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ustomProperty1.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C:\Users\jorte\Phius Dropbox\PHIUS Shared\Certification\Project Certification\01_Calculators_Protocol\Excel\"/>
    </mc:Choice>
  </mc:AlternateContent>
  <xr:revisionPtr revIDLastSave="0" documentId="8_{A458ACB4-BD05-4DFA-8C9A-7394D5A29E9C}" xr6:coauthVersionLast="47" xr6:coauthVersionMax="47" xr10:uidLastSave="{00000000-0000-0000-0000-000000000000}"/>
  <bookViews>
    <workbookView xWindow="-108" yWindow="-108" windowWidth="23256" windowHeight="12456" xr2:uid="{7223C920-887E-4520-986E-2638436D7835}"/>
  </bookViews>
  <sheets>
    <sheet name="HOW TO USE_TRF" sheetId="9" r:id="rId1"/>
    <sheet name="Temperature Reduction Factor" sheetId="3" r:id="rId2"/>
    <sheet name="HOW TO USE_Aux" sheetId="12" r:id="rId3"/>
    <sheet name="Auxiliary Energy Estimation" sheetId="2" r:id="rId4"/>
    <sheet name="Custom Climate Data" sheetId="7" r:id="rId5"/>
    <sheet name="Hourly TMY3 Data" sheetId="11" state="hidden" r:id="rId6"/>
    <sheet name="HOW TO USE_Aux_v1" sheetId="10" state="hidden" r:id="rId7"/>
    <sheet name="Phius Monthly Climate Data" sheetId="4" state="hidden" r:id="rId8"/>
  </sheets>
  <externalReferences>
    <externalReference r:id="rId9"/>
    <externalReference r:id="rId10"/>
    <externalReference r:id="rId11"/>
    <externalReference r:id="rId12"/>
    <externalReference r:id="rId13"/>
    <externalReference r:id="rId14"/>
    <externalReference r:id="rId15"/>
  </externalReferences>
  <definedNames>
    <definedName name="_xlnm._FilterDatabase" localSheetId="3" hidden="1">'Hourly TMY3 Data'!$D$4:$D$8764</definedName>
    <definedName name="_xlnm._FilterDatabase" localSheetId="2" hidden="1">'Hourly TMY3 Data'!$D$4:$D$8764</definedName>
    <definedName name="_xlnm._FilterDatabase" localSheetId="6" hidden="1">'HOW TO USE_Aux_v1'!$O$5:$O$8765</definedName>
    <definedName name="_R1" localSheetId="0">'[1]Fastener Correction'!#REF!</definedName>
    <definedName name="_R1" localSheetId="1">'[1]Fastener Correction'!#REF!</definedName>
    <definedName name="_R1">'[2]Fastener Correction'!#REF!</definedName>
    <definedName name="Af" localSheetId="0">'[3]Fastener Correction'!#REF!</definedName>
    <definedName name="Af" localSheetId="1">'[3]Fastener Correction'!#REF!</definedName>
    <definedName name="Af">'[2]Fastener Correction'!#REF!</definedName>
    <definedName name="Ar">'[4]Fastener Correction'!#REF!</definedName>
    <definedName name="d0" localSheetId="0">'[3]Fastener Correction'!#REF!</definedName>
    <definedName name="d0" localSheetId="1">'[3]Fastener Correction'!#REF!</definedName>
    <definedName name="d0">'[2]Fastener Correction'!#REF!</definedName>
    <definedName name="d1_" localSheetId="0">'[3]Fastener Correction'!#REF!</definedName>
    <definedName name="d1_" localSheetId="1">'[3]Fastener Correction'!#REF!</definedName>
    <definedName name="d1_">'[2]Fastener Correction'!#REF!</definedName>
    <definedName name="ef" localSheetId="0">'[5]Fastener Correction'!#REF!</definedName>
    <definedName name="ef" localSheetId="1">'[5]Fastener Correction'!#REF!</definedName>
    <definedName name="ef">'[2]Fastener Correction'!#REF!</definedName>
    <definedName name="Fensterdaten" localSheetId="0">#REF!</definedName>
    <definedName name="Fensterdaten" localSheetId="1">#REF!</definedName>
    <definedName name="Fensterdaten">#REF!</definedName>
    <definedName name="lmf" localSheetId="0">'[3]Fastener Correction'!#REF!</definedName>
    <definedName name="lmf" localSheetId="1">'[3]Fastener Correction'!#REF!</definedName>
    <definedName name="lmf">'[2]Fastener Correction'!#REF!</definedName>
    <definedName name="NameDrop" localSheetId="0">'[1]Common Areas (MF)'!#REF!:INDEX('[1]Common Areas (MF)'!#REF!,MAX('[1]Common Areas (MF)'!#REF!),1)</definedName>
    <definedName name="NameDrop" localSheetId="1">'[1]Common Areas (MF)'!#REF!:INDEX('[1]Common Areas (MF)'!#REF!,MAX('[1]Common Areas (MF)'!#REF!),1)</definedName>
    <definedName name="NameDrop">'[2]Common Areas (MF)'!#REF!:INDEX('[2]Common Areas (MF)'!#REF!,MAX('[2]Common Areas (MF)'!#REF!),1)</definedName>
    <definedName name="nf" localSheetId="0">'[1]Fastener Correction'!#REF!</definedName>
    <definedName name="nf" localSheetId="1">'[1]Fastener Correction'!#REF!</definedName>
    <definedName name="nf">'[2]Fastener Correction'!#REF!</definedName>
    <definedName name="re" localSheetId="0">'[4]Fastener Correction'!#REF!</definedName>
    <definedName name="re" localSheetId="1">'[4]Fastener Correction'!#REF!</definedName>
    <definedName name="re">'[4]Fastener Correction'!#REF!</definedName>
    <definedName name="Rooms">[2]!Room_Type[Room Type]</definedName>
    <definedName name="RTh" localSheetId="0">'[1]Fastener Correction'!#REF!</definedName>
    <definedName name="RTh" localSheetId="1">'[1]Fastener Correction'!#REF!</definedName>
    <definedName name="RTh">'[2]Fastener Correction'!#REF!</definedName>
    <definedName name="solver_adj" hidden="1">'[6]Summer SI'!$K$151:$K$152</definedName>
    <definedName name="solver_cvg" hidden="1">0.0001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opt" hidden="1">'[6]Summer SI'!$M$151</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2</definedName>
    <definedName name="solver_val" hidden="1">0</definedName>
    <definedName name="Z_11660EA0_834D_4736_B93B_F44BEA6FF964_.wvu.PrintArea" hidden="1">'[6]Compact SI'!$A$83:$G$103</definedName>
    <definedName name="Z_11660EA0_834D_4736_B93B_F44BEA6FF964_.wvu.Rows" localSheetId="0" hidden="1">'[7]Compact SI'!#REF!</definedName>
    <definedName name="Z_11660EA0_834D_4736_B93B_F44BEA6FF964_.wvu.Rows" localSheetId="1" hidden="1">'[7]Compact SI'!#REF!</definedName>
    <definedName name="Z_11660EA0_834D_4736_B93B_F44BEA6FF964_.wvu.Rows" hidden="1">'[7]Compact SI'!#REF!</definedName>
    <definedName name="Z_33DA5C44_9B06_11DB_96B4_00E01850B65A_.wvu.Cols" hidden="1">'[6]U-List SI'!$AQ:$AV</definedName>
    <definedName name="Z_33DA5C44_9B06_11DB_96B4_00E01850B65A_.wvu.PrintArea" hidden="1">'[7]WinType SI'!$A$2:$P$18,'[7]WinType SI'!$A$76:$I$92</definedName>
    <definedName name="Z_33DA5C44_9B06_11DB_96B4_00E01850B65A_.wvu.PrintTitles" hidden="1">'[6]WinType SI'!$1:$1</definedName>
    <definedName name="Z_33DA5C44_9B06_11DB_96B4_00E01850B65A_.wvu.Rows" hidden="1">'[6]SolarDHW SI'!$18:$18</definedName>
    <definedName name="Z_F915C42F_B875_438F_A5F9_8AB3862536D5_.wvu.PrintArea" hidden="1">'[6]Compact SI'!$R$27:$AF$53</definedName>
    <definedName name="Z_F915C42F_B875_438F_A5F9_8AB3862536D5_.wvu.Rows" hidden="1">'[7]Compact SI'!$18:$19,'[7]Compact SI'!$28:$29,'[7]Compact SI'!$31:$33,'[7]Compact SI'!$38:$38,'[7]Compact SI'!$41:$43,'[7]Compact SI'!$46:$48,'[7]Compact SI'!$51:$51,'[7]Compact SI'!$53:$55,'[7]Compact SI'!$57:$70,'[7]Compact SI'!$83:$134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 i="2" l="1"/>
  <c r="F10" i="2"/>
  <c r="F11" i="2"/>
  <c r="F12" i="2"/>
  <c r="F13" i="2"/>
  <c r="F14" i="2"/>
  <c r="B1" i="2"/>
  <c r="E25" i="12"/>
  <c r="D7" i="12"/>
  <c r="E8" i="12"/>
  <c r="E7" i="12"/>
  <c r="F7" i="12" s="1"/>
  <c r="E6" i="12"/>
  <c r="F15" i="12"/>
  <c r="F8" i="12"/>
  <c r="F6" i="12"/>
  <c r="E25" i="2"/>
  <c r="L3" i="11"/>
  <c r="D8764" i="11"/>
  <c r="D8763" i="11"/>
  <c r="E8763" i="11" s="1"/>
  <c r="D8762" i="11"/>
  <c r="E8762" i="11" s="1"/>
  <c r="D8761" i="11"/>
  <c r="D8760" i="11"/>
  <c r="E8760" i="11" s="1"/>
  <c r="D8759" i="11"/>
  <c r="E8759" i="11" s="1"/>
  <c r="D8758" i="11"/>
  <c r="E8758" i="11" s="1"/>
  <c r="D8757" i="11"/>
  <c r="E8757" i="11" s="1"/>
  <c r="D8756" i="11"/>
  <c r="E8756" i="11" s="1"/>
  <c r="D8755" i="11"/>
  <c r="D8754" i="11"/>
  <c r="E8754" i="11" s="1"/>
  <c r="D8753" i="11"/>
  <c r="E8753" i="11" s="1"/>
  <c r="D8752" i="11"/>
  <c r="E8752" i="11" s="1"/>
  <c r="D8751" i="11"/>
  <c r="D8750" i="11"/>
  <c r="E8750" i="11" s="1"/>
  <c r="D8749" i="11"/>
  <c r="E8749" i="11" s="1"/>
  <c r="D8748" i="11"/>
  <c r="E8748" i="11" s="1"/>
  <c r="D8747" i="11"/>
  <c r="D8746" i="11"/>
  <c r="E8746" i="11" s="1"/>
  <c r="D8745" i="11"/>
  <c r="E8745" i="11" s="1"/>
  <c r="D8744" i="11"/>
  <c r="D8743" i="11"/>
  <c r="E8743" i="11" s="1"/>
  <c r="D8742" i="11"/>
  <c r="E8742" i="11" s="1"/>
  <c r="D8741" i="11"/>
  <c r="E8741" i="11" s="1"/>
  <c r="D8740" i="11"/>
  <c r="E8740" i="11" s="1"/>
  <c r="D8739" i="11"/>
  <c r="E8739" i="11" s="1"/>
  <c r="D8738" i="11"/>
  <c r="E8738" i="11" s="1"/>
  <c r="D8737" i="11"/>
  <c r="E8737" i="11" s="1"/>
  <c r="D8736" i="11"/>
  <c r="E8736" i="11" s="1"/>
  <c r="D8735" i="11"/>
  <c r="E8735" i="11" s="1"/>
  <c r="D8734" i="11"/>
  <c r="E8734" i="11" s="1"/>
  <c r="D8733" i="11"/>
  <c r="E8733" i="11" s="1"/>
  <c r="D8732" i="11"/>
  <c r="E8732" i="11" s="1"/>
  <c r="D8731" i="11"/>
  <c r="E8731" i="11" s="1"/>
  <c r="D8730" i="11"/>
  <c r="E8730" i="11" s="1"/>
  <c r="D8729" i="11"/>
  <c r="E8729" i="11" s="1"/>
  <c r="D8728" i="11"/>
  <c r="D8727" i="11"/>
  <c r="E8727" i="11" s="1"/>
  <c r="D8726" i="11"/>
  <c r="E8726" i="11" s="1"/>
  <c r="D8725" i="11"/>
  <c r="E8725" i="11" s="1"/>
  <c r="D8724" i="11"/>
  <c r="E8724" i="11" s="1"/>
  <c r="D8723" i="11"/>
  <c r="E8723" i="11" s="1"/>
  <c r="D8722" i="11"/>
  <c r="E8722" i="11" s="1"/>
  <c r="D8721" i="11"/>
  <c r="E8721" i="11" s="1"/>
  <c r="D8720" i="11"/>
  <c r="D8719" i="11"/>
  <c r="D8718" i="11"/>
  <c r="E8718" i="11" s="1"/>
  <c r="D8717" i="11"/>
  <c r="E8717" i="11" s="1"/>
  <c r="D8716" i="11"/>
  <c r="E8716" i="11" s="1"/>
  <c r="D8715" i="11"/>
  <c r="D8714" i="11"/>
  <c r="E8714" i="11" s="1"/>
  <c r="D8713" i="11"/>
  <c r="E8713" i="11" s="1"/>
  <c r="D8712" i="11"/>
  <c r="E8712" i="11" s="1"/>
  <c r="E8711" i="11"/>
  <c r="D8711" i="11"/>
  <c r="D8710" i="11"/>
  <c r="E8710" i="11" s="1"/>
  <c r="D8709" i="11"/>
  <c r="E8709" i="11" s="1"/>
  <c r="D8708" i="11"/>
  <c r="E8708" i="11" s="1"/>
  <c r="D8707" i="11"/>
  <c r="D8706" i="11"/>
  <c r="E8706" i="11" s="1"/>
  <c r="D8705" i="11"/>
  <c r="E8705" i="11" s="1"/>
  <c r="E8704" i="11"/>
  <c r="D8704" i="11"/>
  <c r="D8703" i="11"/>
  <c r="E8703" i="11" s="1"/>
  <c r="D8702" i="11"/>
  <c r="E8702" i="11" s="1"/>
  <c r="D8701" i="11"/>
  <c r="E8701" i="11" s="1"/>
  <c r="D8700" i="11"/>
  <c r="E8700" i="11" s="1"/>
  <c r="D8699" i="11"/>
  <c r="E8699" i="11" s="1"/>
  <c r="D8698" i="11"/>
  <c r="E8698" i="11" s="1"/>
  <c r="D8697" i="11"/>
  <c r="E8697" i="11" s="1"/>
  <c r="D8696" i="11"/>
  <c r="E8696" i="11" s="1"/>
  <c r="D8695" i="11"/>
  <c r="D8694" i="11"/>
  <c r="E8694" i="11" s="1"/>
  <c r="D8693" i="11"/>
  <c r="E8693" i="11" s="1"/>
  <c r="D8692" i="11"/>
  <c r="E8692" i="11" s="1"/>
  <c r="D8691" i="11"/>
  <c r="D8690" i="11"/>
  <c r="E8690" i="11" s="1"/>
  <c r="D8689" i="11"/>
  <c r="E8689" i="11" s="1"/>
  <c r="D8688" i="11"/>
  <c r="E8688" i="11" s="1"/>
  <c r="D8687" i="11"/>
  <c r="D8686" i="11"/>
  <c r="E8686" i="11" s="1"/>
  <c r="D8685" i="11"/>
  <c r="E8685" i="11" s="1"/>
  <c r="D8684" i="11"/>
  <c r="E8684" i="11" s="1"/>
  <c r="D8683" i="11"/>
  <c r="D8682" i="11"/>
  <c r="E8682" i="11" s="1"/>
  <c r="D8681" i="11"/>
  <c r="D8680" i="11"/>
  <c r="D8679" i="11"/>
  <c r="E8679" i="11" s="1"/>
  <c r="D8678" i="11"/>
  <c r="E8678" i="11" s="1"/>
  <c r="D8677" i="11"/>
  <c r="E8677" i="11" s="1"/>
  <c r="D8676" i="11"/>
  <c r="E8676" i="11" s="1"/>
  <c r="D8675" i="11"/>
  <c r="E8675" i="11" s="1"/>
  <c r="D8674" i="11"/>
  <c r="E8674" i="11" s="1"/>
  <c r="D8673" i="11"/>
  <c r="E8673" i="11" s="1"/>
  <c r="D8672" i="11"/>
  <c r="E8672" i="11" s="1"/>
  <c r="D8671" i="11"/>
  <c r="E8671" i="11" s="1"/>
  <c r="D8670" i="11"/>
  <c r="E8670" i="11" s="1"/>
  <c r="D8669" i="11"/>
  <c r="E8669" i="11" s="1"/>
  <c r="D8668" i="11"/>
  <c r="E8668" i="11" s="1"/>
  <c r="D8667" i="11"/>
  <c r="D8666" i="11"/>
  <c r="E8666" i="11" s="1"/>
  <c r="D8665" i="11"/>
  <c r="E8665" i="11" s="1"/>
  <c r="D8664" i="11"/>
  <c r="D8663" i="11"/>
  <c r="E8663" i="11" s="1"/>
  <c r="D8662" i="11"/>
  <c r="E8662" i="11" s="1"/>
  <c r="D8661" i="11"/>
  <c r="E8661" i="11" s="1"/>
  <c r="D8660" i="11"/>
  <c r="E8660" i="11" s="1"/>
  <c r="D8659" i="11"/>
  <c r="E8659" i="11" s="1"/>
  <c r="D8658" i="11"/>
  <c r="E8658" i="11" s="1"/>
  <c r="D8657" i="11"/>
  <c r="E8657" i="11" s="1"/>
  <c r="D8656" i="11"/>
  <c r="D8655" i="11"/>
  <c r="D8654" i="11"/>
  <c r="E8654" i="11" s="1"/>
  <c r="D8653" i="11"/>
  <c r="E8653" i="11" s="1"/>
  <c r="D8652" i="11"/>
  <c r="D8651" i="11"/>
  <c r="D8650" i="11"/>
  <c r="D8649" i="11"/>
  <c r="E8649" i="11" s="1"/>
  <c r="D8648" i="11"/>
  <c r="E8648" i="11" s="1"/>
  <c r="D8647" i="11"/>
  <c r="D8646" i="11"/>
  <c r="D8645" i="11"/>
  <c r="E8645" i="11" s="1"/>
  <c r="D8644" i="11"/>
  <c r="E8644" i="11" s="1"/>
  <c r="D8643" i="11"/>
  <c r="D8642" i="11"/>
  <c r="E8642" i="11" s="1"/>
  <c r="D8641" i="11"/>
  <c r="E8641" i="11" s="1"/>
  <c r="D8640" i="11"/>
  <c r="E8639" i="11"/>
  <c r="D8639" i="11"/>
  <c r="D8638" i="11"/>
  <c r="E8638" i="11" s="1"/>
  <c r="D8637" i="11"/>
  <c r="E8637" i="11" s="1"/>
  <c r="D8636" i="11"/>
  <c r="E8636" i="11" s="1"/>
  <c r="D8635" i="11"/>
  <c r="E8635" i="11" s="1"/>
  <c r="D8634" i="11"/>
  <c r="E8634" i="11" s="1"/>
  <c r="D8633" i="11"/>
  <c r="E8633" i="11" s="1"/>
  <c r="D8632" i="11"/>
  <c r="D8631" i="11"/>
  <c r="D8630" i="11"/>
  <c r="E8630" i="11" s="1"/>
  <c r="D8629" i="11"/>
  <c r="E8629" i="11" s="1"/>
  <c r="D8628" i="11"/>
  <c r="E8628" i="11" s="1"/>
  <c r="D8627" i="11"/>
  <c r="D8626" i="11"/>
  <c r="E8626" i="11" s="1"/>
  <c r="D8625" i="11"/>
  <c r="E8625" i="11" s="1"/>
  <c r="D8624" i="11"/>
  <c r="E8624" i="11" s="1"/>
  <c r="D8623" i="11"/>
  <c r="D8622" i="11"/>
  <c r="E8622" i="11" s="1"/>
  <c r="D8621" i="11"/>
  <c r="D8620" i="11"/>
  <c r="E8620" i="11" s="1"/>
  <c r="D8619" i="11"/>
  <c r="E8619" i="11" s="1"/>
  <c r="D8618" i="11"/>
  <c r="E8618" i="11" s="1"/>
  <c r="D8617" i="11"/>
  <c r="D8616" i="11"/>
  <c r="D8615" i="11"/>
  <c r="E8615" i="11" s="1"/>
  <c r="D8614" i="11"/>
  <c r="E8614" i="11" s="1"/>
  <c r="D8613" i="11"/>
  <c r="E8613" i="11" s="1"/>
  <c r="D8612" i="11"/>
  <c r="D8611" i="11"/>
  <c r="E8611" i="11" s="1"/>
  <c r="D8610" i="11"/>
  <c r="E8610" i="11" s="1"/>
  <c r="D8609" i="11"/>
  <c r="E8609" i="11" s="1"/>
  <c r="D8608" i="11"/>
  <c r="E8608" i="11" s="1"/>
  <c r="D8607" i="11"/>
  <c r="E8607" i="11" s="1"/>
  <c r="D8606" i="11"/>
  <c r="E8606" i="11" s="1"/>
  <c r="D8605" i="11"/>
  <c r="E8605" i="11" s="1"/>
  <c r="D8604" i="11"/>
  <c r="D8603" i="11"/>
  <c r="E8603" i="11" s="1"/>
  <c r="D8602" i="11"/>
  <c r="E8602" i="11" s="1"/>
  <c r="D8601" i="11"/>
  <c r="E8601" i="11" s="1"/>
  <c r="D8600" i="11"/>
  <c r="D8599" i="11"/>
  <c r="E8599" i="11" s="1"/>
  <c r="D8598" i="11"/>
  <c r="E8598" i="11" s="1"/>
  <c r="D8597" i="11"/>
  <c r="E8597" i="11" s="1"/>
  <c r="D8596" i="11"/>
  <c r="D8595" i="11"/>
  <c r="E8595" i="11" s="1"/>
  <c r="D8594" i="11"/>
  <c r="E8594" i="11" s="1"/>
  <c r="D8593" i="11"/>
  <c r="E8593" i="11" s="1"/>
  <c r="D8592" i="11"/>
  <c r="D8591" i="11"/>
  <c r="D8590" i="11"/>
  <c r="D8589" i="11"/>
  <c r="D8588" i="11"/>
  <c r="E8588" i="11" s="1"/>
  <c r="E8587" i="11"/>
  <c r="D8587" i="11"/>
  <c r="D8586" i="11"/>
  <c r="E8586" i="11" s="1"/>
  <c r="D8585" i="11"/>
  <c r="E8585" i="11" s="1"/>
  <c r="D8584" i="11"/>
  <c r="E8584" i="11" s="1"/>
  <c r="D8583" i="11"/>
  <c r="E8583" i="11" s="1"/>
  <c r="D8582" i="11"/>
  <c r="E8582" i="11" s="1"/>
  <c r="D8581" i="11"/>
  <c r="E8581" i="11" s="1"/>
  <c r="D8580" i="11"/>
  <c r="E8580" i="11" s="1"/>
  <c r="D8579" i="11"/>
  <c r="D8578" i="11"/>
  <c r="E8578" i="11" s="1"/>
  <c r="D8577" i="11"/>
  <c r="E8577" i="11" s="1"/>
  <c r="D8576" i="11"/>
  <c r="D8575" i="11"/>
  <c r="D8574" i="11"/>
  <c r="E8574" i="11" s="1"/>
  <c r="D8573" i="11"/>
  <c r="E8573" i="11" s="1"/>
  <c r="D8572" i="11"/>
  <c r="E8572" i="11" s="1"/>
  <c r="D8571" i="11"/>
  <c r="D8570" i="11"/>
  <c r="E8570" i="11" s="1"/>
  <c r="D8569" i="11"/>
  <c r="E8569" i="11" s="1"/>
  <c r="D8568" i="11"/>
  <c r="E8568" i="11" s="1"/>
  <c r="D8567" i="11"/>
  <c r="E8567" i="11" s="1"/>
  <c r="D8566" i="11"/>
  <c r="E8566" i="11" s="1"/>
  <c r="D8565" i="11"/>
  <c r="E8565" i="11" s="1"/>
  <c r="D8564" i="11"/>
  <c r="D8563" i="11"/>
  <c r="E8563" i="11" s="1"/>
  <c r="D8562" i="11"/>
  <c r="D8561" i="11"/>
  <c r="E8561" i="11" s="1"/>
  <c r="D8560" i="11"/>
  <c r="D8559" i="11"/>
  <c r="D8558" i="11"/>
  <c r="D8557" i="11"/>
  <c r="D8556" i="11"/>
  <c r="E8556" i="11" s="1"/>
  <c r="D8555" i="11"/>
  <c r="E8555" i="11" s="1"/>
  <c r="D8554" i="11"/>
  <c r="E8554" i="11" s="1"/>
  <c r="D8553" i="11"/>
  <c r="E8553" i="11" s="1"/>
  <c r="D8552" i="11"/>
  <c r="E8552" i="11" s="1"/>
  <c r="D8551" i="11"/>
  <c r="E8551" i="11" s="1"/>
  <c r="D8550" i="11"/>
  <c r="E8550" i="11" s="1"/>
  <c r="D8549" i="11"/>
  <c r="E8549" i="11" s="1"/>
  <c r="D8548" i="11"/>
  <c r="E8548" i="11" s="1"/>
  <c r="E8547" i="11"/>
  <c r="D8547" i="11"/>
  <c r="D8546" i="11"/>
  <c r="E8546" i="11" s="1"/>
  <c r="D8545" i="11"/>
  <c r="E8545" i="11" s="1"/>
  <c r="D8544" i="11"/>
  <c r="D8543" i="11"/>
  <c r="D8542" i="11"/>
  <c r="E8542" i="11" s="1"/>
  <c r="D8541" i="11"/>
  <c r="E8541" i="11" s="1"/>
  <c r="D8540" i="11"/>
  <c r="E8540" i="11" s="1"/>
  <c r="D8539" i="11"/>
  <c r="D8538" i="11"/>
  <c r="E8538" i="11" s="1"/>
  <c r="D8537" i="11"/>
  <c r="E8537" i="11" s="1"/>
  <c r="D8536" i="11"/>
  <c r="E8536" i="11" s="1"/>
  <c r="D8535" i="11"/>
  <c r="D8534" i="11"/>
  <c r="E8534" i="11" s="1"/>
  <c r="D8533" i="11"/>
  <c r="E8533" i="11" s="1"/>
  <c r="D8532" i="11"/>
  <c r="E8532" i="11" s="1"/>
  <c r="D8531" i="11"/>
  <c r="E8531" i="11" s="1"/>
  <c r="D8530" i="11"/>
  <c r="E8530" i="11" s="1"/>
  <c r="E8529" i="11"/>
  <c r="D8529" i="11"/>
  <c r="D8528" i="11"/>
  <c r="E8528" i="11" s="1"/>
  <c r="D8527" i="11"/>
  <c r="D8526" i="11"/>
  <c r="D8525" i="11"/>
  <c r="E8525" i="11" s="1"/>
  <c r="D8524" i="11"/>
  <c r="E8524" i="11" s="1"/>
  <c r="D8523" i="11"/>
  <c r="D8522" i="11"/>
  <c r="E8522" i="11" s="1"/>
  <c r="D8521" i="11"/>
  <c r="E8521" i="11" s="1"/>
  <c r="D8520" i="11"/>
  <c r="D8519" i="11"/>
  <c r="D8518" i="11"/>
  <c r="D8517" i="11"/>
  <c r="E8517" i="11" s="1"/>
  <c r="D8516" i="11"/>
  <c r="E8516" i="11" s="1"/>
  <c r="D8515" i="11"/>
  <c r="D8514" i="11"/>
  <c r="E8514" i="11" s="1"/>
  <c r="D8513" i="11"/>
  <c r="D8512" i="11"/>
  <c r="E8512" i="11" s="1"/>
  <c r="D8511" i="11"/>
  <c r="D8510" i="11"/>
  <c r="D8509" i="11"/>
  <c r="E8509" i="11" s="1"/>
  <c r="D8508" i="11"/>
  <c r="E8508" i="11" s="1"/>
  <c r="D8507" i="11"/>
  <c r="D8506" i="11"/>
  <c r="E8506" i="11" s="1"/>
  <c r="D8505" i="11"/>
  <c r="D8504" i="11"/>
  <c r="D8503" i="11"/>
  <c r="D8502" i="11"/>
  <c r="E8502" i="11" s="1"/>
  <c r="D8501" i="11"/>
  <c r="E8501" i="11" s="1"/>
  <c r="D8500" i="11"/>
  <c r="E8500" i="11" s="1"/>
  <c r="D8499" i="11"/>
  <c r="D8498" i="11"/>
  <c r="E8498" i="11" s="1"/>
  <c r="D8497" i="11"/>
  <c r="D8496" i="11"/>
  <c r="E8496" i="11" s="1"/>
  <c r="D8495" i="11"/>
  <c r="D8494" i="11"/>
  <c r="E8494" i="11" s="1"/>
  <c r="D8493" i="11"/>
  <c r="E8493" i="11" s="1"/>
  <c r="D8492" i="11"/>
  <c r="E8492" i="11" s="1"/>
  <c r="D8491" i="11"/>
  <c r="E8491" i="11" s="1"/>
  <c r="D8490" i="11"/>
  <c r="E8490" i="11" s="1"/>
  <c r="D8489" i="11"/>
  <c r="D8488" i="11"/>
  <c r="D8487" i="11"/>
  <c r="D8486" i="11"/>
  <c r="D8485" i="11"/>
  <c r="E8485" i="11" s="1"/>
  <c r="D8484" i="11"/>
  <c r="D8483" i="11"/>
  <c r="E8483" i="11" s="1"/>
  <c r="D8482" i="11"/>
  <c r="E8482" i="11" s="1"/>
  <c r="D8481" i="11"/>
  <c r="D8480" i="11"/>
  <c r="E8480" i="11" s="1"/>
  <c r="D8479" i="11"/>
  <c r="D8478" i="11"/>
  <c r="D8477" i="11"/>
  <c r="E8477" i="11" s="1"/>
  <c r="D8476" i="11"/>
  <c r="E8476" i="11" s="1"/>
  <c r="D8475" i="11"/>
  <c r="E8475" i="11" s="1"/>
  <c r="D8474" i="11"/>
  <c r="E8474" i="11" s="1"/>
  <c r="D8473" i="11"/>
  <c r="D8472" i="11"/>
  <c r="D8471" i="11"/>
  <c r="E8471" i="11" s="1"/>
  <c r="D8470" i="11"/>
  <c r="D8469" i="11"/>
  <c r="E8469" i="11" s="1"/>
  <c r="D8468" i="11"/>
  <c r="E8468" i="11" s="1"/>
  <c r="D8467" i="11"/>
  <c r="D8466" i="11"/>
  <c r="E8466" i="11" s="1"/>
  <c r="D8465" i="11"/>
  <c r="E8465" i="11" s="1"/>
  <c r="D8464" i="11"/>
  <c r="D8463" i="11"/>
  <c r="E8463" i="11" s="1"/>
  <c r="D8462" i="11"/>
  <c r="D8461" i="11"/>
  <c r="D8460" i="11"/>
  <c r="E8460" i="11" s="1"/>
  <c r="D8459" i="11"/>
  <c r="E8459" i="11" s="1"/>
  <c r="D8458" i="11"/>
  <c r="D8457" i="11"/>
  <c r="E8457" i="11" s="1"/>
  <c r="D8456" i="11"/>
  <c r="D8455" i="11"/>
  <c r="D8454" i="11"/>
  <c r="E8454" i="11" s="1"/>
  <c r="D8453" i="11"/>
  <c r="D8452" i="11"/>
  <c r="D8451" i="11"/>
  <c r="E8451" i="11" s="1"/>
  <c r="D8450" i="11"/>
  <c r="E8450" i="11" s="1"/>
  <c r="D8449" i="11"/>
  <c r="E8449" i="11" s="1"/>
  <c r="D8448" i="11"/>
  <c r="E8448" i="11" s="1"/>
  <c r="D8447" i="11"/>
  <c r="E8447" i="11" s="1"/>
  <c r="D8446" i="11"/>
  <c r="E8446" i="11" s="1"/>
  <c r="D8445" i="11"/>
  <c r="D8444" i="11"/>
  <c r="D8443" i="11"/>
  <c r="E8443" i="11" s="1"/>
  <c r="D8442" i="11"/>
  <c r="E8442" i="11" s="1"/>
  <c r="D8441" i="11"/>
  <c r="D8440" i="11"/>
  <c r="E8440" i="11" s="1"/>
  <c r="D8439" i="11"/>
  <c r="D8438" i="11"/>
  <c r="D8437" i="11"/>
  <c r="E8437" i="11" s="1"/>
  <c r="D8436" i="11"/>
  <c r="E8436" i="11" s="1"/>
  <c r="D8435" i="11"/>
  <c r="E8435" i="11" s="1"/>
  <c r="D8434" i="11"/>
  <c r="D8433" i="11"/>
  <c r="E8433" i="11" s="1"/>
  <c r="D8432" i="11"/>
  <c r="E8432" i="11" s="1"/>
  <c r="D8431" i="11"/>
  <c r="D8430" i="11"/>
  <c r="D8429" i="11"/>
  <c r="E8429" i="11" s="1"/>
  <c r="D8428" i="11"/>
  <c r="E8428" i="11" s="1"/>
  <c r="D8427" i="11"/>
  <c r="D8426" i="11"/>
  <c r="D8425" i="11"/>
  <c r="D8424" i="11"/>
  <c r="E8424" i="11" s="1"/>
  <c r="D8423" i="11"/>
  <c r="D8422" i="11"/>
  <c r="E8422" i="11" s="1"/>
  <c r="D8421" i="11"/>
  <c r="E8421" i="11" s="1"/>
  <c r="D8420" i="11"/>
  <c r="E8420" i="11" s="1"/>
  <c r="D8419" i="11"/>
  <c r="D8418" i="11"/>
  <c r="D8417" i="11"/>
  <c r="E8417" i="11" s="1"/>
  <c r="D8416" i="11"/>
  <c r="E8416" i="11" s="1"/>
  <c r="D8415" i="11"/>
  <c r="D8414" i="11"/>
  <c r="D8413" i="11"/>
  <c r="E8413" i="11" s="1"/>
  <c r="D8412" i="11"/>
  <c r="D8411" i="11"/>
  <c r="D8410" i="11"/>
  <c r="D8409" i="11"/>
  <c r="E8409" i="11" s="1"/>
  <c r="D8408" i="11"/>
  <c r="E8408" i="11" s="1"/>
  <c r="D8407" i="11"/>
  <c r="D8406" i="11"/>
  <c r="D8405" i="11"/>
  <c r="E8405" i="11" s="1"/>
  <c r="D8404" i="11"/>
  <c r="E8404" i="11" s="1"/>
  <c r="D8403" i="11"/>
  <c r="D8402" i="11"/>
  <c r="D8401" i="11"/>
  <c r="E8401" i="11" s="1"/>
  <c r="D8400" i="11"/>
  <c r="E8400" i="11" s="1"/>
  <c r="D8399" i="11"/>
  <c r="D8398" i="11"/>
  <c r="E8398" i="11" s="1"/>
  <c r="D8397" i="11"/>
  <c r="E8397" i="11" s="1"/>
  <c r="D8396" i="11"/>
  <c r="E8396" i="11" s="1"/>
  <c r="D8395" i="11"/>
  <c r="D8394" i="11"/>
  <c r="E8394" i="11" s="1"/>
  <c r="D8393" i="11"/>
  <c r="D8392" i="11"/>
  <c r="E8392" i="11" s="1"/>
  <c r="D8391" i="11"/>
  <c r="D8390" i="11"/>
  <c r="E8390" i="11" s="1"/>
  <c r="D8389" i="11"/>
  <c r="E8389" i="11" s="1"/>
  <c r="D8388" i="11"/>
  <c r="D8387" i="11"/>
  <c r="E8387" i="11" s="1"/>
  <c r="D8386" i="11"/>
  <c r="D8385" i="11"/>
  <c r="D8384" i="11"/>
  <c r="E8384" i="11" s="1"/>
  <c r="D8383" i="11"/>
  <c r="E8383" i="11" s="1"/>
  <c r="D8382" i="11"/>
  <c r="E8382" i="11" s="1"/>
  <c r="D8381" i="11"/>
  <c r="E8381" i="11" s="1"/>
  <c r="D8380" i="11"/>
  <c r="D8379" i="11"/>
  <c r="E8379" i="11" s="1"/>
  <c r="D8378" i="11"/>
  <c r="E8378" i="11" s="1"/>
  <c r="D8377" i="11"/>
  <c r="D8376" i="11"/>
  <c r="E8376" i="11" s="1"/>
  <c r="D8375" i="11"/>
  <c r="E8375" i="11" s="1"/>
  <c r="D8374" i="11"/>
  <c r="D8373" i="11"/>
  <c r="D8372" i="11"/>
  <c r="E8372" i="11" s="1"/>
  <c r="D8371" i="11"/>
  <c r="D8370" i="11"/>
  <c r="E8370" i="11" s="1"/>
  <c r="D8369" i="11"/>
  <c r="D8368" i="11"/>
  <c r="D8367" i="11"/>
  <c r="E8367" i="11" s="1"/>
  <c r="D8366" i="11"/>
  <c r="D8365" i="11"/>
  <c r="E8365" i="11" s="1"/>
  <c r="D8364" i="11"/>
  <c r="E8364" i="11" s="1"/>
  <c r="D8363" i="11"/>
  <c r="D8362" i="11"/>
  <c r="E8362" i="11" s="1"/>
  <c r="D8361" i="11"/>
  <c r="E8361" i="11" s="1"/>
  <c r="D8360" i="11"/>
  <c r="E8360" i="11" s="1"/>
  <c r="D8359" i="11"/>
  <c r="D8358" i="11"/>
  <c r="E8358" i="11" s="1"/>
  <c r="D8357" i="11"/>
  <c r="E8357" i="11" s="1"/>
  <c r="D8356" i="11"/>
  <c r="D8355" i="11"/>
  <c r="E8355" i="11" s="1"/>
  <c r="D8354" i="11"/>
  <c r="D8353" i="11"/>
  <c r="D8352" i="11"/>
  <c r="D8351" i="11"/>
  <c r="E8351" i="11" s="1"/>
  <c r="D8350" i="11"/>
  <c r="E8350" i="11" s="1"/>
  <c r="D8349" i="11"/>
  <c r="D8348" i="11"/>
  <c r="E8348" i="11" s="1"/>
  <c r="D8347" i="11"/>
  <c r="E8347" i="11" s="1"/>
  <c r="D8346" i="11"/>
  <c r="E8346" i="11" s="1"/>
  <c r="D8345" i="11"/>
  <c r="D8344" i="11"/>
  <c r="D8343" i="11"/>
  <c r="E8343" i="11" s="1"/>
  <c r="D8342" i="11"/>
  <c r="E8342" i="11" s="1"/>
  <c r="D8341" i="11"/>
  <c r="E8341" i="11" s="1"/>
  <c r="D8340" i="11"/>
  <c r="E8340" i="11" s="1"/>
  <c r="D8339" i="11"/>
  <c r="D8338" i="11"/>
  <c r="E8338" i="11" s="1"/>
  <c r="D8337" i="11"/>
  <c r="E8337" i="11" s="1"/>
  <c r="D8336" i="11"/>
  <c r="D8335" i="11"/>
  <c r="E8335" i="11" s="1"/>
  <c r="D8334" i="11"/>
  <c r="D8333" i="11"/>
  <c r="E8333" i="11" s="1"/>
  <c r="D8332" i="11"/>
  <c r="E8332" i="11" s="1"/>
  <c r="D8331" i="11"/>
  <c r="D8330" i="11"/>
  <c r="D8329" i="11"/>
  <c r="E8329" i="11" s="1"/>
  <c r="D8328" i="11"/>
  <c r="D8327" i="11"/>
  <c r="E8327" i="11" s="1"/>
  <c r="D8326" i="11"/>
  <c r="E8326" i="11" s="1"/>
  <c r="D8325" i="11"/>
  <c r="E8325" i="11" s="1"/>
  <c r="D8324" i="11"/>
  <c r="E8324" i="11" s="1"/>
  <c r="D8323" i="11"/>
  <c r="D8322" i="11"/>
  <c r="D8321" i="11"/>
  <c r="E8321" i="11" s="1"/>
  <c r="D8320" i="11"/>
  <c r="D8319" i="11"/>
  <c r="E8319" i="11" s="1"/>
  <c r="D8318" i="11"/>
  <c r="E8318" i="11" s="1"/>
  <c r="D8317" i="11"/>
  <c r="E8317" i="11" s="1"/>
  <c r="D8316" i="11"/>
  <c r="D8315" i="11"/>
  <c r="D8314" i="11"/>
  <c r="D8313" i="11"/>
  <c r="E8313" i="11" s="1"/>
  <c r="D8312" i="11"/>
  <c r="D8311" i="11"/>
  <c r="E8311" i="11" s="1"/>
  <c r="D8310" i="11"/>
  <c r="E8310" i="11" s="1"/>
  <c r="D8309" i="11"/>
  <c r="E8309" i="11" s="1"/>
  <c r="D8308" i="11"/>
  <c r="D8307" i="11"/>
  <c r="E8307" i="11" s="1"/>
  <c r="D8306" i="11"/>
  <c r="D8305" i="11"/>
  <c r="E8305" i="11" s="1"/>
  <c r="D8304" i="11"/>
  <c r="D8303" i="11"/>
  <c r="D8302" i="11"/>
  <c r="E8302" i="11" s="1"/>
  <c r="D8301" i="11"/>
  <c r="E8301" i="11" s="1"/>
  <c r="D8300" i="11"/>
  <c r="D8299" i="11"/>
  <c r="D8298" i="11"/>
  <c r="E8298" i="11" s="1"/>
  <c r="D8297" i="11"/>
  <c r="E8297" i="11" s="1"/>
  <c r="D8296" i="11"/>
  <c r="D8295" i="11"/>
  <c r="E8294" i="11"/>
  <c r="D8294" i="11"/>
  <c r="D8293" i="11"/>
  <c r="E8293" i="11" s="1"/>
  <c r="D8292" i="11"/>
  <c r="D8291" i="11"/>
  <c r="D8290" i="11"/>
  <c r="E8290" i="11" s="1"/>
  <c r="D8289" i="11"/>
  <c r="E8289" i="11" s="1"/>
  <c r="D8288" i="11"/>
  <c r="D8287" i="11"/>
  <c r="D8286" i="11"/>
  <c r="E8286" i="11" s="1"/>
  <c r="D8285" i="11"/>
  <c r="E8285" i="11" s="1"/>
  <c r="D8284" i="11"/>
  <c r="D8283" i="11"/>
  <c r="E8283" i="11" s="1"/>
  <c r="D8282" i="11"/>
  <c r="E8282" i="11" s="1"/>
  <c r="D8281" i="11"/>
  <c r="E8281" i="11" s="1"/>
  <c r="D8280" i="11"/>
  <c r="D8279" i="11"/>
  <c r="E8279" i="11" s="1"/>
  <c r="E8278" i="11"/>
  <c r="D8278" i="11"/>
  <c r="D8277" i="11"/>
  <c r="E8277" i="11" s="1"/>
  <c r="D8276" i="11"/>
  <c r="E8275" i="11"/>
  <c r="D8275" i="11"/>
  <c r="D8274" i="11"/>
  <c r="E8274" i="11" s="1"/>
  <c r="D8273" i="11"/>
  <c r="E8273" i="11" s="1"/>
  <c r="D8272" i="11"/>
  <c r="D8271" i="11"/>
  <c r="E8271" i="11" s="1"/>
  <c r="D8270" i="11"/>
  <c r="E8270" i="11" s="1"/>
  <c r="D8269" i="11"/>
  <c r="E8269" i="11" s="1"/>
  <c r="D8268" i="11"/>
  <c r="E8268" i="11" s="1"/>
  <c r="D8267" i="11"/>
  <c r="E8267" i="11" s="1"/>
  <c r="D8266" i="11"/>
  <c r="E8266" i="11" s="1"/>
  <c r="D8265" i="11"/>
  <c r="E8265" i="11" s="1"/>
  <c r="D8264" i="11"/>
  <c r="D8263" i="11"/>
  <c r="E8263" i="11" s="1"/>
  <c r="D8262" i="11"/>
  <c r="E8262" i="11" s="1"/>
  <c r="D8261" i="11"/>
  <c r="E8261" i="11" s="1"/>
  <c r="D8260" i="11"/>
  <c r="E8260" i="11" s="1"/>
  <c r="D8259" i="11"/>
  <c r="E8259" i="11" s="1"/>
  <c r="D8258" i="11"/>
  <c r="E8258" i="11" s="1"/>
  <c r="D8257" i="11"/>
  <c r="D8256" i="11"/>
  <c r="D8255" i="11"/>
  <c r="E8255" i="11" s="1"/>
  <c r="D8254" i="11"/>
  <c r="E8254" i="11" s="1"/>
  <c r="D8253" i="11"/>
  <c r="E8253" i="11" s="1"/>
  <c r="D8252" i="11"/>
  <c r="E8252" i="11" s="1"/>
  <c r="E8251" i="11"/>
  <c r="D8251" i="11"/>
  <c r="D8250" i="11"/>
  <c r="E8250" i="11" s="1"/>
  <c r="D8249" i="11"/>
  <c r="E8249" i="11" s="1"/>
  <c r="D8248" i="11"/>
  <c r="D8247" i="11"/>
  <c r="D8246" i="11"/>
  <c r="E8246" i="11" s="1"/>
  <c r="D8245" i="11"/>
  <c r="E8245" i="11" s="1"/>
  <c r="D8244" i="11"/>
  <c r="D8243" i="11"/>
  <c r="E8243" i="11" s="1"/>
  <c r="D8242" i="11"/>
  <c r="E8242" i="11" s="1"/>
  <c r="D8241" i="11"/>
  <c r="E8241" i="11" s="1"/>
  <c r="D8240" i="11"/>
  <c r="D8239" i="11"/>
  <c r="E8239" i="11" s="1"/>
  <c r="E8238" i="11"/>
  <c r="D8238" i="11"/>
  <c r="D8237" i="11"/>
  <c r="D8236" i="11"/>
  <c r="E8236" i="11" s="1"/>
  <c r="D8235" i="11"/>
  <c r="E8235" i="11" s="1"/>
  <c r="D8234" i="11"/>
  <c r="E8234" i="11" s="1"/>
  <c r="D8233" i="11"/>
  <c r="E8233" i="11" s="1"/>
  <c r="D8232" i="11"/>
  <c r="E8232" i="11" s="1"/>
  <c r="D8231" i="11"/>
  <c r="E8231" i="11" s="1"/>
  <c r="D8230" i="11"/>
  <c r="E8230" i="11" s="1"/>
  <c r="D8229" i="11"/>
  <c r="D8228" i="11"/>
  <c r="E8228" i="11" s="1"/>
  <c r="D8227" i="11"/>
  <c r="E8227" i="11" s="1"/>
  <c r="D8226" i="11"/>
  <c r="D8225" i="11"/>
  <c r="E8225" i="11" s="1"/>
  <c r="D8224" i="11"/>
  <c r="E8224" i="11" s="1"/>
  <c r="D8223" i="11"/>
  <c r="D8222" i="11"/>
  <c r="D8221" i="11"/>
  <c r="E8221" i="11" s="1"/>
  <c r="D8220" i="11"/>
  <c r="D8219" i="11"/>
  <c r="D8218" i="11"/>
  <c r="E8218" i="11" s="1"/>
  <c r="D8217" i="11"/>
  <c r="E8217" i="11" s="1"/>
  <c r="D8216" i="11"/>
  <c r="E8216" i="11" s="1"/>
  <c r="D8215" i="11"/>
  <c r="E8215" i="11" s="1"/>
  <c r="D8214" i="11"/>
  <c r="E8214" i="11" s="1"/>
  <c r="D8213" i="11"/>
  <c r="E8213" i="11" s="1"/>
  <c r="D8212" i="11"/>
  <c r="E8212" i="11" s="1"/>
  <c r="D8211" i="11"/>
  <c r="D8210" i="11"/>
  <c r="D8209" i="11"/>
  <c r="E8209" i="11" s="1"/>
  <c r="D8208" i="11"/>
  <c r="D8207" i="11"/>
  <c r="E8207" i="11" s="1"/>
  <c r="D8206" i="11"/>
  <c r="E8206" i="11" s="1"/>
  <c r="D8205" i="11"/>
  <c r="E8205" i="11" s="1"/>
  <c r="D8204" i="11"/>
  <c r="D8203" i="11"/>
  <c r="D8202" i="11"/>
  <c r="D8201" i="11"/>
  <c r="D8200" i="11"/>
  <c r="E8200" i="11" s="1"/>
  <c r="D8199" i="11"/>
  <c r="E8198" i="11"/>
  <c r="D8198" i="11"/>
  <c r="D8197" i="11"/>
  <c r="E8197" i="11" s="1"/>
  <c r="E8196" i="11"/>
  <c r="D8196" i="11"/>
  <c r="D8195" i="11"/>
  <c r="E8195" i="11" s="1"/>
  <c r="D8194" i="11"/>
  <c r="D8193" i="11"/>
  <c r="E8193" i="11" s="1"/>
  <c r="D8192" i="11"/>
  <c r="E8192" i="11" s="1"/>
  <c r="D8191" i="11"/>
  <c r="D8190" i="11"/>
  <c r="D8189" i="11"/>
  <c r="E8189" i="11" s="1"/>
  <c r="D8188" i="11"/>
  <c r="E8188" i="11" s="1"/>
  <c r="D8187" i="11"/>
  <c r="D8186" i="11"/>
  <c r="D8185" i="11"/>
  <c r="E8185" i="11" s="1"/>
  <c r="D8184" i="11"/>
  <c r="D8183" i="11"/>
  <c r="E8183" i="11" s="1"/>
  <c r="D8182" i="11"/>
  <c r="E8181" i="11"/>
  <c r="D8181" i="11"/>
  <c r="D8180" i="11"/>
  <c r="E8180" i="11" s="1"/>
  <c r="D8179" i="11"/>
  <c r="D8178" i="11"/>
  <c r="E8178" i="11" s="1"/>
  <c r="D8177" i="11"/>
  <c r="E8177" i="11" s="1"/>
  <c r="E8176" i="11"/>
  <c r="D8176" i="11"/>
  <c r="D8175" i="11"/>
  <c r="E8175" i="11" s="1"/>
  <c r="D8174" i="11"/>
  <c r="E8174" i="11" s="1"/>
  <c r="D8173" i="11"/>
  <c r="D8172" i="11"/>
  <c r="E8172" i="11" s="1"/>
  <c r="D8171" i="11"/>
  <c r="D8170" i="11"/>
  <c r="D8169" i="11"/>
  <c r="E8169" i="11" s="1"/>
  <c r="D8168" i="11"/>
  <c r="E8168" i="11" s="1"/>
  <c r="D8167" i="11"/>
  <c r="D8166" i="11"/>
  <c r="D8165" i="11"/>
  <c r="D8164" i="11"/>
  <c r="E8164" i="11" s="1"/>
  <c r="D8163" i="11"/>
  <c r="E8163" i="11" s="1"/>
  <c r="D8162" i="11"/>
  <c r="D8161" i="11"/>
  <c r="E8161" i="11" s="1"/>
  <c r="D8160" i="11"/>
  <c r="E8160" i="11" s="1"/>
  <c r="D8159" i="11"/>
  <c r="E8159" i="11" s="1"/>
  <c r="D8158" i="11"/>
  <c r="E8158" i="11" s="1"/>
  <c r="D8157" i="11"/>
  <c r="D8156" i="11"/>
  <c r="D8155" i="11"/>
  <c r="E8155" i="11" s="1"/>
  <c r="D8154" i="11"/>
  <c r="D8153" i="11"/>
  <c r="E8153" i="11" s="1"/>
  <c r="E8152" i="11"/>
  <c r="D8152" i="11"/>
  <c r="D8151" i="11"/>
  <c r="E8151" i="11" s="1"/>
  <c r="D8150" i="11"/>
  <c r="D8149" i="11"/>
  <c r="D8148" i="11"/>
  <c r="D8147" i="11"/>
  <c r="E8147" i="11" s="1"/>
  <c r="D8146" i="11"/>
  <c r="E8146" i="11" s="1"/>
  <c r="D8145" i="11"/>
  <c r="E8144" i="11"/>
  <c r="D8144" i="11"/>
  <c r="D8143" i="11"/>
  <c r="E8143" i="11" s="1"/>
  <c r="D8142" i="11"/>
  <c r="E8142" i="11" s="1"/>
  <c r="D8141" i="11"/>
  <c r="E8141" i="11" s="1"/>
  <c r="D8140" i="11"/>
  <c r="D8139" i="11"/>
  <c r="D8138" i="11"/>
  <c r="D8137" i="11"/>
  <c r="E8137" i="11" s="1"/>
  <c r="D8136" i="11"/>
  <c r="D8135" i="11"/>
  <c r="E8135" i="11" s="1"/>
  <c r="D8134" i="11"/>
  <c r="D8133" i="11"/>
  <c r="D8132" i="11"/>
  <c r="D8131" i="11"/>
  <c r="E8131" i="11" s="1"/>
  <c r="D8130" i="11"/>
  <c r="E8130" i="11" s="1"/>
  <c r="D8129" i="11"/>
  <c r="E8129" i="11" s="1"/>
  <c r="D8128" i="11"/>
  <c r="D8127" i="11"/>
  <c r="E8127" i="11" s="1"/>
  <c r="D8126" i="11"/>
  <c r="E8126" i="11" s="1"/>
  <c r="D8125" i="11"/>
  <c r="E8124" i="11"/>
  <c r="D8124" i="11"/>
  <c r="D8123" i="11"/>
  <c r="E8123" i="11" s="1"/>
  <c r="D8122" i="11"/>
  <c r="D8121" i="11"/>
  <c r="E8121" i="11" s="1"/>
  <c r="D8120" i="11"/>
  <c r="D8119" i="11"/>
  <c r="D8118" i="11"/>
  <c r="E8118" i="11" s="1"/>
  <c r="D8117" i="11"/>
  <c r="D8116" i="11"/>
  <c r="E8116" i="11" s="1"/>
  <c r="D8115" i="11"/>
  <c r="E8115" i="11" s="1"/>
  <c r="D8114" i="11"/>
  <c r="E8114" i="11" s="1"/>
  <c r="D8113" i="11"/>
  <c r="E8113" i="11" s="1"/>
  <c r="D8112" i="11"/>
  <c r="D8111" i="11"/>
  <c r="D8110" i="11"/>
  <c r="D8109" i="11"/>
  <c r="E8109" i="11" s="1"/>
  <c r="D8108" i="11"/>
  <c r="E8108" i="11" s="1"/>
  <c r="D8107" i="11"/>
  <c r="E8107" i="11" s="1"/>
  <c r="D8106" i="11"/>
  <c r="E8106" i="11" s="1"/>
  <c r="D8105" i="11"/>
  <c r="E8105" i="11" s="1"/>
  <c r="D8104" i="11"/>
  <c r="E8104" i="11" s="1"/>
  <c r="D8103" i="11"/>
  <c r="D8102" i="11"/>
  <c r="E8102" i="11" s="1"/>
  <c r="D8101" i="11"/>
  <c r="E8101" i="11" s="1"/>
  <c r="D8100" i="11"/>
  <c r="D8099" i="11"/>
  <c r="E8099" i="11" s="1"/>
  <c r="D8098" i="11"/>
  <c r="E8098" i="11" s="1"/>
  <c r="D8097" i="11"/>
  <c r="D8096" i="11"/>
  <c r="D8095" i="11"/>
  <c r="D8094" i="11"/>
  <c r="E8094" i="11" s="1"/>
  <c r="D8093" i="11"/>
  <c r="D8092" i="11"/>
  <c r="E8092" i="11" s="1"/>
  <c r="D8091" i="11"/>
  <c r="E8090" i="11"/>
  <c r="D8090" i="11"/>
  <c r="D8089" i="11"/>
  <c r="E8089" i="11" s="1"/>
  <c r="D8088" i="11"/>
  <c r="D8087" i="11"/>
  <c r="E8087" i="11" s="1"/>
  <c r="D8086" i="11"/>
  <c r="E8086" i="11" s="1"/>
  <c r="E8085" i="11"/>
  <c r="D8085" i="11"/>
  <c r="D8084" i="11"/>
  <c r="E8084" i="11" s="1"/>
  <c r="D8083" i="11"/>
  <c r="D8082" i="11"/>
  <c r="D8081" i="11"/>
  <c r="E8081" i="11" s="1"/>
  <c r="D8080" i="11"/>
  <c r="E8080" i="11" s="1"/>
  <c r="D8079" i="11"/>
  <c r="E8079" i="11" s="1"/>
  <c r="E8078" i="11"/>
  <c r="D8078" i="11"/>
  <c r="D8077" i="11"/>
  <c r="E8077" i="11" s="1"/>
  <c r="D8076" i="11"/>
  <c r="E8076" i="11" s="1"/>
  <c r="D8075" i="11"/>
  <c r="D8074" i="11"/>
  <c r="D8073" i="11"/>
  <c r="E8073" i="11" s="1"/>
  <c r="D8072" i="11"/>
  <c r="E8072" i="11" s="1"/>
  <c r="D8071" i="11"/>
  <c r="D8070" i="11"/>
  <c r="E8070" i="11" s="1"/>
  <c r="E8069" i="11"/>
  <c r="D8069" i="11"/>
  <c r="D8068" i="11"/>
  <c r="D8067" i="11"/>
  <c r="E8067" i="11" s="1"/>
  <c r="D8066" i="11"/>
  <c r="D8065" i="11"/>
  <c r="D8064" i="11"/>
  <c r="E8064" i="11" s="1"/>
  <c r="D8063" i="11"/>
  <c r="E8063" i="11" s="1"/>
  <c r="D8062" i="11"/>
  <c r="D8061" i="11"/>
  <c r="E8061" i="11" s="1"/>
  <c r="D8060" i="11"/>
  <c r="E8060" i="11" s="1"/>
  <c r="D8059" i="11"/>
  <c r="E8059" i="11" s="1"/>
  <c r="D8058" i="11"/>
  <c r="E8058" i="11" s="1"/>
  <c r="D8057" i="11"/>
  <c r="E8056" i="11"/>
  <c r="D8056" i="11"/>
  <c r="D8055" i="11"/>
  <c r="D8054" i="11"/>
  <c r="E8054" i="11" s="1"/>
  <c r="D8053" i="11"/>
  <c r="E8053" i="11" s="1"/>
  <c r="D8052" i="11"/>
  <c r="E8052" i="11" s="1"/>
  <c r="D8051" i="11"/>
  <c r="E8051" i="11" s="1"/>
  <c r="D8050" i="11"/>
  <c r="D8049" i="11"/>
  <c r="D8048" i="11"/>
  <c r="E8048" i="11" s="1"/>
  <c r="D8047" i="11"/>
  <c r="D8046" i="11"/>
  <c r="D8045" i="11"/>
  <c r="E8045" i="11" s="1"/>
  <c r="D8044" i="11"/>
  <c r="E8044" i="11" s="1"/>
  <c r="D8043" i="11"/>
  <c r="D8042" i="11"/>
  <c r="D8041" i="11"/>
  <c r="E8041" i="11" s="1"/>
  <c r="D8040" i="11"/>
  <c r="E8040" i="11" s="1"/>
  <c r="D8039" i="11"/>
  <c r="E8039" i="11" s="1"/>
  <c r="D8038" i="11"/>
  <c r="D8037" i="11"/>
  <c r="D8036" i="11"/>
  <c r="E8036" i="11" s="1"/>
  <c r="D8035" i="11"/>
  <c r="D8034" i="11"/>
  <c r="D8033" i="11"/>
  <c r="E8033" i="11" s="1"/>
  <c r="D8032" i="11"/>
  <c r="E8032" i="11" s="1"/>
  <c r="D8031" i="11"/>
  <c r="D8030" i="11"/>
  <c r="E8030" i="11" s="1"/>
  <c r="D8029" i="11"/>
  <c r="E8029" i="11" s="1"/>
  <c r="D8028" i="11"/>
  <c r="D8027" i="11"/>
  <c r="E8027" i="11" s="1"/>
  <c r="D8026" i="11"/>
  <c r="D8025" i="11"/>
  <c r="D8024" i="11"/>
  <c r="E8024" i="11" s="1"/>
  <c r="D8023" i="11"/>
  <c r="E8023" i="11" s="1"/>
  <c r="D8022" i="11"/>
  <c r="D8021" i="11"/>
  <c r="E8021" i="11" s="1"/>
  <c r="D8020" i="11"/>
  <c r="E8020" i="11" s="1"/>
  <c r="D8019" i="11"/>
  <c r="D8018" i="11"/>
  <c r="D8017" i="11"/>
  <c r="D8016" i="11"/>
  <c r="E8016" i="11" s="1"/>
  <c r="D8015" i="11"/>
  <c r="E8015" i="11" s="1"/>
  <c r="D8014" i="11"/>
  <c r="D8013" i="11"/>
  <c r="E8013" i="11" s="1"/>
  <c r="D8012" i="11"/>
  <c r="E8012" i="11" s="1"/>
  <c r="D8011" i="11"/>
  <c r="E8011" i="11" s="1"/>
  <c r="D8010" i="11"/>
  <c r="D8009" i="11"/>
  <c r="D8008" i="11"/>
  <c r="E8008" i="11" s="1"/>
  <c r="D8007" i="11"/>
  <c r="E8007" i="11" s="1"/>
  <c r="D8006" i="11"/>
  <c r="D8005" i="11"/>
  <c r="E8005" i="11" s="1"/>
  <c r="D8004" i="11"/>
  <c r="E8004" i="11" s="1"/>
  <c r="D8003" i="11"/>
  <c r="D8002" i="11"/>
  <c r="D8001" i="11"/>
  <c r="D8000" i="11"/>
  <c r="E8000" i="11" s="1"/>
  <c r="D7999" i="11"/>
  <c r="E7999" i="11" s="1"/>
  <c r="D7998" i="11"/>
  <c r="D7997" i="11"/>
  <c r="E7997" i="11" s="1"/>
  <c r="D7996" i="11"/>
  <c r="E7996" i="11" s="1"/>
  <c r="D7995" i="11"/>
  <c r="D7994" i="11"/>
  <c r="D7993" i="11"/>
  <c r="D7992" i="11"/>
  <c r="E7992" i="11" s="1"/>
  <c r="D7991" i="11"/>
  <c r="E7991" i="11" s="1"/>
  <c r="D7990" i="11"/>
  <c r="D7989" i="11"/>
  <c r="E7989" i="11" s="1"/>
  <c r="D7988" i="11"/>
  <c r="E7988" i="11" s="1"/>
  <c r="D7987" i="11"/>
  <c r="E7987" i="11" s="1"/>
  <c r="D7986" i="11"/>
  <c r="D7985" i="11"/>
  <c r="D7984" i="11"/>
  <c r="E7984" i="11" s="1"/>
  <c r="D7983" i="11"/>
  <c r="E7983" i="11" s="1"/>
  <c r="D7982" i="11"/>
  <c r="D7981" i="11"/>
  <c r="E7981" i="11" s="1"/>
  <c r="E7980" i="11"/>
  <c r="D7980" i="11"/>
  <c r="D7979" i="11"/>
  <c r="D7978" i="11"/>
  <c r="D7977" i="11"/>
  <c r="D7976" i="11"/>
  <c r="E7976" i="11" s="1"/>
  <c r="D7975" i="11"/>
  <c r="E7975" i="11" s="1"/>
  <c r="D7974" i="11"/>
  <c r="D7973" i="11"/>
  <c r="E7973" i="11" s="1"/>
  <c r="D7972" i="11"/>
  <c r="E7972" i="11" s="1"/>
  <c r="D7971" i="11"/>
  <c r="D7970" i="11"/>
  <c r="D7969" i="11"/>
  <c r="D7968" i="11"/>
  <c r="E7968" i="11" s="1"/>
  <c r="D7967" i="11"/>
  <c r="E7967" i="11" s="1"/>
  <c r="D7966" i="11"/>
  <c r="E7966" i="11" s="1"/>
  <c r="D7965" i="11"/>
  <c r="E7965" i="11" s="1"/>
  <c r="D7964" i="11"/>
  <c r="E7964" i="11" s="1"/>
  <c r="D7963" i="11"/>
  <c r="D7962" i="11"/>
  <c r="D7961" i="11"/>
  <c r="D7960" i="11"/>
  <c r="E7960" i="11" s="1"/>
  <c r="D7959" i="11"/>
  <c r="E7959" i="11" s="1"/>
  <c r="D7958" i="11"/>
  <c r="D7957" i="11"/>
  <c r="E7957" i="11" s="1"/>
  <c r="D7956" i="11"/>
  <c r="E7956" i="11" s="1"/>
  <c r="D7955" i="11"/>
  <c r="E7955" i="11" s="1"/>
  <c r="D7954" i="11"/>
  <c r="E7954" i="11" s="1"/>
  <c r="D7953" i="11"/>
  <c r="D7952" i="11"/>
  <c r="D7951" i="11"/>
  <c r="E7951" i="11" s="1"/>
  <c r="D7950" i="11"/>
  <c r="D7949" i="11"/>
  <c r="E7949" i="11" s="1"/>
  <c r="D7948" i="11"/>
  <c r="E7948" i="11" s="1"/>
  <c r="D7947" i="11"/>
  <c r="D7946" i="11"/>
  <c r="E7946" i="11" s="1"/>
  <c r="D7945" i="11"/>
  <c r="D7944" i="11"/>
  <c r="D7943" i="11"/>
  <c r="E7943" i="11" s="1"/>
  <c r="D7942" i="11"/>
  <c r="D7941" i="11"/>
  <c r="E7941" i="11" s="1"/>
  <c r="D7940" i="11"/>
  <c r="E7940" i="11" s="1"/>
  <c r="D7939" i="11"/>
  <c r="D7938" i="11"/>
  <c r="E7938" i="11" s="1"/>
  <c r="D7937" i="11"/>
  <c r="E7937" i="11" s="1"/>
  <c r="D7936" i="11"/>
  <c r="E7936" i="11" s="1"/>
  <c r="D7935" i="11"/>
  <c r="D7934" i="11"/>
  <c r="E7934" i="11" s="1"/>
  <c r="D7933" i="11"/>
  <c r="E7933" i="11" s="1"/>
  <c r="D7932" i="11"/>
  <c r="E7932" i="11" s="1"/>
  <c r="D7931" i="11"/>
  <c r="E7931" i="11" s="1"/>
  <c r="D7930" i="11"/>
  <c r="D7929" i="11"/>
  <c r="E7929" i="11" s="1"/>
  <c r="D7928" i="11"/>
  <c r="D7927" i="11"/>
  <c r="E7927" i="11" s="1"/>
  <c r="D7926" i="11"/>
  <c r="E7926" i="11" s="1"/>
  <c r="D7925" i="11"/>
  <c r="E7925" i="11" s="1"/>
  <c r="D7924" i="11"/>
  <c r="E7924" i="11" s="1"/>
  <c r="D7923" i="11"/>
  <c r="D7922" i="11"/>
  <c r="E7922" i="11" s="1"/>
  <c r="D7921" i="11"/>
  <c r="E7921" i="11" s="1"/>
  <c r="D7920" i="11"/>
  <c r="D7919" i="11"/>
  <c r="D7918" i="11"/>
  <c r="E7918" i="11" s="1"/>
  <c r="D7917" i="11"/>
  <c r="D7916" i="11"/>
  <c r="D7915" i="11"/>
  <c r="E7915" i="11" s="1"/>
  <c r="D7914" i="11"/>
  <c r="D7913" i="11"/>
  <c r="E7913" i="11" s="1"/>
  <c r="D7912" i="11"/>
  <c r="D7911" i="11"/>
  <c r="E7911" i="11" s="1"/>
  <c r="D7910" i="11"/>
  <c r="D7909" i="11"/>
  <c r="D7908" i="11"/>
  <c r="E7908" i="11" s="1"/>
  <c r="D7907" i="11"/>
  <c r="E7907" i="11" s="1"/>
  <c r="D7906" i="11"/>
  <c r="E7906" i="11" s="1"/>
  <c r="D7905" i="11"/>
  <c r="E7905" i="11" s="1"/>
  <c r="D7904" i="11"/>
  <c r="E7904" i="11" s="1"/>
  <c r="D7903" i="11"/>
  <c r="D7902" i="11"/>
  <c r="D7901" i="11"/>
  <c r="D7900" i="11"/>
  <c r="E7900" i="11" s="1"/>
  <c r="D7899" i="11"/>
  <c r="D7898" i="11"/>
  <c r="E7898" i="11" s="1"/>
  <c r="D7897" i="11"/>
  <c r="E7897" i="11" s="1"/>
  <c r="D7896" i="11"/>
  <c r="D7895" i="11"/>
  <c r="E7895" i="11" s="1"/>
  <c r="D7894" i="11"/>
  <c r="D7893" i="11"/>
  <c r="E7893" i="11" s="1"/>
  <c r="D7892" i="11"/>
  <c r="E7892" i="11" s="1"/>
  <c r="E7891" i="11"/>
  <c r="D7891" i="11"/>
  <c r="D7890" i="11"/>
  <c r="D7889" i="11"/>
  <c r="D7888" i="11"/>
  <c r="D7887" i="11"/>
  <c r="E7887" i="11" s="1"/>
  <c r="D7886" i="11"/>
  <c r="D7885" i="11"/>
  <c r="E7885" i="11" s="1"/>
  <c r="D7884" i="11"/>
  <c r="E7884" i="11" s="1"/>
  <c r="D7883" i="11"/>
  <c r="D7882" i="11"/>
  <c r="D7881" i="11"/>
  <c r="D7880" i="11"/>
  <c r="E7880" i="11" s="1"/>
  <c r="D7879" i="11"/>
  <c r="E7879" i="11" s="1"/>
  <c r="D7878" i="11"/>
  <c r="D7877" i="11"/>
  <c r="E7877" i="11" s="1"/>
  <c r="D7876" i="11"/>
  <c r="E7876" i="11" s="1"/>
  <c r="D7875" i="11"/>
  <c r="D7874" i="11"/>
  <c r="D7873" i="11"/>
  <c r="D7872" i="11"/>
  <c r="E7872" i="11" s="1"/>
  <c r="D7871" i="11"/>
  <c r="E7871" i="11" s="1"/>
  <c r="D7870" i="11"/>
  <c r="D7869" i="11"/>
  <c r="E7869" i="11" s="1"/>
  <c r="D7868" i="11"/>
  <c r="E7868" i="11" s="1"/>
  <c r="D7867" i="11"/>
  <c r="D7866" i="11"/>
  <c r="D7865" i="11"/>
  <c r="D7864" i="11"/>
  <c r="D7863" i="11"/>
  <c r="E7863" i="11" s="1"/>
  <c r="D7862" i="11"/>
  <c r="E7862" i="11" s="1"/>
  <c r="D7861" i="11"/>
  <c r="E7861" i="11" s="1"/>
  <c r="D7860" i="11"/>
  <c r="D7859" i="11"/>
  <c r="E7859" i="11" s="1"/>
  <c r="D7858" i="11"/>
  <c r="D7857" i="11"/>
  <c r="D7856" i="11"/>
  <c r="D7855" i="11"/>
  <c r="E7855" i="11" s="1"/>
  <c r="D7854" i="11"/>
  <c r="E7854" i="11" s="1"/>
  <c r="D7853" i="11"/>
  <c r="E7853" i="11" s="1"/>
  <c r="D7852" i="11"/>
  <c r="E7852" i="11" s="1"/>
  <c r="D7851" i="11"/>
  <c r="E7851" i="11" s="1"/>
  <c r="D7850" i="11"/>
  <c r="E7850" i="11" s="1"/>
  <c r="D7849" i="11"/>
  <c r="D7848" i="11"/>
  <c r="D7847" i="11"/>
  <c r="E7847" i="11" s="1"/>
  <c r="D7846" i="11"/>
  <c r="E7846" i="11" s="1"/>
  <c r="D7845" i="11"/>
  <c r="D7844" i="11"/>
  <c r="E7844" i="11" s="1"/>
  <c r="D7843" i="11"/>
  <c r="E7843" i="11" s="1"/>
  <c r="D7842" i="11"/>
  <c r="E7842" i="11" s="1"/>
  <c r="D7841" i="11"/>
  <c r="D7840" i="11"/>
  <c r="E7840" i="11" s="1"/>
  <c r="D7839" i="11"/>
  <c r="E7839" i="11" s="1"/>
  <c r="D7838" i="11"/>
  <c r="E7838" i="11" s="1"/>
  <c r="D7837" i="11"/>
  <c r="D7836" i="11"/>
  <c r="E7836" i="11" s="1"/>
  <c r="D7835" i="11"/>
  <c r="D7834" i="11"/>
  <c r="D7833" i="11"/>
  <c r="D7832" i="11"/>
  <c r="E7832" i="11" s="1"/>
  <c r="D7831" i="11"/>
  <c r="E7831" i="11" s="1"/>
  <c r="D7830" i="11"/>
  <c r="D7829" i="11"/>
  <c r="E7829" i="11" s="1"/>
  <c r="D7828" i="11"/>
  <c r="E7828" i="11" s="1"/>
  <c r="D7827" i="11"/>
  <c r="E7827" i="11" s="1"/>
  <c r="D7826" i="11"/>
  <c r="E7826" i="11" s="1"/>
  <c r="D7825" i="11"/>
  <c r="D7824" i="11"/>
  <c r="D7823" i="11"/>
  <c r="E7823" i="11" s="1"/>
  <c r="D7822" i="11"/>
  <c r="E7822" i="11" s="1"/>
  <c r="D7821" i="11"/>
  <c r="E7821" i="11" s="1"/>
  <c r="D7820" i="11"/>
  <c r="E7820" i="11" s="1"/>
  <c r="D7819" i="11"/>
  <c r="E7819" i="11" s="1"/>
  <c r="D7818" i="11"/>
  <c r="E7818" i="11" s="1"/>
  <c r="D7817" i="11"/>
  <c r="D7816" i="11"/>
  <c r="E7816" i="11" s="1"/>
  <c r="D7815" i="11"/>
  <c r="E7815" i="11" s="1"/>
  <c r="D7814" i="11"/>
  <c r="E7814" i="11" s="1"/>
  <c r="D7813" i="11"/>
  <c r="E7813" i="11" s="1"/>
  <c r="D7812" i="11"/>
  <c r="E7812" i="11" s="1"/>
  <c r="D7811" i="11"/>
  <c r="E7811" i="11" s="1"/>
  <c r="D7810" i="11"/>
  <c r="E7810" i="11" s="1"/>
  <c r="D7809" i="11"/>
  <c r="D7808" i="11"/>
  <c r="E7808" i="11" s="1"/>
  <c r="D7807" i="11"/>
  <c r="E7807" i="11" s="1"/>
  <c r="D7806" i="11"/>
  <c r="E7806" i="11" s="1"/>
  <c r="D7805" i="11"/>
  <c r="E7805" i="11" s="1"/>
  <c r="D7804" i="11"/>
  <c r="E7804" i="11" s="1"/>
  <c r="D7803" i="11"/>
  <c r="E7803" i="11" s="1"/>
  <c r="D7802" i="11"/>
  <c r="E7802" i="11" s="1"/>
  <c r="D7801" i="11"/>
  <c r="D7800" i="11"/>
  <c r="D7799" i="11"/>
  <c r="E7799" i="11" s="1"/>
  <c r="D7798" i="11"/>
  <c r="E7798" i="11" s="1"/>
  <c r="E7797" i="11"/>
  <c r="D7797" i="11"/>
  <c r="D7796" i="11"/>
  <c r="D7795" i="11"/>
  <c r="E7795" i="11" s="1"/>
  <c r="D7794" i="11"/>
  <c r="D7793" i="11"/>
  <c r="E7793" i="11" s="1"/>
  <c r="D7792" i="11"/>
  <c r="E7792" i="11" s="1"/>
  <c r="D7791" i="11"/>
  <c r="D7790" i="11"/>
  <c r="D7789" i="11"/>
  <c r="E7789" i="11" s="1"/>
  <c r="D7788" i="11"/>
  <c r="D7787" i="11"/>
  <c r="E7787" i="11" s="1"/>
  <c r="D7786" i="11"/>
  <c r="E7786" i="11" s="1"/>
  <c r="D7785" i="11"/>
  <c r="E7785" i="11" s="1"/>
  <c r="D7784" i="11"/>
  <c r="E7784" i="11" s="1"/>
  <c r="D7783" i="11"/>
  <c r="E7783" i="11" s="1"/>
  <c r="D7782" i="11"/>
  <c r="E7782" i="11" s="1"/>
  <c r="D7781" i="11"/>
  <c r="E7781" i="11" s="1"/>
  <c r="D7780" i="11"/>
  <c r="E7780" i="11" s="1"/>
  <c r="D7779" i="11"/>
  <c r="D7778" i="11"/>
  <c r="D7777" i="11"/>
  <c r="E7777" i="11" s="1"/>
  <c r="D7776" i="11"/>
  <c r="D7775" i="11"/>
  <c r="E7775" i="11" s="1"/>
  <c r="D7774" i="11"/>
  <c r="E7774" i="11" s="1"/>
  <c r="D7773" i="11"/>
  <c r="E7773" i="11" s="1"/>
  <c r="D7772" i="11"/>
  <c r="E7772" i="11" s="1"/>
  <c r="D7771" i="11"/>
  <c r="E7771" i="11" s="1"/>
  <c r="D7770" i="11"/>
  <c r="E7770" i="11" s="1"/>
  <c r="D7769" i="11"/>
  <c r="D7768" i="11"/>
  <c r="D7767" i="11"/>
  <c r="E7767" i="11" s="1"/>
  <c r="D7766" i="11"/>
  <c r="E7766" i="11" s="1"/>
  <c r="D7765" i="11"/>
  <c r="E7765" i="11" s="1"/>
  <c r="D7764" i="11"/>
  <c r="E7764" i="11" s="1"/>
  <c r="D7763" i="11"/>
  <c r="E7763" i="11" s="1"/>
  <c r="D7762" i="11"/>
  <c r="D7761" i="11"/>
  <c r="D7760" i="11"/>
  <c r="E7760" i="11" s="1"/>
  <c r="D7759" i="11"/>
  <c r="D7758" i="11"/>
  <c r="E7758" i="11" s="1"/>
  <c r="D7757" i="11"/>
  <c r="E7757" i="11" s="1"/>
  <c r="D7756" i="11"/>
  <c r="E7756" i="11" s="1"/>
  <c r="D7755" i="11"/>
  <c r="D7754" i="11"/>
  <c r="E7754" i="11" s="1"/>
  <c r="D7753" i="11"/>
  <c r="E7753" i="11" s="1"/>
  <c r="D7752" i="11"/>
  <c r="D7751" i="11"/>
  <c r="D7750" i="11"/>
  <c r="E7750" i="11" s="1"/>
  <c r="D7749" i="11"/>
  <c r="D7748" i="11"/>
  <c r="E7748" i="11" s="1"/>
  <c r="D7747" i="11"/>
  <c r="E7747" i="11" s="1"/>
  <c r="D7746" i="11"/>
  <c r="E7746" i="11" s="1"/>
  <c r="D7745" i="11"/>
  <c r="E7745" i="11" s="1"/>
  <c r="D7744" i="11"/>
  <c r="E7744" i="11" s="1"/>
  <c r="D7743" i="11"/>
  <c r="E7743" i="11" s="1"/>
  <c r="D7742" i="11"/>
  <c r="D7741" i="11"/>
  <c r="D7740" i="11"/>
  <c r="E7740" i="11" s="1"/>
  <c r="E7739" i="11"/>
  <c r="D7739" i="11"/>
  <c r="D7738" i="11"/>
  <c r="D7737" i="11"/>
  <c r="E7737" i="11" s="1"/>
  <c r="D7736" i="11"/>
  <c r="E7736" i="11" s="1"/>
  <c r="E7735" i="11"/>
  <c r="D7735" i="11"/>
  <c r="D7734" i="11"/>
  <c r="D7733" i="11"/>
  <c r="E7733" i="11" s="1"/>
  <c r="D7732" i="11"/>
  <c r="E7732" i="11" s="1"/>
  <c r="D7731" i="11"/>
  <c r="D7730" i="11"/>
  <c r="E7730" i="11" s="1"/>
  <c r="D7729" i="11"/>
  <c r="E7729" i="11" s="1"/>
  <c r="D7728" i="11"/>
  <c r="E7728" i="11" s="1"/>
  <c r="D7727" i="11"/>
  <c r="D7726" i="11"/>
  <c r="D7725" i="11"/>
  <c r="E7725" i="11" s="1"/>
  <c r="D7724" i="11"/>
  <c r="E7724" i="11" s="1"/>
  <c r="D7723" i="11"/>
  <c r="D7722" i="11"/>
  <c r="D7721" i="11"/>
  <c r="E7721" i="11" s="1"/>
  <c r="D7720" i="11"/>
  <c r="E7720" i="11" s="1"/>
  <c r="D7719" i="11"/>
  <c r="E7719" i="11" s="1"/>
  <c r="D7718" i="11"/>
  <c r="D7717" i="11"/>
  <c r="E7717" i="11" s="1"/>
  <c r="D7716" i="11"/>
  <c r="E7716" i="11" s="1"/>
  <c r="D7715" i="11"/>
  <c r="D7714" i="11"/>
  <c r="E7714" i="11" s="1"/>
  <c r="D7713" i="11"/>
  <c r="E7713" i="11" s="1"/>
  <c r="D7712" i="11"/>
  <c r="D7711" i="11"/>
  <c r="D7710" i="11"/>
  <c r="D7709" i="11"/>
  <c r="E7709" i="11" s="1"/>
  <c r="D7708" i="11"/>
  <c r="E7708" i="11" s="1"/>
  <c r="D7707" i="11"/>
  <c r="D7706" i="11"/>
  <c r="E7706" i="11" s="1"/>
  <c r="D7705" i="11"/>
  <c r="E7705" i="11" s="1"/>
  <c r="D7704" i="11"/>
  <c r="E7704" i="11" s="1"/>
  <c r="D7703" i="11"/>
  <c r="E7703" i="11" s="1"/>
  <c r="D7702" i="11"/>
  <c r="D7701" i="11"/>
  <c r="E7701" i="11" s="1"/>
  <c r="D7700" i="11"/>
  <c r="E7700" i="11" s="1"/>
  <c r="D7699" i="11"/>
  <c r="D7698" i="11"/>
  <c r="D7697" i="11"/>
  <c r="E7697" i="11" s="1"/>
  <c r="D7696" i="11"/>
  <c r="E7696" i="11" s="1"/>
  <c r="D7695" i="11"/>
  <c r="E7695" i="11" s="1"/>
  <c r="D7694" i="11"/>
  <c r="D7693" i="11"/>
  <c r="E7693" i="11" s="1"/>
  <c r="D7692" i="11"/>
  <c r="E7692" i="11" s="1"/>
  <c r="D7691" i="11"/>
  <c r="D7690" i="11"/>
  <c r="E7690" i="11" s="1"/>
  <c r="E7689" i="11"/>
  <c r="D7689" i="11"/>
  <c r="D7688" i="11"/>
  <c r="E7688" i="11" s="1"/>
  <c r="D7687" i="11"/>
  <c r="E7687" i="11" s="1"/>
  <c r="D7686" i="11"/>
  <c r="E7686" i="11" s="1"/>
  <c r="D7685" i="11"/>
  <c r="E7685" i="11" s="1"/>
  <c r="D7684" i="11"/>
  <c r="D7683" i="11"/>
  <c r="D7682" i="11"/>
  <c r="D7681" i="11"/>
  <c r="E7681" i="11" s="1"/>
  <c r="D7680" i="11"/>
  <c r="E7680" i="11" s="1"/>
  <c r="D7679" i="11"/>
  <c r="E7679" i="11" s="1"/>
  <c r="D7678" i="11"/>
  <c r="E7678" i="11" s="1"/>
  <c r="D7677" i="11"/>
  <c r="E7677" i="11" s="1"/>
  <c r="D7676" i="11"/>
  <c r="E7676" i="11" s="1"/>
  <c r="D7675" i="11"/>
  <c r="E7674" i="11"/>
  <c r="D7674" i="11"/>
  <c r="D7673" i="11"/>
  <c r="E7673" i="11" s="1"/>
  <c r="D7672" i="11"/>
  <c r="E7672" i="11" s="1"/>
  <c r="D7671" i="11"/>
  <c r="D7670" i="11"/>
  <c r="E7670" i="11" s="1"/>
  <c r="D7669" i="11"/>
  <c r="E7669" i="11" s="1"/>
  <c r="D7668" i="11"/>
  <c r="E7668" i="11" s="1"/>
  <c r="D7667" i="11"/>
  <c r="D7666" i="11"/>
  <c r="E7666" i="11" s="1"/>
  <c r="D7665" i="11"/>
  <c r="E7665" i="11" s="1"/>
  <c r="D7664" i="11"/>
  <c r="D7663" i="11"/>
  <c r="D7662" i="11"/>
  <c r="E7662" i="11" s="1"/>
  <c r="D7661" i="11"/>
  <c r="E7661" i="11" s="1"/>
  <c r="E7660" i="11"/>
  <c r="D7660" i="11"/>
  <c r="D7659" i="11"/>
  <c r="E7659" i="11" s="1"/>
  <c r="E7658" i="11"/>
  <c r="D7658" i="11"/>
  <c r="D7657" i="11"/>
  <c r="D7656" i="11"/>
  <c r="E7656" i="11" s="1"/>
  <c r="D7655" i="11"/>
  <c r="E7655" i="11" s="1"/>
  <c r="D7654" i="11"/>
  <c r="E7654" i="11" s="1"/>
  <c r="D7653" i="11"/>
  <c r="E7653" i="11" s="1"/>
  <c r="D7652" i="11"/>
  <c r="E7652" i="11" s="1"/>
  <c r="D7651" i="11"/>
  <c r="E7651" i="11" s="1"/>
  <c r="D7650" i="11"/>
  <c r="E7650" i="11" s="1"/>
  <c r="D7649" i="11"/>
  <c r="D7648" i="11"/>
  <c r="D7647" i="11"/>
  <c r="E7647" i="11" s="1"/>
  <c r="D7646" i="11"/>
  <c r="E7646" i="11" s="1"/>
  <c r="D7645" i="11"/>
  <c r="E7645" i="11" s="1"/>
  <c r="D7644" i="11"/>
  <c r="D7643" i="11"/>
  <c r="E7643" i="11" s="1"/>
  <c r="D7642" i="11"/>
  <c r="E7642" i="11" s="1"/>
  <c r="D7641" i="11"/>
  <c r="E7641" i="11" s="1"/>
  <c r="D7640" i="11"/>
  <c r="E7640" i="11" s="1"/>
  <c r="D7639" i="11"/>
  <c r="D7638" i="11"/>
  <c r="D7637" i="11"/>
  <c r="E7637" i="11" s="1"/>
  <c r="D7636" i="11"/>
  <c r="E7636" i="11" s="1"/>
  <c r="D7635" i="11"/>
  <c r="E7635" i="11" s="1"/>
  <c r="D7634" i="11"/>
  <c r="D7633" i="11"/>
  <c r="D7632" i="11"/>
  <c r="E7632" i="11" s="1"/>
  <c r="D7631" i="11"/>
  <c r="E7631" i="11" s="1"/>
  <c r="D7630" i="11"/>
  <c r="D7629" i="11"/>
  <c r="E7629" i="11" s="1"/>
  <c r="D7628" i="11"/>
  <c r="D7627" i="11"/>
  <c r="E7627" i="11" s="1"/>
  <c r="D7626" i="11"/>
  <c r="D7625" i="11"/>
  <c r="D7624" i="11"/>
  <c r="E7624" i="11" s="1"/>
  <c r="D7623" i="11"/>
  <c r="E7623" i="11" s="1"/>
  <c r="D7622" i="11"/>
  <c r="D7621" i="11"/>
  <c r="E7621" i="11" s="1"/>
  <c r="D7620" i="11"/>
  <c r="E7620" i="11" s="1"/>
  <c r="D7619" i="11"/>
  <c r="D7618" i="11"/>
  <c r="D7617" i="11"/>
  <c r="E7616" i="11"/>
  <c r="D7616" i="11"/>
  <c r="D7615" i="11"/>
  <c r="D7614" i="11"/>
  <c r="D7613" i="11"/>
  <c r="E7613" i="11" s="1"/>
  <c r="D7612" i="11"/>
  <c r="E7612" i="11" s="1"/>
  <c r="D7611" i="11"/>
  <c r="D7610" i="11"/>
  <c r="D7609" i="11"/>
  <c r="D7608" i="11"/>
  <c r="E7608" i="11" s="1"/>
  <c r="D7607" i="11"/>
  <c r="D7606" i="11"/>
  <c r="D7605" i="11"/>
  <c r="E7605" i="11" s="1"/>
  <c r="D7604" i="11"/>
  <c r="E7604" i="11" s="1"/>
  <c r="D7603" i="11"/>
  <c r="D7602" i="11"/>
  <c r="D7601" i="11"/>
  <c r="E7600" i="11"/>
  <c r="D7600" i="11"/>
  <c r="D7599" i="11"/>
  <c r="E7599" i="11" s="1"/>
  <c r="D7598" i="11"/>
  <c r="D7597" i="11"/>
  <c r="E7597" i="11" s="1"/>
  <c r="D7596" i="11"/>
  <c r="E7595" i="11"/>
  <c r="D7595" i="11"/>
  <c r="D7594" i="11"/>
  <c r="D7593" i="11"/>
  <c r="E7592" i="11"/>
  <c r="D7592" i="11"/>
  <c r="D7591" i="11"/>
  <c r="E7591" i="11" s="1"/>
  <c r="D7590" i="11"/>
  <c r="E7590" i="11" s="1"/>
  <c r="D7589" i="11"/>
  <c r="E7589" i="11" s="1"/>
  <c r="D7588" i="11"/>
  <c r="E7588" i="11" s="1"/>
  <c r="D7587" i="11"/>
  <c r="D7586" i="11"/>
  <c r="D7585" i="11"/>
  <c r="D7584" i="11"/>
  <c r="E7584" i="11" s="1"/>
  <c r="D7583" i="11"/>
  <c r="E7583" i="11" s="1"/>
  <c r="D7582" i="11"/>
  <c r="E7582" i="11" s="1"/>
  <c r="D7581" i="11"/>
  <c r="E7581" i="11" s="1"/>
  <c r="D7580" i="11"/>
  <c r="E7580" i="11" s="1"/>
  <c r="D7579" i="11"/>
  <c r="E7579" i="11" s="1"/>
  <c r="D7578" i="11"/>
  <c r="D7577" i="11"/>
  <c r="D7576" i="11"/>
  <c r="E7576" i="11" s="1"/>
  <c r="D7575" i="11"/>
  <c r="E7575" i="11" s="1"/>
  <c r="D7574" i="11"/>
  <c r="E7574" i="11" s="1"/>
  <c r="D7573" i="11"/>
  <c r="E7573" i="11" s="1"/>
  <c r="D7572" i="11"/>
  <c r="E7572" i="11" s="1"/>
  <c r="D7571" i="11"/>
  <c r="D7570" i="11"/>
  <c r="D7569" i="11"/>
  <c r="D7568" i="11"/>
  <c r="E7568" i="11" s="1"/>
  <c r="D7567" i="11"/>
  <c r="E7567" i="11" s="1"/>
  <c r="D7566" i="11"/>
  <c r="E7566" i="11" s="1"/>
  <c r="D7565" i="11"/>
  <c r="E7565" i="11" s="1"/>
  <c r="D7564" i="11"/>
  <c r="E7564" i="11" s="1"/>
  <c r="D7563" i="11"/>
  <c r="E7563" i="11" s="1"/>
  <c r="D7562" i="11"/>
  <c r="D7561" i="11"/>
  <c r="D7560" i="11"/>
  <c r="E7560" i="11" s="1"/>
  <c r="E7559" i="11"/>
  <c r="D7559" i="11"/>
  <c r="D7558" i="11"/>
  <c r="E7558" i="11" s="1"/>
  <c r="D7557" i="11"/>
  <c r="E7557" i="11" s="1"/>
  <c r="D7556" i="11"/>
  <c r="E7556" i="11" s="1"/>
  <c r="D7555" i="11"/>
  <c r="D7554" i="11"/>
  <c r="E7554" i="11" s="1"/>
  <c r="D7553" i="11"/>
  <c r="D7552" i="11"/>
  <c r="E7552" i="11" s="1"/>
  <c r="D7551" i="11"/>
  <c r="E7551" i="11" s="1"/>
  <c r="D7550" i="11"/>
  <c r="E7550" i="11" s="1"/>
  <c r="D7549" i="11"/>
  <c r="E7549" i="11" s="1"/>
  <c r="D7548" i="11"/>
  <c r="E7548" i="11" s="1"/>
  <c r="D7547" i="11"/>
  <c r="D7546" i="11"/>
  <c r="E7546" i="11" s="1"/>
  <c r="D7545" i="11"/>
  <c r="D7544" i="11"/>
  <c r="D7543" i="11"/>
  <c r="E7543" i="11" s="1"/>
  <c r="D7542" i="11"/>
  <c r="E7542" i="11" s="1"/>
  <c r="D7541" i="11"/>
  <c r="E7541" i="11" s="1"/>
  <c r="D7540" i="11"/>
  <c r="E7540" i="11" s="1"/>
  <c r="D7539" i="11"/>
  <c r="D7538" i="11"/>
  <c r="D7537" i="11"/>
  <c r="E7537" i="11" s="1"/>
  <c r="D7536" i="11"/>
  <c r="E7536" i="11" s="1"/>
  <c r="D7535" i="11"/>
  <c r="D7534" i="11"/>
  <c r="D7533" i="11"/>
  <c r="E7533" i="11" s="1"/>
  <c r="D7532" i="11"/>
  <c r="E7532" i="11" s="1"/>
  <c r="D7531" i="11"/>
  <c r="D7530" i="11"/>
  <c r="E7530" i="11" s="1"/>
  <c r="D7529" i="11"/>
  <c r="E7529" i="11" s="1"/>
  <c r="D7528" i="11"/>
  <c r="E7528" i="11" s="1"/>
  <c r="D7527" i="11"/>
  <c r="E7527" i="11" s="1"/>
  <c r="D7526" i="11"/>
  <c r="E7526" i="11" s="1"/>
  <c r="D7525" i="11"/>
  <c r="E7525" i="11" s="1"/>
  <c r="D7524" i="11"/>
  <c r="E7524" i="11" s="1"/>
  <c r="D7523" i="11"/>
  <c r="E7523" i="11" s="1"/>
  <c r="D7522" i="11"/>
  <c r="E7522" i="11" s="1"/>
  <c r="D7521" i="11"/>
  <c r="E7521" i="11" s="1"/>
  <c r="D7520" i="11"/>
  <c r="D7519" i="11"/>
  <c r="D7518" i="11"/>
  <c r="E7518" i="11" s="1"/>
  <c r="D7517" i="11"/>
  <c r="E7517" i="11" s="1"/>
  <c r="D7516" i="11"/>
  <c r="E7516" i="11" s="1"/>
  <c r="D7515" i="11"/>
  <c r="D7514" i="11"/>
  <c r="E7514" i="11" s="1"/>
  <c r="D7513" i="11"/>
  <c r="E7513" i="11" s="1"/>
  <c r="D7512" i="11"/>
  <c r="E7511" i="11"/>
  <c r="D7511" i="11"/>
  <c r="D7510" i="11"/>
  <c r="E7510" i="11" s="1"/>
  <c r="D7509" i="11"/>
  <c r="E7509" i="11" s="1"/>
  <c r="D7508" i="11"/>
  <c r="D7507" i="11"/>
  <c r="E7507" i="11" s="1"/>
  <c r="D7506" i="11"/>
  <c r="E7506" i="11" s="1"/>
  <c r="D7505" i="11"/>
  <c r="E7505" i="11" s="1"/>
  <c r="D7504" i="11"/>
  <c r="E7504" i="11" s="1"/>
  <c r="D7503" i="11"/>
  <c r="E7503" i="11" s="1"/>
  <c r="E7502" i="11"/>
  <c r="D7502" i="11"/>
  <c r="D7501" i="11"/>
  <c r="D7500" i="11"/>
  <c r="E7500" i="11" s="1"/>
  <c r="E7499" i="11"/>
  <c r="D7499" i="11"/>
  <c r="D7498" i="11"/>
  <c r="E7498" i="11" s="1"/>
  <c r="D7497" i="11"/>
  <c r="E7497" i="11" s="1"/>
  <c r="D7496" i="11"/>
  <c r="E7496" i="11" s="1"/>
  <c r="D7495" i="11"/>
  <c r="D7494" i="11"/>
  <c r="D7493" i="11"/>
  <c r="E7493" i="11" s="1"/>
  <c r="D7492" i="11"/>
  <c r="E7492" i="11" s="1"/>
  <c r="D7491" i="11"/>
  <c r="D7490" i="11"/>
  <c r="E7490" i="11" s="1"/>
  <c r="D7489" i="11"/>
  <c r="E7489" i="11" s="1"/>
  <c r="D7488" i="11"/>
  <c r="D7487" i="11"/>
  <c r="E7487" i="11" s="1"/>
  <c r="D7486" i="11"/>
  <c r="D7485" i="11"/>
  <c r="E7485" i="11" s="1"/>
  <c r="D7484" i="11"/>
  <c r="D7483" i="11"/>
  <c r="E7483" i="11" s="1"/>
  <c r="D7482" i="11"/>
  <c r="D7481" i="11"/>
  <c r="D7480" i="11"/>
  <c r="E7480" i="11" s="1"/>
  <c r="D7479" i="11"/>
  <c r="E7479" i="11" s="1"/>
  <c r="D7478" i="11"/>
  <c r="D7477" i="11"/>
  <c r="D7476" i="11"/>
  <c r="E7476" i="11" s="1"/>
  <c r="D7475" i="11"/>
  <c r="D7474" i="11"/>
  <c r="E7474" i="11" s="1"/>
  <c r="E7473" i="11"/>
  <c r="D7473" i="11"/>
  <c r="D7472" i="11"/>
  <c r="D7471" i="11"/>
  <c r="E7471" i="11" s="1"/>
  <c r="D7470" i="11"/>
  <c r="E7470" i="11" s="1"/>
  <c r="D7469" i="11"/>
  <c r="E7469" i="11" s="1"/>
  <c r="D7468" i="11"/>
  <c r="E7468" i="11" s="1"/>
  <c r="D7467" i="11"/>
  <c r="E7467" i="11" s="1"/>
  <c r="D7466" i="11"/>
  <c r="E7466" i="11" s="1"/>
  <c r="D7465" i="11"/>
  <c r="E7465" i="11" s="1"/>
  <c r="E7464" i="11"/>
  <c r="D7464" i="11"/>
  <c r="D7463" i="11"/>
  <c r="E7463" i="11" s="1"/>
  <c r="D7462" i="11"/>
  <c r="E7462" i="11" s="1"/>
  <c r="D7461" i="11"/>
  <c r="E7461" i="11" s="1"/>
  <c r="D7460" i="11"/>
  <c r="D7459" i="11"/>
  <c r="E7459" i="11" s="1"/>
  <c r="D7458" i="11"/>
  <c r="D7457" i="11"/>
  <c r="D7456" i="11"/>
  <c r="E7456" i="11" s="1"/>
  <c r="D7455" i="11"/>
  <c r="E7455" i="11" s="1"/>
  <c r="D7454" i="11"/>
  <c r="D7453" i="11"/>
  <c r="E7453" i="11" s="1"/>
  <c r="D7452" i="11"/>
  <c r="E7452" i="11" s="1"/>
  <c r="D7451" i="11"/>
  <c r="D7450" i="11"/>
  <c r="D7449" i="11"/>
  <c r="E7449" i="11" s="1"/>
  <c r="D7448" i="11"/>
  <c r="D7447" i="11"/>
  <c r="E7447" i="11" s="1"/>
  <c r="D7446" i="11"/>
  <c r="E7446" i="11" s="1"/>
  <c r="D7445" i="11"/>
  <c r="E7445" i="11" s="1"/>
  <c r="D7444" i="11"/>
  <c r="D7443" i="11"/>
  <c r="E7443" i="11" s="1"/>
  <c r="D7442" i="11"/>
  <c r="D7441" i="11"/>
  <c r="D7440" i="11"/>
  <c r="E7440" i="11" s="1"/>
  <c r="D7439" i="11"/>
  <c r="E7439" i="11" s="1"/>
  <c r="D7438" i="11"/>
  <c r="E7438" i="11" s="1"/>
  <c r="D7437" i="11"/>
  <c r="E7437" i="11" s="1"/>
  <c r="D7436" i="11"/>
  <c r="E7436" i="11" s="1"/>
  <c r="D7435" i="11"/>
  <c r="D7434" i="11"/>
  <c r="D7433" i="11"/>
  <c r="E7433" i="11" s="1"/>
  <c r="D7432" i="11"/>
  <c r="E7432" i="11" s="1"/>
  <c r="D7431" i="11"/>
  <c r="E7431" i="11" s="1"/>
  <c r="D7430" i="11"/>
  <c r="D7429" i="11"/>
  <c r="E7429" i="11" s="1"/>
  <c r="D7428" i="11"/>
  <c r="E7428" i="11" s="1"/>
  <c r="D7427" i="11"/>
  <c r="D7426" i="11"/>
  <c r="E7425" i="11"/>
  <c r="D7425" i="11"/>
  <c r="D7424" i="11"/>
  <c r="D7423" i="11"/>
  <c r="D7422" i="11"/>
  <c r="E7422" i="11" s="1"/>
  <c r="D7421" i="11"/>
  <c r="E7421" i="11" s="1"/>
  <c r="D7420" i="11"/>
  <c r="D7419" i="11"/>
  <c r="E7419" i="11" s="1"/>
  <c r="D7418" i="11"/>
  <c r="E7418" i="11" s="1"/>
  <c r="D7417" i="11"/>
  <c r="D7416" i="11"/>
  <c r="D7415" i="11"/>
  <c r="E7415" i="11" s="1"/>
  <c r="D7414" i="11"/>
  <c r="E7414" i="11" s="1"/>
  <c r="D7413" i="11"/>
  <c r="E7413" i="11" s="1"/>
  <c r="D7412" i="11"/>
  <c r="E7412" i="11" s="1"/>
  <c r="D7411" i="11"/>
  <c r="D7410" i="11"/>
  <c r="E7410" i="11" s="1"/>
  <c r="D7409" i="11"/>
  <c r="E7409" i="11" s="1"/>
  <c r="D7408" i="11"/>
  <c r="D7407" i="11"/>
  <c r="E7407" i="11" s="1"/>
  <c r="D7406" i="11"/>
  <c r="E7406" i="11" s="1"/>
  <c r="D7405" i="11"/>
  <c r="D7404" i="11"/>
  <c r="E7404" i="11" s="1"/>
  <c r="E7403" i="11"/>
  <c r="D7403" i="11"/>
  <c r="D7402" i="11"/>
  <c r="E7401" i="11"/>
  <c r="D7401" i="11"/>
  <c r="D7400" i="11"/>
  <c r="E7400" i="11" s="1"/>
  <c r="D7399" i="11"/>
  <c r="D7398" i="11"/>
  <c r="E7398" i="11" s="1"/>
  <c r="D7397" i="11"/>
  <c r="E7397" i="11" s="1"/>
  <c r="D7396" i="11"/>
  <c r="D7395" i="11"/>
  <c r="E7395" i="11" s="1"/>
  <c r="D7394" i="11"/>
  <c r="D7393" i="11"/>
  <c r="E7393" i="11" s="1"/>
  <c r="E7392" i="11"/>
  <c r="D7392" i="11"/>
  <c r="D7391" i="11"/>
  <c r="E7391" i="11" s="1"/>
  <c r="D7390" i="11"/>
  <c r="E7390" i="11" s="1"/>
  <c r="D7389" i="11"/>
  <c r="E7389" i="11" s="1"/>
  <c r="D7388" i="11"/>
  <c r="D7387" i="11"/>
  <c r="D7386" i="11"/>
  <c r="D7385" i="11"/>
  <c r="E7385" i="11" s="1"/>
  <c r="D7384" i="11"/>
  <c r="E7384" i="11" s="1"/>
  <c r="D7383" i="11"/>
  <c r="D7382" i="11"/>
  <c r="E7382" i="11" s="1"/>
  <c r="D7381" i="11"/>
  <c r="E7381" i="11" s="1"/>
  <c r="D7380" i="11"/>
  <c r="E7379" i="11"/>
  <c r="D7379" i="11"/>
  <c r="D7378" i="11"/>
  <c r="D7377" i="11"/>
  <c r="E7377" i="11" s="1"/>
  <c r="D7376" i="11"/>
  <c r="E7376" i="11" s="1"/>
  <c r="D7375" i="11"/>
  <c r="E7375" i="11" s="1"/>
  <c r="D7374" i="11"/>
  <c r="E7374" i="11" s="1"/>
  <c r="D7373" i="11"/>
  <c r="D7372" i="11"/>
  <c r="E7372" i="11" s="1"/>
  <c r="D7371" i="11"/>
  <c r="E7371" i="11" s="1"/>
  <c r="D7370" i="11"/>
  <c r="E7369" i="11"/>
  <c r="D7369" i="11"/>
  <c r="D7368" i="11"/>
  <c r="E7368" i="11" s="1"/>
  <c r="D7367" i="11"/>
  <c r="D7366" i="11"/>
  <c r="E7366" i="11" s="1"/>
  <c r="D7365" i="11"/>
  <c r="E7365" i="11" s="1"/>
  <c r="D7364" i="11"/>
  <c r="D7363" i="11"/>
  <c r="D7362" i="11"/>
  <c r="D7361" i="11"/>
  <c r="E7361" i="11" s="1"/>
  <c r="E7360" i="11"/>
  <c r="D7360" i="11"/>
  <c r="D7359" i="11"/>
  <c r="E7359" i="11" s="1"/>
  <c r="D7358" i="11"/>
  <c r="E7358" i="11" s="1"/>
  <c r="D7357" i="11"/>
  <c r="D7356" i="11"/>
  <c r="E7356" i="11" s="1"/>
  <c r="D7355" i="11"/>
  <c r="E7355" i="11" s="1"/>
  <c r="D7354" i="11"/>
  <c r="D7353" i="11"/>
  <c r="D7352" i="11"/>
  <c r="E7352" i="11" s="1"/>
  <c r="D7351" i="11"/>
  <c r="D7350" i="11"/>
  <c r="E7350" i="11" s="1"/>
  <c r="D7349" i="11"/>
  <c r="E7349" i="11" s="1"/>
  <c r="D7348" i="11"/>
  <c r="D7347" i="11"/>
  <c r="D7346" i="11"/>
  <c r="E7346" i="11" s="1"/>
  <c r="D7345" i="11"/>
  <c r="D7344" i="11"/>
  <c r="D7343" i="11"/>
  <c r="E7343" i="11" s="1"/>
  <c r="D7342" i="11"/>
  <c r="E7342" i="11" s="1"/>
  <c r="D7341" i="11"/>
  <c r="E7341" i="11" s="1"/>
  <c r="D7340" i="11"/>
  <c r="E7340" i="11" s="1"/>
  <c r="D7339" i="11"/>
  <c r="D7338" i="11"/>
  <c r="E7338" i="11" s="1"/>
  <c r="D7337" i="11"/>
  <c r="E7337" i="11" s="1"/>
  <c r="D7336" i="11"/>
  <c r="D7335" i="11"/>
  <c r="D7334" i="11"/>
  <c r="E7334" i="11" s="1"/>
  <c r="D7333" i="11"/>
  <c r="D7332" i="11"/>
  <c r="E7332" i="11" s="1"/>
  <c r="D7331" i="11"/>
  <c r="D7330" i="11"/>
  <c r="D7329" i="11"/>
  <c r="E7329" i="11" s="1"/>
  <c r="D7328" i="11"/>
  <c r="D7327" i="11"/>
  <c r="D7326" i="11"/>
  <c r="E7326" i="11" s="1"/>
  <c r="D7325" i="11"/>
  <c r="D7324" i="11"/>
  <c r="E7324" i="11" s="1"/>
  <c r="D7323" i="11"/>
  <c r="E7323" i="11" s="1"/>
  <c r="D7322" i="11"/>
  <c r="D7321" i="11"/>
  <c r="E7321" i="11" s="1"/>
  <c r="D7320" i="11"/>
  <c r="E7320" i="11" s="1"/>
  <c r="D7319" i="11"/>
  <c r="D7318" i="11"/>
  <c r="E7318" i="11" s="1"/>
  <c r="D7317" i="11"/>
  <c r="D7316" i="11"/>
  <c r="E7316" i="11" s="1"/>
  <c r="D7315" i="11"/>
  <c r="E7315" i="11" s="1"/>
  <c r="D7314" i="11"/>
  <c r="D7313" i="11"/>
  <c r="D7312" i="11"/>
  <c r="E7312" i="11" s="1"/>
  <c r="D7311" i="11"/>
  <c r="D7310" i="11"/>
  <c r="E7310" i="11" s="1"/>
  <c r="D7309" i="11"/>
  <c r="E7309" i="11" s="1"/>
  <c r="D7308" i="11"/>
  <c r="E7308" i="11" s="1"/>
  <c r="D7307" i="11"/>
  <c r="E7307" i="11" s="1"/>
  <c r="D7306" i="11"/>
  <c r="E7306" i="11" s="1"/>
  <c r="D7305" i="11"/>
  <c r="D7304" i="11"/>
  <c r="D7303" i="11"/>
  <c r="D7302" i="11"/>
  <c r="E7302" i="11" s="1"/>
  <c r="D7301" i="11"/>
  <c r="E7301" i="11" s="1"/>
  <c r="D7300" i="11"/>
  <c r="D7299" i="11"/>
  <c r="D7298" i="11"/>
  <c r="D7297" i="11"/>
  <c r="D7296" i="11"/>
  <c r="E7296" i="11" s="1"/>
  <c r="D7295" i="11"/>
  <c r="E7295" i="11" s="1"/>
  <c r="D7294" i="11"/>
  <c r="E7294" i="11" s="1"/>
  <c r="D7293" i="11"/>
  <c r="E7293" i="11" s="1"/>
  <c r="D7292" i="11"/>
  <c r="E7291" i="11"/>
  <c r="D7291" i="11"/>
  <c r="D7290" i="11"/>
  <c r="D7289" i="11"/>
  <c r="E7288" i="11"/>
  <c r="D7288" i="11"/>
  <c r="D7287" i="11"/>
  <c r="E7287" i="11" s="1"/>
  <c r="D7286" i="11"/>
  <c r="E7286" i="11" s="1"/>
  <c r="D7285" i="11"/>
  <c r="E7285" i="11" s="1"/>
  <c r="D7284" i="11"/>
  <c r="D7283" i="11"/>
  <c r="D7282" i="11"/>
  <c r="D7281" i="11"/>
  <c r="D7280" i="11"/>
  <c r="E7280" i="11" s="1"/>
  <c r="D7279" i="11"/>
  <c r="E7279" i="11" s="1"/>
  <c r="D7278" i="11"/>
  <c r="D7277" i="11"/>
  <c r="E7277" i="11" s="1"/>
  <c r="D7276" i="11"/>
  <c r="D7275" i="11"/>
  <c r="D7274" i="11"/>
  <c r="E7273" i="11"/>
  <c r="D7273" i="11"/>
  <c r="D7272" i="11"/>
  <c r="E7272" i="11" s="1"/>
  <c r="D7271" i="11"/>
  <c r="E7271" i="11" s="1"/>
  <c r="D7270" i="11"/>
  <c r="E7270" i="11" s="1"/>
  <c r="D7269" i="11"/>
  <c r="E7269" i="11" s="1"/>
  <c r="D7268" i="11"/>
  <c r="D7267" i="11"/>
  <c r="D7266" i="11"/>
  <c r="D7265" i="11"/>
  <c r="D7264" i="11"/>
  <c r="E7264" i="11" s="1"/>
  <c r="D7263" i="11"/>
  <c r="E7263" i="11" s="1"/>
  <c r="D7262" i="11"/>
  <c r="D7261" i="11"/>
  <c r="E7261" i="11" s="1"/>
  <c r="D7260" i="11"/>
  <c r="D7259" i="11"/>
  <c r="D7258" i="11"/>
  <c r="D7257" i="11"/>
  <c r="D7256" i="11"/>
  <c r="E7256" i="11" s="1"/>
  <c r="D7255" i="11"/>
  <c r="E7255" i="11" s="1"/>
  <c r="D7254" i="11"/>
  <c r="D7253" i="11"/>
  <c r="D7252" i="11"/>
  <c r="D7251" i="11"/>
  <c r="E7251" i="11" s="1"/>
  <c r="D7250" i="11"/>
  <c r="E7249" i="11"/>
  <c r="D7249" i="11"/>
  <c r="D7248" i="11"/>
  <c r="E7248" i="11" s="1"/>
  <c r="D7247" i="11"/>
  <c r="E7247" i="11" s="1"/>
  <c r="D7246" i="11"/>
  <c r="E7246" i="11" s="1"/>
  <c r="D7245" i="11"/>
  <c r="E7245" i="11" s="1"/>
  <c r="D7244" i="11"/>
  <c r="D7243" i="11"/>
  <c r="E7243" i="11" s="1"/>
  <c r="D7242" i="11"/>
  <c r="D7241" i="11"/>
  <c r="D7240" i="11"/>
  <c r="E7240" i="11" s="1"/>
  <c r="D7239" i="11"/>
  <c r="E7239" i="11" s="1"/>
  <c r="D7238" i="11"/>
  <c r="E7238" i="11" s="1"/>
  <c r="D7237" i="11"/>
  <c r="E7237" i="11" s="1"/>
  <c r="D7236" i="11"/>
  <c r="D7235" i="11"/>
  <c r="E7235" i="11" s="1"/>
  <c r="D7234" i="11"/>
  <c r="D7233" i="11"/>
  <c r="D7232" i="11"/>
  <c r="E7232" i="11" s="1"/>
  <c r="D7231" i="11"/>
  <c r="E7231" i="11" s="1"/>
  <c r="D7230" i="11"/>
  <c r="D7229" i="11"/>
  <c r="E7229" i="11" s="1"/>
  <c r="D7228" i="11"/>
  <c r="D7227" i="11"/>
  <c r="E7227" i="11" s="1"/>
  <c r="D7226" i="11"/>
  <c r="D7225" i="11"/>
  <c r="E7225" i="11" s="1"/>
  <c r="D7224" i="11"/>
  <c r="E7224" i="11" s="1"/>
  <c r="D7223" i="11"/>
  <c r="E7223" i="11" s="1"/>
  <c r="D7222" i="11"/>
  <c r="E7222" i="11" s="1"/>
  <c r="D7221" i="11"/>
  <c r="E7221" i="11" s="1"/>
  <c r="D7220" i="11"/>
  <c r="D7219" i="11"/>
  <c r="D7218" i="11"/>
  <c r="D7217" i="11"/>
  <c r="E7217" i="11" s="1"/>
  <c r="D7216" i="11"/>
  <c r="E7216" i="11" s="1"/>
  <c r="D7215" i="11"/>
  <c r="E7215" i="11" s="1"/>
  <c r="D7214" i="11"/>
  <c r="E7214" i="11" s="1"/>
  <c r="D7213" i="11"/>
  <c r="E7213" i="11" s="1"/>
  <c r="D7212" i="11"/>
  <c r="D7211" i="11"/>
  <c r="E7211" i="11" s="1"/>
  <c r="D7210" i="11"/>
  <c r="D7209" i="11"/>
  <c r="D7208" i="11"/>
  <c r="E7208" i="11" s="1"/>
  <c r="D7207" i="11"/>
  <c r="E7207" i="11" s="1"/>
  <c r="D7206" i="11"/>
  <c r="D7205" i="11"/>
  <c r="E7205" i="11" s="1"/>
  <c r="D7204" i="11"/>
  <c r="D7203" i="11"/>
  <c r="D7202" i="11"/>
  <c r="D7201" i="11"/>
  <c r="E7201" i="11" s="1"/>
  <c r="D7200" i="11"/>
  <c r="E7200" i="11" s="1"/>
  <c r="D7199" i="11"/>
  <c r="E7199" i="11" s="1"/>
  <c r="D7198" i="11"/>
  <c r="E7198" i="11" s="1"/>
  <c r="E7197" i="11"/>
  <c r="D7197" i="11"/>
  <c r="D7196" i="11"/>
  <c r="E7196" i="11" s="1"/>
  <c r="D7195" i="11"/>
  <c r="D7194" i="11"/>
  <c r="D7193" i="11"/>
  <c r="D7192" i="11"/>
  <c r="E7192" i="11" s="1"/>
  <c r="D7191" i="11"/>
  <c r="E7191" i="11" s="1"/>
  <c r="D7190" i="11"/>
  <c r="E7190" i="11" s="1"/>
  <c r="D7189" i="11"/>
  <c r="E7189" i="11" s="1"/>
  <c r="D7188" i="11"/>
  <c r="E7188" i="11" s="1"/>
  <c r="D7187" i="11"/>
  <c r="E7187" i="11" s="1"/>
  <c r="D7186" i="11"/>
  <c r="D7185" i="11"/>
  <c r="E7185" i="11" s="1"/>
  <c r="D7184" i="11"/>
  <c r="E7184" i="11" s="1"/>
  <c r="D7183" i="11"/>
  <c r="E7183" i="11" s="1"/>
  <c r="D7182" i="11"/>
  <c r="D7181" i="11"/>
  <c r="E7181" i="11" s="1"/>
  <c r="D7180" i="11"/>
  <c r="E7180" i="11" s="1"/>
  <c r="D7179" i="11"/>
  <c r="E7179" i="11" s="1"/>
  <c r="D7178" i="11"/>
  <c r="D7177" i="11"/>
  <c r="E7177" i="11" s="1"/>
  <c r="D7176" i="11"/>
  <c r="E7176" i="11" s="1"/>
  <c r="D7175" i="11"/>
  <c r="E7175" i="11" s="1"/>
  <c r="E7174" i="11"/>
  <c r="D7174" i="11"/>
  <c r="D7173" i="11"/>
  <c r="E7173" i="11" s="1"/>
  <c r="D7172" i="11"/>
  <c r="E7172" i="11" s="1"/>
  <c r="D7171" i="11"/>
  <c r="D7170" i="11"/>
  <c r="D7169" i="11"/>
  <c r="E7169" i="11" s="1"/>
  <c r="D7168" i="11"/>
  <c r="E7168" i="11" s="1"/>
  <c r="D7167" i="11"/>
  <c r="E7167" i="11" s="1"/>
  <c r="D7166" i="11"/>
  <c r="E7166" i="11" s="1"/>
  <c r="D7165" i="11"/>
  <c r="D7164" i="11"/>
  <c r="E7164" i="11" s="1"/>
  <c r="D7163" i="11"/>
  <c r="E7163" i="11" s="1"/>
  <c r="D7162" i="11"/>
  <c r="D7161" i="11"/>
  <c r="E7161" i="11" s="1"/>
  <c r="D7160" i="11"/>
  <c r="E7160" i="11" s="1"/>
  <c r="D7159" i="11"/>
  <c r="E7159" i="11" s="1"/>
  <c r="D7158" i="11"/>
  <c r="D7157" i="11"/>
  <c r="E7157" i="11" s="1"/>
  <c r="D7156" i="11"/>
  <c r="E7156" i="11" s="1"/>
  <c r="D7155" i="11"/>
  <c r="D7154" i="11"/>
  <c r="D7153" i="11"/>
  <c r="E7153" i="11" s="1"/>
  <c r="D7152" i="11"/>
  <c r="E7152" i="11" s="1"/>
  <c r="D7151" i="11"/>
  <c r="E7151" i="11" s="1"/>
  <c r="D7150" i="11"/>
  <c r="E7150" i="11" s="1"/>
  <c r="D7149" i="11"/>
  <c r="D7148" i="11"/>
  <c r="E7148" i="11" s="1"/>
  <c r="D7147" i="11"/>
  <c r="E7147" i="11" s="1"/>
  <c r="D7146" i="11"/>
  <c r="D7145" i="11"/>
  <c r="D7144" i="11"/>
  <c r="E7144" i="11" s="1"/>
  <c r="D7143" i="11"/>
  <c r="E7143" i="11" s="1"/>
  <c r="D7142" i="11"/>
  <c r="D7141" i="11"/>
  <c r="E7141" i="11" s="1"/>
  <c r="E7140" i="11"/>
  <c r="D7140" i="11"/>
  <c r="D7139" i="11"/>
  <c r="D7138" i="11"/>
  <c r="D7137" i="11"/>
  <c r="E7137" i="11" s="1"/>
  <c r="D7136" i="11"/>
  <c r="E7136" i="11" s="1"/>
  <c r="D7135" i="11"/>
  <c r="E7135" i="11" s="1"/>
  <c r="D7134" i="11"/>
  <c r="E7134" i="11" s="1"/>
  <c r="D7133" i="11"/>
  <c r="D7132" i="11"/>
  <c r="E7132" i="11" s="1"/>
  <c r="D7131" i="11"/>
  <c r="E7131" i="11" s="1"/>
  <c r="D7130" i="11"/>
  <c r="D7129" i="11"/>
  <c r="D7128" i="11"/>
  <c r="E7128" i="11" s="1"/>
  <c r="D7127" i="11"/>
  <c r="E7127" i="11" s="1"/>
  <c r="D7126" i="11"/>
  <c r="D7125" i="11"/>
  <c r="E7125" i="11" s="1"/>
  <c r="D7124" i="11"/>
  <c r="E7124" i="11" s="1"/>
  <c r="D7123" i="11"/>
  <c r="D7122" i="11"/>
  <c r="D7121" i="11"/>
  <c r="E7121" i="11" s="1"/>
  <c r="D7120" i="11"/>
  <c r="E7120" i="11" s="1"/>
  <c r="D7119" i="11"/>
  <c r="E7119" i="11" s="1"/>
  <c r="D7118" i="11"/>
  <c r="E7118" i="11" s="1"/>
  <c r="D7117" i="11"/>
  <c r="E7117" i="11" s="1"/>
  <c r="D7116" i="11"/>
  <c r="D7115" i="11"/>
  <c r="E7115" i="11" s="1"/>
  <c r="D7114" i="11"/>
  <c r="D7113" i="11"/>
  <c r="D7112" i="11"/>
  <c r="E7112" i="11" s="1"/>
  <c r="D7111" i="11"/>
  <c r="E7111" i="11" s="1"/>
  <c r="D7110" i="11"/>
  <c r="D7109" i="11"/>
  <c r="E7109" i="11" s="1"/>
  <c r="D7108" i="11"/>
  <c r="D7107" i="11"/>
  <c r="D7106" i="11"/>
  <c r="E7106" i="11" s="1"/>
  <c r="D7105" i="11"/>
  <c r="E7105" i="11" s="1"/>
  <c r="D7104" i="11"/>
  <c r="D7103" i="11"/>
  <c r="E7103" i="11" s="1"/>
  <c r="D7102" i="11"/>
  <c r="E7102" i="11" s="1"/>
  <c r="D7101" i="11"/>
  <c r="E7100" i="11"/>
  <c r="D7100" i="11"/>
  <c r="D7099" i="11"/>
  <c r="E7099" i="11" s="1"/>
  <c r="D7098" i="11"/>
  <c r="E7098" i="11" s="1"/>
  <c r="D7097" i="11"/>
  <c r="E7097" i="11" s="1"/>
  <c r="D7096" i="11"/>
  <c r="E7096" i="11" s="1"/>
  <c r="D7095" i="11"/>
  <c r="D7094" i="11"/>
  <c r="E7094" i="11" s="1"/>
  <c r="D7093" i="11"/>
  <c r="E7093" i="11" s="1"/>
  <c r="D7092" i="11"/>
  <c r="E7092" i="11" s="1"/>
  <c r="D7091" i="11"/>
  <c r="E7091" i="11" s="1"/>
  <c r="D7090" i="11"/>
  <c r="E7090" i="11" s="1"/>
  <c r="D7089" i="11"/>
  <c r="E7088" i="11"/>
  <c r="D7088" i="11"/>
  <c r="D7087" i="11"/>
  <c r="E7087" i="11" s="1"/>
  <c r="D7086" i="11"/>
  <c r="D7085" i="11"/>
  <c r="E7085" i="11" s="1"/>
  <c r="D7084" i="11"/>
  <c r="E7084" i="11" s="1"/>
  <c r="D7083" i="11"/>
  <c r="D7082" i="11"/>
  <c r="E7082" i="11" s="1"/>
  <c r="D7081" i="11"/>
  <c r="E7081" i="11" s="1"/>
  <c r="D7080" i="11"/>
  <c r="D7079" i="11"/>
  <c r="E7079" i="11" s="1"/>
  <c r="D7078" i="11"/>
  <c r="E7078" i="11" s="1"/>
  <c r="D7077" i="11"/>
  <c r="D7076" i="11"/>
  <c r="D7075" i="11"/>
  <c r="E7075" i="11" s="1"/>
  <c r="D7074" i="11"/>
  <c r="E7074" i="11" s="1"/>
  <c r="D7073" i="11"/>
  <c r="D7072" i="11"/>
  <c r="E7072" i="11" s="1"/>
  <c r="D7071" i="11"/>
  <c r="E7071" i="11" s="1"/>
  <c r="D7070" i="11"/>
  <c r="E7070" i="11" s="1"/>
  <c r="D7069" i="11"/>
  <c r="E7069" i="11" s="1"/>
  <c r="D7068" i="11"/>
  <c r="E7068" i="11" s="1"/>
  <c r="D7067" i="11"/>
  <c r="D7066" i="11"/>
  <c r="E7066" i="11" s="1"/>
  <c r="D7065" i="11"/>
  <c r="E7065" i="11" s="1"/>
  <c r="D7064" i="11"/>
  <c r="E7064" i="11" s="1"/>
  <c r="D7063" i="11"/>
  <c r="D7062" i="11"/>
  <c r="E7062" i="11" s="1"/>
  <c r="D7061" i="11"/>
  <c r="D7060" i="11"/>
  <c r="D7059" i="11"/>
  <c r="E7059" i="11" s="1"/>
  <c r="D7058" i="11"/>
  <c r="D7057" i="11"/>
  <c r="E7057" i="11" s="1"/>
  <c r="D7056" i="11"/>
  <c r="E7056" i="11" s="1"/>
  <c r="D7055" i="11"/>
  <c r="E7055" i="11" s="1"/>
  <c r="D7054" i="11"/>
  <c r="E7054" i="11" s="1"/>
  <c r="D7053" i="11"/>
  <c r="E7053" i="11" s="1"/>
  <c r="D7052" i="11"/>
  <c r="D7051" i="11"/>
  <c r="E7051" i="11" s="1"/>
  <c r="D7050" i="11"/>
  <c r="D7049" i="11"/>
  <c r="D7048" i="11"/>
  <c r="E7048" i="11" s="1"/>
  <c r="D7047" i="11"/>
  <c r="E7047" i="11" s="1"/>
  <c r="D7046" i="11"/>
  <c r="D7045" i="11"/>
  <c r="E7045" i="11" s="1"/>
  <c r="D7044" i="11"/>
  <c r="D7043" i="11"/>
  <c r="D7042" i="11"/>
  <c r="E7042" i="11" s="1"/>
  <c r="D7041" i="11"/>
  <c r="E7041" i="11" s="1"/>
  <c r="D7040" i="11"/>
  <c r="D7039" i="11"/>
  <c r="E7039" i="11" s="1"/>
  <c r="D7038" i="11"/>
  <c r="E7038" i="11" s="1"/>
  <c r="D7037" i="11"/>
  <c r="D7036" i="11"/>
  <c r="E7036" i="11" s="1"/>
  <c r="D7035" i="11"/>
  <c r="E7035" i="11" s="1"/>
  <c r="D7034" i="11"/>
  <c r="E7034" i="11" s="1"/>
  <c r="D7033" i="11"/>
  <c r="E7033" i="11" s="1"/>
  <c r="D7032" i="11"/>
  <c r="E7032" i="11" s="1"/>
  <c r="D7031" i="11"/>
  <c r="D7030" i="11"/>
  <c r="E7030" i="11" s="1"/>
  <c r="D7029" i="11"/>
  <c r="E7029" i="11" s="1"/>
  <c r="D7028" i="11"/>
  <c r="D7027" i="11"/>
  <c r="D7026" i="11"/>
  <c r="E7026" i="11" s="1"/>
  <c r="D7025" i="11"/>
  <c r="E7025" i="11" s="1"/>
  <c r="D7024" i="11"/>
  <c r="E7024" i="11" s="1"/>
  <c r="D7023" i="11"/>
  <c r="E7023" i="11" s="1"/>
  <c r="D7022" i="11"/>
  <c r="D7021" i="11"/>
  <c r="E7021" i="11" s="1"/>
  <c r="D7020" i="11"/>
  <c r="E7020" i="11" s="1"/>
  <c r="D7019" i="11"/>
  <c r="D7018" i="11"/>
  <c r="E7018" i="11" s="1"/>
  <c r="D7017" i="11"/>
  <c r="E7017" i="11" s="1"/>
  <c r="D7016" i="11"/>
  <c r="D7015" i="11"/>
  <c r="E7015" i="11" s="1"/>
  <c r="D7014" i="11"/>
  <c r="E7014" i="11" s="1"/>
  <c r="D7013" i="11"/>
  <c r="D7012" i="11"/>
  <c r="E7012" i="11" s="1"/>
  <c r="D7011" i="11"/>
  <c r="E7011" i="11" s="1"/>
  <c r="D7010" i="11"/>
  <c r="E7010" i="11" s="1"/>
  <c r="D7009" i="11"/>
  <c r="D7008" i="11"/>
  <c r="E7008" i="11" s="1"/>
  <c r="D7007" i="11"/>
  <c r="E7007" i="11" s="1"/>
  <c r="D7006" i="11"/>
  <c r="E7006" i="11" s="1"/>
  <c r="D7005" i="11"/>
  <c r="E7005" i="11" s="1"/>
  <c r="D7004" i="11"/>
  <c r="E7004" i="11" s="1"/>
  <c r="D7003" i="11"/>
  <c r="D7002" i="11"/>
  <c r="E7002" i="11" s="1"/>
  <c r="D7001" i="11"/>
  <c r="E7001" i="11" s="1"/>
  <c r="D7000" i="11"/>
  <c r="E7000" i="11" s="1"/>
  <c r="D6999" i="11"/>
  <c r="E6999" i="11" s="1"/>
  <c r="E6998" i="11"/>
  <c r="D6998" i="11"/>
  <c r="D6997" i="11"/>
  <c r="E6997" i="11" s="1"/>
  <c r="D6996" i="11"/>
  <c r="D6995" i="11"/>
  <c r="D6994" i="11"/>
  <c r="E6994" i="11" s="1"/>
  <c r="D6993" i="11"/>
  <c r="E6993" i="11" s="1"/>
  <c r="E6992" i="11"/>
  <c r="D6992" i="11"/>
  <c r="D6991" i="11"/>
  <c r="E6991" i="11" s="1"/>
  <c r="E6990" i="11"/>
  <c r="D6990" i="11"/>
  <c r="D6989" i="11"/>
  <c r="D6988" i="11"/>
  <c r="D6987" i="11"/>
  <c r="E6987" i="11" s="1"/>
  <c r="D6986" i="11"/>
  <c r="E6986" i="11" s="1"/>
  <c r="D6985" i="11"/>
  <c r="E6985" i="11" s="1"/>
  <c r="D6984" i="11"/>
  <c r="E6984" i="11" s="1"/>
  <c r="D6983" i="11"/>
  <c r="E6983" i="11" s="1"/>
  <c r="D6982" i="11"/>
  <c r="D6981" i="11"/>
  <c r="E6981" i="11" s="1"/>
  <c r="D6980" i="11"/>
  <c r="D6979" i="11"/>
  <c r="E6979" i="11" s="1"/>
  <c r="D6978" i="11"/>
  <c r="E6978" i="11" s="1"/>
  <c r="D6977" i="11"/>
  <c r="E6977" i="11" s="1"/>
  <c r="D6976" i="11"/>
  <c r="E6976" i="11" s="1"/>
  <c r="D6975" i="11"/>
  <c r="E6975" i="11" s="1"/>
  <c r="E6974" i="11"/>
  <c r="D6974" i="11"/>
  <c r="D6973" i="11"/>
  <c r="E6973" i="11" s="1"/>
  <c r="D6972" i="11"/>
  <c r="E6972" i="11" s="1"/>
  <c r="D6971" i="11"/>
  <c r="E6971" i="11" s="1"/>
  <c r="D6970" i="11"/>
  <c r="E6970" i="11" s="1"/>
  <c r="D6969" i="11"/>
  <c r="E6969" i="11" s="1"/>
  <c r="D6968" i="11"/>
  <c r="E6968" i="11" s="1"/>
  <c r="D6967" i="11"/>
  <c r="E6967" i="11" s="1"/>
  <c r="D6966" i="11"/>
  <c r="D6965" i="11"/>
  <c r="E6965" i="11" s="1"/>
  <c r="D6964" i="11"/>
  <c r="E6964" i="11" s="1"/>
  <c r="E6963" i="11"/>
  <c r="D6963" i="11"/>
  <c r="D6962" i="11"/>
  <c r="E6962" i="11" s="1"/>
  <c r="D6961" i="11"/>
  <c r="E6961" i="11" s="1"/>
  <c r="D6960" i="11"/>
  <c r="D6959" i="11"/>
  <c r="E6959" i="11" s="1"/>
  <c r="D6958" i="11"/>
  <c r="D6957" i="11"/>
  <c r="D6956" i="11"/>
  <c r="E6956" i="11" s="1"/>
  <c r="D6955" i="11"/>
  <c r="D6954" i="11"/>
  <c r="D6953" i="11"/>
  <c r="E6953" i="11" s="1"/>
  <c r="D6952" i="11"/>
  <c r="D6951" i="11"/>
  <c r="E6951" i="11" s="1"/>
  <c r="D6950" i="11"/>
  <c r="E6950" i="11" s="1"/>
  <c r="D6949" i="11"/>
  <c r="D6948" i="11"/>
  <c r="E6948" i="11" s="1"/>
  <c r="D6947" i="11"/>
  <c r="E6947" i="11" s="1"/>
  <c r="D6946" i="11"/>
  <c r="E6945" i="11"/>
  <c r="D6945" i="11"/>
  <c r="D6944" i="11"/>
  <c r="E6944" i="11" s="1"/>
  <c r="D6943" i="11"/>
  <c r="D6942" i="11"/>
  <c r="D6941" i="11"/>
  <c r="E6941" i="11" s="1"/>
  <c r="D6940" i="11"/>
  <c r="E6940" i="11" s="1"/>
  <c r="D6939" i="11"/>
  <c r="E6939" i="11" s="1"/>
  <c r="D6938" i="11"/>
  <c r="E6938" i="11" s="1"/>
  <c r="D6937" i="11"/>
  <c r="E6937" i="11" s="1"/>
  <c r="D6936" i="11"/>
  <c r="E6936" i="11" s="1"/>
  <c r="D6935" i="11"/>
  <c r="E6935" i="11" s="1"/>
  <c r="D6934" i="11"/>
  <c r="D6933" i="11"/>
  <c r="E6933" i="11" s="1"/>
  <c r="D6932" i="11"/>
  <c r="E6932" i="11" s="1"/>
  <c r="D6931" i="11"/>
  <c r="E6931" i="11" s="1"/>
  <c r="D6930" i="11"/>
  <c r="E6930" i="11" s="1"/>
  <c r="D6929" i="11"/>
  <c r="E6929" i="11" s="1"/>
  <c r="D6928" i="11"/>
  <c r="D6927" i="11"/>
  <c r="E6927" i="11" s="1"/>
  <c r="D6926" i="11"/>
  <c r="D6925" i="11"/>
  <c r="D6924" i="11"/>
  <c r="E6924" i="11" s="1"/>
  <c r="D6923" i="11"/>
  <c r="D6922" i="11"/>
  <c r="D6921" i="11"/>
  <c r="E6921" i="11" s="1"/>
  <c r="D6920" i="11"/>
  <c r="E6920" i="11" s="1"/>
  <c r="D6919" i="11"/>
  <c r="D6918" i="11"/>
  <c r="E6918" i="11" s="1"/>
  <c r="D6917" i="11"/>
  <c r="D6916" i="11"/>
  <c r="E6916" i="11" s="1"/>
  <c r="D6915" i="11"/>
  <c r="E6915" i="11" s="1"/>
  <c r="E6914" i="11"/>
  <c r="D6914" i="11"/>
  <c r="D6913" i="11"/>
  <c r="E6913" i="11" s="1"/>
  <c r="D6912" i="11"/>
  <c r="E6912" i="11" s="1"/>
  <c r="D6911" i="11"/>
  <c r="D6910" i="11"/>
  <c r="D6909" i="11"/>
  <c r="E6909" i="11" s="1"/>
  <c r="E6908" i="11"/>
  <c r="D6908" i="11"/>
  <c r="D6907" i="11"/>
  <c r="E6907" i="11" s="1"/>
  <c r="D6906" i="11"/>
  <c r="D6905" i="11"/>
  <c r="D6904" i="11"/>
  <c r="E6904" i="11" s="1"/>
  <c r="D6903" i="11"/>
  <c r="E6903" i="11" s="1"/>
  <c r="D6902" i="11"/>
  <c r="E6902" i="11" s="1"/>
  <c r="D6901" i="11"/>
  <c r="E6901" i="11" s="1"/>
  <c r="D6900" i="11"/>
  <c r="D6899" i="11"/>
  <c r="E6899" i="11" s="1"/>
  <c r="D6898" i="11"/>
  <c r="D6897" i="11"/>
  <c r="E6897" i="11" s="1"/>
  <c r="D6896" i="11"/>
  <c r="E6896" i="11" s="1"/>
  <c r="D6895" i="11"/>
  <c r="E6895" i="11" s="1"/>
  <c r="D6894" i="11"/>
  <c r="D6893" i="11"/>
  <c r="E6893" i="11" s="1"/>
  <c r="D6892" i="11"/>
  <c r="D6891" i="11"/>
  <c r="E6891" i="11" s="1"/>
  <c r="D6890" i="11"/>
  <c r="D6889" i="11"/>
  <c r="D6888" i="11"/>
  <c r="E6888" i="11" s="1"/>
  <c r="D6887" i="11"/>
  <c r="E6887" i="11" s="1"/>
  <c r="D6886" i="11"/>
  <c r="E6886" i="11" s="1"/>
  <c r="D6885" i="11"/>
  <c r="E6885" i="11" s="1"/>
  <c r="D6884" i="11"/>
  <c r="E6883" i="11"/>
  <c r="D6883" i="11"/>
  <c r="D6882" i="11"/>
  <c r="D6881" i="11"/>
  <c r="D6880" i="11"/>
  <c r="E6880" i="11" s="1"/>
  <c r="D6879" i="11"/>
  <c r="E6879" i="11" s="1"/>
  <c r="D6878" i="11"/>
  <c r="E6878" i="11" s="1"/>
  <c r="D6877" i="11"/>
  <c r="E6877" i="11" s="1"/>
  <c r="D6876" i="11"/>
  <c r="D6875" i="11"/>
  <c r="E6875" i="11" s="1"/>
  <c r="D6874" i="11"/>
  <c r="D6873" i="11"/>
  <c r="D6872" i="11"/>
  <c r="E6872" i="11" s="1"/>
  <c r="D6871" i="11"/>
  <c r="E6871" i="11" s="1"/>
  <c r="D6870" i="11"/>
  <c r="E6870" i="11" s="1"/>
  <c r="D6869" i="11"/>
  <c r="E6869" i="11" s="1"/>
  <c r="D6868" i="11"/>
  <c r="D6867" i="11"/>
  <c r="E6867" i="11" s="1"/>
  <c r="D6866" i="11"/>
  <c r="D6865" i="11"/>
  <c r="E6864" i="11"/>
  <c r="D6864" i="11"/>
  <c r="D6863" i="11"/>
  <c r="E6863" i="11" s="1"/>
  <c r="D6862" i="11"/>
  <c r="E6862" i="11" s="1"/>
  <c r="D6861" i="11"/>
  <c r="E6861" i="11" s="1"/>
  <c r="D6860" i="11"/>
  <c r="D6859" i="11"/>
  <c r="E6859" i="11" s="1"/>
  <c r="D6858" i="11"/>
  <c r="D6857" i="11"/>
  <c r="E6857" i="11" s="1"/>
  <c r="D6856" i="11"/>
  <c r="E6856" i="11" s="1"/>
  <c r="E6855" i="11"/>
  <c r="D6855" i="11"/>
  <c r="D6854" i="11"/>
  <c r="E6854" i="11" s="1"/>
  <c r="D6853" i="11"/>
  <c r="E6853" i="11" s="1"/>
  <c r="D6852" i="11"/>
  <c r="D6851" i="11"/>
  <c r="E6851" i="11" s="1"/>
  <c r="D6850" i="11"/>
  <c r="D6849" i="11"/>
  <c r="D6848" i="11"/>
  <c r="E6848" i="11" s="1"/>
  <c r="D6847" i="11"/>
  <c r="E6847" i="11" s="1"/>
  <c r="D6846" i="11"/>
  <c r="E6846" i="11" s="1"/>
  <c r="D6845" i="11"/>
  <c r="E6845" i="11" s="1"/>
  <c r="D6844" i="11"/>
  <c r="D6843" i="11"/>
  <c r="E6843" i="11" s="1"/>
  <c r="D6842" i="11"/>
  <c r="D6841" i="11"/>
  <c r="D6840" i="11"/>
  <c r="E6840" i="11" s="1"/>
  <c r="D6839" i="11"/>
  <c r="E6839" i="11" s="1"/>
  <c r="D6838" i="11"/>
  <c r="E6838" i="11" s="1"/>
  <c r="D6837" i="11"/>
  <c r="E6837" i="11" s="1"/>
  <c r="D6836" i="11"/>
  <c r="D6835" i="11"/>
  <c r="E6835" i="11" s="1"/>
  <c r="D6834" i="11"/>
  <c r="E6833" i="11"/>
  <c r="D6833" i="11"/>
  <c r="E6832" i="11"/>
  <c r="D6832" i="11"/>
  <c r="E6831" i="11"/>
  <c r="D6831" i="11"/>
  <c r="D6830" i="11"/>
  <c r="D6829" i="11"/>
  <c r="E6829" i="11" s="1"/>
  <c r="D6828" i="11"/>
  <c r="D6827" i="11"/>
  <c r="E6827" i="11" s="1"/>
  <c r="D6826" i="11"/>
  <c r="D6825" i="11"/>
  <c r="E6824" i="11"/>
  <c r="D6824" i="11"/>
  <c r="D6823" i="11"/>
  <c r="E6823" i="11" s="1"/>
  <c r="D6822" i="11"/>
  <c r="E6822" i="11" s="1"/>
  <c r="D6821" i="11"/>
  <c r="E6821" i="11" s="1"/>
  <c r="D6820" i="11"/>
  <c r="D6819" i="11"/>
  <c r="E6819" i="11" s="1"/>
  <c r="D6818" i="11"/>
  <c r="D6817" i="11"/>
  <c r="D6816" i="11"/>
  <c r="E6816" i="11" s="1"/>
  <c r="E6815" i="11"/>
  <c r="D6815" i="11"/>
  <c r="D6814" i="11"/>
  <c r="E6814" i="11" s="1"/>
  <c r="D6813" i="11"/>
  <c r="E6813" i="11" s="1"/>
  <c r="D6812" i="11"/>
  <c r="D6811" i="11"/>
  <c r="E6811" i="11" s="1"/>
  <c r="D6810" i="11"/>
  <c r="D6809" i="11"/>
  <c r="D6808" i="11"/>
  <c r="E6808" i="11" s="1"/>
  <c r="D6807" i="11"/>
  <c r="E6807" i="11" s="1"/>
  <c r="D6806" i="11"/>
  <c r="E6806" i="11" s="1"/>
  <c r="D6805" i="11"/>
  <c r="E6805" i="11" s="1"/>
  <c r="D6804" i="11"/>
  <c r="D6803" i="11"/>
  <c r="E6803" i="11" s="1"/>
  <c r="D6802" i="11"/>
  <c r="D6801" i="11"/>
  <c r="E6801" i="11" s="1"/>
  <c r="D6800" i="11"/>
  <c r="E6800" i="11" s="1"/>
  <c r="E6799" i="11"/>
  <c r="D6799" i="11"/>
  <c r="D6798" i="11"/>
  <c r="E6798" i="11" s="1"/>
  <c r="D6797" i="11"/>
  <c r="E6797" i="11" s="1"/>
  <c r="D6796" i="11"/>
  <c r="D6795" i="11"/>
  <c r="E6795" i="11" s="1"/>
  <c r="D6794" i="11"/>
  <c r="D6793" i="11"/>
  <c r="E6793" i="11" s="1"/>
  <c r="D6792" i="11"/>
  <c r="E6792" i="11" s="1"/>
  <c r="D6791" i="11"/>
  <c r="E6791" i="11" s="1"/>
  <c r="D6790" i="11"/>
  <c r="D6789" i="11"/>
  <c r="E6789" i="11" s="1"/>
  <c r="D6788" i="11"/>
  <c r="E6788" i="11" s="1"/>
  <c r="D6787" i="11"/>
  <c r="E6787" i="11" s="1"/>
  <c r="D6786" i="11"/>
  <c r="D6785" i="11"/>
  <c r="D6784" i="11"/>
  <c r="E6784" i="11" s="1"/>
  <c r="D6783" i="11"/>
  <c r="D6782" i="11"/>
  <c r="E6782" i="11" s="1"/>
  <c r="D6781" i="11"/>
  <c r="E6781" i="11" s="1"/>
  <c r="D6780" i="11"/>
  <c r="D6779" i="11"/>
  <c r="E6779" i="11" s="1"/>
  <c r="D6778" i="11"/>
  <c r="D6777" i="11"/>
  <c r="D6776" i="11"/>
  <c r="E6776" i="11" s="1"/>
  <c r="D6775" i="11"/>
  <c r="D6774" i="11"/>
  <c r="E6774" i="11" s="1"/>
  <c r="D6773" i="11"/>
  <c r="E6773" i="11" s="1"/>
  <c r="D6772" i="11"/>
  <c r="E6772" i="11" s="1"/>
  <c r="D6771" i="11"/>
  <c r="E6771" i="11" s="1"/>
  <c r="D6770" i="11"/>
  <c r="D6769" i="11"/>
  <c r="E6769" i="11" s="1"/>
  <c r="D6768" i="11"/>
  <c r="E6768" i="11" s="1"/>
  <c r="D6767" i="11"/>
  <c r="D6766" i="11"/>
  <c r="E6766" i="11" s="1"/>
  <c r="D6765" i="11"/>
  <c r="E6765" i="11" s="1"/>
  <c r="D6764" i="11"/>
  <c r="E6764" i="11" s="1"/>
  <c r="D6763" i="11"/>
  <c r="D6762" i="11"/>
  <c r="D6761" i="11"/>
  <c r="E6761" i="11" s="1"/>
  <c r="D6760" i="11"/>
  <c r="E6760" i="11" s="1"/>
  <c r="D6759" i="11"/>
  <c r="D6758" i="11"/>
  <c r="E6758" i="11" s="1"/>
  <c r="D6757" i="11"/>
  <c r="E6757" i="11" s="1"/>
  <c r="D6756" i="11"/>
  <c r="E6756" i="11" s="1"/>
  <c r="D6755" i="11"/>
  <c r="E6755" i="11" s="1"/>
  <c r="D6754" i="11"/>
  <c r="D6753" i="11"/>
  <c r="E6753" i="11" s="1"/>
  <c r="D6752" i="11"/>
  <c r="E6752" i="11" s="1"/>
  <c r="D6751" i="11"/>
  <c r="D6750" i="11"/>
  <c r="D6749" i="11"/>
  <c r="E6749" i="11" s="1"/>
  <c r="D6748" i="11"/>
  <c r="E6748" i="11" s="1"/>
  <c r="D6747" i="11"/>
  <c r="E6747" i="11" s="1"/>
  <c r="D6746" i="11"/>
  <c r="D6745" i="11"/>
  <c r="D6744" i="11"/>
  <c r="E6744" i="11" s="1"/>
  <c r="D6743" i="11"/>
  <c r="E6743" i="11" s="1"/>
  <c r="D6742" i="11"/>
  <c r="D6741" i="11"/>
  <c r="E6741" i="11" s="1"/>
  <c r="D6740" i="11"/>
  <c r="E6740" i="11" s="1"/>
  <c r="D6739" i="11"/>
  <c r="E6739" i="11" s="1"/>
  <c r="D6738" i="11"/>
  <c r="D6737" i="11"/>
  <c r="D6736" i="11"/>
  <c r="E6736" i="11" s="1"/>
  <c r="D6735" i="11"/>
  <c r="E6735" i="11" s="1"/>
  <c r="D6734" i="11"/>
  <c r="E6734" i="11" s="1"/>
  <c r="D6733" i="11"/>
  <c r="E6733" i="11" s="1"/>
  <c r="D6732" i="11"/>
  <c r="E6732" i="11" s="1"/>
  <c r="D6731" i="11"/>
  <c r="E6731" i="11" s="1"/>
  <c r="D6730" i="11"/>
  <c r="D6729" i="11"/>
  <c r="D6728" i="11"/>
  <c r="E6728" i="11" s="1"/>
  <c r="D6727" i="11"/>
  <c r="E6727" i="11" s="1"/>
  <c r="D6726" i="11"/>
  <c r="E6726" i="11" s="1"/>
  <c r="D6725" i="11"/>
  <c r="E6725" i="11" s="1"/>
  <c r="D6724" i="11"/>
  <c r="D6723" i="11"/>
  <c r="D6722" i="11"/>
  <c r="D6721" i="11"/>
  <c r="D6720" i="11"/>
  <c r="E6720" i="11" s="1"/>
  <c r="D6719" i="11"/>
  <c r="E6719" i="11" s="1"/>
  <c r="D6718" i="11"/>
  <c r="E6718" i="11" s="1"/>
  <c r="D6717" i="11"/>
  <c r="E6717" i="11" s="1"/>
  <c r="D6716" i="11"/>
  <c r="E6716" i="11" s="1"/>
  <c r="D6715" i="11"/>
  <c r="E6715" i="11" s="1"/>
  <c r="D6714" i="11"/>
  <c r="D6713" i="11"/>
  <c r="D6712" i="11"/>
  <c r="E6712" i="11" s="1"/>
  <c r="D6711" i="11"/>
  <c r="E6711" i="11" s="1"/>
  <c r="D6710" i="11"/>
  <c r="D6709" i="11"/>
  <c r="E6709" i="11" s="1"/>
  <c r="D6708" i="11"/>
  <c r="E6708" i="11" s="1"/>
  <c r="D6707" i="11"/>
  <c r="E6707" i="11" s="1"/>
  <c r="D6706" i="11"/>
  <c r="E6706" i="11" s="1"/>
  <c r="D6705" i="11"/>
  <c r="E6705" i="11" s="1"/>
  <c r="D6704" i="11"/>
  <c r="E6704" i="11" s="1"/>
  <c r="D6703" i="11"/>
  <c r="E6703" i="11" s="1"/>
  <c r="D6702" i="11"/>
  <c r="E6702" i="11" s="1"/>
  <c r="D6701" i="11"/>
  <c r="E6701" i="11" s="1"/>
  <c r="D6700" i="11"/>
  <c r="E6700" i="11" s="1"/>
  <c r="D6699" i="11"/>
  <c r="D6698" i="11"/>
  <c r="E6698" i="11" s="1"/>
  <c r="D6697" i="11"/>
  <c r="E6697" i="11" s="1"/>
  <c r="D6696" i="11"/>
  <c r="E6696" i="11" s="1"/>
  <c r="D6695" i="11"/>
  <c r="D6694" i="11"/>
  <c r="D6693" i="11"/>
  <c r="E6693" i="11" s="1"/>
  <c r="D6692" i="11"/>
  <c r="E6692" i="11" s="1"/>
  <c r="D6691" i="11"/>
  <c r="E6691" i="11" s="1"/>
  <c r="D6690" i="11"/>
  <c r="E6690" i="11" s="1"/>
  <c r="D6689" i="11"/>
  <c r="E6689" i="11" s="1"/>
  <c r="D6688" i="11"/>
  <c r="D6687" i="11"/>
  <c r="E6687" i="11" s="1"/>
  <c r="D6686" i="11"/>
  <c r="D6685" i="11"/>
  <c r="E6685" i="11" s="1"/>
  <c r="D6684" i="11"/>
  <c r="E6684" i="11" s="1"/>
  <c r="E6683" i="11"/>
  <c r="D6683" i="11"/>
  <c r="D6682" i="11"/>
  <c r="E6682" i="11" s="1"/>
  <c r="D6681" i="11"/>
  <c r="D6680" i="11"/>
  <c r="E6680" i="11" s="1"/>
  <c r="D6679" i="11"/>
  <c r="E6679" i="11" s="1"/>
  <c r="D6678" i="11"/>
  <c r="D6677" i="11"/>
  <c r="E6677" i="11" s="1"/>
  <c r="D6676" i="11"/>
  <c r="E6676" i="11" s="1"/>
  <c r="D6675" i="11"/>
  <c r="E6675" i="11" s="1"/>
  <c r="D6674" i="11"/>
  <c r="E6674" i="11" s="1"/>
  <c r="D6673" i="11"/>
  <c r="E6673" i="11" s="1"/>
  <c r="D6672" i="11"/>
  <c r="E6672" i="11" s="1"/>
  <c r="D6671" i="11"/>
  <c r="D6670" i="11"/>
  <c r="E6670" i="11" s="1"/>
  <c r="D6669" i="11"/>
  <c r="E6669" i="11" s="1"/>
  <c r="D6668" i="11"/>
  <c r="D6667" i="11"/>
  <c r="E6667" i="11" s="1"/>
  <c r="D6666" i="11"/>
  <c r="E6666" i="11" s="1"/>
  <c r="D6665" i="11"/>
  <c r="E6665" i="11" s="1"/>
  <c r="D6664" i="11"/>
  <c r="D6663" i="11"/>
  <c r="E6663" i="11" s="1"/>
  <c r="D6662" i="11"/>
  <c r="E6662" i="11" s="1"/>
  <c r="D6661" i="11"/>
  <c r="D6660" i="11"/>
  <c r="E6660" i="11" s="1"/>
  <c r="D6659" i="11"/>
  <c r="D6658" i="11"/>
  <c r="E6658" i="11" s="1"/>
  <c r="D6657" i="11"/>
  <c r="E6657" i="11" s="1"/>
  <c r="E6656" i="11"/>
  <c r="D6656" i="11"/>
  <c r="D6655" i="11"/>
  <c r="E6655" i="11" s="1"/>
  <c r="D6654" i="11"/>
  <c r="E6654" i="11" s="1"/>
  <c r="D6653" i="11"/>
  <c r="E6653" i="11" s="1"/>
  <c r="D6652" i="11"/>
  <c r="D6651" i="11"/>
  <c r="E6651" i="11" s="1"/>
  <c r="D6650" i="11"/>
  <c r="E6650" i="11" s="1"/>
  <c r="D6649" i="11"/>
  <c r="D6648" i="11"/>
  <c r="E6648" i="11" s="1"/>
  <c r="D6647" i="11"/>
  <c r="E6647" i="11" s="1"/>
  <c r="D6646" i="11"/>
  <c r="D6645" i="11"/>
  <c r="E6645" i="11" s="1"/>
  <c r="D6644" i="11"/>
  <c r="D6643" i="11"/>
  <c r="D6642" i="11"/>
  <c r="E6642" i="11" s="1"/>
  <c r="D6641" i="11"/>
  <c r="D6640" i="11"/>
  <c r="D6639" i="11"/>
  <c r="D6638" i="11"/>
  <c r="D6637" i="11"/>
  <c r="E6637" i="11" s="1"/>
  <c r="D6636" i="11"/>
  <c r="D6635" i="11"/>
  <c r="D6634" i="11"/>
  <c r="E6634" i="11" s="1"/>
  <c r="D6633" i="11"/>
  <c r="D6632" i="11"/>
  <c r="D6631" i="11"/>
  <c r="E6631" i="11" s="1"/>
  <c r="D6630" i="11"/>
  <c r="D6629" i="11"/>
  <c r="E6629" i="11" s="1"/>
  <c r="D6628" i="11"/>
  <c r="E6628" i="11" s="1"/>
  <c r="D6627" i="11"/>
  <c r="D6626" i="11"/>
  <c r="E6626" i="11" s="1"/>
  <c r="D6625" i="11"/>
  <c r="E6625" i="11" s="1"/>
  <c r="D6624" i="11"/>
  <c r="E6623" i="11"/>
  <c r="D6623" i="11"/>
  <c r="D6622" i="11"/>
  <c r="E6622" i="11" s="1"/>
  <c r="D6621" i="11"/>
  <c r="D6620" i="11"/>
  <c r="E6620" i="11" s="1"/>
  <c r="D6619" i="11"/>
  <c r="E6619" i="11" s="1"/>
  <c r="D6618" i="11"/>
  <c r="D6617" i="11"/>
  <c r="E6617" i="11" s="1"/>
  <c r="E6616" i="11"/>
  <c r="D6616" i="11"/>
  <c r="D6615" i="11"/>
  <c r="D6614" i="11"/>
  <c r="E6614" i="11" s="1"/>
  <c r="D6613" i="11"/>
  <c r="E6613" i="11" s="1"/>
  <c r="D6612" i="11"/>
  <c r="D6611" i="11"/>
  <c r="E6611" i="11" s="1"/>
  <c r="D6610" i="11"/>
  <c r="E6610" i="11" s="1"/>
  <c r="D6609" i="11"/>
  <c r="D6608" i="11"/>
  <c r="E6608" i="11" s="1"/>
  <c r="D6607" i="11"/>
  <c r="E6607" i="11" s="1"/>
  <c r="D6606" i="11"/>
  <c r="D6605" i="11"/>
  <c r="E6605" i="11" s="1"/>
  <c r="D6604" i="11"/>
  <c r="E6604" i="11" s="1"/>
  <c r="D6603" i="11"/>
  <c r="D6602" i="11"/>
  <c r="E6602" i="11" s="1"/>
  <c r="E6601" i="11"/>
  <c r="D6601" i="11"/>
  <c r="D6600" i="11"/>
  <c r="D6599" i="11"/>
  <c r="E6599" i="11" s="1"/>
  <c r="D6598" i="11"/>
  <c r="E6598" i="11" s="1"/>
  <c r="D6597" i="11"/>
  <c r="E6596" i="11"/>
  <c r="D6596" i="11"/>
  <c r="D6595" i="11"/>
  <c r="E6595" i="11" s="1"/>
  <c r="D6594" i="11"/>
  <c r="E6594" i="11" s="1"/>
  <c r="D6593" i="11"/>
  <c r="D6592" i="11"/>
  <c r="D6591" i="11"/>
  <c r="E6591" i="11" s="1"/>
  <c r="D6590" i="11"/>
  <c r="E6590" i="11" s="1"/>
  <c r="D6589" i="11"/>
  <c r="D6588" i="11"/>
  <c r="E6588" i="11" s="1"/>
  <c r="D6587" i="11"/>
  <c r="E6587" i="11" s="1"/>
  <c r="D6586" i="11"/>
  <c r="E6586" i="11" s="1"/>
  <c r="D6585" i="11"/>
  <c r="D6584" i="11"/>
  <c r="D6583" i="11"/>
  <c r="E6583" i="11" s="1"/>
  <c r="D6582" i="11"/>
  <c r="E6582" i="11" s="1"/>
  <c r="D6581" i="11"/>
  <c r="E6580" i="11"/>
  <c r="D6580" i="11"/>
  <c r="D6579" i="11"/>
  <c r="E6579" i="11" s="1"/>
  <c r="D6578" i="11"/>
  <c r="D6577" i="11"/>
  <c r="D6576" i="11"/>
  <c r="D6575" i="11"/>
  <c r="E6575" i="11" s="1"/>
  <c r="D6574" i="11"/>
  <c r="E6574" i="11" s="1"/>
  <c r="D6573" i="11"/>
  <c r="E6572" i="11"/>
  <c r="D6572" i="11"/>
  <c r="D6571" i="11"/>
  <c r="E6571" i="11" s="1"/>
  <c r="D6570" i="11"/>
  <c r="E6570" i="11" s="1"/>
  <c r="D6569" i="11"/>
  <c r="D6568" i="11"/>
  <c r="D6567" i="11"/>
  <c r="E6567" i="11" s="1"/>
  <c r="D6566" i="11"/>
  <c r="E6566" i="11" s="1"/>
  <c r="D6565" i="11"/>
  <c r="D6564" i="11"/>
  <c r="E6564" i="11" s="1"/>
  <c r="D6563" i="11"/>
  <c r="E6563" i="11" s="1"/>
  <c r="D6562" i="11"/>
  <c r="D6561" i="11"/>
  <c r="D6560" i="11"/>
  <c r="D6559" i="11"/>
  <c r="E6559" i="11" s="1"/>
  <c r="D6558" i="11"/>
  <c r="E6558" i="11" s="1"/>
  <c r="D6557" i="11"/>
  <c r="D6556" i="11"/>
  <c r="E6556" i="11" s="1"/>
  <c r="D6555" i="11"/>
  <c r="E6555" i="11" s="1"/>
  <c r="D6554" i="11"/>
  <c r="D6553" i="11"/>
  <c r="E6553" i="11" s="1"/>
  <c r="D6552" i="11"/>
  <c r="D6551" i="11"/>
  <c r="E6551" i="11" s="1"/>
  <c r="D6550" i="11"/>
  <c r="E6550" i="11" s="1"/>
  <c r="D6549" i="11"/>
  <c r="D6548" i="11"/>
  <c r="E6548" i="11" s="1"/>
  <c r="D6547" i="11"/>
  <c r="E6547" i="11" s="1"/>
  <c r="E6546" i="11"/>
  <c r="D6546" i="11"/>
  <c r="D6545" i="11"/>
  <c r="E6545" i="11" s="1"/>
  <c r="D6544" i="11"/>
  <c r="D6543" i="11"/>
  <c r="E6543" i="11" s="1"/>
  <c r="D6542" i="11"/>
  <c r="E6542" i="11" s="1"/>
  <c r="D6541" i="11"/>
  <c r="D6540" i="11"/>
  <c r="E6540" i="11" s="1"/>
  <c r="E6539" i="11"/>
  <c r="D6539" i="11"/>
  <c r="D6538" i="11"/>
  <c r="D6537" i="11"/>
  <c r="E6537" i="11" s="1"/>
  <c r="D6536" i="11"/>
  <c r="D6535" i="11"/>
  <c r="E6535" i="11" s="1"/>
  <c r="D6534" i="11"/>
  <c r="D6533" i="11"/>
  <c r="E6532" i="11"/>
  <c r="D6532" i="11"/>
  <c r="D6531" i="11"/>
  <c r="E6531" i="11" s="1"/>
  <c r="D6530" i="11"/>
  <c r="E6530" i="11" s="1"/>
  <c r="D6529" i="11"/>
  <c r="E6529" i="11" s="1"/>
  <c r="D6528" i="11"/>
  <c r="D6527" i="11"/>
  <c r="E6527" i="11" s="1"/>
  <c r="D6526" i="11"/>
  <c r="D6525" i="11"/>
  <c r="D6524" i="11"/>
  <c r="E6524" i="11" s="1"/>
  <c r="D6523" i="11"/>
  <c r="E6523" i="11" s="1"/>
  <c r="D6522" i="11"/>
  <c r="E6522" i="11" s="1"/>
  <c r="D6521" i="11"/>
  <c r="E6521" i="11" s="1"/>
  <c r="D6520" i="11"/>
  <c r="D6519" i="11"/>
  <c r="E6519" i="11" s="1"/>
  <c r="D6518" i="11"/>
  <c r="D6517" i="11"/>
  <c r="D6516" i="11"/>
  <c r="E6516" i="11" s="1"/>
  <c r="E6515" i="11"/>
  <c r="D6515" i="11"/>
  <c r="D6514" i="11"/>
  <c r="D6513" i="11"/>
  <c r="E6513" i="11" s="1"/>
  <c r="D6512" i="11"/>
  <c r="D6511" i="11"/>
  <c r="E6511" i="11" s="1"/>
  <c r="D6510" i="11"/>
  <c r="D6509" i="11"/>
  <c r="E6509" i="11" s="1"/>
  <c r="E6508" i="11"/>
  <c r="D6508" i="11"/>
  <c r="D6507" i="11"/>
  <c r="E6507" i="11" s="1"/>
  <c r="D6506" i="11"/>
  <c r="E6506" i="11" s="1"/>
  <c r="D6505" i="11"/>
  <c r="E6505" i="11" s="1"/>
  <c r="D6504" i="11"/>
  <c r="D6503" i="11"/>
  <c r="E6503" i="11" s="1"/>
  <c r="D6502" i="11"/>
  <c r="D6501" i="11"/>
  <c r="D6500" i="11"/>
  <c r="E6500" i="11" s="1"/>
  <c r="D6499" i="11"/>
  <c r="E6499" i="11" s="1"/>
  <c r="D6498" i="11"/>
  <c r="D6497" i="11"/>
  <c r="E6497" i="11" s="1"/>
  <c r="D6496" i="11"/>
  <c r="D6495" i="11"/>
  <c r="E6495" i="11" s="1"/>
  <c r="D6494" i="11"/>
  <c r="D6493" i="11"/>
  <c r="D6492" i="11"/>
  <c r="E6492" i="11" s="1"/>
  <c r="D6491" i="11"/>
  <c r="E6491" i="11" s="1"/>
  <c r="D6490" i="11"/>
  <c r="D6489" i="11"/>
  <c r="E6489" i="11" s="1"/>
  <c r="D6488" i="11"/>
  <c r="D6487" i="11"/>
  <c r="E6487" i="11" s="1"/>
  <c r="D6486" i="11"/>
  <c r="D6485" i="11"/>
  <c r="E6485" i="11" s="1"/>
  <c r="D6484" i="11"/>
  <c r="E6484" i="11" s="1"/>
  <c r="D6483" i="11"/>
  <c r="E6483" i="11" s="1"/>
  <c r="D6482" i="11"/>
  <c r="D6481" i="11"/>
  <c r="E6481" i="11" s="1"/>
  <c r="D6480" i="11"/>
  <c r="D6479" i="11"/>
  <c r="E6479" i="11" s="1"/>
  <c r="D6478" i="11"/>
  <c r="D6477" i="11"/>
  <c r="D6476" i="11"/>
  <c r="E6476" i="11" s="1"/>
  <c r="D6475" i="11"/>
  <c r="E6475" i="11" s="1"/>
  <c r="D6474" i="11"/>
  <c r="D6473" i="11"/>
  <c r="E6473" i="11" s="1"/>
  <c r="D6472" i="11"/>
  <c r="E6472" i="11" s="1"/>
  <c r="D6471" i="11"/>
  <c r="E6471" i="11" s="1"/>
  <c r="D6470" i="11"/>
  <c r="D6469" i="11"/>
  <c r="D6468" i="11"/>
  <c r="E6468" i="11" s="1"/>
  <c r="D6467" i="11"/>
  <c r="E6467" i="11" s="1"/>
  <c r="D6466" i="11"/>
  <c r="D6465" i="11"/>
  <c r="D6464" i="11"/>
  <c r="E6464" i="11" s="1"/>
  <c r="D6463" i="11"/>
  <c r="E6463" i="11" s="1"/>
  <c r="D6462" i="11"/>
  <c r="D6461" i="11"/>
  <c r="D6460" i="11"/>
  <c r="E6460" i="11" s="1"/>
  <c r="D6459" i="11"/>
  <c r="E6459" i="11" s="1"/>
  <c r="E6458" i="11"/>
  <c r="D6458" i="11"/>
  <c r="D6457" i="11"/>
  <c r="E6457" i="11" s="1"/>
  <c r="D6456" i="11"/>
  <c r="E6456" i="11" s="1"/>
  <c r="D6455" i="11"/>
  <c r="E6455" i="11" s="1"/>
  <c r="D6454" i="11"/>
  <c r="D6453" i="11"/>
  <c r="D6452" i="11"/>
  <c r="E6452" i="11" s="1"/>
  <c r="D6451" i="11"/>
  <c r="E6451" i="11" s="1"/>
  <c r="D6450" i="11"/>
  <c r="E6450" i="11" s="1"/>
  <c r="D6449" i="11"/>
  <c r="E6449" i="11" s="1"/>
  <c r="D6448" i="11"/>
  <c r="E6448" i="11" s="1"/>
  <c r="D6447" i="11"/>
  <c r="E6447" i="11" s="1"/>
  <c r="D6446" i="11"/>
  <c r="E6446" i="11" s="1"/>
  <c r="D6445" i="11"/>
  <c r="E6444" i="11"/>
  <c r="D6444" i="11"/>
  <c r="D6443" i="11"/>
  <c r="E6443" i="11" s="1"/>
  <c r="D6442" i="11"/>
  <c r="D6441" i="11"/>
  <c r="D6440" i="11"/>
  <c r="E6440" i="11" s="1"/>
  <c r="D6439" i="11"/>
  <c r="E6439" i="11" s="1"/>
  <c r="D6438" i="11"/>
  <c r="D6437" i="11"/>
  <c r="E6437" i="11" s="1"/>
  <c r="D6436" i="11"/>
  <c r="E6436" i="11" s="1"/>
  <c r="E6435" i="11"/>
  <c r="D6435" i="11"/>
  <c r="D6434" i="11"/>
  <c r="E6434" i="11" s="1"/>
  <c r="D6433" i="11"/>
  <c r="E6433" i="11" s="1"/>
  <c r="D6432" i="11"/>
  <c r="E6432" i="11" s="1"/>
  <c r="D6431" i="11"/>
  <c r="E6431" i="11" s="1"/>
  <c r="D6430" i="11"/>
  <c r="E6430" i="11" s="1"/>
  <c r="D6429" i="11"/>
  <c r="E6429" i="11" s="1"/>
  <c r="D6428" i="11"/>
  <c r="E6428" i="11" s="1"/>
  <c r="D6427" i="11"/>
  <c r="E6427" i="11" s="1"/>
  <c r="D6426" i="11"/>
  <c r="D6425" i="11"/>
  <c r="E6425" i="11" s="1"/>
  <c r="D6424" i="11"/>
  <c r="D6423" i="11"/>
  <c r="E6423" i="11" s="1"/>
  <c r="D6422" i="11"/>
  <c r="E6422" i="11" s="1"/>
  <c r="D6421" i="11"/>
  <c r="D6420" i="11"/>
  <c r="D6419" i="11"/>
  <c r="E6419" i="11" s="1"/>
  <c r="D6418" i="11"/>
  <c r="D6417" i="11"/>
  <c r="E6417" i="11" s="1"/>
  <c r="D6416" i="11"/>
  <c r="E6416" i="11" s="1"/>
  <c r="D6415" i="11"/>
  <c r="E6415" i="11" s="1"/>
  <c r="D6414" i="11"/>
  <c r="E6414" i="11" s="1"/>
  <c r="D6413" i="11"/>
  <c r="E6413" i="11" s="1"/>
  <c r="D6412" i="11"/>
  <c r="E6412" i="11" s="1"/>
  <c r="E6411" i="11"/>
  <c r="D6411" i="11"/>
  <c r="D6410" i="11"/>
  <c r="E6410" i="11" s="1"/>
  <c r="D6409" i="11"/>
  <c r="E6409" i="11" s="1"/>
  <c r="D6408" i="11"/>
  <c r="D6407" i="11"/>
  <c r="E6407" i="11" s="1"/>
  <c r="D6406" i="11"/>
  <c r="E6406" i="11" s="1"/>
  <c r="D6405" i="11"/>
  <c r="E6405" i="11" s="1"/>
  <c r="D6404" i="11"/>
  <c r="E6404" i="11" s="1"/>
  <c r="D6403" i="11"/>
  <c r="E6403" i="11" s="1"/>
  <c r="D6402" i="11"/>
  <c r="E6402" i="11" s="1"/>
  <c r="D6401" i="11"/>
  <c r="D6400" i="11"/>
  <c r="E6400" i="11" s="1"/>
  <c r="D6399" i="11"/>
  <c r="D6398" i="11"/>
  <c r="D6397" i="11"/>
  <c r="E6397" i="11" s="1"/>
  <c r="D6396" i="11"/>
  <c r="D6395" i="11"/>
  <c r="D6394" i="11"/>
  <c r="D6393" i="11"/>
  <c r="D6392" i="11"/>
  <c r="E6392" i="11" s="1"/>
  <c r="D6391" i="11"/>
  <c r="E6391" i="11" s="1"/>
  <c r="D6390" i="11"/>
  <c r="D6389" i="11"/>
  <c r="D6388" i="11"/>
  <c r="D6387" i="11"/>
  <c r="D6386" i="11"/>
  <c r="E6386" i="11" s="1"/>
  <c r="D6385" i="11"/>
  <c r="E6385" i="11" s="1"/>
  <c r="D6384" i="11"/>
  <c r="E6384" i="11" s="1"/>
  <c r="D6383" i="11"/>
  <c r="E6383" i="11" s="1"/>
  <c r="D6382" i="11"/>
  <c r="E6382" i="11" s="1"/>
  <c r="D6381" i="11"/>
  <c r="D6380" i="11"/>
  <c r="E6380" i="11" s="1"/>
  <c r="D6379" i="11"/>
  <c r="E6379" i="11" s="1"/>
  <c r="D6378" i="11"/>
  <c r="D6377" i="11"/>
  <c r="E6377" i="11" s="1"/>
  <c r="D6376" i="11"/>
  <c r="E6376" i="11" s="1"/>
  <c r="D6375" i="11"/>
  <c r="E6375" i="11" s="1"/>
  <c r="D6374" i="11"/>
  <c r="E6374" i="11" s="1"/>
  <c r="E6373" i="11"/>
  <c r="D6373" i="11"/>
  <c r="D6372" i="11"/>
  <c r="E6372" i="11" s="1"/>
  <c r="D6371" i="11"/>
  <c r="E6371" i="11" s="1"/>
  <c r="D6370" i="11"/>
  <c r="E6370" i="11" s="1"/>
  <c r="D6369" i="11"/>
  <c r="D6368" i="11"/>
  <c r="E6368" i="11" s="1"/>
  <c r="D6367" i="11"/>
  <c r="D6366" i="11"/>
  <c r="D6365" i="11"/>
  <c r="E6365" i="11" s="1"/>
  <c r="D6364" i="11"/>
  <c r="D6363" i="11"/>
  <c r="D6362" i="11"/>
  <c r="E6362" i="11" s="1"/>
  <c r="D6361" i="11"/>
  <c r="D6360" i="11"/>
  <c r="E6360" i="11" s="1"/>
  <c r="D6359" i="11"/>
  <c r="E6359" i="11" s="1"/>
  <c r="D6358" i="11"/>
  <c r="E6357" i="11"/>
  <c r="D6357" i="11"/>
  <c r="D6356" i="11"/>
  <c r="E6356" i="11" s="1"/>
  <c r="D6355" i="11"/>
  <c r="E6354" i="11"/>
  <c r="D6354" i="11"/>
  <c r="D6353" i="11"/>
  <c r="E6353" i="11" s="1"/>
  <c r="D6352" i="11"/>
  <c r="E6352" i="11" s="1"/>
  <c r="D6351" i="11"/>
  <c r="D6350" i="11"/>
  <c r="E6350" i="11" s="1"/>
  <c r="D6349" i="11"/>
  <c r="E6349" i="11" s="1"/>
  <c r="D6348" i="11"/>
  <c r="E6347" i="11"/>
  <c r="D6347" i="11"/>
  <c r="D6346" i="11"/>
  <c r="E6346" i="11" s="1"/>
  <c r="E6345" i="11"/>
  <c r="D6345" i="11"/>
  <c r="D6344" i="11"/>
  <c r="E6344" i="11" s="1"/>
  <c r="D6343" i="11"/>
  <c r="D6342" i="11"/>
  <c r="D6341" i="11"/>
  <c r="E6341" i="11" s="1"/>
  <c r="D6340" i="11"/>
  <c r="E6340" i="11" s="1"/>
  <c r="D6339" i="11"/>
  <c r="E6339" i="11" s="1"/>
  <c r="D6338" i="11"/>
  <c r="D6337" i="11"/>
  <c r="E6336" i="11"/>
  <c r="D6336" i="11"/>
  <c r="D6335" i="11"/>
  <c r="D6334" i="11"/>
  <c r="D6333" i="11"/>
  <c r="E6333" i="11" s="1"/>
  <c r="D6332" i="11"/>
  <c r="E6332" i="11" s="1"/>
  <c r="E6331" i="11"/>
  <c r="D6331" i="11"/>
  <c r="D6330" i="11"/>
  <c r="D6329" i="11"/>
  <c r="E6329" i="11" s="1"/>
  <c r="D6328" i="11"/>
  <c r="E6328" i="11" s="1"/>
  <c r="D6327" i="11"/>
  <c r="D6326" i="11"/>
  <c r="D6325" i="11"/>
  <c r="E6325" i="11" s="1"/>
  <c r="D6324" i="11"/>
  <c r="E6324" i="11" s="1"/>
  <c r="E6323" i="11"/>
  <c r="D6323" i="11"/>
  <c r="D6322" i="11"/>
  <c r="D6321" i="11"/>
  <c r="D6320" i="11"/>
  <c r="E6320" i="11" s="1"/>
  <c r="D6319" i="11"/>
  <c r="D6318" i="11"/>
  <c r="D6317" i="11"/>
  <c r="E6317" i="11" s="1"/>
  <c r="D6316" i="11"/>
  <c r="E6316" i="11" s="1"/>
  <c r="D6315" i="11"/>
  <c r="D6314" i="11"/>
  <c r="D6313" i="11"/>
  <c r="E6313" i="11" s="1"/>
  <c r="D6312" i="11"/>
  <c r="E6312" i="11" s="1"/>
  <c r="D6311" i="11"/>
  <c r="D6310" i="11"/>
  <c r="D6309" i="11"/>
  <c r="E6309" i="11" s="1"/>
  <c r="D6308" i="11"/>
  <c r="E6308" i="11" s="1"/>
  <c r="D6307" i="11"/>
  <c r="E6307" i="11" s="1"/>
  <c r="D6306" i="11"/>
  <c r="D6305" i="11"/>
  <c r="E6305" i="11" s="1"/>
  <c r="E6304" i="11"/>
  <c r="D6304" i="11"/>
  <c r="D6303" i="11"/>
  <c r="D6302" i="11"/>
  <c r="D6301" i="11"/>
  <c r="E6301" i="11" s="1"/>
  <c r="D6300" i="11"/>
  <c r="E6300" i="11" s="1"/>
  <c r="D6299" i="11"/>
  <c r="D6298" i="11"/>
  <c r="D6297" i="11"/>
  <c r="D6296" i="11"/>
  <c r="E6296" i="11" s="1"/>
  <c r="D6295" i="11"/>
  <c r="D6294" i="11"/>
  <c r="D6293" i="11"/>
  <c r="E6293" i="11" s="1"/>
  <c r="D6292" i="11"/>
  <c r="E6292" i="11" s="1"/>
  <c r="D6291" i="11"/>
  <c r="E6291" i="11" s="1"/>
  <c r="D6290" i="11"/>
  <c r="E6290" i="11" s="1"/>
  <c r="D6289" i="11"/>
  <c r="D6288" i="11"/>
  <c r="E6288" i="11" s="1"/>
  <c r="D6287" i="11"/>
  <c r="E6287" i="11" s="1"/>
  <c r="D6286" i="11"/>
  <c r="D6285" i="11"/>
  <c r="E6285" i="11" s="1"/>
  <c r="D6284" i="11"/>
  <c r="E6284" i="11" s="1"/>
  <c r="D6283" i="11"/>
  <c r="E6283" i="11" s="1"/>
  <c r="D6282" i="11"/>
  <c r="E6282" i="11" s="1"/>
  <c r="D6281" i="11"/>
  <c r="D6280" i="11"/>
  <c r="D6279" i="11"/>
  <c r="E6279" i="11" s="1"/>
  <c r="D6278" i="11"/>
  <c r="D6277" i="11"/>
  <c r="E6277" i="11" s="1"/>
  <c r="D6276" i="11"/>
  <c r="E6276" i="11" s="1"/>
  <c r="D6275" i="11"/>
  <c r="D6274" i="11"/>
  <c r="E6274" i="11" s="1"/>
  <c r="D6273" i="11"/>
  <c r="D6272" i="11"/>
  <c r="D6271" i="11"/>
  <c r="E6271" i="11" s="1"/>
  <c r="D6270" i="11"/>
  <c r="D6269" i="11"/>
  <c r="E6269" i="11" s="1"/>
  <c r="D6268" i="11"/>
  <c r="E6268" i="11" s="1"/>
  <c r="D6267" i="11"/>
  <c r="D6266" i="11"/>
  <c r="E6266" i="11" s="1"/>
  <c r="D6265" i="11"/>
  <c r="D6264" i="11"/>
  <c r="D6263" i="11"/>
  <c r="E6263" i="11" s="1"/>
  <c r="D6262" i="11"/>
  <c r="D6261" i="11"/>
  <c r="E6261" i="11" s="1"/>
  <c r="D6260" i="11"/>
  <c r="E6260" i="11" s="1"/>
  <c r="D6259" i="11"/>
  <c r="E6259" i="11" s="1"/>
  <c r="D6258" i="11"/>
  <c r="E6258" i="11" s="1"/>
  <c r="D6257" i="11"/>
  <c r="E6257" i="11" s="1"/>
  <c r="D6256" i="11"/>
  <c r="E6256" i="11" s="1"/>
  <c r="D6255" i="11"/>
  <c r="D6254" i="11"/>
  <c r="D6253" i="11"/>
  <c r="E6253" i="11" s="1"/>
  <c r="D6252" i="11"/>
  <c r="E6252" i="11" s="1"/>
  <c r="D6251" i="11"/>
  <c r="E6251" i="11" s="1"/>
  <c r="D6250" i="11"/>
  <c r="D6249" i="11"/>
  <c r="E6249" i="11" s="1"/>
  <c r="D6248" i="11"/>
  <c r="E6248" i="11" s="1"/>
  <c r="D6247" i="11"/>
  <c r="E6247" i="11" s="1"/>
  <c r="D6246" i="11"/>
  <c r="D6245" i="11"/>
  <c r="E6245" i="11" s="1"/>
  <c r="D6244" i="11"/>
  <c r="E6244" i="11" s="1"/>
  <c r="D6243" i="11"/>
  <c r="E6243" i="11" s="1"/>
  <c r="D6242" i="11"/>
  <c r="E6241" i="11"/>
  <c r="D6241" i="11"/>
  <c r="D6240" i="11"/>
  <c r="D6239" i="11"/>
  <c r="E6239" i="11" s="1"/>
  <c r="D6238" i="11"/>
  <c r="D6237" i="11"/>
  <c r="E6237" i="11" s="1"/>
  <c r="D6236" i="11"/>
  <c r="E6236" i="11" s="1"/>
  <c r="D6235" i="11"/>
  <c r="D6234" i="11"/>
  <c r="E6234" i="11" s="1"/>
  <c r="D6233" i="11"/>
  <c r="E6233" i="11" s="1"/>
  <c r="D6232" i="11"/>
  <c r="E6232" i="11" s="1"/>
  <c r="D6231" i="11"/>
  <c r="E6231" i="11" s="1"/>
  <c r="D6230" i="11"/>
  <c r="D6229" i="11"/>
  <c r="E6229" i="11" s="1"/>
  <c r="D6228" i="11"/>
  <c r="E6228" i="11" s="1"/>
  <c r="E6227" i="11"/>
  <c r="D6227" i="11"/>
  <c r="D6226" i="11"/>
  <c r="D6225" i="11"/>
  <c r="D6224" i="11"/>
  <c r="D6223" i="11"/>
  <c r="E6223" i="11" s="1"/>
  <c r="D6222" i="11"/>
  <c r="E6222" i="11" s="1"/>
  <c r="D6221" i="11"/>
  <c r="E6221" i="11" s="1"/>
  <c r="D6220" i="11"/>
  <c r="D6219" i="11"/>
  <c r="E6219" i="11" s="1"/>
  <c r="D6218" i="11"/>
  <c r="D6217" i="11"/>
  <c r="E6217" i="11" s="1"/>
  <c r="D6216" i="11"/>
  <c r="E6216" i="11" s="1"/>
  <c r="D6215" i="11"/>
  <c r="E6215" i="11" s="1"/>
  <c r="D6214" i="11"/>
  <c r="E6214" i="11" s="1"/>
  <c r="D6213" i="11"/>
  <c r="D6212" i="11"/>
  <c r="E6212" i="11" s="1"/>
  <c r="D6211" i="11"/>
  <c r="E6211" i="11" s="1"/>
  <c r="D6210" i="11"/>
  <c r="E6210" i="11" s="1"/>
  <c r="D6209" i="11"/>
  <c r="D6208" i="11"/>
  <c r="E6208" i="11" s="1"/>
  <c r="D6207" i="11"/>
  <c r="E6207" i="11" s="1"/>
  <c r="D6206" i="11"/>
  <c r="E6206" i="11" s="1"/>
  <c r="D6205" i="11"/>
  <c r="E6205" i="11" s="1"/>
  <c r="D6204" i="11"/>
  <c r="E6204" i="11" s="1"/>
  <c r="D6203" i="11"/>
  <c r="E6203" i="11" s="1"/>
  <c r="D6202" i="11"/>
  <c r="D6201" i="11"/>
  <c r="E6201" i="11" s="1"/>
  <c r="D6200" i="11"/>
  <c r="E6200" i="11" s="1"/>
  <c r="D6199" i="11"/>
  <c r="E6199" i="11" s="1"/>
  <c r="D6198" i="11"/>
  <c r="E6198" i="11" s="1"/>
  <c r="D6197" i="11"/>
  <c r="E6197" i="11" s="1"/>
  <c r="D6196" i="11"/>
  <c r="E6196" i="11" s="1"/>
  <c r="D6195" i="11"/>
  <c r="E6195" i="11" s="1"/>
  <c r="D6194" i="11"/>
  <c r="E6194" i="11" s="1"/>
  <c r="D6193" i="11"/>
  <c r="D6192" i="11"/>
  <c r="D6191" i="11"/>
  <c r="E6191" i="11" s="1"/>
  <c r="D6190" i="11"/>
  <c r="E6190" i="11" s="1"/>
  <c r="D6189" i="11"/>
  <c r="E6189" i="11" s="1"/>
  <c r="D6188" i="11"/>
  <c r="E6187" i="11"/>
  <c r="D6187" i="11"/>
  <c r="D6186" i="11"/>
  <c r="D6185" i="11"/>
  <c r="E6185" i="11" s="1"/>
  <c r="D6184" i="11"/>
  <c r="E6184" i="11" s="1"/>
  <c r="D6183" i="11"/>
  <c r="E6183" i="11" s="1"/>
  <c r="D6182" i="11"/>
  <c r="E6182" i="11" s="1"/>
  <c r="D6181" i="11"/>
  <c r="D6180" i="11"/>
  <c r="E6180" i="11" s="1"/>
  <c r="D6179" i="11"/>
  <c r="E6179" i="11" s="1"/>
  <c r="D6178" i="11"/>
  <c r="E6178" i="11" s="1"/>
  <c r="D6177" i="11"/>
  <c r="D6176" i="11"/>
  <c r="E6176" i="11" s="1"/>
  <c r="D6175" i="11"/>
  <c r="E6175" i="11" s="1"/>
  <c r="D6174" i="11"/>
  <c r="E6174" i="11" s="1"/>
  <c r="D6173" i="11"/>
  <c r="E6173" i="11" s="1"/>
  <c r="D6172" i="11"/>
  <c r="E6172" i="11" s="1"/>
  <c r="D6171" i="11"/>
  <c r="E6171" i="11" s="1"/>
  <c r="D6170" i="11"/>
  <c r="D6169" i="11"/>
  <c r="E6169" i="11" s="1"/>
  <c r="D6168" i="11"/>
  <c r="E6168" i="11" s="1"/>
  <c r="D6167" i="11"/>
  <c r="E6167" i="11" s="1"/>
  <c r="D6166" i="11"/>
  <c r="E6166" i="11" s="1"/>
  <c r="D6165" i="11"/>
  <c r="E6165" i="11" s="1"/>
  <c r="D6164" i="11"/>
  <c r="E6164" i="11" s="1"/>
  <c r="D6163" i="11"/>
  <c r="E6163" i="11" s="1"/>
  <c r="D6162" i="11"/>
  <c r="E6162" i="11" s="1"/>
  <c r="D6161" i="11"/>
  <c r="D6160" i="11"/>
  <c r="D6159" i="11"/>
  <c r="E6159" i="11" s="1"/>
  <c r="D6158" i="11"/>
  <c r="E6158" i="11" s="1"/>
  <c r="D6157" i="11"/>
  <c r="E6157" i="11" s="1"/>
  <c r="D6156" i="11"/>
  <c r="D6155" i="11"/>
  <c r="E6155" i="11" s="1"/>
  <c r="D6154" i="11"/>
  <c r="D6153" i="11"/>
  <c r="E6153" i="11" s="1"/>
  <c r="D6152" i="11"/>
  <c r="E6152" i="11" s="1"/>
  <c r="D6151" i="11"/>
  <c r="E6151" i="11" s="1"/>
  <c r="D6150" i="11"/>
  <c r="E6150" i="11" s="1"/>
  <c r="D6149" i="11"/>
  <c r="D6148" i="11"/>
  <c r="E6148" i="11" s="1"/>
  <c r="E6147" i="11"/>
  <c r="D6147" i="11"/>
  <c r="D6146" i="11"/>
  <c r="E6146" i="11" s="1"/>
  <c r="D6145" i="11"/>
  <c r="D6144" i="11"/>
  <c r="E6144" i="11" s="1"/>
  <c r="D6143" i="11"/>
  <c r="E6143" i="11" s="1"/>
  <c r="D6142" i="11"/>
  <c r="E6142" i="11" s="1"/>
  <c r="D6141" i="11"/>
  <c r="E6141" i="11" s="1"/>
  <c r="D6140" i="11"/>
  <c r="E6140" i="11" s="1"/>
  <c r="D6139" i="11"/>
  <c r="E6139" i="11" s="1"/>
  <c r="D6138" i="11"/>
  <c r="D6137" i="11"/>
  <c r="E6137" i="11" s="1"/>
  <c r="E6136" i="11"/>
  <c r="D6136" i="11"/>
  <c r="D6135" i="11"/>
  <c r="E6135" i="11" s="1"/>
  <c r="D6134" i="11"/>
  <c r="E6134" i="11" s="1"/>
  <c r="D6133" i="11"/>
  <c r="E6133" i="11" s="1"/>
  <c r="D6132" i="11"/>
  <c r="E6132" i="11" s="1"/>
  <c r="D6131" i="11"/>
  <c r="D6130" i="11"/>
  <c r="E6130" i="11" s="1"/>
  <c r="D6129" i="11"/>
  <c r="D6128" i="11"/>
  <c r="D6127" i="11"/>
  <c r="E6127" i="11" s="1"/>
  <c r="D6126" i="11"/>
  <c r="E6126" i="11" s="1"/>
  <c r="D6125" i="11"/>
  <c r="E6125" i="11" s="1"/>
  <c r="D6124" i="11"/>
  <c r="D6123" i="11"/>
  <c r="E6123" i="11" s="1"/>
  <c r="D6122" i="11"/>
  <c r="D6121" i="11"/>
  <c r="E6121" i="11" s="1"/>
  <c r="D6120" i="11"/>
  <c r="E6120" i="11" s="1"/>
  <c r="D6119" i="11"/>
  <c r="E6119" i="11" s="1"/>
  <c r="D6118" i="11"/>
  <c r="E6118" i="11" s="1"/>
  <c r="D6117" i="11"/>
  <c r="D6116" i="11"/>
  <c r="E6116" i="11" s="1"/>
  <c r="D6115" i="11"/>
  <c r="E6115" i="11" s="1"/>
  <c r="D6114" i="11"/>
  <c r="E6113" i="11"/>
  <c r="D6113" i="11"/>
  <c r="D6112" i="11"/>
  <c r="E6112" i="11" s="1"/>
  <c r="D6111" i="11"/>
  <c r="D6110" i="11"/>
  <c r="E6110" i="11" s="1"/>
  <c r="E6109" i="11"/>
  <c r="D6109" i="11"/>
  <c r="D6108" i="11"/>
  <c r="E6108" i="11" s="1"/>
  <c r="D6107" i="11"/>
  <c r="E6107" i="11" s="1"/>
  <c r="E6106" i="11"/>
  <c r="D6106" i="11"/>
  <c r="D6105" i="11"/>
  <c r="D6104" i="11"/>
  <c r="E6104" i="11" s="1"/>
  <c r="D6103" i="11"/>
  <c r="D6102" i="11"/>
  <c r="E6102" i="11" s="1"/>
  <c r="D6101" i="11"/>
  <c r="E6101" i="11" s="1"/>
  <c r="D6100" i="11"/>
  <c r="E6100" i="11" s="1"/>
  <c r="D6099" i="11"/>
  <c r="D6098" i="11"/>
  <c r="E6098" i="11" s="1"/>
  <c r="D6097" i="11"/>
  <c r="E6097" i="11" s="1"/>
  <c r="D6096" i="11"/>
  <c r="D6095" i="11"/>
  <c r="E6095" i="11" s="1"/>
  <c r="D6094" i="11"/>
  <c r="E6094" i="11" s="1"/>
  <c r="D6093" i="11"/>
  <c r="D6092" i="11"/>
  <c r="E6092" i="11" s="1"/>
  <c r="D6091" i="11"/>
  <c r="E6091" i="11" s="1"/>
  <c r="D6090" i="11"/>
  <c r="E6089" i="11"/>
  <c r="D6089" i="11"/>
  <c r="D6088" i="11"/>
  <c r="E6088" i="11" s="1"/>
  <c r="D6087" i="11"/>
  <c r="E6087" i="11" s="1"/>
  <c r="D6086" i="11"/>
  <c r="E6086" i="11" s="1"/>
  <c r="D6085" i="11"/>
  <c r="E6085" i="11" s="1"/>
  <c r="D6084" i="11"/>
  <c r="E6084" i="11" s="1"/>
  <c r="D6083" i="11"/>
  <c r="E6083" i="11" s="1"/>
  <c r="D6082" i="11"/>
  <c r="D6081" i="11"/>
  <c r="E6081" i="11" s="1"/>
  <c r="D6080" i="11"/>
  <c r="E6080" i="11" s="1"/>
  <c r="D6079" i="11"/>
  <c r="E6079" i="11" s="1"/>
  <c r="D6078" i="11"/>
  <c r="D6077" i="11"/>
  <c r="E6077" i="11" s="1"/>
  <c r="D6076" i="11"/>
  <c r="D6075" i="11"/>
  <c r="E6075" i="11" s="1"/>
  <c r="E6074" i="11"/>
  <c r="D6074" i="11"/>
  <c r="D6073" i="11"/>
  <c r="D6072" i="11"/>
  <c r="D6071" i="11"/>
  <c r="E6071" i="11" s="1"/>
  <c r="D6070" i="11"/>
  <c r="D6069" i="11"/>
  <c r="D6068" i="11"/>
  <c r="E6068" i="11" s="1"/>
  <c r="D6067" i="11"/>
  <c r="D6066" i="11"/>
  <c r="E6066" i="11" s="1"/>
  <c r="D6065" i="11"/>
  <c r="E6065" i="11" s="1"/>
  <c r="D6064" i="11"/>
  <c r="D6063" i="11"/>
  <c r="E6063" i="11" s="1"/>
  <c r="D6062" i="11"/>
  <c r="D6061" i="11"/>
  <c r="E6060" i="11"/>
  <c r="D6060" i="11"/>
  <c r="D6059" i="11"/>
  <c r="E6059" i="11" s="1"/>
  <c r="D6058" i="11"/>
  <c r="E6058" i="11" s="1"/>
  <c r="D6057" i="11"/>
  <c r="E6057" i="11" s="1"/>
  <c r="D6056" i="11"/>
  <c r="D6055" i="11"/>
  <c r="E6055" i="11" s="1"/>
  <c r="D6054" i="11"/>
  <c r="D6053" i="11"/>
  <c r="E6053" i="11" s="1"/>
  <c r="D6052" i="11"/>
  <c r="E6052" i="11" s="1"/>
  <c r="D6051" i="11"/>
  <c r="D6050" i="11"/>
  <c r="D6049" i="11"/>
  <c r="E6049" i="11" s="1"/>
  <c r="D6048" i="11"/>
  <c r="D6047" i="11"/>
  <c r="E6047" i="11" s="1"/>
  <c r="D6046" i="11"/>
  <c r="D6045" i="11"/>
  <c r="E6045" i="11" s="1"/>
  <c r="D6044" i="11"/>
  <c r="E6044" i="11" s="1"/>
  <c r="D6043" i="11"/>
  <c r="E6043" i="11" s="1"/>
  <c r="D6042" i="11"/>
  <c r="E6041" i="11"/>
  <c r="D6041" i="11"/>
  <c r="D6040" i="11"/>
  <c r="D6039" i="11"/>
  <c r="E6039" i="11" s="1"/>
  <c r="D6038" i="11"/>
  <c r="D6037" i="11"/>
  <c r="E6037" i="11" s="1"/>
  <c r="D6036" i="11"/>
  <c r="E6036" i="11" s="1"/>
  <c r="D6035" i="11"/>
  <c r="D6034" i="11"/>
  <c r="E6034" i="11" s="1"/>
  <c r="D6033" i="11"/>
  <c r="E6033" i="11" s="1"/>
  <c r="D6032" i="11"/>
  <c r="D6031" i="11"/>
  <c r="E6031" i="11" s="1"/>
  <c r="D6030" i="11"/>
  <c r="D6029" i="11"/>
  <c r="E6029" i="11" s="1"/>
  <c r="E6028" i="11"/>
  <c r="D6028" i="11"/>
  <c r="D6027" i="11"/>
  <c r="D6026" i="11"/>
  <c r="E6026" i="11" s="1"/>
  <c r="D6025" i="11"/>
  <c r="E6025" i="11" s="1"/>
  <c r="D6024" i="11"/>
  <c r="E6023" i="11"/>
  <c r="D6023" i="11"/>
  <c r="D6022" i="11"/>
  <c r="D6021" i="11"/>
  <c r="E6021" i="11" s="1"/>
  <c r="E6020" i="11"/>
  <c r="D6020" i="11"/>
  <c r="E6019" i="11"/>
  <c r="D6019" i="11"/>
  <c r="D6018" i="11"/>
  <c r="D6017" i="11"/>
  <c r="E6017" i="11" s="1"/>
  <c r="D6016" i="11"/>
  <c r="E6016" i="11" s="1"/>
  <c r="D6015" i="11"/>
  <c r="D6014" i="11"/>
  <c r="D6013" i="11"/>
  <c r="E6013" i="11" s="1"/>
  <c r="D6012" i="11"/>
  <c r="E6012" i="11" s="1"/>
  <c r="D6011" i="11"/>
  <c r="E6011" i="11" s="1"/>
  <c r="E6010" i="11"/>
  <c r="D6010" i="11"/>
  <c r="D6009" i="11"/>
  <c r="E6009" i="11" s="1"/>
  <c r="D6008" i="11"/>
  <c r="E6008" i="11" s="1"/>
  <c r="D6007" i="11"/>
  <c r="E6007" i="11" s="1"/>
  <c r="D6006" i="11"/>
  <c r="D6005" i="11"/>
  <c r="D6004" i="11"/>
  <c r="E6004" i="11" s="1"/>
  <c r="D6003" i="11"/>
  <c r="D6002" i="11"/>
  <c r="D6001" i="11"/>
  <c r="E6001" i="11" s="1"/>
  <c r="D6000" i="11"/>
  <c r="E6000" i="11" s="1"/>
  <c r="D5999" i="11"/>
  <c r="D5998" i="11"/>
  <c r="D5997" i="11"/>
  <c r="E5997" i="11" s="1"/>
  <c r="D5996" i="11"/>
  <c r="E5996" i="11" s="1"/>
  <c r="D5995" i="11"/>
  <c r="E5995" i="11" s="1"/>
  <c r="D5994" i="11"/>
  <c r="D5993" i="11"/>
  <c r="E5993" i="11" s="1"/>
  <c r="D5992" i="11"/>
  <c r="E5992" i="11" s="1"/>
  <c r="D5991" i="11"/>
  <c r="E5991" i="11" s="1"/>
  <c r="D5990" i="11"/>
  <c r="D5989" i="11"/>
  <c r="E5989" i="11" s="1"/>
  <c r="D5988" i="11"/>
  <c r="E5988" i="11" s="1"/>
  <c r="D5987" i="11"/>
  <c r="D5986" i="11"/>
  <c r="D5985" i="11"/>
  <c r="E5985" i="11" s="1"/>
  <c r="D5984" i="11"/>
  <c r="E5984" i="11" s="1"/>
  <c r="D5983" i="11"/>
  <c r="E5983" i="11" s="1"/>
  <c r="D5982" i="11"/>
  <c r="D5981" i="11"/>
  <c r="E5981" i="11" s="1"/>
  <c r="D5980" i="11"/>
  <c r="E5980" i="11" s="1"/>
  <c r="D5979" i="11"/>
  <c r="E5979" i="11" s="1"/>
  <c r="D5978" i="11"/>
  <c r="E5978" i="11" s="1"/>
  <c r="D5977" i="11"/>
  <c r="E5977" i="11" s="1"/>
  <c r="D5976" i="11"/>
  <c r="E5976" i="11" s="1"/>
  <c r="D5975" i="11"/>
  <c r="D5974" i="11"/>
  <c r="D5973" i="11"/>
  <c r="E5973" i="11" s="1"/>
  <c r="D5972" i="11"/>
  <c r="E5972" i="11" s="1"/>
  <c r="D5971" i="11"/>
  <c r="E5971" i="11" s="1"/>
  <c r="D5970" i="11"/>
  <c r="E5969" i="11"/>
  <c r="D5969" i="11"/>
  <c r="D5968" i="11"/>
  <c r="E5968" i="11" s="1"/>
  <c r="D5967" i="11"/>
  <c r="E5967" i="11" s="1"/>
  <c r="D5966" i="11"/>
  <c r="D5965" i="11"/>
  <c r="E5965" i="11" s="1"/>
  <c r="D5964" i="11"/>
  <c r="E5964" i="11" s="1"/>
  <c r="D5963" i="11"/>
  <c r="D5962" i="11"/>
  <c r="E5962" i="11" s="1"/>
  <c r="D5961" i="11"/>
  <c r="E5961" i="11" s="1"/>
  <c r="D5960" i="11"/>
  <c r="D5959" i="11"/>
  <c r="E5959" i="11" s="1"/>
  <c r="D5958" i="11"/>
  <c r="D5957" i="11"/>
  <c r="E5957" i="11" s="1"/>
  <c r="D5956" i="11"/>
  <c r="E5956" i="11" s="1"/>
  <c r="D5955" i="11"/>
  <c r="D5954" i="11"/>
  <c r="D5953" i="11"/>
  <c r="E5953" i="11" s="1"/>
  <c r="D5952" i="11"/>
  <c r="E5952" i="11" s="1"/>
  <c r="D5951" i="11"/>
  <c r="D5950" i="11"/>
  <c r="D5949" i="11"/>
  <c r="E5949" i="11" s="1"/>
  <c r="E5948" i="11"/>
  <c r="D5948" i="11"/>
  <c r="D5947" i="11"/>
  <c r="E5947" i="11" s="1"/>
  <c r="E5946" i="11"/>
  <c r="D5946" i="11"/>
  <c r="D5945" i="11"/>
  <c r="E5945" i="11" s="1"/>
  <c r="D5944" i="11"/>
  <c r="E5944" i="11" s="1"/>
  <c r="D5943" i="11"/>
  <c r="E5943" i="11" s="1"/>
  <c r="D5942" i="11"/>
  <c r="D5941" i="11"/>
  <c r="E5941" i="11" s="1"/>
  <c r="D5940" i="11"/>
  <c r="E5940" i="11" s="1"/>
  <c r="D5939" i="11"/>
  <c r="D5938" i="11"/>
  <c r="E5938" i="11" s="1"/>
  <c r="D5937" i="11"/>
  <c r="E5937" i="11" s="1"/>
  <c r="D5936" i="11"/>
  <c r="E5936" i="11" s="1"/>
  <c r="D5935" i="11"/>
  <c r="D5934" i="11"/>
  <c r="D5933" i="11"/>
  <c r="E5933" i="11" s="1"/>
  <c r="E5932" i="11"/>
  <c r="D5932" i="11"/>
  <c r="D5931" i="11"/>
  <c r="E5931" i="11" s="1"/>
  <c r="D5930" i="11"/>
  <c r="E5930" i="11" s="1"/>
  <c r="D5929" i="11"/>
  <c r="E5929" i="11" s="1"/>
  <c r="D5928" i="11"/>
  <c r="E5928" i="11" s="1"/>
  <c r="E5927" i="11"/>
  <c r="D5927" i="11"/>
  <c r="D5926" i="11"/>
  <c r="D5925" i="11"/>
  <c r="E5925" i="11" s="1"/>
  <c r="D5924" i="11"/>
  <c r="E5924" i="11" s="1"/>
  <c r="D5923" i="11"/>
  <c r="E5923" i="11" s="1"/>
  <c r="D5922" i="11"/>
  <c r="E5922" i="11" s="1"/>
  <c r="D5921" i="11"/>
  <c r="E5921" i="11" s="1"/>
  <c r="D5920" i="11"/>
  <c r="E5920" i="11" s="1"/>
  <c r="E5919" i="11"/>
  <c r="D5919" i="11"/>
  <c r="D5918" i="11"/>
  <c r="D5917" i="11"/>
  <c r="E5917" i="11" s="1"/>
  <c r="D5916" i="11"/>
  <c r="E5916" i="11" s="1"/>
  <c r="D5915" i="11"/>
  <c r="E5915" i="11" s="1"/>
  <c r="D5914" i="11"/>
  <c r="E5914" i="11" s="1"/>
  <c r="D5913" i="11"/>
  <c r="E5913" i="11" s="1"/>
  <c r="D5912" i="11"/>
  <c r="E5912" i="11" s="1"/>
  <c r="D5911" i="11"/>
  <c r="E5911" i="11" s="1"/>
  <c r="D5910" i="11"/>
  <c r="E5910" i="11" s="1"/>
  <c r="D5909" i="11"/>
  <c r="E5909" i="11" s="1"/>
  <c r="D5908" i="11"/>
  <c r="E5908" i="11" s="1"/>
  <c r="D5907" i="11"/>
  <c r="D5906" i="11"/>
  <c r="E5906" i="11" s="1"/>
  <c r="E5905" i="11"/>
  <c r="D5905" i="11"/>
  <c r="D5904" i="11"/>
  <c r="E5904" i="11" s="1"/>
  <c r="D5903" i="11"/>
  <c r="D5902" i="11"/>
  <c r="E5902" i="11" s="1"/>
  <c r="D5901" i="11"/>
  <c r="E5901" i="11" s="1"/>
  <c r="D5900" i="11"/>
  <c r="E5900" i="11" s="1"/>
  <c r="D5899" i="11"/>
  <c r="E5899" i="11" s="1"/>
  <c r="D5898" i="11"/>
  <c r="E5898" i="11" s="1"/>
  <c r="D5897" i="11"/>
  <c r="E5897" i="11" s="1"/>
  <c r="D5896" i="11"/>
  <c r="D5895" i="11"/>
  <c r="E5895" i="11" s="1"/>
  <c r="D5894" i="11"/>
  <c r="E5894" i="11" s="1"/>
  <c r="D5893" i="11"/>
  <c r="E5893" i="11" s="1"/>
  <c r="D5892" i="11"/>
  <c r="E5892" i="11" s="1"/>
  <c r="E5891" i="11"/>
  <c r="D5891" i="11"/>
  <c r="D5890" i="11"/>
  <c r="E5890" i="11" s="1"/>
  <c r="D5889" i="11"/>
  <c r="E5889" i="11" s="1"/>
  <c r="D5888" i="11"/>
  <c r="E5888" i="11" s="1"/>
  <c r="D5887" i="11"/>
  <c r="E5887" i="11" s="1"/>
  <c r="D5886" i="11"/>
  <c r="E5886" i="11" s="1"/>
  <c r="D5885" i="11"/>
  <c r="E5885" i="11" s="1"/>
  <c r="D5884" i="11"/>
  <c r="D5883" i="11"/>
  <c r="D5882" i="11"/>
  <c r="E5882" i="11" s="1"/>
  <c r="E5881" i="11"/>
  <c r="D5881" i="11"/>
  <c r="D5880" i="11"/>
  <c r="D5879" i="11"/>
  <c r="E5879" i="11" s="1"/>
  <c r="D5878" i="11"/>
  <c r="D5877" i="11"/>
  <c r="E5877" i="11" s="1"/>
  <c r="D5876" i="11"/>
  <c r="E5876" i="11" s="1"/>
  <c r="D5875" i="11"/>
  <c r="D5874" i="11"/>
  <c r="E5874" i="11" s="1"/>
  <c r="D5873" i="11"/>
  <c r="E5873" i="11" s="1"/>
  <c r="D5872" i="11"/>
  <c r="E5872" i="11" s="1"/>
  <c r="E5871" i="11"/>
  <c r="D5871" i="11"/>
  <c r="D5870" i="11"/>
  <c r="E5870" i="11" s="1"/>
  <c r="D5869" i="11"/>
  <c r="E5869" i="11" s="1"/>
  <c r="D5868" i="11"/>
  <c r="E5868" i="11" s="1"/>
  <c r="D5867" i="11"/>
  <c r="D5866" i="11"/>
  <c r="E5866" i="11" s="1"/>
  <c r="D5865" i="11"/>
  <c r="D5864" i="11"/>
  <c r="D5863" i="11"/>
  <c r="E5863" i="11" s="1"/>
  <c r="D5862" i="11"/>
  <c r="E5862" i="11" s="1"/>
  <c r="D5861" i="11"/>
  <c r="E5861" i="11" s="1"/>
  <c r="D5860" i="11"/>
  <c r="E5860" i="11" s="1"/>
  <c r="D5859" i="11"/>
  <c r="E5859" i="11" s="1"/>
  <c r="D5858" i="11"/>
  <c r="E5858" i="11" s="1"/>
  <c r="D5857" i="11"/>
  <c r="E5857" i="11" s="1"/>
  <c r="D5856" i="11"/>
  <c r="E5856" i="11" s="1"/>
  <c r="D5855" i="11"/>
  <c r="D5854" i="11"/>
  <c r="E5854" i="11" s="1"/>
  <c r="D5853" i="11"/>
  <c r="D5852" i="11"/>
  <c r="E5852" i="11" s="1"/>
  <c r="D5851" i="11"/>
  <c r="D5850" i="11"/>
  <c r="E5850" i="11" s="1"/>
  <c r="D5849" i="11"/>
  <c r="E5849" i="11" s="1"/>
  <c r="D5848" i="11"/>
  <c r="E5848" i="11" s="1"/>
  <c r="D5847" i="11"/>
  <c r="E5847" i="11" s="1"/>
  <c r="D5846" i="11"/>
  <c r="E5846" i="11" s="1"/>
  <c r="D5845" i="11"/>
  <c r="D5844" i="11"/>
  <c r="D5843" i="11"/>
  <c r="E5843" i="11" s="1"/>
  <c r="D5842" i="11"/>
  <c r="D5841" i="11"/>
  <c r="D5840" i="11"/>
  <c r="E5840" i="11" s="1"/>
  <c r="D5839" i="11"/>
  <c r="D5838" i="11"/>
  <c r="E5838" i="11" s="1"/>
  <c r="D5837" i="11"/>
  <c r="E5837" i="11" s="1"/>
  <c r="D5836" i="11"/>
  <c r="D5835" i="11"/>
  <c r="E5835" i="11" s="1"/>
  <c r="E5834" i="11"/>
  <c r="D5834" i="11"/>
  <c r="D5833" i="11"/>
  <c r="D5832" i="11"/>
  <c r="D5831" i="11"/>
  <c r="E5831" i="11" s="1"/>
  <c r="D5830" i="11"/>
  <c r="E5830" i="11" s="1"/>
  <c r="D5829" i="11"/>
  <c r="D5828" i="11"/>
  <c r="E5828" i="11" s="1"/>
  <c r="D5827" i="11"/>
  <c r="D5826" i="11"/>
  <c r="E5826" i="11" s="1"/>
  <c r="D5825" i="11"/>
  <c r="E5825" i="11" s="1"/>
  <c r="D5824" i="11"/>
  <c r="D5823" i="11"/>
  <c r="D5822" i="11"/>
  <c r="E5822" i="11" s="1"/>
  <c r="D5821" i="11"/>
  <c r="E5821" i="11" s="1"/>
  <c r="D5820" i="11"/>
  <c r="D5819" i="11"/>
  <c r="E5819" i="11" s="1"/>
  <c r="D5818" i="11"/>
  <c r="E5818" i="11" s="1"/>
  <c r="D5817" i="11"/>
  <c r="D5816" i="11"/>
  <c r="E5816" i="11" s="1"/>
  <c r="D5815" i="11"/>
  <c r="E5815" i="11" s="1"/>
  <c r="D5814" i="11"/>
  <c r="D5813" i="11"/>
  <c r="D5812" i="11"/>
  <c r="E5811" i="11"/>
  <c r="D5811" i="11"/>
  <c r="D5810" i="11"/>
  <c r="E5810" i="11" s="1"/>
  <c r="D5809" i="11"/>
  <c r="D5808" i="11"/>
  <c r="E5808" i="11" s="1"/>
  <c r="D5807" i="11"/>
  <c r="E5807" i="11" s="1"/>
  <c r="D5806" i="11"/>
  <c r="E5806" i="11" s="1"/>
  <c r="D5805" i="11"/>
  <c r="D5804" i="11"/>
  <c r="D5803" i="11"/>
  <c r="E5803" i="11" s="1"/>
  <c r="D5802" i="11"/>
  <c r="E5802" i="11" s="1"/>
  <c r="D5801" i="11"/>
  <c r="D5800" i="11"/>
  <c r="E5800" i="11" s="1"/>
  <c r="D5799" i="11"/>
  <c r="E5799" i="11" s="1"/>
  <c r="D5798" i="11"/>
  <c r="E5798" i="11" s="1"/>
  <c r="D5797" i="11"/>
  <c r="D5796" i="11"/>
  <c r="D5795" i="11"/>
  <c r="E5795" i="11" s="1"/>
  <c r="D5794" i="11"/>
  <c r="E5794" i="11" s="1"/>
  <c r="D5793" i="11"/>
  <c r="E5793" i="11" s="1"/>
  <c r="D5792" i="11"/>
  <c r="E5792" i="11" s="1"/>
  <c r="D5791" i="11"/>
  <c r="E5791" i="11" s="1"/>
  <c r="D5790" i="11"/>
  <c r="E5790" i="11" s="1"/>
  <c r="D5789" i="11"/>
  <c r="D5788" i="11"/>
  <c r="E5787" i="11"/>
  <c r="D5787" i="11"/>
  <c r="D5786" i="11"/>
  <c r="E5786" i="11" s="1"/>
  <c r="D5785" i="11"/>
  <c r="E5785" i="11" s="1"/>
  <c r="D5784" i="11"/>
  <c r="E5784" i="11" s="1"/>
  <c r="D5783" i="11"/>
  <c r="E5783" i="11" s="1"/>
  <c r="D5782" i="11"/>
  <c r="D5781" i="11"/>
  <c r="D5780" i="11"/>
  <c r="D5779" i="11"/>
  <c r="E5779" i="11" s="1"/>
  <c r="E5778" i="11"/>
  <c r="D5778" i="11"/>
  <c r="D5777" i="11"/>
  <c r="E5777" i="11" s="1"/>
  <c r="D5776" i="11"/>
  <c r="E5776" i="11" s="1"/>
  <c r="D5775" i="11"/>
  <c r="E5775" i="11" s="1"/>
  <c r="D5774" i="11"/>
  <c r="D5773" i="11"/>
  <c r="D5772" i="11"/>
  <c r="D5771" i="11"/>
  <c r="E5771" i="11" s="1"/>
  <c r="D5770" i="11"/>
  <c r="D5769" i="11"/>
  <c r="D5768" i="11"/>
  <c r="E5768" i="11" s="1"/>
  <c r="D5767" i="11"/>
  <c r="E5767" i="11" s="1"/>
  <c r="D5766" i="11"/>
  <c r="E5766" i="11" s="1"/>
  <c r="D5765" i="11"/>
  <c r="D5764" i="11"/>
  <c r="D5763" i="11"/>
  <c r="E5763" i="11" s="1"/>
  <c r="D5762" i="11"/>
  <c r="D5761" i="11"/>
  <c r="E5761" i="11" s="1"/>
  <c r="D5760" i="11"/>
  <c r="E5760" i="11" s="1"/>
  <c r="D5759" i="11"/>
  <c r="E5759" i="11" s="1"/>
  <c r="D5758" i="11"/>
  <c r="D5757" i="11"/>
  <c r="D5756" i="11"/>
  <c r="D5755" i="11"/>
  <c r="E5755" i="11" s="1"/>
  <c r="D5754" i="11"/>
  <c r="D5753" i="11"/>
  <c r="D5752" i="11"/>
  <c r="E5752" i="11" s="1"/>
  <c r="D5751" i="11"/>
  <c r="E5751" i="11" s="1"/>
  <c r="D5750" i="11"/>
  <c r="E5750" i="11" s="1"/>
  <c r="D5749" i="11"/>
  <c r="D5748" i="11"/>
  <c r="D5747" i="11"/>
  <c r="E5747" i="11" s="1"/>
  <c r="D5746" i="11"/>
  <c r="D5745" i="11"/>
  <c r="E5745" i="11" s="1"/>
  <c r="D5744" i="11"/>
  <c r="E5744" i="11" s="1"/>
  <c r="D5743" i="11"/>
  <c r="E5743" i="11" s="1"/>
  <c r="D5742" i="11"/>
  <c r="E5742" i="11" s="1"/>
  <c r="D5741" i="11"/>
  <c r="D5740" i="11"/>
  <c r="D5739" i="11"/>
  <c r="E5739" i="11" s="1"/>
  <c r="D5738" i="11"/>
  <c r="E5737" i="11"/>
  <c r="D5737" i="11"/>
  <c r="D5736" i="11"/>
  <c r="E5736" i="11" s="1"/>
  <c r="D5735" i="11"/>
  <c r="E5735" i="11" s="1"/>
  <c r="D5734" i="11"/>
  <c r="D5733" i="11"/>
  <c r="D5732" i="11"/>
  <c r="D5731" i="11"/>
  <c r="E5731" i="11" s="1"/>
  <c r="D5730" i="11"/>
  <c r="D5729" i="11"/>
  <c r="E5729" i="11" s="1"/>
  <c r="D5728" i="11"/>
  <c r="E5728" i="11" s="1"/>
  <c r="D5727" i="11"/>
  <c r="E5727" i="11" s="1"/>
  <c r="D5726" i="11"/>
  <c r="E5726" i="11" s="1"/>
  <c r="D5725" i="11"/>
  <c r="D5724" i="11"/>
  <c r="D5723" i="11"/>
  <c r="E5723" i="11" s="1"/>
  <c r="D5722" i="11"/>
  <c r="D5721" i="11"/>
  <c r="E5721" i="11" s="1"/>
  <c r="D5720" i="11"/>
  <c r="E5720" i="11" s="1"/>
  <c r="D5719" i="11"/>
  <c r="E5719" i="11" s="1"/>
  <c r="D5718" i="11"/>
  <c r="E5718" i="11" s="1"/>
  <c r="D5717" i="11"/>
  <c r="D5716" i="11"/>
  <c r="D5715" i="11"/>
  <c r="E5715" i="11" s="1"/>
  <c r="D5714" i="11"/>
  <c r="D5713" i="11"/>
  <c r="E5713" i="11" s="1"/>
  <c r="D5712" i="11"/>
  <c r="E5712" i="11" s="1"/>
  <c r="D5711" i="11"/>
  <c r="E5711" i="11" s="1"/>
  <c r="D5710" i="11"/>
  <c r="E5710" i="11" s="1"/>
  <c r="D5709" i="11"/>
  <c r="D5708" i="11"/>
  <c r="D5707" i="11"/>
  <c r="E5707" i="11" s="1"/>
  <c r="D5706" i="11"/>
  <c r="D5705" i="11"/>
  <c r="E5705" i="11" s="1"/>
  <c r="D5704" i="11"/>
  <c r="E5704" i="11" s="1"/>
  <c r="D5703" i="11"/>
  <c r="E5703" i="11" s="1"/>
  <c r="D5702" i="11"/>
  <c r="D5701" i="11"/>
  <c r="D5700" i="11"/>
  <c r="D5699" i="11"/>
  <c r="E5699" i="11" s="1"/>
  <c r="D5698" i="11"/>
  <c r="D5697" i="11"/>
  <c r="D5696" i="11"/>
  <c r="E5696" i="11" s="1"/>
  <c r="D5695" i="11"/>
  <c r="E5695" i="11" s="1"/>
  <c r="D5694" i="11"/>
  <c r="E5694" i="11" s="1"/>
  <c r="D5693" i="11"/>
  <c r="D5692" i="11"/>
  <c r="D5691" i="11"/>
  <c r="E5691" i="11" s="1"/>
  <c r="D5690" i="11"/>
  <c r="D5689" i="11"/>
  <c r="E5689" i="11" s="1"/>
  <c r="D5688" i="11"/>
  <c r="E5688" i="11" s="1"/>
  <c r="D5687" i="11"/>
  <c r="D5686" i="11"/>
  <c r="E5686" i="11" s="1"/>
  <c r="D5685" i="11"/>
  <c r="D5684" i="11"/>
  <c r="E5683" i="11"/>
  <c r="D5683" i="11"/>
  <c r="D5682" i="11"/>
  <c r="D5681" i="11"/>
  <c r="E5681" i="11" s="1"/>
  <c r="D5680" i="11"/>
  <c r="E5680" i="11" s="1"/>
  <c r="D5679" i="11"/>
  <c r="E5679" i="11" s="1"/>
  <c r="D5678" i="11"/>
  <c r="D5677" i="11"/>
  <c r="D5676" i="11"/>
  <c r="D5675" i="11"/>
  <c r="E5675" i="11" s="1"/>
  <c r="D5674" i="11"/>
  <c r="D5673" i="11"/>
  <c r="D5672" i="11"/>
  <c r="E5672" i="11" s="1"/>
  <c r="D5671" i="11"/>
  <c r="E5671" i="11" s="1"/>
  <c r="D5670" i="11"/>
  <c r="E5670" i="11" s="1"/>
  <c r="D5669" i="11"/>
  <c r="D5668" i="11"/>
  <c r="D5667" i="11"/>
  <c r="E5667" i="11" s="1"/>
  <c r="D5666" i="11"/>
  <c r="D5665" i="11"/>
  <c r="D5664" i="11"/>
  <c r="E5664" i="11" s="1"/>
  <c r="D5663" i="11"/>
  <c r="E5663" i="11" s="1"/>
  <c r="D5662" i="11"/>
  <c r="E5662" i="11" s="1"/>
  <c r="D5661" i="11"/>
  <c r="D5660" i="11"/>
  <c r="D5659" i="11"/>
  <c r="E5659" i="11" s="1"/>
  <c r="D5658" i="11"/>
  <c r="D5657" i="11"/>
  <c r="E5657" i="11" s="1"/>
  <c r="D5656" i="11"/>
  <c r="E5656" i="11" s="1"/>
  <c r="D5655" i="11"/>
  <c r="E5655" i="11" s="1"/>
  <c r="D5654" i="11"/>
  <c r="D5653" i="11"/>
  <c r="D5652" i="11"/>
  <c r="E5652" i="11" s="1"/>
  <c r="D5651" i="11"/>
  <c r="E5651" i="11" s="1"/>
  <c r="D5650" i="11"/>
  <c r="D5649" i="11"/>
  <c r="E5649" i="11" s="1"/>
  <c r="D5648" i="11"/>
  <c r="E5648" i="11" s="1"/>
  <c r="D5647" i="11"/>
  <c r="E5647" i="11" s="1"/>
  <c r="D5646" i="11"/>
  <c r="D5645" i="11"/>
  <c r="D5644" i="11"/>
  <c r="E5644" i="11" s="1"/>
  <c r="E5643" i="11"/>
  <c r="D5643" i="11"/>
  <c r="D5642" i="11"/>
  <c r="D5641" i="11"/>
  <c r="D5640" i="11"/>
  <c r="E5640" i="11" s="1"/>
  <c r="D5639" i="11"/>
  <c r="E5639" i="11" s="1"/>
  <c r="D5638" i="11"/>
  <c r="E5638" i="11" s="1"/>
  <c r="D5637" i="11"/>
  <c r="E5637" i="11" s="1"/>
  <c r="D5636" i="11"/>
  <c r="E5636" i="11" s="1"/>
  <c r="D5635" i="11"/>
  <c r="E5635" i="11" s="1"/>
  <c r="D5634" i="11"/>
  <c r="E5634" i="11" s="1"/>
  <c r="D5633" i="11"/>
  <c r="E5633" i="11" s="1"/>
  <c r="D5632" i="11"/>
  <c r="E5632" i="11" s="1"/>
  <c r="D5631" i="11"/>
  <c r="E5631" i="11" s="1"/>
  <c r="D5630" i="11"/>
  <c r="E5630" i="11" s="1"/>
  <c r="D5629" i="11"/>
  <c r="E5629" i="11" s="1"/>
  <c r="D5628" i="11"/>
  <c r="E5628" i="11" s="1"/>
  <c r="D5627" i="11"/>
  <c r="E5627" i="11" s="1"/>
  <c r="D5626" i="11"/>
  <c r="E5626" i="11" s="1"/>
  <c r="D5625" i="11"/>
  <c r="E5625" i="11" s="1"/>
  <c r="D5624" i="11"/>
  <c r="E5624" i="11" s="1"/>
  <c r="D5623" i="11"/>
  <c r="E5623" i="11" s="1"/>
  <c r="D5622" i="11"/>
  <c r="D5621" i="11"/>
  <c r="E5621" i="11" s="1"/>
  <c r="D5620" i="11"/>
  <c r="E5620" i="11" s="1"/>
  <c r="D5619" i="11"/>
  <c r="D5618" i="11"/>
  <c r="E5618" i="11" s="1"/>
  <c r="D5617" i="11"/>
  <c r="E5617" i="11" s="1"/>
  <c r="D5616" i="11"/>
  <c r="E5616" i="11" s="1"/>
  <c r="D5615" i="11"/>
  <c r="E5615" i="11" s="1"/>
  <c r="D5614" i="11"/>
  <c r="D5613" i="11"/>
  <c r="E5613" i="11" s="1"/>
  <c r="D5612" i="11"/>
  <c r="E5612" i="11" s="1"/>
  <c r="D5611" i="11"/>
  <c r="D5610" i="11"/>
  <c r="D5609" i="11"/>
  <c r="E5609" i="11" s="1"/>
  <c r="D5608" i="11"/>
  <c r="E5608" i="11" s="1"/>
  <c r="D5607" i="11"/>
  <c r="E5607" i="11" s="1"/>
  <c r="D5606" i="11"/>
  <c r="E5606" i="11" s="1"/>
  <c r="D5605" i="11"/>
  <c r="E5605" i="11" s="1"/>
  <c r="D5604" i="11"/>
  <c r="E5604" i="11" s="1"/>
  <c r="D5603" i="11"/>
  <c r="D5602" i="11"/>
  <c r="E5602" i="11" s="1"/>
  <c r="D5601" i="11"/>
  <c r="E5601" i="11" s="1"/>
  <c r="D5600" i="11"/>
  <c r="E5600" i="11" s="1"/>
  <c r="D5599" i="11"/>
  <c r="E5599" i="11" s="1"/>
  <c r="D5598" i="11"/>
  <c r="E5598" i="11" s="1"/>
  <c r="D5597" i="11"/>
  <c r="E5597" i="11" s="1"/>
  <c r="D5596" i="11"/>
  <c r="E5596" i="11" s="1"/>
  <c r="D5595" i="11"/>
  <c r="D5594" i="11"/>
  <c r="E5594" i="11" s="1"/>
  <c r="D5593" i="11"/>
  <c r="E5593" i="11" s="1"/>
  <c r="D5592" i="11"/>
  <c r="D5591" i="11"/>
  <c r="E5591" i="11" s="1"/>
  <c r="D5590" i="11"/>
  <c r="E5590" i="11" s="1"/>
  <c r="D5589" i="11"/>
  <c r="E5589" i="11" s="1"/>
  <c r="D5588" i="11"/>
  <c r="E5588" i="11" s="1"/>
  <c r="E5587" i="11"/>
  <c r="D5587" i="11"/>
  <c r="D5586" i="11"/>
  <c r="E5586" i="11" s="1"/>
  <c r="D5585" i="11"/>
  <c r="D5584" i="11"/>
  <c r="E5584" i="11" s="1"/>
  <c r="D5583" i="11"/>
  <c r="E5583" i="11" s="1"/>
  <c r="D5582" i="11"/>
  <c r="E5582" i="11" s="1"/>
  <c r="D5581" i="11"/>
  <c r="E5581" i="11" s="1"/>
  <c r="D5580" i="11"/>
  <c r="E5580" i="11" s="1"/>
  <c r="D5579" i="11"/>
  <c r="E5579" i="11" s="1"/>
  <c r="D5578" i="11"/>
  <c r="E5578" i="11" s="1"/>
  <c r="D5577" i="11"/>
  <c r="D5576" i="11"/>
  <c r="E5576" i="11" s="1"/>
  <c r="D5575" i="11"/>
  <c r="E5575" i="11" s="1"/>
  <c r="D5574" i="11"/>
  <c r="E5574" i="11" s="1"/>
  <c r="D5573" i="11"/>
  <c r="E5573" i="11" s="1"/>
  <c r="D5572" i="11"/>
  <c r="E5572" i="11" s="1"/>
  <c r="D5571" i="11"/>
  <c r="D5570" i="11"/>
  <c r="E5570" i="11" s="1"/>
  <c r="D5569" i="11"/>
  <c r="E5569" i="11" s="1"/>
  <c r="D5568" i="11"/>
  <c r="E5568" i="11" s="1"/>
  <c r="D5567" i="11"/>
  <c r="E5567" i="11" s="1"/>
  <c r="D5566" i="11"/>
  <c r="E5566" i="11" s="1"/>
  <c r="D5565" i="11"/>
  <c r="E5565" i="11" s="1"/>
  <c r="D5564" i="11"/>
  <c r="E5564" i="11" s="1"/>
  <c r="D5563" i="11"/>
  <c r="D5562" i="11"/>
  <c r="E5562" i="11" s="1"/>
  <c r="D5561" i="11"/>
  <c r="E5561" i="11" s="1"/>
  <c r="D5560" i="11"/>
  <c r="D5559" i="11"/>
  <c r="E5559" i="11" s="1"/>
  <c r="D5558" i="11"/>
  <c r="E5558" i="11" s="1"/>
  <c r="D5557" i="11"/>
  <c r="E5557" i="11" s="1"/>
  <c r="E5556" i="11"/>
  <c r="D5556" i="11"/>
  <c r="D5555" i="11"/>
  <c r="E5555" i="11" s="1"/>
  <c r="D5554" i="11"/>
  <c r="E5554" i="11" s="1"/>
  <c r="D5553" i="11"/>
  <c r="D5552" i="11"/>
  <c r="E5552" i="11" s="1"/>
  <c r="D5551" i="11"/>
  <c r="E5551" i="11" s="1"/>
  <c r="D5550" i="11"/>
  <c r="E5550" i="11" s="1"/>
  <c r="D5549" i="11"/>
  <c r="E5549" i="11" s="1"/>
  <c r="D5548" i="11"/>
  <c r="E5548" i="11" s="1"/>
  <c r="D5547" i="11"/>
  <c r="E5547" i="11" s="1"/>
  <c r="D5546" i="11"/>
  <c r="D5545" i="11"/>
  <c r="E5545" i="11" s="1"/>
  <c r="D5544" i="11"/>
  <c r="E5544" i="11" s="1"/>
  <c r="D5543" i="11"/>
  <c r="E5543" i="11" s="1"/>
  <c r="D5542" i="11"/>
  <c r="D5541" i="11"/>
  <c r="E5541" i="11" s="1"/>
  <c r="D5540" i="11"/>
  <c r="E5540" i="11" s="1"/>
  <c r="D5539" i="11"/>
  <c r="E5539" i="11" s="1"/>
  <c r="D5538" i="11"/>
  <c r="E5538" i="11" s="1"/>
  <c r="D5537" i="11"/>
  <c r="E5537" i="11" s="1"/>
  <c r="D5536" i="11"/>
  <c r="D5535" i="11"/>
  <c r="E5535" i="11" s="1"/>
  <c r="D5534" i="11"/>
  <c r="E5534" i="11" s="1"/>
  <c r="D5533" i="11"/>
  <c r="E5533" i="11" s="1"/>
  <c r="D5532" i="11"/>
  <c r="E5532" i="11" s="1"/>
  <c r="D5531" i="11"/>
  <c r="E5531" i="11" s="1"/>
  <c r="D5530" i="11"/>
  <c r="E5529" i="11"/>
  <c r="D5529" i="11"/>
  <c r="D5528" i="11"/>
  <c r="E5528" i="11" s="1"/>
  <c r="D5527" i="11"/>
  <c r="E5527" i="11" s="1"/>
  <c r="E5526" i="11"/>
  <c r="D5526" i="11"/>
  <c r="D5525" i="11"/>
  <c r="E5525" i="11" s="1"/>
  <c r="D5524" i="11"/>
  <c r="E5524" i="11" s="1"/>
  <c r="D5523" i="11"/>
  <c r="D5522" i="11"/>
  <c r="E5522" i="11" s="1"/>
  <c r="D5521" i="11"/>
  <c r="E5521" i="11" s="1"/>
  <c r="D5520" i="11"/>
  <c r="D5519" i="11"/>
  <c r="E5519" i="11" s="1"/>
  <c r="D5518" i="11"/>
  <c r="E5518" i="11" s="1"/>
  <c r="D5517" i="11"/>
  <c r="D5516" i="11"/>
  <c r="E5516" i="11" s="1"/>
  <c r="D5515" i="11"/>
  <c r="E5515" i="11" s="1"/>
  <c r="D5514" i="11"/>
  <c r="E5514" i="11" s="1"/>
  <c r="D5513" i="11"/>
  <c r="E5513" i="11" s="1"/>
  <c r="D5512" i="11"/>
  <c r="E5512" i="11" s="1"/>
  <c r="D5511" i="11"/>
  <c r="D5510" i="11"/>
  <c r="E5510" i="11" s="1"/>
  <c r="D5509" i="11"/>
  <c r="D5508" i="11"/>
  <c r="E5508" i="11" s="1"/>
  <c r="D5507" i="11"/>
  <c r="E5507" i="11" s="1"/>
  <c r="D5506" i="11"/>
  <c r="E5506" i="11" s="1"/>
  <c r="D5505" i="11"/>
  <c r="E5505" i="11" s="1"/>
  <c r="D5504" i="11"/>
  <c r="E5504" i="11" s="1"/>
  <c r="D5503" i="11"/>
  <c r="D5502" i="11"/>
  <c r="E5502" i="11" s="1"/>
  <c r="D5501" i="11"/>
  <c r="D5500" i="11"/>
  <c r="E5500" i="11" s="1"/>
  <c r="D5499" i="11"/>
  <c r="E5499" i="11" s="1"/>
  <c r="D5498" i="11"/>
  <c r="E5498" i="11" s="1"/>
  <c r="E5497" i="11"/>
  <c r="D5497" i="11"/>
  <c r="D5496" i="11"/>
  <c r="E5496" i="11" s="1"/>
  <c r="D5495" i="11"/>
  <c r="D5494" i="11"/>
  <c r="E5494" i="11" s="1"/>
  <c r="D5493" i="11"/>
  <c r="D5492" i="11"/>
  <c r="E5492" i="11" s="1"/>
  <c r="D5491" i="11"/>
  <c r="E5491" i="11" s="1"/>
  <c r="D5490" i="11"/>
  <c r="E5490" i="11" s="1"/>
  <c r="D5489" i="11"/>
  <c r="E5489" i="11" s="1"/>
  <c r="D5488" i="11"/>
  <c r="E5488" i="11" s="1"/>
  <c r="D5487" i="11"/>
  <c r="D5486" i="11"/>
  <c r="E5486" i="11" s="1"/>
  <c r="D5485" i="11"/>
  <c r="D5484" i="11"/>
  <c r="E5484" i="11" s="1"/>
  <c r="D5483" i="11"/>
  <c r="E5483" i="11" s="1"/>
  <c r="D5482" i="11"/>
  <c r="E5482" i="11" s="1"/>
  <c r="D5481" i="11"/>
  <c r="E5481" i="11" s="1"/>
  <c r="D5480" i="11"/>
  <c r="E5480" i="11" s="1"/>
  <c r="D5479" i="11"/>
  <c r="D5478" i="11"/>
  <c r="E5478" i="11" s="1"/>
  <c r="D5477" i="11"/>
  <c r="D5476" i="11"/>
  <c r="E5476" i="11" s="1"/>
  <c r="D5475" i="11"/>
  <c r="E5475" i="11" s="1"/>
  <c r="D5474" i="11"/>
  <c r="E5474" i="11" s="1"/>
  <c r="D5473" i="11"/>
  <c r="E5473" i="11" s="1"/>
  <c r="D5472" i="11"/>
  <c r="E5472" i="11" s="1"/>
  <c r="D5471" i="11"/>
  <c r="D5470" i="11"/>
  <c r="E5470" i="11" s="1"/>
  <c r="D5469" i="11"/>
  <c r="D5468" i="11"/>
  <c r="E5468" i="11" s="1"/>
  <c r="D5467" i="11"/>
  <c r="E5467" i="11" s="1"/>
  <c r="D5466" i="11"/>
  <c r="D5465" i="11"/>
  <c r="E5465" i="11" s="1"/>
  <c r="D5464" i="11"/>
  <c r="E5464" i="11" s="1"/>
  <c r="D5463" i="11"/>
  <c r="D5462" i="11"/>
  <c r="E5462" i="11" s="1"/>
  <c r="D5461" i="11"/>
  <c r="D5460" i="11"/>
  <c r="E5460" i="11" s="1"/>
  <c r="D5459" i="11"/>
  <c r="E5459" i="11" s="1"/>
  <c r="D5458" i="11"/>
  <c r="E5458" i="11" s="1"/>
  <c r="D5457" i="11"/>
  <c r="E5457" i="11" s="1"/>
  <c r="D5456" i="11"/>
  <c r="E5456" i="11" s="1"/>
  <c r="D5455" i="11"/>
  <c r="D5454" i="11"/>
  <c r="E5454" i="11" s="1"/>
  <c r="D5453" i="11"/>
  <c r="D5452" i="11"/>
  <c r="E5452" i="11" s="1"/>
  <c r="D5451" i="11"/>
  <c r="E5451" i="11" s="1"/>
  <c r="D5450" i="11"/>
  <c r="D5449" i="11"/>
  <c r="E5449" i="11" s="1"/>
  <c r="D5448" i="11"/>
  <c r="E5448" i="11" s="1"/>
  <c r="D5447" i="11"/>
  <c r="D5446" i="11"/>
  <c r="E5446" i="11" s="1"/>
  <c r="D5445" i="11"/>
  <c r="D5444" i="11"/>
  <c r="E5444" i="11" s="1"/>
  <c r="D5443" i="11"/>
  <c r="E5443" i="11" s="1"/>
  <c r="D5442" i="11"/>
  <c r="E5442" i="11" s="1"/>
  <c r="D5441" i="11"/>
  <c r="E5441" i="11" s="1"/>
  <c r="D5440" i="11"/>
  <c r="E5440" i="11" s="1"/>
  <c r="D5439" i="11"/>
  <c r="D5438" i="11"/>
  <c r="E5438" i="11" s="1"/>
  <c r="D5437" i="11"/>
  <c r="D5436" i="11"/>
  <c r="E5436" i="11" s="1"/>
  <c r="D5435" i="11"/>
  <c r="E5435" i="11" s="1"/>
  <c r="D5434" i="11"/>
  <c r="D5433" i="11"/>
  <c r="E5433" i="11" s="1"/>
  <c r="D5432" i="11"/>
  <c r="E5432" i="11" s="1"/>
  <c r="D5431" i="11"/>
  <c r="D5430" i="11"/>
  <c r="E5430" i="11" s="1"/>
  <c r="D5429" i="11"/>
  <c r="D5428" i="11"/>
  <c r="E5428" i="11" s="1"/>
  <c r="D5427" i="11"/>
  <c r="E5427" i="11" s="1"/>
  <c r="D5426" i="11"/>
  <c r="D5425" i="11"/>
  <c r="E5425" i="11" s="1"/>
  <c r="D5424" i="11"/>
  <c r="E5424" i="11" s="1"/>
  <c r="D5423" i="11"/>
  <c r="D5422" i="11"/>
  <c r="E5422" i="11" s="1"/>
  <c r="D5421" i="11"/>
  <c r="D5420" i="11"/>
  <c r="E5420" i="11" s="1"/>
  <c r="D5419" i="11"/>
  <c r="E5419" i="11" s="1"/>
  <c r="D5418" i="11"/>
  <c r="D5417" i="11"/>
  <c r="E5417" i="11" s="1"/>
  <c r="D5416" i="11"/>
  <c r="E5416" i="11" s="1"/>
  <c r="D5415" i="11"/>
  <c r="D5414" i="11"/>
  <c r="E5414" i="11" s="1"/>
  <c r="D5413" i="11"/>
  <c r="D5412" i="11"/>
  <c r="E5412" i="11" s="1"/>
  <c r="D5411" i="11"/>
  <c r="E5411" i="11" s="1"/>
  <c r="D5410" i="11"/>
  <c r="E5410" i="11" s="1"/>
  <c r="D5409" i="11"/>
  <c r="E5409" i="11" s="1"/>
  <c r="D5408" i="11"/>
  <c r="E5408" i="11" s="1"/>
  <c r="D5407" i="11"/>
  <c r="D5406" i="11"/>
  <c r="E5406" i="11" s="1"/>
  <c r="D5405" i="11"/>
  <c r="D5404" i="11"/>
  <c r="E5404" i="11" s="1"/>
  <c r="D5403" i="11"/>
  <c r="E5403" i="11" s="1"/>
  <c r="D5402" i="11"/>
  <c r="D5401" i="11"/>
  <c r="E5401" i="11" s="1"/>
  <c r="D5400" i="11"/>
  <c r="E5400" i="11" s="1"/>
  <c r="D5399" i="11"/>
  <c r="D5398" i="11"/>
  <c r="E5398" i="11" s="1"/>
  <c r="D5397" i="11"/>
  <c r="D5396" i="11"/>
  <c r="E5396" i="11" s="1"/>
  <c r="D5395" i="11"/>
  <c r="E5395" i="11" s="1"/>
  <c r="D5394" i="11"/>
  <c r="D5393" i="11"/>
  <c r="E5393" i="11" s="1"/>
  <c r="D5392" i="11"/>
  <c r="E5392" i="11" s="1"/>
  <c r="D5391" i="11"/>
  <c r="D5390" i="11"/>
  <c r="E5390" i="11" s="1"/>
  <c r="D5389" i="11"/>
  <c r="D5388" i="11"/>
  <c r="E5388" i="11" s="1"/>
  <c r="D5387" i="11"/>
  <c r="E5387" i="11" s="1"/>
  <c r="D5386" i="11"/>
  <c r="E5386" i="11" s="1"/>
  <c r="D5385" i="11"/>
  <c r="E5385" i="11" s="1"/>
  <c r="D5384" i="11"/>
  <c r="E5384" i="11" s="1"/>
  <c r="D5383" i="11"/>
  <c r="D5382" i="11"/>
  <c r="E5382" i="11" s="1"/>
  <c r="D5381" i="11"/>
  <c r="D5380" i="11"/>
  <c r="E5380" i="11" s="1"/>
  <c r="D5379" i="11"/>
  <c r="E5379" i="11" s="1"/>
  <c r="D5378" i="11"/>
  <c r="E5378" i="11" s="1"/>
  <c r="D5377" i="11"/>
  <c r="E5377" i="11" s="1"/>
  <c r="D5376" i="11"/>
  <c r="E5376" i="11" s="1"/>
  <c r="D5375" i="11"/>
  <c r="D5374" i="11"/>
  <c r="E5374" i="11" s="1"/>
  <c r="D5373" i="11"/>
  <c r="D5372" i="11"/>
  <c r="E5372" i="11" s="1"/>
  <c r="D5371" i="11"/>
  <c r="E5371" i="11" s="1"/>
  <c r="D5370" i="11"/>
  <c r="E5370" i="11" s="1"/>
  <c r="D5369" i="11"/>
  <c r="E5369" i="11" s="1"/>
  <c r="D5368" i="11"/>
  <c r="E5368" i="11" s="1"/>
  <c r="D5367" i="11"/>
  <c r="E5367" i="11" s="1"/>
  <c r="D5366" i="11"/>
  <c r="E5366" i="11" s="1"/>
  <c r="D5365" i="11"/>
  <c r="D5364" i="11"/>
  <c r="E5364" i="11" s="1"/>
  <c r="D5363" i="11"/>
  <c r="E5363" i="11" s="1"/>
  <c r="D5362" i="11"/>
  <c r="D5361" i="11"/>
  <c r="E5361" i="11" s="1"/>
  <c r="D5360" i="11"/>
  <c r="E5360" i="11" s="1"/>
  <c r="D5359" i="11"/>
  <c r="E5359" i="11" s="1"/>
  <c r="D5358" i="11"/>
  <c r="E5358" i="11" s="1"/>
  <c r="D5357" i="11"/>
  <c r="D5356" i="11"/>
  <c r="E5356" i="11" s="1"/>
  <c r="D5355" i="11"/>
  <c r="E5355" i="11" s="1"/>
  <c r="D5354" i="11"/>
  <c r="D5353" i="11"/>
  <c r="E5353" i="11" s="1"/>
  <c r="D5352" i="11"/>
  <c r="E5352" i="11" s="1"/>
  <c r="D5351" i="11"/>
  <c r="E5351" i="11" s="1"/>
  <c r="D5350" i="11"/>
  <c r="E5350" i="11" s="1"/>
  <c r="D5349" i="11"/>
  <c r="D5348" i="11"/>
  <c r="E5348" i="11" s="1"/>
  <c r="D5347" i="11"/>
  <c r="E5347" i="11" s="1"/>
  <c r="D5346" i="11"/>
  <c r="D5345" i="11"/>
  <c r="E5345" i="11" s="1"/>
  <c r="D5344" i="11"/>
  <c r="E5344" i="11" s="1"/>
  <c r="D5343" i="11"/>
  <c r="E5343" i="11" s="1"/>
  <c r="D5342" i="11"/>
  <c r="E5342" i="11" s="1"/>
  <c r="D5341" i="11"/>
  <c r="D5340" i="11"/>
  <c r="E5340" i="11" s="1"/>
  <c r="D5339" i="11"/>
  <c r="E5339" i="11" s="1"/>
  <c r="D5338" i="11"/>
  <c r="E5338" i="11" s="1"/>
  <c r="D5337" i="11"/>
  <c r="E5337" i="11" s="1"/>
  <c r="D5336" i="11"/>
  <c r="E5336" i="11" s="1"/>
  <c r="D5335" i="11"/>
  <c r="E5335" i="11" s="1"/>
  <c r="D5334" i="11"/>
  <c r="E5334" i="11" s="1"/>
  <c r="D5333" i="11"/>
  <c r="D5332" i="11"/>
  <c r="E5332" i="11" s="1"/>
  <c r="D5331" i="11"/>
  <c r="E5331" i="11" s="1"/>
  <c r="D5330" i="11"/>
  <c r="E5330" i="11" s="1"/>
  <c r="D5329" i="11"/>
  <c r="E5329" i="11" s="1"/>
  <c r="D5328" i="11"/>
  <c r="E5328" i="11" s="1"/>
  <c r="D5327" i="11"/>
  <c r="E5327" i="11" s="1"/>
  <c r="D5326" i="11"/>
  <c r="E5326" i="11" s="1"/>
  <c r="D5325" i="11"/>
  <c r="D5324" i="11"/>
  <c r="E5324" i="11" s="1"/>
  <c r="D5323" i="11"/>
  <c r="E5323" i="11" s="1"/>
  <c r="E5322" i="11"/>
  <c r="D5322" i="11"/>
  <c r="D5321" i="11"/>
  <c r="E5321" i="11" s="1"/>
  <c r="D5320" i="11"/>
  <c r="E5320" i="11" s="1"/>
  <c r="D5319" i="11"/>
  <c r="D5318" i="11"/>
  <c r="E5318" i="11" s="1"/>
  <c r="D5317" i="11"/>
  <c r="D5316" i="11"/>
  <c r="E5316" i="11" s="1"/>
  <c r="D5315" i="11"/>
  <c r="E5315" i="11" s="1"/>
  <c r="D5314" i="11"/>
  <c r="D5313" i="11"/>
  <c r="E5313" i="11" s="1"/>
  <c r="D5312" i="11"/>
  <c r="E5312" i="11" s="1"/>
  <c r="D5311" i="11"/>
  <c r="E5311" i="11" s="1"/>
  <c r="D5310" i="11"/>
  <c r="E5310" i="11" s="1"/>
  <c r="D5309" i="11"/>
  <c r="D5308" i="11"/>
  <c r="E5308" i="11" s="1"/>
  <c r="D5307" i="11"/>
  <c r="E5307" i="11" s="1"/>
  <c r="E5306" i="11"/>
  <c r="D5306" i="11"/>
  <c r="D5305" i="11"/>
  <c r="D5304" i="11"/>
  <c r="E5304" i="11" s="1"/>
  <c r="D5303" i="11"/>
  <c r="E5303" i="11" s="1"/>
  <c r="D5302" i="11"/>
  <c r="E5302" i="11" s="1"/>
  <c r="D5301" i="11"/>
  <c r="D5300" i="11"/>
  <c r="E5300" i="11" s="1"/>
  <c r="D5299" i="11"/>
  <c r="E5299" i="11" s="1"/>
  <c r="D5298" i="11"/>
  <c r="E5298" i="11" s="1"/>
  <c r="E5297" i="11"/>
  <c r="D5297" i="11"/>
  <c r="D5296" i="11"/>
  <c r="E5296" i="11" s="1"/>
  <c r="D5295" i="11"/>
  <c r="E5295" i="11" s="1"/>
  <c r="D5294" i="11"/>
  <c r="E5294" i="11" s="1"/>
  <c r="D5293" i="11"/>
  <c r="D5292" i="11"/>
  <c r="E5292" i="11" s="1"/>
  <c r="D5291" i="11"/>
  <c r="E5291" i="11" s="1"/>
  <c r="D5290" i="11"/>
  <c r="D5289" i="11"/>
  <c r="D5288" i="11"/>
  <c r="E5288" i="11" s="1"/>
  <c r="D5287" i="11"/>
  <c r="E5287" i="11" s="1"/>
  <c r="D5286" i="11"/>
  <c r="E5286" i="11" s="1"/>
  <c r="D5285" i="11"/>
  <c r="E5285" i="11" s="1"/>
  <c r="D5284" i="11"/>
  <c r="E5284" i="11" s="1"/>
  <c r="D5283" i="11"/>
  <c r="E5283" i="11" s="1"/>
  <c r="D5282" i="11"/>
  <c r="E5282" i="11" s="1"/>
  <c r="D5281" i="11"/>
  <c r="E5281" i="11" s="1"/>
  <c r="D5280" i="11"/>
  <c r="E5280" i="11" s="1"/>
  <c r="D5279" i="11"/>
  <c r="E5279" i="11" s="1"/>
  <c r="D5278" i="11"/>
  <c r="E5278" i="11" s="1"/>
  <c r="D5277" i="11"/>
  <c r="E5277" i="11" s="1"/>
  <c r="D5276" i="11"/>
  <c r="E5276" i="11" s="1"/>
  <c r="D5275" i="11"/>
  <c r="E5275" i="11" s="1"/>
  <c r="D5274" i="11"/>
  <c r="E5274" i="11" s="1"/>
  <c r="D5273" i="11"/>
  <c r="D5272" i="11"/>
  <c r="E5272" i="11" s="1"/>
  <c r="D5271" i="11"/>
  <c r="E5271" i="11" s="1"/>
  <c r="D5270" i="11"/>
  <c r="E5270" i="11" s="1"/>
  <c r="D5269" i="11"/>
  <c r="E5269" i="11" s="1"/>
  <c r="D5268" i="11"/>
  <c r="E5268" i="11" s="1"/>
  <c r="D5267" i="11"/>
  <c r="E5267" i="11" s="1"/>
  <c r="D5266" i="11"/>
  <c r="E5266" i="11" s="1"/>
  <c r="D5265" i="11"/>
  <c r="E5265" i="11" s="1"/>
  <c r="D5264" i="11"/>
  <c r="E5264" i="11" s="1"/>
  <c r="D5263" i="11"/>
  <c r="E5263" i="11" s="1"/>
  <c r="D5262" i="11"/>
  <c r="E5262" i="11" s="1"/>
  <c r="D5261" i="11"/>
  <c r="E5261" i="11" s="1"/>
  <c r="D5260" i="11"/>
  <c r="E5260" i="11" s="1"/>
  <c r="D5259" i="11"/>
  <c r="E5259" i="11" s="1"/>
  <c r="D5258" i="11"/>
  <c r="D5257" i="11"/>
  <c r="D5256" i="11"/>
  <c r="E5256" i="11" s="1"/>
  <c r="D5255" i="11"/>
  <c r="E5255" i="11" s="1"/>
  <c r="D5254" i="11"/>
  <c r="E5254" i="11" s="1"/>
  <c r="D5253" i="11"/>
  <c r="E5253" i="11" s="1"/>
  <c r="D5252" i="11"/>
  <c r="E5252" i="11" s="1"/>
  <c r="D5251" i="11"/>
  <c r="E5251" i="11" s="1"/>
  <c r="D5250" i="11"/>
  <c r="D5249" i="11"/>
  <c r="D5248" i="11"/>
  <c r="E5248" i="11" s="1"/>
  <c r="D5247" i="11"/>
  <c r="E5247" i="11" s="1"/>
  <c r="D5246" i="11"/>
  <c r="E5246" i="11" s="1"/>
  <c r="D5245" i="11"/>
  <c r="E5245" i="11" s="1"/>
  <c r="D5244" i="11"/>
  <c r="E5244" i="11" s="1"/>
  <c r="D5243" i="11"/>
  <c r="E5243" i="11" s="1"/>
  <c r="D5242" i="11"/>
  <c r="E5242" i="11" s="1"/>
  <c r="D5241" i="11"/>
  <c r="D5240" i="11"/>
  <c r="E5240" i="11" s="1"/>
  <c r="D5239" i="11"/>
  <c r="E5239" i="11" s="1"/>
  <c r="D5238" i="11"/>
  <c r="E5238" i="11" s="1"/>
  <c r="D5237" i="11"/>
  <c r="E5237" i="11" s="1"/>
  <c r="D5236" i="11"/>
  <c r="E5236" i="11" s="1"/>
  <c r="D5235" i="11"/>
  <c r="E5235" i="11" s="1"/>
  <c r="D5234" i="11"/>
  <c r="D5233" i="11"/>
  <c r="D5232" i="11"/>
  <c r="E5232" i="11" s="1"/>
  <c r="D5231" i="11"/>
  <c r="E5231" i="11" s="1"/>
  <c r="D5230" i="11"/>
  <c r="E5230" i="11" s="1"/>
  <c r="D5229" i="11"/>
  <c r="E5229" i="11" s="1"/>
  <c r="D5228" i="11"/>
  <c r="E5228" i="11" s="1"/>
  <c r="D5227" i="11"/>
  <c r="E5227" i="11" s="1"/>
  <c r="D5226" i="11"/>
  <c r="E5226" i="11" s="1"/>
  <c r="D5225" i="11"/>
  <c r="E5225" i="11" s="1"/>
  <c r="D5224" i="11"/>
  <c r="E5224" i="11" s="1"/>
  <c r="D5223" i="11"/>
  <c r="D5222" i="11"/>
  <c r="E5222" i="11" s="1"/>
  <c r="D5221" i="11"/>
  <c r="E5221" i="11" s="1"/>
  <c r="D5220" i="11"/>
  <c r="E5220" i="11" s="1"/>
  <c r="D5219" i="11"/>
  <c r="E5219" i="11" s="1"/>
  <c r="D5218" i="11"/>
  <c r="D5217" i="11"/>
  <c r="E5217" i="11" s="1"/>
  <c r="D5216" i="11"/>
  <c r="E5216" i="11" s="1"/>
  <c r="D5215" i="11"/>
  <c r="E5215" i="11" s="1"/>
  <c r="D5214" i="11"/>
  <c r="E5214" i="11" s="1"/>
  <c r="D5213" i="11"/>
  <c r="E5213" i="11" s="1"/>
  <c r="D5212" i="11"/>
  <c r="E5212" i="11" s="1"/>
  <c r="D5211" i="11"/>
  <c r="E5211" i="11" s="1"/>
  <c r="D5210" i="11"/>
  <c r="E5209" i="11"/>
  <c r="D5209" i="11"/>
  <c r="D5208" i="11"/>
  <c r="E5208" i="11" s="1"/>
  <c r="D5207" i="11"/>
  <c r="D5206" i="11"/>
  <c r="E5206" i="11" s="1"/>
  <c r="D5205" i="11"/>
  <c r="E5205" i="11" s="1"/>
  <c r="D5204" i="11"/>
  <c r="E5204" i="11" s="1"/>
  <c r="D5203" i="11"/>
  <c r="E5203" i="11" s="1"/>
  <c r="D5202" i="11"/>
  <c r="D5201" i="11"/>
  <c r="D5200" i="11"/>
  <c r="E5200" i="11" s="1"/>
  <c r="E5199" i="11"/>
  <c r="D5199" i="11"/>
  <c r="D5198" i="11"/>
  <c r="E5198" i="11" s="1"/>
  <c r="D5197" i="11"/>
  <c r="E5197" i="11" s="1"/>
  <c r="D5196" i="11"/>
  <c r="E5196" i="11" s="1"/>
  <c r="D5195" i="11"/>
  <c r="E5195" i="11" s="1"/>
  <c r="D5194" i="11"/>
  <c r="D5193" i="11"/>
  <c r="E5193" i="11" s="1"/>
  <c r="D5192" i="11"/>
  <c r="E5192" i="11" s="1"/>
  <c r="D5191" i="11"/>
  <c r="D5190" i="11"/>
  <c r="E5190" i="11" s="1"/>
  <c r="D5189" i="11"/>
  <c r="E5189" i="11" s="1"/>
  <c r="D5188" i="11"/>
  <c r="D5187" i="11"/>
  <c r="E5187" i="11" s="1"/>
  <c r="D5186" i="11"/>
  <c r="E5185" i="11"/>
  <c r="D5185" i="11"/>
  <c r="D5184" i="11"/>
  <c r="E5184" i="11" s="1"/>
  <c r="D5183" i="11"/>
  <c r="E5183" i="11" s="1"/>
  <c r="D5182" i="11"/>
  <c r="E5182" i="11" s="1"/>
  <c r="D5181" i="11"/>
  <c r="E5181" i="11" s="1"/>
  <c r="D5180" i="11"/>
  <c r="D5179" i="11"/>
  <c r="E5179" i="11" s="1"/>
  <c r="D5178" i="11"/>
  <c r="D5177" i="11"/>
  <c r="D5176" i="11"/>
  <c r="E5176" i="11" s="1"/>
  <c r="D5175" i="11"/>
  <c r="E5175" i="11" s="1"/>
  <c r="D5174" i="11"/>
  <c r="E5174" i="11" s="1"/>
  <c r="D5173" i="11"/>
  <c r="E5173" i="11" s="1"/>
  <c r="D5172" i="11"/>
  <c r="E5172" i="11" s="1"/>
  <c r="D5171" i="11"/>
  <c r="E5171" i="11" s="1"/>
  <c r="D5170" i="11"/>
  <c r="E5170" i="11" s="1"/>
  <c r="D5169" i="11"/>
  <c r="E5169" i="11" s="1"/>
  <c r="D5168" i="11"/>
  <c r="E5168" i="11" s="1"/>
  <c r="D5167" i="11"/>
  <c r="E5167" i="11" s="1"/>
  <c r="D5166" i="11"/>
  <c r="E5166" i="11" s="1"/>
  <c r="D5165" i="11"/>
  <c r="E5165" i="11" s="1"/>
  <c r="D5164" i="11"/>
  <c r="E5164" i="11" s="1"/>
  <c r="D5163" i="11"/>
  <c r="E5163" i="11" s="1"/>
  <c r="D5162" i="11"/>
  <c r="D5161" i="11"/>
  <c r="E5161" i="11" s="1"/>
  <c r="D5160" i="11"/>
  <c r="E5160" i="11" s="1"/>
  <c r="D5159" i="11"/>
  <c r="D5158" i="11"/>
  <c r="E5158" i="11" s="1"/>
  <c r="D5157" i="11"/>
  <c r="E5157" i="11" s="1"/>
  <c r="D5156" i="11"/>
  <c r="E5156" i="11" s="1"/>
  <c r="D5155" i="11"/>
  <c r="D5154" i="11"/>
  <c r="E5153" i="11"/>
  <c r="D5153" i="11"/>
  <c r="D5152" i="11"/>
  <c r="E5152" i="11" s="1"/>
  <c r="D5151" i="11"/>
  <c r="E5151" i="11" s="1"/>
  <c r="D5150" i="11"/>
  <c r="E5150" i="11" s="1"/>
  <c r="D5149" i="11"/>
  <c r="E5149" i="11" s="1"/>
  <c r="D5148" i="11"/>
  <c r="D5147" i="11"/>
  <c r="E5147" i="11" s="1"/>
  <c r="D5146" i="11"/>
  <c r="D5145" i="11"/>
  <c r="D5144" i="11"/>
  <c r="E5144" i="11" s="1"/>
  <c r="D5143" i="11"/>
  <c r="E5143" i="11" s="1"/>
  <c r="D5142" i="11"/>
  <c r="E5142" i="11" s="1"/>
  <c r="D5141" i="11"/>
  <c r="E5141" i="11" s="1"/>
  <c r="D5140" i="11"/>
  <c r="E5140" i="11" s="1"/>
  <c r="D5139" i="11"/>
  <c r="E5139" i="11" s="1"/>
  <c r="D5138" i="11"/>
  <c r="E5138" i="11" s="1"/>
  <c r="D5137" i="11"/>
  <c r="E5137" i="11" s="1"/>
  <c r="D5136" i="11"/>
  <c r="E5136" i="11" s="1"/>
  <c r="E5135" i="11"/>
  <c r="D5135" i="11"/>
  <c r="D5134" i="11"/>
  <c r="E5134" i="11" s="1"/>
  <c r="D5133" i="11"/>
  <c r="E5133" i="11" s="1"/>
  <c r="D5132" i="11"/>
  <c r="E5132" i="11" s="1"/>
  <c r="D5131" i="11"/>
  <c r="E5131" i="11" s="1"/>
  <c r="D5130" i="11"/>
  <c r="D5129" i="11"/>
  <c r="E5129" i="11" s="1"/>
  <c r="D5128" i="11"/>
  <c r="E5128" i="11" s="1"/>
  <c r="D5127" i="11"/>
  <c r="D5126" i="11"/>
  <c r="E5126" i="11" s="1"/>
  <c r="D5125" i="11"/>
  <c r="E5125" i="11" s="1"/>
  <c r="D5124" i="11"/>
  <c r="E5124" i="11" s="1"/>
  <c r="D5123" i="11"/>
  <c r="D5122" i="11"/>
  <c r="E5121" i="11"/>
  <c r="D5121" i="11"/>
  <c r="D5120" i="11"/>
  <c r="E5120" i="11" s="1"/>
  <c r="D5119" i="11"/>
  <c r="E5119" i="11" s="1"/>
  <c r="D5118" i="11"/>
  <c r="E5118" i="11" s="1"/>
  <c r="D5117" i="11"/>
  <c r="E5117" i="11" s="1"/>
  <c r="D5116" i="11"/>
  <c r="D5115" i="11"/>
  <c r="E5115" i="11" s="1"/>
  <c r="D5114" i="11"/>
  <c r="D5113" i="11"/>
  <c r="D5112" i="11"/>
  <c r="E5112" i="11" s="1"/>
  <c r="D5111" i="11"/>
  <c r="E5111" i="11" s="1"/>
  <c r="D5110" i="11"/>
  <c r="E5110" i="11" s="1"/>
  <c r="D5109" i="11"/>
  <c r="E5109" i="11" s="1"/>
  <c r="D5108" i="11"/>
  <c r="E5108" i="11" s="1"/>
  <c r="D5107" i="11"/>
  <c r="E5107" i="11" s="1"/>
  <c r="D5106" i="11"/>
  <c r="E5106" i="11" s="1"/>
  <c r="D5105" i="11"/>
  <c r="E5105" i="11" s="1"/>
  <c r="D5104" i="11"/>
  <c r="E5104" i="11" s="1"/>
  <c r="D5103" i="11"/>
  <c r="E5103" i="11" s="1"/>
  <c r="D5102" i="11"/>
  <c r="E5102" i="11" s="1"/>
  <c r="D5101" i="11"/>
  <c r="E5101" i="11" s="1"/>
  <c r="D5100" i="11"/>
  <c r="E5100" i="11" s="1"/>
  <c r="D5099" i="11"/>
  <c r="E5099" i="11" s="1"/>
  <c r="D5098" i="11"/>
  <c r="D5097" i="11"/>
  <c r="E5097" i="11" s="1"/>
  <c r="D5096" i="11"/>
  <c r="E5096" i="11" s="1"/>
  <c r="D5095" i="11"/>
  <c r="D5094" i="11"/>
  <c r="E5094" i="11" s="1"/>
  <c r="D5093" i="11"/>
  <c r="E5093" i="11" s="1"/>
  <c r="D5092" i="11"/>
  <c r="E5092" i="11" s="1"/>
  <c r="D5091" i="11"/>
  <c r="E5091" i="11" s="1"/>
  <c r="D5090" i="11"/>
  <c r="E5089" i="11"/>
  <c r="D5089" i="11"/>
  <c r="D5088" i="11"/>
  <c r="E5088" i="11" s="1"/>
  <c r="D5087" i="11"/>
  <c r="E5087" i="11" s="1"/>
  <c r="D5086" i="11"/>
  <c r="E5086" i="11" s="1"/>
  <c r="D5085" i="11"/>
  <c r="E5085" i="11" s="1"/>
  <c r="D5084" i="11"/>
  <c r="D5083" i="11"/>
  <c r="E5083" i="11" s="1"/>
  <c r="D5082" i="11"/>
  <c r="D5081" i="11"/>
  <c r="D5080" i="11"/>
  <c r="E5080" i="11" s="1"/>
  <c r="D5079" i="11"/>
  <c r="E5079" i="11" s="1"/>
  <c r="D5078" i="11"/>
  <c r="E5078" i="11" s="1"/>
  <c r="D5077" i="11"/>
  <c r="D5076" i="11"/>
  <c r="E5076" i="11" s="1"/>
  <c r="D5075" i="11"/>
  <c r="E5075" i="11" s="1"/>
  <c r="D5074" i="11"/>
  <c r="E5074" i="11" s="1"/>
  <c r="D5073" i="11"/>
  <c r="E5073" i="11" s="1"/>
  <c r="D5072" i="11"/>
  <c r="E5072" i="11" s="1"/>
  <c r="E5071" i="11"/>
  <c r="D5071" i="11"/>
  <c r="D5070" i="11"/>
  <c r="D5069" i="11"/>
  <c r="E5069" i="11" s="1"/>
  <c r="D5068" i="11"/>
  <c r="E5068" i="11" s="1"/>
  <c r="D5067" i="11"/>
  <c r="E5067" i="11" s="1"/>
  <c r="D5066" i="11"/>
  <c r="D5065" i="11"/>
  <c r="E5065" i="11" s="1"/>
  <c r="D5064" i="11"/>
  <c r="E5064" i="11" s="1"/>
  <c r="D5063" i="11"/>
  <c r="D5062" i="11"/>
  <c r="E5062" i="11" s="1"/>
  <c r="D5061" i="11"/>
  <c r="E5061" i="11" s="1"/>
  <c r="D5060" i="11"/>
  <c r="E5060" i="11" s="1"/>
  <c r="D5059" i="11"/>
  <c r="E5059" i="11" s="1"/>
  <c r="D5058" i="11"/>
  <c r="D5057" i="11"/>
  <c r="E5057" i="11" s="1"/>
  <c r="D5056" i="11"/>
  <c r="E5056" i="11" s="1"/>
  <c r="D5055" i="11"/>
  <c r="E5055" i="11" s="1"/>
  <c r="D5054" i="11"/>
  <c r="E5054" i="11" s="1"/>
  <c r="D5053" i="11"/>
  <c r="E5053" i="11" s="1"/>
  <c r="D5052" i="11"/>
  <c r="D5051" i="11"/>
  <c r="E5051" i="11" s="1"/>
  <c r="D5050" i="11"/>
  <c r="D5049" i="11"/>
  <c r="D5048" i="11"/>
  <c r="E5048" i="11" s="1"/>
  <c r="D5047" i="11"/>
  <c r="E5047" i="11" s="1"/>
  <c r="D5046" i="11"/>
  <c r="E5046" i="11" s="1"/>
  <c r="D5045" i="11"/>
  <c r="D5044" i="11"/>
  <c r="E5044" i="11" s="1"/>
  <c r="D5043" i="11"/>
  <c r="E5043" i="11" s="1"/>
  <c r="D5042" i="11"/>
  <c r="E5042" i="11" s="1"/>
  <c r="D5041" i="11"/>
  <c r="E5041" i="11" s="1"/>
  <c r="D5040" i="11"/>
  <c r="E5040" i="11" s="1"/>
  <c r="D5039" i="11"/>
  <c r="E5039" i="11" s="1"/>
  <c r="D5038" i="11"/>
  <c r="D5037" i="11"/>
  <c r="E5037" i="11" s="1"/>
  <c r="D5036" i="11"/>
  <c r="E5036" i="11" s="1"/>
  <c r="D5035" i="11"/>
  <c r="E5035" i="11" s="1"/>
  <c r="D5034" i="11"/>
  <c r="D5033" i="11"/>
  <c r="E5033" i="11" s="1"/>
  <c r="D5032" i="11"/>
  <c r="E5032" i="11" s="1"/>
  <c r="D5031" i="11"/>
  <c r="D5030" i="11"/>
  <c r="E5030" i="11" s="1"/>
  <c r="D5029" i="11"/>
  <c r="E5029" i="11" s="1"/>
  <c r="D5028" i="11"/>
  <c r="D5027" i="11"/>
  <c r="E5027" i="11" s="1"/>
  <c r="D5026" i="11"/>
  <c r="E5026" i="11" s="1"/>
  <c r="D5025" i="11"/>
  <c r="D5024" i="11"/>
  <c r="E5024" i="11" s="1"/>
  <c r="D5023" i="11"/>
  <c r="E5023" i="11" s="1"/>
  <c r="D5022" i="11"/>
  <c r="E5022" i="11" s="1"/>
  <c r="D5021" i="11"/>
  <c r="E5021" i="11" s="1"/>
  <c r="D5020" i="11"/>
  <c r="D5019" i="11"/>
  <c r="E5019" i="11" s="1"/>
  <c r="D5018" i="11"/>
  <c r="E5018" i="11" s="1"/>
  <c r="D5017" i="11"/>
  <c r="D5016" i="11"/>
  <c r="E5016" i="11" s="1"/>
  <c r="D5015" i="11"/>
  <c r="E5015" i="11" s="1"/>
  <c r="D5014" i="11"/>
  <c r="E5014" i="11" s="1"/>
  <c r="D5013" i="11"/>
  <c r="E5013" i="11" s="1"/>
  <c r="D5012" i="11"/>
  <c r="D5011" i="11"/>
  <c r="E5011" i="11" s="1"/>
  <c r="D5010" i="11"/>
  <c r="E5010" i="11" s="1"/>
  <c r="D5009" i="11"/>
  <c r="E5009" i="11" s="1"/>
  <c r="D5008" i="11"/>
  <c r="E5008" i="11" s="1"/>
  <c r="D5007" i="11"/>
  <c r="E5007" i="11" s="1"/>
  <c r="D5006" i="11"/>
  <c r="E5006" i="11" s="1"/>
  <c r="D5005" i="11"/>
  <c r="E5005" i="11" s="1"/>
  <c r="D5004" i="11"/>
  <c r="D5003" i="11"/>
  <c r="E5003" i="11" s="1"/>
  <c r="D5002" i="11"/>
  <c r="E5002" i="11" s="1"/>
  <c r="D5001" i="11"/>
  <c r="D5000" i="11"/>
  <c r="E5000" i="11" s="1"/>
  <c r="D4999" i="11"/>
  <c r="E4999" i="11" s="1"/>
  <c r="D4998" i="11"/>
  <c r="E4998" i="11" s="1"/>
  <c r="D4997" i="11"/>
  <c r="E4997" i="11" s="1"/>
  <c r="D4996" i="11"/>
  <c r="D4995" i="11"/>
  <c r="E4995" i="11" s="1"/>
  <c r="E4994" i="11"/>
  <c r="D4994" i="11"/>
  <c r="D4993" i="11"/>
  <c r="E4993" i="11" s="1"/>
  <c r="D4992" i="11"/>
  <c r="E4992" i="11" s="1"/>
  <c r="D4991" i="11"/>
  <c r="E4991" i="11" s="1"/>
  <c r="D4990" i="11"/>
  <c r="E4990" i="11" s="1"/>
  <c r="D4989" i="11"/>
  <c r="E4989" i="11" s="1"/>
  <c r="D4988" i="11"/>
  <c r="D4987" i="11"/>
  <c r="E4987" i="11" s="1"/>
  <c r="D4986" i="11"/>
  <c r="E4986" i="11" s="1"/>
  <c r="D4985" i="11"/>
  <c r="D4984" i="11"/>
  <c r="E4984" i="11" s="1"/>
  <c r="D4983" i="11"/>
  <c r="E4983" i="11" s="1"/>
  <c r="D4982" i="11"/>
  <c r="E4982" i="11" s="1"/>
  <c r="D4981" i="11"/>
  <c r="E4981" i="11" s="1"/>
  <c r="D4980" i="11"/>
  <c r="D4979" i="11"/>
  <c r="E4979" i="11" s="1"/>
  <c r="D4978" i="11"/>
  <c r="E4978" i="11" s="1"/>
  <c r="D4977" i="11"/>
  <c r="E4977" i="11" s="1"/>
  <c r="D4976" i="11"/>
  <c r="E4976" i="11" s="1"/>
  <c r="D4975" i="11"/>
  <c r="E4975" i="11" s="1"/>
  <c r="D4974" i="11"/>
  <c r="E4974" i="11" s="1"/>
  <c r="D4973" i="11"/>
  <c r="E4973" i="11" s="1"/>
  <c r="D4972" i="11"/>
  <c r="D4971" i="11"/>
  <c r="E4971" i="11" s="1"/>
  <c r="D4970" i="11"/>
  <c r="E4970" i="11" s="1"/>
  <c r="D4969" i="11"/>
  <c r="D4968" i="11"/>
  <c r="E4968" i="11" s="1"/>
  <c r="D4967" i="11"/>
  <c r="E4967" i="11" s="1"/>
  <c r="D4966" i="11"/>
  <c r="E4966" i="11" s="1"/>
  <c r="D4965" i="11"/>
  <c r="E4965" i="11" s="1"/>
  <c r="D4964" i="11"/>
  <c r="D4963" i="11"/>
  <c r="E4963" i="11" s="1"/>
  <c r="D4962" i="11"/>
  <c r="E4962" i="11" s="1"/>
  <c r="D4961" i="11"/>
  <c r="E4961" i="11" s="1"/>
  <c r="D4960" i="11"/>
  <c r="E4960" i="11" s="1"/>
  <c r="D4959" i="11"/>
  <c r="E4959" i="11" s="1"/>
  <c r="D4958" i="11"/>
  <c r="E4958" i="11" s="1"/>
  <c r="D4957" i="11"/>
  <c r="E4957" i="11" s="1"/>
  <c r="D4956" i="11"/>
  <c r="D4955" i="11"/>
  <c r="E4955" i="11" s="1"/>
  <c r="D4954" i="11"/>
  <c r="E4954" i="11" s="1"/>
  <c r="D4953" i="11"/>
  <c r="D4952" i="11"/>
  <c r="E4952" i="11" s="1"/>
  <c r="D4951" i="11"/>
  <c r="E4951" i="11" s="1"/>
  <c r="D4950" i="11"/>
  <c r="D4949" i="11"/>
  <c r="E4949" i="11" s="1"/>
  <c r="D4948" i="11"/>
  <c r="D4947" i="11"/>
  <c r="D4946" i="11"/>
  <c r="E4946" i="11" s="1"/>
  <c r="D4945" i="11"/>
  <c r="D4944" i="11"/>
  <c r="E4944" i="11" s="1"/>
  <c r="D4943" i="11"/>
  <c r="E4943" i="11" s="1"/>
  <c r="D4942" i="11"/>
  <c r="E4942" i="11" s="1"/>
  <c r="D4941" i="11"/>
  <c r="E4941" i="11" s="1"/>
  <c r="D4940" i="11"/>
  <c r="D4939" i="11"/>
  <c r="D4938" i="11"/>
  <c r="E4938" i="11" s="1"/>
  <c r="D4937" i="11"/>
  <c r="D4936" i="11"/>
  <c r="E4936" i="11" s="1"/>
  <c r="D4935" i="11"/>
  <c r="E4935" i="11" s="1"/>
  <c r="D4934" i="11"/>
  <c r="E4934" i="11" s="1"/>
  <c r="D4933" i="11"/>
  <c r="E4933" i="11" s="1"/>
  <c r="D4932" i="11"/>
  <c r="D4931" i="11"/>
  <c r="D4930" i="11"/>
  <c r="E4930" i="11" s="1"/>
  <c r="D4929" i="11"/>
  <c r="D4928" i="11"/>
  <c r="E4928" i="11" s="1"/>
  <c r="D4927" i="11"/>
  <c r="E4927" i="11" s="1"/>
  <c r="D4926" i="11"/>
  <c r="E4926" i="11" s="1"/>
  <c r="D4925" i="11"/>
  <c r="E4925" i="11" s="1"/>
  <c r="D4924" i="11"/>
  <c r="D4923" i="11"/>
  <c r="D4922" i="11"/>
  <c r="E4922" i="11" s="1"/>
  <c r="D4921" i="11"/>
  <c r="D4920" i="11"/>
  <c r="E4920" i="11" s="1"/>
  <c r="D4919" i="11"/>
  <c r="E4919" i="11" s="1"/>
  <c r="D4918" i="11"/>
  <c r="E4918" i="11" s="1"/>
  <c r="D4917" i="11"/>
  <c r="E4917" i="11" s="1"/>
  <c r="D4916" i="11"/>
  <c r="D4915" i="11"/>
  <c r="D4914" i="11"/>
  <c r="E4914" i="11" s="1"/>
  <c r="D4913" i="11"/>
  <c r="D4912" i="11"/>
  <c r="E4912" i="11" s="1"/>
  <c r="D4911" i="11"/>
  <c r="E4911" i="11" s="1"/>
  <c r="D4910" i="11"/>
  <c r="D4909" i="11"/>
  <c r="E4909" i="11" s="1"/>
  <c r="D4908" i="11"/>
  <c r="E4908" i="11" s="1"/>
  <c r="D4907" i="11"/>
  <c r="E4907" i="11" s="1"/>
  <c r="D4906" i="11"/>
  <c r="D4905" i="11"/>
  <c r="E4905" i="11" s="1"/>
  <c r="D4904" i="11"/>
  <c r="E4904" i="11" s="1"/>
  <c r="D4903" i="11"/>
  <c r="E4903" i="11" s="1"/>
  <c r="D4902" i="11"/>
  <c r="D4901" i="11"/>
  <c r="E4901" i="11" s="1"/>
  <c r="D4900" i="11"/>
  <c r="E4900" i="11" s="1"/>
  <c r="D4899" i="11"/>
  <c r="D4898" i="11"/>
  <c r="E4898" i="11" s="1"/>
  <c r="E4897" i="11"/>
  <c r="D4897" i="11"/>
  <c r="D4896" i="11"/>
  <c r="E4896" i="11" s="1"/>
  <c r="D4895" i="11"/>
  <c r="E4895" i="11" s="1"/>
  <c r="D4894" i="11"/>
  <c r="E4894" i="11" s="1"/>
  <c r="D4893" i="11"/>
  <c r="E4893" i="11" s="1"/>
  <c r="D4892" i="11"/>
  <c r="E4892" i="11" s="1"/>
  <c r="D4891" i="11"/>
  <c r="E4891" i="11" s="1"/>
  <c r="D4890" i="11"/>
  <c r="E4890" i="11" s="1"/>
  <c r="D4889" i="11"/>
  <c r="E4889" i="11" s="1"/>
  <c r="D4888" i="11"/>
  <c r="E4888" i="11" s="1"/>
  <c r="D4887" i="11"/>
  <c r="E4887" i="11" s="1"/>
  <c r="D4886" i="11"/>
  <c r="E4886" i="11" s="1"/>
  <c r="D4885" i="11"/>
  <c r="E4885" i="11" s="1"/>
  <c r="D4884" i="11"/>
  <c r="E4884" i="11" s="1"/>
  <c r="D4883" i="11"/>
  <c r="E4883" i="11" s="1"/>
  <c r="D4882" i="11"/>
  <c r="E4882" i="11" s="1"/>
  <c r="D4881" i="11"/>
  <c r="D4880" i="11"/>
  <c r="E4880" i="11" s="1"/>
  <c r="D4879" i="11"/>
  <c r="E4879" i="11" s="1"/>
  <c r="E4878" i="11"/>
  <c r="D4878" i="11"/>
  <c r="D4877" i="11"/>
  <c r="E4877" i="11" s="1"/>
  <c r="D4876" i="11"/>
  <c r="E4876" i="11" s="1"/>
  <c r="D4875" i="11"/>
  <c r="E4875" i="11" s="1"/>
  <c r="D4874" i="11"/>
  <c r="D4873" i="11"/>
  <c r="E4873" i="11" s="1"/>
  <c r="D4872" i="11"/>
  <c r="E4872" i="11" s="1"/>
  <c r="D4871" i="11"/>
  <c r="E4871" i="11" s="1"/>
  <c r="D4870" i="11"/>
  <c r="D4869" i="11"/>
  <c r="E4869" i="11" s="1"/>
  <c r="D4868" i="11"/>
  <c r="E4868" i="11" s="1"/>
  <c r="D4867" i="11"/>
  <c r="D4866" i="11"/>
  <c r="E4866" i="11" s="1"/>
  <c r="D4865" i="11"/>
  <c r="E4865" i="11" s="1"/>
  <c r="D4864" i="11"/>
  <c r="E4864" i="11" s="1"/>
  <c r="D4863" i="11"/>
  <c r="E4863" i="11" s="1"/>
  <c r="E4862" i="11"/>
  <c r="D4862" i="11"/>
  <c r="D4861" i="11"/>
  <c r="E4861" i="11" s="1"/>
  <c r="D4860" i="11"/>
  <c r="E4860" i="11" s="1"/>
  <c r="E4859" i="11"/>
  <c r="D4859" i="11"/>
  <c r="D4858" i="11"/>
  <c r="E4858" i="11" s="1"/>
  <c r="D4857" i="11"/>
  <c r="E4857" i="11" s="1"/>
  <c r="D4856" i="11"/>
  <c r="E4856" i="11" s="1"/>
  <c r="D4855" i="11"/>
  <c r="E4855" i="11" s="1"/>
  <c r="D4854" i="11"/>
  <c r="E4854" i="11" s="1"/>
  <c r="D4853" i="11"/>
  <c r="E4853" i="11" s="1"/>
  <c r="D4852" i="11"/>
  <c r="E4852" i="11" s="1"/>
  <c r="D4851" i="11"/>
  <c r="D4850" i="11"/>
  <c r="D4849" i="11"/>
  <c r="E4849" i="11" s="1"/>
  <c r="D4848" i="11"/>
  <c r="E4848" i="11" s="1"/>
  <c r="D4847" i="11"/>
  <c r="E4847" i="11" s="1"/>
  <c r="D4846" i="11"/>
  <c r="D4845" i="11"/>
  <c r="E4845" i="11" s="1"/>
  <c r="D4844" i="11"/>
  <c r="E4844" i="11" s="1"/>
  <c r="D4843" i="11"/>
  <c r="D4842" i="11"/>
  <c r="E4842" i="11" s="1"/>
  <c r="D4841" i="11"/>
  <c r="D4840" i="11"/>
  <c r="E4840" i="11" s="1"/>
  <c r="D4839" i="11"/>
  <c r="E4839" i="11" s="1"/>
  <c r="E4838" i="11"/>
  <c r="D4838" i="11"/>
  <c r="D4837" i="11"/>
  <c r="E4837" i="11" s="1"/>
  <c r="D4836" i="11"/>
  <c r="D4835" i="11"/>
  <c r="D4834" i="11"/>
  <c r="D4833" i="11"/>
  <c r="D4832" i="11"/>
  <c r="E4832" i="11" s="1"/>
  <c r="D4831" i="11"/>
  <c r="E4831" i="11" s="1"/>
  <c r="D4830" i="11"/>
  <c r="E4830" i="11" s="1"/>
  <c r="D4829" i="11"/>
  <c r="E4829" i="11" s="1"/>
  <c r="D4828" i="11"/>
  <c r="E4828" i="11" s="1"/>
  <c r="D4827" i="11"/>
  <c r="D4826" i="11"/>
  <c r="E4826" i="11" s="1"/>
  <c r="D4825" i="11"/>
  <c r="D4824" i="11"/>
  <c r="E4824" i="11" s="1"/>
  <c r="D4823" i="11"/>
  <c r="E4823" i="11" s="1"/>
  <c r="D4822" i="11"/>
  <c r="E4822" i="11" s="1"/>
  <c r="D4821" i="11"/>
  <c r="E4821" i="11" s="1"/>
  <c r="D4820" i="11"/>
  <c r="E4820" i="11" s="1"/>
  <c r="D4819" i="11"/>
  <c r="E4819" i="11" s="1"/>
  <c r="D4818" i="11"/>
  <c r="D4817" i="11"/>
  <c r="D4816" i="11"/>
  <c r="E4816" i="11" s="1"/>
  <c r="D4815" i="11"/>
  <c r="E4815" i="11" s="1"/>
  <c r="D4814" i="11"/>
  <c r="E4814" i="11" s="1"/>
  <c r="D4813" i="11"/>
  <c r="D4812" i="11"/>
  <c r="E4812" i="11" s="1"/>
  <c r="D4811" i="11"/>
  <c r="E4811" i="11" s="1"/>
  <c r="D4810" i="11"/>
  <c r="D4809" i="11"/>
  <c r="E4809" i="11" s="1"/>
  <c r="D4808" i="11"/>
  <c r="E4808" i="11" s="1"/>
  <c r="D4807" i="11"/>
  <c r="E4807" i="11" s="1"/>
  <c r="D4806" i="11"/>
  <c r="E4806" i="11" s="1"/>
  <c r="D4805" i="11"/>
  <c r="E4805" i="11" s="1"/>
  <c r="D4804" i="11"/>
  <c r="D4803" i="11"/>
  <c r="E4803" i="11" s="1"/>
  <c r="D4802" i="11"/>
  <c r="E4801" i="11"/>
  <c r="D4801" i="11"/>
  <c r="D4800" i="11"/>
  <c r="D4799" i="11"/>
  <c r="E4799" i="11" s="1"/>
  <c r="D4798" i="11"/>
  <c r="E4798" i="11" s="1"/>
  <c r="D4797" i="11"/>
  <c r="E4797" i="11" s="1"/>
  <c r="D4796" i="11"/>
  <c r="E4796" i="11" s="1"/>
  <c r="D4795" i="11"/>
  <c r="E4795" i="11" s="1"/>
  <c r="D4794" i="11"/>
  <c r="D4793" i="11"/>
  <c r="E4793" i="11" s="1"/>
  <c r="D4792" i="11"/>
  <c r="E4792" i="11" s="1"/>
  <c r="D4791" i="11"/>
  <c r="E4791" i="11" s="1"/>
  <c r="D4790" i="11"/>
  <c r="E4790" i="11" s="1"/>
  <c r="D4789" i="11"/>
  <c r="E4789" i="11" s="1"/>
  <c r="D4788" i="11"/>
  <c r="D4787" i="11"/>
  <c r="D4786" i="11"/>
  <c r="E4786" i="11" s="1"/>
  <c r="D4785" i="11"/>
  <c r="E4785" i="11" s="1"/>
  <c r="D4784" i="11"/>
  <c r="E4784" i="11" s="1"/>
  <c r="D4783" i="11"/>
  <c r="E4783" i="11" s="1"/>
  <c r="D4782" i="11"/>
  <c r="D4781" i="11"/>
  <c r="E4781" i="11" s="1"/>
  <c r="D4780" i="11"/>
  <c r="E4780" i="11" s="1"/>
  <c r="D4779" i="11"/>
  <c r="E4779" i="11" s="1"/>
  <c r="D4778" i="11"/>
  <c r="E4778" i="11" s="1"/>
  <c r="D4777" i="11"/>
  <c r="D4776" i="11"/>
  <c r="E4776" i="11" s="1"/>
  <c r="D4775" i="11"/>
  <c r="E4775" i="11" s="1"/>
  <c r="D4774" i="11"/>
  <c r="D4773" i="11"/>
  <c r="E4773" i="11" s="1"/>
  <c r="D4772" i="11"/>
  <c r="D4771" i="11"/>
  <c r="E4771" i="11" s="1"/>
  <c r="D4770" i="11"/>
  <c r="E4770" i="11" s="1"/>
  <c r="D4769" i="11"/>
  <c r="E4769" i="11" s="1"/>
  <c r="D4768" i="11"/>
  <c r="E4768" i="11" s="1"/>
  <c r="D4767" i="11"/>
  <c r="D4766" i="11"/>
  <c r="D4765" i="11"/>
  <c r="E4765" i="11" s="1"/>
  <c r="D4764" i="11"/>
  <c r="D4763" i="11"/>
  <c r="E4763" i="11" s="1"/>
  <c r="D4762" i="11"/>
  <c r="E4762" i="11" s="1"/>
  <c r="E4761" i="11"/>
  <c r="D4761" i="11"/>
  <c r="D4760" i="11"/>
  <c r="E4760" i="11" s="1"/>
  <c r="D4759" i="11"/>
  <c r="E4759" i="11" s="1"/>
  <c r="D4758" i="11"/>
  <c r="D4757" i="11"/>
  <c r="E4757" i="11" s="1"/>
  <c r="D4756" i="11"/>
  <c r="D4755" i="11"/>
  <c r="E4755" i="11" s="1"/>
  <c r="D4754" i="11"/>
  <c r="E4754" i="11" s="1"/>
  <c r="D4753" i="11"/>
  <c r="E4753" i="11" s="1"/>
  <c r="D4752" i="11"/>
  <c r="E4752" i="11" s="1"/>
  <c r="D4751" i="11"/>
  <c r="E4751" i="11" s="1"/>
  <c r="D4750" i="11"/>
  <c r="E4750" i="11" s="1"/>
  <c r="D4749" i="11"/>
  <c r="E4749" i="11" s="1"/>
  <c r="D4748" i="11"/>
  <c r="E4747" i="11"/>
  <c r="D4747" i="11"/>
  <c r="D4746" i="11"/>
  <c r="E4746" i="11" s="1"/>
  <c r="D4745" i="11"/>
  <c r="E4745" i="11" s="1"/>
  <c r="D4744" i="11"/>
  <c r="E4744" i="11" s="1"/>
  <c r="D4743" i="11"/>
  <c r="E4743" i="11" s="1"/>
  <c r="D4742" i="11"/>
  <c r="E4742" i="11" s="1"/>
  <c r="D4741" i="11"/>
  <c r="E4741" i="11" s="1"/>
  <c r="D4740" i="11"/>
  <c r="E4740" i="11" s="1"/>
  <c r="D4739" i="11"/>
  <c r="E4739" i="11" s="1"/>
  <c r="D4738" i="11"/>
  <c r="E4738" i="11" s="1"/>
  <c r="E4737" i="11"/>
  <c r="D4737" i="11"/>
  <c r="D4736" i="11"/>
  <c r="E4736" i="11" s="1"/>
  <c r="D4735" i="11"/>
  <c r="E4735" i="11" s="1"/>
  <c r="D4734" i="11"/>
  <c r="E4734" i="11" s="1"/>
  <c r="D4733" i="11"/>
  <c r="D4732" i="11"/>
  <c r="E4732" i="11" s="1"/>
  <c r="E4731" i="11"/>
  <c r="D4731" i="11"/>
  <c r="D4730" i="11"/>
  <c r="E4730" i="11" s="1"/>
  <c r="D4729" i="11"/>
  <c r="E4729" i="11" s="1"/>
  <c r="D4728" i="11"/>
  <c r="E4728" i="11" s="1"/>
  <c r="D4727" i="11"/>
  <c r="E4727" i="11" s="1"/>
  <c r="D4726" i="11"/>
  <c r="E4726" i="11" s="1"/>
  <c r="D4725" i="11"/>
  <c r="E4725" i="11" s="1"/>
  <c r="D4724" i="11"/>
  <c r="D4723" i="11"/>
  <c r="E4723" i="11" s="1"/>
  <c r="D4722" i="11"/>
  <c r="E4722" i="11" s="1"/>
  <c r="D4721" i="11"/>
  <c r="E4721" i="11" s="1"/>
  <c r="D4720" i="11"/>
  <c r="D4719" i="11"/>
  <c r="E4719" i="11" s="1"/>
  <c r="D4718" i="11"/>
  <c r="D4717" i="11"/>
  <c r="E4716" i="11"/>
  <c r="D4716" i="11"/>
  <c r="D4715" i="11"/>
  <c r="E4715" i="11" s="1"/>
  <c r="D4714" i="11"/>
  <c r="D4713" i="11"/>
  <c r="E4713" i="11" s="1"/>
  <c r="D4712" i="11"/>
  <c r="E4712" i="11" s="1"/>
  <c r="D4711" i="11"/>
  <c r="E4711" i="11" s="1"/>
  <c r="D4710" i="11"/>
  <c r="E4710" i="11" s="1"/>
  <c r="D4709" i="11"/>
  <c r="D4708" i="11"/>
  <c r="E4708" i="11" s="1"/>
  <c r="E4707" i="11"/>
  <c r="D4707" i="11"/>
  <c r="D4706" i="11"/>
  <c r="D4705" i="11"/>
  <c r="E4705" i="11" s="1"/>
  <c r="D4704" i="11"/>
  <c r="E4704" i="11" s="1"/>
  <c r="E4703" i="11"/>
  <c r="D4703" i="11"/>
  <c r="D4702" i="11"/>
  <c r="E4702" i="11" s="1"/>
  <c r="D4701" i="11"/>
  <c r="D4700" i="11"/>
  <c r="E4700" i="11" s="1"/>
  <c r="E4699" i="11"/>
  <c r="D4699" i="11"/>
  <c r="D4698" i="11"/>
  <c r="D4697" i="11"/>
  <c r="E4697" i="11" s="1"/>
  <c r="D4696" i="11"/>
  <c r="E4696" i="11" s="1"/>
  <c r="D4695" i="11"/>
  <c r="E4695" i="11" s="1"/>
  <c r="D4694" i="11"/>
  <c r="E4694" i="11" s="1"/>
  <c r="D4693" i="11"/>
  <c r="D4692" i="11"/>
  <c r="E4692" i="11" s="1"/>
  <c r="E4691" i="11"/>
  <c r="D4691" i="11"/>
  <c r="D4690" i="11"/>
  <c r="D4689" i="11"/>
  <c r="E4689" i="11" s="1"/>
  <c r="D4688" i="11"/>
  <c r="E4688" i="11" s="1"/>
  <c r="E4687" i="11"/>
  <c r="D4687" i="11"/>
  <c r="D4686" i="11"/>
  <c r="E4686" i="11" s="1"/>
  <c r="D4685" i="11"/>
  <c r="D4684" i="11"/>
  <c r="E4684" i="11" s="1"/>
  <c r="D4683" i="11"/>
  <c r="E4683" i="11" s="1"/>
  <c r="D4682" i="11"/>
  <c r="D4681" i="11"/>
  <c r="E4681" i="11" s="1"/>
  <c r="D4680" i="11"/>
  <c r="E4680" i="11" s="1"/>
  <c r="E4679" i="11"/>
  <c r="D4679" i="11"/>
  <c r="D4678" i="11"/>
  <c r="E4678" i="11" s="1"/>
  <c r="D4677" i="11"/>
  <c r="D4676" i="11"/>
  <c r="D4675" i="11"/>
  <c r="E4675" i="11" s="1"/>
  <c r="D4674" i="11"/>
  <c r="D4673" i="11"/>
  <c r="E4673" i="11" s="1"/>
  <c r="D4672" i="11"/>
  <c r="E4672" i="11" s="1"/>
  <c r="D4671" i="11"/>
  <c r="E4671" i="11" s="1"/>
  <c r="D4670" i="11"/>
  <c r="E4670" i="11" s="1"/>
  <c r="D4669" i="11"/>
  <c r="D4668" i="11"/>
  <c r="D4667" i="11"/>
  <c r="E4667" i="11" s="1"/>
  <c r="E4666" i="11"/>
  <c r="D4666" i="11"/>
  <c r="D4665" i="11"/>
  <c r="E4665" i="11" s="1"/>
  <c r="D4664" i="11"/>
  <c r="E4664" i="11" s="1"/>
  <c r="D4663" i="11"/>
  <c r="E4663" i="11" s="1"/>
  <c r="D4662" i="11"/>
  <c r="E4662" i="11" s="1"/>
  <c r="D4661" i="11"/>
  <c r="D4660" i="11"/>
  <c r="D4659" i="11"/>
  <c r="E4659" i="11" s="1"/>
  <c r="D4658" i="11"/>
  <c r="E4658" i="11" s="1"/>
  <c r="D4657" i="11"/>
  <c r="E4657" i="11" s="1"/>
  <c r="E4656" i="11"/>
  <c r="D4656" i="11"/>
  <c r="D4655" i="11"/>
  <c r="E4655" i="11" s="1"/>
  <c r="D4654" i="11"/>
  <c r="E4654" i="11" s="1"/>
  <c r="D4653" i="11"/>
  <c r="D4652" i="11"/>
  <c r="E4652" i="11" s="1"/>
  <c r="D4651" i="11"/>
  <c r="E4651" i="11" s="1"/>
  <c r="E4650" i="11"/>
  <c r="D4650" i="11"/>
  <c r="D4649" i="11"/>
  <c r="E4649" i="11" s="1"/>
  <c r="D4648" i="11"/>
  <c r="E4648" i="11" s="1"/>
  <c r="D4647" i="11"/>
  <c r="D4646" i="11"/>
  <c r="E4646" i="11" s="1"/>
  <c r="D4645" i="11"/>
  <c r="D4644" i="11"/>
  <c r="D4643" i="11"/>
  <c r="E4643" i="11" s="1"/>
  <c r="D4642" i="11"/>
  <c r="D4641" i="11"/>
  <c r="E4641" i="11" s="1"/>
  <c r="D4640" i="11"/>
  <c r="E4640" i="11" s="1"/>
  <c r="D4639" i="11"/>
  <c r="E4639" i="11" s="1"/>
  <c r="D4638" i="11"/>
  <c r="D4637" i="11"/>
  <c r="D4636" i="11"/>
  <c r="D4635" i="11"/>
  <c r="E4635" i="11" s="1"/>
  <c r="D4634" i="11"/>
  <c r="D4633" i="11"/>
  <c r="E4633" i="11" s="1"/>
  <c r="D4632" i="11"/>
  <c r="E4632" i="11" s="1"/>
  <c r="D4631" i="11"/>
  <c r="E4631" i="11" s="1"/>
  <c r="D4630" i="11"/>
  <c r="D4629" i="11"/>
  <c r="D4628" i="11"/>
  <c r="D4627" i="11"/>
  <c r="E4627" i="11" s="1"/>
  <c r="D4626" i="11"/>
  <c r="E4626" i="11" s="1"/>
  <c r="D4625" i="11"/>
  <c r="E4625" i="11" s="1"/>
  <c r="E4624" i="11"/>
  <c r="D4624" i="11"/>
  <c r="D4623" i="11"/>
  <c r="D4622" i="11"/>
  <c r="E4622" i="11" s="1"/>
  <c r="D4621" i="11"/>
  <c r="D4620" i="11"/>
  <c r="E4620" i="11" s="1"/>
  <c r="D4619" i="11"/>
  <c r="E4619" i="11" s="1"/>
  <c r="D4618" i="11"/>
  <c r="E4618" i="11" s="1"/>
  <c r="D4617" i="11"/>
  <c r="E4617" i="11" s="1"/>
  <c r="D4616" i="11"/>
  <c r="E4616" i="11" s="1"/>
  <c r="D4615" i="11"/>
  <c r="D4614" i="11"/>
  <c r="D4613" i="11"/>
  <c r="D4612" i="11"/>
  <c r="E4612" i="11" s="1"/>
  <c r="D4611" i="11"/>
  <c r="E4611" i="11" s="1"/>
  <c r="D4610" i="11"/>
  <c r="D4609" i="11"/>
  <c r="E4609" i="11" s="1"/>
  <c r="D4608" i="11"/>
  <c r="E4608" i="11" s="1"/>
  <c r="D4607" i="11"/>
  <c r="E4607" i="11" s="1"/>
  <c r="D4606" i="11"/>
  <c r="D4605" i="11"/>
  <c r="D4604" i="11"/>
  <c r="E4604" i="11" s="1"/>
  <c r="D4603" i="11"/>
  <c r="E4603" i="11" s="1"/>
  <c r="D4602" i="11"/>
  <c r="D4601" i="11"/>
  <c r="E4601" i="11" s="1"/>
  <c r="D4600" i="11"/>
  <c r="E4600" i="11" s="1"/>
  <c r="D4599" i="11"/>
  <c r="D4598" i="11"/>
  <c r="E4598" i="11" s="1"/>
  <c r="D4597" i="11"/>
  <c r="D4596" i="11"/>
  <c r="E4596" i="11" s="1"/>
  <c r="D4595" i="11"/>
  <c r="E4595" i="11" s="1"/>
  <c r="D4594" i="11"/>
  <c r="D4593" i="11"/>
  <c r="E4593" i="11" s="1"/>
  <c r="D4592" i="11"/>
  <c r="D4591" i="11"/>
  <c r="E4591" i="11" s="1"/>
  <c r="D4590" i="11"/>
  <c r="E4590" i="11" s="1"/>
  <c r="D4589" i="11"/>
  <c r="D4588" i="11"/>
  <c r="E4588" i="11" s="1"/>
  <c r="D4587" i="11"/>
  <c r="D4586" i="11"/>
  <c r="E4586" i="11" s="1"/>
  <c r="D4585" i="11"/>
  <c r="E4585" i="11" s="1"/>
  <c r="D4584" i="11"/>
  <c r="D4583" i="11"/>
  <c r="E4583" i="11" s="1"/>
  <c r="D4582" i="11"/>
  <c r="E4582" i="11" s="1"/>
  <c r="D4581" i="11"/>
  <c r="E4581" i="11" s="1"/>
  <c r="D4580" i="11"/>
  <c r="E4580" i="11" s="1"/>
  <c r="D4579" i="11"/>
  <c r="E4579" i="11" s="1"/>
  <c r="D4578" i="11"/>
  <c r="E4578" i="11" s="1"/>
  <c r="D4577" i="11"/>
  <c r="E4577" i="11" s="1"/>
  <c r="D4576" i="11"/>
  <c r="E4576" i="11" s="1"/>
  <c r="D4575" i="11"/>
  <c r="E4575" i="11" s="1"/>
  <c r="D4574" i="11"/>
  <c r="D4573" i="11"/>
  <c r="E4573" i="11" s="1"/>
  <c r="E4572" i="11"/>
  <c r="D4572" i="11"/>
  <c r="D4571" i="11"/>
  <c r="E4571" i="11" s="1"/>
  <c r="D4570" i="11"/>
  <c r="E4570" i="11" s="1"/>
  <c r="D4569" i="11"/>
  <c r="E4569" i="11" s="1"/>
  <c r="D4568" i="11"/>
  <c r="E4568" i="11" s="1"/>
  <c r="E4567" i="11"/>
  <c r="D4567" i="11"/>
  <c r="D4566" i="11"/>
  <c r="D4565" i="11"/>
  <c r="E4565" i="11" s="1"/>
  <c r="D4564" i="11"/>
  <c r="E4564" i="11" s="1"/>
  <c r="D4563" i="11"/>
  <c r="D4562" i="11"/>
  <c r="E4562" i="11" s="1"/>
  <c r="D4561" i="11"/>
  <c r="D4560" i="11"/>
  <c r="D4559" i="11"/>
  <c r="E4559" i="11" s="1"/>
  <c r="D4558" i="11"/>
  <c r="D4557" i="11"/>
  <c r="E4557" i="11" s="1"/>
  <c r="D4556" i="11"/>
  <c r="E4556" i="11" s="1"/>
  <c r="D4555" i="11"/>
  <c r="D4554" i="11"/>
  <c r="E4554" i="11" s="1"/>
  <c r="D4553" i="11"/>
  <c r="E4553" i="11" s="1"/>
  <c r="D4552" i="11"/>
  <c r="D4551" i="11"/>
  <c r="E4551" i="11" s="1"/>
  <c r="D4550" i="11"/>
  <c r="E4550" i="11" s="1"/>
  <c r="D4549" i="11"/>
  <c r="E4549" i="11" s="1"/>
  <c r="D4548" i="11"/>
  <c r="D4547" i="11"/>
  <c r="E4547" i="11" s="1"/>
  <c r="D4546" i="11"/>
  <c r="D4545" i="11"/>
  <c r="E4545" i="11" s="1"/>
  <c r="D4544" i="11"/>
  <c r="E4544" i="11" s="1"/>
  <c r="D4543" i="11"/>
  <c r="D4542" i="11"/>
  <c r="E4542" i="11" s="1"/>
  <c r="D4541" i="11"/>
  <c r="E4541" i="11" s="1"/>
  <c r="D4540" i="11"/>
  <c r="D4539" i="11"/>
  <c r="E4539" i="11" s="1"/>
  <c r="D4538" i="11"/>
  <c r="E4538" i="11" s="1"/>
  <c r="D4537" i="11"/>
  <c r="E4537" i="11" s="1"/>
  <c r="D4536" i="11"/>
  <c r="E4536" i="11" s="1"/>
  <c r="D4535" i="11"/>
  <c r="E4535" i="11" s="1"/>
  <c r="D4534" i="11"/>
  <c r="D4533" i="11"/>
  <c r="E4533" i="11" s="1"/>
  <c r="D4532" i="11"/>
  <c r="E4532" i="11" s="1"/>
  <c r="D4531" i="11"/>
  <c r="D4530" i="11"/>
  <c r="E4530" i="11" s="1"/>
  <c r="D4529" i="11"/>
  <c r="E4529" i="11" s="1"/>
  <c r="D4528" i="11"/>
  <c r="E4527" i="11"/>
  <c r="D4527" i="11"/>
  <c r="D4526" i="11"/>
  <c r="D4525" i="11"/>
  <c r="E4525" i="11" s="1"/>
  <c r="D4524" i="11"/>
  <c r="E4524" i="11" s="1"/>
  <c r="D4523" i="11"/>
  <c r="D4522" i="11"/>
  <c r="E4522" i="11" s="1"/>
  <c r="D4521" i="11"/>
  <c r="E4521" i="11" s="1"/>
  <c r="D4520" i="11"/>
  <c r="D4519" i="11"/>
  <c r="E4519" i="11" s="1"/>
  <c r="D4518" i="11"/>
  <c r="E4518" i="11" s="1"/>
  <c r="D4517" i="11"/>
  <c r="E4517" i="11" s="1"/>
  <c r="D4516" i="11"/>
  <c r="E4516" i="11" s="1"/>
  <c r="D4515" i="11"/>
  <c r="E4515" i="11" s="1"/>
  <c r="D4514" i="11"/>
  <c r="E4514" i="11" s="1"/>
  <c r="D4513" i="11"/>
  <c r="E4513" i="11" s="1"/>
  <c r="D4512" i="11"/>
  <c r="E4512" i="11" s="1"/>
  <c r="D4511" i="11"/>
  <c r="E4511" i="11" s="1"/>
  <c r="D4510" i="11"/>
  <c r="D4509" i="11"/>
  <c r="E4509" i="11" s="1"/>
  <c r="D4508" i="11"/>
  <c r="E4508" i="11" s="1"/>
  <c r="D4507" i="11"/>
  <c r="E4507" i="11" s="1"/>
  <c r="D4506" i="11"/>
  <c r="E4506" i="11" s="1"/>
  <c r="D4505" i="11"/>
  <c r="E4505" i="11" s="1"/>
  <c r="D4504" i="11"/>
  <c r="D4503" i="11"/>
  <c r="E4503" i="11" s="1"/>
  <c r="D4502" i="11"/>
  <c r="D4501" i="11"/>
  <c r="E4501" i="11" s="1"/>
  <c r="D4500" i="11"/>
  <c r="E4500" i="11" s="1"/>
  <c r="D4499" i="11"/>
  <c r="D4498" i="11"/>
  <c r="E4498" i="11" s="1"/>
  <c r="D4497" i="11"/>
  <c r="D4496" i="11"/>
  <c r="D4495" i="11"/>
  <c r="E4495" i="11" s="1"/>
  <c r="D4494" i="11"/>
  <c r="D4493" i="11"/>
  <c r="D4492" i="11"/>
  <c r="D4491" i="11"/>
  <c r="E4491" i="11" s="1"/>
  <c r="D4490" i="11"/>
  <c r="E4490" i="11" s="1"/>
  <c r="D4489" i="11"/>
  <c r="E4489" i="11" s="1"/>
  <c r="D4488" i="11"/>
  <c r="E4488" i="11" s="1"/>
  <c r="D4487" i="11"/>
  <c r="D4486" i="11"/>
  <c r="E4486" i="11" s="1"/>
  <c r="D4485" i="11"/>
  <c r="E4485" i="11" s="1"/>
  <c r="D4484" i="11"/>
  <c r="E4484" i="11" s="1"/>
  <c r="D4483" i="11"/>
  <c r="D4482" i="11"/>
  <c r="E4482" i="11" s="1"/>
  <c r="D4481" i="11"/>
  <c r="E4481" i="11" s="1"/>
  <c r="D4480" i="11"/>
  <c r="D4479" i="11"/>
  <c r="E4479" i="11" s="1"/>
  <c r="D4478" i="11"/>
  <c r="E4478" i="11" s="1"/>
  <c r="D4477" i="11"/>
  <c r="D4476" i="11"/>
  <c r="D4475" i="11"/>
  <c r="E4475" i="11" s="1"/>
  <c r="D4474" i="11"/>
  <c r="E4474" i="11" s="1"/>
  <c r="D4473" i="11"/>
  <c r="E4473" i="11" s="1"/>
  <c r="D4472" i="11"/>
  <c r="D4471" i="11"/>
  <c r="E4471" i="11" s="1"/>
  <c r="D4470" i="11"/>
  <c r="E4470" i="11" s="1"/>
  <c r="D4469" i="11"/>
  <c r="E4469" i="11" s="1"/>
  <c r="D4468" i="11"/>
  <c r="E4468" i="11" s="1"/>
  <c r="D4467" i="11"/>
  <c r="D4466" i="11"/>
  <c r="D4465" i="11"/>
  <c r="E4465" i="11" s="1"/>
  <c r="D4464" i="11"/>
  <c r="E4464" i="11" s="1"/>
  <c r="D4463" i="11"/>
  <c r="D4462" i="11"/>
  <c r="E4462" i="11" s="1"/>
  <c r="D4461" i="11"/>
  <c r="E4461" i="11" s="1"/>
  <c r="D4460" i="11"/>
  <c r="D4459" i="11"/>
  <c r="E4459" i="11" s="1"/>
  <c r="D4458" i="11"/>
  <c r="E4458" i="11" s="1"/>
  <c r="D4457" i="11"/>
  <c r="D4456" i="11"/>
  <c r="D4455" i="11"/>
  <c r="D4454" i="11"/>
  <c r="E4454" i="11" s="1"/>
  <c r="D4453" i="11"/>
  <c r="E4453" i="11" s="1"/>
  <c r="D4452" i="11"/>
  <c r="E4452" i="11" s="1"/>
  <c r="D4451" i="11"/>
  <c r="E4451" i="11" s="1"/>
  <c r="D4450" i="11"/>
  <c r="D4449" i="11"/>
  <c r="E4449" i="11" s="1"/>
  <c r="D4448" i="11"/>
  <c r="E4448" i="11" s="1"/>
  <c r="D4447" i="11"/>
  <c r="E4447" i="11" s="1"/>
  <c r="D4446" i="11"/>
  <c r="D4445" i="11"/>
  <c r="E4445" i="11" s="1"/>
  <c r="D4444" i="11"/>
  <c r="E4444" i="11" s="1"/>
  <c r="D4443" i="11"/>
  <c r="D4442" i="11"/>
  <c r="E4442" i="11" s="1"/>
  <c r="D4441" i="11"/>
  <c r="E4441" i="11" s="1"/>
  <c r="D4440" i="11"/>
  <c r="D4439" i="11"/>
  <c r="D4438" i="11"/>
  <c r="E4438" i="11" s="1"/>
  <c r="D4437" i="11"/>
  <c r="E4437" i="11" s="1"/>
  <c r="E4436" i="11"/>
  <c r="D4436" i="11"/>
  <c r="D4435" i="11"/>
  <c r="D4434" i="11"/>
  <c r="E4434" i="11" s="1"/>
  <c r="D4433" i="11"/>
  <c r="D4432" i="11"/>
  <c r="D4431" i="11"/>
  <c r="E4431" i="11" s="1"/>
  <c r="E4430" i="11"/>
  <c r="D4430" i="11"/>
  <c r="D4429" i="11"/>
  <c r="D4428" i="11"/>
  <c r="D4427" i="11"/>
  <c r="D4426" i="11"/>
  <c r="E4426" i="11" s="1"/>
  <c r="D4425" i="11"/>
  <c r="D4424" i="11"/>
  <c r="E4423" i="11"/>
  <c r="D4423" i="11"/>
  <c r="D4422" i="11"/>
  <c r="E4422" i="11" s="1"/>
  <c r="D4421" i="11"/>
  <c r="D4420" i="11"/>
  <c r="D4419" i="11"/>
  <c r="D4418" i="11"/>
  <c r="E4418" i="11" s="1"/>
  <c r="D4417" i="11"/>
  <c r="D4416" i="11"/>
  <c r="D4415" i="11"/>
  <c r="E4415" i="11" s="1"/>
  <c r="D4414" i="11"/>
  <c r="E4414" i="11" s="1"/>
  <c r="D4413" i="11"/>
  <c r="D4412" i="11"/>
  <c r="D4411" i="11"/>
  <c r="D4410" i="11"/>
  <c r="E4410" i="11" s="1"/>
  <c r="D4409" i="11"/>
  <c r="D4408" i="11"/>
  <c r="D4407" i="11"/>
  <c r="E4407" i="11" s="1"/>
  <c r="D4406" i="11"/>
  <c r="E4406" i="11" s="1"/>
  <c r="D4405" i="11"/>
  <c r="D4404" i="11"/>
  <c r="D4403" i="11"/>
  <c r="D4402" i="11"/>
  <c r="E4402" i="11" s="1"/>
  <c r="D4401" i="11"/>
  <c r="D4400" i="11"/>
  <c r="D4399" i="11"/>
  <c r="E4399" i="11" s="1"/>
  <c r="D4398" i="11"/>
  <c r="E4398" i="11" s="1"/>
  <c r="D4397" i="11"/>
  <c r="D4396" i="11"/>
  <c r="D4395" i="11"/>
  <c r="D4394" i="11"/>
  <c r="E4394" i="11" s="1"/>
  <c r="D4393" i="11"/>
  <c r="D4392" i="11"/>
  <c r="D4391" i="11"/>
  <c r="E4391" i="11" s="1"/>
  <c r="D4390" i="11"/>
  <c r="E4390" i="11" s="1"/>
  <c r="D4389" i="11"/>
  <c r="D4388" i="11"/>
  <c r="D4387" i="11"/>
  <c r="D4386" i="11"/>
  <c r="E4386" i="11" s="1"/>
  <c r="D4385" i="11"/>
  <c r="D4384" i="11"/>
  <c r="D4383" i="11"/>
  <c r="E4383" i="11" s="1"/>
  <c r="D4382" i="11"/>
  <c r="E4382" i="11" s="1"/>
  <c r="D4381" i="11"/>
  <c r="D4380" i="11"/>
  <c r="D4379" i="11"/>
  <c r="E4379" i="11" s="1"/>
  <c r="D4378" i="11"/>
  <c r="E4378" i="11" s="1"/>
  <c r="D4377" i="11"/>
  <c r="D4376" i="11"/>
  <c r="D4375" i="11"/>
  <c r="E4375" i="11" s="1"/>
  <c r="D4374" i="11"/>
  <c r="E4374" i="11" s="1"/>
  <c r="D4373" i="11"/>
  <c r="D4372" i="11"/>
  <c r="D4371" i="11"/>
  <c r="E4371" i="11" s="1"/>
  <c r="D4370" i="11"/>
  <c r="E4370" i="11" s="1"/>
  <c r="D4369" i="11"/>
  <c r="D4368" i="11"/>
  <c r="D4367" i="11"/>
  <c r="E4367" i="11" s="1"/>
  <c r="D4366" i="11"/>
  <c r="E4366" i="11" s="1"/>
  <c r="D4365" i="11"/>
  <c r="D4364" i="11"/>
  <c r="D4363" i="11"/>
  <c r="E4363" i="11" s="1"/>
  <c r="D4362" i="11"/>
  <c r="E4362" i="11" s="1"/>
  <c r="D4361" i="11"/>
  <c r="D4360" i="11"/>
  <c r="D4359" i="11"/>
  <c r="E4359" i="11" s="1"/>
  <c r="D4358" i="11"/>
  <c r="E4358" i="11" s="1"/>
  <c r="D4357" i="11"/>
  <c r="D4356" i="11"/>
  <c r="E4356" i="11" s="1"/>
  <c r="D4355" i="11"/>
  <c r="E4355" i="11" s="1"/>
  <c r="D4354" i="11"/>
  <c r="E4354" i="11" s="1"/>
  <c r="D4353" i="11"/>
  <c r="D4352" i="11"/>
  <c r="D4351" i="11"/>
  <c r="E4351" i="11" s="1"/>
  <c r="D4350" i="11"/>
  <c r="E4350" i="11" s="1"/>
  <c r="D4349" i="11"/>
  <c r="D4348" i="11"/>
  <c r="E4348" i="11" s="1"/>
  <c r="D4347" i="11"/>
  <c r="E4347" i="11" s="1"/>
  <c r="D4346" i="11"/>
  <c r="E4346" i="11" s="1"/>
  <c r="D4345" i="11"/>
  <c r="D4344" i="11"/>
  <c r="D4343" i="11"/>
  <c r="E4343" i="11" s="1"/>
  <c r="D4342" i="11"/>
  <c r="E4342" i="11" s="1"/>
  <c r="D4341" i="11"/>
  <c r="D4340" i="11"/>
  <c r="E4340" i="11" s="1"/>
  <c r="D4339" i="11"/>
  <c r="E4339" i="11" s="1"/>
  <c r="D4338" i="11"/>
  <c r="E4338" i="11" s="1"/>
  <c r="D4337" i="11"/>
  <c r="D4336" i="11"/>
  <c r="D4335" i="11"/>
  <c r="E4335" i="11" s="1"/>
  <c r="D4334" i="11"/>
  <c r="E4334" i="11" s="1"/>
  <c r="D4333" i="11"/>
  <c r="D4332" i="11"/>
  <c r="E4332" i="11" s="1"/>
  <c r="D4331" i="11"/>
  <c r="E4331" i="11" s="1"/>
  <c r="D4330" i="11"/>
  <c r="E4330" i="11" s="1"/>
  <c r="D4329" i="11"/>
  <c r="D4328" i="11"/>
  <c r="D4327" i="11"/>
  <c r="E4327" i="11" s="1"/>
  <c r="D4326" i="11"/>
  <c r="E4326" i="11" s="1"/>
  <c r="D4325" i="11"/>
  <c r="D4324" i="11"/>
  <c r="D4323" i="11"/>
  <c r="E4323" i="11" s="1"/>
  <c r="D4322" i="11"/>
  <c r="D4321" i="11"/>
  <c r="D4320" i="11"/>
  <c r="D4319" i="11"/>
  <c r="E4319" i="11" s="1"/>
  <c r="D4318" i="11"/>
  <c r="E4318" i="11" s="1"/>
  <c r="D4317" i="11"/>
  <c r="D4316" i="11"/>
  <c r="E4316" i="11" s="1"/>
  <c r="D4315" i="11"/>
  <c r="E4315" i="11" s="1"/>
  <c r="D4314" i="11"/>
  <c r="E4314" i="11" s="1"/>
  <c r="D4313" i="11"/>
  <c r="D4312" i="11"/>
  <c r="D4311" i="11"/>
  <c r="E4311" i="11" s="1"/>
  <c r="D4310" i="11"/>
  <c r="E4310" i="11" s="1"/>
  <c r="D4309" i="11"/>
  <c r="E4309" i="11" s="1"/>
  <c r="D4308" i="11"/>
  <c r="E4308" i="11" s="1"/>
  <c r="D4307" i="11"/>
  <c r="E4307" i="11" s="1"/>
  <c r="D4306" i="11"/>
  <c r="E4306" i="11" s="1"/>
  <c r="D4305" i="11"/>
  <c r="E4305" i="11" s="1"/>
  <c r="D4304" i="11"/>
  <c r="D4303" i="11"/>
  <c r="E4303" i="11" s="1"/>
  <c r="D4302" i="11"/>
  <c r="E4302" i="11" s="1"/>
  <c r="D4301" i="11"/>
  <c r="D4300" i="11"/>
  <c r="E4300" i="11" s="1"/>
  <c r="D4299" i="11"/>
  <c r="E4299" i="11" s="1"/>
  <c r="D4298" i="11"/>
  <c r="E4298" i="11" s="1"/>
  <c r="D4297" i="11"/>
  <c r="D4296" i="11"/>
  <c r="D4295" i="11"/>
  <c r="D4294" i="11"/>
  <c r="E4294" i="11" s="1"/>
  <c r="D4293" i="11"/>
  <c r="E4293" i="11" s="1"/>
  <c r="D4292" i="11"/>
  <c r="E4292" i="11" s="1"/>
  <c r="D4291" i="11"/>
  <c r="E4291" i="11" s="1"/>
  <c r="D4290" i="11"/>
  <c r="D4289" i="11"/>
  <c r="E4289" i="11" s="1"/>
  <c r="D4288" i="11"/>
  <c r="D4287" i="11"/>
  <c r="E4287" i="11" s="1"/>
  <c r="D4286" i="11"/>
  <c r="E4286" i="11" s="1"/>
  <c r="D4285" i="11"/>
  <c r="D4284" i="11"/>
  <c r="E4284" i="11" s="1"/>
  <c r="D4283" i="11"/>
  <c r="E4283" i="11" s="1"/>
  <c r="D4282" i="11"/>
  <c r="E4282" i="11" s="1"/>
  <c r="D4281" i="11"/>
  <c r="D4280" i="11"/>
  <c r="D4279" i="11"/>
  <c r="E4279" i="11" s="1"/>
  <c r="D4278" i="11"/>
  <c r="E4278" i="11" s="1"/>
  <c r="D4277" i="11"/>
  <c r="E4277" i="11" s="1"/>
  <c r="D4276" i="11"/>
  <c r="D4275" i="11"/>
  <c r="E4275" i="11" s="1"/>
  <c r="D4274" i="11"/>
  <c r="E4274" i="11" s="1"/>
  <c r="D4273" i="11"/>
  <c r="E4273" i="11" s="1"/>
  <c r="D4272" i="11"/>
  <c r="D4271" i="11"/>
  <c r="D4270" i="11"/>
  <c r="E4270" i="11" s="1"/>
  <c r="D4269" i="11"/>
  <c r="E4269" i="11" s="1"/>
  <c r="D4268" i="11"/>
  <c r="E4268" i="11" s="1"/>
  <c r="D4267" i="11"/>
  <c r="E4267" i="11" s="1"/>
  <c r="D4266" i="11"/>
  <c r="D4265" i="11"/>
  <c r="E4265" i="11" s="1"/>
  <c r="D4264" i="11"/>
  <c r="D4263" i="11"/>
  <c r="E4263" i="11" s="1"/>
  <c r="D4262" i="11"/>
  <c r="E4262" i="11" s="1"/>
  <c r="D4261" i="11"/>
  <c r="D4260" i="11"/>
  <c r="E4260" i="11" s="1"/>
  <c r="D4259" i="11"/>
  <c r="D4258" i="11"/>
  <c r="E4258" i="11" s="1"/>
  <c r="D4257" i="11"/>
  <c r="E4257" i="11" s="1"/>
  <c r="D4256" i="11"/>
  <c r="D4255" i="11"/>
  <c r="E4255" i="11" s="1"/>
  <c r="D4254" i="11"/>
  <c r="E4254" i="11" s="1"/>
  <c r="D4253" i="11"/>
  <c r="E4253" i="11" s="1"/>
  <c r="D4252" i="11"/>
  <c r="E4252" i="11" s="1"/>
  <c r="D4251" i="11"/>
  <c r="E4251" i="11" s="1"/>
  <c r="D4250" i="11"/>
  <c r="E4250" i="11" s="1"/>
  <c r="D4249" i="11"/>
  <c r="D4248" i="11"/>
  <c r="D4247" i="11"/>
  <c r="D4246" i="11"/>
  <c r="E4246" i="11" s="1"/>
  <c r="D4245" i="11"/>
  <c r="E4245" i="11" s="1"/>
  <c r="D4244" i="11"/>
  <c r="D4243" i="11"/>
  <c r="E4243" i="11" s="1"/>
  <c r="D4242" i="11"/>
  <c r="D4241" i="11"/>
  <c r="E4241" i="11" s="1"/>
  <c r="D4240" i="11"/>
  <c r="D4239" i="11"/>
  <c r="E4239" i="11" s="1"/>
  <c r="D4238" i="11"/>
  <c r="E4238" i="11" s="1"/>
  <c r="D4237" i="11"/>
  <c r="D4236" i="11"/>
  <c r="E4236" i="11" s="1"/>
  <c r="D4235" i="11"/>
  <c r="D4234" i="11"/>
  <c r="E4234" i="11" s="1"/>
  <c r="D4233" i="11"/>
  <c r="E4233" i="11" s="1"/>
  <c r="D4232" i="11"/>
  <c r="D4231" i="11"/>
  <c r="E4231" i="11" s="1"/>
  <c r="D4230" i="11"/>
  <c r="E4230" i="11" s="1"/>
  <c r="D4229" i="11"/>
  <c r="E4229" i="11" s="1"/>
  <c r="D4228" i="11"/>
  <c r="E4228" i="11" s="1"/>
  <c r="D4227" i="11"/>
  <c r="E4227" i="11" s="1"/>
  <c r="D4226" i="11"/>
  <c r="E4226" i="11" s="1"/>
  <c r="D4225" i="11"/>
  <c r="D4224" i="11"/>
  <c r="D4223" i="11"/>
  <c r="D4222" i="11"/>
  <c r="E4222" i="11" s="1"/>
  <c r="D4221" i="11"/>
  <c r="D4220" i="11"/>
  <c r="D4219" i="11"/>
  <c r="E4219" i="11" s="1"/>
  <c r="D4218" i="11"/>
  <c r="E4218" i="11" s="1"/>
  <c r="D4217" i="11"/>
  <c r="E4217" i="11" s="1"/>
  <c r="D4216" i="11"/>
  <c r="D4215" i="11"/>
  <c r="D4214" i="11"/>
  <c r="E4214" i="11" s="1"/>
  <c r="E4213" i="11"/>
  <c r="D4213" i="11"/>
  <c r="D4212" i="11"/>
  <c r="E4212" i="11" s="1"/>
  <c r="D4211" i="11"/>
  <c r="E4211" i="11" s="1"/>
  <c r="D4210" i="11"/>
  <c r="E4210" i="11" s="1"/>
  <c r="D4209" i="11"/>
  <c r="D4208" i="11"/>
  <c r="D4207" i="11"/>
  <c r="E4207" i="11" s="1"/>
  <c r="D4206" i="11"/>
  <c r="E4206" i="11" s="1"/>
  <c r="D4205" i="11"/>
  <c r="E4205" i="11" s="1"/>
  <c r="D4204" i="11"/>
  <c r="E4204" i="11" s="1"/>
  <c r="D4203" i="11"/>
  <c r="E4203" i="11" s="1"/>
  <c r="D4202" i="11"/>
  <c r="E4202" i="11" s="1"/>
  <c r="D4201" i="11"/>
  <c r="E4201" i="11" s="1"/>
  <c r="D4200" i="11"/>
  <c r="D4199" i="11"/>
  <c r="E4199" i="11" s="1"/>
  <c r="D4198" i="11"/>
  <c r="E4198" i="11" s="1"/>
  <c r="D4197" i="11"/>
  <c r="E4197" i="11" s="1"/>
  <c r="D4196" i="11"/>
  <c r="E4196" i="11" s="1"/>
  <c r="D4195" i="11"/>
  <c r="E4195" i="11" s="1"/>
  <c r="D4194" i="11"/>
  <c r="E4194" i="11" s="1"/>
  <c r="D4193" i="11"/>
  <c r="E4193" i="11" s="1"/>
  <c r="D4192" i="11"/>
  <c r="D4191" i="11"/>
  <c r="D4190" i="11"/>
  <c r="E4190" i="11" s="1"/>
  <c r="D4189" i="11"/>
  <c r="E4189" i="11" s="1"/>
  <c r="D4188" i="11"/>
  <c r="E4188" i="11" s="1"/>
  <c r="D4187" i="11"/>
  <c r="D4186" i="11"/>
  <c r="D4185" i="11"/>
  <c r="E4185" i="11" s="1"/>
  <c r="D4184" i="11"/>
  <c r="E4184" i="11" s="1"/>
  <c r="D4183" i="11"/>
  <c r="E4183" i="11" s="1"/>
  <c r="D4182" i="11"/>
  <c r="D4181" i="11"/>
  <c r="E4181" i="11" s="1"/>
  <c r="D4180" i="11"/>
  <c r="E4180" i="11" s="1"/>
  <c r="D4179" i="11"/>
  <c r="E4179" i="11" s="1"/>
  <c r="D4178" i="11"/>
  <c r="D4177" i="11"/>
  <c r="D4176" i="11"/>
  <c r="E4176" i="11" s="1"/>
  <c r="D4175" i="11"/>
  <c r="D4174" i="11"/>
  <c r="E4174" i="11" s="1"/>
  <c r="D4173" i="11"/>
  <c r="D4172" i="11"/>
  <c r="E4172" i="11" s="1"/>
  <c r="D4171" i="11"/>
  <c r="E4171" i="11" s="1"/>
  <c r="D4170" i="11"/>
  <c r="E4170" i="11" s="1"/>
  <c r="D4169" i="11"/>
  <c r="E4169" i="11" s="1"/>
  <c r="D4168" i="11"/>
  <c r="E4168" i="11" s="1"/>
  <c r="D4167" i="11"/>
  <c r="E4167" i="11" s="1"/>
  <c r="D4166" i="11"/>
  <c r="D4165" i="11"/>
  <c r="D4164" i="11"/>
  <c r="D4163" i="11"/>
  <c r="E4163" i="11" s="1"/>
  <c r="D4162" i="11"/>
  <c r="E4162" i="11" s="1"/>
  <c r="D4161" i="11"/>
  <c r="E4161" i="11" s="1"/>
  <c r="D4160" i="11"/>
  <c r="D4159" i="11"/>
  <c r="E4159" i="11" s="1"/>
  <c r="D4158" i="11"/>
  <c r="E4158" i="11" s="1"/>
  <c r="D4157" i="11"/>
  <c r="E4157" i="11" s="1"/>
  <c r="D4156" i="11"/>
  <c r="E4156" i="11" s="1"/>
  <c r="D4155" i="11"/>
  <c r="E4155" i="11" s="1"/>
  <c r="D4154" i="11"/>
  <c r="E4154" i="11" s="1"/>
  <c r="D4153" i="11"/>
  <c r="D4152" i="11"/>
  <c r="E4152" i="11" s="1"/>
  <c r="D4151" i="11"/>
  <c r="E4151" i="11" s="1"/>
  <c r="D4150" i="11"/>
  <c r="E4150" i="11" s="1"/>
  <c r="D4149" i="11"/>
  <c r="E4149" i="11" s="1"/>
  <c r="E4148" i="11"/>
  <c r="D4148" i="11"/>
  <c r="D4147" i="11"/>
  <c r="D4146" i="11"/>
  <c r="D4145" i="11"/>
  <c r="D4144" i="11"/>
  <c r="E4144" i="11" s="1"/>
  <c r="D4143" i="11"/>
  <c r="D4142" i="11"/>
  <c r="E4142" i="11" s="1"/>
  <c r="D4141" i="11"/>
  <c r="D4140" i="11"/>
  <c r="E4140" i="11" s="1"/>
  <c r="D4139" i="11"/>
  <c r="E4139" i="11" s="1"/>
  <c r="D4138" i="11"/>
  <c r="E4138" i="11" s="1"/>
  <c r="D4137" i="11"/>
  <c r="E4137" i="11" s="1"/>
  <c r="D4136" i="11"/>
  <c r="E4136" i="11" s="1"/>
  <c r="D4135" i="11"/>
  <c r="E4135" i="11" s="1"/>
  <c r="D4134" i="11"/>
  <c r="D4133" i="11"/>
  <c r="D4132" i="11"/>
  <c r="D4131" i="11"/>
  <c r="E4131" i="11" s="1"/>
  <c r="D4130" i="11"/>
  <c r="E4130" i="11" s="1"/>
  <c r="D4129" i="11"/>
  <c r="E4129" i="11" s="1"/>
  <c r="D4128" i="11"/>
  <c r="D4127" i="11"/>
  <c r="E4127" i="11" s="1"/>
  <c r="D4126" i="11"/>
  <c r="E4126" i="11" s="1"/>
  <c r="D4125" i="11"/>
  <c r="E4125" i="11" s="1"/>
  <c r="D4124" i="11"/>
  <c r="E4124" i="11" s="1"/>
  <c r="D4123" i="11"/>
  <c r="E4123" i="11" s="1"/>
  <c r="D4122" i="11"/>
  <c r="E4122" i="11" s="1"/>
  <c r="D4121" i="11"/>
  <c r="D4120" i="11"/>
  <c r="E4120" i="11" s="1"/>
  <c r="D4119" i="11"/>
  <c r="E4119" i="11" s="1"/>
  <c r="D4118" i="11"/>
  <c r="E4118" i="11" s="1"/>
  <c r="D4117" i="11"/>
  <c r="E4117" i="11" s="1"/>
  <c r="D4116" i="11"/>
  <c r="E4116" i="11" s="1"/>
  <c r="D4115" i="11"/>
  <c r="D4114" i="11"/>
  <c r="D4113" i="11"/>
  <c r="D4112" i="11"/>
  <c r="E4112" i="11" s="1"/>
  <c r="D4111" i="11"/>
  <c r="E4111" i="11" s="1"/>
  <c r="D4110" i="11"/>
  <c r="E4110" i="11" s="1"/>
  <c r="D4109" i="11"/>
  <c r="D4108" i="11"/>
  <c r="E4108" i="11" s="1"/>
  <c r="D4107" i="11"/>
  <c r="E4107" i="11" s="1"/>
  <c r="D4106" i="11"/>
  <c r="E4106" i="11" s="1"/>
  <c r="D4105" i="11"/>
  <c r="E4105" i="11" s="1"/>
  <c r="D4104" i="11"/>
  <c r="E4104" i="11" s="1"/>
  <c r="D4103" i="11"/>
  <c r="E4103" i="11" s="1"/>
  <c r="D4102" i="11"/>
  <c r="D4101" i="11"/>
  <c r="D4100" i="11"/>
  <c r="D4099" i="11"/>
  <c r="E4099" i="11" s="1"/>
  <c r="D4098" i="11"/>
  <c r="E4098" i="11" s="1"/>
  <c r="D4097" i="11"/>
  <c r="E4097" i="11" s="1"/>
  <c r="D4096" i="11"/>
  <c r="D4095" i="11"/>
  <c r="D4094" i="11"/>
  <c r="E4094" i="11" s="1"/>
  <c r="D4093" i="11"/>
  <c r="E4093" i="11" s="1"/>
  <c r="D4092" i="11"/>
  <c r="E4092" i="11" s="1"/>
  <c r="D4091" i="11"/>
  <c r="E4091" i="11" s="1"/>
  <c r="D4090" i="11"/>
  <c r="E4090" i="11" s="1"/>
  <c r="D4089" i="11"/>
  <c r="D4088" i="11"/>
  <c r="D4087" i="11"/>
  <c r="E4087" i="11" s="1"/>
  <c r="D4086" i="11"/>
  <c r="E4086" i="11" s="1"/>
  <c r="D4085" i="11"/>
  <c r="E4085" i="11" s="1"/>
  <c r="E4084" i="11"/>
  <c r="D4084" i="11"/>
  <c r="D4083" i="11"/>
  <c r="D4082" i="11"/>
  <c r="D4081" i="11"/>
  <c r="D4080" i="11"/>
  <c r="E4080" i="11" s="1"/>
  <c r="D4079" i="11"/>
  <c r="E4079" i="11" s="1"/>
  <c r="D4078" i="11"/>
  <c r="E4078" i="11" s="1"/>
  <c r="D4077" i="11"/>
  <c r="E4077" i="11" s="1"/>
  <c r="D4076" i="11"/>
  <c r="E4076" i="11" s="1"/>
  <c r="D4075" i="11"/>
  <c r="E4075" i="11" s="1"/>
  <c r="D4074" i="11"/>
  <c r="E4074" i="11" s="1"/>
  <c r="D4073" i="11"/>
  <c r="E4073" i="11" s="1"/>
  <c r="D4072" i="11"/>
  <c r="E4072" i="11" s="1"/>
  <c r="D4071" i="11"/>
  <c r="E4071" i="11" s="1"/>
  <c r="D4070" i="11"/>
  <c r="E4070" i="11" s="1"/>
  <c r="D4069" i="11"/>
  <c r="D4068" i="11"/>
  <c r="D4067" i="11"/>
  <c r="E4067" i="11" s="1"/>
  <c r="D4066" i="11"/>
  <c r="E4066" i="11" s="1"/>
  <c r="D4065" i="11"/>
  <c r="E4065" i="11" s="1"/>
  <c r="D4064" i="11"/>
  <c r="D4063" i="11"/>
  <c r="E4063" i="11" s="1"/>
  <c r="D4062" i="11"/>
  <c r="E4062" i="11" s="1"/>
  <c r="D4061" i="11"/>
  <c r="E4061" i="11" s="1"/>
  <c r="D4060" i="11"/>
  <c r="E4060" i="11" s="1"/>
  <c r="D4059" i="11"/>
  <c r="E4059" i="11" s="1"/>
  <c r="D4058" i="11"/>
  <c r="E4058" i="11" s="1"/>
  <c r="D4057" i="11"/>
  <c r="D4056" i="11"/>
  <c r="D4055" i="11"/>
  <c r="E4055" i="11" s="1"/>
  <c r="D4054" i="11"/>
  <c r="E4054" i="11" s="1"/>
  <c r="D4053" i="11"/>
  <c r="E4053" i="11" s="1"/>
  <c r="D4052" i="11"/>
  <c r="E4052" i="11" s="1"/>
  <c r="D4051" i="11"/>
  <c r="D4050" i="11"/>
  <c r="D4049" i="11"/>
  <c r="D4048" i="11"/>
  <c r="E4048" i="11" s="1"/>
  <c r="D4047" i="11"/>
  <c r="E4047" i="11" s="1"/>
  <c r="D4046" i="11"/>
  <c r="E4046" i="11" s="1"/>
  <c r="D4045" i="11"/>
  <c r="E4045" i="11" s="1"/>
  <c r="D4044" i="11"/>
  <c r="D4043" i="11"/>
  <c r="D4042" i="11"/>
  <c r="E4042" i="11" s="1"/>
  <c r="D4041" i="11"/>
  <c r="D4040" i="11"/>
  <c r="E4040" i="11" s="1"/>
  <c r="D4039" i="11"/>
  <c r="D4038" i="11"/>
  <c r="D4037" i="11"/>
  <c r="D4036" i="11"/>
  <c r="E4036" i="11" s="1"/>
  <c r="D4035" i="11"/>
  <c r="D4034" i="11"/>
  <c r="E4034" i="11" s="1"/>
  <c r="D4033" i="11"/>
  <c r="E4033" i="11" s="1"/>
  <c r="D4032" i="11"/>
  <c r="E4032" i="11" s="1"/>
  <c r="D4031" i="11"/>
  <c r="E4031" i="11" s="1"/>
  <c r="E4030" i="11"/>
  <c r="D4030" i="11"/>
  <c r="D4029" i="11"/>
  <c r="D4028" i="11"/>
  <c r="E4028" i="11" s="1"/>
  <c r="D4027" i="11"/>
  <c r="E4027" i="11" s="1"/>
  <c r="D4026" i="11"/>
  <c r="E4026" i="11" s="1"/>
  <c r="D4025" i="11"/>
  <c r="E4025" i="11" s="1"/>
  <c r="D4024" i="11"/>
  <c r="E4024" i="11" s="1"/>
  <c r="D4023" i="11"/>
  <c r="D4022" i="11"/>
  <c r="D4021" i="11"/>
  <c r="E4021" i="11" s="1"/>
  <c r="D4020" i="11"/>
  <c r="E4020" i="11" s="1"/>
  <c r="D4019" i="11"/>
  <c r="E4019" i="11" s="1"/>
  <c r="D4018" i="11"/>
  <c r="E4018" i="11" s="1"/>
  <c r="D4017" i="11"/>
  <c r="D4016" i="11"/>
  <c r="E4016" i="11" s="1"/>
  <c r="D4015" i="11"/>
  <c r="D4014" i="11"/>
  <c r="E4014" i="11" s="1"/>
  <c r="E4013" i="11"/>
  <c r="D4013" i="11"/>
  <c r="D4012" i="11"/>
  <c r="E4012" i="11" s="1"/>
  <c r="D4011" i="11"/>
  <c r="E4011" i="11" s="1"/>
  <c r="D4010" i="11"/>
  <c r="E4010" i="11" s="1"/>
  <c r="D4009" i="11"/>
  <c r="E4009" i="11" s="1"/>
  <c r="D4008" i="11"/>
  <c r="E4008" i="11" s="1"/>
  <c r="D4007" i="11"/>
  <c r="D4006" i="11"/>
  <c r="D4005" i="11"/>
  <c r="E4005" i="11" s="1"/>
  <c r="D4004" i="11"/>
  <c r="E4004" i="11" s="1"/>
  <c r="D4003" i="11"/>
  <c r="E4003" i="11" s="1"/>
  <c r="D4002" i="11"/>
  <c r="E4002" i="11" s="1"/>
  <c r="D4001" i="11"/>
  <c r="E4001" i="11" s="1"/>
  <c r="D4000" i="11"/>
  <c r="E4000" i="11" s="1"/>
  <c r="D3999" i="11"/>
  <c r="D3998" i="11"/>
  <c r="D3997" i="11"/>
  <c r="E3997" i="11" s="1"/>
  <c r="D3996" i="11"/>
  <c r="E3996" i="11" s="1"/>
  <c r="D3995" i="11"/>
  <c r="E3995" i="11" s="1"/>
  <c r="D3994" i="11"/>
  <c r="E3994" i="11" s="1"/>
  <c r="D3993" i="11"/>
  <c r="E3993" i="11" s="1"/>
  <c r="D3992" i="11"/>
  <c r="E3992" i="11" s="1"/>
  <c r="D3991" i="11"/>
  <c r="D3990" i="11"/>
  <c r="D3989" i="11"/>
  <c r="E3989" i="11" s="1"/>
  <c r="D3988" i="11"/>
  <c r="E3988" i="11" s="1"/>
  <c r="E3987" i="11"/>
  <c r="D3987" i="11"/>
  <c r="D3986" i="11"/>
  <c r="E3986" i="11" s="1"/>
  <c r="D3985" i="11"/>
  <c r="E3985" i="11" s="1"/>
  <c r="D3984" i="11"/>
  <c r="E3984" i="11" s="1"/>
  <c r="D3983" i="11"/>
  <c r="D3982" i="11"/>
  <c r="E3982" i="11" s="1"/>
  <c r="D3981" i="11"/>
  <c r="E3981" i="11" s="1"/>
  <c r="D3980" i="11"/>
  <c r="E3980" i="11" s="1"/>
  <c r="D3979" i="11"/>
  <c r="E3979" i="11" s="1"/>
  <c r="D3978" i="11"/>
  <c r="E3978" i="11" s="1"/>
  <c r="D3977" i="11"/>
  <c r="E3977" i="11" s="1"/>
  <c r="D3976" i="11"/>
  <c r="E3976" i="11" s="1"/>
  <c r="D3975" i="11"/>
  <c r="D3974" i="11"/>
  <c r="D3973" i="11"/>
  <c r="E3973" i="11" s="1"/>
  <c r="D3972" i="11"/>
  <c r="E3972" i="11" s="1"/>
  <c r="D3971" i="11"/>
  <c r="E3971" i="11" s="1"/>
  <c r="D3970" i="11"/>
  <c r="E3970" i="11" s="1"/>
  <c r="D3969" i="11"/>
  <c r="E3969" i="11" s="1"/>
  <c r="D3968" i="11"/>
  <c r="D3967" i="11"/>
  <c r="D3966" i="11"/>
  <c r="D3965" i="11"/>
  <c r="E3965" i="11" s="1"/>
  <c r="D3964" i="11"/>
  <c r="E3964" i="11" s="1"/>
  <c r="D3963" i="11"/>
  <c r="E3963" i="11" s="1"/>
  <c r="D3962" i="11"/>
  <c r="E3962" i="11" s="1"/>
  <c r="D3961" i="11"/>
  <c r="E3961" i="11" s="1"/>
  <c r="D3960" i="11"/>
  <c r="E3960" i="11" s="1"/>
  <c r="D3959" i="11"/>
  <c r="D3958" i="11"/>
  <c r="D3957" i="11"/>
  <c r="E3957" i="11" s="1"/>
  <c r="E3956" i="11"/>
  <c r="D3956" i="11"/>
  <c r="D3955" i="11"/>
  <c r="E3955" i="11" s="1"/>
  <c r="D3954" i="11"/>
  <c r="E3954" i="11" s="1"/>
  <c r="D3953" i="11"/>
  <c r="D3952" i="11"/>
  <c r="E3952" i="11" s="1"/>
  <c r="D3951" i="11"/>
  <c r="D3950" i="11"/>
  <c r="E3950" i="11" s="1"/>
  <c r="D3949" i="11"/>
  <c r="E3949" i="11" s="1"/>
  <c r="D3948" i="11"/>
  <c r="E3948" i="11" s="1"/>
  <c r="D3947" i="11"/>
  <c r="E3947" i="11" s="1"/>
  <c r="D3946" i="11"/>
  <c r="E3946" i="11" s="1"/>
  <c r="D3945" i="11"/>
  <c r="E3945" i="11" s="1"/>
  <c r="D3944" i="11"/>
  <c r="E3944" i="11" s="1"/>
  <c r="D3943" i="11"/>
  <c r="D3942" i="11"/>
  <c r="D3941" i="11"/>
  <c r="E3941" i="11" s="1"/>
  <c r="D3940" i="11"/>
  <c r="E3940" i="11" s="1"/>
  <c r="D3939" i="11"/>
  <c r="E3939" i="11" s="1"/>
  <c r="D3938" i="11"/>
  <c r="D3937" i="11"/>
  <c r="E3937" i="11" s="1"/>
  <c r="D3936" i="11"/>
  <c r="E3936" i="11" s="1"/>
  <c r="D3935" i="11"/>
  <c r="D3934" i="11"/>
  <c r="D3933" i="11"/>
  <c r="E3933" i="11" s="1"/>
  <c r="D3932" i="11"/>
  <c r="E3932" i="11" s="1"/>
  <c r="D3931" i="11"/>
  <c r="E3931" i="11" s="1"/>
  <c r="D3930" i="11"/>
  <c r="E3930" i="11" s="1"/>
  <c r="D3929" i="11"/>
  <c r="E3929" i="11" s="1"/>
  <c r="D3928" i="11"/>
  <c r="E3928" i="11" s="1"/>
  <c r="D3927" i="11"/>
  <c r="D3926" i="11"/>
  <c r="E3925" i="11"/>
  <c r="D3925" i="11"/>
  <c r="D3924" i="11"/>
  <c r="E3924" i="11" s="1"/>
  <c r="D3923" i="11"/>
  <c r="E3923" i="11" s="1"/>
  <c r="D3922" i="11"/>
  <c r="E3922" i="11" s="1"/>
  <c r="D3921" i="11"/>
  <c r="E3921" i="11" s="1"/>
  <c r="D3920" i="11"/>
  <c r="E3920" i="11" s="1"/>
  <c r="D3919" i="11"/>
  <c r="D3918" i="11"/>
  <c r="D3917" i="11"/>
  <c r="E3917" i="11" s="1"/>
  <c r="D3916" i="11"/>
  <c r="E3916" i="11" s="1"/>
  <c r="D3915" i="11"/>
  <c r="E3915" i="11" s="1"/>
  <c r="D3914" i="11"/>
  <c r="E3914" i="11" s="1"/>
  <c r="D3913" i="11"/>
  <c r="E3913" i="11" s="1"/>
  <c r="D3912" i="11"/>
  <c r="E3912" i="11" s="1"/>
  <c r="D3911" i="11"/>
  <c r="D3910" i="11"/>
  <c r="E3910" i="11" s="1"/>
  <c r="D3909" i="11"/>
  <c r="E3909" i="11" s="1"/>
  <c r="E3908" i="11"/>
  <c r="D3908" i="11"/>
  <c r="D3907" i="11"/>
  <c r="E3907" i="11" s="1"/>
  <c r="D3906" i="11"/>
  <c r="E3906" i="11" s="1"/>
  <c r="D3905" i="11"/>
  <c r="E3905" i="11" s="1"/>
  <c r="D3904" i="11"/>
  <c r="E3904" i="11" s="1"/>
  <c r="D3903" i="11"/>
  <c r="D3902" i="11"/>
  <c r="E3902" i="11" s="1"/>
  <c r="D3901" i="11"/>
  <c r="E3901" i="11" s="1"/>
  <c r="D3900" i="11"/>
  <c r="E3900" i="11" s="1"/>
  <c r="D3899" i="11"/>
  <c r="E3899" i="11" s="1"/>
  <c r="D3898" i="11"/>
  <c r="E3898" i="11" s="1"/>
  <c r="D3897" i="11"/>
  <c r="E3897" i="11" s="1"/>
  <c r="D3896" i="11"/>
  <c r="E3896" i="11" s="1"/>
  <c r="D3895" i="11"/>
  <c r="E3894" i="11"/>
  <c r="D3894" i="11"/>
  <c r="D3893" i="11"/>
  <c r="E3893" i="11" s="1"/>
  <c r="D3892" i="11"/>
  <c r="D3891" i="11"/>
  <c r="E3891" i="11" s="1"/>
  <c r="D3890" i="11"/>
  <c r="E3890" i="11" s="1"/>
  <c r="D3889" i="11"/>
  <c r="E3889" i="11" s="1"/>
  <c r="D3888" i="11"/>
  <c r="E3888" i="11" s="1"/>
  <c r="D3887" i="11"/>
  <c r="D3886" i="11"/>
  <c r="E3886" i="11" s="1"/>
  <c r="D3885" i="11"/>
  <c r="E3885" i="11" s="1"/>
  <c r="D3884" i="11"/>
  <c r="E3884" i="11" s="1"/>
  <c r="D3883" i="11"/>
  <c r="E3883" i="11" s="1"/>
  <c r="D3882" i="11"/>
  <c r="E3882" i="11" s="1"/>
  <c r="D3881" i="11"/>
  <c r="E3881" i="11" s="1"/>
  <c r="D3880" i="11"/>
  <c r="E3880" i="11" s="1"/>
  <c r="D3879" i="11"/>
  <c r="D3878" i="11"/>
  <c r="E3878" i="11" s="1"/>
  <c r="D3877" i="11"/>
  <c r="E3877" i="11" s="1"/>
  <c r="D3876" i="11"/>
  <c r="E3876" i="11" s="1"/>
  <c r="D3875" i="11"/>
  <c r="E3875" i="11" s="1"/>
  <c r="D3874" i="11"/>
  <c r="E3874" i="11" s="1"/>
  <c r="D3873" i="11"/>
  <c r="E3873" i="11" s="1"/>
  <c r="D3872" i="11"/>
  <c r="E3872" i="11" s="1"/>
  <c r="D3871" i="11"/>
  <c r="D3870" i="11"/>
  <c r="D3869" i="11"/>
  <c r="E3869" i="11" s="1"/>
  <c r="D3868" i="11"/>
  <c r="E3868" i="11" s="1"/>
  <c r="D3867" i="11"/>
  <c r="E3867" i="11" s="1"/>
  <c r="D3866" i="11"/>
  <c r="E3866" i="11" s="1"/>
  <c r="D3865" i="11"/>
  <c r="D3864" i="11"/>
  <c r="E3864" i="11" s="1"/>
  <c r="D3863" i="11"/>
  <c r="D3862" i="11"/>
  <c r="E3862" i="11" s="1"/>
  <c r="D3861" i="11"/>
  <c r="E3861" i="11" s="1"/>
  <c r="D3860" i="11"/>
  <c r="E3860" i="11" s="1"/>
  <c r="D3859" i="11"/>
  <c r="E3859" i="11" s="1"/>
  <c r="D3858" i="11"/>
  <c r="E3858" i="11" s="1"/>
  <c r="D3857" i="11"/>
  <c r="E3857" i="11" s="1"/>
  <c r="D3856" i="11"/>
  <c r="D3855" i="11"/>
  <c r="D3854" i="11"/>
  <c r="E3854" i="11" s="1"/>
  <c r="D3853" i="11"/>
  <c r="E3853" i="11" s="1"/>
  <c r="D3852" i="11"/>
  <c r="E3852" i="11" s="1"/>
  <c r="D3851" i="11"/>
  <c r="E3851" i="11" s="1"/>
  <c r="D3850" i="11"/>
  <c r="E3850" i="11" s="1"/>
  <c r="D3849" i="11"/>
  <c r="E3849" i="11" s="1"/>
  <c r="D3848" i="11"/>
  <c r="E3848" i="11" s="1"/>
  <c r="D3847" i="11"/>
  <c r="D3846" i="11"/>
  <c r="E3846" i="11" s="1"/>
  <c r="D3845" i="11"/>
  <c r="E3845" i="11" s="1"/>
  <c r="D3844" i="11"/>
  <c r="D3843" i="11"/>
  <c r="E3843" i="11" s="1"/>
  <c r="D3842" i="11"/>
  <c r="E3842" i="11" s="1"/>
  <c r="D3841" i="11"/>
  <c r="E3841" i="11" s="1"/>
  <c r="D3840" i="11"/>
  <c r="E3840" i="11" s="1"/>
  <c r="D3839" i="11"/>
  <c r="D3838" i="11"/>
  <c r="E3838" i="11" s="1"/>
  <c r="E3837" i="11"/>
  <c r="D3837" i="11"/>
  <c r="D3836" i="11"/>
  <c r="E3836" i="11" s="1"/>
  <c r="D3835" i="11"/>
  <c r="E3835" i="11" s="1"/>
  <c r="D3834" i="11"/>
  <c r="E3834" i="11" s="1"/>
  <c r="D3833" i="11"/>
  <c r="E3833" i="11" s="1"/>
  <c r="D3832" i="11"/>
  <c r="E3832" i="11" s="1"/>
  <c r="D3831" i="11"/>
  <c r="D3830" i="11"/>
  <c r="E3830" i="11" s="1"/>
  <c r="E3829" i="11"/>
  <c r="D3829" i="11"/>
  <c r="D3828" i="11"/>
  <c r="D3827" i="11"/>
  <c r="E3827" i="11" s="1"/>
  <c r="D3826" i="11"/>
  <c r="D3825" i="11"/>
  <c r="E3825" i="11" s="1"/>
  <c r="D3824" i="11"/>
  <c r="E3824" i="11" s="1"/>
  <c r="D3823" i="11"/>
  <c r="D3822" i="11"/>
  <c r="D3821" i="11"/>
  <c r="E3821" i="11" s="1"/>
  <c r="D3820" i="11"/>
  <c r="E3820" i="11" s="1"/>
  <c r="D3819" i="11"/>
  <c r="E3819" i="11" s="1"/>
  <c r="D3818" i="11"/>
  <c r="E3818" i="11" s="1"/>
  <c r="D3817" i="11"/>
  <c r="E3817" i="11" s="1"/>
  <c r="D3816" i="11"/>
  <c r="E3816" i="11" s="1"/>
  <c r="D3815" i="11"/>
  <c r="D3814" i="11"/>
  <c r="D3813" i="11"/>
  <c r="E3813" i="11" s="1"/>
  <c r="D3812" i="11"/>
  <c r="E3812" i="11" s="1"/>
  <c r="D3811" i="11"/>
  <c r="E3811" i="11" s="1"/>
  <c r="D3810" i="11"/>
  <c r="E3810" i="11" s="1"/>
  <c r="D3809" i="11"/>
  <c r="E3809" i="11" s="1"/>
  <c r="D3808" i="11"/>
  <c r="E3808" i="11" s="1"/>
  <c r="D3807" i="11"/>
  <c r="D3806" i="11"/>
  <c r="D3805" i="11"/>
  <c r="E3805" i="11" s="1"/>
  <c r="D3804" i="11"/>
  <c r="E3804" i="11" s="1"/>
  <c r="D3803" i="11"/>
  <c r="E3803" i="11" s="1"/>
  <c r="D3802" i="11"/>
  <c r="E3802" i="11" s="1"/>
  <c r="D3801" i="11"/>
  <c r="E3801" i="11" s="1"/>
  <c r="D3800" i="11"/>
  <c r="E3800" i="11" s="1"/>
  <c r="D3799" i="11"/>
  <c r="D3798" i="11"/>
  <c r="D3797" i="11"/>
  <c r="E3797" i="11" s="1"/>
  <c r="D3796" i="11"/>
  <c r="E3796" i="11" s="1"/>
  <c r="D3795" i="11"/>
  <c r="E3795" i="11" s="1"/>
  <c r="D3794" i="11"/>
  <c r="D3793" i="11"/>
  <c r="E3793" i="11" s="1"/>
  <c r="D3792" i="11"/>
  <c r="E3792" i="11" s="1"/>
  <c r="D3791" i="11"/>
  <c r="E3791" i="11" s="1"/>
  <c r="D3790" i="11"/>
  <c r="E3790" i="11" s="1"/>
  <c r="D3789" i="11"/>
  <c r="E3789" i="11" s="1"/>
  <c r="D3788" i="11"/>
  <c r="E3788" i="11" s="1"/>
  <c r="D3787" i="11"/>
  <c r="E3787" i="11" s="1"/>
  <c r="D3786" i="11"/>
  <c r="D3785" i="11"/>
  <c r="E3785" i="11" s="1"/>
  <c r="D3784" i="11"/>
  <c r="E3784" i="11" s="1"/>
  <c r="D3783" i="11"/>
  <c r="D3782" i="11"/>
  <c r="E3782" i="11" s="1"/>
  <c r="D3781" i="11"/>
  <c r="D3780" i="11"/>
  <c r="E3780" i="11" s="1"/>
  <c r="D3779" i="11"/>
  <c r="E3779" i="11" s="1"/>
  <c r="D3778" i="11"/>
  <c r="E3778" i="11" s="1"/>
  <c r="D3777" i="11"/>
  <c r="E3777" i="11" s="1"/>
  <c r="D3776" i="11"/>
  <c r="E3776" i="11" s="1"/>
  <c r="D3775" i="11"/>
  <c r="E3775" i="11" s="1"/>
  <c r="D3774" i="11"/>
  <c r="E3774" i="11" s="1"/>
  <c r="D3773" i="11"/>
  <c r="E3772" i="11"/>
  <c r="D3772" i="11"/>
  <c r="D3771" i="11"/>
  <c r="E3771" i="11" s="1"/>
  <c r="D3770" i="11"/>
  <c r="E3770" i="11" s="1"/>
  <c r="D3769" i="11"/>
  <c r="E3769" i="11" s="1"/>
  <c r="D3768" i="11"/>
  <c r="E3768" i="11" s="1"/>
  <c r="D3767" i="11"/>
  <c r="E3767" i="11" s="1"/>
  <c r="D3766" i="11"/>
  <c r="E3766" i="11" s="1"/>
  <c r="D3765" i="11"/>
  <c r="D3764" i="11"/>
  <c r="D3763" i="11"/>
  <c r="E3763" i="11" s="1"/>
  <c r="D3762" i="11"/>
  <c r="E3762" i="11" s="1"/>
  <c r="D3761" i="11"/>
  <c r="E3761" i="11" s="1"/>
  <c r="D3760" i="11"/>
  <c r="D3759" i="11"/>
  <c r="E3759" i="11" s="1"/>
  <c r="D3758" i="11"/>
  <c r="E3758" i="11" s="1"/>
  <c r="D3757" i="11"/>
  <c r="D3756" i="11"/>
  <c r="E3756" i="11" s="1"/>
  <c r="D3755" i="11"/>
  <c r="E3755" i="11" s="1"/>
  <c r="D3754" i="11"/>
  <c r="E3754" i="11" s="1"/>
  <c r="D3753" i="11"/>
  <c r="D3752" i="11"/>
  <c r="E3752" i="11" s="1"/>
  <c r="D3751" i="11"/>
  <c r="E3751" i="11" s="1"/>
  <c r="D3750" i="11"/>
  <c r="D3749" i="11"/>
  <c r="E3749" i="11" s="1"/>
  <c r="D3748" i="11"/>
  <c r="E3748" i="11" s="1"/>
  <c r="D3747" i="11"/>
  <c r="E3747" i="11" s="1"/>
  <c r="D3746" i="11"/>
  <c r="D3745" i="11"/>
  <c r="E3745" i="11" s="1"/>
  <c r="D3744" i="11"/>
  <c r="E3744" i="11" s="1"/>
  <c r="E3743" i="11"/>
  <c r="D3743" i="11"/>
  <c r="D3742" i="11"/>
  <c r="E3742" i="11" s="1"/>
  <c r="D3741" i="11"/>
  <c r="E3741" i="11" s="1"/>
  <c r="D3740" i="11"/>
  <c r="E3740" i="11" s="1"/>
  <c r="D3739" i="11"/>
  <c r="D3738" i="11"/>
  <c r="E3738" i="11" s="1"/>
  <c r="D3737" i="11"/>
  <c r="E3737" i="11" s="1"/>
  <c r="D3736" i="11"/>
  <c r="E3736" i="11" s="1"/>
  <c r="D3735" i="11"/>
  <c r="D3734" i="11"/>
  <c r="E3734" i="11" s="1"/>
  <c r="D3733" i="11"/>
  <c r="E3733" i="11" s="1"/>
  <c r="D3732" i="11"/>
  <c r="D3731" i="11"/>
  <c r="E3731" i="11" s="1"/>
  <c r="D3730" i="11"/>
  <c r="E3730" i="11" s="1"/>
  <c r="D3729" i="11"/>
  <c r="E3729" i="11" s="1"/>
  <c r="D3728" i="11"/>
  <c r="D3727" i="11"/>
  <c r="E3727" i="11" s="1"/>
  <c r="D3726" i="11"/>
  <c r="E3726" i="11" s="1"/>
  <c r="D3725" i="11"/>
  <c r="D3724" i="11"/>
  <c r="E3724" i="11" s="1"/>
  <c r="D3723" i="11"/>
  <c r="E3723" i="11" s="1"/>
  <c r="D3722" i="11"/>
  <c r="E3722" i="11" s="1"/>
  <c r="D3721" i="11"/>
  <c r="D3720" i="11"/>
  <c r="E3720" i="11" s="1"/>
  <c r="D3719" i="11"/>
  <c r="E3719" i="11" s="1"/>
  <c r="D3718" i="11"/>
  <c r="D3717" i="11"/>
  <c r="D3716" i="11"/>
  <c r="E3716" i="11" s="1"/>
  <c r="D3715" i="11"/>
  <c r="E3715" i="11" s="1"/>
  <c r="D3714" i="11"/>
  <c r="D3713" i="11"/>
  <c r="E3713" i="11" s="1"/>
  <c r="D3712" i="11"/>
  <c r="E3712" i="11" s="1"/>
  <c r="D3711" i="11"/>
  <c r="E3711" i="11" s="1"/>
  <c r="D3710" i="11"/>
  <c r="E3710" i="11" s="1"/>
  <c r="D3709" i="11"/>
  <c r="E3709" i="11" s="1"/>
  <c r="D3708" i="11"/>
  <c r="E3708" i="11" s="1"/>
  <c r="D3707" i="11"/>
  <c r="D3706" i="11"/>
  <c r="E3706" i="11" s="1"/>
  <c r="D3705" i="11"/>
  <c r="E3705" i="11" s="1"/>
  <c r="D3704" i="11"/>
  <c r="E3704" i="11" s="1"/>
  <c r="D3703" i="11"/>
  <c r="D3702" i="11"/>
  <c r="E3702" i="11" s="1"/>
  <c r="D3701" i="11"/>
  <c r="E3701" i="11" s="1"/>
  <c r="D3700" i="11"/>
  <c r="D3699" i="11"/>
  <c r="E3699" i="11" s="1"/>
  <c r="D3698" i="11"/>
  <c r="E3698" i="11" s="1"/>
  <c r="D3697" i="11"/>
  <c r="E3697" i="11" s="1"/>
  <c r="D3696" i="11"/>
  <c r="D3695" i="11"/>
  <c r="E3695" i="11" s="1"/>
  <c r="D3694" i="11"/>
  <c r="E3694" i="11" s="1"/>
  <c r="D3693" i="11"/>
  <c r="E3692" i="11"/>
  <c r="D3692" i="11"/>
  <c r="D3691" i="11"/>
  <c r="E3691" i="11" s="1"/>
  <c r="D3690" i="11"/>
  <c r="E3690" i="11" s="1"/>
  <c r="D3689" i="11"/>
  <c r="D3688" i="11"/>
  <c r="E3688" i="11" s="1"/>
  <c r="E3687" i="11"/>
  <c r="D3687" i="11"/>
  <c r="D3686" i="11"/>
  <c r="D3685" i="11"/>
  <c r="D3684" i="11"/>
  <c r="E3684" i="11" s="1"/>
  <c r="D3683" i="11"/>
  <c r="E3683" i="11" s="1"/>
  <c r="D3682" i="11"/>
  <c r="D3681" i="11"/>
  <c r="E3681" i="11" s="1"/>
  <c r="D3680" i="11"/>
  <c r="E3680" i="11" s="1"/>
  <c r="D3679" i="11"/>
  <c r="E3679" i="11" s="1"/>
  <c r="D3678" i="11"/>
  <c r="E3678" i="11" s="1"/>
  <c r="D3677" i="11"/>
  <c r="E3677" i="11" s="1"/>
  <c r="D3676" i="11"/>
  <c r="E3676" i="11" s="1"/>
  <c r="D3675" i="11"/>
  <c r="D3674" i="11"/>
  <c r="E3674" i="11" s="1"/>
  <c r="D3673" i="11"/>
  <c r="E3673" i="11" s="1"/>
  <c r="D3672" i="11"/>
  <c r="E3672" i="11" s="1"/>
  <c r="D3671" i="11"/>
  <c r="E3671" i="11" s="1"/>
  <c r="D3670" i="11"/>
  <c r="E3670" i="11" s="1"/>
  <c r="D3669" i="11"/>
  <c r="E3669" i="11" s="1"/>
  <c r="D3668" i="11"/>
  <c r="D3667" i="11"/>
  <c r="E3667" i="11" s="1"/>
  <c r="D3666" i="11"/>
  <c r="E3666" i="11" s="1"/>
  <c r="D3665" i="11"/>
  <c r="E3665" i="11" s="1"/>
  <c r="D3664" i="11"/>
  <c r="D3663" i="11"/>
  <c r="E3663" i="11" s="1"/>
  <c r="D3662" i="11"/>
  <c r="E3662" i="11" s="1"/>
  <c r="D3661" i="11"/>
  <c r="D3660" i="11"/>
  <c r="E3660" i="11" s="1"/>
  <c r="D3659" i="11"/>
  <c r="E3659" i="11" s="1"/>
  <c r="D3658" i="11"/>
  <c r="E3658" i="11" s="1"/>
  <c r="D3657" i="11"/>
  <c r="D3656" i="11"/>
  <c r="E3656" i="11" s="1"/>
  <c r="D3655" i="11"/>
  <c r="E3655" i="11" s="1"/>
  <c r="D3654" i="11"/>
  <c r="D3653" i="11"/>
  <c r="E3652" i="11"/>
  <c r="D3652" i="11"/>
  <c r="D3651" i="11"/>
  <c r="E3651" i="11" s="1"/>
  <c r="D3650" i="11"/>
  <c r="D3649" i="11"/>
  <c r="E3649" i="11" s="1"/>
  <c r="D3648" i="11"/>
  <c r="E3648" i="11" s="1"/>
  <c r="D3647" i="11"/>
  <c r="E3647" i="11" s="1"/>
  <c r="D3646" i="11"/>
  <c r="E3646" i="11" s="1"/>
  <c r="D3645" i="11"/>
  <c r="E3645" i="11" s="1"/>
  <c r="D3644" i="11"/>
  <c r="E3644" i="11" s="1"/>
  <c r="D3643" i="11"/>
  <c r="D3642" i="11"/>
  <c r="E3642" i="11" s="1"/>
  <c r="D3641" i="11"/>
  <c r="E3641" i="11" s="1"/>
  <c r="D3640" i="11"/>
  <c r="E3640" i="11" s="1"/>
  <c r="D3639" i="11"/>
  <c r="E3639" i="11" s="1"/>
  <c r="D3638" i="11"/>
  <c r="E3638" i="11" s="1"/>
  <c r="D3637" i="11"/>
  <c r="E3637" i="11" s="1"/>
  <c r="D3636" i="11"/>
  <c r="D3635" i="11"/>
  <c r="E3635" i="11" s="1"/>
  <c r="D3634" i="11"/>
  <c r="E3634" i="11" s="1"/>
  <c r="D3633" i="11"/>
  <c r="E3633" i="11" s="1"/>
  <c r="D3632" i="11"/>
  <c r="D3631" i="11"/>
  <c r="E3631" i="11" s="1"/>
  <c r="D3630" i="11"/>
  <c r="E3630" i="11" s="1"/>
  <c r="D3629" i="11"/>
  <c r="D3628" i="11"/>
  <c r="D3627" i="11"/>
  <c r="E3627" i="11" s="1"/>
  <c r="D3626" i="11"/>
  <c r="E3626" i="11" s="1"/>
  <c r="D3625" i="11"/>
  <c r="D3624" i="11"/>
  <c r="E3624" i="11" s="1"/>
  <c r="D3623" i="11"/>
  <c r="E3623" i="11" s="1"/>
  <c r="D3622" i="11"/>
  <c r="D3621" i="11"/>
  <c r="E3621" i="11" s="1"/>
  <c r="D3620" i="11"/>
  <c r="E3620" i="11" s="1"/>
  <c r="D3619" i="11"/>
  <c r="E3619" i="11" s="1"/>
  <c r="D3618" i="11"/>
  <c r="D3617" i="11"/>
  <c r="E3617" i="11" s="1"/>
  <c r="D3616" i="11"/>
  <c r="E3616" i="11" s="1"/>
  <c r="D3615" i="11"/>
  <c r="E3615" i="11" s="1"/>
  <c r="D3614" i="11"/>
  <c r="D3613" i="11"/>
  <c r="E3613" i="11" s="1"/>
  <c r="D3612" i="11"/>
  <c r="E3612" i="11" s="1"/>
  <c r="D3611" i="11"/>
  <c r="D3610" i="11"/>
  <c r="E3610" i="11" s="1"/>
  <c r="D3609" i="11"/>
  <c r="E3609" i="11" s="1"/>
  <c r="D3608" i="11"/>
  <c r="E3608" i="11" s="1"/>
  <c r="D3607" i="11"/>
  <c r="E3607" i="11" s="1"/>
  <c r="D3606" i="11"/>
  <c r="E3606" i="11" s="1"/>
  <c r="D3605" i="11"/>
  <c r="E3605" i="11" s="1"/>
  <c r="D3604" i="11"/>
  <c r="D3603" i="11"/>
  <c r="E3603" i="11" s="1"/>
  <c r="D3602" i="11"/>
  <c r="E3602" i="11" s="1"/>
  <c r="D3601" i="11"/>
  <c r="E3601" i="11" s="1"/>
  <c r="D3600" i="11"/>
  <c r="D3599" i="11"/>
  <c r="E3599" i="11" s="1"/>
  <c r="D3598" i="11"/>
  <c r="E3598" i="11" s="1"/>
  <c r="D3597" i="11"/>
  <c r="D3596" i="11"/>
  <c r="D3595" i="11"/>
  <c r="E3595" i="11" s="1"/>
  <c r="D3594" i="11"/>
  <c r="E3594" i="11" s="1"/>
  <c r="D3593" i="11"/>
  <c r="D3592" i="11"/>
  <c r="E3592" i="11" s="1"/>
  <c r="D3591" i="11"/>
  <c r="E3591" i="11" s="1"/>
  <c r="D3590" i="11"/>
  <c r="D3589" i="11"/>
  <c r="E3589" i="11" s="1"/>
  <c r="D3588" i="11"/>
  <c r="E3588" i="11" s="1"/>
  <c r="D3587" i="11"/>
  <c r="E3587" i="11" s="1"/>
  <c r="D3586" i="11"/>
  <c r="E3586" i="11" s="1"/>
  <c r="D3585" i="11"/>
  <c r="D3584" i="11"/>
  <c r="E3584" i="11" s="1"/>
  <c r="D3583" i="11"/>
  <c r="E3583" i="11" s="1"/>
  <c r="D3582" i="11"/>
  <c r="E3582" i="11" s="1"/>
  <c r="D3581" i="11"/>
  <c r="E3581" i="11" s="1"/>
  <c r="D3580" i="11"/>
  <c r="E3580" i="11" s="1"/>
  <c r="D3579" i="11"/>
  <c r="E3579" i="11" s="1"/>
  <c r="D3578" i="11"/>
  <c r="E3578" i="11" s="1"/>
  <c r="D3577" i="11"/>
  <c r="D3576" i="11"/>
  <c r="E3576" i="11" s="1"/>
  <c r="D3575" i="11"/>
  <c r="D3574" i="11"/>
  <c r="D3573" i="11"/>
  <c r="E3573" i="11" s="1"/>
  <c r="D3572" i="11"/>
  <c r="E3572" i="11" s="1"/>
  <c r="D3571" i="11"/>
  <c r="E3571" i="11" s="1"/>
  <c r="D3570" i="11"/>
  <c r="D3569" i="11"/>
  <c r="E3569" i="11" s="1"/>
  <c r="D3568" i="11"/>
  <c r="E3568" i="11" s="1"/>
  <c r="D3567" i="11"/>
  <c r="D3566" i="11"/>
  <c r="E3566" i="11" s="1"/>
  <c r="D3565" i="11"/>
  <c r="E3565" i="11" s="1"/>
  <c r="D3564" i="11"/>
  <c r="D3563" i="11"/>
  <c r="E3563" i="11" s="1"/>
  <c r="D3562" i="11"/>
  <c r="E3562" i="11" s="1"/>
  <c r="D3561" i="11"/>
  <c r="E3561" i="11" s="1"/>
  <c r="D3560" i="11"/>
  <c r="E3560" i="11" s="1"/>
  <c r="D3559" i="11"/>
  <c r="E3559" i="11" s="1"/>
  <c r="D3558" i="11"/>
  <c r="E3558" i="11" s="1"/>
  <c r="D3557" i="11"/>
  <c r="D3556" i="11"/>
  <c r="E3556" i="11" s="1"/>
  <c r="D3555" i="11"/>
  <c r="E3555" i="11" s="1"/>
  <c r="D3554" i="11"/>
  <c r="E3554" i="11" s="1"/>
  <c r="D3553" i="11"/>
  <c r="E3553" i="11" s="1"/>
  <c r="D3552" i="11"/>
  <c r="E3552" i="11" s="1"/>
  <c r="D3551" i="11"/>
  <c r="E3551" i="11" s="1"/>
  <c r="D3550" i="11"/>
  <c r="E3550" i="11" s="1"/>
  <c r="D3549" i="11"/>
  <c r="E3549" i="11" s="1"/>
  <c r="D3548" i="11"/>
  <c r="E3548" i="11" s="1"/>
  <c r="D3547" i="11"/>
  <c r="D3546" i="11"/>
  <c r="E3546" i="11" s="1"/>
  <c r="E3545" i="11"/>
  <c r="D3545" i="11"/>
  <c r="D3544" i="11"/>
  <c r="E3544" i="11" s="1"/>
  <c r="D3543" i="11"/>
  <c r="E3543" i="11" s="1"/>
  <c r="D3542" i="11"/>
  <c r="E3542" i="11" s="1"/>
  <c r="D3541" i="11"/>
  <c r="D3540" i="11"/>
  <c r="E3540" i="11" s="1"/>
  <c r="D3539" i="11"/>
  <c r="E3539" i="11" s="1"/>
  <c r="D3538" i="11"/>
  <c r="D3537" i="11"/>
  <c r="E3537" i="11" s="1"/>
  <c r="D3536" i="11"/>
  <c r="E3536" i="11" s="1"/>
  <c r="D3535" i="11"/>
  <c r="E3535" i="11" s="1"/>
  <c r="D3534" i="11"/>
  <c r="E3534" i="11" s="1"/>
  <c r="D3533" i="11"/>
  <c r="E3533" i="11" s="1"/>
  <c r="D3532" i="11"/>
  <c r="E3532" i="11" s="1"/>
  <c r="D3531" i="11"/>
  <c r="E3531" i="11" s="1"/>
  <c r="D3530" i="11"/>
  <c r="E3530" i="11" s="1"/>
  <c r="D3529" i="11"/>
  <c r="D3528" i="11"/>
  <c r="E3528" i="11" s="1"/>
  <c r="D3527" i="11"/>
  <c r="E3527" i="11" s="1"/>
  <c r="D3526" i="11"/>
  <c r="D3525" i="11"/>
  <c r="E3525" i="11" s="1"/>
  <c r="D3524" i="11"/>
  <c r="E3524" i="11" s="1"/>
  <c r="D3523" i="11"/>
  <c r="D3522" i="11"/>
  <c r="E3522" i="11" s="1"/>
  <c r="D3521" i="11"/>
  <c r="E3521" i="11" s="1"/>
  <c r="D3520" i="11"/>
  <c r="D3519" i="11"/>
  <c r="E3519" i="11" s="1"/>
  <c r="D3518" i="11"/>
  <c r="E3518" i="11" s="1"/>
  <c r="D3517" i="11"/>
  <c r="D3516" i="11"/>
  <c r="E3516" i="11" s="1"/>
  <c r="D3515" i="11"/>
  <c r="E3515" i="11" s="1"/>
  <c r="D3514" i="11"/>
  <c r="D3513" i="11"/>
  <c r="E3513" i="11" s="1"/>
  <c r="D3512" i="11"/>
  <c r="E3512" i="11" s="1"/>
  <c r="D3511" i="11"/>
  <c r="D3510" i="11"/>
  <c r="E3510" i="11" s="1"/>
  <c r="D3509" i="11"/>
  <c r="E3509" i="11" s="1"/>
  <c r="D3508" i="11"/>
  <c r="D3507" i="11"/>
  <c r="E3507" i="11" s="1"/>
  <c r="E3506" i="11"/>
  <c r="D3506" i="11"/>
  <c r="D3505" i="11"/>
  <c r="D3504" i="11"/>
  <c r="E3504" i="11" s="1"/>
  <c r="D3503" i="11"/>
  <c r="E3503" i="11" s="1"/>
  <c r="E3502" i="11"/>
  <c r="D3502" i="11"/>
  <c r="D3501" i="11"/>
  <c r="E3501" i="11" s="1"/>
  <c r="D3500" i="11"/>
  <c r="E3500" i="11" s="1"/>
  <c r="D3499" i="11"/>
  <c r="E3499" i="11" s="1"/>
  <c r="D3498" i="11"/>
  <c r="E3498" i="11" s="1"/>
  <c r="D3497" i="11"/>
  <c r="E3497" i="11" s="1"/>
  <c r="D3496" i="11"/>
  <c r="D3495" i="11"/>
  <c r="D3494" i="11"/>
  <c r="E3494" i="11" s="1"/>
  <c r="D3493" i="11"/>
  <c r="E3493" i="11" s="1"/>
  <c r="D3492" i="11"/>
  <c r="D3491" i="11"/>
  <c r="D3490" i="11"/>
  <c r="E3490" i="11" s="1"/>
  <c r="D3489" i="11"/>
  <c r="E3489" i="11" s="1"/>
  <c r="D3488" i="11"/>
  <c r="E3488" i="11" s="1"/>
  <c r="D3487" i="11"/>
  <c r="E3487" i="11" s="1"/>
  <c r="D3486" i="11"/>
  <c r="E3486" i="11" s="1"/>
  <c r="D3485" i="11"/>
  <c r="D3484" i="11"/>
  <c r="E3484" i="11" s="1"/>
  <c r="D3483" i="11"/>
  <c r="E3483" i="11" s="1"/>
  <c r="D3482" i="11"/>
  <c r="E3482" i="11" s="1"/>
  <c r="D3481" i="11"/>
  <c r="E3481" i="11" s="1"/>
  <c r="D3480" i="11"/>
  <c r="E3480" i="11" s="1"/>
  <c r="D3479" i="11"/>
  <c r="D3478" i="11"/>
  <c r="E3478" i="11" s="1"/>
  <c r="D3477" i="11"/>
  <c r="E3477" i="11" s="1"/>
  <c r="D3476" i="11"/>
  <c r="E3476" i="11" s="1"/>
  <c r="D3475" i="11"/>
  <c r="E3475" i="11" s="1"/>
  <c r="D3474" i="11"/>
  <c r="E3474" i="11" s="1"/>
  <c r="D3473" i="11"/>
  <c r="E3473" i="11" s="1"/>
  <c r="D3472" i="11"/>
  <c r="E3472" i="11" s="1"/>
  <c r="D3471" i="11"/>
  <c r="D3470" i="11"/>
  <c r="E3470" i="11" s="1"/>
  <c r="D3469" i="11"/>
  <c r="E3469" i="11" s="1"/>
  <c r="D3468" i="11"/>
  <c r="D3467" i="11"/>
  <c r="E3467" i="11" s="1"/>
  <c r="D3466" i="11"/>
  <c r="E3466" i="11" s="1"/>
  <c r="D3465" i="11"/>
  <c r="E3465" i="11" s="1"/>
  <c r="D3464" i="11"/>
  <c r="E3464" i="11" s="1"/>
  <c r="D3463" i="11"/>
  <c r="E3463" i="11" s="1"/>
  <c r="D3462" i="11"/>
  <c r="E3462" i="11" s="1"/>
  <c r="D3461" i="11"/>
  <c r="D3460" i="11"/>
  <c r="E3460" i="11" s="1"/>
  <c r="D3459" i="11"/>
  <c r="E3459" i="11" s="1"/>
  <c r="D3458" i="11"/>
  <c r="E3458" i="11" s="1"/>
  <c r="D3457" i="11"/>
  <c r="E3457" i="11" s="1"/>
  <c r="D3456" i="11"/>
  <c r="E3456" i="11" s="1"/>
  <c r="D3455" i="11"/>
  <c r="E3455" i="11" s="1"/>
  <c r="D3454" i="11"/>
  <c r="D3453" i="11"/>
  <c r="E3453" i="11" s="1"/>
  <c r="E3452" i="11"/>
  <c r="D3452" i="11"/>
  <c r="D3451" i="11"/>
  <c r="D3450" i="11"/>
  <c r="E3450" i="11" s="1"/>
  <c r="D3449" i="11"/>
  <c r="E3449" i="11" s="1"/>
  <c r="D3448" i="11"/>
  <c r="D3447" i="11"/>
  <c r="E3447" i="11" s="1"/>
  <c r="D3446" i="11"/>
  <c r="E3446" i="11" s="1"/>
  <c r="D3445" i="11"/>
  <c r="E3445" i="11" s="1"/>
  <c r="D3444" i="11"/>
  <c r="E3443" i="11"/>
  <c r="D3443" i="11"/>
  <c r="D3442" i="11"/>
  <c r="D3441" i="11"/>
  <c r="D3440" i="11"/>
  <c r="E3440" i="11" s="1"/>
  <c r="D3439" i="11"/>
  <c r="E3439" i="11" s="1"/>
  <c r="D3438" i="11"/>
  <c r="D3437" i="11"/>
  <c r="E3437" i="11" s="1"/>
  <c r="D3436" i="11"/>
  <c r="E3435" i="11"/>
  <c r="D3435" i="11"/>
  <c r="D3434" i="11"/>
  <c r="D3433" i="11"/>
  <c r="E3433" i="11" s="1"/>
  <c r="D3432" i="11"/>
  <c r="E3432" i="11" s="1"/>
  <c r="D3431" i="11"/>
  <c r="D3430" i="11"/>
  <c r="E3430" i="11" s="1"/>
  <c r="D3429" i="11"/>
  <c r="E3429" i="11" s="1"/>
  <c r="D3428" i="11"/>
  <c r="E3428" i="11" s="1"/>
  <c r="D3427" i="11"/>
  <c r="D3426" i="11"/>
  <c r="E3426" i="11" s="1"/>
  <c r="D3425" i="11"/>
  <c r="D3424" i="11"/>
  <c r="E3424" i="11" s="1"/>
  <c r="D3423" i="11"/>
  <c r="E3423" i="11" s="1"/>
  <c r="D3422" i="11"/>
  <c r="E3422" i="11" s="1"/>
  <c r="D3421" i="11"/>
  <c r="D3420" i="11"/>
  <c r="E3420" i="11" s="1"/>
  <c r="D3419" i="11"/>
  <c r="D3418" i="11"/>
  <c r="E3418" i="11" s="1"/>
  <c r="D3417" i="11"/>
  <c r="D3416" i="11"/>
  <c r="E3416" i="11" s="1"/>
  <c r="D3415" i="11"/>
  <c r="E3415" i="11" s="1"/>
  <c r="D3414" i="11"/>
  <c r="D3413" i="11"/>
  <c r="E3413" i="11" s="1"/>
  <c r="D3412" i="11"/>
  <c r="E3412" i="11" s="1"/>
  <c r="D3411" i="11"/>
  <c r="E3411" i="11" s="1"/>
  <c r="D3410" i="11"/>
  <c r="E3410" i="11" s="1"/>
  <c r="D3409" i="11"/>
  <c r="D3408" i="11"/>
  <c r="E3408" i="11" s="1"/>
  <c r="D3407" i="11"/>
  <c r="E3407" i="11" s="1"/>
  <c r="D3406" i="11"/>
  <c r="D3405" i="11"/>
  <c r="E3405" i="11" s="1"/>
  <c r="E3404" i="11"/>
  <c r="D3404" i="11"/>
  <c r="D3403" i="11"/>
  <c r="E3403" i="11" s="1"/>
  <c r="D3402" i="11"/>
  <c r="E3402" i="11" s="1"/>
  <c r="D3401" i="11"/>
  <c r="E3400" i="11"/>
  <c r="D3400" i="11"/>
  <c r="D3399" i="11"/>
  <c r="E3399" i="11" s="1"/>
  <c r="D3398" i="11"/>
  <c r="D3397" i="11"/>
  <c r="D3396" i="11"/>
  <c r="E3396" i="11" s="1"/>
  <c r="D3395" i="11"/>
  <c r="D3394" i="11"/>
  <c r="D3393" i="11"/>
  <c r="D3392" i="11"/>
  <c r="E3392" i="11" s="1"/>
  <c r="D3391" i="11"/>
  <c r="E3391" i="11" s="1"/>
  <c r="D3390" i="11"/>
  <c r="E3389" i="11"/>
  <c r="D3389" i="11"/>
  <c r="D3388" i="11"/>
  <c r="E3388" i="11" s="1"/>
  <c r="D3387" i="11"/>
  <c r="E3387" i="11" s="1"/>
  <c r="D3386" i="11"/>
  <c r="D3385" i="11"/>
  <c r="D3384" i="11"/>
  <c r="E3384" i="11" s="1"/>
  <c r="D3383" i="11"/>
  <c r="E3383" i="11" s="1"/>
  <c r="D3382" i="11"/>
  <c r="E3382" i="11" s="1"/>
  <c r="D3381" i="11"/>
  <c r="D3380" i="11"/>
  <c r="E3380" i="11" s="1"/>
  <c r="D3379" i="11"/>
  <c r="E3379" i="11" s="1"/>
  <c r="D3378" i="11"/>
  <c r="D3377" i="11"/>
  <c r="D3376" i="11"/>
  <c r="E3376" i="11" s="1"/>
  <c r="D3375" i="11"/>
  <c r="E3375" i="11" s="1"/>
  <c r="D3374" i="11"/>
  <c r="E3374" i="11" s="1"/>
  <c r="D3373" i="11"/>
  <c r="E3373" i="11" s="1"/>
  <c r="D3372" i="11"/>
  <c r="E3372" i="11" s="1"/>
  <c r="D3371" i="11"/>
  <c r="E3371" i="11" s="1"/>
  <c r="D3370" i="11"/>
  <c r="E3370" i="11" s="1"/>
  <c r="D3369" i="11"/>
  <c r="E3368" i="11"/>
  <c r="D3368" i="11"/>
  <c r="D3367" i="11"/>
  <c r="E3367" i="11" s="1"/>
  <c r="D3366" i="11"/>
  <c r="D3365" i="11"/>
  <c r="E3365" i="11" s="1"/>
  <c r="D3364" i="11"/>
  <c r="E3364" i="11" s="1"/>
  <c r="D3363" i="11"/>
  <c r="E3363" i="11" s="1"/>
  <c r="D3362" i="11"/>
  <c r="D3361" i="11"/>
  <c r="D3360" i="11"/>
  <c r="D3359" i="11"/>
  <c r="E3359" i="11" s="1"/>
  <c r="D3358" i="11"/>
  <c r="E3358" i="11" s="1"/>
  <c r="E3357" i="11"/>
  <c r="D3357" i="11"/>
  <c r="D3356" i="11"/>
  <c r="E3356" i="11" s="1"/>
  <c r="D3355" i="11"/>
  <c r="D3354" i="11"/>
  <c r="D3353" i="11"/>
  <c r="D3352" i="11"/>
  <c r="E3352" i="11" s="1"/>
  <c r="D3351" i="11"/>
  <c r="E3351" i="11" s="1"/>
  <c r="D3350" i="11"/>
  <c r="E3350" i="11" s="1"/>
  <c r="D3349" i="11"/>
  <c r="E3349" i="11" s="1"/>
  <c r="D3348" i="11"/>
  <c r="E3348" i="11" s="1"/>
  <c r="D3347" i="11"/>
  <c r="D3346" i="11"/>
  <c r="E3346" i="11" s="1"/>
  <c r="D3345" i="11"/>
  <c r="D3344" i="11"/>
  <c r="E3344" i="11" s="1"/>
  <c r="D3343" i="11"/>
  <c r="E3343" i="11" s="1"/>
  <c r="D3342" i="11"/>
  <c r="D3341" i="11"/>
  <c r="E3341" i="11" s="1"/>
  <c r="E3340" i="11"/>
  <c r="D3340" i="11"/>
  <c r="D3339" i="11"/>
  <c r="E3339" i="11" s="1"/>
  <c r="D3338" i="11"/>
  <c r="E3338" i="11" s="1"/>
  <c r="D3337" i="11"/>
  <c r="D3336" i="11"/>
  <c r="E3336" i="11" s="1"/>
  <c r="D3335" i="11"/>
  <c r="E3335" i="11" s="1"/>
  <c r="D3334" i="11"/>
  <c r="E3334" i="11" s="1"/>
  <c r="D3333" i="11"/>
  <c r="D3332" i="11"/>
  <c r="E3332" i="11" s="1"/>
  <c r="D3331" i="11"/>
  <c r="E3331" i="11" s="1"/>
  <c r="D3330" i="11"/>
  <c r="D3329" i="11"/>
  <c r="D3328" i="11"/>
  <c r="D3327" i="11"/>
  <c r="E3327" i="11" s="1"/>
  <c r="D3326" i="11"/>
  <c r="D3325" i="11"/>
  <c r="E3325" i="11" s="1"/>
  <c r="D3324" i="11"/>
  <c r="E3324" i="11" s="1"/>
  <c r="D3323" i="11"/>
  <c r="D3322" i="11"/>
  <c r="E3322" i="11" s="1"/>
  <c r="D3321" i="11"/>
  <c r="D3320" i="11"/>
  <c r="D3319" i="11"/>
  <c r="E3319" i="11" s="1"/>
  <c r="D3318" i="11"/>
  <c r="D3317" i="11"/>
  <c r="E3317" i="11" s="1"/>
  <c r="D3316" i="11"/>
  <c r="E3316" i="11" s="1"/>
  <c r="D3315" i="11"/>
  <c r="E3315" i="11" s="1"/>
  <c r="D3314" i="11"/>
  <c r="E3314" i="11" s="1"/>
  <c r="D3313" i="11"/>
  <c r="D3312" i="11"/>
  <c r="E3312" i="11" s="1"/>
  <c r="D3311" i="11"/>
  <c r="E3311" i="11" s="1"/>
  <c r="D3310" i="11"/>
  <c r="E3310" i="11" s="1"/>
  <c r="D3309" i="11"/>
  <c r="E3309" i="11" s="1"/>
  <c r="E3308" i="11"/>
  <c r="D3308" i="11"/>
  <c r="D3307" i="11"/>
  <c r="E3307" i="11" s="1"/>
  <c r="D3306" i="11"/>
  <c r="E3306" i="11" s="1"/>
  <c r="D3305" i="11"/>
  <c r="E3305" i="11" s="1"/>
  <c r="D3304" i="11"/>
  <c r="E3304" i="11" s="1"/>
  <c r="D3303" i="11"/>
  <c r="E3303" i="11" s="1"/>
  <c r="D3302" i="11"/>
  <c r="E3302" i="11" s="1"/>
  <c r="E3301" i="11"/>
  <c r="D3301" i="11"/>
  <c r="D3300" i="11"/>
  <c r="E3300" i="11" s="1"/>
  <c r="D3299" i="11"/>
  <c r="E3299" i="11" s="1"/>
  <c r="D3298" i="11"/>
  <c r="E3298" i="11" s="1"/>
  <c r="D3297" i="11"/>
  <c r="E3297" i="11" s="1"/>
  <c r="D3296" i="11"/>
  <c r="E3296" i="11" s="1"/>
  <c r="D3295" i="11"/>
  <c r="E3295" i="11" s="1"/>
  <c r="D3294" i="11"/>
  <c r="E3294" i="11" s="1"/>
  <c r="D3293" i="11"/>
  <c r="E3293" i="11" s="1"/>
  <c r="D3292" i="11"/>
  <c r="D3291" i="11"/>
  <c r="E3291" i="11" s="1"/>
  <c r="D3290" i="11"/>
  <c r="E3290" i="11" s="1"/>
  <c r="D3289" i="11"/>
  <c r="E3289" i="11" s="1"/>
  <c r="D3288" i="11"/>
  <c r="E3288" i="11" s="1"/>
  <c r="D3287" i="11"/>
  <c r="E3287" i="11" s="1"/>
  <c r="D3286" i="11"/>
  <c r="E3286" i="11" s="1"/>
  <c r="D3285" i="11"/>
  <c r="E3285" i="11" s="1"/>
  <c r="D3284" i="11"/>
  <c r="D3283" i="11"/>
  <c r="E3283" i="11" s="1"/>
  <c r="D3282" i="11"/>
  <c r="E3282" i="11" s="1"/>
  <c r="D3281" i="11"/>
  <c r="E3281" i="11" s="1"/>
  <c r="D3280" i="11"/>
  <c r="E3280" i="11" s="1"/>
  <c r="D3279" i="11"/>
  <c r="E3279" i="11" s="1"/>
  <c r="D3278" i="11"/>
  <c r="D3277" i="11"/>
  <c r="E3277" i="11" s="1"/>
  <c r="D3276" i="11"/>
  <c r="E3276" i="11" s="1"/>
  <c r="D3275" i="11"/>
  <c r="E3275" i="11" s="1"/>
  <c r="D3274" i="11"/>
  <c r="E3274" i="11" s="1"/>
  <c r="D3273" i="11"/>
  <c r="D3272" i="11"/>
  <c r="E3272" i="11" s="1"/>
  <c r="D3271" i="11"/>
  <c r="E3271" i="11" s="1"/>
  <c r="D3270" i="11"/>
  <c r="D3269" i="11"/>
  <c r="E3269" i="11" s="1"/>
  <c r="D3268" i="11"/>
  <c r="D3267" i="11"/>
  <c r="D3266" i="11"/>
  <c r="E3266" i="11" s="1"/>
  <c r="D3265" i="11"/>
  <c r="E3265" i="11" s="1"/>
  <c r="D3264" i="11"/>
  <c r="D3263" i="11"/>
  <c r="E3263" i="11" s="1"/>
  <c r="D3262" i="11"/>
  <c r="E3262" i="11" s="1"/>
  <c r="D3261" i="11"/>
  <c r="D3260" i="11"/>
  <c r="E3260" i="11" s="1"/>
  <c r="D3259" i="11"/>
  <c r="E3259" i="11" s="1"/>
  <c r="D3258" i="11"/>
  <c r="D3257" i="11"/>
  <c r="E3257" i="11" s="1"/>
  <c r="D3256" i="11"/>
  <c r="E3256" i="11" s="1"/>
  <c r="D3255" i="11"/>
  <c r="E3255" i="11" s="1"/>
  <c r="D3254" i="11"/>
  <c r="E3254" i="11" s="1"/>
  <c r="D3253" i="11"/>
  <c r="E3253" i="11" s="1"/>
  <c r="D3252" i="11"/>
  <c r="D3251" i="11"/>
  <c r="E3251" i="11" s="1"/>
  <c r="D3250" i="11"/>
  <c r="E3250" i="11" s="1"/>
  <c r="D3249" i="11"/>
  <c r="E3249" i="11" s="1"/>
  <c r="D3248" i="11"/>
  <c r="E3248" i="11" s="1"/>
  <c r="D3247" i="11"/>
  <c r="E3247" i="11" s="1"/>
  <c r="D3246" i="11"/>
  <c r="E3246" i="11" s="1"/>
  <c r="D3245" i="11"/>
  <c r="E3245" i="11" s="1"/>
  <c r="D3244" i="11"/>
  <c r="E3244" i="11" s="1"/>
  <c r="D3243" i="11"/>
  <c r="E3243" i="11" s="1"/>
  <c r="D3242" i="11"/>
  <c r="E3242" i="11" s="1"/>
  <c r="D3241" i="11"/>
  <c r="E3241" i="11" s="1"/>
  <c r="D3240" i="11"/>
  <c r="E3240" i="11" s="1"/>
  <c r="D3239" i="11"/>
  <c r="E3239" i="11" s="1"/>
  <c r="E3238" i="11"/>
  <c r="D3238" i="11"/>
  <c r="D3237" i="11"/>
  <c r="D3236" i="11"/>
  <c r="E3236" i="11" s="1"/>
  <c r="D3235" i="11"/>
  <c r="E3235" i="11" s="1"/>
  <c r="D3234" i="11"/>
  <c r="D3233" i="11"/>
  <c r="E3233" i="11" s="1"/>
  <c r="E3232" i="11"/>
  <c r="D3232" i="11"/>
  <c r="D3231" i="11"/>
  <c r="E3231" i="11" s="1"/>
  <c r="D3230" i="11"/>
  <c r="E3230" i="11" s="1"/>
  <c r="D3229" i="11"/>
  <c r="E3229" i="11" s="1"/>
  <c r="D3228" i="11"/>
  <c r="D3227" i="11"/>
  <c r="E3227" i="11" s="1"/>
  <c r="D3226" i="11"/>
  <c r="E3226" i="11" s="1"/>
  <c r="D3225" i="11"/>
  <c r="E3225" i="11" s="1"/>
  <c r="D3224" i="11"/>
  <c r="E3224" i="11" s="1"/>
  <c r="D3223" i="11"/>
  <c r="E3223" i="11" s="1"/>
  <c r="D3222" i="11"/>
  <c r="E3222" i="11" s="1"/>
  <c r="D3221" i="11"/>
  <c r="E3221" i="11" s="1"/>
  <c r="D3220" i="11"/>
  <c r="D3219" i="11"/>
  <c r="E3219" i="11" s="1"/>
  <c r="D3218" i="11"/>
  <c r="E3218" i="11" s="1"/>
  <c r="D3217" i="11"/>
  <c r="E3217" i="11" s="1"/>
  <c r="D3216" i="11"/>
  <c r="E3216" i="11" s="1"/>
  <c r="D3215" i="11"/>
  <c r="E3215" i="11" s="1"/>
  <c r="D3214" i="11"/>
  <c r="D3213" i="11"/>
  <c r="E3213" i="11" s="1"/>
  <c r="D3212" i="11"/>
  <c r="E3212" i="11" s="1"/>
  <c r="D3211" i="11"/>
  <c r="E3211" i="11" s="1"/>
  <c r="D3210" i="11"/>
  <c r="E3210" i="11" s="1"/>
  <c r="D3209" i="11"/>
  <c r="D3208" i="11"/>
  <c r="E3208" i="11" s="1"/>
  <c r="D3207" i="11"/>
  <c r="E3207" i="11" s="1"/>
  <c r="D3206" i="11"/>
  <c r="D3205" i="11"/>
  <c r="E3205" i="11" s="1"/>
  <c r="D3204" i="11"/>
  <c r="D3203" i="11"/>
  <c r="D3202" i="11"/>
  <c r="E3202" i="11" s="1"/>
  <c r="D3201" i="11"/>
  <c r="E3201" i="11" s="1"/>
  <c r="D3200" i="11"/>
  <c r="D3199" i="11"/>
  <c r="E3199" i="11" s="1"/>
  <c r="D3198" i="11"/>
  <c r="E3198" i="11" s="1"/>
  <c r="D3197" i="11"/>
  <c r="D3196" i="11"/>
  <c r="E3196" i="11" s="1"/>
  <c r="D3195" i="11"/>
  <c r="E3195" i="11" s="1"/>
  <c r="D3194" i="11"/>
  <c r="D3193" i="11"/>
  <c r="E3193" i="11" s="1"/>
  <c r="D3192" i="11"/>
  <c r="E3192" i="11" s="1"/>
  <c r="D3191" i="11"/>
  <c r="E3191" i="11" s="1"/>
  <c r="D3190" i="11"/>
  <c r="E3190" i="11" s="1"/>
  <c r="E3189" i="11"/>
  <c r="D3189" i="11"/>
  <c r="D3188" i="11"/>
  <c r="D3187" i="11"/>
  <c r="E3187" i="11" s="1"/>
  <c r="D3186" i="11"/>
  <c r="E3186" i="11" s="1"/>
  <c r="D3185" i="11"/>
  <c r="E3185" i="11" s="1"/>
  <c r="D3184" i="11"/>
  <c r="E3184" i="11" s="1"/>
  <c r="D3183" i="11"/>
  <c r="E3183" i="11" s="1"/>
  <c r="D3182" i="11"/>
  <c r="E3182" i="11" s="1"/>
  <c r="D3181" i="11"/>
  <c r="E3181" i="11" s="1"/>
  <c r="E3180" i="11"/>
  <c r="D3180" i="11"/>
  <c r="D3179" i="11"/>
  <c r="D3178" i="11"/>
  <c r="E3178" i="11" s="1"/>
  <c r="D3177" i="11"/>
  <c r="E3177" i="11" s="1"/>
  <c r="D3176" i="11"/>
  <c r="D3175" i="11"/>
  <c r="E3175" i="11" s="1"/>
  <c r="D3174" i="11"/>
  <c r="E3174" i="11" s="1"/>
  <c r="D3173" i="11"/>
  <c r="D3172" i="11"/>
  <c r="E3172" i="11" s="1"/>
  <c r="D3171" i="11"/>
  <c r="E3171" i="11" s="1"/>
  <c r="D3170" i="11"/>
  <c r="D3169" i="11"/>
  <c r="E3169" i="11" s="1"/>
  <c r="D3168" i="11"/>
  <c r="E3168" i="11" s="1"/>
  <c r="D3167" i="11"/>
  <c r="E3167" i="11" s="1"/>
  <c r="D3166" i="11"/>
  <c r="E3166" i="11" s="1"/>
  <c r="D3165" i="11"/>
  <c r="E3165" i="11" s="1"/>
  <c r="D3164" i="11"/>
  <c r="D3163" i="11"/>
  <c r="D3162" i="11"/>
  <c r="E3162" i="11" s="1"/>
  <c r="D3161" i="11"/>
  <c r="E3161" i="11" s="1"/>
  <c r="D3160" i="11"/>
  <c r="D3159" i="11"/>
  <c r="E3159" i="11" s="1"/>
  <c r="D3158" i="11"/>
  <c r="E3158" i="11" s="1"/>
  <c r="D3157" i="11"/>
  <c r="D3156" i="11"/>
  <c r="D3155" i="11"/>
  <c r="E3155" i="11" s="1"/>
  <c r="D3154" i="11"/>
  <c r="D3153" i="11"/>
  <c r="D3152" i="11"/>
  <c r="E3152" i="11" s="1"/>
  <c r="D3151" i="11"/>
  <c r="E3151" i="11" s="1"/>
  <c r="D3150" i="11"/>
  <c r="D3149" i="11"/>
  <c r="E3149" i="11" s="1"/>
  <c r="D3148" i="11"/>
  <c r="E3148" i="11" s="1"/>
  <c r="D3147" i="11"/>
  <c r="E3147" i="11" s="1"/>
  <c r="E3146" i="11"/>
  <c r="D3146" i="11"/>
  <c r="D3145" i="11"/>
  <c r="D3144" i="11"/>
  <c r="E3144" i="11" s="1"/>
  <c r="D3143" i="11"/>
  <c r="E3143" i="11" s="1"/>
  <c r="D3142" i="11"/>
  <c r="D3141" i="11"/>
  <c r="E3141" i="11" s="1"/>
  <c r="D3140" i="11"/>
  <c r="D3139" i="11"/>
  <c r="D3138" i="11"/>
  <c r="E3138" i="11" s="1"/>
  <c r="D3137" i="11"/>
  <c r="E3137" i="11" s="1"/>
  <c r="D3136" i="11"/>
  <c r="E3136" i="11" s="1"/>
  <c r="D3135" i="11"/>
  <c r="E3135" i="11" s="1"/>
  <c r="D3134" i="11"/>
  <c r="E3134" i="11" s="1"/>
  <c r="D3133" i="11"/>
  <c r="D3132" i="11"/>
  <c r="E3132" i="11" s="1"/>
  <c r="E3131" i="11"/>
  <c r="D3131" i="11"/>
  <c r="D3130" i="11"/>
  <c r="E3130" i="11" s="1"/>
  <c r="D3129" i="11"/>
  <c r="E3129" i="11" s="1"/>
  <c r="D3128" i="11"/>
  <c r="E3128" i="11" s="1"/>
  <c r="D3127" i="11"/>
  <c r="D3126" i="11"/>
  <c r="E3126" i="11" s="1"/>
  <c r="D3125" i="11"/>
  <c r="E3125" i="11" s="1"/>
  <c r="D3124" i="11"/>
  <c r="D3123" i="11"/>
  <c r="E3123" i="11" s="1"/>
  <c r="D3122" i="11"/>
  <c r="E3122" i="11" s="1"/>
  <c r="D3121" i="11"/>
  <c r="E3121" i="11" s="1"/>
  <c r="D3120" i="11"/>
  <c r="E3120" i="11" s="1"/>
  <c r="D3119" i="11"/>
  <c r="E3119" i="11" s="1"/>
  <c r="D3118" i="11"/>
  <c r="E3118" i="11" s="1"/>
  <c r="D3117" i="11"/>
  <c r="E3117" i="11" s="1"/>
  <c r="D3116" i="11"/>
  <c r="E3116" i="11" s="1"/>
  <c r="D3115" i="11"/>
  <c r="D3114" i="11"/>
  <c r="E3114" i="11" s="1"/>
  <c r="D3113" i="11"/>
  <c r="E3113" i="11" s="1"/>
  <c r="D3112" i="11"/>
  <c r="D3111" i="11"/>
  <c r="E3111" i="11" s="1"/>
  <c r="D3110" i="11"/>
  <c r="E3110" i="11" s="1"/>
  <c r="D3109" i="11"/>
  <c r="D3108" i="11"/>
  <c r="E3108" i="11" s="1"/>
  <c r="E3107" i="11"/>
  <c r="D3107" i="11"/>
  <c r="D3106" i="11"/>
  <c r="D3105" i="11"/>
  <c r="E3105" i="11" s="1"/>
  <c r="D3104" i="11"/>
  <c r="E3104" i="11" s="1"/>
  <c r="D3103" i="11"/>
  <c r="E3103" i="11" s="1"/>
  <c r="D3102" i="11"/>
  <c r="E3102" i="11" s="1"/>
  <c r="D3101" i="11"/>
  <c r="E3101" i="11" s="1"/>
  <c r="D3100" i="11"/>
  <c r="D3099" i="11"/>
  <c r="E3099" i="11" s="1"/>
  <c r="D3098" i="11"/>
  <c r="E3098" i="11" s="1"/>
  <c r="D3097" i="11"/>
  <c r="E3097" i="11" s="1"/>
  <c r="D3096" i="11"/>
  <c r="E3096" i="11" s="1"/>
  <c r="D3095" i="11"/>
  <c r="D3094" i="11"/>
  <c r="E3094" i="11" s="1"/>
  <c r="D3093" i="11"/>
  <c r="E3093" i="11" s="1"/>
  <c r="D3092" i="11"/>
  <c r="E3092" i="11" s="1"/>
  <c r="D3091" i="11"/>
  <c r="E3091" i="11" s="1"/>
  <c r="D3090" i="11"/>
  <c r="E3090" i="11" s="1"/>
  <c r="D3089" i="11"/>
  <c r="D3088" i="11"/>
  <c r="E3088" i="11" s="1"/>
  <c r="D3087" i="11"/>
  <c r="E3087" i="11" s="1"/>
  <c r="D3086" i="11"/>
  <c r="E3085" i="11"/>
  <c r="D3085" i="11"/>
  <c r="D3084" i="11"/>
  <c r="E3084" i="11" s="1"/>
  <c r="D3083" i="11"/>
  <c r="E3083" i="11" s="1"/>
  <c r="E3082" i="11"/>
  <c r="D3082" i="11"/>
  <c r="D3081" i="11"/>
  <c r="D3080" i="11"/>
  <c r="E3080" i="11" s="1"/>
  <c r="D3079" i="11"/>
  <c r="D3078" i="11"/>
  <c r="E3078" i="11" s="1"/>
  <c r="D3077" i="11"/>
  <c r="E3077" i="11" s="1"/>
  <c r="D3076" i="11"/>
  <c r="D3075" i="11"/>
  <c r="E3075" i="11" s="1"/>
  <c r="D3074" i="11"/>
  <c r="E3074" i="11" s="1"/>
  <c r="D3073" i="11"/>
  <c r="E3073" i="11" s="1"/>
  <c r="D3072" i="11"/>
  <c r="D3071" i="11"/>
  <c r="E3071" i="11" s="1"/>
  <c r="D3070" i="11"/>
  <c r="E3070" i="11" s="1"/>
  <c r="D3069" i="11"/>
  <c r="D3068" i="11"/>
  <c r="E3068" i="11" s="1"/>
  <c r="D3067" i="11"/>
  <c r="E3067" i="11" s="1"/>
  <c r="D3066" i="11"/>
  <c r="E3066" i="11" s="1"/>
  <c r="D3065" i="11"/>
  <c r="E3065" i="11" s="1"/>
  <c r="D3064" i="11"/>
  <c r="E3064" i="11" s="1"/>
  <c r="D3063" i="11"/>
  <c r="D3062" i="11"/>
  <c r="E3062" i="11" s="1"/>
  <c r="E3061" i="11"/>
  <c r="D3061" i="11"/>
  <c r="D3060" i="11"/>
  <c r="D3059" i="11"/>
  <c r="E3059" i="11" s="1"/>
  <c r="D3058" i="11"/>
  <c r="E3058" i="11" s="1"/>
  <c r="D3057" i="11"/>
  <c r="E3057" i="11" s="1"/>
  <c r="D3056" i="11"/>
  <c r="E3056" i="11" s="1"/>
  <c r="D3055" i="11"/>
  <c r="E3055" i="11" s="1"/>
  <c r="D3054" i="11"/>
  <c r="E3054" i="11" s="1"/>
  <c r="D3053" i="11"/>
  <c r="E3053" i="11" s="1"/>
  <c r="E3052" i="11"/>
  <c r="D3052" i="11"/>
  <c r="D3051" i="11"/>
  <c r="E3051" i="11" s="1"/>
  <c r="D3050" i="11"/>
  <c r="E3050" i="11" s="1"/>
  <c r="D3049" i="11"/>
  <c r="E3049" i="11" s="1"/>
  <c r="D3048" i="11"/>
  <c r="E3048" i="11" s="1"/>
  <c r="D3047" i="11"/>
  <c r="E3047" i="11" s="1"/>
  <c r="D3046" i="11"/>
  <c r="E3045" i="11"/>
  <c r="D3045" i="11"/>
  <c r="D3044" i="11"/>
  <c r="E3044" i="11" s="1"/>
  <c r="D3043" i="11"/>
  <c r="D3042" i="11"/>
  <c r="E3042" i="11" s="1"/>
  <c r="D3041" i="11"/>
  <c r="E3041" i="11" s="1"/>
  <c r="D3040" i="11"/>
  <c r="E3040" i="11" s="1"/>
  <c r="D3039" i="11"/>
  <c r="D3038" i="11"/>
  <c r="D3037" i="11"/>
  <c r="E3037" i="11" s="1"/>
  <c r="D3036" i="11"/>
  <c r="E3036" i="11" s="1"/>
  <c r="D3035" i="11"/>
  <c r="E3035" i="11" s="1"/>
  <c r="D3034" i="11"/>
  <c r="E3034" i="11" s="1"/>
  <c r="D3033" i="11"/>
  <c r="E3033" i="11" s="1"/>
  <c r="D3032" i="11"/>
  <c r="D3031" i="11"/>
  <c r="D3030" i="11"/>
  <c r="D3029" i="11"/>
  <c r="E3029" i="11" s="1"/>
  <c r="D3028" i="11"/>
  <c r="E3028" i="11" s="1"/>
  <c r="D3027" i="11"/>
  <c r="E3027" i="11" s="1"/>
  <c r="D3026" i="11"/>
  <c r="E3026" i="11" s="1"/>
  <c r="D3025" i="11"/>
  <c r="E3025" i="11" s="1"/>
  <c r="D3024" i="11"/>
  <c r="D3023" i="11"/>
  <c r="E3023" i="11" s="1"/>
  <c r="D3022" i="11"/>
  <c r="D3021" i="11"/>
  <c r="E3021" i="11" s="1"/>
  <c r="D3020" i="11"/>
  <c r="E3020" i="11" s="1"/>
  <c r="E3019" i="11"/>
  <c r="D3019" i="11"/>
  <c r="D3018" i="11"/>
  <c r="E3018" i="11" s="1"/>
  <c r="D3017" i="11"/>
  <c r="D3016" i="11"/>
  <c r="E3016" i="11" s="1"/>
  <c r="D3015" i="11"/>
  <c r="E3015" i="11" s="1"/>
  <c r="D3014" i="11"/>
  <c r="D3013" i="11"/>
  <c r="E3013" i="11" s="1"/>
  <c r="D3012" i="11"/>
  <c r="E3012" i="11" s="1"/>
  <c r="D3011" i="11"/>
  <c r="E3011" i="11" s="1"/>
  <c r="D3010" i="11"/>
  <c r="E3010" i="11" s="1"/>
  <c r="D3009" i="11"/>
  <c r="D3008" i="11"/>
  <c r="E3008" i="11" s="1"/>
  <c r="D3007" i="11"/>
  <c r="E3007" i="11" s="1"/>
  <c r="D3006" i="11"/>
  <c r="D3005" i="11"/>
  <c r="E3005" i="11" s="1"/>
  <c r="D3004" i="11"/>
  <c r="E3004" i="11" s="1"/>
  <c r="D3003" i="11"/>
  <c r="E3003" i="11" s="1"/>
  <c r="D3002" i="11"/>
  <c r="E3002" i="11" s="1"/>
  <c r="D3001" i="11"/>
  <c r="E3001" i="11" s="1"/>
  <c r="D3000" i="11"/>
  <c r="E3000" i="11" s="1"/>
  <c r="D2999" i="11"/>
  <c r="E2999" i="11" s="1"/>
  <c r="D2998" i="11"/>
  <c r="D2997" i="11"/>
  <c r="E2997" i="11" s="1"/>
  <c r="E2996" i="11"/>
  <c r="D2996" i="11"/>
  <c r="D2995" i="11"/>
  <c r="E2995" i="11" s="1"/>
  <c r="D2994" i="11"/>
  <c r="E2994" i="11" s="1"/>
  <c r="D2993" i="11"/>
  <c r="E2993" i="11" s="1"/>
  <c r="D2992" i="11"/>
  <c r="D2991" i="11"/>
  <c r="D2990" i="11"/>
  <c r="D2989" i="11"/>
  <c r="E2989" i="11" s="1"/>
  <c r="D2988" i="11"/>
  <c r="E2988" i="11" s="1"/>
  <c r="E2987" i="11"/>
  <c r="D2987" i="11"/>
  <c r="D2986" i="11"/>
  <c r="D2985" i="11"/>
  <c r="E2985" i="11" s="1"/>
  <c r="D2984" i="11"/>
  <c r="E2983" i="11"/>
  <c r="D2983" i="11"/>
  <c r="D2982" i="11"/>
  <c r="D2981" i="11"/>
  <c r="E2981" i="11" s="1"/>
  <c r="D2980" i="11"/>
  <c r="E2980" i="11" s="1"/>
  <c r="D2979" i="11"/>
  <c r="D2978" i="11"/>
  <c r="D2977" i="11"/>
  <c r="E2977" i="11" s="1"/>
  <c r="D2976" i="11"/>
  <c r="E2976" i="11" s="1"/>
  <c r="D2975" i="11"/>
  <c r="D2974" i="11"/>
  <c r="D2973" i="11"/>
  <c r="E2973" i="11" s="1"/>
  <c r="E2972" i="11"/>
  <c r="D2972" i="11"/>
  <c r="D2971" i="11"/>
  <c r="E2971" i="11" s="1"/>
  <c r="D2970" i="11"/>
  <c r="E2970" i="11" s="1"/>
  <c r="D2969" i="11"/>
  <c r="E2969" i="11" s="1"/>
  <c r="D2968" i="11"/>
  <c r="E2968" i="11" s="1"/>
  <c r="D2967" i="11"/>
  <c r="E2967" i="11" s="1"/>
  <c r="D2966" i="11"/>
  <c r="E2965" i="11"/>
  <c r="D2965" i="11"/>
  <c r="D2964" i="11"/>
  <c r="E2964" i="11" s="1"/>
  <c r="D2963" i="11"/>
  <c r="D2962" i="11"/>
  <c r="E2962" i="11" s="1"/>
  <c r="D2961" i="11"/>
  <c r="E2961" i="11" s="1"/>
  <c r="D2960" i="11"/>
  <c r="E2960" i="11" s="1"/>
  <c r="D2959" i="11"/>
  <c r="D2958" i="11"/>
  <c r="D2957" i="11"/>
  <c r="E2957" i="11" s="1"/>
  <c r="D2956" i="11"/>
  <c r="E2956" i="11" s="1"/>
  <c r="D2955" i="11"/>
  <c r="D2954" i="11"/>
  <c r="E2954" i="11" s="1"/>
  <c r="D2953" i="11"/>
  <c r="D2952" i="11"/>
  <c r="E2952" i="11" s="1"/>
  <c r="D2951" i="11"/>
  <c r="D2950" i="11"/>
  <c r="D2949" i="11"/>
  <c r="E2949" i="11" s="1"/>
  <c r="D2948" i="11"/>
  <c r="E2948" i="11" s="1"/>
  <c r="D2947" i="11"/>
  <c r="E2947" i="11" s="1"/>
  <c r="D2946" i="11"/>
  <c r="E2946" i="11" s="1"/>
  <c r="D2945" i="11"/>
  <c r="E2945" i="11" s="1"/>
  <c r="D2944" i="11"/>
  <c r="E2944" i="11" s="1"/>
  <c r="D2943" i="11"/>
  <c r="E2943" i="11" s="1"/>
  <c r="D2942" i="11"/>
  <c r="D2941" i="11"/>
  <c r="E2941" i="11" s="1"/>
  <c r="D2940" i="11"/>
  <c r="E2940" i="11" s="1"/>
  <c r="D2939" i="11"/>
  <c r="E2939" i="11" s="1"/>
  <c r="D2938" i="11"/>
  <c r="E2938" i="11" s="1"/>
  <c r="D2937" i="11"/>
  <c r="E2937" i="11" s="1"/>
  <c r="D2936" i="11"/>
  <c r="E2936" i="11" s="1"/>
  <c r="D2935" i="11"/>
  <c r="E2935" i="11" s="1"/>
  <c r="D2934" i="11"/>
  <c r="E2933" i="11"/>
  <c r="D2933" i="11"/>
  <c r="D2932" i="11"/>
  <c r="E2932" i="11" s="1"/>
  <c r="D2931" i="11"/>
  <c r="E2931" i="11" s="1"/>
  <c r="D2930" i="11"/>
  <c r="D2929" i="11"/>
  <c r="E2929" i="11" s="1"/>
  <c r="D2928" i="11"/>
  <c r="E2928" i="11" s="1"/>
  <c r="D2927" i="11"/>
  <c r="E2927" i="11" s="1"/>
  <c r="D2926" i="11"/>
  <c r="D2925" i="11"/>
  <c r="E2925" i="11" s="1"/>
  <c r="D2924" i="11"/>
  <c r="E2924" i="11" s="1"/>
  <c r="D2923" i="11"/>
  <c r="E2923" i="11" s="1"/>
  <c r="D2922" i="11"/>
  <c r="D2921" i="11"/>
  <c r="E2921" i="11" s="1"/>
  <c r="D2920" i="11"/>
  <c r="D2919" i="11"/>
  <c r="D2918" i="11"/>
  <c r="D2917" i="11"/>
  <c r="E2917" i="11" s="1"/>
  <c r="D2916" i="11"/>
  <c r="E2916" i="11" s="1"/>
  <c r="D2915" i="11"/>
  <c r="E2915" i="11" s="1"/>
  <c r="D2914" i="11"/>
  <c r="E2914" i="11" s="1"/>
  <c r="D2913" i="11"/>
  <c r="E2913" i="11" s="1"/>
  <c r="D2912" i="11"/>
  <c r="E2912" i="11" s="1"/>
  <c r="E2911" i="11"/>
  <c r="D2911" i="11"/>
  <c r="D2910" i="11"/>
  <c r="D2909" i="11"/>
  <c r="E2909" i="11" s="1"/>
  <c r="D2908" i="11"/>
  <c r="E2908" i="11" s="1"/>
  <c r="D2907" i="11"/>
  <c r="D2906" i="11"/>
  <c r="E2906" i="11" s="1"/>
  <c r="D2905" i="11"/>
  <c r="E2905" i="11" s="1"/>
  <c r="D2904" i="11"/>
  <c r="E2904" i="11" s="1"/>
  <c r="D2903" i="11"/>
  <c r="D2902" i="11"/>
  <c r="D2901" i="11"/>
  <c r="E2901" i="11" s="1"/>
  <c r="E2900" i="11"/>
  <c r="D2900" i="11"/>
  <c r="D2899" i="11"/>
  <c r="D2898" i="11"/>
  <c r="E2898" i="11" s="1"/>
  <c r="D2897" i="11"/>
  <c r="E2897" i="11" s="1"/>
  <c r="D2896" i="11"/>
  <c r="E2896" i="11" s="1"/>
  <c r="D2895" i="11"/>
  <c r="D2894" i="11"/>
  <c r="D2893" i="11"/>
  <c r="E2893" i="11" s="1"/>
  <c r="D2892" i="11"/>
  <c r="E2892" i="11" s="1"/>
  <c r="E2891" i="11"/>
  <c r="D2891" i="11"/>
  <c r="D2890" i="11"/>
  <c r="E2890" i="11" s="1"/>
  <c r="D2889" i="11"/>
  <c r="E2889" i="11" s="1"/>
  <c r="D2888" i="11"/>
  <c r="E2888" i="11" s="1"/>
  <c r="D2887" i="11"/>
  <c r="D2886" i="11"/>
  <c r="D2885" i="11"/>
  <c r="E2885" i="11" s="1"/>
  <c r="D2884" i="11"/>
  <c r="E2884" i="11" s="1"/>
  <c r="D2883" i="11"/>
  <c r="E2883" i="11" s="1"/>
  <c r="D2882" i="11"/>
  <c r="E2882" i="11" s="1"/>
  <c r="D2881" i="11"/>
  <c r="D2880" i="11"/>
  <c r="E2880" i="11" s="1"/>
  <c r="D2879" i="11"/>
  <c r="E2879" i="11" s="1"/>
  <c r="D2878" i="11"/>
  <c r="D2877" i="11"/>
  <c r="E2877" i="11" s="1"/>
  <c r="D2876" i="11"/>
  <c r="E2876" i="11" s="1"/>
  <c r="D2875" i="11"/>
  <c r="E2875" i="11" s="1"/>
  <c r="D2874" i="11"/>
  <c r="E2874" i="11" s="1"/>
  <c r="D2873" i="11"/>
  <c r="E2873" i="11" s="1"/>
  <c r="D2872" i="11"/>
  <c r="E2872" i="11" s="1"/>
  <c r="D2871" i="11"/>
  <c r="E2871" i="11" s="1"/>
  <c r="D2870" i="11"/>
  <c r="D2869" i="11"/>
  <c r="E2869" i="11" s="1"/>
  <c r="D2868" i="11"/>
  <c r="E2868" i="11" s="1"/>
  <c r="D2867" i="11"/>
  <c r="E2867" i="11" s="1"/>
  <c r="D2866" i="11"/>
  <c r="E2866" i="11" s="1"/>
  <c r="D2865" i="11"/>
  <c r="E2865" i="11" s="1"/>
  <c r="D2864" i="11"/>
  <c r="D2863" i="11"/>
  <c r="D2862" i="11"/>
  <c r="E2861" i="11"/>
  <c r="D2861" i="11"/>
  <c r="D2860" i="11"/>
  <c r="E2860" i="11" s="1"/>
  <c r="D2859" i="11"/>
  <c r="E2859" i="11" s="1"/>
  <c r="D2858" i="11"/>
  <c r="D2857" i="11"/>
  <c r="E2857" i="11" s="1"/>
  <c r="D2856" i="11"/>
  <c r="D2855" i="11"/>
  <c r="E2855" i="11" s="1"/>
  <c r="D2854" i="11"/>
  <c r="D2853" i="11"/>
  <c r="E2853" i="11" s="1"/>
  <c r="D2852" i="11"/>
  <c r="E2852" i="11" s="1"/>
  <c r="E2851" i="11"/>
  <c r="D2851" i="11"/>
  <c r="D2850" i="11"/>
  <c r="D2849" i="11"/>
  <c r="E2849" i="11" s="1"/>
  <c r="D2848" i="11"/>
  <c r="D2847" i="11"/>
  <c r="E2847" i="11" s="1"/>
  <c r="D2846" i="11"/>
  <c r="D2845" i="11"/>
  <c r="E2845" i="11" s="1"/>
  <c r="D2844" i="11"/>
  <c r="E2844" i="11" s="1"/>
  <c r="D2843" i="11"/>
  <c r="E2843" i="11" s="1"/>
  <c r="D2842" i="11"/>
  <c r="D2841" i="11"/>
  <c r="E2841" i="11" s="1"/>
  <c r="D2840" i="11"/>
  <c r="E2839" i="11"/>
  <c r="D2839" i="11"/>
  <c r="D2838" i="11"/>
  <c r="D2837" i="11"/>
  <c r="E2837" i="11" s="1"/>
  <c r="D2836" i="11"/>
  <c r="E2836" i="11" s="1"/>
  <c r="D2835" i="11"/>
  <c r="E2835" i="11" s="1"/>
  <c r="D2834" i="11"/>
  <c r="D2833" i="11"/>
  <c r="E2833" i="11" s="1"/>
  <c r="D2832" i="11"/>
  <c r="E2832" i="11" s="1"/>
  <c r="D2831" i="11"/>
  <c r="D2830" i="11"/>
  <c r="D2829" i="11"/>
  <c r="E2829" i="11" s="1"/>
  <c r="D2828" i="11"/>
  <c r="E2828" i="11" s="1"/>
  <c r="D2827" i="11"/>
  <c r="E2827" i="11" s="1"/>
  <c r="D2826" i="11"/>
  <c r="E2826" i="11" s="1"/>
  <c r="D2825" i="11"/>
  <c r="E2825" i="11" s="1"/>
  <c r="D2824" i="11"/>
  <c r="E2824" i="11" s="1"/>
  <c r="D2823" i="11"/>
  <c r="E2823" i="11" s="1"/>
  <c r="D2822" i="11"/>
  <c r="E2822" i="11" s="1"/>
  <c r="D2821" i="11"/>
  <c r="E2821" i="11" s="1"/>
  <c r="D2820" i="11"/>
  <c r="E2820" i="11" s="1"/>
  <c r="D2819" i="11"/>
  <c r="D2818" i="11"/>
  <c r="E2818" i="11" s="1"/>
  <c r="D2817" i="11"/>
  <c r="E2817" i="11" s="1"/>
  <c r="D2816" i="11"/>
  <c r="E2816" i="11" s="1"/>
  <c r="D2815" i="11"/>
  <c r="D2814" i="11"/>
  <c r="E2814" i="11" s="1"/>
  <c r="D2813" i="11"/>
  <c r="E2813" i="11" s="1"/>
  <c r="D2812" i="11"/>
  <c r="D2811" i="11"/>
  <c r="E2811" i="11" s="1"/>
  <c r="D2810" i="11"/>
  <c r="E2810" i="11" s="1"/>
  <c r="D2809" i="11"/>
  <c r="E2809" i="11" s="1"/>
  <c r="D2808" i="11"/>
  <c r="E2808" i="11" s="1"/>
  <c r="D2807" i="11"/>
  <c r="D2806" i="11"/>
  <c r="E2806" i="11" s="1"/>
  <c r="D2805" i="11"/>
  <c r="E2805" i="11" s="1"/>
  <c r="D2804" i="11"/>
  <c r="E2804" i="11" s="1"/>
  <c r="D2803" i="11"/>
  <c r="E2803" i="11" s="1"/>
  <c r="D2802" i="11"/>
  <c r="E2802" i="11" s="1"/>
  <c r="D2801" i="11"/>
  <c r="E2801" i="11" s="1"/>
  <c r="D2800" i="11"/>
  <c r="E2800" i="11" s="1"/>
  <c r="D2799" i="11"/>
  <c r="E2799" i="11" s="1"/>
  <c r="D2798" i="11"/>
  <c r="D2797" i="11"/>
  <c r="E2797" i="11" s="1"/>
  <c r="D2796" i="11"/>
  <c r="E2796" i="11" s="1"/>
  <c r="D2795" i="11"/>
  <c r="E2795" i="11" s="1"/>
  <c r="D2794" i="11"/>
  <c r="E2794" i="11" s="1"/>
  <c r="D2793" i="11"/>
  <c r="D2792" i="11"/>
  <c r="E2792" i="11" s="1"/>
  <c r="D2791" i="11"/>
  <c r="E2791" i="11" s="1"/>
  <c r="D2790" i="11"/>
  <c r="E2790" i="11" s="1"/>
  <c r="D2789" i="11"/>
  <c r="E2789" i="11" s="1"/>
  <c r="D2788" i="11"/>
  <c r="D2787" i="11"/>
  <c r="E2787" i="11" s="1"/>
  <c r="D2786" i="11"/>
  <c r="D2785" i="11"/>
  <c r="E2785" i="11" s="1"/>
  <c r="D2784" i="11"/>
  <c r="D2783" i="11"/>
  <c r="D2782" i="11"/>
  <c r="E2782" i="11" s="1"/>
  <c r="D2781" i="11"/>
  <c r="E2781" i="11" s="1"/>
  <c r="E2780" i="11"/>
  <c r="D2780" i="11"/>
  <c r="D2779" i="11"/>
  <c r="E2779" i="11" s="1"/>
  <c r="D2778" i="11"/>
  <c r="E2778" i="11" s="1"/>
  <c r="D2777" i="11"/>
  <c r="D2776" i="11"/>
  <c r="D2775" i="11"/>
  <c r="D2774" i="11"/>
  <c r="E2774" i="11" s="1"/>
  <c r="D2773" i="11"/>
  <c r="E2773" i="11" s="1"/>
  <c r="D2772" i="11"/>
  <c r="E2772" i="11" s="1"/>
  <c r="D2771" i="11"/>
  <c r="E2771" i="11" s="1"/>
  <c r="D2770" i="11"/>
  <c r="E2770" i="11" s="1"/>
  <c r="D2769" i="11"/>
  <c r="D2768" i="11"/>
  <c r="E2768" i="11" s="1"/>
  <c r="D2767" i="11"/>
  <c r="D2766" i="11"/>
  <c r="E2766" i="11" s="1"/>
  <c r="D2765" i="11"/>
  <c r="E2765" i="11" s="1"/>
  <c r="D2764" i="11"/>
  <c r="D2763" i="11"/>
  <c r="D2762" i="11"/>
  <c r="E2762" i="11" s="1"/>
  <c r="D2761" i="11"/>
  <c r="D2760" i="11"/>
  <c r="E2760" i="11" s="1"/>
  <c r="D2759" i="11"/>
  <c r="E2759" i="11" s="1"/>
  <c r="D2758" i="11"/>
  <c r="D2757" i="11"/>
  <c r="E2757" i="11" s="1"/>
  <c r="E2756" i="11"/>
  <c r="D2756" i="11"/>
  <c r="D2755" i="11"/>
  <c r="E2755" i="11" s="1"/>
  <c r="D2754" i="11"/>
  <c r="E2754" i="11" s="1"/>
  <c r="D2753" i="11"/>
  <c r="D2752" i="11"/>
  <c r="E2752" i="11" s="1"/>
  <c r="D2751" i="11"/>
  <c r="E2751" i="11" s="1"/>
  <c r="D2750" i="11"/>
  <c r="E2750" i="11" s="1"/>
  <c r="D2749" i="11"/>
  <c r="E2749" i="11" s="1"/>
  <c r="D2748" i="11"/>
  <c r="D2747" i="11"/>
  <c r="E2747" i="11" s="1"/>
  <c r="D2746" i="11"/>
  <c r="E2746" i="11" s="1"/>
  <c r="D2745" i="11"/>
  <c r="D2744" i="11"/>
  <c r="E2744" i="11" s="1"/>
  <c r="D2743" i="11"/>
  <c r="E2743" i="11" s="1"/>
  <c r="D2742" i="11"/>
  <c r="D2741" i="11"/>
  <c r="E2741" i="11" s="1"/>
  <c r="D2740" i="11"/>
  <c r="E2740" i="11" s="1"/>
  <c r="D2739" i="11"/>
  <c r="E2739" i="11" s="1"/>
  <c r="D2738" i="11"/>
  <c r="E2738" i="11" s="1"/>
  <c r="D2737" i="11"/>
  <c r="D2736" i="11"/>
  <c r="E2736" i="11" s="1"/>
  <c r="D2735" i="11"/>
  <c r="D2734" i="11"/>
  <c r="E2734" i="11" s="1"/>
  <c r="E2733" i="11"/>
  <c r="D2733" i="11"/>
  <c r="D2732" i="11"/>
  <c r="D2731" i="11"/>
  <c r="E2731" i="11" s="1"/>
  <c r="D2730" i="11"/>
  <c r="E2730" i="11" s="1"/>
  <c r="D2729" i="11"/>
  <c r="D2728" i="11"/>
  <c r="E2728" i="11" s="1"/>
  <c r="D2727" i="11"/>
  <c r="E2727" i="11" s="1"/>
  <c r="D2726" i="11"/>
  <c r="E2725" i="11"/>
  <c r="D2725" i="11"/>
  <c r="D2724" i="11"/>
  <c r="E2724" i="11" s="1"/>
  <c r="D2723" i="11"/>
  <c r="E2723" i="11" s="1"/>
  <c r="D2722" i="11"/>
  <c r="E2722" i="11" s="1"/>
  <c r="D2721" i="11"/>
  <c r="D2720" i="11"/>
  <c r="E2720" i="11" s="1"/>
  <c r="D2719" i="11"/>
  <c r="E2719" i="11" s="1"/>
  <c r="D2718" i="11"/>
  <c r="E2718" i="11" s="1"/>
  <c r="D2717" i="11"/>
  <c r="E2717" i="11" s="1"/>
  <c r="D2716" i="11"/>
  <c r="E2716" i="11" s="1"/>
  <c r="D2715" i="11"/>
  <c r="D2714" i="11"/>
  <c r="E2714" i="11" s="1"/>
  <c r="D2713" i="11"/>
  <c r="D2712" i="11"/>
  <c r="D2711" i="11"/>
  <c r="E2711" i="11" s="1"/>
  <c r="D2710" i="11"/>
  <c r="E2710" i="11" s="1"/>
  <c r="D2709" i="11"/>
  <c r="E2709" i="11" s="1"/>
  <c r="D2708" i="11"/>
  <c r="E2708" i="11" s="1"/>
  <c r="D2707" i="11"/>
  <c r="D2706" i="11"/>
  <c r="D2705" i="11"/>
  <c r="E2705" i="11" s="1"/>
  <c r="D2704" i="11"/>
  <c r="D2703" i="11"/>
  <c r="D2702" i="11"/>
  <c r="E2702" i="11" s="1"/>
  <c r="D2701" i="11"/>
  <c r="E2701" i="11" s="1"/>
  <c r="D2700" i="11"/>
  <c r="E2700" i="11" s="1"/>
  <c r="D2699" i="11"/>
  <c r="E2699" i="11" s="1"/>
  <c r="D2698" i="11"/>
  <c r="D2697" i="11"/>
  <c r="E2697" i="11" s="1"/>
  <c r="D2696" i="11"/>
  <c r="E2696" i="11" s="1"/>
  <c r="D2695" i="11"/>
  <c r="D2694" i="11"/>
  <c r="E2694" i="11" s="1"/>
  <c r="D2693" i="11"/>
  <c r="E2693" i="11" s="1"/>
  <c r="D2692" i="11"/>
  <c r="D2691" i="11"/>
  <c r="E2691" i="11" s="1"/>
  <c r="D2690" i="11"/>
  <c r="E2690" i="11" s="1"/>
  <c r="D2689" i="11"/>
  <c r="E2689" i="11" s="1"/>
  <c r="D2688" i="11"/>
  <c r="E2688" i="11" s="1"/>
  <c r="D2687" i="11"/>
  <c r="E2687" i="11" s="1"/>
  <c r="D2686" i="11"/>
  <c r="D2685" i="11"/>
  <c r="E2685" i="11" s="1"/>
  <c r="D2684" i="11"/>
  <c r="E2684" i="11" s="1"/>
  <c r="D2683" i="11"/>
  <c r="E2683" i="11" s="1"/>
  <c r="D2682" i="11"/>
  <c r="E2682" i="11" s="1"/>
  <c r="D2681" i="11"/>
  <c r="E2681" i="11" s="1"/>
  <c r="D2680" i="11"/>
  <c r="D2679" i="11"/>
  <c r="E2679" i="11" s="1"/>
  <c r="D2678" i="11"/>
  <c r="E2678" i="11" s="1"/>
  <c r="D2677" i="11"/>
  <c r="D2676" i="11"/>
  <c r="D2675" i="11"/>
  <c r="E2675" i="11" s="1"/>
  <c r="D2674" i="11"/>
  <c r="D2673" i="11"/>
  <c r="E2673" i="11" s="1"/>
  <c r="D2672" i="11"/>
  <c r="E2672" i="11" s="1"/>
  <c r="D2671" i="11"/>
  <c r="E2671" i="11" s="1"/>
  <c r="D2670" i="11"/>
  <c r="D2669" i="11"/>
  <c r="E2669" i="11" s="1"/>
  <c r="D2668" i="11"/>
  <c r="E2668" i="11" s="1"/>
  <c r="D2667" i="11"/>
  <c r="D2666" i="11"/>
  <c r="E2666" i="11" s="1"/>
  <c r="D2665" i="11"/>
  <c r="E2665" i="11" s="1"/>
  <c r="D2664" i="11"/>
  <c r="E2664" i="11" s="1"/>
  <c r="D2663" i="11"/>
  <c r="D2662" i="11"/>
  <c r="E2662" i="11" s="1"/>
  <c r="D2661" i="11"/>
  <c r="E2661" i="11" s="1"/>
  <c r="D2660" i="11"/>
  <c r="E2660" i="11" s="1"/>
  <c r="D2659" i="11"/>
  <c r="E2659" i="11" s="1"/>
  <c r="D2658" i="11"/>
  <c r="E2658" i="11" s="1"/>
  <c r="D2657" i="11"/>
  <c r="D2656" i="11"/>
  <c r="E2656" i="11" s="1"/>
  <c r="D2655" i="11"/>
  <c r="E2655" i="11" s="1"/>
  <c r="D2654" i="11"/>
  <c r="E2654" i="11" s="1"/>
  <c r="D2653" i="11"/>
  <c r="D2652" i="11"/>
  <c r="E2652" i="11" s="1"/>
  <c r="D2651" i="11"/>
  <c r="E2651" i="11" s="1"/>
  <c r="D2650" i="11"/>
  <c r="E2650" i="11" s="1"/>
  <c r="D2649" i="11"/>
  <c r="E2649" i="11" s="1"/>
  <c r="D2648" i="11"/>
  <c r="E2648" i="11" s="1"/>
  <c r="D2647" i="11"/>
  <c r="E2647" i="11" s="1"/>
  <c r="D2646" i="11"/>
  <c r="D2645" i="11"/>
  <c r="E2645" i="11" s="1"/>
  <c r="D2644" i="11"/>
  <c r="E2644" i="11" s="1"/>
  <c r="D2643" i="11"/>
  <c r="D2642" i="11"/>
  <c r="E2642" i="11" s="1"/>
  <c r="D2641" i="11"/>
  <c r="E2641" i="11" s="1"/>
  <c r="D2640" i="11"/>
  <c r="D2639" i="11"/>
  <c r="D2638" i="11"/>
  <c r="E2638" i="11" s="1"/>
  <c r="D2637" i="11"/>
  <c r="D2636" i="11"/>
  <c r="D2635" i="11"/>
  <c r="E2635" i="11" s="1"/>
  <c r="D2634" i="11"/>
  <c r="E2634" i="11" s="1"/>
  <c r="D2633" i="11"/>
  <c r="E2632" i="11"/>
  <c r="D2632" i="11"/>
  <c r="D2631" i="11"/>
  <c r="E2631" i="11" s="1"/>
  <c r="D2630" i="11"/>
  <c r="D2629" i="11"/>
  <c r="E2629" i="11" s="1"/>
  <c r="D2628" i="11"/>
  <c r="E2628" i="11" s="1"/>
  <c r="D2627" i="11"/>
  <c r="E2627" i="11" s="1"/>
  <c r="D2626" i="11"/>
  <c r="D2625" i="11"/>
  <c r="E2625" i="11" s="1"/>
  <c r="D2624" i="11"/>
  <c r="E2624" i="11" s="1"/>
  <c r="D2623" i="11"/>
  <c r="D2622" i="11"/>
  <c r="E2621" i="11"/>
  <c r="D2621" i="11"/>
  <c r="D2620" i="11"/>
  <c r="D2619" i="11"/>
  <c r="E2619" i="11" s="1"/>
  <c r="D2618" i="11"/>
  <c r="E2618" i="11" s="1"/>
  <c r="D2617" i="11"/>
  <c r="D2616" i="11"/>
  <c r="E2616" i="11" s="1"/>
  <c r="D2615" i="11"/>
  <c r="E2615" i="11" s="1"/>
  <c r="D2614" i="11"/>
  <c r="E2614" i="11" s="1"/>
  <c r="D2613" i="11"/>
  <c r="D2612" i="11"/>
  <c r="E2612" i="11" s="1"/>
  <c r="D2611" i="11"/>
  <c r="E2611" i="11" s="1"/>
  <c r="D2610" i="11"/>
  <c r="E2610" i="11" s="1"/>
  <c r="D2609" i="11"/>
  <c r="E2609" i="11" s="1"/>
  <c r="D2608" i="11"/>
  <c r="E2608" i="11" s="1"/>
  <c r="D2607" i="11"/>
  <c r="E2607" i="11" s="1"/>
  <c r="D2606" i="11"/>
  <c r="D2605" i="11"/>
  <c r="E2605" i="11" s="1"/>
  <c r="D2604" i="11"/>
  <c r="E2604" i="11" s="1"/>
  <c r="D2603" i="11"/>
  <c r="D2602" i="11"/>
  <c r="D2601" i="11"/>
  <c r="E2601" i="11" s="1"/>
  <c r="D2600" i="11"/>
  <c r="D2599" i="11"/>
  <c r="D2598" i="11"/>
  <c r="E2597" i="11"/>
  <c r="D2597" i="11"/>
  <c r="D2596" i="11"/>
  <c r="D2595" i="11"/>
  <c r="E2595" i="11" s="1"/>
  <c r="D2594" i="11"/>
  <c r="E2594" i="11" s="1"/>
  <c r="D2593" i="11"/>
  <c r="E2593" i="11" s="1"/>
  <c r="D2592" i="11"/>
  <c r="E2592" i="11" s="1"/>
  <c r="D2591" i="11"/>
  <c r="E2591" i="11" s="1"/>
  <c r="D2590" i="11"/>
  <c r="E2590" i="11" s="1"/>
  <c r="D2589" i="11"/>
  <c r="D2588" i="11"/>
  <c r="E2588" i="11" s="1"/>
  <c r="D2587" i="11"/>
  <c r="E2587" i="11" s="1"/>
  <c r="D2586" i="11"/>
  <c r="E2586" i="11" s="1"/>
  <c r="D2585" i="11"/>
  <c r="D2584" i="11"/>
  <c r="E2584" i="11" s="1"/>
  <c r="D2583" i="11"/>
  <c r="E2583" i="11" s="1"/>
  <c r="D2582" i="11"/>
  <c r="E2582" i="11" s="1"/>
  <c r="D2581" i="11"/>
  <c r="E2581" i="11" s="1"/>
  <c r="D2580" i="11"/>
  <c r="E2580" i="11" s="1"/>
  <c r="D2579" i="11"/>
  <c r="D2578" i="11"/>
  <c r="E2578" i="11" s="1"/>
  <c r="D2577" i="11"/>
  <c r="E2577" i="11" s="1"/>
  <c r="D2576" i="11"/>
  <c r="E2576" i="11" s="1"/>
  <c r="D2575" i="11"/>
  <c r="E2575" i="11" s="1"/>
  <c r="D2574" i="11"/>
  <c r="E2574" i="11" s="1"/>
  <c r="D2573" i="11"/>
  <c r="E2573" i="11" s="1"/>
  <c r="D2572" i="11"/>
  <c r="D2571" i="11"/>
  <c r="E2571" i="11" s="1"/>
  <c r="D2570" i="11"/>
  <c r="E2570" i="11" s="1"/>
  <c r="D2569" i="11"/>
  <c r="D2568" i="11"/>
  <c r="E2568" i="11" s="1"/>
  <c r="D2567" i="11"/>
  <c r="E2567" i="11" s="1"/>
  <c r="D2566" i="11"/>
  <c r="D2565" i="11"/>
  <c r="D2564" i="11"/>
  <c r="E2564" i="11" s="1"/>
  <c r="D2563" i="11"/>
  <c r="D2562" i="11"/>
  <c r="D2561" i="11"/>
  <c r="E2561" i="11" s="1"/>
  <c r="D2560" i="11"/>
  <c r="E2560" i="11" s="1"/>
  <c r="D2559" i="11"/>
  <c r="D2558" i="11"/>
  <c r="E2558" i="11" s="1"/>
  <c r="D2557" i="11"/>
  <c r="E2557" i="11" s="1"/>
  <c r="D2556" i="11"/>
  <c r="E2556" i="11" s="1"/>
  <c r="D2555" i="11"/>
  <c r="E2555" i="11" s="1"/>
  <c r="D2554" i="11"/>
  <c r="E2554" i="11" s="1"/>
  <c r="D2553" i="11"/>
  <c r="E2553" i="11" s="1"/>
  <c r="D2552" i="11"/>
  <c r="D2551" i="11"/>
  <c r="E2551" i="11" s="1"/>
  <c r="D2550" i="11"/>
  <c r="E2550" i="11" s="1"/>
  <c r="D2549" i="11"/>
  <c r="D2548" i="11"/>
  <c r="E2548" i="11" s="1"/>
  <c r="D2547" i="11"/>
  <c r="E2547" i="11" s="1"/>
  <c r="D2546" i="11"/>
  <c r="E2546" i="11" s="1"/>
  <c r="D2545" i="11"/>
  <c r="E2545" i="11" s="1"/>
  <c r="D2544" i="11"/>
  <c r="E2544" i="11" s="1"/>
  <c r="D2543" i="11"/>
  <c r="E2543" i="11" s="1"/>
  <c r="D2542" i="11"/>
  <c r="D2541" i="11"/>
  <c r="E2541" i="11" s="1"/>
  <c r="D2540" i="11"/>
  <c r="E2540" i="11" s="1"/>
  <c r="D2539" i="11"/>
  <c r="E2539" i="11" s="1"/>
  <c r="D2538" i="11"/>
  <c r="E2538" i="11" s="1"/>
  <c r="D2537" i="11"/>
  <c r="E2537" i="11" s="1"/>
  <c r="D2536" i="11"/>
  <c r="E2536" i="11" s="1"/>
  <c r="D2535" i="11"/>
  <c r="D2534" i="11"/>
  <c r="E2534" i="11" s="1"/>
  <c r="D2533" i="11"/>
  <c r="E2533" i="11" s="1"/>
  <c r="D2532" i="11"/>
  <c r="D2531" i="11"/>
  <c r="D2530" i="11"/>
  <c r="E2530" i="11" s="1"/>
  <c r="D2529" i="11"/>
  <c r="E2529" i="11" s="1"/>
  <c r="D2528" i="11"/>
  <c r="E2528" i="11" s="1"/>
  <c r="D2527" i="11"/>
  <c r="E2527" i="11" s="1"/>
  <c r="D2526" i="11"/>
  <c r="E2526" i="11" s="1"/>
  <c r="D2525" i="11"/>
  <c r="E2525" i="11" s="1"/>
  <c r="D2524" i="11"/>
  <c r="D2523" i="11"/>
  <c r="D2522" i="11"/>
  <c r="E2522" i="11" s="1"/>
  <c r="D2521" i="11"/>
  <c r="E2521" i="11" s="1"/>
  <c r="D2520" i="11"/>
  <c r="D2519" i="11"/>
  <c r="E2519" i="11" s="1"/>
  <c r="D2518" i="11"/>
  <c r="E2518" i="11" s="1"/>
  <c r="D2517" i="11"/>
  <c r="E2517" i="11" s="1"/>
  <c r="E2516" i="11"/>
  <c r="D2516" i="11"/>
  <c r="D2515" i="11"/>
  <c r="E2515" i="11" s="1"/>
  <c r="D2514" i="11"/>
  <c r="E2514" i="11" s="1"/>
  <c r="D2513" i="11"/>
  <c r="E2513" i="11" s="1"/>
  <c r="D2512" i="11"/>
  <c r="D2511" i="11"/>
  <c r="E2511" i="11" s="1"/>
  <c r="D2510" i="11"/>
  <c r="E2510" i="11" s="1"/>
  <c r="D2509" i="11"/>
  <c r="E2509" i="11" s="1"/>
  <c r="D2508" i="11"/>
  <c r="E2507" i="11"/>
  <c r="D2507" i="11"/>
  <c r="D2506" i="11"/>
  <c r="E2506" i="11" s="1"/>
  <c r="D2505" i="11"/>
  <c r="E2505" i="11" s="1"/>
  <c r="E2504" i="11"/>
  <c r="D2504" i="11"/>
  <c r="D2503" i="11"/>
  <c r="E2503" i="11" s="1"/>
  <c r="D2502" i="11"/>
  <c r="E2502" i="11" s="1"/>
  <c r="D2501" i="11"/>
  <c r="E2501" i="11" s="1"/>
  <c r="D2500" i="11"/>
  <c r="E2500" i="11" s="1"/>
  <c r="D2499" i="11"/>
  <c r="D2498" i="11"/>
  <c r="E2498" i="11" s="1"/>
  <c r="D2497" i="11"/>
  <c r="E2497" i="11" s="1"/>
  <c r="D2496" i="11"/>
  <c r="D2495" i="11"/>
  <c r="E2495" i="11" s="1"/>
  <c r="D2494" i="11"/>
  <c r="E2494" i="11" s="1"/>
  <c r="D2493" i="11"/>
  <c r="E2493" i="11" s="1"/>
  <c r="D2492" i="11"/>
  <c r="E2492" i="11" s="1"/>
  <c r="D2491" i="11"/>
  <c r="D2490" i="11"/>
  <c r="E2490" i="11" s="1"/>
  <c r="E2489" i="11"/>
  <c r="D2489" i="11"/>
  <c r="D2488" i="11"/>
  <c r="D2487" i="11"/>
  <c r="E2487" i="11" s="1"/>
  <c r="D2486" i="11"/>
  <c r="E2486" i="11" s="1"/>
  <c r="D2485" i="11"/>
  <c r="E2485" i="11" s="1"/>
  <c r="D2484" i="11"/>
  <c r="E2484" i="11" s="1"/>
  <c r="D2483" i="11"/>
  <c r="E2483" i="11" s="1"/>
  <c r="D2482" i="11"/>
  <c r="E2482" i="11" s="1"/>
  <c r="E2481" i="11"/>
  <c r="D2481" i="11"/>
  <c r="D2480" i="11"/>
  <c r="E2480" i="11" s="1"/>
  <c r="D2479" i="11"/>
  <c r="E2479" i="11" s="1"/>
  <c r="D2478" i="11"/>
  <c r="E2478" i="11" s="1"/>
  <c r="D2477" i="11"/>
  <c r="D2476" i="11"/>
  <c r="D2475" i="11"/>
  <c r="D2474" i="11"/>
  <c r="E2474" i="11" s="1"/>
  <c r="D2473" i="11"/>
  <c r="E2473" i="11" s="1"/>
  <c r="D2472" i="11"/>
  <c r="D2471" i="11"/>
  <c r="E2471" i="11" s="1"/>
  <c r="D2470" i="11"/>
  <c r="E2470" i="11" s="1"/>
  <c r="D2469" i="11"/>
  <c r="E2469" i="11" s="1"/>
  <c r="D2468" i="11"/>
  <c r="D2467" i="11"/>
  <c r="D2466" i="11"/>
  <c r="E2466" i="11" s="1"/>
  <c r="D2465" i="11"/>
  <c r="E2465" i="11" s="1"/>
  <c r="D2464" i="11"/>
  <c r="E2464" i="11" s="1"/>
  <c r="D2463" i="11"/>
  <c r="E2463" i="11" s="1"/>
  <c r="D2462" i="11"/>
  <c r="E2462" i="11" s="1"/>
  <c r="D2461" i="11"/>
  <c r="E2461" i="11" s="1"/>
  <c r="D2460" i="11"/>
  <c r="E2460" i="11" s="1"/>
  <c r="D2459" i="11"/>
  <c r="E2459" i="11" s="1"/>
  <c r="D2458" i="11"/>
  <c r="E2458" i="11" s="1"/>
  <c r="D2457" i="11"/>
  <c r="E2457" i="11" s="1"/>
  <c r="E2456" i="11"/>
  <c r="D2456" i="11"/>
  <c r="D2455" i="11"/>
  <c r="E2455" i="11" s="1"/>
  <c r="D2454" i="11"/>
  <c r="E2454" i="11" s="1"/>
  <c r="D2453" i="11"/>
  <c r="E2453" i="11" s="1"/>
  <c r="D2452" i="11"/>
  <c r="D2451" i="11"/>
  <c r="E2451" i="11" s="1"/>
  <c r="D2450" i="11"/>
  <c r="E2450" i="11" s="1"/>
  <c r="D2449" i="11"/>
  <c r="E2449" i="11" s="1"/>
  <c r="D2448" i="11"/>
  <c r="D2447" i="11"/>
  <c r="E2447" i="11" s="1"/>
  <c r="D2446" i="11"/>
  <c r="E2446" i="11" s="1"/>
  <c r="D2445" i="11"/>
  <c r="E2445" i="11" s="1"/>
  <c r="D2444" i="11"/>
  <c r="E2444" i="11" s="1"/>
  <c r="D2443" i="11"/>
  <c r="D2442" i="11"/>
  <c r="E2442" i="11" s="1"/>
  <c r="D2441" i="11"/>
  <c r="E2441" i="11" s="1"/>
  <c r="D2440" i="11"/>
  <c r="D2439" i="11"/>
  <c r="E2439" i="11" s="1"/>
  <c r="D2438" i="11"/>
  <c r="D2437" i="11"/>
  <c r="E2437" i="11" s="1"/>
  <c r="E2436" i="11"/>
  <c r="D2436" i="11"/>
  <c r="D2435" i="11"/>
  <c r="E2435" i="11" s="1"/>
  <c r="D2434" i="11"/>
  <c r="E2434" i="11" s="1"/>
  <c r="D2433" i="11"/>
  <c r="E2433" i="11" s="1"/>
  <c r="D2432" i="11"/>
  <c r="E2432" i="11" s="1"/>
  <c r="D2431" i="11"/>
  <c r="E2431" i="11" s="1"/>
  <c r="D2430" i="11"/>
  <c r="D2429" i="11"/>
  <c r="E2429" i="11" s="1"/>
  <c r="D2428" i="11"/>
  <c r="E2428" i="11" s="1"/>
  <c r="D2427" i="11"/>
  <c r="D2426" i="11"/>
  <c r="E2426" i="11" s="1"/>
  <c r="D2425" i="11"/>
  <c r="E2425" i="11" s="1"/>
  <c r="D2424" i="11"/>
  <c r="D2423" i="11"/>
  <c r="E2423" i="11" s="1"/>
  <c r="D2422" i="11"/>
  <c r="D2421" i="11"/>
  <c r="E2421" i="11" s="1"/>
  <c r="D2420" i="11"/>
  <c r="E2420" i="11" s="1"/>
  <c r="D2419" i="11"/>
  <c r="E2419" i="11" s="1"/>
  <c r="D2418" i="11"/>
  <c r="E2418" i="11" s="1"/>
  <c r="D2417" i="11"/>
  <c r="E2417" i="11" s="1"/>
  <c r="D2416" i="11"/>
  <c r="E2416" i="11" s="1"/>
  <c r="D2415" i="11"/>
  <c r="E2415" i="11" s="1"/>
  <c r="D2414" i="11"/>
  <c r="D2413" i="11"/>
  <c r="E2413" i="11" s="1"/>
  <c r="D2412" i="11"/>
  <c r="E2412" i="11" s="1"/>
  <c r="D2411" i="11"/>
  <c r="D2410" i="11"/>
  <c r="E2410" i="11" s="1"/>
  <c r="D2409" i="11"/>
  <c r="E2409" i="11" s="1"/>
  <c r="D2408" i="11"/>
  <c r="D2407" i="11"/>
  <c r="E2407" i="11" s="1"/>
  <c r="D2406" i="11"/>
  <c r="E2406" i="11" s="1"/>
  <c r="D2405" i="11"/>
  <c r="E2405" i="11" s="1"/>
  <c r="D2404" i="11"/>
  <c r="E2404" i="11" s="1"/>
  <c r="D2403" i="11"/>
  <c r="E2403" i="11" s="1"/>
  <c r="D2402" i="11"/>
  <c r="E2402" i="11" s="1"/>
  <c r="D2401" i="11"/>
  <c r="E2401" i="11" s="1"/>
  <c r="D2400" i="11"/>
  <c r="E2400" i="11" s="1"/>
  <c r="D2399" i="11"/>
  <c r="E2399" i="11" s="1"/>
  <c r="D2398" i="11"/>
  <c r="E2398" i="11" s="1"/>
  <c r="D2397" i="11"/>
  <c r="D2396" i="11"/>
  <c r="E2396" i="11" s="1"/>
  <c r="D2395" i="11"/>
  <c r="E2395" i="11" s="1"/>
  <c r="D2394" i="11"/>
  <c r="D2393" i="11"/>
  <c r="E2393" i="11" s="1"/>
  <c r="D2392" i="11"/>
  <c r="E2392" i="11" s="1"/>
  <c r="D2391" i="11"/>
  <c r="D2390" i="11"/>
  <c r="E2390" i="11" s="1"/>
  <c r="D2389" i="11"/>
  <c r="E2389" i="11" s="1"/>
  <c r="D2388" i="11"/>
  <c r="D2387" i="11"/>
  <c r="E2387" i="11" s="1"/>
  <c r="D2386" i="11"/>
  <c r="E2386" i="11" s="1"/>
  <c r="D2385" i="11"/>
  <c r="D2384" i="11"/>
  <c r="E2384" i="11" s="1"/>
  <c r="D2383" i="11"/>
  <c r="E2383" i="11" s="1"/>
  <c r="D2382" i="11"/>
  <c r="D2381" i="11"/>
  <c r="E2381" i="11" s="1"/>
  <c r="D2380" i="11"/>
  <c r="E2380" i="11" s="1"/>
  <c r="D2379" i="11"/>
  <c r="E2379" i="11" s="1"/>
  <c r="D2378" i="11"/>
  <c r="E2378" i="11" s="1"/>
  <c r="D2377" i="11"/>
  <c r="E2377" i="11" s="1"/>
  <c r="D2376" i="11"/>
  <c r="E2376" i="11" s="1"/>
  <c r="D2375" i="11"/>
  <c r="E2375" i="11" s="1"/>
  <c r="D2374" i="11"/>
  <c r="E2374" i="11" s="1"/>
  <c r="D2373" i="11"/>
  <c r="E2373" i="11" s="1"/>
  <c r="D2372" i="11"/>
  <c r="E2372" i="11" s="1"/>
  <c r="D2371" i="11"/>
  <c r="E2371" i="11" s="1"/>
  <c r="D2370" i="11"/>
  <c r="E2370" i="11" s="1"/>
  <c r="D2369" i="11"/>
  <c r="E2369" i="11" s="1"/>
  <c r="D2368" i="11"/>
  <c r="E2368" i="11" s="1"/>
  <c r="D2367" i="11"/>
  <c r="D2366" i="11"/>
  <c r="E2366" i="11" s="1"/>
  <c r="D2365" i="11"/>
  <c r="D2364" i="11"/>
  <c r="E2364" i="11" s="1"/>
  <c r="D2363" i="11"/>
  <c r="E2363" i="11" s="1"/>
  <c r="D2362" i="11"/>
  <c r="E2362" i="11" s="1"/>
  <c r="D2361" i="11"/>
  <c r="E2361" i="11" s="1"/>
  <c r="D2360" i="11"/>
  <c r="E2360" i="11" s="1"/>
  <c r="D2359" i="11"/>
  <c r="D2358" i="11"/>
  <c r="E2358" i="11" s="1"/>
  <c r="D2357" i="11"/>
  <c r="E2357" i="11" s="1"/>
  <c r="D2356" i="11"/>
  <c r="D2355" i="11"/>
  <c r="E2355" i="11" s="1"/>
  <c r="D2354" i="11"/>
  <c r="E2354" i="11" s="1"/>
  <c r="D2353" i="11"/>
  <c r="E2352" i="11"/>
  <c r="D2352" i="11"/>
  <c r="D2351" i="11"/>
  <c r="E2351" i="11" s="1"/>
  <c r="E2350" i="11"/>
  <c r="D2350" i="11"/>
  <c r="D2349" i="11"/>
  <c r="E2349" i="11" s="1"/>
  <c r="D2348" i="11"/>
  <c r="E2348" i="11" s="1"/>
  <c r="D2347" i="11"/>
  <c r="E2347" i="11" s="1"/>
  <c r="D2346" i="11"/>
  <c r="D2345" i="11"/>
  <c r="E2345" i="11" s="1"/>
  <c r="D2344" i="11"/>
  <c r="E2344" i="11" s="1"/>
  <c r="D2343" i="11"/>
  <c r="E2343" i="11" s="1"/>
  <c r="D2342" i="11"/>
  <c r="E2342" i="11" s="1"/>
  <c r="D2341" i="11"/>
  <c r="E2341" i="11" s="1"/>
  <c r="D2340" i="11"/>
  <c r="E2340" i="11" s="1"/>
  <c r="D2339" i="11"/>
  <c r="D2338" i="11"/>
  <c r="E2338" i="11" s="1"/>
  <c r="D2337" i="11"/>
  <c r="E2337" i="11" s="1"/>
  <c r="D2336" i="11"/>
  <c r="D2335" i="11"/>
  <c r="E2335" i="11" s="1"/>
  <c r="D2334" i="11"/>
  <c r="E2334" i="11" s="1"/>
  <c r="D2333" i="11"/>
  <c r="D2332" i="11"/>
  <c r="E2332" i="11" s="1"/>
  <c r="D2331" i="11"/>
  <c r="E2331" i="11" s="1"/>
  <c r="D2330" i="11"/>
  <c r="D2329" i="11"/>
  <c r="E2329" i="11" s="1"/>
  <c r="D2328" i="11"/>
  <c r="E2328" i="11" s="1"/>
  <c r="E2327" i="11"/>
  <c r="D2327" i="11"/>
  <c r="D2326" i="11"/>
  <c r="D2325" i="11"/>
  <c r="E2325" i="11" s="1"/>
  <c r="D2324" i="11"/>
  <c r="E2324" i="11" s="1"/>
  <c r="D2323" i="11"/>
  <c r="E2323" i="11" s="1"/>
  <c r="D2322" i="11"/>
  <c r="E2322" i="11" s="1"/>
  <c r="D2321" i="11"/>
  <c r="E2321" i="11" s="1"/>
  <c r="D2320" i="11"/>
  <c r="E2320" i="11" s="1"/>
  <c r="E2319" i="11"/>
  <c r="D2319" i="11"/>
  <c r="D2318" i="11"/>
  <c r="D2317" i="11"/>
  <c r="E2317" i="11" s="1"/>
  <c r="D2316" i="11"/>
  <c r="E2316" i="11" s="1"/>
  <c r="D2315" i="11"/>
  <c r="E2315" i="11" s="1"/>
  <c r="D2314" i="11"/>
  <c r="D2313" i="11"/>
  <c r="E2313" i="11" s="1"/>
  <c r="D2312" i="11"/>
  <c r="E2312" i="11" s="1"/>
  <c r="D2311" i="11"/>
  <c r="E2311" i="11" s="1"/>
  <c r="D2310" i="11"/>
  <c r="E2310" i="11" s="1"/>
  <c r="D2309" i="11"/>
  <c r="E2309" i="11" s="1"/>
  <c r="D2308" i="11"/>
  <c r="E2308" i="11" s="1"/>
  <c r="D2307" i="11"/>
  <c r="E2307" i="11" s="1"/>
  <c r="D2306" i="11"/>
  <c r="E2306" i="11" s="1"/>
  <c r="D2305" i="11"/>
  <c r="E2305" i="11" s="1"/>
  <c r="D2304" i="11"/>
  <c r="E2304" i="11" s="1"/>
  <c r="D2303" i="11"/>
  <c r="E2303" i="11" s="1"/>
  <c r="D2302" i="11"/>
  <c r="E2302" i="11" s="1"/>
  <c r="D2301" i="11"/>
  <c r="E2301" i="11" s="1"/>
  <c r="D2300" i="11"/>
  <c r="E2300" i="11" s="1"/>
  <c r="D2299" i="11"/>
  <c r="E2299" i="11" s="1"/>
  <c r="D2298" i="11"/>
  <c r="E2298" i="11" s="1"/>
  <c r="D2297" i="11"/>
  <c r="E2297" i="11" s="1"/>
  <c r="D2296" i="11"/>
  <c r="E2296" i="11" s="1"/>
  <c r="D2295" i="11"/>
  <c r="E2295" i="11" s="1"/>
  <c r="D2294" i="11"/>
  <c r="D2293" i="11"/>
  <c r="E2293" i="11" s="1"/>
  <c r="D2292" i="11"/>
  <c r="E2292" i="11" s="1"/>
  <c r="D2291" i="11"/>
  <c r="E2291" i="11" s="1"/>
  <c r="D2290" i="11"/>
  <c r="E2290" i="11" s="1"/>
  <c r="D2289" i="11"/>
  <c r="E2289" i="11" s="1"/>
  <c r="D2288" i="11"/>
  <c r="E2288" i="11" s="1"/>
  <c r="D2287" i="11"/>
  <c r="E2287" i="11" s="1"/>
  <c r="D2286" i="11"/>
  <c r="E2286" i="11" s="1"/>
  <c r="D2285" i="11"/>
  <c r="E2285" i="11" s="1"/>
  <c r="D2284" i="11"/>
  <c r="E2284" i="11" s="1"/>
  <c r="D2283" i="11"/>
  <c r="E2283" i="11" s="1"/>
  <c r="D2282" i="11"/>
  <c r="E2282" i="11" s="1"/>
  <c r="D2281" i="11"/>
  <c r="D2280" i="11"/>
  <c r="E2280" i="11" s="1"/>
  <c r="D2279" i="11"/>
  <c r="E2279" i="11" s="1"/>
  <c r="D2278" i="11"/>
  <c r="E2278" i="11" s="1"/>
  <c r="D2277" i="11"/>
  <c r="E2277" i="11" s="1"/>
  <c r="D2276" i="11"/>
  <c r="E2276" i="11" s="1"/>
  <c r="D2275" i="11"/>
  <c r="E2275" i="11" s="1"/>
  <c r="D2274" i="11"/>
  <c r="D2273" i="11"/>
  <c r="D2272" i="11"/>
  <c r="E2272" i="11" s="1"/>
  <c r="D2271" i="11"/>
  <c r="E2271" i="11" s="1"/>
  <c r="D2270" i="11"/>
  <c r="E2270" i="11" s="1"/>
  <c r="D2269" i="11"/>
  <c r="E2269" i="11" s="1"/>
  <c r="D2268" i="11"/>
  <c r="E2268" i="11" s="1"/>
  <c r="D2267" i="11"/>
  <c r="E2267" i="11" s="1"/>
  <c r="D2266" i="11"/>
  <c r="E2266" i="11" s="1"/>
  <c r="D2265" i="11"/>
  <c r="D2264" i="11"/>
  <c r="E2264" i="11" s="1"/>
  <c r="D2263" i="11"/>
  <c r="E2263" i="11" s="1"/>
  <c r="D2262" i="11"/>
  <c r="E2262" i="11" s="1"/>
  <c r="D2261" i="11"/>
  <c r="E2261" i="11" s="1"/>
  <c r="D2260" i="11"/>
  <c r="E2260" i="11" s="1"/>
  <c r="D2259" i="11"/>
  <c r="E2259" i="11" s="1"/>
  <c r="D2258" i="11"/>
  <c r="D2257" i="11"/>
  <c r="D2256" i="11"/>
  <c r="E2256" i="11" s="1"/>
  <c r="D2255" i="11"/>
  <c r="E2255" i="11" s="1"/>
  <c r="D2254" i="11"/>
  <c r="D2253" i="11"/>
  <c r="E2253" i="11" s="1"/>
  <c r="D2252" i="11"/>
  <c r="E2252" i="11" s="1"/>
  <c r="D2251" i="11"/>
  <c r="E2251" i="11" s="1"/>
  <c r="D2250" i="11"/>
  <c r="D2249" i="11"/>
  <c r="D2248" i="11"/>
  <c r="E2248" i="11" s="1"/>
  <c r="D2247" i="11"/>
  <c r="E2247" i="11" s="1"/>
  <c r="D2246" i="11"/>
  <c r="E2246" i="11" s="1"/>
  <c r="D2245" i="11"/>
  <c r="E2245" i="11" s="1"/>
  <c r="D2244" i="11"/>
  <c r="E2244" i="11" s="1"/>
  <c r="D2243" i="11"/>
  <c r="E2243" i="11" s="1"/>
  <c r="D2242" i="11"/>
  <c r="D2241" i="11"/>
  <c r="D2240" i="11"/>
  <c r="E2240" i="11" s="1"/>
  <c r="D2239" i="11"/>
  <c r="E2239" i="11" s="1"/>
  <c r="D2238" i="11"/>
  <c r="E2238" i="11" s="1"/>
  <c r="D2237" i="11"/>
  <c r="E2237" i="11" s="1"/>
  <c r="D2236" i="11"/>
  <c r="E2236" i="11" s="1"/>
  <c r="D2235" i="11"/>
  <c r="E2235" i="11" s="1"/>
  <c r="D2234" i="11"/>
  <c r="D2233" i="11"/>
  <c r="D2232" i="11"/>
  <c r="E2232" i="11" s="1"/>
  <c r="D2231" i="11"/>
  <c r="E2231" i="11" s="1"/>
  <c r="D2230" i="11"/>
  <c r="D2229" i="11"/>
  <c r="E2229" i="11" s="1"/>
  <c r="D2228" i="11"/>
  <c r="E2228" i="11" s="1"/>
  <c r="D2227" i="11"/>
  <c r="E2227" i="11" s="1"/>
  <c r="D2226" i="11"/>
  <c r="E2226" i="11" s="1"/>
  <c r="D2225" i="11"/>
  <c r="D2224" i="11"/>
  <c r="E2224" i="11" s="1"/>
  <c r="D2223" i="11"/>
  <c r="E2223" i="11" s="1"/>
  <c r="D2222" i="11"/>
  <c r="E2222" i="11" s="1"/>
  <c r="D2221" i="11"/>
  <c r="E2221" i="11" s="1"/>
  <c r="D2220" i="11"/>
  <c r="E2220" i="11" s="1"/>
  <c r="D2219" i="11"/>
  <c r="E2219" i="11" s="1"/>
  <c r="D2218" i="11"/>
  <c r="E2218" i="11" s="1"/>
  <c r="D2217" i="11"/>
  <c r="D2216" i="11"/>
  <c r="E2216" i="11" s="1"/>
  <c r="D2215" i="11"/>
  <c r="E2215" i="11" s="1"/>
  <c r="D2214" i="11"/>
  <c r="D2213" i="11"/>
  <c r="E2213" i="11" s="1"/>
  <c r="D2212" i="11"/>
  <c r="E2212" i="11" s="1"/>
  <c r="D2211" i="11"/>
  <c r="E2211" i="11" s="1"/>
  <c r="D2210" i="11"/>
  <c r="E2210" i="11" s="1"/>
  <c r="D2209" i="11"/>
  <c r="D2208" i="11"/>
  <c r="E2208" i="11" s="1"/>
  <c r="E2207" i="11"/>
  <c r="D2207" i="11"/>
  <c r="D2206" i="11"/>
  <c r="E2206" i="11" s="1"/>
  <c r="D2205" i="11"/>
  <c r="E2205" i="11" s="1"/>
  <c r="D2204" i="11"/>
  <c r="E2204" i="11" s="1"/>
  <c r="D2203" i="11"/>
  <c r="E2203" i="11" s="1"/>
  <c r="D2202" i="11"/>
  <c r="D2201" i="11"/>
  <c r="D2200" i="11"/>
  <c r="E2200" i="11" s="1"/>
  <c r="D2199" i="11"/>
  <c r="E2199" i="11" s="1"/>
  <c r="D2198" i="11"/>
  <c r="D2197" i="11"/>
  <c r="E2197" i="11" s="1"/>
  <c r="D2196" i="11"/>
  <c r="E2196" i="11" s="1"/>
  <c r="D2195" i="11"/>
  <c r="E2195" i="11" s="1"/>
  <c r="D2194" i="11"/>
  <c r="D2193" i="11"/>
  <c r="E2193" i="11" s="1"/>
  <c r="D2192" i="11"/>
  <c r="E2192" i="11" s="1"/>
  <c r="D2191" i="11"/>
  <c r="E2191" i="11" s="1"/>
  <c r="D2190" i="11"/>
  <c r="D2189" i="11"/>
  <c r="E2189" i="11" s="1"/>
  <c r="D2188" i="11"/>
  <c r="E2188" i="11" s="1"/>
  <c r="D2187" i="11"/>
  <c r="E2187" i="11" s="1"/>
  <c r="D2186" i="11"/>
  <c r="D2185" i="11"/>
  <c r="E2185" i="11" s="1"/>
  <c r="D2184" i="11"/>
  <c r="E2184" i="11" s="1"/>
  <c r="D2183" i="11"/>
  <c r="E2183" i="11" s="1"/>
  <c r="D2182" i="11"/>
  <c r="D2181" i="11"/>
  <c r="E2181" i="11" s="1"/>
  <c r="D2180" i="11"/>
  <c r="E2180" i="11" s="1"/>
  <c r="D2179" i="11"/>
  <c r="E2179" i="11" s="1"/>
  <c r="D2178" i="11"/>
  <c r="E2177" i="11"/>
  <c r="D2177" i="11"/>
  <c r="D2176" i="11"/>
  <c r="E2176" i="11" s="1"/>
  <c r="D2175" i="11"/>
  <c r="E2175" i="11" s="1"/>
  <c r="D2174" i="11"/>
  <c r="D2173" i="11"/>
  <c r="E2173" i="11" s="1"/>
  <c r="D2172" i="11"/>
  <c r="E2172" i="11" s="1"/>
  <c r="D2171" i="11"/>
  <c r="E2171" i="11" s="1"/>
  <c r="D2170" i="11"/>
  <c r="D2169" i="11"/>
  <c r="E2169" i="11" s="1"/>
  <c r="D2168" i="11"/>
  <c r="E2168" i="11" s="1"/>
  <c r="D2167" i="11"/>
  <c r="E2167" i="11" s="1"/>
  <c r="D2166" i="11"/>
  <c r="D2165" i="11"/>
  <c r="E2165" i="11" s="1"/>
  <c r="D2164" i="11"/>
  <c r="E2164" i="11" s="1"/>
  <c r="D2163" i="11"/>
  <c r="E2163" i="11" s="1"/>
  <c r="D2162" i="11"/>
  <c r="E2162" i="11" s="1"/>
  <c r="D2161" i="11"/>
  <c r="E2161" i="11" s="1"/>
  <c r="D2160" i="11"/>
  <c r="E2160" i="11" s="1"/>
  <c r="D2159" i="11"/>
  <c r="E2159" i="11" s="1"/>
  <c r="D2158" i="11"/>
  <c r="E2158" i="11" s="1"/>
  <c r="D2157" i="11"/>
  <c r="E2157" i="11" s="1"/>
  <c r="D2156" i="11"/>
  <c r="E2156" i="11" s="1"/>
  <c r="D2155" i="11"/>
  <c r="E2155" i="11" s="1"/>
  <c r="D2154" i="11"/>
  <c r="E2154" i="11" s="1"/>
  <c r="D2153" i="11"/>
  <c r="D2152" i="11"/>
  <c r="E2152" i="11" s="1"/>
  <c r="D2151" i="11"/>
  <c r="E2151" i="11" s="1"/>
  <c r="D2150" i="11"/>
  <c r="E2150" i="11" s="1"/>
  <c r="D2149" i="11"/>
  <c r="E2149" i="11" s="1"/>
  <c r="E2148" i="11"/>
  <c r="D2148" i="11"/>
  <c r="D2147" i="11"/>
  <c r="E2147" i="11" s="1"/>
  <c r="D2146" i="11"/>
  <c r="E2146" i="11" s="1"/>
  <c r="D2145" i="11"/>
  <c r="D2144" i="11"/>
  <c r="E2144" i="11" s="1"/>
  <c r="D2143" i="11"/>
  <c r="E2143" i="11" s="1"/>
  <c r="D2142" i="11"/>
  <c r="D2141" i="11"/>
  <c r="E2141" i="11" s="1"/>
  <c r="E2140" i="11"/>
  <c r="D2140" i="11"/>
  <c r="D2139" i="11"/>
  <c r="E2139" i="11" s="1"/>
  <c r="D2138" i="11"/>
  <c r="E2138" i="11" s="1"/>
  <c r="E2137" i="11"/>
  <c r="D2137" i="11"/>
  <c r="D2136" i="11"/>
  <c r="E2136" i="11" s="1"/>
  <c r="D2135" i="11"/>
  <c r="E2135" i="11" s="1"/>
  <c r="E2134" i="11"/>
  <c r="D2134" i="11"/>
  <c r="D2133" i="11"/>
  <c r="E2133" i="11" s="1"/>
  <c r="D2132" i="11"/>
  <c r="E2132" i="11" s="1"/>
  <c r="D2131" i="11"/>
  <c r="E2131" i="11" s="1"/>
  <c r="D2130" i="11"/>
  <c r="D2129" i="11"/>
  <c r="D2128" i="11"/>
  <c r="E2128" i="11" s="1"/>
  <c r="D2127" i="11"/>
  <c r="E2127" i="11" s="1"/>
  <c r="D2126" i="11"/>
  <c r="D2125" i="11"/>
  <c r="E2125" i="11" s="1"/>
  <c r="D2124" i="11"/>
  <c r="E2124" i="11" s="1"/>
  <c r="D2123" i="11"/>
  <c r="D2122" i="11"/>
  <c r="D2121" i="11"/>
  <c r="D2120" i="11"/>
  <c r="E2120" i="11" s="1"/>
  <c r="D2119" i="11"/>
  <c r="E2119" i="11" s="1"/>
  <c r="D2118" i="11"/>
  <c r="E2118" i="11" s="1"/>
  <c r="D2117" i="11"/>
  <c r="E2117" i="11" s="1"/>
  <c r="D2116" i="11"/>
  <c r="E2116" i="11" s="1"/>
  <c r="D2115" i="11"/>
  <c r="E2115" i="11" s="1"/>
  <c r="D2114" i="11"/>
  <c r="E2114" i="11" s="1"/>
  <c r="D2113" i="11"/>
  <c r="E2113" i="11" s="1"/>
  <c r="D2112" i="11"/>
  <c r="E2112" i="11" s="1"/>
  <c r="D2111" i="11"/>
  <c r="E2111" i="11" s="1"/>
  <c r="D2110" i="11"/>
  <c r="D2109" i="11"/>
  <c r="E2109" i="11" s="1"/>
  <c r="E2108" i="11"/>
  <c r="D2108" i="11"/>
  <c r="D2107" i="11"/>
  <c r="E2107" i="11" s="1"/>
  <c r="D2106" i="11"/>
  <c r="D2105" i="11"/>
  <c r="E2105" i="11" s="1"/>
  <c r="D2104" i="11"/>
  <c r="E2104" i="11" s="1"/>
  <c r="D2103" i="11"/>
  <c r="E2103" i="11" s="1"/>
  <c r="D2102" i="11"/>
  <c r="D2101" i="11"/>
  <c r="E2101" i="11" s="1"/>
  <c r="D2100" i="11"/>
  <c r="E2100" i="11" s="1"/>
  <c r="D2099" i="11"/>
  <c r="E2099" i="11" s="1"/>
  <c r="D2098" i="11"/>
  <c r="D2097" i="11"/>
  <c r="E2097" i="11" s="1"/>
  <c r="D2096" i="11"/>
  <c r="E2096" i="11" s="1"/>
  <c r="D2095" i="11"/>
  <c r="E2095" i="11" s="1"/>
  <c r="D2094" i="11"/>
  <c r="E2094" i="11" s="1"/>
  <c r="D2093" i="11"/>
  <c r="E2093" i="11" s="1"/>
  <c r="D2092" i="11"/>
  <c r="E2092" i="11" s="1"/>
  <c r="D2091" i="11"/>
  <c r="E2091" i="11" s="1"/>
  <c r="D2090" i="11"/>
  <c r="E2090" i="11" s="1"/>
  <c r="E2089" i="11"/>
  <c r="D2089" i="11"/>
  <c r="D2088" i="11"/>
  <c r="E2088" i="11" s="1"/>
  <c r="D2087" i="11"/>
  <c r="E2087" i="11" s="1"/>
  <c r="D2086" i="11"/>
  <c r="D2085" i="11"/>
  <c r="E2085" i="11" s="1"/>
  <c r="E2084" i="11"/>
  <c r="D2084" i="11"/>
  <c r="D2083" i="11"/>
  <c r="E2083" i="11" s="1"/>
  <c r="D2082" i="11"/>
  <c r="E2082" i="11" s="1"/>
  <c r="D2081" i="11"/>
  <c r="D2080" i="11"/>
  <c r="E2080" i="11" s="1"/>
  <c r="D2079" i="11"/>
  <c r="E2079" i="11" s="1"/>
  <c r="D2078" i="11"/>
  <c r="D2077" i="11"/>
  <c r="E2077" i="11" s="1"/>
  <c r="D2076" i="11"/>
  <c r="E2076" i="11" s="1"/>
  <c r="D2075" i="11"/>
  <c r="E2075" i="11" s="1"/>
  <c r="D2074" i="11"/>
  <c r="E2074" i="11" s="1"/>
  <c r="D2073" i="11"/>
  <c r="D2072" i="11"/>
  <c r="D2071" i="11"/>
  <c r="E2071" i="11" s="1"/>
  <c r="D2070" i="11"/>
  <c r="E2070" i="11" s="1"/>
  <c r="D2069" i="11"/>
  <c r="E2069" i="11" s="1"/>
  <c r="D2068" i="11"/>
  <c r="E2068" i="11" s="1"/>
  <c r="D2067" i="11"/>
  <c r="E2067" i="11" s="1"/>
  <c r="D2066" i="11"/>
  <c r="E2066" i="11" s="1"/>
  <c r="D2065" i="11"/>
  <c r="D2064" i="11"/>
  <c r="E2064" i="11" s="1"/>
  <c r="D2063" i="11"/>
  <c r="E2063" i="11" s="1"/>
  <c r="D2062" i="11"/>
  <c r="E2062" i="11" s="1"/>
  <c r="D2061" i="11"/>
  <c r="D2060" i="11"/>
  <c r="E2060" i="11" s="1"/>
  <c r="D2059" i="11"/>
  <c r="E2059" i="11" s="1"/>
  <c r="D2058" i="11"/>
  <c r="D2057" i="11"/>
  <c r="E2057" i="11" s="1"/>
  <c r="D2056" i="11"/>
  <c r="E2056" i="11" s="1"/>
  <c r="D2055" i="11"/>
  <c r="E2055" i="11" s="1"/>
  <c r="D2054" i="11"/>
  <c r="D2053" i="11"/>
  <c r="E2053" i="11" s="1"/>
  <c r="D2052" i="11"/>
  <c r="E2052" i="11" s="1"/>
  <c r="D2051" i="11"/>
  <c r="E2051" i="11" s="1"/>
  <c r="D2050" i="11"/>
  <c r="E2050" i="11" s="1"/>
  <c r="D2049" i="11"/>
  <c r="D2048" i="11"/>
  <c r="D2047" i="11"/>
  <c r="E2047" i="11" s="1"/>
  <c r="D2046" i="11"/>
  <c r="E2046" i="11" s="1"/>
  <c r="D2045" i="11"/>
  <c r="E2045" i="11" s="1"/>
  <c r="D2044" i="11"/>
  <c r="E2044" i="11" s="1"/>
  <c r="D2043" i="11"/>
  <c r="D2042" i="11"/>
  <c r="E2042" i="11" s="1"/>
  <c r="D2041" i="11"/>
  <c r="E2041" i="11" s="1"/>
  <c r="D2040" i="11"/>
  <c r="E2040" i="11" s="1"/>
  <c r="D2039" i="11"/>
  <c r="E2039" i="11" s="1"/>
  <c r="D2038" i="11"/>
  <c r="D2037" i="11"/>
  <c r="E2037" i="11" s="1"/>
  <c r="D2036" i="11"/>
  <c r="E2036" i="11" s="1"/>
  <c r="D2035" i="11"/>
  <c r="E2035" i="11" s="1"/>
  <c r="D2034" i="11"/>
  <c r="D2033" i="11"/>
  <c r="D2032" i="11"/>
  <c r="E2031" i="11"/>
  <c r="D2031" i="11"/>
  <c r="D2030" i="11"/>
  <c r="D2029" i="11"/>
  <c r="E2029" i="11" s="1"/>
  <c r="D2028" i="11"/>
  <c r="E2028" i="11" s="1"/>
  <c r="D2027" i="11"/>
  <c r="E2027" i="11" s="1"/>
  <c r="D2026" i="11"/>
  <c r="E2026" i="11" s="1"/>
  <c r="D2025" i="11"/>
  <c r="D2024" i="11"/>
  <c r="E2024" i="11" s="1"/>
  <c r="D2023" i="11"/>
  <c r="E2023" i="11" s="1"/>
  <c r="D2022" i="11"/>
  <c r="D2021" i="11"/>
  <c r="D2020" i="11"/>
  <c r="E2020" i="11" s="1"/>
  <c r="D2019" i="11"/>
  <c r="D2018" i="11"/>
  <c r="E2018" i="11" s="1"/>
  <c r="D2017" i="11"/>
  <c r="D2016" i="11"/>
  <c r="E2016" i="11" s="1"/>
  <c r="D2015" i="11"/>
  <c r="E2015" i="11" s="1"/>
  <c r="D2014" i="11"/>
  <c r="E2014" i="11" s="1"/>
  <c r="D2013" i="11"/>
  <c r="E2013" i="11" s="1"/>
  <c r="D2012" i="11"/>
  <c r="D2011" i="11"/>
  <c r="D2010" i="11"/>
  <c r="E2010" i="11" s="1"/>
  <c r="D2009" i="11"/>
  <c r="D2008" i="11"/>
  <c r="E2008" i="11" s="1"/>
  <c r="D2007" i="11"/>
  <c r="E2007" i="11" s="1"/>
  <c r="D2006" i="11"/>
  <c r="D2005" i="11"/>
  <c r="E2005" i="11" s="1"/>
  <c r="D2004" i="11"/>
  <c r="D2003" i="11"/>
  <c r="E2003" i="11" s="1"/>
  <c r="D2002" i="11"/>
  <c r="D2001" i="11"/>
  <c r="D2000" i="11"/>
  <c r="E2000" i="11" s="1"/>
  <c r="D1999" i="11"/>
  <c r="E1999" i="11" s="1"/>
  <c r="D1998" i="11"/>
  <c r="E1998" i="11" s="1"/>
  <c r="D1997" i="11"/>
  <c r="E1997" i="11" s="1"/>
  <c r="D1996" i="11"/>
  <c r="E1996" i="11" s="1"/>
  <c r="D1995" i="11"/>
  <c r="E1995" i="11" s="1"/>
  <c r="D1994" i="11"/>
  <c r="D1993" i="11"/>
  <c r="E1993" i="11" s="1"/>
  <c r="D1992" i="11"/>
  <c r="E1992" i="11" s="1"/>
  <c r="E1991" i="11"/>
  <c r="D1991" i="11"/>
  <c r="D1990" i="11"/>
  <c r="E1990" i="11" s="1"/>
  <c r="D1989" i="11"/>
  <c r="E1989" i="11" s="1"/>
  <c r="D1988" i="11"/>
  <c r="E1988" i="11" s="1"/>
  <c r="D1987" i="11"/>
  <c r="E1987" i="11" s="1"/>
  <c r="D1986" i="11"/>
  <c r="E1986" i="11" s="1"/>
  <c r="D1985" i="11"/>
  <c r="D1984" i="11"/>
  <c r="E1984" i="11" s="1"/>
  <c r="D1983" i="11"/>
  <c r="E1983" i="11" s="1"/>
  <c r="D1982" i="11"/>
  <c r="E1982" i="11" s="1"/>
  <c r="D1981" i="11"/>
  <c r="E1981" i="11" s="1"/>
  <c r="D1980" i="11"/>
  <c r="E1980" i="11" s="1"/>
  <c r="D1979" i="11"/>
  <c r="E1979" i="11" s="1"/>
  <c r="D1978" i="11"/>
  <c r="D1977" i="11"/>
  <c r="D1976" i="11"/>
  <c r="E1976" i="11" s="1"/>
  <c r="D1975" i="11"/>
  <c r="E1975" i="11" s="1"/>
  <c r="D1974" i="11"/>
  <c r="E1974" i="11" s="1"/>
  <c r="D1973" i="11"/>
  <c r="D1972" i="11"/>
  <c r="E1972" i="11" s="1"/>
  <c r="D1971" i="11"/>
  <c r="D1970" i="11"/>
  <c r="E1970" i="11" s="1"/>
  <c r="D1969" i="11"/>
  <c r="D1968" i="11"/>
  <c r="E1968" i="11" s="1"/>
  <c r="D1967" i="11"/>
  <c r="E1967" i="11" s="1"/>
  <c r="D1966" i="11"/>
  <c r="D1965" i="11"/>
  <c r="E1965" i="11" s="1"/>
  <c r="D1964" i="11"/>
  <c r="D1963" i="11"/>
  <c r="E1963" i="11" s="1"/>
  <c r="D1962" i="11"/>
  <c r="E1962" i="11" s="1"/>
  <c r="D1961" i="11"/>
  <c r="D1960" i="11"/>
  <c r="E1960" i="11" s="1"/>
  <c r="D1959" i="11"/>
  <c r="E1959" i="11" s="1"/>
  <c r="D1958" i="11"/>
  <c r="E1958" i="11" s="1"/>
  <c r="D1957" i="11"/>
  <c r="D1956" i="11"/>
  <c r="E1956" i="11" s="1"/>
  <c r="D1955" i="11"/>
  <c r="E1955" i="11" s="1"/>
  <c r="D1954" i="11"/>
  <c r="E1954" i="11" s="1"/>
  <c r="D1953" i="11"/>
  <c r="E1953" i="11" s="1"/>
  <c r="D1952" i="11"/>
  <c r="D1951" i="11"/>
  <c r="E1951" i="11" s="1"/>
  <c r="D1950" i="11"/>
  <c r="D1949" i="11"/>
  <c r="D1948" i="11"/>
  <c r="E1948" i="11" s="1"/>
  <c r="D1947" i="11"/>
  <c r="E1947" i="11" s="1"/>
  <c r="D1946" i="11"/>
  <c r="E1946" i="11" s="1"/>
  <c r="D1945" i="11"/>
  <c r="E1945" i="11" s="1"/>
  <c r="D1944" i="11"/>
  <c r="E1944" i="11" s="1"/>
  <c r="D1943" i="11"/>
  <c r="E1943" i="11" s="1"/>
  <c r="D1942" i="11"/>
  <c r="D1941" i="11"/>
  <c r="E1941" i="11" s="1"/>
  <c r="D1940" i="11"/>
  <c r="D1939" i="11"/>
  <c r="E1939" i="11" s="1"/>
  <c r="D1938" i="11"/>
  <c r="E1938" i="11" s="1"/>
  <c r="D1937" i="11"/>
  <c r="D1936" i="11"/>
  <c r="D1935" i="11"/>
  <c r="E1935" i="11" s="1"/>
  <c r="D1934" i="11"/>
  <c r="E1934" i="11" s="1"/>
  <c r="D1933" i="11"/>
  <c r="E1933" i="11" s="1"/>
  <c r="D1932" i="11"/>
  <c r="E1932" i="11" s="1"/>
  <c r="D1931" i="11"/>
  <c r="E1931" i="11" s="1"/>
  <c r="D1930" i="11"/>
  <c r="E1930" i="11" s="1"/>
  <c r="D1929" i="11"/>
  <c r="E1929" i="11" s="1"/>
  <c r="D1928" i="11"/>
  <c r="E1928" i="11" s="1"/>
  <c r="D1927" i="11"/>
  <c r="E1927" i="11" s="1"/>
  <c r="D1926" i="11"/>
  <c r="D1925" i="11"/>
  <c r="E1925" i="11" s="1"/>
  <c r="D1924" i="11"/>
  <c r="E1924" i="11" s="1"/>
  <c r="D1923" i="11"/>
  <c r="E1923" i="11" s="1"/>
  <c r="D1922" i="11"/>
  <c r="D1921" i="11"/>
  <c r="E1921" i="11" s="1"/>
  <c r="D1920" i="11"/>
  <c r="E1920" i="11" s="1"/>
  <c r="D1919" i="11"/>
  <c r="E1919" i="11" s="1"/>
  <c r="D1918" i="11"/>
  <c r="E1918" i="11" s="1"/>
  <c r="D1917" i="11"/>
  <c r="E1917" i="11" s="1"/>
  <c r="D1916" i="11"/>
  <c r="E1916" i="11" s="1"/>
  <c r="D1915" i="11"/>
  <c r="E1915" i="11" s="1"/>
  <c r="D1914" i="11"/>
  <c r="E1914" i="11" s="1"/>
  <c r="D1913" i="11"/>
  <c r="E1913" i="11" s="1"/>
  <c r="D1912" i="11"/>
  <c r="E1911" i="11"/>
  <c r="D1911" i="11"/>
  <c r="D1910" i="11"/>
  <c r="E1910" i="11" s="1"/>
  <c r="D1909" i="11"/>
  <c r="E1909" i="11" s="1"/>
  <c r="E1908" i="11"/>
  <c r="D1908" i="11"/>
  <c r="D1907" i="11"/>
  <c r="E1907" i="11" s="1"/>
  <c r="D1906" i="11"/>
  <c r="E1906" i="11" s="1"/>
  <c r="D1905" i="11"/>
  <c r="D1904" i="11"/>
  <c r="D1903" i="11"/>
  <c r="E1903" i="11" s="1"/>
  <c r="D1902" i="11"/>
  <c r="D1901" i="11"/>
  <c r="E1901" i="11" s="1"/>
  <c r="D1900" i="11"/>
  <c r="E1900" i="11" s="1"/>
  <c r="D1899" i="11"/>
  <c r="E1899" i="11" s="1"/>
  <c r="D1898" i="11"/>
  <c r="D1897" i="11"/>
  <c r="D1896" i="11"/>
  <c r="E1896" i="11" s="1"/>
  <c r="D1895" i="11"/>
  <c r="E1895" i="11" s="1"/>
  <c r="D1894" i="11"/>
  <c r="E1894" i="11" s="1"/>
  <c r="D1893" i="11"/>
  <c r="E1893" i="11" s="1"/>
  <c r="D1892" i="11"/>
  <c r="E1892" i="11" s="1"/>
  <c r="D1891" i="11"/>
  <c r="D1890" i="11"/>
  <c r="E1890" i="11" s="1"/>
  <c r="D1889" i="11"/>
  <c r="D1888" i="11"/>
  <c r="E1888" i="11" s="1"/>
  <c r="D1887" i="11"/>
  <c r="E1887" i="11" s="1"/>
  <c r="D1886" i="11"/>
  <c r="E1886" i="11" s="1"/>
  <c r="D1885" i="11"/>
  <c r="E1885" i="11" s="1"/>
  <c r="E1884" i="11"/>
  <c r="D1884" i="11"/>
  <c r="D1883" i="11"/>
  <c r="E1883" i="11" s="1"/>
  <c r="D1882" i="11"/>
  <c r="E1882" i="11" s="1"/>
  <c r="D1881" i="11"/>
  <c r="E1881" i="11" s="1"/>
  <c r="D1880" i="11"/>
  <c r="D1879" i="11"/>
  <c r="E1879" i="11" s="1"/>
  <c r="D1878" i="11"/>
  <c r="E1878" i="11" s="1"/>
  <c r="D1877" i="11"/>
  <c r="E1877" i="11" s="1"/>
  <c r="D1876" i="11"/>
  <c r="E1876" i="11" s="1"/>
  <c r="D1875" i="11"/>
  <c r="E1875" i="11" s="1"/>
  <c r="D1874" i="11"/>
  <c r="E1874" i="11" s="1"/>
  <c r="D1873" i="11"/>
  <c r="E1873" i="11" s="1"/>
  <c r="D1872" i="11"/>
  <c r="E1872" i="11" s="1"/>
  <c r="D1871" i="11"/>
  <c r="E1871" i="11" s="1"/>
  <c r="D1870" i="11"/>
  <c r="D1869" i="11"/>
  <c r="E1869" i="11" s="1"/>
  <c r="D1868" i="11"/>
  <c r="E1868" i="11" s="1"/>
  <c r="D1867" i="11"/>
  <c r="D1866" i="11"/>
  <c r="E1866" i="11" s="1"/>
  <c r="D1865" i="11"/>
  <c r="D1864" i="11"/>
  <c r="D1863" i="11"/>
  <c r="E1863" i="11" s="1"/>
  <c r="D1862" i="11"/>
  <c r="D1861" i="11"/>
  <c r="E1861" i="11" s="1"/>
  <c r="D1860" i="11"/>
  <c r="E1860" i="11" s="1"/>
  <c r="D1859" i="11"/>
  <c r="E1859" i="11" s="1"/>
  <c r="D1858" i="11"/>
  <c r="D1857" i="11"/>
  <c r="E1857" i="11" s="1"/>
  <c r="D1856" i="11"/>
  <c r="E1856" i="11" s="1"/>
  <c r="D1855" i="11"/>
  <c r="D1854" i="11"/>
  <c r="D1853" i="11"/>
  <c r="E1853" i="11" s="1"/>
  <c r="D1852" i="11"/>
  <c r="D1851" i="11"/>
  <c r="D1850" i="11"/>
  <c r="E1850" i="11" s="1"/>
  <c r="D1849" i="11"/>
  <c r="D1848" i="11"/>
  <c r="E1848" i="11" s="1"/>
  <c r="D1847" i="11"/>
  <c r="D1846" i="11"/>
  <c r="E1846" i="11" s="1"/>
  <c r="D1845" i="11"/>
  <c r="D1844" i="11"/>
  <c r="D1843" i="11"/>
  <c r="E1843" i="11" s="1"/>
  <c r="D1842" i="11"/>
  <c r="D1841" i="11"/>
  <c r="D1840" i="11"/>
  <c r="E1840" i="11" s="1"/>
  <c r="D1839" i="11"/>
  <c r="D1838" i="11"/>
  <c r="E1838" i="11" s="1"/>
  <c r="D1837" i="11"/>
  <c r="E1837" i="11" s="1"/>
  <c r="D1836" i="11"/>
  <c r="E1836" i="11" s="1"/>
  <c r="D1835" i="11"/>
  <c r="D1834" i="11"/>
  <c r="D1833" i="11"/>
  <c r="E1833" i="11" s="1"/>
  <c r="D1832" i="11"/>
  <c r="D1831" i="11"/>
  <c r="E1831" i="11" s="1"/>
  <c r="D1830" i="11"/>
  <c r="E1830" i="11" s="1"/>
  <c r="D1829" i="11"/>
  <c r="E1829" i="11" s="1"/>
  <c r="D1828" i="11"/>
  <c r="D1827" i="11"/>
  <c r="E1827" i="11" s="1"/>
  <c r="D1826" i="11"/>
  <c r="E1826" i="11" s="1"/>
  <c r="D1825" i="11"/>
  <c r="E1825" i="11" s="1"/>
  <c r="D1824" i="11"/>
  <c r="E1824" i="11" s="1"/>
  <c r="D1823" i="11"/>
  <c r="E1823" i="11" s="1"/>
  <c r="D1822" i="11"/>
  <c r="D1821" i="11"/>
  <c r="D1820" i="11"/>
  <c r="E1820" i="11" s="1"/>
  <c r="D1819" i="11"/>
  <c r="D1818" i="11"/>
  <c r="E1818" i="11" s="1"/>
  <c r="D1817" i="11"/>
  <c r="E1817" i="11" s="1"/>
  <c r="D1816" i="11"/>
  <c r="E1816" i="11" s="1"/>
  <c r="D1815" i="11"/>
  <c r="E1815" i="11" s="1"/>
  <c r="D1814" i="11"/>
  <c r="E1814" i="11" s="1"/>
  <c r="D1813" i="11"/>
  <c r="E1813" i="11" s="1"/>
  <c r="D1812" i="11"/>
  <c r="D1811" i="11"/>
  <c r="D1810" i="11"/>
  <c r="E1810" i="11" s="1"/>
  <c r="D1809" i="11"/>
  <c r="D1808" i="11"/>
  <c r="D1807" i="11"/>
  <c r="E1807" i="11" s="1"/>
  <c r="D1806" i="11"/>
  <c r="D1805" i="11"/>
  <c r="E1805" i="11" s="1"/>
  <c r="D1804" i="11"/>
  <c r="E1804" i="11" s="1"/>
  <c r="D1803" i="11"/>
  <c r="E1803" i="11" s="1"/>
  <c r="D1802" i="11"/>
  <c r="D1801" i="11"/>
  <c r="D1800" i="11"/>
  <c r="E1800" i="11" s="1"/>
  <c r="D1799" i="11"/>
  <c r="E1799" i="11" s="1"/>
  <c r="D1798" i="11"/>
  <c r="E1798" i="11" s="1"/>
  <c r="D1797" i="11"/>
  <c r="E1797" i="11" s="1"/>
  <c r="D1796" i="11"/>
  <c r="D1795" i="11"/>
  <c r="E1795" i="11" s="1"/>
  <c r="D1794" i="11"/>
  <c r="D1793" i="11"/>
  <c r="D1792" i="11"/>
  <c r="E1792" i="11" s="1"/>
  <c r="D1791" i="11"/>
  <c r="E1791" i="11" s="1"/>
  <c r="D1790" i="11"/>
  <c r="D1789" i="11"/>
  <c r="D1788" i="11"/>
  <c r="E1788" i="11" s="1"/>
  <c r="D1787" i="11"/>
  <c r="E1787" i="11" s="1"/>
  <c r="D1786" i="11"/>
  <c r="D1785" i="11"/>
  <c r="E1785" i="11" s="1"/>
  <c r="D1784" i="11"/>
  <c r="E1784" i="11" s="1"/>
  <c r="D1783" i="11"/>
  <c r="D1782" i="11"/>
  <c r="E1782" i="11" s="1"/>
  <c r="D1781" i="11"/>
  <c r="D1780" i="11"/>
  <c r="D1779" i="11"/>
  <c r="E1779" i="11" s="1"/>
  <c r="D1778" i="11"/>
  <c r="E1778" i="11" s="1"/>
  <c r="D1777" i="11"/>
  <c r="E1777" i="11" s="1"/>
  <c r="D1776" i="11"/>
  <c r="D1775" i="11"/>
  <c r="E1775" i="11" s="1"/>
  <c r="D1774" i="11"/>
  <c r="E1774" i="11" s="1"/>
  <c r="D1773" i="11"/>
  <c r="E1773" i="11" s="1"/>
  <c r="D1772" i="11"/>
  <c r="E1772" i="11" s="1"/>
  <c r="D1771" i="11"/>
  <c r="E1771" i="11" s="1"/>
  <c r="D1770" i="11"/>
  <c r="E1770" i="11" s="1"/>
  <c r="D1769" i="11"/>
  <c r="E1769" i="11" s="1"/>
  <c r="D1768" i="11"/>
  <c r="E1768" i="11" s="1"/>
  <c r="D1767" i="11"/>
  <c r="E1767" i="11" s="1"/>
  <c r="D1766" i="11"/>
  <c r="E1766" i="11" s="1"/>
  <c r="D1765" i="11"/>
  <c r="D1764" i="11"/>
  <c r="E1764" i="11" s="1"/>
  <c r="D1763" i="11"/>
  <c r="D1762" i="11"/>
  <c r="E1762" i="11" s="1"/>
  <c r="D1761" i="11"/>
  <c r="E1761" i="11" s="1"/>
  <c r="D1760" i="11"/>
  <c r="E1760" i="11" s="1"/>
  <c r="D1759" i="11"/>
  <c r="E1759" i="11" s="1"/>
  <c r="D1758" i="11"/>
  <c r="E1758" i="11" s="1"/>
  <c r="D1757" i="11"/>
  <c r="E1757" i="11" s="1"/>
  <c r="D1756" i="11"/>
  <c r="E1756" i="11" s="1"/>
  <c r="D1755" i="11"/>
  <c r="D1754" i="11"/>
  <c r="E1754" i="11" s="1"/>
  <c r="D1753" i="11"/>
  <c r="E1753" i="11" s="1"/>
  <c r="D1752" i="11"/>
  <c r="E1752" i="11" s="1"/>
  <c r="D1751" i="11"/>
  <c r="E1751" i="11" s="1"/>
  <c r="D1750" i="11"/>
  <c r="D1749" i="11"/>
  <c r="E1749" i="11" s="1"/>
  <c r="E1748" i="11"/>
  <c r="D1748" i="11"/>
  <c r="D1747" i="11"/>
  <c r="E1747" i="11" s="1"/>
  <c r="D1746" i="11"/>
  <c r="E1746" i="11" s="1"/>
  <c r="D1745" i="11"/>
  <c r="E1745" i="11" s="1"/>
  <c r="D1744" i="11"/>
  <c r="E1744" i="11" s="1"/>
  <c r="D1743" i="11"/>
  <c r="E1743" i="11" s="1"/>
  <c r="D1742" i="11"/>
  <c r="E1742" i="11" s="1"/>
  <c r="D1741" i="11"/>
  <c r="E1741" i="11" s="1"/>
  <c r="D1740" i="11"/>
  <c r="D1739" i="11"/>
  <c r="D1738" i="11"/>
  <c r="E1738" i="11" s="1"/>
  <c r="D1737" i="11"/>
  <c r="D1736" i="11"/>
  <c r="E1736" i="11" s="1"/>
  <c r="D1735" i="11"/>
  <c r="E1735" i="11" s="1"/>
  <c r="D1734" i="11"/>
  <c r="D1733" i="11"/>
  <c r="E1733" i="11" s="1"/>
  <c r="D1732" i="11"/>
  <c r="D1731" i="11"/>
  <c r="E1731" i="11" s="1"/>
  <c r="D1730" i="11"/>
  <c r="E1730" i="11" s="1"/>
  <c r="D1729" i="11"/>
  <c r="E1729" i="11" s="1"/>
  <c r="D1728" i="11"/>
  <c r="E1728" i="11" s="1"/>
  <c r="D1727" i="11"/>
  <c r="D1726" i="11"/>
  <c r="E1726" i="11" s="1"/>
  <c r="D1725" i="11"/>
  <c r="E1725" i="11" s="1"/>
  <c r="D1724" i="11"/>
  <c r="D1723" i="11"/>
  <c r="E1723" i="11" s="1"/>
  <c r="D1722" i="11"/>
  <c r="D1721" i="11"/>
  <c r="D1720" i="11"/>
  <c r="D1719" i="11"/>
  <c r="D1718" i="11"/>
  <c r="E1718" i="11" s="1"/>
  <c r="D1717" i="11"/>
  <c r="D1716" i="11"/>
  <c r="D1715" i="11"/>
  <c r="E1715" i="11" s="1"/>
  <c r="D1714" i="11"/>
  <c r="D1713" i="11"/>
  <c r="E1713" i="11" s="1"/>
  <c r="D1712" i="11"/>
  <c r="D1711" i="11"/>
  <c r="D1710" i="11"/>
  <c r="E1710" i="11" s="1"/>
  <c r="D1709" i="11"/>
  <c r="E1709" i="11" s="1"/>
  <c r="D1708" i="11"/>
  <c r="E1708" i="11" s="1"/>
  <c r="D1707" i="11"/>
  <c r="D1706" i="11"/>
  <c r="E1706" i="11" s="1"/>
  <c r="D1705" i="11"/>
  <c r="E1705" i="11" s="1"/>
  <c r="D1704" i="11"/>
  <c r="D1703" i="11"/>
  <c r="E1703" i="11" s="1"/>
  <c r="D1702" i="11"/>
  <c r="E1702" i="11" s="1"/>
  <c r="E1701" i="11"/>
  <c r="D1701" i="11"/>
  <c r="D1700" i="11"/>
  <c r="E1700" i="11" s="1"/>
  <c r="D1699" i="11"/>
  <c r="E1699" i="11" s="1"/>
  <c r="D1698" i="11"/>
  <c r="D1697" i="11"/>
  <c r="E1697" i="11" s="1"/>
  <c r="D1696" i="11"/>
  <c r="E1696" i="11" s="1"/>
  <c r="D1695" i="11"/>
  <c r="E1695" i="11" s="1"/>
  <c r="D1694" i="11"/>
  <c r="E1694" i="11" s="1"/>
  <c r="D1693" i="11"/>
  <c r="E1693" i="11" s="1"/>
  <c r="D1692" i="11"/>
  <c r="E1692" i="11" s="1"/>
  <c r="E1691" i="11"/>
  <c r="D1691" i="11"/>
  <c r="D1690" i="11"/>
  <c r="D1689" i="11"/>
  <c r="D1688" i="11"/>
  <c r="E1688" i="11" s="1"/>
  <c r="D1687" i="11"/>
  <c r="D1686" i="11"/>
  <c r="E1686" i="11" s="1"/>
  <c r="D1685" i="11"/>
  <c r="E1685" i="11" s="1"/>
  <c r="D1684" i="11"/>
  <c r="E1684" i="11" s="1"/>
  <c r="D1683" i="11"/>
  <c r="D1682" i="11"/>
  <c r="E1682" i="11" s="1"/>
  <c r="D1681" i="11"/>
  <c r="D1680" i="11"/>
  <c r="E1680" i="11" s="1"/>
  <c r="D1679" i="11"/>
  <c r="E1679" i="11" s="1"/>
  <c r="D1678" i="11"/>
  <c r="E1678" i="11" s="1"/>
  <c r="D1677" i="11"/>
  <c r="E1677" i="11" s="1"/>
  <c r="D1676" i="11"/>
  <c r="D1675" i="11"/>
  <c r="E1675" i="11" s="1"/>
  <c r="D1674" i="11"/>
  <c r="D1673" i="11"/>
  <c r="D1672" i="11"/>
  <c r="E1672" i="11" s="1"/>
  <c r="D1671" i="11"/>
  <c r="E1671" i="11" s="1"/>
  <c r="D1670" i="11"/>
  <c r="D1669" i="11"/>
  <c r="D1668" i="11"/>
  <c r="E1668" i="11" s="1"/>
  <c r="D1667" i="11"/>
  <c r="E1667" i="11" s="1"/>
  <c r="D1666" i="11"/>
  <c r="E1666" i="11" s="1"/>
  <c r="D1665" i="11"/>
  <c r="E1665" i="11" s="1"/>
  <c r="D1664" i="11"/>
  <c r="D1663" i="11"/>
  <c r="D1662" i="11"/>
  <c r="E1662" i="11" s="1"/>
  <c r="D1661" i="11"/>
  <c r="E1661" i="11" s="1"/>
  <c r="D1660" i="11"/>
  <c r="E1660" i="11" s="1"/>
  <c r="D1659" i="11"/>
  <c r="D1658" i="11"/>
  <c r="E1658" i="11" s="1"/>
  <c r="D1657" i="11"/>
  <c r="D1656" i="11"/>
  <c r="E1656" i="11" s="1"/>
  <c r="D1655" i="11"/>
  <c r="E1655" i="11" s="1"/>
  <c r="D1654" i="11"/>
  <c r="E1654" i="11" s="1"/>
  <c r="D1653" i="11"/>
  <c r="D1652" i="11"/>
  <c r="E1652" i="11" s="1"/>
  <c r="D1651" i="11"/>
  <c r="E1651" i="11" s="1"/>
  <c r="D1650" i="11"/>
  <c r="D1649" i="11"/>
  <c r="D1648" i="11"/>
  <c r="E1648" i="11" s="1"/>
  <c r="D1647" i="11"/>
  <c r="D1646" i="11"/>
  <c r="E1645" i="11"/>
  <c r="D1645" i="11"/>
  <c r="D1644" i="11"/>
  <c r="D1643" i="11"/>
  <c r="D1642" i="11"/>
  <c r="E1642" i="11" s="1"/>
  <c r="E1641" i="11"/>
  <c r="D1641" i="11"/>
  <c r="D1640" i="11"/>
  <c r="E1640" i="11" s="1"/>
  <c r="D1639" i="11"/>
  <c r="D1638" i="11"/>
  <c r="D1637" i="11"/>
  <c r="E1637" i="11" s="1"/>
  <c r="D1636" i="11"/>
  <c r="E1636" i="11" s="1"/>
  <c r="D1635" i="11"/>
  <c r="E1635" i="11" s="1"/>
  <c r="D1634" i="11"/>
  <c r="E1634" i="11" s="1"/>
  <c r="D1633" i="11"/>
  <c r="D1632" i="11"/>
  <c r="E1632" i="11" s="1"/>
  <c r="D1631" i="11"/>
  <c r="E1631" i="11" s="1"/>
  <c r="D1630" i="11"/>
  <c r="D1629" i="11"/>
  <c r="D1628" i="11"/>
  <c r="E1628" i="11" s="1"/>
  <c r="D1627" i="11"/>
  <c r="D1626" i="11"/>
  <c r="D1625" i="11"/>
  <c r="E1625" i="11" s="1"/>
  <c r="D1624" i="11"/>
  <c r="D1623" i="11"/>
  <c r="D1622" i="11"/>
  <c r="D1621" i="11"/>
  <c r="E1621" i="11" s="1"/>
  <c r="E1620" i="11"/>
  <c r="D1620" i="11"/>
  <c r="D1619" i="11"/>
  <c r="D1618" i="11"/>
  <c r="E1618" i="11" s="1"/>
  <c r="D1617" i="11"/>
  <c r="E1617" i="11" s="1"/>
  <c r="D1616" i="11"/>
  <c r="D1615" i="11"/>
  <c r="D1614" i="11"/>
  <c r="E1614" i="11" s="1"/>
  <c r="D1613" i="11"/>
  <c r="D1612" i="11"/>
  <c r="D1611" i="11"/>
  <c r="E1611" i="11" s="1"/>
  <c r="D1610" i="11"/>
  <c r="E1610" i="11" s="1"/>
  <c r="D1609" i="11"/>
  <c r="E1609" i="11" s="1"/>
  <c r="D1608" i="11"/>
  <c r="E1608" i="11" s="1"/>
  <c r="D1607" i="11"/>
  <c r="E1607" i="11" s="1"/>
  <c r="D1606" i="11"/>
  <c r="E1606" i="11" s="1"/>
  <c r="D1605" i="11"/>
  <c r="E1605" i="11" s="1"/>
  <c r="D1604" i="11"/>
  <c r="E1604" i="11" s="1"/>
  <c r="E1603" i="11"/>
  <c r="D1603" i="11"/>
  <c r="D1602" i="11"/>
  <c r="D1601" i="11"/>
  <c r="E1601" i="11" s="1"/>
  <c r="D1600" i="11"/>
  <c r="D1599" i="11"/>
  <c r="E1599" i="11" s="1"/>
  <c r="D1598" i="11"/>
  <c r="E1598" i="11" s="1"/>
  <c r="D1597" i="11"/>
  <c r="E1597" i="11" s="1"/>
  <c r="D1596" i="11"/>
  <c r="D1595" i="11"/>
  <c r="D1594" i="11"/>
  <c r="E1594" i="11" s="1"/>
  <c r="D1593" i="11"/>
  <c r="E1593" i="11" s="1"/>
  <c r="D1592" i="11"/>
  <c r="D1591" i="11"/>
  <c r="E1591" i="11" s="1"/>
  <c r="D1590" i="11"/>
  <c r="D1589" i="11"/>
  <c r="E1589" i="11" s="1"/>
  <c r="D1588" i="11"/>
  <c r="D1587" i="11"/>
  <c r="E1587" i="11" s="1"/>
  <c r="D1586" i="11"/>
  <c r="E1586" i="11" s="1"/>
  <c r="D1585" i="11"/>
  <c r="D1584" i="11"/>
  <c r="E1583" i="11"/>
  <c r="D1583" i="11"/>
  <c r="D1582" i="11"/>
  <c r="D1581" i="11"/>
  <c r="E1581" i="11" s="1"/>
  <c r="D1580" i="11"/>
  <c r="D1579" i="11"/>
  <c r="E1579" i="11" s="1"/>
  <c r="D1578" i="11"/>
  <c r="E1578" i="11" s="1"/>
  <c r="D1577" i="11"/>
  <c r="E1577" i="11" s="1"/>
  <c r="D1576" i="11"/>
  <c r="E1576" i="11" s="1"/>
  <c r="D1575" i="11"/>
  <c r="E1575" i="11" s="1"/>
  <c r="D1574" i="11"/>
  <c r="D1573" i="11"/>
  <c r="E1573" i="11" s="1"/>
  <c r="D1572" i="11"/>
  <c r="D1571" i="11"/>
  <c r="E1571" i="11" s="1"/>
  <c r="D1570" i="11"/>
  <c r="E1570" i="11" s="1"/>
  <c r="D1569" i="11"/>
  <c r="D1568" i="11"/>
  <c r="E1567" i="11"/>
  <c r="D1567" i="11"/>
  <c r="D1566" i="11"/>
  <c r="E1566" i="11" s="1"/>
  <c r="D1565" i="11"/>
  <c r="E1565" i="11" s="1"/>
  <c r="D1564" i="11"/>
  <c r="D1563" i="11"/>
  <c r="E1563" i="11" s="1"/>
  <c r="E1562" i="11"/>
  <c r="D1562" i="11"/>
  <c r="D1561" i="11"/>
  <c r="E1561" i="11" s="1"/>
  <c r="E1560" i="11"/>
  <c r="D1560" i="11"/>
  <c r="D1559" i="11"/>
  <c r="E1559" i="11" s="1"/>
  <c r="E1558" i="11"/>
  <c r="D1558" i="11"/>
  <c r="D1557" i="11"/>
  <c r="E1557" i="11" s="1"/>
  <c r="D1556" i="11"/>
  <c r="E1556" i="11" s="1"/>
  <c r="D1555" i="11"/>
  <c r="E1555" i="11" s="1"/>
  <c r="D1554" i="11"/>
  <c r="D1553" i="11"/>
  <c r="D1552" i="11"/>
  <c r="E1551" i="11"/>
  <c r="D1551" i="11"/>
  <c r="D1550" i="11"/>
  <c r="D1549" i="11"/>
  <c r="D1548" i="11"/>
  <c r="E1548" i="11" s="1"/>
  <c r="D1547" i="11"/>
  <c r="E1547" i="11" s="1"/>
  <c r="D1546" i="11"/>
  <c r="E1546" i="11" s="1"/>
  <c r="D1545" i="11"/>
  <c r="E1545" i="11" s="1"/>
  <c r="D1544" i="11"/>
  <c r="E1544" i="11" s="1"/>
  <c r="D1543" i="11"/>
  <c r="E1543" i="11" s="1"/>
  <c r="D1542" i="11"/>
  <c r="E1542" i="11" s="1"/>
  <c r="D1541" i="11"/>
  <c r="E1541" i="11" s="1"/>
  <c r="D1540" i="11"/>
  <c r="E1540" i="11" s="1"/>
  <c r="D1539" i="11"/>
  <c r="E1539" i="11" s="1"/>
  <c r="E1538" i="11"/>
  <c r="D1538" i="11"/>
  <c r="D1537" i="11"/>
  <c r="E1537" i="11" s="1"/>
  <c r="D1536" i="11"/>
  <c r="D1535" i="11"/>
  <c r="E1535" i="11" s="1"/>
  <c r="D1534" i="11"/>
  <c r="E1534" i="11" s="1"/>
  <c r="D1533" i="11"/>
  <c r="D1532" i="11"/>
  <c r="E1532" i="11" s="1"/>
  <c r="D1531" i="11"/>
  <c r="E1531" i="11" s="1"/>
  <c r="D1530" i="11"/>
  <c r="E1530" i="11" s="1"/>
  <c r="D1529" i="11"/>
  <c r="E1529" i="11" s="1"/>
  <c r="E1528" i="11"/>
  <c r="D1528" i="11"/>
  <c r="D1527" i="11"/>
  <c r="E1527" i="11" s="1"/>
  <c r="E1526" i="11"/>
  <c r="D1526" i="11"/>
  <c r="D1525" i="11"/>
  <c r="E1525" i="11" s="1"/>
  <c r="D1524" i="11"/>
  <c r="E1524" i="11" s="1"/>
  <c r="D1523" i="11"/>
  <c r="E1523" i="11" s="1"/>
  <c r="D1522" i="11"/>
  <c r="E1522" i="11" s="1"/>
  <c r="D1521" i="11"/>
  <c r="D1520" i="11"/>
  <c r="D1519" i="11"/>
  <c r="E1519" i="11" s="1"/>
  <c r="D1518" i="11"/>
  <c r="E1518" i="11" s="1"/>
  <c r="D1517" i="11"/>
  <c r="D1516" i="11"/>
  <c r="E1516" i="11" s="1"/>
  <c r="D1515" i="11"/>
  <c r="E1515" i="11" s="1"/>
  <c r="D1514" i="11"/>
  <c r="E1514" i="11" s="1"/>
  <c r="D1513" i="11"/>
  <c r="E1513" i="11" s="1"/>
  <c r="D1512" i="11"/>
  <c r="E1512" i="11" s="1"/>
  <c r="D1511" i="11"/>
  <c r="E1511" i="11" s="1"/>
  <c r="E1510" i="11"/>
  <c r="D1510" i="11"/>
  <c r="D1509" i="11"/>
  <c r="D1508" i="11"/>
  <c r="E1508" i="11" s="1"/>
  <c r="D1507" i="11"/>
  <c r="E1507" i="11" s="1"/>
  <c r="D1506" i="11"/>
  <c r="E1506" i="11" s="1"/>
  <c r="D1505" i="11"/>
  <c r="E1505" i="11" s="1"/>
  <c r="D1504" i="11"/>
  <c r="D1503" i="11"/>
  <c r="E1503" i="11" s="1"/>
  <c r="D1502" i="11"/>
  <c r="E1502" i="11" s="1"/>
  <c r="D1501" i="11"/>
  <c r="D1500" i="11"/>
  <c r="E1500" i="11" s="1"/>
  <c r="D1499" i="11"/>
  <c r="E1499" i="11" s="1"/>
  <c r="D1498" i="11"/>
  <c r="E1498" i="11" s="1"/>
  <c r="D1497" i="11"/>
  <c r="E1497" i="11" s="1"/>
  <c r="D1496" i="11"/>
  <c r="E1496" i="11" s="1"/>
  <c r="D1495" i="11"/>
  <c r="E1495" i="11" s="1"/>
  <c r="D1494" i="11"/>
  <c r="D1493" i="11"/>
  <c r="E1493" i="11" s="1"/>
  <c r="E1492" i="11"/>
  <c r="D1492" i="11"/>
  <c r="D1491" i="11"/>
  <c r="E1491" i="11" s="1"/>
  <c r="D1490" i="11"/>
  <c r="E1490" i="11" s="1"/>
  <c r="D1489" i="11"/>
  <c r="E1489" i="11" s="1"/>
  <c r="D1488" i="11"/>
  <c r="E1488" i="11" s="1"/>
  <c r="D1487" i="11"/>
  <c r="E1487" i="11" s="1"/>
  <c r="D1486" i="11"/>
  <c r="D1485" i="11"/>
  <c r="D1484" i="11"/>
  <c r="D1483" i="11"/>
  <c r="E1483" i="11" s="1"/>
  <c r="D1482" i="11"/>
  <c r="D1481" i="11"/>
  <c r="D1480" i="11"/>
  <c r="E1480" i="11" s="1"/>
  <c r="D1479" i="11"/>
  <c r="E1479" i="11" s="1"/>
  <c r="D1478" i="11"/>
  <c r="E1478" i="11" s="1"/>
  <c r="D1477" i="11"/>
  <c r="D1476" i="11"/>
  <c r="E1476" i="11" s="1"/>
  <c r="D1475" i="11"/>
  <c r="E1475" i="11" s="1"/>
  <c r="D1474" i="11"/>
  <c r="D1473" i="11"/>
  <c r="D1472" i="11"/>
  <c r="E1472" i="11" s="1"/>
  <c r="D1471" i="11"/>
  <c r="E1471" i="11" s="1"/>
  <c r="D1470" i="11"/>
  <c r="E1470" i="11" s="1"/>
  <c r="D1469" i="11"/>
  <c r="E1469" i="11" s="1"/>
  <c r="D1468" i="11"/>
  <c r="D1467" i="11"/>
  <c r="E1467" i="11" s="1"/>
  <c r="D1466" i="11"/>
  <c r="D1465" i="11"/>
  <c r="D1464" i="11"/>
  <c r="E1464" i="11" s="1"/>
  <c r="E1463" i="11"/>
  <c r="D1463" i="11"/>
  <c r="D1462" i="11"/>
  <c r="E1462" i="11" s="1"/>
  <c r="D1461" i="11"/>
  <c r="D1460" i="11"/>
  <c r="E1460" i="11" s="1"/>
  <c r="D1459" i="11"/>
  <c r="D1458" i="11"/>
  <c r="E1458" i="11" s="1"/>
  <c r="D1457" i="11"/>
  <c r="D1456" i="11"/>
  <c r="D1455" i="11"/>
  <c r="E1455" i="11" s="1"/>
  <c r="D1454" i="11"/>
  <c r="E1454" i="11" s="1"/>
  <c r="D1453" i="11"/>
  <c r="E1453" i="11" s="1"/>
  <c r="D1452" i="11"/>
  <c r="D1451" i="11"/>
  <c r="D1450" i="11"/>
  <c r="E1450" i="11" s="1"/>
  <c r="E1449" i="11"/>
  <c r="D1449" i="11"/>
  <c r="D1448" i="11"/>
  <c r="E1448" i="11" s="1"/>
  <c r="D1447" i="11"/>
  <c r="E1447" i="11" s="1"/>
  <c r="D1446" i="11"/>
  <c r="D1445" i="11"/>
  <c r="E1445" i="11" s="1"/>
  <c r="D1444" i="11"/>
  <c r="E1444" i="11" s="1"/>
  <c r="D1443" i="11"/>
  <c r="D1442" i="11"/>
  <c r="E1442" i="11" s="1"/>
  <c r="D1441" i="11"/>
  <c r="E1441" i="11" s="1"/>
  <c r="E1440" i="11"/>
  <c r="D1440" i="11"/>
  <c r="D1439" i="11"/>
  <c r="E1439" i="11" s="1"/>
  <c r="D1438" i="11"/>
  <c r="D1437" i="11"/>
  <c r="D1436" i="11"/>
  <c r="E1436" i="11" s="1"/>
  <c r="D1435" i="11"/>
  <c r="E1435" i="11" s="1"/>
  <c r="D1434" i="11"/>
  <c r="D1433" i="11"/>
  <c r="E1433" i="11" s="1"/>
  <c r="E1432" i="11"/>
  <c r="D1432" i="11"/>
  <c r="D1431" i="11"/>
  <c r="E1431" i="11" s="1"/>
  <c r="D1430" i="11"/>
  <c r="E1430" i="11" s="1"/>
  <c r="D1429" i="11"/>
  <c r="D1428" i="11"/>
  <c r="D1427" i="11"/>
  <c r="E1427" i="11" s="1"/>
  <c r="D1426" i="11"/>
  <c r="D1425" i="11"/>
  <c r="E1425" i="11" s="1"/>
  <c r="D1424" i="11"/>
  <c r="E1424" i="11" s="1"/>
  <c r="D1423" i="11"/>
  <c r="E1423" i="11" s="1"/>
  <c r="D1422" i="11"/>
  <c r="E1422" i="11" s="1"/>
  <c r="D1421" i="11"/>
  <c r="E1421" i="11" s="1"/>
  <c r="D1420" i="11"/>
  <c r="D1419" i="11"/>
  <c r="D1418" i="11"/>
  <c r="E1418" i="11" s="1"/>
  <c r="D1417" i="11"/>
  <c r="D1416" i="11"/>
  <c r="E1416" i="11" s="1"/>
  <c r="D1415" i="11"/>
  <c r="E1415" i="11" s="1"/>
  <c r="D1414" i="11"/>
  <c r="E1414" i="11" s="1"/>
  <c r="D1413" i="11"/>
  <c r="D1412" i="11"/>
  <c r="E1412" i="11" s="1"/>
  <c r="D1411" i="11"/>
  <c r="D1410" i="11"/>
  <c r="D1409" i="11"/>
  <c r="D1408" i="11"/>
  <c r="E1408" i="11" s="1"/>
  <c r="E1407" i="11"/>
  <c r="D1407" i="11"/>
  <c r="D1406" i="11"/>
  <c r="E1406" i="11" s="1"/>
  <c r="D1405" i="11"/>
  <c r="E1405" i="11" s="1"/>
  <c r="D1404" i="11"/>
  <c r="E1404" i="11" s="1"/>
  <c r="D1403" i="11"/>
  <c r="E1403" i="11" s="1"/>
  <c r="D1402" i="11"/>
  <c r="E1402" i="11" s="1"/>
  <c r="D1401" i="11"/>
  <c r="E1401" i="11" s="1"/>
  <c r="D1400" i="11"/>
  <c r="E1400" i="11" s="1"/>
  <c r="E1399" i="11"/>
  <c r="D1399" i="11"/>
  <c r="D1398" i="11"/>
  <c r="E1398" i="11" s="1"/>
  <c r="D1397" i="11"/>
  <c r="E1397" i="11" s="1"/>
  <c r="D1396" i="11"/>
  <c r="E1396" i="11" s="1"/>
  <c r="D1395" i="11"/>
  <c r="E1395" i="11" s="1"/>
  <c r="D1394" i="11"/>
  <c r="E1394" i="11" s="1"/>
  <c r="D1393" i="11"/>
  <c r="E1393" i="11" s="1"/>
  <c r="D1392" i="11"/>
  <c r="E1392" i="11" s="1"/>
  <c r="D1391" i="11"/>
  <c r="E1391" i="11" s="1"/>
  <c r="D1390" i="11"/>
  <c r="E1390" i="11" s="1"/>
  <c r="D1389" i="11"/>
  <c r="E1389" i="11" s="1"/>
  <c r="D1388" i="11"/>
  <c r="E1388" i="11" s="1"/>
  <c r="D1387" i="11"/>
  <c r="E1387" i="11" s="1"/>
  <c r="D1386" i="11"/>
  <c r="D1385" i="11"/>
  <c r="D1384" i="11"/>
  <c r="E1384" i="11" s="1"/>
  <c r="D1383" i="11"/>
  <c r="E1383" i="11" s="1"/>
  <c r="D1382" i="11"/>
  <c r="E1382" i="11" s="1"/>
  <c r="D1381" i="11"/>
  <c r="E1381" i="11" s="1"/>
  <c r="D1380" i="11"/>
  <c r="E1380" i="11" s="1"/>
  <c r="D1379" i="11"/>
  <c r="E1379" i="11" s="1"/>
  <c r="D1378" i="11"/>
  <c r="E1378" i="11" s="1"/>
  <c r="D1377" i="11"/>
  <c r="D1376" i="11"/>
  <c r="E1376" i="11" s="1"/>
  <c r="D1375" i="11"/>
  <c r="E1375" i="11" s="1"/>
  <c r="E1374" i="11"/>
  <c r="D1374" i="11"/>
  <c r="D1373" i="11"/>
  <c r="E1373" i="11" s="1"/>
  <c r="D1372" i="11"/>
  <c r="E1372" i="11" s="1"/>
  <c r="D1371" i="11"/>
  <c r="E1371" i="11" s="1"/>
  <c r="D1370" i="11"/>
  <c r="E1370" i="11" s="1"/>
  <c r="D1369" i="11"/>
  <c r="E1369" i="11" s="1"/>
  <c r="D1368" i="11"/>
  <c r="D1367" i="11"/>
  <c r="E1367" i="11" s="1"/>
  <c r="D1366" i="11"/>
  <c r="E1366" i="11" s="1"/>
  <c r="D1365" i="11"/>
  <c r="E1365" i="11" s="1"/>
  <c r="D1364" i="11"/>
  <c r="D1363" i="11"/>
  <c r="E1363" i="11" s="1"/>
  <c r="D1362" i="11"/>
  <c r="E1362" i="11" s="1"/>
  <c r="D1361" i="11"/>
  <c r="D1360" i="11"/>
  <c r="E1360" i="11" s="1"/>
  <c r="D1359" i="11"/>
  <c r="E1359" i="11" s="1"/>
  <c r="D1358" i="11"/>
  <c r="D1357" i="11"/>
  <c r="E1357" i="11" s="1"/>
  <c r="D1356" i="11"/>
  <c r="E1356" i="11" s="1"/>
  <c r="D1355" i="11"/>
  <c r="D1354" i="11"/>
  <c r="E1354" i="11" s="1"/>
  <c r="D1353" i="11"/>
  <c r="E1353" i="11" s="1"/>
  <c r="E1352" i="11"/>
  <c r="D1352" i="11"/>
  <c r="D1351" i="11"/>
  <c r="D1350" i="11"/>
  <c r="E1350" i="11" s="1"/>
  <c r="D1349" i="11"/>
  <c r="D1348" i="11"/>
  <c r="D1347" i="11"/>
  <c r="E1347" i="11" s="1"/>
  <c r="D1346" i="11"/>
  <c r="E1346" i="11" s="1"/>
  <c r="D1345" i="11"/>
  <c r="E1345" i="11" s="1"/>
  <c r="D1344" i="11"/>
  <c r="D1343" i="11"/>
  <c r="E1343" i="11" s="1"/>
  <c r="E1342" i="11"/>
  <c r="D1342" i="11"/>
  <c r="D1341" i="11"/>
  <c r="D1340" i="11"/>
  <c r="E1340" i="11" s="1"/>
  <c r="D1339" i="11"/>
  <c r="E1339" i="11" s="1"/>
  <c r="D1338" i="11"/>
  <c r="E1338" i="11" s="1"/>
  <c r="E1337" i="11"/>
  <c r="D1337" i="11"/>
  <c r="D1336" i="11"/>
  <c r="E1336" i="11" s="1"/>
  <c r="D1335" i="11"/>
  <c r="E1335" i="11" s="1"/>
  <c r="D1334" i="11"/>
  <c r="E1334" i="11" s="1"/>
  <c r="D1333" i="11"/>
  <c r="E1333" i="11" s="1"/>
  <c r="D1332" i="11"/>
  <c r="E1332" i="11" s="1"/>
  <c r="D1331" i="11"/>
  <c r="D1330" i="11"/>
  <c r="E1330" i="11" s="1"/>
  <c r="D1329" i="11"/>
  <c r="E1329" i="11" s="1"/>
  <c r="D1328" i="11"/>
  <c r="E1328" i="11" s="1"/>
  <c r="D1327" i="11"/>
  <c r="E1327" i="11" s="1"/>
  <c r="D1326" i="11"/>
  <c r="E1326" i="11" s="1"/>
  <c r="D1325" i="11"/>
  <c r="E1325" i="11" s="1"/>
  <c r="D1324" i="11"/>
  <c r="D1323" i="11"/>
  <c r="E1323" i="11" s="1"/>
  <c r="D1322" i="11"/>
  <c r="E1322" i="11" s="1"/>
  <c r="D1321" i="11"/>
  <c r="E1321" i="11" s="1"/>
  <c r="D1320" i="11"/>
  <c r="E1320" i="11" s="1"/>
  <c r="D1319" i="11"/>
  <c r="E1319" i="11" s="1"/>
  <c r="D1318" i="11"/>
  <c r="D1317" i="11"/>
  <c r="E1317" i="11" s="1"/>
  <c r="D1316" i="11"/>
  <c r="E1316" i="11" s="1"/>
  <c r="D1315" i="11"/>
  <c r="D1314" i="11"/>
  <c r="D1313" i="11"/>
  <c r="E1313" i="11" s="1"/>
  <c r="D1312" i="11"/>
  <c r="D1311" i="11"/>
  <c r="D1310" i="11"/>
  <c r="E1310" i="11" s="1"/>
  <c r="D1309" i="11"/>
  <c r="E1309" i="11" s="1"/>
  <c r="D1308" i="11"/>
  <c r="D1307" i="11"/>
  <c r="E1307" i="11" s="1"/>
  <c r="D1306" i="11"/>
  <c r="E1306" i="11" s="1"/>
  <c r="D1305" i="11"/>
  <c r="E1304" i="11"/>
  <c r="D1304" i="11"/>
  <c r="D1303" i="11"/>
  <c r="D1302" i="11"/>
  <c r="E1302" i="11" s="1"/>
  <c r="D1301" i="11"/>
  <c r="D1300" i="11"/>
  <c r="E1300" i="11" s="1"/>
  <c r="D1299" i="11"/>
  <c r="E1299" i="11" s="1"/>
  <c r="E1298" i="11"/>
  <c r="D1298" i="11"/>
  <c r="D1297" i="11"/>
  <c r="E1297" i="11" s="1"/>
  <c r="E1296" i="11"/>
  <c r="D1296" i="11"/>
  <c r="D1295" i="11"/>
  <c r="E1295" i="11" s="1"/>
  <c r="E1294" i="11"/>
  <c r="D1294" i="11"/>
  <c r="D1293" i="11"/>
  <c r="E1293" i="11" s="1"/>
  <c r="D1292" i="11"/>
  <c r="E1292" i="11" s="1"/>
  <c r="D1291" i="11"/>
  <c r="E1291" i="11" s="1"/>
  <c r="D1290" i="11"/>
  <c r="D1289" i="11"/>
  <c r="E1289" i="11" s="1"/>
  <c r="D1288" i="11"/>
  <c r="E1288" i="11" s="1"/>
  <c r="D1287" i="11"/>
  <c r="E1287" i="11" s="1"/>
  <c r="D1286" i="11"/>
  <c r="E1286" i="11" s="1"/>
  <c r="D1285" i="11"/>
  <c r="E1285" i="11" s="1"/>
  <c r="D1284" i="11"/>
  <c r="E1284" i="11" s="1"/>
  <c r="D1283" i="11"/>
  <c r="D1282" i="11"/>
  <c r="E1282" i="11" s="1"/>
  <c r="D1281" i="11"/>
  <c r="E1281" i="11" s="1"/>
  <c r="D1280" i="11"/>
  <c r="D1279" i="11"/>
  <c r="E1279" i="11" s="1"/>
  <c r="D1278" i="11"/>
  <c r="E1278" i="11" s="1"/>
  <c r="D1277" i="11"/>
  <c r="E1277" i="11" s="1"/>
  <c r="D1276" i="11"/>
  <c r="E1276" i="11" s="1"/>
  <c r="D1275" i="11"/>
  <c r="E1275" i="11" s="1"/>
  <c r="D1274" i="11"/>
  <c r="E1274" i="11" s="1"/>
  <c r="D1273" i="11"/>
  <c r="E1272" i="11"/>
  <c r="D1272" i="11"/>
  <c r="D1271" i="11"/>
  <c r="E1271" i="11" s="1"/>
  <c r="D1270" i="11"/>
  <c r="E1270" i="11" s="1"/>
  <c r="D1269" i="11"/>
  <c r="E1269" i="11" s="1"/>
  <c r="D1268" i="11"/>
  <c r="E1268" i="11" s="1"/>
  <c r="D1267" i="11"/>
  <c r="D1266" i="11"/>
  <c r="E1266" i="11" s="1"/>
  <c r="D1265" i="11"/>
  <c r="E1264" i="11"/>
  <c r="D1264" i="11"/>
  <c r="D1263" i="11"/>
  <c r="E1263" i="11" s="1"/>
  <c r="D1262" i="11"/>
  <c r="E1262" i="11" s="1"/>
  <c r="D1261" i="11"/>
  <c r="E1261" i="11" s="1"/>
  <c r="D1260" i="11"/>
  <c r="D1259" i="11"/>
  <c r="E1259" i="11" s="1"/>
  <c r="D1258" i="11"/>
  <c r="E1258" i="11" s="1"/>
  <c r="E1257" i="11"/>
  <c r="D1257" i="11"/>
  <c r="D1256" i="11"/>
  <c r="E1256" i="11" s="1"/>
  <c r="D1255" i="11"/>
  <c r="E1255" i="11" s="1"/>
  <c r="D1254" i="11"/>
  <c r="E1254" i="11" s="1"/>
  <c r="D1253" i="11"/>
  <c r="D1252" i="11"/>
  <c r="E1252" i="11" s="1"/>
  <c r="D1251" i="11"/>
  <c r="E1251" i="11" s="1"/>
  <c r="D1250" i="11"/>
  <c r="E1250" i="11" s="1"/>
  <c r="D1249" i="11"/>
  <c r="E1249" i="11" s="1"/>
  <c r="D1248" i="11"/>
  <c r="E1248" i="11" s="1"/>
  <c r="E1247" i="11"/>
  <c r="D1247" i="11"/>
  <c r="D1246" i="11"/>
  <c r="E1246" i="11" s="1"/>
  <c r="D1245" i="11"/>
  <c r="D1244" i="11"/>
  <c r="E1244" i="11" s="1"/>
  <c r="D1243" i="11"/>
  <c r="D1242" i="11"/>
  <c r="E1242" i="11" s="1"/>
  <c r="D1241" i="11"/>
  <c r="E1241" i="11" s="1"/>
  <c r="D1240" i="11"/>
  <c r="D1239" i="11"/>
  <c r="D1238" i="11"/>
  <c r="E1238" i="11" s="1"/>
  <c r="D1237" i="11"/>
  <c r="D1236" i="11"/>
  <c r="D1235" i="11"/>
  <c r="E1235" i="11" s="1"/>
  <c r="D1234" i="11"/>
  <c r="D1233" i="11"/>
  <c r="D1232" i="11"/>
  <c r="E1232" i="11" s="1"/>
  <c r="D1231" i="11"/>
  <c r="D1230" i="11"/>
  <c r="E1229" i="11"/>
  <c r="D1229" i="11"/>
  <c r="D1228" i="11"/>
  <c r="D1227" i="11"/>
  <c r="D1226" i="11"/>
  <c r="E1226" i="11" s="1"/>
  <c r="D1225" i="11"/>
  <c r="E1225" i="11" s="1"/>
  <c r="D1224" i="11"/>
  <c r="D1223" i="11"/>
  <c r="E1223" i="11" s="1"/>
  <c r="D1222" i="11"/>
  <c r="D1221" i="11"/>
  <c r="E1221" i="11" s="1"/>
  <c r="D1220" i="11"/>
  <c r="E1220" i="11" s="1"/>
  <c r="D1219" i="11"/>
  <c r="E1219" i="11" s="1"/>
  <c r="E1218" i="11"/>
  <c r="D1218" i="11"/>
  <c r="D1217" i="11"/>
  <c r="E1217" i="11" s="1"/>
  <c r="D1216" i="11"/>
  <c r="E1216" i="11" s="1"/>
  <c r="D1215" i="11"/>
  <c r="E1215" i="11" s="1"/>
  <c r="D1214" i="11"/>
  <c r="E1214" i="11" s="1"/>
  <c r="D1213" i="11"/>
  <c r="E1213" i="11" s="1"/>
  <c r="D1212" i="11"/>
  <c r="D1211" i="11"/>
  <c r="E1211" i="11" s="1"/>
  <c r="D1210" i="11"/>
  <c r="E1210" i="11" s="1"/>
  <c r="D1209" i="11"/>
  <c r="D1208" i="11"/>
  <c r="E1208" i="11" s="1"/>
  <c r="D1207" i="11"/>
  <c r="E1207" i="11" s="1"/>
  <c r="D1206" i="11"/>
  <c r="D1205" i="11"/>
  <c r="E1205" i="11" s="1"/>
  <c r="D1204" i="11"/>
  <c r="D1203" i="11"/>
  <c r="D1202" i="11"/>
  <c r="E1202" i="11" s="1"/>
  <c r="D1201" i="11"/>
  <c r="E1201" i="11" s="1"/>
  <c r="D1200" i="11"/>
  <c r="E1200" i="11" s="1"/>
  <c r="D1199" i="11"/>
  <c r="E1199" i="11" s="1"/>
  <c r="D1198" i="11"/>
  <c r="E1198" i="11" s="1"/>
  <c r="D1197" i="11"/>
  <c r="D1196" i="11"/>
  <c r="E1196" i="11" s="1"/>
  <c r="D1195" i="11"/>
  <c r="E1195" i="11" s="1"/>
  <c r="D1194" i="11"/>
  <c r="D1193" i="11"/>
  <c r="D1192" i="11"/>
  <c r="E1192" i="11" s="1"/>
  <c r="E1191" i="11"/>
  <c r="D1191" i="11"/>
  <c r="D1190" i="11"/>
  <c r="D1189" i="11"/>
  <c r="E1189" i="11" s="1"/>
  <c r="D1188" i="11"/>
  <c r="E1188" i="11" s="1"/>
  <c r="D1187" i="11"/>
  <c r="E1187" i="11" s="1"/>
  <c r="D1186" i="11"/>
  <c r="E1186" i="11" s="1"/>
  <c r="D1185" i="11"/>
  <c r="D1184" i="11"/>
  <c r="E1184" i="11" s="1"/>
  <c r="D1183" i="11"/>
  <c r="E1183" i="11" s="1"/>
  <c r="D1182" i="11"/>
  <c r="D1181" i="11"/>
  <c r="E1181" i="11" s="1"/>
  <c r="D1180" i="11"/>
  <c r="E1180" i="11" s="1"/>
  <c r="D1179" i="11"/>
  <c r="E1179" i="11" s="1"/>
  <c r="D1178" i="11"/>
  <c r="D1177" i="11"/>
  <c r="D1176" i="11"/>
  <c r="D1175" i="11"/>
  <c r="E1175" i="11" s="1"/>
  <c r="D1174" i="11"/>
  <c r="D1173" i="11"/>
  <c r="E1173" i="11" s="1"/>
  <c r="D1172" i="11"/>
  <c r="E1172" i="11" s="1"/>
  <c r="D1171" i="11"/>
  <c r="E1171" i="11" s="1"/>
  <c r="D1170" i="11"/>
  <c r="E1170" i="11" s="1"/>
  <c r="D1169" i="11"/>
  <c r="D1168" i="11"/>
  <c r="E1167" i="11"/>
  <c r="D1167" i="11"/>
  <c r="D1166" i="11"/>
  <c r="D1165" i="11"/>
  <c r="E1165" i="11" s="1"/>
  <c r="D1164" i="11"/>
  <c r="E1164" i="11" s="1"/>
  <c r="D1163" i="11"/>
  <c r="E1163" i="11" s="1"/>
  <c r="D1162" i="11"/>
  <c r="E1162" i="11" s="1"/>
  <c r="D1161" i="11"/>
  <c r="D1160" i="11"/>
  <c r="D1159" i="11"/>
  <c r="E1159" i="11" s="1"/>
  <c r="D1158" i="11"/>
  <c r="D1157" i="11"/>
  <c r="E1157" i="11" s="1"/>
  <c r="D1156" i="11"/>
  <c r="E1156" i="11" s="1"/>
  <c r="D1155" i="11"/>
  <c r="E1155" i="11" s="1"/>
  <c r="D1154" i="11"/>
  <c r="E1154" i="11" s="1"/>
  <c r="D1153" i="11"/>
  <c r="D1152" i="11"/>
  <c r="E1152" i="11" s="1"/>
  <c r="D1151" i="11"/>
  <c r="E1151" i="11" s="1"/>
  <c r="D1150" i="11"/>
  <c r="D1149" i="11"/>
  <c r="E1149" i="11" s="1"/>
  <c r="D1148" i="11"/>
  <c r="E1148" i="11" s="1"/>
  <c r="D1147" i="11"/>
  <c r="E1147" i="11" s="1"/>
  <c r="D1146" i="11"/>
  <c r="E1146" i="11" s="1"/>
  <c r="D1145" i="11"/>
  <c r="E1144" i="11"/>
  <c r="D1144" i="11"/>
  <c r="D1143" i="11"/>
  <c r="E1143" i="11" s="1"/>
  <c r="D1142" i="11"/>
  <c r="D1141" i="11"/>
  <c r="E1141" i="11" s="1"/>
  <c r="D1140" i="11"/>
  <c r="E1140" i="11" s="1"/>
  <c r="D1139" i="11"/>
  <c r="E1139" i="11" s="1"/>
  <c r="D1138" i="11"/>
  <c r="E1138" i="11" s="1"/>
  <c r="D1137" i="11"/>
  <c r="D1136" i="11"/>
  <c r="D1135" i="11"/>
  <c r="E1135" i="11" s="1"/>
  <c r="D1134" i="11"/>
  <c r="E1133" i="11"/>
  <c r="D1133" i="11"/>
  <c r="D1132" i="11"/>
  <c r="E1132" i="11" s="1"/>
  <c r="D1131" i="11"/>
  <c r="E1131" i="11" s="1"/>
  <c r="E1130" i="11"/>
  <c r="D1130" i="11"/>
  <c r="D1129" i="11"/>
  <c r="D1128" i="11"/>
  <c r="D1127" i="11"/>
  <c r="E1127" i="11" s="1"/>
  <c r="D1126" i="11"/>
  <c r="D1125" i="11"/>
  <c r="E1125" i="11" s="1"/>
  <c r="D1124" i="11"/>
  <c r="E1124" i="11" s="1"/>
  <c r="D1123" i="11"/>
  <c r="E1123" i="11" s="1"/>
  <c r="D1122" i="11"/>
  <c r="E1122" i="11" s="1"/>
  <c r="D1121" i="11"/>
  <c r="D1120" i="11"/>
  <c r="E1120" i="11" s="1"/>
  <c r="D1119" i="11"/>
  <c r="E1119" i="11" s="1"/>
  <c r="D1118" i="11"/>
  <c r="D1117" i="11"/>
  <c r="E1117" i="11" s="1"/>
  <c r="D1116" i="11"/>
  <c r="E1116" i="11" s="1"/>
  <c r="D1115" i="11"/>
  <c r="E1115" i="11" s="1"/>
  <c r="D1114" i="11"/>
  <c r="E1114" i="11" s="1"/>
  <c r="D1113" i="11"/>
  <c r="D1112" i="11"/>
  <c r="E1112" i="11" s="1"/>
  <c r="D1111" i="11"/>
  <c r="E1111" i="11" s="1"/>
  <c r="D1110" i="11"/>
  <c r="D1109" i="11"/>
  <c r="E1109" i="11" s="1"/>
  <c r="D1108" i="11"/>
  <c r="E1108" i="11" s="1"/>
  <c r="D1107" i="11"/>
  <c r="E1107" i="11" s="1"/>
  <c r="D1106" i="11"/>
  <c r="E1106" i="11" s="1"/>
  <c r="D1105" i="11"/>
  <c r="D1104" i="11"/>
  <c r="E1104" i="11" s="1"/>
  <c r="D1103" i="11"/>
  <c r="E1103" i="11" s="1"/>
  <c r="D1102" i="11"/>
  <c r="E1101" i="11"/>
  <c r="D1101" i="11"/>
  <c r="D1100" i="11"/>
  <c r="E1100" i="11" s="1"/>
  <c r="D1099" i="11"/>
  <c r="E1099" i="11" s="1"/>
  <c r="D1098" i="11"/>
  <c r="E1098" i="11" s="1"/>
  <c r="D1097" i="11"/>
  <c r="D1096" i="11"/>
  <c r="E1096" i="11" s="1"/>
  <c r="D1095" i="11"/>
  <c r="E1095" i="11" s="1"/>
  <c r="D1094" i="11"/>
  <c r="D1093" i="11"/>
  <c r="D1092" i="11"/>
  <c r="E1092" i="11" s="1"/>
  <c r="D1091" i="11"/>
  <c r="E1091" i="11" s="1"/>
  <c r="D1090" i="11"/>
  <c r="E1090" i="11" s="1"/>
  <c r="D1089" i="11"/>
  <c r="D1088" i="11"/>
  <c r="E1088" i="11" s="1"/>
  <c r="D1087" i="11"/>
  <c r="E1087" i="11" s="1"/>
  <c r="D1086" i="11"/>
  <c r="D1085" i="11"/>
  <c r="E1085" i="11" s="1"/>
  <c r="D1084" i="11"/>
  <c r="E1084" i="11" s="1"/>
  <c r="D1083" i="11"/>
  <c r="E1083" i="11" s="1"/>
  <c r="D1082" i="11"/>
  <c r="D1081" i="11"/>
  <c r="D1080" i="11"/>
  <c r="D1079" i="11"/>
  <c r="E1079" i="11" s="1"/>
  <c r="D1078" i="11"/>
  <c r="D1077" i="11"/>
  <c r="D1076" i="11"/>
  <c r="E1076" i="11" s="1"/>
  <c r="D1075" i="11"/>
  <c r="E1075" i="11" s="1"/>
  <c r="D1074" i="11"/>
  <c r="D1073" i="11"/>
  <c r="E1072" i="11"/>
  <c r="D1072" i="11"/>
  <c r="D1071" i="11"/>
  <c r="E1071" i="11" s="1"/>
  <c r="D1070" i="11"/>
  <c r="D1069" i="11"/>
  <c r="E1069" i="11" s="1"/>
  <c r="D1068" i="11"/>
  <c r="E1068" i="11" s="1"/>
  <c r="D1067" i="11"/>
  <c r="E1067" i="11" s="1"/>
  <c r="D1066" i="11"/>
  <c r="E1066" i="11" s="1"/>
  <c r="D1065" i="11"/>
  <c r="D1064" i="11"/>
  <c r="D1063" i="11"/>
  <c r="E1063" i="11" s="1"/>
  <c r="D1062" i="11"/>
  <c r="D1061" i="11"/>
  <c r="D1060" i="11"/>
  <c r="E1060" i="11" s="1"/>
  <c r="D1059" i="11"/>
  <c r="E1059" i="11" s="1"/>
  <c r="D1058" i="11"/>
  <c r="D1057" i="11"/>
  <c r="D1056" i="11"/>
  <c r="E1056" i="11" s="1"/>
  <c r="D1055" i="11"/>
  <c r="E1055" i="11" s="1"/>
  <c r="D1054" i="11"/>
  <c r="D1053" i="11"/>
  <c r="E1053" i="11" s="1"/>
  <c r="D1052" i="11"/>
  <c r="E1052" i="11" s="1"/>
  <c r="D1051" i="11"/>
  <c r="E1051" i="11" s="1"/>
  <c r="D1050" i="11"/>
  <c r="E1050" i="11" s="1"/>
  <c r="D1049" i="11"/>
  <c r="D1048" i="11"/>
  <c r="D1047" i="11"/>
  <c r="E1047" i="11" s="1"/>
  <c r="D1046" i="11"/>
  <c r="D1045" i="11"/>
  <c r="E1045" i="11" s="1"/>
  <c r="D1044" i="11"/>
  <c r="E1044" i="11" s="1"/>
  <c r="D1043" i="11"/>
  <c r="E1043" i="11" s="1"/>
  <c r="D1042" i="11"/>
  <c r="E1042" i="11" s="1"/>
  <c r="D1041" i="11"/>
  <c r="D1040" i="11"/>
  <c r="D1039" i="11"/>
  <c r="E1039" i="11" s="1"/>
  <c r="D1038" i="11"/>
  <c r="D1037" i="11"/>
  <c r="E1037" i="11" s="1"/>
  <c r="D1036" i="11"/>
  <c r="E1036" i="11" s="1"/>
  <c r="D1035" i="11"/>
  <c r="E1035" i="11" s="1"/>
  <c r="D1034" i="11"/>
  <c r="E1034" i="11" s="1"/>
  <c r="D1033" i="11"/>
  <c r="E1033" i="11" s="1"/>
  <c r="D1032" i="11"/>
  <c r="D1031" i="11"/>
  <c r="E1031" i="11" s="1"/>
  <c r="D1030" i="11"/>
  <c r="D1029" i="11"/>
  <c r="D1028" i="11"/>
  <c r="E1028" i="11" s="1"/>
  <c r="D1027" i="11"/>
  <c r="E1027" i="11" s="1"/>
  <c r="D1026" i="11"/>
  <c r="E1026" i="11" s="1"/>
  <c r="D1025" i="11"/>
  <c r="E1025" i="11" s="1"/>
  <c r="D1024" i="11"/>
  <c r="E1024" i="11" s="1"/>
  <c r="D1023" i="11"/>
  <c r="E1023" i="11" s="1"/>
  <c r="D1022" i="11"/>
  <c r="E1022" i="11" s="1"/>
  <c r="D1021" i="11"/>
  <c r="D1020" i="11"/>
  <c r="E1020" i="11" s="1"/>
  <c r="D1019" i="11"/>
  <c r="E1019" i="11" s="1"/>
  <c r="E1018" i="11"/>
  <c r="D1018" i="11"/>
  <c r="D1017" i="11"/>
  <c r="E1017" i="11" s="1"/>
  <c r="D1016" i="11"/>
  <c r="E1016" i="11" s="1"/>
  <c r="D1015" i="11"/>
  <c r="D1014" i="11"/>
  <c r="E1014" i="11" s="1"/>
  <c r="D1013" i="11"/>
  <c r="E1013" i="11" s="1"/>
  <c r="D1012" i="11"/>
  <c r="E1012" i="11" s="1"/>
  <c r="D1011" i="11"/>
  <c r="E1011" i="11" s="1"/>
  <c r="D1010" i="11"/>
  <c r="E1010" i="11" s="1"/>
  <c r="D1009" i="11"/>
  <c r="E1009" i="11" s="1"/>
  <c r="D1008" i="11"/>
  <c r="E1008" i="11" s="1"/>
  <c r="D1007" i="11"/>
  <c r="D1006" i="11"/>
  <c r="E1006" i="11" s="1"/>
  <c r="D1005" i="11"/>
  <c r="E1005" i="11" s="1"/>
  <c r="D1004" i="11"/>
  <c r="D1003" i="11"/>
  <c r="E1003" i="11" s="1"/>
  <c r="D1002" i="11"/>
  <c r="E1002" i="11" s="1"/>
  <c r="D1001" i="11"/>
  <c r="E1001" i="11" s="1"/>
  <c r="D1000" i="11"/>
  <c r="E1000" i="11" s="1"/>
  <c r="D999" i="11"/>
  <c r="E999" i="11" s="1"/>
  <c r="D998" i="11"/>
  <c r="E998" i="11" s="1"/>
  <c r="D997" i="11"/>
  <c r="D996" i="11"/>
  <c r="E996" i="11" s="1"/>
  <c r="D995" i="11"/>
  <c r="E995" i="11" s="1"/>
  <c r="D994" i="11"/>
  <c r="E994" i="11" s="1"/>
  <c r="D993" i="11"/>
  <c r="E993" i="11" s="1"/>
  <c r="D992" i="11"/>
  <c r="E992" i="11" s="1"/>
  <c r="D991" i="11"/>
  <c r="E991" i="11" s="1"/>
  <c r="D990" i="11"/>
  <c r="E990" i="11" s="1"/>
  <c r="D989" i="11"/>
  <c r="D988" i="11"/>
  <c r="E988" i="11" s="1"/>
  <c r="D987" i="11"/>
  <c r="E987" i="11" s="1"/>
  <c r="D986" i="11"/>
  <c r="E986" i="11" s="1"/>
  <c r="D985" i="11"/>
  <c r="E985" i="11" s="1"/>
  <c r="D984" i="11"/>
  <c r="E984" i="11" s="1"/>
  <c r="D983" i="11"/>
  <c r="D982" i="11"/>
  <c r="E982" i="11" s="1"/>
  <c r="D981" i="11"/>
  <c r="E981" i="11" s="1"/>
  <c r="D980" i="11"/>
  <c r="E980" i="11" s="1"/>
  <c r="D979" i="11"/>
  <c r="E979" i="11" s="1"/>
  <c r="E978" i="11"/>
  <c r="D978" i="11"/>
  <c r="D977" i="11"/>
  <c r="E977" i="11" s="1"/>
  <c r="D976" i="11"/>
  <c r="E976" i="11" s="1"/>
  <c r="D975" i="11"/>
  <c r="D974" i="11"/>
  <c r="E974" i="11" s="1"/>
  <c r="D973" i="11"/>
  <c r="E973" i="11" s="1"/>
  <c r="D972" i="11"/>
  <c r="D971" i="11"/>
  <c r="E971" i="11" s="1"/>
  <c r="D970" i="11"/>
  <c r="E970" i="11" s="1"/>
  <c r="D969" i="11"/>
  <c r="E969" i="11" s="1"/>
  <c r="D968" i="11"/>
  <c r="E968" i="11" s="1"/>
  <c r="D967" i="11"/>
  <c r="E967" i="11" s="1"/>
  <c r="D966" i="11"/>
  <c r="E966" i="11" s="1"/>
  <c r="D965" i="11"/>
  <c r="D964" i="11"/>
  <c r="E964" i="11" s="1"/>
  <c r="D963" i="11"/>
  <c r="E963" i="11" s="1"/>
  <c r="D962" i="11"/>
  <c r="E962" i="11" s="1"/>
  <c r="D961" i="11"/>
  <c r="E961" i="11" s="1"/>
  <c r="E960" i="11"/>
  <c r="D960" i="11"/>
  <c r="D959" i="11"/>
  <c r="E959" i="11" s="1"/>
  <c r="D958" i="11"/>
  <c r="E958" i="11" s="1"/>
  <c r="D957" i="11"/>
  <c r="D956" i="11"/>
  <c r="E956" i="11" s="1"/>
  <c r="D955" i="11"/>
  <c r="E955" i="11" s="1"/>
  <c r="D954" i="11"/>
  <c r="E954" i="11" s="1"/>
  <c r="D953" i="11"/>
  <c r="E953" i="11" s="1"/>
  <c r="D952" i="11"/>
  <c r="E952" i="11" s="1"/>
  <c r="D951" i="11"/>
  <c r="D950" i="11"/>
  <c r="E950" i="11" s="1"/>
  <c r="D949" i="11"/>
  <c r="E949" i="11" s="1"/>
  <c r="D948" i="11"/>
  <c r="E948" i="11" s="1"/>
  <c r="D947" i="11"/>
  <c r="E947" i="11" s="1"/>
  <c r="D946" i="11"/>
  <c r="E946" i="11" s="1"/>
  <c r="D945" i="11"/>
  <c r="E945" i="11" s="1"/>
  <c r="D944" i="11"/>
  <c r="E944" i="11" s="1"/>
  <c r="D943" i="11"/>
  <c r="D942" i="11"/>
  <c r="E942" i="11" s="1"/>
  <c r="D941" i="11"/>
  <c r="E941" i="11" s="1"/>
  <c r="D940" i="11"/>
  <c r="D939" i="11"/>
  <c r="E939" i="11" s="1"/>
  <c r="D938" i="11"/>
  <c r="E938" i="11" s="1"/>
  <c r="D937" i="11"/>
  <c r="E937" i="11" s="1"/>
  <c r="D936" i="11"/>
  <c r="E936" i="11" s="1"/>
  <c r="D935" i="11"/>
  <c r="E935" i="11" s="1"/>
  <c r="D934" i="11"/>
  <c r="E934" i="11" s="1"/>
  <c r="D933" i="11"/>
  <c r="D932" i="11"/>
  <c r="E932" i="11" s="1"/>
  <c r="D931" i="11"/>
  <c r="E931" i="11" s="1"/>
  <c r="D930" i="11"/>
  <c r="E930" i="11" s="1"/>
  <c r="D929" i="11"/>
  <c r="E929" i="11" s="1"/>
  <c r="D928" i="11"/>
  <c r="E928" i="11" s="1"/>
  <c r="E927" i="11"/>
  <c r="D927" i="11"/>
  <c r="D926" i="11"/>
  <c r="E926" i="11" s="1"/>
  <c r="D925" i="11"/>
  <c r="D924" i="11"/>
  <c r="E924" i="11" s="1"/>
  <c r="D923" i="11"/>
  <c r="E923" i="11" s="1"/>
  <c r="D922" i="11"/>
  <c r="E922" i="11" s="1"/>
  <c r="D921" i="11"/>
  <c r="E921" i="11" s="1"/>
  <c r="D920" i="11"/>
  <c r="E920" i="11" s="1"/>
  <c r="D919" i="11"/>
  <c r="D918" i="11"/>
  <c r="E918" i="11" s="1"/>
  <c r="D917" i="11"/>
  <c r="E917" i="11" s="1"/>
  <c r="D916" i="11"/>
  <c r="E916" i="11" s="1"/>
  <c r="D915" i="11"/>
  <c r="E915" i="11" s="1"/>
  <c r="D914" i="11"/>
  <c r="E914" i="11" s="1"/>
  <c r="D913" i="11"/>
  <c r="E913" i="11" s="1"/>
  <c r="D912" i="11"/>
  <c r="E912" i="11" s="1"/>
  <c r="D911" i="11"/>
  <c r="D910" i="11"/>
  <c r="E910" i="11" s="1"/>
  <c r="D909" i="11"/>
  <c r="E909" i="11" s="1"/>
  <c r="D908" i="11"/>
  <c r="D907" i="11"/>
  <c r="E907" i="11" s="1"/>
  <c r="D906" i="11"/>
  <c r="E906" i="11" s="1"/>
  <c r="D905" i="11"/>
  <c r="E905" i="11" s="1"/>
  <c r="D904" i="11"/>
  <c r="E904" i="11" s="1"/>
  <c r="D903" i="11"/>
  <c r="E903" i="11" s="1"/>
  <c r="D902" i="11"/>
  <c r="E902" i="11" s="1"/>
  <c r="D901" i="11"/>
  <c r="D900" i="11"/>
  <c r="E900" i="11" s="1"/>
  <c r="D899" i="11"/>
  <c r="E899" i="11" s="1"/>
  <c r="D898" i="11"/>
  <c r="E898" i="11" s="1"/>
  <c r="D897" i="11"/>
  <c r="E897" i="11" s="1"/>
  <c r="D896" i="11"/>
  <c r="E896" i="11" s="1"/>
  <c r="D895" i="11"/>
  <c r="E895" i="11" s="1"/>
  <c r="D894" i="11"/>
  <c r="E894" i="11" s="1"/>
  <c r="D893" i="11"/>
  <c r="D892" i="11"/>
  <c r="E892" i="11" s="1"/>
  <c r="D891" i="11"/>
  <c r="E891" i="11" s="1"/>
  <c r="D890" i="11"/>
  <c r="E890" i="11" s="1"/>
  <c r="D889" i="11"/>
  <c r="E889" i="11" s="1"/>
  <c r="D888" i="11"/>
  <c r="E888" i="11" s="1"/>
  <c r="D887" i="11"/>
  <c r="D886" i="11"/>
  <c r="E886" i="11" s="1"/>
  <c r="D885" i="11"/>
  <c r="E885" i="11" s="1"/>
  <c r="D884" i="11"/>
  <c r="E884" i="11" s="1"/>
  <c r="D883" i="11"/>
  <c r="E883" i="11" s="1"/>
  <c r="D882" i="11"/>
  <c r="E882" i="11" s="1"/>
  <c r="D881" i="11"/>
  <c r="E881" i="11" s="1"/>
  <c r="D880" i="11"/>
  <c r="E880" i="11" s="1"/>
  <c r="D879" i="11"/>
  <c r="D878" i="11"/>
  <c r="E878" i="11" s="1"/>
  <c r="D877" i="11"/>
  <c r="E877" i="11" s="1"/>
  <c r="D876" i="11"/>
  <c r="D875" i="11"/>
  <c r="E875" i="11" s="1"/>
  <c r="D874" i="11"/>
  <c r="E874" i="11" s="1"/>
  <c r="D873" i="11"/>
  <c r="E873" i="11" s="1"/>
  <c r="E872" i="11"/>
  <c r="D872" i="11"/>
  <c r="D871" i="11"/>
  <c r="E871" i="11" s="1"/>
  <c r="D870" i="11"/>
  <c r="E870" i="11" s="1"/>
  <c r="D869" i="11"/>
  <c r="D868" i="11"/>
  <c r="E868" i="11" s="1"/>
  <c r="D867" i="11"/>
  <c r="E867" i="11" s="1"/>
  <c r="D866" i="11"/>
  <c r="E866" i="11" s="1"/>
  <c r="D865" i="11"/>
  <c r="E865" i="11" s="1"/>
  <c r="D864" i="11"/>
  <c r="E864" i="11" s="1"/>
  <c r="D863" i="11"/>
  <c r="E863" i="11" s="1"/>
  <c r="D862" i="11"/>
  <c r="E862" i="11" s="1"/>
  <c r="D861" i="11"/>
  <c r="D860" i="11"/>
  <c r="E860" i="11" s="1"/>
  <c r="D859" i="11"/>
  <c r="E859" i="11" s="1"/>
  <c r="D858" i="11"/>
  <c r="E858" i="11" s="1"/>
  <c r="D857" i="11"/>
  <c r="E857" i="11" s="1"/>
  <c r="D856" i="11"/>
  <c r="E856" i="11" s="1"/>
  <c r="D855" i="11"/>
  <c r="D854" i="11"/>
  <c r="E854" i="11" s="1"/>
  <c r="D853" i="11"/>
  <c r="E853" i="11" s="1"/>
  <c r="D852" i="11"/>
  <c r="E852" i="11" s="1"/>
  <c r="D851" i="11"/>
  <c r="E851" i="11" s="1"/>
  <c r="D850" i="11"/>
  <c r="E850" i="11" s="1"/>
  <c r="D849" i="11"/>
  <c r="E849" i="11" s="1"/>
  <c r="D848" i="11"/>
  <c r="E848" i="11" s="1"/>
  <c r="D847" i="11"/>
  <c r="D846" i="11"/>
  <c r="E846" i="11" s="1"/>
  <c r="D845" i="11"/>
  <c r="E845" i="11" s="1"/>
  <c r="D844" i="11"/>
  <c r="D843" i="11"/>
  <c r="E843" i="11" s="1"/>
  <c r="E842" i="11"/>
  <c r="D842" i="11"/>
  <c r="D841" i="11"/>
  <c r="E841" i="11" s="1"/>
  <c r="D840" i="11"/>
  <c r="E840" i="11" s="1"/>
  <c r="D839" i="11"/>
  <c r="E839" i="11" s="1"/>
  <c r="D838" i="11"/>
  <c r="E838" i="11" s="1"/>
  <c r="D837" i="11"/>
  <c r="D836" i="11"/>
  <c r="E836" i="11" s="1"/>
  <c r="D835" i="11"/>
  <c r="E835" i="11" s="1"/>
  <c r="E834" i="11"/>
  <c r="D834" i="11"/>
  <c r="D833" i="11"/>
  <c r="E833" i="11" s="1"/>
  <c r="D832" i="11"/>
  <c r="E832" i="11" s="1"/>
  <c r="D831" i="11"/>
  <c r="E831" i="11" s="1"/>
  <c r="D830" i="11"/>
  <c r="E830" i="11" s="1"/>
  <c r="D829" i="11"/>
  <c r="D828" i="11"/>
  <c r="E828" i="11" s="1"/>
  <c r="D827" i="11"/>
  <c r="E827" i="11" s="1"/>
  <c r="D826" i="11"/>
  <c r="E826" i="11" s="1"/>
  <c r="D825" i="11"/>
  <c r="E825" i="11" s="1"/>
  <c r="D824" i="11"/>
  <c r="E824" i="11" s="1"/>
  <c r="D823" i="11"/>
  <c r="D822" i="11"/>
  <c r="E822" i="11" s="1"/>
  <c r="D821" i="11"/>
  <c r="E821" i="11" s="1"/>
  <c r="D820" i="11"/>
  <c r="E820" i="11" s="1"/>
  <c r="D819" i="11"/>
  <c r="E819" i="11" s="1"/>
  <c r="D818" i="11"/>
  <c r="E818" i="11" s="1"/>
  <c r="D817" i="11"/>
  <c r="E817" i="11" s="1"/>
  <c r="D816" i="11"/>
  <c r="E816" i="11" s="1"/>
  <c r="D815" i="11"/>
  <c r="D814" i="11"/>
  <c r="E814" i="11" s="1"/>
  <c r="D813" i="11"/>
  <c r="E813" i="11" s="1"/>
  <c r="D812" i="11"/>
  <c r="D811" i="11"/>
  <c r="E811" i="11" s="1"/>
  <c r="D810" i="11"/>
  <c r="D809" i="11"/>
  <c r="E809" i="11" s="1"/>
  <c r="D808" i="11"/>
  <c r="E808" i="11" s="1"/>
  <c r="D807" i="11"/>
  <c r="E807" i="11" s="1"/>
  <c r="D806" i="11"/>
  <c r="E806" i="11" s="1"/>
  <c r="D805" i="11"/>
  <c r="D804" i="11"/>
  <c r="E804" i="11" s="1"/>
  <c r="D803" i="11"/>
  <c r="E803" i="11" s="1"/>
  <c r="D802" i="11"/>
  <c r="E802" i="11" s="1"/>
  <c r="D801" i="11"/>
  <c r="E801" i="11" s="1"/>
  <c r="D800" i="11"/>
  <c r="E800" i="11" s="1"/>
  <c r="D799" i="11"/>
  <c r="E799" i="11" s="1"/>
  <c r="D798" i="11"/>
  <c r="E798" i="11" s="1"/>
  <c r="D797" i="11"/>
  <c r="D796" i="11"/>
  <c r="E796" i="11" s="1"/>
  <c r="D795" i="11"/>
  <c r="E795" i="11" s="1"/>
  <c r="D794" i="11"/>
  <c r="E794" i="11" s="1"/>
  <c r="D793" i="11"/>
  <c r="E793" i="11" s="1"/>
  <c r="D792" i="11"/>
  <c r="E792" i="11" s="1"/>
  <c r="D791" i="11"/>
  <c r="E791" i="11" s="1"/>
  <c r="D790" i="11"/>
  <c r="E790" i="11" s="1"/>
  <c r="D789" i="11"/>
  <c r="D788" i="11"/>
  <c r="E788" i="11" s="1"/>
  <c r="D787" i="11"/>
  <c r="E787" i="11" s="1"/>
  <c r="D786" i="11"/>
  <c r="D785" i="11"/>
  <c r="E785" i="11" s="1"/>
  <c r="D784" i="11"/>
  <c r="E784" i="11" s="1"/>
  <c r="D783" i="11"/>
  <c r="E783" i="11" s="1"/>
  <c r="D782" i="11"/>
  <c r="D781" i="11"/>
  <c r="E781" i="11" s="1"/>
  <c r="D780" i="11"/>
  <c r="E780" i="11" s="1"/>
  <c r="D779" i="11"/>
  <c r="E779" i="11" s="1"/>
  <c r="D778" i="11"/>
  <c r="D777" i="11"/>
  <c r="E777" i="11" s="1"/>
  <c r="D776" i="11"/>
  <c r="E776" i="11" s="1"/>
  <c r="D775" i="11"/>
  <c r="D774" i="11"/>
  <c r="E774" i="11" s="1"/>
  <c r="E773" i="11"/>
  <c r="D773" i="11"/>
  <c r="D772" i="11"/>
  <c r="E772" i="11" s="1"/>
  <c r="D771" i="11"/>
  <c r="E771" i="11" s="1"/>
  <c r="D770" i="11"/>
  <c r="E770" i="11" s="1"/>
  <c r="D769" i="11"/>
  <c r="E769" i="11" s="1"/>
  <c r="D768" i="11"/>
  <c r="D767" i="11"/>
  <c r="E767" i="11" s="1"/>
  <c r="D766" i="11"/>
  <c r="E766" i="11" s="1"/>
  <c r="D765" i="11"/>
  <c r="D764" i="11"/>
  <c r="E764" i="11" s="1"/>
  <c r="D763" i="11"/>
  <c r="E763" i="11" s="1"/>
  <c r="D762" i="11"/>
  <c r="D761" i="11"/>
  <c r="E761" i="11" s="1"/>
  <c r="D760" i="11"/>
  <c r="E760" i="11" s="1"/>
  <c r="D759" i="11"/>
  <c r="D758" i="11"/>
  <c r="E758" i="11" s="1"/>
  <c r="D757" i="11"/>
  <c r="D756" i="11"/>
  <c r="D755" i="11"/>
  <c r="E755" i="11" s="1"/>
  <c r="D754" i="11"/>
  <c r="D753" i="11"/>
  <c r="E753" i="11" s="1"/>
  <c r="D752" i="11"/>
  <c r="E752" i="11" s="1"/>
  <c r="D751" i="11"/>
  <c r="D750" i="11"/>
  <c r="E750" i="11" s="1"/>
  <c r="D749" i="11"/>
  <c r="D748" i="11"/>
  <c r="D747" i="11"/>
  <c r="E747" i="11" s="1"/>
  <c r="D746" i="11"/>
  <c r="D745" i="11"/>
  <c r="E745" i="11" s="1"/>
  <c r="D744" i="11"/>
  <c r="E744" i="11" s="1"/>
  <c r="D743" i="11"/>
  <c r="D742" i="11"/>
  <c r="E742" i="11" s="1"/>
  <c r="D741" i="11"/>
  <c r="E741" i="11" s="1"/>
  <c r="D740" i="11"/>
  <c r="D739" i="11"/>
  <c r="E739" i="11" s="1"/>
  <c r="D738" i="11"/>
  <c r="E738" i="11" s="1"/>
  <c r="D737" i="11"/>
  <c r="E737" i="11" s="1"/>
  <c r="D736" i="11"/>
  <c r="D735" i="11"/>
  <c r="E735" i="11" s="1"/>
  <c r="D734" i="11"/>
  <c r="E734" i="11" s="1"/>
  <c r="D733" i="11"/>
  <c r="E733" i="11" s="1"/>
  <c r="D732" i="11"/>
  <c r="E732" i="11" s="1"/>
  <c r="D731" i="11"/>
  <c r="D730" i="11"/>
  <c r="E730" i="11" s="1"/>
  <c r="D729" i="11"/>
  <c r="E729" i="11" s="1"/>
  <c r="D728" i="11"/>
  <c r="D727" i="11"/>
  <c r="E727" i="11" s="1"/>
  <c r="D726" i="11"/>
  <c r="D725" i="11"/>
  <c r="D724" i="11"/>
  <c r="E724" i="11" s="1"/>
  <c r="D723" i="11"/>
  <c r="E723" i="11" s="1"/>
  <c r="D722" i="11"/>
  <c r="D721" i="11"/>
  <c r="E721" i="11" s="1"/>
  <c r="D720" i="11"/>
  <c r="E720" i="11" s="1"/>
  <c r="D719" i="11"/>
  <c r="E719" i="11" s="1"/>
  <c r="D718" i="11"/>
  <c r="E718" i="11" s="1"/>
  <c r="D717" i="11"/>
  <c r="E717" i="11" s="1"/>
  <c r="D716" i="11"/>
  <c r="D715" i="11"/>
  <c r="E715" i="11" s="1"/>
  <c r="D714" i="11"/>
  <c r="E714" i="11" s="1"/>
  <c r="D713" i="11"/>
  <c r="D712" i="11"/>
  <c r="E712" i="11" s="1"/>
  <c r="D711" i="11"/>
  <c r="E711" i="11" s="1"/>
  <c r="D710" i="11"/>
  <c r="D709" i="11"/>
  <c r="E709" i="11" s="1"/>
  <c r="D708" i="11"/>
  <c r="E708" i="11" s="1"/>
  <c r="D707" i="11"/>
  <c r="E707" i="11" s="1"/>
  <c r="D706" i="11"/>
  <c r="E706" i="11" s="1"/>
  <c r="D705" i="11"/>
  <c r="E705" i="11" s="1"/>
  <c r="D704" i="11"/>
  <c r="E704" i="11" s="1"/>
  <c r="D703" i="11"/>
  <c r="E703" i="11" s="1"/>
  <c r="D702" i="11"/>
  <c r="E702" i="11" s="1"/>
  <c r="D701" i="11"/>
  <c r="D700" i="11"/>
  <c r="E700" i="11" s="1"/>
  <c r="D699" i="11"/>
  <c r="E699" i="11" s="1"/>
  <c r="D698" i="11"/>
  <c r="D697" i="11"/>
  <c r="E697" i="11" s="1"/>
  <c r="D696" i="11"/>
  <c r="E696" i="11" s="1"/>
  <c r="D695" i="11"/>
  <c r="D694" i="11"/>
  <c r="E694" i="11" s="1"/>
  <c r="D693" i="11"/>
  <c r="D692" i="11"/>
  <c r="D691" i="11"/>
  <c r="E691" i="11" s="1"/>
  <c r="D690" i="11"/>
  <c r="D689" i="11"/>
  <c r="E689" i="11" s="1"/>
  <c r="D688" i="11"/>
  <c r="E688" i="11" s="1"/>
  <c r="D687" i="11"/>
  <c r="D686" i="11"/>
  <c r="E686" i="11" s="1"/>
  <c r="D685" i="11"/>
  <c r="D684" i="11"/>
  <c r="D683" i="11"/>
  <c r="E683" i="11" s="1"/>
  <c r="D682" i="11"/>
  <c r="D681" i="11"/>
  <c r="E681" i="11" s="1"/>
  <c r="E680" i="11"/>
  <c r="D680" i="11"/>
  <c r="D679" i="11"/>
  <c r="D678" i="11"/>
  <c r="E678" i="11" s="1"/>
  <c r="D677" i="11"/>
  <c r="E677" i="11" s="1"/>
  <c r="D676" i="11"/>
  <c r="D675" i="11"/>
  <c r="D674" i="11"/>
  <c r="E674" i="11" s="1"/>
  <c r="D673" i="11"/>
  <c r="E673" i="11" s="1"/>
  <c r="D672" i="11"/>
  <c r="D671" i="11"/>
  <c r="E671" i="11" s="1"/>
  <c r="D670" i="11"/>
  <c r="E670" i="11" s="1"/>
  <c r="D669" i="11"/>
  <c r="E669" i="11" s="1"/>
  <c r="D668" i="11"/>
  <c r="E668" i="11" s="1"/>
  <c r="D667" i="11"/>
  <c r="D666" i="11"/>
  <c r="E666" i="11" s="1"/>
  <c r="D665" i="11"/>
  <c r="E665" i="11" s="1"/>
  <c r="D664" i="11"/>
  <c r="D663" i="11"/>
  <c r="E663" i="11" s="1"/>
  <c r="D662" i="11"/>
  <c r="D661" i="11"/>
  <c r="D660" i="11"/>
  <c r="E660" i="11" s="1"/>
  <c r="D659" i="11"/>
  <c r="E659" i="11" s="1"/>
  <c r="D658" i="11"/>
  <c r="D657" i="11"/>
  <c r="E657" i="11" s="1"/>
  <c r="D656" i="11"/>
  <c r="E656" i="11" s="1"/>
  <c r="D655" i="11"/>
  <c r="E655" i="11" s="1"/>
  <c r="D654" i="11"/>
  <c r="E654" i="11" s="1"/>
  <c r="D653" i="11"/>
  <c r="E653" i="11" s="1"/>
  <c r="D652" i="11"/>
  <c r="D651" i="11"/>
  <c r="E651" i="11" s="1"/>
  <c r="D650" i="11"/>
  <c r="E650" i="11" s="1"/>
  <c r="D649" i="11"/>
  <c r="E648" i="11"/>
  <c r="D648" i="11"/>
  <c r="D647" i="11"/>
  <c r="E647" i="11" s="1"/>
  <c r="D646" i="11"/>
  <c r="D645" i="11"/>
  <c r="E645" i="11" s="1"/>
  <c r="D644" i="11"/>
  <c r="E644" i="11" s="1"/>
  <c r="D643" i="11"/>
  <c r="E643" i="11" s="1"/>
  <c r="D642" i="11"/>
  <c r="E642" i="11" s="1"/>
  <c r="D641" i="11"/>
  <c r="E641" i="11" s="1"/>
  <c r="D640" i="11"/>
  <c r="E640" i="11" s="1"/>
  <c r="D639" i="11"/>
  <c r="E639" i="11" s="1"/>
  <c r="D638" i="11"/>
  <c r="E638" i="11" s="1"/>
  <c r="D637" i="11"/>
  <c r="D636" i="11"/>
  <c r="E636" i="11" s="1"/>
  <c r="D635" i="11"/>
  <c r="E635" i="11" s="1"/>
  <c r="D634" i="11"/>
  <c r="D633" i="11"/>
  <c r="E633" i="11" s="1"/>
  <c r="D632" i="11"/>
  <c r="E632" i="11" s="1"/>
  <c r="D631" i="11"/>
  <c r="D630" i="11"/>
  <c r="E630" i="11" s="1"/>
  <c r="D629" i="11"/>
  <c r="D628" i="11"/>
  <c r="D627" i="11"/>
  <c r="E627" i="11" s="1"/>
  <c r="D626" i="11"/>
  <c r="D625" i="11"/>
  <c r="D624" i="11"/>
  <c r="E624" i="11" s="1"/>
  <c r="D623" i="11"/>
  <c r="D622" i="11"/>
  <c r="E622" i="11" s="1"/>
  <c r="D621" i="11"/>
  <c r="E621" i="11" s="1"/>
  <c r="D620" i="11"/>
  <c r="E620" i="11" s="1"/>
  <c r="D619" i="11"/>
  <c r="D618" i="11"/>
  <c r="E618" i="11" s="1"/>
  <c r="D617" i="11"/>
  <c r="D616" i="11"/>
  <c r="E616" i="11" s="1"/>
  <c r="D615" i="11"/>
  <c r="E615" i="11" s="1"/>
  <c r="D614" i="11"/>
  <c r="E614" i="11" s="1"/>
  <c r="D613" i="11"/>
  <c r="D612" i="11"/>
  <c r="E612" i="11" s="1"/>
  <c r="D611" i="11"/>
  <c r="E611" i="11" s="1"/>
  <c r="E610" i="11"/>
  <c r="D610" i="11"/>
  <c r="D609" i="11"/>
  <c r="E608" i="11"/>
  <c r="D608" i="11"/>
  <c r="D607" i="11"/>
  <c r="E607" i="11" s="1"/>
  <c r="D606" i="11"/>
  <c r="D605" i="11"/>
  <c r="D604" i="11"/>
  <c r="E604" i="11" s="1"/>
  <c r="D603" i="11"/>
  <c r="E603" i="11" s="1"/>
  <c r="D602" i="11"/>
  <c r="E602" i="11" s="1"/>
  <c r="D601" i="11"/>
  <c r="E601" i="11" s="1"/>
  <c r="D600" i="11"/>
  <c r="E600" i="11" s="1"/>
  <c r="E599" i="11"/>
  <c r="D599" i="11"/>
  <c r="D598" i="11"/>
  <c r="E598" i="11" s="1"/>
  <c r="D597" i="11"/>
  <c r="D596" i="11"/>
  <c r="E596" i="11" s="1"/>
  <c r="D595" i="11"/>
  <c r="D594" i="11"/>
  <c r="E594" i="11" s="1"/>
  <c r="D593" i="11"/>
  <c r="E593" i="11" s="1"/>
  <c r="D592" i="11"/>
  <c r="E592" i="11" s="1"/>
  <c r="D591" i="11"/>
  <c r="E591" i="11" s="1"/>
  <c r="E590" i="11"/>
  <c r="D590" i="11"/>
  <c r="D589" i="11"/>
  <c r="D588" i="11"/>
  <c r="D587" i="11"/>
  <c r="E587" i="11" s="1"/>
  <c r="D586" i="11"/>
  <c r="E586" i="11" s="1"/>
  <c r="D585" i="11"/>
  <c r="E585" i="11" s="1"/>
  <c r="D584" i="11"/>
  <c r="E584" i="11" s="1"/>
  <c r="D583" i="11"/>
  <c r="E583" i="11" s="1"/>
  <c r="I583" i="11" s="1"/>
  <c r="D582" i="11"/>
  <c r="D581" i="11"/>
  <c r="E581" i="11" s="1"/>
  <c r="D580" i="11"/>
  <c r="D579" i="11"/>
  <c r="D578" i="11"/>
  <c r="E578" i="11" s="1"/>
  <c r="E577" i="11"/>
  <c r="D577" i="11"/>
  <c r="D576" i="11"/>
  <c r="D575" i="11"/>
  <c r="E575" i="11" s="1"/>
  <c r="D574" i="11"/>
  <c r="E574" i="11" s="1"/>
  <c r="D573" i="11"/>
  <c r="D572" i="11"/>
  <c r="D571" i="11"/>
  <c r="E571" i="11" s="1"/>
  <c r="D570" i="11"/>
  <c r="E570" i="11" s="1"/>
  <c r="D569" i="11"/>
  <c r="E569" i="11" s="1"/>
  <c r="D568" i="11"/>
  <c r="E568" i="11" s="1"/>
  <c r="E567" i="11"/>
  <c r="D567" i="11"/>
  <c r="D566" i="11"/>
  <c r="E566" i="11" s="1"/>
  <c r="I566" i="11" s="1"/>
  <c r="D565" i="11"/>
  <c r="E565" i="11" s="1"/>
  <c r="D564" i="11"/>
  <c r="E564" i="11" s="1"/>
  <c r="D563" i="11"/>
  <c r="E563" i="11" s="1"/>
  <c r="D562" i="11"/>
  <c r="E562" i="11" s="1"/>
  <c r="I562" i="11" s="1"/>
  <c r="D561" i="11"/>
  <c r="E561" i="11" s="1"/>
  <c r="D560" i="11"/>
  <c r="D559" i="11"/>
  <c r="D558" i="11"/>
  <c r="E558" i="11" s="1"/>
  <c r="I558" i="11" s="1"/>
  <c r="D557" i="11"/>
  <c r="E557" i="11" s="1"/>
  <c r="E556" i="11"/>
  <c r="D556" i="11"/>
  <c r="D555" i="11"/>
  <c r="E555" i="11" s="1"/>
  <c r="D554" i="11"/>
  <c r="E554" i="11" s="1"/>
  <c r="D553" i="11"/>
  <c r="E553" i="11" s="1"/>
  <c r="D552" i="11"/>
  <c r="E552" i="11" s="1"/>
  <c r="D551" i="11"/>
  <c r="D550" i="11"/>
  <c r="E550" i="11" s="1"/>
  <c r="D549" i="11"/>
  <c r="E549" i="11" s="1"/>
  <c r="D548" i="11"/>
  <c r="E548" i="11" s="1"/>
  <c r="D547" i="11"/>
  <c r="E547" i="11" s="1"/>
  <c r="D546" i="11"/>
  <c r="E546" i="11" s="1"/>
  <c r="I546" i="11" s="1"/>
  <c r="D545" i="11"/>
  <c r="D544" i="11"/>
  <c r="E544" i="11" s="1"/>
  <c r="D543" i="11"/>
  <c r="D542" i="11"/>
  <c r="E542" i="11" s="1"/>
  <c r="D541" i="11"/>
  <c r="D540" i="11"/>
  <c r="E540" i="11" s="1"/>
  <c r="D539" i="11"/>
  <c r="D538" i="11"/>
  <c r="E538" i="11" s="1"/>
  <c r="I538" i="11" s="1"/>
  <c r="D537" i="11"/>
  <c r="E537" i="11" s="1"/>
  <c r="D536" i="11"/>
  <c r="D535" i="11"/>
  <c r="D534" i="11"/>
  <c r="D533" i="11"/>
  <c r="E533" i="11" s="1"/>
  <c r="D532" i="11"/>
  <c r="E532" i="11" s="1"/>
  <c r="D531" i="11"/>
  <c r="E531" i="11" s="1"/>
  <c r="D530" i="11"/>
  <c r="E530" i="11" s="1"/>
  <c r="D529" i="11"/>
  <c r="E529" i="11" s="1"/>
  <c r="I529" i="11" s="1"/>
  <c r="D528" i="11"/>
  <c r="D527" i="11"/>
  <c r="E527" i="11" s="1"/>
  <c r="D526" i="11"/>
  <c r="D525" i="11"/>
  <c r="E525" i="11" s="1"/>
  <c r="D524" i="11"/>
  <c r="E524" i="11" s="1"/>
  <c r="I524" i="11" s="1"/>
  <c r="D523" i="11"/>
  <c r="E523" i="11" s="1"/>
  <c r="D522" i="11"/>
  <c r="E522" i="11" s="1"/>
  <c r="D521" i="11"/>
  <c r="E521" i="11" s="1"/>
  <c r="D520" i="11"/>
  <c r="E520" i="11" s="1"/>
  <c r="D519" i="11"/>
  <c r="E519" i="11" s="1"/>
  <c r="D518" i="11"/>
  <c r="D517" i="11"/>
  <c r="D516" i="11"/>
  <c r="E516" i="11" s="1"/>
  <c r="I516" i="11" s="1"/>
  <c r="E515" i="11"/>
  <c r="D515" i="11"/>
  <c r="D514" i="11"/>
  <c r="E514" i="11" s="1"/>
  <c r="D513" i="11"/>
  <c r="E513" i="11" s="1"/>
  <c r="D512" i="11"/>
  <c r="E512" i="11" s="1"/>
  <c r="D511" i="11"/>
  <c r="E511" i="11" s="1"/>
  <c r="D510" i="11"/>
  <c r="D509" i="11"/>
  <c r="E509" i="11" s="1"/>
  <c r="D508" i="11"/>
  <c r="E508" i="11" s="1"/>
  <c r="I508" i="11" s="1"/>
  <c r="D507" i="11"/>
  <c r="E507" i="11" s="1"/>
  <c r="D506" i="11"/>
  <c r="E506" i="11" s="1"/>
  <c r="D505" i="11"/>
  <c r="E505" i="11" s="1"/>
  <c r="D504" i="11"/>
  <c r="E504" i="11" s="1"/>
  <c r="D503" i="11"/>
  <c r="E503" i="11" s="1"/>
  <c r="D502" i="11"/>
  <c r="E501" i="11"/>
  <c r="D501" i="11"/>
  <c r="D500" i="11"/>
  <c r="E500" i="11" s="1"/>
  <c r="I500" i="11" s="1"/>
  <c r="D499" i="11"/>
  <c r="E499" i="11" s="1"/>
  <c r="D498" i="11"/>
  <c r="E498" i="11" s="1"/>
  <c r="D497" i="11"/>
  <c r="E497" i="11" s="1"/>
  <c r="D496" i="11"/>
  <c r="E496" i="11" s="1"/>
  <c r="D495" i="11"/>
  <c r="E495" i="11" s="1"/>
  <c r="D494" i="11"/>
  <c r="D493" i="11"/>
  <c r="E493" i="11" s="1"/>
  <c r="D492" i="11"/>
  <c r="E492" i="11" s="1"/>
  <c r="I492" i="11" s="1"/>
  <c r="D491" i="11"/>
  <c r="E491" i="11" s="1"/>
  <c r="D490" i="11"/>
  <c r="E490" i="11" s="1"/>
  <c r="D489" i="11"/>
  <c r="E489" i="11" s="1"/>
  <c r="D488" i="11"/>
  <c r="E488" i="11" s="1"/>
  <c r="D487" i="11"/>
  <c r="E487" i="11" s="1"/>
  <c r="D486" i="11"/>
  <c r="D485" i="11"/>
  <c r="D484" i="11"/>
  <c r="E484" i="11" s="1"/>
  <c r="D483" i="11"/>
  <c r="E483" i="11" s="1"/>
  <c r="D482" i="11"/>
  <c r="E482" i="11" s="1"/>
  <c r="D481" i="11"/>
  <c r="E481" i="11" s="1"/>
  <c r="D480" i="11"/>
  <c r="E480" i="11" s="1"/>
  <c r="D479" i="11"/>
  <c r="E479" i="11" s="1"/>
  <c r="D478" i="11"/>
  <c r="D477" i="11"/>
  <c r="E477" i="11" s="1"/>
  <c r="D476" i="11"/>
  <c r="E476" i="11" s="1"/>
  <c r="D475" i="11"/>
  <c r="E475" i="11" s="1"/>
  <c r="D474" i="11"/>
  <c r="E474" i="11" s="1"/>
  <c r="D473" i="11"/>
  <c r="E473" i="11" s="1"/>
  <c r="D472" i="11"/>
  <c r="E472" i="11" s="1"/>
  <c r="D471" i="11"/>
  <c r="E471" i="11" s="1"/>
  <c r="D470" i="11"/>
  <c r="D469" i="11"/>
  <c r="E469" i="11" s="1"/>
  <c r="E468" i="11"/>
  <c r="D468" i="11"/>
  <c r="D467" i="11"/>
  <c r="E467" i="11" s="1"/>
  <c r="D466" i="11"/>
  <c r="E466" i="11" s="1"/>
  <c r="D465" i="11"/>
  <c r="E465" i="11" s="1"/>
  <c r="D464" i="11"/>
  <c r="E464" i="11" s="1"/>
  <c r="D463" i="11"/>
  <c r="E463" i="11" s="1"/>
  <c r="D462" i="11"/>
  <c r="D461" i="11"/>
  <c r="E461" i="11" s="1"/>
  <c r="D460" i="11"/>
  <c r="E460" i="11" s="1"/>
  <c r="I460" i="11" s="1"/>
  <c r="D459" i="11"/>
  <c r="E459" i="11" s="1"/>
  <c r="D458" i="11"/>
  <c r="E458" i="11" s="1"/>
  <c r="D457" i="11"/>
  <c r="E457" i="11" s="1"/>
  <c r="D456" i="11"/>
  <c r="E456" i="11" s="1"/>
  <c r="D455" i="11"/>
  <c r="E455" i="11" s="1"/>
  <c r="D454" i="11"/>
  <c r="D453" i="11"/>
  <c r="D452" i="11"/>
  <c r="E452" i="11" s="1"/>
  <c r="I452" i="11" s="1"/>
  <c r="D451" i="11"/>
  <c r="E451" i="11" s="1"/>
  <c r="E450" i="11"/>
  <c r="D450" i="11"/>
  <c r="D449" i="11"/>
  <c r="E449" i="11" s="1"/>
  <c r="D448" i="11"/>
  <c r="E448" i="11" s="1"/>
  <c r="D447" i="11"/>
  <c r="E447" i="11" s="1"/>
  <c r="D446" i="11"/>
  <c r="D445" i="11"/>
  <c r="E445" i="11" s="1"/>
  <c r="D444" i="11"/>
  <c r="E444" i="11" s="1"/>
  <c r="I444" i="11" s="1"/>
  <c r="D443" i="11"/>
  <c r="E443" i="11" s="1"/>
  <c r="D442" i="11"/>
  <c r="E442" i="11" s="1"/>
  <c r="D441" i="11"/>
  <c r="E441" i="11" s="1"/>
  <c r="D440" i="11"/>
  <c r="E440" i="11" s="1"/>
  <c r="D439" i="11"/>
  <c r="E439" i="11" s="1"/>
  <c r="D438" i="11"/>
  <c r="D437" i="11"/>
  <c r="E437" i="11" s="1"/>
  <c r="D436" i="11"/>
  <c r="E436" i="11" s="1"/>
  <c r="D435" i="11"/>
  <c r="E435" i="11" s="1"/>
  <c r="D434" i="11"/>
  <c r="E434" i="11" s="1"/>
  <c r="D433" i="11"/>
  <c r="E433" i="11" s="1"/>
  <c r="D432" i="11"/>
  <c r="E432" i="11" s="1"/>
  <c r="D431" i="11"/>
  <c r="E431" i="11" s="1"/>
  <c r="D430" i="11"/>
  <c r="D429" i="11"/>
  <c r="E429" i="11" s="1"/>
  <c r="D428" i="11"/>
  <c r="E428" i="11" s="1"/>
  <c r="D427" i="11"/>
  <c r="E427" i="11" s="1"/>
  <c r="E426" i="11"/>
  <c r="D426" i="11"/>
  <c r="D425" i="11"/>
  <c r="E425" i="11" s="1"/>
  <c r="D424" i="11"/>
  <c r="E424" i="11" s="1"/>
  <c r="D423" i="11"/>
  <c r="E423" i="11" s="1"/>
  <c r="D422" i="11"/>
  <c r="D421" i="11"/>
  <c r="D420" i="11"/>
  <c r="E420" i="11" s="1"/>
  <c r="I420" i="11" s="1"/>
  <c r="D419" i="11"/>
  <c r="E419" i="11" s="1"/>
  <c r="D418" i="11"/>
  <c r="E418" i="11" s="1"/>
  <c r="D417" i="11"/>
  <c r="E417" i="11" s="1"/>
  <c r="D416" i="11"/>
  <c r="E416" i="11" s="1"/>
  <c r="D415" i="11"/>
  <c r="E415" i="11" s="1"/>
  <c r="D414" i="11"/>
  <c r="D413" i="11"/>
  <c r="E413" i="11" s="1"/>
  <c r="D412" i="11"/>
  <c r="E412" i="11" s="1"/>
  <c r="I412" i="11" s="1"/>
  <c r="D411" i="11"/>
  <c r="E411" i="11" s="1"/>
  <c r="D410" i="11"/>
  <c r="E410" i="11" s="1"/>
  <c r="D409" i="11"/>
  <c r="E409" i="11" s="1"/>
  <c r="D408" i="11"/>
  <c r="E408" i="11" s="1"/>
  <c r="D407" i="11"/>
  <c r="E407" i="11" s="1"/>
  <c r="D406" i="11"/>
  <c r="D405" i="11"/>
  <c r="E405" i="11" s="1"/>
  <c r="D404" i="11"/>
  <c r="E404" i="11" s="1"/>
  <c r="I404" i="11" s="1"/>
  <c r="E403" i="11"/>
  <c r="D403" i="11"/>
  <c r="D402" i="11"/>
  <c r="E402" i="11" s="1"/>
  <c r="D401" i="11"/>
  <c r="E401" i="11" s="1"/>
  <c r="D400" i="11"/>
  <c r="E400" i="11" s="1"/>
  <c r="D399" i="11"/>
  <c r="E399" i="11" s="1"/>
  <c r="D398" i="11"/>
  <c r="D397" i="11"/>
  <c r="E397" i="11" s="1"/>
  <c r="D396" i="11"/>
  <c r="E396" i="11" s="1"/>
  <c r="I396" i="11" s="1"/>
  <c r="D395" i="11"/>
  <c r="E395" i="11" s="1"/>
  <c r="D394" i="11"/>
  <c r="E394" i="11" s="1"/>
  <c r="D393" i="11"/>
  <c r="E393" i="11" s="1"/>
  <c r="D392" i="11"/>
  <c r="E392" i="11" s="1"/>
  <c r="D391" i="11"/>
  <c r="E391" i="11" s="1"/>
  <c r="D390" i="11"/>
  <c r="D389" i="11"/>
  <c r="D388" i="11"/>
  <c r="E388" i="11" s="1"/>
  <c r="I388" i="11" s="1"/>
  <c r="E387" i="11"/>
  <c r="D387" i="11"/>
  <c r="D386" i="11"/>
  <c r="E386" i="11" s="1"/>
  <c r="D385" i="11"/>
  <c r="E385" i="11" s="1"/>
  <c r="D384" i="11"/>
  <c r="E384" i="11" s="1"/>
  <c r="D383" i="11"/>
  <c r="E383" i="11" s="1"/>
  <c r="D382" i="11"/>
  <c r="D381" i="11"/>
  <c r="E381" i="11" s="1"/>
  <c r="D380" i="11"/>
  <c r="E380" i="11" s="1"/>
  <c r="I380" i="11" s="1"/>
  <c r="D379" i="11"/>
  <c r="E379" i="11" s="1"/>
  <c r="D378" i="11"/>
  <c r="E378" i="11" s="1"/>
  <c r="D377" i="11"/>
  <c r="E377" i="11" s="1"/>
  <c r="D376" i="11"/>
  <c r="E376" i="11" s="1"/>
  <c r="D375" i="11"/>
  <c r="E375" i="11" s="1"/>
  <c r="D374" i="11"/>
  <c r="E373" i="11"/>
  <c r="D373" i="11"/>
  <c r="D372" i="11"/>
  <c r="E372" i="11" s="1"/>
  <c r="I372" i="11" s="1"/>
  <c r="D371" i="11"/>
  <c r="E371" i="11" s="1"/>
  <c r="D370" i="11"/>
  <c r="E370" i="11" s="1"/>
  <c r="D369" i="11"/>
  <c r="E369" i="11" s="1"/>
  <c r="D368" i="11"/>
  <c r="E368" i="11" s="1"/>
  <c r="D367" i="11"/>
  <c r="E367" i="11" s="1"/>
  <c r="D366" i="11"/>
  <c r="D365" i="11"/>
  <c r="E365" i="11" s="1"/>
  <c r="D364" i="11"/>
  <c r="E364" i="11" s="1"/>
  <c r="I364" i="11" s="1"/>
  <c r="D363" i="11"/>
  <c r="E363" i="11" s="1"/>
  <c r="D362" i="11"/>
  <c r="E362" i="11" s="1"/>
  <c r="D361" i="11"/>
  <c r="E361" i="11" s="1"/>
  <c r="D360" i="11"/>
  <c r="E360" i="11" s="1"/>
  <c r="D359" i="11"/>
  <c r="E359" i="11" s="1"/>
  <c r="D358" i="11"/>
  <c r="D357" i="11"/>
  <c r="E356" i="11"/>
  <c r="D356" i="11"/>
  <c r="D355" i="11"/>
  <c r="E355" i="11" s="1"/>
  <c r="D354" i="11"/>
  <c r="E354" i="11" s="1"/>
  <c r="D353" i="11"/>
  <c r="E353" i="11" s="1"/>
  <c r="D352" i="11"/>
  <c r="E352" i="11" s="1"/>
  <c r="D351" i="11"/>
  <c r="E351" i="11" s="1"/>
  <c r="D350" i="11"/>
  <c r="D349" i="11"/>
  <c r="D348" i="11"/>
  <c r="E348" i="11" s="1"/>
  <c r="I348" i="11" s="1"/>
  <c r="D347" i="11"/>
  <c r="E347" i="11" s="1"/>
  <c r="D346" i="11"/>
  <c r="E346" i="11" s="1"/>
  <c r="D345" i="11"/>
  <c r="E345" i="11" s="1"/>
  <c r="D344" i="11"/>
  <c r="E344" i="11" s="1"/>
  <c r="D343" i="11"/>
  <c r="E343" i="11" s="1"/>
  <c r="D342" i="11"/>
  <c r="D341" i="11"/>
  <c r="D340" i="11"/>
  <c r="E340" i="11" s="1"/>
  <c r="D339" i="11"/>
  <c r="E339" i="11" s="1"/>
  <c r="D338" i="11"/>
  <c r="E338" i="11" s="1"/>
  <c r="D337" i="11"/>
  <c r="E337" i="11" s="1"/>
  <c r="D336" i="11"/>
  <c r="E336" i="11" s="1"/>
  <c r="D335" i="11"/>
  <c r="E335" i="11" s="1"/>
  <c r="D334" i="11"/>
  <c r="D333" i="11"/>
  <c r="E333" i="11" s="1"/>
  <c r="D332" i="11"/>
  <c r="E332" i="11" s="1"/>
  <c r="I332" i="11" s="1"/>
  <c r="D331" i="11"/>
  <c r="E331" i="11" s="1"/>
  <c r="D330" i="11"/>
  <c r="D329" i="11"/>
  <c r="E329" i="11" s="1"/>
  <c r="D328" i="11"/>
  <c r="E328" i="11" s="1"/>
  <c r="D327" i="11"/>
  <c r="E327" i="11" s="1"/>
  <c r="D326" i="11"/>
  <c r="D325" i="11"/>
  <c r="D324" i="11"/>
  <c r="E324" i="11" s="1"/>
  <c r="D323" i="11"/>
  <c r="E323" i="11" s="1"/>
  <c r="D322" i="11"/>
  <c r="E322" i="11" s="1"/>
  <c r="D321" i="11"/>
  <c r="E321" i="11" s="1"/>
  <c r="D320" i="11"/>
  <c r="E320" i="11" s="1"/>
  <c r="D319" i="11"/>
  <c r="E319" i="11" s="1"/>
  <c r="D318" i="11"/>
  <c r="D317" i="11"/>
  <c r="D316" i="11"/>
  <c r="E316" i="11" s="1"/>
  <c r="I316" i="11" s="1"/>
  <c r="D315" i="11"/>
  <c r="E315" i="11" s="1"/>
  <c r="D314" i="11"/>
  <c r="D313" i="11"/>
  <c r="E313" i="11" s="1"/>
  <c r="D312" i="11"/>
  <c r="E312" i="11" s="1"/>
  <c r="D311" i="11"/>
  <c r="E311" i="11" s="1"/>
  <c r="D310" i="11"/>
  <c r="D309" i="11"/>
  <c r="E309" i="11" s="1"/>
  <c r="D308" i="11"/>
  <c r="E308" i="11" s="1"/>
  <c r="D307" i="11"/>
  <c r="E307" i="11" s="1"/>
  <c r="D306" i="11"/>
  <c r="D305" i="11"/>
  <c r="E305" i="11" s="1"/>
  <c r="D304" i="11"/>
  <c r="E304" i="11" s="1"/>
  <c r="D303" i="11"/>
  <c r="E303" i="11" s="1"/>
  <c r="D302" i="11"/>
  <c r="D301" i="11"/>
  <c r="D300" i="11"/>
  <c r="E300" i="11" s="1"/>
  <c r="D299" i="11"/>
  <c r="E299" i="11" s="1"/>
  <c r="D298" i="11"/>
  <c r="E298" i="11" s="1"/>
  <c r="D297" i="11"/>
  <c r="E297" i="11" s="1"/>
  <c r="D296" i="11"/>
  <c r="E296" i="11" s="1"/>
  <c r="D295" i="11"/>
  <c r="E295" i="11" s="1"/>
  <c r="D294" i="11"/>
  <c r="E294" i="11" s="1"/>
  <c r="D293" i="11"/>
  <c r="E293" i="11" s="1"/>
  <c r="D292" i="11"/>
  <c r="E292" i="11" s="1"/>
  <c r="D291" i="11"/>
  <c r="E291" i="11" s="1"/>
  <c r="D290" i="11"/>
  <c r="E290" i="11" s="1"/>
  <c r="D289" i="11"/>
  <c r="E289" i="11" s="1"/>
  <c r="D288" i="11"/>
  <c r="E288" i="11" s="1"/>
  <c r="D287" i="11"/>
  <c r="E287" i="11" s="1"/>
  <c r="D286" i="11"/>
  <c r="E286" i="11" s="1"/>
  <c r="D285" i="11"/>
  <c r="D284" i="11"/>
  <c r="E284" i="11" s="1"/>
  <c r="D283" i="11"/>
  <c r="E283" i="11" s="1"/>
  <c r="D282" i="11"/>
  <c r="E282" i="11" s="1"/>
  <c r="D281" i="11"/>
  <c r="E281" i="11" s="1"/>
  <c r="D280" i="11"/>
  <c r="E280" i="11" s="1"/>
  <c r="D279" i="11"/>
  <c r="E279" i="11" s="1"/>
  <c r="D278" i="11"/>
  <c r="E278" i="11" s="1"/>
  <c r="D277" i="11"/>
  <c r="D276" i="11"/>
  <c r="D275" i="11"/>
  <c r="E275" i="11" s="1"/>
  <c r="D274" i="11"/>
  <c r="E274" i="11" s="1"/>
  <c r="D273" i="11"/>
  <c r="E273" i="11" s="1"/>
  <c r="D272" i="11"/>
  <c r="E272" i="11" s="1"/>
  <c r="D271" i="11"/>
  <c r="E271" i="11" s="1"/>
  <c r="D270" i="11"/>
  <c r="E270" i="11" s="1"/>
  <c r="D269" i="11"/>
  <c r="E269" i="11" s="1"/>
  <c r="D268" i="11"/>
  <c r="E268" i="11" s="1"/>
  <c r="I268" i="11" s="1"/>
  <c r="D267" i="11"/>
  <c r="E267" i="11" s="1"/>
  <c r="D266" i="11"/>
  <c r="E266" i="11" s="1"/>
  <c r="D265" i="11"/>
  <c r="E265" i="11" s="1"/>
  <c r="D264" i="11"/>
  <c r="E264" i="11" s="1"/>
  <c r="D263" i="11"/>
  <c r="E263" i="11" s="1"/>
  <c r="D262" i="11"/>
  <c r="E262" i="11" s="1"/>
  <c r="D261" i="11"/>
  <c r="E261" i="11" s="1"/>
  <c r="D260" i="11"/>
  <c r="E260" i="11" s="1"/>
  <c r="I260" i="11" s="1"/>
  <c r="D259" i="11"/>
  <c r="E259" i="11" s="1"/>
  <c r="D258" i="11"/>
  <c r="D257" i="11"/>
  <c r="E257" i="11" s="1"/>
  <c r="D256" i="11"/>
  <c r="E256" i="11" s="1"/>
  <c r="D255" i="11"/>
  <c r="E255" i="11" s="1"/>
  <c r="D254" i="11"/>
  <c r="E254" i="11" s="1"/>
  <c r="D253" i="11"/>
  <c r="E253" i="11" s="1"/>
  <c r="D252" i="11"/>
  <c r="D251" i="11"/>
  <c r="E251" i="11" s="1"/>
  <c r="D250" i="11"/>
  <c r="D249" i="11"/>
  <c r="E249" i="11" s="1"/>
  <c r="D248" i="11"/>
  <c r="E248" i="11" s="1"/>
  <c r="D247" i="11"/>
  <c r="E247" i="11" s="1"/>
  <c r="D246" i="11"/>
  <c r="E246" i="11" s="1"/>
  <c r="D245" i="11"/>
  <c r="E245" i="11" s="1"/>
  <c r="D244" i="11"/>
  <c r="E244" i="11" s="1"/>
  <c r="D243" i="11"/>
  <c r="E243" i="11" s="1"/>
  <c r="D242" i="11"/>
  <c r="D241" i="11"/>
  <c r="E241" i="11" s="1"/>
  <c r="D240" i="11"/>
  <c r="D239" i="11"/>
  <c r="E239" i="11" s="1"/>
  <c r="D238" i="11"/>
  <c r="E238" i="11" s="1"/>
  <c r="D237" i="11"/>
  <c r="D236" i="11"/>
  <c r="E236" i="11" s="1"/>
  <c r="D235" i="11"/>
  <c r="E235" i="11" s="1"/>
  <c r="D234" i="11"/>
  <c r="E234" i="11" s="1"/>
  <c r="D233" i="11"/>
  <c r="E233" i="11" s="1"/>
  <c r="D232" i="11"/>
  <c r="D231" i="11"/>
  <c r="E231" i="11" s="1"/>
  <c r="D230" i="11"/>
  <c r="E230" i="11" s="1"/>
  <c r="D229" i="11"/>
  <c r="E229" i="11" s="1"/>
  <c r="D228" i="11"/>
  <c r="E228" i="11" s="1"/>
  <c r="D227" i="11"/>
  <c r="E227" i="11" s="1"/>
  <c r="D226" i="11"/>
  <c r="D225" i="11"/>
  <c r="E225" i="11" s="1"/>
  <c r="D224" i="11"/>
  <c r="E224" i="11" s="1"/>
  <c r="D223" i="11"/>
  <c r="E223" i="11" s="1"/>
  <c r="D222" i="11"/>
  <c r="E222" i="11" s="1"/>
  <c r="D221" i="11"/>
  <c r="D220" i="11"/>
  <c r="D219" i="11"/>
  <c r="E219" i="11" s="1"/>
  <c r="E218" i="11"/>
  <c r="D218" i="11"/>
  <c r="D217" i="11"/>
  <c r="E217" i="11" s="1"/>
  <c r="D216" i="11"/>
  <c r="E216" i="11" s="1"/>
  <c r="D215" i="11"/>
  <c r="E215" i="11" s="1"/>
  <c r="D214" i="11"/>
  <c r="E214" i="11" s="1"/>
  <c r="D213" i="11"/>
  <c r="E213" i="11" s="1"/>
  <c r="D212" i="11"/>
  <c r="D211" i="11"/>
  <c r="E211" i="11" s="1"/>
  <c r="D210" i="11"/>
  <c r="D209" i="11"/>
  <c r="E209" i="11" s="1"/>
  <c r="D208" i="11"/>
  <c r="E208" i="11" s="1"/>
  <c r="D207" i="11"/>
  <c r="E207" i="11" s="1"/>
  <c r="D206" i="11"/>
  <c r="E206" i="11" s="1"/>
  <c r="D205" i="11"/>
  <c r="D204" i="11"/>
  <c r="E203" i="11"/>
  <c r="D203" i="11"/>
  <c r="D202" i="11"/>
  <c r="E202" i="11" s="1"/>
  <c r="I202" i="11" s="1"/>
  <c r="D201" i="11"/>
  <c r="E201" i="11" s="1"/>
  <c r="D200" i="11"/>
  <c r="E200" i="11" s="1"/>
  <c r="D199" i="11"/>
  <c r="E199" i="11" s="1"/>
  <c r="D198" i="11"/>
  <c r="E198" i="11" s="1"/>
  <c r="D197" i="11"/>
  <c r="D196" i="11"/>
  <c r="D195" i="11"/>
  <c r="D194" i="11"/>
  <c r="D193" i="11"/>
  <c r="E193" i="11" s="1"/>
  <c r="D192" i="11"/>
  <c r="E192" i="11" s="1"/>
  <c r="D191" i="11"/>
  <c r="E191" i="11" s="1"/>
  <c r="D190" i="11"/>
  <c r="E190" i="11" s="1"/>
  <c r="D189" i="11"/>
  <c r="D188" i="11"/>
  <c r="E188" i="11" s="1"/>
  <c r="D187" i="11"/>
  <c r="D186" i="11"/>
  <c r="D185" i="11"/>
  <c r="E185" i="11" s="1"/>
  <c r="D184" i="11"/>
  <c r="D183" i="11"/>
  <c r="E183" i="11" s="1"/>
  <c r="D182" i="11"/>
  <c r="E182" i="11" s="1"/>
  <c r="D181" i="11"/>
  <c r="D180" i="11"/>
  <c r="E180" i="11" s="1"/>
  <c r="D179" i="11"/>
  <c r="E178" i="11"/>
  <c r="D178" i="11"/>
  <c r="D177" i="11"/>
  <c r="E177" i="11" s="1"/>
  <c r="D176" i="11"/>
  <c r="D175" i="11"/>
  <c r="E175" i="11" s="1"/>
  <c r="D174" i="11"/>
  <c r="E174" i="11" s="1"/>
  <c r="D173" i="11"/>
  <c r="E173" i="11" s="1"/>
  <c r="D172" i="11"/>
  <c r="E172" i="11" s="1"/>
  <c r="I172" i="11" s="1"/>
  <c r="D171" i="11"/>
  <c r="D170" i="11"/>
  <c r="E170" i="11" s="1"/>
  <c r="D169" i="11"/>
  <c r="E169" i="11" s="1"/>
  <c r="D168" i="11"/>
  <c r="E168" i="11" s="1"/>
  <c r="D167" i="11"/>
  <c r="E167" i="11" s="1"/>
  <c r="D166" i="11"/>
  <c r="E166" i="11" s="1"/>
  <c r="D165" i="11"/>
  <c r="E165" i="11" s="1"/>
  <c r="D164" i="11"/>
  <c r="E164" i="11" s="1"/>
  <c r="I164" i="11" s="1"/>
  <c r="D163" i="11"/>
  <c r="D162" i="11"/>
  <c r="E162" i="11" s="1"/>
  <c r="D161" i="11"/>
  <c r="E161" i="11" s="1"/>
  <c r="D160" i="11"/>
  <c r="E160" i="11" s="1"/>
  <c r="D159" i="11"/>
  <c r="E159" i="11" s="1"/>
  <c r="D158" i="11"/>
  <c r="E158" i="11" s="1"/>
  <c r="D157" i="11"/>
  <c r="E157" i="11" s="1"/>
  <c r="D156" i="11"/>
  <c r="D155" i="11"/>
  <c r="E155" i="11" s="1"/>
  <c r="D154" i="11"/>
  <c r="E154" i="11" s="1"/>
  <c r="D153" i="11"/>
  <c r="E153" i="11" s="1"/>
  <c r="D152" i="11"/>
  <c r="E152" i="11" s="1"/>
  <c r="D151" i="11"/>
  <c r="E151" i="11" s="1"/>
  <c r="D150" i="11"/>
  <c r="E150" i="11" s="1"/>
  <c r="D149" i="11"/>
  <c r="E149" i="11" s="1"/>
  <c r="I149" i="11" s="1"/>
  <c r="D148" i="11"/>
  <c r="D147" i="11"/>
  <c r="E147" i="11" s="1"/>
  <c r="D146" i="11"/>
  <c r="D145" i="11"/>
  <c r="E145" i="11" s="1"/>
  <c r="D144" i="11"/>
  <c r="E144" i="11" s="1"/>
  <c r="D143" i="11"/>
  <c r="E143" i="11" s="1"/>
  <c r="D142" i="11"/>
  <c r="E142" i="11" s="1"/>
  <c r="D141" i="11"/>
  <c r="E141" i="11" s="1"/>
  <c r="D140" i="11"/>
  <c r="D139" i="11"/>
  <c r="E139" i="11" s="1"/>
  <c r="D138" i="11"/>
  <c r="D137" i="11"/>
  <c r="E137" i="11" s="1"/>
  <c r="D136" i="11"/>
  <c r="D135" i="11"/>
  <c r="E135" i="11" s="1"/>
  <c r="D134" i="11"/>
  <c r="E134" i="11" s="1"/>
  <c r="E133" i="11"/>
  <c r="D133" i="11"/>
  <c r="D132" i="11"/>
  <c r="E132" i="11" s="1"/>
  <c r="D131" i="11"/>
  <c r="E131" i="11" s="1"/>
  <c r="D130" i="11"/>
  <c r="D129" i="11"/>
  <c r="E129" i="11" s="1"/>
  <c r="D128" i="11"/>
  <c r="D127" i="11"/>
  <c r="E127" i="11" s="1"/>
  <c r="D126" i="11"/>
  <c r="E126" i="11" s="1"/>
  <c r="D125" i="11"/>
  <c r="D124" i="11"/>
  <c r="D123" i="11"/>
  <c r="D122" i="11"/>
  <c r="D121" i="11"/>
  <c r="E121" i="11" s="1"/>
  <c r="D120" i="11"/>
  <c r="D119" i="11"/>
  <c r="E119" i="11" s="1"/>
  <c r="D118" i="11"/>
  <c r="E118" i="11" s="1"/>
  <c r="D117" i="11"/>
  <c r="D116" i="11"/>
  <c r="E116" i="11" s="1"/>
  <c r="D115" i="11"/>
  <c r="E114" i="11"/>
  <c r="D114" i="11"/>
  <c r="D113" i="11"/>
  <c r="E113" i="11" s="1"/>
  <c r="D112" i="11"/>
  <c r="D111" i="11"/>
  <c r="E111" i="11" s="1"/>
  <c r="D110" i="11"/>
  <c r="E110" i="11" s="1"/>
  <c r="D109" i="11"/>
  <c r="E109" i="11" s="1"/>
  <c r="I109" i="11" s="1"/>
  <c r="D108" i="11"/>
  <c r="E108" i="11" s="1"/>
  <c r="D107" i="11"/>
  <c r="D106" i="11"/>
  <c r="E106" i="11" s="1"/>
  <c r="D105" i="11"/>
  <c r="E105" i="11" s="1"/>
  <c r="D104" i="11"/>
  <c r="E104" i="11" s="1"/>
  <c r="D103" i="11"/>
  <c r="E103" i="11" s="1"/>
  <c r="D102" i="11"/>
  <c r="E102" i="11" s="1"/>
  <c r="D101" i="11"/>
  <c r="E101" i="11" s="1"/>
  <c r="D100" i="11"/>
  <c r="D99" i="11"/>
  <c r="D98" i="11"/>
  <c r="E98" i="11" s="1"/>
  <c r="D97" i="11"/>
  <c r="E97" i="11" s="1"/>
  <c r="D96" i="11"/>
  <c r="D95" i="11"/>
  <c r="E95" i="11" s="1"/>
  <c r="D94" i="11"/>
  <c r="E94" i="11" s="1"/>
  <c r="I94" i="11" s="1"/>
  <c r="D93" i="11"/>
  <c r="D92" i="11"/>
  <c r="E92" i="11" s="1"/>
  <c r="D91" i="11"/>
  <c r="E91" i="11" s="1"/>
  <c r="D90" i="11"/>
  <c r="D89" i="11"/>
  <c r="E89" i="11" s="1"/>
  <c r="E88" i="11"/>
  <c r="D88" i="11"/>
  <c r="D87" i="11"/>
  <c r="E87" i="11" s="1"/>
  <c r="D86" i="11"/>
  <c r="E86" i="11" s="1"/>
  <c r="D85" i="11"/>
  <c r="E85" i="11" s="1"/>
  <c r="I85" i="11" s="1"/>
  <c r="E84" i="11"/>
  <c r="D84" i="11"/>
  <c r="D83" i="11"/>
  <c r="E83" i="11" s="1"/>
  <c r="D82" i="11"/>
  <c r="E82" i="11" s="1"/>
  <c r="D81" i="11"/>
  <c r="E81" i="11" s="1"/>
  <c r="D80" i="11"/>
  <c r="E80" i="11" s="1"/>
  <c r="D79" i="11"/>
  <c r="E79" i="11" s="1"/>
  <c r="D78" i="11"/>
  <c r="E78" i="11" s="1"/>
  <c r="D77" i="11"/>
  <c r="E77" i="11" s="1"/>
  <c r="I77" i="11" s="1"/>
  <c r="D76" i="11"/>
  <c r="D75" i="11"/>
  <c r="E75" i="11" s="1"/>
  <c r="D74" i="11"/>
  <c r="E74" i="11" s="1"/>
  <c r="I74" i="11" s="1"/>
  <c r="D73" i="11"/>
  <c r="E73" i="11" s="1"/>
  <c r="D72" i="11"/>
  <c r="E72" i="11" s="1"/>
  <c r="D71" i="11"/>
  <c r="E71" i="11" s="1"/>
  <c r="D70" i="11"/>
  <c r="D69" i="11"/>
  <c r="E69" i="11" s="1"/>
  <c r="D68" i="11"/>
  <c r="E68" i="11" s="1"/>
  <c r="I68" i="11" s="1"/>
  <c r="D67" i="11"/>
  <c r="D66" i="11"/>
  <c r="E66" i="11" s="1"/>
  <c r="D65" i="11"/>
  <c r="E65" i="11" s="1"/>
  <c r="D64" i="11"/>
  <c r="D63" i="11"/>
  <c r="E63" i="11" s="1"/>
  <c r="D62" i="11"/>
  <c r="D61" i="11"/>
  <c r="D60" i="11"/>
  <c r="E60" i="11" s="1"/>
  <c r="D59" i="11"/>
  <c r="E59" i="11" s="1"/>
  <c r="I59" i="11" s="1"/>
  <c r="D58" i="11"/>
  <c r="D57" i="11"/>
  <c r="D56" i="11"/>
  <c r="E56" i="11" s="1"/>
  <c r="D55" i="11"/>
  <c r="E55" i="11" s="1"/>
  <c r="I55" i="11" s="1"/>
  <c r="D54" i="11"/>
  <c r="E54" i="11" s="1"/>
  <c r="D53" i="11"/>
  <c r="D52" i="11"/>
  <c r="E52" i="11" s="1"/>
  <c r="D51" i="11"/>
  <c r="E51" i="11" s="1"/>
  <c r="I51" i="11" s="1"/>
  <c r="D50" i="11"/>
  <c r="D49" i="11"/>
  <c r="D48" i="11"/>
  <c r="E48" i="11" s="1"/>
  <c r="D47" i="11"/>
  <c r="E47" i="11" s="1"/>
  <c r="I47" i="11" s="1"/>
  <c r="D46" i="11"/>
  <c r="D45" i="11"/>
  <c r="D44" i="11"/>
  <c r="E44" i="11" s="1"/>
  <c r="D43" i="11"/>
  <c r="E43" i="11" s="1"/>
  <c r="D42" i="11"/>
  <c r="D41" i="11"/>
  <c r="D40" i="11"/>
  <c r="E40" i="11" s="1"/>
  <c r="D39" i="11"/>
  <c r="E39" i="11" s="1"/>
  <c r="I39" i="11" s="1"/>
  <c r="D38" i="11"/>
  <c r="E38" i="11" s="1"/>
  <c r="I38" i="11" s="1"/>
  <c r="D37" i="11"/>
  <c r="D36" i="11"/>
  <c r="E36" i="11" s="1"/>
  <c r="D35" i="11"/>
  <c r="E35" i="11" s="1"/>
  <c r="I35" i="11" s="1"/>
  <c r="D34" i="11"/>
  <c r="E34" i="11" s="1"/>
  <c r="I34" i="11" s="1"/>
  <c r="D33" i="11"/>
  <c r="D32" i="11"/>
  <c r="E32" i="11" s="1"/>
  <c r="D31" i="11"/>
  <c r="E31" i="11" s="1"/>
  <c r="I31" i="11" s="1"/>
  <c r="D30" i="11"/>
  <c r="D29" i="11"/>
  <c r="D28" i="11"/>
  <c r="E28" i="11" s="1"/>
  <c r="D27" i="11"/>
  <c r="E27" i="11" s="1"/>
  <c r="I27" i="11" s="1"/>
  <c r="D26" i="11"/>
  <c r="E26" i="11" s="1"/>
  <c r="I26" i="11" s="1"/>
  <c r="D25" i="11"/>
  <c r="D24" i="11"/>
  <c r="E24" i="11" s="1"/>
  <c r="D23" i="11"/>
  <c r="E23" i="11" s="1"/>
  <c r="I23" i="11" s="1"/>
  <c r="D22" i="11"/>
  <c r="E22" i="11" s="1"/>
  <c r="D21" i="11"/>
  <c r="D20" i="11"/>
  <c r="E20" i="11" s="1"/>
  <c r="D19" i="11"/>
  <c r="E19" i="11" s="1"/>
  <c r="I19" i="11" s="1"/>
  <c r="D18" i="11"/>
  <c r="D17" i="11"/>
  <c r="D16" i="11"/>
  <c r="E16" i="11" s="1"/>
  <c r="D15" i="11"/>
  <c r="E15" i="11" s="1"/>
  <c r="I15" i="11" s="1"/>
  <c r="D14" i="11"/>
  <c r="D13" i="11"/>
  <c r="D12" i="11"/>
  <c r="E12" i="11" s="1"/>
  <c r="E11" i="11"/>
  <c r="D11" i="11"/>
  <c r="D10" i="11"/>
  <c r="D9" i="11"/>
  <c r="D8" i="11"/>
  <c r="E8" i="11" s="1"/>
  <c r="D7" i="11"/>
  <c r="E7" i="11" s="1"/>
  <c r="I7" i="11" s="1"/>
  <c r="D6" i="11"/>
  <c r="D5" i="11"/>
  <c r="F8" i="10"/>
  <c r="F9" i="10"/>
  <c r="F7" i="10"/>
  <c r="O8765" i="10"/>
  <c r="O8764" i="10"/>
  <c r="P8764" i="10" s="1"/>
  <c r="O8763" i="10"/>
  <c r="P8763" i="10" s="1"/>
  <c r="O8762" i="10"/>
  <c r="O8761" i="10"/>
  <c r="P8761" i="10" s="1"/>
  <c r="O8760" i="10"/>
  <c r="P8760" i="10" s="1"/>
  <c r="O8759" i="10"/>
  <c r="P8759" i="10" s="1"/>
  <c r="O8758" i="10"/>
  <c r="O8757" i="10"/>
  <c r="P8757" i="10" s="1"/>
  <c r="O8756" i="10"/>
  <c r="P8756" i="10" s="1"/>
  <c r="O8755" i="10"/>
  <c r="O8754" i="10"/>
  <c r="P8754" i="10" s="1"/>
  <c r="O8753" i="10"/>
  <c r="P8753" i="10" s="1"/>
  <c r="O8752" i="10"/>
  <c r="P8752" i="10" s="1"/>
  <c r="O8751" i="10"/>
  <c r="P8751" i="10" s="1"/>
  <c r="O8750" i="10"/>
  <c r="O8749" i="10"/>
  <c r="P8749" i="10" s="1"/>
  <c r="O8748" i="10"/>
  <c r="P8748" i="10" s="1"/>
  <c r="O8747" i="10"/>
  <c r="O8746" i="10"/>
  <c r="P8746" i="10" s="1"/>
  <c r="O8745" i="10"/>
  <c r="P8745" i="10" s="1"/>
  <c r="O8744" i="10"/>
  <c r="P8744" i="10" s="1"/>
  <c r="O8743" i="10"/>
  <c r="P8743" i="10" s="1"/>
  <c r="O8742" i="10"/>
  <c r="O8741" i="10"/>
  <c r="O8740" i="10"/>
  <c r="P8740" i="10" s="1"/>
  <c r="O8739" i="10"/>
  <c r="O8738" i="10"/>
  <c r="P8738" i="10" s="1"/>
  <c r="O8737" i="10"/>
  <c r="P8737" i="10" s="1"/>
  <c r="O8736" i="10"/>
  <c r="O8735" i="10"/>
  <c r="P8735" i="10" s="1"/>
  <c r="O8734" i="10"/>
  <c r="O8733" i="10"/>
  <c r="P8733" i="10" s="1"/>
  <c r="O8732" i="10"/>
  <c r="P8732" i="10" s="1"/>
  <c r="O8731" i="10"/>
  <c r="O8730" i="10"/>
  <c r="O8729" i="10"/>
  <c r="P8729" i="10" s="1"/>
  <c r="O8728" i="10"/>
  <c r="P8728" i="10" s="1"/>
  <c r="O8727" i="10"/>
  <c r="P8727" i="10" s="1"/>
  <c r="O8726" i="10"/>
  <c r="O8725" i="10"/>
  <c r="P8725" i="10" s="1"/>
  <c r="O8724" i="10"/>
  <c r="P8724" i="10" s="1"/>
  <c r="O8723" i="10"/>
  <c r="O8722" i="10"/>
  <c r="O8721" i="10"/>
  <c r="P8721" i="10" s="1"/>
  <c r="O8720" i="10"/>
  <c r="O8719" i="10"/>
  <c r="P8719" i="10" s="1"/>
  <c r="O8718" i="10"/>
  <c r="O8717" i="10"/>
  <c r="P8717" i="10" s="1"/>
  <c r="O8716" i="10"/>
  <c r="P8716" i="10" s="1"/>
  <c r="O8715" i="10"/>
  <c r="O8714" i="10"/>
  <c r="O8713" i="10"/>
  <c r="P8713" i="10" s="1"/>
  <c r="O8712" i="10"/>
  <c r="P8712" i="10" s="1"/>
  <c r="O8711" i="10"/>
  <c r="P8711" i="10" s="1"/>
  <c r="O8710" i="10"/>
  <c r="P8710" i="10" s="1"/>
  <c r="O8709" i="10"/>
  <c r="O8708" i="10"/>
  <c r="P8708" i="10" s="1"/>
  <c r="O8707" i="10"/>
  <c r="P8707" i="10" s="1"/>
  <c r="O8706" i="10"/>
  <c r="P8706" i="10" s="1"/>
  <c r="O8705" i="10"/>
  <c r="P8705" i="10" s="1"/>
  <c r="O8704" i="10"/>
  <c r="O8703" i="10"/>
  <c r="P8703" i="10" s="1"/>
  <c r="O8702" i="10"/>
  <c r="P8702" i="10" s="1"/>
  <c r="O8701" i="10"/>
  <c r="O8700" i="10"/>
  <c r="P8700" i="10" s="1"/>
  <c r="O8699" i="10"/>
  <c r="P8699" i="10" s="1"/>
  <c r="O8698" i="10"/>
  <c r="O8697" i="10"/>
  <c r="P8697" i="10" s="1"/>
  <c r="O8696" i="10"/>
  <c r="O8695" i="10"/>
  <c r="O8694" i="10"/>
  <c r="P8694" i="10" s="1"/>
  <c r="O8693" i="10"/>
  <c r="O8692" i="10"/>
  <c r="P8692" i="10" s="1"/>
  <c r="O8691" i="10"/>
  <c r="P8691" i="10" s="1"/>
  <c r="O8690" i="10"/>
  <c r="P8690" i="10" s="1"/>
  <c r="O8689" i="10"/>
  <c r="O8688" i="10"/>
  <c r="O8687" i="10"/>
  <c r="P8687" i="10" s="1"/>
  <c r="O8686" i="10"/>
  <c r="P8686" i="10" s="1"/>
  <c r="O8685" i="10"/>
  <c r="P8685" i="10" s="1"/>
  <c r="O8684" i="10"/>
  <c r="P8684" i="10" s="1"/>
  <c r="O8683" i="10"/>
  <c r="P8683" i="10" s="1"/>
  <c r="O8682" i="10"/>
  <c r="P8682" i="10" s="1"/>
  <c r="O8681" i="10"/>
  <c r="O8680" i="10"/>
  <c r="O8679" i="10"/>
  <c r="P8679" i="10" s="1"/>
  <c r="O8678" i="10"/>
  <c r="P8678" i="10" s="1"/>
  <c r="O8677" i="10"/>
  <c r="O8676" i="10"/>
  <c r="O8675" i="10"/>
  <c r="P8675" i="10" s="1"/>
  <c r="O8674" i="10"/>
  <c r="O8673" i="10"/>
  <c r="P8673" i="10" s="1"/>
  <c r="O8672" i="10"/>
  <c r="P8672" i="10" s="1"/>
  <c r="O8671" i="10"/>
  <c r="P8671" i="10" s="1"/>
  <c r="O8670" i="10"/>
  <c r="O8669" i="10"/>
  <c r="O8668" i="10"/>
  <c r="O8667" i="10"/>
  <c r="P8667" i="10" s="1"/>
  <c r="O8666" i="10"/>
  <c r="O8665" i="10"/>
  <c r="P8665" i="10" s="1"/>
  <c r="O8664" i="10"/>
  <c r="O8663" i="10"/>
  <c r="O8662" i="10"/>
  <c r="P8662" i="10" s="1"/>
  <c r="O8661" i="10"/>
  <c r="O8660" i="10"/>
  <c r="P8660" i="10" s="1"/>
  <c r="O8659" i="10"/>
  <c r="O8658" i="10"/>
  <c r="O8657" i="10"/>
  <c r="O8656" i="10"/>
  <c r="O8655" i="10"/>
  <c r="O8654" i="10"/>
  <c r="P8654" i="10" s="1"/>
  <c r="O8653" i="10"/>
  <c r="P8653" i="10" s="1"/>
  <c r="O8652" i="10"/>
  <c r="O8651" i="10"/>
  <c r="P8651" i="10" s="1"/>
  <c r="O8650" i="10"/>
  <c r="P8650" i="10" s="1"/>
  <c r="O8649" i="10"/>
  <c r="O8648" i="10"/>
  <c r="P8648" i="10" s="1"/>
  <c r="O8647" i="10"/>
  <c r="P8647" i="10" s="1"/>
  <c r="O8646" i="10"/>
  <c r="P8646" i="10" s="1"/>
  <c r="O8645" i="10"/>
  <c r="O8644" i="10"/>
  <c r="O8643" i="10"/>
  <c r="P8643" i="10" s="1"/>
  <c r="O8642" i="10"/>
  <c r="P8642" i="10" s="1"/>
  <c r="O8641" i="10"/>
  <c r="P8641" i="10" s="1"/>
  <c r="O8640" i="10"/>
  <c r="O8639" i="10"/>
  <c r="P8639" i="10" s="1"/>
  <c r="O8638" i="10"/>
  <c r="O8637" i="10"/>
  <c r="P8637" i="10" s="1"/>
  <c r="O8636" i="10"/>
  <c r="P8636" i="10" s="1"/>
  <c r="O8635" i="10"/>
  <c r="P8635" i="10" s="1"/>
  <c r="O8634" i="10"/>
  <c r="P8634" i="10" s="1"/>
  <c r="O8633" i="10"/>
  <c r="P8633" i="10" s="1"/>
  <c r="O8632" i="10"/>
  <c r="P8632" i="10" s="1"/>
  <c r="O8631" i="10"/>
  <c r="O8630" i="10"/>
  <c r="P8630" i="10" s="1"/>
  <c r="O8629" i="10"/>
  <c r="O8628" i="10"/>
  <c r="P8628" i="10" s="1"/>
  <c r="O8627" i="10"/>
  <c r="P8627" i="10" s="1"/>
  <c r="O8626" i="10"/>
  <c r="O8625" i="10"/>
  <c r="P8625" i="10" s="1"/>
  <c r="O8624" i="10"/>
  <c r="O8623" i="10"/>
  <c r="O8622" i="10"/>
  <c r="P8622" i="10" s="1"/>
  <c r="O8621" i="10"/>
  <c r="P8621" i="10" s="1"/>
  <c r="O8620" i="10"/>
  <c r="P8620" i="10" s="1"/>
  <c r="O8619" i="10"/>
  <c r="P8619" i="10" s="1"/>
  <c r="O8618" i="10"/>
  <c r="P8618" i="10" s="1"/>
  <c r="O8617" i="10"/>
  <c r="O8616" i="10"/>
  <c r="P8616" i="10" s="1"/>
  <c r="O8615" i="10"/>
  <c r="P8615" i="10" s="1"/>
  <c r="O8614" i="10"/>
  <c r="P8614" i="10" s="1"/>
  <c r="O8613" i="10"/>
  <c r="O8612" i="10"/>
  <c r="O8611" i="10"/>
  <c r="P8611" i="10" s="1"/>
  <c r="O8610" i="10"/>
  <c r="O8609" i="10"/>
  <c r="P8609" i="10" s="1"/>
  <c r="O8608" i="10"/>
  <c r="P8608" i="10" s="1"/>
  <c r="O8607" i="10"/>
  <c r="P8607" i="10" s="1"/>
  <c r="O8606" i="10"/>
  <c r="P8606" i="10" s="1"/>
  <c r="O8605" i="10"/>
  <c r="P8605" i="10" s="1"/>
  <c r="O8604" i="10"/>
  <c r="P8604" i="10" s="1"/>
  <c r="O8603" i="10"/>
  <c r="P8603" i="10" s="1"/>
  <c r="O8602" i="10"/>
  <c r="P8602" i="10" s="1"/>
  <c r="O8601" i="10"/>
  <c r="P8601" i="10" s="1"/>
  <c r="O8600" i="10"/>
  <c r="P8600" i="10" s="1"/>
  <c r="O8599" i="10"/>
  <c r="O8598" i="10"/>
  <c r="O8597" i="10"/>
  <c r="O8596" i="10"/>
  <c r="O8595" i="10"/>
  <c r="P8595" i="10" s="1"/>
  <c r="O8594" i="10"/>
  <c r="P8594" i="10" s="1"/>
  <c r="O8593" i="10"/>
  <c r="P8593" i="10" s="1"/>
  <c r="O8592" i="10"/>
  <c r="O8591" i="10"/>
  <c r="O8590" i="10"/>
  <c r="P8590" i="10" s="1"/>
  <c r="O8589" i="10"/>
  <c r="P8589" i="10" s="1"/>
  <c r="O8588" i="10"/>
  <c r="O8587" i="10"/>
  <c r="O8586" i="10"/>
  <c r="O8585" i="10"/>
  <c r="O8584" i="10"/>
  <c r="P8584" i="10" s="1"/>
  <c r="O8583" i="10"/>
  <c r="O8582" i="10"/>
  <c r="P8582" i="10" s="1"/>
  <c r="O8581" i="10"/>
  <c r="O8580" i="10"/>
  <c r="P8580" i="10" s="1"/>
  <c r="O8579" i="10"/>
  <c r="P8579" i="10" s="1"/>
  <c r="O8578" i="10"/>
  <c r="P8578" i="10" s="1"/>
  <c r="O8577" i="10"/>
  <c r="P8577" i="10" s="1"/>
  <c r="O8576" i="10"/>
  <c r="O8575" i="10"/>
  <c r="P8575" i="10" s="1"/>
  <c r="O8574" i="10"/>
  <c r="O8573" i="10"/>
  <c r="O8572" i="10"/>
  <c r="P8572" i="10" s="1"/>
  <c r="O8571" i="10"/>
  <c r="P8571" i="10" s="1"/>
  <c r="O8570" i="10"/>
  <c r="O8569" i="10"/>
  <c r="P8569" i="10" s="1"/>
  <c r="O8568" i="10"/>
  <c r="O8567" i="10"/>
  <c r="O8566" i="10"/>
  <c r="P8566" i="10" s="1"/>
  <c r="O8565" i="10"/>
  <c r="P8565" i="10" s="1"/>
  <c r="O8564" i="10"/>
  <c r="O8563" i="10"/>
  <c r="P8563" i="10" s="1"/>
  <c r="O8562" i="10"/>
  <c r="O8561" i="10"/>
  <c r="P8561" i="10" s="1"/>
  <c r="O8560" i="10"/>
  <c r="O8559" i="10"/>
  <c r="P8559" i="10" s="1"/>
  <c r="O8558" i="10"/>
  <c r="P8558" i="10" s="1"/>
  <c r="O8557" i="10"/>
  <c r="P8557" i="10" s="1"/>
  <c r="O8556" i="10"/>
  <c r="P8556" i="10" s="1"/>
  <c r="O8555" i="10"/>
  <c r="P8555" i="10" s="1"/>
  <c r="O8554" i="10"/>
  <c r="O8553" i="10"/>
  <c r="O8552" i="10"/>
  <c r="O8551" i="10"/>
  <c r="O8550" i="10"/>
  <c r="P8550" i="10" s="1"/>
  <c r="O8549" i="10"/>
  <c r="P8549" i="10" s="1"/>
  <c r="O8548" i="10"/>
  <c r="O8547" i="10"/>
  <c r="P8547" i="10" s="1"/>
  <c r="O8546" i="10"/>
  <c r="P8546" i="10" s="1"/>
  <c r="O8545" i="10"/>
  <c r="O8544" i="10"/>
  <c r="P8544" i="10" s="1"/>
  <c r="O8543" i="10"/>
  <c r="P8543" i="10" s="1"/>
  <c r="O8542" i="10"/>
  <c r="P8542" i="10" s="1"/>
  <c r="O8541" i="10"/>
  <c r="P8541" i="10" s="1"/>
  <c r="O8540" i="10"/>
  <c r="P8540" i="10" s="1"/>
  <c r="O8539" i="10"/>
  <c r="P8539" i="10" s="1"/>
  <c r="O8538" i="10"/>
  <c r="P8538" i="10" s="1"/>
  <c r="O8537" i="10"/>
  <c r="O8536" i="10"/>
  <c r="O8535" i="10"/>
  <c r="P8535" i="10" s="1"/>
  <c r="O8534" i="10"/>
  <c r="P8534" i="10" s="1"/>
  <c r="O8533" i="10"/>
  <c r="P8533" i="10" s="1"/>
  <c r="O8532" i="10"/>
  <c r="P8532" i="10" s="1"/>
  <c r="O8531" i="10"/>
  <c r="O8530" i="10"/>
  <c r="O8529" i="10"/>
  <c r="P8529" i="10" s="1"/>
  <c r="O8528" i="10"/>
  <c r="O8527" i="10"/>
  <c r="O8526" i="10"/>
  <c r="P8526" i="10" s="1"/>
  <c r="O8525" i="10"/>
  <c r="O8524" i="10"/>
  <c r="P8524" i="10" s="1"/>
  <c r="O8523" i="10"/>
  <c r="O8522" i="10"/>
  <c r="O8521" i="10"/>
  <c r="P8521" i="10" s="1"/>
  <c r="O8520" i="10"/>
  <c r="O8519" i="10"/>
  <c r="O8518" i="10"/>
  <c r="O8517" i="10"/>
  <c r="O8516" i="10"/>
  <c r="P8516" i="10" s="1"/>
  <c r="O8515" i="10"/>
  <c r="P8515" i="10" s="1"/>
  <c r="O8514" i="10"/>
  <c r="P8514" i="10" s="1"/>
  <c r="O8513" i="10"/>
  <c r="O8512" i="10"/>
  <c r="P8512" i="10" s="1"/>
  <c r="O8511" i="10"/>
  <c r="O8510" i="10"/>
  <c r="P8510" i="10" s="1"/>
  <c r="O8509" i="10"/>
  <c r="P8509" i="10" s="1"/>
  <c r="O8508" i="10"/>
  <c r="P8508" i="10" s="1"/>
  <c r="O8507" i="10"/>
  <c r="P8507" i="10" s="1"/>
  <c r="O8506" i="10"/>
  <c r="P8506" i="10" s="1"/>
  <c r="O8505" i="10"/>
  <c r="O8504" i="10"/>
  <c r="P8504" i="10" s="1"/>
  <c r="O8503" i="10"/>
  <c r="P8503" i="10" s="1"/>
  <c r="O8502" i="10"/>
  <c r="P8502" i="10" s="1"/>
  <c r="O8501" i="10"/>
  <c r="P8501" i="10" s="1"/>
  <c r="O8500" i="10"/>
  <c r="P8500" i="10" s="1"/>
  <c r="O8499" i="10"/>
  <c r="P8499" i="10" s="1"/>
  <c r="O8498" i="10"/>
  <c r="P8498" i="10" s="1"/>
  <c r="O8497" i="10"/>
  <c r="O8496" i="10"/>
  <c r="O8495" i="10"/>
  <c r="O8494" i="10"/>
  <c r="O8493" i="10"/>
  <c r="P8493" i="10" s="1"/>
  <c r="O8492" i="10"/>
  <c r="P8492" i="10" s="1"/>
  <c r="O8491" i="10"/>
  <c r="O8490" i="10"/>
  <c r="P8490" i="10" s="1"/>
  <c r="O8489" i="10"/>
  <c r="P8489" i="10" s="1"/>
  <c r="O8488" i="10"/>
  <c r="O8487" i="10"/>
  <c r="P8487" i="10" s="1"/>
  <c r="O8486" i="10"/>
  <c r="O8485" i="10"/>
  <c r="O8484" i="10"/>
  <c r="P8484" i="10" s="1"/>
  <c r="O8483" i="10"/>
  <c r="P8483" i="10" s="1"/>
  <c r="O8482" i="10"/>
  <c r="O8481" i="10"/>
  <c r="O8480" i="10"/>
  <c r="P8480" i="10" s="1"/>
  <c r="O8479" i="10"/>
  <c r="P8479" i="10" s="1"/>
  <c r="O8478" i="10"/>
  <c r="P8478" i="10" s="1"/>
  <c r="O8477" i="10"/>
  <c r="P8477" i="10" s="1"/>
  <c r="O8476" i="10"/>
  <c r="P8476" i="10" s="1"/>
  <c r="O8475" i="10"/>
  <c r="O8474" i="10"/>
  <c r="P8474" i="10" s="1"/>
  <c r="O8473" i="10"/>
  <c r="P8473" i="10" s="1"/>
  <c r="O8472" i="10"/>
  <c r="P8472" i="10" s="1"/>
  <c r="O8471" i="10"/>
  <c r="P8471" i="10" s="1"/>
  <c r="O8470" i="10"/>
  <c r="O8469" i="10"/>
  <c r="P8469" i="10" s="1"/>
  <c r="O8468" i="10"/>
  <c r="P8468" i="10" s="1"/>
  <c r="O8467" i="10"/>
  <c r="O8466" i="10"/>
  <c r="P8466" i="10" s="1"/>
  <c r="O8465" i="10"/>
  <c r="O8464" i="10"/>
  <c r="O8463" i="10"/>
  <c r="O8462" i="10"/>
  <c r="P8462" i="10" s="1"/>
  <c r="O8461" i="10"/>
  <c r="P8461" i="10" s="1"/>
  <c r="O8460" i="10"/>
  <c r="P8460" i="10" s="1"/>
  <c r="O8459" i="10"/>
  <c r="P8459" i="10" s="1"/>
  <c r="O8458" i="10"/>
  <c r="P8458" i="10" s="1"/>
  <c r="O8457" i="10"/>
  <c r="O8456" i="10"/>
  <c r="P8456" i="10" s="1"/>
  <c r="O8455" i="10"/>
  <c r="P8455" i="10" s="1"/>
  <c r="O8454" i="10"/>
  <c r="O8453" i="10"/>
  <c r="O8452" i="10"/>
  <c r="P8452" i="10" s="1"/>
  <c r="O8451" i="10"/>
  <c r="O8450" i="10"/>
  <c r="P8450" i="10" s="1"/>
  <c r="O8449" i="10"/>
  <c r="P8449" i="10" s="1"/>
  <c r="O8448" i="10"/>
  <c r="P8448" i="10" s="1"/>
  <c r="O8447" i="10"/>
  <c r="O8446" i="10"/>
  <c r="O8445" i="10"/>
  <c r="P8445" i="10" s="1"/>
  <c r="O8444" i="10"/>
  <c r="O8443" i="10"/>
  <c r="P8443" i="10" s="1"/>
  <c r="O8442" i="10"/>
  <c r="P8442" i="10" s="1"/>
  <c r="O8441" i="10"/>
  <c r="P8441" i="10" s="1"/>
  <c r="O8440" i="10"/>
  <c r="O8439" i="10"/>
  <c r="P8439" i="10" s="1"/>
  <c r="O8438" i="10"/>
  <c r="P8438" i="10" s="1"/>
  <c r="O8437" i="10"/>
  <c r="P8437" i="10" s="1"/>
  <c r="O8436" i="10"/>
  <c r="P8436" i="10" s="1"/>
  <c r="O8435" i="10"/>
  <c r="P8435" i="10" s="1"/>
  <c r="O8434" i="10"/>
  <c r="O8433" i="10"/>
  <c r="P8433" i="10" s="1"/>
  <c r="O8432" i="10"/>
  <c r="P8432" i="10" s="1"/>
  <c r="O8431" i="10"/>
  <c r="O8430" i="10"/>
  <c r="P8430" i="10" s="1"/>
  <c r="O8429" i="10"/>
  <c r="P8429" i="10" s="1"/>
  <c r="O8428" i="10"/>
  <c r="P8428" i="10" s="1"/>
  <c r="O8427" i="10"/>
  <c r="P8427" i="10" s="1"/>
  <c r="O8426" i="10"/>
  <c r="P8426" i="10" s="1"/>
  <c r="O8425" i="10"/>
  <c r="P8425" i="10" s="1"/>
  <c r="O8424" i="10"/>
  <c r="P8424" i="10" s="1"/>
  <c r="O8423" i="10"/>
  <c r="O8422" i="10"/>
  <c r="O8421" i="10"/>
  <c r="P8421" i="10" s="1"/>
  <c r="O8420" i="10"/>
  <c r="P8420" i="10" s="1"/>
  <c r="O8419" i="10"/>
  <c r="P8419" i="10" s="1"/>
  <c r="O8418" i="10"/>
  <c r="P8418" i="10" s="1"/>
  <c r="O8417" i="10"/>
  <c r="P8417" i="10" s="1"/>
  <c r="O8416" i="10"/>
  <c r="O8415" i="10"/>
  <c r="P8415" i="10" s="1"/>
  <c r="O8414" i="10"/>
  <c r="P8414" i="10" s="1"/>
  <c r="O8413" i="10"/>
  <c r="P8413" i="10" s="1"/>
  <c r="O8412" i="10"/>
  <c r="O8411" i="10"/>
  <c r="P8411" i="10" s="1"/>
  <c r="O8410" i="10"/>
  <c r="P8410" i="10" s="1"/>
  <c r="O8409" i="10"/>
  <c r="O8408" i="10"/>
  <c r="O8407" i="10"/>
  <c r="P8407" i="10" s="1"/>
  <c r="O8406" i="10"/>
  <c r="O8405" i="10"/>
  <c r="P8405" i="10" s="1"/>
  <c r="O8404" i="10"/>
  <c r="O8403" i="10"/>
  <c r="P8403" i="10" s="1"/>
  <c r="O8402" i="10"/>
  <c r="P8402" i="10" s="1"/>
  <c r="O8401" i="10"/>
  <c r="O8400" i="10"/>
  <c r="P8400" i="10" s="1"/>
  <c r="O8399" i="10"/>
  <c r="O8398" i="10"/>
  <c r="O8397" i="10"/>
  <c r="P8397" i="10" s="1"/>
  <c r="O8396" i="10"/>
  <c r="P8396" i="10" s="1"/>
  <c r="O8395" i="10"/>
  <c r="P8395" i="10" s="1"/>
  <c r="O8394" i="10"/>
  <c r="P8394" i="10" s="1"/>
  <c r="O8393" i="10"/>
  <c r="O8392" i="10"/>
  <c r="P8392" i="10" s="1"/>
  <c r="O8391" i="10"/>
  <c r="P8391" i="10" s="1"/>
  <c r="O8390" i="10"/>
  <c r="O8389" i="10"/>
  <c r="P8389" i="10" s="1"/>
  <c r="O8388" i="10"/>
  <c r="O8387" i="10"/>
  <c r="P8387" i="10" s="1"/>
  <c r="O8386" i="10"/>
  <c r="O8385" i="10"/>
  <c r="P8385" i="10" s="1"/>
  <c r="O8384" i="10"/>
  <c r="P8384" i="10" s="1"/>
  <c r="O8383" i="10"/>
  <c r="O8382" i="10"/>
  <c r="O8381" i="10"/>
  <c r="P8381" i="10" s="1"/>
  <c r="O8380" i="10"/>
  <c r="O8379" i="10"/>
  <c r="O8378" i="10"/>
  <c r="P8378" i="10" s="1"/>
  <c r="O8377" i="10"/>
  <c r="P8377" i="10" s="1"/>
  <c r="O8376" i="10"/>
  <c r="O8375" i="10"/>
  <c r="O8374" i="10"/>
  <c r="P8374" i="10" s="1"/>
  <c r="O8373" i="10"/>
  <c r="P8373" i="10" s="1"/>
  <c r="O8372" i="10"/>
  <c r="P8372" i="10" s="1"/>
  <c r="O8371" i="10"/>
  <c r="O8370" i="10"/>
  <c r="P8370" i="10" s="1"/>
  <c r="O8369" i="10"/>
  <c r="P8369" i="10" s="1"/>
  <c r="O8368" i="10"/>
  <c r="O8367" i="10"/>
  <c r="P8367" i="10" s="1"/>
  <c r="O8366" i="10"/>
  <c r="O8365" i="10"/>
  <c r="O8364" i="10"/>
  <c r="O8363" i="10"/>
  <c r="O8362" i="10"/>
  <c r="O8361" i="10"/>
  <c r="P8361" i="10" s="1"/>
  <c r="O8360" i="10"/>
  <c r="O8359" i="10"/>
  <c r="O8358" i="10"/>
  <c r="P8358" i="10" s="1"/>
  <c r="O8357" i="10"/>
  <c r="O8356" i="10"/>
  <c r="P8356" i="10" s="1"/>
  <c r="O8355" i="10"/>
  <c r="P8355" i="10" s="1"/>
  <c r="O8354" i="10"/>
  <c r="P8354" i="10" s="1"/>
  <c r="O8353" i="10"/>
  <c r="P8353" i="10" s="1"/>
  <c r="O8352" i="10"/>
  <c r="O8351" i="10"/>
  <c r="O8350" i="10"/>
  <c r="O8349" i="10"/>
  <c r="P8349" i="10" s="1"/>
  <c r="O8348" i="10"/>
  <c r="O8347" i="10"/>
  <c r="P8347" i="10" s="1"/>
  <c r="O8346" i="10"/>
  <c r="P8346" i="10" s="1"/>
  <c r="O8345" i="10"/>
  <c r="P8345" i="10" s="1"/>
  <c r="O8344" i="10"/>
  <c r="O8343" i="10"/>
  <c r="O8342" i="10"/>
  <c r="O8341" i="10"/>
  <c r="P8341" i="10" s="1"/>
  <c r="O8340" i="10"/>
  <c r="O8339" i="10"/>
  <c r="O8338" i="10"/>
  <c r="P8338" i="10" s="1"/>
  <c r="O8337" i="10"/>
  <c r="P8337" i="10" s="1"/>
  <c r="O8336" i="10"/>
  <c r="P8336" i="10" s="1"/>
  <c r="O8335" i="10"/>
  <c r="P8335" i="10" s="1"/>
  <c r="O8334" i="10"/>
  <c r="P8334" i="10" s="1"/>
  <c r="O8333" i="10"/>
  <c r="P8333" i="10" s="1"/>
  <c r="O8332" i="10"/>
  <c r="P8332" i="10" s="1"/>
  <c r="O8331" i="10"/>
  <c r="P8331" i="10" s="1"/>
  <c r="O8330" i="10"/>
  <c r="P8330" i="10" s="1"/>
  <c r="O8329" i="10"/>
  <c r="P8329" i="10" s="1"/>
  <c r="O8328" i="10"/>
  <c r="P8328" i="10" s="1"/>
  <c r="O8327" i="10"/>
  <c r="P8327" i="10" s="1"/>
  <c r="O8326" i="10"/>
  <c r="P8326" i="10" s="1"/>
  <c r="O8325" i="10"/>
  <c r="P8325" i="10" s="1"/>
  <c r="O8324" i="10"/>
  <c r="P8324" i="10" s="1"/>
  <c r="O8323" i="10"/>
  <c r="O8322" i="10"/>
  <c r="P8322" i="10" s="1"/>
  <c r="O8321" i="10"/>
  <c r="P8321" i="10" s="1"/>
  <c r="O8320" i="10"/>
  <c r="P8320" i="10" s="1"/>
  <c r="O8319" i="10"/>
  <c r="P8319" i="10" s="1"/>
  <c r="O8318" i="10"/>
  <c r="O8317" i="10"/>
  <c r="P8317" i="10" s="1"/>
  <c r="O8316" i="10"/>
  <c r="O8315" i="10"/>
  <c r="P8315" i="10" s="1"/>
  <c r="O8314" i="10"/>
  <c r="P8314" i="10" s="1"/>
  <c r="O8313" i="10"/>
  <c r="O8312" i="10"/>
  <c r="O8311" i="10"/>
  <c r="P8311" i="10" s="1"/>
  <c r="O8310" i="10"/>
  <c r="P8310" i="10" s="1"/>
  <c r="O8309" i="10"/>
  <c r="O8308" i="10"/>
  <c r="O8307" i="10"/>
  <c r="P8307" i="10" s="1"/>
  <c r="O8306" i="10"/>
  <c r="P8306" i="10" s="1"/>
  <c r="O8305" i="10"/>
  <c r="O8304" i="10"/>
  <c r="O8303" i="10"/>
  <c r="P8303" i="10" s="1"/>
  <c r="O8302" i="10"/>
  <c r="P8302" i="10" s="1"/>
  <c r="O8301" i="10"/>
  <c r="P8301" i="10" s="1"/>
  <c r="O8300" i="10"/>
  <c r="O8299" i="10"/>
  <c r="P8299" i="10" s="1"/>
  <c r="O8298" i="10"/>
  <c r="P8298" i="10" s="1"/>
  <c r="O8297" i="10"/>
  <c r="O8296" i="10"/>
  <c r="P8296" i="10" s="1"/>
  <c r="O8295" i="10"/>
  <c r="P8295" i="10" s="1"/>
  <c r="O8294" i="10"/>
  <c r="O8293" i="10"/>
  <c r="O8292" i="10"/>
  <c r="O8291" i="10"/>
  <c r="P8291" i="10" s="1"/>
  <c r="O8290" i="10"/>
  <c r="P8290" i="10" s="1"/>
  <c r="O8289" i="10"/>
  <c r="O8288" i="10"/>
  <c r="P8288" i="10" s="1"/>
  <c r="O8287" i="10"/>
  <c r="P8287" i="10" s="1"/>
  <c r="O8286" i="10"/>
  <c r="O8285" i="10"/>
  <c r="P8285" i="10" s="1"/>
  <c r="O8284" i="10"/>
  <c r="O8283" i="10"/>
  <c r="O8282" i="10"/>
  <c r="P8282" i="10" s="1"/>
  <c r="O8281" i="10"/>
  <c r="O8280" i="10"/>
  <c r="P8280" i="10" s="1"/>
  <c r="O8279" i="10"/>
  <c r="P8279" i="10" s="1"/>
  <c r="O8278" i="10"/>
  <c r="P8278" i="10" s="1"/>
  <c r="O8277" i="10"/>
  <c r="O8276" i="10"/>
  <c r="P8276" i="10" s="1"/>
  <c r="O8275" i="10"/>
  <c r="P8275" i="10" s="1"/>
  <c r="O8274" i="10"/>
  <c r="P8274" i="10" s="1"/>
  <c r="O8273" i="10"/>
  <c r="O8272" i="10"/>
  <c r="P8272" i="10" s="1"/>
  <c r="O8271" i="10"/>
  <c r="P8271" i="10" s="1"/>
  <c r="O8270" i="10"/>
  <c r="O8269" i="10"/>
  <c r="O8268" i="10"/>
  <c r="P8268" i="10" s="1"/>
  <c r="O8267" i="10"/>
  <c r="P8267" i="10" s="1"/>
  <c r="O8266" i="10"/>
  <c r="P8266" i="10" s="1"/>
  <c r="O8265" i="10"/>
  <c r="O8264" i="10"/>
  <c r="O8263" i="10"/>
  <c r="P8263" i="10" s="1"/>
  <c r="O8262" i="10"/>
  <c r="P8262" i="10" s="1"/>
  <c r="O8261" i="10"/>
  <c r="P8261" i="10" s="1"/>
  <c r="O8260" i="10"/>
  <c r="P8260" i="10" s="1"/>
  <c r="O8259" i="10"/>
  <c r="P8259" i="10" s="1"/>
  <c r="O8258" i="10"/>
  <c r="O8257" i="10"/>
  <c r="P8257" i="10" s="1"/>
  <c r="O8256" i="10"/>
  <c r="P8256" i="10" s="1"/>
  <c r="O8255" i="10"/>
  <c r="P8255" i="10" s="1"/>
  <c r="O8254" i="10"/>
  <c r="P8254" i="10" s="1"/>
  <c r="O8253" i="10"/>
  <c r="O8252" i="10"/>
  <c r="O8251" i="10"/>
  <c r="P8251" i="10" s="1"/>
  <c r="O8250" i="10"/>
  <c r="O8249" i="10"/>
  <c r="P8249" i="10" s="1"/>
  <c r="O8248" i="10"/>
  <c r="P8248" i="10" s="1"/>
  <c r="O8247" i="10"/>
  <c r="P8247" i="10" s="1"/>
  <c r="O8246" i="10"/>
  <c r="O8245" i="10"/>
  <c r="P8245" i="10" s="1"/>
  <c r="O8244" i="10"/>
  <c r="P8244" i="10" s="1"/>
  <c r="O8243" i="10"/>
  <c r="O8242" i="10"/>
  <c r="P8242" i="10" s="1"/>
  <c r="O8241" i="10"/>
  <c r="P8241" i="10" s="1"/>
  <c r="O8240" i="10"/>
  <c r="O8239" i="10"/>
  <c r="P8239" i="10" s="1"/>
  <c r="O8238" i="10"/>
  <c r="P8238" i="10" s="1"/>
  <c r="O8237" i="10"/>
  <c r="O8236" i="10"/>
  <c r="O8235" i="10"/>
  <c r="O8234" i="10"/>
  <c r="P8234" i="10" s="1"/>
  <c r="O8233" i="10"/>
  <c r="P8233" i="10" s="1"/>
  <c r="O8232" i="10"/>
  <c r="P8232" i="10" s="1"/>
  <c r="O8231" i="10"/>
  <c r="P8231" i="10" s="1"/>
  <c r="O8230" i="10"/>
  <c r="P8230" i="10" s="1"/>
  <c r="O8229" i="10"/>
  <c r="P8229" i="10" s="1"/>
  <c r="O8228" i="10"/>
  <c r="P8228" i="10" s="1"/>
  <c r="O8227" i="10"/>
  <c r="O8226" i="10"/>
  <c r="P8226" i="10" s="1"/>
  <c r="O8225" i="10"/>
  <c r="P8225" i="10" s="1"/>
  <c r="O8224" i="10"/>
  <c r="P8224" i="10" s="1"/>
  <c r="O8223" i="10"/>
  <c r="P8223" i="10" s="1"/>
  <c r="O8222" i="10"/>
  <c r="P8222" i="10" s="1"/>
  <c r="O8221" i="10"/>
  <c r="O8220" i="10"/>
  <c r="P8220" i="10" s="1"/>
  <c r="O8219" i="10"/>
  <c r="P8219" i="10" s="1"/>
  <c r="O8218" i="10"/>
  <c r="P8218" i="10" s="1"/>
  <c r="O8217" i="10"/>
  <c r="P8217" i="10" s="1"/>
  <c r="O8216" i="10"/>
  <c r="P8216" i="10" s="1"/>
  <c r="O8215" i="10"/>
  <c r="O8214" i="10"/>
  <c r="O8213" i="10"/>
  <c r="P8213" i="10" s="1"/>
  <c r="O8212" i="10"/>
  <c r="P8212" i="10" s="1"/>
  <c r="O8211" i="10"/>
  <c r="P8211" i="10" s="1"/>
  <c r="O8210" i="10"/>
  <c r="P8210" i="10" s="1"/>
  <c r="O8209" i="10"/>
  <c r="P8209" i="10" s="1"/>
  <c r="O8208" i="10"/>
  <c r="P8208" i="10" s="1"/>
  <c r="O8207" i="10"/>
  <c r="P8207" i="10" s="1"/>
  <c r="O8206" i="10"/>
  <c r="O8205" i="10"/>
  <c r="O8204" i="10"/>
  <c r="O8203" i="10"/>
  <c r="O8202" i="10"/>
  <c r="P8202" i="10" s="1"/>
  <c r="O8201" i="10"/>
  <c r="O8200" i="10"/>
  <c r="P8200" i="10" s="1"/>
  <c r="O8199" i="10"/>
  <c r="P8199" i="10" s="1"/>
  <c r="O8198" i="10"/>
  <c r="P8198" i="10" s="1"/>
  <c r="O8197" i="10"/>
  <c r="O8196" i="10"/>
  <c r="P8196" i="10" s="1"/>
  <c r="O8195" i="10"/>
  <c r="P8195" i="10" s="1"/>
  <c r="O8194" i="10"/>
  <c r="P8194" i="10" s="1"/>
  <c r="O8193" i="10"/>
  <c r="P8193" i="10" s="1"/>
  <c r="O8192" i="10"/>
  <c r="P8192" i="10" s="1"/>
  <c r="O8191" i="10"/>
  <c r="O8190" i="10"/>
  <c r="P8190" i="10" s="1"/>
  <c r="O8189" i="10"/>
  <c r="P8189" i="10" s="1"/>
  <c r="O8188" i="10"/>
  <c r="P8188" i="10" s="1"/>
  <c r="O8187" i="10"/>
  <c r="P8187" i="10" s="1"/>
  <c r="O8186" i="10"/>
  <c r="P8186" i="10" s="1"/>
  <c r="O8185" i="10"/>
  <c r="O8184" i="10"/>
  <c r="O8183" i="10"/>
  <c r="P8183" i="10" s="1"/>
  <c r="O8182" i="10"/>
  <c r="P8182" i="10" s="1"/>
  <c r="O8181" i="10"/>
  <c r="O8180" i="10"/>
  <c r="P8180" i="10" s="1"/>
  <c r="O8179" i="10"/>
  <c r="P8179" i="10" s="1"/>
  <c r="O8178" i="10"/>
  <c r="P8178" i="10" s="1"/>
  <c r="O8177" i="10"/>
  <c r="P8177" i="10" s="1"/>
  <c r="O8176" i="10"/>
  <c r="O8175" i="10"/>
  <c r="P8175" i="10" s="1"/>
  <c r="O8174" i="10"/>
  <c r="P8174" i="10" s="1"/>
  <c r="O8173" i="10"/>
  <c r="O8172" i="10"/>
  <c r="O8171" i="10"/>
  <c r="O8170" i="10"/>
  <c r="P8170" i="10" s="1"/>
  <c r="O8169" i="10"/>
  <c r="P8169" i="10" s="1"/>
  <c r="O8168" i="10"/>
  <c r="P8168" i="10" s="1"/>
  <c r="O8167" i="10"/>
  <c r="O8166" i="10"/>
  <c r="P8166" i="10" s="1"/>
  <c r="O8165" i="10"/>
  <c r="O8164" i="10"/>
  <c r="O8163" i="10"/>
  <c r="P8163" i="10" s="1"/>
  <c r="O8162" i="10"/>
  <c r="P8162" i="10" s="1"/>
  <c r="O8161" i="10"/>
  <c r="P8161" i="10" s="1"/>
  <c r="O8160" i="10"/>
  <c r="P8160" i="10" s="1"/>
  <c r="O8159" i="10"/>
  <c r="P8159" i="10" s="1"/>
  <c r="O8158" i="10"/>
  <c r="O8157" i="10"/>
  <c r="O8156" i="10"/>
  <c r="O8155" i="10"/>
  <c r="O8154" i="10"/>
  <c r="P8154" i="10" s="1"/>
  <c r="O8153" i="10"/>
  <c r="O8152" i="10"/>
  <c r="O8151" i="10"/>
  <c r="O8150" i="10"/>
  <c r="O8149" i="10"/>
  <c r="P8149" i="10" s="1"/>
  <c r="O8148" i="10"/>
  <c r="O8147" i="10"/>
  <c r="O8146" i="10"/>
  <c r="O8145" i="10"/>
  <c r="O8144" i="10"/>
  <c r="P8144" i="10" s="1"/>
  <c r="O8143" i="10"/>
  <c r="O8142" i="10"/>
  <c r="P8142" i="10" s="1"/>
  <c r="O8141" i="10"/>
  <c r="P8141" i="10" s="1"/>
  <c r="O8140" i="10"/>
  <c r="O8139" i="10"/>
  <c r="O8138" i="10"/>
  <c r="O8137" i="10"/>
  <c r="P8137" i="10" s="1"/>
  <c r="O8136" i="10"/>
  <c r="P8136" i="10" s="1"/>
  <c r="O8135" i="10"/>
  <c r="P8135" i="10" s="1"/>
  <c r="O8134" i="10"/>
  <c r="O8133" i="10"/>
  <c r="P8133" i="10" s="1"/>
  <c r="O8132" i="10"/>
  <c r="P8132" i="10" s="1"/>
  <c r="O8131" i="10"/>
  <c r="O8130" i="10"/>
  <c r="P8130" i="10" s="1"/>
  <c r="O8129" i="10"/>
  <c r="P8129" i="10" s="1"/>
  <c r="O8128" i="10"/>
  <c r="P8128" i="10" s="1"/>
  <c r="O8127" i="10"/>
  <c r="P8127" i="10" s="1"/>
  <c r="O8126" i="10"/>
  <c r="P8126" i="10" s="1"/>
  <c r="O8125" i="10"/>
  <c r="P8125" i="10" s="1"/>
  <c r="O8124" i="10"/>
  <c r="O8123" i="10"/>
  <c r="O8122" i="10"/>
  <c r="P8122" i="10" s="1"/>
  <c r="O8121" i="10"/>
  <c r="P8121" i="10" s="1"/>
  <c r="O8120" i="10"/>
  <c r="O8119" i="10"/>
  <c r="P8119" i="10" s="1"/>
  <c r="O8118" i="10"/>
  <c r="P8118" i="10" s="1"/>
  <c r="O8117" i="10"/>
  <c r="P8117" i="10" s="1"/>
  <c r="O8116" i="10"/>
  <c r="O8115" i="10"/>
  <c r="P8115" i="10" s="1"/>
  <c r="O8114" i="10"/>
  <c r="P8114" i="10" s="1"/>
  <c r="O8113" i="10"/>
  <c r="P8113" i="10" s="1"/>
  <c r="O8112" i="10"/>
  <c r="P8112" i="10" s="1"/>
  <c r="O8111" i="10"/>
  <c r="P8111" i="10" s="1"/>
  <c r="O8110" i="10"/>
  <c r="O8109" i="10"/>
  <c r="O8108" i="10"/>
  <c r="O8107" i="10"/>
  <c r="P8107" i="10" s="1"/>
  <c r="O8106" i="10"/>
  <c r="P8106" i="10" s="1"/>
  <c r="O8105" i="10"/>
  <c r="P8105" i="10" s="1"/>
  <c r="O8104" i="10"/>
  <c r="P8104" i="10" s="1"/>
  <c r="O8103" i="10"/>
  <c r="P8103" i="10" s="1"/>
  <c r="O8102" i="10"/>
  <c r="P8102" i="10" s="1"/>
  <c r="O8101" i="10"/>
  <c r="P8101" i="10" s="1"/>
  <c r="O8100" i="10"/>
  <c r="O8099" i="10"/>
  <c r="P8099" i="10" s="1"/>
  <c r="O8098" i="10"/>
  <c r="P8098" i="10" s="1"/>
  <c r="O8097" i="10"/>
  <c r="O8096" i="10"/>
  <c r="P8096" i="10" s="1"/>
  <c r="O8095" i="10"/>
  <c r="P8095" i="10" s="1"/>
  <c r="O8094" i="10"/>
  <c r="P8094" i="10" s="1"/>
  <c r="O8093" i="10"/>
  <c r="O8092" i="10"/>
  <c r="O8091" i="10"/>
  <c r="P8091" i="10" s="1"/>
  <c r="O8090" i="10"/>
  <c r="P8090" i="10" s="1"/>
  <c r="O8089" i="10"/>
  <c r="O8088" i="10"/>
  <c r="P8088" i="10" s="1"/>
  <c r="O8087" i="10"/>
  <c r="P8087" i="10" s="1"/>
  <c r="O8086" i="10"/>
  <c r="P8086" i="10" s="1"/>
  <c r="O8085" i="10"/>
  <c r="P8085" i="10" s="1"/>
  <c r="O8084" i="10"/>
  <c r="O8083" i="10"/>
  <c r="P8083" i="10" s="1"/>
  <c r="O8082" i="10"/>
  <c r="P8082" i="10" s="1"/>
  <c r="O8081" i="10"/>
  <c r="O8080" i="10"/>
  <c r="P8080" i="10" s="1"/>
  <c r="O8079" i="10"/>
  <c r="O8078" i="10"/>
  <c r="P8078" i="10" s="1"/>
  <c r="O8077" i="10"/>
  <c r="P8077" i="10" s="1"/>
  <c r="O8076" i="10"/>
  <c r="O8075" i="10"/>
  <c r="P8075" i="10" s="1"/>
  <c r="O8074" i="10"/>
  <c r="P8074" i="10" s="1"/>
  <c r="O8073" i="10"/>
  <c r="P8073" i="10" s="1"/>
  <c r="O8072" i="10"/>
  <c r="P8072" i="10" s="1"/>
  <c r="O8071" i="10"/>
  <c r="P8071" i="10" s="1"/>
  <c r="O8070" i="10"/>
  <c r="O8069" i="10"/>
  <c r="O8068" i="10"/>
  <c r="P8068" i="10" s="1"/>
  <c r="O8067" i="10"/>
  <c r="P8067" i="10" s="1"/>
  <c r="O8066" i="10"/>
  <c r="O8065" i="10"/>
  <c r="O8064" i="10"/>
  <c r="P8064" i="10" s="1"/>
  <c r="O8063" i="10"/>
  <c r="O8062" i="10"/>
  <c r="O8061" i="10"/>
  <c r="P8061" i="10" s="1"/>
  <c r="O8060" i="10"/>
  <c r="O8059" i="10"/>
  <c r="O8058" i="10"/>
  <c r="P8058" i="10" s="1"/>
  <c r="O8057" i="10"/>
  <c r="P8057" i="10" s="1"/>
  <c r="O8056" i="10"/>
  <c r="P8056" i="10" s="1"/>
  <c r="O8055" i="10"/>
  <c r="O8054" i="10"/>
  <c r="P8054" i="10" s="1"/>
  <c r="O8053" i="10"/>
  <c r="P8053" i="10" s="1"/>
  <c r="O8052" i="10"/>
  <c r="O8051" i="10"/>
  <c r="P8051" i="10" s="1"/>
  <c r="O8050" i="10"/>
  <c r="P8050" i="10" s="1"/>
  <c r="O8049" i="10"/>
  <c r="O8048" i="10"/>
  <c r="P8048" i="10" s="1"/>
  <c r="O8047" i="10"/>
  <c r="O8046" i="10"/>
  <c r="P8046" i="10" s="1"/>
  <c r="O8045" i="10"/>
  <c r="P8045" i="10" s="1"/>
  <c r="O8044" i="10"/>
  <c r="P8044" i="10" s="1"/>
  <c r="O8043" i="10"/>
  <c r="O8042" i="10"/>
  <c r="P8042" i="10" s="1"/>
  <c r="O8041" i="10"/>
  <c r="O8040" i="10"/>
  <c r="P8040" i="10" s="1"/>
  <c r="O8039" i="10"/>
  <c r="O8038" i="10"/>
  <c r="P8038" i="10" s="1"/>
  <c r="O8037" i="10"/>
  <c r="P8037" i="10" s="1"/>
  <c r="O8036" i="10"/>
  <c r="O8035" i="10"/>
  <c r="O8034" i="10"/>
  <c r="P8034" i="10" s="1"/>
  <c r="O8033" i="10"/>
  <c r="O8032" i="10"/>
  <c r="P8032" i="10" s="1"/>
  <c r="O8031" i="10"/>
  <c r="O8030" i="10"/>
  <c r="O8029" i="10"/>
  <c r="P8029" i="10" s="1"/>
  <c r="O8028" i="10"/>
  <c r="O8027" i="10"/>
  <c r="P8027" i="10" s="1"/>
  <c r="O8026" i="10"/>
  <c r="P8026" i="10" s="1"/>
  <c r="O8025" i="10"/>
  <c r="P8025" i="10" s="1"/>
  <c r="O8024" i="10"/>
  <c r="P8024" i="10" s="1"/>
  <c r="O8023" i="10"/>
  <c r="O8022" i="10"/>
  <c r="P8022" i="10" s="1"/>
  <c r="O8021" i="10"/>
  <c r="P8021" i="10" s="1"/>
  <c r="O8020" i="10"/>
  <c r="P8020" i="10" s="1"/>
  <c r="O8019" i="10"/>
  <c r="P8019" i="10" s="1"/>
  <c r="O8018" i="10"/>
  <c r="P8018" i="10" s="1"/>
  <c r="O8017" i="10"/>
  <c r="P8017" i="10" s="1"/>
  <c r="O8016" i="10"/>
  <c r="P8016" i="10" s="1"/>
  <c r="O8015" i="10"/>
  <c r="O8014" i="10"/>
  <c r="O8013" i="10"/>
  <c r="P8013" i="10" s="1"/>
  <c r="O8012" i="10"/>
  <c r="O8011" i="10"/>
  <c r="P8011" i="10" s="1"/>
  <c r="O8010" i="10"/>
  <c r="P8010" i="10" s="1"/>
  <c r="O8009" i="10"/>
  <c r="P8009" i="10" s="1"/>
  <c r="O8008" i="10"/>
  <c r="P8008" i="10" s="1"/>
  <c r="O8007" i="10"/>
  <c r="O8006" i="10"/>
  <c r="O8005" i="10"/>
  <c r="P8005" i="10" s="1"/>
  <c r="O8004" i="10"/>
  <c r="P8004" i="10" s="1"/>
  <c r="O8003" i="10"/>
  <c r="O8002" i="10"/>
  <c r="P8002" i="10" s="1"/>
  <c r="O8001" i="10"/>
  <c r="O8000" i="10"/>
  <c r="P8000" i="10" s="1"/>
  <c r="O7999" i="10"/>
  <c r="O7998" i="10"/>
  <c r="P7998" i="10" s="1"/>
  <c r="O7997" i="10"/>
  <c r="P7997" i="10" s="1"/>
  <c r="O7996" i="10"/>
  <c r="O7995" i="10"/>
  <c r="P7995" i="10" s="1"/>
  <c r="O7994" i="10"/>
  <c r="P7994" i="10" s="1"/>
  <c r="O7993" i="10"/>
  <c r="O7992" i="10"/>
  <c r="P7992" i="10" s="1"/>
  <c r="O7991" i="10"/>
  <c r="P7991" i="10" s="1"/>
  <c r="O7990" i="10"/>
  <c r="O7989" i="10"/>
  <c r="P7989" i="10" s="1"/>
  <c r="O7988" i="10"/>
  <c r="P7988" i="10" s="1"/>
  <c r="O7987" i="10"/>
  <c r="P7987" i="10" s="1"/>
  <c r="O7986" i="10"/>
  <c r="P7986" i="10" s="1"/>
  <c r="O7985" i="10"/>
  <c r="P7985" i="10" s="1"/>
  <c r="O7984" i="10"/>
  <c r="P7984" i="10" s="1"/>
  <c r="O7983" i="10"/>
  <c r="P7983" i="10" s="1"/>
  <c r="O7982" i="10"/>
  <c r="O7981" i="10"/>
  <c r="P7981" i="10" s="1"/>
  <c r="O7980" i="10"/>
  <c r="O7979" i="10"/>
  <c r="O7978" i="10"/>
  <c r="P7978" i="10" s="1"/>
  <c r="O7977" i="10"/>
  <c r="P7977" i="10" s="1"/>
  <c r="O7976" i="10"/>
  <c r="P7976" i="10" s="1"/>
  <c r="O7975" i="10"/>
  <c r="P7975" i="10" s="1"/>
  <c r="O7974" i="10"/>
  <c r="P7974" i="10" s="1"/>
  <c r="O7973" i="10"/>
  <c r="O7972" i="10"/>
  <c r="O7971" i="10"/>
  <c r="O7970" i="10"/>
  <c r="P7970" i="10" s="1"/>
  <c r="O7969" i="10"/>
  <c r="P7969" i="10" s="1"/>
  <c r="O7968" i="10"/>
  <c r="P7968" i="10" s="1"/>
  <c r="O7967" i="10"/>
  <c r="O7966" i="10"/>
  <c r="O7965" i="10"/>
  <c r="O7964" i="10"/>
  <c r="P7964" i="10" s="1"/>
  <c r="O7963" i="10"/>
  <c r="O7962" i="10"/>
  <c r="P7962" i="10" s="1"/>
  <c r="O7961" i="10"/>
  <c r="P7961" i="10" s="1"/>
  <c r="O7960" i="10"/>
  <c r="O7959" i="10"/>
  <c r="P7959" i="10" s="1"/>
  <c r="O7958" i="10"/>
  <c r="O7957" i="10"/>
  <c r="P7957" i="10" s="1"/>
  <c r="O7956" i="10"/>
  <c r="P7956" i="10" s="1"/>
  <c r="O7955" i="10"/>
  <c r="P7955" i="10" s="1"/>
  <c r="O7954" i="10"/>
  <c r="P7954" i="10" s="1"/>
  <c r="O7953" i="10"/>
  <c r="O7952" i="10"/>
  <c r="O7951" i="10"/>
  <c r="P7951" i="10" s="1"/>
  <c r="O7950" i="10"/>
  <c r="P7950" i="10" s="1"/>
  <c r="O7949" i="10"/>
  <c r="O7948" i="10"/>
  <c r="P7948" i="10" s="1"/>
  <c r="O7947" i="10"/>
  <c r="O7946" i="10"/>
  <c r="O7945" i="10"/>
  <c r="P7945" i="10" s="1"/>
  <c r="O7944" i="10"/>
  <c r="O7943" i="10"/>
  <c r="P7943" i="10" s="1"/>
  <c r="O7942" i="10"/>
  <c r="P7942" i="10" s="1"/>
  <c r="O7941" i="10"/>
  <c r="O7940" i="10"/>
  <c r="O7939" i="10"/>
  <c r="P7939" i="10" s="1"/>
  <c r="O7938" i="10"/>
  <c r="P7938" i="10" s="1"/>
  <c r="O7937" i="10"/>
  <c r="O7936" i="10"/>
  <c r="P7936" i="10" s="1"/>
  <c r="O7935" i="10"/>
  <c r="O7934" i="10"/>
  <c r="O7933" i="10"/>
  <c r="P7933" i="10" s="1"/>
  <c r="O7932" i="10"/>
  <c r="O7931" i="10"/>
  <c r="P7931" i="10" s="1"/>
  <c r="O7930" i="10"/>
  <c r="P7930" i="10" s="1"/>
  <c r="O7929" i="10"/>
  <c r="O7928" i="10"/>
  <c r="P7928" i="10" s="1"/>
  <c r="O7927" i="10"/>
  <c r="P7927" i="10" s="1"/>
  <c r="O7926" i="10"/>
  <c r="P7926" i="10" s="1"/>
  <c r="O7925" i="10"/>
  <c r="P7925" i="10" s="1"/>
  <c r="O7924" i="10"/>
  <c r="P7924" i="10" s="1"/>
  <c r="O7923" i="10"/>
  <c r="O7922" i="10"/>
  <c r="P7922" i="10" s="1"/>
  <c r="O7921" i="10"/>
  <c r="P7921" i="10" s="1"/>
  <c r="O7920" i="10"/>
  <c r="P7920" i="10" s="1"/>
  <c r="O7919" i="10"/>
  <c r="P7919" i="10" s="1"/>
  <c r="O7918" i="10"/>
  <c r="O7917" i="10"/>
  <c r="O7916" i="10"/>
  <c r="P7916" i="10" s="1"/>
  <c r="O7915" i="10"/>
  <c r="P7915" i="10" s="1"/>
  <c r="O7914" i="10"/>
  <c r="P7914" i="10" s="1"/>
  <c r="O7913" i="10"/>
  <c r="P7913" i="10" s="1"/>
  <c r="O7912" i="10"/>
  <c r="P7912" i="10" s="1"/>
  <c r="O7911" i="10"/>
  <c r="O7910" i="10"/>
  <c r="P7910" i="10" s="1"/>
  <c r="O7909" i="10"/>
  <c r="P7909" i="10" s="1"/>
  <c r="O7908" i="10"/>
  <c r="P7908" i="10" s="1"/>
  <c r="O7907" i="10"/>
  <c r="O7906" i="10"/>
  <c r="P7906" i="10" s="1"/>
  <c r="O7905" i="10"/>
  <c r="P7905" i="10" s="1"/>
  <c r="O7904" i="10"/>
  <c r="O7903" i="10"/>
  <c r="P7903" i="10" s="1"/>
  <c r="O7902" i="10"/>
  <c r="P7902" i="10" s="1"/>
  <c r="O7901" i="10"/>
  <c r="P7901" i="10" s="1"/>
  <c r="O7900" i="10"/>
  <c r="O7899" i="10"/>
  <c r="P7899" i="10" s="1"/>
  <c r="O7898" i="10"/>
  <c r="P7898" i="10" s="1"/>
  <c r="O7897" i="10"/>
  <c r="O7896" i="10"/>
  <c r="O7895" i="10"/>
  <c r="P7895" i="10" s="1"/>
  <c r="O7894" i="10"/>
  <c r="O7893" i="10"/>
  <c r="O7892" i="10"/>
  <c r="P7892" i="10" s="1"/>
  <c r="O7891" i="10"/>
  <c r="O7890" i="10"/>
  <c r="P7890" i="10" s="1"/>
  <c r="O7889" i="10"/>
  <c r="P7889" i="10" s="1"/>
  <c r="O7888" i="10"/>
  <c r="P7888" i="10" s="1"/>
  <c r="O7887" i="10"/>
  <c r="P7887" i="10" s="1"/>
  <c r="O7886" i="10"/>
  <c r="P7886" i="10" s="1"/>
  <c r="O7885" i="10"/>
  <c r="P7885" i="10" s="1"/>
  <c r="O7884" i="10"/>
  <c r="O7883" i="10"/>
  <c r="O7882" i="10"/>
  <c r="P7882" i="10" s="1"/>
  <c r="O7881" i="10"/>
  <c r="P7881" i="10" s="1"/>
  <c r="O7880" i="10"/>
  <c r="O7879" i="10"/>
  <c r="P7879" i="10" s="1"/>
  <c r="O7878" i="10"/>
  <c r="P7878" i="10" s="1"/>
  <c r="O7877" i="10"/>
  <c r="P7877" i="10" s="1"/>
  <c r="O7876" i="10"/>
  <c r="P7876" i="10" s="1"/>
  <c r="O7875" i="10"/>
  <c r="P7875" i="10" s="1"/>
  <c r="O7874" i="10"/>
  <c r="O7873" i="10"/>
  <c r="P7873" i="10" s="1"/>
  <c r="O7872" i="10"/>
  <c r="P7872" i="10" s="1"/>
  <c r="O7871" i="10"/>
  <c r="P7871" i="10" s="1"/>
  <c r="O7870" i="10"/>
  <c r="O7869" i="10"/>
  <c r="P7869" i="10" s="1"/>
  <c r="O7868" i="10"/>
  <c r="P7868" i="10" s="1"/>
  <c r="O7867" i="10"/>
  <c r="O7866" i="10"/>
  <c r="P7866" i="10" s="1"/>
  <c r="O7865" i="10"/>
  <c r="P7865" i="10" s="1"/>
  <c r="O7864" i="10"/>
  <c r="O7863" i="10"/>
  <c r="O7862" i="10"/>
  <c r="P7862" i="10" s="1"/>
  <c r="O7861" i="10"/>
  <c r="O7860" i="10"/>
  <c r="O7859" i="10"/>
  <c r="O7858" i="10"/>
  <c r="P7858" i="10" s="1"/>
  <c r="O7857" i="10"/>
  <c r="O7856" i="10"/>
  <c r="P7856" i="10" s="1"/>
  <c r="O7855" i="10"/>
  <c r="P7855" i="10" s="1"/>
  <c r="O7854" i="10"/>
  <c r="O7853" i="10"/>
  <c r="O7852" i="10"/>
  <c r="P7852" i="10" s="1"/>
  <c r="O7851" i="10"/>
  <c r="P7851" i="10" s="1"/>
  <c r="O7850" i="10"/>
  <c r="O7849" i="10"/>
  <c r="P7849" i="10" s="1"/>
  <c r="O7848" i="10"/>
  <c r="P7848" i="10" s="1"/>
  <c r="O7847" i="10"/>
  <c r="P7847" i="10" s="1"/>
  <c r="O7846" i="10"/>
  <c r="O7845" i="10"/>
  <c r="P7845" i="10" s="1"/>
  <c r="O7844" i="10"/>
  <c r="P7844" i="10" s="1"/>
  <c r="O7843" i="10"/>
  <c r="O7842" i="10"/>
  <c r="P7842" i="10" s="1"/>
  <c r="O7841" i="10"/>
  <c r="P7841" i="10" s="1"/>
  <c r="O7840" i="10"/>
  <c r="P7840" i="10" s="1"/>
  <c r="O7839" i="10"/>
  <c r="P7839" i="10" s="1"/>
  <c r="O7838" i="10"/>
  <c r="P7838" i="10" s="1"/>
  <c r="O7837" i="10"/>
  <c r="O7836" i="10"/>
  <c r="P7836" i="10" s="1"/>
  <c r="O7835" i="10"/>
  <c r="P7835" i="10" s="1"/>
  <c r="O7834" i="10"/>
  <c r="P7834" i="10" s="1"/>
  <c r="O7833" i="10"/>
  <c r="O7832" i="10"/>
  <c r="P7832" i="10" s="1"/>
  <c r="O7831" i="10"/>
  <c r="P7831" i="10" s="1"/>
  <c r="O7830" i="10"/>
  <c r="O7829" i="10"/>
  <c r="P7829" i="10" s="1"/>
  <c r="O7828" i="10"/>
  <c r="P7828" i="10" s="1"/>
  <c r="O7827" i="10"/>
  <c r="P7827" i="10" s="1"/>
  <c r="O7826" i="10"/>
  <c r="P7826" i="10" s="1"/>
  <c r="O7825" i="10"/>
  <c r="P7825" i="10" s="1"/>
  <c r="O7824" i="10"/>
  <c r="P7824" i="10" s="1"/>
  <c r="O7823" i="10"/>
  <c r="O7822" i="10"/>
  <c r="P7822" i="10" s="1"/>
  <c r="O7821" i="10"/>
  <c r="O7820" i="10"/>
  <c r="P7820" i="10" s="1"/>
  <c r="O7819" i="10"/>
  <c r="O7818" i="10"/>
  <c r="O7817" i="10"/>
  <c r="O7816" i="10"/>
  <c r="O7815" i="10"/>
  <c r="P7815" i="10" s="1"/>
  <c r="O7814" i="10"/>
  <c r="P7814" i="10" s="1"/>
  <c r="O7813" i="10"/>
  <c r="O7812" i="10"/>
  <c r="P7812" i="10" s="1"/>
  <c r="O7811" i="10"/>
  <c r="P7811" i="10" s="1"/>
  <c r="O7810" i="10"/>
  <c r="O7809" i="10"/>
  <c r="P7809" i="10" s="1"/>
  <c r="O7808" i="10"/>
  <c r="O7807" i="10"/>
  <c r="P7807" i="10" s="1"/>
  <c r="O7806" i="10"/>
  <c r="P7806" i="10" s="1"/>
  <c r="O7805" i="10"/>
  <c r="P7805" i="10" s="1"/>
  <c r="O7804" i="10"/>
  <c r="P7804" i="10" s="1"/>
  <c r="O7803" i="10"/>
  <c r="P7803" i="10" s="1"/>
  <c r="O7802" i="10"/>
  <c r="O7801" i="10"/>
  <c r="P7801" i="10" s="1"/>
  <c r="O7800" i="10"/>
  <c r="P7800" i="10" s="1"/>
  <c r="O7799" i="10"/>
  <c r="P7799" i="10" s="1"/>
  <c r="O7798" i="10"/>
  <c r="P7798" i="10" s="1"/>
  <c r="O7797" i="10"/>
  <c r="P7797" i="10" s="1"/>
  <c r="O7796" i="10"/>
  <c r="P7796" i="10" s="1"/>
  <c r="O7795" i="10"/>
  <c r="O7794" i="10"/>
  <c r="P7794" i="10" s="1"/>
  <c r="O7793" i="10"/>
  <c r="P7793" i="10" s="1"/>
  <c r="O7792" i="10"/>
  <c r="O7791" i="10"/>
  <c r="P7791" i="10" s="1"/>
  <c r="O7790" i="10"/>
  <c r="P7790" i="10" s="1"/>
  <c r="O7789" i="10"/>
  <c r="O7788" i="10"/>
  <c r="P7788" i="10" s="1"/>
  <c r="O7787" i="10"/>
  <c r="P7787" i="10" s="1"/>
  <c r="O7786" i="10"/>
  <c r="O7785" i="10"/>
  <c r="P7785" i="10" s="1"/>
  <c r="O7784" i="10"/>
  <c r="P7784" i="10" s="1"/>
  <c r="O7783" i="10"/>
  <c r="P7783" i="10" s="1"/>
  <c r="O7782" i="10"/>
  <c r="P7782" i="10" s="1"/>
  <c r="O7781" i="10"/>
  <c r="P7781" i="10" s="1"/>
  <c r="O7780" i="10"/>
  <c r="P7780" i="10" s="1"/>
  <c r="O7779" i="10"/>
  <c r="O7778" i="10"/>
  <c r="P7778" i="10" s="1"/>
  <c r="O7777" i="10"/>
  <c r="P7777" i="10" s="1"/>
  <c r="O7776" i="10"/>
  <c r="P7776" i="10" s="1"/>
  <c r="O7775" i="10"/>
  <c r="O7774" i="10"/>
  <c r="P7774" i="10" s="1"/>
  <c r="O7773" i="10"/>
  <c r="O7772" i="10"/>
  <c r="P7772" i="10" s="1"/>
  <c r="O7771" i="10"/>
  <c r="P7771" i="10" s="1"/>
  <c r="O7770" i="10"/>
  <c r="O7769" i="10"/>
  <c r="P7769" i="10" s="1"/>
  <c r="O7768" i="10"/>
  <c r="P7768" i="10" s="1"/>
  <c r="O7767" i="10"/>
  <c r="O7766" i="10"/>
  <c r="P7766" i="10" s="1"/>
  <c r="O7765" i="10"/>
  <c r="O7764" i="10"/>
  <c r="O7763" i="10"/>
  <c r="P7763" i="10" s="1"/>
  <c r="O7762" i="10"/>
  <c r="P7762" i="10" s="1"/>
  <c r="O7761" i="10"/>
  <c r="O7760" i="10"/>
  <c r="P7760" i="10" s="1"/>
  <c r="O7759" i="10"/>
  <c r="P7759" i="10" s="1"/>
  <c r="O7758" i="10"/>
  <c r="O7757" i="10"/>
  <c r="P7757" i="10" s="1"/>
  <c r="O7756" i="10"/>
  <c r="P7756" i="10" s="1"/>
  <c r="O7755" i="10"/>
  <c r="O7754" i="10"/>
  <c r="O7753" i="10"/>
  <c r="P7753" i="10" s="1"/>
  <c r="O7752" i="10"/>
  <c r="P7752" i="10" s="1"/>
  <c r="O7751" i="10"/>
  <c r="P7751" i="10" s="1"/>
  <c r="O7750" i="10"/>
  <c r="P7750" i="10" s="1"/>
  <c r="O7749" i="10"/>
  <c r="O7748" i="10"/>
  <c r="O7747" i="10"/>
  <c r="P7747" i="10" s="1"/>
  <c r="O7746" i="10"/>
  <c r="P7746" i="10" s="1"/>
  <c r="O7745" i="10"/>
  <c r="P7745" i="10" s="1"/>
  <c r="O7744" i="10"/>
  <c r="P7744" i="10" s="1"/>
  <c r="O7743" i="10"/>
  <c r="O7742" i="10"/>
  <c r="O7741" i="10"/>
  <c r="P7741" i="10" s="1"/>
  <c r="O7740" i="10"/>
  <c r="P7740" i="10" s="1"/>
  <c r="O7739" i="10"/>
  <c r="O7738" i="10"/>
  <c r="O7737" i="10"/>
  <c r="P7737" i="10" s="1"/>
  <c r="O7736" i="10"/>
  <c r="O7735" i="10"/>
  <c r="O7734" i="10"/>
  <c r="P7734" i="10" s="1"/>
  <c r="O7733" i="10"/>
  <c r="P7733" i="10" s="1"/>
  <c r="O7732" i="10"/>
  <c r="O7731" i="10"/>
  <c r="O7730" i="10"/>
  <c r="P7730" i="10" s="1"/>
  <c r="O7729" i="10"/>
  <c r="P7729" i="10" s="1"/>
  <c r="O7728" i="10"/>
  <c r="P7728" i="10" s="1"/>
  <c r="O7727" i="10"/>
  <c r="P7727" i="10" s="1"/>
  <c r="O7726" i="10"/>
  <c r="O7725" i="10"/>
  <c r="O7724" i="10"/>
  <c r="P7724" i="10" s="1"/>
  <c r="O7723" i="10"/>
  <c r="P7723" i="10" s="1"/>
  <c r="O7722" i="10"/>
  <c r="O7721" i="10"/>
  <c r="P7721" i="10" s="1"/>
  <c r="O7720" i="10"/>
  <c r="P7720" i="10" s="1"/>
  <c r="O7719" i="10"/>
  <c r="P7719" i="10" s="1"/>
  <c r="O7718" i="10"/>
  <c r="O7717" i="10"/>
  <c r="P7717" i="10" s="1"/>
  <c r="O7716" i="10"/>
  <c r="P7716" i="10" s="1"/>
  <c r="O7715" i="10"/>
  <c r="P7715" i="10" s="1"/>
  <c r="O7714" i="10"/>
  <c r="P7714" i="10" s="1"/>
  <c r="O7713" i="10"/>
  <c r="P7713" i="10" s="1"/>
  <c r="O7712" i="10"/>
  <c r="O7711" i="10"/>
  <c r="O7710" i="10"/>
  <c r="P7710" i="10" s="1"/>
  <c r="O7709" i="10"/>
  <c r="O7708" i="10"/>
  <c r="P7708" i="10" s="1"/>
  <c r="O7707" i="10"/>
  <c r="P7707" i="10" s="1"/>
  <c r="O7706" i="10"/>
  <c r="P7706" i="10" s="1"/>
  <c r="O7705" i="10"/>
  <c r="O7704" i="10"/>
  <c r="P7704" i="10" s="1"/>
  <c r="O7703" i="10"/>
  <c r="P7703" i="10" s="1"/>
  <c r="O7702" i="10"/>
  <c r="P7702" i="10" s="1"/>
  <c r="O7701" i="10"/>
  <c r="O7700" i="10"/>
  <c r="P7700" i="10" s="1"/>
  <c r="O7699" i="10"/>
  <c r="P7699" i="10" s="1"/>
  <c r="O7698" i="10"/>
  <c r="P7698" i="10" s="1"/>
  <c r="O7697" i="10"/>
  <c r="P7697" i="10" s="1"/>
  <c r="O7696" i="10"/>
  <c r="P7696" i="10" s="1"/>
  <c r="O7695" i="10"/>
  <c r="O7694" i="10"/>
  <c r="P7694" i="10" s="1"/>
  <c r="O7693" i="10"/>
  <c r="P7693" i="10" s="1"/>
  <c r="O7692" i="10"/>
  <c r="O7691" i="10"/>
  <c r="P7691" i="10" s="1"/>
  <c r="O7690" i="10"/>
  <c r="P7690" i="10" s="1"/>
  <c r="O7689" i="10"/>
  <c r="O7688" i="10"/>
  <c r="O7687" i="10"/>
  <c r="P7687" i="10" s="1"/>
  <c r="O7686" i="10"/>
  <c r="P7686" i="10" s="1"/>
  <c r="O7685" i="10"/>
  <c r="O7684" i="10"/>
  <c r="P7684" i="10" s="1"/>
  <c r="O7683" i="10"/>
  <c r="P7683" i="10" s="1"/>
  <c r="O7682" i="10"/>
  <c r="P7682" i="10" s="1"/>
  <c r="O7681" i="10"/>
  <c r="O7680" i="10"/>
  <c r="P7680" i="10" s="1"/>
  <c r="O7679" i="10"/>
  <c r="O7678" i="10"/>
  <c r="O7677" i="10"/>
  <c r="P7677" i="10" s="1"/>
  <c r="O7676" i="10"/>
  <c r="P7676" i="10" s="1"/>
  <c r="O7675" i="10"/>
  <c r="O7674" i="10"/>
  <c r="O7673" i="10"/>
  <c r="P7673" i="10" s="1"/>
  <c r="O7672" i="10"/>
  <c r="O7671" i="10"/>
  <c r="O7670" i="10"/>
  <c r="P7670" i="10" s="1"/>
  <c r="O7669" i="10"/>
  <c r="P7669" i="10" s="1"/>
  <c r="O7668" i="10"/>
  <c r="P7668" i="10" s="1"/>
  <c r="O7667" i="10"/>
  <c r="P7667" i="10" s="1"/>
  <c r="O7666" i="10"/>
  <c r="P7666" i="10" s="1"/>
  <c r="O7665" i="10"/>
  <c r="P7665" i="10" s="1"/>
  <c r="O7664" i="10"/>
  <c r="P7664" i="10" s="1"/>
  <c r="O7663" i="10"/>
  <c r="P7663" i="10" s="1"/>
  <c r="O7662" i="10"/>
  <c r="P7662" i="10" s="1"/>
  <c r="O7661" i="10"/>
  <c r="P7661" i="10" s="1"/>
  <c r="O7660" i="10"/>
  <c r="P7660" i="10" s="1"/>
  <c r="O7659" i="10"/>
  <c r="O7658" i="10"/>
  <c r="P7658" i="10" s="1"/>
  <c r="O7657" i="10"/>
  <c r="P7657" i="10" s="1"/>
  <c r="O7656" i="10"/>
  <c r="P7656" i="10" s="1"/>
  <c r="O7655" i="10"/>
  <c r="O7654" i="10"/>
  <c r="O7653" i="10"/>
  <c r="P7653" i="10" s="1"/>
  <c r="O7652" i="10"/>
  <c r="P7652" i="10" s="1"/>
  <c r="O7651" i="10"/>
  <c r="P7651" i="10" s="1"/>
  <c r="O7650" i="10"/>
  <c r="P7650" i="10" s="1"/>
  <c r="O7649" i="10"/>
  <c r="P7649" i="10" s="1"/>
  <c r="O7648" i="10"/>
  <c r="P7648" i="10" s="1"/>
  <c r="O7647" i="10"/>
  <c r="P7647" i="10" s="1"/>
  <c r="O7646" i="10"/>
  <c r="P7646" i="10" s="1"/>
  <c r="O7645" i="10"/>
  <c r="P7645" i="10" s="1"/>
  <c r="O7644" i="10"/>
  <c r="P7644" i="10" s="1"/>
  <c r="O7643" i="10"/>
  <c r="P7643" i="10" s="1"/>
  <c r="O7642" i="10"/>
  <c r="O7641" i="10"/>
  <c r="P7641" i="10" s="1"/>
  <c r="O7640" i="10"/>
  <c r="P7640" i="10" s="1"/>
  <c r="O7639" i="10"/>
  <c r="O7638" i="10"/>
  <c r="P7638" i="10" s="1"/>
  <c r="O7637" i="10"/>
  <c r="O7636" i="10"/>
  <c r="O7635" i="10"/>
  <c r="O7634" i="10"/>
  <c r="O7633" i="10"/>
  <c r="P7633" i="10" s="1"/>
  <c r="O7632" i="10"/>
  <c r="P7632" i="10" s="1"/>
  <c r="O7631" i="10"/>
  <c r="O7630" i="10"/>
  <c r="P7630" i="10" s="1"/>
  <c r="O7629" i="10"/>
  <c r="P7629" i="10" s="1"/>
  <c r="O7628" i="10"/>
  <c r="O7627" i="10"/>
  <c r="O7626" i="10"/>
  <c r="P7626" i="10" s="1"/>
  <c r="O7625" i="10"/>
  <c r="P7625" i="10" s="1"/>
  <c r="O7624" i="10"/>
  <c r="O7623" i="10"/>
  <c r="O7622" i="10"/>
  <c r="P7622" i="10" s="1"/>
  <c r="O7621" i="10"/>
  <c r="O7620" i="10"/>
  <c r="O7619" i="10"/>
  <c r="O7618" i="10"/>
  <c r="O7617" i="10"/>
  <c r="P7617" i="10" s="1"/>
  <c r="O7616" i="10"/>
  <c r="P7616" i="10" s="1"/>
  <c r="O7615" i="10"/>
  <c r="O7614" i="10"/>
  <c r="P7614" i="10" s="1"/>
  <c r="O7613" i="10"/>
  <c r="O7612" i="10"/>
  <c r="P7612" i="10" s="1"/>
  <c r="O7611" i="10"/>
  <c r="P7611" i="10" s="1"/>
  <c r="O7610" i="10"/>
  <c r="O7609" i="10"/>
  <c r="O7608" i="10"/>
  <c r="O7607" i="10"/>
  <c r="P7607" i="10" s="1"/>
  <c r="O7606" i="10"/>
  <c r="O7605" i="10"/>
  <c r="P7605" i="10" s="1"/>
  <c r="O7604" i="10"/>
  <c r="O7603" i="10"/>
  <c r="O7602" i="10"/>
  <c r="O7601" i="10"/>
  <c r="O7600" i="10"/>
  <c r="O7599" i="10"/>
  <c r="P7599" i="10" s="1"/>
  <c r="O7598" i="10"/>
  <c r="P7598" i="10" s="1"/>
  <c r="O7597" i="10"/>
  <c r="O7596" i="10"/>
  <c r="P7596" i="10" s="1"/>
  <c r="O7595" i="10"/>
  <c r="P7595" i="10" s="1"/>
  <c r="O7594" i="10"/>
  <c r="O7593" i="10"/>
  <c r="P7593" i="10" s="1"/>
  <c r="O7592" i="10"/>
  <c r="O7591" i="10"/>
  <c r="P7591" i="10" s="1"/>
  <c r="O7590" i="10"/>
  <c r="O7589" i="10"/>
  <c r="P7589" i="10" s="1"/>
  <c r="O7588" i="10"/>
  <c r="O7587" i="10"/>
  <c r="O7586" i="10"/>
  <c r="O7585" i="10"/>
  <c r="P7585" i="10" s="1"/>
  <c r="O7584" i="10"/>
  <c r="P7584" i="10" s="1"/>
  <c r="O7583" i="10"/>
  <c r="P7583" i="10" s="1"/>
  <c r="O7582" i="10"/>
  <c r="P7582" i="10" s="1"/>
  <c r="O7581" i="10"/>
  <c r="P7581" i="10" s="1"/>
  <c r="O7580" i="10"/>
  <c r="O7579" i="10"/>
  <c r="P7579" i="10" s="1"/>
  <c r="O7578" i="10"/>
  <c r="O7577" i="10"/>
  <c r="P7577" i="10" s="1"/>
  <c r="O7576" i="10"/>
  <c r="P7576" i="10" s="1"/>
  <c r="O7575" i="10"/>
  <c r="P7575" i="10" s="1"/>
  <c r="O7574" i="10"/>
  <c r="P7574" i="10" s="1"/>
  <c r="O7573" i="10"/>
  <c r="O7572" i="10"/>
  <c r="P7572" i="10" s="1"/>
  <c r="O7571" i="10"/>
  <c r="O7570" i="10"/>
  <c r="O7569" i="10"/>
  <c r="O7568" i="10"/>
  <c r="O7567" i="10"/>
  <c r="O7566" i="10"/>
  <c r="P7566" i="10" s="1"/>
  <c r="O7565" i="10"/>
  <c r="O7564" i="10"/>
  <c r="O7563" i="10"/>
  <c r="P7563" i="10" s="1"/>
  <c r="O7562" i="10"/>
  <c r="P7562" i="10" s="1"/>
  <c r="O7561" i="10"/>
  <c r="O7560" i="10"/>
  <c r="P7560" i="10" s="1"/>
  <c r="O7559" i="10"/>
  <c r="P7559" i="10" s="1"/>
  <c r="O7558" i="10"/>
  <c r="O7557" i="10"/>
  <c r="P7557" i="10" s="1"/>
  <c r="O7556" i="10"/>
  <c r="P7556" i="10" s="1"/>
  <c r="O7555" i="10"/>
  <c r="O7554" i="10"/>
  <c r="P7554" i="10" s="1"/>
  <c r="O7553" i="10"/>
  <c r="P7553" i="10" s="1"/>
  <c r="O7552" i="10"/>
  <c r="P7552" i="10" s="1"/>
  <c r="O7551" i="10"/>
  <c r="P7551" i="10" s="1"/>
  <c r="O7550" i="10"/>
  <c r="P7550" i="10" s="1"/>
  <c r="O7549" i="10"/>
  <c r="P7549" i="10" s="1"/>
  <c r="O7548" i="10"/>
  <c r="O7547" i="10"/>
  <c r="P7547" i="10" s="1"/>
  <c r="O7546" i="10"/>
  <c r="P7546" i="10" s="1"/>
  <c r="O7545" i="10"/>
  <c r="O7544" i="10"/>
  <c r="O7543" i="10"/>
  <c r="P7543" i="10" s="1"/>
  <c r="O7542" i="10"/>
  <c r="O7541" i="10"/>
  <c r="O7540" i="10"/>
  <c r="P7540" i="10" s="1"/>
  <c r="O7539" i="10"/>
  <c r="O7538" i="10"/>
  <c r="O7537" i="10"/>
  <c r="P7537" i="10" s="1"/>
  <c r="O7536" i="10"/>
  <c r="P7536" i="10" s="1"/>
  <c r="O7535" i="10"/>
  <c r="O7534" i="10"/>
  <c r="P7534" i="10" s="1"/>
  <c r="O7533" i="10"/>
  <c r="P7533" i="10" s="1"/>
  <c r="O7532" i="10"/>
  <c r="P7532" i="10" s="1"/>
  <c r="O7531" i="10"/>
  <c r="P7531" i="10" s="1"/>
  <c r="O7530" i="10"/>
  <c r="P7530" i="10" s="1"/>
  <c r="O7529" i="10"/>
  <c r="P7529" i="10" s="1"/>
  <c r="O7528" i="10"/>
  <c r="O7527" i="10"/>
  <c r="P7527" i="10" s="1"/>
  <c r="O7526" i="10"/>
  <c r="P7526" i="10" s="1"/>
  <c r="O7525" i="10"/>
  <c r="O7524" i="10"/>
  <c r="P7524" i="10" s="1"/>
  <c r="O7523" i="10"/>
  <c r="P7523" i="10" s="1"/>
  <c r="O7522" i="10"/>
  <c r="P7522" i="10" s="1"/>
  <c r="O7521" i="10"/>
  <c r="O7520" i="10"/>
  <c r="P7520" i="10" s="1"/>
  <c r="O7519" i="10"/>
  <c r="P7519" i="10" s="1"/>
  <c r="O7518" i="10"/>
  <c r="O7517" i="10"/>
  <c r="P7517" i="10" s="1"/>
  <c r="O7516" i="10"/>
  <c r="P7516" i="10" s="1"/>
  <c r="O7515" i="10"/>
  <c r="O7514" i="10"/>
  <c r="P7514" i="10" s="1"/>
  <c r="O7513" i="10"/>
  <c r="P7513" i="10" s="1"/>
  <c r="O7512" i="10"/>
  <c r="P7512" i="10" s="1"/>
  <c r="O7511" i="10"/>
  <c r="O7510" i="10"/>
  <c r="P7510" i="10" s="1"/>
  <c r="O7509" i="10"/>
  <c r="O7508" i="10"/>
  <c r="O7507" i="10"/>
  <c r="O7506" i="10"/>
  <c r="P7506" i="10" s="1"/>
  <c r="O7505" i="10"/>
  <c r="O7504" i="10"/>
  <c r="O7503" i="10"/>
  <c r="P7503" i="10" s="1"/>
  <c r="O7502" i="10"/>
  <c r="P7502" i="10" s="1"/>
  <c r="O7501" i="10"/>
  <c r="O7500" i="10"/>
  <c r="P7500" i="10" s="1"/>
  <c r="O7499" i="10"/>
  <c r="P7499" i="10" s="1"/>
  <c r="O7498" i="10"/>
  <c r="O7497" i="10"/>
  <c r="P7497" i="10" s="1"/>
  <c r="O7496" i="10"/>
  <c r="P7496" i="10" s="1"/>
  <c r="O7495" i="10"/>
  <c r="O7494" i="10"/>
  <c r="O7493" i="10"/>
  <c r="P7493" i="10" s="1"/>
  <c r="O7492" i="10"/>
  <c r="O7491" i="10"/>
  <c r="P7491" i="10" s="1"/>
  <c r="O7490" i="10"/>
  <c r="O7489" i="10"/>
  <c r="P7489" i="10" s="1"/>
  <c r="O7488" i="10"/>
  <c r="O7487" i="10"/>
  <c r="O7486" i="10"/>
  <c r="P7486" i="10" s="1"/>
  <c r="O7485" i="10"/>
  <c r="O7484" i="10"/>
  <c r="O7483" i="10"/>
  <c r="P7483" i="10" s="1"/>
  <c r="O7482" i="10"/>
  <c r="P7482" i="10" s="1"/>
  <c r="O7481" i="10"/>
  <c r="P7481" i="10" s="1"/>
  <c r="O7480" i="10"/>
  <c r="P7480" i="10" s="1"/>
  <c r="O7479" i="10"/>
  <c r="P7479" i="10" s="1"/>
  <c r="O7478" i="10"/>
  <c r="P7478" i="10" s="1"/>
  <c r="O7477" i="10"/>
  <c r="P7477" i="10" s="1"/>
  <c r="O7476" i="10"/>
  <c r="P7476" i="10" s="1"/>
  <c r="O7475" i="10"/>
  <c r="O7474" i="10"/>
  <c r="O7473" i="10"/>
  <c r="P7473" i="10" s="1"/>
  <c r="O7472" i="10"/>
  <c r="O7471" i="10"/>
  <c r="O7470" i="10"/>
  <c r="O7469" i="10"/>
  <c r="P7469" i="10" s="1"/>
  <c r="O7468" i="10"/>
  <c r="P7468" i="10" s="1"/>
  <c r="O7467" i="10"/>
  <c r="P7467" i="10" s="1"/>
  <c r="O7466" i="10"/>
  <c r="P7466" i="10" s="1"/>
  <c r="O7465" i="10"/>
  <c r="P7465" i="10" s="1"/>
  <c r="O7464" i="10"/>
  <c r="P7464" i="10" s="1"/>
  <c r="O7463" i="10"/>
  <c r="P7463" i="10" s="1"/>
  <c r="O7462" i="10"/>
  <c r="O7461" i="10"/>
  <c r="P7461" i="10" s="1"/>
  <c r="O7460" i="10"/>
  <c r="P7460" i="10" s="1"/>
  <c r="O7459" i="10"/>
  <c r="P7459" i="10" s="1"/>
  <c r="O7458" i="10"/>
  <c r="P7458" i="10" s="1"/>
  <c r="O7457" i="10"/>
  <c r="P7457" i="10" s="1"/>
  <c r="O7456" i="10"/>
  <c r="P7456" i="10" s="1"/>
  <c r="O7455" i="10"/>
  <c r="P7455" i="10" s="1"/>
  <c r="O7454" i="10"/>
  <c r="O7453" i="10"/>
  <c r="P7453" i="10" s="1"/>
  <c r="O7452" i="10"/>
  <c r="P7452" i="10" s="1"/>
  <c r="O7451" i="10"/>
  <c r="P7451" i="10" s="1"/>
  <c r="O7450" i="10"/>
  <c r="O7449" i="10"/>
  <c r="P7449" i="10" s="1"/>
  <c r="O7448" i="10"/>
  <c r="P7448" i="10" s="1"/>
  <c r="O7447" i="10"/>
  <c r="O7446" i="10"/>
  <c r="O7445" i="10"/>
  <c r="P7445" i="10" s="1"/>
  <c r="O7444" i="10"/>
  <c r="P7444" i="10" s="1"/>
  <c r="O7443" i="10"/>
  <c r="O7442" i="10"/>
  <c r="O7441" i="10"/>
  <c r="P7441" i="10" s="1"/>
  <c r="O7440" i="10"/>
  <c r="P7440" i="10" s="1"/>
  <c r="O7439" i="10"/>
  <c r="P7439" i="10" s="1"/>
  <c r="O7438" i="10"/>
  <c r="O7437" i="10"/>
  <c r="O7436" i="10"/>
  <c r="P7436" i="10" s="1"/>
  <c r="O7435" i="10"/>
  <c r="O7434" i="10"/>
  <c r="O7433" i="10"/>
  <c r="O7432" i="10"/>
  <c r="P7432" i="10" s="1"/>
  <c r="O7431" i="10"/>
  <c r="O7430" i="10"/>
  <c r="O7429" i="10"/>
  <c r="P7429" i="10" s="1"/>
  <c r="O7428" i="10"/>
  <c r="P7428" i="10" s="1"/>
  <c r="O7427" i="10"/>
  <c r="P7427" i="10" s="1"/>
  <c r="O7426" i="10"/>
  <c r="O7425" i="10"/>
  <c r="P7425" i="10" s="1"/>
  <c r="O7424" i="10"/>
  <c r="P7424" i="10" s="1"/>
  <c r="O7423" i="10"/>
  <c r="P7423" i="10" s="1"/>
  <c r="O7422" i="10"/>
  <c r="O7421" i="10"/>
  <c r="O7420" i="10"/>
  <c r="P7420" i="10" s="1"/>
  <c r="O7419" i="10"/>
  <c r="O7418" i="10"/>
  <c r="O7417" i="10"/>
  <c r="O7416" i="10"/>
  <c r="P7416" i="10" s="1"/>
  <c r="O7415" i="10"/>
  <c r="O7414" i="10"/>
  <c r="O7413" i="10"/>
  <c r="O7412" i="10"/>
  <c r="P7412" i="10" s="1"/>
  <c r="O7411" i="10"/>
  <c r="O7410" i="10"/>
  <c r="P7410" i="10" s="1"/>
  <c r="O7409" i="10"/>
  <c r="O7408" i="10"/>
  <c r="O7407" i="10"/>
  <c r="P7407" i="10" s="1"/>
  <c r="O7406" i="10"/>
  <c r="O7405" i="10"/>
  <c r="O7404" i="10"/>
  <c r="P7404" i="10" s="1"/>
  <c r="O7403" i="10"/>
  <c r="P7403" i="10" s="1"/>
  <c r="O7402" i="10"/>
  <c r="P7402" i="10" s="1"/>
  <c r="O7401" i="10"/>
  <c r="P7401" i="10" s="1"/>
  <c r="O7400" i="10"/>
  <c r="O7399" i="10"/>
  <c r="P7399" i="10" s="1"/>
  <c r="O7398" i="10"/>
  <c r="P7398" i="10" s="1"/>
  <c r="O7397" i="10"/>
  <c r="O7396" i="10"/>
  <c r="P7396" i="10" s="1"/>
  <c r="O7395" i="10"/>
  <c r="O7394" i="10"/>
  <c r="O7393" i="10"/>
  <c r="O7392" i="10"/>
  <c r="O7391" i="10"/>
  <c r="O7390" i="10"/>
  <c r="O7389" i="10"/>
  <c r="P7389" i="10" s="1"/>
  <c r="O7388" i="10"/>
  <c r="P7388" i="10" s="1"/>
  <c r="O7387" i="10"/>
  <c r="P7387" i="10" s="1"/>
  <c r="O7386" i="10"/>
  <c r="P7386" i="10" s="1"/>
  <c r="O7385" i="10"/>
  <c r="P7385" i="10" s="1"/>
  <c r="O7384" i="10"/>
  <c r="P7384" i="10" s="1"/>
  <c r="O7383" i="10"/>
  <c r="P7383" i="10" s="1"/>
  <c r="O7382" i="10"/>
  <c r="O7381" i="10"/>
  <c r="P7381" i="10" s="1"/>
  <c r="O7380" i="10"/>
  <c r="P7380" i="10" s="1"/>
  <c r="O7379" i="10"/>
  <c r="P7379" i="10" s="1"/>
  <c r="O7378" i="10"/>
  <c r="P7378" i="10" s="1"/>
  <c r="O7377" i="10"/>
  <c r="O7376" i="10"/>
  <c r="O7375" i="10"/>
  <c r="O7374" i="10"/>
  <c r="O7373" i="10"/>
  <c r="P7373" i="10" s="1"/>
  <c r="O7372" i="10"/>
  <c r="P7372" i="10" s="1"/>
  <c r="O7371" i="10"/>
  <c r="P7371" i="10" s="1"/>
  <c r="O7370" i="10"/>
  <c r="P7370" i="10" s="1"/>
  <c r="O7369" i="10"/>
  <c r="P7369" i="10" s="1"/>
  <c r="O7368" i="10"/>
  <c r="P7368" i="10" s="1"/>
  <c r="O7367" i="10"/>
  <c r="P7367" i="10" s="1"/>
  <c r="O7366" i="10"/>
  <c r="P7366" i="10" s="1"/>
  <c r="O7365" i="10"/>
  <c r="O7364" i="10"/>
  <c r="P7364" i="10" s="1"/>
  <c r="O7363" i="10"/>
  <c r="O7362" i="10"/>
  <c r="P7362" i="10" s="1"/>
  <c r="O7361" i="10"/>
  <c r="P7361" i="10" s="1"/>
  <c r="O7360" i="10"/>
  <c r="P7360" i="10" s="1"/>
  <c r="O7359" i="10"/>
  <c r="P7359" i="10" s="1"/>
  <c r="O7358" i="10"/>
  <c r="P7358" i="10" s="1"/>
  <c r="O7357" i="10"/>
  <c r="P7357" i="10" s="1"/>
  <c r="O7356" i="10"/>
  <c r="P7356" i="10" s="1"/>
  <c r="O7355" i="10"/>
  <c r="O7354" i="10"/>
  <c r="O7353" i="10"/>
  <c r="O7352" i="10"/>
  <c r="P7352" i="10" s="1"/>
  <c r="O7351" i="10"/>
  <c r="P7351" i="10" s="1"/>
  <c r="O7350" i="10"/>
  <c r="P7350" i="10" s="1"/>
  <c r="O7349" i="10"/>
  <c r="P7349" i="10" s="1"/>
  <c r="O7348" i="10"/>
  <c r="P7348" i="10" s="1"/>
  <c r="O7347" i="10"/>
  <c r="O7346" i="10"/>
  <c r="O7345" i="10"/>
  <c r="O7344" i="10"/>
  <c r="P7344" i="10" s="1"/>
  <c r="O7343" i="10"/>
  <c r="P7343" i="10" s="1"/>
  <c r="O7342" i="10"/>
  <c r="P7342" i="10" s="1"/>
  <c r="O7341" i="10"/>
  <c r="P7341" i="10" s="1"/>
  <c r="O7340" i="10"/>
  <c r="P7340" i="10" s="1"/>
  <c r="O7339" i="10"/>
  <c r="O7338" i="10"/>
  <c r="O7337" i="10"/>
  <c r="O7336" i="10"/>
  <c r="P7336" i="10" s="1"/>
  <c r="O7335" i="10"/>
  <c r="P7335" i="10" s="1"/>
  <c r="O7334" i="10"/>
  <c r="P7334" i="10" s="1"/>
  <c r="O7333" i="10"/>
  <c r="P7333" i="10" s="1"/>
  <c r="O7332" i="10"/>
  <c r="O7331" i="10"/>
  <c r="O7330" i="10"/>
  <c r="O7329" i="10"/>
  <c r="O7328" i="10"/>
  <c r="P7328" i="10" s="1"/>
  <c r="O7327" i="10"/>
  <c r="P7327" i="10" s="1"/>
  <c r="O7326" i="10"/>
  <c r="P7326" i="10" s="1"/>
  <c r="O7325" i="10"/>
  <c r="P7325" i="10" s="1"/>
  <c r="O7324" i="10"/>
  <c r="O7323" i="10"/>
  <c r="O7322" i="10"/>
  <c r="P7322" i="10" s="1"/>
  <c r="O7321" i="10"/>
  <c r="O7320" i="10"/>
  <c r="P7320" i="10" s="1"/>
  <c r="O7319" i="10"/>
  <c r="P7319" i="10" s="1"/>
  <c r="O7318" i="10"/>
  <c r="P7318" i="10" s="1"/>
  <c r="O7317" i="10"/>
  <c r="P7317" i="10" s="1"/>
  <c r="O7316" i="10"/>
  <c r="P7316" i="10" s="1"/>
  <c r="O7315" i="10"/>
  <c r="O7314" i="10"/>
  <c r="O7313" i="10"/>
  <c r="O7312" i="10"/>
  <c r="P7312" i="10" s="1"/>
  <c r="O7311" i="10"/>
  <c r="P7311" i="10" s="1"/>
  <c r="O7310" i="10"/>
  <c r="P7310" i="10" s="1"/>
  <c r="O7309" i="10"/>
  <c r="P7309" i="10" s="1"/>
  <c r="O7308" i="10"/>
  <c r="O7307" i="10"/>
  <c r="O7306" i="10"/>
  <c r="P7306" i="10" s="1"/>
  <c r="O7305" i="10"/>
  <c r="O7304" i="10"/>
  <c r="P7304" i="10" s="1"/>
  <c r="O7303" i="10"/>
  <c r="P7303" i="10" s="1"/>
  <c r="O7302" i="10"/>
  <c r="P7302" i="10" s="1"/>
  <c r="O7301" i="10"/>
  <c r="P7301" i="10" s="1"/>
  <c r="O7300" i="10"/>
  <c r="P7300" i="10" s="1"/>
  <c r="O7299" i="10"/>
  <c r="O7298" i="10"/>
  <c r="O7297" i="10"/>
  <c r="O7296" i="10"/>
  <c r="P7296" i="10" s="1"/>
  <c r="O7295" i="10"/>
  <c r="P7295" i="10" s="1"/>
  <c r="O7294" i="10"/>
  <c r="P7294" i="10" s="1"/>
  <c r="O7293" i="10"/>
  <c r="P7293" i="10" s="1"/>
  <c r="O7292" i="10"/>
  <c r="O7291" i="10"/>
  <c r="O7290" i="10"/>
  <c r="O7289" i="10"/>
  <c r="O7288" i="10"/>
  <c r="P7288" i="10" s="1"/>
  <c r="O7287" i="10"/>
  <c r="P7287" i="10" s="1"/>
  <c r="O7286" i="10"/>
  <c r="P7286" i="10" s="1"/>
  <c r="O7285" i="10"/>
  <c r="P7285" i="10" s="1"/>
  <c r="O7284" i="10"/>
  <c r="O7283" i="10"/>
  <c r="O7282" i="10"/>
  <c r="O7281" i="10"/>
  <c r="P7281" i="10" s="1"/>
  <c r="O7280" i="10"/>
  <c r="P7280" i="10" s="1"/>
  <c r="O7279" i="10"/>
  <c r="O7278" i="10"/>
  <c r="P7278" i="10" s="1"/>
  <c r="O7277" i="10"/>
  <c r="P7277" i="10" s="1"/>
  <c r="O7276" i="10"/>
  <c r="P7276" i="10" s="1"/>
  <c r="O7275" i="10"/>
  <c r="O7274" i="10"/>
  <c r="O7273" i="10"/>
  <c r="P7273" i="10" s="1"/>
  <c r="O7272" i="10"/>
  <c r="P7272" i="10" s="1"/>
  <c r="O7271" i="10"/>
  <c r="P7271" i="10" s="1"/>
  <c r="O7270" i="10"/>
  <c r="P7270" i="10" s="1"/>
  <c r="O7269" i="10"/>
  <c r="P7269" i="10" s="1"/>
  <c r="O7268" i="10"/>
  <c r="O7267" i="10"/>
  <c r="P7267" i="10" s="1"/>
  <c r="O7266" i="10"/>
  <c r="O7265" i="10"/>
  <c r="P7265" i="10" s="1"/>
  <c r="O7264" i="10"/>
  <c r="P7264" i="10" s="1"/>
  <c r="O7263" i="10"/>
  <c r="O7262" i="10"/>
  <c r="P7262" i="10" s="1"/>
  <c r="O7261" i="10"/>
  <c r="P7261" i="10" s="1"/>
  <c r="O7260" i="10"/>
  <c r="P7260" i="10" s="1"/>
  <c r="O7259" i="10"/>
  <c r="P7259" i="10" s="1"/>
  <c r="O7258" i="10"/>
  <c r="P7258" i="10" s="1"/>
  <c r="O7257" i="10"/>
  <c r="O7256" i="10"/>
  <c r="P7256" i="10" s="1"/>
  <c r="O7255" i="10"/>
  <c r="P7255" i="10" s="1"/>
  <c r="O7254" i="10"/>
  <c r="P7254" i="10" s="1"/>
  <c r="O7253" i="10"/>
  <c r="P7253" i="10" s="1"/>
  <c r="O7252" i="10"/>
  <c r="O7251" i="10"/>
  <c r="P7251" i="10" s="1"/>
  <c r="O7250" i="10"/>
  <c r="O7249" i="10"/>
  <c r="P7249" i="10" s="1"/>
  <c r="O7248" i="10"/>
  <c r="P7248" i="10" s="1"/>
  <c r="O7247" i="10"/>
  <c r="P7247" i="10" s="1"/>
  <c r="O7246" i="10"/>
  <c r="P7246" i="10" s="1"/>
  <c r="O7245" i="10"/>
  <c r="P7245" i="10" s="1"/>
  <c r="O7244" i="10"/>
  <c r="O7243" i="10"/>
  <c r="O7242" i="10"/>
  <c r="O7241" i="10"/>
  <c r="P7241" i="10" s="1"/>
  <c r="O7240" i="10"/>
  <c r="P7240" i="10" s="1"/>
  <c r="O7239" i="10"/>
  <c r="O7238" i="10"/>
  <c r="P7238" i="10" s="1"/>
  <c r="O7237" i="10"/>
  <c r="O7236" i="10"/>
  <c r="P7236" i="10" s="1"/>
  <c r="O7235" i="10"/>
  <c r="P7235" i="10" s="1"/>
  <c r="O7234" i="10"/>
  <c r="O7233" i="10"/>
  <c r="O7232" i="10"/>
  <c r="P7232" i="10" s="1"/>
  <c r="O7231" i="10"/>
  <c r="O7230" i="10"/>
  <c r="P7230" i="10" s="1"/>
  <c r="O7229" i="10"/>
  <c r="O7228" i="10"/>
  <c r="P7228" i="10" s="1"/>
  <c r="O7227" i="10"/>
  <c r="P7227" i="10" s="1"/>
  <c r="O7226" i="10"/>
  <c r="O7225" i="10"/>
  <c r="O7224" i="10"/>
  <c r="P7224" i="10" s="1"/>
  <c r="O7223" i="10"/>
  <c r="P7223" i="10" s="1"/>
  <c r="O7222" i="10"/>
  <c r="P7222" i="10" s="1"/>
  <c r="O7221" i="10"/>
  <c r="P7221" i="10" s="1"/>
  <c r="O7220" i="10"/>
  <c r="P7220" i="10" s="1"/>
  <c r="O7219" i="10"/>
  <c r="O7218" i="10"/>
  <c r="P7218" i="10" s="1"/>
  <c r="O7217" i="10"/>
  <c r="P7217" i="10" s="1"/>
  <c r="O7216" i="10"/>
  <c r="P7216" i="10" s="1"/>
  <c r="O7215" i="10"/>
  <c r="O7214" i="10"/>
  <c r="P7214" i="10" s="1"/>
  <c r="O7213" i="10"/>
  <c r="P7213" i="10" s="1"/>
  <c r="O7212" i="10"/>
  <c r="P7212" i="10" s="1"/>
  <c r="O7211" i="10"/>
  <c r="P7211" i="10" s="1"/>
  <c r="O7210" i="10"/>
  <c r="O7209" i="10"/>
  <c r="P7209" i="10" s="1"/>
  <c r="O7208" i="10"/>
  <c r="P7208" i="10" s="1"/>
  <c r="O7207" i="10"/>
  <c r="P7207" i="10" s="1"/>
  <c r="O7206" i="10"/>
  <c r="O7205" i="10"/>
  <c r="P7205" i="10" s="1"/>
  <c r="O7204" i="10"/>
  <c r="P7204" i="10" s="1"/>
  <c r="O7203" i="10"/>
  <c r="P7203" i="10" s="1"/>
  <c r="O7202" i="10"/>
  <c r="O7201" i="10"/>
  <c r="P7201" i="10" s="1"/>
  <c r="O7200" i="10"/>
  <c r="P7200" i="10" s="1"/>
  <c r="O7199" i="10"/>
  <c r="P7199" i="10" s="1"/>
  <c r="O7198" i="10"/>
  <c r="P7198" i="10" s="1"/>
  <c r="O7197" i="10"/>
  <c r="P7197" i="10" s="1"/>
  <c r="O7196" i="10"/>
  <c r="O7195" i="10"/>
  <c r="P7195" i="10" s="1"/>
  <c r="O7194" i="10"/>
  <c r="P7194" i="10" s="1"/>
  <c r="O7193" i="10"/>
  <c r="P7193" i="10" s="1"/>
  <c r="O7192" i="10"/>
  <c r="P7192" i="10" s="1"/>
  <c r="O7191" i="10"/>
  <c r="P7191" i="10" s="1"/>
  <c r="O7190" i="10"/>
  <c r="P7190" i="10" s="1"/>
  <c r="O7189" i="10"/>
  <c r="P7189" i="10" s="1"/>
  <c r="O7188" i="10"/>
  <c r="O7187" i="10"/>
  <c r="P7187" i="10" s="1"/>
  <c r="O7186" i="10"/>
  <c r="O7185" i="10"/>
  <c r="P7185" i="10" s="1"/>
  <c r="O7184" i="10"/>
  <c r="P7184" i="10" s="1"/>
  <c r="O7183" i="10"/>
  <c r="P7183" i="10" s="1"/>
  <c r="O7182" i="10"/>
  <c r="O7181" i="10"/>
  <c r="O7180" i="10"/>
  <c r="O7179" i="10"/>
  <c r="P7179" i="10" s="1"/>
  <c r="O7178" i="10"/>
  <c r="O7177" i="10"/>
  <c r="P7177" i="10" s="1"/>
  <c r="O7176" i="10"/>
  <c r="P7176" i="10" s="1"/>
  <c r="O7175" i="10"/>
  <c r="P7175" i="10" s="1"/>
  <c r="O7174" i="10"/>
  <c r="P7174" i="10" s="1"/>
  <c r="O7173" i="10"/>
  <c r="O7172" i="10"/>
  <c r="O7171" i="10"/>
  <c r="P7171" i="10" s="1"/>
  <c r="O7170" i="10"/>
  <c r="P7170" i="10" s="1"/>
  <c r="O7169" i="10"/>
  <c r="O7168" i="10"/>
  <c r="P7168" i="10" s="1"/>
  <c r="O7167" i="10"/>
  <c r="O7166" i="10"/>
  <c r="P7166" i="10" s="1"/>
  <c r="O7165" i="10"/>
  <c r="P7165" i="10" s="1"/>
  <c r="O7164" i="10"/>
  <c r="P7164" i="10" s="1"/>
  <c r="O7163" i="10"/>
  <c r="O7162" i="10"/>
  <c r="P7162" i="10" s="1"/>
  <c r="O7161" i="10"/>
  <c r="P7161" i="10" s="1"/>
  <c r="O7160" i="10"/>
  <c r="P7160" i="10" s="1"/>
  <c r="O7159" i="10"/>
  <c r="O7158" i="10"/>
  <c r="P7158" i="10" s="1"/>
  <c r="O7157" i="10"/>
  <c r="P7157" i="10" s="1"/>
  <c r="O7156" i="10"/>
  <c r="P7156" i="10" s="1"/>
  <c r="O7155" i="10"/>
  <c r="O7154" i="10"/>
  <c r="P7154" i="10" s="1"/>
  <c r="O7153" i="10"/>
  <c r="P7153" i="10" s="1"/>
  <c r="O7152" i="10"/>
  <c r="O7151" i="10"/>
  <c r="P7151" i="10" s="1"/>
  <c r="O7150" i="10"/>
  <c r="O7149" i="10"/>
  <c r="P7149" i="10" s="1"/>
  <c r="O7148" i="10"/>
  <c r="P7148" i="10" s="1"/>
  <c r="O7147" i="10"/>
  <c r="P7147" i="10" s="1"/>
  <c r="O7146" i="10"/>
  <c r="P7146" i="10" s="1"/>
  <c r="O7145" i="10"/>
  <c r="O7144" i="10"/>
  <c r="P7144" i="10" s="1"/>
  <c r="O7143" i="10"/>
  <c r="P7143" i="10" s="1"/>
  <c r="O7142" i="10"/>
  <c r="P7142" i="10" s="1"/>
  <c r="O7141" i="10"/>
  <c r="P7141" i="10" s="1"/>
  <c r="O7140" i="10"/>
  <c r="P7140" i="10" s="1"/>
  <c r="O7139" i="10"/>
  <c r="P7139" i="10" s="1"/>
  <c r="O7138" i="10"/>
  <c r="O7137" i="10"/>
  <c r="P7137" i="10" s="1"/>
  <c r="O7136" i="10"/>
  <c r="P7136" i="10" s="1"/>
  <c r="O7135" i="10"/>
  <c r="P7135" i="10" s="1"/>
  <c r="O7134" i="10"/>
  <c r="P7134" i="10" s="1"/>
  <c r="O7133" i="10"/>
  <c r="O7132" i="10"/>
  <c r="P7132" i="10" s="1"/>
  <c r="O7131" i="10"/>
  <c r="P7131" i="10" s="1"/>
  <c r="O7130" i="10"/>
  <c r="P7130" i="10" s="1"/>
  <c r="O7129" i="10"/>
  <c r="P7129" i="10" s="1"/>
  <c r="O7128" i="10"/>
  <c r="P7128" i="10" s="1"/>
  <c r="O7127" i="10"/>
  <c r="O7126" i="10"/>
  <c r="O7125" i="10"/>
  <c r="P7125" i="10" s="1"/>
  <c r="O7124" i="10"/>
  <c r="P7124" i="10" s="1"/>
  <c r="O7123" i="10"/>
  <c r="P7123" i="10" s="1"/>
  <c r="O7122" i="10"/>
  <c r="P7122" i="10" s="1"/>
  <c r="O7121" i="10"/>
  <c r="P7121" i="10" s="1"/>
  <c r="O7120" i="10"/>
  <c r="P7120" i="10" s="1"/>
  <c r="O7119" i="10"/>
  <c r="P7119" i="10" s="1"/>
  <c r="O7118" i="10"/>
  <c r="P7118" i="10" s="1"/>
  <c r="O7117" i="10"/>
  <c r="P7117" i="10" s="1"/>
  <c r="O7116" i="10"/>
  <c r="P7116" i="10" s="1"/>
  <c r="O7115" i="10"/>
  <c r="P7115" i="10" s="1"/>
  <c r="O7114" i="10"/>
  <c r="O7113" i="10"/>
  <c r="P7113" i="10" s="1"/>
  <c r="O7112" i="10"/>
  <c r="P7112" i="10" s="1"/>
  <c r="O7111" i="10"/>
  <c r="P7111" i="10" s="1"/>
  <c r="O7110" i="10"/>
  <c r="P7110" i="10" s="1"/>
  <c r="O7109" i="10"/>
  <c r="P7109" i="10" s="1"/>
  <c r="O7108" i="10"/>
  <c r="P7108" i="10" s="1"/>
  <c r="O7107" i="10"/>
  <c r="O7106" i="10"/>
  <c r="P7106" i="10" s="1"/>
  <c r="O7105" i="10"/>
  <c r="P7105" i="10" s="1"/>
  <c r="O7104" i="10"/>
  <c r="P7104" i="10" s="1"/>
  <c r="O7103" i="10"/>
  <c r="P7103" i="10" s="1"/>
  <c r="O7102" i="10"/>
  <c r="P7102" i="10" s="1"/>
  <c r="O7101" i="10"/>
  <c r="O7100" i="10"/>
  <c r="O7099" i="10"/>
  <c r="P7099" i="10" s="1"/>
  <c r="O7098" i="10"/>
  <c r="P7098" i="10" s="1"/>
  <c r="O7097" i="10"/>
  <c r="P7097" i="10" s="1"/>
  <c r="O7096" i="10"/>
  <c r="P7096" i="10" s="1"/>
  <c r="O7095" i="10"/>
  <c r="P7095" i="10" s="1"/>
  <c r="O7094" i="10"/>
  <c r="P7094" i="10" s="1"/>
  <c r="O7093" i="10"/>
  <c r="P7093" i="10" s="1"/>
  <c r="O7092" i="10"/>
  <c r="O7091" i="10"/>
  <c r="P7091" i="10" s="1"/>
  <c r="O7090" i="10"/>
  <c r="O7089" i="10"/>
  <c r="P7089" i="10" s="1"/>
  <c r="O7088" i="10"/>
  <c r="P7088" i="10" s="1"/>
  <c r="O7087" i="10"/>
  <c r="P7087" i="10" s="1"/>
  <c r="O7086" i="10"/>
  <c r="P7086" i="10" s="1"/>
  <c r="O7085" i="10"/>
  <c r="O7084" i="10"/>
  <c r="O7083" i="10"/>
  <c r="O7082" i="10"/>
  <c r="O7081" i="10"/>
  <c r="P7081" i="10" s="1"/>
  <c r="O7080" i="10"/>
  <c r="P7080" i="10" s="1"/>
  <c r="O7079" i="10"/>
  <c r="P7079" i="10" s="1"/>
  <c r="O7078" i="10"/>
  <c r="O7077" i="10"/>
  <c r="P7077" i="10" s="1"/>
  <c r="O7076" i="10"/>
  <c r="P7076" i="10" s="1"/>
  <c r="O7075" i="10"/>
  <c r="P7075" i="10" s="1"/>
  <c r="O7074" i="10"/>
  <c r="P7074" i="10" s="1"/>
  <c r="O7073" i="10"/>
  <c r="P7073" i="10" s="1"/>
  <c r="O7072" i="10"/>
  <c r="P7072" i="10" s="1"/>
  <c r="O7071" i="10"/>
  <c r="P7071" i="10" s="1"/>
  <c r="O7070" i="10"/>
  <c r="P7070" i="10" s="1"/>
  <c r="O7069" i="10"/>
  <c r="P7069" i="10" s="1"/>
  <c r="O7068" i="10"/>
  <c r="P7068" i="10" s="1"/>
  <c r="O7067" i="10"/>
  <c r="P7067" i="10" s="1"/>
  <c r="O7066" i="10"/>
  <c r="P7066" i="10" s="1"/>
  <c r="O7065" i="10"/>
  <c r="P7065" i="10" s="1"/>
  <c r="O7064" i="10"/>
  <c r="O7063" i="10"/>
  <c r="O7062" i="10"/>
  <c r="P7062" i="10" s="1"/>
  <c r="O7061" i="10"/>
  <c r="P7061" i="10" s="1"/>
  <c r="O7060" i="10"/>
  <c r="P7060" i="10" s="1"/>
  <c r="O7059" i="10"/>
  <c r="P7059" i="10" s="1"/>
  <c r="O7058" i="10"/>
  <c r="P7058" i="10" s="1"/>
  <c r="O7057" i="10"/>
  <c r="P7057" i="10" s="1"/>
  <c r="O7056" i="10"/>
  <c r="O7055" i="10"/>
  <c r="P7055" i="10" s="1"/>
  <c r="O7054" i="10"/>
  <c r="P7054" i="10" s="1"/>
  <c r="O7053" i="10"/>
  <c r="P7053" i="10" s="1"/>
  <c r="O7052" i="10"/>
  <c r="O7051" i="10"/>
  <c r="O7050" i="10"/>
  <c r="P7050" i="10" s="1"/>
  <c r="O7049" i="10"/>
  <c r="P7049" i="10" s="1"/>
  <c r="O7048" i="10"/>
  <c r="P7048" i="10" s="1"/>
  <c r="O7047" i="10"/>
  <c r="P7047" i="10" s="1"/>
  <c r="O7046" i="10"/>
  <c r="O7045" i="10"/>
  <c r="P7045" i="10" s="1"/>
  <c r="O7044" i="10"/>
  <c r="P7044" i="10" s="1"/>
  <c r="O7043" i="10"/>
  <c r="P7043" i="10" s="1"/>
  <c r="O7042" i="10"/>
  <c r="O7041" i="10"/>
  <c r="O7040" i="10"/>
  <c r="O7039" i="10"/>
  <c r="P7039" i="10" s="1"/>
  <c r="O7038" i="10"/>
  <c r="O7037" i="10"/>
  <c r="P7037" i="10" s="1"/>
  <c r="O7036" i="10"/>
  <c r="P7036" i="10" s="1"/>
  <c r="O7035" i="10"/>
  <c r="O7034" i="10"/>
  <c r="P7034" i="10" s="1"/>
  <c r="O7033" i="10"/>
  <c r="P7033" i="10" s="1"/>
  <c r="O7032" i="10"/>
  <c r="P7032" i="10" s="1"/>
  <c r="O7031" i="10"/>
  <c r="O7030" i="10"/>
  <c r="P7030" i="10" s="1"/>
  <c r="O7029" i="10"/>
  <c r="P7029" i="10" s="1"/>
  <c r="O7028" i="10"/>
  <c r="P7028" i="10" s="1"/>
  <c r="O7027" i="10"/>
  <c r="O7026" i="10"/>
  <c r="P7026" i="10" s="1"/>
  <c r="O7025" i="10"/>
  <c r="P7025" i="10" s="1"/>
  <c r="O7024" i="10"/>
  <c r="P7024" i="10" s="1"/>
  <c r="O7023" i="10"/>
  <c r="O7022" i="10"/>
  <c r="P7022" i="10" s="1"/>
  <c r="O7021" i="10"/>
  <c r="P7021" i="10" s="1"/>
  <c r="O7020" i="10"/>
  <c r="O7019" i="10"/>
  <c r="P7019" i="10" s="1"/>
  <c r="O7018" i="10"/>
  <c r="P7018" i="10" s="1"/>
  <c r="O7017" i="10"/>
  <c r="P7017" i="10" s="1"/>
  <c r="O7016" i="10"/>
  <c r="O7015" i="10"/>
  <c r="O7014" i="10"/>
  <c r="P7014" i="10" s="1"/>
  <c r="O7013" i="10"/>
  <c r="O7012" i="10"/>
  <c r="O7011" i="10"/>
  <c r="P7011" i="10" s="1"/>
  <c r="O7010" i="10"/>
  <c r="P7010" i="10" s="1"/>
  <c r="O7009" i="10"/>
  <c r="P7009" i="10" s="1"/>
  <c r="O7008" i="10"/>
  <c r="O7007" i="10"/>
  <c r="O7006" i="10"/>
  <c r="P7006" i="10" s="1"/>
  <c r="O7005" i="10"/>
  <c r="O7004" i="10"/>
  <c r="O7003" i="10"/>
  <c r="P7003" i="10" s="1"/>
  <c r="O7002" i="10"/>
  <c r="P7002" i="10" s="1"/>
  <c r="O7001" i="10"/>
  <c r="P7001" i="10" s="1"/>
  <c r="O7000" i="10"/>
  <c r="O6999" i="10"/>
  <c r="O6998" i="10"/>
  <c r="P6998" i="10" s="1"/>
  <c r="O6997" i="10"/>
  <c r="O6996" i="10"/>
  <c r="O6995" i="10"/>
  <c r="O6994" i="10"/>
  <c r="P6994" i="10" s="1"/>
  <c r="O6993" i="10"/>
  <c r="P6993" i="10" s="1"/>
  <c r="O6992" i="10"/>
  <c r="O6991" i="10"/>
  <c r="O6990" i="10"/>
  <c r="P6990" i="10" s="1"/>
  <c r="O6989" i="10"/>
  <c r="O6988" i="10"/>
  <c r="O6987" i="10"/>
  <c r="O6986" i="10"/>
  <c r="P6986" i="10" s="1"/>
  <c r="O6985" i="10"/>
  <c r="P6985" i="10" s="1"/>
  <c r="O6984" i="10"/>
  <c r="O6983" i="10"/>
  <c r="O6982" i="10"/>
  <c r="P6982" i="10" s="1"/>
  <c r="O6981" i="10"/>
  <c r="O6980" i="10"/>
  <c r="O6979" i="10"/>
  <c r="O6978" i="10"/>
  <c r="P6978" i="10" s="1"/>
  <c r="O6977" i="10"/>
  <c r="P6977" i="10" s="1"/>
  <c r="O6976" i="10"/>
  <c r="O6975" i="10"/>
  <c r="O6974" i="10"/>
  <c r="P6974" i="10" s="1"/>
  <c r="O6973" i="10"/>
  <c r="O6972" i="10"/>
  <c r="O6971" i="10"/>
  <c r="O6970" i="10"/>
  <c r="P6970" i="10" s="1"/>
  <c r="O6969" i="10"/>
  <c r="P6969" i="10" s="1"/>
  <c r="O6968" i="10"/>
  <c r="O6967" i="10"/>
  <c r="O6966" i="10"/>
  <c r="P6966" i="10" s="1"/>
  <c r="O6965" i="10"/>
  <c r="O6964" i="10"/>
  <c r="O6963" i="10"/>
  <c r="O6962" i="10"/>
  <c r="P6962" i="10" s="1"/>
  <c r="O6961" i="10"/>
  <c r="P6961" i="10" s="1"/>
  <c r="O6960" i="10"/>
  <c r="O6959" i="10"/>
  <c r="O6958" i="10"/>
  <c r="P6958" i="10" s="1"/>
  <c r="O6957" i="10"/>
  <c r="O6956" i="10"/>
  <c r="O6955" i="10"/>
  <c r="O6954" i="10"/>
  <c r="P6954" i="10" s="1"/>
  <c r="O6953" i="10"/>
  <c r="P6953" i="10" s="1"/>
  <c r="O6952" i="10"/>
  <c r="O6951" i="10"/>
  <c r="O6950" i="10"/>
  <c r="P6950" i="10" s="1"/>
  <c r="O6949" i="10"/>
  <c r="O6948" i="10"/>
  <c r="O6947" i="10"/>
  <c r="O6946" i="10"/>
  <c r="P6946" i="10" s="1"/>
  <c r="O6945" i="10"/>
  <c r="P6945" i="10" s="1"/>
  <c r="O6944" i="10"/>
  <c r="O6943" i="10"/>
  <c r="O6942" i="10"/>
  <c r="P6942" i="10" s="1"/>
  <c r="O6941" i="10"/>
  <c r="O6940" i="10"/>
  <c r="O6939" i="10"/>
  <c r="O6938" i="10"/>
  <c r="P6938" i="10" s="1"/>
  <c r="O6937" i="10"/>
  <c r="P6937" i="10" s="1"/>
  <c r="O6936" i="10"/>
  <c r="O6935" i="10"/>
  <c r="P6935" i="10" s="1"/>
  <c r="O6934" i="10"/>
  <c r="P6934" i="10" s="1"/>
  <c r="O6933" i="10"/>
  <c r="O6932" i="10"/>
  <c r="O6931" i="10"/>
  <c r="O6930" i="10"/>
  <c r="P6930" i="10" s="1"/>
  <c r="O6929" i="10"/>
  <c r="P6929" i="10" s="1"/>
  <c r="O6928" i="10"/>
  <c r="O6927" i="10"/>
  <c r="P6927" i="10" s="1"/>
  <c r="O6926" i="10"/>
  <c r="P6926" i="10" s="1"/>
  <c r="O6925" i="10"/>
  <c r="O6924" i="10"/>
  <c r="O6923" i="10"/>
  <c r="O6922" i="10"/>
  <c r="P6922" i="10" s="1"/>
  <c r="O6921" i="10"/>
  <c r="P6921" i="10" s="1"/>
  <c r="O6920" i="10"/>
  <c r="O6919" i="10"/>
  <c r="P6919" i="10" s="1"/>
  <c r="O6918" i="10"/>
  <c r="P6918" i="10" s="1"/>
  <c r="O6917" i="10"/>
  <c r="O6916" i="10"/>
  <c r="O6915" i="10"/>
  <c r="O6914" i="10"/>
  <c r="P6914" i="10" s="1"/>
  <c r="O6913" i="10"/>
  <c r="P6913" i="10" s="1"/>
  <c r="O6912" i="10"/>
  <c r="O6911" i="10"/>
  <c r="P6911" i="10" s="1"/>
  <c r="O6910" i="10"/>
  <c r="P6910" i="10" s="1"/>
  <c r="O6909" i="10"/>
  <c r="O6908" i="10"/>
  <c r="O6907" i="10"/>
  <c r="O6906" i="10"/>
  <c r="P6906" i="10" s="1"/>
  <c r="O6905" i="10"/>
  <c r="P6905" i="10" s="1"/>
  <c r="O6904" i="10"/>
  <c r="O6903" i="10"/>
  <c r="P6903" i="10" s="1"/>
  <c r="O6902" i="10"/>
  <c r="P6902" i="10" s="1"/>
  <c r="O6901" i="10"/>
  <c r="O6900" i="10"/>
  <c r="O6899" i="10"/>
  <c r="O6898" i="10"/>
  <c r="P6898" i="10" s="1"/>
  <c r="O6897" i="10"/>
  <c r="P6897" i="10" s="1"/>
  <c r="O6896" i="10"/>
  <c r="O6895" i="10"/>
  <c r="P6895" i="10" s="1"/>
  <c r="O6894" i="10"/>
  <c r="P6894" i="10" s="1"/>
  <c r="O6893" i="10"/>
  <c r="P6893" i="10" s="1"/>
  <c r="O6892" i="10"/>
  <c r="O6891" i="10"/>
  <c r="O6890" i="10"/>
  <c r="P6890" i="10" s="1"/>
  <c r="O6889" i="10"/>
  <c r="P6889" i="10" s="1"/>
  <c r="O6888" i="10"/>
  <c r="P6888" i="10" s="1"/>
  <c r="O6887" i="10"/>
  <c r="P6887" i="10" s="1"/>
  <c r="O6886" i="10"/>
  <c r="P6886" i="10" s="1"/>
  <c r="O6885" i="10"/>
  <c r="P6885" i="10" s="1"/>
  <c r="O6884" i="10"/>
  <c r="O6883" i="10"/>
  <c r="O6882" i="10"/>
  <c r="P6882" i="10" s="1"/>
  <c r="O6881" i="10"/>
  <c r="P6881" i="10" s="1"/>
  <c r="O6880" i="10"/>
  <c r="P6880" i="10" s="1"/>
  <c r="O6879" i="10"/>
  <c r="P6879" i="10" s="1"/>
  <c r="O6878" i="10"/>
  <c r="P6878" i="10" s="1"/>
  <c r="O6877" i="10"/>
  <c r="P6877" i="10" s="1"/>
  <c r="O6876" i="10"/>
  <c r="O6875" i="10"/>
  <c r="O6874" i="10"/>
  <c r="P6874" i="10" s="1"/>
  <c r="O6873" i="10"/>
  <c r="P6873" i="10" s="1"/>
  <c r="O6872" i="10"/>
  <c r="P6872" i="10" s="1"/>
  <c r="O6871" i="10"/>
  <c r="P6871" i="10" s="1"/>
  <c r="O6870" i="10"/>
  <c r="P6870" i="10" s="1"/>
  <c r="O6869" i="10"/>
  <c r="P6869" i="10" s="1"/>
  <c r="O6868" i="10"/>
  <c r="O6867" i="10"/>
  <c r="O6866" i="10"/>
  <c r="P6866" i="10" s="1"/>
  <c r="O6865" i="10"/>
  <c r="P6865" i="10" s="1"/>
  <c r="O6864" i="10"/>
  <c r="P6864" i="10" s="1"/>
  <c r="O6863" i="10"/>
  <c r="P6863" i="10" s="1"/>
  <c r="O6862" i="10"/>
  <c r="O6861" i="10"/>
  <c r="P6861" i="10" s="1"/>
  <c r="O6860" i="10"/>
  <c r="O6859" i="10"/>
  <c r="O6858" i="10"/>
  <c r="P6858" i="10" s="1"/>
  <c r="O6857" i="10"/>
  <c r="P6857" i="10" s="1"/>
  <c r="O6856" i="10"/>
  <c r="P6856" i="10" s="1"/>
  <c r="O6855" i="10"/>
  <c r="P6855" i="10" s="1"/>
  <c r="O6854" i="10"/>
  <c r="P6854" i="10" s="1"/>
  <c r="O6853" i="10"/>
  <c r="P6853" i="10" s="1"/>
  <c r="O6852" i="10"/>
  <c r="O6851" i="10"/>
  <c r="O6850" i="10"/>
  <c r="P6850" i="10" s="1"/>
  <c r="O6849" i="10"/>
  <c r="P6849" i="10" s="1"/>
  <c r="O6848" i="10"/>
  <c r="P6848" i="10" s="1"/>
  <c r="O6847" i="10"/>
  <c r="P6847" i="10" s="1"/>
  <c r="O6846" i="10"/>
  <c r="P6846" i="10" s="1"/>
  <c r="O6845" i="10"/>
  <c r="P6845" i="10" s="1"/>
  <c r="O6844" i="10"/>
  <c r="O6843" i="10"/>
  <c r="O6842" i="10"/>
  <c r="P6842" i="10" s="1"/>
  <c r="O6841" i="10"/>
  <c r="P6841" i="10" s="1"/>
  <c r="O6840" i="10"/>
  <c r="O6839" i="10"/>
  <c r="P6839" i="10" s="1"/>
  <c r="O6838" i="10"/>
  <c r="P6838" i="10" s="1"/>
  <c r="O6837" i="10"/>
  <c r="P6837" i="10" s="1"/>
  <c r="O6836" i="10"/>
  <c r="O6835" i="10"/>
  <c r="O6834" i="10"/>
  <c r="P6834" i="10" s="1"/>
  <c r="O6833" i="10"/>
  <c r="P6833" i="10" s="1"/>
  <c r="O6832" i="10"/>
  <c r="P6832" i="10" s="1"/>
  <c r="O6831" i="10"/>
  <c r="P6831" i="10" s="1"/>
  <c r="O6830" i="10"/>
  <c r="P6830" i="10" s="1"/>
  <c r="O6829" i="10"/>
  <c r="O6828" i="10"/>
  <c r="P6828" i="10" s="1"/>
  <c r="O6827" i="10"/>
  <c r="O6826" i="10"/>
  <c r="P6826" i="10" s="1"/>
  <c r="O6825" i="10"/>
  <c r="P6825" i="10" s="1"/>
  <c r="O6824" i="10"/>
  <c r="O6823" i="10"/>
  <c r="P6823" i="10" s="1"/>
  <c r="O6822" i="10"/>
  <c r="P6822" i="10" s="1"/>
  <c r="O6821" i="10"/>
  <c r="P6821" i="10" s="1"/>
  <c r="O6820" i="10"/>
  <c r="P6820" i="10" s="1"/>
  <c r="O6819" i="10"/>
  <c r="O6818" i="10"/>
  <c r="P6818" i="10" s="1"/>
  <c r="O6817" i="10"/>
  <c r="P6817" i="10" s="1"/>
  <c r="O6816" i="10"/>
  <c r="P6816" i="10" s="1"/>
  <c r="O6815" i="10"/>
  <c r="P6815" i="10" s="1"/>
  <c r="O6814" i="10"/>
  <c r="P6814" i="10" s="1"/>
  <c r="O6813" i="10"/>
  <c r="P6813" i="10" s="1"/>
  <c r="O6812" i="10"/>
  <c r="P6812" i="10" s="1"/>
  <c r="O6811" i="10"/>
  <c r="O6810" i="10"/>
  <c r="P6810" i="10" s="1"/>
  <c r="O6809" i="10"/>
  <c r="P6809" i="10" s="1"/>
  <c r="O6808" i="10"/>
  <c r="P6808" i="10" s="1"/>
  <c r="O6807" i="10"/>
  <c r="P6807" i="10" s="1"/>
  <c r="O6806" i="10"/>
  <c r="P6806" i="10" s="1"/>
  <c r="O6805" i="10"/>
  <c r="P6805" i="10" s="1"/>
  <c r="O6804" i="10"/>
  <c r="P6804" i="10" s="1"/>
  <c r="O6803" i="10"/>
  <c r="O6802" i="10"/>
  <c r="P6802" i="10" s="1"/>
  <c r="O6801" i="10"/>
  <c r="P6801" i="10" s="1"/>
  <c r="O6800" i="10"/>
  <c r="P6800" i="10" s="1"/>
  <c r="O6799" i="10"/>
  <c r="P6799" i="10" s="1"/>
  <c r="O6798" i="10"/>
  <c r="P6798" i="10" s="1"/>
  <c r="O6797" i="10"/>
  <c r="P6797" i="10" s="1"/>
  <c r="O6796" i="10"/>
  <c r="P6796" i="10" s="1"/>
  <c r="O6795" i="10"/>
  <c r="O6794" i="10"/>
  <c r="P6794" i="10" s="1"/>
  <c r="O6793" i="10"/>
  <c r="P6793" i="10" s="1"/>
  <c r="O6792" i="10"/>
  <c r="O6791" i="10"/>
  <c r="P6791" i="10" s="1"/>
  <c r="O6790" i="10"/>
  <c r="P6790" i="10" s="1"/>
  <c r="O6789" i="10"/>
  <c r="P6789" i="10" s="1"/>
  <c r="O6788" i="10"/>
  <c r="P6788" i="10" s="1"/>
  <c r="O6787" i="10"/>
  <c r="P6787" i="10" s="1"/>
  <c r="O6786" i="10"/>
  <c r="P6786" i="10" s="1"/>
  <c r="O6785" i="10"/>
  <c r="P6785" i="10" s="1"/>
  <c r="O6784" i="10"/>
  <c r="O6783" i="10"/>
  <c r="P6783" i="10" s="1"/>
  <c r="O6782" i="10"/>
  <c r="O6781" i="10"/>
  <c r="P6781" i="10" s="1"/>
  <c r="O6780" i="10"/>
  <c r="P6780" i="10" s="1"/>
  <c r="O6779" i="10"/>
  <c r="P6779" i="10" s="1"/>
  <c r="O6778" i="10"/>
  <c r="P6778" i="10" s="1"/>
  <c r="O6777" i="10"/>
  <c r="P6777" i="10" s="1"/>
  <c r="O6776" i="10"/>
  <c r="P6776" i="10" s="1"/>
  <c r="O6775" i="10"/>
  <c r="P6775" i="10" s="1"/>
  <c r="O6774" i="10"/>
  <c r="P6774" i="10" s="1"/>
  <c r="O6773" i="10"/>
  <c r="O6772" i="10"/>
  <c r="P6772" i="10" s="1"/>
  <c r="O6771" i="10"/>
  <c r="P6771" i="10" s="1"/>
  <c r="O6770" i="10"/>
  <c r="P6770" i="10" s="1"/>
  <c r="O6769" i="10"/>
  <c r="O6768" i="10"/>
  <c r="O6767" i="10"/>
  <c r="P6767" i="10" s="1"/>
  <c r="O6766" i="10"/>
  <c r="P6766" i="10" s="1"/>
  <c r="O6765" i="10"/>
  <c r="O6764" i="10"/>
  <c r="P6764" i="10" s="1"/>
  <c r="O6763" i="10"/>
  <c r="O6762" i="10"/>
  <c r="P6762" i="10" s="1"/>
  <c r="O6761" i="10"/>
  <c r="P6761" i="10" s="1"/>
  <c r="O6760" i="10"/>
  <c r="P6760" i="10" s="1"/>
  <c r="O6759" i="10"/>
  <c r="P6759" i="10" s="1"/>
  <c r="O6758" i="10"/>
  <c r="O6757" i="10"/>
  <c r="O6756" i="10"/>
  <c r="P6756" i="10" s="1"/>
  <c r="O6755" i="10"/>
  <c r="O6754" i="10"/>
  <c r="P6754" i="10" s="1"/>
  <c r="O6753" i="10"/>
  <c r="O6752" i="10"/>
  <c r="P6752" i="10" s="1"/>
  <c r="O6751" i="10"/>
  <c r="P6751" i="10" s="1"/>
  <c r="O6750" i="10"/>
  <c r="P6750" i="10" s="1"/>
  <c r="O6749" i="10"/>
  <c r="P6749" i="10" s="1"/>
  <c r="O6748" i="10"/>
  <c r="O6747" i="10"/>
  <c r="O6746" i="10"/>
  <c r="P6746" i="10" s="1"/>
  <c r="O6745" i="10"/>
  <c r="O6744" i="10"/>
  <c r="P6744" i="10" s="1"/>
  <c r="O6743" i="10"/>
  <c r="P6743" i="10" s="1"/>
  <c r="O6742" i="10"/>
  <c r="P6742" i="10" s="1"/>
  <c r="O6741" i="10"/>
  <c r="P6741" i="10" s="1"/>
  <c r="O6740" i="10"/>
  <c r="P6740" i="10" s="1"/>
  <c r="O6739" i="10"/>
  <c r="P6739" i="10" s="1"/>
  <c r="O6738" i="10"/>
  <c r="P6738" i="10" s="1"/>
  <c r="O6737" i="10"/>
  <c r="O6736" i="10"/>
  <c r="P6736" i="10" s="1"/>
  <c r="O6735" i="10"/>
  <c r="O6734" i="10"/>
  <c r="P6734" i="10" s="1"/>
  <c r="O6733" i="10"/>
  <c r="O6732" i="10"/>
  <c r="P6732" i="10" s="1"/>
  <c r="O6731" i="10"/>
  <c r="P6731" i="10" s="1"/>
  <c r="O6730" i="10"/>
  <c r="P6730" i="10" s="1"/>
  <c r="O6729" i="10"/>
  <c r="P6729" i="10" s="1"/>
  <c r="O6728" i="10"/>
  <c r="P6728" i="10" s="1"/>
  <c r="O6727" i="10"/>
  <c r="P6727" i="10" s="1"/>
  <c r="O6726" i="10"/>
  <c r="P6726" i="10" s="1"/>
  <c r="O6725" i="10"/>
  <c r="P6725" i="10" s="1"/>
  <c r="O6724" i="10"/>
  <c r="P6724" i="10" s="1"/>
  <c r="O6723" i="10"/>
  <c r="O6722" i="10"/>
  <c r="O6721" i="10"/>
  <c r="O6720" i="10"/>
  <c r="P6720" i="10" s="1"/>
  <c r="O6719" i="10"/>
  <c r="P6719" i="10" s="1"/>
  <c r="O6718" i="10"/>
  <c r="P6718" i="10" s="1"/>
  <c r="O6717" i="10"/>
  <c r="P6717" i="10" s="1"/>
  <c r="O6716" i="10"/>
  <c r="P6716" i="10" s="1"/>
  <c r="O6715" i="10"/>
  <c r="P6715" i="10" s="1"/>
  <c r="O6714" i="10"/>
  <c r="O6713" i="10"/>
  <c r="P6713" i="10" s="1"/>
  <c r="O6712" i="10"/>
  <c r="P6712" i="10" s="1"/>
  <c r="O6711" i="10"/>
  <c r="O6710" i="10"/>
  <c r="O6709" i="10"/>
  <c r="P6709" i="10" s="1"/>
  <c r="O6708" i="10"/>
  <c r="P6708" i="10" s="1"/>
  <c r="O6707" i="10"/>
  <c r="O6706" i="10"/>
  <c r="P6706" i="10" s="1"/>
  <c r="O6705" i="10"/>
  <c r="P6705" i="10" s="1"/>
  <c r="O6704" i="10"/>
  <c r="O6703" i="10"/>
  <c r="P6703" i="10" s="1"/>
  <c r="O6702" i="10"/>
  <c r="O6701" i="10"/>
  <c r="P6701" i="10" s="1"/>
  <c r="O6700" i="10"/>
  <c r="O6699" i="10"/>
  <c r="P6699" i="10" s="1"/>
  <c r="O6698" i="10"/>
  <c r="P6698" i="10" s="1"/>
  <c r="O6697" i="10"/>
  <c r="P6697" i="10" s="1"/>
  <c r="O6696" i="10"/>
  <c r="P6696" i="10" s="1"/>
  <c r="O6695" i="10"/>
  <c r="P6695" i="10" s="1"/>
  <c r="O6694" i="10"/>
  <c r="O6693" i="10"/>
  <c r="O6692" i="10"/>
  <c r="P6692" i="10" s="1"/>
  <c r="O6691" i="10"/>
  <c r="P6691" i="10" s="1"/>
  <c r="O6690" i="10"/>
  <c r="O6689" i="10"/>
  <c r="P6689" i="10" s="1"/>
  <c r="O6688" i="10"/>
  <c r="O6687" i="10"/>
  <c r="P6687" i="10" s="1"/>
  <c r="O6686" i="10"/>
  <c r="O6685" i="10"/>
  <c r="P6685" i="10" s="1"/>
  <c r="O6684" i="10"/>
  <c r="P6684" i="10" s="1"/>
  <c r="O6683" i="10"/>
  <c r="P6683" i="10" s="1"/>
  <c r="O6682" i="10"/>
  <c r="O6681" i="10"/>
  <c r="P6681" i="10" s="1"/>
  <c r="O6680" i="10"/>
  <c r="O6679" i="10"/>
  <c r="P6679" i="10" s="1"/>
  <c r="O6678" i="10"/>
  <c r="O6677" i="10"/>
  <c r="P6677" i="10" s="1"/>
  <c r="O6676" i="10"/>
  <c r="P6676" i="10" s="1"/>
  <c r="O6675" i="10"/>
  <c r="P6675" i="10" s="1"/>
  <c r="O6674" i="10"/>
  <c r="O6673" i="10"/>
  <c r="P6673" i="10" s="1"/>
  <c r="O6672" i="10"/>
  <c r="O6671" i="10"/>
  <c r="P6671" i="10" s="1"/>
  <c r="O6670" i="10"/>
  <c r="O6669" i="10"/>
  <c r="P6669" i="10" s="1"/>
  <c r="O6668" i="10"/>
  <c r="P6668" i="10" s="1"/>
  <c r="O6667" i="10"/>
  <c r="P6667" i="10" s="1"/>
  <c r="O6666" i="10"/>
  <c r="O6665" i="10"/>
  <c r="P6665" i="10" s="1"/>
  <c r="O6664" i="10"/>
  <c r="O6663" i="10"/>
  <c r="P6663" i="10" s="1"/>
  <c r="O6662" i="10"/>
  <c r="O6661" i="10"/>
  <c r="P6661" i="10" s="1"/>
  <c r="O6660" i="10"/>
  <c r="P6660" i="10" s="1"/>
  <c r="O6659" i="10"/>
  <c r="P6659" i="10" s="1"/>
  <c r="O6658" i="10"/>
  <c r="O6657" i="10"/>
  <c r="P6657" i="10" s="1"/>
  <c r="O6656" i="10"/>
  <c r="O6655" i="10"/>
  <c r="P6655" i="10" s="1"/>
  <c r="O6654" i="10"/>
  <c r="O6653" i="10"/>
  <c r="P6653" i="10" s="1"/>
  <c r="O6652" i="10"/>
  <c r="P6652" i="10" s="1"/>
  <c r="O6651" i="10"/>
  <c r="P6651" i="10" s="1"/>
  <c r="O6650" i="10"/>
  <c r="O6649" i="10"/>
  <c r="P6649" i="10" s="1"/>
  <c r="O6648" i="10"/>
  <c r="O6647" i="10"/>
  <c r="P6647" i="10" s="1"/>
  <c r="O6646" i="10"/>
  <c r="O6645" i="10"/>
  <c r="P6645" i="10" s="1"/>
  <c r="O6644" i="10"/>
  <c r="P6644" i="10" s="1"/>
  <c r="O6643" i="10"/>
  <c r="P6643" i="10" s="1"/>
  <c r="O6642" i="10"/>
  <c r="O6641" i="10"/>
  <c r="P6641" i="10" s="1"/>
  <c r="O6640" i="10"/>
  <c r="O6639" i="10"/>
  <c r="P6639" i="10" s="1"/>
  <c r="O6638" i="10"/>
  <c r="O6637" i="10"/>
  <c r="P6637" i="10" s="1"/>
  <c r="O6636" i="10"/>
  <c r="P6636" i="10" s="1"/>
  <c r="O6635" i="10"/>
  <c r="P6635" i="10" s="1"/>
  <c r="O6634" i="10"/>
  <c r="O6633" i="10"/>
  <c r="P6633" i="10" s="1"/>
  <c r="O6632" i="10"/>
  <c r="P6632" i="10" s="1"/>
  <c r="O6631" i="10"/>
  <c r="P6631" i="10" s="1"/>
  <c r="O6630" i="10"/>
  <c r="O6629" i="10"/>
  <c r="P6629" i="10" s="1"/>
  <c r="O6628" i="10"/>
  <c r="P6628" i="10" s="1"/>
  <c r="O6627" i="10"/>
  <c r="P6627" i="10" s="1"/>
  <c r="O6626" i="10"/>
  <c r="O6625" i="10"/>
  <c r="P6625" i="10" s="1"/>
  <c r="O6624" i="10"/>
  <c r="P6624" i="10" s="1"/>
  <c r="O6623" i="10"/>
  <c r="P6623" i="10" s="1"/>
  <c r="O6622" i="10"/>
  <c r="O6621" i="10"/>
  <c r="P6621" i="10" s="1"/>
  <c r="O6620" i="10"/>
  <c r="P6620" i="10" s="1"/>
  <c r="O6619" i="10"/>
  <c r="P6619" i="10" s="1"/>
  <c r="O6618" i="10"/>
  <c r="O6617" i="10"/>
  <c r="P6617" i="10" s="1"/>
  <c r="O6616" i="10"/>
  <c r="P6616" i="10" s="1"/>
  <c r="O6615" i="10"/>
  <c r="P6615" i="10" s="1"/>
  <c r="O6614" i="10"/>
  <c r="O6613" i="10"/>
  <c r="P6613" i="10" s="1"/>
  <c r="O6612" i="10"/>
  <c r="P6612" i="10" s="1"/>
  <c r="O6611" i="10"/>
  <c r="P6611" i="10" s="1"/>
  <c r="O6610" i="10"/>
  <c r="O6609" i="10"/>
  <c r="O6608" i="10"/>
  <c r="P6608" i="10" s="1"/>
  <c r="O6607" i="10"/>
  <c r="P6607" i="10" s="1"/>
  <c r="O6606" i="10"/>
  <c r="O6605" i="10"/>
  <c r="P6605" i="10" s="1"/>
  <c r="O6604" i="10"/>
  <c r="P6604" i="10" s="1"/>
  <c r="O6603" i="10"/>
  <c r="P6603" i="10" s="1"/>
  <c r="O6602" i="10"/>
  <c r="O6601" i="10"/>
  <c r="O6600" i="10"/>
  <c r="P6600" i="10" s="1"/>
  <c r="O6599" i="10"/>
  <c r="P6599" i="10" s="1"/>
  <c r="O6598" i="10"/>
  <c r="O6597" i="10"/>
  <c r="P6597" i="10" s="1"/>
  <c r="O6596" i="10"/>
  <c r="P6596" i="10" s="1"/>
  <c r="O6595" i="10"/>
  <c r="O6594" i="10"/>
  <c r="O6593" i="10"/>
  <c r="O6592" i="10"/>
  <c r="P6592" i="10" s="1"/>
  <c r="O6591" i="10"/>
  <c r="P6591" i="10" s="1"/>
  <c r="O6590" i="10"/>
  <c r="O6589" i="10"/>
  <c r="P6589" i="10" s="1"/>
  <c r="O6588" i="10"/>
  <c r="P6588" i="10" s="1"/>
  <c r="O6587" i="10"/>
  <c r="O6586" i="10"/>
  <c r="O6585" i="10"/>
  <c r="O6584" i="10"/>
  <c r="P6584" i="10" s="1"/>
  <c r="O6583" i="10"/>
  <c r="P6583" i="10" s="1"/>
  <c r="O6582" i="10"/>
  <c r="O6581" i="10"/>
  <c r="P6581" i="10" s="1"/>
  <c r="O6580" i="10"/>
  <c r="P6580" i="10" s="1"/>
  <c r="O6579" i="10"/>
  <c r="P6579" i="10" s="1"/>
  <c r="O6578" i="10"/>
  <c r="O6577" i="10"/>
  <c r="O6576" i="10"/>
  <c r="P6576" i="10" s="1"/>
  <c r="O6575" i="10"/>
  <c r="P6575" i="10" s="1"/>
  <c r="O6574" i="10"/>
  <c r="O6573" i="10"/>
  <c r="P6573" i="10" s="1"/>
  <c r="O6572" i="10"/>
  <c r="P6572" i="10" s="1"/>
  <c r="O6571" i="10"/>
  <c r="O6570" i="10"/>
  <c r="O6569" i="10"/>
  <c r="O6568" i="10"/>
  <c r="P6568" i="10" s="1"/>
  <c r="O6567" i="10"/>
  <c r="P6567" i="10" s="1"/>
  <c r="O6566" i="10"/>
  <c r="O6565" i="10"/>
  <c r="P6565" i="10" s="1"/>
  <c r="O6564" i="10"/>
  <c r="P6564" i="10" s="1"/>
  <c r="O6563" i="10"/>
  <c r="P6563" i="10" s="1"/>
  <c r="O6562" i="10"/>
  <c r="O6561" i="10"/>
  <c r="O6560" i="10"/>
  <c r="P6560" i="10" s="1"/>
  <c r="O6559" i="10"/>
  <c r="P6559" i="10" s="1"/>
  <c r="O6558" i="10"/>
  <c r="O6557" i="10"/>
  <c r="P6557" i="10" s="1"/>
  <c r="O6556" i="10"/>
  <c r="P6556" i="10" s="1"/>
  <c r="O6555" i="10"/>
  <c r="O6554" i="10"/>
  <c r="O6553" i="10"/>
  <c r="O6552" i="10"/>
  <c r="P6552" i="10" s="1"/>
  <c r="O6551" i="10"/>
  <c r="P6551" i="10" s="1"/>
  <c r="O6550" i="10"/>
  <c r="O6549" i="10"/>
  <c r="P6549" i="10" s="1"/>
  <c r="O6548" i="10"/>
  <c r="P6548" i="10" s="1"/>
  <c r="O6547" i="10"/>
  <c r="P6547" i="10" s="1"/>
  <c r="O6546" i="10"/>
  <c r="O6545" i="10"/>
  <c r="O6544" i="10"/>
  <c r="P6544" i="10" s="1"/>
  <c r="O6543" i="10"/>
  <c r="P6543" i="10" s="1"/>
  <c r="O6542" i="10"/>
  <c r="O6541" i="10"/>
  <c r="P6541" i="10" s="1"/>
  <c r="O6540" i="10"/>
  <c r="P6540" i="10" s="1"/>
  <c r="O6539" i="10"/>
  <c r="O6538" i="10"/>
  <c r="P6538" i="10" s="1"/>
  <c r="O6537" i="10"/>
  <c r="O6536" i="10"/>
  <c r="P6536" i="10" s="1"/>
  <c r="O6535" i="10"/>
  <c r="P6535" i="10" s="1"/>
  <c r="O6534" i="10"/>
  <c r="P6534" i="10" s="1"/>
  <c r="O6533" i="10"/>
  <c r="P6533" i="10" s="1"/>
  <c r="O6532" i="10"/>
  <c r="P6532" i="10" s="1"/>
  <c r="O6531" i="10"/>
  <c r="P6531" i="10" s="1"/>
  <c r="O6530" i="10"/>
  <c r="P6530" i="10" s="1"/>
  <c r="O6529" i="10"/>
  <c r="O6528" i="10"/>
  <c r="P6528" i="10" s="1"/>
  <c r="O6527" i="10"/>
  <c r="P6527" i="10" s="1"/>
  <c r="O6526" i="10"/>
  <c r="P6526" i="10" s="1"/>
  <c r="O6525" i="10"/>
  <c r="P6525" i="10" s="1"/>
  <c r="O6524" i="10"/>
  <c r="P6524" i="10" s="1"/>
  <c r="O6523" i="10"/>
  <c r="O6522" i="10"/>
  <c r="P6522" i="10" s="1"/>
  <c r="O6521" i="10"/>
  <c r="O6520" i="10"/>
  <c r="P6520" i="10" s="1"/>
  <c r="O6519" i="10"/>
  <c r="P6519" i="10" s="1"/>
  <c r="O6518" i="10"/>
  <c r="O6517" i="10"/>
  <c r="P6517" i="10" s="1"/>
  <c r="O6516" i="10"/>
  <c r="P6516" i="10" s="1"/>
  <c r="O6515" i="10"/>
  <c r="P6515" i="10" s="1"/>
  <c r="O6514" i="10"/>
  <c r="P6514" i="10" s="1"/>
  <c r="O6513" i="10"/>
  <c r="O6512" i="10"/>
  <c r="P6512" i="10" s="1"/>
  <c r="O6511" i="10"/>
  <c r="P6511" i="10" s="1"/>
  <c r="O6510" i="10"/>
  <c r="P6510" i="10" s="1"/>
  <c r="O6509" i="10"/>
  <c r="O6508" i="10"/>
  <c r="P6508" i="10" s="1"/>
  <c r="O6507" i="10"/>
  <c r="O6506" i="10"/>
  <c r="P6506" i="10" s="1"/>
  <c r="O6505" i="10"/>
  <c r="O6504" i="10"/>
  <c r="O6503" i="10"/>
  <c r="P6503" i="10" s="1"/>
  <c r="O6502" i="10"/>
  <c r="P6502" i="10" s="1"/>
  <c r="O6501" i="10"/>
  <c r="P6501" i="10" s="1"/>
  <c r="O6500" i="10"/>
  <c r="P6500" i="10" s="1"/>
  <c r="O6499" i="10"/>
  <c r="P6499" i="10" s="1"/>
  <c r="O6498" i="10"/>
  <c r="P6498" i="10" s="1"/>
  <c r="O6497" i="10"/>
  <c r="P6497" i="10" s="1"/>
  <c r="O6496" i="10"/>
  <c r="P6496" i="10" s="1"/>
  <c r="O6495" i="10"/>
  <c r="P6495" i="10" s="1"/>
  <c r="O6494" i="10"/>
  <c r="P6494" i="10" s="1"/>
  <c r="O6493" i="10"/>
  <c r="P6493" i="10" s="1"/>
  <c r="O6492" i="10"/>
  <c r="P6492" i="10" s="1"/>
  <c r="O6491" i="10"/>
  <c r="P6491" i="10" s="1"/>
  <c r="O6490" i="10"/>
  <c r="P6490" i="10" s="1"/>
  <c r="O6489" i="10"/>
  <c r="O6488" i="10"/>
  <c r="P6488" i="10" s="1"/>
  <c r="O6487" i="10"/>
  <c r="P6487" i="10" s="1"/>
  <c r="O6486" i="10"/>
  <c r="P6486" i="10" s="1"/>
  <c r="O6485" i="10"/>
  <c r="P6485" i="10" s="1"/>
  <c r="O6484" i="10"/>
  <c r="P6484" i="10" s="1"/>
  <c r="O6483" i="10"/>
  <c r="P6483" i="10" s="1"/>
  <c r="O6482" i="10"/>
  <c r="P6482" i="10" s="1"/>
  <c r="O6481" i="10"/>
  <c r="O6480" i="10"/>
  <c r="P6480" i="10" s="1"/>
  <c r="O6479" i="10"/>
  <c r="P6479" i="10" s="1"/>
  <c r="O6478" i="10"/>
  <c r="P6478" i="10" s="1"/>
  <c r="O6477" i="10"/>
  <c r="P6477" i="10" s="1"/>
  <c r="O6476" i="10"/>
  <c r="P6476" i="10" s="1"/>
  <c r="O6475" i="10"/>
  <c r="P6475" i="10" s="1"/>
  <c r="O6474" i="10"/>
  <c r="P6474" i="10" s="1"/>
  <c r="O6473" i="10"/>
  <c r="O6472" i="10"/>
  <c r="P6472" i="10" s="1"/>
  <c r="O6471" i="10"/>
  <c r="P6471" i="10" s="1"/>
  <c r="O6470" i="10"/>
  <c r="P6470" i="10" s="1"/>
  <c r="O6469" i="10"/>
  <c r="P6469" i="10" s="1"/>
  <c r="O6468" i="10"/>
  <c r="P6468" i="10" s="1"/>
  <c r="O6467" i="10"/>
  <c r="P6467" i="10" s="1"/>
  <c r="O6466" i="10"/>
  <c r="P6466" i="10" s="1"/>
  <c r="O6465" i="10"/>
  <c r="O6464" i="10"/>
  <c r="O6463" i="10"/>
  <c r="P6463" i="10" s="1"/>
  <c r="O6462" i="10"/>
  <c r="P6462" i="10" s="1"/>
  <c r="O6461" i="10"/>
  <c r="P6461" i="10" s="1"/>
  <c r="O6460" i="10"/>
  <c r="P6460" i="10" s="1"/>
  <c r="O6459" i="10"/>
  <c r="P6459" i="10" s="1"/>
  <c r="O6458" i="10"/>
  <c r="P6458" i="10" s="1"/>
  <c r="O6457" i="10"/>
  <c r="O6456" i="10"/>
  <c r="O6455" i="10"/>
  <c r="P6455" i="10" s="1"/>
  <c r="O6454" i="10"/>
  <c r="P6454" i="10" s="1"/>
  <c r="O6453" i="10"/>
  <c r="P6453" i="10" s="1"/>
  <c r="O6452" i="10"/>
  <c r="O6451" i="10"/>
  <c r="P6451" i="10" s="1"/>
  <c r="O6450" i="10"/>
  <c r="P6450" i="10" s="1"/>
  <c r="O6449" i="10"/>
  <c r="O6448" i="10"/>
  <c r="P6448" i="10" s="1"/>
  <c r="O6447" i="10"/>
  <c r="P6447" i="10" s="1"/>
  <c r="O6446" i="10"/>
  <c r="P6446" i="10" s="1"/>
  <c r="O6445" i="10"/>
  <c r="O6444" i="10"/>
  <c r="P6444" i="10" s="1"/>
  <c r="O6443" i="10"/>
  <c r="O6442" i="10"/>
  <c r="P6442" i="10" s="1"/>
  <c r="O6441" i="10"/>
  <c r="O6440" i="10"/>
  <c r="P6440" i="10" s="1"/>
  <c r="O6439" i="10"/>
  <c r="P6439" i="10" s="1"/>
  <c r="O6438" i="10"/>
  <c r="P6438" i="10" s="1"/>
  <c r="O6437" i="10"/>
  <c r="P6437" i="10" s="1"/>
  <c r="O6436" i="10"/>
  <c r="P6436" i="10" s="1"/>
  <c r="O6435" i="10"/>
  <c r="P6435" i="10" s="1"/>
  <c r="O6434" i="10"/>
  <c r="P6434" i="10" s="1"/>
  <c r="O6433" i="10"/>
  <c r="P6433" i="10" s="1"/>
  <c r="O6432" i="10"/>
  <c r="O6431" i="10"/>
  <c r="P6431" i="10" s="1"/>
  <c r="O6430" i="10"/>
  <c r="O6429" i="10"/>
  <c r="P6429" i="10" s="1"/>
  <c r="O6428" i="10"/>
  <c r="P6428" i="10" s="1"/>
  <c r="O6427" i="10"/>
  <c r="O6426" i="10"/>
  <c r="P6426" i="10" s="1"/>
  <c r="O6425" i="10"/>
  <c r="O6424" i="10"/>
  <c r="P6424" i="10" s="1"/>
  <c r="O6423" i="10"/>
  <c r="P6423" i="10" s="1"/>
  <c r="O6422" i="10"/>
  <c r="P6422" i="10" s="1"/>
  <c r="O6421" i="10"/>
  <c r="P6421" i="10" s="1"/>
  <c r="O6420" i="10"/>
  <c r="P6420" i="10" s="1"/>
  <c r="O6419" i="10"/>
  <c r="P6419" i="10" s="1"/>
  <c r="O6418" i="10"/>
  <c r="P6418" i="10" s="1"/>
  <c r="O6417" i="10"/>
  <c r="P6417" i="10" s="1"/>
  <c r="O6416" i="10"/>
  <c r="P6416" i="10" s="1"/>
  <c r="O6415" i="10"/>
  <c r="P6415" i="10" s="1"/>
  <c r="O6414" i="10"/>
  <c r="P6414" i="10" s="1"/>
  <c r="O6413" i="10"/>
  <c r="O6412" i="10"/>
  <c r="P6412" i="10" s="1"/>
  <c r="O6411" i="10"/>
  <c r="O6410" i="10"/>
  <c r="O6409" i="10"/>
  <c r="P6409" i="10" s="1"/>
  <c r="O6408" i="10"/>
  <c r="O6407" i="10"/>
  <c r="O6406" i="10"/>
  <c r="P6406" i="10" s="1"/>
  <c r="O6405" i="10"/>
  <c r="P6405" i="10" s="1"/>
  <c r="O6404" i="10"/>
  <c r="P6404" i="10" s="1"/>
  <c r="O6403" i="10"/>
  <c r="P6403" i="10" s="1"/>
  <c r="O6402" i="10"/>
  <c r="O6401" i="10"/>
  <c r="O6400" i="10"/>
  <c r="P6400" i="10" s="1"/>
  <c r="O6399" i="10"/>
  <c r="O6398" i="10"/>
  <c r="P6398" i="10" s="1"/>
  <c r="O6397" i="10"/>
  <c r="P6397" i="10" s="1"/>
  <c r="O6396" i="10"/>
  <c r="P6396" i="10" s="1"/>
  <c r="O6395" i="10"/>
  <c r="P6395" i="10" s="1"/>
  <c r="O6394" i="10"/>
  <c r="P6394" i="10" s="1"/>
  <c r="O6393" i="10"/>
  <c r="O6392" i="10"/>
  <c r="P6392" i="10" s="1"/>
  <c r="O6391" i="10"/>
  <c r="P6391" i="10" s="1"/>
  <c r="O6390" i="10"/>
  <c r="O6389" i="10"/>
  <c r="P6389" i="10" s="1"/>
  <c r="O6388" i="10"/>
  <c r="P6388" i="10" s="1"/>
  <c r="O6387" i="10"/>
  <c r="O6386" i="10"/>
  <c r="P6386" i="10" s="1"/>
  <c r="O6385" i="10"/>
  <c r="P6385" i="10" s="1"/>
  <c r="O6384" i="10"/>
  <c r="O6383" i="10"/>
  <c r="P6383" i="10" s="1"/>
  <c r="O6382" i="10"/>
  <c r="P6382" i="10" s="1"/>
  <c r="O6381" i="10"/>
  <c r="P6381" i="10" s="1"/>
  <c r="O6380" i="10"/>
  <c r="P6380" i="10" s="1"/>
  <c r="O6379" i="10"/>
  <c r="P6379" i="10" s="1"/>
  <c r="O6378" i="10"/>
  <c r="P6378" i="10" s="1"/>
  <c r="O6377" i="10"/>
  <c r="P6377" i="10" s="1"/>
  <c r="O6376" i="10"/>
  <c r="P6376" i="10" s="1"/>
  <c r="O6375" i="10"/>
  <c r="O6374" i="10"/>
  <c r="P6374" i="10" s="1"/>
  <c r="O6373" i="10"/>
  <c r="O6372" i="10"/>
  <c r="P6372" i="10" s="1"/>
  <c r="O6371" i="10"/>
  <c r="P6371" i="10" s="1"/>
  <c r="O6370" i="10"/>
  <c r="O6369" i="10"/>
  <c r="P6369" i="10" s="1"/>
  <c r="O6368" i="10"/>
  <c r="P6368" i="10" s="1"/>
  <c r="O6367" i="10"/>
  <c r="O6366" i="10"/>
  <c r="P6366" i="10" s="1"/>
  <c r="O6365" i="10"/>
  <c r="P6365" i="10" s="1"/>
  <c r="O6364" i="10"/>
  <c r="O6363" i="10"/>
  <c r="O6362" i="10"/>
  <c r="P6362" i="10" s="1"/>
  <c r="O6361" i="10"/>
  <c r="O6360" i="10"/>
  <c r="O6359" i="10"/>
  <c r="P6359" i="10" s="1"/>
  <c r="O6358" i="10"/>
  <c r="O6357" i="10"/>
  <c r="P6357" i="10" s="1"/>
  <c r="O6356" i="10"/>
  <c r="P6356" i="10" s="1"/>
  <c r="O6355" i="10"/>
  <c r="O6354" i="10"/>
  <c r="O6353" i="10"/>
  <c r="O6352" i="10"/>
  <c r="O6351" i="10"/>
  <c r="P6351" i="10" s="1"/>
  <c r="O6350" i="10"/>
  <c r="O6349" i="10"/>
  <c r="P6349" i="10" s="1"/>
  <c r="O6348" i="10"/>
  <c r="P6348" i="10" s="1"/>
  <c r="O6347" i="10"/>
  <c r="O6346" i="10"/>
  <c r="O6345" i="10"/>
  <c r="P6345" i="10" s="1"/>
  <c r="O6344" i="10"/>
  <c r="O6343" i="10"/>
  <c r="O6342" i="10"/>
  <c r="P6342" i="10" s="1"/>
  <c r="O6341" i="10"/>
  <c r="P6341" i="10" s="1"/>
  <c r="O6340" i="10"/>
  <c r="P6340" i="10" s="1"/>
  <c r="O6339" i="10"/>
  <c r="P6339" i="10" s="1"/>
  <c r="O6338" i="10"/>
  <c r="O6337" i="10"/>
  <c r="O6336" i="10"/>
  <c r="P6336" i="10" s="1"/>
  <c r="O6335" i="10"/>
  <c r="O6334" i="10"/>
  <c r="P6334" i="10" s="1"/>
  <c r="O6333" i="10"/>
  <c r="P6333" i="10" s="1"/>
  <c r="O6332" i="10"/>
  <c r="P6332" i="10" s="1"/>
  <c r="O6331" i="10"/>
  <c r="P6331" i="10" s="1"/>
  <c r="O6330" i="10"/>
  <c r="P6330" i="10" s="1"/>
  <c r="O6329" i="10"/>
  <c r="O6328" i="10"/>
  <c r="P6328" i="10" s="1"/>
  <c r="O6327" i="10"/>
  <c r="P6327" i="10" s="1"/>
  <c r="O6326" i="10"/>
  <c r="O6325" i="10"/>
  <c r="P6325" i="10" s="1"/>
  <c r="O6324" i="10"/>
  <c r="P6324" i="10" s="1"/>
  <c r="O6323" i="10"/>
  <c r="O6322" i="10"/>
  <c r="P6322" i="10" s="1"/>
  <c r="O6321" i="10"/>
  <c r="P6321" i="10" s="1"/>
  <c r="O6320" i="10"/>
  <c r="O6319" i="10"/>
  <c r="P6319" i="10" s="1"/>
  <c r="O6318" i="10"/>
  <c r="P6318" i="10" s="1"/>
  <c r="O6317" i="10"/>
  <c r="P6317" i="10" s="1"/>
  <c r="O6316" i="10"/>
  <c r="P6316" i="10" s="1"/>
  <c r="O6315" i="10"/>
  <c r="P6315" i="10" s="1"/>
  <c r="O6314" i="10"/>
  <c r="P6314" i="10" s="1"/>
  <c r="O6313" i="10"/>
  <c r="P6313" i="10" s="1"/>
  <c r="O6312" i="10"/>
  <c r="P6312" i="10" s="1"/>
  <c r="O6311" i="10"/>
  <c r="O6310" i="10"/>
  <c r="P6310" i="10" s="1"/>
  <c r="O6309" i="10"/>
  <c r="O6308" i="10"/>
  <c r="P6308" i="10" s="1"/>
  <c r="O6307" i="10"/>
  <c r="P6307" i="10" s="1"/>
  <c r="O6306" i="10"/>
  <c r="O6305" i="10"/>
  <c r="O6304" i="10"/>
  <c r="P6304" i="10" s="1"/>
  <c r="O6303" i="10"/>
  <c r="P6303" i="10" s="1"/>
  <c r="O6302" i="10"/>
  <c r="O6301" i="10"/>
  <c r="P6301" i="10" s="1"/>
  <c r="O6300" i="10"/>
  <c r="O6299" i="10"/>
  <c r="O6298" i="10"/>
  <c r="P6298" i="10" s="1"/>
  <c r="O6297" i="10"/>
  <c r="O6296" i="10"/>
  <c r="O6295" i="10"/>
  <c r="P6295" i="10" s="1"/>
  <c r="O6294" i="10"/>
  <c r="O6293" i="10"/>
  <c r="P6293" i="10" s="1"/>
  <c r="O6292" i="10"/>
  <c r="O6291" i="10"/>
  <c r="O6290" i="10"/>
  <c r="O6289" i="10"/>
  <c r="P6289" i="10" s="1"/>
  <c r="O6288" i="10"/>
  <c r="O6287" i="10"/>
  <c r="P6287" i="10" s="1"/>
  <c r="O6286" i="10"/>
  <c r="O6285" i="10"/>
  <c r="O6284" i="10"/>
  <c r="P6284" i="10" s="1"/>
  <c r="O6283" i="10"/>
  <c r="O6282" i="10"/>
  <c r="O6281" i="10"/>
  <c r="P6281" i="10" s="1"/>
  <c r="O6280" i="10"/>
  <c r="O6279" i="10"/>
  <c r="O6278" i="10"/>
  <c r="P6278" i="10" s="1"/>
  <c r="O6277" i="10"/>
  <c r="P6277" i="10" s="1"/>
  <c r="O6276" i="10"/>
  <c r="P6276" i="10" s="1"/>
  <c r="O6275" i="10"/>
  <c r="O6274" i="10"/>
  <c r="O6273" i="10"/>
  <c r="O6272" i="10"/>
  <c r="P6272" i="10" s="1"/>
  <c r="O6271" i="10"/>
  <c r="P6271" i="10" s="1"/>
  <c r="O6270" i="10"/>
  <c r="O6269" i="10"/>
  <c r="P6269" i="10" s="1"/>
  <c r="O6268" i="10"/>
  <c r="P6268" i="10" s="1"/>
  <c r="O6267" i="10"/>
  <c r="P6267" i="10" s="1"/>
  <c r="O6266" i="10"/>
  <c r="P6266" i="10" s="1"/>
  <c r="O6265" i="10"/>
  <c r="P6265" i="10" s="1"/>
  <c r="O6264" i="10"/>
  <c r="P6264" i="10" s="1"/>
  <c r="O6263" i="10"/>
  <c r="P6263" i="10" s="1"/>
  <c r="O6262" i="10"/>
  <c r="P6262" i="10" s="1"/>
  <c r="O6261" i="10"/>
  <c r="P6261" i="10" s="1"/>
  <c r="O6260" i="10"/>
  <c r="P6260" i="10" s="1"/>
  <c r="O6259" i="10"/>
  <c r="P6259" i="10" s="1"/>
  <c r="O6258" i="10"/>
  <c r="P6258" i="10" s="1"/>
  <c r="O6257" i="10"/>
  <c r="P6257" i="10" s="1"/>
  <c r="O6256" i="10"/>
  <c r="P6256" i="10" s="1"/>
  <c r="O6255" i="10"/>
  <c r="P6255" i="10" s="1"/>
  <c r="O6254" i="10"/>
  <c r="P6254" i="10" s="1"/>
  <c r="O6253" i="10"/>
  <c r="P6253" i="10" s="1"/>
  <c r="O6252" i="10"/>
  <c r="P6252" i="10" s="1"/>
  <c r="O6251" i="10"/>
  <c r="P6251" i="10" s="1"/>
  <c r="O6250" i="10"/>
  <c r="P6250" i="10" s="1"/>
  <c r="O6249" i="10"/>
  <c r="P6249" i="10" s="1"/>
  <c r="O6248" i="10"/>
  <c r="P6248" i="10" s="1"/>
  <c r="O6247" i="10"/>
  <c r="P6247" i="10" s="1"/>
  <c r="O6246" i="10"/>
  <c r="P6246" i="10" s="1"/>
  <c r="O6245" i="10"/>
  <c r="P6245" i="10" s="1"/>
  <c r="O6244" i="10"/>
  <c r="P6244" i="10" s="1"/>
  <c r="O6243" i="10"/>
  <c r="P6243" i="10" s="1"/>
  <c r="O6242" i="10"/>
  <c r="P6242" i="10" s="1"/>
  <c r="O6241" i="10"/>
  <c r="P6241" i="10" s="1"/>
  <c r="O6240" i="10"/>
  <c r="P6240" i="10" s="1"/>
  <c r="O6239" i="10"/>
  <c r="P6239" i="10" s="1"/>
  <c r="O6238" i="10"/>
  <c r="O6237" i="10"/>
  <c r="P6237" i="10" s="1"/>
  <c r="O6236" i="10"/>
  <c r="P6236" i="10" s="1"/>
  <c r="O6235" i="10"/>
  <c r="P6235" i="10" s="1"/>
  <c r="O6234" i="10"/>
  <c r="P6234" i="10" s="1"/>
  <c r="O6233" i="10"/>
  <c r="O6232" i="10"/>
  <c r="P6232" i="10" s="1"/>
  <c r="O6231" i="10"/>
  <c r="P6231" i="10" s="1"/>
  <c r="O6230" i="10"/>
  <c r="P6230" i="10" s="1"/>
  <c r="O6229" i="10"/>
  <c r="P6229" i="10" s="1"/>
  <c r="O6228" i="10"/>
  <c r="P6228" i="10" s="1"/>
  <c r="O6227" i="10"/>
  <c r="P6227" i="10" s="1"/>
  <c r="O6226" i="10"/>
  <c r="O6225" i="10"/>
  <c r="P6225" i="10" s="1"/>
  <c r="O6224" i="10"/>
  <c r="P6224" i="10" s="1"/>
  <c r="O6223" i="10"/>
  <c r="P6223" i="10" s="1"/>
  <c r="O6222" i="10"/>
  <c r="P6222" i="10" s="1"/>
  <c r="O6221" i="10"/>
  <c r="P6221" i="10" s="1"/>
  <c r="O6220" i="10"/>
  <c r="O6219" i="10"/>
  <c r="P6219" i="10" s="1"/>
  <c r="O6218" i="10"/>
  <c r="O6217" i="10"/>
  <c r="P6217" i="10" s="1"/>
  <c r="O6216" i="10"/>
  <c r="O6215" i="10"/>
  <c r="P6215" i="10" s="1"/>
  <c r="O6214" i="10"/>
  <c r="P6214" i="10" s="1"/>
  <c r="O6213" i="10"/>
  <c r="O6212" i="10"/>
  <c r="P6212" i="10" s="1"/>
  <c r="O6211" i="10"/>
  <c r="P6211" i="10" s="1"/>
  <c r="O6210" i="10"/>
  <c r="O6209" i="10"/>
  <c r="P6209" i="10" s="1"/>
  <c r="O6208" i="10"/>
  <c r="P6208" i="10" s="1"/>
  <c r="O6207" i="10"/>
  <c r="P6207" i="10" s="1"/>
  <c r="O6206" i="10"/>
  <c r="P6206" i="10" s="1"/>
  <c r="O6205" i="10"/>
  <c r="P6205" i="10" s="1"/>
  <c r="O6204" i="10"/>
  <c r="P6204" i="10" s="1"/>
  <c r="O6203" i="10"/>
  <c r="P6203" i="10" s="1"/>
  <c r="O6202" i="10"/>
  <c r="P6202" i="10" s="1"/>
  <c r="O6201" i="10"/>
  <c r="P6201" i="10" s="1"/>
  <c r="O6200" i="10"/>
  <c r="P6200" i="10" s="1"/>
  <c r="O6199" i="10"/>
  <c r="O6198" i="10"/>
  <c r="O6197" i="10"/>
  <c r="P6197" i="10" s="1"/>
  <c r="O6196" i="10"/>
  <c r="O6195" i="10"/>
  <c r="O6194" i="10"/>
  <c r="O6193" i="10"/>
  <c r="O6192" i="10"/>
  <c r="P6192" i="10" s="1"/>
  <c r="O6191" i="10"/>
  <c r="P6191" i="10" s="1"/>
  <c r="O6190" i="10"/>
  <c r="O6189" i="10"/>
  <c r="P6189" i="10" s="1"/>
  <c r="O6188" i="10"/>
  <c r="P6188" i="10" s="1"/>
  <c r="O6187" i="10"/>
  <c r="O6186" i="10"/>
  <c r="P6186" i="10" s="1"/>
  <c r="O6185" i="10"/>
  <c r="P6185" i="10" s="1"/>
  <c r="O6184" i="10"/>
  <c r="P6184" i="10" s="1"/>
  <c r="O6183" i="10"/>
  <c r="O6182" i="10"/>
  <c r="P6182" i="10" s="1"/>
  <c r="O6181" i="10"/>
  <c r="P6181" i="10" s="1"/>
  <c r="O6180" i="10"/>
  <c r="O6179" i="10"/>
  <c r="P6179" i="10" s="1"/>
  <c r="O6178" i="10"/>
  <c r="O6177" i="10"/>
  <c r="O6176" i="10"/>
  <c r="P6176" i="10" s="1"/>
  <c r="O6175" i="10"/>
  <c r="O6174" i="10"/>
  <c r="P6174" i="10" s="1"/>
  <c r="O6173" i="10"/>
  <c r="P6173" i="10" s="1"/>
  <c r="O6172" i="10"/>
  <c r="O6171" i="10"/>
  <c r="P6171" i="10" s="1"/>
  <c r="O6170" i="10"/>
  <c r="P6170" i="10" s="1"/>
  <c r="O6169" i="10"/>
  <c r="O6168" i="10"/>
  <c r="P6168" i="10" s="1"/>
  <c r="O6167" i="10"/>
  <c r="P6167" i="10" s="1"/>
  <c r="O6166" i="10"/>
  <c r="P6166" i="10" s="1"/>
  <c r="O6165" i="10"/>
  <c r="P6165" i="10" s="1"/>
  <c r="O6164" i="10"/>
  <c r="P6164" i="10" s="1"/>
  <c r="O6163" i="10"/>
  <c r="P6163" i="10" s="1"/>
  <c r="O6162" i="10"/>
  <c r="O6161" i="10"/>
  <c r="O6160" i="10"/>
  <c r="P6160" i="10" s="1"/>
  <c r="O6159" i="10"/>
  <c r="P6159" i="10" s="1"/>
  <c r="O6158" i="10"/>
  <c r="P6158" i="10" s="1"/>
  <c r="O6157" i="10"/>
  <c r="O6156" i="10"/>
  <c r="P6156" i="10" s="1"/>
  <c r="O6155" i="10"/>
  <c r="P6155" i="10" s="1"/>
  <c r="O6154" i="10"/>
  <c r="O6153" i="10"/>
  <c r="P6153" i="10" s="1"/>
  <c r="O6152" i="10"/>
  <c r="P6152" i="10" s="1"/>
  <c r="O6151" i="10"/>
  <c r="P6151" i="10" s="1"/>
  <c r="O6150" i="10"/>
  <c r="P6150" i="10" s="1"/>
  <c r="O6149" i="10"/>
  <c r="P6149" i="10" s="1"/>
  <c r="O6148" i="10"/>
  <c r="P6148" i="10" s="1"/>
  <c r="O6147" i="10"/>
  <c r="P6147" i="10" s="1"/>
  <c r="O6146" i="10"/>
  <c r="O6145" i="10"/>
  <c r="O6144" i="10"/>
  <c r="O6143" i="10"/>
  <c r="P6143" i="10" s="1"/>
  <c r="O6142" i="10"/>
  <c r="P6142" i="10" s="1"/>
  <c r="O6141" i="10"/>
  <c r="O6140" i="10"/>
  <c r="O6139" i="10"/>
  <c r="O6138" i="10"/>
  <c r="P6138" i="10" s="1"/>
  <c r="O6137" i="10"/>
  <c r="O6136" i="10"/>
  <c r="P6136" i="10" s="1"/>
  <c r="O6135" i="10"/>
  <c r="P6135" i="10" s="1"/>
  <c r="O6134" i="10"/>
  <c r="P6134" i="10" s="1"/>
  <c r="O6133" i="10"/>
  <c r="P6133" i="10" s="1"/>
  <c r="O6132" i="10"/>
  <c r="P6132" i="10" s="1"/>
  <c r="O6131" i="10"/>
  <c r="P6131" i="10" s="1"/>
  <c r="O6130" i="10"/>
  <c r="P6130" i="10" s="1"/>
  <c r="O6129" i="10"/>
  <c r="P6129" i="10" s="1"/>
  <c r="O6128" i="10"/>
  <c r="O6127" i="10"/>
  <c r="P6127" i="10" s="1"/>
  <c r="O6126" i="10"/>
  <c r="P6126" i="10" s="1"/>
  <c r="O6125" i="10"/>
  <c r="P6125" i="10" s="1"/>
  <c r="O6124" i="10"/>
  <c r="O6123" i="10"/>
  <c r="O6122" i="10"/>
  <c r="P6122" i="10" s="1"/>
  <c r="O6121" i="10"/>
  <c r="P6121" i="10" s="1"/>
  <c r="O6120" i="10"/>
  <c r="O6119" i="10"/>
  <c r="O6118" i="10"/>
  <c r="P6118" i="10" s="1"/>
  <c r="O6117" i="10"/>
  <c r="O6116" i="10"/>
  <c r="P6116" i="10" s="1"/>
  <c r="O6115" i="10"/>
  <c r="P6115" i="10" s="1"/>
  <c r="O6114" i="10"/>
  <c r="P6114" i="10" s="1"/>
  <c r="O6113" i="10"/>
  <c r="P6113" i="10" s="1"/>
  <c r="O6112" i="10"/>
  <c r="P6112" i="10" s="1"/>
  <c r="O6111" i="10"/>
  <c r="P6111" i="10" s="1"/>
  <c r="O6110" i="10"/>
  <c r="P6110" i="10" s="1"/>
  <c r="O6109" i="10"/>
  <c r="P6109" i="10" s="1"/>
  <c r="O6108" i="10"/>
  <c r="P6108" i="10" s="1"/>
  <c r="O6107" i="10"/>
  <c r="O6106" i="10"/>
  <c r="P6106" i="10" s="1"/>
  <c r="O6105" i="10"/>
  <c r="P6105" i="10" s="1"/>
  <c r="O6104" i="10"/>
  <c r="P6104" i="10" s="1"/>
  <c r="O6103" i="10"/>
  <c r="O6102" i="10"/>
  <c r="O6101" i="10"/>
  <c r="P6101" i="10" s="1"/>
  <c r="O6100" i="10"/>
  <c r="O6099" i="10"/>
  <c r="O6098" i="10"/>
  <c r="O6097" i="10"/>
  <c r="P6097" i="10" s="1"/>
  <c r="O6096" i="10"/>
  <c r="P6096" i="10" s="1"/>
  <c r="O6095" i="10"/>
  <c r="P6095" i="10" s="1"/>
  <c r="O6094" i="10"/>
  <c r="P6094" i="10" s="1"/>
  <c r="O6093" i="10"/>
  <c r="P6093" i="10" s="1"/>
  <c r="O6092" i="10"/>
  <c r="P6092" i="10" s="1"/>
  <c r="O6091" i="10"/>
  <c r="P6091" i="10" s="1"/>
  <c r="O6090" i="10"/>
  <c r="P6090" i="10" s="1"/>
  <c r="O6089" i="10"/>
  <c r="P6089" i="10" s="1"/>
  <c r="O6088" i="10"/>
  <c r="P6088" i="10" s="1"/>
  <c r="O6087" i="10"/>
  <c r="O6086" i="10"/>
  <c r="O6085" i="10"/>
  <c r="P6085" i="10" s="1"/>
  <c r="O6084" i="10"/>
  <c r="P6084" i="10" s="1"/>
  <c r="O6083" i="10"/>
  <c r="P6083" i="10" s="1"/>
  <c r="O6082" i="10"/>
  <c r="O6081" i="10"/>
  <c r="P6081" i="10" s="1"/>
  <c r="O6080" i="10"/>
  <c r="P6080" i="10" s="1"/>
  <c r="O6079" i="10"/>
  <c r="O6078" i="10"/>
  <c r="P6078" i="10" s="1"/>
  <c r="O6077" i="10"/>
  <c r="P6077" i="10" s="1"/>
  <c r="O6076" i="10"/>
  <c r="P6076" i="10" s="1"/>
  <c r="O6075" i="10"/>
  <c r="P6075" i="10" s="1"/>
  <c r="O6074" i="10"/>
  <c r="P6074" i="10" s="1"/>
  <c r="O6073" i="10"/>
  <c r="P6073" i="10" s="1"/>
  <c r="O6072" i="10"/>
  <c r="P6072" i="10" s="1"/>
  <c r="O6071" i="10"/>
  <c r="P6071" i="10" s="1"/>
  <c r="O6070" i="10"/>
  <c r="O6069" i="10"/>
  <c r="P6069" i="10" s="1"/>
  <c r="O6068" i="10"/>
  <c r="P6068" i="10" s="1"/>
  <c r="O6067" i="10"/>
  <c r="P6067" i="10" s="1"/>
  <c r="O6066" i="10"/>
  <c r="O6065" i="10"/>
  <c r="O6064" i="10"/>
  <c r="P6064" i="10" s="1"/>
  <c r="O6063" i="10"/>
  <c r="O6062" i="10"/>
  <c r="O6061" i="10"/>
  <c r="P6061" i="10" s="1"/>
  <c r="O6060" i="10"/>
  <c r="P6060" i="10" s="1"/>
  <c r="O6059" i="10"/>
  <c r="P6059" i="10" s="1"/>
  <c r="O6058" i="10"/>
  <c r="P6058" i="10" s="1"/>
  <c r="O6057" i="10"/>
  <c r="P6057" i="10" s="1"/>
  <c r="O6056" i="10"/>
  <c r="P6056" i="10" s="1"/>
  <c r="O6055" i="10"/>
  <c r="P6055" i="10" s="1"/>
  <c r="O6054" i="10"/>
  <c r="P6054" i="10" s="1"/>
  <c r="O6053" i="10"/>
  <c r="P6053" i="10" s="1"/>
  <c r="O6052" i="10"/>
  <c r="P6052" i="10" s="1"/>
  <c r="O6051" i="10"/>
  <c r="P6051" i="10" s="1"/>
  <c r="O6050" i="10"/>
  <c r="P6050" i="10" s="1"/>
  <c r="O6049" i="10"/>
  <c r="P6049" i="10" s="1"/>
  <c r="O6048" i="10"/>
  <c r="O6047" i="10"/>
  <c r="P6047" i="10" s="1"/>
  <c r="O6046" i="10"/>
  <c r="P6046" i="10" s="1"/>
  <c r="O6045" i="10"/>
  <c r="P6045" i="10" s="1"/>
  <c r="O6044" i="10"/>
  <c r="P6044" i="10" s="1"/>
  <c r="O6043" i="10"/>
  <c r="P6043" i="10" s="1"/>
  <c r="O6042" i="10"/>
  <c r="P6042" i="10" s="1"/>
  <c r="O6041" i="10"/>
  <c r="O6040" i="10"/>
  <c r="O6039" i="10"/>
  <c r="P6039" i="10" s="1"/>
  <c r="O6038" i="10"/>
  <c r="P6038" i="10" s="1"/>
  <c r="O6037" i="10"/>
  <c r="P6037" i="10" s="1"/>
  <c r="O6036" i="10"/>
  <c r="O6035" i="10"/>
  <c r="P6035" i="10" s="1"/>
  <c r="O6034" i="10"/>
  <c r="P6034" i="10" s="1"/>
  <c r="O6033" i="10"/>
  <c r="P6033" i="10" s="1"/>
  <c r="O6032" i="10"/>
  <c r="O6031" i="10"/>
  <c r="P6031" i="10" s="1"/>
  <c r="O6030" i="10"/>
  <c r="P6030" i="10" s="1"/>
  <c r="O6029" i="10"/>
  <c r="P6029" i="10" s="1"/>
  <c r="O6028" i="10"/>
  <c r="O6027" i="10"/>
  <c r="P6027" i="10" s="1"/>
  <c r="O6026" i="10"/>
  <c r="P6026" i="10" s="1"/>
  <c r="O6025" i="10"/>
  <c r="O6024" i="10"/>
  <c r="O6023" i="10"/>
  <c r="P6023" i="10" s="1"/>
  <c r="O6022" i="10"/>
  <c r="P6022" i="10" s="1"/>
  <c r="O6021" i="10"/>
  <c r="P6021" i="10" s="1"/>
  <c r="O6020" i="10"/>
  <c r="O6019" i="10"/>
  <c r="P6019" i="10" s="1"/>
  <c r="O6018" i="10"/>
  <c r="P6018" i="10" s="1"/>
  <c r="O6017" i="10"/>
  <c r="O6016" i="10"/>
  <c r="O6015" i="10"/>
  <c r="P6015" i="10" s="1"/>
  <c r="O6014" i="10"/>
  <c r="P6014" i="10" s="1"/>
  <c r="O6013" i="10"/>
  <c r="P6013" i="10" s="1"/>
  <c r="O6012" i="10"/>
  <c r="O6011" i="10"/>
  <c r="P6011" i="10" s="1"/>
  <c r="O6010" i="10"/>
  <c r="P6010" i="10" s="1"/>
  <c r="O6009" i="10"/>
  <c r="P6009" i="10" s="1"/>
  <c r="O6008" i="10"/>
  <c r="O6007" i="10"/>
  <c r="P6007" i="10" s="1"/>
  <c r="O6006" i="10"/>
  <c r="P6006" i="10" s="1"/>
  <c r="O6005" i="10"/>
  <c r="P6005" i="10" s="1"/>
  <c r="O6004" i="10"/>
  <c r="O6003" i="10"/>
  <c r="P6003" i="10" s="1"/>
  <c r="O6002" i="10"/>
  <c r="P6002" i="10" s="1"/>
  <c r="O6001" i="10"/>
  <c r="O6000" i="10"/>
  <c r="O5999" i="10"/>
  <c r="P5999" i="10" s="1"/>
  <c r="O5998" i="10"/>
  <c r="P5998" i="10" s="1"/>
  <c r="O5997" i="10"/>
  <c r="P5997" i="10" s="1"/>
  <c r="O5996" i="10"/>
  <c r="O5995" i="10"/>
  <c r="P5995" i="10" s="1"/>
  <c r="O5994" i="10"/>
  <c r="P5994" i="10" s="1"/>
  <c r="O5993" i="10"/>
  <c r="O5992" i="10"/>
  <c r="O5991" i="10"/>
  <c r="P5991" i="10" s="1"/>
  <c r="O5990" i="10"/>
  <c r="P5990" i="10" s="1"/>
  <c r="O5989" i="10"/>
  <c r="P5989" i="10" s="1"/>
  <c r="O5988" i="10"/>
  <c r="O5987" i="10"/>
  <c r="O5986" i="10"/>
  <c r="P5986" i="10" s="1"/>
  <c r="O5985" i="10"/>
  <c r="O5984" i="10"/>
  <c r="O5983" i="10"/>
  <c r="P5983" i="10" s="1"/>
  <c r="O5982" i="10"/>
  <c r="P5982" i="10" s="1"/>
  <c r="O5981" i="10"/>
  <c r="P5981" i="10" s="1"/>
  <c r="O5980" i="10"/>
  <c r="O5979" i="10"/>
  <c r="P5979" i="10" s="1"/>
  <c r="O5978" i="10"/>
  <c r="P5978" i="10" s="1"/>
  <c r="O5977" i="10"/>
  <c r="P5977" i="10" s="1"/>
  <c r="O5976" i="10"/>
  <c r="O5975" i="10"/>
  <c r="P5975" i="10" s="1"/>
  <c r="O5974" i="10"/>
  <c r="P5974" i="10" s="1"/>
  <c r="O5973" i="10"/>
  <c r="P5973" i="10" s="1"/>
  <c r="O5972" i="10"/>
  <c r="O5971" i="10"/>
  <c r="P5971" i="10" s="1"/>
  <c r="O5970" i="10"/>
  <c r="P5970" i="10" s="1"/>
  <c r="O5969" i="10"/>
  <c r="O5968" i="10"/>
  <c r="O5967" i="10"/>
  <c r="P5967" i="10" s="1"/>
  <c r="O5966" i="10"/>
  <c r="P5966" i="10" s="1"/>
  <c r="O5965" i="10"/>
  <c r="P5965" i="10" s="1"/>
  <c r="O5964" i="10"/>
  <c r="O5963" i="10"/>
  <c r="P5963" i="10" s="1"/>
  <c r="O5962" i="10"/>
  <c r="P5962" i="10" s="1"/>
  <c r="O5961" i="10"/>
  <c r="O5960" i="10"/>
  <c r="O5959" i="10"/>
  <c r="P5959" i="10" s="1"/>
  <c r="O5958" i="10"/>
  <c r="P5958" i="10" s="1"/>
  <c r="O5957" i="10"/>
  <c r="P5957" i="10" s="1"/>
  <c r="O5956" i="10"/>
  <c r="O5955" i="10"/>
  <c r="O5954" i="10"/>
  <c r="P5954" i="10" s="1"/>
  <c r="O5953" i="10"/>
  <c r="P5953" i="10" s="1"/>
  <c r="O5952" i="10"/>
  <c r="O5951" i="10"/>
  <c r="P5951" i="10" s="1"/>
  <c r="O5950" i="10"/>
  <c r="P5950" i="10" s="1"/>
  <c r="O5949" i="10"/>
  <c r="O5948" i="10"/>
  <c r="O5947" i="10"/>
  <c r="O5946" i="10"/>
  <c r="P5946" i="10" s="1"/>
  <c r="O5945" i="10"/>
  <c r="P5945" i="10" s="1"/>
  <c r="O5944" i="10"/>
  <c r="O5943" i="10"/>
  <c r="P5943" i="10" s="1"/>
  <c r="O5942" i="10"/>
  <c r="P5942" i="10" s="1"/>
  <c r="O5941" i="10"/>
  <c r="O5940" i="10"/>
  <c r="O5939" i="10"/>
  <c r="O5938" i="10"/>
  <c r="P5938" i="10" s="1"/>
  <c r="O5937" i="10"/>
  <c r="O5936" i="10"/>
  <c r="O5935" i="10"/>
  <c r="P5935" i="10" s="1"/>
  <c r="O5934" i="10"/>
  <c r="P5934" i="10" s="1"/>
  <c r="O5933" i="10"/>
  <c r="O5932" i="10"/>
  <c r="O5931" i="10"/>
  <c r="O5930" i="10"/>
  <c r="P5930" i="10" s="1"/>
  <c r="O5929" i="10"/>
  <c r="O5928" i="10"/>
  <c r="O5927" i="10"/>
  <c r="P5927" i="10" s="1"/>
  <c r="O5926" i="10"/>
  <c r="P5926" i="10" s="1"/>
  <c r="O5925" i="10"/>
  <c r="P5925" i="10" s="1"/>
  <c r="O5924" i="10"/>
  <c r="O5923" i="10"/>
  <c r="O5922" i="10"/>
  <c r="P5922" i="10" s="1"/>
  <c r="O5921" i="10"/>
  <c r="O5920" i="10"/>
  <c r="P5920" i="10" s="1"/>
  <c r="O5919" i="10"/>
  <c r="P5919" i="10" s="1"/>
  <c r="O5918" i="10"/>
  <c r="P5918" i="10" s="1"/>
  <c r="O5917" i="10"/>
  <c r="P5917" i="10" s="1"/>
  <c r="O5916" i="10"/>
  <c r="O5915" i="10"/>
  <c r="P5915" i="10" s="1"/>
  <c r="O5914" i="10"/>
  <c r="P5914" i="10" s="1"/>
  <c r="O5913" i="10"/>
  <c r="P5913" i="10" s="1"/>
  <c r="O5912" i="10"/>
  <c r="O5911" i="10"/>
  <c r="P5911" i="10" s="1"/>
  <c r="O5910" i="10"/>
  <c r="P5910" i="10" s="1"/>
  <c r="O5909" i="10"/>
  <c r="P5909" i="10" s="1"/>
  <c r="O5908" i="10"/>
  <c r="P5908" i="10" s="1"/>
  <c r="O5907" i="10"/>
  <c r="P5907" i="10" s="1"/>
  <c r="O5906" i="10"/>
  <c r="O5905" i="10"/>
  <c r="O5904" i="10"/>
  <c r="O5903" i="10"/>
  <c r="P5903" i="10" s="1"/>
  <c r="O5902" i="10"/>
  <c r="P5902" i="10" s="1"/>
  <c r="O5901" i="10"/>
  <c r="O5900" i="10"/>
  <c r="P5900" i="10" s="1"/>
  <c r="O5899" i="10"/>
  <c r="O5898" i="10"/>
  <c r="P5898" i="10" s="1"/>
  <c r="O5897" i="10"/>
  <c r="O5896" i="10"/>
  <c r="P5896" i="10" s="1"/>
  <c r="O5895" i="10"/>
  <c r="P5895" i="10" s="1"/>
  <c r="O5894" i="10"/>
  <c r="P5894" i="10" s="1"/>
  <c r="O5893" i="10"/>
  <c r="O5892" i="10"/>
  <c r="P5892" i="10" s="1"/>
  <c r="O5891" i="10"/>
  <c r="O5890" i="10"/>
  <c r="O5889" i="10"/>
  <c r="P5889" i="10" s="1"/>
  <c r="O5888" i="10"/>
  <c r="O5887" i="10"/>
  <c r="P5887" i="10" s="1"/>
  <c r="O5886" i="10"/>
  <c r="P5886" i="10" s="1"/>
  <c r="O5885" i="10"/>
  <c r="P5885" i="10" s="1"/>
  <c r="O5884" i="10"/>
  <c r="P5884" i="10" s="1"/>
  <c r="O5883" i="10"/>
  <c r="P5883" i="10" s="1"/>
  <c r="O5882" i="10"/>
  <c r="P5882" i="10" s="1"/>
  <c r="O5881" i="10"/>
  <c r="O5880" i="10"/>
  <c r="O5879" i="10"/>
  <c r="P5879" i="10" s="1"/>
  <c r="O5878" i="10"/>
  <c r="P5878" i="10" s="1"/>
  <c r="O5877" i="10"/>
  <c r="P5877" i="10" s="1"/>
  <c r="O5876" i="10"/>
  <c r="P5876" i="10" s="1"/>
  <c r="O5875" i="10"/>
  <c r="P5875" i="10" s="1"/>
  <c r="O5874" i="10"/>
  <c r="O5873" i="10"/>
  <c r="P5873" i="10" s="1"/>
  <c r="O5872" i="10"/>
  <c r="P5872" i="10" s="1"/>
  <c r="O5871" i="10"/>
  <c r="P5871" i="10" s="1"/>
  <c r="O5870" i="10"/>
  <c r="P5870" i="10" s="1"/>
  <c r="O5869" i="10"/>
  <c r="O5868" i="10"/>
  <c r="P5868" i="10" s="1"/>
  <c r="O5867" i="10"/>
  <c r="O5866" i="10"/>
  <c r="O5865" i="10"/>
  <c r="P5865" i="10" s="1"/>
  <c r="O5864" i="10"/>
  <c r="O5863" i="10"/>
  <c r="P5863" i="10" s="1"/>
  <c r="O5862" i="10"/>
  <c r="P5862" i="10" s="1"/>
  <c r="O5861" i="10"/>
  <c r="P5861" i="10" s="1"/>
  <c r="O5860" i="10"/>
  <c r="O5859" i="10"/>
  <c r="P5859" i="10" s="1"/>
  <c r="O5858" i="10"/>
  <c r="P5858" i="10" s="1"/>
  <c r="O5857" i="10"/>
  <c r="P5857" i="10" s="1"/>
  <c r="O5856" i="10"/>
  <c r="O5855" i="10"/>
  <c r="P5855" i="10" s="1"/>
  <c r="O5854" i="10"/>
  <c r="P5854" i="10" s="1"/>
  <c r="O5853" i="10"/>
  <c r="P5853" i="10" s="1"/>
  <c r="O5852" i="10"/>
  <c r="P5852" i="10" s="1"/>
  <c r="O5851" i="10"/>
  <c r="P5851" i="10" s="1"/>
  <c r="O5850" i="10"/>
  <c r="O5849" i="10"/>
  <c r="P5849" i="10" s="1"/>
  <c r="O5848" i="10"/>
  <c r="O5847" i="10"/>
  <c r="P5847" i="10" s="1"/>
  <c r="O5846" i="10"/>
  <c r="P5846" i="10" s="1"/>
  <c r="O5845" i="10"/>
  <c r="O5844" i="10"/>
  <c r="P5844" i="10" s="1"/>
  <c r="O5843" i="10"/>
  <c r="O5842" i="10"/>
  <c r="O5841" i="10"/>
  <c r="O5840" i="10"/>
  <c r="P5840" i="10" s="1"/>
  <c r="O5839" i="10"/>
  <c r="P5839" i="10" s="1"/>
  <c r="O5838" i="10"/>
  <c r="P5838" i="10" s="1"/>
  <c r="O5837" i="10"/>
  <c r="P5837" i="10" s="1"/>
  <c r="O5836" i="10"/>
  <c r="P5836" i="10" s="1"/>
  <c r="O5835" i="10"/>
  <c r="O5834" i="10"/>
  <c r="P5834" i="10" s="1"/>
  <c r="O5833" i="10"/>
  <c r="O5832" i="10"/>
  <c r="O5831" i="10"/>
  <c r="P5831" i="10" s="1"/>
  <c r="O5830" i="10"/>
  <c r="P5830" i="10" s="1"/>
  <c r="O5829" i="10"/>
  <c r="P5829" i="10" s="1"/>
  <c r="O5828" i="10"/>
  <c r="P5828" i="10" s="1"/>
  <c r="O5827" i="10"/>
  <c r="O5826" i="10"/>
  <c r="P5826" i="10" s="1"/>
  <c r="O5825" i="10"/>
  <c r="O5824" i="10"/>
  <c r="P5824" i="10" s="1"/>
  <c r="O5823" i="10"/>
  <c r="P5823" i="10" s="1"/>
  <c r="O5822" i="10"/>
  <c r="P5822" i="10" s="1"/>
  <c r="O5821" i="10"/>
  <c r="P5821" i="10" s="1"/>
  <c r="O5820" i="10"/>
  <c r="P5820" i="10" s="1"/>
  <c r="O5819" i="10"/>
  <c r="O5818" i="10"/>
  <c r="P5818" i="10" s="1"/>
  <c r="O5817" i="10"/>
  <c r="P5817" i="10" s="1"/>
  <c r="O5816" i="10"/>
  <c r="O5815" i="10"/>
  <c r="P5815" i="10" s="1"/>
  <c r="O5814" i="10"/>
  <c r="O5813" i="10"/>
  <c r="O5812" i="10"/>
  <c r="P5812" i="10" s="1"/>
  <c r="O5811" i="10"/>
  <c r="O5810" i="10"/>
  <c r="O5809" i="10"/>
  <c r="P5809" i="10" s="1"/>
  <c r="O5808" i="10"/>
  <c r="O5807" i="10"/>
  <c r="O5806" i="10"/>
  <c r="P5806" i="10" s="1"/>
  <c r="O5805" i="10"/>
  <c r="O5804" i="10"/>
  <c r="P5804" i="10" s="1"/>
  <c r="O5803" i="10"/>
  <c r="P5803" i="10" s="1"/>
  <c r="O5802" i="10"/>
  <c r="P5802" i="10" s="1"/>
  <c r="O5801" i="10"/>
  <c r="O5800" i="10"/>
  <c r="P5800" i="10" s="1"/>
  <c r="O5799" i="10"/>
  <c r="O5798" i="10"/>
  <c r="P5798" i="10" s="1"/>
  <c r="O5797" i="10"/>
  <c r="P5797" i="10" s="1"/>
  <c r="O5796" i="10"/>
  <c r="O5795" i="10"/>
  <c r="O5794" i="10"/>
  <c r="P5794" i="10" s="1"/>
  <c r="O5793" i="10"/>
  <c r="P5793" i="10" s="1"/>
  <c r="O5792" i="10"/>
  <c r="O5791" i="10"/>
  <c r="P5791" i="10" s="1"/>
  <c r="O5790" i="10"/>
  <c r="P5790" i="10" s="1"/>
  <c r="O5789" i="10"/>
  <c r="O5788" i="10"/>
  <c r="P5788" i="10" s="1"/>
  <c r="O5787" i="10"/>
  <c r="P5787" i="10" s="1"/>
  <c r="O5786" i="10"/>
  <c r="P5786" i="10" s="1"/>
  <c r="O5785" i="10"/>
  <c r="P5785" i="10" s="1"/>
  <c r="O5784" i="10"/>
  <c r="P5784" i="10" s="1"/>
  <c r="O5783" i="10"/>
  <c r="P5783" i="10" s="1"/>
  <c r="O5782" i="10"/>
  <c r="P5782" i="10" s="1"/>
  <c r="O5781" i="10"/>
  <c r="P5781" i="10" s="1"/>
  <c r="O5780" i="10"/>
  <c r="P5780" i="10" s="1"/>
  <c r="O5779" i="10"/>
  <c r="O5778" i="10"/>
  <c r="O5777" i="10"/>
  <c r="P5777" i="10" s="1"/>
  <c r="O5776" i="10"/>
  <c r="P5776" i="10" s="1"/>
  <c r="O5775" i="10"/>
  <c r="O5774" i="10"/>
  <c r="P5774" i="10" s="1"/>
  <c r="O5773" i="10"/>
  <c r="P5773" i="10" s="1"/>
  <c r="O5772" i="10"/>
  <c r="O5771" i="10"/>
  <c r="P5771" i="10" s="1"/>
  <c r="O5770" i="10"/>
  <c r="P5770" i="10" s="1"/>
  <c r="O5769" i="10"/>
  <c r="P5769" i="10" s="1"/>
  <c r="O5768" i="10"/>
  <c r="P5768" i="10" s="1"/>
  <c r="O5767" i="10"/>
  <c r="P5767" i="10" s="1"/>
  <c r="O5766" i="10"/>
  <c r="P5766" i="10" s="1"/>
  <c r="O5765" i="10"/>
  <c r="O5764" i="10"/>
  <c r="P5764" i="10" s="1"/>
  <c r="O5763" i="10"/>
  <c r="P5763" i="10" s="1"/>
  <c r="O5762" i="10"/>
  <c r="O5761" i="10"/>
  <c r="O5760" i="10"/>
  <c r="P5760" i="10" s="1"/>
  <c r="O5759" i="10"/>
  <c r="P5759" i="10" s="1"/>
  <c r="O5758" i="10"/>
  <c r="P5758" i="10" s="1"/>
  <c r="O5757" i="10"/>
  <c r="P5757" i="10" s="1"/>
  <c r="O5756" i="10"/>
  <c r="P5756" i="10" s="1"/>
  <c r="O5755" i="10"/>
  <c r="O5754" i="10"/>
  <c r="P5754" i="10" s="1"/>
  <c r="O5753" i="10"/>
  <c r="P5753" i="10" s="1"/>
  <c r="O5752" i="10"/>
  <c r="O5751" i="10"/>
  <c r="P5751" i="10" s="1"/>
  <c r="O5750" i="10"/>
  <c r="P5750" i="10" s="1"/>
  <c r="P5749" i="10"/>
  <c r="O5749" i="10"/>
  <c r="O5748" i="10"/>
  <c r="O5747" i="10"/>
  <c r="P5747" i="10" s="1"/>
  <c r="O5746" i="10"/>
  <c r="P5746" i="10" s="1"/>
  <c r="O5745" i="10"/>
  <c r="O5744" i="10"/>
  <c r="P5744" i="10" s="1"/>
  <c r="O5743" i="10"/>
  <c r="P5743" i="10" s="1"/>
  <c r="O5742" i="10"/>
  <c r="O5741" i="10"/>
  <c r="O5740" i="10"/>
  <c r="P5740" i="10" s="1"/>
  <c r="O5739" i="10"/>
  <c r="P5739" i="10" s="1"/>
  <c r="O5738" i="10"/>
  <c r="O5737" i="10"/>
  <c r="P5737" i="10" s="1"/>
  <c r="O5736" i="10"/>
  <c r="P5736" i="10" s="1"/>
  <c r="O5735" i="10"/>
  <c r="O5734" i="10"/>
  <c r="P5734" i="10" s="1"/>
  <c r="O5733" i="10"/>
  <c r="P5733" i="10" s="1"/>
  <c r="O5732" i="10"/>
  <c r="P5732" i="10" s="1"/>
  <c r="O5731" i="10"/>
  <c r="O5730" i="10"/>
  <c r="P5730" i="10" s="1"/>
  <c r="O5729" i="10"/>
  <c r="P5729" i="10" s="1"/>
  <c r="O5728" i="10"/>
  <c r="O5727" i="10"/>
  <c r="P5727" i="10" s="1"/>
  <c r="O5726" i="10"/>
  <c r="P5726" i="10" s="1"/>
  <c r="O5725" i="10"/>
  <c r="O5724" i="10"/>
  <c r="O5723" i="10"/>
  <c r="P5723" i="10" s="1"/>
  <c r="O5722" i="10"/>
  <c r="P5722" i="10" s="1"/>
  <c r="O5721" i="10"/>
  <c r="O5720" i="10"/>
  <c r="P5720" i="10" s="1"/>
  <c r="O5719" i="10"/>
  <c r="P5719" i="10" s="1"/>
  <c r="O5718" i="10"/>
  <c r="P5718" i="10" s="1"/>
  <c r="O5717" i="10"/>
  <c r="P5717" i="10" s="1"/>
  <c r="O5716" i="10"/>
  <c r="P5716" i="10" s="1"/>
  <c r="O5715" i="10"/>
  <c r="O5714" i="10"/>
  <c r="P5714" i="10" s="1"/>
  <c r="O5713" i="10"/>
  <c r="P5713" i="10" s="1"/>
  <c r="O5712" i="10"/>
  <c r="P5712" i="10" s="1"/>
  <c r="O5711" i="10"/>
  <c r="O5710" i="10"/>
  <c r="P5710" i="10" s="1"/>
  <c r="O5709" i="10"/>
  <c r="P5709" i="10" s="1"/>
  <c r="O5708" i="10"/>
  <c r="O5707" i="10"/>
  <c r="P5707" i="10" s="1"/>
  <c r="O5706" i="10"/>
  <c r="P5706" i="10" s="1"/>
  <c r="O5705" i="10"/>
  <c r="P5705" i="10" s="1"/>
  <c r="O5704" i="10"/>
  <c r="O5703" i="10"/>
  <c r="P5703" i="10" s="1"/>
  <c r="O5702" i="10"/>
  <c r="O5701" i="10"/>
  <c r="O5700" i="10"/>
  <c r="P5700" i="10" s="1"/>
  <c r="O5699" i="10"/>
  <c r="P5699" i="10" s="1"/>
  <c r="O5698" i="10"/>
  <c r="O5697" i="10"/>
  <c r="P5697" i="10" s="1"/>
  <c r="O5696" i="10"/>
  <c r="P5696" i="10" s="1"/>
  <c r="O5695" i="10"/>
  <c r="P5695" i="10" s="1"/>
  <c r="O5694" i="10"/>
  <c r="P5694" i="10" s="1"/>
  <c r="O5693" i="10"/>
  <c r="P5693" i="10" s="1"/>
  <c r="O5692" i="10"/>
  <c r="P5692" i="10" s="1"/>
  <c r="O5691" i="10"/>
  <c r="P5691" i="10" s="1"/>
  <c r="O5690" i="10"/>
  <c r="P5690" i="10" s="1"/>
  <c r="O5689" i="10"/>
  <c r="P5689" i="10" s="1"/>
  <c r="O5688" i="10"/>
  <c r="O5687" i="10"/>
  <c r="O5686" i="10"/>
  <c r="P5686" i="10" s="1"/>
  <c r="O5685" i="10"/>
  <c r="O5684" i="10"/>
  <c r="O5683" i="10"/>
  <c r="P5683" i="10" s="1"/>
  <c r="O5682" i="10"/>
  <c r="P5682" i="10" s="1"/>
  <c r="O5681" i="10"/>
  <c r="O5680" i="10"/>
  <c r="P5680" i="10" s="1"/>
  <c r="O5679" i="10"/>
  <c r="P5679" i="10" s="1"/>
  <c r="O5678" i="10"/>
  <c r="P5678" i="10" s="1"/>
  <c r="O5677" i="10"/>
  <c r="P5677" i="10" s="1"/>
  <c r="O5676" i="10"/>
  <c r="P5676" i="10" s="1"/>
  <c r="P5675" i="10"/>
  <c r="O5675" i="10"/>
  <c r="O5674" i="10"/>
  <c r="P5674" i="10" s="1"/>
  <c r="O5673" i="10"/>
  <c r="P5673" i="10" s="1"/>
  <c r="O5672" i="10"/>
  <c r="P5672" i="10" s="1"/>
  <c r="O5671" i="10"/>
  <c r="O5670" i="10"/>
  <c r="P5670" i="10" s="1"/>
  <c r="O5669" i="10"/>
  <c r="P5669" i="10" s="1"/>
  <c r="O5668" i="10"/>
  <c r="O5667" i="10"/>
  <c r="O5666" i="10"/>
  <c r="P5666" i="10" s="1"/>
  <c r="O5665" i="10"/>
  <c r="P5665" i="10" s="1"/>
  <c r="O5664" i="10"/>
  <c r="O5663" i="10"/>
  <c r="P5663" i="10" s="1"/>
  <c r="O5662" i="10"/>
  <c r="P5662" i="10" s="1"/>
  <c r="O5661" i="10"/>
  <c r="P5661" i="10" s="1"/>
  <c r="O5660" i="10"/>
  <c r="P5660" i="10" s="1"/>
  <c r="O5659" i="10"/>
  <c r="P5659" i="10" s="1"/>
  <c r="O5658" i="10"/>
  <c r="P5658" i="10" s="1"/>
  <c r="O5657" i="10"/>
  <c r="P5657" i="10" s="1"/>
  <c r="O5656" i="10"/>
  <c r="O5655" i="10"/>
  <c r="P5655" i="10" s="1"/>
  <c r="O5654" i="10"/>
  <c r="P5654" i="10" s="1"/>
  <c r="O5653" i="10"/>
  <c r="P5653" i="10" s="1"/>
  <c r="O5652" i="10"/>
  <c r="O5651" i="10"/>
  <c r="P5651" i="10" s="1"/>
  <c r="O5650" i="10"/>
  <c r="P5650" i="10" s="1"/>
  <c r="O5649" i="10"/>
  <c r="O5648" i="10"/>
  <c r="O5647" i="10"/>
  <c r="P5647" i="10" s="1"/>
  <c r="O5646" i="10"/>
  <c r="P5646" i="10" s="1"/>
  <c r="O5645" i="10"/>
  <c r="P5645" i="10" s="1"/>
  <c r="O5644" i="10"/>
  <c r="O5643" i="10"/>
  <c r="P5643" i="10" s="1"/>
  <c r="O5642" i="10"/>
  <c r="P5642" i="10" s="1"/>
  <c r="O5641" i="10"/>
  <c r="O5640" i="10"/>
  <c r="O5639" i="10"/>
  <c r="P5639" i="10" s="1"/>
  <c r="O5638" i="10"/>
  <c r="P5638" i="10" s="1"/>
  <c r="O5637" i="10"/>
  <c r="O5636" i="10"/>
  <c r="O5635" i="10"/>
  <c r="P5635" i="10" s="1"/>
  <c r="O5634" i="10"/>
  <c r="P5634" i="10" s="1"/>
  <c r="O5633" i="10"/>
  <c r="P5633" i="10" s="1"/>
  <c r="O5632" i="10"/>
  <c r="O5631" i="10"/>
  <c r="P5631" i="10" s="1"/>
  <c r="O5630" i="10"/>
  <c r="P5630" i="10" s="1"/>
  <c r="O5629" i="10"/>
  <c r="O5628" i="10"/>
  <c r="O5627" i="10"/>
  <c r="P5627" i="10" s="1"/>
  <c r="O5626" i="10"/>
  <c r="P5626" i="10" s="1"/>
  <c r="O5625" i="10"/>
  <c r="O5624" i="10"/>
  <c r="O5623" i="10"/>
  <c r="P5623" i="10" s="1"/>
  <c r="O5622" i="10"/>
  <c r="P5622" i="10" s="1"/>
  <c r="O5621" i="10"/>
  <c r="P5621" i="10" s="1"/>
  <c r="O5620" i="10"/>
  <c r="O5619" i="10"/>
  <c r="P5619" i="10" s="1"/>
  <c r="P5618" i="10"/>
  <c r="O5618" i="10"/>
  <c r="O5617" i="10"/>
  <c r="O5616" i="10"/>
  <c r="O5615" i="10"/>
  <c r="P5615" i="10" s="1"/>
  <c r="O5614" i="10"/>
  <c r="P5614" i="10" s="1"/>
  <c r="O5613" i="10"/>
  <c r="O5612" i="10"/>
  <c r="O5611" i="10"/>
  <c r="P5611" i="10" s="1"/>
  <c r="O5610" i="10"/>
  <c r="P5610" i="10" s="1"/>
  <c r="O5609" i="10"/>
  <c r="O5608" i="10"/>
  <c r="O5607" i="10"/>
  <c r="P5607" i="10" s="1"/>
  <c r="O5606" i="10"/>
  <c r="P5606" i="10" s="1"/>
  <c r="O5605" i="10"/>
  <c r="O5604" i="10"/>
  <c r="O5603" i="10"/>
  <c r="P5603" i="10" s="1"/>
  <c r="O5602" i="10"/>
  <c r="P5602" i="10" s="1"/>
  <c r="O5601" i="10"/>
  <c r="O5600" i="10"/>
  <c r="O5599" i="10"/>
  <c r="P5599" i="10" s="1"/>
  <c r="O5598" i="10"/>
  <c r="P5598" i="10" s="1"/>
  <c r="O5597" i="10"/>
  <c r="P5597" i="10" s="1"/>
  <c r="O5596" i="10"/>
  <c r="O5595" i="10"/>
  <c r="P5595" i="10" s="1"/>
  <c r="O5594" i="10"/>
  <c r="P5594" i="10" s="1"/>
  <c r="O5593" i="10"/>
  <c r="O5592" i="10"/>
  <c r="O5591" i="10"/>
  <c r="P5591" i="10" s="1"/>
  <c r="O5590" i="10"/>
  <c r="P5590" i="10" s="1"/>
  <c r="O5589" i="10"/>
  <c r="O5588" i="10"/>
  <c r="O5587" i="10"/>
  <c r="P5587" i="10" s="1"/>
  <c r="O5586" i="10"/>
  <c r="P5586" i="10" s="1"/>
  <c r="O5585" i="10"/>
  <c r="O5584" i="10"/>
  <c r="O5583" i="10"/>
  <c r="P5583" i="10" s="1"/>
  <c r="O5582" i="10"/>
  <c r="P5582" i="10" s="1"/>
  <c r="O5581" i="10"/>
  <c r="O5580" i="10"/>
  <c r="O5579" i="10"/>
  <c r="P5579" i="10" s="1"/>
  <c r="O5578" i="10"/>
  <c r="P5578" i="10" s="1"/>
  <c r="O5577" i="10"/>
  <c r="P5577" i="10" s="1"/>
  <c r="O5576" i="10"/>
  <c r="O5575" i="10"/>
  <c r="P5575" i="10" s="1"/>
  <c r="O5574" i="10"/>
  <c r="P5574" i="10" s="1"/>
  <c r="O5573" i="10"/>
  <c r="O5572" i="10"/>
  <c r="O5571" i="10"/>
  <c r="P5571" i="10" s="1"/>
  <c r="O5570" i="10"/>
  <c r="P5570" i="10" s="1"/>
  <c r="O5569" i="10"/>
  <c r="O5568" i="10"/>
  <c r="O5567" i="10"/>
  <c r="P5567" i="10" s="1"/>
  <c r="O5566" i="10"/>
  <c r="P5566" i="10" s="1"/>
  <c r="O5565" i="10"/>
  <c r="P5565" i="10" s="1"/>
  <c r="O5564" i="10"/>
  <c r="O5563" i="10"/>
  <c r="P5563" i="10" s="1"/>
  <c r="O5562" i="10"/>
  <c r="P5562" i="10" s="1"/>
  <c r="O5561" i="10"/>
  <c r="O5560" i="10"/>
  <c r="O5559" i="10"/>
  <c r="P5559" i="10" s="1"/>
  <c r="O5558" i="10"/>
  <c r="P5558" i="10" s="1"/>
  <c r="O5557" i="10"/>
  <c r="O5556" i="10"/>
  <c r="O5555" i="10"/>
  <c r="P5555" i="10" s="1"/>
  <c r="O5554" i="10"/>
  <c r="P5554" i="10" s="1"/>
  <c r="O5553" i="10"/>
  <c r="O5552" i="10"/>
  <c r="O5551" i="10"/>
  <c r="P5551" i="10" s="1"/>
  <c r="O5550" i="10"/>
  <c r="P5550" i="10" s="1"/>
  <c r="O5549" i="10"/>
  <c r="P5549" i="10" s="1"/>
  <c r="O5548" i="10"/>
  <c r="O5547" i="10"/>
  <c r="P5547" i="10" s="1"/>
  <c r="O5546" i="10"/>
  <c r="P5546" i="10" s="1"/>
  <c r="O5545" i="10"/>
  <c r="O5544" i="10"/>
  <c r="O5543" i="10"/>
  <c r="P5543" i="10" s="1"/>
  <c r="O5542" i="10"/>
  <c r="P5542" i="10" s="1"/>
  <c r="O5541" i="10"/>
  <c r="O5540" i="10"/>
  <c r="O5539" i="10"/>
  <c r="O5538" i="10"/>
  <c r="P5538" i="10" s="1"/>
  <c r="O5537" i="10"/>
  <c r="O5536" i="10"/>
  <c r="O5535" i="10"/>
  <c r="P5535" i="10" s="1"/>
  <c r="O5534" i="10"/>
  <c r="P5534" i="10" s="1"/>
  <c r="O5533" i="10"/>
  <c r="O5532" i="10"/>
  <c r="O5531" i="10"/>
  <c r="O5530" i="10"/>
  <c r="P5530" i="10" s="1"/>
  <c r="O5529" i="10"/>
  <c r="O5528" i="10"/>
  <c r="O5527" i="10"/>
  <c r="P5527" i="10" s="1"/>
  <c r="O5526" i="10"/>
  <c r="P5526" i="10" s="1"/>
  <c r="O5525" i="10"/>
  <c r="O5524" i="10"/>
  <c r="O5523" i="10"/>
  <c r="O5522" i="10"/>
  <c r="P5522" i="10" s="1"/>
  <c r="O5521" i="10"/>
  <c r="O5520" i="10"/>
  <c r="O5519" i="10"/>
  <c r="P5519" i="10" s="1"/>
  <c r="O5518" i="10"/>
  <c r="P5518" i="10" s="1"/>
  <c r="O5517" i="10"/>
  <c r="O5516" i="10"/>
  <c r="O5515" i="10"/>
  <c r="O5514" i="10"/>
  <c r="P5514" i="10" s="1"/>
  <c r="O5513" i="10"/>
  <c r="O5512" i="10"/>
  <c r="O5511" i="10"/>
  <c r="P5511" i="10" s="1"/>
  <c r="O5510" i="10"/>
  <c r="P5510" i="10" s="1"/>
  <c r="O5509" i="10"/>
  <c r="O5508" i="10"/>
  <c r="O5507" i="10"/>
  <c r="P5507" i="10" s="1"/>
  <c r="O5506" i="10"/>
  <c r="P5506" i="10" s="1"/>
  <c r="O5505" i="10"/>
  <c r="P5505" i="10" s="1"/>
  <c r="O5504" i="10"/>
  <c r="P5504" i="10" s="1"/>
  <c r="O5503" i="10"/>
  <c r="P5503" i="10" s="1"/>
  <c r="O5502" i="10"/>
  <c r="P5502" i="10" s="1"/>
  <c r="O5501" i="10"/>
  <c r="P5501" i="10" s="1"/>
  <c r="O5500" i="10"/>
  <c r="O5499" i="10"/>
  <c r="O5498" i="10"/>
  <c r="O5497" i="10"/>
  <c r="O5496" i="10"/>
  <c r="O5495" i="10"/>
  <c r="P5495" i="10" s="1"/>
  <c r="O5494" i="10"/>
  <c r="P5494" i="10" s="1"/>
  <c r="O5493" i="10"/>
  <c r="P5493" i="10" s="1"/>
  <c r="O5492" i="10"/>
  <c r="P5492" i="10" s="1"/>
  <c r="O5491" i="10"/>
  <c r="O5490" i="10"/>
  <c r="P5490" i="10" s="1"/>
  <c r="O5489" i="10"/>
  <c r="P5489" i="10" s="1"/>
  <c r="O5488" i="10"/>
  <c r="O5487" i="10"/>
  <c r="P5487" i="10" s="1"/>
  <c r="O5486" i="10"/>
  <c r="P5486" i="10" s="1"/>
  <c r="O5485" i="10"/>
  <c r="P5485" i="10" s="1"/>
  <c r="O5484" i="10"/>
  <c r="O5483" i="10"/>
  <c r="O5482" i="10"/>
  <c r="O5481" i="10"/>
  <c r="O5480" i="10"/>
  <c r="O5479" i="10"/>
  <c r="P5479" i="10" s="1"/>
  <c r="O5478" i="10"/>
  <c r="P5478" i="10" s="1"/>
  <c r="O5477" i="10"/>
  <c r="P5477" i="10" s="1"/>
  <c r="O5476" i="10"/>
  <c r="P5476" i="10" s="1"/>
  <c r="O5475" i="10"/>
  <c r="O5474" i="10"/>
  <c r="O5473" i="10"/>
  <c r="P5473" i="10" s="1"/>
  <c r="O5472" i="10"/>
  <c r="P5472" i="10" s="1"/>
  <c r="O5471" i="10"/>
  <c r="P5471" i="10" s="1"/>
  <c r="O5470" i="10"/>
  <c r="P5470" i="10" s="1"/>
  <c r="O5469" i="10"/>
  <c r="O5468" i="10"/>
  <c r="P5468" i="10" s="1"/>
  <c r="O5467" i="10"/>
  <c r="O5466" i="10"/>
  <c r="P5466" i="10" s="1"/>
  <c r="O5465" i="10"/>
  <c r="O5464" i="10"/>
  <c r="P5464" i="10" s="1"/>
  <c r="O5463" i="10"/>
  <c r="P5463" i="10" s="1"/>
  <c r="O5462" i="10"/>
  <c r="P5462" i="10" s="1"/>
  <c r="O5461" i="10"/>
  <c r="P5461" i="10" s="1"/>
  <c r="O5460" i="10"/>
  <c r="P5460" i="10" s="1"/>
  <c r="O5459" i="10"/>
  <c r="O5458" i="10"/>
  <c r="O5457" i="10"/>
  <c r="P5457" i="10" s="1"/>
  <c r="O5456" i="10"/>
  <c r="P5456" i="10" s="1"/>
  <c r="O5455" i="10"/>
  <c r="P5455" i="10" s="1"/>
  <c r="O5454" i="10"/>
  <c r="P5454" i="10" s="1"/>
  <c r="O5453" i="10"/>
  <c r="O5452" i="10"/>
  <c r="P5452" i="10" s="1"/>
  <c r="O5451" i="10"/>
  <c r="P5451" i="10" s="1"/>
  <c r="O5450" i="10"/>
  <c r="P5450" i="10" s="1"/>
  <c r="O5449" i="10"/>
  <c r="P5449" i="10" s="1"/>
  <c r="O5448" i="10"/>
  <c r="O5447" i="10"/>
  <c r="P5447" i="10" s="1"/>
  <c r="O5446" i="10"/>
  <c r="P5446" i="10" s="1"/>
  <c r="O5445" i="10"/>
  <c r="P5445" i="10" s="1"/>
  <c r="O5444" i="10"/>
  <c r="P5444" i="10" s="1"/>
  <c r="O5443" i="10"/>
  <c r="P5443" i="10" s="1"/>
  <c r="O5442" i="10"/>
  <c r="P5442" i="10" s="1"/>
  <c r="O5441" i="10"/>
  <c r="P5441" i="10" s="1"/>
  <c r="O5440" i="10"/>
  <c r="P5440" i="10" s="1"/>
  <c r="O5439" i="10"/>
  <c r="O5438" i="10"/>
  <c r="P5438" i="10" s="1"/>
  <c r="O5437" i="10"/>
  <c r="O5436" i="10"/>
  <c r="P5436" i="10" s="1"/>
  <c r="O5435" i="10"/>
  <c r="P5435" i="10" s="1"/>
  <c r="O5434" i="10"/>
  <c r="O5433" i="10"/>
  <c r="P5433" i="10" s="1"/>
  <c r="O5432" i="10"/>
  <c r="P5432" i="10" s="1"/>
  <c r="O5431" i="10"/>
  <c r="P5431" i="10" s="1"/>
  <c r="O5430" i="10"/>
  <c r="P5430" i="10" s="1"/>
  <c r="O5429" i="10"/>
  <c r="P5429" i="10" s="1"/>
  <c r="O5428" i="10"/>
  <c r="P5428" i="10" s="1"/>
  <c r="O5427" i="10"/>
  <c r="O5426" i="10"/>
  <c r="O5425" i="10"/>
  <c r="O5424" i="10"/>
  <c r="O5423" i="10"/>
  <c r="P5423" i="10" s="1"/>
  <c r="O5422" i="10"/>
  <c r="P5422" i="10" s="1"/>
  <c r="O5421" i="10"/>
  <c r="O5420" i="10"/>
  <c r="P5420" i="10" s="1"/>
  <c r="O5419" i="10"/>
  <c r="P5419" i="10" s="1"/>
  <c r="O5418" i="10"/>
  <c r="P5418" i="10" s="1"/>
  <c r="O5417" i="10"/>
  <c r="P5417" i="10" s="1"/>
  <c r="O5416" i="10"/>
  <c r="O5415" i="10"/>
  <c r="P5415" i="10" s="1"/>
  <c r="O5414" i="10"/>
  <c r="P5414" i="10" s="1"/>
  <c r="O5413" i="10"/>
  <c r="O5412" i="10"/>
  <c r="P5412" i="10" s="1"/>
  <c r="O5411" i="10"/>
  <c r="O5410" i="10"/>
  <c r="P5410" i="10" s="1"/>
  <c r="O5409" i="10"/>
  <c r="P5409" i="10" s="1"/>
  <c r="O5408" i="10"/>
  <c r="P5408" i="10" s="1"/>
  <c r="O5407" i="10"/>
  <c r="P5407" i="10" s="1"/>
  <c r="O5406" i="10"/>
  <c r="O5405" i="10"/>
  <c r="O5404" i="10"/>
  <c r="P5404" i="10" s="1"/>
  <c r="O5403" i="10"/>
  <c r="O5402" i="10"/>
  <c r="P5402" i="10" s="1"/>
  <c r="O5401" i="10"/>
  <c r="O5400" i="10"/>
  <c r="O5399" i="10"/>
  <c r="P5399" i="10" s="1"/>
  <c r="O5398" i="10"/>
  <c r="P5398" i="10" s="1"/>
  <c r="O5397" i="10"/>
  <c r="O5396" i="10"/>
  <c r="O5395" i="10"/>
  <c r="P5395" i="10" s="1"/>
  <c r="O5394" i="10"/>
  <c r="P5394" i="10" s="1"/>
  <c r="O5393" i="10"/>
  <c r="P5393" i="10" s="1"/>
  <c r="O5392" i="10"/>
  <c r="P5392" i="10" s="1"/>
  <c r="O5391" i="10"/>
  <c r="P5391" i="10" s="1"/>
  <c r="O5390" i="10"/>
  <c r="P5390" i="10" s="1"/>
  <c r="O5389" i="10"/>
  <c r="P5389" i="10" s="1"/>
  <c r="O5388" i="10"/>
  <c r="P5388" i="10" s="1"/>
  <c r="O5387" i="10"/>
  <c r="P5387" i="10" s="1"/>
  <c r="O5386" i="10"/>
  <c r="P5386" i="10" s="1"/>
  <c r="O5385" i="10"/>
  <c r="P5385" i="10" s="1"/>
  <c r="O5384" i="10"/>
  <c r="O5383" i="10"/>
  <c r="O5382" i="10"/>
  <c r="P5382" i="10" s="1"/>
  <c r="O5381" i="10"/>
  <c r="O5380" i="10"/>
  <c r="O5379" i="10"/>
  <c r="P5379" i="10" s="1"/>
  <c r="O5378" i="10"/>
  <c r="P5378" i="10" s="1"/>
  <c r="O5377" i="10"/>
  <c r="P5377" i="10" s="1"/>
  <c r="O5376" i="10"/>
  <c r="O5375" i="10"/>
  <c r="P5375" i="10" s="1"/>
  <c r="O5374" i="10"/>
  <c r="P5374" i="10" s="1"/>
  <c r="O5373" i="10"/>
  <c r="P5373" i="10" s="1"/>
  <c r="O5372" i="10"/>
  <c r="P5372" i="10" s="1"/>
  <c r="O5371" i="10"/>
  <c r="P5371" i="10" s="1"/>
  <c r="O5370" i="10"/>
  <c r="P5370" i="10" s="1"/>
  <c r="O5369" i="10"/>
  <c r="P5369" i="10" s="1"/>
  <c r="O5368" i="10"/>
  <c r="P5368" i="10" s="1"/>
  <c r="O5367" i="10"/>
  <c r="O5366" i="10"/>
  <c r="P5366" i="10" s="1"/>
  <c r="O5365" i="10"/>
  <c r="P5365" i="10" s="1"/>
  <c r="O5364" i="10"/>
  <c r="O5363" i="10"/>
  <c r="O5362" i="10"/>
  <c r="P5362" i="10" s="1"/>
  <c r="O5361" i="10"/>
  <c r="P5361" i="10" s="1"/>
  <c r="O5360" i="10"/>
  <c r="O5359" i="10"/>
  <c r="O5358" i="10"/>
  <c r="P5358" i="10" s="1"/>
  <c r="O5357" i="10"/>
  <c r="P5357" i="10" s="1"/>
  <c r="O5356" i="10"/>
  <c r="P5356" i="10" s="1"/>
  <c r="O5355" i="10"/>
  <c r="P5355" i="10" s="1"/>
  <c r="O5354" i="10"/>
  <c r="P5354" i="10" s="1"/>
  <c r="O5353" i="10"/>
  <c r="P5353" i="10" s="1"/>
  <c r="O5352" i="10"/>
  <c r="P5352" i="10" s="1"/>
  <c r="O5351" i="10"/>
  <c r="P5351" i="10" s="1"/>
  <c r="O5350" i="10"/>
  <c r="P5350" i="10" s="1"/>
  <c r="O5349" i="10"/>
  <c r="P5349" i="10" s="1"/>
  <c r="O5348" i="10"/>
  <c r="P5348" i="10" s="1"/>
  <c r="O5347" i="10"/>
  <c r="P5347" i="10" s="1"/>
  <c r="O5346" i="10"/>
  <c r="O5345" i="10"/>
  <c r="P5345" i="10" s="1"/>
  <c r="O5344" i="10"/>
  <c r="O5343" i="10"/>
  <c r="O5342" i="10"/>
  <c r="P5342" i="10" s="1"/>
  <c r="O5341" i="10"/>
  <c r="P5341" i="10" s="1"/>
  <c r="O5340" i="10"/>
  <c r="P5340" i="10" s="1"/>
  <c r="O5339" i="10"/>
  <c r="O5338" i="10"/>
  <c r="P5338" i="10" s="1"/>
  <c r="O5337" i="10"/>
  <c r="P5337" i="10" s="1"/>
  <c r="O5336" i="10"/>
  <c r="P5336" i="10" s="1"/>
  <c r="O5335" i="10"/>
  <c r="P5335" i="10" s="1"/>
  <c r="O5334" i="10"/>
  <c r="P5334" i="10" s="1"/>
  <c r="O5333" i="10"/>
  <c r="O5332" i="10"/>
  <c r="P5332" i="10" s="1"/>
  <c r="O5331" i="10"/>
  <c r="P5331" i="10" s="1"/>
  <c r="O5330" i="10"/>
  <c r="O5329" i="10"/>
  <c r="O5328" i="10"/>
  <c r="P5328" i="10" s="1"/>
  <c r="O5327" i="10"/>
  <c r="O5326" i="10"/>
  <c r="P5326" i="10" s="1"/>
  <c r="O5325" i="10"/>
  <c r="P5325" i="10" s="1"/>
  <c r="O5324" i="10"/>
  <c r="P5324" i="10" s="1"/>
  <c r="O5323" i="10"/>
  <c r="O5322" i="10"/>
  <c r="O5321" i="10"/>
  <c r="P5321" i="10" s="1"/>
  <c r="O5320" i="10"/>
  <c r="P5320" i="10" s="1"/>
  <c r="O5319" i="10"/>
  <c r="P5319" i="10" s="1"/>
  <c r="O5318" i="10"/>
  <c r="P5318" i="10" s="1"/>
  <c r="O5317" i="10"/>
  <c r="P5317" i="10" s="1"/>
  <c r="O5316" i="10"/>
  <c r="O5315" i="10"/>
  <c r="P5315" i="10" s="1"/>
  <c r="O5314" i="10"/>
  <c r="P5314" i="10" s="1"/>
  <c r="O5313" i="10"/>
  <c r="O5312" i="10"/>
  <c r="P5312" i="10" s="1"/>
  <c r="O5311" i="10"/>
  <c r="P5311" i="10" s="1"/>
  <c r="O5310" i="10"/>
  <c r="P5310" i="10" s="1"/>
  <c r="O5309" i="10"/>
  <c r="O5308" i="10"/>
  <c r="P5308" i="10" s="1"/>
  <c r="O5307" i="10"/>
  <c r="O5306" i="10"/>
  <c r="O5305" i="10"/>
  <c r="O5304" i="10"/>
  <c r="P5304" i="10" s="1"/>
  <c r="O5303" i="10"/>
  <c r="P5303" i="10" s="1"/>
  <c r="O5302" i="10"/>
  <c r="P5302" i="10" s="1"/>
  <c r="O5301" i="10"/>
  <c r="P5301" i="10" s="1"/>
  <c r="O5300" i="10"/>
  <c r="P5300" i="10" s="1"/>
  <c r="O5299" i="10"/>
  <c r="P5299" i="10" s="1"/>
  <c r="O5298" i="10"/>
  <c r="P5298" i="10" s="1"/>
  <c r="O5297" i="10"/>
  <c r="P5297" i="10" s="1"/>
  <c r="O5296" i="10"/>
  <c r="O5295" i="10"/>
  <c r="P5295" i="10" s="1"/>
  <c r="O5294" i="10"/>
  <c r="P5294" i="10" s="1"/>
  <c r="O5293" i="10"/>
  <c r="O5292" i="10"/>
  <c r="O5291" i="10"/>
  <c r="O5290" i="10"/>
  <c r="O5289" i="10"/>
  <c r="O5288" i="10"/>
  <c r="P5288" i="10" s="1"/>
  <c r="O5287" i="10"/>
  <c r="P5287" i="10" s="1"/>
  <c r="O5286" i="10"/>
  <c r="O5285" i="10"/>
  <c r="O5284" i="10"/>
  <c r="P5284" i="10" s="1"/>
  <c r="O5283" i="10"/>
  <c r="P5283" i="10" s="1"/>
  <c r="O5282" i="10"/>
  <c r="P5282" i="10" s="1"/>
  <c r="O5281" i="10"/>
  <c r="P5281" i="10" s="1"/>
  <c r="O5280" i="10"/>
  <c r="P5280" i="10" s="1"/>
  <c r="O5279" i="10"/>
  <c r="O5278" i="10"/>
  <c r="P5278" i="10" s="1"/>
  <c r="O5277" i="10"/>
  <c r="P5277" i="10" s="1"/>
  <c r="O5276" i="10"/>
  <c r="O5275" i="10"/>
  <c r="O5274" i="10"/>
  <c r="P5274" i="10" s="1"/>
  <c r="O5273" i="10"/>
  <c r="O5272" i="10"/>
  <c r="O5271" i="10"/>
  <c r="P5271" i="10" s="1"/>
  <c r="O5270" i="10"/>
  <c r="P5270" i="10" s="1"/>
  <c r="O5269" i="10"/>
  <c r="O5268" i="10"/>
  <c r="O5267" i="10"/>
  <c r="P5267" i="10" s="1"/>
  <c r="O5266" i="10"/>
  <c r="P5266" i="10" s="1"/>
  <c r="O5265" i="10"/>
  <c r="P5265" i="10" s="1"/>
  <c r="O5264" i="10"/>
  <c r="P5264" i="10" s="1"/>
  <c r="O5263" i="10"/>
  <c r="P5263" i="10" s="1"/>
  <c r="O5262" i="10"/>
  <c r="P5262" i="10" s="1"/>
  <c r="O5261" i="10"/>
  <c r="P5261" i="10" s="1"/>
  <c r="O5260" i="10"/>
  <c r="P5260" i="10" s="1"/>
  <c r="O5259" i="10"/>
  <c r="P5259" i="10" s="1"/>
  <c r="O5258" i="10"/>
  <c r="P5258" i="10" s="1"/>
  <c r="O5257" i="10"/>
  <c r="P5257" i="10" s="1"/>
  <c r="O5256" i="10"/>
  <c r="O5255" i="10"/>
  <c r="O5254" i="10"/>
  <c r="P5254" i="10" s="1"/>
  <c r="O5253" i="10"/>
  <c r="O5252" i="10"/>
  <c r="O5251" i="10"/>
  <c r="P5251" i="10" s="1"/>
  <c r="O5250" i="10"/>
  <c r="P5250" i="10" s="1"/>
  <c r="O5249" i="10"/>
  <c r="P5249" i="10" s="1"/>
  <c r="O5248" i="10"/>
  <c r="O5247" i="10"/>
  <c r="P5247" i="10" s="1"/>
  <c r="O5246" i="10"/>
  <c r="P5246" i="10" s="1"/>
  <c r="O5245" i="10"/>
  <c r="P5245" i="10" s="1"/>
  <c r="O5244" i="10"/>
  <c r="P5244" i="10" s="1"/>
  <c r="O5243" i="10"/>
  <c r="P5243" i="10" s="1"/>
  <c r="O5242" i="10"/>
  <c r="P5242" i="10" s="1"/>
  <c r="O5241" i="10"/>
  <c r="P5241" i="10" s="1"/>
  <c r="O5240" i="10"/>
  <c r="P5240" i="10" s="1"/>
  <c r="O5239" i="10"/>
  <c r="O5238" i="10"/>
  <c r="P5238" i="10" s="1"/>
  <c r="O5237" i="10"/>
  <c r="P5237" i="10" s="1"/>
  <c r="O5236" i="10"/>
  <c r="O5235" i="10"/>
  <c r="O5234" i="10"/>
  <c r="P5234" i="10" s="1"/>
  <c r="O5233" i="10"/>
  <c r="P5233" i="10" s="1"/>
  <c r="O5232" i="10"/>
  <c r="O5231" i="10"/>
  <c r="O5230" i="10"/>
  <c r="P5230" i="10" s="1"/>
  <c r="O5229" i="10"/>
  <c r="P5229" i="10" s="1"/>
  <c r="O5228" i="10"/>
  <c r="P5228" i="10" s="1"/>
  <c r="O5227" i="10"/>
  <c r="P5227" i="10" s="1"/>
  <c r="O5226" i="10"/>
  <c r="P5226" i="10" s="1"/>
  <c r="O5225" i="10"/>
  <c r="P5225" i="10" s="1"/>
  <c r="O5224" i="10"/>
  <c r="P5224" i="10" s="1"/>
  <c r="O5223" i="10"/>
  <c r="P5223" i="10" s="1"/>
  <c r="O5222" i="10"/>
  <c r="P5222" i="10" s="1"/>
  <c r="O5221" i="10"/>
  <c r="P5221" i="10" s="1"/>
  <c r="O5220" i="10"/>
  <c r="P5220" i="10" s="1"/>
  <c r="O5219" i="10"/>
  <c r="P5219" i="10" s="1"/>
  <c r="O5218" i="10"/>
  <c r="O5217" i="10"/>
  <c r="P5217" i="10" s="1"/>
  <c r="O5216" i="10"/>
  <c r="O5215" i="10"/>
  <c r="O5214" i="10"/>
  <c r="P5214" i="10" s="1"/>
  <c r="O5213" i="10"/>
  <c r="P5213" i="10" s="1"/>
  <c r="O5212" i="10"/>
  <c r="P5212" i="10" s="1"/>
  <c r="O5211" i="10"/>
  <c r="O5210" i="10"/>
  <c r="P5210" i="10" s="1"/>
  <c r="O5209" i="10"/>
  <c r="P5209" i="10" s="1"/>
  <c r="O5208" i="10"/>
  <c r="P5208" i="10" s="1"/>
  <c r="O5207" i="10"/>
  <c r="P5207" i="10" s="1"/>
  <c r="O5206" i="10"/>
  <c r="P5206" i="10" s="1"/>
  <c r="O5205" i="10"/>
  <c r="P5205" i="10" s="1"/>
  <c r="O5204" i="10"/>
  <c r="P5204" i="10" s="1"/>
  <c r="O5203" i="10"/>
  <c r="P5203" i="10" s="1"/>
  <c r="O5202" i="10"/>
  <c r="O5201" i="10"/>
  <c r="O5200" i="10"/>
  <c r="P5200" i="10" s="1"/>
  <c r="O5199" i="10"/>
  <c r="O5198" i="10"/>
  <c r="P5198" i="10" s="1"/>
  <c r="O5197" i="10"/>
  <c r="P5197" i="10" s="1"/>
  <c r="O5196" i="10"/>
  <c r="P5196" i="10" s="1"/>
  <c r="O5195" i="10"/>
  <c r="O5194" i="10"/>
  <c r="O5193" i="10"/>
  <c r="P5193" i="10" s="1"/>
  <c r="O5192" i="10"/>
  <c r="P5192" i="10" s="1"/>
  <c r="O5191" i="10"/>
  <c r="P5191" i="10" s="1"/>
  <c r="O5190" i="10"/>
  <c r="P5190" i="10" s="1"/>
  <c r="O5189" i="10"/>
  <c r="P5189" i="10" s="1"/>
  <c r="O5188" i="10"/>
  <c r="P5188" i="10" s="1"/>
  <c r="O5187" i="10"/>
  <c r="P5187" i="10" s="1"/>
  <c r="O5186" i="10"/>
  <c r="P5186" i="10" s="1"/>
  <c r="O5185" i="10"/>
  <c r="O5184" i="10"/>
  <c r="P5184" i="10" s="1"/>
  <c r="O5183" i="10"/>
  <c r="P5183" i="10" s="1"/>
  <c r="O5182" i="10"/>
  <c r="P5182" i="10" s="1"/>
  <c r="O5181" i="10"/>
  <c r="O5180" i="10"/>
  <c r="P5180" i="10" s="1"/>
  <c r="O5179" i="10"/>
  <c r="O5178" i="10"/>
  <c r="O5177" i="10"/>
  <c r="O5176" i="10"/>
  <c r="P5176" i="10" s="1"/>
  <c r="O5175" i="10"/>
  <c r="P5175" i="10" s="1"/>
  <c r="O5174" i="10"/>
  <c r="O5173" i="10"/>
  <c r="P5173" i="10" s="1"/>
  <c r="O5172" i="10"/>
  <c r="P5172" i="10" s="1"/>
  <c r="O5171" i="10"/>
  <c r="P5171" i="10" s="1"/>
  <c r="O5170" i="10"/>
  <c r="P5170" i="10" s="1"/>
  <c r="O5169" i="10"/>
  <c r="P5169" i="10" s="1"/>
  <c r="O5168" i="10"/>
  <c r="P5168" i="10" s="1"/>
  <c r="O5167" i="10"/>
  <c r="P5167" i="10" s="1"/>
  <c r="O5166" i="10"/>
  <c r="P5166" i="10" s="1"/>
  <c r="O5165" i="10"/>
  <c r="O5164" i="10"/>
  <c r="O5163" i="10"/>
  <c r="O5162" i="10"/>
  <c r="P5162" i="10" s="1"/>
  <c r="O5161" i="10"/>
  <c r="O5160" i="10"/>
  <c r="P5160" i="10" s="1"/>
  <c r="O5159" i="10"/>
  <c r="P5159" i="10" s="1"/>
  <c r="O5158" i="10"/>
  <c r="O5157" i="10"/>
  <c r="O5156" i="10"/>
  <c r="P5156" i="10" s="1"/>
  <c r="O5155" i="10"/>
  <c r="P5155" i="10" s="1"/>
  <c r="O5154" i="10"/>
  <c r="P5154" i="10" s="1"/>
  <c r="O5153" i="10"/>
  <c r="P5153" i="10" s="1"/>
  <c r="O5152" i="10"/>
  <c r="P5152" i="10" s="1"/>
  <c r="O5151" i="10"/>
  <c r="P5151" i="10" s="1"/>
  <c r="O5150" i="10"/>
  <c r="P5150" i="10" s="1"/>
  <c r="O5149" i="10"/>
  <c r="P5149" i="10" s="1"/>
  <c r="O5148" i="10"/>
  <c r="O5147" i="10"/>
  <c r="O5146" i="10"/>
  <c r="P5146" i="10" s="1"/>
  <c r="O5145" i="10"/>
  <c r="P5145" i="10" s="1"/>
  <c r="O5144" i="10"/>
  <c r="O5143" i="10"/>
  <c r="O5142" i="10"/>
  <c r="P5142" i="10" s="1"/>
  <c r="O5141" i="10"/>
  <c r="P5141" i="10" s="1"/>
  <c r="O5140" i="10"/>
  <c r="P5140" i="10" s="1"/>
  <c r="O5139" i="10"/>
  <c r="P5139" i="10" s="1"/>
  <c r="O5138" i="10"/>
  <c r="P5138" i="10" s="1"/>
  <c r="O5137" i="10"/>
  <c r="O5136" i="10"/>
  <c r="O5135" i="10"/>
  <c r="O5134" i="10"/>
  <c r="P5134" i="10" s="1"/>
  <c r="O5133" i="10"/>
  <c r="P5133" i="10" s="1"/>
  <c r="O5132" i="10"/>
  <c r="P5132" i="10" s="1"/>
  <c r="O5131" i="10"/>
  <c r="P5131" i="10" s="1"/>
  <c r="O5130" i="10"/>
  <c r="P5130" i="10" s="1"/>
  <c r="O5129" i="10"/>
  <c r="O5128" i="10"/>
  <c r="O5127" i="10"/>
  <c r="O5126" i="10"/>
  <c r="P5126" i="10" s="1"/>
  <c r="O5125" i="10"/>
  <c r="P5125" i="10" s="1"/>
  <c r="O5124" i="10"/>
  <c r="O5123" i="10"/>
  <c r="P5123" i="10" s="1"/>
  <c r="O5122" i="10"/>
  <c r="P5122" i="10" s="1"/>
  <c r="O5121" i="10"/>
  <c r="O5120" i="10"/>
  <c r="O5119" i="10"/>
  <c r="O5118" i="10"/>
  <c r="P5118" i="10" s="1"/>
  <c r="O5117" i="10"/>
  <c r="P5117" i="10" s="1"/>
  <c r="O5116" i="10"/>
  <c r="O5115" i="10"/>
  <c r="P5115" i="10" s="1"/>
  <c r="O5114" i="10"/>
  <c r="P5114" i="10" s="1"/>
  <c r="O5113" i="10"/>
  <c r="P5113" i="10" s="1"/>
  <c r="O5112" i="10"/>
  <c r="O5111" i="10"/>
  <c r="O5110" i="10"/>
  <c r="P5110" i="10" s="1"/>
  <c r="O5109" i="10"/>
  <c r="P5109" i="10" s="1"/>
  <c r="O5108" i="10"/>
  <c r="P5108" i="10" s="1"/>
  <c r="O5107" i="10"/>
  <c r="P5107" i="10" s="1"/>
  <c r="O5106" i="10"/>
  <c r="P5106" i="10" s="1"/>
  <c r="O5105" i="10"/>
  <c r="P5105" i="10" s="1"/>
  <c r="O5104" i="10"/>
  <c r="O5103" i="10"/>
  <c r="O5102" i="10"/>
  <c r="P5102" i="10" s="1"/>
  <c r="O5101" i="10"/>
  <c r="P5101" i="10" s="1"/>
  <c r="O5100" i="10"/>
  <c r="O5099" i="10"/>
  <c r="P5099" i="10" s="1"/>
  <c r="O5098" i="10"/>
  <c r="P5098" i="10" s="1"/>
  <c r="O5097" i="10"/>
  <c r="P5097" i="10" s="1"/>
  <c r="O5096" i="10"/>
  <c r="O5095" i="10"/>
  <c r="O5094" i="10"/>
  <c r="P5094" i="10" s="1"/>
  <c r="O5093" i="10"/>
  <c r="P5093" i="10" s="1"/>
  <c r="O5092" i="10"/>
  <c r="O5091" i="10"/>
  <c r="P5091" i="10" s="1"/>
  <c r="O5090" i="10"/>
  <c r="P5090" i="10" s="1"/>
  <c r="O5089" i="10"/>
  <c r="O5088" i="10"/>
  <c r="P5088" i="10" s="1"/>
  <c r="O5087" i="10"/>
  <c r="O5086" i="10"/>
  <c r="P5086" i="10" s="1"/>
  <c r="O5085" i="10"/>
  <c r="P5085" i="10" s="1"/>
  <c r="O5084" i="10"/>
  <c r="P5084" i="10" s="1"/>
  <c r="O5083" i="10"/>
  <c r="P5083" i="10" s="1"/>
  <c r="O5082" i="10"/>
  <c r="O5081" i="10"/>
  <c r="P5081" i="10" s="1"/>
  <c r="O5080" i="10"/>
  <c r="P5080" i="10" s="1"/>
  <c r="O5079" i="10"/>
  <c r="O5078" i="10"/>
  <c r="P5078" i="10" s="1"/>
  <c r="O5077" i="10"/>
  <c r="P5077" i="10" s="1"/>
  <c r="O5076" i="10"/>
  <c r="P5076" i="10" s="1"/>
  <c r="O5075" i="10"/>
  <c r="P5075" i="10" s="1"/>
  <c r="O5074" i="10"/>
  <c r="O5073" i="10"/>
  <c r="O5072" i="10"/>
  <c r="P5072" i="10" s="1"/>
  <c r="O5071" i="10"/>
  <c r="P5071" i="10" s="1"/>
  <c r="O5070" i="10"/>
  <c r="P5070" i="10" s="1"/>
  <c r="O5069" i="10"/>
  <c r="P5069" i="10" s="1"/>
  <c r="O5068" i="10"/>
  <c r="P5068" i="10" s="1"/>
  <c r="O5067" i="10"/>
  <c r="P5067" i="10" s="1"/>
  <c r="O5066" i="10"/>
  <c r="P5066" i="10" s="1"/>
  <c r="O5065" i="10"/>
  <c r="P5065" i="10" s="1"/>
  <c r="O5064" i="10"/>
  <c r="O5063" i="10"/>
  <c r="O5062" i="10"/>
  <c r="P5062" i="10" s="1"/>
  <c r="O5061" i="10"/>
  <c r="P5061" i="10" s="1"/>
  <c r="O5060" i="10"/>
  <c r="O5059" i="10"/>
  <c r="P5059" i="10" s="1"/>
  <c r="O5058" i="10"/>
  <c r="P5058" i="10" s="1"/>
  <c r="O5057" i="10"/>
  <c r="O5056" i="10"/>
  <c r="O5055" i="10"/>
  <c r="P5055" i="10" s="1"/>
  <c r="O5054" i="10"/>
  <c r="P5054" i="10" s="1"/>
  <c r="O5053" i="10"/>
  <c r="P5053" i="10" s="1"/>
  <c r="O5052" i="10"/>
  <c r="P5052" i="10" s="1"/>
  <c r="O5051" i="10"/>
  <c r="P5051" i="10" s="1"/>
  <c r="O5050" i="10"/>
  <c r="P5050" i="10" s="1"/>
  <c r="O5049" i="10"/>
  <c r="P5049" i="10" s="1"/>
  <c r="O5048" i="10"/>
  <c r="O5047" i="10"/>
  <c r="P5047" i="10" s="1"/>
  <c r="O5046" i="10"/>
  <c r="P5046" i="10" s="1"/>
  <c r="O5045" i="10"/>
  <c r="P5045" i="10" s="1"/>
  <c r="O5044" i="10"/>
  <c r="P5044" i="10" s="1"/>
  <c r="O5043" i="10"/>
  <c r="P5043" i="10" s="1"/>
  <c r="O5042" i="10"/>
  <c r="P5042" i="10" s="1"/>
  <c r="O5041" i="10"/>
  <c r="P5041" i="10" s="1"/>
  <c r="O5040" i="10"/>
  <c r="P5040" i="10" s="1"/>
  <c r="O5039" i="10"/>
  <c r="P5039" i="10" s="1"/>
  <c r="O5038" i="10"/>
  <c r="P5038" i="10" s="1"/>
  <c r="O5037" i="10"/>
  <c r="P5037" i="10" s="1"/>
  <c r="O5036" i="10"/>
  <c r="P5036" i="10" s="1"/>
  <c r="O5035" i="10"/>
  <c r="P5035" i="10" s="1"/>
  <c r="O5034" i="10"/>
  <c r="P5034" i="10" s="1"/>
  <c r="O5033" i="10"/>
  <c r="P5033" i="10" s="1"/>
  <c r="O5032" i="10"/>
  <c r="O5031" i="10"/>
  <c r="P5031" i="10" s="1"/>
  <c r="O5030" i="10"/>
  <c r="P5030" i="10" s="1"/>
  <c r="O5029" i="10"/>
  <c r="P5029" i="10" s="1"/>
  <c r="O5028" i="10"/>
  <c r="O5027" i="10"/>
  <c r="P5027" i="10" s="1"/>
  <c r="O5026" i="10"/>
  <c r="O5025" i="10"/>
  <c r="P5025" i="10" s="1"/>
  <c r="O5024" i="10"/>
  <c r="O5023" i="10"/>
  <c r="P5023" i="10" s="1"/>
  <c r="O5022" i="10"/>
  <c r="P5022" i="10" s="1"/>
  <c r="O5021" i="10"/>
  <c r="P5021" i="10" s="1"/>
  <c r="O5020" i="10"/>
  <c r="O5019" i="10"/>
  <c r="P5019" i="10" s="1"/>
  <c r="O5018" i="10"/>
  <c r="P5018" i="10" s="1"/>
  <c r="O5017" i="10"/>
  <c r="O5016" i="10"/>
  <c r="O5015" i="10"/>
  <c r="O5014" i="10"/>
  <c r="P5014" i="10" s="1"/>
  <c r="O5013" i="10"/>
  <c r="P5013" i="10" s="1"/>
  <c r="O5012" i="10"/>
  <c r="O5011" i="10"/>
  <c r="O5010" i="10"/>
  <c r="P5010" i="10" s="1"/>
  <c r="O5009" i="10"/>
  <c r="P5009" i="10" s="1"/>
  <c r="O5008" i="10"/>
  <c r="O5007" i="10"/>
  <c r="P5007" i="10" s="1"/>
  <c r="O5006" i="10"/>
  <c r="P5006" i="10" s="1"/>
  <c r="O5005" i="10"/>
  <c r="P5005" i="10" s="1"/>
  <c r="O5004" i="10"/>
  <c r="P5004" i="10" s="1"/>
  <c r="O5003" i="10"/>
  <c r="P5003" i="10" s="1"/>
  <c r="O5002" i="10"/>
  <c r="P5002" i="10" s="1"/>
  <c r="O5001" i="10"/>
  <c r="P5001" i="10" s="1"/>
  <c r="O5000" i="10"/>
  <c r="P5000" i="10" s="1"/>
  <c r="O4999" i="10"/>
  <c r="O4998" i="10"/>
  <c r="P4998" i="10" s="1"/>
  <c r="O4997" i="10"/>
  <c r="P4997" i="10" s="1"/>
  <c r="O4996" i="10"/>
  <c r="O4995" i="10"/>
  <c r="P4995" i="10" s="1"/>
  <c r="O4994" i="10"/>
  <c r="P4994" i="10" s="1"/>
  <c r="O4993" i="10"/>
  <c r="P4993" i="10" s="1"/>
  <c r="O4992" i="10"/>
  <c r="P4992" i="10" s="1"/>
  <c r="O4991" i="10"/>
  <c r="P4991" i="10" s="1"/>
  <c r="O4990" i="10"/>
  <c r="P4990" i="10" s="1"/>
  <c r="O4989" i="10"/>
  <c r="P4989" i="10" s="1"/>
  <c r="O4988" i="10"/>
  <c r="O4987" i="10"/>
  <c r="P4987" i="10" s="1"/>
  <c r="O4986" i="10"/>
  <c r="O4985" i="10"/>
  <c r="P4985" i="10" s="1"/>
  <c r="O4984" i="10"/>
  <c r="P4984" i="10" s="1"/>
  <c r="O4983" i="10"/>
  <c r="P4983" i="10" s="1"/>
  <c r="O4982" i="10"/>
  <c r="P4982" i="10" s="1"/>
  <c r="O4981" i="10"/>
  <c r="P4981" i="10" s="1"/>
  <c r="O4980" i="10"/>
  <c r="O4979" i="10"/>
  <c r="P4979" i="10" s="1"/>
  <c r="O4978" i="10"/>
  <c r="O4977" i="10"/>
  <c r="O4976" i="10"/>
  <c r="O4975" i="10"/>
  <c r="P4975" i="10" s="1"/>
  <c r="O4974" i="10"/>
  <c r="P4974" i="10" s="1"/>
  <c r="O4973" i="10"/>
  <c r="P4973" i="10" s="1"/>
  <c r="O4972" i="10"/>
  <c r="P4972" i="10" s="1"/>
  <c r="O4971" i="10"/>
  <c r="P4971" i="10" s="1"/>
  <c r="O4970" i="10"/>
  <c r="P4970" i="10" s="1"/>
  <c r="O4969" i="10"/>
  <c r="O4968" i="10"/>
  <c r="P4968" i="10" s="1"/>
  <c r="O4967" i="10"/>
  <c r="O4966" i="10"/>
  <c r="P4966" i="10" s="1"/>
  <c r="O4965" i="10"/>
  <c r="O4964" i="10"/>
  <c r="O4963" i="10"/>
  <c r="P4963" i="10" s="1"/>
  <c r="O4962" i="10"/>
  <c r="O4961" i="10"/>
  <c r="O4960" i="10"/>
  <c r="P4960" i="10" s="1"/>
  <c r="O4959" i="10"/>
  <c r="O4958" i="10"/>
  <c r="O4957" i="10"/>
  <c r="P4957" i="10" s="1"/>
  <c r="O4956" i="10"/>
  <c r="O4955" i="10"/>
  <c r="P4955" i="10" s="1"/>
  <c r="O4954" i="10"/>
  <c r="O4953" i="10"/>
  <c r="O4952" i="10"/>
  <c r="P4952" i="10" s="1"/>
  <c r="O4951" i="10"/>
  <c r="O4950" i="10"/>
  <c r="O4949" i="10"/>
  <c r="P4949" i="10" s="1"/>
  <c r="O4948" i="10"/>
  <c r="O4947" i="10"/>
  <c r="P4947" i="10" s="1"/>
  <c r="O4946" i="10"/>
  <c r="O4945" i="10"/>
  <c r="O4944" i="10"/>
  <c r="P4944" i="10" s="1"/>
  <c r="O4943" i="10"/>
  <c r="P4943" i="10" s="1"/>
  <c r="O4942" i="10"/>
  <c r="O4941" i="10"/>
  <c r="P4941" i="10" s="1"/>
  <c r="O4940" i="10"/>
  <c r="P4940" i="10" s="1"/>
  <c r="O4939" i="10"/>
  <c r="P4939" i="10" s="1"/>
  <c r="O4938" i="10"/>
  <c r="O4937" i="10"/>
  <c r="P4937" i="10" s="1"/>
  <c r="O4936" i="10"/>
  <c r="O4935" i="10"/>
  <c r="P4935" i="10" s="1"/>
  <c r="O4934" i="10"/>
  <c r="P4934" i="10" s="1"/>
  <c r="O4933" i="10"/>
  <c r="P4933" i="10" s="1"/>
  <c r="O4932" i="10"/>
  <c r="P4932" i="10" s="1"/>
  <c r="O4931" i="10"/>
  <c r="P4931" i="10" s="1"/>
  <c r="O4930" i="10"/>
  <c r="P4930" i="10" s="1"/>
  <c r="O4929" i="10"/>
  <c r="P4929" i="10" s="1"/>
  <c r="O4928" i="10"/>
  <c r="P4928" i="10" s="1"/>
  <c r="O4927" i="10"/>
  <c r="P4927" i="10" s="1"/>
  <c r="O4926" i="10"/>
  <c r="P4926" i="10" s="1"/>
  <c r="O4925" i="10"/>
  <c r="P4925" i="10" s="1"/>
  <c r="O4924" i="10"/>
  <c r="P4924" i="10" s="1"/>
  <c r="O4923" i="10"/>
  <c r="P4923" i="10" s="1"/>
  <c r="O4922" i="10"/>
  <c r="P4922" i="10" s="1"/>
  <c r="O4921" i="10"/>
  <c r="P4921" i="10" s="1"/>
  <c r="O4920" i="10"/>
  <c r="P4920" i="10" s="1"/>
  <c r="O4919" i="10"/>
  <c r="P4919" i="10" s="1"/>
  <c r="O4918" i="10"/>
  <c r="P4918" i="10" s="1"/>
  <c r="O4917" i="10"/>
  <c r="P4917" i="10" s="1"/>
  <c r="O4916" i="10"/>
  <c r="P4916" i="10" s="1"/>
  <c r="O4915" i="10"/>
  <c r="P4915" i="10" s="1"/>
  <c r="O4914" i="10"/>
  <c r="P4914" i="10" s="1"/>
  <c r="O4913" i="10"/>
  <c r="P4913" i="10" s="1"/>
  <c r="O4912" i="10"/>
  <c r="P4912" i="10" s="1"/>
  <c r="O4911" i="10"/>
  <c r="P4911" i="10" s="1"/>
  <c r="O4910" i="10"/>
  <c r="P4910" i="10" s="1"/>
  <c r="O4909" i="10"/>
  <c r="P4909" i="10" s="1"/>
  <c r="P4908" i="10"/>
  <c r="O4908" i="10"/>
  <c r="O4907" i="10"/>
  <c r="P4907" i="10" s="1"/>
  <c r="O4906" i="10"/>
  <c r="O4905" i="10"/>
  <c r="P4905" i="10" s="1"/>
  <c r="O4904" i="10"/>
  <c r="P4904" i="10" s="1"/>
  <c r="O4903" i="10"/>
  <c r="O4902" i="10"/>
  <c r="P4902" i="10" s="1"/>
  <c r="O4901" i="10"/>
  <c r="O4900" i="10"/>
  <c r="O4899" i="10"/>
  <c r="P4899" i="10" s="1"/>
  <c r="O4898" i="10"/>
  <c r="O4897" i="10"/>
  <c r="O4896" i="10"/>
  <c r="P4896" i="10" s="1"/>
  <c r="O4895" i="10"/>
  <c r="O4894" i="10"/>
  <c r="O4893" i="10"/>
  <c r="P4893" i="10" s="1"/>
  <c r="O4892" i="10"/>
  <c r="O4891" i="10"/>
  <c r="P4891" i="10" s="1"/>
  <c r="O4890" i="10"/>
  <c r="O4889" i="10"/>
  <c r="O4888" i="10"/>
  <c r="P4888" i="10" s="1"/>
  <c r="O4887" i="10"/>
  <c r="O4886" i="10"/>
  <c r="O4885" i="10"/>
  <c r="P4885" i="10" s="1"/>
  <c r="O4884" i="10"/>
  <c r="O4883" i="10"/>
  <c r="P4883" i="10" s="1"/>
  <c r="O4882" i="10"/>
  <c r="O4881" i="10"/>
  <c r="O4880" i="10"/>
  <c r="P4880" i="10" s="1"/>
  <c r="O4879" i="10"/>
  <c r="P4879" i="10" s="1"/>
  <c r="O4878" i="10"/>
  <c r="O4877" i="10"/>
  <c r="P4877" i="10" s="1"/>
  <c r="O4876" i="10"/>
  <c r="P4876" i="10" s="1"/>
  <c r="O4875" i="10"/>
  <c r="P4875" i="10" s="1"/>
  <c r="O4874" i="10"/>
  <c r="O4873" i="10"/>
  <c r="P4873" i="10" s="1"/>
  <c r="O4872" i="10"/>
  <c r="P4872" i="10" s="1"/>
  <c r="O4871" i="10"/>
  <c r="P4871" i="10" s="1"/>
  <c r="O4870" i="10"/>
  <c r="P4870" i="10" s="1"/>
  <c r="O4869" i="10"/>
  <c r="P4869" i="10" s="1"/>
  <c r="O4868" i="10"/>
  <c r="P4868" i="10" s="1"/>
  <c r="O4867" i="10"/>
  <c r="P4867" i="10" s="1"/>
  <c r="O4866" i="10"/>
  <c r="O4865" i="10"/>
  <c r="P4865" i="10" s="1"/>
  <c r="O4864" i="10"/>
  <c r="P4864" i="10" s="1"/>
  <c r="O4863" i="10"/>
  <c r="P4863" i="10" s="1"/>
  <c r="O4862" i="10"/>
  <c r="P4862" i="10" s="1"/>
  <c r="O4861" i="10"/>
  <c r="P4861" i="10" s="1"/>
  <c r="O4860" i="10"/>
  <c r="P4860" i="10" s="1"/>
  <c r="O4859" i="10"/>
  <c r="P4859" i="10" s="1"/>
  <c r="O4858" i="10"/>
  <c r="P4858" i="10" s="1"/>
  <c r="O4857" i="10"/>
  <c r="P4857" i="10" s="1"/>
  <c r="O4856" i="10"/>
  <c r="P4856" i="10" s="1"/>
  <c r="O4855" i="10"/>
  <c r="P4855" i="10" s="1"/>
  <c r="O4854" i="10"/>
  <c r="P4854" i="10" s="1"/>
  <c r="O4853" i="10"/>
  <c r="P4853" i="10" s="1"/>
  <c r="O4852" i="10"/>
  <c r="P4852" i="10" s="1"/>
  <c r="O4851" i="10"/>
  <c r="P4851" i="10" s="1"/>
  <c r="O4850" i="10"/>
  <c r="P4850" i="10" s="1"/>
  <c r="O4849" i="10"/>
  <c r="P4849" i="10" s="1"/>
  <c r="O4848" i="10"/>
  <c r="P4848" i="10" s="1"/>
  <c r="O4847" i="10"/>
  <c r="P4847" i="10" s="1"/>
  <c r="O4846" i="10"/>
  <c r="P4846" i="10" s="1"/>
  <c r="O4845" i="10"/>
  <c r="P4845" i="10" s="1"/>
  <c r="O4844" i="10"/>
  <c r="P4844" i="10" s="1"/>
  <c r="O4843" i="10"/>
  <c r="P4843" i="10" s="1"/>
  <c r="O4842" i="10"/>
  <c r="O4841" i="10"/>
  <c r="P4841" i="10" s="1"/>
  <c r="O4840" i="10"/>
  <c r="P4840" i="10" s="1"/>
  <c r="O4839" i="10"/>
  <c r="O4838" i="10"/>
  <c r="P4838" i="10" s="1"/>
  <c r="O4837" i="10"/>
  <c r="O4836" i="10"/>
  <c r="O4835" i="10"/>
  <c r="P4835" i="10" s="1"/>
  <c r="O4834" i="10"/>
  <c r="O4833" i="10"/>
  <c r="O4832" i="10"/>
  <c r="P4832" i="10" s="1"/>
  <c r="O4831" i="10"/>
  <c r="O4830" i="10"/>
  <c r="O4829" i="10"/>
  <c r="O4828" i="10"/>
  <c r="O4827" i="10"/>
  <c r="P4827" i="10" s="1"/>
  <c r="O4826" i="10"/>
  <c r="O4825" i="10"/>
  <c r="O4824" i="10"/>
  <c r="P4824" i="10" s="1"/>
  <c r="O4823" i="10"/>
  <c r="O4822" i="10"/>
  <c r="O4821" i="10"/>
  <c r="P4821" i="10" s="1"/>
  <c r="O4820" i="10"/>
  <c r="O4819" i="10"/>
  <c r="P4819" i="10" s="1"/>
  <c r="O4818" i="10"/>
  <c r="O4817" i="10"/>
  <c r="O4816" i="10"/>
  <c r="P4816" i="10" s="1"/>
  <c r="O4815" i="10"/>
  <c r="P4815" i="10" s="1"/>
  <c r="O4814" i="10"/>
  <c r="O4813" i="10"/>
  <c r="P4813" i="10" s="1"/>
  <c r="O4812" i="10"/>
  <c r="P4812" i="10" s="1"/>
  <c r="O4811" i="10"/>
  <c r="P4811" i="10" s="1"/>
  <c r="O4810" i="10"/>
  <c r="O4809" i="10"/>
  <c r="P4809" i="10" s="1"/>
  <c r="O4808" i="10"/>
  <c r="P4808" i="10" s="1"/>
  <c r="O4807" i="10"/>
  <c r="P4807" i="10" s="1"/>
  <c r="O4806" i="10"/>
  <c r="P4806" i="10" s="1"/>
  <c r="O4805" i="10"/>
  <c r="P4805" i="10" s="1"/>
  <c r="O4804" i="10"/>
  <c r="P4804" i="10" s="1"/>
  <c r="O4803" i="10"/>
  <c r="P4803" i="10" s="1"/>
  <c r="O4802" i="10"/>
  <c r="P4802" i="10" s="1"/>
  <c r="O4801" i="10"/>
  <c r="P4801" i="10" s="1"/>
  <c r="O4800" i="10"/>
  <c r="P4800" i="10" s="1"/>
  <c r="O4799" i="10"/>
  <c r="O4798" i="10"/>
  <c r="O4797" i="10"/>
  <c r="P4797" i="10" s="1"/>
  <c r="O4796" i="10"/>
  <c r="P4796" i="10" s="1"/>
  <c r="O4795" i="10"/>
  <c r="P4795" i="10" s="1"/>
  <c r="O4794" i="10"/>
  <c r="O4793" i="10"/>
  <c r="P4793" i="10" s="1"/>
  <c r="O4792" i="10"/>
  <c r="P4792" i="10" s="1"/>
  <c r="O4791" i="10"/>
  <c r="P4791" i="10" s="1"/>
  <c r="O4790" i="10"/>
  <c r="P4790" i="10" s="1"/>
  <c r="O4789" i="10"/>
  <c r="P4789" i="10" s="1"/>
  <c r="O4788" i="10"/>
  <c r="P4788" i="10" s="1"/>
  <c r="O4787" i="10"/>
  <c r="P4787" i="10" s="1"/>
  <c r="O4786" i="10"/>
  <c r="P4786" i="10" s="1"/>
  <c r="O4785" i="10"/>
  <c r="P4785" i="10" s="1"/>
  <c r="O4784" i="10"/>
  <c r="P4784" i="10" s="1"/>
  <c r="O4783" i="10"/>
  <c r="O4782" i="10"/>
  <c r="O4781" i="10"/>
  <c r="P4781" i="10" s="1"/>
  <c r="O4780" i="10"/>
  <c r="P4780" i="10" s="1"/>
  <c r="O4779" i="10"/>
  <c r="P4779" i="10" s="1"/>
  <c r="O4778" i="10"/>
  <c r="O4777" i="10"/>
  <c r="O4776" i="10"/>
  <c r="P4776" i="10" s="1"/>
  <c r="O4775" i="10"/>
  <c r="P4775" i="10" s="1"/>
  <c r="O4774" i="10"/>
  <c r="P4774" i="10" s="1"/>
  <c r="O4773" i="10"/>
  <c r="P4773" i="10" s="1"/>
  <c r="O4772" i="10"/>
  <c r="P4772" i="10" s="1"/>
  <c r="O4771" i="10"/>
  <c r="P4771" i="10" s="1"/>
  <c r="O4770" i="10"/>
  <c r="P4770" i="10" s="1"/>
  <c r="O4769" i="10"/>
  <c r="P4769" i="10" s="1"/>
  <c r="O4768" i="10"/>
  <c r="P4768" i="10" s="1"/>
  <c r="O4767" i="10"/>
  <c r="P4767" i="10" s="1"/>
  <c r="O4766" i="10"/>
  <c r="P4766" i="10" s="1"/>
  <c r="O4765" i="10"/>
  <c r="P4765" i="10" s="1"/>
  <c r="O4764" i="10"/>
  <c r="P4764" i="10" s="1"/>
  <c r="O4763" i="10"/>
  <c r="P4763" i="10" s="1"/>
  <c r="O4762" i="10"/>
  <c r="O4761" i="10"/>
  <c r="O4760" i="10"/>
  <c r="O4759" i="10"/>
  <c r="P4759" i="10" s="1"/>
  <c r="O4758" i="10"/>
  <c r="P4758" i="10" s="1"/>
  <c r="O4757" i="10"/>
  <c r="O4756" i="10"/>
  <c r="P4756" i="10" s="1"/>
  <c r="P4755" i="10"/>
  <c r="O4755" i="10"/>
  <c r="O4754" i="10"/>
  <c r="P4754" i="10" s="1"/>
  <c r="O4753" i="10"/>
  <c r="P4753" i="10" s="1"/>
  <c r="O4752" i="10"/>
  <c r="P4752" i="10" s="1"/>
  <c r="O4751" i="10"/>
  <c r="P4751" i="10" s="1"/>
  <c r="O4750" i="10"/>
  <c r="P4750" i="10" s="1"/>
  <c r="O4749" i="10"/>
  <c r="P4749" i="10" s="1"/>
  <c r="O4748" i="10"/>
  <c r="P4748" i="10" s="1"/>
  <c r="O4747" i="10"/>
  <c r="P4747" i="10" s="1"/>
  <c r="O4746" i="10"/>
  <c r="O4745" i="10"/>
  <c r="O4744" i="10"/>
  <c r="O4743" i="10"/>
  <c r="P4743" i="10" s="1"/>
  <c r="O4742" i="10"/>
  <c r="P4742" i="10" s="1"/>
  <c r="O4741" i="10"/>
  <c r="O4740" i="10"/>
  <c r="O4739" i="10"/>
  <c r="P4739" i="10" s="1"/>
  <c r="O4738" i="10"/>
  <c r="P4738" i="10" s="1"/>
  <c r="O4737" i="10"/>
  <c r="P4737" i="10" s="1"/>
  <c r="O4736" i="10"/>
  <c r="P4736" i="10" s="1"/>
  <c r="O4735" i="10"/>
  <c r="P4735" i="10" s="1"/>
  <c r="O4734" i="10"/>
  <c r="P4734" i="10" s="1"/>
  <c r="O4733" i="10"/>
  <c r="P4733" i="10" s="1"/>
  <c r="O4732" i="10"/>
  <c r="P4732" i="10" s="1"/>
  <c r="O4731" i="10"/>
  <c r="O4730" i="10"/>
  <c r="O4729" i="10"/>
  <c r="P4729" i="10" s="1"/>
  <c r="O4728" i="10"/>
  <c r="P4728" i="10" s="1"/>
  <c r="O4727" i="10"/>
  <c r="P4727" i="10" s="1"/>
  <c r="O4726" i="10"/>
  <c r="P4726" i="10" s="1"/>
  <c r="O4725" i="10"/>
  <c r="P4725" i="10" s="1"/>
  <c r="O4724" i="10"/>
  <c r="O4723" i="10"/>
  <c r="O4722" i="10"/>
  <c r="P4722" i="10" s="1"/>
  <c r="O4721" i="10"/>
  <c r="P4721" i="10" s="1"/>
  <c r="O4720" i="10"/>
  <c r="O4719" i="10"/>
  <c r="O4718" i="10"/>
  <c r="P4718" i="10" s="1"/>
  <c r="O4717" i="10"/>
  <c r="O4716" i="10"/>
  <c r="O4715" i="10"/>
  <c r="O4714" i="10"/>
  <c r="P4714" i="10" s="1"/>
  <c r="O4713" i="10"/>
  <c r="P4713" i="10" s="1"/>
  <c r="O4712" i="10"/>
  <c r="O4711" i="10"/>
  <c r="P4711" i="10" s="1"/>
  <c r="O4710" i="10"/>
  <c r="P4710" i="10" s="1"/>
  <c r="O4709" i="10"/>
  <c r="O4708" i="10"/>
  <c r="O4707" i="10"/>
  <c r="O4706" i="10"/>
  <c r="P4706" i="10" s="1"/>
  <c r="O4705" i="10"/>
  <c r="P4705" i="10" s="1"/>
  <c r="O4704" i="10"/>
  <c r="O4703" i="10"/>
  <c r="P4703" i="10" s="1"/>
  <c r="O4702" i="10"/>
  <c r="P4702" i="10" s="1"/>
  <c r="O4701" i="10"/>
  <c r="P4701" i="10" s="1"/>
  <c r="O4700" i="10"/>
  <c r="O4699" i="10"/>
  <c r="O4698" i="10"/>
  <c r="P4698" i="10" s="1"/>
  <c r="O4697" i="10"/>
  <c r="P4697" i="10" s="1"/>
  <c r="O4696" i="10"/>
  <c r="P4696" i="10" s="1"/>
  <c r="O4695" i="10"/>
  <c r="P4695" i="10" s="1"/>
  <c r="O4694" i="10"/>
  <c r="P4694" i="10" s="1"/>
  <c r="O4693" i="10"/>
  <c r="O4692" i="10"/>
  <c r="P4692" i="10" s="1"/>
  <c r="O4691" i="10"/>
  <c r="O4690" i="10"/>
  <c r="P4690" i="10" s="1"/>
  <c r="O4689" i="10"/>
  <c r="P4689" i="10" s="1"/>
  <c r="O4688" i="10"/>
  <c r="O4687" i="10"/>
  <c r="P4687" i="10" s="1"/>
  <c r="P4686" i="10"/>
  <c r="O4686" i="10"/>
  <c r="O4685" i="10"/>
  <c r="P4685" i="10" s="1"/>
  <c r="O4684" i="10"/>
  <c r="P4684" i="10" s="1"/>
  <c r="O4683" i="10"/>
  <c r="O4682" i="10"/>
  <c r="P4682" i="10" s="1"/>
  <c r="O4681" i="10"/>
  <c r="P4681" i="10" s="1"/>
  <c r="O4680" i="10"/>
  <c r="O4679" i="10"/>
  <c r="P4679" i="10" s="1"/>
  <c r="O4678" i="10"/>
  <c r="P4678" i="10" s="1"/>
  <c r="O4677" i="10"/>
  <c r="P4677" i="10" s="1"/>
  <c r="O4676" i="10"/>
  <c r="P4676" i="10" s="1"/>
  <c r="O4675" i="10"/>
  <c r="O4674" i="10"/>
  <c r="O4673" i="10"/>
  <c r="P4673" i="10" s="1"/>
  <c r="O4672" i="10"/>
  <c r="O4671" i="10"/>
  <c r="P4671" i="10" s="1"/>
  <c r="O4670" i="10"/>
  <c r="P4670" i="10" s="1"/>
  <c r="O4669" i="10"/>
  <c r="O4668" i="10"/>
  <c r="P4668" i="10" s="1"/>
  <c r="O4667" i="10"/>
  <c r="P4667" i="10" s="1"/>
  <c r="O4666" i="10"/>
  <c r="P4666" i="10" s="1"/>
  <c r="O4665" i="10"/>
  <c r="P4665" i="10" s="1"/>
  <c r="O4664" i="10"/>
  <c r="P4664" i="10" s="1"/>
  <c r="O4663" i="10"/>
  <c r="P4663" i="10" s="1"/>
  <c r="O4662" i="10"/>
  <c r="P4662" i="10" s="1"/>
  <c r="O4661" i="10"/>
  <c r="P4661" i="10" s="1"/>
  <c r="O4660" i="10"/>
  <c r="O4659" i="10"/>
  <c r="O4658" i="10"/>
  <c r="P4658" i="10" s="1"/>
  <c r="O4657" i="10"/>
  <c r="P4657" i="10" s="1"/>
  <c r="O4656" i="10"/>
  <c r="P4656" i="10" s="1"/>
  <c r="O4655" i="10"/>
  <c r="P4655" i="10" s="1"/>
  <c r="O4654" i="10"/>
  <c r="O4653" i="10"/>
  <c r="P4653" i="10" s="1"/>
  <c r="O4652" i="10"/>
  <c r="P4652" i="10" s="1"/>
  <c r="O4651" i="10"/>
  <c r="O4650" i="10"/>
  <c r="O4649" i="10"/>
  <c r="P4649" i="10" s="1"/>
  <c r="O4648" i="10"/>
  <c r="O4647" i="10"/>
  <c r="O4646" i="10"/>
  <c r="O4645" i="10"/>
  <c r="O4644" i="10"/>
  <c r="O4643" i="10"/>
  <c r="O4642" i="10"/>
  <c r="O4641" i="10"/>
  <c r="P4641" i="10" s="1"/>
  <c r="O4640" i="10"/>
  <c r="P4640" i="10" s="1"/>
  <c r="O4639" i="10"/>
  <c r="P4639" i="10" s="1"/>
  <c r="O4638" i="10"/>
  <c r="P4638" i="10" s="1"/>
  <c r="O4637" i="10"/>
  <c r="P4637" i="10" s="1"/>
  <c r="O4636" i="10"/>
  <c r="P4636" i="10" s="1"/>
  <c r="O4635" i="10"/>
  <c r="O4634" i="10"/>
  <c r="P4634" i="10" s="1"/>
  <c r="O4633" i="10"/>
  <c r="P4633" i="10" s="1"/>
  <c r="O4632" i="10"/>
  <c r="O4631" i="10"/>
  <c r="P4631" i="10" s="1"/>
  <c r="O4630" i="10"/>
  <c r="O4629" i="10"/>
  <c r="O4628" i="10"/>
  <c r="P4628" i="10" s="1"/>
  <c r="O4627" i="10"/>
  <c r="O4626" i="10"/>
  <c r="O4625" i="10"/>
  <c r="P4625" i="10" s="1"/>
  <c r="P4624" i="10"/>
  <c r="O4624" i="10"/>
  <c r="O4623" i="10"/>
  <c r="P4623" i="10" s="1"/>
  <c r="O4622" i="10"/>
  <c r="P4622" i="10" s="1"/>
  <c r="O4621" i="10"/>
  <c r="P4621" i="10" s="1"/>
  <c r="O4620" i="10"/>
  <c r="P4620" i="10" s="1"/>
  <c r="O4619" i="10"/>
  <c r="O4618" i="10"/>
  <c r="P4618" i="10" s="1"/>
  <c r="O4617" i="10"/>
  <c r="P4617" i="10" s="1"/>
  <c r="O4616" i="10"/>
  <c r="P4616" i="10" s="1"/>
  <c r="O4615" i="10"/>
  <c r="P4615" i="10" s="1"/>
  <c r="O4614" i="10"/>
  <c r="P4614" i="10" s="1"/>
  <c r="O4613" i="10"/>
  <c r="O4612" i="10"/>
  <c r="P4612" i="10" s="1"/>
  <c r="O4611" i="10"/>
  <c r="P4611" i="10" s="1"/>
  <c r="O4610" i="10"/>
  <c r="O4609" i="10"/>
  <c r="P4609" i="10" s="1"/>
  <c r="O4608" i="10"/>
  <c r="O4607" i="10"/>
  <c r="P4607" i="10" s="1"/>
  <c r="O4606" i="10"/>
  <c r="O4605" i="10"/>
  <c r="P4605" i="10" s="1"/>
  <c r="O4604" i="10"/>
  <c r="P4604" i="10" s="1"/>
  <c r="O4603" i="10"/>
  <c r="P4603" i="10" s="1"/>
  <c r="O4602" i="10"/>
  <c r="O4601" i="10"/>
  <c r="P4601" i="10" s="1"/>
  <c r="O4600" i="10"/>
  <c r="P4600" i="10" s="1"/>
  <c r="O4599" i="10"/>
  <c r="P4599" i="10" s="1"/>
  <c r="O4598" i="10"/>
  <c r="P4598" i="10" s="1"/>
  <c r="O4597" i="10"/>
  <c r="P4597" i="10" s="1"/>
  <c r="O4596" i="10"/>
  <c r="O4595" i="10"/>
  <c r="P4595" i="10" s="1"/>
  <c r="O4594" i="10"/>
  <c r="P4594" i="10" s="1"/>
  <c r="O4593" i="10"/>
  <c r="P4593" i="10" s="1"/>
  <c r="O4592" i="10"/>
  <c r="P4592" i="10" s="1"/>
  <c r="O4591" i="10"/>
  <c r="O4590" i="10"/>
  <c r="O4589" i="10"/>
  <c r="O4588" i="10"/>
  <c r="P4588" i="10" s="1"/>
  <c r="O4587" i="10"/>
  <c r="P4587" i="10" s="1"/>
  <c r="O4586" i="10"/>
  <c r="P4586" i="10" s="1"/>
  <c r="O4585" i="10"/>
  <c r="P4585" i="10" s="1"/>
  <c r="O4584" i="10"/>
  <c r="P4584" i="10" s="1"/>
  <c r="O4583" i="10"/>
  <c r="P4583" i="10" s="1"/>
  <c r="O4582" i="10"/>
  <c r="O4581" i="10"/>
  <c r="P4581" i="10" s="1"/>
  <c r="O4580" i="10"/>
  <c r="P4580" i="10" s="1"/>
  <c r="O4579" i="10"/>
  <c r="P4579" i="10" s="1"/>
  <c r="O4578" i="10"/>
  <c r="P4578" i="10" s="1"/>
  <c r="O4577" i="10"/>
  <c r="P4577" i="10" s="1"/>
  <c r="O4576" i="10"/>
  <c r="O4575" i="10"/>
  <c r="P4575" i="10" s="1"/>
  <c r="O4574" i="10"/>
  <c r="O4573" i="10"/>
  <c r="O4572" i="10"/>
  <c r="O4571" i="10"/>
  <c r="O4570" i="10"/>
  <c r="P4570" i="10" s="1"/>
  <c r="O4569" i="10"/>
  <c r="O4568" i="10"/>
  <c r="O4567" i="10"/>
  <c r="P4567" i="10" s="1"/>
  <c r="O4566" i="10"/>
  <c r="P4566" i="10" s="1"/>
  <c r="O4565" i="10"/>
  <c r="O4564" i="10"/>
  <c r="P4564" i="10" s="1"/>
  <c r="O4563" i="10"/>
  <c r="P4563" i="10" s="1"/>
  <c r="O4562" i="10"/>
  <c r="P4562" i="10" s="1"/>
  <c r="O4561" i="10"/>
  <c r="P4561" i="10" s="1"/>
  <c r="O4560" i="10"/>
  <c r="P4560" i="10" s="1"/>
  <c r="O4559" i="10"/>
  <c r="O4558" i="10"/>
  <c r="P4558" i="10" s="1"/>
  <c r="O4557" i="10"/>
  <c r="P4557" i="10" s="1"/>
  <c r="O4556" i="10"/>
  <c r="O4555" i="10"/>
  <c r="P4555" i="10" s="1"/>
  <c r="O4554" i="10"/>
  <c r="O4553" i="10"/>
  <c r="P4553" i="10" s="1"/>
  <c r="O4552" i="10"/>
  <c r="O4551" i="10"/>
  <c r="P4551" i="10" s="1"/>
  <c r="O4550" i="10"/>
  <c r="P4550" i="10" s="1"/>
  <c r="O4549" i="10"/>
  <c r="P4549" i="10" s="1"/>
  <c r="O4548" i="10"/>
  <c r="O4547" i="10"/>
  <c r="P4547" i="10" s="1"/>
  <c r="O4546" i="10"/>
  <c r="P4546" i="10" s="1"/>
  <c r="O4545" i="10"/>
  <c r="P4545" i="10" s="1"/>
  <c r="O4544" i="10"/>
  <c r="P4544" i="10" s="1"/>
  <c r="O4543" i="10"/>
  <c r="P4543" i="10" s="1"/>
  <c r="O4542" i="10"/>
  <c r="P4542" i="10" s="1"/>
  <c r="O4541" i="10"/>
  <c r="P4541" i="10" s="1"/>
  <c r="O4540" i="10"/>
  <c r="P4540" i="10" s="1"/>
  <c r="O4539" i="10"/>
  <c r="O4538" i="10"/>
  <c r="P4538" i="10" s="1"/>
  <c r="O4537" i="10"/>
  <c r="P4537" i="10" s="1"/>
  <c r="O4536" i="10"/>
  <c r="O4535" i="10"/>
  <c r="O4534" i="10"/>
  <c r="P4534" i="10" s="1"/>
  <c r="O4533" i="10"/>
  <c r="P4533" i="10" s="1"/>
  <c r="O4532" i="10"/>
  <c r="P4532" i="10" s="1"/>
  <c r="O4531" i="10"/>
  <c r="O4530" i="10"/>
  <c r="P4530" i="10" s="1"/>
  <c r="O4529" i="10"/>
  <c r="P4529" i="10" s="1"/>
  <c r="O4528" i="10"/>
  <c r="O4527" i="10"/>
  <c r="P4527" i="10" s="1"/>
  <c r="O4526" i="10"/>
  <c r="P4526" i="10" s="1"/>
  <c r="O4525" i="10"/>
  <c r="P4525" i="10" s="1"/>
  <c r="O4524" i="10"/>
  <c r="P4524" i="10" s="1"/>
  <c r="O4523" i="10"/>
  <c r="P4523" i="10" s="1"/>
  <c r="O4522" i="10"/>
  <c r="O4521" i="10"/>
  <c r="O4520" i="10"/>
  <c r="O4519" i="10"/>
  <c r="P4519" i="10" s="1"/>
  <c r="O4518" i="10"/>
  <c r="P4518" i="10" s="1"/>
  <c r="O4517" i="10"/>
  <c r="P4517" i="10" s="1"/>
  <c r="O4516" i="10"/>
  <c r="P4516" i="10" s="1"/>
  <c r="O4515" i="10"/>
  <c r="P4515" i="10" s="1"/>
  <c r="O4514" i="10"/>
  <c r="O4513" i="10"/>
  <c r="O4512" i="10"/>
  <c r="O4511" i="10"/>
  <c r="P4511" i="10" s="1"/>
  <c r="O4510" i="10"/>
  <c r="P4510" i="10" s="1"/>
  <c r="O4509" i="10"/>
  <c r="P4509" i="10" s="1"/>
  <c r="O4508" i="10"/>
  <c r="P4508" i="10" s="1"/>
  <c r="O4507" i="10"/>
  <c r="P4507" i="10" s="1"/>
  <c r="O4506" i="10"/>
  <c r="O4505" i="10"/>
  <c r="O4504" i="10"/>
  <c r="O4503" i="10"/>
  <c r="P4503" i="10" s="1"/>
  <c r="O4502" i="10"/>
  <c r="P4502" i="10" s="1"/>
  <c r="O4501" i="10"/>
  <c r="P4501" i="10" s="1"/>
  <c r="O4500" i="10"/>
  <c r="P4500" i="10" s="1"/>
  <c r="O4499" i="10"/>
  <c r="P4499" i="10" s="1"/>
  <c r="O4498" i="10"/>
  <c r="O4497" i="10"/>
  <c r="O4496" i="10"/>
  <c r="O4495" i="10"/>
  <c r="P4495" i="10" s="1"/>
  <c r="O4494" i="10"/>
  <c r="P4494" i="10" s="1"/>
  <c r="O4493" i="10"/>
  <c r="P4493" i="10" s="1"/>
  <c r="O4492" i="10"/>
  <c r="P4492" i="10" s="1"/>
  <c r="O4491" i="10"/>
  <c r="P4491" i="10" s="1"/>
  <c r="O4490" i="10"/>
  <c r="O4489" i="10"/>
  <c r="O4488" i="10"/>
  <c r="O4487" i="10"/>
  <c r="P4487" i="10" s="1"/>
  <c r="O4486" i="10"/>
  <c r="P4486" i="10" s="1"/>
  <c r="O4485" i="10"/>
  <c r="P4485" i="10" s="1"/>
  <c r="O4484" i="10"/>
  <c r="P4484" i="10" s="1"/>
  <c r="O4483" i="10"/>
  <c r="P4483" i="10" s="1"/>
  <c r="O4482" i="10"/>
  <c r="O4481" i="10"/>
  <c r="O4480" i="10"/>
  <c r="O4479" i="10"/>
  <c r="P4479" i="10" s="1"/>
  <c r="O4478" i="10"/>
  <c r="P4478" i="10" s="1"/>
  <c r="O4477" i="10"/>
  <c r="P4477" i="10" s="1"/>
  <c r="O4476" i="10"/>
  <c r="P4476" i="10" s="1"/>
  <c r="O4475" i="10"/>
  <c r="P4475" i="10" s="1"/>
  <c r="O4474" i="10"/>
  <c r="O4473" i="10"/>
  <c r="O4472" i="10"/>
  <c r="O4471" i="10"/>
  <c r="P4471" i="10" s="1"/>
  <c r="O4470" i="10"/>
  <c r="P4470" i="10" s="1"/>
  <c r="O4469" i="10"/>
  <c r="O4468" i="10"/>
  <c r="P4468" i="10" s="1"/>
  <c r="O4467" i="10"/>
  <c r="P4467" i="10" s="1"/>
  <c r="O4466" i="10"/>
  <c r="O4465" i="10"/>
  <c r="O4464" i="10"/>
  <c r="O4463" i="10"/>
  <c r="P4463" i="10" s="1"/>
  <c r="O4462" i="10"/>
  <c r="P4462" i="10" s="1"/>
  <c r="O4461" i="10"/>
  <c r="O4460" i="10"/>
  <c r="P4460" i="10" s="1"/>
  <c r="O4459" i="10"/>
  <c r="P4459" i="10" s="1"/>
  <c r="O4458" i="10"/>
  <c r="O4457" i="10"/>
  <c r="O4456" i="10"/>
  <c r="O4455" i="10"/>
  <c r="P4455" i="10" s="1"/>
  <c r="O4454" i="10"/>
  <c r="P4454" i="10" s="1"/>
  <c r="O4453" i="10"/>
  <c r="O4452" i="10"/>
  <c r="P4452" i="10" s="1"/>
  <c r="O4451" i="10"/>
  <c r="P4451" i="10" s="1"/>
  <c r="O4450" i="10"/>
  <c r="O4449" i="10"/>
  <c r="O4448" i="10"/>
  <c r="O4447" i="10"/>
  <c r="P4447" i="10" s="1"/>
  <c r="O4446" i="10"/>
  <c r="P4446" i="10" s="1"/>
  <c r="O4445" i="10"/>
  <c r="O4444" i="10"/>
  <c r="P4444" i="10" s="1"/>
  <c r="O4443" i="10"/>
  <c r="P4443" i="10" s="1"/>
  <c r="O4442" i="10"/>
  <c r="O4441" i="10"/>
  <c r="O4440" i="10"/>
  <c r="O4439" i="10"/>
  <c r="P4439" i="10" s="1"/>
  <c r="O4438" i="10"/>
  <c r="P4438" i="10" s="1"/>
  <c r="O4437" i="10"/>
  <c r="O4436" i="10"/>
  <c r="P4436" i="10" s="1"/>
  <c r="O4435" i="10"/>
  <c r="P4435" i="10" s="1"/>
  <c r="O4434" i="10"/>
  <c r="O4433" i="10"/>
  <c r="O4432" i="10"/>
  <c r="O4431" i="10"/>
  <c r="P4431" i="10" s="1"/>
  <c r="O4430" i="10"/>
  <c r="P4430" i="10" s="1"/>
  <c r="O4429" i="10"/>
  <c r="O4428" i="10"/>
  <c r="P4428" i="10" s="1"/>
  <c r="O4427" i="10"/>
  <c r="P4427" i="10" s="1"/>
  <c r="O4426" i="10"/>
  <c r="O4425" i="10"/>
  <c r="O4424" i="10"/>
  <c r="O4423" i="10"/>
  <c r="P4423" i="10" s="1"/>
  <c r="O4422" i="10"/>
  <c r="P4422" i="10" s="1"/>
  <c r="O4421" i="10"/>
  <c r="O4420" i="10"/>
  <c r="P4420" i="10" s="1"/>
  <c r="O4419" i="10"/>
  <c r="P4419" i="10" s="1"/>
  <c r="O4418" i="10"/>
  <c r="O4417" i="10"/>
  <c r="O4416" i="10"/>
  <c r="O4415" i="10"/>
  <c r="P4415" i="10" s="1"/>
  <c r="O4414" i="10"/>
  <c r="P4414" i="10" s="1"/>
  <c r="O4413" i="10"/>
  <c r="O4412" i="10"/>
  <c r="P4412" i="10" s="1"/>
  <c r="O4411" i="10"/>
  <c r="P4411" i="10" s="1"/>
  <c r="O4410" i="10"/>
  <c r="O4409" i="10"/>
  <c r="O4408" i="10"/>
  <c r="P4407" i="10"/>
  <c r="O4407" i="10"/>
  <c r="O4406" i="10"/>
  <c r="P4406" i="10" s="1"/>
  <c r="O4405" i="10"/>
  <c r="O4404" i="10"/>
  <c r="P4404" i="10" s="1"/>
  <c r="O4403" i="10"/>
  <c r="P4403" i="10" s="1"/>
  <c r="O4402" i="10"/>
  <c r="O4401" i="10"/>
  <c r="O4400" i="10"/>
  <c r="O4399" i="10"/>
  <c r="P4399" i="10" s="1"/>
  <c r="O4398" i="10"/>
  <c r="P4398" i="10" s="1"/>
  <c r="O4397" i="10"/>
  <c r="O4396" i="10"/>
  <c r="P4396" i="10" s="1"/>
  <c r="O4395" i="10"/>
  <c r="P4395" i="10" s="1"/>
  <c r="O4394" i="10"/>
  <c r="O4393" i="10"/>
  <c r="O4392" i="10"/>
  <c r="O4391" i="10"/>
  <c r="P4391" i="10" s="1"/>
  <c r="O4390" i="10"/>
  <c r="P4390" i="10" s="1"/>
  <c r="O4389" i="10"/>
  <c r="O4388" i="10"/>
  <c r="P4388" i="10" s="1"/>
  <c r="O4387" i="10"/>
  <c r="P4387" i="10" s="1"/>
  <c r="O4386" i="10"/>
  <c r="O4385" i="10"/>
  <c r="O4384" i="10"/>
  <c r="O4383" i="10"/>
  <c r="P4383" i="10" s="1"/>
  <c r="O4382" i="10"/>
  <c r="P4382" i="10" s="1"/>
  <c r="O4381" i="10"/>
  <c r="O4380" i="10"/>
  <c r="P4380" i="10" s="1"/>
  <c r="O4379" i="10"/>
  <c r="P4379" i="10" s="1"/>
  <c r="O4378" i="10"/>
  <c r="P4378" i="10" s="1"/>
  <c r="O4377" i="10"/>
  <c r="O4376" i="10"/>
  <c r="O4375" i="10"/>
  <c r="P4375" i="10" s="1"/>
  <c r="O4374" i="10"/>
  <c r="P4374" i="10" s="1"/>
  <c r="O4373" i="10"/>
  <c r="P4373" i="10" s="1"/>
  <c r="O4372" i="10"/>
  <c r="P4372" i="10" s="1"/>
  <c r="O4371" i="10"/>
  <c r="P4371" i="10" s="1"/>
  <c r="O4370" i="10"/>
  <c r="P4370" i="10" s="1"/>
  <c r="O4369" i="10"/>
  <c r="O4368" i="10"/>
  <c r="O4367" i="10"/>
  <c r="P4367" i="10" s="1"/>
  <c r="O4366" i="10"/>
  <c r="P4366" i="10" s="1"/>
  <c r="O4365" i="10"/>
  <c r="P4365" i="10" s="1"/>
  <c r="O4364" i="10"/>
  <c r="P4364" i="10" s="1"/>
  <c r="O4363" i="10"/>
  <c r="P4363" i="10" s="1"/>
  <c r="O4362" i="10"/>
  <c r="P4362" i="10" s="1"/>
  <c r="O4361" i="10"/>
  <c r="O4360" i="10"/>
  <c r="O4359" i="10"/>
  <c r="P4359" i="10" s="1"/>
  <c r="O4358" i="10"/>
  <c r="P4358" i="10" s="1"/>
  <c r="O4357" i="10"/>
  <c r="P4357" i="10" s="1"/>
  <c r="O4356" i="10"/>
  <c r="P4356" i="10" s="1"/>
  <c r="O4355" i="10"/>
  <c r="P4355" i="10" s="1"/>
  <c r="O4354" i="10"/>
  <c r="P4354" i="10" s="1"/>
  <c r="O4353" i="10"/>
  <c r="O4352" i="10"/>
  <c r="O4351" i="10"/>
  <c r="P4351" i="10" s="1"/>
  <c r="O4350" i="10"/>
  <c r="P4350" i="10" s="1"/>
  <c r="O4349" i="10"/>
  <c r="P4349" i="10" s="1"/>
  <c r="O4348" i="10"/>
  <c r="P4348" i="10" s="1"/>
  <c r="O4347" i="10"/>
  <c r="P4347" i="10" s="1"/>
  <c r="O4346" i="10"/>
  <c r="O4345" i="10"/>
  <c r="O4344" i="10"/>
  <c r="O4343" i="10"/>
  <c r="P4343" i="10" s="1"/>
  <c r="O4342" i="10"/>
  <c r="P4342" i="10" s="1"/>
  <c r="O4341" i="10"/>
  <c r="P4341" i="10" s="1"/>
  <c r="O4340" i="10"/>
  <c r="P4340" i="10" s="1"/>
  <c r="O4339" i="10"/>
  <c r="P4339" i="10" s="1"/>
  <c r="O4338" i="10"/>
  <c r="P4338" i="10" s="1"/>
  <c r="O4337" i="10"/>
  <c r="O4336" i="10"/>
  <c r="O4335" i="10"/>
  <c r="P4335" i="10" s="1"/>
  <c r="O4334" i="10"/>
  <c r="P4334" i="10" s="1"/>
  <c r="O4333" i="10"/>
  <c r="P4333" i="10" s="1"/>
  <c r="O4332" i="10"/>
  <c r="P4332" i="10" s="1"/>
  <c r="O4331" i="10"/>
  <c r="P4331" i="10" s="1"/>
  <c r="O4330" i="10"/>
  <c r="P4330" i="10" s="1"/>
  <c r="O4329" i="10"/>
  <c r="O4328" i="10"/>
  <c r="O4327" i="10"/>
  <c r="P4327" i="10" s="1"/>
  <c r="O4326" i="10"/>
  <c r="P4326" i="10" s="1"/>
  <c r="O4325" i="10"/>
  <c r="P4325" i="10" s="1"/>
  <c r="O4324" i="10"/>
  <c r="P4324" i="10" s="1"/>
  <c r="O4323" i="10"/>
  <c r="P4323" i="10" s="1"/>
  <c r="O4322" i="10"/>
  <c r="P4322" i="10" s="1"/>
  <c r="O4321" i="10"/>
  <c r="O4320" i="10"/>
  <c r="O4319" i="10"/>
  <c r="P4319" i="10" s="1"/>
  <c r="O4318" i="10"/>
  <c r="P4318" i="10" s="1"/>
  <c r="O4317" i="10"/>
  <c r="P4317" i="10" s="1"/>
  <c r="O4316" i="10"/>
  <c r="P4316" i="10" s="1"/>
  <c r="O4315" i="10"/>
  <c r="P4315" i="10" s="1"/>
  <c r="O4314" i="10"/>
  <c r="P4314" i="10" s="1"/>
  <c r="O4313" i="10"/>
  <c r="O4312" i="10"/>
  <c r="O4311" i="10"/>
  <c r="P4311" i="10" s="1"/>
  <c r="O4310" i="10"/>
  <c r="P4310" i="10" s="1"/>
  <c r="O4309" i="10"/>
  <c r="P4309" i="10" s="1"/>
  <c r="O4308" i="10"/>
  <c r="P4308" i="10" s="1"/>
  <c r="O4307" i="10"/>
  <c r="P4307" i="10" s="1"/>
  <c r="O4306" i="10"/>
  <c r="P4306" i="10" s="1"/>
  <c r="O4305" i="10"/>
  <c r="O4304" i="10"/>
  <c r="O4303" i="10"/>
  <c r="P4303" i="10" s="1"/>
  <c r="O4302" i="10"/>
  <c r="P4302" i="10" s="1"/>
  <c r="O4301" i="10"/>
  <c r="P4301" i="10" s="1"/>
  <c r="O4300" i="10"/>
  <c r="P4300" i="10" s="1"/>
  <c r="O4299" i="10"/>
  <c r="P4299" i="10" s="1"/>
  <c r="O4298" i="10"/>
  <c r="P4298" i="10" s="1"/>
  <c r="O4297" i="10"/>
  <c r="O4296" i="10"/>
  <c r="O4295" i="10"/>
  <c r="P4295" i="10" s="1"/>
  <c r="O4294" i="10"/>
  <c r="P4294" i="10" s="1"/>
  <c r="O4293" i="10"/>
  <c r="P4293" i="10" s="1"/>
  <c r="O4292" i="10"/>
  <c r="P4292" i="10" s="1"/>
  <c r="O4291" i="10"/>
  <c r="P4291" i="10" s="1"/>
  <c r="O4290" i="10"/>
  <c r="P4290" i="10" s="1"/>
  <c r="O4289" i="10"/>
  <c r="P4289" i="10" s="1"/>
  <c r="O4288" i="10"/>
  <c r="O4287" i="10"/>
  <c r="P4287" i="10" s="1"/>
  <c r="O4286" i="10"/>
  <c r="P4286" i="10" s="1"/>
  <c r="O4285" i="10"/>
  <c r="P4285" i="10" s="1"/>
  <c r="O4284" i="10"/>
  <c r="P4284" i="10" s="1"/>
  <c r="O4283" i="10"/>
  <c r="P4283" i="10" s="1"/>
  <c r="O4282" i="10"/>
  <c r="P4282" i="10" s="1"/>
  <c r="O4281" i="10"/>
  <c r="P4281" i="10" s="1"/>
  <c r="O4280" i="10"/>
  <c r="O4279" i="10"/>
  <c r="P4279" i="10" s="1"/>
  <c r="O4278" i="10"/>
  <c r="P4278" i="10" s="1"/>
  <c r="O4277" i="10"/>
  <c r="P4277" i="10" s="1"/>
  <c r="O4276" i="10"/>
  <c r="P4276" i="10" s="1"/>
  <c r="O4275" i="10"/>
  <c r="P4275" i="10" s="1"/>
  <c r="O4274" i="10"/>
  <c r="P4274" i="10" s="1"/>
  <c r="O4273" i="10"/>
  <c r="O4272" i="10"/>
  <c r="O4271" i="10"/>
  <c r="P4271" i="10" s="1"/>
  <c r="O4270" i="10"/>
  <c r="P4270" i="10" s="1"/>
  <c r="O4269" i="10"/>
  <c r="P4269" i="10" s="1"/>
  <c r="O4268" i="10"/>
  <c r="O4267" i="10"/>
  <c r="P4267" i="10" s="1"/>
  <c r="O4266" i="10"/>
  <c r="P4266" i="10" s="1"/>
  <c r="O4265" i="10"/>
  <c r="P4265" i="10" s="1"/>
  <c r="O4264" i="10"/>
  <c r="O4263" i="10"/>
  <c r="O4262" i="10"/>
  <c r="P4262" i="10" s="1"/>
  <c r="O4261" i="10"/>
  <c r="O4260" i="10"/>
  <c r="P4260" i="10" s="1"/>
  <c r="O4259" i="10"/>
  <c r="P4259" i="10" s="1"/>
  <c r="O4258" i="10"/>
  <c r="P4258" i="10" s="1"/>
  <c r="O4257" i="10"/>
  <c r="P4257" i="10" s="1"/>
  <c r="O4256" i="10"/>
  <c r="O4255" i="10"/>
  <c r="P4255" i="10" s="1"/>
  <c r="O4254" i="10"/>
  <c r="P4254" i="10" s="1"/>
  <c r="O4253" i="10"/>
  <c r="P4253" i="10" s="1"/>
  <c r="O4252" i="10"/>
  <c r="P4252" i="10" s="1"/>
  <c r="O4251" i="10"/>
  <c r="P4251" i="10" s="1"/>
  <c r="O4250" i="10"/>
  <c r="P4250" i="10" s="1"/>
  <c r="O4249" i="10"/>
  <c r="P4249" i="10" s="1"/>
  <c r="O4248" i="10"/>
  <c r="O4247" i="10"/>
  <c r="P4247" i="10" s="1"/>
  <c r="O4246" i="10"/>
  <c r="P4246" i="10" s="1"/>
  <c r="O4245" i="10"/>
  <c r="O4244" i="10"/>
  <c r="P4244" i="10" s="1"/>
  <c r="O4243" i="10"/>
  <c r="P4243" i="10" s="1"/>
  <c r="O4242" i="10"/>
  <c r="O4241" i="10"/>
  <c r="P4241" i="10" s="1"/>
  <c r="O4240" i="10"/>
  <c r="P4240" i="10" s="1"/>
  <c r="O4239" i="10"/>
  <c r="P4239" i="10" s="1"/>
  <c r="O4238" i="10"/>
  <c r="P4238" i="10" s="1"/>
  <c r="O4237" i="10"/>
  <c r="P4237" i="10" s="1"/>
  <c r="O4236" i="10"/>
  <c r="P4236" i="10" s="1"/>
  <c r="O4235" i="10"/>
  <c r="P4235" i="10" s="1"/>
  <c r="O4234" i="10"/>
  <c r="P4234" i="10" s="1"/>
  <c r="O4233" i="10"/>
  <c r="P4233" i="10" s="1"/>
  <c r="O4232" i="10"/>
  <c r="O4231" i="10"/>
  <c r="P4231" i="10" s="1"/>
  <c r="O4230" i="10"/>
  <c r="P4230" i="10" s="1"/>
  <c r="O4229" i="10"/>
  <c r="P4229" i="10" s="1"/>
  <c r="O4228" i="10"/>
  <c r="P4228" i="10" s="1"/>
  <c r="O4227" i="10"/>
  <c r="P4227" i="10" s="1"/>
  <c r="O4226" i="10"/>
  <c r="P4226" i="10" s="1"/>
  <c r="O4225" i="10"/>
  <c r="P4225" i="10" s="1"/>
  <c r="O4224" i="10"/>
  <c r="P4224" i="10" s="1"/>
  <c r="O4223" i="10"/>
  <c r="P4223" i="10" s="1"/>
  <c r="O4222" i="10"/>
  <c r="P4222" i="10" s="1"/>
  <c r="O4221" i="10"/>
  <c r="P4221" i="10" s="1"/>
  <c r="O4220" i="10"/>
  <c r="P4220" i="10" s="1"/>
  <c r="O4219" i="10"/>
  <c r="P4219" i="10" s="1"/>
  <c r="O4218" i="10"/>
  <c r="O4217" i="10"/>
  <c r="P4217" i="10" s="1"/>
  <c r="O4216" i="10"/>
  <c r="P4216" i="10" s="1"/>
  <c r="O4215" i="10"/>
  <c r="P4215" i="10" s="1"/>
  <c r="O4214" i="10"/>
  <c r="P4214" i="10" s="1"/>
  <c r="O4213" i="10"/>
  <c r="P4213" i="10" s="1"/>
  <c r="O4212" i="10"/>
  <c r="P4212" i="10" s="1"/>
  <c r="O4211" i="10"/>
  <c r="O4210" i="10"/>
  <c r="P4210" i="10" s="1"/>
  <c r="O4209" i="10"/>
  <c r="P4209" i="10" s="1"/>
  <c r="O4208" i="10"/>
  <c r="O4207" i="10"/>
  <c r="P4207" i="10" s="1"/>
  <c r="O4206" i="10"/>
  <c r="P4206" i="10" s="1"/>
  <c r="O4205" i="10"/>
  <c r="O4204" i="10"/>
  <c r="P4204" i="10" s="1"/>
  <c r="O4203" i="10"/>
  <c r="O4202" i="10"/>
  <c r="P4202" i="10" s="1"/>
  <c r="O4201" i="10"/>
  <c r="P4201" i="10" s="1"/>
  <c r="O4200" i="10"/>
  <c r="O4199" i="10"/>
  <c r="O4198" i="10"/>
  <c r="P4198" i="10" s="1"/>
  <c r="O4197" i="10"/>
  <c r="O4196" i="10"/>
  <c r="P4196" i="10" s="1"/>
  <c r="O4195" i="10"/>
  <c r="P4195" i="10" s="1"/>
  <c r="O4194" i="10"/>
  <c r="O4193" i="10"/>
  <c r="P4193" i="10" s="1"/>
  <c r="O4192" i="10"/>
  <c r="P4192" i="10" s="1"/>
  <c r="O4191" i="10"/>
  <c r="P4191" i="10" s="1"/>
  <c r="O4190" i="10"/>
  <c r="P4190" i="10" s="1"/>
  <c r="O4189" i="10"/>
  <c r="P4189" i="10" s="1"/>
  <c r="O4188" i="10"/>
  <c r="P4188" i="10" s="1"/>
  <c r="O4187" i="10"/>
  <c r="O4186" i="10"/>
  <c r="O4185" i="10"/>
  <c r="P4185" i="10" s="1"/>
  <c r="O4184" i="10"/>
  <c r="P4184" i="10" s="1"/>
  <c r="O4183" i="10"/>
  <c r="P4183" i="10" s="1"/>
  <c r="O4182" i="10"/>
  <c r="P4182" i="10" s="1"/>
  <c r="O4181" i="10"/>
  <c r="P4181" i="10" s="1"/>
  <c r="O4180" i="10"/>
  <c r="P4180" i="10" s="1"/>
  <c r="O4179" i="10"/>
  <c r="O4178" i="10"/>
  <c r="P4178" i="10" s="1"/>
  <c r="O4177" i="10"/>
  <c r="P4177" i="10" s="1"/>
  <c r="O4176" i="10"/>
  <c r="O4175" i="10"/>
  <c r="P4175" i="10" s="1"/>
  <c r="O4174" i="10"/>
  <c r="P4174" i="10" s="1"/>
  <c r="O4173" i="10"/>
  <c r="O4172" i="10"/>
  <c r="P4172" i="10" s="1"/>
  <c r="O4171" i="10"/>
  <c r="P4171" i="10" s="1"/>
  <c r="O4170" i="10"/>
  <c r="P4170" i="10" s="1"/>
  <c r="O4169" i="10"/>
  <c r="P4169" i="10" s="1"/>
  <c r="O4168" i="10"/>
  <c r="P4168" i="10" s="1"/>
  <c r="O4167" i="10"/>
  <c r="P4167" i="10" s="1"/>
  <c r="O4166" i="10"/>
  <c r="P4166" i="10" s="1"/>
  <c r="O4165" i="10"/>
  <c r="P4165" i="10" s="1"/>
  <c r="O4164" i="10"/>
  <c r="P4164" i="10" s="1"/>
  <c r="O4163" i="10"/>
  <c r="O4162" i="10"/>
  <c r="O4161" i="10"/>
  <c r="P4161" i="10" s="1"/>
  <c r="O4160" i="10"/>
  <c r="P4160" i="10" s="1"/>
  <c r="O4159" i="10"/>
  <c r="P4159" i="10" s="1"/>
  <c r="O4158" i="10"/>
  <c r="P4158" i="10" s="1"/>
  <c r="O4157" i="10"/>
  <c r="P4157" i="10" s="1"/>
  <c r="O4156" i="10"/>
  <c r="P4156" i="10" s="1"/>
  <c r="O4155" i="10"/>
  <c r="P4155" i="10" s="1"/>
  <c r="O4154" i="10"/>
  <c r="P4154" i="10" s="1"/>
  <c r="O4153" i="10"/>
  <c r="P4153" i="10" s="1"/>
  <c r="O4152" i="10"/>
  <c r="O4151" i="10"/>
  <c r="P4151" i="10" s="1"/>
  <c r="O4150" i="10"/>
  <c r="P4150" i="10" s="1"/>
  <c r="O4149" i="10"/>
  <c r="P4149" i="10" s="1"/>
  <c r="O4148" i="10"/>
  <c r="P4148" i="10" s="1"/>
  <c r="O4147" i="10"/>
  <c r="P4147" i="10" s="1"/>
  <c r="O4146" i="10"/>
  <c r="O4145" i="10"/>
  <c r="P4145" i="10" s="1"/>
  <c r="O4144" i="10"/>
  <c r="P4144" i="10" s="1"/>
  <c r="O4143" i="10"/>
  <c r="P4143" i="10" s="1"/>
  <c r="O4142" i="10"/>
  <c r="P4142" i="10" s="1"/>
  <c r="O4141" i="10"/>
  <c r="P4141" i="10" s="1"/>
  <c r="O4140" i="10"/>
  <c r="P4140" i="10" s="1"/>
  <c r="O4139" i="10"/>
  <c r="P4139" i="10" s="1"/>
  <c r="O4138" i="10"/>
  <c r="O4137" i="10"/>
  <c r="P4137" i="10" s="1"/>
  <c r="O4136" i="10"/>
  <c r="O4135" i="10"/>
  <c r="P4135" i="10" s="1"/>
  <c r="O4134" i="10"/>
  <c r="P4134" i="10" s="1"/>
  <c r="O4133" i="10"/>
  <c r="P4133" i="10" s="1"/>
  <c r="O4132" i="10"/>
  <c r="P4132" i="10" s="1"/>
  <c r="O4131" i="10"/>
  <c r="P4131" i="10" s="1"/>
  <c r="O4130" i="10"/>
  <c r="O4129" i="10"/>
  <c r="P4129" i="10" s="1"/>
  <c r="O4128" i="10"/>
  <c r="O4127" i="10"/>
  <c r="P4127" i="10" s="1"/>
  <c r="O4126" i="10"/>
  <c r="P4126" i="10" s="1"/>
  <c r="O4125" i="10"/>
  <c r="P4125" i="10" s="1"/>
  <c r="O4124" i="10"/>
  <c r="P4124" i="10" s="1"/>
  <c r="O4123" i="10"/>
  <c r="P4123" i="10" s="1"/>
  <c r="O4122" i="10"/>
  <c r="P4122" i="10" s="1"/>
  <c r="O4121" i="10"/>
  <c r="P4121" i="10" s="1"/>
  <c r="O4120" i="10"/>
  <c r="O4119" i="10"/>
  <c r="P4119" i="10" s="1"/>
  <c r="O4118" i="10"/>
  <c r="O4117" i="10"/>
  <c r="P4117" i="10" s="1"/>
  <c r="O4116" i="10"/>
  <c r="P4116" i="10" s="1"/>
  <c r="O4115" i="10"/>
  <c r="O4114" i="10"/>
  <c r="O4113" i="10"/>
  <c r="P4113" i="10" s="1"/>
  <c r="O4112" i="10"/>
  <c r="P4112" i="10" s="1"/>
  <c r="O4111" i="10"/>
  <c r="P4111" i="10" s="1"/>
  <c r="O4110" i="10"/>
  <c r="P4110" i="10" s="1"/>
  <c r="O4109" i="10"/>
  <c r="P4109" i="10" s="1"/>
  <c r="O4108" i="10"/>
  <c r="P4108" i="10" s="1"/>
  <c r="O4107" i="10"/>
  <c r="P4107" i="10" s="1"/>
  <c r="O4106" i="10"/>
  <c r="P4106" i="10" s="1"/>
  <c r="O4105" i="10"/>
  <c r="O4104" i="10"/>
  <c r="O4103" i="10"/>
  <c r="O4102" i="10"/>
  <c r="P4102" i="10" s="1"/>
  <c r="O4101" i="10"/>
  <c r="P4101" i="10" s="1"/>
  <c r="O4100" i="10"/>
  <c r="P4100" i="10" s="1"/>
  <c r="O4099" i="10"/>
  <c r="O4098" i="10"/>
  <c r="P4098" i="10" s="1"/>
  <c r="O4097" i="10"/>
  <c r="P4097" i="10" s="1"/>
  <c r="O4096" i="10"/>
  <c r="P4096" i="10" s="1"/>
  <c r="O4095" i="10"/>
  <c r="P4095" i="10" s="1"/>
  <c r="O4094" i="10"/>
  <c r="P4094" i="10" s="1"/>
  <c r="O4093" i="10"/>
  <c r="P4093" i="10" s="1"/>
  <c r="O4092" i="10"/>
  <c r="P4092" i="10" s="1"/>
  <c r="O4091" i="10"/>
  <c r="O4090" i="10"/>
  <c r="P4090" i="10" s="1"/>
  <c r="O4089" i="10"/>
  <c r="P4089" i="10" s="1"/>
  <c r="O4088" i="10"/>
  <c r="O4087" i="10"/>
  <c r="P4087" i="10" s="1"/>
  <c r="O4086" i="10"/>
  <c r="P4086" i="10" s="1"/>
  <c r="O4085" i="10"/>
  <c r="O4084" i="10"/>
  <c r="P4084" i="10" s="1"/>
  <c r="O4083" i="10"/>
  <c r="P4083" i="10" s="1"/>
  <c r="O4082" i="10"/>
  <c r="O4081" i="10"/>
  <c r="P4081" i="10" s="1"/>
  <c r="O4080" i="10"/>
  <c r="P4080" i="10" s="1"/>
  <c r="O4079" i="10"/>
  <c r="O4078" i="10"/>
  <c r="P4078" i="10" s="1"/>
  <c r="O4077" i="10"/>
  <c r="P4077" i="10" s="1"/>
  <c r="O4076" i="10"/>
  <c r="P4076" i="10" s="1"/>
  <c r="O4075" i="10"/>
  <c r="O4074" i="10"/>
  <c r="P4074" i="10" s="1"/>
  <c r="O4073" i="10"/>
  <c r="P4073" i="10" s="1"/>
  <c r="O4072" i="10"/>
  <c r="P4072" i="10" s="1"/>
  <c r="O4071" i="10"/>
  <c r="P4071" i="10" s="1"/>
  <c r="O4070" i="10"/>
  <c r="P4070" i="10" s="1"/>
  <c r="O4069" i="10"/>
  <c r="P4069" i="10" s="1"/>
  <c r="O4068" i="10"/>
  <c r="O4067" i="10"/>
  <c r="O4066" i="10"/>
  <c r="P4066" i="10" s="1"/>
  <c r="O4065" i="10"/>
  <c r="O4064" i="10"/>
  <c r="O4063" i="10"/>
  <c r="P4063" i="10" s="1"/>
  <c r="O4062" i="10"/>
  <c r="P4062" i="10" s="1"/>
  <c r="O4061" i="10"/>
  <c r="O4060" i="10"/>
  <c r="P4060" i="10" s="1"/>
  <c r="O4059" i="10"/>
  <c r="O4058" i="10"/>
  <c r="O4057" i="10"/>
  <c r="P4057" i="10" s="1"/>
  <c r="O4056" i="10"/>
  <c r="P4056" i="10" s="1"/>
  <c r="O4055" i="10"/>
  <c r="O4054" i="10"/>
  <c r="P4054" i="10" s="1"/>
  <c r="O4053" i="10"/>
  <c r="P4053" i="10" s="1"/>
  <c r="O4052" i="10"/>
  <c r="P4052" i="10" s="1"/>
  <c r="O4051" i="10"/>
  <c r="O4050" i="10"/>
  <c r="P4050" i="10" s="1"/>
  <c r="O4049" i="10"/>
  <c r="P4049" i="10" s="1"/>
  <c r="O4048" i="10"/>
  <c r="O4047" i="10"/>
  <c r="P4047" i="10" s="1"/>
  <c r="O4046" i="10"/>
  <c r="P4046" i="10" s="1"/>
  <c r="O4045" i="10"/>
  <c r="O4044" i="10"/>
  <c r="P4044" i="10" s="1"/>
  <c r="O4043" i="10"/>
  <c r="P4043" i="10" s="1"/>
  <c r="O4042" i="10"/>
  <c r="O4041" i="10"/>
  <c r="P4041" i="10" s="1"/>
  <c r="O4040" i="10"/>
  <c r="P4040" i="10" s="1"/>
  <c r="O4039" i="10"/>
  <c r="O4038" i="10"/>
  <c r="P4038" i="10" s="1"/>
  <c r="O4037" i="10"/>
  <c r="P4037" i="10" s="1"/>
  <c r="O4036" i="10"/>
  <c r="P4036" i="10" s="1"/>
  <c r="O4035" i="10"/>
  <c r="O4034" i="10"/>
  <c r="P4034" i="10" s="1"/>
  <c r="O4033" i="10"/>
  <c r="P4033" i="10" s="1"/>
  <c r="O4032" i="10"/>
  <c r="P4032" i="10" s="1"/>
  <c r="O4031" i="10"/>
  <c r="P4031" i="10" s="1"/>
  <c r="O4030" i="10"/>
  <c r="P4030" i="10" s="1"/>
  <c r="O4029" i="10"/>
  <c r="P4029" i="10" s="1"/>
  <c r="O4028" i="10"/>
  <c r="P4028" i="10" s="1"/>
  <c r="O4027" i="10"/>
  <c r="O4026" i="10"/>
  <c r="P4026" i="10" s="1"/>
  <c r="O4025" i="10"/>
  <c r="P4025" i="10" s="1"/>
  <c r="O4024" i="10"/>
  <c r="O4023" i="10"/>
  <c r="P4023" i="10" s="1"/>
  <c r="O4022" i="10"/>
  <c r="P4022" i="10" s="1"/>
  <c r="O4021" i="10"/>
  <c r="O4020" i="10"/>
  <c r="P4020" i="10" s="1"/>
  <c r="O4019" i="10"/>
  <c r="P4019" i="10" s="1"/>
  <c r="O4018" i="10"/>
  <c r="O4017" i="10"/>
  <c r="P4017" i="10" s="1"/>
  <c r="O4016" i="10"/>
  <c r="P4016" i="10" s="1"/>
  <c r="O4015" i="10"/>
  <c r="P4015" i="10" s="1"/>
  <c r="O4014" i="10"/>
  <c r="P4014" i="10" s="1"/>
  <c r="O4013" i="10"/>
  <c r="P4013" i="10" s="1"/>
  <c r="O4012" i="10"/>
  <c r="O4011" i="10"/>
  <c r="P4011" i="10" s="1"/>
  <c r="O4010" i="10"/>
  <c r="P4010" i="10" s="1"/>
  <c r="O4009" i="10"/>
  <c r="P4009" i="10" s="1"/>
  <c r="O4008" i="10"/>
  <c r="P4008" i="10" s="1"/>
  <c r="O4007" i="10"/>
  <c r="O4006" i="10"/>
  <c r="P4006" i="10" s="1"/>
  <c r="O4005" i="10"/>
  <c r="O4004" i="10"/>
  <c r="P4004" i="10" s="1"/>
  <c r="O4003" i="10"/>
  <c r="O4002" i="10"/>
  <c r="P4002" i="10" s="1"/>
  <c r="O4001" i="10"/>
  <c r="O4000" i="10"/>
  <c r="P4000" i="10" s="1"/>
  <c r="O3999" i="10"/>
  <c r="P3999" i="10" s="1"/>
  <c r="O3998" i="10"/>
  <c r="P3998" i="10" s="1"/>
  <c r="O3997" i="10"/>
  <c r="P3997" i="10" s="1"/>
  <c r="O3996" i="10"/>
  <c r="P3996" i="10" s="1"/>
  <c r="O3995" i="10"/>
  <c r="P3995" i="10" s="1"/>
  <c r="O3994" i="10"/>
  <c r="P3994" i="10" s="1"/>
  <c r="O3993" i="10"/>
  <c r="P3993" i="10" s="1"/>
  <c r="O3992" i="10"/>
  <c r="O3991" i="10"/>
  <c r="P3991" i="10" s="1"/>
  <c r="O3990" i="10"/>
  <c r="P3990" i="10" s="1"/>
  <c r="O3989" i="10"/>
  <c r="P3989" i="10" s="1"/>
  <c r="O3988" i="10"/>
  <c r="O3987" i="10"/>
  <c r="O3986" i="10"/>
  <c r="P3986" i="10" s="1"/>
  <c r="O3985" i="10"/>
  <c r="P3985" i="10" s="1"/>
  <c r="O3984" i="10"/>
  <c r="P3984" i="10" s="1"/>
  <c r="O3983" i="10"/>
  <c r="P3983" i="10" s="1"/>
  <c r="O3982" i="10"/>
  <c r="P3982" i="10" s="1"/>
  <c r="O3981" i="10"/>
  <c r="O3980" i="10"/>
  <c r="P3980" i="10" s="1"/>
  <c r="O3979" i="10"/>
  <c r="P3979" i="10" s="1"/>
  <c r="O3978" i="10"/>
  <c r="P3978" i="10" s="1"/>
  <c r="O3977" i="10"/>
  <c r="P3977" i="10" s="1"/>
  <c r="O3976" i="10"/>
  <c r="P3976" i="10" s="1"/>
  <c r="O3975" i="10"/>
  <c r="O3974" i="10"/>
  <c r="P3974" i="10" s="1"/>
  <c r="O3973" i="10"/>
  <c r="P3973" i="10" s="1"/>
  <c r="O3972" i="10"/>
  <c r="P3972" i="10" s="1"/>
  <c r="O3971" i="10"/>
  <c r="O3970" i="10"/>
  <c r="O3969" i="10"/>
  <c r="P3969" i="10" s="1"/>
  <c r="O3968" i="10"/>
  <c r="O3967" i="10"/>
  <c r="P3967" i="10" s="1"/>
  <c r="O3966" i="10"/>
  <c r="P3966" i="10" s="1"/>
  <c r="O3965" i="10"/>
  <c r="P3965" i="10" s="1"/>
  <c r="O3964" i="10"/>
  <c r="O3963" i="10"/>
  <c r="P3963" i="10" s="1"/>
  <c r="O3962" i="10"/>
  <c r="P3962" i="10" s="1"/>
  <c r="O3961" i="10"/>
  <c r="P3961" i="10" s="1"/>
  <c r="O3960" i="10"/>
  <c r="P3960" i="10" s="1"/>
  <c r="O3959" i="10"/>
  <c r="P3959" i="10" s="1"/>
  <c r="O3958" i="10"/>
  <c r="P3958" i="10" s="1"/>
  <c r="O3957" i="10"/>
  <c r="P3957" i="10" s="1"/>
  <c r="O3956" i="10"/>
  <c r="P3956" i="10" s="1"/>
  <c r="O3955" i="10"/>
  <c r="O3954" i="10"/>
  <c r="P3954" i="10" s="1"/>
  <c r="O3953" i="10"/>
  <c r="O3952" i="10"/>
  <c r="P3952" i="10" s="1"/>
  <c r="O3951" i="10"/>
  <c r="O3950" i="10"/>
  <c r="P3950" i="10" s="1"/>
  <c r="O3949" i="10"/>
  <c r="P3949" i="10" s="1"/>
  <c r="O3948" i="10"/>
  <c r="P3948" i="10" s="1"/>
  <c r="O3947" i="10"/>
  <c r="P3947" i="10" s="1"/>
  <c r="O3946" i="10"/>
  <c r="P3946" i="10" s="1"/>
  <c r="O3945" i="10"/>
  <c r="P3945" i="10" s="1"/>
  <c r="O3944" i="10"/>
  <c r="O3943" i="10"/>
  <c r="P3943" i="10" s="1"/>
  <c r="O3942" i="10"/>
  <c r="P3942" i="10" s="1"/>
  <c r="O3941" i="10"/>
  <c r="P3941" i="10" s="1"/>
  <c r="O3940" i="10"/>
  <c r="P3940" i="10" s="1"/>
  <c r="O3939" i="10"/>
  <c r="P3939" i="10" s="1"/>
  <c r="O3938" i="10"/>
  <c r="O3937" i="10"/>
  <c r="P3937" i="10" s="1"/>
  <c r="O3936" i="10"/>
  <c r="P3936" i="10" s="1"/>
  <c r="O3935" i="10"/>
  <c r="P3935" i="10" s="1"/>
  <c r="O3934" i="10"/>
  <c r="P3934" i="10" s="1"/>
  <c r="O3933" i="10"/>
  <c r="O3932" i="10"/>
  <c r="P3932" i="10" s="1"/>
  <c r="O3931" i="10"/>
  <c r="O3930" i="10"/>
  <c r="P3930" i="10" s="1"/>
  <c r="O3929" i="10"/>
  <c r="P3929" i="10" s="1"/>
  <c r="O3928" i="10"/>
  <c r="P3928" i="10" s="1"/>
  <c r="O3927" i="10"/>
  <c r="O3926" i="10"/>
  <c r="P3926" i="10" s="1"/>
  <c r="O3925" i="10"/>
  <c r="P3925" i="10" s="1"/>
  <c r="O3924" i="10"/>
  <c r="P3924" i="10" s="1"/>
  <c r="O3923" i="10"/>
  <c r="O3922" i="10"/>
  <c r="P3922" i="10" s="1"/>
  <c r="O3921" i="10"/>
  <c r="O3920" i="10"/>
  <c r="P3920" i="10" s="1"/>
  <c r="O3919" i="10"/>
  <c r="P3919" i="10" s="1"/>
  <c r="O3918" i="10"/>
  <c r="P3918" i="10" s="1"/>
  <c r="O3917" i="10"/>
  <c r="P3917" i="10" s="1"/>
  <c r="O3916" i="10"/>
  <c r="O3915" i="10"/>
  <c r="P3915" i="10" s="1"/>
  <c r="O3914" i="10"/>
  <c r="O3913" i="10"/>
  <c r="P3913" i="10" s="1"/>
  <c r="O3912" i="10"/>
  <c r="P3912" i="10" s="1"/>
  <c r="O3911" i="10"/>
  <c r="P3911" i="10" s="1"/>
  <c r="O3910" i="10"/>
  <c r="P3910" i="10" s="1"/>
  <c r="O3909" i="10"/>
  <c r="P3909" i="10" s="1"/>
  <c r="O3908" i="10"/>
  <c r="P3908" i="10" s="1"/>
  <c r="O3907" i="10"/>
  <c r="O3906" i="10"/>
  <c r="P3906" i="10" s="1"/>
  <c r="O3905" i="10"/>
  <c r="P3905" i="10" s="1"/>
  <c r="O3904" i="10"/>
  <c r="P3904" i="10" s="1"/>
  <c r="O3903" i="10"/>
  <c r="P3903" i="10" s="1"/>
  <c r="O3902" i="10"/>
  <c r="P3902" i="10" s="1"/>
  <c r="O3901" i="10"/>
  <c r="O3900" i="10"/>
  <c r="P3900" i="10" s="1"/>
  <c r="O3899" i="10"/>
  <c r="P3899" i="10" s="1"/>
  <c r="O3898" i="10"/>
  <c r="P3898" i="10" s="1"/>
  <c r="O3897" i="10"/>
  <c r="O3896" i="10"/>
  <c r="O3895" i="10"/>
  <c r="P3895" i="10" s="1"/>
  <c r="O3894" i="10"/>
  <c r="O3893" i="10"/>
  <c r="P3893" i="10" s="1"/>
  <c r="O3892" i="10"/>
  <c r="P3892" i="10" s="1"/>
  <c r="O3891" i="10"/>
  <c r="P3891" i="10" s="1"/>
  <c r="O3890" i="10"/>
  <c r="O3889" i="10"/>
  <c r="P3889" i="10" s="1"/>
  <c r="O3888" i="10"/>
  <c r="P3888" i="10" s="1"/>
  <c r="O3887" i="10"/>
  <c r="P3887" i="10" s="1"/>
  <c r="O3886" i="10"/>
  <c r="P3886" i="10" s="1"/>
  <c r="O3885" i="10"/>
  <c r="P3885" i="10" s="1"/>
  <c r="O3884" i="10"/>
  <c r="O3883" i="10"/>
  <c r="P3883" i="10" s="1"/>
  <c r="O3882" i="10"/>
  <c r="P3882" i="10" s="1"/>
  <c r="O3881" i="10"/>
  <c r="P3881" i="10" s="1"/>
  <c r="O3880" i="10"/>
  <c r="P3880" i="10" s="1"/>
  <c r="O3879" i="10"/>
  <c r="O3878" i="10"/>
  <c r="P3878" i="10" s="1"/>
  <c r="O3877" i="10"/>
  <c r="O3876" i="10"/>
  <c r="P3876" i="10" s="1"/>
  <c r="O3875" i="10"/>
  <c r="O3874" i="10"/>
  <c r="P3874" i="10" s="1"/>
  <c r="O3873" i="10"/>
  <c r="O3872" i="10"/>
  <c r="P3872" i="10" s="1"/>
  <c r="O3871" i="10"/>
  <c r="P3871" i="10" s="1"/>
  <c r="O3870" i="10"/>
  <c r="P3870" i="10" s="1"/>
  <c r="O3869" i="10"/>
  <c r="P3869" i="10" s="1"/>
  <c r="O3868" i="10"/>
  <c r="P3868" i="10" s="1"/>
  <c r="O3867" i="10"/>
  <c r="P3867" i="10" s="1"/>
  <c r="O3866" i="10"/>
  <c r="P3866" i="10" s="1"/>
  <c r="O3865" i="10"/>
  <c r="P3865" i="10" s="1"/>
  <c r="O3864" i="10"/>
  <c r="O3863" i="10"/>
  <c r="P3863" i="10" s="1"/>
  <c r="O3862" i="10"/>
  <c r="P3862" i="10" s="1"/>
  <c r="O3861" i="10"/>
  <c r="P3861" i="10" s="1"/>
  <c r="O3860" i="10"/>
  <c r="O3859" i="10"/>
  <c r="O3858" i="10"/>
  <c r="P3858" i="10" s="1"/>
  <c r="O3857" i="10"/>
  <c r="P3857" i="10" s="1"/>
  <c r="O3856" i="10"/>
  <c r="P3856" i="10" s="1"/>
  <c r="O3855" i="10"/>
  <c r="P3855" i="10" s="1"/>
  <c r="O3854" i="10"/>
  <c r="P3854" i="10" s="1"/>
  <c r="O3853" i="10"/>
  <c r="O3852" i="10"/>
  <c r="P3852" i="10" s="1"/>
  <c r="O3851" i="10"/>
  <c r="P3851" i="10" s="1"/>
  <c r="O3850" i="10"/>
  <c r="O3849" i="10"/>
  <c r="P3849" i="10" s="1"/>
  <c r="O3848" i="10"/>
  <c r="P3848" i="10" s="1"/>
  <c r="P3847" i="10"/>
  <c r="O3847" i="10"/>
  <c r="O3846" i="10"/>
  <c r="O3845" i="10"/>
  <c r="P3845" i="10" s="1"/>
  <c r="O3844" i="10"/>
  <c r="P3844" i="10" s="1"/>
  <c r="P3843" i="10"/>
  <c r="O3843" i="10"/>
  <c r="O3842" i="10"/>
  <c r="O3841" i="10"/>
  <c r="P3841" i="10" s="1"/>
  <c r="O3840" i="10"/>
  <c r="P3840" i="10" s="1"/>
  <c r="O3839" i="10"/>
  <c r="P3839" i="10" s="1"/>
  <c r="O3838" i="10"/>
  <c r="O3837" i="10"/>
  <c r="P3837" i="10" s="1"/>
  <c r="O3836" i="10"/>
  <c r="P3836" i="10" s="1"/>
  <c r="O3835" i="10"/>
  <c r="P3835" i="10" s="1"/>
  <c r="O3834" i="10"/>
  <c r="P3834" i="10" s="1"/>
  <c r="O3833" i="10"/>
  <c r="P3833" i="10" s="1"/>
  <c r="O3832" i="10"/>
  <c r="P3832" i="10" s="1"/>
  <c r="O3831" i="10"/>
  <c r="P3831" i="10" s="1"/>
  <c r="O3830" i="10"/>
  <c r="O3829" i="10"/>
  <c r="P3829" i="10" s="1"/>
  <c r="O3828" i="10"/>
  <c r="P3828" i="10" s="1"/>
  <c r="O3827" i="10"/>
  <c r="P3827" i="10" s="1"/>
  <c r="O3826" i="10"/>
  <c r="P3826" i="10" s="1"/>
  <c r="O3825" i="10"/>
  <c r="P3825" i="10" s="1"/>
  <c r="O3824" i="10"/>
  <c r="P3824" i="10" s="1"/>
  <c r="O3823" i="10"/>
  <c r="P3823" i="10" s="1"/>
  <c r="O3822" i="10"/>
  <c r="O3821" i="10"/>
  <c r="P3821" i="10" s="1"/>
  <c r="O3820" i="10"/>
  <c r="P3820" i="10" s="1"/>
  <c r="O3819" i="10"/>
  <c r="P3819" i="10" s="1"/>
  <c r="O3818" i="10"/>
  <c r="P3818" i="10" s="1"/>
  <c r="O3817" i="10"/>
  <c r="P3817" i="10" s="1"/>
  <c r="O3816" i="10"/>
  <c r="P3816" i="10" s="1"/>
  <c r="O3815" i="10"/>
  <c r="P3815" i="10" s="1"/>
  <c r="O3814" i="10"/>
  <c r="O3813" i="10"/>
  <c r="P3813" i="10" s="1"/>
  <c r="O3812" i="10"/>
  <c r="P3812" i="10" s="1"/>
  <c r="O3811" i="10"/>
  <c r="P3811" i="10" s="1"/>
  <c r="O3810" i="10"/>
  <c r="O3809" i="10"/>
  <c r="P3809" i="10" s="1"/>
  <c r="O3808" i="10"/>
  <c r="P3808" i="10" s="1"/>
  <c r="O3807" i="10"/>
  <c r="P3807" i="10" s="1"/>
  <c r="O3806" i="10"/>
  <c r="O3805" i="10"/>
  <c r="P3805" i="10" s="1"/>
  <c r="O3804" i="10"/>
  <c r="P3804" i="10" s="1"/>
  <c r="O3803" i="10"/>
  <c r="P3803" i="10" s="1"/>
  <c r="O3802" i="10"/>
  <c r="P3802" i="10" s="1"/>
  <c r="O3801" i="10"/>
  <c r="P3801" i="10" s="1"/>
  <c r="O3800" i="10"/>
  <c r="P3800" i="10" s="1"/>
  <c r="O3799" i="10"/>
  <c r="P3799" i="10" s="1"/>
  <c r="O3798" i="10"/>
  <c r="O3797" i="10"/>
  <c r="P3797" i="10" s="1"/>
  <c r="O3796" i="10"/>
  <c r="P3796" i="10" s="1"/>
  <c r="O3795" i="10"/>
  <c r="P3795" i="10" s="1"/>
  <c r="O3794" i="10"/>
  <c r="O3793" i="10"/>
  <c r="P3793" i="10" s="1"/>
  <c r="O3792" i="10"/>
  <c r="P3792" i="10" s="1"/>
  <c r="O3791" i="10"/>
  <c r="P3791" i="10" s="1"/>
  <c r="O3790" i="10"/>
  <c r="O3789" i="10"/>
  <c r="P3789" i="10" s="1"/>
  <c r="O3788" i="10"/>
  <c r="P3788" i="10" s="1"/>
  <c r="O3787" i="10"/>
  <c r="P3787" i="10" s="1"/>
  <c r="O3786" i="10"/>
  <c r="P3786" i="10" s="1"/>
  <c r="O3785" i="10"/>
  <c r="P3785" i="10" s="1"/>
  <c r="O3784" i="10"/>
  <c r="P3784" i="10" s="1"/>
  <c r="O3783" i="10"/>
  <c r="P3783" i="10" s="1"/>
  <c r="O3782" i="10"/>
  <c r="O3781" i="10"/>
  <c r="P3781" i="10" s="1"/>
  <c r="O3780" i="10"/>
  <c r="P3780" i="10" s="1"/>
  <c r="O3779" i="10"/>
  <c r="P3779" i="10" s="1"/>
  <c r="O3778" i="10"/>
  <c r="P3778" i="10" s="1"/>
  <c r="O3777" i="10"/>
  <c r="P3777" i="10" s="1"/>
  <c r="O3776" i="10"/>
  <c r="P3776" i="10" s="1"/>
  <c r="O3775" i="10"/>
  <c r="O3774" i="10"/>
  <c r="O3773" i="10"/>
  <c r="P3773" i="10" s="1"/>
  <c r="O3772" i="10"/>
  <c r="P3772" i="10" s="1"/>
  <c r="O3771" i="10"/>
  <c r="P3771" i="10" s="1"/>
  <c r="O3770" i="10"/>
  <c r="O3769" i="10"/>
  <c r="P3769" i="10" s="1"/>
  <c r="O3768" i="10"/>
  <c r="P3768" i="10" s="1"/>
  <c r="O3767" i="10"/>
  <c r="P3767" i="10" s="1"/>
  <c r="O3766" i="10"/>
  <c r="O3765" i="10"/>
  <c r="O3764" i="10"/>
  <c r="P3764" i="10" s="1"/>
  <c r="O3763" i="10"/>
  <c r="P3763" i="10" s="1"/>
  <c r="O3762" i="10"/>
  <c r="P3762" i="10" s="1"/>
  <c r="O3761" i="10"/>
  <c r="P3761" i="10" s="1"/>
  <c r="O3760" i="10"/>
  <c r="O3759" i="10"/>
  <c r="O3758" i="10"/>
  <c r="O3757" i="10"/>
  <c r="P3757" i="10" s="1"/>
  <c r="O3756" i="10"/>
  <c r="P3756" i="10" s="1"/>
  <c r="O3755" i="10"/>
  <c r="P3755" i="10" s="1"/>
  <c r="O3754" i="10"/>
  <c r="P3754" i="10" s="1"/>
  <c r="O3753" i="10"/>
  <c r="P3753" i="10" s="1"/>
  <c r="O3752" i="10"/>
  <c r="O3751" i="10"/>
  <c r="O3750" i="10"/>
  <c r="O3749" i="10"/>
  <c r="P3749" i="10" s="1"/>
  <c r="O3748" i="10"/>
  <c r="P3748" i="10" s="1"/>
  <c r="O3747" i="10"/>
  <c r="P3747" i="10" s="1"/>
  <c r="O3746" i="10"/>
  <c r="P3746" i="10" s="1"/>
  <c r="O3745" i="10"/>
  <c r="P3745" i="10" s="1"/>
  <c r="O3744" i="10"/>
  <c r="O3743" i="10"/>
  <c r="O3742" i="10"/>
  <c r="O3741" i="10"/>
  <c r="P3741" i="10" s="1"/>
  <c r="O3740" i="10"/>
  <c r="P3740" i="10" s="1"/>
  <c r="O3739" i="10"/>
  <c r="P3739" i="10" s="1"/>
  <c r="O3738" i="10"/>
  <c r="P3738" i="10" s="1"/>
  <c r="O3737" i="10"/>
  <c r="P3737" i="10" s="1"/>
  <c r="O3736" i="10"/>
  <c r="O3735" i="10"/>
  <c r="O3734" i="10"/>
  <c r="O3733" i="10"/>
  <c r="P3733" i="10" s="1"/>
  <c r="O3732" i="10"/>
  <c r="P3732" i="10" s="1"/>
  <c r="O3731" i="10"/>
  <c r="P3731" i="10" s="1"/>
  <c r="O3730" i="10"/>
  <c r="P3730" i="10" s="1"/>
  <c r="O3729" i="10"/>
  <c r="P3729" i="10" s="1"/>
  <c r="O3728" i="10"/>
  <c r="O3727" i="10"/>
  <c r="O3726" i="10"/>
  <c r="O3725" i="10"/>
  <c r="P3725" i="10" s="1"/>
  <c r="O3724" i="10"/>
  <c r="P3724" i="10" s="1"/>
  <c r="O3723" i="10"/>
  <c r="P3723" i="10" s="1"/>
  <c r="O3722" i="10"/>
  <c r="P3722" i="10" s="1"/>
  <c r="O3721" i="10"/>
  <c r="P3721" i="10" s="1"/>
  <c r="O3720" i="10"/>
  <c r="O3719" i="10"/>
  <c r="O3718" i="10"/>
  <c r="O3717" i="10"/>
  <c r="P3717" i="10" s="1"/>
  <c r="O3716" i="10"/>
  <c r="P3716" i="10" s="1"/>
  <c r="O3715" i="10"/>
  <c r="P3715" i="10" s="1"/>
  <c r="O3714" i="10"/>
  <c r="P3714" i="10" s="1"/>
  <c r="O3713" i="10"/>
  <c r="P3713" i="10" s="1"/>
  <c r="O3712" i="10"/>
  <c r="O3711" i="10"/>
  <c r="O3710" i="10"/>
  <c r="O3709" i="10"/>
  <c r="O3708" i="10"/>
  <c r="P3708" i="10" s="1"/>
  <c r="O3707" i="10"/>
  <c r="P3707" i="10" s="1"/>
  <c r="O3706" i="10"/>
  <c r="P3706" i="10" s="1"/>
  <c r="O3705" i="10"/>
  <c r="P3705" i="10" s="1"/>
  <c r="O3704" i="10"/>
  <c r="O3703" i="10"/>
  <c r="O3702" i="10"/>
  <c r="O3701" i="10"/>
  <c r="O3700" i="10"/>
  <c r="P3700" i="10" s="1"/>
  <c r="O3699" i="10"/>
  <c r="P3699" i="10" s="1"/>
  <c r="O3698" i="10"/>
  <c r="P3698" i="10" s="1"/>
  <c r="O3697" i="10"/>
  <c r="P3697" i="10" s="1"/>
  <c r="O3696" i="10"/>
  <c r="O3695" i="10"/>
  <c r="O3694" i="10"/>
  <c r="O3693" i="10"/>
  <c r="O3692" i="10"/>
  <c r="P3692" i="10" s="1"/>
  <c r="O3691" i="10"/>
  <c r="P3691" i="10" s="1"/>
  <c r="O3690" i="10"/>
  <c r="P3690" i="10" s="1"/>
  <c r="O3689" i="10"/>
  <c r="P3689" i="10" s="1"/>
  <c r="O3688" i="10"/>
  <c r="O3687" i="10"/>
  <c r="O3686" i="10"/>
  <c r="O3685" i="10"/>
  <c r="O3684" i="10"/>
  <c r="P3684" i="10" s="1"/>
  <c r="O3683" i="10"/>
  <c r="P3683" i="10" s="1"/>
  <c r="O3682" i="10"/>
  <c r="P3682" i="10" s="1"/>
  <c r="O3681" i="10"/>
  <c r="P3681" i="10" s="1"/>
  <c r="O3680" i="10"/>
  <c r="O3679" i="10"/>
  <c r="O3678" i="10"/>
  <c r="O3677" i="10"/>
  <c r="O3676" i="10"/>
  <c r="P3676" i="10" s="1"/>
  <c r="O3675" i="10"/>
  <c r="P3675" i="10" s="1"/>
  <c r="O3674" i="10"/>
  <c r="P3674" i="10" s="1"/>
  <c r="O3673" i="10"/>
  <c r="P3673" i="10" s="1"/>
  <c r="O3672" i="10"/>
  <c r="O3671" i="10"/>
  <c r="O3670" i="10"/>
  <c r="O3669" i="10"/>
  <c r="O3668" i="10"/>
  <c r="P3668" i="10" s="1"/>
  <c r="O3667" i="10"/>
  <c r="P3667" i="10" s="1"/>
  <c r="O3666" i="10"/>
  <c r="P3666" i="10" s="1"/>
  <c r="O3665" i="10"/>
  <c r="P3665" i="10" s="1"/>
  <c r="O3664" i="10"/>
  <c r="P3664" i="10" s="1"/>
  <c r="O3663" i="10"/>
  <c r="O3662" i="10"/>
  <c r="O3661" i="10"/>
  <c r="O3660" i="10"/>
  <c r="P3660" i="10" s="1"/>
  <c r="O3659" i="10"/>
  <c r="P3659" i="10" s="1"/>
  <c r="O3658" i="10"/>
  <c r="P3658" i="10" s="1"/>
  <c r="O3657" i="10"/>
  <c r="P3657" i="10" s="1"/>
  <c r="O3656" i="10"/>
  <c r="O3655" i="10"/>
  <c r="P3655" i="10" s="1"/>
  <c r="O3654" i="10"/>
  <c r="O3653" i="10"/>
  <c r="O3652" i="10"/>
  <c r="P3652" i="10" s="1"/>
  <c r="O3651" i="10"/>
  <c r="P3651" i="10" s="1"/>
  <c r="O3650" i="10"/>
  <c r="P3650" i="10" s="1"/>
  <c r="O3649" i="10"/>
  <c r="P3649" i="10" s="1"/>
  <c r="O3648" i="10"/>
  <c r="O3647" i="10"/>
  <c r="P3647" i="10" s="1"/>
  <c r="O3646" i="10"/>
  <c r="P3646" i="10" s="1"/>
  <c r="O3645" i="10"/>
  <c r="O3644" i="10"/>
  <c r="P3644" i="10" s="1"/>
  <c r="O3643" i="10"/>
  <c r="P3643" i="10" s="1"/>
  <c r="O3642" i="10"/>
  <c r="P3642" i="10" s="1"/>
  <c r="O3641" i="10"/>
  <c r="P3641" i="10" s="1"/>
  <c r="O3640" i="10"/>
  <c r="O3639" i="10"/>
  <c r="P3639" i="10" s="1"/>
  <c r="O3638" i="10"/>
  <c r="O3637" i="10"/>
  <c r="O3636" i="10"/>
  <c r="O3635" i="10"/>
  <c r="O3634" i="10"/>
  <c r="P3634" i="10" s="1"/>
  <c r="O3633" i="10"/>
  <c r="P3633" i="10" s="1"/>
  <c r="O3632" i="10"/>
  <c r="P3632" i="10" s="1"/>
  <c r="O3631" i="10"/>
  <c r="P3631" i="10" s="1"/>
  <c r="O3630" i="10"/>
  <c r="P3630" i="10" s="1"/>
  <c r="O3629" i="10"/>
  <c r="P3629" i="10" s="1"/>
  <c r="O3628" i="10"/>
  <c r="P3628" i="10" s="1"/>
  <c r="O3627" i="10"/>
  <c r="O3626" i="10"/>
  <c r="P3626" i="10" s="1"/>
  <c r="O3625" i="10"/>
  <c r="P3625" i="10" s="1"/>
  <c r="O3624" i="10"/>
  <c r="P3624" i="10" s="1"/>
  <c r="O3623" i="10"/>
  <c r="P3623" i="10" s="1"/>
  <c r="O3622" i="10"/>
  <c r="P3622" i="10" s="1"/>
  <c r="O3621" i="10"/>
  <c r="P3621" i="10" s="1"/>
  <c r="O3620" i="10"/>
  <c r="P3620" i="10" s="1"/>
  <c r="O3619" i="10"/>
  <c r="O3618" i="10"/>
  <c r="P3618" i="10" s="1"/>
  <c r="O3617" i="10"/>
  <c r="P3617" i="10" s="1"/>
  <c r="O3616" i="10"/>
  <c r="P3616" i="10" s="1"/>
  <c r="O3615" i="10"/>
  <c r="P3615" i="10" s="1"/>
  <c r="O3614" i="10"/>
  <c r="P3614" i="10" s="1"/>
  <c r="O3613" i="10"/>
  <c r="P3613" i="10" s="1"/>
  <c r="O3612" i="10"/>
  <c r="O3611" i="10"/>
  <c r="P3611" i="10" s="1"/>
  <c r="O3610" i="10"/>
  <c r="P3610" i="10" s="1"/>
  <c r="O3609" i="10"/>
  <c r="O3608" i="10"/>
  <c r="P3608" i="10" s="1"/>
  <c r="O3607" i="10"/>
  <c r="O3606" i="10"/>
  <c r="P3606" i="10" s="1"/>
  <c r="O3605" i="10"/>
  <c r="P3605" i="10" s="1"/>
  <c r="O3604" i="10"/>
  <c r="O3603" i="10"/>
  <c r="P3603" i="10" s="1"/>
  <c r="O3602" i="10"/>
  <c r="P3602" i="10" s="1"/>
  <c r="O3601" i="10"/>
  <c r="O3600" i="10"/>
  <c r="P3600" i="10" s="1"/>
  <c r="O3599" i="10"/>
  <c r="P3599" i="10" s="1"/>
  <c r="O3598" i="10"/>
  <c r="O3597" i="10"/>
  <c r="P3597" i="10" s="1"/>
  <c r="O3596" i="10"/>
  <c r="P3596" i="10" s="1"/>
  <c r="O3595" i="10"/>
  <c r="P3595" i="10" s="1"/>
  <c r="O3594" i="10"/>
  <c r="P3594" i="10" s="1"/>
  <c r="O3593" i="10"/>
  <c r="P3593" i="10" s="1"/>
  <c r="O3592" i="10"/>
  <c r="P3592" i="10" s="1"/>
  <c r="O3591" i="10"/>
  <c r="P3591" i="10" s="1"/>
  <c r="O3590" i="10"/>
  <c r="P3590" i="10" s="1"/>
  <c r="O3589" i="10"/>
  <c r="O3588" i="10"/>
  <c r="P3588" i="10" s="1"/>
  <c r="O3587" i="10"/>
  <c r="P3587" i="10" s="1"/>
  <c r="O3586" i="10"/>
  <c r="O3585" i="10"/>
  <c r="P3585" i="10" s="1"/>
  <c r="O3584" i="10"/>
  <c r="O3583" i="10"/>
  <c r="O3582" i="10"/>
  <c r="P3582" i="10" s="1"/>
  <c r="O3581" i="10"/>
  <c r="P3581" i="10" s="1"/>
  <c r="O3580" i="10"/>
  <c r="O3579" i="10"/>
  <c r="P3579" i="10" s="1"/>
  <c r="O3578" i="10"/>
  <c r="P3578" i="10" s="1"/>
  <c r="O3577" i="10"/>
  <c r="P3577" i="10" s="1"/>
  <c r="O3576" i="10"/>
  <c r="P3576" i="10" s="1"/>
  <c r="O3575" i="10"/>
  <c r="O3574" i="10"/>
  <c r="P3574" i="10" s="1"/>
  <c r="O3573" i="10"/>
  <c r="O3572" i="10"/>
  <c r="P3572" i="10" s="1"/>
  <c r="O3571" i="10"/>
  <c r="P3571" i="10" s="1"/>
  <c r="O3570" i="10"/>
  <c r="P3570" i="10" s="1"/>
  <c r="O3569" i="10"/>
  <c r="P3569" i="10" s="1"/>
  <c r="O3568" i="10"/>
  <c r="P3568" i="10" s="1"/>
  <c r="O3567" i="10"/>
  <c r="O3566" i="10"/>
  <c r="O3565" i="10"/>
  <c r="P3565" i="10" s="1"/>
  <c r="O3564" i="10"/>
  <c r="P3564" i="10" s="1"/>
  <c r="O3563" i="10"/>
  <c r="P3563" i="10" s="1"/>
  <c r="O3562" i="10"/>
  <c r="P3562" i="10" s="1"/>
  <c r="O3561" i="10"/>
  <c r="P3561" i="10" s="1"/>
  <c r="O3560" i="10"/>
  <c r="O3559" i="10"/>
  <c r="P3559" i="10" s="1"/>
  <c r="O3558" i="10"/>
  <c r="O3557" i="10"/>
  <c r="P3557" i="10" s="1"/>
  <c r="O3556" i="10"/>
  <c r="O3555" i="10"/>
  <c r="P3555" i="10" s="1"/>
  <c r="O3554" i="10"/>
  <c r="P3554" i="10" s="1"/>
  <c r="O3553" i="10"/>
  <c r="P3553" i="10" s="1"/>
  <c r="O3552" i="10"/>
  <c r="P3552" i="10" s="1"/>
  <c r="O3551" i="10"/>
  <c r="P3551" i="10" s="1"/>
  <c r="O3550" i="10"/>
  <c r="O3549" i="10"/>
  <c r="P3549" i="10" s="1"/>
  <c r="O3548" i="10"/>
  <c r="P3548" i="10" s="1"/>
  <c r="O3547" i="10"/>
  <c r="P3547" i="10" s="1"/>
  <c r="O3546" i="10"/>
  <c r="O3545" i="10"/>
  <c r="P3545" i="10" s="1"/>
  <c r="O3544" i="10"/>
  <c r="P3544" i="10" s="1"/>
  <c r="O3543" i="10"/>
  <c r="O3542" i="10"/>
  <c r="P3542" i="10" s="1"/>
  <c r="O3541" i="10"/>
  <c r="P3541" i="10" s="1"/>
  <c r="O3540" i="10"/>
  <c r="O3539" i="10"/>
  <c r="P3539" i="10" s="1"/>
  <c r="O3538" i="10"/>
  <c r="O3537" i="10"/>
  <c r="P3537" i="10" s="1"/>
  <c r="O3536" i="10"/>
  <c r="P3536" i="10" s="1"/>
  <c r="O3535" i="10"/>
  <c r="P3535" i="10" s="1"/>
  <c r="O3534" i="10"/>
  <c r="P3534" i="10" s="1"/>
  <c r="O3533" i="10"/>
  <c r="P3533" i="10" s="1"/>
  <c r="O3532" i="10"/>
  <c r="P3532" i="10" s="1"/>
  <c r="O3531" i="10"/>
  <c r="P3531" i="10" s="1"/>
  <c r="O3530" i="10"/>
  <c r="O3529" i="10"/>
  <c r="O3528" i="10"/>
  <c r="P3528" i="10" s="1"/>
  <c r="O3527" i="10"/>
  <c r="P3527" i="10" s="1"/>
  <c r="O3526" i="10"/>
  <c r="O3525" i="10"/>
  <c r="P3525" i="10" s="1"/>
  <c r="O3524" i="10"/>
  <c r="P3524" i="10" s="1"/>
  <c r="O3523" i="10"/>
  <c r="O3522" i="10"/>
  <c r="P3522" i="10" s="1"/>
  <c r="O3521" i="10"/>
  <c r="O3520" i="10"/>
  <c r="P3520" i="10" s="1"/>
  <c r="O3519" i="10"/>
  <c r="O3518" i="10"/>
  <c r="P3518" i="10" s="1"/>
  <c r="O3517" i="10"/>
  <c r="P3517" i="10" s="1"/>
  <c r="O3516" i="10"/>
  <c r="P3516" i="10" s="1"/>
  <c r="O3515" i="10"/>
  <c r="P3515" i="10" s="1"/>
  <c r="O3514" i="10"/>
  <c r="P3514" i="10" s="1"/>
  <c r="O3513" i="10"/>
  <c r="O3512" i="10"/>
  <c r="P3512" i="10" s="1"/>
  <c r="O3511" i="10"/>
  <c r="P3511" i="10" s="1"/>
  <c r="O3510" i="10"/>
  <c r="P3510" i="10" s="1"/>
  <c r="O3509" i="10"/>
  <c r="O3508" i="10"/>
  <c r="P3508" i="10" s="1"/>
  <c r="O3507" i="10"/>
  <c r="P3507" i="10" s="1"/>
  <c r="O3506" i="10"/>
  <c r="O3505" i="10"/>
  <c r="P3505" i="10" s="1"/>
  <c r="O3504" i="10"/>
  <c r="P3504" i="10" s="1"/>
  <c r="O3503" i="10"/>
  <c r="O3502" i="10"/>
  <c r="O3501" i="10"/>
  <c r="O3500" i="10"/>
  <c r="P3500" i="10" s="1"/>
  <c r="O3499" i="10"/>
  <c r="P3499" i="10" s="1"/>
  <c r="O3498" i="10"/>
  <c r="P3498" i="10" s="1"/>
  <c r="O3497" i="10"/>
  <c r="P3497" i="10" s="1"/>
  <c r="O3496" i="10"/>
  <c r="P3496" i="10" s="1"/>
  <c r="O3495" i="10"/>
  <c r="P3495" i="10" s="1"/>
  <c r="O3494" i="10"/>
  <c r="P3494" i="10" s="1"/>
  <c r="O3493" i="10"/>
  <c r="O3492" i="10"/>
  <c r="O3491" i="10"/>
  <c r="P3491" i="10" s="1"/>
  <c r="O3490" i="10"/>
  <c r="P3490" i="10" s="1"/>
  <c r="O3489" i="10"/>
  <c r="O3488" i="10"/>
  <c r="P3488" i="10" s="1"/>
  <c r="O3487" i="10"/>
  <c r="P3487" i="10" s="1"/>
  <c r="O3486" i="10"/>
  <c r="O3485" i="10"/>
  <c r="P3485" i="10" s="1"/>
  <c r="O3484" i="10"/>
  <c r="O3483" i="10"/>
  <c r="O3482" i="10"/>
  <c r="O3481" i="10"/>
  <c r="P3481" i="10" s="1"/>
  <c r="O3480" i="10"/>
  <c r="P3480" i="10" s="1"/>
  <c r="O3479" i="10"/>
  <c r="P3479" i="10" s="1"/>
  <c r="O3478" i="10"/>
  <c r="P3478" i="10" s="1"/>
  <c r="O3477" i="10"/>
  <c r="P3477" i="10" s="1"/>
  <c r="O3476" i="10"/>
  <c r="O3475" i="10"/>
  <c r="P3475" i="10" s="1"/>
  <c r="O3474" i="10"/>
  <c r="P3474" i="10" s="1"/>
  <c r="O3473" i="10"/>
  <c r="P3473" i="10" s="1"/>
  <c r="O3472" i="10"/>
  <c r="O3471" i="10"/>
  <c r="P3471" i="10" s="1"/>
  <c r="O3470" i="10"/>
  <c r="P3470" i="10" s="1"/>
  <c r="O3469" i="10"/>
  <c r="O3468" i="10"/>
  <c r="P3468" i="10" s="1"/>
  <c r="O3467" i="10"/>
  <c r="P3467" i="10" s="1"/>
  <c r="O3466" i="10"/>
  <c r="O3465" i="10"/>
  <c r="O3464" i="10"/>
  <c r="P3464" i="10" s="1"/>
  <c r="O3463" i="10"/>
  <c r="P3463" i="10" s="1"/>
  <c r="O3462" i="10"/>
  <c r="P3462" i="10" s="1"/>
  <c r="O3461" i="10"/>
  <c r="P3461" i="10" s="1"/>
  <c r="O3460" i="10"/>
  <c r="P3460" i="10" s="1"/>
  <c r="O3459" i="10"/>
  <c r="P3459" i="10" s="1"/>
  <c r="O3458" i="10"/>
  <c r="P3458" i="10" s="1"/>
  <c r="O3457" i="10"/>
  <c r="P3457" i="10" s="1"/>
  <c r="O3456" i="10"/>
  <c r="O3455" i="10"/>
  <c r="O3454" i="10"/>
  <c r="P3454" i="10" s="1"/>
  <c r="O3453" i="10"/>
  <c r="P3453" i="10" s="1"/>
  <c r="O3452" i="10"/>
  <c r="O3451" i="10"/>
  <c r="P3451" i="10" s="1"/>
  <c r="O3450" i="10"/>
  <c r="P3450" i="10" s="1"/>
  <c r="O3449" i="10"/>
  <c r="P3449" i="10" s="1"/>
  <c r="O3448" i="10"/>
  <c r="P3448" i="10" s="1"/>
  <c r="O3447" i="10"/>
  <c r="O3446" i="10"/>
  <c r="P3446" i="10" s="1"/>
  <c r="O3445" i="10"/>
  <c r="O3444" i="10"/>
  <c r="P3444" i="10" s="1"/>
  <c r="O3443" i="10"/>
  <c r="P3443" i="10" s="1"/>
  <c r="O3442" i="10"/>
  <c r="P3442" i="10" s="1"/>
  <c r="O3441" i="10"/>
  <c r="P3441" i="10" s="1"/>
  <c r="O3440" i="10"/>
  <c r="P3440" i="10" s="1"/>
  <c r="O3439" i="10"/>
  <c r="O3438" i="10"/>
  <c r="O3437" i="10"/>
  <c r="P3437" i="10" s="1"/>
  <c r="O3436" i="10"/>
  <c r="P3436" i="10" s="1"/>
  <c r="O3435" i="10"/>
  <c r="P3435" i="10" s="1"/>
  <c r="O3434" i="10"/>
  <c r="P3434" i="10" s="1"/>
  <c r="O3433" i="10"/>
  <c r="P3433" i="10" s="1"/>
  <c r="O3432" i="10"/>
  <c r="O3431" i="10"/>
  <c r="P3431" i="10" s="1"/>
  <c r="O3430" i="10"/>
  <c r="O3429" i="10"/>
  <c r="O3428" i="10"/>
  <c r="O3427" i="10"/>
  <c r="P3427" i="10" s="1"/>
  <c r="O3426" i="10"/>
  <c r="P3426" i="10" s="1"/>
  <c r="O3425" i="10"/>
  <c r="P3425" i="10" s="1"/>
  <c r="O3424" i="10"/>
  <c r="P3424" i="10" s="1"/>
  <c r="O3423" i="10"/>
  <c r="P3423" i="10" s="1"/>
  <c r="O3422" i="10"/>
  <c r="O3421" i="10"/>
  <c r="P3421" i="10" s="1"/>
  <c r="O3420" i="10"/>
  <c r="P3420" i="10" s="1"/>
  <c r="O3419" i="10"/>
  <c r="O3418" i="10"/>
  <c r="O3417" i="10"/>
  <c r="P3417" i="10" s="1"/>
  <c r="O3416" i="10"/>
  <c r="P3416" i="10" s="1"/>
  <c r="O3415" i="10"/>
  <c r="O3414" i="10"/>
  <c r="P3414" i="10" s="1"/>
  <c r="O3413" i="10"/>
  <c r="P3413" i="10" s="1"/>
  <c r="O3412" i="10"/>
  <c r="O3411" i="10"/>
  <c r="P3411" i="10" s="1"/>
  <c r="O3410" i="10"/>
  <c r="O3409" i="10"/>
  <c r="P3409" i="10" s="1"/>
  <c r="O3408" i="10"/>
  <c r="P3408" i="10" s="1"/>
  <c r="O3407" i="10"/>
  <c r="P3407" i="10" s="1"/>
  <c r="O3406" i="10"/>
  <c r="P3406" i="10" s="1"/>
  <c r="O3405" i="10"/>
  <c r="P3405" i="10" s="1"/>
  <c r="O3404" i="10"/>
  <c r="P3404" i="10" s="1"/>
  <c r="O3403" i="10"/>
  <c r="P3403" i="10" s="1"/>
  <c r="O3402" i="10"/>
  <c r="O3401" i="10"/>
  <c r="O3400" i="10"/>
  <c r="P3400" i="10" s="1"/>
  <c r="O3399" i="10"/>
  <c r="P3399" i="10" s="1"/>
  <c r="O3398" i="10"/>
  <c r="O3397" i="10"/>
  <c r="P3397" i="10" s="1"/>
  <c r="O3396" i="10"/>
  <c r="P3396" i="10" s="1"/>
  <c r="O3395" i="10"/>
  <c r="O3394" i="10"/>
  <c r="P3394" i="10" s="1"/>
  <c r="O3393" i="10"/>
  <c r="O3392" i="10"/>
  <c r="P3392" i="10" s="1"/>
  <c r="O3391" i="10"/>
  <c r="P3391" i="10" s="1"/>
  <c r="O3390" i="10"/>
  <c r="P3390" i="10" s="1"/>
  <c r="O3389" i="10"/>
  <c r="P3389" i="10" s="1"/>
  <c r="O3388" i="10"/>
  <c r="P3388" i="10" s="1"/>
  <c r="O3387" i="10"/>
  <c r="O3386" i="10"/>
  <c r="P3386" i="10" s="1"/>
  <c r="O3385" i="10"/>
  <c r="O3384" i="10"/>
  <c r="P3384" i="10" s="1"/>
  <c r="O3383" i="10"/>
  <c r="P3383" i="10" s="1"/>
  <c r="O3382" i="10"/>
  <c r="P3382" i="10" s="1"/>
  <c r="O3381" i="10"/>
  <c r="P3381" i="10" s="1"/>
  <c r="O3380" i="10"/>
  <c r="P3380" i="10" s="1"/>
  <c r="O3379" i="10"/>
  <c r="O3378" i="10"/>
  <c r="P3378" i="10" s="1"/>
  <c r="O3377" i="10"/>
  <c r="O3376" i="10"/>
  <c r="O3375" i="10"/>
  <c r="P3375" i="10" s="1"/>
  <c r="O3374" i="10"/>
  <c r="P3374" i="10" s="1"/>
  <c r="O3373" i="10"/>
  <c r="P3373" i="10" s="1"/>
  <c r="O3372" i="10"/>
  <c r="P3372" i="10" s="1"/>
  <c r="O3371" i="10"/>
  <c r="O3370" i="10"/>
  <c r="P3370" i="10" s="1"/>
  <c r="O3369" i="10"/>
  <c r="O3368" i="10"/>
  <c r="O3367" i="10"/>
  <c r="P3367" i="10" s="1"/>
  <c r="O3366" i="10"/>
  <c r="P3366" i="10" s="1"/>
  <c r="O3365" i="10"/>
  <c r="P3365" i="10" s="1"/>
  <c r="O3364" i="10"/>
  <c r="P3364" i="10" s="1"/>
  <c r="O3363" i="10"/>
  <c r="P3363" i="10" s="1"/>
  <c r="O3362" i="10"/>
  <c r="P3362" i="10" s="1"/>
  <c r="O3361" i="10"/>
  <c r="O3360" i="10"/>
  <c r="P3360" i="10" s="1"/>
  <c r="O3359" i="10"/>
  <c r="P3359" i="10" s="1"/>
  <c r="O3358" i="10"/>
  <c r="P3358" i="10" s="1"/>
  <c r="O3357" i="10"/>
  <c r="O3356" i="10"/>
  <c r="P3356" i="10" s="1"/>
  <c r="O3355" i="10"/>
  <c r="P3355" i="10" s="1"/>
  <c r="O3354" i="10"/>
  <c r="P3354" i="10" s="1"/>
  <c r="O3353" i="10"/>
  <c r="O3352" i="10"/>
  <c r="P3352" i="10" s="1"/>
  <c r="O3351" i="10"/>
  <c r="P3351" i="10" s="1"/>
  <c r="O3350" i="10"/>
  <c r="O3349" i="10"/>
  <c r="P3349" i="10" s="1"/>
  <c r="O3348" i="10"/>
  <c r="P3348" i="10" s="1"/>
  <c r="O3347" i="10"/>
  <c r="P3347" i="10" s="1"/>
  <c r="O3346" i="10"/>
  <c r="P3346" i="10" s="1"/>
  <c r="O3345" i="10"/>
  <c r="O3344" i="10"/>
  <c r="O3343" i="10"/>
  <c r="P3343" i="10" s="1"/>
  <c r="O3342" i="10"/>
  <c r="O3341" i="10"/>
  <c r="P3341" i="10" s="1"/>
  <c r="O3340" i="10"/>
  <c r="P3340" i="10" s="1"/>
  <c r="O3339" i="10"/>
  <c r="P3339" i="10" s="1"/>
  <c r="O3338" i="10"/>
  <c r="P3338" i="10" s="1"/>
  <c r="O3337" i="10"/>
  <c r="O3336" i="10"/>
  <c r="O3335" i="10"/>
  <c r="P3335" i="10" s="1"/>
  <c r="O3334" i="10"/>
  <c r="O3333" i="10"/>
  <c r="P3333" i="10" s="1"/>
  <c r="O3332" i="10"/>
  <c r="P3332" i="10" s="1"/>
  <c r="O3331" i="10"/>
  <c r="P3331" i="10" s="1"/>
  <c r="O3330" i="10"/>
  <c r="P3330" i="10" s="1"/>
  <c r="O3329" i="10"/>
  <c r="O3328" i="10"/>
  <c r="P3328" i="10" s="1"/>
  <c r="O3327" i="10"/>
  <c r="P3327" i="10" s="1"/>
  <c r="O3326" i="10"/>
  <c r="P3326" i="10" s="1"/>
  <c r="O3325" i="10"/>
  <c r="P3325" i="10" s="1"/>
  <c r="O3324" i="10"/>
  <c r="P3324" i="10" s="1"/>
  <c r="O3323" i="10"/>
  <c r="P3323" i="10" s="1"/>
  <c r="O3322" i="10"/>
  <c r="P3322" i="10" s="1"/>
  <c r="O3321" i="10"/>
  <c r="O3320" i="10"/>
  <c r="O3319" i="10"/>
  <c r="P3319" i="10" s="1"/>
  <c r="O3318" i="10"/>
  <c r="O3317" i="10"/>
  <c r="P3317" i="10" s="1"/>
  <c r="O3316" i="10"/>
  <c r="P3316" i="10" s="1"/>
  <c r="O3315" i="10"/>
  <c r="P3315" i="10" s="1"/>
  <c r="O3314" i="10"/>
  <c r="O3313" i="10"/>
  <c r="O3312" i="10"/>
  <c r="P3312" i="10" s="1"/>
  <c r="O3311" i="10"/>
  <c r="P3311" i="10" s="1"/>
  <c r="O3310" i="10"/>
  <c r="P3310" i="10" s="1"/>
  <c r="O3309" i="10"/>
  <c r="P3309" i="10" s="1"/>
  <c r="O3308" i="10"/>
  <c r="P3308" i="10" s="1"/>
  <c r="O3307" i="10"/>
  <c r="P3307" i="10" s="1"/>
  <c r="O3306" i="10"/>
  <c r="O3305" i="10"/>
  <c r="O3304" i="10"/>
  <c r="O3303" i="10"/>
  <c r="P3303" i="10" s="1"/>
  <c r="O3302" i="10"/>
  <c r="P3302" i="10" s="1"/>
  <c r="O3301" i="10"/>
  <c r="P3301" i="10" s="1"/>
  <c r="O3300" i="10"/>
  <c r="P3300" i="10" s="1"/>
  <c r="O3299" i="10"/>
  <c r="P3299" i="10" s="1"/>
  <c r="O3298" i="10"/>
  <c r="O3297" i="10"/>
  <c r="O3296" i="10"/>
  <c r="P3296" i="10" s="1"/>
  <c r="O3295" i="10"/>
  <c r="P3295" i="10" s="1"/>
  <c r="O3294" i="10"/>
  <c r="O3293" i="10"/>
  <c r="P3293" i="10" s="1"/>
  <c r="O3292" i="10"/>
  <c r="O3291" i="10"/>
  <c r="P3291" i="10" s="1"/>
  <c r="O3290" i="10"/>
  <c r="O3289" i="10"/>
  <c r="O3288" i="10"/>
  <c r="P3288" i="10" s="1"/>
  <c r="O3287" i="10"/>
  <c r="P3287" i="10" s="1"/>
  <c r="O3286" i="10"/>
  <c r="P3286" i="10" s="1"/>
  <c r="O3285" i="10"/>
  <c r="O3284" i="10"/>
  <c r="P3284" i="10" s="1"/>
  <c r="O3283" i="10"/>
  <c r="P3283" i="10" s="1"/>
  <c r="O3282" i="10"/>
  <c r="O3281" i="10"/>
  <c r="P3281" i="10" s="1"/>
  <c r="O3280" i="10"/>
  <c r="O3279" i="10"/>
  <c r="O3278" i="10"/>
  <c r="O3277" i="10"/>
  <c r="O3276" i="10"/>
  <c r="O3275" i="10"/>
  <c r="P3275" i="10" s="1"/>
  <c r="O3274" i="10"/>
  <c r="O3273" i="10"/>
  <c r="P3273" i="10" s="1"/>
  <c r="O3272" i="10"/>
  <c r="P3272" i="10" s="1"/>
  <c r="O3271" i="10"/>
  <c r="O3270" i="10"/>
  <c r="P3270" i="10" s="1"/>
  <c r="O3269" i="10"/>
  <c r="P3269" i="10" s="1"/>
  <c r="O3268" i="10"/>
  <c r="O3267" i="10"/>
  <c r="P3267" i="10" s="1"/>
  <c r="O3266" i="10"/>
  <c r="P3266" i="10" s="1"/>
  <c r="O3265" i="10"/>
  <c r="P3265" i="10" s="1"/>
  <c r="O3264" i="10"/>
  <c r="P3264" i="10" s="1"/>
  <c r="O3263" i="10"/>
  <c r="P3263" i="10" s="1"/>
  <c r="O3262" i="10"/>
  <c r="O3261" i="10"/>
  <c r="P3261" i="10" s="1"/>
  <c r="O3260" i="10"/>
  <c r="P3260" i="10" s="1"/>
  <c r="O3259" i="10"/>
  <c r="P3259" i="10" s="1"/>
  <c r="O3258" i="10"/>
  <c r="P3258" i="10" s="1"/>
  <c r="O3257" i="10"/>
  <c r="P3257" i="10" s="1"/>
  <c r="O3256" i="10"/>
  <c r="O3255" i="10"/>
  <c r="P3255" i="10" s="1"/>
  <c r="O3254" i="10"/>
  <c r="P3254" i="10" s="1"/>
  <c r="O3253" i="10"/>
  <c r="O3252" i="10"/>
  <c r="P3252" i="10" s="1"/>
  <c r="O3251" i="10"/>
  <c r="P3251" i="10" s="1"/>
  <c r="O3250" i="10"/>
  <c r="O3249" i="10"/>
  <c r="P3249" i="10" s="1"/>
  <c r="O3248" i="10"/>
  <c r="P3248" i="10" s="1"/>
  <c r="O3247" i="10"/>
  <c r="O3246" i="10"/>
  <c r="P3246" i="10" s="1"/>
  <c r="O3245" i="10"/>
  <c r="P3245" i="10" s="1"/>
  <c r="O3244" i="10"/>
  <c r="O3243" i="10"/>
  <c r="P3243" i="10" s="1"/>
  <c r="O3242" i="10"/>
  <c r="P3242" i="10" s="1"/>
  <c r="O3241" i="10"/>
  <c r="P3241" i="10" s="1"/>
  <c r="O3240" i="10"/>
  <c r="P3240" i="10" s="1"/>
  <c r="O3239" i="10"/>
  <c r="P3239" i="10" s="1"/>
  <c r="O3238" i="10"/>
  <c r="P3238" i="10" s="1"/>
  <c r="O3237" i="10"/>
  <c r="P3237" i="10" s="1"/>
  <c r="O3236" i="10"/>
  <c r="P3236" i="10" s="1"/>
  <c r="O3235" i="10"/>
  <c r="P3235" i="10" s="1"/>
  <c r="O3234" i="10"/>
  <c r="P3234" i="10" s="1"/>
  <c r="O3233" i="10"/>
  <c r="O3232" i="10"/>
  <c r="P3232" i="10" s="1"/>
  <c r="O3231" i="10"/>
  <c r="P3231" i="10" s="1"/>
  <c r="O3230" i="10"/>
  <c r="O3229" i="10"/>
  <c r="P3229" i="10" s="1"/>
  <c r="O3228" i="10"/>
  <c r="P3228" i="10" s="1"/>
  <c r="O3227" i="10"/>
  <c r="P3227" i="10" s="1"/>
  <c r="O3226" i="10"/>
  <c r="O3225" i="10"/>
  <c r="P3225" i="10" s="1"/>
  <c r="O3224" i="10"/>
  <c r="O3223" i="10"/>
  <c r="O3222" i="10"/>
  <c r="O3221" i="10"/>
  <c r="O3220" i="10"/>
  <c r="O3219" i="10"/>
  <c r="P3219" i="10" s="1"/>
  <c r="O3218" i="10"/>
  <c r="O3217" i="10"/>
  <c r="P3217" i="10" s="1"/>
  <c r="O3216" i="10"/>
  <c r="O3215" i="10"/>
  <c r="O3214" i="10"/>
  <c r="O3213" i="10"/>
  <c r="O3212" i="10"/>
  <c r="O3211" i="10"/>
  <c r="P3211" i="10" s="1"/>
  <c r="O3210" i="10"/>
  <c r="O3209" i="10"/>
  <c r="P3209" i="10" s="1"/>
  <c r="O3208" i="10"/>
  <c r="P3208" i="10" s="1"/>
  <c r="O3207" i="10"/>
  <c r="O3206" i="10"/>
  <c r="P3206" i="10" s="1"/>
  <c r="O3205" i="10"/>
  <c r="P3205" i="10" s="1"/>
  <c r="O3204" i="10"/>
  <c r="O3203" i="10"/>
  <c r="P3203" i="10" s="1"/>
  <c r="O3202" i="10"/>
  <c r="P3202" i="10" s="1"/>
  <c r="O3201" i="10"/>
  <c r="P3201" i="10" s="1"/>
  <c r="O3200" i="10"/>
  <c r="P3200" i="10" s="1"/>
  <c r="O3199" i="10"/>
  <c r="P3199" i="10" s="1"/>
  <c r="O3198" i="10"/>
  <c r="P3198" i="10" s="1"/>
  <c r="O3197" i="10"/>
  <c r="P3197" i="10" s="1"/>
  <c r="O3196" i="10"/>
  <c r="P3196" i="10" s="1"/>
  <c r="O3195" i="10"/>
  <c r="P3195" i="10" s="1"/>
  <c r="O3194" i="10"/>
  <c r="P3194" i="10" s="1"/>
  <c r="O3193" i="10"/>
  <c r="P3193" i="10" s="1"/>
  <c r="O3192" i="10"/>
  <c r="O3191" i="10"/>
  <c r="P3191" i="10" s="1"/>
  <c r="O3190" i="10"/>
  <c r="P3190" i="10" s="1"/>
  <c r="O3189" i="10"/>
  <c r="O3188" i="10"/>
  <c r="P3188" i="10" s="1"/>
  <c r="O3187" i="10"/>
  <c r="P3187" i="10" s="1"/>
  <c r="O3186" i="10"/>
  <c r="O3185" i="10"/>
  <c r="P3185" i="10" s="1"/>
  <c r="O3184" i="10"/>
  <c r="P3184" i="10" s="1"/>
  <c r="O3183" i="10"/>
  <c r="O3182" i="10"/>
  <c r="P3182" i="10" s="1"/>
  <c r="O3181" i="10"/>
  <c r="P3181" i="10" s="1"/>
  <c r="O3180" i="10"/>
  <c r="O3179" i="10"/>
  <c r="P3179" i="10" s="1"/>
  <c r="O3178" i="10"/>
  <c r="P3178" i="10" s="1"/>
  <c r="O3177" i="10"/>
  <c r="P3177" i="10" s="1"/>
  <c r="O3176" i="10"/>
  <c r="P3176" i="10" s="1"/>
  <c r="O3175" i="10"/>
  <c r="P3175" i="10" s="1"/>
  <c r="O3174" i="10"/>
  <c r="P3174" i="10" s="1"/>
  <c r="O3173" i="10"/>
  <c r="P3173" i="10" s="1"/>
  <c r="O3172" i="10"/>
  <c r="P3172" i="10" s="1"/>
  <c r="O3171" i="10"/>
  <c r="P3171" i="10" s="1"/>
  <c r="O3170" i="10"/>
  <c r="P3170" i="10" s="1"/>
  <c r="O3169" i="10"/>
  <c r="O3168" i="10"/>
  <c r="O3167" i="10"/>
  <c r="P3167" i="10" s="1"/>
  <c r="O3166" i="10"/>
  <c r="O3165" i="10"/>
  <c r="O3164" i="10"/>
  <c r="P3164" i="10" s="1"/>
  <c r="O3163" i="10"/>
  <c r="P3163" i="10" s="1"/>
  <c r="O3162" i="10"/>
  <c r="O3161" i="10"/>
  <c r="P3161" i="10" s="1"/>
  <c r="O3160" i="10"/>
  <c r="O3159" i="10"/>
  <c r="O3158" i="10"/>
  <c r="O3157" i="10"/>
  <c r="O3156" i="10"/>
  <c r="O3155" i="10"/>
  <c r="P3155" i="10" s="1"/>
  <c r="O3154" i="10"/>
  <c r="O3153" i="10"/>
  <c r="P3153" i="10" s="1"/>
  <c r="O3152" i="10"/>
  <c r="O3151" i="10"/>
  <c r="O3150" i="10"/>
  <c r="O3149" i="10"/>
  <c r="O3148" i="10"/>
  <c r="O3147" i="10"/>
  <c r="P3147" i="10" s="1"/>
  <c r="O3146" i="10"/>
  <c r="O3145" i="10"/>
  <c r="P3145" i="10" s="1"/>
  <c r="O3144" i="10"/>
  <c r="P3144" i="10" s="1"/>
  <c r="O3143" i="10"/>
  <c r="O3142" i="10"/>
  <c r="P3142" i="10" s="1"/>
  <c r="O3141" i="10"/>
  <c r="P3141" i="10" s="1"/>
  <c r="O3140" i="10"/>
  <c r="O3139" i="10"/>
  <c r="P3139" i="10" s="1"/>
  <c r="O3138" i="10"/>
  <c r="P3138" i="10" s="1"/>
  <c r="O3137" i="10"/>
  <c r="P3137" i="10" s="1"/>
  <c r="O3136" i="10"/>
  <c r="P3136" i="10" s="1"/>
  <c r="O3135" i="10"/>
  <c r="P3135" i="10" s="1"/>
  <c r="O3134" i="10"/>
  <c r="P3134" i="10" s="1"/>
  <c r="O3133" i="10"/>
  <c r="P3133" i="10" s="1"/>
  <c r="O3132" i="10"/>
  <c r="P3132" i="10" s="1"/>
  <c r="O3131" i="10"/>
  <c r="P3131" i="10" s="1"/>
  <c r="O3130" i="10"/>
  <c r="P3130" i="10" s="1"/>
  <c r="O3129" i="10"/>
  <c r="P3129" i="10" s="1"/>
  <c r="O3128" i="10"/>
  <c r="O3127" i="10"/>
  <c r="P3127" i="10" s="1"/>
  <c r="O3126" i="10"/>
  <c r="P3126" i="10" s="1"/>
  <c r="O3125" i="10"/>
  <c r="O3124" i="10"/>
  <c r="P3124" i="10" s="1"/>
  <c r="O3123" i="10"/>
  <c r="P3123" i="10" s="1"/>
  <c r="O3122" i="10"/>
  <c r="O3121" i="10"/>
  <c r="P3121" i="10" s="1"/>
  <c r="O3120" i="10"/>
  <c r="P3120" i="10" s="1"/>
  <c r="O3119" i="10"/>
  <c r="O3118" i="10"/>
  <c r="P3118" i="10" s="1"/>
  <c r="O3117" i="10"/>
  <c r="P3117" i="10" s="1"/>
  <c r="O3116" i="10"/>
  <c r="O3115" i="10"/>
  <c r="P3115" i="10" s="1"/>
  <c r="O3114" i="10"/>
  <c r="P3114" i="10" s="1"/>
  <c r="O3113" i="10"/>
  <c r="P3113" i="10" s="1"/>
  <c r="O3112" i="10"/>
  <c r="P3112" i="10" s="1"/>
  <c r="O3111" i="10"/>
  <c r="P3111" i="10" s="1"/>
  <c r="O3110" i="10"/>
  <c r="P3110" i="10" s="1"/>
  <c r="O3109" i="10"/>
  <c r="P3109" i="10" s="1"/>
  <c r="O3108" i="10"/>
  <c r="P3108" i="10" s="1"/>
  <c r="O3107" i="10"/>
  <c r="P3107" i="10" s="1"/>
  <c r="O3106" i="10"/>
  <c r="P3106" i="10" s="1"/>
  <c r="O3105" i="10"/>
  <c r="O3104" i="10"/>
  <c r="O3103" i="10"/>
  <c r="P3103" i="10" s="1"/>
  <c r="O3102" i="10"/>
  <c r="O3101" i="10"/>
  <c r="O3100" i="10"/>
  <c r="P3100" i="10" s="1"/>
  <c r="O3099" i="10"/>
  <c r="P3099" i="10" s="1"/>
  <c r="O3098" i="10"/>
  <c r="O3097" i="10"/>
  <c r="P3097" i="10" s="1"/>
  <c r="O3096" i="10"/>
  <c r="O3095" i="10"/>
  <c r="O3094" i="10"/>
  <c r="O3093" i="10"/>
  <c r="O3092" i="10"/>
  <c r="O3091" i="10"/>
  <c r="P3091" i="10" s="1"/>
  <c r="O3090" i="10"/>
  <c r="O3089" i="10"/>
  <c r="P3089" i="10" s="1"/>
  <c r="O3088" i="10"/>
  <c r="O3087" i="10"/>
  <c r="O3086" i="10"/>
  <c r="P3086" i="10" s="1"/>
  <c r="O3085" i="10"/>
  <c r="O3084" i="10"/>
  <c r="O3083" i="10"/>
  <c r="P3083" i="10" s="1"/>
  <c r="O3082" i="10"/>
  <c r="O3081" i="10"/>
  <c r="P3081" i="10" s="1"/>
  <c r="O3080" i="10"/>
  <c r="P3080" i="10" s="1"/>
  <c r="O3079" i="10"/>
  <c r="O3078" i="10"/>
  <c r="P3078" i="10" s="1"/>
  <c r="O3077" i="10"/>
  <c r="P3077" i="10" s="1"/>
  <c r="O3076" i="10"/>
  <c r="O3075" i="10"/>
  <c r="P3075" i="10" s="1"/>
  <c r="O3074" i="10"/>
  <c r="P3074" i="10" s="1"/>
  <c r="O3073" i="10"/>
  <c r="P3073" i="10" s="1"/>
  <c r="O3072" i="10"/>
  <c r="P3072" i="10" s="1"/>
  <c r="O3071" i="10"/>
  <c r="P3071" i="10" s="1"/>
  <c r="O3070" i="10"/>
  <c r="P3070" i="10" s="1"/>
  <c r="O3069" i="10"/>
  <c r="P3069" i="10" s="1"/>
  <c r="O3068" i="10"/>
  <c r="P3068" i="10" s="1"/>
  <c r="O3067" i="10"/>
  <c r="P3067" i="10" s="1"/>
  <c r="O3066" i="10"/>
  <c r="P3066" i="10" s="1"/>
  <c r="O3065" i="10"/>
  <c r="P3065" i="10" s="1"/>
  <c r="O3064" i="10"/>
  <c r="O3063" i="10"/>
  <c r="P3063" i="10" s="1"/>
  <c r="O3062" i="10"/>
  <c r="P3062" i="10" s="1"/>
  <c r="O3061" i="10"/>
  <c r="P3061" i="10" s="1"/>
  <c r="O3060" i="10"/>
  <c r="P3060" i="10" s="1"/>
  <c r="O3059" i="10"/>
  <c r="P3059" i="10" s="1"/>
  <c r="O3058" i="10"/>
  <c r="P3058" i="10" s="1"/>
  <c r="O3057" i="10"/>
  <c r="O3056" i="10"/>
  <c r="P3056" i="10" s="1"/>
  <c r="O3055" i="10"/>
  <c r="P3055" i="10" s="1"/>
  <c r="O3054" i="10"/>
  <c r="P3054" i="10" s="1"/>
  <c r="O3053" i="10"/>
  <c r="P3053" i="10" s="1"/>
  <c r="O3052" i="10"/>
  <c r="P3052" i="10" s="1"/>
  <c r="O3051" i="10"/>
  <c r="P3051" i="10" s="1"/>
  <c r="O3050" i="10"/>
  <c r="P3050" i="10" s="1"/>
  <c r="O3049" i="10"/>
  <c r="O3048" i="10"/>
  <c r="P3048" i="10" s="1"/>
  <c r="O3047" i="10"/>
  <c r="P3047" i="10" s="1"/>
  <c r="O3046" i="10"/>
  <c r="P3046" i="10" s="1"/>
  <c r="O3045" i="10"/>
  <c r="P3045" i="10" s="1"/>
  <c r="O3044" i="10"/>
  <c r="P3044" i="10" s="1"/>
  <c r="O3043" i="10"/>
  <c r="P3043" i="10" s="1"/>
  <c r="O3042" i="10"/>
  <c r="P3042" i="10" s="1"/>
  <c r="O3041" i="10"/>
  <c r="O3040" i="10"/>
  <c r="P3040" i="10" s="1"/>
  <c r="O3039" i="10"/>
  <c r="P3039" i="10" s="1"/>
  <c r="O3038" i="10"/>
  <c r="P3038" i="10" s="1"/>
  <c r="O3037" i="10"/>
  <c r="P3037" i="10" s="1"/>
  <c r="O3036" i="10"/>
  <c r="P3036" i="10" s="1"/>
  <c r="O3035" i="10"/>
  <c r="P3035" i="10" s="1"/>
  <c r="O3034" i="10"/>
  <c r="P3034" i="10" s="1"/>
  <c r="O3033" i="10"/>
  <c r="O3032" i="10"/>
  <c r="P3032" i="10" s="1"/>
  <c r="O3031" i="10"/>
  <c r="P3031" i="10" s="1"/>
  <c r="O3030" i="10"/>
  <c r="P3030" i="10" s="1"/>
  <c r="O3029" i="10"/>
  <c r="P3029" i="10" s="1"/>
  <c r="O3028" i="10"/>
  <c r="P3028" i="10" s="1"/>
  <c r="O3027" i="10"/>
  <c r="P3027" i="10" s="1"/>
  <c r="O3026" i="10"/>
  <c r="O3025" i="10"/>
  <c r="O3024" i="10"/>
  <c r="P3024" i="10" s="1"/>
  <c r="O3023" i="10"/>
  <c r="P3023" i="10" s="1"/>
  <c r="O3022" i="10"/>
  <c r="P3022" i="10" s="1"/>
  <c r="O3021" i="10"/>
  <c r="P3021" i="10" s="1"/>
  <c r="O3020" i="10"/>
  <c r="P3020" i="10" s="1"/>
  <c r="O3019" i="10"/>
  <c r="P3019" i="10" s="1"/>
  <c r="O3018" i="10"/>
  <c r="O3017" i="10"/>
  <c r="O3016" i="10"/>
  <c r="P3016" i="10" s="1"/>
  <c r="O3015" i="10"/>
  <c r="P3015" i="10" s="1"/>
  <c r="O3014" i="10"/>
  <c r="P3014" i="10" s="1"/>
  <c r="O3013" i="10"/>
  <c r="P3013" i="10" s="1"/>
  <c r="O3012" i="10"/>
  <c r="P3012" i="10" s="1"/>
  <c r="O3011" i="10"/>
  <c r="P3011" i="10" s="1"/>
  <c r="O3010" i="10"/>
  <c r="O3009" i="10"/>
  <c r="O3008" i="10"/>
  <c r="P3008" i="10" s="1"/>
  <c r="O3007" i="10"/>
  <c r="P3007" i="10" s="1"/>
  <c r="O3006" i="10"/>
  <c r="P3006" i="10" s="1"/>
  <c r="O3005" i="10"/>
  <c r="P3005" i="10" s="1"/>
  <c r="O3004" i="10"/>
  <c r="P3004" i="10" s="1"/>
  <c r="O3003" i="10"/>
  <c r="P3003" i="10" s="1"/>
  <c r="O3002" i="10"/>
  <c r="O3001" i="10"/>
  <c r="O3000" i="10"/>
  <c r="P3000" i="10" s="1"/>
  <c r="O2999" i="10"/>
  <c r="P2999" i="10" s="1"/>
  <c r="O2998" i="10"/>
  <c r="P2998" i="10" s="1"/>
  <c r="O2997" i="10"/>
  <c r="P2997" i="10" s="1"/>
  <c r="O2996" i="10"/>
  <c r="P2996" i="10" s="1"/>
  <c r="O2995" i="10"/>
  <c r="P2995" i="10" s="1"/>
  <c r="O2994" i="10"/>
  <c r="O2993" i="10"/>
  <c r="O2992" i="10"/>
  <c r="P2992" i="10" s="1"/>
  <c r="O2991" i="10"/>
  <c r="P2991" i="10" s="1"/>
  <c r="O2990" i="10"/>
  <c r="P2990" i="10" s="1"/>
  <c r="O2989" i="10"/>
  <c r="P2989" i="10" s="1"/>
  <c r="O2988" i="10"/>
  <c r="P2988" i="10" s="1"/>
  <c r="O2987" i="10"/>
  <c r="P2987" i="10" s="1"/>
  <c r="O2986" i="10"/>
  <c r="O2985" i="10"/>
  <c r="O2984" i="10"/>
  <c r="P2984" i="10" s="1"/>
  <c r="O2983" i="10"/>
  <c r="P2983" i="10" s="1"/>
  <c r="O2982" i="10"/>
  <c r="P2982" i="10" s="1"/>
  <c r="O2981" i="10"/>
  <c r="P2981" i="10" s="1"/>
  <c r="O2980" i="10"/>
  <c r="P2980" i="10" s="1"/>
  <c r="O2979" i="10"/>
  <c r="P2979" i="10" s="1"/>
  <c r="O2978" i="10"/>
  <c r="O2977" i="10"/>
  <c r="O2976" i="10"/>
  <c r="P2976" i="10" s="1"/>
  <c r="O2975" i="10"/>
  <c r="P2975" i="10" s="1"/>
  <c r="O2974" i="10"/>
  <c r="P2974" i="10" s="1"/>
  <c r="O2973" i="10"/>
  <c r="P2973" i="10" s="1"/>
  <c r="O2972" i="10"/>
  <c r="P2972" i="10" s="1"/>
  <c r="O2971" i="10"/>
  <c r="P2971" i="10" s="1"/>
  <c r="O2970" i="10"/>
  <c r="O2969" i="10"/>
  <c r="O2968" i="10"/>
  <c r="P2968" i="10" s="1"/>
  <c r="O2967" i="10"/>
  <c r="P2967" i="10" s="1"/>
  <c r="O2966" i="10"/>
  <c r="P2966" i="10" s="1"/>
  <c r="O2965" i="10"/>
  <c r="O2964" i="10"/>
  <c r="P2964" i="10" s="1"/>
  <c r="O2963" i="10"/>
  <c r="P2963" i="10" s="1"/>
  <c r="O2962" i="10"/>
  <c r="O2961" i="10"/>
  <c r="O2960" i="10"/>
  <c r="P2960" i="10" s="1"/>
  <c r="O2959" i="10"/>
  <c r="P2959" i="10" s="1"/>
  <c r="O2958" i="10"/>
  <c r="P2958" i="10" s="1"/>
  <c r="O2957" i="10"/>
  <c r="O2956" i="10"/>
  <c r="P2956" i="10" s="1"/>
  <c r="O2955" i="10"/>
  <c r="P2955" i="10" s="1"/>
  <c r="O2954" i="10"/>
  <c r="O2953" i="10"/>
  <c r="O2952" i="10"/>
  <c r="P2952" i="10" s="1"/>
  <c r="O2951" i="10"/>
  <c r="P2951" i="10" s="1"/>
  <c r="O2950" i="10"/>
  <c r="P2950" i="10" s="1"/>
  <c r="O2949" i="10"/>
  <c r="O2948" i="10"/>
  <c r="P2948" i="10" s="1"/>
  <c r="O2947" i="10"/>
  <c r="P2947" i="10" s="1"/>
  <c r="O2946" i="10"/>
  <c r="O2945" i="10"/>
  <c r="O2944" i="10"/>
  <c r="P2944" i="10" s="1"/>
  <c r="O2943" i="10"/>
  <c r="P2943" i="10" s="1"/>
  <c r="O2942" i="10"/>
  <c r="P2942" i="10" s="1"/>
  <c r="O2941" i="10"/>
  <c r="O2940" i="10"/>
  <c r="P2940" i="10" s="1"/>
  <c r="O2939" i="10"/>
  <c r="P2939" i="10" s="1"/>
  <c r="O2938" i="10"/>
  <c r="O2937" i="10"/>
  <c r="O2936" i="10"/>
  <c r="P2936" i="10" s="1"/>
  <c r="O2935" i="10"/>
  <c r="P2935" i="10" s="1"/>
  <c r="O2934" i="10"/>
  <c r="P2934" i="10" s="1"/>
  <c r="O2933" i="10"/>
  <c r="O2932" i="10"/>
  <c r="P2932" i="10" s="1"/>
  <c r="O2931" i="10"/>
  <c r="P2931" i="10" s="1"/>
  <c r="O2930" i="10"/>
  <c r="O2929" i="10"/>
  <c r="O2928" i="10"/>
  <c r="P2928" i="10" s="1"/>
  <c r="O2927" i="10"/>
  <c r="P2927" i="10" s="1"/>
  <c r="O2926" i="10"/>
  <c r="P2926" i="10" s="1"/>
  <c r="O2925" i="10"/>
  <c r="O2924" i="10"/>
  <c r="P2924" i="10" s="1"/>
  <c r="O2923" i="10"/>
  <c r="P2923" i="10" s="1"/>
  <c r="O2922" i="10"/>
  <c r="O2921" i="10"/>
  <c r="O2920" i="10"/>
  <c r="O2919" i="10"/>
  <c r="P2919" i="10" s="1"/>
  <c r="O2918" i="10"/>
  <c r="P2918" i="10" s="1"/>
  <c r="O2917" i="10"/>
  <c r="O2916" i="10"/>
  <c r="P2916" i="10" s="1"/>
  <c r="O2915" i="10"/>
  <c r="P2915" i="10" s="1"/>
  <c r="O2914" i="10"/>
  <c r="O2913" i="10"/>
  <c r="O2912" i="10"/>
  <c r="O2911" i="10"/>
  <c r="P2911" i="10" s="1"/>
  <c r="O2910" i="10"/>
  <c r="P2910" i="10" s="1"/>
  <c r="O2909" i="10"/>
  <c r="P2909" i="10" s="1"/>
  <c r="O2908" i="10"/>
  <c r="P2908" i="10" s="1"/>
  <c r="O2907" i="10"/>
  <c r="P2907" i="10" s="1"/>
  <c r="O2906" i="10"/>
  <c r="O2905" i="10"/>
  <c r="O2904" i="10"/>
  <c r="O2903" i="10"/>
  <c r="P2903" i="10" s="1"/>
  <c r="O2902" i="10"/>
  <c r="P2902" i="10" s="1"/>
  <c r="O2901" i="10"/>
  <c r="P2901" i="10" s="1"/>
  <c r="O2900" i="10"/>
  <c r="P2900" i="10" s="1"/>
  <c r="O2899" i="10"/>
  <c r="P2899" i="10" s="1"/>
  <c r="O2898" i="10"/>
  <c r="O2897" i="10"/>
  <c r="O2896" i="10"/>
  <c r="O2895" i="10"/>
  <c r="P2895" i="10" s="1"/>
  <c r="O2894" i="10"/>
  <c r="P2894" i="10" s="1"/>
  <c r="O2893" i="10"/>
  <c r="P2893" i="10" s="1"/>
  <c r="O2892" i="10"/>
  <c r="P2892" i="10" s="1"/>
  <c r="O2891" i="10"/>
  <c r="P2891" i="10" s="1"/>
  <c r="O2890" i="10"/>
  <c r="O2889" i="10"/>
  <c r="O2888" i="10"/>
  <c r="O2887" i="10"/>
  <c r="P2887" i="10" s="1"/>
  <c r="O2886" i="10"/>
  <c r="P2886" i="10" s="1"/>
  <c r="O2885" i="10"/>
  <c r="P2885" i="10" s="1"/>
  <c r="O2884" i="10"/>
  <c r="P2884" i="10" s="1"/>
  <c r="O2883" i="10"/>
  <c r="P2883" i="10" s="1"/>
  <c r="O2882" i="10"/>
  <c r="O2881" i="10"/>
  <c r="O2880" i="10"/>
  <c r="O2879" i="10"/>
  <c r="P2879" i="10" s="1"/>
  <c r="O2878" i="10"/>
  <c r="P2878" i="10" s="1"/>
  <c r="O2877" i="10"/>
  <c r="P2877" i="10" s="1"/>
  <c r="O2876" i="10"/>
  <c r="P2876" i="10" s="1"/>
  <c r="O2875" i="10"/>
  <c r="P2875" i="10" s="1"/>
  <c r="O2874" i="10"/>
  <c r="P2874" i="10" s="1"/>
  <c r="O2873" i="10"/>
  <c r="O2872" i="10"/>
  <c r="O2871" i="10"/>
  <c r="P2871" i="10" s="1"/>
  <c r="O2870" i="10"/>
  <c r="P2870" i="10" s="1"/>
  <c r="O2869" i="10"/>
  <c r="P2869" i="10" s="1"/>
  <c r="O2868" i="10"/>
  <c r="P2868" i="10" s="1"/>
  <c r="O2867" i="10"/>
  <c r="P2867" i="10" s="1"/>
  <c r="O2866" i="10"/>
  <c r="O2865" i="10"/>
  <c r="O2864" i="10"/>
  <c r="O2863" i="10"/>
  <c r="P2863" i="10" s="1"/>
  <c r="O2862" i="10"/>
  <c r="P2862" i="10" s="1"/>
  <c r="O2861" i="10"/>
  <c r="P2861" i="10" s="1"/>
  <c r="O2860" i="10"/>
  <c r="P2860" i="10" s="1"/>
  <c r="O2859" i="10"/>
  <c r="O2858" i="10"/>
  <c r="O2857" i="10"/>
  <c r="O2856" i="10"/>
  <c r="O2855" i="10"/>
  <c r="P2855" i="10" s="1"/>
  <c r="O2854" i="10"/>
  <c r="P2854" i="10" s="1"/>
  <c r="O2853" i="10"/>
  <c r="P2853" i="10" s="1"/>
  <c r="O2852" i="10"/>
  <c r="P2852" i="10" s="1"/>
  <c r="O2851" i="10"/>
  <c r="P2851" i="10" s="1"/>
  <c r="O2850" i="10"/>
  <c r="O2849" i="10"/>
  <c r="O2848" i="10"/>
  <c r="O2847" i="10"/>
  <c r="P2847" i="10" s="1"/>
  <c r="O2846" i="10"/>
  <c r="P2846" i="10" s="1"/>
  <c r="O2845" i="10"/>
  <c r="P2845" i="10" s="1"/>
  <c r="O2844" i="10"/>
  <c r="P2844" i="10" s="1"/>
  <c r="O2843" i="10"/>
  <c r="O2842" i="10"/>
  <c r="P2842" i="10" s="1"/>
  <c r="O2841" i="10"/>
  <c r="O2840" i="10"/>
  <c r="O2839" i="10"/>
  <c r="P2839" i="10" s="1"/>
  <c r="O2838" i="10"/>
  <c r="P2838" i="10" s="1"/>
  <c r="O2837" i="10"/>
  <c r="O2836" i="10"/>
  <c r="P2836" i="10" s="1"/>
  <c r="O2835" i="10"/>
  <c r="O2834" i="10"/>
  <c r="P2834" i="10" s="1"/>
  <c r="O2833" i="10"/>
  <c r="O2832" i="10"/>
  <c r="P2832" i="10" s="1"/>
  <c r="O2831" i="10"/>
  <c r="P2831" i="10" s="1"/>
  <c r="O2830" i="10"/>
  <c r="P2830" i="10" s="1"/>
  <c r="O2829" i="10"/>
  <c r="P2829" i="10" s="1"/>
  <c r="O2828" i="10"/>
  <c r="P2828" i="10" s="1"/>
  <c r="O2827" i="10"/>
  <c r="O2826" i="10"/>
  <c r="P2826" i="10" s="1"/>
  <c r="O2825" i="10"/>
  <c r="O2824" i="10"/>
  <c r="O2823" i="10"/>
  <c r="P2823" i="10" s="1"/>
  <c r="O2822" i="10"/>
  <c r="P2822" i="10" s="1"/>
  <c r="O2821" i="10"/>
  <c r="P2821" i="10" s="1"/>
  <c r="O2820" i="10"/>
  <c r="P2820" i="10" s="1"/>
  <c r="O2819" i="10"/>
  <c r="P2819" i="10" s="1"/>
  <c r="O2818" i="10"/>
  <c r="P2818" i="10" s="1"/>
  <c r="O2817" i="10"/>
  <c r="O2816" i="10"/>
  <c r="O2815" i="10"/>
  <c r="P2815" i="10" s="1"/>
  <c r="O2814" i="10"/>
  <c r="P2814" i="10" s="1"/>
  <c r="O2813" i="10"/>
  <c r="P2813" i="10" s="1"/>
  <c r="O2812" i="10"/>
  <c r="P2812" i="10" s="1"/>
  <c r="O2811" i="10"/>
  <c r="O2810" i="10"/>
  <c r="O2809" i="10"/>
  <c r="O2808" i="10"/>
  <c r="O2807" i="10"/>
  <c r="P2807" i="10" s="1"/>
  <c r="O2806" i="10"/>
  <c r="P2806" i="10" s="1"/>
  <c r="O2805" i="10"/>
  <c r="P2805" i="10" s="1"/>
  <c r="O2804" i="10"/>
  <c r="P2804" i="10" s="1"/>
  <c r="O2803" i="10"/>
  <c r="O2802" i="10"/>
  <c r="O2801" i="10"/>
  <c r="O2800" i="10"/>
  <c r="O2799" i="10"/>
  <c r="P2799" i="10" s="1"/>
  <c r="O2798" i="10"/>
  <c r="P2798" i="10" s="1"/>
  <c r="O2797" i="10"/>
  <c r="O2796" i="10"/>
  <c r="P2796" i="10" s="1"/>
  <c r="O2795" i="10"/>
  <c r="P2795" i="10" s="1"/>
  <c r="O2794" i="10"/>
  <c r="P2794" i="10" s="1"/>
  <c r="O2793" i="10"/>
  <c r="O2792" i="10"/>
  <c r="P2792" i="10" s="1"/>
  <c r="O2791" i="10"/>
  <c r="P2791" i="10" s="1"/>
  <c r="O2790" i="10"/>
  <c r="P2790" i="10" s="1"/>
  <c r="O2789" i="10"/>
  <c r="O2788" i="10"/>
  <c r="P2788" i="10" s="1"/>
  <c r="O2787" i="10"/>
  <c r="O2786" i="10"/>
  <c r="O2785" i="10"/>
  <c r="P2785" i="10" s="1"/>
  <c r="O2784" i="10"/>
  <c r="P2784" i="10" s="1"/>
  <c r="O2783" i="10"/>
  <c r="P2783" i="10" s="1"/>
  <c r="O2782" i="10"/>
  <c r="P2782" i="10" s="1"/>
  <c r="O2781" i="10"/>
  <c r="O2780" i="10"/>
  <c r="P2780" i="10" s="1"/>
  <c r="O2779" i="10"/>
  <c r="O2778" i="10"/>
  <c r="O2777" i="10"/>
  <c r="P2777" i="10" s="1"/>
  <c r="O2776" i="10"/>
  <c r="P2776" i="10" s="1"/>
  <c r="O2775" i="10"/>
  <c r="P2775" i="10" s="1"/>
  <c r="O2774" i="10"/>
  <c r="P2774" i="10" s="1"/>
  <c r="O2773" i="10"/>
  <c r="O2772" i="10"/>
  <c r="P2772" i="10" s="1"/>
  <c r="O2771" i="10"/>
  <c r="O2770" i="10"/>
  <c r="O2769" i="10"/>
  <c r="O2768" i="10"/>
  <c r="P2768" i="10" s="1"/>
  <c r="O2767" i="10"/>
  <c r="P2767" i="10" s="1"/>
  <c r="O2766" i="10"/>
  <c r="P2766" i="10" s="1"/>
  <c r="O2765" i="10"/>
  <c r="O2764" i="10"/>
  <c r="P2764" i="10" s="1"/>
  <c r="O2763" i="10"/>
  <c r="O2762" i="10"/>
  <c r="O2761" i="10"/>
  <c r="P2761" i="10" s="1"/>
  <c r="O2760" i="10"/>
  <c r="O2759" i="10"/>
  <c r="P2759" i="10" s="1"/>
  <c r="O2758" i="10"/>
  <c r="P2758" i="10" s="1"/>
  <c r="O2757" i="10"/>
  <c r="O2756" i="10"/>
  <c r="P2756" i="10" s="1"/>
  <c r="O2755" i="10"/>
  <c r="O2754" i="10"/>
  <c r="P2754" i="10" s="1"/>
  <c r="O2753" i="10"/>
  <c r="O2752" i="10"/>
  <c r="O2751" i="10"/>
  <c r="P2751" i="10" s="1"/>
  <c r="O2750" i="10"/>
  <c r="P2750" i="10" s="1"/>
  <c r="O2749" i="10"/>
  <c r="P2749" i="10" s="1"/>
  <c r="O2748" i="10"/>
  <c r="P2748" i="10" s="1"/>
  <c r="O2747" i="10"/>
  <c r="O2746" i="10"/>
  <c r="P2746" i="10" s="1"/>
  <c r="O2745" i="10"/>
  <c r="P2745" i="10" s="1"/>
  <c r="O2744" i="10"/>
  <c r="P2744" i="10" s="1"/>
  <c r="O2743" i="10"/>
  <c r="P2743" i="10" s="1"/>
  <c r="O2742" i="10"/>
  <c r="P2742" i="10" s="1"/>
  <c r="O2741" i="10"/>
  <c r="O2740" i="10"/>
  <c r="P2740" i="10" s="1"/>
  <c r="O2739" i="10"/>
  <c r="P2739" i="10" s="1"/>
  <c r="O2738" i="10"/>
  <c r="P2738" i="10" s="1"/>
  <c r="O2737" i="10"/>
  <c r="O2736" i="10"/>
  <c r="P2736" i="10" s="1"/>
  <c r="O2735" i="10"/>
  <c r="P2735" i="10" s="1"/>
  <c r="O2734" i="10"/>
  <c r="P2734" i="10" s="1"/>
  <c r="O2733" i="10"/>
  <c r="O2732" i="10"/>
  <c r="P2732" i="10" s="1"/>
  <c r="O2731" i="10"/>
  <c r="O2730" i="10"/>
  <c r="O2729" i="10"/>
  <c r="P2729" i="10" s="1"/>
  <c r="O2728" i="10"/>
  <c r="P2728" i="10" s="1"/>
  <c r="O2727" i="10"/>
  <c r="P2727" i="10" s="1"/>
  <c r="O2726" i="10"/>
  <c r="P2726" i="10" s="1"/>
  <c r="O2725" i="10"/>
  <c r="O2724" i="10"/>
  <c r="P2724" i="10" s="1"/>
  <c r="O2723" i="10"/>
  <c r="O2722" i="10"/>
  <c r="O2721" i="10"/>
  <c r="P2721" i="10" s="1"/>
  <c r="O2720" i="10"/>
  <c r="O2719" i="10"/>
  <c r="P2719" i="10" s="1"/>
  <c r="O2718" i="10"/>
  <c r="P2718" i="10" s="1"/>
  <c r="O2717" i="10"/>
  <c r="O2716" i="10"/>
  <c r="P2716" i="10" s="1"/>
  <c r="O2715" i="10"/>
  <c r="P2715" i="10" s="1"/>
  <c r="O2714" i="10"/>
  <c r="P2714" i="10" s="1"/>
  <c r="O2713" i="10"/>
  <c r="P2713" i="10" s="1"/>
  <c r="O2712" i="10"/>
  <c r="O2711" i="10"/>
  <c r="O2710" i="10"/>
  <c r="P2710" i="10" s="1"/>
  <c r="O2709" i="10"/>
  <c r="P2709" i="10" s="1"/>
  <c r="O2708" i="10"/>
  <c r="P2708" i="10" s="1"/>
  <c r="O2707" i="10"/>
  <c r="P2707" i="10" s="1"/>
  <c r="O2706" i="10"/>
  <c r="O2705" i="10"/>
  <c r="P2705" i="10" s="1"/>
  <c r="O2704" i="10"/>
  <c r="O2703" i="10"/>
  <c r="P2703" i="10" s="1"/>
  <c r="O2702" i="10"/>
  <c r="P2702" i="10" s="1"/>
  <c r="O2701" i="10"/>
  <c r="P2701" i="10" s="1"/>
  <c r="O2700" i="10"/>
  <c r="P2700" i="10" s="1"/>
  <c r="O2699" i="10"/>
  <c r="O2698" i="10"/>
  <c r="O2697" i="10"/>
  <c r="P2697" i="10" s="1"/>
  <c r="O2696" i="10"/>
  <c r="P2696" i="10" s="1"/>
  <c r="O2695" i="10"/>
  <c r="P2695" i="10" s="1"/>
  <c r="O2694" i="10"/>
  <c r="O2693" i="10"/>
  <c r="O2692" i="10"/>
  <c r="P2692" i="10" s="1"/>
  <c r="O2691" i="10"/>
  <c r="O2690" i="10"/>
  <c r="O2689" i="10"/>
  <c r="O2688" i="10"/>
  <c r="O2687" i="10"/>
  <c r="P2687" i="10" s="1"/>
  <c r="O2686" i="10"/>
  <c r="P2686" i="10" s="1"/>
  <c r="O2685" i="10"/>
  <c r="P2685" i="10" s="1"/>
  <c r="O2684" i="10"/>
  <c r="P2684" i="10" s="1"/>
  <c r="O2683" i="10"/>
  <c r="O2682" i="10"/>
  <c r="P2682" i="10" s="1"/>
  <c r="O2681" i="10"/>
  <c r="O2680" i="10"/>
  <c r="O2679" i="10"/>
  <c r="P2679" i="10" s="1"/>
  <c r="O2678" i="10"/>
  <c r="P2678" i="10" s="1"/>
  <c r="O2677" i="10"/>
  <c r="P2677" i="10" s="1"/>
  <c r="O2676" i="10"/>
  <c r="P2676" i="10" s="1"/>
  <c r="O2675" i="10"/>
  <c r="P2675" i="10" s="1"/>
  <c r="O2674" i="10"/>
  <c r="P2674" i="10" s="1"/>
  <c r="O2673" i="10"/>
  <c r="P2673" i="10" s="1"/>
  <c r="O2672" i="10"/>
  <c r="P2672" i="10" s="1"/>
  <c r="O2671" i="10"/>
  <c r="P2671" i="10" s="1"/>
  <c r="O2670" i="10"/>
  <c r="P2670" i="10" s="1"/>
  <c r="O2669" i="10"/>
  <c r="O2668" i="10"/>
  <c r="P2668" i="10" s="1"/>
  <c r="O2667" i="10"/>
  <c r="P2667" i="10" s="1"/>
  <c r="O2666" i="10"/>
  <c r="P2666" i="10" s="1"/>
  <c r="O2665" i="10"/>
  <c r="P2665" i="10" s="1"/>
  <c r="O2664" i="10"/>
  <c r="P2664" i="10" s="1"/>
  <c r="O2663" i="10"/>
  <c r="P2663" i="10" s="1"/>
  <c r="O2662" i="10"/>
  <c r="P2662" i="10" s="1"/>
  <c r="O2661" i="10"/>
  <c r="P2661" i="10" s="1"/>
  <c r="O2660" i="10"/>
  <c r="P2660" i="10" s="1"/>
  <c r="O2659" i="10"/>
  <c r="P2659" i="10" s="1"/>
  <c r="O2658" i="10"/>
  <c r="P2658" i="10" s="1"/>
  <c r="O2657" i="10"/>
  <c r="P2657" i="10" s="1"/>
  <c r="O2656" i="10"/>
  <c r="P2656" i="10" s="1"/>
  <c r="O2655" i="10"/>
  <c r="P2655" i="10" s="1"/>
  <c r="O2654" i="10"/>
  <c r="P2654" i="10" s="1"/>
  <c r="O2653" i="10"/>
  <c r="P2653" i="10" s="1"/>
  <c r="O2652" i="10"/>
  <c r="P2652" i="10" s="1"/>
  <c r="O2651" i="10"/>
  <c r="O2650" i="10"/>
  <c r="P2650" i="10" s="1"/>
  <c r="O2649" i="10"/>
  <c r="P2649" i="10" s="1"/>
  <c r="O2648" i="10"/>
  <c r="O2647" i="10"/>
  <c r="P2647" i="10" s="1"/>
  <c r="O2646" i="10"/>
  <c r="O2645" i="10"/>
  <c r="O2644" i="10"/>
  <c r="P2644" i="10" s="1"/>
  <c r="O2643" i="10"/>
  <c r="O2642" i="10"/>
  <c r="O2641" i="10"/>
  <c r="O2640" i="10"/>
  <c r="O2639" i="10"/>
  <c r="O2638" i="10"/>
  <c r="P2638" i="10" s="1"/>
  <c r="O2637" i="10"/>
  <c r="O2636" i="10"/>
  <c r="P2636" i="10" s="1"/>
  <c r="O2635" i="10"/>
  <c r="P2635" i="10" s="1"/>
  <c r="O2634" i="10"/>
  <c r="O2633" i="10"/>
  <c r="O2632" i="10"/>
  <c r="P2632" i="10" s="1"/>
  <c r="O2631" i="10"/>
  <c r="O2630" i="10"/>
  <c r="P2630" i="10" s="1"/>
  <c r="O2629" i="10"/>
  <c r="P2629" i="10" s="1"/>
  <c r="O2628" i="10"/>
  <c r="P2628" i="10" s="1"/>
  <c r="O2627" i="10"/>
  <c r="P2627" i="10" s="1"/>
  <c r="O2626" i="10"/>
  <c r="P2626" i="10" s="1"/>
  <c r="O2625" i="10"/>
  <c r="P2625" i="10" s="1"/>
  <c r="O2624" i="10"/>
  <c r="P2624" i="10" s="1"/>
  <c r="O2623" i="10"/>
  <c r="P2623" i="10" s="1"/>
  <c r="O2622" i="10"/>
  <c r="P2622" i="10" s="1"/>
  <c r="O2621" i="10"/>
  <c r="P2621" i="10" s="1"/>
  <c r="O2620" i="10"/>
  <c r="P2620" i="10" s="1"/>
  <c r="O2619" i="10"/>
  <c r="P2619" i="10" s="1"/>
  <c r="O2618" i="10"/>
  <c r="P2618" i="10" s="1"/>
  <c r="O2617" i="10"/>
  <c r="P2617" i="10" s="1"/>
  <c r="O2616" i="10"/>
  <c r="P2616" i="10" s="1"/>
  <c r="O2615" i="10"/>
  <c r="P2615" i="10" s="1"/>
  <c r="O2614" i="10"/>
  <c r="P2614" i="10" s="1"/>
  <c r="O2613" i="10"/>
  <c r="P2613" i="10" s="1"/>
  <c r="O2612" i="10"/>
  <c r="P2612" i="10" s="1"/>
  <c r="O2611" i="10"/>
  <c r="O2610" i="10"/>
  <c r="P2610" i="10" s="1"/>
  <c r="O2609" i="10"/>
  <c r="P2609" i="10" s="1"/>
  <c r="O2608" i="10"/>
  <c r="O2607" i="10"/>
  <c r="P2607" i="10" s="1"/>
  <c r="O2606" i="10"/>
  <c r="P2606" i="10" s="1"/>
  <c r="O2605" i="10"/>
  <c r="O2604" i="10"/>
  <c r="P2604" i="10" s="1"/>
  <c r="O2603" i="10"/>
  <c r="P2603" i="10" s="1"/>
  <c r="O2602" i="10"/>
  <c r="O2601" i="10"/>
  <c r="P2601" i="10" s="1"/>
  <c r="O2600" i="10"/>
  <c r="P2600" i="10" s="1"/>
  <c r="O2599" i="10"/>
  <c r="P2599" i="10" s="1"/>
  <c r="O2598" i="10"/>
  <c r="P2598" i="10" s="1"/>
  <c r="O2597" i="10"/>
  <c r="P2597" i="10" s="1"/>
  <c r="O2596" i="10"/>
  <c r="O2595" i="10"/>
  <c r="O2594" i="10"/>
  <c r="O2593" i="10"/>
  <c r="P2593" i="10" s="1"/>
  <c r="O2592" i="10"/>
  <c r="P2592" i="10" s="1"/>
  <c r="O2591" i="10"/>
  <c r="P2591" i="10" s="1"/>
  <c r="O2590" i="10"/>
  <c r="P2590" i="10" s="1"/>
  <c r="O2589" i="10"/>
  <c r="P2589" i="10" s="1"/>
  <c r="O2588" i="10"/>
  <c r="O2587" i="10"/>
  <c r="P2587" i="10" s="1"/>
  <c r="O2586" i="10"/>
  <c r="P2586" i="10" s="1"/>
  <c r="O2585" i="10"/>
  <c r="O2584" i="10"/>
  <c r="P2584" i="10" s="1"/>
  <c r="O2583" i="10"/>
  <c r="P2583" i="10" s="1"/>
  <c r="O2582" i="10"/>
  <c r="P2582" i="10" s="1"/>
  <c r="O2581" i="10"/>
  <c r="P2581" i="10" s="1"/>
  <c r="O2580" i="10"/>
  <c r="O2579" i="10"/>
  <c r="P2579" i="10" s="1"/>
  <c r="O2578" i="10"/>
  <c r="O2577" i="10"/>
  <c r="O2576" i="10"/>
  <c r="O2575" i="10"/>
  <c r="P2575" i="10" s="1"/>
  <c r="O2574" i="10"/>
  <c r="P2574" i="10" s="1"/>
  <c r="O2573" i="10"/>
  <c r="P2573" i="10" s="1"/>
  <c r="O2572" i="10"/>
  <c r="P2572" i="10" s="1"/>
  <c r="O2571" i="10"/>
  <c r="P2571" i="10" s="1"/>
  <c r="O2570" i="10"/>
  <c r="P2570" i="10" s="1"/>
  <c r="O2569" i="10"/>
  <c r="P2569" i="10" s="1"/>
  <c r="O2568" i="10"/>
  <c r="O2567" i="10"/>
  <c r="P2567" i="10" s="1"/>
  <c r="O2566" i="10"/>
  <c r="P2566" i="10" s="1"/>
  <c r="O2565" i="10"/>
  <c r="O2564" i="10"/>
  <c r="P2564" i="10" s="1"/>
  <c r="O2563" i="10"/>
  <c r="P2563" i="10" s="1"/>
  <c r="O2562" i="10"/>
  <c r="P2562" i="10" s="1"/>
  <c r="O2561" i="10"/>
  <c r="O2560" i="10"/>
  <c r="O2559" i="10"/>
  <c r="P2559" i="10" s="1"/>
  <c r="O2558" i="10"/>
  <c r="O2557" i="10"/>
  <c r="O2556" i="10"/>
  <c r="P2556" i="10" s="1"/>
  <c r="O2555" i="10"/>
  <c r="P2555" i="10" s="1"/>
  <c r="O2554" i="10"/>
  <c r="P2554" i="10" s="1"/>
  <c r="O2553" i="10"/>
  <c r="P2553" i="10" s="1"/>
  <c r="O2552" i="10"/>
  <c r="P2552" i="10" s="1"/>
  <c r="O2551" i="10"/>
  <c r="O2550" i="10"/>
  <c r="P2550" i="10" s="1"/>
  <c r="O2549" i="10"/>
  <c r="P2549" i="10" s="1"/>
  <c r="O2548" i="10"/>
  <c r="O2547" i="10"/>
  <c r="P2547" i="10" s="1"/>
  <c r="O2546" i="10"/>
  <c r="P2546" i="10" s="1"/>
  <c r="O2545" i="10"/>
  <c r="P2545" i="10" s="1"/>
  <c r="O2544" i="10"/>
  <c r="P2544" i="10" s="1"/>
  <c r="O2543" i="10"/>
  <c r="O2542" i="10"/>
  <c r="P2542" i="10" s="1"/>
  <c r="O2541" i="10"/>
  <c r="O2540" i="10"/>
  <c r="O2539" i="10"/>
  <c r="P2539" i="10" s="1"/>
  <c r="O2538" i="10"/>
  <c r="P2538" i="10" s="1"/>
  <c r="O2537" i="10"/>
  <c r="P2537" i="10" s="1"/>
  <c r="O2536" i="10"/>
  <c r="P2536" i="10" s="1"/>
  <c r="O2535" i="10"/>
  <c r="P2535" i="10" s="1"/>
  <c r="O2534" i="10"/>
  <c r="P2534" i="10" s="1"/>
  <c r="O2533" i="10"/>
  <c r="P2533" i="10" s="1"/>
  <c r="O2532" i="10"/>
  <c r="P2532" i="10" s="1"/>
  <c r="O2531" i="10"/>
  <c r="O2530" i="10"/>
  <c r="P2530" i="10" s="1"/>
  <c r="O2529" i="10"/>
  <c r="P2529" i="10" s="1"/>
  <c r="O2528" i="10"/>
  <c r="O2527" i="10"/>
  <c r="P2527" i="10" s="1"/>
  <c r="O2526" i="10"/>
  <c r="P2526" i="10" s="1"/>
  <c r="O2525" i="10"/>
  <c r="O2524" i="10"/>
  <c r="O2523" i="10"/>
  <c r="P2523" i="10" s="1"/>
  <c r="O2522" i="10"/>
  <c r="P2522" i="10" s="1"/>
  <c r="O2521" i="10"/>
  <c r="P2521" i="10" s="1"/>
  <c r="O2520" i="10"/>
  <c r="O2519" i="10"/>
  <c r="P2519" i="10" s="1"/>
  <c r="O2518" i="10"/>
  <c r="P2518" i="10" s="1"/>
  <c r="O2517" i="10"/>
  <c r="P2517" i="10" s="1"/>
  <c r="O2516" i="10"/>
  <c r="P2516" i="10" s="1"/>
  <c r="O2515" i="10"/>
  <c r="P2515" i="10" s="1"/>
  <c r="O2514" i="10"/>
  <c r="O2513" i="10"/>
  <c r="P2513" i="10" s="1"/>
  <c r="O2512" i="10"/>
  <c r="P2512" i="10" s="1"/>
  <c r="O2511" i="10"/>
  <c r="O2510" i="10"/>
  <c r="P2510" i="10" s="1"/>
  <c r="O2509" i="10"/>
  <c r="P2509" i="10" s="1"/>
  <c r="O2508" i="10"/>
  <c r="O2507" i="10"/>
  <c r="P2507" i="10" s="1"/>
  <c r="O2506" i="10"/>
  <c r="P2506" i="10" s="1"/>
  <c r="O2505" i="10"/>
  <c r="P2505" i="10" s="1"/>
  <c r="O2504" i="10"/>
  <c r="O2503" i="10"/>
  <c r="O2502" i="10"/>
  <c r="P2502" i="10" s="1"/>
  <c r="O2501" i="10"/>
  <c r="P2501" i="10" s="1"/>
  <c r="O2500" i="10"/>
  <c r="P2500" i="10" s="1"/>
  <c r="O2499" i="10"/>
  <c r="P2499" i="10" s="1"/>
  <c r="O2498" i="10"/>
  <c r="P2498" i="10" s="1"/>
  <c r="O2497" i="10"/>
  <c r="O2496" i="10"/>
  <c r="P2496" i="10" s="1"/>
  <c r="O2495" i="10"/>
  <c r="P2495" i="10" s="1"/>
  <c r="O2494" i="10"/>
  <c r="P2494" i="10" s="1"/>
  <c r="O2493" i="10"/>
  <c r="P2493" i="10" s="1"/>
  <c r="O2492" i="10"/>
  <c r="P2492" i="10" s="1"/>
  <c r="O2491" i="10"/>
  <c r="P2491" i="10" s="1"/>
  <c r="O2490" i="10"/>
  <c r="P2490" i="10" s="1"/>
  <c r="O2489" i="10"/>
  <c r="P2489" i="10" s="1"/>
  <c r="O2488" i="10"/>
  <c r="O2487" i="10"/>
  <c r="O2486" i="10"/>
  <c r="P2486" i="10" s="1"/>
  <c r="O2485" i="10"/>
  <c r="P2485" i="10" s="1"/>
  <c r="O2484" i="10"/>
  <c r="P2484" i="10" s="1"/>
  <c r="O2483" i="10"/>
  <c r="O2482" i="10"/>
  <c r="P2482" i="10" s="1"/>
  <c r="O2481" i="10"/>
  <c r="P2481" i="10" s="1"/>
  <c r="O2480" i="10"/>
  <c r="P2480" i="10" s="1"/>
  <c r="O2479" i="10"/>
  <c r="P2479" i="10" s="1"/>
  <c r="O2478" i="10"/>
  <c r="P2478" i="10" s="1"/>
  <c r="O2477" i="10"/>
  <c r="O2476" i="10"/>
  <c r="P2476" i="10" s="1"/>
  <c r="O2475" i="10"/>
  <c r="P2475" i="10" s="1"/>
  <c r="O2474" i="10"/>
  <c r="O2473" i="10"/>
  <c r="P2473" i="10" s="1"/>
  <c r="O2472" i="10"/>
  <c r="P2472" i="10" s="1"/>
  <c r="O2471" i="10"/>
  <c r="O2470" i="10"/>
  <c r="P2470" i="10" s="1"/>
  <c r="O2469" i="10"/>
  <c r="P2469" i="10" s="1"/>
  <c r="O2468" i="10"/>
  <c r="P2468" i="10" s="1"/>
  <c r="O2467" i="10"/>
  <c r="O2466" i="10"/>
  <c r="O2465" i="10"/>
  <c r="P2465" i="10" s="1"/>
  <c r="O2464" i="10"/>
  <c r="P2464" i="10" s="1"/>
  <c r="O2463" i="10"/>
  <c r="P2463" i="10" s="1"/>
  <c r="O2462" i="10"/>
  <c r="P2462" i="10" s="1"/>
  <c r="O2461" i="10"/>
  <c r="P2461" i="10" s="1"/>
  <c r="O2460" i="10"/>
  <c r="O2459" i="10"/>
  <c r="P2459" i="10" s="1"/>
  <c r="O2458" i="10"/>
  <c r="P2458" i="10" s="1"/>
  <c r="O2457" i="10"/>
  <c r="P2457" i="10" s="1"/>
  <c r="O2456" i="10"/>
  <c r="P2456" i="10" s="1"/>
  <c r="O2455" i="10"/>
  <c r="P2455" i="10" s="1"/>
  <c r="O2454" i="10"/>
  <c r="P2454" i="10" s="1"/>
  <c r="O2453" i="10"/>
  <c r="P2453" i="10" s="1"/>
  <c r="O2452" i="10"/>
  <c r="P2452" i="10" s="1"/>
  <c r="O2451" i="10"/>
  <c r="O2450" i="10"/>
  <c r="O2449" i="10"/>
  <c r="O2448" i="10"/>
  <c r="P2448" i="10" s="1"/>
  <c r="O2447" i="10"/>
  <c r="P2447" i="10" s="1"/>
  <c r="O2446" i="10"/>
  <c r="P2446" i="10" s="1"/>
  <c r="O2445" i="10"/>
  <c r="P2445" i="10" s="1"/>
  <c r="O2444" i="10"/>
  <c r="P2444" i="10" s="1"/>
  <c r="O2443" i="10"/>
  <c r="P2443" i="10" s="1"/>
  <c r="O2442" i="10"/>
  <c r="P2442" i="10" s="1"/>
  <c r="O2441" i="10"/>
  <c r="P2441" i="10" s="1"/>
  <c r="O2440" i="10"/>
  <c r="O2439" i="10"/>
  <c r="P2439" i="10" s="1"/>
  <c r="O2438" i="10"/>
  <c r="P2438" i="10" s="1"/>
  <c r="O2437" i="10"/>
  <c r="O2436" i="10"/>
  <c r="P2436" i="10" s="1"/>
  <c r="O2435" i="10"/>
  <c r="P2435" i="10" s="1"/>
  <c r="O2434" i="10"/>
  <c r="O2433" i="10"/>
  <c r="O2432" i="10"/>
  <c r="O2431" i="10"/>
  <c r="P2431" i="10" s="1"/>
  <c r="O2430" i="10"/>
  <c r="P2430" i="10" s="1"/>
  <c r="O2429" i="10"/>
  <c r="O2428" i="10"/>
  <c r="P2428" i="10" s="1"/>
  <c r="O2427" i="10"/>
  <c r="P2427" i="10" s="1"/>
  <c r="O2426" i="10"/>
  <c r="O2425" i="10"/>
  <c r="O2424" i="10"/>
  <c r="O2423" i="10"/>
  <c r="P2423" i="10" s="1"/>
  <c r="O2422" i="10"/>
  <c r="P2422" i="10" s="1"/>
  <c r="O2421" i="10"/>
  <c r="O2420" i="10"/>
  <c r="P2420" i="10" s="1"/>
  <c r="O2419" i="10"/>
  <c r="P2419" i="10" s="1"/>
  <c r="O2418" i="10"/>
  <c r="O2417" i="10"/>
  <c r="O2416" i="10"/>
  <c r="O2415" i="10"/>
  <c r="P2415" i="10" s="1"/>
  <c r="O2414" i="10"/>
  <c r="P2414" i="10" s="1"/>
  <c r="O2413" i="10"/>
  <c r="O2412" i="10"/>
  <c r="P2412" i="10" s="1"/>
  <c r="O2411" i="10"/>
  <c r="P2411" i="10" s="1"/>
  <c r="O2410" i="10"/>
  <c r="P2410" i="10" s="1"/>
  <c r="O2409" i="10"/>
  <c r="O2408" i="10"/>
  <c r="O2407" i="10"/>
  <c r="P2407" i="10" s="1"/>
  <c r="O2406" i="10"/>
  <c r="P2406" i="10" s="1"/>
  <c r="O2405" i="10"/>
  <c r="O2404" i="10"/>
  <c r="P2404" i="10" s="1"/>
  <c r="O2403" i="10"/>
  <c r="P2403" i="10" s="1"/>
  <c r="O2402" i="10"/>
  <c r="P2402" i="10" s="1"/>
  <c r="O2401" i="10"/>
  <c r="O2400" i="10"/>
  <c r="O2399" i="10"/>
  <c r="P2399" i="10" s="1"/>
  <c r="O2398" i="10"/>
  <c r="P2398" i="10" s="1"/>
  <c r="O2397" i="10"/>
  <c r="O2396" i="10"/>
  <c r="P2396" i="10" s="1"/>
  <c r="O2395" i="10"/>
  <c r="P2395" i="10" s="1"/>
  <c r="O2394" i="10"/>
  <c r="P2394" i="10" s="1"/>
  <c r="O2393" i="10"/>
  <c r="O2392" i="10"/>
  <c r="O2391" i="10"/>
  <c r="P2391" i="10" s="1"/>
  <c r="O2390" i="10"/>
  <c r="P2390" i="10" s="1"/>
  <c r="O2389" i="10"/>
  <c r="O2388" i="10"/>
  <c r="P2388" i="10" s="1"/>
  <c r="O2387" i="10"/>
  <c r="P2387" i="10" s="1"/>
  <c r="O2386" i="10"/>
  <c r="P2386" i="10" s="1"/>
  <c r="O2385" i="10"/>
  <c r="O2384" i="10"/>
  <c r="O2383" i="10"/>
  <c r="P2383" i="10" s="1"/>
  <c r="O2382" i="10"/>
  <c r="P2382" i="10" s="1"/>
  <c r="O2381" i="10"/>
  <c r="P2381" i="10" s="1"/>
  <c r="O2380" i="10"/>
  <c r="P2380" i="10" s="1"/>
  <c r="O2379" i="10"/>
  <c r="P2379" i="10" s="1"/>
  <c r="O2378" i="10"/>
  <c r="P2378" i="10" s="1"/>
  <c r="O2377" i="10"/>
  <c r="O2376" i="10"/>
  <c r="O2375" i="10"/>
  <c r="P2375" i="10" s="1"/>
  <c r="O2374" i="10"/>
  <c r="P2374" i="10" s="1"/>
  <c r="O2373" i="10"/>
  <c r="P2373" i="10" s="1"/>
  <c r="O2372" i="10"/>
  <c r="P2372" i="10" s="1"/>
  <c r="O2371" i="10"/>
  <c r="P2371" i="10" s="1"/>
  <c r="O2370" i="10"/>
  <c r="P2370" i="10" s="1"/>
  <c r="O2369" i="10"/>
  <c r="O2368" i="10"/>
  <c r="O2367" i="10"/>
  <c r="P2367" i="10" s="1"/>
  <c r="O2366" i="10"/>
  <c r="P2366" i="10" s="1"/>
  <c r="O2365" i="10"/>
  <c r="P2365" i="10" s="1"/>
  <c r="O2364" i="10"/>
  <c r="P2364" i="10" s="1"/>
  <c r="O2363" i="10"/>
  <c r="P2363" i="10" s="1"/>
  <c r="O2362" i="10"/>
  <c r="O2361" i="10"/>
  <c r="O2360" i="10"/>
  <c r="O2359" i="10"/>
  <c r="P2359" i="10" s="1"/>
  <c r="O2358" i="10"/>
  <c r="P2358" i="10" s="1"/>
  <c r="O2357" i="10"/>
  <c r="P2357" i="10" s="1"/>
  <c r="O2356" i="10"/>
  <c r="P2356" i="10" s="1"/>
  <c r="O2355" i="10"/>
  <c r="O2354" i="10"/>
  <c r="P2354" i="10" s="1"/>
  <c r="O2353" i="10"/>
  <c r="O2352" i="10"/>
  <c r="O2351" i="10"/>
  <c r="P2351" i="10" s="1"/>
  <c r="O2350" i="10"/>
  <c r="P2350" i="10" s="1"/>
  <c r="O2349" i="10"/>
  <c r="P2349" i="10" s="1"/>
  <c r="O2348" i="10"/>
  <c r="P2348" i="10" s="1"/>
  <c r="O2347" i="10"/>
  <c r="P2347" i="10" s="1"/>
  <c r="O2346" i="10"/>
  <c r="P2346" i="10" s="1"/>
  <c r="O2345" i="10"/>
  <c r="O2344" i="10"/>
  <c r="O2343" i="10"/>
  <c r="P2343" i="10" s="1"/>
  <c r="O2342" i="10"/>
  <c r="P2342" i="10" s="1"/>
  <c r="O2341" i="10"/>
  <c r="P2341" i="10" s="1"/>
  <c r="O2340" i="10"/>
  <c r="P2340" i="10" s="1"/>
  <c r="O2339" i="10"/>
  <c r="O2338" i="10"/>
  <c r="P2338" i="10" s="1"/>
  <c r="O2337" i="10"/>
  <c r="O2336" i="10"/>
  <c r="O2335" i="10"/>
  <c r="P2335" i="10" s="1"/>
  <c r="O2334" i="10"/>
  <c r="P2334" i="10" s="1"/>
  <c r="O2333" i="10"/>
  <c r="P2333" i="10" s="1"/>
  <c r="O2332" i="10"/>
  <c r="P2332" i="10" s="1"/>
  <c r="O2331" i="10"/>
  <c r="P2331" i="10" s="1"/>
  <c r="O2330" i="10"/>
  <c r="P2330" i="10" s="1"/>
  <c r="O2329" i="10"/>
  <c r="P2329" i="10" s="1"/>
  <c r="O2328" i="10"/>
  <c r="O2327" i="10"/>
  <c r="P2327" i="10" s="1"/>
  <c r="O2326" i="10"/>
  <c r="P2326" i="10" s="1"/>
  <c r="O2325" i="10"/>
  <c r="P2325" i="10" s="1"/>
  <c r="O2324" i="10"/>
  <c r="P2324" i="10" s="1"/>
  <c r="O2323" i="10"/>
  <c r="P2323" i="10" s="1"/>
  <c r="O2322" i="10"/>
  <c r="O2321" i="10"/>
  <c r="P2321" i="10" s="1"/>
  <c r="O2320" i="10"/>
  <c r="O2319" i="10"/>
  <c r="P2319" i="10" s="1"/>
  <c r="O2318" i="10"/>
  <c r="P2318" i="10" s="1"/>
  <c r="O2317" i="10"/>
  <c r="P2317" i="10" s="1"/>
  <c r="O2316" i="10"/>
  <c r="P2316" i="10" s="1"/>
  <c r="O2315" i="10"/>
  <c r="P2315" i="10" s="1"/>
  <c r="O2314" i="10"/>
  <c r="P2314" i="10" s="1"/>
  <c r="O2313" i="10"/>
  <c r="P2313" i="10" s="1"/>
  <c r="O2312" i="10"/>
  <c r="O2311" i="10"/>
  <c r="P2311" i="10" s="1"/>
  <c r="O2310" i="10"/>
  <c r="P2310" i="10" s="1"/>
  <c r="O2309" i="10"/>
  <c r="P2309" i="10" s="1"/>
  <c r="O2308" i="10"/>
  <c r="P2308" i="10" s="1"/>
  <c r="O2307" i="10"/>
  <c r="O2306" i="10"/>
  <c r="O2305" i="10"/>
  <c r="P2305" i="10" s="1"/>
  <c r="O2304" i="10"/>
  <c r="P2304" i="10" s="1"/>
  <c r="O2303" i="10"/>
  <c r="O2302" i="10"/>
  <c r="P2302" i="10" s="1"/>
  <c r="O2301" i="10"/>
  <c r="P2301" i="10" s="1"/>
  <c r="O2300" i="10"/>
  <c r="P2300" i="10" s="1"/>
  <c r="O2299" i="10"/>
  <c r="P2299" i="10" s="1"/>
  <c r="O2298" i="10"/>
  <c r="P2298" i="10" s="1"/>
  <c r="O2297" i="10"/>
  <c r="P2297" i="10" s="1"/>
  <c r="O2296" i="10"/>
  <c r="O2295" i="10"/>
  <c r="P2295" i="10" s="1"/>
  <c r="O2294" i="10"/>
  <c r="P2294" i="10" s="1"/>
  <c r="O2293" i="10"/>
  <c r="P2293" i="10" s="1"/>
  <c r="O2292" i="10"/>
  <c r="P2292" i="10" s="1"/>
  <c r="O2291" i="10"/>
  <c r="O2290" i="10"/>
  <c r="P2290" i="10" s="1"/>
  <c r="O2289" i="10"/>
  <c r="P2289" i="10" s="1"/>
  <c r="O2288" i="10"/>
  <c r="P2288" i="10" s="1"/>
  <c r="O2287" i="10"/>
  <c r="P2287" i="10" s="1"/>
  <c r="O2286" i="10"/>
  <c r="P2286" i="10" s="1"/>
  <c r="O2285" i="10"/>
  <c r="P2285" i="10" s="1"/>
  <c r="O2284" i="10"/>
  <c r="P2284" i="10" s="1"/>
  <c r="O2283" i="10"/>
  <c r="P2283" i="10" s="1"/>
  <c r="O2282" i="10"/>
  <c r="P2282" i="10" s="1"/>
  <c r="O2281" i="10"/>
  <c r="P2281" i="10" s="1"/>
  <c r="O2280" i="10"/>
  <c r="P2280" i="10" s="1"/>
  <c r="O2279" i="10"/>
  <c r="P2279" i="10" s="1"/>
  <c r="O2278" i="10"/>
  <c r="P2278" i="10" s="1"/>
  <c r="O2277" i="10"/>
  <c r="O2276" i="10"/>
  <c r="P2276" i="10" s="1"/>
  <c r="O2275" i="10"/>
  <c r="P2275" i="10" s="1"/>
  <c r="O2274" i="10"/>
  <c r="O2273" i="10"/>
  <c r="P2273" i="10" s="1"/>
  <c r="O2272" i="10"/>
  <c r="P2272" i="10" s="1"/>
  <c r="O2271" i="10"/>
  <c r="P2271" i="10" s="1"/>
  <c r="O2270" i="10"/>
  <c r="P2270" i="10" s="1"/>
  <c r="O2269" i="10"/>
  <c r="P2269" i="10" s="1"/>
  <c r="O2268" i="10"/>
  <c r="P2268" i="10" s="1"/>
  <c r="O2267" i="10"/>
  <c r="P2267" i="10" s="1"/>
  <c r="O2266" i="10"/>
  <c r="O2265" i="10"/>
  <c r="P2265" i="10" s="1"/>
  <c r="O2264" i="10"/>
  <c r="O2263" i="10"/>
  <c r="P2263" i="10" s="1"/>
  <c r="O2262" i="10"/>
  <c r="P2262" i="10" s="1"/>
  <c r="O2261" i="10"/>
  <c r="P2261" i="10" s="1"/>
  <c r="O2260" i="10"/>
  <c r="O2259" i="10"/>
  <c r="O2258" i="10"/>
  <c r="O2257" i="10"/>
  <c r="P2257" i="10" s="1"/>
  <c r="O2256" i="10"/>
  <c r="O2255" i="10"/>
  <c r="P2255" i="10" s="1"/>
  <c r="O2254" i="10"/>
  <c r="P2254" i="10" s="1"/>
  <c r="O2253" i="10"/>
  <c r="O2252" i="10"/>
  <c r="P2252" i="10" s="1"/>
  <c r="O2251" i="10"/>
  <c r="P2251" i="10" s="1"/>
  <c r="O2250" i="10"/>
  <c r="O2249" i="10"/>
  <c r="P2249" i="10" s="1"/>
  <c r="O2248" i="10"/>
  <c r="O2247" i="10"/>
  <c r="O2246" i="10"/>
  <c r="P2246" i="10" s="1"/>
  <c r="O2245" i="10"/>
  <c r="P2245" i="10" s="1"/>
  <c r="O2244" i="10"/>
  <c r="P2244" i="10" s="1"/>
  <c r="O2243" i="10"/>
  <c r="P2243" i="10" s="1"/>
  <c r="O2242" i="10"/>
  <c r="P2242" i="10" s="1"/>
  <c r="O2241" i="10"/>
  <c r="P2241" i="10" s="1"/>
  <c r="O2240" i="10"/>
  <c r="O2239" i="10"/>
  <c r="P2239" i="10" s="1"/>
  <c r="O2238" i="10"/>
  <c r="P2238" i="10" s="1"/>
  <c r="O2237" i="10"/>
  <c r="O2236" i="10"/>
  <c r="P2236" i="10" s="1"/>
  <c r="O2235" i="10"/>
  <c r="O2234" i="10"/>
  <c r="P2234" i="10" s="1"/>
  <c r="O2233" i="10"/>
  <c r="P2233" i="10" s="1"/>
  <c r="O2232" i="10"/>
  <c r="P2232" i="10" s="1"/>
  <c r="O2231" i="10"/>
  <c r="P2231" i="10" s="1"/>
  <c r="O2230" i="10"/>
  <c r="P2230" i="10" s="1"/>
  <c r="O2229" i="10"/>
  <c r="O2228" i="10"/>
  <c r="O2227" i="10"/>
  <c r="O2226" i="10"/>
  <c r="P2226" i="10" s="1"/>
  <c r="O2225" i="10"/>
  <c r="P2225" i="10" s="1"/>
  <c r="O2224" i="10"/>
  <c r="P2224" i="10" s="1"/>
  <c r="O2223" i="10"/>
  <c r="P2223" i="10" s="1"/>
  <c r="O2222" i="10"/>
  <c r="P2222" i="10" s="1"/>
  <c r="O2221" i="10"/>
  <c r="O2220" i="10"/>
  <c r="P2220" i="10" s="1"/>
  <c r="O2219" i="10"/>
  <c r="O2218" i="10"/>
  <c r="O2217" i="10"/>
  <c r="P2217" i="10" s="1"/>
  <c r="O2216" i="10"/>
  <c r="P2216" i="10" s="1"/>
  <c r="O2215" i="10"/>
  <c r="P2215" i="10" s="1"/>
  <c r="O2214" i="10"/>
  <c r="P2214" i="10" s="1"/>
  <c r="O2213" i="10"/>
  <c r="O2212" i="10"/>
  <c r="P2212" i="10" s="1"/>
  <c r="O2211" i="10"/>
  <c r="P2211" i="10" s="1"/>
  <c r="O2210" i="10"/>
  <c r="O2209" i="10"/>
  <c r="P2209" i="10" s="1"/>
  <c r="O2208" i="10"/>
  <c r="O2207" i="10"/>
  <c r="P2207" i="10" s="1"/>
  <c r="O2206" i="10"/>
  <c r="P2206" i="10" s="1"/>
  <c r="O2205" i="10"/>
  <c r="O2204" i="10"/>
  <c r="P2204" i="10" s="1"/>
  <c r="O2203" i="10"/>
  <c r="P2203" i="10" s="1"/>
  <c r="O2202" i="10"/>
  <c r="P2202" i="10" s="1"/>
  <c r="O2201" i="10"/>
  <c r="P2201" i="10" s="1"/>
  <c r="O2200" i="10"/>
  <c r="O2199" i="10"/>
  <c r="P2199" i="10" s="1"/>
  <c r="O2198" i="10"/>
  <c r="P2198" i="10" s="1"/>
  <c r="O2197" i="10"/>
  <c r="O2196" i="10"/>
  <c r="P2196" i="10" s="1"/>
  <c r="O2195" i="10"/>
  <c r="P2195" i="10" s="1"/>
  <c r="O2194" i="10"/>
  <c r="O2193" i="10"/>
  <c r="P2193" i="10" s="1"/>
  <c r="O2192" i="10"/>
  <c r="O2191" i="10"/>
  <c r="P2191" i="10" s="1"/>
  <c r="O2190" i="10"/>
  <c r="P2190" i="10" s="1"/>
  <c r="O2189" i="10"/>
  <c r="O2188" i="10"/>
  <c r="P2188" i="10" s="1"/>
  <c r="O2187" i="10"/>
  <c r="P2187" i="10" s="1"/>
  <c r="O2186" i="10"/>
  <c r="P2186" i="10" s="1"/>
  <c r="O2185" i="10"/>
  <c r="P2185" i="10" s="1"/>
  <c r="O2184" i="10"/>
  <c r="O2183" i="10"/>
  <c r="P2183" i="10" s="1"/>
  <c r="O2182" i="10"/>
  <c r="P2182" i="10" s="1"/>
  <c r="O2181" i="10"/>
  <c r="O2180" i="10"/>
  <c r="P2180" i="10" s="1"/>
  <c r="O2179" i="10"/>
  <c r="P2179" i="10" s="1"/>
  <c r="O2178" i="10"/>
  <c r="O2177" i="10"/>
  <c r="P2177" i="10" s="1"/>
  <c r="O2176" i="10"/>
  <c r="O2175" i="10"/>
  <c r="P2175" i="10" s="1"/>
  <c r="O2174" i="10"/>
  <c r="P2174" i="10" s="1"/>
  <c r="O2173" i="10"/>
  <c r="O2172" i="10"/>
  <c r="P2172" i="10" s="1"/>
  <c r="O2171" i="10"/>
  <c r="P2171" i="10" s="1"/>
  <c r="O2170" i="10"/>
  <c r="P2170" i="10" s="1"/>
  <c r="O2169" i="10"/>
  <c r="P2169" i="10" s="1"/>
  <c r="O2168" i="10"/>
  <c r="P2168" i="10" s="1"/>
  <c r="O2167" i="10"/>
  <c r="P2167" i="10" s="1"/>
  <c r="O2166" i="10"/>
  <c r="P2166" i="10" s="1"/>
  <c r="O2165" i="10"/>
  <c r="P2165" i="10" s="1"/>
  <c r="O2164" i="10"/>
  <c r="P2164" i="10" s="1"/>
  <c r="O2163" i="10"/>
  <c r="P2163" i="10" s="1"/>
  <c r="O2162" i="10"/>
  <c r="O2161" i="10"/>
  <c r="P2161" i="10" s="1"/>
  <c r="O2160" i="10"/>
  <c r="P2160" i="10" s="1"/>
  <c r="O2159" i="10"/>
  <c r="O2158" i="10"/>
  <c r="P2158" i="10" s="1"/>
  <c r="O2157" i="10"/>
  <c r="P2157" i="10" s="1"/>
  <c r="O2156" i="10"/>
  <c r="P2156" i="10" s="1"/>
  <c r="O2155" i="10"/>
  <c r="O2154" i="10"/>
  <c r="P2154" i="10" s="1"/>
  <c r="O2153" i="10"/>
  <c r="O2152" i="10"/>
  <c r="O2151" i="10"/>
  <c r="P2151" i="10" s="1"/>
  <c r="O2150" i="10"/>
  <c r="P2150" i="10" s="1"/>
  <c r="O2149" i="10"/>
  <c r="O2148" i="10"/>
  <c r="O2147" i="10"/>
  <c r="O2146" i="10"/>
  <c r="O2145" i="10"/>
  <c r="O2144" i="10"/>
  <c r="O2143" i="10"/>
  <c r="O2142" i="10"/>
  <c r="P2142" i="10" s="1"/>
  <c r="O2141" i="10"/>
  <c r="O2140" i="10"/>
  <c r="P2140" i="10" s="1"/>
  <c r="O2139" i="10"/>
  <c r="P2139" i="10" s="1"/>
  <c r="O2138" i="10"/>
  <c r="O2137" i="10"/>
  <c r="O2136" i="10"/>
  <c r="P2136" i="10" s="1"/>
  <c r="O2135" i="10"/>
  <c r="O2134" i="10"/>
  <c r="P2134" i="10" s="1"/>
  <c r="O2133" i="10"/>
  <c r="P2133" i="10" s="1"/>
  <c r="O2132" i="10"/>
  <c r="P2132" i="10" s="1"/>
  <c r="O2131" i="10"/>
  <c r="O2130" i="10"/>
  <c r="P2130" i="10" s="1"/>
  <c r="O2129" i="10"/>
  <c r="P2129" i="10" s="1"/>
  <c r="O2128" i="10"/>
  <c r="O2127" i="10"/>
  <c r="P2127" i="10" s="1"/>
  <c r="O2126" i="10"/>
  <c r="P2126" i="10" s="1"/>
  <c r="O2125" i="10"/>
  <c r="O2124" i="10"/>
  <c r="P2124" i="10" s="1"/>
  <c r="O2123" i="10"/>
  <c r="P2123" i="10" s="1"/>
  <c r="O2122" i="10"/>
  <c r="O2121" i="10"/>
  <c r="O2120" i="10"/>
  <c r="P2120" i="10" s="1"/>
  <c r="O2119" i="10"/>
  <c r="O2118" i="10"/>
  <c r="P2118" i="10" s="1"/>
  <c r="O2117" i="10"/>
  <c r="P2117" i="10" s="1"/>
  <c r="O2116" i="10"/>
  <c r="P2116" i="10" s="1"/>
  <c r="O2115" i="10"/>
  <c r="P2115" i="10" s="1"/>
  <c r="O2114" i="10"/>
  <c r="P2114" i="10" s="1"/>
  <c r="O2113" i="10"/>
  <c r="O2112" i="10"/>
  <c r="P2112" i="10" s="1"/>
  <c r="O2111" i="10"/>
  <c r="P2111" i="10" s="1"/>
  <c r="O2110" i="10"/>
  <c r="P2110" i="10" s="1"/>
  <c r="O2109" i="10"/>
  <c r="P2109" i="10" s="1"/>
  <c r="O2108" i="10"/>
  <c r="P2108" i="10" s="1"/>
  <c r="O2107" i="10"/>
  <c r="O2106" i="10"/>
  <c r="P2106" i="10" s="1"/>
  <c r="O2105" i="10"/>
  <c r="P2105" i="10" s="1"/>
  <c r="O2104" i="10"/>
  <c r="O2103" i="10"/>
  <c r="P2103" i="10" s="1"/>
  <c r="O2102" i="10"/>
  <c r="P2102" i="10" s="1"/>
  <c r="O2101" i="10"/>
  <c r="O2100" i="10"/>
  <c r="P2100" i="10" s="1"/>
  <c r="O2099" i="10"/>
  <c r="P2099" i="10" s="1"/>
  <c r="O2098" i="10"/>
  <c r="O2097" i="10"/>
  <c r="P2097" i="10" s="1"/>
  <c r="O2096" i="10"/>
  <c r="P2096" i="10" s="1"/>
  <c r="O2095" i="10"/>
  <c r="O2094" i="10"/>
  <c r="P2094" i="10" s="1"/>
  <c r="O2093" i="10"/>
  <c r="P2093" i="10" s="1"/>
  <c r="O2092" i="10"/>
  <c r="P2092" i="10" s="1"/>
  <c r="O2091" i="10"/>
  <c r="O2090" i="10"/>
  <c r="P2090" i="10" s="1"/>
  <c r="O2089" i="10"/>
  <c r="P2089" i="10" s="1"/>
  <c r="O2088" i="10"/>
  <c r="O2087" i="10"/>
  <c r="P2087" i="10" s="1"/>
  <c r="O2086" i="10"/>
  <c r="P2086" i="10" s="1"/>
  <c r="O2085" i="10"/>
  <c r="O2084" i="10"/>
  <c r="O2083" i="10"/>
  <c r="O2082" i="10"/>
  <c r="O2081" i="10"/>
  <c r="O2080" i="10"/>
  <c r="O2079" i="10"/>
  <c r="O2078" i="10"/>
  <c r="P2078" i="10" s="1"/>
  <c r="O2077" i="10"/>
  <c r="O2076" i="10"/>
  <c r="P2076" i="10" s="1"/>
  <c r="O2075" i="10"/>
  <c r="P2075" i="10" s="1"/>
  <c r="O2074" i="10"/>
  <c r="O2073" i="10"/>
  <c r="P2073" i="10" s="1"/>
  <c r="O2072" i="10"/>
  <c r="P2072" i="10" s="1"/>
  <c r="O2071" i="10"/>
  <c r="O2070" i="10"/>
  <c r="P2070" i="10" s="1"/>
  <c r="O2069" i="10"/>
  <c r="P2069" i="10" s="1"/>
  <c r="O2068" i="10"/>
  <c r="P2068" i="10" s="1"/>
  <c r="O2067" i="10"/>
  <c r="O2066" i="10"/>
  <c r="P2066" i="10" s="1"/>
  <c r="O2065" i="10"/>
  <c r="P2065" i="10" s="1"/>
  <c r="O2064" i="10"/>
  <c r="O2063" i="10"/>
  <c r="P2063" i="10" s="1"/>
  <c r="O2062" i="10"/>
  <c r="P2062" i="10" s="1"/>
  <c r="O2061" i="10"/>
  <c r="O2060" i="10"/>
  <c r="P2060" i="10" s="1"/>
  <c r="O2059" i="10"/>
  <c r="P2059" i="10" s="1"/>
  <c r="O2058" i="10"/>
  <c r="O2057" i="10"/>
  <c r="P2057" i="10" s="1"/>
  <c r="O2056" i="10"/>
  <c r="P2056" i="10" s="1"/>
  <c r="O2055" i="10"/>
  <c r="O2054" i="10"/>
  <c r="P2054" i="10" s="1"/>
  <c r="O2053" i="10"/>
  <c r="P2053" i="10" s="1"/>
  <c r="O2052" i="10"/>
  <c r="P2052" i="10" s="1"/>
  <c r="O2051" i="10"/>
  <c r="P2051" i="10" s="1"/>
  <c r="O2050" i="10"/>
  <c r="P2050" i="10" s="1"/>
  <c r="O2049" i="10"/>
  <c r="O2048" i="10"/>
  <c r="P2048" i="10" s="1"/>
  <c r="O2047" i="10"/>
  <c r="P2047" i="10" s="1"/>
  <c r="O2046" i="10"/>
  <c r="P2046" i="10" s="1"/>
  <c r="O2045" i="10"/>
  <c r="P2045" i="10" s="1"/>
  <c r="O2044" i="10"/>
  <c r="P2044" i="10" s="1"/>
  <c r="O2043" i="10"/>
  <c r="O2042" i="10"/>
  <c r="P2042" i="10" s="1"/>
  <c r="O2041" i="10"/>
  <c r="P2041" i="10" s="1"/>
  <c r="O2040" i="10"/>
  <c r="O2039" i="10"/>
  <c r="P2039" i="10" s="1"/>
  <c r="O2038" i="10"/>
  <c r="P2038" i="10" s="1"/>
  <c r="O2037" i="10"/>
  <c r="O2036" i="10"/>
  <c r="P2036" i="10" s="1"/>
  <c r="O2035" i="10"/>
  <c r="P2035" i="10" s="1"/>
  <c r="O2034" i="10"/>
  <c r="O2033" i="10"/>
  <c r="P2033" i="10" s="1"/>
  <c r="O2032" i="10"/>
  <c r="P2032" i="10" s="1"/>
  <c r="O2031" i="10"/>
  <c r="O2030" i="10"/>
  <c r="P2030" i="10" s="1"/>
  <c r="O2029" i="10"/>
  <c r="P2029" i="10" s="1"/>
  <c r="O2028" i="10"/>
  <c r="P2028" i="10" s="1"/>
  <c r="O2027" i="10"/>
  <c r="O2026" i="10"/>
  <c r="P2026" i="10" s="1"/>
  <c r="O2025" i="10"/>
  <c r="P2025" i="10" s="1"/>
  <c r="O2024" i="10"/>
  <c r="O2023" i="10"/>
  <c r="P2023" i="10" s="1"/>
  <c r="O2022" i="10"/>
  <c r="P2022" i="10" s="1"/>
  <c r="O2021" i="10"/>
  <c r="O2020" i="10"/>
  <c r="O2019" i="10"/>
  <c r="O2018" i="10"/>
  <c r="O2017" i="10"/>
  <c r="O2016" i="10"/>
  <c r="O2015" i="10"/>
  <c r="O2014" i="10"/>
  <c r="P2014" i="10" s="1"/>
  <c r="O2013" i="10"/>
  <c r="O2012" i="10"/>
  <c r="P2012" i="10" s="1"/>
  <c r="O2011" i="10"/>
  <c r="P2011" i="10" s="1"/>
  <c r="O2010" i="10"/>
  <c r="O2009" i="10"/>
  <c r="P2009" i="10" s="1"/>
  <c r="O2008" i="10"/>
  <c r="P2008" i="10" s="1"/>
  <c r="O2007" i="10"/>
  <c r="O2006" i="10"/>
  <c r="P2006" i="10" s="1"/>
  <c r="O2005" i="10"/>
  <c r="P2005" i="10" s="1"/>
  <c r="O2004" i="10"/>
  <c r="P2004" i="10" s="1"/>
  <c r="O2003" i="10"/>
  <c r="O2002" i="10"/>
  <c r="P2002" i="10" s="1"/>
  <c r="O2001" i="10"/>
  <c r="P2001" i="10" s="1"/>
  <c r="O2000" i="10"/>
  <c r="O1999" i="10"/>
  <c r="P1999" i="10" s="1"/>
  <c r="O1998" i="10"/>
  <c r="P1998" i="10" s="1"/>
  <c r="O1997" i="10"/>
  <c r="O1996" i="10"/>
  <c r="P1996" i="10" s="1"/>
  <c r="O1995" i="10"/>
  <c r="P1995" i="10" s="1"/>
  <c r="O1994" i="10"/>
  <c r="O1993" i="10"/>
  <c r="P1993" i="10" s="1"/>
  <c r="O1992" i="10"/>
  <c r="P1992" i="10" s="1"/>
  <c r="O1991" i="10"/>
  <c r="O1990" i="10"/>
  <c r="P1990" i="10" s="1"/>
  <c r="O1989" i="10"/>
  <c r="P1989" i="10" s="1"/>
  <c r="O1988" i="10"/>
  <c r="P1988" i="10" s="1"/>
  <c r="O1987" i="10"/>
  <c r="P1987" i="10" s="1"/>
  <c r="O1986" i="10"/>
  <c r="P1986" i="10" s="1"/>
  <c r="O1985" i="10"/>
  <c r="P1985" i="10" s="1"/>
  <c r="O1984" i="10"/>
  <c r="P1984" i="10" s="1"/>
  <c r="O1983" i="10"/>
  <c r="O1982" i="10"/>
  <c r="P1982" i="10" s="1"/>
  <c r="O1981" i="10"/>
  <c r="P1981" i="10" s="1"/>
  <c r="O1980" i="10"/>
  <c r="P1980" i="10" s="1"/>
  <c r="O1979" i="10"/>
  <c r="P1979" i="10" s="1"/>
  <c r="O1978" i="10"/>
  <c r="O1977" i="10"/>
  <c r="O1976" i="10"/>
  <c r="O1975" i="10"/>
  <c r="P1975" i="10" s="1"/>
  <c r="O1974" i="10"/>
  <c r="P1974" i="10" s="1"/>
  <c r="O1973" i="10"/>
  <c r="P1973" i="10" s="1"/>
  <c r="O1972" i="10"/>
  <c r="P1972" i="10" s="1"/>
  <c r="O1971" i="10"/>
  <c r="O1970" i="10"/>
  <c r="P1970" i="10" s="1"/>
  <c r="O1969" i="10"/>
  <c r="O1968" i="10"/>
  <c r="P1968" i="10" s="1"/>
  <c r="O1967" i="10"/>
  <c r="P1967" i="10" s="1"/>
  <c r="O1966" i="10"/>
  <c r="P1966" i="10" s="1"/>
  <c r="O1965" i="10"/>
  <c r="P1965" i="10" s="1"/>
  <c r="O1964" i="10"/>
  <c r="P1964" i="10" s="1"/>
  <c r="O1963" i="10"/>
  <c r="P1963" i="10" s="1"/>
  <c r="O1962" i="10"/>
  <c r="P1962" i="10" s="1"/>
  <c r="O1961" i="10"/>
  <c r="P1961" i="10" s="1"/>
  <c r="O1960" i="10"/>
  <c r="O1959" i="10"/>
  <c r="O1958" i="10"/>
  <c r="O1957" i="10"/>
  <c r="P1957" i="10" s="1"/>
  <c r="O1956" i="10"/>
  <c r="O1955" i="10"/>
  <c r="P1955" i="10" s="1"/>
  <c r="O1954" i="10"/>
  <c r="O1953" i="10"/>
  <c r="P1953" i="10" s="1"/>
  <c r="O1952" i="10"/>
  <c r="O1951" i="10"/>
  <c r="P1951" i="10" s="1"/>
  <c r="O1950" i="10"/>
  <c r="P1950" i="10" s="1"/>
  <c r="O1949" i="10"/>
  <c r="P1949" i="10" s="1"/>
  <c r="O1948" i="10"/>
  <c r="P1948" i="10" s="1"/>
  <c r="O1947" i="10"/>
  <c r="P1947" i="10" s="1"/>
  <c r="O1946" i="10"/>
  <c r="P1946" i="10" s="1"/>
  <c r="O1945" i="10"/>
  <c r="O1944" i="10"/>
  <c r="P1944" i="10" s="1"/>
  <c r="O1943" i="10"/>
  <c r="P1943" i="10" s="1"/>
  <c r="O1942" i="10"/>
  <c r="P1942" i="10" s="1"/>
  <c r="O1941" i="10"/>
  <c r="O1940" i="10"/>
  <c r="P1940" i="10" s="1"/>
  <c r="O1939" i="10"/>
  <c r="O1938" i="10"/>
  <c r="P1938" i="10" s="1"/>
  <c r="O1937" i="10"/>
  <c r="P1937" i="10" s="1"/>
  <c r="O1936" i="10"/>
  <c r="O1935" i="10"/>
  <c r="O1934" i="10"/>
  <c r="O1933" i="10"/>
  <c r="P1933" i="10" s="1"/>
  <c r="O1932" i="10"/>
  <c r="O1931" i="10"/>
  <c r="P1931" i="10" s="1"/>
  <c r="O1930" i="10"/>
  <c r="P1930" i="10" s="1"/>
  <c r="O1929" i="10"/>
  <c r="P1929" i="10" s="1"/>
  <c r="O1928" i="10"/>
  <c r="P1928" i="10" s="1"/>
  <c r="O1927" i="10"/>
  <c r="P1927" i="10" s="1"/>
  <c r="O1926" i="10"/>
  <c r="P1926" i="10" s="1"/>
  <c r="O1925" i="10"/>
  <c r="O1924" i="10"/>
  <c r="P1924" i="10" s="1"/>
  <c r="O1923" i="10"/>
  <c r="P1923" i="10" s="1"/>
  <c r="O1922" i="10"/>
  <c r="P1922" i="10" s="1"/>
  <c r="O1921" i="10"/>
  <c r="P1921" i="10" s="1"/>
  <c r="O1920" i="10"/>
  <c r="P1920" i="10" s="1"/>
  <c r="O1919" i="10"/>
  <c r="P1918" i="10"/>
  <c r="O1918" i="10"/>
  <c r="O1917" i="10"/>
  <c r="O1916" i="10"/>
  <c r="P1916" i="10" s="1"/>
  <c r="O1915" i="10"/>
  <c r="P1915" i="10" s="1"/>
  <c r="O1914" i="10"/>
  <c r="O1913" i="10"/>
  <c r="P1913" i="10" s="1"/>
  <c r="O1912" i="10"/>
  <c r="P1912" i="10" s="1"/>
  <c r="O1911" i="10"/>
  <c r="P1911" i="10" s="1"/>
  <c r="O1910" i="10"/>
  <c r="P1910" i="10" s="1"/>
  <c r="O1909" i="10"/>
  <c r="O1908" i="10"/>
  <c r="O1907" i="10"/>
  <c r="P1907" i="10" s="1"/>
  <c r="O1906" i="10"/>
  <c r="O1905" i="10"/>
  <c r="P1905" i="10" s="1"/>
  <c r="O1904" i="10"/>
  <c r="P1904" i="10" s="1"/>
  <c r="O1903" i="10"/>
  <c r="P1903" i="10" s="1"/>
  <c r="O1902" i="10"/>
  <c r="P1902" i="10" s="1"/>
  <c r="O1901" i="10"/>
  <c r="O1900" i="10"/>
  <c r="O1899" i="10"/>
  <c r="P1899" i="10" s="1"/>
  <c r="O1898" i="10"/>
  <c r="P1898" i="10" s="1"/>
  <c r="O1897" i="10"/>
  <c r="P1897" i="10" s="1"/>
  <c r="O1896" i="10"/>
  <c r="P1896" i="10" s="1"/>
  <c r="O1895" i="10"/>
  <c r="P1895" i="10" s="1"/>
  <c r="O1894" i="10"/>
  <c r="O1893" i="10"/>
  <c r="O1892" i="10"/>
  <c r="P1892" i="10" s="1"/>
  <c r="O1891" i="10"/>
  <c r="P1891" i="10" s="1"/>
  <c r="O1890" i="10"/>
  <c r="O1889" i="10"/>
  <c r="P1889" i="10" s="1"/>
  <c r="O1888" i="10"/>
  <c r="P1888" i="10" s="1"/>
  <c r="O1887" i="10"/>
  <c r="P1887" i="10" s="1"/>
  <c r="O1886" i="10"/>
  <c r="O1885" i="10"/>
  <c r="O1884" i="10"/>
  <c r="P1884" i="10" s="1"/>
  <c r="O1883" i="10"/>
  <c r="P1883" i="10" s="1"/>
  <c r="O1882" i="10"/>
  <c r="O1881" i="10"/>
  <c r="O1880" i="10"/>
  <c r="P1880" i="10" s="1"/>
  <c r="O1879" i="10"/>
  <c r="O1878" i="10"/>
  <c r="P1878" i="10" s="1"/>
  <c r="O1877" i="10"/>
  <c r="O1876" i="10"/>
  <c r="P1876" i="10" s="1"/>
  <c r="O1875" i="10"/>
  <c r="P1875" i="10" s="1"/>
  <c r="O1874" i="10"/>
  <c r="O1873" i="10"/>
  <c r="P1873" i="10" s="1"/>
  <c r="O1872" i="10"/>
  <c r="P1872" i="10" s="1"/>
  <c r="O1871" i="10"/>
  <c r="P1871" i="10" s="1"/>
  <c r="O1870" i="10"/>
  <c r="P1870" i="10" s="1"/>
  <c r="O1869" i="10"/>
  <c r="O1868" i="10"/>
  <c r="P1868" i="10" s="1"/>
  <c r="O1867" i="10"/>
  <c r="P1867" i="10" s="1"/>
  <c r="O1866" i="10"/>
  <c r="O1865" i="10"/>
  <c r="P1865" i="10" s="1"/>
  <c r="O1864" i="10"/>
  <c r="P1864" i="10" s="1"/>
  <c r="O1863" i="10"/>
  <c r="P1863" i="10" s="1"/>
  <c r="O1862" i="10"/>
  <c r="P1862" i="10" s="1"/>
  <c r="O1861" i="10"/>
  <c r="O1860" i="10"/>
  <c r="P1860" i="10" s="1"/>
  <c r="O1859" i="10"/>
  <c r="P1859" i="10" s="1"/>
  <c r="O1858" i="10"/>
  <c r="P1858" i="10" s="1"/>
  <c r="O1857" i="10"/>
  <c r="P1857" i="10" s="1"/>
  <c r="O1856" i="10"/>
  <c r="P1856" i="10" s="1"/>
  <c r="O1855" i="10"/>
  <c r="P1855" i="10" s="1"/>
  <c r="O1854" i="10"/>
  <c r="P1854" i="10" s="1"/>
  <c r="O1853" i="10"/>
  <c r="O1852" i="10"/>
  <c r="P1852" i="10" s="1"/>
  <c r="O1851" i="10"/>
  <c r="P1851" i="10" s="1"/>
  <c r="O1850" i="10"/>
  <c r="O1849" i="10"/>
  <c r="P1849" i="10" s="1"/>
  <c r="O1848" i="10"/>
  <c r="P1848" i="10" s="1"/>
  <c r="O1847" i="10"/>
  <c r="P1847" i="10" s="1"/>
  <c r="O1846" i="10"/>
  <c r="P1846" i="10" s="1"/>
  <c r="O1845" i="10"/>
  <c r="O1844" i="10"/>
  <c r="P1844" i="10" s="1"/>
  <c r="O1843" i="10"/>
  <c r="P1843" i="10" s="1"/>
  <c r="O1842" i="10"/>
  <c r="P1842" i="10" s="1"/>
  <c r="O1841" i="10"/>
  <c r="P1841" i="10" s="1"/>
  <c r="O1840" i="10"/>
  <c r="P1840" i="10" s="1"/>
  <c r="O1839" i="10"/>
  <c r="P1839" i="10" s="1"/>
  <c r="O1838" i="10"/>
  <c r="P1838" i="10" s="1"/>
  <c r="O1837" i="10"/>
  <c r="O1836" i="10"/>
  <c r="P1836" i="10" s="1"/>
  <c r="O1835" i="10"/>
  <c r="P1835" i="10" s="1"/>
  <c r="O1834" i="10"/>
  <c r="O1833" i="10"/>
  <c r="P1833" i="10" s="1"/>
  <c r="O1832" i="10"/>
  <c r="P1832" i="10" s="1"/>
  <c r="O1831" i="10"/>
  <c r="P1831" i="10" s="1"/>
  <c r="O1830" i="10"/>
  <c r="P1830" i="10" s="1"/>
  <c r="O1829" i="10"/>
  <c r="O1828" i="10"/>
  <c r="P1828" i="10" s="1"/>
  <c r="O1827" i="10"/>
  <c r="P1827" i="10" s="1"/>
  <c r="O1826" i="10"/>
  <c r="P1826" i="10" s="1"/>
  <c r="O1825" i="10"/>
  <c r="P1825" i="10" s="1"/>
  <c r="O1824" i="10"/>
  <c r="P1824" i="10" s="1"/>
  <c r="O1823" i="10"/>
  <c r="P1823" i="10" s="1"/>
  <c r="O1822" i="10"/>
  <c r="P1822" i="10" s="1"/>
  <c r="O1821" i="10"/>
  <c r="O1820" i="10"/>
  <c r="P1820" i="10" s="1"/>
  <c r="O1819" i="10"/>
  <c r="P1819" i="10" s="1"/>
  <c r="O1818" i="10"/>
  <c r="O1817" i="10"/>
  <c r="P1817" i="10" s="1"/>
  <c r="O1816" i="10"/>
  <c r="O1815" i="10"/>
  <c r="O1814" i="10"/>
  <c r="O1813" i="10"/>
  <c r="O1812" i="10"/>
  <c r="O1811" i="10"/>
  <c r="O1810" i="10"/>
  <c r="O1809" i="10"/>
  <c r="P1809" i="10" s="1"/>
  <c r="O1808" i="10"/>
  <c r="P1808" i="10" s="1"/>
  <c r="O1807" i="10"/>
  <c r="O1806" i="10"/>
  <c r="P1806" i="10" s="1"/>
  <c r="O1805" i="10"/>
  <c r="O1804" i="10"/>
  <c r="O1803" i="10"/>
  <c r="P1803" i="10" s="1"/>
  <c r="O1802" i="10"/>
  <c r="P1802" i="10" s="1"/>
  <c r="O1801" i="10"/>
  <c r="P1801" i="10" s="1"/>
  <c r="O1800" i="10"/>
  <c r="P1800" i="10" s="1"/>
  <c r="O1799" i="10"/>
  <c r="P1799" i="10" s="1"/>
  <c r="O1798" i="10"/>
  <c r="O1797" i="10"/>
  <c r="O1796" i="10"/>
  <c r="P1796" i="10" s="1"/>
  <c r="O1795" i="10"/>
  <c r="P1795" i="10" s="1"/>
  <c r="O1794" i="10"/>
  <c r="P1794" i="10" s="1"/>
  <c r="O1793" i="10"/>
  <c r="P1793" i="10" s="1"/>
  <c r="O1792" i="10"/>
  <c r="P1792" i="10" s="1"/>
  <c r="O1791" i="10"/>
  <c r="P1791" i="10" s="1"/>
  <c r="O1790" i="10"/>
  <c r="P1790" i="10" s="1"/>
  <c r="O1789" i="10"/>
  <c r="P1789" i="10" s="1"/>
  <c r="O1788" i="10"/>
  <c r="P1788" i="10" s="1"/>
  <c r="O1787" i="10"/>
  <c r="O1786" i="10"/>
  <c r="P1786" i="10" s="1"/>
  <c r="O1785" i="10"/>
  <c r="P1785" i="10" s="1"/>
  <c r="O1784" i="10"/>
  <c r="P1784" i="10" s="1"/>
  <c r="O1783" i="10"/>
  <c r="P1783" i="10" s="1"/>
  <c r="O1782" i="10"/>
  <c r="P1782" i="10" s="1"/>
  <c r="O1781" i="10"/>
  <c r="P1781" i="10" s="1"/>
  <c r="O1780" i="10"/>
  <c r="P1780" i="10" s="1"/>
  <c r="O1779" i="10"/>
  <c r="P1779" i="10" s="1"/>
  <c r="O1778" i="10"/>
  <c r="P1778" i="10" s="1"/>
  <c r="O1777" i="10"/>
  <c r="P1777" i="10" s="1"/>
  <c r="O1776" i="10"/>
  <c r="P1776" i="10" s="1"/>
  <c r="O1775" i="10"/>
  <c r="P1775" i="10" s="1"/>
  <c r="O1774" i="10"/>
  <c r="P1774" i="10" s="1"/>
  <c r="O1773" i="10"/>
  <c r="P1773" i="10" s="1"/>
  <c r="O1772" i="10"/>
  <c r="P1772" i="10" s="1"/>
  <c r="O1771" i="10"/>
  <c r="P1771" i="10" s="1"/>
  <c r="O1770" i="10"/>
  <c r="P1770" i="10" s="1"/>
  <c r="O1769" i="10"/>
  <c r="P1769" i="10" s="1"/>
  <c r="O1768" i="10"/>
  <c r="P1768" i="10" s="1"/>
  <c r="O1767" i="10"/>
  <c r="P1767" i="10" s="1"/>
  <c r="O1766" i="10"/>
  <c r="P1766" i="10" s="1"/>
  <c r="O1765" i="10"/>
  <c r="P1765" i="10" s="1"/>
  <c r="O1764" i="10"/>
  <c r="P1764" i="10" s="1"/>
  <c r="O1763" i="10"/>
  <c r="P1763" i="10" s="1"/>
  <c r="O1762" i="10"/>
  <c r="P1762" i="10" s="1"/>
  <c r="O1761" i="10"/>
  <c r="P1761" i="10" s="1"/>
  <c r="O1760" i="10"/>
  <c r="P1760" i="10" s="1"/>
  <c r="O1759" i="10"/>
  <c r="P1759" i="10" s="1"/>
  <c r="O1758" i="10"/>
  <c r="P1758" i="10" s="1"/>
  <c r="O1757" i="10"/>
  <c r="O1756" i="10"/>
  <c r="P1756" i="10" s="1"/>
  <c r="O1755" i="10"/>
  <c r="P1755" i="10" s="1"/>
  <c r="O1754" i="10"/>
  <c r="O1753" i="10"/>
  <c r="P1753" i="10" s="1"/>
  <c r="O1752" i="10"/>
  <c r="O1751" i="10"/>
  <c r="O1750" i="10"/>
  <c r="O1749" i="10"/>
  <c r="O1748" i="10"/>
  <c r="O1747" i="10"/>
  <c r="O1746" i="10"/>
  <c r="O1745" i="10"/>
  <c r="P1745" i="10" s="1"/>
  <c r="O1744" i="10"/>
  <c r="P1744" i="10" s="1"/>
  <c r="O1743" i="10"/>
  <c r="O1742" i="10"/>
  <c r="P1742" i="10" s="1"/>
  <c r="O1741" i="10"/>
  <c r="O1740" i="10"/>
  <c r="O1739" i="10"/>
  <c r="P1739" i="10" s="1"/>
  <c r="O1738" i="10"/>
  <c r="P1738" i="10" s="1"/>
  <c r="O1737" i="10"/>
  <c r="P1737" i="10" s="1"/>
  <c r="O1736" i="10"/>
  <c r="P1736" i="10" s="1"/>
  <c r="O1735" i="10"/>
  <c r="P1735" i="10" s="1"/>
  <c r="O1734" i="10"/>
  <c r="O1733" i="10"/>
  <c r="O1732" i="10"/>
  <c r="P1732" i="10" s="1"/>
  <c r="O1731" i="10"/>
  <c r="P1731" i="10" s="1"/>
  <c r="O1730" i="10"/>
  <c r="P1730" i="10" s="1"/>
  <c r="O1729" i="10"/>
  <c r="P1729" i="10" s="1"/>
  <c r="O1728" i="10"/>
  <c r="P1728" i="10" s="1"/>
  <c r="O1727" i="10"/>
  <c r="P1727" i="10" s="1"/>
  <c r="O1726" i="10"/>
  <c r="P1726" i="10" s="1"/>
  <c r="O1725" i="10"/>
  <c r="P1725" i="10" s="1"/>
  <c r="O1724" i="10"/>
  <c r="P1724" i="10" s="1"/>
  <c r="O1723" i="10"/>
  <c r="O1722" i="10"/>
  <c r="P1722" i="10" s="1"/>
  <c r="O1721" i="10"/>
  <c r="P1721" i="10" s="1"/>
  <c r="O1720" i="10"/>
  <c r="P1720" i="10" s="1"/>
  <c r="O1719" i="10"/>
  <c r="P1719" i="10" s="1"/>
  <c r="O1718" i="10"/>
  <c r="P1718" i="10" s="1"/>
  <c r="O1717" i="10"/>
  <c r="O1716" i="10"/>
  <c r="P1716" i="10" s="1"/>
  <c r="O1715" i="10"/>
  <c r="P1715" i="10" s="1"/>
  <c r="O1714" i="10"/>
  <c r="P1714" i="10" s="1"/>
  <c r="O1713" i="10"/>
  <c r="P1713" i="10" s="1"/>
  <c r="O1712" i="10"/>
  <c r="P1712" i="10" s="1"/>
  <c r="O1711" i="10"/>
  <c r="P1711" i="10" s="1"/>
  <c r="O1710" i="10"/>
  <c r="P1710" i="10" s="1"/>
  <c r="O1709" i="10"/>
  <c r="P1709" i="10" s="1"/>
  <c r="O1708" i="10"/>
  <c r="P1708" i="10" s="1"/>
  <c r="O1707" i="10"/>
  <c r="P1707" i="10" s="1"/>
  <c r="O1706" i="10"/>
  <c r="P1706" i="10" s="1"/>
  <c r="O1705" i="10"/>
  <c r="P1705" i="10" s="1"/>
  <c r="O1704" i="10"/>
  <c r="P1704" i="10" s="1"/>
  <c r="O1703" i="10"/>
  <c r="P1703" i="10" s="1"/>
  <c r="O1702" i="10"/>
  <c r="P1702" i="10" s="1"/>
  <c r="O1701" i="10"/>
  <c r="P1701" i="10" s="1"/>
  <c r="O1700" i="10"/>
  <c r="P1700" i="10" s="1"/>
  <c r="O1699" i="10"/>
  <c r="P1699" i="10" s="1"/>
  <c r="O1698" i="10"/>
  <c r="P1698" i="10" s="1"/>
  <c r="O1697" i="10"/>
  <c r="P1697" i="10" s="1"/>
  <c r="O1696" i="10"/>
  <c r="P1696" i="10" s="1"/>
  <c r="O1695" i="10"/>
  <c r="P1695" i="10" s="1"/>
  <c r="O1694" i="10"/>
  <c r="P1694" i="10" s="1"/>
  <c r="O1693" i="10"/>
  <c r="O1692" i="10"/>
  <c r="P1692" i="10" s="1"/>
  <c r="O1691" i="10"/>
  <c r="P1691" i="10" s="1"/>
  <c r="O1690" i="10"/>
  <c r="O1689" i="10"/>
  <c r="P1689" i="10" s="1"/>
  <c r="O1688" i="10"/>
  <c r="O1687" i="10"/>
  <c r="O1686" i="10"/>
  <c r="P1686" i="10" s="1"/>
  <c r="O1685" i="10"/>
  <c r="O1684" i="10"/>
  <c r="O1683" i="10"/>
  <c r="P1683" i="10" s="1"/>
  <c r="O1682" i="10"/>
  <c r="O1681" i="10"/>
  <c r="P1681" i="10" s="1"/>
  <c r="O1680" i="10"/>
  <c r="P1680" i="10" s="1"/>
  <c r="O1679" i="10"/>
  <c r="O1678" i="10"/>
  <c r="P1678" i="10" s="1"/>
  <c r="O1677" i="10"/>
  <c r="O1676" i="10"/>
  <c r="O1675" i="10"/>
  <c r="P1675" i="10" s="1"/>
  <c r="O1674" i="10"/>
  <c r="P1674" i="10" s="1"/>
  <c r="O1673" i="10"/>
  <c r="P1673" i="10" s="1"/>
  <c r="O1672" i="10"/>
  <c r="P1672" i="10" s="1"/>
  <c r="O1671" i="10"/>
  <c r="P1671" i="10" s="1"/>
  <c r="O1670" i="10"/>
  <c r="P1670" i="10" s="1"/>
  <c r="O1669" i="10"/>
  <c r="O1668" i="10"/>
  <c r="P1668" i="10" s="1"/>
  <c r="O1667" i="10"/>
  <c r="P1667" i="10" s="1"/>
  <c r="O1666" i="10"/>
  <c r="P1666" i="10" s="1"/>
  <c r="O1665" i="10"/>
  <c r="P1665" i="10" s="1"/>
  <c r="O1664" i="10"/>
  <c r="P1664" i="10" s="1"/>
  <c r="O1663" i="10"/>
  <c r="P1663" i="10" s="1"/>
  <c r="O1662" i="10"/>
  <c r="P1662" i="10" s="1"/>
  <c r="O1661" i="10"/>
  <c r="P1661" i="10" s="1"/>
  <c r="O1660" i="10"/>
  <c r="P1660" i="10" s="1"/>
  <c r="O1659" i="10"/>
  <c r="O1658" i="10"/>
  <c r="P1658" i="10" s="1"/>
  <c r="O1657" i="10"/>
  <c r="P1657" i="10" s="1"/>
  <c r="O1656" i="10"/>
  <c r="P1656" i="10" s="1"/>
  <c r="O1655" i="10"/>
  <c r="P1655" i="10" s="1"/>
  <c r="O1654" i="10"/>
  <c r="P1654" i="10" s="1"/>
  <c r="O1653" i="10"/>
  <c r="O1652" i="10"/>
  <c r="P1652" i="10" s="1"/>
  <c r="O1651" i="10"/>
  <c r="P1651" i="10" s="1"/>
  <c r="O1650" i="10"/>
  <c r="P1650" i="10" s="1"/>
  <c r="O1649" i="10"/>
  <c r="O1648" i="10"/>
  <c r="O1647" i="10"/>
  <c r="P1647" i="10" s="1"/>
  <c r="O1646" i="10"/>
  <c r="P1646" i="10" s="1"/>
  <c r="O1645" i="10"/>
  <c r="P1645" i="10" s="1"/>
  <c r="O1644" i="10"/>
  <c r="P1644" i="10" s="1"/>
  <c r="O1643" i="10"/>
  <c r="P1643" i="10" s="1"/>
  <c r="O1642" i="10"/>
  <c r="P1642" i="10" s="1"/>
  <c r="O1641" i="10"/>
  <c r="O1640" i="10"/>
  <c r="O1639" i="10"/>
  <c r="P1639" i="10" s="1"/>
  <c r="O1638" i="10"/>
  <c r="P1638" i="10" s="1"/>
  <c r="O1637" i="10"/>
  <c r="P1637" i="10" s="1"/>
  <c r="O1636" i="10"/>
  <c r="P1636" i="10" s="1"/>
  <c r="O1635" i="10"/>
  <c r="P1635" i="10" s="1"/>
  <c r="O1634" i="10"/>
  <c r="P1634" i="10" s="1"/>
  <c r="O1633" i="10"/>
  <c r="O1632" i="10"/>
  <c r="O1631" i="10"/>
  <c r="P1631" i="10" s="1"/>
  <c r="O1630" i="10"/>
  <c r="P1630" i="10" s="1"/>
  <c r="O1629" i="10"/>
  <c r="P1629" i="10" s="1"/>
  <c r="O1628" i="10"/>
  <c r="P1628" i="10" s="1"/>
  <c r="O1627" i="10"/>
  <c r="P1627" i="10" s="1"/>
  <c r="O1626" i="10"/>
  <c r="P1626" i="10" s="1"/>
  <c r="O1625" i="10"/>
  <c r="O1624" i="10"/>
  <c r="O1623" i="10"/>
  <c r="P1623" i="10" s="1"/>
  <c r="O1622" i="10"/>
  <c r="P1622" i="10" s="1"/>
  <c r="O1621" i="10"/>
  <c r="P1621" i="10" s="1"/>
  <c r="O1620" i="10"/>
  <c r="P1620" i="10" s="1"/>
  <c r="O1619" i="10"/>
  <c r="P1619" i="10" s="1"/>
  <c r="O1618" i="10"/>
  <c r="P1618" i="10" s="1"/>
  <c r="O1617" i="10"/>
  <c r="O1616" i="10"/>
  <c r="O1615" i="10"/>
  <c r="P1615" i="10" s="1"/>
  <c r="O1614" i="10"/>
  <c r="P1614" i="10" s="1"/>
  <c r="O1613" i="10"/>
  <c r="P1613" i="10" s="1"/>
  <c r="O1612" i="10"/>
  <c r="P1612" i="10" s="1"/>
  <c r="O1611" i="10"/>
  <c r="P1611" i="10" s="1"/>
  <c r="O1610" i="10"/>
  <c r="P1610" i="10" s="1"/>
  <c r="O1609" i="10"/>
  <c r="O1608" i="10"/>
  <c r="O1607" i="10"/>
  <c r="P1607" i="10" s="1"/>
  <c r="O1606" i="10"/>
  <c r="P1606" i="10" s="1"/>
  <c r="O1605" i="10"/>
  <c r="P1605" i="10" s="1"/>
  <c r="O1604" i="10"/>
  <c r="P1604" i="10" s="1"/>
  <c r="O1603" i="10"/>
  <c r="P1603" i="10" s="1"/>
  <c r="O1602" i="10"/>
  <c r="P1602" i="10" s="1"/>
  <c r="O1601" i="10"/>
  <c r="O1600" i="10"/>
  <c r="O1599" i="10"/>
  <c r="P1599" i="10" s="1"/>
  <c r="O1598" i="10"/>
  <c r="P1598" i="10" s="1"/>
  <c r="O1597" i="10"/>
  <c r="P1597" i="10" s="1"/>
  <c r="O1596" i="10"/>
  <c r="P1596" i="10" s="1"/>
  <c r="O1595" i="10"/>
  <c r="P1595" i="10" s="1"/>
  <c r="O1594" i="10"/>
  <c r="P1594" i="10" s="1"/>
  <c r="O1593" i="10"/>
  <c r="O1592" i="10"/>
  <c r="O1591" i="10"/>
  <c r="P1591" i="10" s="1"/>
  <c r="O1590" i="10"/>
  <c r="P1590" i="10" s="1"/>
  <c r="O1589" i="10"/>
  <c r="P1589" i="10" s="1"/>
  <c r="O1588" i="10"/>
  <c r="P1588" i="10" s="1"/>
  <c r="O1587" i="10"/>
  <c r="P1587" i="10" s="1"/>
  <c r="O1586" i="10"/>
  <c r="P1586" i="10" s="1"/>
  <c r="O1585" i="10"/>
  <c r="O1584" i="10"/>
  <c r="O1583" i="10"/>
  <c r="P1583" i="10" s="1"/>
  <c r="O1582" i="10"/>
  <c r="P1582" i="10" s="1"/>
  <c r="O1581" i="10"/>
  <c r="P1581" i="10" s="1"/>
  <c r="O1580" i="10"/>
  <c r="P1580" i="10" s="1"/>
  <c r="O1579" i="10"/>
  <c r="P1579" i="10" s="1"/>
  <c r="O1578" i="10"/>
  <c r="P1578" i="10" s="1"/>
  <c r="O1577" i="10"/>
  <c r="O1576" i="10"/>
  <c r="O1575" i="10"/>
  <c r="P1575" i="10" s="1"/>
  <c r="O1574" i="10"/>
  <c r="P1574" i="10" s="1"/>
  <c r="O1573" i="10"/>
  <c r="P1573" i="10" s="1"/>
  <c r="O1572" i="10"/>
  <c r="P1572" i="10" s="1"/>
  <c r="O1571" i="10"/>
  <c r="P1571" i="10" s="1"/>
  <c r="O1570" i="10"/>
  <c r="P1570" i="10" s="1"/>
  <c r="O1569" i="10"/>
  <c r="O1568" i="10"/>
  <c r="O1567" i="10"/>
  <c r="P1567" i="10" s="1"/>
  <c r="O1566" i="10"/>
  <c r="P1566" i="10" s="1"/>
  <c r="O1565" i="10"/>
  <c r="P1565" i="10" s="1"/>
  <c r="O1564" i="10"/>
  <c r="P1564" i="10" s="1"/>
  <c r="O1563" i="10"/>
  <c r="P1563" i="10" s="1"/>
  <c r="O1562" i="10"/>
  <c r="P1562" i="10" s="1"/>
  <c r="O1561" i="10"/>
  <c r="O1560" i="10"/>
  <c r="O1559" i="10"/>
  <c r="P1559" i="10" s="1"/>
  <c r="O1558" i="10"/>
  <c r="P1558" i="10" s="1"/>
  <c r="O1557" i="10"/>
  <c r="P1557" i="10" s="1"/>
  <c r="O1556" i="10"/>
  <c r="P1556" i="10" s="1"/>
  <c r="O1555" i="10"/>
  <c r="P1555" i="10" s="1"/>
  <c r="O1554" i="10"/>
  <c r="P1554" i="10" s="1"/>
  <c r="O1553" i="10"/>
  <c r="O1552" i="10"/>
  <c r="O1551" i="10"/>
  <c r="P1551" i="10" s="1"/>
  <c r="O1550" i="10"/>
  <c r="P1550" i="10" s="1"/>
  <c r="O1549" i="10"/>
  <c r="P1549" i="10" s="1"/>
  <c r="O1548" i="10"/>
  <c r="P1548" i="10" s="1"/>
  <c r="O1547" i="10"/>
  <c r="P1547" i="10" s="1"/>
  <c r="O1546" i="10"/>
  <c r="P1546" i="10" s="1"/>
  <c r="O1545" i="10"/>
  <c r="O1544" i="10"/>
  <c r="O1543" i="10"/>
  <c r="P1543" i="10" s="1"/>
  <c r="O1542" i="10"/>
  <c r="P1542" i="10" s="1"/>
  <c r="O1541" i="10"/>
  <c r="P1541" i="10" s="1"/>
  <c r="O1540" i="10"/>
  <c r="P1540" i="10" s="1"/>
  <c r="O1539" i="10"/>
  <c r="P1539" i="10" s="1"/>
  <c r="O1538" i="10"/>
  <c r="P1538" i="10" s="1"/>
  <c r="O1537" i="10"/>
  <c r="O1536" i="10"/>
  <c r="O1535" i="10"/>
  <c r="P1535" i="10" s="1"/>
  <c r="O1534" i="10"/>
  <c r="P1534" i="10" s="1"/>
  <c r="O1533" i="10"/>
  <c r="P1533" i="10" s="1"/>
  <c r="O1532" i="10"/>
  <c r="P1532" i="10" s="1"/>
  <c r="O1531" i="10"/>
  <c r="P1531" i="10" s="1"/>
  <c r="O1530" i="10"/>
  <c r="P1530" i="10" s="1"/>
  <c r="O1529" i="10"/>
  <c r="O1528" i="10"/>
  <c r="O1527" i="10"/>
  <c r="P1527" i="10" s="1"/>
  <c r="O1526" i="10"/>
  <c r="P1526" i="10" s="1"/>
  <c r="O1525" i="10"/>
  <c r="P1525" i="10" s="1"/>
  <c r="O1524" i="10"/>
  <c r="P1524" i="10" s="1"/>
  <c r="O1523" i="10"/>
  <c r="P1523" i="10" s="1"/>
  <c r="O1522" i="10"/>
  <c r="P1522" i="10" s="1"/>
  <c r="O1521" i="10"/>
  <c r="O1520" i="10"/>
  <c r="O1519" i="10"/>
  <c r="P1519" i="10" s="1"/>
  <c r="O1518" i="10"/>
  <c r="P1518" i="10" s="1"/>
  <c r="O1517" i="10"/>
  <c r="P1517" i="10" s="1"/>
  <c r="O1516" i="10"/>
  <c r="P1516" i="10" s="1"/>
  <c r="O1515" i="10"/>
  <c r="P1515" i="10" s="1"/>
  <c r="O1514" i="10"/>
  <c r="P1514" i="10" s="1"/>
  <c r="O1513" i="10"/>
  <c r="O1512" i="10"/>
  <c r="O1511" i="10"/>
  <c r="P1511" i="10" s="1"/>
  <c r="O1510" i="10"/>
  <c r="P1510" i="10" s="1"/>
  <c r="O1509" i="10"/>
  <c r="P1509" i="10" s="1"/>
  <c r="O1508" i="10"/>
  <c r="P1508" i="10" s="1"/>
  <c r="O1507" i="10"/>
  <c r="P1507" i="10" s="1"/>
  <c r="O1506" i="10"/>
  <c r="P1506" i="10" s="1"/>
  <c r="O1505" i="10"/>
  <c r="O1504" i="10"/>
  <c r="O1503" i="10"/>
  <c r="P1503" i="10" s="1"/>
  <c r="O1502" i="10"/>
  <c r="P1502" i="10" s="1"/>
  <c r="O1501" i="10"/>
  <c r="P1501" i="10" s="1"/>
  <c r="O1500" i="10"/>
  <c r="P1500" i="10" s="1"/>
  <c r="O1499" i="10"/>
  <c r="P1499" i="10" s="1"/>
  <c r="O1498" i="10"/>
  <c r="P1498" i="10" s="1"/>
  <c r="O1497" i="10"/>
  <c r="O1496" i="10"/>
  <c r="O1495" i="10"/>
  <c r="P1495" i="10" s="1"/>
  <c r="O1494" i="10"/>
  <c r="P1494" i="10" s="1"/>
  <c r="O1493" i="10"/>
  <c r="P1493" i="10" s="1"/>
  <c r="O1492" i="10"/>
  <c r="P1492" i="10" s="1"/>
  <c r="O1491" i="10"/>
  <c r="P1491" i="10" s="1"/>
  <c r="O1490" i="10"/>
  <c r="P1490" i="10" s="1"/>
  <c r="O1489" i="10"/>
  <c r="O1488" i="10"/>
  <c r="O1487" i="10"/>
  <c r="P1487" i="10" s="1"/>
  <c r="O1486" i="10"/>
  <c r="P1486" i="10" s="1"/>
  <c r="O1485" i="10"/>
  <c r="P1485" i="10" s="1"/>
  <c r="O1484" i="10"/>
  <c r="P1484" i="10" s="1"/>
  <c r="O1483" i="10"/>
  <c r="P1483" i="10" s="1"/>
  <c r="O1482" i="10"/>
  <c r="P1482" i="10" s="1"/>
  <c r="O1481" i="10"/>
  <c r="O1480" i="10"/>
  <c r="O1479" i="10"/>
  <c r="P1479" i="10" s="1"/>
  <c r="O1478" i="10"/>
  <c r="P1478" i="10" s="1"/>
  <c r="O1477" i="10"/>
  <c r="P1477" i="10" s="1"/>
  <c r="O1476" i="10"/>
  <c r="P1476" i="10" s="1"/>
  <c r="O1475" i="10"/>
  <c r="P1475" i="10" s="1"/>
  <c r="O1474" i="10"/>
  <c r="P1474" i="10" s="1"/>
  <c r="O1473" i="10"/>
  <c r="O1472" i="10"/>
  <c r="O1471" i="10"/>
  <c r="P1471" i="10" s="1"/>
  <c r="O1470" i="10"/>
  <c r="P1470" i="10" s="1"/>
  <c r="O1469" i="10"/>
  <c r="P1469" i="10" s="1"/>
  <c r="O1468" i="10"/>
  <c r="P1468" i="10" s="1"/>
  <c r="O1467" i="10"/>
  <c r="P1467" i="10" s="1"/>
  <c r="O1466" i="10"/>
  <c r="P1466" i="10" s="1"/>
  <c r="O1465" i="10"/>
  <c r="O1464" i="10"/>
  <c r="O1463" i="10"/>
  <c r="P1463" i="10" s="1"/>
  <c r="O1462" i="10"/>
  <c r="P1462" i="10" s="1"/>
  <c r="O1461" i="10"/>
  <c r="P1461" i="10" s="1"/>
  <c r="O1460" i="10"/>
  <c r="P1460" i="10" s="1"/>
  <c r="O1459" i="10"/>
  <c r="P1459" i="10" s="1"/>
  <c r="O1458" i="10"/>
  <c r="P1458" i="10" s="1"/>
  <c r="O1457" i="10"/>
  <c r="O1456" i="10"/>
  <c r="O1455" i="10"/>
  <c r="P1455" i="10" s="1"/>
  <c r="O1454" i="10"/>
  <c r="P1454" i="10" s="1"/>
  <c r="O1453" i="10"/>
  <c r="P1453" i="10" s="1"/>
  <c r="O1452" i="10"/>
  <c r="P1452" i="10" s="1"/>
  <c r="O1451" i="10"/>
  <c r="P1451" i="10" s="1"/>
  <c r="O1450" i="10"/>
  <c r="P1450" i="10" s="1"/>
  <c r="O1449" i="10"/>
  <c r="O1448" i="10"/>
  <c r="O1447" i="10"/>
  <c r="P1447" i="10" s="1"/>
  <c r="O1446" i="10"/>
  <c r="P1446" i="10" s="1"/>
  <c r="O1445" i="10"/>
  <c r="P1445" i="10" s="1"/>
  <c r="O1444" i="10"/>
  <c r="P1444" i="10" s="1"/>
  <c r="O1443" i="10"/>
  <c r="P1443" i="10" s="1"/>
  <c r="O1442" i="10"/>
  <c r="P1442" i="10" s="1"/>
  <c r="O1441" i="10"/>
  <c r="O1440" i="10"/>
  <c r="O1439" i="10"/>
  <c r="P1439" i="10" s="1"/>
  <c r="O1438" i="10"/>
  <c r="P1438" i="10" s="1"/>
  <c r="O1437" i="10"/>
  <c r="P1437" i="10" s="1"/>
  <c r="O1436" i="10"/>
  <c r="P1436" i="10" s="1"/>
  <c r="O1435" i="10"/>
  <c r="P1435" i="10" s="1"/>
  <c r="O1434" i="10"/>
  <c r="P1434" i="10" s="1"/>
  <c r="O1433" i="10"/>
  <c r="O1432" i="10"/>
  <c r="O1431" i="10"/>
  <c r="P1431" i="10" s="1"/>
  <c r="O1430" i="10"/>
  <c r="P1430" i="10" s="1"/>
  <c r="O1429" i="10"/>
  <c r="P1429" i="10" s="1"/>
  <c r="O1428" i="10"/>
  <c r="P1428" i="10" s="1"/>
  <c r="O1427" i="10"/>
  <c r="P1427" i="10" s="1"/>
  <c r="O1426" i="10"/>
  <c r="P1426" i="10" s="1"/>
  <c r="O1425" i="10"/>
  <c r="O1424" i="10"/>
  <c r="O1423" i="10"/>
  <c r="P1423" i="10" s="1"/>
  <c r="O1422" i="10"/>
  <c r="P1422" i="10" s="1"/>
  <c r="O1421" i="10"/>
  <c r="P1421" i="10" s="1"/>
  <c r="O1420" i="10"/>
  <c r="P1420" i="10" s="1"/>
  <c r="O1419" i="10"/>
  <c r="P1419" i="10" s="1"/>
  <c r="O1418" i="10"/>
  <c r="P1418" i="10" s="1"/>
  <c r="O1417" i="10"/>
  <c r="O1416" i="10"/>
  <c r="O1415" i="10"/>
  <c r="P1415" i="10" s="1"/>
  <c r="O1414" i="10"/>
  <c r="P1414" i="10" s="1"/>
  <c r="O1413" i="10"/>
  <c r="P1413" i="10" s="1"/>
  <c r="O1412" i="10"/>
  <c r="P1412" i="10" s="1"/>
  <c r="O1411" i="10"/>
  <c r="P1411" i="10" s="1"/>
  <c r="O1410" i="10"/>
  <c r="P1410" i="10" s="1"/>
  <c r="O1409" i="10"/>
  <c r="O1408" i="10"/>
  <c r="O1407" i="10"/>
  <c r="P1407" i="10" s="1"/>
  <c r="O1406" i="10"/>
  <c r="P1406" i="10" s="1"/>
  <c r="O1405" i="10"/>
  <c r="P1405" i="10" s="1"/>
  <c r="O1404" i="10"/>
  <c r="P1404" i="10" s="1"/>
  <c r="O1403" i="10"/>
  <c r="O1402" i="10"/>
  <c r="P1402" i="10" s="1"/>
  <c r="O1401" i="10"/>
  <c r="O1400" i="10"/>
  <c r="O1399" i="10"/>
  <c r="P1399" i="10" s="1"/>
  <c r="O1398" i="10"/>
  <c r="P1398" i="10" s="1"/>
  <c r="O1397" i="10"/>
  <c r="P1397" i="10" s="1"/>
  <c r="O1396" i="10"/>
  <c r="P1396" i="10" s="1"/>
  <c r="O1395" i="10"/>
  <c r="P1395" i="10" s="1"/>
  <c r="O1394" i="10"/>
  <c r="P1394" i="10" s="1"/>
  <c r="O1393" i="10"/>
  <c r="O1392" i="10"/>
  <c r="O1391" i="10"/>
  <c r="P1391" i="10" s="1"/>
  <c r="O1390" i="10"/>
  <c r="P1390" i="10" s="1"/>
  <c r="O1389" i="10"/>
  <c r="O1388" i="10"/>
  <c r="P1388" i="10" s="1"/>
  <c r="O1387" i="10"/>
  <c r="P1387" i="10" s="1"/>
  <c r="O1386" i="10"/>
  <c r="P1386" i="10" s="1"/>
  <c r="O1385" i="10"/>
  <c r="O1384" i="10"/>
  <c r="O1383" i="10"/>
  <c r="P1383" i="10" s="1"/>
  <c r="O1382" i="10"/>
  <c r="P1382" i="10" s="1"/>
  <c r="O1381" i="10"/>
  <c r="P1381" i="10" s="1"/>
  <c r="O1380" i="10"/>
  <c r="P1380" i="10" s="1"/>
  <c r="O1379" i="10"/>
  <c r="P1379" i="10" s="1"/>
  <c r="O1378" i="10"/>
  <c r="P1378" i="10" s="1"/>
  <c r="O1377" i="10"/>
  <c r="O1376" i="10"/>
  <c r="O1375" i="10"/>
  <c r="P1375" i="10" s="1"/>
  <c r="O1374" i="10"/>
  <c r="P1374" i="10" s="1"/>
  <c r="O1373" i="10"/>
  <c r="P1373" i="10" s="1"/>
  <c r="O1372" i="10"/>
  <c r="P1372" i="10" s="1"/>
  <c r="O1371" i="10"/>
  <c r="P1371" i="10" s="1"/>
  <c r="O1370" i="10"/>
  <c r="P1370" i="10" s="1"/>
  <c r="O1369" i="10"/>
  <c r="O1368" i="10"/>
  <c r="O1367" i="10"/>
  <c r="P1367" i="10" s="1"/>
  <c r="O1366" i="10"/>
  <c r="P1366" i="10" s="1"/>
  <c r="O1365" i="10"/>
  <c r="P1365" i="10" s="1"/>
  <c r="O1364" i="10"/>
  <c r="P1364" i="10" s="1"/>
  <c r="O1363" i="10"/>
  <c r="P1363" i="10" s="1"/>
  <c r="O1362" i="10"/>
  <c r="P1362" i="10" s="1"/>
  <c r="O1361" i="10"/>
  <c r="O1360" i="10"/>
  <c r="O1359" i="10"/>
  <c r="P1359" i="10" s="1"/>
  <c r="O1358" i="10"/>
  <c r="P1358" i="10" s="1"/>
  <c r="O1357" i="10"/>
  <c r="P1357" i="10" s="1"/>
  <c r="O1356" i="10"/>
  <c r="P1356" i="10" s="1"/>
  <c r="O1355" i="10"/>
  <c r="P1355" i="10" s="1"/>
  <c r="O1354" i="10"/>
  <c r="P1354" i="10" s="1"/>
  <c r="O1353" i="10"/>
  <c r="O1352" i="10"/>
  <c r="O1351" i="10"/>
  <c r="P1351" i="10" s="1"/>
  <c r="O1350" i="10"/>
  <c r="P1350" i="10" s="1"/>
  <c r="O1349" i="10"/>
  <c r="P1349" i="10" s="1"/>
  <c r="O1348" i="10"/>
  <c r="O1347" i="10"/>
  <c r="P1347" i="10" s="1"/>
  <c r="O1346" i="10"/>
  <c r="P1346" i="10" s="1"/>
  <c r="O1345" i="10"/>
  <c r="O1344" i="10"/>
  <c r="O1343" i="10"/>
  <c r="P1343" i="10" s="1"/>
  <c r="O1342" i="10"/>
  <c r="P1342" i="10" s="1"/>
  <c r="O1341" i="10"/>
  <c r="P1341" i="10" s="1"/>
  <c r="O1340" i="10"/>
  <c r="P1340" i="10" s="1"/>
  <c r="O1339" i="10"/>
  <c r="P1339" i="10" s="1"/>
  <c r="O1338" i="10"/>
  <c r="P1338" i="10" s="1"/>
  <c r="O1337" i="10"/>
  <c r="O1336" i="10"/>
  <c r="O1335" i="10"/>
  <c r="P1335" i="10" s="1"/>
  <c r="O1334" i="10"/>
  <c r="P1334" i="10" s="1"/>
  <c r="O1333" i="10"/>
  <c r="P1333" i="10" s="1"/>
  <c r="O1332" i="10"/>
  <c r="P1332" i="10" s="1"/>
  <c r="O1331" i="10"/>
  <c r="P1331" i="10" s="1"/>
  <c r="O1330" i="10"/>
  <c r="P1330" i="10" s="1"/>
  <c r="O1329" i="10"/>
  <c r="O1328" i="10"/>
  <c r="O1327" i="10"/>
  <c r="P1327" i="10" s="1"/>
  <c r="O1326" i="10"/>
  <c r="P1326" i="10" s="1"/>
  <c r="O1325" i="10"/>
  <c r="P1325" i="10" s="1"/>
  <c r="O1324" i="10"/>
  <c r="P1324" i="10" s="1"/>
  <c r="O1323" i="10"/>
  <c r="O1322" i="10"/>
  <c r="P1322" i="10" s="1"/>
  <c r="O1321" i="10"/>
  <c r="O1320" i="10"/>
  <c r="O1319" i="10"/>
  <c r="P1319" i="10" s="1"/>
  <c r="O1318" i="10"/>
  <c r="P1318" i="10" s="1"/>
  <c r="O1317" i="10"/>
  <c r="P1317" i="10" s="1"/>
  <c r="O1316" i="10"/>
  <c r="P1316" i="10" s="1"/>
  <c r="O1315" i="10"/>
  <c r="P1315" i="10" s="1"/>
  <c r="O1314" i="10"/>
  <c r="O1313" i="10"/>
  <c r="O1312" i="10"/>
  <c r="O1311" i="10"/>
  <c r="P1311" i="10" s="1"/>
  <c r="O1310" i="10"/>
  <c r="P1310" i="10" s="1"/>
  <c r="O1309" i="10"/>
  <c r="P1309" i="10" s="1"/>
  <c r="O1308" i="10"/>
  <c r="P1308" i="10" s="1"/>
  <c r="O1307" i="10"/>
  <c r="P1307" i="10" s="1"/>
  <c r="O1306" i="10"/>
  <c r="P1306" i="10" s="1"/>
  <c r="O1305" i="10"/>
  <c r="P1305" i="10" s="1"/>
  <c r="O1304" i="10"/>
  <c r="O1303" i="10"/>
  <c r="P1303" i="10" s="1"/>
  <c r="O1302" i="10"/>
  <c r="P1302" i="10" s="1"/>
  <c r="O1301" i="10"/>
  <c r="P1301" i="10" s="1"/>
  <c r="O1300" i="10"/>
  <c r="P1300" i="10" s="1"/>
  <c r="O1299" i="10"/>
  <c r="P1299" i="10" s="1"/>
  <c r="O1298" i="10"/>
  <c r="P1298" i="10" s="1"/>
  <c r="O1297" i="10"/>
  <c r="O1296" i="10"/>
  <c r="O1295" i="10"/>
  <c r="P1295" i="10" s="1"/>
  <c r="O1294" i="10"/>
  <c r="P1294" i="10" s="1"/>
  <c r="O1293" i="10"/>
  <c r="P1293" i="10" s="1"/>
  <c r="O1292" i="10"/>
  <c r="P1292" i="10" s="1"/>
  <c r="O1291" i="10"/>
  <c r="P1291" i="10" s="1"/>
  <c r="O1290" i="10"/>
  <c r="P1290" i="10" s="1"/>
  <c r="O1289" i="10"/>
  <c r="P1289" i="10" s="1"/>
  <c r="O1288" i="10"/>
  <c r="O1287" i="10"/>
  <c r="P1287" i="10" s="1"/>
  <c r="O1286" i="10"/>
  <c r="P1286" i="10" s="1"/>
  <c r="O1285" i="10"/>
  <c r="P1285" i="10" s="1"/>
  <c r="O1284" i="10"/>
  <c r="P1284" i="10" s="1"/>
  <c r="O1283" i="10"/>
  <c r="O1282" i="10"/>
  <c r="O1281" i="10"/>
  <c r="P1281" i="10" s="1"/>
  <c r="O1280" i="10"/>
  <c r="O1279" i="10"/>
  <c r="P1279" i="10" s="1"/>
  <c r="O1278" i="10"/>
  <c r="P1278" i="10" s="1"/>
  <c r="O1277" i="10"/>
  <c r="P1277" i="10" s="1"/>
  <c r="O1276" i="10"/>
  <c r="P1276" i="10" s="1"/>
  <c r="O1275" i="10"/>
  <c r="P1275" i="10" s="1"/>
  <c r="O1274" i="10"/>
  <c r="P1274" i="10" s="1"/>
  <c r="O1273" i="10"/>
  <c r="P1273" i="10" s="1"/>
  <c r="O1272" i="10"/>
  <c r="O1271" i="10"/>
  <c r="P1271" i="10" s="1"/>
  <c r="O1270" i="10"/>
  <c r="P1270" i="10" s="1"/>
  <c r="O1269" i="10"/>
  <c r="P1269" i="10" s="1"/>
  <c r="O1268" i="10"/>
  <c r="P1268" i="10" s="1"/>
  <c r="O1267" i="10"/>
  <c r="P1267" i="10" s="1"/>
  <c r="O1266" i="10"/>
  <c r="P1266" i="10" s="1"/>
  <c r="O1265" i="10"/>
  <c r="O1264" i="10"/>
  <c r="O1263" i="10"/>
  <c r="P1263" i="10" s="1"/>
  <c r="O1262" i="10"/>
  <c r="P1262" i="10" s="1"/>
  <c r="O1261" i="10"/>
  <c r="P1261" i="10" s="1"/>
  <c r="O1260" i="10"/>
  <c r="P1260" i="10" s="1"/>
  <c r="O1259" i="10"/>
  <c r="P1259" i="10" s="1"/>
  <c r="O1258" i="10"/>
  <c r="O1257" i="10"/>
  <c r="P1257" i="10" s="1"/>
  <c r="O1256" i="10"/>
  <c r="P1256" i="10" s="1"/>
  <c r="O1255" i="10"/>
  <c r="P1255" i="10" s="1"/>
  <c r="O1254" i="10"/>
  <c r="P1254" i="10" s="1"/>
  <c r="O1253" i="10"/>
  <c r="P1253" i="10" s="1"/>
  <c r="O1252" i="10"/>
  <c r="P1252" i="10" s="1"/>
  <c r="O1251" i="10"/>
  <c r="P1251" i="10" s="1"/>
  <c r="O1250" i="10"/>
  <c r="O1249" i="10"/>
  <c r="P1249" i="10" s="1"/>
  <c r="O1248" i="10"/>
  <c r="P1248" i="10" s="1"/>
  <c r="O1247" i="10"/>
  <c r="P1247" i="10" s="1"/>
  <c r="O1246" i="10"/>
  <c r="P1246" i="10" s="1"/>
  <c r="O1245" i="10"/>
  <c r="P1245" i="10" s="1"/>
  <c r="O1244" i="10"/>
  <c r="P1244" i="10" s="1"/>
  <c r="O1243" i="10"/>
  <c r="P1243" i="10" s="1"/>
  <c r="O1242" i="10"/>
  <c r="P1242" i="10" s="1"/>
  <c r="O1241" i="10"/>
  <c r="P1241" i="10" s="1"/>
  <c r="O1240" i="10"/>
  <c r="O1239" i="10"/>
  <c r="P1239" i="10" s="1"/>
  <c r="O1238" i="10"/>
  <c r="P1238" i="10" s="1"/>
  <c r="O1237" i="10"/>
  <c r="P1237" i="10" s="1"/>
  <c r="O1236" i="10"/>
  <c r="O1235" i="10"/>
  <c r="O1234" i="10"/>
  <c r="O1233" i="10"/>
  <c r="P1233" i="10" s="1"/>
  <c r="O1232" i="10"/>
  <c r="O1231" i="10"/>
  <c r="P1231" i="10" s="1"/>
  <c r="O1230" i="10"/>
  <c r="P1230" i="10" s="1"/>
  <c r="O1229" i="10"/>
  <c r="P1229" i="10" s="1"/>
  <c r="O1228" i="10"/>
  <c r="P1228" i="10" s="1"/>
  <c r="O1227" i="10"/>
  <c r="P1227" i="10" s="1"/>
  <c r="O1226" i="10"/>
  <c r="O1225" i="10"/>
  <c r="P1225" i="10" s="1"/>
  <c r="O1224" i="10"/>
  <c r="O1223" i="10"/>
  <c r="P1223" i="10" s="1"/>
  <c r="O1222" i="10"/>
  <c r="P1222" i="10" s="1"/>
  <c r="O1221" i="10"/>
  <c r="P1221" i="10" s="1"/>
  <c r="O1220" i="10"/>
  <c r="P1220" i="10" s="1"/>
  <c r="O1219" i="10"/>
  <c r="P1219" i="10" s="1"/>
  <c r="O1218" i="10"/>
  <c r="O1217" i="10"/>
  <c r="P1217" i="10" s="1"/>
  <c r="O1216" i="10"/>
  <c r="O1215" i="10"/>
  <c r="P1215" i="10" s="1"/>
  <c r="O1214" i="10"/>
  <c r="P1214" i="10" s="1"/>
  <c r="O1213" i="10"/>
  <c r="P1213" i="10" s="1"/>
  <c r="O1212" i="10"/>
  <c r="O1211" i="10"/>
  <c r="P1211" i="10" s="1"/>
  <c r="O1210" i="10"/>
  <c r="P1210" i="10" s="1"/>
  <c r="O1209" i="10"/>
  <c r="P1209" i="10" s="1"/>
  <c r="O1208" i="10"/>
  <c r="P1208" i="10" s="1"/>
  <c r="O1207" i="10"/>
  <c r="P1207" i="10" s="1"/>
  <c r="O1206" i="10"/>
  <c r="P1206" i="10" s="1"/>
  <c r="O1205" i="10"/>
  <c r="P1205" i="10" s="1"/>
  <c r="O1204" i="10"/>
  <c r="P1204" i="10" s="1"/>
  <c r="O1203" i="10"/>
  <c r="O1202" i="10"/>
  <c r="O1201" i="10"/>
  <c r="P1201" i="10" s="1"/>
  <c r="O1200" i="10"/>
  <c r="P1200" i="10" s="1"/>
  <c r="O1199" i="10"/>
  <c r="P1199" i="10" s="1"/>
  <c r="O1198" i="10"/>
  <c r="P1198" i="10" s="1"/>
  <c r="O1197" i="10"/>
  <c r="P1197" i="10" s="1"/>
  <c r="O1196" i="10"/>
  <c r="P1196" i="10" s="1"/>
  <c r="O1195" i="10"/>
  <c r="P1195" i="10" s="1"/>
  <c r="O1194" i="10"/>
  <c r="O1193" i="10"/>
  <c r="P1193" i="10" s="1"/>
  <c r="O1192" i="10"/>
  <c r="P1192" i="10" s="1"/>
  <c r="O1191" i="10"/>
  <c r="P1191" i="10" s="1"/>
  <c r="O1190" i="10"/>
  <c r="P1190" i="10" s="1"/>
  <c r="O1189" i="10"/>
  <c r="P1189" i="10" s="1"/>
  <c r="O1188" i="10"/>
  <c r="P1188" i="10" s="1"/>
  <c r="O1187" i="10"/>
  <c r="O1186" i="10"/>
  <c r="P1186" i="10" s="1"/>
  <c r="O1185" i="10"/>
  <c r="P1185" i="10" s="1"/>
  <c r="O1184" i="10"/>
  <c r="P1184" i="10" s="1"/>
  <c r="O1183" i="10"/>
  <c r="P1183" i="10" s="1"/>
  <c r="O1182" i="10"/>
  <c r="P1182" i="10" s="1"/>
  <c r="O1181" i="10"/>
  <c r="O1180" i="10"/>
  <c r="P1180" i="10" s="1"/>
  <c r="O1179" i="10"/>
  <c r="O1178" i="10"/>
  <c r="P1178" i="10" s="1"/>
  <c r="O1177" i="10"/>
  <c r="O1176" i="10"/>
  <c r="P1176" i="10" s="1"/>
  <c r="O1175" i="10"/>
  <c r="P1175" i="10" s="1"/>
  <c r="O1174" i="10"/>
  <c r="P1174" i="10" s="1"/>
  <c r="O1173" i="10"/>
  <c r="P1173" i="10" s="1"/>
  <c r="O1172" i="10"/>
  <c r="P1172" i="10" s="1"/>
  <c r="O1171" i="10"/>
  <c r="P1171" i="10" s="1"/>
  <c r="O1170" i="10"/>
  <c r="P1170" i="10" s="1"/>
  <c r="O1169" i="10"/>
  <c r="P1169" i="10" s="1"/>
  <c r="O1168" i="10"/>
  <c r="P1168" i="10" s="1"/>
  <c r="O1167" i="10"/>
  <c r="P1167" i="10" s="1"/>
  <c r="O1166" i="10"/>
  <c r="P1166" i="10" s="1"/>
  <c r="O1165" i="10"/>
  <c r="P1165" i="10" s="1"/>
  <c r="O1164" i="10"/>
  <c r="P1164" i="10" s="1"/>
  <c r="O1163" i="10"/>
  <c r="O1162" i="10"/>
  <c r="O1161" i="10"/>
  <c r="P1161" i="10" s="1"/>
  <c r="O1160" i="10"/>
  <c r="P1160" i="10" s="1"/>
  <c r="O1159" i="10"/>
  <c r="P1159" i="10" s="1"/>
  <c r="O1158" i="10"/>
  <c r="P1158" i="10" s="1"/>
  <c r="O1157" i="10"/>
  <c r="P1157" i="10" s="1"/>
  <c r="O1156" i="10"/>
  <c r="P1156" i="10" s="1"/>
  <c r="O1155" i="10"/>
  <c r="P1155" i="10" s="1"/>
  <c r="O1154" i="10"/>
  <c r="P1154" i="10" s="1"/>
  <c r="O1153" i="10"/>
  <c r="P1153" i="10" s="1"/>
  <c r="O1152" i="10"/>
  <c r="O1151" i="10"/>
  <c r="O1150" i="10"/>
  <c r="P1150" i="10" s="1"/>
  <c r="O1149" i="10"/>
  <c r="P1149" i="10" s="1"/>
  <c r="O1148" i="10"/>
  <c r="P1148" i="10" s="1"/>
  <c r="O1147" i="10"/>
  <c r="P1147" i="10" s="1"/>
  <c r="O1146" i="10"/>
  <c r="P1146" i="10" s="1"/>
  <c r="O1145" i="10"/>
  <c r="P1145" i="10" s="1"/>
  <c r="O1144" i="10"/>
  <c r="O1143" i="10"/>
  <c r="P1143" i="10" s="1"/>
  <c r="O1142" i="10"/>
  <c r="P1142" i="10" s="1"/>
  <c r="O1141" i="10"/>
  <c r="P1141" i="10" s="1"/>
  <c r="O1140" i="10"/>
  <c r="P1140" i="10" s="1"/>
  <c r="O1139" i="10"/>
  <c r="O1138" i="10"/>
  <c r="O1137" i="10"/>
  <c r="P1137" i="10" s="1"/>
  <c r="O1136" i="10"/>
  <c r="P1136" i="10" s="1"/>
  <c r="O1135" i="10"/>
  <c r="P1135" i="10" s="1"/>
  <c r="O1134" i="10"/>
  <c r="P1134" i="10" s="1"/>
  <c r="O1133" i="10"/>
  <c r="P1133" i="10" s="1"/>
  <c r="O1132" i="10"/>
  <c r="P1132" i="10" s="1"/>
  <c r="O1131" i="10"/>
  <c r="P1131" i="10" s="1"/>
  <c r="O1130" i="10"/>
  <c r="O1129" i="10"/>
  <c r="P1129" i="10" s="1"/>
  <c r="O1128" i="10"/>
  <c r="P1128" i="10" s="1"/>
  <c r="O1127" i="10"/>
  <c r="P1127" i="10" s="1"/>
  <c r="O1126" i="10"/>
  <c r="P1126" i="10" s="1"/>
  <c r="O1125" i="10"/>
  <c r="P1125" i="10" s="1"/>
  <c r="O1124" i="10"/>
  <c r="P1124" i="10" s="1"/>
  <c r="O1123" i="10"/>
  <c r="P1123" i="10" s="1"/>
  <c r="O1122" i="10"/>
  <c r="P1122" i="10" s="1"/>
  <c r="O1121" i="10"/>
  <c r="P1121" i="10" s="1"/>
  <c r="O1120" i="10"/>
  <c r="O1119" i="10"/>
  <c r="O1118" i="10"/>
  <c r="P1118" i="10" s="1"/>
  <c r="O1117" i="10"/>
  <c r="P1117" i="10" s="1"/>
  <c r="O1116" i="10"/>
  <c r="P1116" i="10" s="1"/>
  <c r="O1115" i="10"/>
  <c r="P1115" i="10" s="1"/>
  <c r="O1114" i="10"/>
  <c r="P1114" i="10" s="1"/>
  <c r="O1113" i="10"/>
  <c r="P1113" i="10" s="1"/>
  <c r="O1112" i="10"/>
  <c r="O1111" i="10"/>
  <c r="P1111" i="10" s="1"/>
  <c r="O1110" i="10"/>
  <c r="P1110" i="10" s="1"/>
  <c r="O1109" i="10"/>
  <c r="P1109" i="10" s="1"/>
  <c r="O1108" i="10"/>
  <c r="P1108" i="10" s="1"/>
  <c r="O1107" i="10"/>
  <c r="O1106" i="10"/>
  <c r="O1105" i="10"/>
  <c r="P1105" i="10" s="1"/>
  <c r="O1104" i="10"/>
  <c r="P1104" i="10" s="1"/>
  <c r="O1103" i="10"/>
  <c r="P1103" i="10" s="1"/>
  <c r="O1102" i="10"/>
  <c r="P1102" i="10" s="1"/>
  <c r="O1101" i="10"/>
  <c r="P1101" i="10" s="1"/>
  <c r="O1100" i="10"/>
  <c r="P1100" i="10" s="1"/>
  <c r="O1099" i="10"/>
  <c r="P1099" i="10" s="1"/>
  <c r="O1098" i="10"/>
  <c r="O1097" i="10"/>
  <c r="P1097" i="10" s="1"/>
  <c r="O1096" i="10"/>
  <c r="P1096" i="10" s="1"/>
  <c r="O1095" i="10"/>
  <c r="P1095" i="10" s="1"/>
  <c r="O1094" i="10"/>
  <c r="P1094" i="10" s="1"/>
  <c r="O1093" i="10"/>
  <c r="P1093" i="10" s="1"/>
  <c r="O1092" i="10"/>
  <c r="P1092" i="10" s="1"/>
  <c r="O1091" i="10"/>
  <c r="P1091" i="10" s="1"/>
  <c r="O1090" i="10"/>
  <c r="P1090" i="10" s="1"/>
  <c r="O1089" i="10"/>
  <c r="P1089" i="10" s="1"/>
  <c r="O1088" i="10"/>
  <c r="O1087" i="10"/>
  <c r="O1086" i="10"/>
  <c r="P1086" i="10" s="1"/>
  <c r="O1085" i="10"/>
  <c r="P1085" i="10" s="1"/>
  <c r="O1084" i="10"/>
  <c r="P1084" i="10" s="1"/>
  <c r="O1083" i="10"/>
  <c r="P1083" i="10" s="1"/>
  <c r="O1082" i="10"/>
  <c r="P1082" i="10" s="1"/>
  <c r="O1081" i="10"/>
  <c r="P1081" i="10" s="1"/>
  <c r="O1080" i="10"/>
  <c r="O1079" i="10"/>
  <c r="P1079" i="10" s="1"/>
  <c r="O1078" i="10"/>
  <c r="P1078" i="10" s="1"/>
  <c r="O1077" i="10"/>
  <c r="P1077" i="10" s="1"/>
  <c r="O1076" i="10"/>
  <c r="P1076" i="10" s="1"/>
  <c r="O1075" i="10"/>
  <c r="O1074" i="10"/>
  <c r="P1074" i="10" s="1"/>
  <c r="O1073" i="10"/>
  <c r="P1073" i="10" s="1"/>
  <c r="O1072" i="10"/>
  <c r="O1071" i="10"/>
  <c r="P1071" i="10" s="1"/>
  <c r="O1070" i="10"/>
  <c r="P1070" i="10" s="1"/>
  <c r="O1069" i="10"/>
  <c r="P1069" i="10" s="1"/>
  <c r="O1068" i="10"/>
  <c r="P1068" i="10" s="1"/>
  <c r="O1067" i="10"/>
  <c r="P1067" i="10" s="1"/>
  <c r="O1066" i="10"/>
  <c r="P1066" i="10" s="1"/>
  <c r="O1065" i="10"/>
  <c r="P1065" i="10" s="1"/>
  <c r="O1064" i="10"/>
  <c r="P1064" i="10" s="1"/>
  <c r="O1063" i="10"/>
  <c r="P1063" i="10" s="1"/>
  <c r="O1062" i="10"/>
  <c r="P1062" i="10" s="1"/>
  <c r="O1061" i="10"/>
  <c r="P1061" i="10" s="1"/>
  <c r="O1060" i="10"/>
  <c r="P1060" i="10" s="1"/>
  <c r="O1059" i="10"/>
  <c r="O1058" i="10"/>
  <c r="O1057" i="10"/>
  <c r="P1057" i="10" s="1"/>
  <c r="O1056" i="10"/>
  <c r="P1056" i="10" s="1"/>
  <c r="O1055" i="10"/>
  <c r="O1054" i="10"/>
  <c r="P1054" i="10" s="1"/>
  <c r="O1053" i="10"/>
  <c r="P1053" i="10" s="1"/>
  <c r="O1052" i="10"/>
  <c r="P1052" i="10" s="1"/>
  <c r="O1051" i="10"/>
  <c r="P1051" i="10" s="1"/>
  <c r="O1050" i="10"/>
  <c r="P1050" i="10" s="1"/>
  <c r="O1049" i="10"/>
  <c r="P1049" i="10" s="1"/>
  <c r="O1048" i="10"/>
  <c r="O1047" i="10"/>
  <c r="P1047" i="10" s="1"/>
  <c r="O1046" i="10"/>
  <c r="P1046" i="10" s="1"/>
  <c r="O1045" i="10"/>
  <c r="O1044" i="10"/>
  <c r="P1044" i="10" s="1"/>
  <c r="O1043" i="10"/>
  <c r="P1043" i="10" s="1"/>
  <c r="O1042" i="10"/>
  <c r="P1042" i="10" s="1"/>
  <c r="O1041" i="10"/>
  <c r="P1041" i="10" s="1"/>
  <c r="O1040" i="10"/>
  <c r="P1040" i="10" s="1"/>
  <c r="O1039" i="10"/>
  <c r="O1038" i="10"/>
  <c r="P1038" i="10" s="1"/>
  <c r="O1037" i="10"/>
  <c r="P1037" i="10" s="1"/>
  <c r="O1036" i="10"/>
  <c r="P1036" i="10" s="1"/>
  <c r="O1035" i="10"/>
  <c r="O1034" i="10"/>
  <c r="O1033" i="10"/>
  <c r="P1033" i="10" s="1"/>
  <c r="O1032" i="10"/>
  <c r="P1032" i="10" s="1"/>
  <c r="O1031" i="10"/>
  <c r="O1030" i="10"/>
  <c r="P1030" i="10" s="1"/>
  <c r="O1029" i="10"/>
  <c r="O1028" i="10"/>
  <c r="P1028" i="10" s="1"/>
  <c r="O1027" i="10"/>
  <c r="P1027" i="10" s="1"/>
  <c r="O1026" i="10"/>
  <c r="P1026" i="10" s="1"/>
  <c r="O1025" i="10"/>
  <c r="P1025" i="10" s="1"/>
  <c r="O1024" i="10"/>
  <c r="O1023" i="10"/>
  <c r="P1023" i="10" s="1"/>
  <c r="O1022" i="10"/>
  <c r="P1022" i="10" s="1"/>
  <c r="O1021" i="10"/>
  <c r="O1020" i="10"/>
  <c r="P1020" i="10" s="1"/>
  <c r="O1019" i="10"/>
  <c r="O1018" i="10"/>
  <c r="P1018" i="10" s="1"/>
  <c r="O1017" i="10"/>
  <c r="P1017" i="10" s="1"/>
  <c r="O1016" i="10"/>
  <c r="O1015" i="10"/>
  <c r="P1015" i="10" s="1"/>
  <c r="O1014" i="10"/>
  <c r="P1014" i="10" s="1"/>
  <c r="O1013" i="10"/>
  <c r="O1012" i="10"/>
  <c r="P1012" i="10" s="1"/>
  <c r="O1011" i="10"/>
  <c r="P1011" i="10" s="1"/>
  <c r="O1010" i="10"/>
  <c r="O1009" i="10"/>
  <c r="P1009" i="10" s="1"/>
  <c r="O1008" i="10"/>
  <c r="P1008" i="10" s="1"/>
  <c r="O1007" i="10"/>
  <c r="O1006" i="10"/>
  <c r="P1006" i="10" s="1"/>
  <c r="O1005" i="10"/>
  <c r="P1005" i="10" s="1"/>
  <c r="O1004" i="10"/>
  <c r="P1004" i="10" s="1"/>
  <c r="O1003" i="10"/>
  <c r="P1003" i="10" s="1"/>
  <c r="O1002" i="10"/>
  <c r="P1002" i="10" s="1"/>
  <c r="O1001" i="10"/>
  <c r="O1000" i="10"/>
  <c r="P1000" i="10" s="1"/>
  <c r="O999" i="10"/>
  <c r="P999" i="10" s="1"/>
  <c r="O998" i="10"/>
  <c r="P998" i="10" s="1"/>
  <c r="O997" i="10"/>
  <c r="P997" i="10" s="1"/>
  <c r="O996" i="10"/>
  <c r="P996" i="10" s="1"/>
  <c r="O995" i="10"/>
  <c r="P995" i="10" s="1"/>
  <c r="O994" i="10"/>
  <c r="P994" i="10" s="1"/>
  <c r="O993" i="10"/>
  <c r="P993" i="10" s="1"/>
  <c r="O992" i="10"/>
  <c r="P992" i="10" s="1"/>
  <c r="O991" i="10"/>
  <c r="P991" i="10" s="1"/>
  <c r="O990" i="10"/>
  <c r="O989" i="10"/>
  <c r="P989" i="10" s="1"/>
  <c r="O988" i="10"/>
  <c r="P988" i="10" s="1"/>
  <c r="O987" i="10"/>
  <c r="O986" i="10"/>
  <c r="P986" i="10" s="1"/>
  <c r="O985" i="10"/>
  <c r="P985" i="10" s="1"/>
  <c r="O984" i="10"/>
  <c r="O983" i="10"/>
  <c r="P983" i="10" s="1"/>
  <c r="O982" i="10"/>
  <c r="P982" i="10" s="1"/>
  <c r="O981" i="10"/>
  <c r="O980" i="10"/>
  <c r="P980" i="10" s="1"/>
  <c r="O979" i="10"/>
  <c r="O978" i="10"/>
  <c r="O977" i="10"/>
  <c r="O976" i="10"/>
  <c r="O975" i="10"/>
  <c r="O974" i="10"/>
  <c r="P974" i="10" s="1"/>
  <c r="O973" i="10"/>
  <c r="O972" i="10"/>
  <c r="P972" i="10" s="1"/>
  <c r="O971" i="10"/>
  <c r="P971" i="10" s="1"/>
  <c r="O970" i="10"/>
  <c r="O969" i="10"/>
  <c r="O968" i="10"/>
  <c r="P968" i="10" s="1"/>
  <c r="O967" i="10"/>
  <c r="O966" i="10"/>
  <c r="P966" i="10" s="1"/>
  <c r="O965" i="10"/>
  <c r="P965" i="10" s="1"/>
  <c r="O964" i="10"/>
  <c r="P964" i="10" s="1"/>
  <c r="O963" i="10"/>
  <c r="P963" i="10" s="1"/>
  <c r="O962" i="10"/>
  <c r="P962" i="10" s="1"/>
  <c r="O961" i="10"/>
  <c r="P961" i="10" s="1"/>
  <c r="O960" i="10"/>
  <c r="P960" i="10" s="1"/>
  <c r="O959" i="10"/>
  <c r="P959" i="10" s="1"/>
  <c r="O958" i="10"/>
  <c r="P958" i="10" s="1"/>
  <c r="O957" i="10"/>
  <c r="P957" i="10" s="1"/>
  <c r="O956" i="10"/>
  <c r="P956" i="10" s="1"/>
  <c r="O955" i="10"/>
  <c r="O954" i="10"/>
  <c r="P954" i="10" s="1"/>
  <c r="O953" i="10"/>
  <c r="P953" i="10" s="1"/>
  <c r="O952" i="10"/>
  <c r="O951" i="10"/>
  <c r="P951" i="10" s="1"/>
  <c r="O950" i="10"/>
  <c r="P950" i="10" s="1"/>
  <c r="O949" i="10"/>
  <c r="O948" i="10"/>
  <c r="P948" i="10" s="1"/>
  <c r="O947" i="10"/>
  <c r="P947" i="10" s="1"/>
  <c r="O946" i="10"/>
  <c r="P946" i="10" s="1"/>
  <c r="O945" i="10"/>
  <c r="P945" i="10" s="1"/>
  <c r="O944" i="10"/>
  <c r="P944" i="10" s="1"/>
  <c r="O943" i="10"/>
  <c r="O942" i="10"/>
  <c r="O941" i="10"/>
  <c r="P941" i="10" s="1"/>
  <c r="O940" i="10"/>
  <c r="P940" i="10" s="1"/>
  <c r="O939" i="10"/>
  <c r="O938" i="10"/>
  <c r="P938" i="10" s="1"/>
  <c r="O937" i="10"/>
  <c r="P937" i="10" s="1"/>
  <c r="O936" i="10"/>
  <c r="P936" i="10" s="1"/>
  <c r="O935" i="10"/>
  <c r="P935" i="10" s="1"/>
  <c r="O934" i="10"/>
  <c r="P934" i="10" s="1"/>
  <c r="O933" i="10"/>
  <c r="P933" i="10" s="1"/>
  <c r="O932" i="10"/>
  <c r="P932" i="10" s="1"/>
  <c r="O931" i="10"/>
  <c r="P931" i="10" s="1"/>
  <c r="O930" i="10"/>
  <c r="P930" i="10" s="1"/>
  <c r="O929" i="10"/>
  <c r="O928" i="10"/>
  <c r="P928" i="10" s="1"/>
  <c r="O927" i="10"/>
  <c r="P927" i="10" s="1"/>
  <c r="O926" i="10"/>
  <c r="P926" i="10" s="1"/>
  <c r="O925" i="10"/>
  <c r="O924" i="10"/>
  <c r="P924" i="10" s="1"/>
  <c r="O923" i="10"/>
  <c r="O922" i="10"/>
  <c r="O921" i="10"/>
  <c r="P921" i="10" s="1"/>
  <c r="O920" i="10"/>
  <c r="P920" i="10" s="1"/>
  <c r="O919" i="10"/>
  <c r="P919" i="10" s="1"/>
  <c r="O918" i="10"/>
  <c r="O917" i="10"/>
  <c r="P917" i="10" s="1"/>
  <c r="O916" i="10"/>
  <c r="P916" i="10" s="1"/>
  <c r="O915" i="10"/>
  <c r="O914" i="10"/>
  <c r="O913" i="10"/>
  <c r="P913" i="10" s="1"/>
  <c r="O912" i="10"/>
  <c r="P912" i="10" s="1"/>
  <c r="O911" i="10"/>
  <c r="P911" i="10" s="1"/>
  <c r="O910" i="10"/>
  <c r="O909" i="10"/>
  <c r="P909" i="10" s="1"/>
  <c r="O908" i="10"/>
  <c r="P908" i="10" s="1"/>
  <c r="O907" i="10"/>
  <c r="O906" i="10"/>
  <c r="O905" i="10"/>
  <c r="P905" i="10" s="1"/>
  <c r="O904" i="10"/>
  <c r="P904" i="10" s="1"/>
  <c r="O903" i="10"/>
  <c r="P903" i="10" s="1"/>
  <c r="O902" i="10"/>
  <c r="O901" i="10"/>
  <c r="P901" i="10" s="1"/>
  <c r="O900" i="10"/>
  <c r="P900" i="10" s="1"/>
  <c r="O899" i="10"/>
  <c r="O898" i="10"/>
  <c r="O897" i="10"/>
  <c r="P897" i="10" s="1"/>
  <c r="O896" i="10"/>
  <c r="P896" i="10" s="1"/>
  <c r="O895" i="10"/>
  <c r="P895" i="10" s="1"/>
  <c r="O894" i="10"/>
  <c r="O893" i="10"/>
  <c r="P893" i="10" s="1"/>
  <c r="O892" i="10"/>
  <c r="P892" i="10" s="1"/>
  <c r="O891" i="10"/>
  <c r="O890" i="10"/>
  <c r="O889" i="10"/>
  <c r="P889" i="10" s="1"/>
  <c r="O888" i="10"/>
  <c r="P888" i="10" s="1"/>
  <c r="O887" i="10"/>
  <c r="P887" i="10" s="1"/>
  <c r="O886" i="10"/>
  <c r="O885" i="10"/>
  <c r="P885" i="10" s="1"/>
  <c r="O884" i="10"/>
  <c r="P884" i="10" s="1"/>
  <c r="O883" i="10"/>
  <c r="O882" i="10"/>
  <c r="O881" i="10"/>
  <c r="P881" i="10" s="1"/>
  <c r="O880" i="10"/>
  <c r="P880" i="10" s="1"/>
  <c r="O879" i="10"/>
  <c r="P879" i="10" s="1"/>
  <c r="O878" i="10"/>
  <c r="O877" i="10"/>
  <c r="P877" i="10" s="1"/>
  <c r="O876" i="10"/>
  <c r="P876" i="10" s="1"/>
  <c r="O875" i="10"/>
  <c r="O874" i="10"/>
  <c r="O873" i="10"/>
  <c r="P873" i="10" s="1"/>
  <c r="O872" i="10"/>
  <c r="P872" i="10" s="1"/>
  <c r="O871" i="10"/>
  <c r="P871" i="10" s="1"/>
  <c r="O870" i="10"/>
  <c r="O869" i="10"/>
  <c r="P869" i="10" s="1"/>
  <c r="O868" i="10"/>
  <c r="P868" i="10" s="1"/>
  <c r="O867" i="10"/>
  <c r="O866" i="10"/>
  <c r="O865" i="10"/>
  <c r="P865" i="10" s="1"/>
  <c r="O864" i="10"/>
  <c r="P864" i="10" s="1"/>
  <c r="O863" i="10"/>
  <c r="P863" i="10" s="1"/>
  <c r="O862" i="10"/>
  <c r="O861" i="10"/>
  <c r="P861" i="10" s="1"/>
  <c r="O860" i="10"/>
  <c r="O859" i="10"/>
  <c r="O858" i="10"/>
  <c r="O857" i="10"/>
  <c r="P857" i="10" s="1"/>
  <c r="O856" i="10"/>
  <c r="P856" i="10" s="1"/>
  <c r="O855" i="10"/>
  <c r="P855" i="10" s="1"/>
  <c r="O854" i="10"/>
  <c r="O853" i="10"/>
  <c r="P853" i="10" s="1"/>
  <c r="O852" i="10"/>
  <c r="P852" i="10" s="1"/>
  <c r="O851" i="10"/>
  <c r="O850" i="10"/>
  <c r="O849" i="10"/>
  <c r="P849" i="10" s="1"/>
  <c r="O848" i="10"/>
  <c r="P848" i="10" s="1"/>
  <c r="O847" i="10"/>
  <c r="P847" i="10" s="1"/>
  <c r="O846" i="10"/>
  <c r="O845" i="10"/>
  <c r="P845" i="10" s="1"/>
  <c r="O844" i="10"/>
  <c r="P844" i="10" s="1"/>
  <c r="O843" i="10"/>
  <c r="O842" i="10"/>
  <c r="O841" i="10"/>
  <c r="P841" i="10" s="1"/>
  <c r="O840" i="10"/>
  <c r="P840" i="10" s="1"/>
  <c r="O839" i="10"/>
  <c r="P839" i="10" s="1"/>
  <c r="O838" i="10"/>
  <c r="O837" i="10"/>
  <c r="P837" i="10" s="1"/>
  <c r="O836" i="10"/>
  <c r="P836" i="10" s="1"/>
  <c r="O835" i="10"/>
  <c r="O834" i="10"/>
  <c r="O833" i="10"/>
  <c r="O832" i="10"/>
  <c r="P832" i="10" s="1"/>
  <c r="O831" i="10"/>
  <c r="P831" i="10" s="1"/>
  <c r="O830" i="10"/>
  <c r="O829" i="10"/>
  <c r="P829" i="10" s="1"/>
  <c r="O828" i="10"/>
  <c r="P828" i="10" s="1"/>
  <c r="O827" i="10"/>
  <c r="O826" i="10"/>
  <c r="O825" i="10"/>
  <c r="P825" i="10" s="1"/>
  <c r="O824" i="10"/>
  <c r="P824" i="10" s="1"/>
  <c r="O823" i="10"/>
  <c r="P823" i="10" s="1"/>
  <c r="O822" i="10"/>
  <c r="O821" i="10"/>
  <c r="P821" i="10" s="1"/>
  <c r="O820" i="10"/>
  <c r="P820" i="10" s="1"/>
  <c r="O819" i="10"/>
  <c r="O818" i="10"/>
  <c r="O817" i="10"/>
  <c r="P817" i="10" s="1"/>
  <c r="O816" i="10"/>
  <c r="P816" i="10" s="1"/>
  <c r="O815" i="10"/>
  <c r="P815" i="10" s="1"/>
  <c r="O814" i="10"/>
  <c r="O813" i="10"/>
  <c r="P813" i="10" s="1"/>
  <c r="O812" i="10"/>
  <c r="P812" i="10" s="1"/>
  <c r="O811" i="10"/>
  <c r="O810" i="10"/>
  <c r="O809" i="10"/>
  <c r="P809" i="10" s="1"/>
  <c r="O808" i="10"/>
  <c r="P808" i="10" s="1"/>
  <c r="O807" i="10"/>
  <c r="P807" i="10" s="1"/>
  <c r="O806" i="10"/>
  <c r="O805" i="10"/>
  <c r="P805" i="10" s="1"/>
  <c r="O804" i="10"/>
  <c r="P804" i="10" s="1"/>
  <c r="O803" i="10"/>
  <c r="O802" i="10"/>
  <c r="O801" i="10"/>
  <c r="P801" i="10" s="1"/>
  <c r="O800" i="10"/>
  <c r="P800" i="10" s="1"/>
  <c r="O799" i="10"/>
  <c r="P799" i="10" s="1"/>
  <c r="O798" i="10"/>
  <c r="O797" i="10"/>
  <c r="P797" i="10" s="1"/>
  <c r="O796" i="10"/>
  <c r="O795" i="10"/>
  <c r="O794" i="10"/>
  <c r="O793" i="10"/>
  <c r="P793" i="10" s="1"/>
  <c r="O792" i="10"/>
  <c r="P792" i="10" s="1"/>
  <c r="O791" i="10"/>
  <c r="P791" i="10" s="1"/>
  <c r="O790" i="10"/>
  <c r="O789" i="10"/>
  <c r="P789" i="10" s="1"/>
  <c r="O788" i="10"/>
  <c r="P788" i="10" s="1"/>
  <c r="O787" i="10"/>
  <c r="O786" i="10"/>
  <c r="O785" i="10"/>
  <c r="P785" i="10" s="1"/>
  <c r="P784" i="10"/>
  <c r="O784" i="10"/>
  <c r="O783" i="10"/>
  <c r="P783" i="10" s="1"/>
  <c r="O782" i="10"/>
  <c r="O781" i="10"/>
  <c r="P781" i="10" s="1"/>
  <c r="O780" i="10"/>
  <c r="S780" i="10" s="1"/>
  <c r="O779" i="10"/>
  <c r="O778" i="10"/>
  <c r="O777" i="10"/>
  <c r="P777" i="10" s="1"/>
  <c r="O776" i="10"/>
  <c r="P776" i="10" s="1"/>
  <c r="O775" i="10"/>
  <c r="P775" i="10" s="1"/>
  <c r="O774" i="10"/>
  <c r="O773" i="10"/>
  <c r="P773" i="10" s="1"/>
  <c r="O772" i="10"/>
  <c r="P772" i="10" s="1"/>
  <c r="O771" i="10"/>
  <c r="O770" i="10"/>
  <c r="P770" i="10" s="1"/>
  <c r="O769" i="10"/>
  <c r="P769" i="10" s="1"/>
  <c r="O768" i="10"/>
  <c r="P768" i="10" s="1"/>
  <c r="O767" i="10"/>
  <c r="P767" i="10" s="1"/>
  <c r="O766" i="10"/>
  <c r="O765" i="10"/>
  <c r="P765" i="10" s="1"/>
  <c r="O764" i="10"/>
  <c r="P764" i="10" s="1"/>
  <c r="O763" i="10"/>
  <c r="O762" i="10"/>
  <c r="P762" i="10" s="1"/>
  <c r="O761" i="10"/>
  <c r="P761" i="10" s="1"/>
  <c r="O760" i="10"/>
  <c r="P760" i="10" s="1"/>
  <c r="O759" i="10"/>
  <c r="P759" i="10" s="1"/>
  <c r="O758" i="10"/>
  <c r="O757" i="10"/>
  <c r="P757" i="10" s="1"/>
  <c r="O756" i="10"/>
  <c r="P756" i="10" s="1"/>
  <c r="O755" i="10"/>
  <c r="O754" i="10"/>
  <c r="O753" i="10"/>
  <c r="P753" i="10" s="1"/>
  <c r="O752" i="10"/>
  <c r="P752" i="10" s="1"/>
  <c r="O751" i="10"/>
  <c r="P751" i="10" s="1"/>
  <c r="O750" i="10"/>
  <c r="O749" i="10"/>
  <c r="P749" i="10" s="1"/>
  <c r="O748" i="10"/>
  <c r="P748" i="10" s="1"/>
  <c r="O747" i="10"/>
  <c r="O746" i="10"/>
  <c r="P746" i="10" s="1"/>
  <c r="O745" i="10"/>
  <c r="P745" i="10" s="1"/>
  <c r="O744" i="10"/>
  <c r="P744" i="10" s="1"/>
  <c r="O743" i="10"/>
  <c r="P743" i="10" s="1"/>
  <c r="O742" i="10"/>
  <c r="O741" i="10"/>
  <c r="P741" i="10" s="1"/>
  <c r="O740" i="10"/>
  <c r="P740" i="10" s="1"/>
  <c r="O739" i="10"/>
  <c r="O738" i="10"/>
  <c r="O737" i="10"/>
  <c r="P737" i="10" s="1"/>
  <c r="O736" i="10"/>
  <c r="P736" i="10" s="1"/>
  <c r="O735" i="10"/>
  <c r="P735" i="10" s="1"/>
  <c r="T735" i="10" s="1"/>
  <c r="O734" i="10"/>
  <c r="O733" i="10"/>
  <c r="P733" i="10" s="1"/>
  <c r="O732" i="10"/>
  <c r="P732" i="10" s="1"/>
  <c r="O731" i="10"/>
  <c r="O730" i="10"/>
  <c r="P730" i="10" s="1"/>
  <c r="O729" i="10"/>
  <c r="P729" i="10" s="1"/>
  <c r="O728" i="10"/>
  <c r="P728" i="10" s="1"/>
  <c r="O727" i="10"/>
  <c r="P727" i="10" s="1"/>
  <c r="O726" i="10"/>
  <c r="O725" i="10"/>
  <c r="P725" i="10" s="1"/>
  <c r="O724" i="10"/>
  <c r="P724" i="10" s="1"/>
  <c r="O723" i="10"/>
  <c r="O722" i="10"/>
  <c r="O721" i="10"/>
  <c r="P721" i="10" s="1"/>
  <c r="O720" i="10"/>
  <c r="P720" i="10" s="1"/>
  <c r="O719" i="10"/>
  <c r="P719" i="10" s="1"/>
  <c r="O718" i="10"/>
  <c r="O717" i="10"/>
  <c r="P717" i="10" s="1"/>
  <c r="O716" i="10"/>
  <c r="P716" i="10" s="1"/>
  <c r="O715" i="10"/>
  <c r="O714" i="10"/>
  <c r="P714" i="10" s="1"/>
  <c r="O713" i="10"/>
  <c r="P713" i="10" s="1"/>
  <c r="O712" i="10"/>
  <c r="P712" i="10" s="1"/>
  <c r="O711" i="10"/>
  <c r="P711" i="10" s="1"/>
  <c r="O710" i="10"/>
  <c r="O709" i="10"/>
  <c r="P709" i="10" s="1"/>
  <c r="O708" i="10"/>
  <c r="P708" i="10" s="1"/>
  <c r="O707" i="10"/>
  <c r="O706" i="10"/>
  <c r="O705" i="10"/>
  <c r="P705" i="10" s="1"/>
  <c r="O704" i="10"/>
  <c r="P704" i="10" s="1"/>
  <c r="O703" i="10"/>
  <c r="P703" i="10" s="1"/>
  <c r="O702" i="10"/>
  <c r="O701" i="10"/>
  <c r="P701" i="10" s="1"/>
  <c r="O700" i="10"/>
  <c r="P700" i="10" s="1"/>
  <c r="O699" i="10"/>
  <c r="O698" i="10"/>
  <c r="P698" i="10" s="1"/>
  <c r="O697" i="10"/>
  <c r="P697" i="10" s="1"/>
  <c r="O696" i="10"/>
  <c r="P696" i="10" s="1"/>
  <c r="O695" i="10"/>
  <c r="P695" i="10" s="1"/>
  <c r="O694" i="10"/>
  <c r="O693" i="10"/>
  <c r="P693" i="10" s="1"/>
  <c r="O692" i="10"/>
  <c r="P692" i="10" s="1"/>
  <c r="O691" i="10"/>
  <c r="O690" i="10"/>
  <c r="O689" i="10"/>
  <c r="P689" i="10" s="1"/>
  <c r="O688" i="10"/>
  <c r="P688" i="10" s="1"/>
  <c r="O687" i="10"/>
  <c r="P687" i="10" s="1"/>
  <c r="O686" i="10"/>
  <c r="O685" i="10"/>
  <c r="P685" i="10" s="1"/>
  <c r="O684" i="10"/>
  <c r="P684" i="10" s="1"/>
  <c r="O683" i="10"/>
  <c r="O682" i="10"/>
  <c r="P682" i="10" s="1"/>
  <c r="O681" i="10"/>
  <c r="O680" i="10"/>
  <c r="P680" i="10" s="1"/>
  <c r="O679" i="10"/>
  <c r="P679" i="10" s="1"/>
  <c r="O678" i="10"/>
  <c r="O677" i="10"/>
  <c r="P677" i="10" s="1"/>
  <c r="O676" i="10"/>
  <c r="P676" i="10" s="1"/>
  <c r="O675" i="10"/>
  <c r="O674" i="10"/>
  <c r="P674" i="10" s="1"/>
  <c r="O673" i="10"/>
  <c r="O672" i="10"/>
  <c r="P672" i="10" s="1"/>
  <c r="O671" i="10"/>
  <c r="P671" i="10" s="1"/>
  <c r="O670" i="10"/>
  <c r="O669" i="10"/>
  <c r="P669" i="10" s="1"/>
  <c r="O668" i="10"/>
  <c r="P668" i="10" s="1"/>
  <c r="O667" i="10"/>
  <c r="O666" i="10"/>
  <c r="O665" i="10"/>
  <c r="O664" i="10"/>
  <c r="P664" i="10" s="1"/>
  <c r="O663" i="10"/>
  <c r="P663" i="10" s="1"/>
  <c r="O662" i="10"/>
  <c r="O661" i="10"/>
  <c r="P661" i="10" s="1"/>
  <c r="O660" i="10"/>
  <c r="P660" i="10" s="1"/>
  <c r="O659" i="10"/>
  <c r="O658" i="10"/>
  <c r="O657" i="10"/>
  <c r="O656" i="10"/>
  <c r="P656" i="10" s="1"/>
  <c r="O655" i="10"/>
  <c r="P655" i="10" s="1"/>
  <c r="O654" i="10"/>
  <c r="O653" i="10"/>
  <c r="P653" i="10" s="1"/>
  <c r="O652" i="10"/>
  <c r="P652" i="10" s="1"/>
  <c r="O651" i="10"/>
  <c r="O650" i="10"/>
  <c r="O649" i="10"/>
  <c r="O648" i="10"/>
  <c r="P648" i="10" s="1"/>
  <c r="O647" i="10"/>
  <c r="P647" i="10" s="1"/>
  <c r="O646" i="10"/>
  <c r="O645" i="10"/>
  <c r="P645" i="10" s="1"/>
  <c r="O644" i="10"/>
  <c r="P644" i="10" s="1"/>
  <c r="O643" i="10"/>
  <c r="O642" i="10"/>
  <c r="O641" i="10"/>
  <c r="O640" i="10"/>
  <c r="P640" i="10" s="1"/>
  <c r="O639" i="10"/>
  <c r="P639" i="10" s="1"/>
  <c r="O638" i="10"/>
  <c r="O637" i="10"/>
  <c r="P637" i="10" s="1"/>
  <c r="O636" i="10"/>
  <c r="P636" i="10" s="1"/>
  <c r="O635" i="10"/>
  <c r="O634" i="10"/>
  <c r="P634" i="10" s="1"/>
  <c r="O633" i="10"/>
  <c r="O632" i="10"/>
  <c r="P632" i="10" s="1"/>
  <c r="O631" i="10"/>
  <c r="P631" i="10" s="1"/>
  <c r="O630" i="10"/>
  <c r="O629" i="10"/>
  <c r="P629" i="10" s="1"/>
  <c r="O628" i="10"/>
  <c r="P628" i="10" s="1"/>
  <c r="O627" i="10"/>
  <c r="O626" i="10"/>
  <c r="O625" i="10"/>
  <c r="O624" i="10"/>
  <c r="P624" i="10" s="1"/>
  <c r="O623" i="10"/>
  <c r="P623" i="10" s="1"/>
  <c r="O622" i="10"/>
  <c r="O621" i="10"/>
  <c r="P621" i="10" s="1"/>
  <c r="O620" i="10"/>
  <c r="P620" i="10" s="1"/>
  <c r="O619" i="10"/>
  <c r="O618" i="10"/>
  <c r="P618" i="10" s="1"/>
  <c r="O617" i="10"/>
  <c r="O616" i="10"/>
  <c r="P616" i="10" s="1"/>
  <c r="O615" i="10"/>
  <c r="P615" i="10" s="1"/>
  <c r="O614" i="10"/>
  <c r="O613" i="10"/>
  <c r="P613" i="10" s="1"/>
  <c r="O612" i="10"/>
  <c r="P612" i="10" s="1"/>
  <c r="O611" i="10"/>
  <c r="O610" i="10"/>
  <c r="P610" i="10" s="1"/>
  <c r="O609" i="10"/>
  <c r="O608" i="10"/>
  <c r="P608" i="10" s="1"/>
  <c r="O607" i="10"/>
  <c r="P607" i="10" s="1"/>
  <c r="O606" i="10"/>
  <c r="O605" i="10"/>
  <c r="P605" i="10" s="1"/>
  <c r="O604" i="10"/>
  <c r="P604" i="10" s="1"/>
  <c r="O603" i="10"/>
  <c r="O602" i="10"/>
  <c r="P602" i="10" s="1"/>
  <c r="O601" i="10"/>
  <c r="O600" i="10"/>
  <c r="P600" i="10" s="1"/>
  <c r="O599" i="10"/>
  <c r="P599" i="10" s="1"/>
  <c r="O598" i="10"/>
  <c r="O597" i="10"/>
  <c r="P597" i="10" s="1"/>
  <c r="O596" i="10"/>
  <c r="P596" i="10" s="1"/>
  <c r="O595" i="10"/>
  <c r="O594" i="10"/>
  <c r="O593" i="10"/>
  <c r="O592" i="10"/>
  <c r="P592" i="10" s="1"/>
  <c r="O591" i="10"/>
  <c r="P591" i="10" s="1"/>
  <c r="O590" i="10"/>
  <c r="O589" i="10"/>
  <c r="P589" i="10" s="1"/>
  <c r="O588" i="10"/>
  <c r="P588" i="10" s="1"/>
  <c r="O587" i="10"/>
  <c r="O586" i="10"/>
  <c r="P586" i="10" s="1"/>
  <c r="O585" i="10"/>
  <c r="O584" i="10"/>
  <c r="P584" i="10" s="1"/>
  <c r="O583" i="10"/>
  <c r="P583" i="10" s="1"/>
  <c r="O582" i="10"/>
  <c r="O581" i="10"/>
  <c r="P581" i="10" s="1"/>
  <c r="O580" i="10"/>
  <c r="O579" i="10"/>
  <c r="O578" i="10"/>
  <c r="O577" i="10"/>
  <c r="O576" i="10"/>
  <c r="P576" i="10" s="1"/>
  <c r="O575" i="10"/>
  <c r="P575" i="10" s="1"/>
  <c r="O574" i="10"/>
  <c r="O573" i="10"/>
  <c r="P573" i="10" s="1"/>
  <c r="O572" i="10"/>
  <c r="P572" i="10" s="1"/>
  <c r="O571" i="10"/>
  <c r="O570" i="10"/>
  <c r="P570" i="10" s="1"/>
  <c r="O569" i="10"/>
  <c r="O568" i="10"/>
  <c r="P568" i="10" s="1"/>
  <c r="O567" i="10"/>
  <c r="P567" i="10" s="1"/>
  <c r="O566" i="10"/>
  <c r="O565" i="10"/>
  <c r="P565" i="10" s="1"/>
  <c r="O564" i="10"/>
  <c r="P564" i="10" s="1"/>
  <c r="O563" i="10"/>
  <c r="O562" i="10"/>
  <c r="O561" i="10"/>
  <c r="O560" i="10"/>
  <c r="P560" i="10" s="1"/>
  <c r="O559" i="10"/>
  <c r="O558" i="10"/>
  <c r="O557" i="10"/>
  <c r="P557" i="10" s="1"/>
  <c r="O556" i="10"/>
  <c r="P556" i="10" s="1"/>
  <c r="O555" i="10"/>
  <c r="O554" i="10"/>
  <c r="O553" i="10"/>
  <c r="O552" i="10"/>
  <c r="P552" i="10" s="1"/>
  <c r="O551" i="10"/>
  <c r="P551" i="10" s="1"/>
  <c r="O550" i="10"/>
  <c r="O549" i="10"/>
  <c r="P549" i="10" s="1"/>
  <c r="O548" i="10"/>
  <c r="P548" i="10" s="1"/>
  <c r="T548" i="10" s="1"/>
  <c r="O547" i="10"/>
  <c r="O546" i="10"/>
  <c r="P546" i="10" s="1"/>
  <c r="O545" i="10"/>
  <c r="O544" i="10"/>
  <c r="P544" i="10" s="1"/>
  <c r="O543" i="10"/>
  <c r="P543" i="10" s="1"/>
  <c r="O542" i="10"/>
  <c r="O541" i="10"/>
  <c r="P541" i="10" s="1"/>
  <c r="O540" i="10"/>
  <c r="P540" i="10" s="1"/>
  <c r="O539" i="10"/>
  <c r="P539" i="10" s="1"/>
  <c r="O538" i="10"/>
  <c r="P538" i="10" s="1"/>
  <c r="O537" i="10"/>
  <c r="O536" i="10"/>
  <c r="P536" i="10" s="1"/>
  <c r="O535" i="10"/>
  <c r="P535" i="10" s="1"/>
  <c r="O534" i="10"/>
  <c r="O533" i="10"/>
  <c r="P533" i="10" s="1"/>
  <c r="O532" i="10"/>
  <c r="P532" i="10" s="1"/>
  <c r="O531" i="10"/>
  <c r="P531" i="10" s="1"/>
  <c r="O530" i="10"/>
  <c r="O529" i="10"/>
  <c r="O528" i="10"/>
  <c r="P528" i="10" s="1"/>
  <c r="O527" i="10"/>
  <c r="P527" i="10" s="1"/>
  <c r="O526" i="10"/>
  <c r="O525" i="10"/>
  <c r="P525" i="10" s="1"/>
  <c r="O524" i="10"/>
  <c r="P524" i="10" s="1"/>
  <c r="O523" i="10"/>
  <c r="P523" i="10" s="1"/>
  <c r="O522" i="10"/>
  <c r="O521" i="10"/>
  <c r="O520" i="10"/>
  <c r="P520" i="10" s="1"/>
  <c r="O519" i="10"/>
  <c r="P519" i="10" s="1"/>
  <c r="O518" i="10"/>
  <c r="O517" i="10"/>
  <c r="P517" i="10" s="1"/>
  <c r="O516" i="10"/>
  <c r="P516" i="10" s="1"/>
  <c r="O515" i="10"/>
  <c r="O514" i="10"/>
  <c r="O513" i="10"/>
  <c r="O512" i="10"/>
  <c r="P512" i="10" s="1"/>
  <c r="O511" i="10"/>
  <c r="P511" i="10" s="1"/>
  <c r="O510" i="10"/>
  <c r="O509" i="10"/>
  <c r="P509" i="10" s="1"/>
  <c r="O508" i="10"/>
  <c r="P508" i="10" s="1"/>
  <c r="O507" i="10"/>
  <c r="O506" i="10"/>
  <c r="O505" i="10"/>
  <c r="O504" i="10"/>
  <c r="P504" i="10" s="1"/>
  <c r="O503" i="10"/>
  <c r="P503" i="10" s="1"/>
  <c r="O502" i="10"/>
  <c r="O501" i="10"/>
  <c r="P501" i="10" s="1"/>
  <c r="O500" i="10"/>
  <c r="P500" i="10" s="1"/>
  <c r="O499" i="10"/>
  <c r="P499" i="10" s="1"/>
  <c r="O498" i="10"/>
  <c r="S498" i="10" s="1"/>
  <c r="O497" i="10"/>
  <c r="P497" i="10" s="1"/>
  <c r="O496" i="10"/>
  <c r="P496" i="10" s="1"/>
  <c r="O495" i="10"/>
  <c r="P495" i="10" s="1"/>
  <c r="O494" i="10"/>
  <c r="O493" i="10"/>
  <c r="P493" i="10" s="1"/>
  <c r="O492" i="10"/>
  <c r="P492" i="10" s="1"/>
  <c r="O491" i="10"/>
  <c r="P491" i="10" s="1"/>
  <c r="O490" i="10"/>
  <c r="O489" i="10"/>
  <c r="P489" i="10" s="1"/>
  <c r="O488" i="10"/>
  <c r="P488" i="10" s="1"/>
  <c r="O487" i="10"/>
  <c r="O486" i="10"/>
  <c r="O485" i="10"/>
  <c r="P485" i="10" s="1"/>
  <c r="O484" i="10"/>
  <c r="P484" i="10" s="1"/>
  <c r="O483" i="10"/>
  <c r="O482" i="10"/>
  <c r="P482" i="10" s="1"/>
  <c r="O481" i="10"/>
  <c r="P481" i="10" s="1"/>
  <c r="O480" i="10"/>
  <c r="P480" i="10" s="1"/>
  <c r="O479" i="10"/>
  <c r="O478" i="10"/>
  <c r="O477" i="10"/>
  <c r="P477" i="10" s="1"/>
  <c r="O476" i="10"/>
  <c r="P476" i="10" s="1"/>
  <c r="O475" i="10"/>
  <c r="O474" i="10"/>
  <c r="P474" i="10" s="1"/>
  <c r="O473" i="10"/>
  <c r="P473" i="10" s="1"/>
  <c r="O472" i="10"/>
  <c r="P472" i="10" s="1"/>
  <c r="O471" i="10"/>
  <c r="P471" i="10" s="1"/>
  <c r="O470" i="10"/>
  <c r="P470" i="10" s="1"/>
  <c r="O469" i="10"/>
  <c r="P469" i="10" s="1"/>
  <c r="O468" i="10"/>
  <c r="P468" i="10" s="1"/>
  <c r="T468" i="10" s="1"/>
  <c r="O467" i="10"/>
  <c r="S467" i="10" s="1"/>
  <c r="O466" i="10"/>
  <c r="P466" i="10" s="1"/>
  <c r="T466" i="10" s="1"/>
  <c r="O465" i="10"/>
  <c r="O464" i="10"/>
  <c r="P464" i="10" s="1"/>
  <c r="O463" i="10"/>
  <c r="P463" i="10" s="1"/>
  <c r="O462" i="10"/>
  <c r="P462" i="10" s="1"/>
  <c r="O461" i="10"/>
  <c r="P461" i="10" s="1"/>
  <c r="O460" i="10"/>
  <c r="P460" i="10" s="1"/>
  <c r="O459" i="10"/>
  <c r="O458" i="10"/>
  <c r="P458" i="10" s="1"/>
  <c r="O457" i="10"/>
  <c r="O456" i="10"/>
  <c r="P456" i="10" s="1"/>
  <c r="O455" i="10"/>
  <c r="S455" i="10" s="1"/>
  <c r="O454" i="10"/>
  <c r="P454" i="10" s="1"/>
  <c r="O453" i="10"/>
  <c r="P453" i="10" s="1"/>
  <c r="O452" i="10"/>
  <c r="P452" i="10" s="1"/>
  <c r="T452" i="10" s="1"/>
  <c r="O451" i="10"/>
  <c r="P451" i="10" s="1"/>
  <c r="O450" i="10"/>
  <c r="P450" i="10" s="1"/>
  <c r="O449" i="10"/>
  <c r="O448" i="10"/>
  <c r="P448" i="10" s="1"/>
  <c r="O447" i="10"/>
  <c r="O446" i="10"/>
  <c r="P446" i="10" s="1"/>
  <c r="O445" i="10"/>
  <c r="P445" i="10" s="1"/>
  <c r="O444" i="10"/>
  <c r="P444" i="10" s="1"/>
  <c r="O443" i="10"/>
  <c r="O442" i="10"/>
  <c r="S442" i="10" s="1"/>
  <c r="O441" i="10"/>
  <c r="P441" i="10" s="1"/>
  <c r="T441" i="10" s="1"/>
  <c r="O440" i="10"/>
  <c r="P440" i="10" s="1"/>
  <c r="R440" i="10" s="1"/>
  <c r="O439" i="10"/>
  <c r="O438" i="10"/>
  <c r="P438" i="10" s="1"/>
  <c r="O437" i="10"/>
  <c r="P437" i="10" s="1"/>
  <c r="O436" i="10"/>
  <c r="O435" i="10"/>
  <c r="O434" i="10"/>
  <c r="O433" i="10"/>
  <c r="O432" i="10"/>
  <c r="P432" i="10" s="1"/>
  <c r="O431" i="10"/>
  <c r="P431" i="10" s="1"/>
  <c r="O430" i="10"/>
  <c r="P430" i="10" s="1"/>
  <c r="T430" i="10" s="1"/>
  <c r="O429" i="10"/>
  <c r="P429" i="10" s="1"/>
  <c r="T429" i="10" s="1"/>
  <c r="O428" i="10"/>
  <c r="P428" i="10" s="1"/>
  <c r="O427" i="10"/>
  <c r="P427" i="10" s="1"/>
  <c r="O426" i="10"/>
  <c r="O425" i="10"/>
  <c r="P425" i="10" s="1"/>
  <c r="O424" i="10"/>
  <c r="P424" i="10" s="1"/>
  <c r="O423" i="10"/>
  <c r="O422" i="10"/>
  <c r="P422" i="10" s="1"/>
  <c r="O421" i="10"/>
  <c r="P421" i="10" s="1"/>
  <c r="O420" i="10"/>
  <c r="O419" i="10"/>
  <c r="P419" i="10" s="1"/>
  <c r="O418" i="10"/>
  <c r="P418" i="10" s="1"/>
  <c r="O417" i="10"/>
  <c r="O416" i="10"/>
  <c r="P416" i="10" s="1"/>
  <c r="O415" i="10"/>
  <c r="P415" i="10" s="1"/>
  <c r="O414" i="10"/>
  <c r="O413" i="10"/>
  <c r="P413" i="10" s="1"/>
  <c r="O412" i="10"/>
  <c r="S412" i="10" s="1"/>
  <c r="O411" i="10"/>
  <c r="P411" i="10" s="1"/>
  <c r="O410" i="10"/>
  <c r="S410" i="10" s="1"/>
  <c r="O409" i="10"/>
  <c r="S409" i="10" s="1"/>
  <c r="O408" i="10"/>
  <c r="P408" i="10" s="1"/>
  <c r="O407" i="10"/>
  <c r="O406" i="10"/>
  <c r="O405" i="10"/>
  <c r="P405" i="10" s="1"/>
  <c r="O404" i="10"/>
  <c r="P404" i="10" s="1"/>
  <c r="O403" i="10"/>
  <c r="O402" i="10"/>
  <c r="O401" i="10"/>
  <c r="P401" i="10" s="1"/>
  <c r="T401" i="10" s="1"/>
  <c r="O400" i="10"/>
  <c r="P400" i="10" s="1"/>
  <c r="T400" i="10" s="1"/>
  <c r="O399" i="10"/>
  <c r="S399" i="10" s="1"/>
  <c r="O398" i="10"/>
  <c r="P398" i="10" s="1"/>
  <c r="O397" i="10"/>
  <c r="P397" i="10" s="1"/>
  <c r="O396" i="10"/>
  <c r="P396" i="10" s="1"/>
  <c r="T396" i="10" s="1"/>
  <c r="O395" i="10"/>
  <c r="P395" i="10" s="1"/>
  <c r="O394" i="10"/>
  <c r="O393" i="10"/>
  <c r="P393" i="10" s="1"/>
  <c r="T393" i="10" s="1"/>
  <c r="O392" i="10"/>
  <c r="O391" i="10"/>
  <c r="P391" i="10" s="1"/>
  <c r="O390" i="10"/>
  <c r="O389" i="10"/>
  <c r="P389" i="10" s="1"/>
  <c r="O388" i="10"/>
  <c r="P388" i="10" s="1"/>
  <c r="T388" i="10" s="1"/>
  <c r="O387" i="10"/>
  <c r="P387" i="10" s="1"/>
  <c r="O386" i="10"/>
  <c r="S386" i="10" s="1"/>
  <c r="O385" i="10"/>
  <c r="P385" i="10" s="1"/>
  <c r="O384" i="10"/>
  <c r="P384" i="10" s="1"/>
  <c r="O383" i="10"/>
  <c r="O382" i="10"/>
  <c r="O381" i="10"/>
  <c r="P381" i="10" s="1"/>
  <c r="O380" i="10"/>
  <c r="S380" i="10" s="1"/>
  <c r="O379" i="10"/>
  <c r="P379" i="10" s="1"/>
  <c r="O378" i="10"/>
  <c r="P378" i="10" s="1"/>
  <c r="O377" i="10"/>
  <c r="O376" i="10"/>
  <c r="P376" i="10" s="1"/>
  <c r="O375" i="10"/>
  <c r="O374" i="10"/>
  <c r="P374" i="10" s="1"/>
  <c r="O373" i="10"/>
  <c r="P373" i="10" s="1"/>
  <c r="T373" i="10" s="1"/>
  <c r="O372" i="10"/>
  <c r="Q372" i="10" s="1"/>
  <c r="O371" i="10"/>
  <c r="P371" i="10" s="1"/>
  <c r="O370" i="10"/>
  <c r="O369" i="10"/>
  <c r="O368" i="10"/>
  <c r="Q368" i="10" s="1"/>
  <c r="O367" i="10"/>
  <c r="P367" i="10" s="1"/>
  <c r="O366" i="10"/>
  <c r="O365" i="10"/>
  <c r="P365" i="10" s="1"/>
  <c r="O364" i="10"/>
  <c r="P364" i="10" s="1"/>
  <c r="O363" i="10"/>
  <c r="O362" i="10"/>
  <c r="P362" i="10" s="1"/>
  <c r="T362" i="10" s="1"/>
  <c r="O361" i="10"/>
  <c r="P361" i="10" s="1"/>
  <c r="O360" i="10"/>
  <c r="S360" i="10" s="1"/>
  <c r="O359" i="10"/>
  <c r="P359" i="10" s="1"/>
  <c r="O358" i="10"/>
  <c r="O357" i="10"/>
  <c r="P357" i="10" s="1"/>
  <c r="O356" i="10"/>
  <c r="P356" i="10" s="1"/>
  <c r="O355" i="10"/>
  <c r="O354" i="10"/>
  <c r="O353" i="10"/>
  <c r="O352" i="10"/>
  <c r="O351" i="10"/>
  <c r="P351" i="10" s="1"/>
  <c r="O350" i="10"/>
  <c r="P350" i="10" s="1"/>
  <c r="O349" i="10"/>
  <c r="P349" i="10" s="1"/>
  <c r="O348" i="10"/>
  <c r="S348" i="10" s="1"/>
  <c r="O347" i="10"/>
  <c r="P347" i="10" s="1"/>
  <c r="T347" i="10" s="1"/>
  <c r="O346" i="10"/>
  <c r="O345" i="10"/>
  <c r="P345" i="10" s="1"/>
  <c r="O344" i="10"/>
  <c r="P344" i="10" s="1"/>
  <c r="O343" i="10"/>
  <c r="P343" i="10" s="1"/>
  <c r="O342" i="10"/>
  <c r="P342" i="10" s="1"/>
  <c r="O341" i="10"/>
  <c r="P341" i="10" s="1"/>
  <c r="O340" i="10"/>
  <c r="O339" i="10"/>
  <c r="P339" i="10" s="1"/>
  <c r="O338" i="10"/>
  <c r="P338" i="10" s="1"/>
  <c r="T338" i="10" s="1"/>
  <c r="O337" i="10"/>
  <c r="O336" i="10"/>
  <c r="O335" i="10"/>
  <c r="S335" i="10" s="1"/>
  <c r="O334" i="10"/>
  <c r="P334" i="10" s="1"/>
  <c r="O333" i="10"/>
  <c r="P333" i="10" s="1"/>
  <c r="T333" i="10" s="1"/>
  <c r="O332" i="10"/>
  <c r="O331" i="10"/>
  <c r="P331" i="10" s="1"/>
  <c r="O330" i="10"/>
  <c r="P330" i="10" s="1"/>
  <c r="O329" i="10"/>
  <c r="O328" i="10"/>
  <c r="O327" i="10"/>
  <c r="P327" i="10" s="1"/>
  <c r="O326" i="10"/>
  <c r="P326" i="10" s="1"/>
  <c r="O325" i="10"/>
  <c r="P325" i="10" s="1"/>
  <c r="O324" i="10"/>
  <c r="P324" i="10" s="1"/>
  <c r="O323" i="10"/>
  <c r="S323" i="10" s="1"/>
  <c r="O322" i="10"/>
  <c r="P322" i="10" s="1"/>
  <c r="T322" i="10" s="1"/>
  <c r="O321" i="10"/>
  <c r="P321" i="10" s="1"/>
  <c r="T321" i="10" s="1"/>
  <c r="O320" i="10"/>
  <c r="P320" i="10" s="1"/>
  <c r="O319" i="10"/>
  <c r="P319" i="10" s="1"/>
  <c r="O318" i="10"/>
  <c r="O317" i="10"/>
  <c r="P317" i="10" s="1"/>
  <c r="O316" i="10"/>
  <c r="O315" i="10"/>
  <c r="S315" i="10" s="1"/>
  <c r="O314" i="10"/>
  <c r="P314" i="10" s="1"/>
  <c r="T314" i="10" s="1"/>
  <c r="O313" i="10"/>
  <c r="P313" i="10" s="1"/>
  <c r="T313" i="10" s="1"/>
  <c r="O312" i="10"/>
  <c r="O311" i="10"/>
  <c r="P311" i="10" s="1"/>
  <c r="O310" i="10"/>
  <c r="P310" i="10" s="1"/>
  <c r="O309" i="10"/>
  <c r="P309" i="10" s="1"/>
  <c r="O308" i="10"/>
  <c r="S308" i="10" s="1"/>
  <c r="O307" i="10"/>
  <c r="P307" i="10" s="1"/>
  <c r="O306" i="10"/>
  <c r="O305" i="10"/>
  <c r="P305" i="10" s="1"/>
  <c r="O304" i="10"/>
  <c r="P304" i="10" s="1"/>
  <c r="T304" i="10" s="1"/>
  <c r="O303" i="10"/>
  <c r="S303" i="10" s="1"/>
  <c r="O302" i="10"/>
  <c r="P302" i="10" s="1"/>
  <c r="T302" i="10" s="1"/>
  <c r="O301" i="10"/>
  <c r="P301" i="10" s="1"/>
  <c r="T301" i="10" s="1"/>
  <c r="O300" i="10"/>
  <c r="O299" i="10"/>
  <c r="O298" i="10"/>
  <c r="O297" i="10"/>
  <c r="Q297" i="10" s="1"/>
  <c r="O296" i="10"/>
  <c r="P296" i="10" s="1"/>
  <c r="O295" i="10"/>
  <c r="O294" i="10"/>
  <c r="S294" i="10" s="1"/>
  <c r="O293" i="10"/>
  <c r="P293" i="10" s="1"/>
  <c r="R293" i="10" s="1"/>
  <c r="O292" i="10"/>
  <c r="S292" i="10" s="1"/>
  <c r="O291" i="10"/>
  <c r="P291" i="10" s="1"/>
  <c r="O290" i="10"/>
  <c r="P290" i="10" s="1"/>
  <c r="O289" i="10"/>
  <c r="O288" i="10"/>
  <c r="P288" i="10" s="1"/>
  <c r="O287" i="10"/>
  <c r="P287" i="10" s="1"/>
  <c r="O286" i="10"/>
  <c r="O285" i="10"/>
  <c r="P285" i="10" s="1"/>
  <c r="O284" i="10"/>
  <c r="O283" i="10"/>
  <c r="P283" i="10" s="1"/>
  <c r="O282" i="10"/>
  <c r="O281" i="10"/>
  <c r="S281" i="10" s="1"/>
  <c r="Q280" i="10"/>
  <c r="O280" i="10"/>
  <c r="P280" i="10" s="1"/>
  <c r="O279" i="10"/>
  <c r="O278" i="10"/>
  <c r="O277" i="10"/>
  <c r="P277" i="10" s="1"/>
  <c r="O276" i="10"/>
  <c r="P276" i="10" s="1"/>
  <c r="O275" i="10"/>
  <c r="O274" i="10"/>
  <c r="O273" i="10"/>
  <c r="P273" i="10" s="1"/>
  <c r="O272" i="10"/>
  <c r="O271" i="10"/>
  <c r="S271" i="10" s="1"/>
  <c r="O270" i="10"/>
  <c r="P270" i="10" s="1"/>
  <c r="O269" i="10"/>
  <c r="S269" i="10" s="1"/>
  <c r="O268" i="10"/>
  <c r="P268" i="10" s="1"/>
  <c r="O267" i="10"/>
  <c r="O266" i="10"/>
  <c r="P266" i="10" s="1"/>
  <c r="O265" i="10"/>
  <c r="P265" i="10" s="1"/>
  <c r="O264" i="10"/>
  <c r="O263" i="10"/>
  <c r="P263" i="10" s="1"/>
  <c r="O262" i="10"/>
  <c r="P262" i="10" s="1"/>
  <c r="O261" i="10"/>
  <c r="S261" i="10" s="1"/>
  <c r="O260" i="10"/>
  <c r="P260" i="10" s="1"/>
  <c r="O259" i="10"/>
  <c r="O258" i="10"/>
  <c r="P258" i="10" s="1"/>
  <c r="O257" i="10"/>
  <c r="P257" i="10" s="1"/>
  <c r="O256" i="10"/>
  <c r="O255" i="10"/>
  <c r="P255" i="10" s="1"/>
  <c r="R255" i="10" s="1"/>
  <c r="O254" i="10"/>
  <c r="P254" i="10" s="1"/>
  <c r="O253" i="10"/>
  <c r="O252" i="10"/>
  <c r="P252" i="10" s="1"/>
  <c r="O251" i="10"/>
  <c r="O250" i="10"/>
  <c r="P250" i="10" s="1"/>
  <c r="O249" i="10"/>
  <c r="P249" i="10" s="1"/>
  <c r="O248" i="10"/>
  <c r="S248" i="10" s="1"/>
  <c r="O247" i="10"/>
  <c r="P247" i="10" s="1"/>
  <c r="O246" i="10"/>
  <c r="P246" i="10" s="1"/>
  <c r="O245" i="10"/>
  <c r="O244" i="10"/>
  <c r="P244" i="10" s="1"/>
  <c r="O243" i="10"/>
  <c r="O242" i="10"/>
  <c r="P242" i="10" s="1"/>
  <c r="O241" i="10"/>
  <c r="O240" i="10"/>
  <c r="S240" i="10" s="1"/>
  <c r="O239" i="10"/>
  <c r="S239" i="10" s="1"/>
  <c r="O238" i="10"/>
  <c r="P238" i="10" s="1"/>
  <c r="O237" i="10"/>
  <c r="O236" i="10"/>
  <c r="P236" i="10" s="1"/>
  <c r="T236" i="10" s="1"/>
  <c r="O235" i="10"/>
  <c r="O234" i="10"/>
  <c r="P234" i="10" s="1"/>
  <c r="O233" i="10"/>
  <c r="P233" i="10" s="1"/>
  <c r="T233" i="10" s="1"/>
  <c r="O232" i="10"/>
  <c r="O231" i="10"/>
  <c r="S231" i="10" s="1"/>
  <c r="O230" i="10"/>
  <c r="P230" i="10" s="1"/>
  <c r="O229" i="10"/>
  <c r="O228" i="10"/>
  <c r="P228" i="10" s="1"/>
  <c r="T228" i="10" s="1"/>
  <c r="O227" i="10"/>
  <c r="S227" i="10" s="1"/>
  <c r="O226" i="10"/>
  <c r="P226" i="10" s="1"/>
  <c r="O225" i="10"/>
  <c r="P225" i="10" s="1"/>
  <c r="T225" i="10" s="1"/>
  <c r="O224" i="10"/>
  <c r="O223" i="10"/>
  <c r="O222" i="10"/>
  <c r="P222" i="10" s="1"/>
  <c r="O221" i="10"/>
  <c r="S221" i="10" s="1"/>
  <c r="O220" i="10"/>
  <c r="P220" i="10" s="1"/>
  <c r="O219" i="10"/>
  <c r="S219" i="10" s="1"/>
  <c r="O218" i="10"/>
  <c r="P218" i="10" s="1"/>
  <c r="O217" i="10"/>
  <c r="P217" i="10" s="1"/>
  <c r="T217" i="10" s="1"/>
  <c r="O216" i="10"/>
  <c r="O215" i="10"/>
  <c r="Q215" i="10" s="1"/>
  <c r="O214" i="10"/>
  <c r="P214" i="10" s="1"/>
  <c r="O213" i="10"/>
  <c r="S213" i="10" s="1"/>
  <c r="O212" i="10"/>
  <c r="P212" i="10" s="1"/>
  <c r="O211" i="10"/>
  <c r="S211" i="10" s="1"/>
  <c r="O210" i="10"/>
  <c r="P210" i="10" s="1"/>
  <c r="O209" i="10"/>
  <c r="P209" i="10" s="1"/>
  <c r="O208" i="10"/>
  <c r="O207" i="10"/>
  <c r="O206" i="10"/>
  <c r="P206" i="10" s="1"/>
  <c r="O205" i="10"/>
  <c r="O204" i="10"/>
  <c r="P204" i="10" s="1"/>
  <c r="O203" i="10"/>
  <c r="O202" i="10"/>
  <c r="P202" i="10" s="1"/>
  <c r="O201" i="10"/>
  <c r="P201" i="10" s="1"/>
  <c r="O200" i="10"/>
  <c r="S200" i="10" s="1"/>
  <c r="O199" i="10"/>
  <c r="S199" i="10" s="1"/>
  <c r="O198" i="10"/>
  <c r="P198" i="10" s="1"/>
  <c r="O197" i="10"/>
  <c r="O196" i="10"/>
  <c r="P196" i="10" s="1"/>
  <c r="O195" i="10"/>
  <c r="O194" i="10"/>
  <c r="P194" i="10" s="1"/>
  <c r="O193" i="10"/>
  <c r="P193" i="10" s="1"/>
  <c r="T193" i="10" s="1"/>
  <c r="O192" i="10"/>
  <c r="S192" i="10" s="1"/>
  <c r="O191" i="10"/>
  <c r="S191" i="10" s="1"/>
  <c r="O190" i="10"/>
  <c r="P190" i="10" s="1"/>
  <c r="O189" i="10"/>
  <c r="O188" i="10"/>
  <c r="P188" i="10" s="1"/>
  <c r="O187" i="10"/>
  <c r="O186" i="10"/>
  <c r="P186" i="10" s="1"/>
  <c r="O185" i="10"/>
  <c r="P185" i="10" s="1"/>
  <c r="O184" i="10"/>
  <c r="O183" i="10"/>
  <c r="P183" i="10" s="1"/>
  <c r="O182" i="10"/>
  <c r="P182" i="10" s="1"/>
  <c r="O181" i="10"/>
  <c r="O180" i="10"/>
  <c r="P180" i="10" s="1"/>
  <c r="O179" i="10"/>
  <c r="S179" i="10" s="1"/>
  <c r="O178" i="10"/>
  <c r="P178" i="10" s="1"/>
  <c r="O177" i="10"/>
  <c r="P177" i="10" s="1"/>
  <c r="T177" i="10" s="1"/>
  <c r="O176" i="10"/>
  <c r="S176" i="10" s="1"/>
  <c r="O175" i="10"/>
  <c r="P175" i="10" s="1"/>
  <c r="O174" i="10"/>
  <c r="P174" i="10" s="1"/>
  <c r="O173" i="10"/>
  <c r="O172" i="10"/>
  <c r="P172" i="10" s="1"/>
  <c r="O171" i="10"/>
  <c r="O170" i="10"/>
  <c r="P170" i="10" s="1"/>
  <c r="O169" i="10"/>
  <c r="Q169" i="10" s="1"/>
  <c r="O168" i="10"/>
  <c r="S168" i="10" s="1"/>
  <c r="O167" i="10"/>
  <c r="P167" i="10" s="1"/>
  <c r="O166" i="10"/>
  <c r="P166" i="10" s="1"/>
  <c r="O165" i="10"/>
  <c r="O164" i="10"/>
  <c r="P164" i="10" s="1"/>
  <c r="O163" i="10"/>
  <c r="O162" i="10"/>
  <c r="P162" i="10" s="1"/>
  <c r="O161" i="10"/>
  <c r="P161" i="10" s="1"/>
  <c r="O160" i="10"/>
  <c r="O159" i="10"/>
  <c r="P159" i="10" s="1"/>
  <c r="O158" i="10"/>
  <c r="P158" i="10" s="1"/>
  <c r="O157" i="10"/>
  <c r="O156" i="10"/>
  <c r="P156" i="10" s="1"/>
  <c r="O155" i="10"/>
  <c r="O154" i="10"/>
  <c r="P154" i="10" s="1"/>
  <c r="O153" i="10"/>
  <c r="Q153" i="10" s="1"/>
  <c r="O152" i="10"/>
  <c r="O151" i="10"/>
  <c r="P151" i="10" s="1"/>
  <c r="O150" i="10"/>
  <c r="P150" i="10" s="1"/>
  <c r="O149" i="10"/>
  <c r="O148" i="10"/>
  <c r="P148" i="10" s="1"/>
  <c r="O147" i="10"/>
  <c r="O146" i="10"/>
  <c r="P146" i="10" s="1"/>
  <c r="O145" i="10"/>
  <c r="P145" i="10" s="1"/>
  <c r="T145" i="10" s="1"/>
  <c r="O144" i="10"/>
  <c r="S144" i="10" s="1"/>
  <c r="O143" i="10"/>
  <c r="P143" i="10" s="1"/>
  <c r="O142" i="10"/>
  <c r="P142" i="10" s="1"/>
  <c r="O141" i="10"/>
  <c r="O140" i="10"/>
  <c r="P140" i="10" s="1"/>
  <c r="O139" i="10"/>
  <c r="O138" i="10"/>
  <c r="O137" i="10"/>
  <c r="P137" i="10" s="1"/>
  <c r="T137" i="10" s="1"/>
  <c r="O136" i="10"/>
  <c r="O135" i="10"/>
  <c r="P135" i="10" s="1"/>
  <c r="O134" i="10"/>
  <c r="P134" i="10" s="1"/>
  <c r="O133" i="10"/>
  <c r="O132" i="10"/>
  <c r="P132" i="10" s="1"/>
  <c r="O131" i="10"/>
  <c r="O130" i="10"/>
  <c r="O129" i="10"/>
  <c r="P129" i="10" s="1"/>
  <c r="O128" i="10"/>
  <c r="S128" i="10" s="1"/>
  <c r="O127" i="10"/>
  <c r="P127" i="10" s="1"/>
  <c r="O126" i="10"/>
  <c r="P126" i="10" s="1"/>
  <c r="O125" i="10"/>
  <c r="S125" i="10" s="1"/>
  <c r="O124" i="10"/>
  <c r="P124" i="10" s="1"/>
  <c r="O123" i="10"/>
  <c r="O122" i="10"/>
  <c r="O121" i="10"/>
  <c r="P121" i="10" s="1"/>
  <c r="O120" i="10"/>
  <c r="O119" i="10"/>
  <c r="P119" i="10" s="1"/>
  <c r="O118" i="10"/>
  <c r="P118" i="10" s="1"/>
  <c r="O117" i="10"/>
  <c r="S117" i="10" s="1"/>
  <c r="O116" i="10"/>
  <c r="Q116" i="10" s="1"/>
  <c r="O115" i="10"/>
  <c r="S115" i="10" s="1"/>
  <c r="O114" i="10"/>
  <c r="Q114" i="10" s="1"/>
  <c r="O113" i="10"/>
  <c r="P113" i="10" s="1"/>
  <c r="O112" i="10"/>
  <c r="O111" i="10"/>
  <c r="P111" i="10" s="1"/>
  <c r="O110" i="10"/>
  <c r="P110" i="10" s="1"/>
  <c r="O109" i="10"/>
  <c r="O108" i="10"/>
  <c r="Q108" i="10" s="1"/>
  <c r="O107" i="10"/>
  <c r="O106" i="10"/>
  <c r="O105" i="10"/>
  <c r="O104" i="10"/>
  <c r="O103" i="10"/>
  <c r="P103" i="10" s="1"/>
  <c r="O102" i="10"/>
  <c r="P102" i="10" s="1"/>
  <c r="O101" i="10"/>
  <c r="S101" i="10" s="1"/>
  <c r="O100" i="10"/>
  <c r="Q100" i="10" s="1"/>
  <c r="O99" i="10"/>
  <c r="S99" i="10" s="1"/>
  <c r="O98" i="10"/>
  <c r="S98" i="10" s="1"/>
  <c r="O97" i="10"/>
  <c r="P97" i="10" s="1"/>
  <c r="O96" i="10"/>
  <c r="O95" i="10"/>
  <c r="P95" i="10" s="1"/>
  <c r="O94" i="10"/>
  <c r="P94" i="10" s="1"/>
  <c r="O93" i="10"/>
  <c r="O92" i="10"/>
  <c r="O91" i="10"/>
  <c r="O90" i="10"/>
  <c r="S90" i="10" s="1"/>
  <c r="O89" i="10"/>
  <c r="P89" i="10" s="1"/>
  <c r="T89" i="10" s="1"/>
  <c r="O88" i="10"/>
  <c r="O87" i="10"/>
  <c r="P87" i="10" s="1"/>
  <c r="O86" i="10"/>
  <c r="O85" i="10"/>
  <c r="O84" i="10"/>
  <c r="O83" i="10"/>
  <c r="O82" i="10"/>
  <c r="S82" i="10" s="1"/>
  <c r="O81" i="10"/>
  <c r="O80" i="10"/>
  <c r="S80" i="10" s="1"/>
  <c r="O79" i="10"/>
  <c r="P79" i="10" s="1"/>
  <c r="O78" i="10"/>
  <c r="O77" i="10"/>
  <c r="O76" i="10"/>
  <c r="O75" i="10"/>
  <c r="O74" i="10"/>
  <c r="O73" i="10"/>
  <c r="P73" i="10" s="1"/>
  <c r="T73" i="10" s="1"/>
  <c r="O72" i="10"/>
  <c r="Q72" i="10" s="1"/>
  <c r="O71" i="10"/>
  <c r="P71" i="10" s="1"/>
  <c r="O70" i="10"/>
  <c r="O69" i="10"/>
  <c r="O68" i="10"/>
  <c r="O67" i="10"/>
  <c r="O66" i="10"/>
  <c r="O65" i="10"/>
  <c r="P65" i="10" s="1"/>
  <c r="T65" i="10" s="1"/>
  <c r="O64" i="10"/>
  <c r="O63" i="10"/>
  <c r="P63" i="10" s="1"/>
  <c r="O62" i="10"/>
  <c r="Q62" i="10" s="1"/>
  <c r="O61" i="10"/>
  <c r="S61" i="10" s="1"/>
  <c r="O60" i="10"/>
  <c r="O59" i="10"/>
  <c r="O58" i="10"/>
  <c r="O57" i="10"/>
  <c r="P57" i="10" s="1"/>
  <c r="O56" i="10"/>
  <c r="Q56" i="10" s="1"/>
  <c r="O55" i="10"/>
  <c r="P55" i="10" s="1"/>
  <c r="O54" i="10"/>
  <c r="O53" i="10"/>
  <c r="Q53" i="10" s="1"/>
  <c r="O52" i="10"/>
  <c r="O51" i="10"/>
  <c r="O50" i="10"/>
  <c r="O49" i="10"/>
  <c r="P49" i="10" s="1"/>
  <c r="T49" i="10" s="1"/>
  <c r="O48" i="10"/>
  <c r="O47" i="10"/>
  <c r="P47" i="10" s="1"/>
  <c r="O46" i="10"/>
  <c r="Q46" i="10" s="1"/>
  <c r="O45" i="10"/>
  <c r="S45" i="10" s="1"/>
  <c r="O44" i="10"/>
  <c r="Q44" i="10" s="1"/>
  <c r="O43" i="10"/>
  <c r="S43" i="10" s="1"/>
  <c r="O42" i="10"/>
  <c r="O41" i="10"/>
  <c r="S41" i="10" s="1"/>
  <c r="O40" i="10"/>
  <c r="O39" i="10"/>
  <c r="P39" i="10" s="1"/>
  <c r="O38" i="10"/>
  <c r="Q38" i="10" s="1"/>
  <c r="O37" i="10"/>
  <c r="O36" i="10"/>
  <c r="Q36" i="10" s="1"/>
  <c r="O35" i="10"/>
  <c r="O34" i="10"/>
  <c r="S34" i="10" s="1"/>
  <c r="O33" i="10"/>
  <c r="P33" i="10" s="1"/>
  <c r="T33" i="10" s="1"/>
  <c r="O32" i="10"/>
  <c r="O31" i="10"/>
  <c r="P31" i="10" s="1"/>
  <c r="O30" i="10"/>
  <c r="Q30" i="10" s="1"/>
  <c r="O29" i="10"/>
  <c r="O28" i="10"/>
  <c r="Q28" i="10" s="1"/>
  <c r="O27" i="10"/>
  <c r="O26" i="10"/>
  <c r="S26" i="10" s="1"/>
  <c r="O25" i="10"/>
  <c r="P25" i="10" s="1"/>
  <c r="O24" i="10"/>
  <c r="P24" i="10" s="1"/>
  <c r="O23" i="10"/>
  <c r="S23" i="10" s="1"/>
  <c r="E22" i="10"/>
  <c r="O22" i="10"/>
  <c r="S22" i="10" s="1"/>
  <c r="I22" i="10"/>
  <c r="O21" i="10"/>
  <c r="S21" i="10" s="1"/>
  <c r="O20" i="10"/>
  <c r="Q20" i="10" s="1"/>
  <c r="I20" i="10"/>
  <c r="O19" i="10"/>
  <c r="O18" i="10"/>
  <c r="S18" i="10" s="1"/>
  <c r="O17" i="10"/>
  <c r="O16" i="10"/>
  <c r="P16" i="10" s="1"/>
  <c r="O15" i="10"/>
  <c r="Q15" i="10" s="1"/>
  <c r="C14" i="10"/>
  <c r="O14" i="10"/>
  <c r="Q14" i="10" s="1"/>
  <c r="O13" i="10"/>
  <c r="O12" i="10"/>
  <c r="Q12" i="10" s="1"/>
  <c r="G10" i="10"/>
  <c r="O11" i="10"/>
  <c r="P11" i="10" s="1"/>
  <c r="T11" i="10" s="1"/>
  <c r="E20" i="10"/>
  <c r="O10" i="10"/>
  <c r="P10" i="10" s="1"/>
  <c r="T10" i="10" s="1"/>
  <c r="E8" i="10"/>
  <c r="G8" i="10" s="1"/>
  <c r="O9" i="10"/>
  <c r="P9" i="10" s="1"/>
  <c r="T9" i="10" s="1"/>
  <c r="G7" i="10"/>
  <c r="O8" i="10"/>
  <c r="O7" i="10"/>
  <c r="O6" i="10"/>
  <c r="P6" i="10" s="1"/>
  <c r="L2" i="11"/>
  <c r="H13" i="11" l="1"/>
  <c r="H45" i="11"/>
  <c r="I80" i="11"/>
  <c r="H90" i="11"/>
  <c r="I116" i="11"/>
  <c r="H140" i="11"/>
  <c r="I165" i="11"/>
  <c r="I213" i="11"/>
  <c r="H226" i="11"/>
  <c r="I239" i="11"/>
  <c r="I279" i="11"/>
  <c r="I319" i="11"/>
  <c r="H14" i="11"/>
  <c r="I24" i="11"/>
  <c r="H46" i="11"/>
  <c r="I56" i="11"/>
  <c r="H117" i="11"/>
  <c r="H130" i="11"/>
  <c r="H141" i="11"/>
  <c r="I166" i="11"/>
  <c r="I214" i="11"/>
  <c r="H240" i="11"/>
  <c r="I511" i="11"/>
  <c r="I544" i="11"/>
  <c r="I599" i="11"/>
  <c r="E14" i="11"/>
  <c r="I14" i="11" s="1"/>
  <c r="H25" i="11"/>
  <c r="E46" i="11"/>
  <c r="I46" i="11" s="1"/>
  <c r="H57" i="11"/>
  <c r="I69" i="11"/>
  <c r="H82" i="11"/>
  <c r="E117" i="11"/>
  <c r="G117" i="11" s="1"/>
  <c r="I141" i="11"/>
  <c r="I154" i="11"/>
  <c r="I178" i="11"/>
  <c r="H228" i="11"/>
  <c r="I254" i="11"/>
  <c r="I308" i="11"/>
  <c r="I468" i="11"/>
  <c r="I479" i="11"/>
  <c r="H578" i="11"/>
  <c r="H156" i="11"/>
  <c r="H6" i="11"/>
  <c r="H205" i="11"/>
  <c r="I284" i="11"/>
  <c r="I383" i="11"/>
  <c r="E6" i="11"/>
  <c r="I6" i="11" s="1"/>
  <c r="H17" i="11"/>
  <c r="H49" i="11"/>
  <c r="H84" i="11"/>
  <c r="I157" i="11"/>
  <c r="I170" i="11"/>
  <c r="I182" i="11"/>
  <c r="H195" i="11"/>
  <c r="H244" i="11"/>
  <c r="H258" i="11"/>
  <c r="H285" i="11"/>
  <c r="I298" i="11"/>
  <c r="H18" i="11"/>
  <c r="I28" i="11"/>
  <c r="H50" i="11"/>
  <c r="I60" i="11"/>
  <c r="H122" i="11"/>
  <c r="I133" i="11"/>
  <c r="I158" i="11"/>
  <c r="H171" i="11"/>
  <c r="H196" i="11"/>
  <c r="I207" i="11"/>
  <c r="I218" i="11"/>
  <c r="H232" i="11"/>
  <c r="I244" i="11"/>
  <c r="I351" i="11"/>
  <c r="I428" i="11"/>
  <c r="E18" i="11"/>
  <c r="I18" i="11" s="1"/>
  <c r="H29" i="11"/>
  <c r="E50" i="11"/>
  <c r="I50" i="11" s="1"/>
  <c r="H61" i="11"/>
  <c r="H96" i="11"/>
  <c r="H123" i="11"/>
  <c r="H146" i="11"/>
  <c r="I159" i="11"/>
  <c r="H184" i="11"/>
  <c r="E196" i="11"/>
  <c r="I196" i="11" s="1"/>
  <c r="E232" i="11"/>
  <c r="I245" i="11"/>
  <c r="I287" i="11"/>
  <c r="I527" i="11"/>
  <c r="I106" i="11"/>
  <c r="I228" i="11"/>
  <c r="I295" i="11"/>
  <c r="H93" i="11"/>
  <c r="I230" i="11"/>
  <c r="I8" i="11"/>
  <c r="H30" i="11"/>
  <c r="I40" i="11"/>
  <c r="H62" i="11"/>
  <c r="I75" i="11"/>
  <c r="I110" i="11"/>
  <c r="E123" i="11"/>
  <c r="I135" i="11"/>
  <c r="I147" i="11"/>
  <c r="I160" i="11"/>
  <c r="H197" i="11"/>
  <c r="H220" i="11"/>
  <c r="I246" i="11"/>
  <c r="H314" i="11"/>
  <c r="I327" i="11"/>
  <c r="I495" i="11"/>
  <c r="H58" i="11"/>
  <c r="I82" i="11"/>
  <c r="H179" i="11"/>
  <c r="I71" i="11"/>
  <c r="I143" i="11"/>
  <c r="I229" i="11"/>
  <c r="H536" i="11"/>
  <c r="H38" i="11"/>
  <c r="H9" i="11"/>
  <c r="E30" i="11"/>
  <c r="I30" i="11" s="1"/>
  <c r="H41" i="11"/>
  <c r="E62" i="11"/>
  <c r="I62" i="11" s="1"/>
  <c r="H76" i="11"/>
  <c r="I98" i="11"/>
  <c r="H124" i="11"/>
  <c r="H136" i="11"/>
  <c r="H148" i="11"/>
  <c r="H186" i="11"/>
  <c r="E197" i="11"/>
  <c r="I197" i="11" s="1"/>
  <c r="H221" i="11"/>
  <c r="E314" i="11"/>
  <c r="I463" i="11"/>
  <c r="I484" i="11"/>
  <c r="I561" i="11"/>
  <c r="I92" i="11"/>
  <c r="I155" i="11"/>
  <c r="H268" i="11"/>
  <c r="I335" i="11"/>
  <c r="H5" i="11"/>
  <c r="E58" i="11"/>
  <c r="I58" i="11" s="1"/>
  <c r="H132" i="11"/>
  <c r="I16" i="11"/>
  <c r="H94" i="11"/>
  <c r="E156" i="11"/>
  <c r="I156" i="11" s="1"/>
  <c r="H10" i="11"/>
  <c r="I20" i="11"/>
  <c r="H42" i="11"/>
  <c r="I52" i="11"/>
  <c r="H99" i="11"/>
  <c r="H112" i="11"/>
  <c r="H125" i="11"/>
  <c r="I162" i="11"/>
  <c r="E186" i="11"/>
  <c r="H210" i="11"/>
  <c r="I274" i="11"/>
  <c r="I431" i="11"/>
  <c r="I758" i="11"/>
  <c r="I36" i="11"/>
  <c r="I118" i="11"/>
  <c r="H242" i="11"/>
  <c r="I322" i="11"/>
  <c r="I436" i="11"/>
  <c r="I600" i="11"/>
  <c r="H37" i="11"/>
  <c r="H107" i="11"/>
  <c r="I180" i="11"/>
  <c r="I415" i="11"/>
  <c r="I48" i="11"/>
  <c r="H181" i="11"/>
  <c r="I694" i="11"/>
  <c r="E10" i="11"/>
  <c r="I10" i="11" s="1"/>
  <c r="H21" i="11"/>
  <c r="E42" i="11"/>
  <c r="I42" i="11" s="1"/>
  <c r="H53" i="11"/>
  <c r="H64" i="11"/>
  <c r="H100" i="11"/>
  <c r="I126" i="11"/>
  <c r="H138" i="11"/>
  <c r="H163" i="11"/>
  <c r="I174" i="11"/>
  <c r="H187" i="11"/>
  <c r="I199" i="11"/>
  <c r="E210" i="11"/>
  <c r="I210" i="11" s="1"/>
  <c r="I223" i="11"/>
  <c r="I262" i="11"/>
  <c r="H330" i="11"/>
  <c r="I399" i="11"/>
  <c r="H541" i="11"/>
  <c r="I618" i="11"/>
  <c r="H26" i="11"/>
  <c r="H70" i="11"/>
  <c r="H216" i="11"/>
  <c r="I282" i="11"/>
  <c r="I447" i="11"/>
  <c r="I578" i="11"/>
  <c r="I119" i="11"/>
  <c r="H204" i="11"/>
  <c r="E242" i="11"/>
  <c r="I242" i="11" s="1"/>
  <c r="I72" i="11"/>
  <c r="H194" i="11"/>
  <c r="H269" i="11"/>
  <c r="H22" i="11"/>
  <c r="I32" i="11"/>
  <c r="H54" i="11"/>
  <c r="I78" i="11"/>
  <c r="I101" i="11"/>
  <c r="E138" i="11"/>
  <c r="I138" i="11" s="1"/>
  <c r="I150" i="11"/>
  <c r="E163" i="11"/>
  <c r="E187" i="11"/>
  <c r="G187" i="11" s="1"/>
  <c r="H200" i="11"/>
  <c r="I236" i="11"/>
  <c r="H250" i="11"/>
  <c r="I263" i="11"/>
  <c r="H276" i="11"/>
  <c r="I343" i="11"/>
  <c r="I367" i="11"/>
  <c r="E541" i="11"/>
  <c r="H120" i="11"/>
  <c r="I11" i="11"/>
  <c r="I22" i="11"/>
  <c r="H33" i="11"/>
  <c r="I43" i="11"/>
  <c r="I54" i="11"/>
  <c r="I66" i="11"/>
  <c r="I79" i="11"/>
  <c r="I88" i="11"/>
  <c r="I102" i="11"/>
  <c r="H128" i="11"/>
  <c r="I151" i="11"/>
  <c r="H176" i="11"/>
  <c r="I188" i="11"/>
  <c r="H212" i="11"/>
  <c r="H237" i="11"/>
  <c r="H277" i="11"/>
  <c r="I356" i="11"/>
  <c r="I476" i="11"/>
  <c r="I564" i="11"/>
  <c r="I575" i="11"/>
  <c r="I12" i="11"/>
  <c r="H34" i="11"/>
  <c r="I44" i="11"/>
  <c r="H67" i="11"/>
  <c r="H115" i="11"/>
  <c r="E128" i="11"/>
  <c r="I152" i="11"/>
  <c r="E176" i="11"/>
  <c r="H189" i="11"/>
  <c r="E212" i="11"/>
  <c r="I212" i="11" s="1"/>
  <c r="H252" i="11"/>
  <c r="H306" i="11"/>
  <c r="G12" i="11"/>
  <c r="G20" i="11"/>
  <c r="G28" i="11"/>
  <c r="G36" i="11"/>
  <c r="G44" i="11"/>
  <c r="G52" i="11"/>
  <c r="H60" i="11"/>
  <c r="G63" i="11"/>
  <c r="G66" i="11"/>
  <c r="G69" i="11"/>
  <c r="G72" i="11"/>
  <c r="G75" i="11"/>
  <c r="H78" i="11"/>
  <c r="H81" i="11"/>
  <c r="I84" i="11"/>
  <c r="I87" i="11"/>
  <c r="F103" i="11"/>
  <c r="G106" i="11"/>
  <c r="H109" i="11"/>
  <c r="I113" i="11"/>
  <c r="F116" i="11"/>
  <c r="H119" i="11"/>
  <c r="G129" i="11"/>
  <c r="I132" i="11"/>
  <c r="I139" i="11"/>
  <c r="H142" i="11"/>
  <c r="F152" i="11"/>
  <c r="H155" i="11"/>
  <c r="F162" i="11"/>
  <c r="G165" i="11"/>
  <c r="H168" i="11"/>
  <c r="G175" i="11"/>
  <c r="H178" i="11"/>
  <c r="F185" i="11"/>
  <c r="H188" i="11"/>
  <c r="I191" i="11"/>
  <c r="F198" i="11"/>
  <c r="H201" i="11"/>
  <c r="I208" i="11"/>
  <c r="H211" i="11"/>
  <c r="F215" i="11"/>
  <c r="H218" i="11"/>
  <c r="F222" i="11"/>
  <c r="F229" i="11"/>
  <c r="I233" i="11"/>
  <c r="H236" i="11"/>
  <c r="H243" i="11"/>
  <c r="G247" i="11"/>
  <c r="F251" i="11"/>
  <c r="F255" i="11"/>
  <c r="I259" i="11"/>
  <c r="H266" i="11"/>
  <c r="I270" i="11"/>
  <c r="G274" i="11"/>
  <c r="H278" i="11"/>
  <c r="F282" i="11"/>
  <c r="F286" i="11"/>
  <c r="I290" i="11"/>
  <c r="F294" i="11"/>
  <c r="F298" i="11"/>
  <c r="I307" i="11"/>
  <c r="G311" i="11"/>
  <c r="I320" i="11"/>
  <c r="H324" i="11"/>
  <c r="G329" i="11"/>
  <c r="I333" i="11"/>
  <c r="F338" i="11"/>
  <c r="H347" i="11"/>
  <c r="H352" i="11"/>
  <c r="H357" i="11"/>
  <c r="I362" i="11"/>
  <c r="F366" i="11"/>
  <c r="H375" i="11"/>
  <c r="I385" i="11"/>
  <c r="H389" i="11"/>
  <c r="I394" i="11"/>
  <c r="F398" i="11"/>
  <c r="H407" i="11"/>
  <c r="I417" i="11"/>
  <c r="H421" i="11"/>
  <c r="I426" i="11"/>
  <c r="F430" i="11"/>
  <c r="H439" i="11"/>
  <c r="I449" i="11"/>
  <c r="H453" i="11"/>
  <c r="I458" i="11"/>
  <c r="F462" i="11"/>
  <c r="H471" i="11"/>
  <c r="I481" i="11"/>
  <c r="H485" i="11"/>
  <c r="I490" i="11"/>
  <c r="F494" i="11"/>
  <c r="H503" i="11"/>
  <c r="I513" i="11"/>
  <c r="H517" i="11"/>
  <c r="I522" i="11"/>
  <c r="F526" i="11"/>
  <c r="H530" i="11"/>
  <c r="F535" i="11"/>
  <c r="H545" i="11"/>
  <c r="H553" i="11"/>
  <c r="F563" i="11"/>
  <c r="H567" i="11"/>
  <c r="F572" i="11"/>
  <c r="F576" i="11"/>
  <c r="H582" i="11"/>
  <c r="H586" i="11"/>
  <c r="H590" i="11"/>
  <c r="G601" i="11"/>
  <c r="I611" i="11"/>
  <c r="I616" i="11"/>
  <c r="H621" i="11"/>
  <c r="H627" i="11"/>
  <c r="I633" i="11"/>
  <c r="F639" i="11"/>
  <c r="H658" i="11"/>
  <c r="F667" i="11"/>
  <c r="I674" i="11"/>
  <c r="H682" i="11"/>
  <c r="E682" i="11"/>
  <c r="I682" i="11" s="1"/>
  <c r="H722" i="11"/>
  <c r="F731" i="11"/>
  <c r="I738" i="11"/>
  <c r="F746" i="11"/>
  <c r="G755" i="11"/>
  <c r="F764" i="11"/>
  <c r="H774" i="11"/>
  <c r="H786" i="11"/>
  <c r="H829" i="11"/>
  <c r="I839" i="11"/>
  <c r="H861" i="11"/>
  <c r="I871" i="11"/>
  <c r="H893" i="11"/>
  <c r="I903" i="11"/>
  <c r="H925" i="11"/>
  <c r="I935" i="11"/>
  <c r="H957" i="11"/>
  <c r="I967" i="11"/>
  <c r="H989" i="11"/>
  <c r="I999" i="11"/>
  <c r="H1021" i="11"/>
  <c r="H1064" i="11"/>
  <c r="I1076" i="11"/>
  <c r="H1107" i="11"/>
  <c r="H1160" i="11"/>
  <c r="F1171" i="11"/>
  <c r="I1246" i="11"/>
  <c r="I1307" i="11"/>
  <c r="F7" i="11"/>
  <c r="H12" i="11"/>
  <c r="F15" i="11"/>
  <c r="H20" i="11"/>
  <c r="F23" i="11"/>
  <c r="H28" i="11"/>
  <c r="F31" i="11"/>
  <c r="H36" i="11"/>
  <c r="F39" i="11"/>
  <c r="H44" i="11"/>
  <c r="F47" i="11"/>
  <c r="H52" i="11"/>
  <c r="F55" i="11"/>
  <c r="H63" i="11"/>
  <c r="H66" i="11"/>
  <c r="H69" i="11"/>
  <c r="H72" i="11"/>
  <c r="H75" i="11"/>
  <c r="I97" i="11"/>
  <c r="E100" i="11"/>
  <c r="I100" i="11" s="1"/>
  <c r="G103" i="11"/>
  <c r="H106" i="11"/>
  <c r="F113" i="11"/>
  <c r="H116" i="11"/>
  <c r="F126" i="11"/>
  <c r="H129" i="11"/>
  <c r="E136" i="11"/>
  <c r="I136" i="11" s="1"/>
  <c r="F139" i="11"/>
  <c r="I142" i="11"/>
  <c r="E146" i="11"/>
  <c r="I146" i="11" s="1"/>
  <c r="F149" i="11"/>
  <c r="G152" i="11"/>
  <c r="F159" i="11"/>
  <c r="G162" i="11"/>
  <c r="H165" i="11"/>
  <c r="I169" i="11"/>
  <c r="F172" i="11"/>
  <c r="H175" i="11"/>
  <c r="G185" i="11"/>
  <c r="E195" i="11"/>
  <c r="I195" i="11" s="1"/>
  <c r="H198" i="11"/>
  <c r="E205" i="11"/>
  <c r="I205" i="11" s="1"/>
  <c r="F208" i="11"/>
  <c r="G215" i="11"/>
  <c r="H222" i="11"/>
  <c r="E226" i="11"/>
  <c r="I226" i="11" s="1"/>
  <c r="G229" i="11"/>
  <c r="F233" i="11"/>
  <c r="E240" i="11"/>
  <c r="I240" i="11" s="1"/>
  <c r="H247" i="11"/>
  <c r="H251" i="11"/>
  <c r="G255" i="11"/>
  <c r="F259" i="11"/>
  <c r="F263" i="11"/>
  <c r="I267" i="11"/>
  <c r="H274" i="11"/>
  <c r="I278" i="11"/>
  <c r="G282" i="11"/>
  <c r="H286" i="11"/>
  <c r="F290" i="11"/>
  <c r="H294" i="11"/>
  <c r="G298" i="11"/>
  <c r="F307" i="11"/>
  <c r="H311" i="11"/>
  <c r="H320" i="11"/>
  <c r="I324" i="11"/>
  <c r="H329" i="11"/>
  <c r="F333" i="11"/>
  <c r="G338" i="11"/>
  <c r="G343" i="11"/>
  <c r="I353" i="11"/>
  <c r="E357" i="11"/>
  <c r="I357" i="11" s="1"/>
  <c r="F362" i="11"/>
  <c r="I371" i="11"/>
  <c r="I375" i="11"/>
  <c r="G385" i="11"/>
  <c r="E389" i="11"/>
  <c r="I389" i="11" s="1"/>
  <c r="F394" i="11"/>
  <c r="I403" i="11"/>
  <c r="I407" i="11"/>
  <c r="G417" i="11"/>
  <c r="E421" i="11"/>
  <c r="I421" i="11" s="1"/>
  <c r="F426" i="11"/>
  <c r="I435" i="11"/>
  <c r="I439" i="11"/>
  <c r="G449" i="11"/>
  <c r="E453" i="11"/>
  <c r="I453" i="11" s="1"/>
  <c r="F458" i="11"/>
  <c r="I467" i="11"/>
  <c r="I471" i="11"/>
  <c r="G481" i="11"/>
  <c r="E485" i="11"/>
  <c r="I485" i="11" s="1"/>
  <c r="F490" i="11"/>
  <c r="I499" i="11"/>
  <c r="I503" i="11"/>
  <c r="G513" i="11"/>
  <c r="E517" i="11"/>
  <c r="I517" i="11" s="1"/>
  <c r="F522" i="11"/>
  <c r="I530" i="11"/>
  <c r="H540" i="11"/>
  <c r="E545" i="11"/>
  <c r="I545" i="11" s="1"/>
  <c r="F558" i="11"/>
  <c r="I563" i="11"/>
  <c r="I567" i="11"/>
  <c r="H577" i="11"/>
  <c r="E582" i="11"/>
  <c r="I582" i="11" s="1"/>
  <c r="H596" i="11"/>
  <c r="H601" i="11"/>
  <c r="F611" i="11"/>
  <c r="H617" i="11"/>
  <c r="E617" i="11"/>
  <c r="I617" i="11" s="1"/>
  <c r="I622" i="11"/>
  <c r="H628" i="11"/>
  <c r="H634" i="11"/>
  <c r="H639" i="11"/>
  <c r="G651" i="11"/>
  <c r="E658" i="11"/>
  <c r="I658" i="11" s="1"/>
  <c r="H668" i="11"/>
  <c r="E675" i="11"/>
  <c r="I675" i="11" s="1"/>
  <c r="H675" i="11"/>
  <c r="F682" i="11"/>
  <c r="H690" i="11"/>
  <c r="F697" i="11"/>
  <c r="F703" i="11"/>
  <c r="G715" i="11"/>
  <c r="E722" i="11"/>
  <c r="I722" i="11" s="1"/>
  <c r="H732" i="11"/>
  <c r="H755" i="11"/>
  <c r="I764" i="11"/>
  <c r="H775" i="11"/>
  <c r="H797" i="11"/>
  <c r="I807" i="11"/>
  <c r="H840" i="11"/>
  <c r="H872" i="11"/>
  <c r="H904" i="11"/>
  <c r="H936" i="11"/>
  <c r="H968" i="11"/>
  <c r="H1000" i="11"/>
  <c r="I1042" i="11"/>
  <c r="H1065" i="11"/>
  <c r="E1065" i="11"/>
  <c r="I1065" i="11" s="1"/>
  <c r="I1098" i="11"/>
  <c r="H1130" i="11"/>
  <c r="I1469" i="11"/>
  <c r="G8759" i="11"/>
  <c r="G8743" i="11"/>
  <c r="G8735" i="11"/>
  <c r="G8727" i="11"/>
  <c r="G8711" i="11"/>
  <c r="G8703" i="11"/>
  <c r="G8679" i="11"/>
  <c r="G8671" i="11"/>
  <c r="G8663" i="11"/>
  <c r="G8639" i="11"/>
  <c r="G8615" i="11"/>
  <c r="G8607" i="11"/>
  <c r="G8599" i="11"/>
  <c r="F8764" i="11"/>
  <c r="G8753" i="11"/>
  <c r="G8745" i="11"/>
  <c r="G8737" i="11"/>
  <c r="G8729" i="11"/>
  <c r="G8721" i="11"/>
  <c r="G8713" i="11"/>
  <c r="G8705" i="11"/>
  <c r="G8697" i="11"/>
  <c r="G8689" i="11"/>
  <c r="G8673" i="11"/>
  <c r="G8665" i="11"/>
  <c r="G8657" i="11"/>
  <c r="G8649" i="11"/>
  <c r="G8641" i="11"/>
  <c r="G8633" i="11"/>
  <c r="G8625" i="11"/>
  <c r="G8609" i="11"/>
  <c r="G8601" i="11"/>
  <c r="G8593" i="11"/>
  <c r="G8585" i="11"/>
  <c r="G8577" i="11"/>
  <c r="G8569" i="11"/>
  <c r="G8561" i="11"/>
  <c r="G8553" i="11"/>
  <c r="G8545" i="11"/>
  <c r="G8758" i="11"/>
  <c r="G8750" i="11"/>
  <c r="G8742" i="11"/>
  <c r="G8734" i="11"/>
  <c r="G8726" i="11"/>
  <c r="G8718" i="11"/>
  <c r="G8710" i="11"/>
  <c r="G8702" i="11"/>
  <c r="G8694" i="11"/>
  <c r="G8686" i="11"/>
  <c r="G8678" i="11"/>
  <c r="G8670" i="11"/>
  <c r="G8662" i="11"/>
  <c r="G8654" i="11"/>
  <c r="G8638" i="11"/>
  <c r="G8630" i="11"/>
  <c r="G8622" i="11"/>
  <c r="G8614" i="11"/>
  <c r="G8606" i="11"/>
  <c r="G8598" i="11"/>
  <c r="G8582" i="11"/>
  <c r="G8574" i="11"/>
  <c r="G8566" i="11"/>
  <c r="G8550" i="11"/>
  <c r="G8542" i="11"/>
  <c r="H8763" i="11"/>
  <c r="G8763" i="11"/>
  <c r="G8739" i="11"/>
  <c r="G8731" i="11"/>
  <c r="G8723" i="11"/>
  <c r="G8699" i="11"/>
  <c r="G8675" i="11"/>
  <c r="G8659" i="11"/>
  <c r="G8635" i="11"/>
  <c r="G8619" i="11"/>
  <c r="G8611" i="11"/>
  <c r="G8603" i="11"/>
  <c r="G8595" i="11"/>
  <c r="G8587" i="11"/>
  <c r="G8563" i="11"/>
  <c r="G8555" i="11"/>
  <c r="G8547" i="11"/>
  <c r="F8763" i="11"/>
  <c r="G8762" i="11"/>
  <c r="G8754" i="11"/>
  <c r="G8746" i="11"/>
  <c r="G8738" i="11"/>
  <c r="G8730" i="11"/>
  <c r="G8722" i="11"/>
  <c r="G8714" i="11"/>
  <c r="G8706" i="11"/>
  <c r="G8698" i="11"/>
  <c r="G8690" i="11"/>
  <c r="G8682" i="11"/>
  <c r="G8674" i="11"/>
  <c r="G8666" i="11"/>
  <c r="G8658" i="11"/>
  <c r="G8642" i="11"/>
  <c r="G8634" i="11"/>
  <c r="G8626" i="11"/>
  <c r="G8618" i="11"/>
  <c r="G8610" i="11"/>
  <c r="G8602" i="11"/>
  <c r="G8594" i="11"/>
  <c r="G8586" i="11"/>
  <c r="G8578" i="11"/>
  <c r="G8570" i="11"/>
  <c r="G8554" i="11"/>
  <c r="G8546" i="11"/>
  <c r="G8538" i="11"/>
  <c r="F8762" i="11"/>
  <c r="F8758" i="11"/>
  <c r="F8727" i="11"/>
  <c r="F8723" i="11"/>
  <c r="F8700" i="11"/>
  <c r="F8696" i="11"/>
  <c r="G8692" i="11"/>
  <c r="G8688" i="11"/>
  <c r="F8669" i="11"/>
  <c r="F8665" i="11"/>
  <c r="G8661" i="11"/>
  <c r="F8634" i="11"/>
  <c r="F8630" i="11"/>
  <c r="F8599" i="11"/>
  <c r="F8595" i="11"/>
  <c r="F8588" i="11"/>
  <c r="G8584" i="11"/>
  <c r="F8570" i="11"/>
  <c r="F8556" i="11"/>
  <c r="G8552" i="11"/>
  <c r="F8538" i="11"/>
  <c r="F8530" i="11"/>
  <c r="F8522" i="11"/>
  <c r="F8514" i="11"/>
  <c r="F8506" i="11"/>
  <c r="F8498" i="11"/>
  <c r="F8490" i="11"/>
  <c r="F8754" i="11"/>
  <c r="F8750" i="11"/>
  <c r="F8719" i="11"/>
  <c r="F8715" i="11"/>
  <c r="F8692" i="11"/>
  <c r="F8688" i="11"/>
  <c r="G8684" i="11"/>
  <c r="F8661" i="11"/>
  <c r="F8657" i="11"/>
  <c r="G8653" i="11"/>
  <c r="F8626" i="11"/>
  <c r="F8622" i="11"/>
  <c r="F8584" i="11"/>
  <c r="F8577" i="11"/>
  <c r="F8552" i="11"/>
  <c r="F8545" i="11"/>
  <c r="G8471" i="11"/>
  <c r="G8463" i="11"/>
  <c r="G8447" i="11"/>
  <c r="F8746" i="11"/>
  <c r="F8742" i="11"/>
  <c r="I8730" i="11"/>
  <c r="F8711" i="11"/>
  <c r="F8707" i="11"/>
  <c r="H8703" i="11"/>
  <c r="F8684" i="11"/>
  <c r="F8680" i="11"/>
  <c r="G8676" i="11"/>
  <c r="G8672" i="11"/>
  <c r="F8653" i="11"/>
  <c r="F8649" i="11"/>
  <c r="G8645" i="11"/>
  <c r="H8637" i="11"/>
  <c r="F8618" i="11"/>
  <c r="F8614" i="11"/>
  <c r="I8602" i="11"/>
  <c r="F8591" i="11"/>
  <c r="H8587" i="11"/>
  <c r="H8580" i="11"/>
  <c r="G8573" i="11"/>
  <c r="F8566" i="11"/>
  <c r="F8559" i="11"/>
  <c r="H8555" i="11"/>
  <c r="H8548" i="11"/>
  <c r="G8541" i="11"/>
  <c r="H8757" i="11"/>
  <c r="F8738" i="11"/>
  <c r="F8734" i="11"/>
  <c r="H8730" i="11"/>
  <c r="H8726" i="11"/>
  <c r="F8703" i="11"/>
  <c r="F8699" i="11"/>
  <c r="F8676" i="11"/>
  <c r="F8672" i="11"/>
  <c r="G8668" i="11"/>
  <c r="F8645" i="11"/>
  <c r="F8641" i="11"/>
  <c r="G8637" i="11"/>
  <c r="H8633" i="11"/>
  <c r="F8610" i="11"/>
  <c r="F8606" i="11"/>
  <c r="H8602" i="11"/>
  <c r="H8598" i="11"/>
  <c r="F8587" i="11"/>
  <c r="G8580" i="11"/>
  <c r="F8573" i="11"/>
  <c r="F8555" i="11"/>
  <c r="G8548" i="11"/>
  <c r="F8541" i="11"/>
  <c r="G8532" i="11"/>
  <c r="G8524" i="11"/>
  <c r="G8516" i="11"/>
  <c r="G8508" i="11"/>
  <c r="G8757" i="11"/>
  <c r="F8730" i="11"/>
  <c r="F8726" i="11"/>
  <c r="F8695" i="11"/>
  <c r="F8691" i="11"/>
  <c r="F8668" i="11"/>
  <c r="F8664" i="11"/>
  <c r="G8660" i="11"/>
  <c r="H8648" i="11"/>
  <c r="F8637" i="11"/>
  <c r="F8633" i="11"/>
  <c r="G8629" i="11"/>
  <c r="I8613" i="11"/>
  <c r="F8602" i="11"/>
  <c r="F8598" i="11"/>
  <c r="H8594" i="11"/>
  <c r="H8583" i="11"/>
  <c r="F8580" i="11"/>
  <c r="H8569" i="11"/>
  <c r="I8565" i="11"/>
  <c r="F8562" i="11"/>
  <c r="H8551" i="11"/>
  <c r="F8548" i="11"/>
  <c r="H8537" i="11"/>
  <c r="F8757" i="11"/>
  <c r="F8753" i="11"/>
  <c r="G8749" i="11"/>
  <c r="F8722" i="11"/>
  <c r="F8718" i="11"/>
  <c r="F8687" i="11"/>
  <c r="F8683" i="11"/>
  <c r="F8660" i="11"/>
  <c r="F8656" i="11"/>
  <c r="G8648" i="11"/>
  <c r="F8629" i="11"/>
  <c r="F8625" i="11"/>
  <c r="F8594" i="11"/>
  <c r="G8583" i="11"/>
  <c r="F8576" i="11"/>
  <c r="F8569" i="11"/>
  <c r="G8551" i="11"/>
  <c r="F8544" i="11"/>
  <c r="G8537" i="11"/>
  <c r="G8529" i="11"/>
  <c r="G8521" i="11"/>
  <c r="F8761" i="11"/>
  <c r="F8749" i="11"/>
  <c r="F8745" i="11"/>
  <c r="G8741" i="11"/>
  <c r="H8737" i="11"/>
  <c r="H8733" i="11"/>
  <c r="F8714" i="11"/>
  <c r="F8710" i="11"/>
  <c r="H8706" i="11"/>
  <c r="H8702" i="11"/>
  <c r="I8698" i="11"/>
  <c r="F8679" i="11"/>
  <c r="F8675" i="11"/>
  <c r="H8671" i="11"/>
  <c r="F8652" i="11"/>
  <c r="F8648" i="11"/>
  <c r="G8644" i="11"/>
  <c r="F8621" i="11"/>
  <c r="F8617" i="11"/>
  <c r="G8613" i="11"/>
  <c r="H8605" i="11"/>
  <c r="F8590" i="11"/>
  <c r="F8583" i="11"/>
  <c r="G8565" i="11"/>
  <c r="F8558" i="11"/>
  <c r="F8551" i="11"/>
  <c r="F8537" i="11"/>
  <c r="F8529" i="11"/>
  <c r="F8521" i="11"/>
  <c r="F8741" i="11"/>
  <c r="F8737" i="11"/>
  <c r="G8733" i="11"/>
  <c r="F8706" i="11"/>
  <c r="F8702" i="11"/>
  <c r="H8698" i="11"/>
  <c r="H8694" i="11"/>
  <c r="G8760" i="11"/>
  <c r="G8756" i="11"/>
  <c r="G8752" i="11"/>
  <c r="F8733" i="11"/>
  <c r="F8729" i="11"/>
  <c r="G8725" i="11"/>
  <c r="F8698" i="11"/>
  <c r="F8694" i="11"/>
  <c r="F8663" i="11"/>
  <c r="F8659" i="11"/>
  <c r="F8636" i="11"/>
  <c r="F8632" i="11"/>
  <c r="G8628" i="11"/>
  <c r="G8624" i="11"/>
  <c r="F8605" i="11"/>
  <c r="F8601" i="11"/>
  <c r="G8597" i="11"/>
  <c r="F8586" i="11"/>
  <c r="F8572" i="11"/>
  <c r="G8568" i="11"/>
  <c r="H8561" i="11"/>
  <c r="F8554" i="11"/>
  <c r="F8540" i="11"/>
  <c r="F8534" i="11"/>
  <c r="F8526" i="11"/>
  <c r="F8760" i="11"/>
  <c r="F8756" i="11"/>
  <c r="F8752" i="11"/>
  <c r="G8748" i="11"/>
  <c r="F8725" i="11"/>
  <c r="F8721" i="11"/>
  <c r="G8717" i="11"/>
  <c r="F8690" i="11"/>
  <c r="F8686" i="11"/>
  <c r="F8655" i="11"/>
  <c r="F8651" i="11"/>
  <c r="F8628" i="11"/>
  <c r="F8624" i="11"/>
  <c r="G8620" i="11"/>
  <c r="F8597" i="11"/>
  <c r="F8593" i="11"/>
  <c r="F8568" i="11"/>
  <c r="F8561" i="11"/>
  <c r="G8531" i="11"/>
  <c r="F8748" i="11"/>
  <c r="F8744" i="11"/>
  <c r="G8740" i="11"/>
  <c r="G8736" i="11"/>
  <c r="F8717" i="11"/>
  <c r="F8713" i="11"/>
  <c r="G8709" i="11"/>
  <c r="F8682" i="11"/>
  <c r="F8678" i="11"/>
  <c r="F8647" i="11"/>
  <c r="F8643" i="11"/>
  <c r="F8620" i="11"/>
  <c r="F8616" i="11"/>
  <c r="G8608" i="11"/>
  <c r="F8582" i="11"/>
  <c r="F8575" i="11"/>
  <c r="F8550" i="11"/>
  <c r="F8543" i="11"/>
  <c r="F8531" i="11"/>
  <c r="F8740" i="11"/>
  <c r="F8736" i="11"/>
  <c r="G8732" i="11"/>
  <c r="F8709" i="11"/>
  <c r="F8705" i="11"/>
  <c r="G8701" i="11"/>
  <c r="F8674" i="11"/>
  <c r="F8670" i="11"/>
  <c r="F8639" i="11"/>
  <c r="F8635" i="11"/>
  <c r="F8612" i="11"/>
  <c r="F8608" i="11"/>
  <c r="F8589" i="11"/>
  <c r="F8571" i="11"/>
  <c r="F8557" i="11"/>
  <c r="F8759" i="11"/>
  <c r="F8755" i="11"/>
  <c r="F8732" i="11"/>
  <c r="F8728" i="11"/>
  <c r="G8724" i="11"/>
  <c r="H8712" i="11"/>
  <c r="F8701" i="11"/>
  <c r="F8697" i="11"/>
  <c r="G8693" i="11"/>
  <c r="H8689" i="11"/>
  <c r="I8677" i="11"/>
  <c r="F8666" i="11"/>
  <c r="F8662" i="11"/>
  <c r="H8658" i="11"/>
  <c r="H8654" i="11"/>
  <c r="F8751" i="11"/>
  <c r="F8747" i="11"/>
  <c r="H8743" i="11"/>
  <c r="H8739" i="11"/>
  <c r="F8724" i="11"/>
  <c r="F8720" i="11"/>
  <c r="G8716" i="11"/>
  <c r="G8712" i="11"/>
  <c r="H8708" i="11"/>
  <c r="H8704" i="11"/>
  <c r="F8693" i="11"/>
  <c r="F8689" i="11"/>
  <c r="G8685" i="11"/>
  <c r="H8677" i="11"/>
  <c r="I8673" i="11"/>
  <c r="I8669" i="11"/>
  <c r="F8658" i="11"/>
  <c r="F8654" i="11"/>
  <c r="I8642" i="11"/>
  <c r="F8623" i="11"/>
  <c r="F8619" i="11"/>
  <c r="H8615" i="11"/>
  <c r="H8611" i="11"/>
  <c r="F8743" i="11"/>
  <c r="F8739" i="11"/>
  <c r="H8735" i="11"/>
  <c r="H8731" i="11"/>
  <c r="F8716" i="11"/>
  <c r="F8712" i="11"/>
  <c r="G8708" i="11"/>
  <c r="G8704" i="11"/>
  <c r="H8700" i="11"/>
  <c r="H8696" i="11"/>
  <c r="F8685" i="11"/>
  <c r="F8681" i="11"/>
  <c r="G8677" i="11"/>
  <c r="H8673" i="11"/>
  <c r="H8669" i="11"/>
  <c r="I8665" i="11"/>
  <c r="I8661" i="11"/>
  <c r="F8650" i="11"/>
  <c r="F8646" i="11"/>
  <c r="H8642" i="11"/>
  <c r="H8638" i="11"/>
  <c r="I8634" i="11"/>
  <c r="H8758" i="11"/>
  <c r="I8754" i="11"/>
  <c r="F8735" i="11"/>
  <c r="F8731" i="11"/>
  <c r="H8727" i="11"/>
  <c r="H8723" i="11"/>
  <c r="F8708" i="11"/>
  <c r="F8704" i="11"/>
  <c r="G8700" i="11"/>
  <c r="G8696" i="11"/>
  <c r="H8692" i="11"/>
  <c r="H8688" i="11"/>
  <c r="F8671" i="11"/>
  <c r="H8628" i="11"/>
  <c r="F8609" i="11"/>
  <c r="I8556" i="11"/>
  <c r="F8508" i="11"/>
  <c r="H8501" i="11"/>
  <c r="H8485" i="11"/>
  <c r="I8482" i="11"/>
  <c r="F8474" i="11"/>
  <c r="F8471" i="11"/>
  <c r="G8468" i="11"/>
  <c r="H8465" i="11"/>
  <c r="F8454" i="11"/>
  <c r="G8451" i="11"/>
  <c r="H8448" i="11"/>
  <c r="G8437" i="11"/>
  <c r="G8429" i="11"/>
  <c r="G8421" i="11"/>
  <c r="G8413" i="11"/>
  <c r="G8405" i="11"/>
  <c r="G8397" i="11"/>
  <c r="G8389" i="11"/>
  <c r="G8381" i="11"/>
  <c r="G8365" i="11"/>
  <c r="G8357" i="11"/>
  <c r="H8586" i="11"/>
  <c r="F8564" i="11"/>
  <c r="H8556" i="11"/>
  <c r="I8549" i="11"/>
  <c r="G8536" i="11"/>
  <c r="H8532" i="11"/>
  <c r="F8523" i="11"/>
  <c r="F8519" i="11"/>
  <c r="F8515" i="11"/>
  <c r="G8501" i="11"/>
  <c r="G8498" i="11"/>
  <c r="G8485" i="11"/>
  <c r="H8482" i="11"/>
  <c r="F8468" i="11"/>
  <c r="G8465" i="11"/>
  <c r="F8451" i="11"/>
  <c r="G8448" i="11"/>
  <c r="F8437" i="11"/>
  <c r="F8429" i="11"/>
  <c r="F8421" i="11"/>
  <c r="F8413" i="11"/>
  <c r="H8659" i="11"/>
  <c r="G8636" i="11"/>
  <c r="F8627" i="11"/>
  <c r="H8601" i="11"/>
  <c r="I8593" i="11"/>
  <c r="F8579" i="11"/>
  <c r="G8556" i="11"/>
  <c r="H8549" i="11"/>
  <c r="F8536" i="11"/>
  <c r="F8532" i="11"/>
  <c r="F8511" i="11"/>
  <c r="F8501" i="11"/>
  <c r="F8485" i="11"/>
  <c r="G8482" i="11"/>
  <c r="F8465" i="11"/>
  <c r="F8448" i="11"/>
  <c r="G8394" i="11"/>
  <c r="G8378" i="11"/>
  <c r="G8370" i="11"/>
  <c r="G8362" i="11"/>
  <c r="G8346" i="11"/>
  <c r="G8338" i="11"/>
  <c r="G8669" i="11"/>
  <c r="H8563" i="11"/>
  <c r="G8549" i="11"/>
  <c r="F8527" i="11"/>
  <c r="F8504" i="11"/>
  <c r="G8494" i="11"/>
  <c r="G8491" i="11"/>
  <c r="F8488" i="11"/>
  <c r="F8482" i="11"/>
  <c r="F8479" i="11"/>
  <c r="G8476" i="11"/>
  <c r="F8462" i="11"/>
  <c r="G8459" i="11"/>
  <c r="F8445" i="11"/>
  <c r="G8442" i="11"/>
  <c r="F8434" i="11"/>
  <c r="F8426" i="11"/>
  <c r="F8418" i="11"/>
  <c r="F8410" i="11"/>
  <c r="F8402" i="11"/>
  <c r="F8394" i="11"/>
  <c r="I8626" i="11"/>
  <c r="H8607" i="11"/>
  <c r="F8600" i="11"/>
  <c r="F8585" i="11"/>
  <c r="F8578" i="11"/>
  <c r="H8570" i="11"/>
  <c r="F8563" i="11"/>
  <c r="F8549" i="11"/>
  <c r="F8542" i="11"/>
  <c r="F8518" i="11"/>
  <c r="F8494" i="11"/>
  <c r="F8491" i="11"/>
  <c r="F8476" i="11"/>
  <c r="F8459" i="11"/>
  <c r="F8442" i="11"/>
  <c r="G8383" i="11"/>
  <c r="G8375" i="11"/>
  <c r="G8367" i="11"/>
  <c r="G8351" i="11"/>
  <c r="G8343" i="11"/>
  <c r="G8335" i="11"/>
  <c r="I8657" i="11"/>
  <c r="F8644" i="11"/>
  <c r="F8615" i="11"/>
  <c r="F8607" i="11"/>
  <c r="F8592" i="11"/>
  <c r="F8507" i="11"/>
  <c r="F8497" i="11"/>
  <c r="F8473" i="11"/>
  <c r="F8456" i="11"/>
  <c r="F8439" i="11"/>
  <c r="F8431" i="11"/>
  <c r="F8677" i="11"/>
  <c r="F8667" i="11"/>
  <c r="H8634" i="11"/>
  <c r="H8584" i="11"/>
  <c r="H8554" i="11"/>
  <c r="F8535" i="11"/>
  <c r="G8522" i="11"/>
  <c r="G8514" i="11"/>
  <c r="F8510" i="11"/>
  <c r="G8500" i="11"/>
  <c r="F8470" i="11"/>
  <c r="F8453" i="11"/>
  <c r="G8450" i="11"/>
  <c r="G8436" i="11"/>
  <c r="G8428" i="11"/>
  <c r="G8420" i="11"/>
  <c r="G8404" i="11"/>
  <c r="G8396" i="11"/>
  <c r="G8372" i="11"/>
  <c r="G8364" i="11"/>
  <c r="G8348" i="11"/>
  <c r="G8340" i="11"/>
  <c r="G8332" i="11"/>
  <c r="H8624" i="11"/>
  <c r="H8599" i="11"/>
  <c r="I8577" i="11"/>
  <c r="H8568" i="11"/>
  <c r="I8561" i="11"/>
  <c r="F8547" i="11"/>
  <c r="G8540" i="11"/>
  <c r="H8517" i="11"/>
  <c r="F8503" i="11"/>
  <c r="F8500" i="11"/>
  <c r="F8487" i="11"/>
  <c r="F8484" i="11"/>
  <c r="F8467" i="11"/>
  <c r="F8450" i="11"/>
  <c r="F8447" i="11"/>
  <c r="F8436" i="11"/>
  <c r="F8428" i="11"/>
  <c r="F8420" i="11"/>
  <c r="F8642" i="11"/>
  <c r="G8534" i="11"/>
  <c r="H8525" i="11"/>
  <c r="H8521" i="11"/>
  <c r="G8517" i="11"/>
  <c r="H8493" i="11"/>
  <c r="F8481" i="11"/>
  <c r="F8464" i="11"/>
  <c r="F8444" i="11"/>
  <c r="H8665" i="11"/>
  <c r="F8613" i="11"/>
  <c r="G8605" i="11"/>
  <c r="H8567" i="11"/>
  <c r="F8553" i="11"/>
  <c r="F8539" i="11"/>
  <c r="G8530" i="11"/>
  <c r="G8525" i="11"/>
  <c r="F8517" i="11"/>
  <c r="F8513" i="11"/>
  <c r="G8493" i="11"/>
  <c r="G8490" i="11"/>
  <c r="F8478" i="11"/>
  <c r="G8475" i="11"/>
  <c r="F8461" i="11"/>
  <c r="F8441" i="11"/>
  <c r="F8433" i="11"/>
  <c r="I8653" i="11"/>
  <c r="H8597" i="11"/>
  <c r="G8567" i="11"/>
  <c r="F8560" i="11"/>
  <c r="F8525" i="11"/>
  <c r="H8509" i="11"/>
  <c r="G8506" i="11"/>
  <c r="G8496" i="11"/>
  <c r="F8493" i="11"/>
  <c r="F8475" i="11"/>
  <c r="F8458" i="11"/>
  <c r="F8455" i="11"/>
  <c r="F8640" i="11"/>
  <c r="F8631" i="11"/>
  <c r="F8604" i="11"/>
  <c r="I8588" i="11"/>
  <c r="F8567" i="11"/>
  <c r="H8552" i="11"/>
  <c r="F8546" i="11"/>
  <c r="H8529" i="11"/>
  <c r="G8509" i="11"/>
  <c r="G8502" i="11"/>
  <c r="F8496" i="11"/>
  <c r="H8630" i="11"/>
  <c r="H8603" i="11"/>
  <c r="F8596" i="11"/>
  <c r="G8588" i="11"/>
  <c r="H8581" i="11"/>
  <c r="H8538" i="11"/>
  <c r="G8533" i="11"/>
  <c r="H8524" i="11"/>
  <c r="F8603" i="11"/>
  <c r="G8581" i="11"/>
  <c r="I8545" i="11"/>
  <c r="H8661" i="11"/>
  <c r="F8638" i="11"/>
  <c r="H8619" i="11"/>
  <c r="H8595" i="11"/>
  <c r="F8581" i="11"/>
  <c r="F8611" i="11"/>
  <c r="F8520" i="11"/>
  <c r="F8512" i="11"/>
  <c r="F8483" i="11"/>
  <c r="F8477" i="11"/>
  <c r="H8471" i="11"/>
  <c r="F8452" i="11"/>
  <c r="H8446" i="11"/>
  <c r="I8440" i="11"/>
  <c r="G8435" i="11"/>
  <c r="F8430" i="11"/>
  <c r="H8413" i="11"/>
  <c r="H8405" i="11"/>
  <c r="G8401" i="11"/>
  <c r="F8390" i="11"/>
  <c r="H8379" i="11"/>
  <c r="F8574" i="11"/>
  <c r="G8528" i="11"/>
  <c r="F8489" i="11"/>
  <c r="G8446" i="11"/>
  <c r="H8440" i="11"/>
  <c r="F8435" i="11"/>
  <c r="F8425" i="11"/>
  <c r="F8405" i="11"/>
  <c r="F8401" i="11"/>
  <c r="G8379" i="11"/>
  <c r="F8365" i="11"/>
  <c r="G8361" i="11"/>
  <c r="G8341" i="11"/>
  <c r="G8326" i="11"/>
  <c r="G8318" i="11"/>
  <c r="G8310" i="11"/>
  <c r="G8302" i="11"/>
  <c r="G8294" i="11"/>
  <c r="G8286" i="11"/>
  <c r="G8278" i="11"/>
  <c r="G8270" i="11"/>
  <c r="G8262" i="11"/>
  <c r="G8254" i="11"/>
  <c r="G8246" i="11"/>
  <c r="G8238" i="11"/>
  <c r="G8230" i="11"/>
  <c r="G8214" i="11"/>
  <c r="G8206" i="11"/>
  <c r="G8198" i="11"/>
  <c r="G8174" i="11"/>
  <c r="G8158" i="11"/>
  <c r="G8142" i="11"/>
  <c r="G8126" i="11"/>
  <c r="G8118" i="11"/>
  <c r="G8102" i="11"/>
  <c r="G8094" i="11"/>
  <c r="G8086" i="11"/>
  <c r="G8078" i="11"/>
  <c r="G8070" i="11"/>
  <c r="F8528" i="11"/>
  <c r="F8502" i="11"/>
  <c r="F8495" i="11"/>
  <c r="F8446" i="11"/>
  <c r="G8440" i="11"/>
  <c r="H8421" i="11"/>
  <c r="H8397" i="11"/>
  <c r="F8386" i="11"/>
  <c r="F8379" i="11"/>
  <c r="H8375" i="11"/>
  <c r="F8361" i="11"/>
  <c r="F8354" i="11"/>
  <c r="F8341" i="11"/>
  <c r="F8326" i="11"/>
  <c r="F8318" i="11"/>
  <c r="F8310" i="11"/>
  <c r="F8302" i="11"/>
  <c r="F8294" i="11"/>
  <c r="I8463" i="11"/>
  <c r="H8457" i="11"/>
  <c r="I8451" i="11"/>
  <c r="F8440" i="11"/>
  <c r="I8429" i="11"/>
  <c r="H8416" i="11"/>
  <c r="F8412" i="11"/>
  <c r="H8408" i="11"/>
  <c r="H8404" i="11"/>
  <c r="G8572" i="11"/>
  <c r="G8469" i="11"/>
  <c r="G8457" i="11"/>
  <c r="H8451" i="11"/>
  <c r="H8429" i="11"/>
  <c r="G8416" i="11"/>
  <c r="G8408" i="11"/>
  <c r="F8404" i="11"/>
  <c r="H8389" i="11"/>
  <c r="F8382" i="11"/>
  <c r="F8368" i="11"/>
  <c r="F8364" i="11"/>
  <c r="G8350" i="11"/>
  <c r="F8347" i="11"/>
  <c r="F8337" i="11"/>
  <c r="F8331" i="11"/>
  <c r="F8323" i="11"/>
  <c r="F8315" i="11"/>
  <c r="F8307" i="11"/>
  <c r="F8299" i="11"/>
  <c r="F8291" i="11"/>
  <c r="F8283" i="11"/>
  <c r="F8275" i="11"/>
  <c r="F8267" i="11"/>
  <c r="F8259" i="11"/>
  <c r="F8251" i="11"/>
  <c r="F8243" i="11"/>
  <c r="F8235" i="11"/>
  <c r="F8509" i="11"/>
  <c r="I8501" i="11"/>
  <c r="I8480" i="11"/>
  <c r="F8469" i="11"/>
  <c r="F8463" i="11"/>
  <c r="F8457" i="11"/>
  <c r="G8433" i="11"/>
  <c r="H8424" i="11"/>
  <c r="F8416" i="11"/>
  <c r="F8408" i="11"/>
  <c r="H8400" i="11"/>
  <c r="H8396" i="11"/>
  <c r="H8480" i="11"/>
  <c r="H8428" i="11"/>
  <c r="G8424" i="11"/>
  <c r="G8400" i="11"/>
  <c r="F8396" i="11"/>
  <c r="I8392" i="11"/>
  <c r="F8385" i="11"/>
  <c r="F8378" i="11"/>
  <c r="F8371" i="11"/>
  <c r="H8367" i="11"/>
  <c r="H8360" i="11"/>
  <c r="F8353" i="11"/>
  <c r="H8663" i="11"/>
  <c r="H8533" i="11"/>
  <c r="H8516" i="11"/>
  <c r="F8486" i="11"/>
  <c r="G8480" i="11"/>
  <c r="I8474" i="11"/>
  <c r="G8449" i="11"/>
  <c r="F8438" i="11"/>
  <c r="F8424" i="11"/>
  <c r="F8415" i="11"/>
  <c r="F8407" i="11"/>
  <c r="F8400" i="11"/>
  <c r="F8367" i="11"/>
  <c r="G8360" i="11"/>
  <c r="F8343" i="11"/>
  <c r="G8325" i="11"/>
  <c r="G8317" i="11"/>
  <c r="G8309" i="11"/>
  <c r="G8301" i="11"/>
  <c r="G8293" i="11"/>
  <c r="G8285" i="11"/>
  <c r="G8277" i="11"/>
  <c r="G8269" i="11"/>
  <c r="G8261" i="11"/>
  <c r="G8253" i="11"/>
  <c r="G8245" i="11"/>
  <c r="G8221" i="11"/>
  <c r="G8213" i="11"/>
  <c r="I8581" i="11"/>
  <c r="F8533" i="11"/>
  <c r="F8516" i="11"/>
  <c r="H8508" i="11"/>
  <c r="H8492" i="11"/>
  <c r="F8480" i="11"/>
  <c r="H8474" i="11"/>
  <c r="H8468" i="11"/>
  <c r="F8449" i="11"/>
  <c r="H8443" i="11"/>
  <c r="G8392" i="11"/>
  <c r="F8388" i="11"/>
  <c r="F8374" i="11"/>
  <c r="F8360" i="11"/>
  <c r="F8356" i="11"/>
  <c r="G8333" i="11"/>
  <c r="F8325" i="11"/>
  <c r="F8317" i="11"/>
  <c r="F8309" i="11"/>
  <c r="F8524" i="11"/>
  <c r="F8499" i="11"/>
  <c r="G8492" i="11"/>
  <c r="G8474" i="11"/>
  <c r="G8443" i="11"/>
  <c r="H8432" i="11"/>
  <c r="F8423" i="11"/>
  <c r="F8411" i="11"/>
  <c r="F8399" i="11"/>
  <c r="F8392" i="11"/>
  <c r="F8381" i="11"/>
  <c r="H8370" i="11"/>
  <c r="F8346" i="11"/>
  <c r="F8333" i="11"/>
  <c r="G8298" i="11"/>
  <c r="G8290" i="11"/>
  <c r="G8282" i="11"/>
  <c r="G8274" i="11"/>
  <c r="G8266" i="11"/>
  <c r="G8258" i="11"/>
  <c r="F8492" i="11"/>
  <c r="I8485" i="11"/>
  <c r="H8460" i="11"/>
  <c r="I8454" i="11"/>
  <c r="F8443" i="11"/>
  <c r="G8432" i="11"/>
  <c r="F8419" i="11"/>
  <c r="F8403" i="11"/>
  <c r="F8377" i="11"/>
  <c r="F8370" i="11"/>
  <c r="F8363" i="11"/>
  <c r="F8673" i="11"/>
  <c r="G8460" i="11"/>
  <c r="H8454" i="11"/>
  <c r="I8448" i="11"/>
  <c r="H8437" i="11"/>
  <c r="F8432" i="11"/>
  <c r="F8391" i="11"/>
  <c r="G8384" i="11"/>
  <c r="F8359" i="11"/>
  <c r="F8349" i="11"/>
  <c r="G8342" i="11"/>
  <c r="F8339" i="11"/>
  <c r="G8327" i="11"/>
  <c r="G8319" i="11"/>
  <c r="G8311" i="11"/>
  <c r="G8279" i="11"/>
  <c r="G8271" i="11"/>
  <c r="G8263" i="11"/>
  <c r="G8255" i="11"/>
  <c r="I8498" i="11"/>
  <c r="F8472" i="11"/>
  <c r="G8466" i="11"/>
  <c r="F8460" i="11"/>
  <c r="G8454" i="11"/>
  <c r="F8427" i="11"/>
  <c r="H8422" i="11"/>
  <c r="F8414" i="11"/>
  <c r="F8406" i="11"/>
  <c r="H8398" i="11"/>
  <c r="F8395" i="11"/>
  <c r="F8384" i="11"/>
  <c r="F8380" i="11"/>
  <c r="F8366" i="11"/>
  <c r="H8588" i="11"/>
  <c r="F8565" i="11"/>
  <c r="F8505" i="11"/>
  <c r="I8477" i="11"/>
  <c r="F8466" i="11"/>
  <c r="G8422" i="11"/>
  <c r="H8409" i="11"/>
  <c r="G8398" i="11"/>
  <c r="G8387" i="11"/>
  <c r="I8538" i="11"/>
  <c r="H8512" i="11"/>
  <c r="H8483" i="11"/>
  <c r="H8477" i="11"/>
  <c r="F8389" i="11"/>
  <c r="I8360" i="11"/>
  <c r="F8348" i="11"/>
  <c r="H8342" i="11"/>
  <c r="F8328" i="11"/>
  <c r="I8286" i="11"/>
  <c r="H8275" i="11"/>
  <c r="H8271" i="11"/>
  <c r="F8264" i="11"/>
  <c r="G8260" i="11"/>
  <c r="H8249" i="11"/>
  <c r="F8246" i="11"/>
  <c r="G8227" i="11"/>
  <c r="G8224" i="11"/>
  <c r="F8221" i="11"/>
  <c r="F8218" i="11"/>
  <c r="F8215" i="11"/>
  <c r="F8212" i="11"/>
  <c r="G8209" i="11"/>
  <c r="F8192" i="11"/>
  <c r="G8189" i="11"/>
  <c r="F8175" i="11"/>
  <c r="G8172" i="11"/>
  <c r="F8155" i="11"/>
  <c r="G8152" i="11"/>
  <c r="F8138" i="11"/>
  <c r="G8135" i="11"/>
  <c r="F8121" i="11"/>
  <c r="F8118" i="11"/>
  <c r="G8115" i="11"/>
  <c r="F8101" i="11"/>
  <c r="G8098" i="11"/>
  <c r="F8084" i="11"/>
  <c r="G8081" i="11"/>
  <c r="H8078" i="11"/>
  <c r="F8064" i="11"/>
  <c r="G8061" i="11"/>
  <c r="F8373" i="11"/>
  <c r="F8342" i="11"/>
  <c r="G8337" i="11"/>
  <c r="F8332" i="11"/>
  <c r="F8319" i="11"/>
  <c r="F8306" i="11"/>
  <c r="H8302" i="11"/>
  <c r="F8298" i="11"/>
  <c r="H8294" i="11"/>
  <c r="F8290" i="11"/>
  <c r="H8286" i="11"/>
  <c r="G8275" i="11"/>
  <c r="F8271" i="11"/>
  <c r="F8260" i="11"/>
  <c r="G8249" i="11"/>
  <c r="G8233" i="11"/>
  <c r="F8230" i="11"/>
  <c r="F8227" i="11"/>
  <c r="F8224" i="11"/>
  <c r="F8209" i="11"/>
  <c r="F8206" i="11"/>
  <c r="F8189" i="11"/>
  <c r="F8172" i="11"/>
  <c r="G8169" i="11"/>
  <c r="F8152" i="11"/>
  <c r="F8135" i="11"/>
  <c r="F8115" i="11"/>
  <c r="F8098" i="11"/>
  <c r="F8081" i="11"/>
  <c r="F8078" i="11"/>
  <c r="F8061" i="11"/>
  <c r="F8053" i="11"/>
  <c r="F8045" i="11"/>
  <c r="F8037" i="11"/>
  <c r="F8029" i="11"/>
  <c r="G8483" i="11"/>
  <c r="G8417" i="11"/>
  <c r="F8397" i="11"/>
  <c r="I8379" i="11"/>
  <c r="H8327" i="11"/>
  <c r="I8310" i="11"/>
  <c r="F8286" i="11"/>
  <c r="H8282" i="11"/>
  <c r="I8278" i="11"/>
  <c r="H8267" i="11"/>
  <c r="H8263" i="11"/>
  <c r="F8256" i="11"/>
  <c r="G8252" i="11"/>
  <c r="F8249" i="11"/>
  <c r="H8242" i="11"/>
  <c r="G8239" i="11"/>
  <c r="G8236" i="11"/>
  <c r="F8233" i="11"/>
  <c r="F8203" i="11"/>
  <c r="G8200" i="11"/>
  <c r="H8197" i="11"/>
  <c r="F8186" i="11"/>
  <c r="G8183" i="11"/>
  <c r="H8180" i="11"/>
  <c r="I8177" i="11"/>
  <c r="F8169" i="11"/>
  <c r="F8166" i="11"/>
  <c r="G8163" i="11"/>
  <c r="H8160" i="11"/>
  <c r="F8417" i="11"/>
  <c r="F8387" i="11"/>
  <c r="H8372" i="11"/>
  <c r="I8365" i="11"/>
  <c r="G8347" i="11"/>
  <c r="F8327" i="11"/>
  <c r="F8314" i="11"/>
  <c r="H8310" i="11"/>
  <c r="F8282" i="11"/>
  <c r="H8278" i="11"/>
  <c r="G8267" i="11"/>
  <c r="F8263" i="11"/>
  <c r="F8252" i="11"/>
  <c r="G8242" i="11"/>
  <c r="F8239" i="11"/>
  <c r="F8236" i="11"/>
  <c r="F8200" i="11"/>
  <c r="G8197" i="11"/>
  <c r="F8183" i="11"/>
  <c r="G8180" i="11"/>
  <c r="F8163" i="11"/>
  <c r="G8160" i="11"/>
  <c r="F8146" i="11"/>
  <c r="G8143" i="11"/>
  <c r="F8129" i="11"/>
  <c r="F8126" i="11"/>
  <c r="G8123" i="11"/>
  <c r="F8109" i="11"/>
  <c r="G8106" i="11"/>
  <c r="F8092" i="11"/>
  <c r="G8089" i="11"/>
  <c r="H8086" i="11"/>
  <c r="F8072" i="11"/>
  <c r="G8069" i="11"/>
  <c r="F8058" i="11"/>
  <c r="F8050" i="11"/>
  <c r="I8471" i="11"/>
  <c r="F8372" i="11"/>
  <c r="H8365" i="11"/>
  <c r="H8358" i="11"/>
  <c r="F8352" i="11"/>
  <c r="I8341" i="11"/>
  <c r="F8336" i="11"/>
  <c r="I8318" i="11"/>
  <c r="H8305" i="11"/>
  <c r="I8301" i="11"/>
  <c r="H8297" i="11"/>
  <c r="I8293" i="11"/>
  <c r="H8289" i="11"/>
  <c r="F8278" i="11"/>
  <c r="H8274" i="11"/>
  <c r="I8270" i="11"/>
  <c r="H8259" i="11"/>
  <c r="H8255" i="11"/>
  <c r="H8245" i="11"/>
  <c r="F8242" i="11"/>
  <c r="H8217" i="11"/>
  <c r="H8214" i="11"/>
  <c r="F8197" i="11"/>
  <c r="F8180" i="11"/>
  <c r="G8177" i="11"/>
  <c r="H8174" i="11"/>
  <c r="F8160" i="11"/>
  <c r="F8143" i="11"/>
  <c r="H8137" i="11"/>
  <c r="F8123" i="11"/>
  <c r="F8106" i="11"/>
  <c r="F8089" i="11"/>
  <c r="F8086" i="11"/>
  <c r="I8405" i="11"/>
  <c r="H8378" i="11"/>
  <c r="G8358" i="11"/>
  <c r="F8322" i="11"/>
  <c r="H8318" i="11"/>
  <c r="I8313" i="11"/>
  <c r="G8305" i="11"/>
  <c r="H8301" i="11"/>
  <c r="G8297" i="11"/>
  <c r="H8293" i="11"/>
  <c r="G8289" i="11"/>
  <c r="F8274" i="11"/>
  <c r="H8270" i="11"/>
  <c r="G8259" i="11"/>
  <c r="F8255" i="11"/>
  <c r="F8245" i="11"/>
  <c r="G8217" i="11"/>
  <c r="F8214" i="11"/>
  <c r="F8211" i="11"/>
  <c r="H8205" i="11"/>
  <c r="F8194" i="11"/>
  <c r="H8188" i="11"/>
  <c r="F8177" i="11"/>
  <c r="F8174" i="11"/>
  <c r="F8157" i="11"/>
  <c r="F8140" i="11"/>
  <c r="G8137" i="11"/>
  <c r="F8120" i="11"/>
  <c r="F8103" i="11"/>
  <c r="F8083" i="11"/>
  <c r="G8080" i="11"/>
  <c r="H8077" i="11"/>
  <c r="F8066" i="11"/>
  <c r="G8063" i="11"/>
  <c r="H8060" i="11"/>
  <c r="F8055" i="11"/>
  <c r="H8394" i="11"/>
  <c r="H8364" i="11"/>
  <c r="F8358" i="11"/>
  <c r="H8313" i="11"/>
  <c r="F8305" i="11"/>
  <c r="F8301" i="11"/>
  <c r="F8297" i="11"/>
  <c r="F8293" i="11"/>
  <c r="F8289" i="11"/>
  <c r="F8270" i="11"/>
  <c r="F8248" i="11"/>
  <c r="I8238" i="11"/>
  <c r="G8232" i="11"/>
  <c r="F8229" i="11"/>
  <c r="F8226" i="11"/>
  <c r="F8223" i="11"/>
  <c r="F8220" i="11"/>
  <c r="F8217" i="11"/>
  <c r="F8208" i="11"/>
  <c r="G8205" i="11"/>
  <c r="F8191" i="11"/>
  <c r="G8188" i="11"/>
  <c r="F8171" i="11"/>
  <c r="G8168" i="11"/>
  <c r="F8154" i="11"/>
  <c r="G8151" i="11"/>
  <c r="F8137" i="11"/>
  <c r="F8134" i="11"/>
  <c r="G8131" i="11"/>
  <c r="F8117" i="11"/>
  <c r="G8114" i="11"/>
  <c r="F8100" i="11"/>
  <c r="F8080" i="11"/>
  <c r="G8077" i="11"/>
  <c r="F8063" i="11"/>
  <c r="G8060" i="11"/>
  <c r="G8052" i="11"/>
  <c r="G8044" i="11"/>
  <c r="G8036" i="11"/>
  <c r="G8020" i="11"/>
  <c r="H8351" i="11"/>
  <c r="F8340" i="11"/>
  <c r="F8335" i="11"/>
  <c r="F8330" i="11"/>
  <c r="H8326" i="11"/>
  <c r="G8313" i="11"/>
  <c r="F8285" i="11"/>
  <c r="G8281" i="11"/>
  <c r="F8266" i="11"/>
  <c r="H8262" i="11"/>
  <c r="G8251" i="11"/>
  <c r="H8238" i="11"/>
  <c r="G8235" i="11"/>
  <c r="F8232" i="11"/>
  <c r="F8205" i="11"/>
  <c r="F8188" i="11"/>
  <c r="G8185" i="11"/>
  <c r="F8168" i="11"/>
  <c r="F8151" i="11"/>
  <c r="F8131" i="11"/>
  <c r="F8114" i="11"/>
  <c r="F8097" i="11"/>
  <c r="F8094" i="11"/>
  <c r="F8077" i="11"/>
  <c r="F8060" i="11"/>
  <c r="H8435" i="11"/>
  <c r="F8393" i="11"/>
  <c r="I8376" i="11"/>
  <c r="I8357" i="11"/>
  <c r="F8351" i="11"/>
  <c r="F8345" i="11"/>
  <c r="H8321" i="11"/>
  <c r="F8313" i="11"/>
  <c r="F8281" i="11"/>
  <c r="F8262" i="11"/>
  <c r="F8238" i="11"/>
  <c r="F8202" i="11"/>
  <c r="F8185" i="11"/>
  <c r="F8182" i="11"/>
  <c r="F8165" i="11"/>
  <c r="F8148" i="11"/>
  <c r="F8128" i="11"/>
  <c r="I8413" i="11"/>
  <c r="H8376" i="11"/>
  <c r="F8357" i="11"/>
  <c r="G8321" i="11"/>
  <c r="F8277" i="11"/>
  <c r="G8273" i="11"/>
  <c r="F8258" i="11"/>
  <c r="H8254" i="11"/>
  <c r="G8241" i="11"/>
  <c r="F8199" i="11"/>
  <c r="G8196" i="11"/>
  <c r="F8179" i="11"/>
  <c r="G8176" i="11"/>
  <c r="F8162" i="11"/>
  <c r="G8159" i="11"/>
  <c r="F8145" i="11"/>
  <c r="F8142" i="11"/>
  <c r="F8125" i="11"/>
  <c r="F8108" i="11"/>
  <c r="G8105" i="11"/>
  <c r="F8088" i="11"/>
  <c r="G8085" i="11"/>
  <c r="F8071" i="11"/>
  <c r="F8057" i="11"/>
  <c r="F8049" i="11"/>
  <c r="G8512" i="11"/>
  <c r="G8477" i="11"/>
  <c r="F8422" i="11"/>
  <c r="H8383" i="11"/>
  <c r="G8376" i="11"/>
  <c r="H8350" i="11"/>
  <c r="F8334" i="11"/>
  <c r="H8329" i="11"/>
  <c r="F8321" i="11"/>
  <c r="F8304" i="11"/>
  <c r="F8300" i="11"/>
  <c r="F8296" i="11"/>
  <c r="F8292" i="11"/>
  <c r="F8288" i="11"/>
  <c r="F8273" i="11"/>
  <c r="F8254" i="11"/>
  <c r="F8241" i="11"/>
  <c r="G8216" i="11"/>
  <c r="F8213" i="11"/>
  <c r="F8196" i="11"/>
  <c r="G8193" i="11"/>
  <c r="F8176" i="11"/>
  <c r="H8401" i="11"/>
  <c r="F8383" i="11"/>
  <c r="F8376" i="11"/>
  <c r="F8369" i="11"/>
  <c r="F8362" i="11"/>
  <c r="F8350" i="11"/>
  <c r="G8329" i="11"/>
  <c r="F8308" i="11"/>
  <c r="F8284" i="11"/>
  <c r="F8269" i="11"/>
  <c r="G8265" i="11"/>
  <c r="G8250" i="11"/>
  <c r="F8247" i="11"/>
  <c r="F8244" i="11"/>
  <c r="G8234" i="11"/>
  <c r="G8231" i="11"/>
  <c r="G8228" i="11"/>
  <c r="G8225" i="11"/>
  <c r="F8222" i="11"/>
  <c r="F8219" i="11"/>
  <c r="F8216" i="11"/>
  <c r="F8210" i="11"/>
  <c r="G8207" i="11"/>
  <c r="F8193" i="11"/>
  <c r="F8190" i="11"/>
  <c r="F8173" i="11"/>
  <c r="H8390" i="11"/>
  <c r="H8355" i="11"/>
  <c r="F8344" i="11"/>
  <c r="F8329" i="11"/>
  <c r="F8312" i="11"/>
  <c r="F8280" i="11"/>
  <c r="F8265" i="11"/>
  <c r="F8250" i="11"/>
  <c r="F8234" i="11"/>
  <c r="F8231" i="11"/>
  <c r="F8228" i="11"/>
  <c r="F8225" i="11"/>
  <c r="F8207" i="11"/>
  <c r="F8187" i="11"/>
  <c r="H8181" i="11"/>
  <c r="I8178" i="11"/>
  <c r="F8170" i="11"/>
  <c r="H8164" i="11"/>
  <c r="I8161" i="11"/>
  <c r="I8465" i="11"/>
  <c r="G8390" i="11"/>
  <c r="G8382" i="11"/>
  <c r="F8375" i="11"/>
  <c r="H8361" i="11"/>
  <c r="G8355" i="11"/>
  <c r="I8338" i="11"/>
  <c r="H8324" i="11"/>
  <c r="F8316" i="11"/>
  <c r="F8303" i="11"/>
  <c r="F8295" i="11"/>
  <c r="F8287" i="11"/>
  <c r="F8276" i="11"/>
  <c r="H8268" i="11"/>
  <c r="F8261" i="11"/>
  <c r="I8253" i="11"/>
  <c r="F8237" i="11"/>
  <c r="G8409" i="11"/>
  <c r="F8355" i="11"/>
  <c r="H8343" i="11"/>
  <c r="H8338" i="11"/>
  <c r="G8324" i="11"/>
  <c r="F8320" i="11"/>
  <c r="H8311" i="11"/>
  <c r="G8307" i="11"/>
  <c r="H8283" i="11"/>
  <c r="H8279" i="11"/>
  <c r="F8272" i="11"/>
  <c r="G8268" i="11"/>
  <c r="F8257" i="11"/>
  <c r="H8253" i="11"/>
  <c r="I8246" i="11"/>
  <c r="H8243" i="11"/>
  <c r="F8240" i="11"/>
  <c r="I8224" i="11"/>
  <c r="H8218" i="11"/>
  <c r="H8215" i="11"/>
  <c r="H8212" i="11"/>
  <c r="I8209" i="11"/>
  <c r="F8201" i="11"/>
  <c r="F8198" i="11"/>
  <c r="G8195" i="11"/>
  <c r="H8192" i="11"/>
  <c r="I8189" i="11"/>
  <c r="F8409" i="11"/>
  <c r="F8398" i="11"/>
  <c r="I8389" i="11"/>
  <c r="H8348" i="11"/>
  <c r="F8338" i="11"/>
  <c r="I8332" i="11"/>
  <c r="F8324" i="11"/>
  <c r="F8311" i="11"/>
  <c r="G8283" i="11"/>
  <c r="F8279" i="11"/>
  <c r="F8184" i="11"/>
  <c r="F8132" i="11"/>
  <c r="F8127" i="11"/>
  <c r="F8085" i="11"/>
  <c r="G8076" i="11"/>
  <c r="H8067" i="11"/>
  <c r="H8063" i="11"/>
  <c r="F8059" i="11"/>
  <c r="H8048" i="11"/>
  <c r="G8045" i="11"/>
  <c r="F8042" i="11"/>
  <c r="G8039" i="11"/>
  <c r="F8036" i="11"/>
  <c r="F8033" i="11"/>
  <c r="G8030" i="11"/>
  <c r="G8027" i="11"/>
  <c r="G8024" i="11"/>
  <c r="G8013" i="11"/>
  <c r="G8005" i="11"/>
  <c r="G7997" i="11"/>
  <c r="G7989" i="11"/>
  <c r="G7981" i="11"/>
  <c r="G7973" i="11"/>
  <c r="G7965" i="11"/>
  <c r="G7957" i="11"/>
  <c r="G7949" i="11"/>
  <c r="G7941" i="11"/>
  <c r="G7933" i="11"/>
  <c r="G7925" i="11"/>
  <c r="G7893" i="11"/>
  <c r="H8209" i="11"/>
  <c r="I8141" i="11"/>
  <c r="F8122" i="11"/>
  <c r="H8107" i="11"/>
  <c r="H8089" i="11"/>
  <c r="F8076" i="11"/>
  <c r="G8067" i="11"/>
  <c r="G8048" i="11"/>
  <c r="F8039" i="11"/>
  <c r="F8030" i="11"/>
  <c r="F8027" i="11"/>
  <c r="F8024" i="11"/>
  <c r="G8021" i="11"/>
  <c r="F8013" i="11"/>
  <c r="F8005" i="11"/>
  <c r="F7997" i="11"/>
  <c r="F7989" i="11"/>
  <c r="F7981" i="11"/>
  <c r="F7973" i="11"/>
  <c r="F7965" i="11"/>
  <c r="G8218" i="11"/>
  <c r="G8192" i="11"/>
  <c r="I8169" i="11"/>
  <c r="H8161" i="11"/>
  <c r="G8146" i="11"/>
  <c r="H8141" i="11"/>
  <c r="F8136" i="11"/>
  <c r="F8112" i="11"/>
  <c r="G8107" i="11"/>
  <c r="H8098" i="11"/>
  <c r="F8067" i="11"/>
  <c r="F8048" i="11"/>
  <c r="F8021" i="11"/>
  <c r="I8015" i="11"/>
  <c r="I8007" i="11"/>
  <c r="I7999" i="11"/>
  <c r="I7991" i="11"/>
  <c r="I7983" i="11"/>
  <c r="I7975" i="11"/>
  <c r="G7954" i="11"/>
  <c r="G7946" i="11"/>
  <c r="G7938" i="11"/>
  <c r="H8246" i="11"/>
  <c r="G8161" i="11"/>
  <c r="F8156" i="11"/>
  <c r="G8141" i="11"/>
  <c r="H8126" i="11"/>
  <c r="G8116" i="11"/>
  <c r="F8107" i="11"/>
  <c r="F8093" i="11"/>
  <c r="F8062" i="11"/>
  <c r="G8058" i="11"/>
  <c r="G8054" i="11"/>
  <c r="G8051" i="11"/>
  <c r="F8018" i="11"/>
  <c r="H8015" i="11"/>
  <c r="F8010" i="11"/>
  <c r="H8007" i="11"/>
  <c r="F8002" i="11"/>
  <c r="H7999" i="11"/>
  <c r="F7994" i="11"/>
  <c r="H7991" i="11"/>
  <c r="F7986" i="11"/>
  <c r="H7983" i="11"/>
  <c r="F7978" i="11"/>
  <c r="H7975" i="11"/>
  <c r="F7970" i="11"/>
  <c r="H7967" i="11"/>
  <c r="H8198" i="11"/>
  <c r="F8161" i="11"/>
  <c r="F8141" i="11"/>
  <c r="I8121" i="11"/>
  <c r="F8116" i="11"/>
  <c r="F8111" i="11"/>
  <c r="G8079" i="11"/>
  <c r="F8075" i="11"/>
  <c r="H8070" i="11"/>
  <c r="F8054" i="11"/>
  <c r="F8051" i="11"/>
  <c r="G8041" i="11"/>
  <c r="H8032" i="11"/>
  <c r="G8015" i="11"/>
  <c r="G8007" i="11"/>
  <c r="G7999" i="11"/>
  <c r="G7991" i="11"/>
  <c r="G7983" i="11"/>
  <c r="G7975" i="11"/>
  <c r="G7967" i="11"/>
  <c r="G7959" i="11"/>
  <c r="G7951" i="11"/>
  <c r="G7943" i="11"/>
  <c r="G7927" i="11"/>
  <c r="G7911" i="11"/>
  <c r="G7895" i="11"/>
  <c r="H8227" i="11"/>
  <c r="I8175" i="11"/>
  <c r="I8135" i="11"/>
  <c r="H8130" i="11"/>
  <c r="H8121" i="11"/>
  <c r="F8102" i="11"/>
  <c r="G8084" i="11"/>
  <c r="F8079" i="11"/>
  <c r="F8070" i="11"/>
  <c r="F8044" i="11"/>
  <c r="F8041" i="11"/>
  <c r="G8032" i="11"/>
  <c r="H8029" i="11"/>
  <c r="H8023" i="11"/>
  <c r="I8020" i="11"/>
  <c r="F8015" i="11"/>
  <c r="H8012" i="11"/>
  <c r="F8007" i="11"/>
  <c r="H8004" i="11"/>
  <c r="F7999" i="11"/>
  <c r="H7996" i="11"/>
  <c r="I8206" i="11"/>
  <c r="H8189" i="11"/>
  <c r="G8181" i="11"/>
  <c r="H8175" i="11"/>
  <c r="F8167" i="11"/>
  <c r="F8150" i="11"/>
  <c r="H8135" i="11"/>
  <c r="G8130" i="11"/>
  <c r="G8121" i="11"/>
  <c r="H8106" i="11"/>
  <c r="G8092" i="11"/>
  <c r="I8087" i="11"/>
  <c r="F8074" i="11"/>
  <c r="I8061" i="11"/>
  <c r="F8038" i="11"/>
  <c r="F8035" i="11"/>
  <c r="F8032" i="11"/>
  <c r="G8029" i="11"/>
  <c r="F8026" i="11"/>
  <c r="G8023" i="11"/>
  <c r="H8020" i="11"/>
  <c r="G8012" i="11"/>
  <c r="G8004" i="11"/>
  <c r="G7996" i="11"/>
  <c r="G7988" i="11"/>
  <c r="G7980" i="11"/>
  <c r="G7972" i="11"/>
  <c r="G7964" i="11"/>
  <c r="G7956" i="11"/>
  <c r="G7948" i="11"/>
  <c r="G7940" i="11"/>
  <c r="G7932" i="11"/>
  <c r="F8253" i="11"/>
  <c r="G8215" i="11"/>
  <c r="F8181" i="11"/>
  <c r="G8175" i="11"/>
  <c r="G8155" i="11"/>
  <c r="H8144" i="11"/>
  <c r="F8130" i="11"/>
  <c r="H8115" i="11"/>
  <c r="H8087" i="11"/>
  <c r="H8061" i="11"/>
  <c r="F8047" i="11"/>
  <c r="F8023" i="11"/>
  <c r="F8020" i="11"/>
  <c r="F8012" i="11"/>
  <c r="F8004" i="11"/>
  <c r="F7996" i="11"/>
  <c r="F7988" i="11"/>
  <c r="F7980" i="11"/>
  <c r="F7972" i="11"/>
  <c r="F7964" i="11"/>
  <c r="F7956" i="11"/>
  <c r="F7948" i="11"/>
  <c r="G8243" i="11"/>
  <c r="F8159" i="11"/>
  <c r="G8144" i="11"/>
  <c r="I8124" i="11"/>
  <c r="F8110" i="11"/>
  <c r="F8096" i="11"/>
  <c r="G8087" i="11"/>
  <c r="H8069" i="11"/>
  <c r="H8053" i="11"/>
  <c r="G7937" i="11"/>
  <c r="G7929" i="11"/>
  <c r="G7921" i="11"/>
  <c r="F8144" i="11"/>
  <c r="F8139" i="11"/>
  <c r="H8124" i="11"/>
  <c r="F8091" i="11"/>
  <c r="F8087" i="11"/>
  <c r="F8069" i="11"/>
  <c r="I8056" i="11"/>
  <c r="G8053" i="11"/>
  <c r="H8040" i="11"/>
  <c r="F8017" i="11"/>
  <c r="F8009" i="11"/>
  <c r="F8001" i="11"/>
  <c r="F7993" i="11"/>
  <c r="F7985" i="11"/>
  <c r="F7977" i="11"/>
  <c r="F7969" i="11"/>
  <c r="F7961" i="11"/>
  <c r="F7953" i="11"/>
  <c r="F7945" i="11"/>
  <c r="I8233" i="11"/>
  <c r="H8224" i="11"/>
  <c r="F8149" i="11"/>
  <c r="G8129" i="11"/>
  <c r="G8124" i="11"/>
  <c r="F8105" i="11"/>
  <c r="G8101" i="11"/>
  <c r="G8073" i="11"/>
  <c r="F8065" i="11"/>
  <c r="H8056" i="11"/>
  <c r="G8040" i="11"/>
  <c r="G7966" i="11"/>
  <c r="G7934" i="11"/>
  <c r="G7926" i="11"/>
  <c r="G7918" i="11"/>
  <c r="H8260" i="11"/>
  <c r="F8204" i="11"/>
  <c r="H8195" i="11"/>
  <c r="I8172" i="11"/>
  <c r="G8164" i="11"/>
  <c r="I8158" i="11"/>
  <c r="G8153" i="11"/>
  <c r="F8124" i="11"/>
  <c r="F8119" i="11"/>
  <c r="G8109" i="11"/>
  <c r="F8082" i="11"/>
  <c r="F8073" i="11"/>
  <c r="G8056" i="11"/>
  <c r="F8046" i="11"/>
  <c r="F8043" i="11"/>
  <c r="F8040" i="11"/>
  <c r="F8034" i="11"/>
  <c r="F8028" i="11"/>
  <c r="F8025" i="11"/>
  <c r="F8014" i="11"/>
  <c r="F8006" i="11"/>
  <c r="F7998" i="11"/>
  <c r="F7990" i="11"/>
  <c r="F7982" i="11"/>
  <c r="F7974" i="11"/>
  <c r="F7966" i="11"/>
  <c r="F7958" i="11"/>
  <c r="F8195" i="11"/>
  <c r="H8172" i="11"/>
  <c r="F8164" i="11"/>
  <c r="H8158" i="11"/>
  <c r="F8153" i="11"/>
  <c r="H8143" i="11"/>
  <c r="F8133" i="11"/>
  <c r="I8113" i="11"/>
  <c r="I8104" i="11"/>
  <c r="F8095" i="11"/>
  <c r="H8090" i="11"/>
  <c r="I8086" i="11"/>
  <c r="F8056" i="11"/>
  <c r="F8031" i="11"/>
  <c r="F8022" i="11"/>
  <c r="I8016" i="11"/>
  <c r="G8011" i="11"/>
  <c r="G7987" i="11"/>
  <c r="F8268" i="11"/>
  <c r="G8212" i="11"/>
  <c r="H8178" i="11"/>
  <c r="F8158" i="11"/>
  <c r="H8147" i="11"/>
  <c r="I8127" i="11"/>
  <c r="H8113" i="11"/>
  <c r="H8104" i="11"/>
  <c r="G8099" i="11"/>
  <c r="G8090" i="11"/>
  <c r="G8178" i="11"/>
  <c r="F8099" i="11"/>
  <c r="I8039" i="11"/>
  <c r="I8030" i="11"/>
  <c r="H8008" i="11"/>
  <c r="H7988" i="11"/>
  <c r="F7968" i="11"/>
  <c r="H7956" i="11"/>
  <c r="F7951" i="11"/>
  <c r="F7925" i="11"/>
  <c r="F7908" i="11"/>
  <c r="G7892" i="11"/>
  <c r="F7884" i="11"/>
  <c r="F7876" i="11"/>
  <c r="F7868" i="11"/>
  <c r="F7860" i="11"/>
  <c r="F7852" i="11"/>
  <c r="F7844" i="11"/>
  <c r="F7836" i="11"/>
  <c r="F7828" i="11"/>
  <c r="F7820" i="11"/>
  <c r="F7812" i="11"/>
  <c r="F7804" i="11"/>
  <c r="F8178" i="11"/>
  <c r="H8039" i="11"/>
  <c r="H8030" i="11"/>
  <c r="G8008" i="11"/>
  <c r="H7981" i="11"/>
  <c r="F7946" i="11"/>
  <c r="F7941" i="11"/>
  <c r="H7932" i="11"/>
  <c r="H7921" i="11"/>
  <c r="F7911" i="11"/>
  <c r="G7898" i="11"/>
  <c r="F7895" i="11"/>
  <c r="F7892" i="11"/>
  <c r="G7793" i="11"/>
  <c r="G7785" i="11"/>
  <c r="I8045" i="11"/>
  <c r="F8008" i="11"/>
  <c r="H8000" i="11"/>
  <c r="F7967" i="11"/>
  <c r="G7955" i="11"/>
  <c r="F7950" i="11"/>
  <c r="F7932" i="11"/>
  <c r="F7921" i="11"/>
  <c r="F7901" i="11"/>
  <c r="F7898" i="11"/>
  <c r="F7889" i="11"/>
  <c r="F7881" i="11"/>
  <c r="F7873" i="11"/>
  <c r="H8045" i="11"/>
  <c r="I8021" i="11"/>
  <c r="G8000" i="11"/>
  <c r="F7987" i="11"/>
  <c r="H7980" i="11"/>
  <c r="H7960" i="11"/>
  <c r="F7955" i="11"/>
  <c r="H7940" i="11"/>
  <c r="G7936" i="11"/>
  <c r="F7928" i="11"/>
  <c r="F7914" i="11"/>
  <c r="G7904" i="11"/>
  <c r="G7862" i="11"/>
  <c r="G7854" i="11"/>
  <c r="G7846" i="11"/>
  <c r="G7838" i="11"/>
  <c r="G7822" i="11"/>
  <c r="G7814" i="11"/>
  <c r="G7806" i="11"/>
  <c r="G7798" i="11"/>
  <c r="G7782" i="11"/>
  <c r="G7774" i="11"/>
  <c r="G7766" i="11"/>
  <c r="G7758" i="11"/>
  <c r="G7750" i="11"/>
  <c r="H8052" i="11"/>
  <c r="F8000" i="11"/>
  <c r="H7992" i="11"/>
  <c r="H7973" i="11"/>
  <c r="G7960" i="11"/>
  <c r="H8221" i="11"/>
  <c r="I8152" i="11"/>
  <c r="F8068" i="11"/>
  <c r="F8052" i="11"/>
  <c r="I8013" i="11"/>
  <c r="G7992" i="11"/>
  <c r="F7960" i="11"/>
  <c r="G7931" i="11"/>
  <c r="F7924" i="11"/>
  <c r="F7907" i="11"/>
  <c r="G7859" i="11"/>
  <c r="G7851" i="11"/>
  <c r="G7843" i="11"/>
  <c r="G7827" i="11"/>
  <c r="G7819" i="11"/>
  <c r="G7811" i="11"/>
  <c r="H8152" i="11"/>
  <c r="H8123" i="11"/>
  <c r="H8059" i="11"/>
  <c r="H8036" i="11"/>
  <c r="I8027" i="11"/>
  <c r="H8013" i="11"/>
  <c r="F7992" i="11"/>
  <c r="F7979" i="11"/>
  <c r="H7972" i="11"/>
  <c r="F7931" i="11"/>
  <c r="F7910" i="11"/>
  <c r="G7900" i="11"/>
  <c r="G7897" i="11"/>
  <c r="G7891" i="11"/>
  <c r="G8113" i="11"/>
  <c r="G8104" i="11"/>
  <c r="H8085" i="11"/>
  <c r="G8059" i="11"/>
  <c r="H8027" i="11"/>
  <c r="I8005" i="11"/>
  <c r="H7965" i="11"/>
  <c r="H7959" i="11"/>
  <c r="F7954" i="11"/>
  <c r="F7949" i="11"/>
  <c r="F7944" i="11"/>
  <c r="F7935" i="11"/>
  <c r="F7927" i="11"/>
  <c r="F7920" i="11"/>
  <c r="G7913" i="11"/>
  <c r="F7900" i="11"/>
  <c r="F7897" i="11"/>
  <c r="F7894" i="11"/>
  <c r="F7891" i="11"/>
  <c r="G7880" i="11"/>
  <c r="G7872" i="11"/>
  <c r="G7840" i="11"/>
  <c r="G7832" i="11"/>
  <c r="I8230" i="11"/>
  <c r="F8113" i="11"/>
  <c r="F8104" i="11"/>
  <c r="H8076" i="11"/>
  <c r="F8019" i="11"/>
  <c r="H8005" i="11"/>
  <c r="F7991" i="11"/>
  <c r="H7984" i="11"/>
  <c r="F7959" i="11"/>
  <c r="I7997" i="11"/>
  <c r="G7984" i="11"/>
  <c r="F7971" i="11"/>
  <c r="H7964" i="11"/>
  <c r="H7948" i="11"/>
  <c r="H7943" i="11"/>
  <c r="F7923" i="11"/>
  <c r="F7916" i="11"/>
  <c r="G7906" i="11"/>
  <c r="H8033" i="11"/>
  <c r="H7997" i="11"/>
  <c r="F7984" i="11"/>
  <c r="F7943" i="11"/>
  <c r="F7934" i="11"/>
  <c r="I8249" i="11"/>
  <c r="G8033" i="11"/>
  <c r="F8011" i="11"/>
  <c r="H7976" i="11"/>
  <c r="H8127" i="11"/>
  <c r="I8118" i="11"/>
  <c r="I8081" i="11"/>
  <c r="G8147" i="11"/>
  <c r="G8127" i="11"/>
  <c r="F7995" i="11"/>
  <c r="F7975" i="11"/>
  <c r="H7937" i="11"/>
  <c r="I7905" i="11"/>
  <c r="I7895" i="11"/>
  <c r="G7855" i="11"/>
  <c r="H7851" i="11"/>
  <c r="G7844" i="11"/>
  <c r="I7836" i="11"/>
  <c r="H7832" i="11"/>
  <c r="F7825" i="11"/>
  <c r="G7818" i="11"/>
  <c r="F7811" i="11"/>
  <c r="I7804" i="11"/>
  <c r="F7801" i="11"/>
  <c r="F7777" i="11"/>
  <c r="F7774" i="11"/>
  <c r="G7771" i="11"/>
  <c r="F7757" i="11"/>
  <c r="G7754" i="11"/>
  <c r="F7740" i="11"/>
  <c r="G7737" i="11"/>
  <c r="F7729" i="11"/>
  <c r="F7721" i="11"/>
  <c r="F7713" i="11"/>
  <c r="F7705" i="11"/>
  <c r="F7937" i="11"/>
  <c r="H7929" i="11"/>
  <c r="H7905" i="11"/>
  <c r="F7886" i="11"/>
  <c r="F7878" i="11"/>
  <c r="F7870" i="11"/>
  <c r="F7855" i="11"/>
  <c r="F7851" i="11"/>
  <c r="H7847" i="11"/>
  <c r="H7836" i="11"/>
  <c r="F7832" i="11"/>
  <c r="F7818" i="11"/>
  <c r="H7804" i="11"/>
  <c r="F7771" i="11"/>
  <c r="H7765" i="11"/>
  <c r="F7754" i="11"/>
  <c r="H7748" i="11"/>
  <c r="I7745" i="11"/>
  <c r="F7737" i="11"/>
  <c r="F7963" i="11"/>
  <c r="F7929" i="11"/>
  <c r="G7922" i="11"/>
  <c r="H7915" i="11"/>
  <c r="G7905" i="11"/>
  <c r="F7882" i="11"/>
  <c r="F7874" i="11"/>
  <c r="F7866" i="11"/>
  <c r="G7847" i="11"/>
  <c r="G7836" i="11"/>
  <c r="G7821" i="11"/>
  <c r="H7807" i="11"/>
  <c r="G7804" i="11"/>
  <c r="F7768" i="11"/>
  <c r="G7765" i="11"/>
  <c r="F7751" i="11"/>
  <c r="G7748" i="11"/>
  <c r="F7734" i="11"/>
  <c r="F7726" i="11"/>
  <c r="F7718" i="11"/>
  <c r="F7710" i="11"/>
  <c r="F7702" i="11"/>
  <c r="F7694" i="11"/>
  <c r="F7686" i="11"/>
  <c r="F7678" i="11"/>
  <c r="F7670" i="11"/>
  <c r="G8064" i="11"/>
  <c r="F8003" i="11"/>
  <c r="F7983" i="11"/>
  <c r="F7936" i="11"/>
  <c r="F7922" i="11"/>
  <c r="G7915" i="11"/>
  <c r="F7905" i="11"/>
  <c r="F7890" i="11"/>
  <c r="F7862" i="11"/>
  <c r="F7847" i="11"/>
  <c r="F7843" i="11"/>
  <c r="H7839" i="11"/>
  <c r="F7821" i="11"/>
  <c r="F7814" i="11"/>
  <c r="G7807" i="11"/>
  <c r="F7782" i="11"/>
  <c r="F7765" i="11"/>
  <c r="F7748" i="11"/>
  <c r="G7745" i="11"/>
  <c r="G7659" i="11"/>
  <c r="G7651" i="11"/>
  <c r="G7643" i="11"/>
  <c r="G7635" i="11"/>
  <c r="F7942" i="11"/>
  <c r="F7915" i="11"/>
  <c r="F7909" i="11"/>
  <c r="F7899" i="11"/>
  <c r="G7885" i="11"/>
  <c r="G7877" i="11"/>
  <c r="G7869" i="11"/>
  <c r="F7858" i="11"/>
  <c r="H7850" i="11"/>
  <c r="G7839" i="11"/>
  <c r="I7831" i="11"/>
  <c r="G7828" i="11"/>
  <c r="F7824" i="11"/>
  <c r="H7810" i="11"/>
  <c r="F7807" i="11"/>
  <c r="H7803" i="11"/>
  <c r="G7797" i="11"/>
  <c r="F7785" i="11"/>
  <c r="F7779" i="11"/>
  <c r="F7762" i="11"/>
  <c r="H7756" i="11"/>
  <c r="F7745" i="11"/>
  <c r="F7742" i="11"/>
  <c r="G7739" i="11"/>
  <c r="F7731" i="11"/>
  <c r="G8072" i="11"/>
  <c r="F7962" i="11"/>
  <c r="F7952" i="11"/>
  <c r="F7904" i="11"/>
  <c r="F7885" i="11"/>
  <c r="F7877" i="11"/>
  <c r="F7869" i="11"/>
  <c r="F7854" i="11"/>
  <c r="G7850" i="11"/>
  <c r="F7839" i="11"/>
  <c r="F7835" i="11"/>
  <c r="H7831" i="11"/>
  <c r="F7817" i="11"/>
  <c r="G7810" i="11"/>
  <c r="G7803" i="11"/>
  <c r="F7800" i="11"/>
  <c r="F7797" i="11"/>
  <c r="F7794" i="11"/>
  <c r="F7791" i="11"/>
  <c r="F7788" i="11"/>
  <c r="F7776" i="11"/>
  <c r="G7773" i="11"/>
  <c r="F7759" i="11"/>
  <c r="G7756" i="11"/>
  <c r="F7739" i="11"/>
  <c r="G7736" i="11"/>
  <c r="G7728" i="11"/>
  <c r="G7720" i="11"/>
  <c r="G7704" i="11"/>
  <c r="G7696" i="11"/>
  <c r="G7688" i="11"/>
  <c r="G7680" i="11"/>
  <c r="G7672" i="11"/>
  <c r="G7656" i="11"/>
  <c r="F8147" i="11"/>
  <c r="F7865" i="11"/>
  <c r="G7861" i="11"/>
  <c r="H7951" i="11"/>
  <c r="I7941" i="11"/>
  <c r="F7926" i="11"/>
  <c r="H7908" i="11"/>
  <c r="F7903" i="11"/>
  <c r="H7893" i="11"/>
  <c r="H7880" i="11"/>
  <c r="H7872" i="11"/>
  <c r="F7861" i="11"/>
  <c r="H7853" i="11"/>
  <c r="F7846" i="11"/>
  <c r="G7842" i="11"/>
  <c r="F7831" i="11"/>
  <c r="F7827" i="11"/>
  <c r="I7823" i="11"/>
  <c r="H7820" i="11"/>
  <c r="H7816" i="11"/>
  <c r="G7813" i="11"/>
  <c r="H8081" i="11"/>
  <c r="I7989" i="11"/>
  <c r="I7933" i="11"/>
  <c r="F7919" i="11"/>
  <c r="F7913" i="11"/>
  <c r="G7908" i="11"/>
  <c r="I7897" i="11"/>
  <c r="F7893" i="11"/>
  <c r="F7888" i="11"/>
  <c r="F7880" i="11"/>
  <c r="F7872" i="11"/>
  <c r="F7857" i="11"/>
  <c r="G7853" i="11"/>
  <c r="F7842" i="11"/>
  <c r="H7823" i="11"/>
  <c r="G7820" i="11"/>
  <c r="G7816" i="11"/>
  <c r="F7813" i="11"/>
  <c r="F7806" i="11"/>
  <c r="G7787" i="11"/>
  <c r="G7784" i="11"/>
  <c r="G7781" i="11"/>
  <c r="F7767" i="11"/>
  <c r="G7764" i="11"/>
  <c r="F7747" i="11"/>
  <c r="G7744" i="11"/>
  <c r="F7733" i="11"/>
  <c r="F7725" i="11"/>
  <c r="H7989" i="11"/>
  <c r="F7940" i="11"/>
  <c r="H7933" i="11"/>
  <c r="H7884" i="11"/>
  <c r="H7876" i="11"/>
  <c r="H7868" i="11"/>
  <c r="F7864" i="11"/>
  <c r="F7853" i="11"/>
  <c r="F7838" i="11"/>
  <c r="G7823" i="11"/>
  <c r="F7816" i="11"/>
  <c r="H7799" i="11"/>
  <c r="F7790" i="11"/>
  <c r="F7787" i="11"/>
  <c r="F7784" i="11"/>
  <c r="F7781" i="11"/>
  <c r="F7764" i="11"/>
  <c r="F7744" i="11"/>
  <c r="G7730" i="11"/>
  <c r="G7714" i="11"/>
  <c r="G7706" i="11"/>
  <c r="G7690" i="11"/>
  <c r="G7674" i="11"/>
  <c r="G7666" i="11"/>
  <c r="G7658" i="11"/>
  <c r="G7650" i="11"/>
  <c r="F8090" i="11"/>
  <c r="H7968" i="11"/>
  <c r="F7933" i="11"/>
  <c r="G7907" i="11"/>
  <c r="G7884" i="11"/>
  <c r="G7876" i="11"/>
  <c r="G7868" i="11"/>
  <c r="F7849" i="11"/>
  <c r="F7834" i="11"/>
  <c r="F7823" i="11"/>
  <c r="F7809" i="11"/>
  <c r="G7799" i="11"/>
  <c r="F7793" i="11"/>
  <c r="F7778" i="11"/>
  <c r="G7775" i="11"/>
  <c r="F7761" i="11"/>
  <c r="F7758" i="11"/>
  <c r="F7741" i="11"/>
  <c r="F7730" i="11"/>
  <c r="F7722" i="11"/>
  <c r="H8016" i="11"/>
  <c r="G7968" i="11"/>
  <c r="F7939" i="11"/>
  <c r="H7925" i="11"/>
  <c r="H7918" i="11"/>
  <c r="F7902" i="11"/>
  <c r="H7892" i="11"/>
  <c r="F7856" i="11"/>
  <c r="F7845" i="11"/>
  <c r="F7830" i="11"/>
  <c r="G7826" i="11"/>
  <c r="F7819" i="11"/>
  <c r="G7802" i="11"/>
  <c r="F7799" i="11"/>
  <c r="F7796" i="11"/>
  <c r="F7775" i="11"/>
  <c r="G7772" i="11"/>
  <c r="G8016" i="11"/>
  <c r="F7918" i="11"/>
  <c r="F7912" i="11"/>
  <c r="H7887" i="11"/>
  <c r="H7879" i="11"/>
  <c r="H7871" i="11"/>
  <c r="I7863" i="11"/>
  <c r="F7841" i="11"/>
  <c r="G8108" i="11"/>
  <c r="I8024" i="11"/>
  <c r="F7976" i="11"/>
  <c r="F7938" i="11"/>
  <c r="F7917" i="11"/>
  <c r="I7911" i="11"/>
  <c r="H8118" i="11"/>
  <c r="H8024" i="11"/>
  <c r="F8016" i="11"/>
  <c r="H7931" i="11"/>
  <c r="F7887" i="11"/>
  <c r="I7820" i="11"/>
  <c r="F7783" i="11"/>
  <c r="H7777" i="11"/>
  <c r="H7766" i="11"/>
  <c r="F7736" i="11"/>
  <c r="F7727" i="11"/>
  <c r="F7723" i="11"/>
  <c r="F7715" i="11"/>
  <c r="F7704" i="11"/>
  <c r="H7700" i="11"/>
  <c r="F7697" i="11"/>
  <c r="H7693" i="11"/>
  <c r="F7683" i="11"/>
  <c r="G7676" i="11"/>
  <c r="G7669" i="11"/>
  <c r="H7659" i="11"/>
  <c r="G7646" i="11"/>
  <c r="F7643" i="11"/>
  <c r="F7640" i="11"/>
  <c r="G7637" i="11"/>
  <c r="F7629" i="11"/>
  <c r="F7621" i="11"/>
  <c r="F7613" i="11"/>
  <c r="F7605" i="11"/>
  <c r="F7597" i="11"/>
  <c r="F7589" i="11"/>
  <c r="F7581" i="11"/>
  <c r="F7573" i="11"/>
  <c r="F7565" i="11"/>
  <c r="F7957" i="11"/>
  <c r="F7896" i="11"/>
  <c r="H7827" i="11"/>
  <c r="H7813" i="11"/>
  <c r="G7777" i="11"/>
  <c r="H7771" i="11"/>
  <c r="F7766" i="11"/>
  <c r="H7746" i="11"/>
  <c r="G7700" i="11"/>
  <c r="G7693" i="11"/>
  <c r="F7676" i="11"/>
  <c r="F7669" i="11"/>
  <c r="F7659" i="11"/>
  <c r="F7646" i="11"/>
  <c r="F7637" i="11"/>
  <c r="G7554" i="11"/>
  <c r="G7546" i="11"/>
  <c r="G7530" i="11"/>
  <c r="G7522" i="11"/>
  <c r="G7514" i="11"/>
  <c r="G7506" i="11"/>
  <c r="G7498" i="11"/>
  <c r="G7490" i="11"/>
  <c r="G7474" i="11"/>
  <c r="G7466" i="11"/>
  <c r="G7418" i="11"/>
  <c r="G7410" i="11"/>
  <c r="F7930" i="11"/>
  <c r="H7859" i="11"/>
  <c r="F7850" i="11"/>
  <c r="H7842" i="11"/>
  <c r="H7787" i="11"/>
  <c r="H7760" i="11"/>
  <c r="F7755" i="11"/>
  <c r="H7750" i="11"/>
  <c r="G7746" i="11"/>
  <c r="F7711" i="11"/>
  <c r="F7700" i="11"/>
  <c r="F7693" i="11"/>
  <c r="G7679" i="11"/>
  <c r="H7665" i="11"/>
  <c r="G7662" i="11"/>
  <c r="G7652" i="11"/>
  <c r="F7649" i="11"/>
  <c r="F7634" i="11"/>
  <c r="F7626" i="11"/>
  <c r="F7618" i="11"/>
  <c r="F7610" i="11"/>
  <c r="F7602" i="11"/>
  <c r="F7594" i="11"/>
  <c r="F7586" i="11"/>
  <c r="F7578" i="11"/>
  <c r="F7570" i="11"/>
  <c r="F7562" i="11"/>
  <c r="F7554" i="11"/>
  <c r="H7551" i="11"/>
  <c r="F7906" i="11"/>
  <c r="F7867" i="11"/>
  <c r="F7859" i="11"/>
  <c r="F7833" i="11"/>
  <c r="F7826" i="11"/>
  <c r="G7760" i="11"/>
  <c r="F7750" i="11"/>
  <c r="F7746" i="11"/>
  <c r="I7740" i="11"/>
  <c r="G7735" i="11"/>
  <c r="F7707" i="11"/>
  <c r="H7689" i="11"/>
  <c r="G7686" i="11"/>
  <c r="F7679" i="11"/>
  <c r="F7672" i="11"/>
  <c r="G7665" i="11"/>
  <c r="F7662" i="11"/>
  <c r="G7655" i="11"/>
  <c r="F7652" i="11"/>
  <c r="G7631" i="11"/>
  <c r="G7623" i="11"/>
  <c r="G7599" i="11"/>
  <c r="G7591" i="11"/>
  <c r="G7583" i="11"/>
  <c r="G7575" i="11"/>
  <c r="G7567" i="11"/>
  <c r="G7559" i="11"/>
  <c r="G7551" i="11"/>
  <c r="G7543" i="11"/>
  <c r="G7527" i="11"/>
  <c r="G7511" i="11"/>
  <c r="G7503" i="11"/>
  <c r="I8048" i="11"/>
  <c r="I7818" i="11"/>
  <c r="G7812" i="11"/>
  <c r="H7806" i="11"/>
  <c r="I7781" i="11"/>
  <c r="G7770" i="11"/>
  <c r="F7760" i="11"/>
  <c r="H7740" i="11"/>
  <c r="F7735" i="11"/>
  <c r="I7730" i="11"/>
  <c r="F7714" i="11"/>
  <c r="G7703" i="11"/>
  <c r="F7696" i="11"/>
  <c r="I7692" i="11"/>
  <c r="G7689" i="11"/>
  <c r="F7682" i="11"/>
  <c r="H7668" i="11"/>
  <c r="F7665" i="11"/>
  <c r="H7658" i="11"/>
  <c r="F7655" i="11"/>
  <c r="G7645" i="11"/>
  <c r="G7642" i="11"/>
  <c r="F7631" i="11"/>
  <c r="F7623" i="11"/>
  <c r="H7620" i="11"/>
  <c r="F7615" i="11"/>
  <c r="H7612" i="11"/>
  <c r="F7607" i="11"/>
  <c r="H7604" i="11"/>
  <c r="F7875" i="11"/>
  <c r="H7840" i="11"/>
  <c r="H7818" i="11"/>
  <c r="H7792" i="11"/>
  <c r="H7786" i="11"/>
  <c r="H7781" i="11"/>
  <c r="F7770" i="11"/>
  <c r="I7754" i="11"/>
  <c r="G7740" i="11"/>
  <c r="H7717" i="11"/>
  <c r="F7703" i="11"/>
  <c r="F7689" i="11"/>
  <c r="F7675" i="11"/>
  <c r="G7668" i="11"/>
  <c r="F7658" i="11"/>
  <c r="F7645" i="11"/>
  <c r="F7642" i="11"/>
  <c r="G7620" i="11"/>
  <c r="G7612" i="11"/>
  <c r="G7604" i="11"/>
  <c r="G7588" i="11"/>
  <c r="G7580" i="11"/>
  <c r="G7572" i="11"/>
  <c r="G7564" i="11"/>
  <c r="G7556" i="11"/>
  <c r="F7848" i="11"/>
  <c r="F7840" i="11"/>
  <c r="H7811" i="11"/>
  <c r="G7805" i="11"/>
  <c r="G7792" i="11"/>
  <c r="G7786" i="11"/>
  <c r="H7754" i="11"/>
  <c r="H7725" i="11"/>
  <c r="H7721" i="11"/>
  <c r="G7717" i="11"/>
  <c r="F7699" i="11"/>
  <c r="G7692" i="11"/>
  <c r="G7685" i="11"/>
  <c r="F7668" i="11"/>
  <c r="G7661" i="11"/>
  <c r="F7648" i="11"/>
  <c r="F7639" i="11"/>
  <c r="G7636" i="11"/>
  <c r="F7628" i="11"/>
  <c r="F7620" i="11"/>
  <c r="F7612" i="11"/>
  <c r="F7604" i="11"/>
  <c r="F7596" i="11"/>
  <c r="F7588" i="11"/>
  <c r="F7580" i="11"/>
  <c r="F7572" i="11"/>
  <c r="F7564" i="11"/>
  <c r="F7556" i="11"/>
  <c r="F7548" i="11"/>
  <c r="H7938" i="11"/>
  <c r="F7883" i="11"/>
  <c r="G7831" i="11"/>
  <c r="F7805" i="11"/>
  <c r="H7798" i="11"/>
  <c r="F7792" i="11"/>
  <c r="F7786" i="11"/>
  <c r="I7774" i="11"/>
  <c r="H7764" i="11"/>
  <c r="G7725" i="11"/>
  <c r="G7721" i="11"/>
  <c r="F7717" i="11"/>
  <c r="F7706" i="11"/>
  <c r="F7692" i="11"/>
  <c r="F7685" i="11"/>
  <c r="F7661" i="11"/>
  <c r="F7636" i="11"/>
  <c r="G7537" i="11"/>
  <c r="G7529" i="11"/>
  <c r="G7521" i="11"/>
  <c r="G7513" i="11"/>
  <c r="G7505" i="11"/>
  <c r="G7497" i="11"/>
  <c r="G7489" i="11"/>
  <c r="G7473" i="11"/>
  <c r="G7465" i="11"/>
  <c r="G7449" i="11"/>
  <c r="G7433" i="11"/>
  <c r="G7425" i="11"/>
  <c r="G7409" i="11"/>
  <c r="G7401" i="11"/>
  <c r="I7855" i="11"/>
  <c r="F7798" i="11"/>
  <c r="H7780" i="11"/>
  <c r="H7774" i="11"/>
  <c r="F7749" i="11"/>
  <c r="H7744" i="11"/>
  <c r="H7729" i="11"/>
  <c r="H7713" i="11"/>
  <c r="G7695" i="11"/>
  <c r="H7681" i="11"/>
  <c r="G7678" i="11"/>
  <c r="F7671" i="11"/>
  <c r="F7664" i="11"/>
  <c r="F7651" i="11"/>
  <c r="F7633" i="11"/>
  <c r="F7625" i="11"/>
  <c r="F7617" i="11"/>
  <c r="F7609" i="11"/>
  <c r="F7601" i="11"/>
  <c r="H7863" i="11"/>
  <c r="H7855" i="11"/>
  <c r="F7810" i="11"/>
  <c r="G7780" i="11"/>
  <c r="F7769" i="11"/>
  <c r="H7763" i="11"/>
  <c r="G7753" i="11"/>
  <c r="H7733" i="11"/>
  <c r="G7729" i="11"/>
  <c r="G7713" i="11"/>
  <c r="G7709" i="11"/>
  <c r="F7695" i="11"/>
  <c r="F7688" i="11"/>
  <c r="G7681" i="11"/>
  <c r="F7674" i="11"/>
  <c r="G7654" i="11"/>
  <c r="G7590" i="11"/>
  <c r="G7582" i="11"/>
  <c r="G7574" i="11"/>
  <c r="G7566" i="11"/>
  <c r="G7558" i="11"/>
  <c r="G7550" i="11"/>
  <c r="G7542" i="11"/>
  <c r="G7526" i="11"/>
  <c r="G7518" i="11"/>
  <c r="G7510" i="11"/>
  <c r="G7502" i="11"/>
  <c r="G7976" i="11"/>
  <c r="G7863" i="11"/>
  <c r="I7815" i="11"/>
  <c r="F7780" i="11"/>
  <c r="G7763" i="11"/>
  <c r="I7757" i="11"/>
  <c r="F7753" i="11"/>
  <c r="F7738" i="11"/>
  <c r="G7733" i="11"/>
  <c r="H7724" i="11"/>
  <c r="H7720" i="11"/>
  <c r="H7716" i="11"/>
  <c r="F7709" i="11"/>
  <c r="F7698" i="11"/>
  <c r="F7681" i="11"/>
  <c r="F7667" i="11"/>
  <c r="F7654" i="11"/>
  <c r="G7647" i="11"/>
  <c r="G7641" i="11"/>
  <c r="F7630" i="11"/>
  <c r="F7622" i="11"/>
  <c r="F7614" i="11"/>
  <c r="F7606" i="11"/>
  <c r="G7924" i="11"/>
  <c r="G7871" i="11"/>
  <c r="F7863" i="11"/>
  <c r="H7846" i="11"/>
  <c r="H7829" i="11"/>
  <c r="H7815" i="11"/>
  <c r="F7803" i="11"/>
  <c r="H7784" i="11"/>
  <c r="F7773" i="11"/>
  <c r="F7763" i="11"/>
  <c r="H7757" i="11"/>
  <c r="H7743" i="11"/>
  <c r="G7724" i="11"/>
  <c r="F7720" i="11"/>
  <c r="G7716" i="11"/>
  <c r="H7705" i="11"/>
  <c r="F7691" i="11"/>
  <c r="G7677" i="11"/>
  <c r="G7660" i="11"/>
  <c r="F7657" i="11"/>
  <c r="F7647" i="11"/>
  <c r="F7644" i="11"/>
  <c r="F7641" i="11"/>
  <c r="G7627" i="11"/>
  <c r="G7595" i="11"/>
  <c r="G7579" i="11"/>
  <c r="G7563" i="11"/>
  <c r="G7523" i="11"/>
  <c r="F7871" i="11"/>
  <c r="F7837" i="11"/>
  <c r="G7829" i="11"/>
  <c r="F7822" i="11"/>
  <c r="G7815" i="11"/>
  <c r="I7789" i="11"/>
  <c r="G7757" i="11"/>
  <c r="G7743" i="11"/>
  <c r="I7732" i="11"/>
  <c r="F7728" i="11"/>
  <c r="F7724" i="11"/>
  <c r="F7716" i="11"/>
  <c r="I7708" i="11"/>
  <c r="G7705" i="11"/>
  <c r="G7701" i="11"/>
  <c r="F7947" i="11"/>
  <c r="G7879" i="11"/>
  <c r="F7829" i="11"/>
  <c r="F7815" i="11"/>
  <c r="H7808" i="11"/>
  <c r="H7795" i="11"/>
  <c r="H7789" i="11"/>
  <c r="I7783" i="11"/>
  <c r="H7767" i="11"/>
  <c r="F7752" i="11"/>
  <c r="H7747" i="11"/>
  <c r="F7743" i="11"/>
  <c r="I7737" i="11"/>
  <c r="H7732" i="11"/>
  <c r="F7712" i="11"/>
  <c r="H7708" i="11"/>
  <c r="F7701" i="11"/>
  <c r="I7697" i="11"/>
  <c r="I7690" i="11"/>
  <c r="G7687" i="11"/>
  <c r="H7680" i="11"/>
  <c r="F7879" i="11"/>
  <c r="H7852" i="11"/>
  <c r="I7844" i="11"/>
  <c r="G7808" i="11"/>
  <c r="F7802" i="11"/>
  <c r="G7795" i="11"/>
  <c r="G7789" i="11"/>
  <c r="H7783" i="11"/>
  <c r="F7772" i="11"/>
  <c r="G7767" i="11"/>
  <c r="G7747" i="11"/>
  <c r="H7737" i="11"/>
  <c r="G7732" i="11"/>
  <c r="G7719" i="11"/>
  <c r="G7708" i="11"/>
  <c r="G7887" i="11"/>
  <c r="F7719" i="11"/>
  <c r="F7684" i="11"/>
  <c r="H7676" i="11"/>
  <c r="G7670" i="11"/>
  <c r="F7627" i="11"/>
  <c r="G7621" i="11"/>
  <c r="F7584" i="11"/>
  <c r="F7579" i="11"/>
  <c r="F7574" i="11"/>
  <c r="H7568" i="11"/>
  <c r="F7522" i="11"/>
  <c r="F7518" i="11"/>
  <c r="F7507" i="11"/>
  <c r="F7500" i="11"/>
  <c r="F7490" i="11"/>
  <c r="G7480" i="11"/>
  <c r="F7477" i="11"/>
  <c r="G7431" i="11"/>
  <c r="G7428" i="11"/>
  <c r="F7425" i="11"/>
  <c r="F7422" i="11"/>
  <c r="F7419" i="11"/>
  <c r="F7416" i="11"/>
  <c r="F7413" i="11"/>
  <c r="F7395" i="11"/>
  <c r="F7387" i="11"/>
  <c r="F7379" i="11"/>
  <c r="F7371" i="11"/>
  <c r="F7363" i="11"/>
  <c r="F7355" i="11"/>
  <c r="F7347" i="11"/>
  <c r="F7339" i="11"/>
  <c r="F7331" i="11"/>
  <c r="F7323" i="11"/>
  <c r="F7315" i="11"/>
  <c r="F7307" i="11"/>
  <c r="F7299" i="11"/>
  <c r="F7708" i="11"/>
  <c r="H7640" i="11"/>
  <c r="H7613" i="11"/>
  <c r="H7589" i="11"/>
  <c r="G7568" i="11"/>
  <c r="H7563" i="11"/>
  <c r="H7558" i="11"/>
  <c r="H7549" i="11"/>
  <c r="F7545" i="11"/>
  <c r="G7541" i="11"/>
  <c r="H7537" i="11"/>
  <c r="H7533" i="11"/>
  <c r="I7529" i="11"/>
  <c r="I7525" i="11"/>
  <c r="F7514" i="11"/>
  <c r="H7510" i="11"/>
  <c r="H7503" i="11"/>
  <c r="H7496" i="11"/>
  <c r="G7493" i="11"/>
  <c r="G7483" i="11"/>
  <c r="F7480" i="11"/>
  <c r="H7690" i="11"/>
  <c r="H7669" i="11"/>
  <c r="G7640" i="11"/>
  <c r="G7613" i="11"/>
  <c r="F7599" i="11"/>
  <c r="G7589" i="11"/>
  <c r="F7568" i="11"/>
  <c r="F7563" i="11"/>
  <c r="F7558" i="11"/>
  <c r="G7549" i="11"/>
  <c r="F7541" i="11"/>
  <c r="F7537" i="11"/>
  <c r="G7533" i="11"/>
  <c r="H7529" i="11"/>
  <c r="I7517" i="11"/>
  <c r="F7510" i="11"/>
  <c r="F7503" i="11"/>
  <c r="H7499" i="11"/>
  <c r="G7496" i="11"/>
  <c r="F7493" i="11"/>
  <c r="F7483" i="11"/>
  <c r="I7476" i="11"/>
  <c r="H7470" i="11"/>
  <c r="H7467" i="11"/>
  <c r="H7464" i="11"/>
  <c r="G7455" i="11"/>
  <c r="G7452" i="11"/>
  <c r="F7449" i="11"/>
  <c r="F7446" i="11"/>
  <c r="F7443" i="11"/>
  <c r="F7440" i="11"/>
  <c r="F7437" i="11"/>
  <c r="F7690" i="11"/>
  <c r="I7646" i="11"/>
  <c r="H7632" i="11"/>
  <c r="F7619" i="11"/>
  <c r="H7605" i="11"/>
  <c r="F7593" i="11"/>
  <c r="F7583" i="11"/>
  <c r="H7573" i="11"/>
  <c r="F7553" i="11"/>
  <c r="F7549" i="11"/>
  <c r="F7533" i="11"/>
  <c r="F7529" i="11"/>
  <c r="G7525" i="11"/>
  <c r="H7517" i="11"/>
  <c r="I7513" i="11"/>
  <c r="I7506" i="11"/>
  <c r="G7499" i="11"/>
  <c r="F7496" i="11"/>
  <c r="I7489" i="11"/>
  <c r="F7486" i="11"/>
  <c r="H7476" i="11"/>
  <c r="H7473" i="11"/>
  <c r="G7470" i="11"/>
  <c r="G7467" i="11"/>
  <c r="G7464" i="11"/>
  <c r="G7461" i="11"/>
  <c r="F7458" i="11"/>
  <c r="F7455" i="11"/>
  <c r="F7452" i="11"/>
  <c r="I7421" i="11"/>
  <c r="I7418" i="11"/>
  <c r="H7415" i="11"/>
  <c r="H7412" i="11"/>
  <c r="H7409" i="11"/>
  <c r="G7406" i="11"/>
  <c r="G7403" i="11"/>
  <c r="G7400" i="11"/>
  <c r="H7697" i="11"/>
  <c r="F7660" i="11"/>
  <c r="H7646" i="11"/>
  <c r="G7632" i="11"/>
  <c r="G7605" i="11"/>
  <c r="G7573" i="11"/>
  <c r="F7525" i="11"/>
  <c r="F7521" i="11"/>
  <c r="G7517" i="11"/>
  <c r="F7499" i="11"/>
  <c r="G7476" i="11"/>
  <c r="F7473" i="11"/>
  <c r="F7470" i="11"/>
  <c r="F7467" i="11"/>
  <c r="F7464" i="11"/>
  <c r="F7461" i="11"/>
  <c r="G7415" i="11"/>
  <c r="G7412" i="11"/>
  <c r="F7409" i="11"/>
  <c r="F7406" i="11"/>
  <c r="F7403" i="11"/>
  <c r="F7400" i="11"/>
  <c r="G7397" i="11"/>
  <c r="F7389" i="11"/>
  <c r="F7381" i="11"/>
  <c r="F7373" i="11"/>
  <c r="F7365" i="11"/>
  <c r="F7357" i="11"/>
  <c r="I7777" i="11"/>
  <c r="G7697" i="11"/>
  <c r="G7653" i="11"/>
  <c r="F7638" i="11"/>
  <c r="F7632" i="11"/>
  <c r="F7611" i="11"/>
  <c r="F7598" i="11"/>
  <c r="H7592" i="11"/>
  <c r="F7577" i="11"/>
  <c r="F7567" i="11"/>
  <c r="H7557" i="11"/>
  <c r="H7552" i="11"/>
  <c r="H7548" i="11"/>
  <c r="F7544" i="11"/>
  <c r="G7540" i="11"/>
  <c r="G7536" i="11"/>
  <c r="H7532" i="11"/>
  <c r="H7528" i="11"/>
  <c r="F7517" i="11"/>
  <c r="F7513" i="11"/>
  <c r="I7509" i="11"/>
  <c r="F7506" i="11"/>
  <c r="H7502" i="11"/>
  <c r="H7492" i="11"/>
  <c r="F7489" i="11"/>
  <c r="G7479" i="11"/>
  <c r="F7476" i="11"/>
  <c r="F7789" i="11"/>
  <c r="I7673" i="11"/>
  <c r="F7653" i="11"/>
  <c r="H7624" i="11"/>
  <c r="G7592" i="11"/>
  <c r="H7572" i="11"/>
  <c r="G7557" i="11"/>
  <c r="G7552" i="11"/>
  <c r="G7548" i="11"/>
  <c r="F7540" i="11"/>
  <c r="F7536" i="11"/>
  <c r="G7532" i="11"/>
  <c r="G7528" i="11"/>
  <c r="F7502" i="11"/>
  <c r="G7492" i="11"/>
  <c r="F7479" i="11"/>
  <c r="G7439" i="11"/>
  <c r="G7436" i="11"/>
  <c r="F7433" i="11"/>
  <c r="F7430" i="11"/>
  <c r="F7427" i="11"/>
  <c r="F7424" i="11"/>
  <c r="F7421" i="11"/>
  <c r="F7756" i="11"/>
  <c r="F7680" i="11"/>
  <c r="H7673" i="11"/>
  <c r="H7666" i="11"/>
  <c r="I7659" i="11"/>
  <c r="I7637" i="11"/>
  <c r="G7624" i="11"/>
  <c r="F7603" i="11"/>
  <c r="F7592" i="11"/>
  <c r="F7587" i="11"/>
  <c r="F7582" i="11"/>
  <c r="H7576" i="11"/>
  <c r="F7561" i="11"/>
  <c r="F7557" i="11"/>
  <c r="F7552" i="11"/>
  <c r="F7532" i="11"/>
  <c r="F7528" i="11"/>
  <c r="G7524" i="11"/>
  <c r="G7509" i="11"/>
  <c r="F7492" i="11"/>
  <c r="F7482" i="11"/>
  <c r="G7445" i="11"/>
  <c r="F7442" i="11"/>
  <c r="F7439" i="11"/>
  <c r="F7436" i="11"/>
  <c r="G7391" i="11"/>
  <c r="G7375" i="11"/>
  <c r="G7359" i="11"/>
  <c r="G7343" i="11"/>
  <c r="H7844" i="11"/>
  <c r="G7673" i="11"/>
  <c r="F7666" i="11"/>
  <c r="H7637" i="11"/>
  <c r="F7624" i="11"/>
  <c r="H7597" i="11"/>
  <c r="G7576" i="11"/>
  <c r="H7543" i="11"/>
  <c r="F7524" i="11"/>
  <c r="F7520" i="11"/>
  <c r="G7516" i="11"/>
  <c r="F7509" i="11"/>
  <c r="F7495" i="11"/>
  <c r="G7485" i="11"/>
  <c r="G7463" i="11"/>
  <c r="F7457" i="11"/>
  <c r="F7454" i="11"/>
  <c r="F7451" i="11"/>
  <c r="F7448" i="11"/>
  <c r="F7445" i="11"/>
  <c r="F7391" i="11"/>
  <c r="F7383" i="11"/>
  <c r="F7732" i="11"/>
  <c r="H7704" i="11"/>
  <c r="F7673" i="11"/>
  <c r="H7616" i="11"/>
  <c r="G7597" i="11"/>
  <c r="F7576" i="11"/>
  <c r="F7571" i="11"/>
  <c r="F7566" i="11"/>
  <c r="H7560" i="11"/>
  <c r="F7547" i="11"/>
  <c r="F7543" i="11"/>
  <c r="F7539" i="11"/>
  <c r="F7516" i="11"/>
  <c r="F7505" i="11"/>
  <c r="F7498" i="11"/>
  <c r="F7485" i="11"/>
  <c r="G7469" i="11"/>
  <c r="F7466" i="11"/>
  <c r="F7463" i="11"/>
  <c r="F7460" i="11"/>
  <c r="G7414" i="11"/>
  <c r="F7402" i="11"/>
  <c r="G7372" i="11"/>
  <c r="F7808" i="11"/>
  <c r="H7687" i="11"/>
  <c r="I7643" i="11"/>
  <c r="G7616" i="11"/>
  <c r="F7591" i="11"/>
  <c r="H7581" i="11"/>
  <c r="G7560" i="11"/>
  <c r="F7551" i="11"/>
  <c r="F7535" i="11"/>
  <c r="F7531" i="11"/>
  <c r="F7512" i="11"/>
  <c r="F7488" i="11"/>
  <c r="F7478" i="11"/>
  <c r="F7475" i="11"/>
  <c r="F7687" i="11"/>
  <c r="F7650" i="11"/>
  <c r="H7643" i="11"/>
  <c r="F7616" i="11"/>
  <c r="H7608" i="11"/>
  <c r="G7581" i="11"/>
  <c r="F7560" i="11"/>
  <c r="F7527" i="11"/>
  <c r="F7523" i="11"/>
  <c r="F7491" i="11"/>
  <c r="G7852" i="11"/>
  <c r="G7783" i="11"/>
  <c r="F7677" i="11"/>
  <c r="H7656" i="11"/>
  <c r="F7635" i="11"/>
  <c r="G7629" i="11"/>
  <c r="F7608" i="11"/>
  <c r="H7600" i="11"/>
  <c r="H7595" i="11"/>
  <c r="G7565" i="11"/>
  <c r="F7542" i="11"/>
  <c r="I7530" i="11"/>
  <c r="F7656" i="11"/>
  <c r="I7621" i="11"/>
  <c r="G7600" i="11"/>
  <c r="F7595" i="11"/>
  <c r="F7590" i="11"/>
  <c r="H7584" i="11"/>
  <c r="F7569" i="11"/>
  <c r="F7559" i="11"/>
  <c r="F7550" i="11"/>
  <c r="F7546" i="11"/>
  <c r="F7795" i="11"/>
  <c r="I7700" i="11"/>
  <c r="I7676" i="11"/>
  <c r="H7670" i="11"/>
  <c r="F7663" i="11"/>
  <c r="H7621" i="11"/>
  <c r="F7600" i="11"/>
  <c r="G7584" i="11"/>
  <c r="H7579" i="11"/>
  <c r="H7574" i="11"/>
  <c r="H7564" i="11"/>
  <c r="I7554" i="11"/>
  <c r="F7481" i="11"/>
  <c r="H7468" i="11"/>
  <c r="H7428" i="11"/>
  <c r="F7423" i="11"/>
  <c r="G7404" i="11"/>
  <c r="G7392" i="11"/>
  <c r="F7385" i="11"/>
  <c r="F7378" i="11"/>
  <c r="F7368" i="11"/>
  <c r="G7365" i="11"/>
  <c r="F7329" i="11"/>
  <c r="G7326" i="11"/>
  <c r="G7315" i="11"/>
  <c r="G7312" i="11"/>
  <c r="G7301" i="11"/>
  <c r="F7293" i="11"/>
  <c r="F7285" i="11"/>
  <c r="F7277" i="11"/>
  <c r="F7269" i="11"/>
  <c r="F7261" i="11"/>
  <c r="F7253" i="11"/>
  <c r="F7245" i="11"/>
  <c r="F7237" i="11"/>
  <c r="F7229" i="11"/>
  <c r="F7221" i="11"/>
  <c r="F7213" i="11"/>
  <c r="F7205" i="11"/>
  <c r="F7197" i="11"/>
  <c r="F7189" i="11"/>
  <c r="F7181" i="11"/>
  <c r="F7173" i="11"/>
  <c r="F7165" i="11"/>
  <c r="F7157" i="11"/>
  <c r="F7149" i="11"/>
  <c r="F7141" i="11"/>
  <c r="F7133" i="11"/>
  <c r="F7125" i="11"/>
  <c r="G7608" i="11"/>
  <c r="F7519" i="11"/>
  <c r="F7497" i="11"/>
  <c r="F7474" i="11"/>
  <c r="G7468" i="11"/>
  <c r="H7432" i="11"/>
  <c r="F7428" i="11"/>
  <c r="F7418" i="11"/>
  <c r="I7413" i="11"/>
  <c r="F7404" i="11"/>
  <c r="I7395" i="11"/>
  <c r="F7392" i="11"/>
  <c r="I7381" i="11"/>
  <c r="H7374" i="11"/>
  <c r="G7371" i="11"/>
  <c r="I7358" i="11"/>
  <c r="I7355" i="11"/>
  <c r="G7352" i="11"/>
  <c r="H7349" i="11"/>
  <c r="H7346" i="11"/>
  <c r="H7343" i="11"/>
  <c r="H7340" i="11"/>
  <c r="H7337" i="11"/>
  <c r="H7334" i="11"/>
  <c r="F7326" i="11"/>
  <c r="H7323" i="11"/>
  <c r="I7320" i="11"/>
  <c r="F7312" i="11"/>
  <c r="H7309" i="11"/>
  <c r="F7301" i="11"/>
  <c r="I7480" i="11"/>
  <c r="F7468" i="11"/>
  <c r="G7446" i="11"/>
  <c r="I7437" i="11"/>
  <c r="G7432" i="11"/>
  <c r="H7413" i="11"/>
  <c r="F7408" i="11"/>
  <c r="F7399" i="11"/>
  <c r="H7395" i="11"/>
  <c r="F7388" i="11"/>
  <c r="H7381" i="11"/>
  <c r="H7377" i="11"/>
  <c r="G7374" i="11"/>
  <c r="H7361" i="11"/>
  <c r="H7358" i="11"/>
  <c r="H7355" i="11"/>
  <c r="F7352" i="11"/>
  <c r="G7349" i="11"/>
  <c r="G7346" i="11"/>
  <c r="F7343" i="11"/>
  <c r="G7340" i="11"/>
  <c r="G7337" i="11"/>
  <c r="G7334" i="11"/>
  <c r="G7323" i="11"/>
  <c r="G7320" i="11"/>
  <c r="G7309" i="11"/>
  <c r="H7306" i="11"/>
  <c r="F7298" i="11"/>
  <c r="H7295" i="11"/>
  <c r="F7290" i="11"/>
  <c r="H7287" i="11"/>
  <c r="F7282" i="11"/>
  <c r="H7279" i="11"/>
  <c r="F7274" i="11"/>
  <c r="H7271" i="11"/>
  <c r="F7266" i="11"/>
  <c r="F7538" i="11"/>
  <c r="H7518" i="11"/>
  <c r="H7487" i="11"/>
  <c r="H7480" i="11"/>
  <c r="H7462" i="11"/>
  <c r="H7456" i="11"/>
  <c r="G7437" i="11"/>
  <c r="F7432" i="11"/>
  <c r="H7422" i="11"/>
  <c r="G7413" i="11"/>
  <c r="G7395" i="11"/>
  <c r="G7381" i="11"/>
  <c r="G7377" i="11"/>
  <c r="F7374" i="11"/>
  <c r="G7361" i="11"/>
  <c r="G7358" i="11"/>
  <c r="G7355" i="11"/>
  <c r="F7349" i="11"/>
  <c r="F7346" i="11"/>
  <c r="F7340" i="11"/>
  <c r="F7337" i="11"/>
  <c r="F7334" i="11"/>
  <c r="F7320" i="11"/>
  <c r="F7309" i="11"/>
  <c r="G7306" i="11"/>
  <c r="G7295" i="11"/>
  <c r="G7287" i="11"/>
  <c r="G7279" i="11"/>
  <c r="G7271" i="11"/>
  <c r="G7263" i="11"/>
  <c r="G7255" i="11"/>
  <c r="G7247" i="11"/>
  <c r="G7239" i="11"/>
  <c r="G7231" i="11"/>
  <c r="G7223" i="11"/>
  <c r="G7215" i="11"/>
  <c r="G7207" i="11"/>
  <c r="G7199" i="11"/>
  <c r="G7191" i="11"/>
  <c r="G7183" i="11"/>
  <c r="G7175" i="11"/>
  <c r="G7167" i="11"/>
  <c r="G7159" i="11"/>
  <c r="G7151" i="11"/>
  <c r="G7143" i="11"/>
  <c r="G7135" i="11"/>
  <c r="G7127" i="11"/>
  <c r="G7119" i="11"/>
  <c r="G7111" i="11"/>
  <c r="G7103" i="11"/>
  <c r="G7087" i="11"/>
  <c r="G7079" i="11"/>
  <c r="G7071" i="11"/>
  <c r="G7055" i="11"/>
  <c r="G7047" i="11"/>
  <c r="G7039" i="11"/>
  <c r="G7023" i="11"/>
  <c r="G7015" i="11"/>
  <c r="G7007" i="11"/>
  <c r="G6999" i="11"/>
  <c r="G6991" i="11"/>
  <c r="G6983" i="11"/>
  <c r="G7487" i="11"/>
  <c r="I7467" i="11"/>
  <c r="G7462" i="11"/>
  <c r="G7456" i="11"/>
  <c r="F7441" i="11"/>
  <c r="G7422" i="11"/>
  <c r="F7417" i="11"/>
  <c r="H7403" i="11"/>
  <c r="G7384" i="11"/>
  <c r="F7377" i="11"/>
  <c r="F7361" i="11"/>
  <c r="F7358" i="11"/>
  <c r="F7306" i="11"/>
  <c r="F7295" i="11"/>
  <c r="F7287" i="11"/>
  <c r="F7279" i="11"/>
  <c r="F7271" i="11"/>
  <c r="F7263" i="11"/>
  <c r="F7255" i="11"/>
  <c r="F7247" i="11"/>
  <c r="F7239" i="11"/>
  <c r="F7231" i="11"/>
  <c r="F7223" i="11"/>
  <c r="F7215" i="11"/>
  <c r="F7207" i="11"/>
  <c r="H7526" i="11"/>
  <c r="F7508" i="11"/>
  <c r="F7494" i="11"/>
  <c r="F7487" i="11"/>
  <c r="F7472" i="11"/>
  <c r="F7462" i="11"/>
  <c r="F7456" i="11"/>
  <c r="F7450" i="11"/>
  <c r="I7445" i="11"/>
  <c r="H7436" i="11"/>
  <c r="I7412" i="11"/>
  <c r="F7384" i="11"/>
  <c r="F7367" i="11"/>
  <c r="F7364" i="11"/>
  <c r="F7328" i="11"/>
  <c r="F7317" i="11"/>
  <c r="F7303" i="11"/>
  <c r="G7196" i="11"/>
  <c r="G7188" i="11"/>
  <c r="G7180" i="11"/>
  <c r="G7172" i="11"/>
  <c r="G7164" i="11"/>
  <c r="G7156" i="11"/>
  <c r="G7148" i="11"/>
  <c r="G7140" i="11"/>
  <c r="G7132" i="11"/>
  <c r="G7124" i="11"/>
  <c r="G7100" i="11"/>
  <c r="G7092" i="11"/>
  <c r="G7084" i="11"/>
  <c r="G7068" i="11"/>
  <c r="G7036" i="11"/>
  <c r="G7020" i="11"/>
  <c r="G7012" i="11"/>
  <c r="G7004" i="11"/>
  <c r="F7526" i="11"/>
  <c r="F7501" i="11"/>
  <c r="H7431" i="11"/>
  <c r="F7426" i="11"/>
  <c r="F7412" i="11"/>
  <c r="G7407" i="11"/>
  <c r="G7398" i="11"/>
  <c r="F7380" i="11"/>
  <c r="F7370" i="11"/>
  <c r="H7342" i="11"/>
  <c r="F7314" i="11"/>
  <c r="F7292" i="11"/>
  <c r="F7284" i="11"/>
  <c r="F7276" i="11"/>
  <c r="F7268" i="11"/>
  <c r="F7260" i="11"/>
  <c r="F7252" i="11"/>
  <c r="F7244" i="11"/>
  <c r="F7236" i="11"/>
  <c r="F7228" i="11"/>
  <c r="F7220" i="11"/>
  <c r="F7212" i="11"/>
  <c r="H7629" i="11"/>
  <c r="F7515" i="11"/>
  <c r="H7507" i="11"/>
  <c r="I7440" i="11"/>
  <c r="F7431" i="11"/>
  <c r="G7421" i="11"/>
  <c r="F7407" i="11"/>
  <c r="F7398" i="11"/>
  <c r="F7351" i="11"/>
  <c r="G7342" i="11"/>
  <c r="F7325" i="11"/>
  <c r="F7311" i="11"/>
  <c r="F7300" i="11"/>
  <c r="G7273" i="11"/>
  <c r="G7249" i="11"/>
  <c r="G7225" i="11"/>
  <c r="G7217" i="11"/>
  <c r="G7201" i="11"/>
  <c r="G7185" i="11"/>
  <c r="G7177" i="11"/>
  <c r="G7169" i="11"/>
  <c r="G7161" i="11"/>
  <c r="G7507" i="11"/>
  <c r="H7500" i="11"/>
  <c r="I7493" i="11"/>
  <c r="G7471" i="11"/>
  <c r="I7461" i="11"/>
  <c r="H7455" i="11"/>
  <c r="H7449" i="11"/>
  <c r="G7440" i="11"/>
  <c r="F7411" i="11"/>
  <c r="F7394" i="11"/>
  <c r="H7390" i="11"/>
  <c r="G7376" i="11"/>
  <c r="G7360" i="11"/>
  <c r="F7354" i="11"/>
  <c r="F7348" i="11"/>
  <c r="F7345" i="11"/>
  <c r="F7342" i="11"/>
  <c r="F7336" i="11"/>
  <c r="F7322" i="11"/>
  <c r="G7308" i="11"/>
  <c r="F7297" i="11"/>
  <c r="F7289" i="11"/>
  <c r="F7281" i="11"/>
  <c r="F7273" i="11"/>
  <c r="F7265" i="11"/>
  <c r="F7257" i="11"/>
  <c r="F7534" i="11"/>
  <c r="G7500" i="11"/>
  <c r="F7471" i="11"/>
  <c r="F7435" i="11"/>
  <c r="H7406" i="11"/>
  <c r="G7390" i="11"/>
  <c r="F7376" i="11"/>
  <c r="H7366" i="11"/>
  <c r="F7360" i="11"/>
  <c r="F7333" i="11"/>
  <c r="F7319" i="11"/>
  <c r="I7514" i="11"/>
  <c r="H7565" i="11"/>
  <c r="H7522" i="11"/>
  <c r="H7504" i="11"/>
  <c r="I7490" i="11"/>
  <c r="F7469" i="11"/>
  <c r="F7459" i="11"/>
  <c r="F7453" i="11"/>
  <c r="H7447" i="11"/>
  <c r="G7443" i="11"/>
  <c r="H7438" i="11"/>
  <c r="F7434" i="11"/>
  <c r="F7429" i="11"/>
  <c r="H7419" i="11"/>
  <c r="F7410" i="11"/>
  <c r="G7382" i="11"/>
  <c r="H7359" i="11"/>
  <c r="G7356" i="11"/>
  <c r="F7575" i="11"/>
  <c r="I7541" i="11"/>
  <c r="H7530" i="11"/>
  <c r="H7511" i="11"/>
  <c r="G7504" i="11"/>
  <c r="H7490" i="11"/>
  <c r="I7464" i="11"/>
  <c r="G7447" i="11"/>
  <c r="G7438" i="11"/>
  <c r="G7419" i="11"/>
  <c r="F7414" i="11"/>
  <c r="F7585" i="11"/>
  <c r="F7530" i="11"/>
  <c r="F7511" i="11"/>
  <c r="F7504" i="11"/>
  <c r="I7497" i="11"/>
  <c r="I7474" i="11"/>
  <c r="I7468" i="11"/>
  <c r="H7452" i="11"/>
  <c r="F7447" i="11"/>
  <c r="F7438" i="11"/>
  <c r="H7433" i="11"/>
  <c r="I7428" i="11"/>
  <c r="I7409" i="11"/>
  <c r="H7404" i="11"/>
  <c r="H7400" i="11"/>
  <c r="F7396" i="11"/>
  <c r="I7392" i="11"/>
  <c r="G7389" i="11"/>
  <c r="G7385" i="11"/>
  <c r="G7453" i="11"/>
  <c r="F7332" i="11"/>
  <c r="H7326" i="11"/>
  <c r="H7310" i="11"/>
  <c r="I7280" i="11"/>
  <c r="I7256" i="11"/>
  <c r="F7248" i="11"/>
  <c r="H7243" i="11"/>
  <c r="F7235" i="11"/>
  <c r="G7222" i="11"/>
  <c r="F7218" i="11"/>
  <c r="F7209" i="11"/>
  <c r="F7201" i="11"/>
  <c r="F7191" i="11"/>
  <c r="H7187" i="11"/>
  <c r="F7184" i="11"/>
  <c r="G7163" i="11"/>
  <c r="G7153" i="11"/>
  <c r="G7150" i="11"/>
  <c r="F7147" i="11"/>
  <c r="G7137" i="11"/>
  <c r="G7134" i="11"/>
  <c r="F7131" i="11"/>
  <c r="G7121" i="11"/>
  <c r="G7118" i="11"/>
  <c r="G7115" i="11"/>
  <c r="G7112" i="11"/>
  <c r="G7109" i="11"/>
  <c r="G7106" i="11"/>
  <c r="F7103" i="11"/>
  <c r="I7066" i="11"/>
  <c r="G7057" i="11"/>
  <c r="G7054" i="11"/>
  <c r="G7051" i="11"/>
  <c r="G7048" i="11"/>
  <c r="G7045" i="11"/>
  <c r="G7042" i="11"/>
  <c r="F7039" i="11"/>
  <c r="G7310" i="11"/>
  <c r="F7305" i="11"/>
  <c r="I7285" i="11"/>
  <c r="H7280" i="11"/>
  <c r="G7270" i="11"/>
  <c r="H7256" i="11"/>
  <c r="G7243" i="11"/>
  <c r="H7239" i="11"/>
  <c r="F7222" i="11"/>
  <c r="G7187" i="11"/>
  <c r="F7170" i="11"/>
  <c r="H7166" i="11"/>
  <c r="F7163" i="11"/>
  <c r="H7156" i="11"/>
  <c r="F7153" i="11"/>
  <c r="F7150" i="11"/>
  <c r="H7140" i="11"/>
  <c r="F7137" i="11"/>
  <c r="F7134" i="11"/>
  <c r="H7124" i="11"/>
  <c r="F7121" i="11"/>
  <c r="F7118" i="11"/>
  <c r="F7115" i="11"/>
  <c r="F7112" i="11"/>
  <c r="F7109" i="11"/>
  <c r="F7106" i="11"/>
  <c r="H7081" i="11"/>
  <c r="H7078" i="11"/>
  <c r="H7075" i="11"/>
  <c r="H7072" i="11"/>
  <c r="H7069" i="11"/>
  <c r="H7066" i="11"/>
  <c r="F7060" i="11"/>
  <c r="F7057" i="11"/>
  <c r="F7054" i="11"/>
  <c r="F7051" i="11"/>
  <c r="F7048" i="11"/>
  <c r="F7045" i="11"/>
  <c r="F7042" i="11"/>
  <c r="F7420" i="11"/>
  <c r="H7315" i="11"/>
  <c r="F7310" i="11"/>
  <c r="H7285" i="11"/>
  <c r="G7280" i="11"/>
  <c r="F7270" i="11"/>
  <c r="G7261" i="11"/>
  <c r="G7256" i="11"/>
  <c r="H7251" i="11"/>
  <c r="F7243" i="11"/>
  <c r="F7226" i="11"/>
  <c r="F7217" i="11"/>
  <c r="I7213" i="11"/>
  <c r="G7205" i="11"/>
  <c r="I7197" i="11"/>
  <c r="F7194" i="11"/>
  <c r="H7190" i="11"/>
  <c r="F7187" i="11"/>
  <c r="F7180" i="11"/>
  <c r="I7176" i="11"/>
  <c r="H7173" i="11"/>
  <c r="G7166" i="11"/>
  <c r="I7159" i="11"/>
  <c r="F7156" i="11"/>
  <c r="I7143" i="11"/>
  <c r="F7140" i="11"/>
  <c r="I7127" i="11"/>
  <c r="F7124" i="11"/>
  <c r="I7090" i="11"/>
  <c r="I7087" i="11"/>
  <c r="H7084" i="11"/>
  <c r="G7081" i="11"/>
  <c r="G7078" i="11"/>
  <c r="G7075" i="11"/>
  <c r="G7072" i="11"/>
  <c r="G7069" i="11"/>
  <c r="G7066" i="11"/>
  <c r="F7063" i="11"/>
  <c r="I7026" i="11"/>
  <c r="I7023" i="11"/>
  <c r="H7020" i="11"/>
  <c r="G7017" i="11"/>
  <c r="G7014" i="11"/>
  <c r="G7011" i="11"/>
  <c r="G7008" i="11"/>
  <c r="G7005" i="11"/>
  <c r="I7410" i="11"/>
  <c r="H7401" i="11"/>
  <c r="H7372" i="11"/>
  <c r="G7366" i="11"/>
  <c r="I7341" i="11"/>
  <c r="F7330" i="11"/>
  <c r="G7294" i="11"/>
  <c r="G7285" i="11"/>
  <c r="F7280" i="11"/>
  <c r="F7275" i="11"/>
  <c r="F7256" i="11"/>
  <c r="G7251" i="11"/>
  <c r="H7247" i="11"/>
  <c r="H7238" i="11"/>
  <c r="F7230" i="11"/>
  <c r="H7213" i="11"/>
  <c r="I7208" i="11"/>
  <c r="I7200" i="11"/>
  <c r="H7197" i="11"/>
  <c r="G7190" i="11"/>
  <c r="I7183" i="11"/>
  <c r="H7176" i="11"/>
  <c r="G7173" i="11"/>
  <c r="H7169" i="11"/>
  <c r="F7166" i="11"/>
  <c r="H7159" i="11"/>
  <c r="H7143" i="11"/>
  <c r="H7127" i="11"/>
  <c r="F7555" i="11"/>
  <c r="H7542" i="11"/>
  <c r="H7429" i="11"/>
  <c r="I7419" i="11"/>
  <c r="H7410" i="11"/>
  <c r="F7401" i="11"/>
  <c r="H7379" i="11"/>
  <c r="F7372" i="11"/>
  <c r="F7366" i="11"/>
  <c r="H7341" i="11"/>
  <c r="F7294" i="11"/>
  <c r="F7251" i="11"/>
  <c r="G7238" i="11"/>
  <c r="F7234" i="11"/>
  <c r="F7225" i="11"/>
  <c r="G7213" i="11"/>
  <c r="H7208" i="11"/>
  <c r="F7204" i="11"/>
  <c r="H7200" i="11"/>
  <c r="G7197" i="11"/>
  <c r="F7190" i="11"/>
  <c r="G7176" i="11"/>
  <c r="F7169" i="11"/>
  <c r="F7159" i="11"/>
  <c r="F7143" i="11"/>
  <c r="F7127" i="11"/>
  <c r="G7105" i="11"/>
  <c r="G7102" i="11"/>
  <c r="G7099" i="11"/>
  <c r="G7096" i="11"/>
  <c r="G7093" i="11"/>
  <c r="G7090" i="11"/>
  <c r="F7087" i="11"/>
  <c r="G7041" i="11"/>
  <c r="G7038" i="11"/>
  <c r="G7035" i="11"/>
  <c r="G7032" i="11"/>
  <c r="G7029" i="11"/>
  <c r="G7026" i="11"/>
  <c r="F7023" i="11"/>
  <c r="G6977" i="11"/>
  <c r="F6969" i="11"/>
  <c r="F6961" i="11"/>
  <c r="F6953" i="11"/>
  <c r="F6945" i="11"/>
  <c r="F6937" i="11"/>
  <c r="F6929" i="11"/>
  <c r="F6921" i="11"/>
  <c r="F6913" i="11"/>
  <c r="H7459" i="11"/>
  <c r="G7429" i="11"/>
  <c r="F7386" i="11"/>
  <c r="G7379" i="11"/>
  <c r="F7359" i="11"/>
  <c r="G7341" i="11"/>
  <c r="H7264" i="11"/>
  <c r="F7238" i="11"/>
  <c r="G7208" i="11"/>
  <c r="G7200" i="11"/>
  <c r="F7193" i="11"/>
  <c r="F7183" i="11"/>
  <c r="F7176" i="11"/>
  <c r="H7152" i="11"/>
  <c r="F7146" i="11"/>
  <c r="H7136" i="11"/>
  <c r="F7130" i="11"/>
  <c r="H7120" i="11"/>
  <c r="H7111" i="11"/>
  <c r="F7108" i="11"/>
  <c r="F7105" i="11"/>
  <c r="F7102" i="11"/>
  <c r="F7099" i="11"/>
  <c r="F7096" i="11"/>
  <c r="F7093" i="11"/>
  <c r="F7090" i="11"/>
  <c r="H7047" i="11"/>
  <c r="F7044" i="11"/>
  <c r="F7041" i="11"/>
  <c r="F7038" i="11"/>
  <c r="F7035" i="11"/>
  <c r="F7032" i="11"/>
  <c r="F7029" i="11"/>
  <c r="F7026" i="11"/>
  <c r="G7459" i="11"/>
  <c r="H7439" i="11"/>
  <c r="G7393" i="11"/>
  <c r="I7371" i="11"/>
  <c r="F7353" i="11"/>
  <c r="F7341" i="11"/>
  <c r="F7335" i="11"/>
  <c r="G7324" i="11"/>
  <c r="I7318" i="11"/>
  <c r="F7304" i="11"/>
  <c r="H7269" i="11"/>
  <c r="G7264" i="11"/>
  <c r="H7255" i="11"/>
  <c r="G7246" i="11"/>
  <c r="F7242" i="11"/>
  <c r="F7233" i="11"/>
  <c r="G7221" i="11"/>
  <c r="H7216" i="11"/>
  <c r="F7208" i="11"/>
  <c r="F7200" i="11"/>
  <c r="G7179" i="11"/>
  <c r="F7162" i="11"/>
  <c r="G7152" i="11"/>
  <c r="G7136" i="11"/>
  <c r="G7120" i="11"/>
  <c r="G7117" i="11"/>
  <c r="F7111" i="11"/>
  <c r="G7065" i="11"/>
  <c r="G7062" i="11"/>
  <c r="G7059" i="11"/>
  <c r="G7056" i="11"/>
  <c r="G7053" i="11"/>
  <c r="F7047" i="11"/>
  <c r="G7001" i="11"/>
  <c r="G6998" i="11"/>
  <c r="G6992" i="11"/>
  <c r="G6986" i="11"/>
  <c r="F6983" i="11"/>
  <c r="F6974" i="11"/>
  <c r="F6966" i="11"/>
  <c r="F6958" i="11"/>
  <c r="F6950" i="11"/>
  <c r="F6942" i="11"/>
  <c r="F6934" i="11"/>
  <c r="F6926" i="11"/>
  <c r="I7400" i="11"/>
  <c r="F7393" i="11"/>
  <c r="H7385" i="11"/>
  <c r="H7329" i="11"/>
  <c r="F7324" i="11"/>
  <c r="H7318" i="11"/>
  <c r="F7308" i="11"/>
  <c r="H7288" i="11"/>
  <c r="G7269" i="11"/>
  <c r="F7264" i="11"/>
  <c r="F7246" i="11"/>
  <c r="G7216" i="11"/>
  <c r="F7186" i="11"/>
  <c r="F7179" i="11"/>
  <c r="F7172" i="11"/>
  <c r="F7152" i="11"/>
  <c r="F7136" i="11"/>
  <c r="F7120" i="11"/>
  <c r="F7117" i="11"/>
  <c r="F7114" i="11"/>
  <c r="F7068" i="11"/>
  <c r="F7065" i="11"/>
  <c r="F7062" i="11"/>
  <c r="F7059" i="11"/>
  <c r="F7056" i="11"/>
  <c r="F7053" i="11"/>
  <c r="F7050" i="11"/>
  <c r="H7365" i="11"/>
  <c r="G7329" i="11"/>
  <c r="G7318" i="11"/>
  <c r="F7313" i="11"/>
  <c r="H7293" i="11"/>
  <c r="G7288" i="11"/>
  <c r="F7278" i="11"/>
  <c r="F7259" i="11"/>
  <c r="F7250" i="11"/>
  <c r="F7241" i="11"/>
  <c r="I7237" i="11"/>
  <c r="G7229" i="11"/>
  <c r="H7224" i="11"/>
  <c r="F7216" i="11"/>
  <c r="H7211" i="11"/>
  <c r="F7196" i="11"/>
  <c r="I7192" i="11"/>
  <c r="H7189" i="11"/>
  <c r="I7175" i="11"/>
  <c r="H7168" i="11"/>
  <c r="H7161" i="11"/>
  <c r="F7155" i="11"/>
  <c r="H7465" i="11"/>
  <c r="F7318" i="11"/>
  <c r="H7302" i="11"/>
  <c r="G7293" i="11"/>
  <c r="F7288" i="11"/>
  <c r="F7283" i="11"/>
  <c r="F7254" i="11"/>
  <c r="G7224" i="11"/>
  <c r="G7211" i="11"/>
  <c r="H7207" i="11"/>
  <c r="F7203" i="11"/>
  <c r="H7192" i="11"/>
  <c r="G7189" i="11"/>
  <c r="F7182" i="11"/>
  <c r="G7168" i="11"/>
  <c r="F7161" i="11"/>
  <c r="F7158" i="11"/>
  <c r="F7145" i="11"/>
  <c r="F7142" i="11"/>
  <c r="F7129" i="11"/>
  <c r="F7126" i="11"/>
  <c r="F7092" i="11"/>
  <c r="F7089" i="11"/>
  <c r="F7086" i="11"/>
  <c r="F7083" i="11"/>
  <c r="F7080" i="11"/>
  <c r="F7077" i="11"/>
  <c r="F7074" i="11"/>
  <c r="F7028" i="11"/>
  <c r="F7025" i="11"/>
  <c r="F7022" i="11"/>
  <c r="F7019" i="11"/>
  <c r="F7016" i="11"/>
  <c r="F7465" i="11"/>
  <c r="H7425" i="11"/>
  <c r="G7369" i="11"/>
  <c r="G7302" i="11"/>
  <c r="H7263" i="11"/>
  <c r="F7249" i="11"/>
  <c r="G7237" i="11"/>
  <c r="H7232" i="11"/>
  <c r="F7224" i="11"/>
  <c r="F7211" i="11"/>
  <c r="G7192" i="11"/>
  <c r="F7185" i="11"/>
  <c r="F7175" i="11"/>
  <c r="F7168" i="11"/>
  <c r="F7148" i="11"/>
  <c r="F7132" i="11"/>
  <c r="G7098" i="11"/>
  <c r="F7095" i="11"/>
  <c r="G7034" i="11"/>
  <c r="F7031" i="11"/>
  <c r="F7369" i="11"/>
  <c r="I7312" i="11"/>
  <c r="H7307" i="11"/>
  <c r="F7302" i="11"/>
  <c r="H7272" i="11"/>
  <c r="G7232" i="11"/>
  <c r="H7215" i="11"/>
  <c r="F7199" i="11"/>
  <c r="F7192" i="11"/>
  <c r="I7522" i="11"/>
  <c r="F7415" i="11"/>
  <c r="F7405" i="11"/>
  <c r="H7397" i="11"/>
  <c r="F7390" i="11"/>
  <c r="I7382" i="11"/>
  <c r="H7356" i="11"/>
  <c r="I7350" i="11"/>
  <c r="I7338" i="11"/>
  <c r="F7327" i="11"/>
  <c r="I7321" i="11"/>
  <c r="G7307" i="11"/>
  <c r="I7296" i="11"/>
  <c r="I7291" i="11"/>
  <c r="H7277" i="11"/>
  <c r="G7272" i="11"/>
  <c r="F7258" i="11"/>
  <c r="G7245" i="11"/>
  <c r="H7240" i="11"/>
  <c r="F7232" i="11"/>
  <c r="H7227" i="11"/>
  <c r="F7219" i="11"/>
  <c r="F7178" i="11"/>
  <c r="H7174" i="11"/>
  <c r="F7171" i="11"/>
  <c r="F7164" i="11"/>
  <c r="I7160" i="11"/>
  <c r="F7151" i="11"/>
  <c r="I7144" i="11"/>
  <c r="F7135" i="11"/>
  <c r="I7128" i="11"/>
  <c r="F7119" i="11"/>
  <c r="I7094" i="11"/>
  <c r="I7091" i="11"/>
  <c r="I7088" i="11"/>
  <c r="I7082" i="11"/>
  <c r="G7070" i="11"/>
  <c r="G7064" i="11"/>
  <c r="F7055" i="11"/>
  <c r="F7484" i="11"/>
  <c r="F7444" i="11"/>
  <c r="F7397" i="11"/>
  <c r="H7382" i="11"/>
  <c r="I7375" i="11"/>
  <c r="F7356" i="11"/>
  <c r="H7350" i="11"/>
  <c r="F7344" i="11"/>
  <c r="H7338" i="11"/>
  <c r="I7332" i="11"/>
  <c r="H7321" i="11"/>
  <c r="G7316" i="11"/>
  <c r="H7296" i="11"/>
  <c r="H7291" i="11"/>
  <c r="G7286" i="11"/>
  <c r="G7277" i="11"/>
  <c r="F7272" i="11"/>
  <c r="F7267" i="11"/>
  <c r="F7262" i="11"/>
  <c r="I7248" i="11"/>
  <c r="G7240" i="11"/>
  <c r="G7227" i="11"/>
  <c r="H7223" i="11"/>
  <c r="H7214" i="11"/>
  <c r="F7206" i="11"/>
  <c r="F7202" i="11"/>
  <c r="H7198" i="11"/>
  <c r="F7195" i="11"/>
  <c r="F7188" i="11"/>
  <c r="I7184" i="11"/>
  <c r="H7181" i="11"/>
  <c r="G7174" i="11"/>
  <c r="I7167" i="11"/>
  <c r="H7160" i="11"/>
  <c r="H7157" i="11"/>
  <c r="F7154" i="11"/>
  <c r="H7144" i="11"/>
  <c r="H7141" i="11"/>
  <c r="F7138" i="11"/>
  <c r="H7128" i="11"/>
  <c r="H7125" i="11"/>
  <c r="F7122" i="11"/>
  <c r="I7404" i="11"/>
  <c r="F7382" i="11"/>
  <c r="F7375" i="11"/>
  <c r="I7368" i="11"/>
  <c r="G7350" i="11"/>
  <c r="G7338" i="11"/>
  <c r="H7332" i="11"/>
  <c r="G7321" i="11"/>
  <c r="F7316" i="11"/>
  <c r="I7301" i="11"/>
  <c r="G7296" i="11"/>
  <c r="G7291" i="11"/>
  <c r="F7286" i="11"/>
  <c r="H7248" i="11"/>
  <c r="F7240" i="11"/>
  <c r="H7235" i="11"/>
  <c r="F7227" i="11"/>
  <c r="G7214" i="11"/>
  <c r="F7210" i="11"/>
  <c r="G7198" i="11"/>
  <c r="I7191" i="11"/>
  <c r="H7453" i="11"/>
  <c r="F7362" i="11"/>
  <c r="H7167" i="11"/>
  <c r="F7110" i="11"/>
  <c r="F7098" i="11"/>
  <c r="H7093" i="11"/>
  <c r="F7082" i="11"/>
  <c r="F7075" i="11"/>
  <c r="F7069" i="11"/>
  <c r="I7048" i="11"/>
  <c r="F7030" i="11"/>
  <c r="F7020" i="11"/>
  <c r="I7015" i="11"/>
  <c r="I7011" i="11"/>
  <c r="G6997" i="11"/>
  <c r="G6990" i="11"/>
  <c r="H6983" i="11"/>
  <c r="G6976" i="11"/>
  <c r="F6973" i="11"/>
  <c r="G6970" i="11"/>
  <c r="H6967" i="11"/>
  <c r="H6964" i="11"/>
  <c r="I6961" i="11"/>
  <c r="F6944" i="11"/>
  <c r="F6941" i="11"/>
  <c r="G6938" i="11"/>
  <c r="H6935" i="11"/>
  <c r="H6932" i="11"/>
  <c r="I6929" i="11"/>
  <c r="G6915" i="11"/>
  <c r="H6912" i="11"/>
  <c r="G6904" i="11"/>
  <c r="G6896" i="11"/>
  <c r="G6888" i="11"/>
  <c r="G6880" i="11"/>
  <c r="G6872" i="11"/>
  <c r="G6864" i="11"/>
  <c r="G6856" i="11"/>
  <c r="G6848" i="11"/>
  <c r="G6840" i="11"/>
  <c r="G6832" i="11"/>
  <c r="G6824" i="11"/>
  <c r="G6816" i="11"/>
  <c r="G6808" i="11"/>
  <c r="G6800" i="11"/>
  <c r="G6792" i="11"/>
  <c r="G6784" i="11"/>
  <c r="G6776" i="11"/>
  <c r="G6768" i="11"/>
  <c r="G6760" i="11"/>
  <c r="G6752" i="11"/>
  <c r="G6744" i="11"/>
  <c r="G6736" i="11"/>
  <c r="G6728" i="11"/>
  <c r="I7443" i="11"/>
  <c r="H7184" i="11"/>
  <c r="F7167" i="11"/>
  <c r="G7157" i="11"/>
  <c r="I7103" i="11"/>
  <c r="H7055" i="11"/>
  <c r="H7041" i="11"/>
  <c r="H7035" i="11"/>
  <c r="I7024" i="11"/>
  <c r="H7015" i="11"/>
  <c r="H7011" i="11"/>
  <c r="H7007" i="11"/>
  <c r="H7000" i="11"/>
  <c r="F6997" i="11"/>
  <c r="H6993" i="11"/>
  <c r="F6990" i="11"/>
  <c r="H6979" i="11"/>
  <c r="F6976" i="11"/>
  <c r="F6970" i="11"/>
  <c r="G6967" i="11"/>
  <c r="G6964" i="11"/>
  <c r="H6961" i="11"/>
  <c r="F6938" i="11"/>
  <c r="G6935" i="11"/>
  <c r="G6932" i="11"/>
  <c r="H6929" i="11"/>
  <c r="F6915" i="11"/>
  <c r="G6912" i="11"/>
  <c r="H6909" i="11"/>
  <c r="F6904" i="11"/>
  <c r="H6901" i="11"/>
  <c r="F6896" i="11"/>
  <c r="H6893" i="11"/>
  <c r="F6888" i="11"/>
  <c r="H6885" i="11"/>
  <c r="F6880" i="11"/>
  <c r="H6877" i="11"/>
  <c r="F6872" i="11"/>
  <c r="H6869" i="11"/>
  <c r="F6864" i="11"/>
  <c r="H6861" i="11"/>
  <c r="F6856" i="11"/>
  <c r="H6853" i="11"/>
  <c r="F6848" i="11"/>
  <c r="H6845" i="11"/>
  <c r="F6840" i="11"/>
  <c r="H6837" i="11"/>
  <c r="F6832" i="11"/>
  <c r="H6829" i="11"/>
  <c r="F6824" i="11"/>
  <c r="G7248" i="11"/>
  <c r="G7184" i="11"/>
  <c r="H7131" i="11"/>
  <c r="H7103" i="11"/>
  <c r="H7097" i="11"/>
  <c r="H7092" i="11"/>
  <c r="H7087" i="11"/>
  <c r="F7081" i="11"/>
  <c r="G7074" i="11"/>
  <c r="H7029" i="11"/>
  <c r="H7024" i="11"/>
  <c r="F7015" i="11"/>
  <c r="F7011" i="11"/>
  <c r="F7007" i="11"/>
  <c r="G7000" i="11"/>
  <c r="G6993" i="11"/>
  <c r="H6986" i="11"/>
  <c r="G6979" i="11"/>
  <c r="F6967" i="11"/>
  <c r="F6964" i="11"/>
  <c r="G6961" i="11"/>
  <c r="F6935" i="11"/>
  <c r="F6932" i="11"/>
  <c r="G6929" i="11"/>
  <c r="H6920" i="11"/>
  <c r="F6912" i="11"/>
  <c r="G6909" i="11"/>
  <c r="G6901" i="11"/>
  <c r="G6893" i="11"/>
  <c r="G6885" i="11"/>
  <c r="G6877" i="11"/>
  <c r="G6869" i="11"/>
  <c r="G6861" i="11"/>
  <c r="G6853" i="11"/>
  <c r="G6845" i="11"/>
  <c r="G6837" i="11"/>
  <c r="G6829" i="11"/>
  <c r="G6821" i="11"/>
  <c r="G6813" i="11"/>
  <c r="G6805" i="11"/>
  <c r="G6797" i="11"/>
  <c r="G6789" i="11"/>
  <c r="G6781" i="11"/>
  <c r="G6773" i="11"/>
  <c r="G6765" i="11"/>
  <c r="G6757" i="11"/>
  <c r="G6749" i="11"/>
  <c r="G6741" i="11"/>
  <c r="G6733" i="11"/>
  <c r="G6725" i="11"/>
  <c r="G6717" i="11"/>
  <c r="G6709" i="11"/>
  <c r="G6701" i="11"/>
  <c r="G6693" i="11"/>
  <c r="G6685" i="11"/>
  <c r="G6677" i="11"/>
  <c r="G6669" i="11"/>
  <c r="F7350" i="11"/>
  <c r="F7296" i="11"/>
  <c r="H7147" i="11"/>
  <c r="G7131" i="11"/>
  <c r="F7116" i="11"/>
  <c r="G7097" i="11"/>
  <c r="I7034" i="11"/>
  <c r="G7024" i="11"/>
  <c r="F7000" i="11"/>
  <c r="F6993" i="11"/>
  <c r="F6986" i="11"/>
  <c r="F6979" i="11"/>
  <c r="F6955" i="11"/>
  <c r="F6923" i="11"/>
  <c r="G6920" i="11"/>
  <c r="F6909" i="11"/>
  <c r="F6901" i="11"/>
  <c r="F6893" i="11"/>
  <c r="F6885" i="11"/>
  <c r="F6877" i="11"/>
  <c r="F6869" i="11"/>
  <c r="F6861" i="11"/>
  <c r="F6853" i="11"/>
  <c r="F6845" i="11"/>
  <c r="F6837" i="11"/>
  <c r="F6829" i="11"/>
  <c r="F6821" i="11"/>
  <c r="F6813" i="11"/>
  <c r="F6805" i="11"/>
  <c r="F6797" i="11"/>
  <c r="F6789" i="11"/>
  <c r="F6781" i="11"/>
  <c r="F6773" i="11"/>
  <c r="F6765" i="11"/>
  <c r="F6757" i="11"/>
  <c r="F6749" i="11"/>
  <c r="F6741" i="11"/>
  <c r="F6733" i="11"/>
  <c r="F6725" i="11"/>
  <c r="F6717" i="11"/>
  <c r="F7338" i="11"/>
  <c r="I7326" i="11"/>
  <c r="F7214" i="11"/>
  <c r="G7147" i="11"/>
  <c r="F7139" i="11"/>
  <c r="F7123" i="11"/>
  <c r="H7102" i="11"/>
  <c r="F7097" i="11"/>
  <c r="H7091" i="11"/>
  <c r="F7061" i="11"/>
  <c r="F7040" i="11"/>
  <c r="F7034" i="11"/>
  <c r="F7024" i="11"/>
  <c r="F7003" i="11"/>
  <c r="H6972" i="11"/>
  <c r="F6952" i="11"/>
  <c r="F6949" i="11"/>
  <c r="H6940" i="11"/>
  <c r="F6920" i="11"/>
  <c r="G6706" i="11"/>
  <c r="G6698" i="11"/>
  <c r="G6690" i="11"/>
  <c r="G6682" i="11"/>
  <c r="G6674" i="11"/>
  <c r="G6666" i="11"/>
  <c r="G6658" i="11"/>
  <c r="G6650" i="11"/>
  <c r="G6642" i="11"/>
  <c r="G6634" i="11"/>
  <c r="G6626" i="11"/>
  <c r="G6610" i="11"/>
  <c r="G6602" i="11"/>
  <c r="G7235" i="11"/>
  <c r="H7201" i="11"/>
  <c r="H7191" i="11"/>
  <c r="F7174" i="11"/>
  <c r="G7091" i="11"/>
  <c r="F7073" i="11"/>
  <c r="F7067" i="11"/>
  <c r="F7046" i="11"/>
  <c r="H7014" i="11"/>
  <c r="G7010" i="11"/>
  <c r="F6996" i="11"/>
  <c r="F6989" i="11"/>
  <c r="F6982" i="11"/>
  <c r="G6972" i="11"/>
  <c r="H6969" i="11"/>
  <c r="F6946" i="11"/>
  <c r="G6940" i="11"/>
  <c r="H6937" i="11"/>
  <c r="F6917" i="11"/>
  <c r="F6906" i="11"/>
  <c r="F6898" i="11"/>
  <c r="F6890" i="11"/>
  <c r="F6882" i="11"/>
  <c r="F6874" i="11"/>
  <c r="F6866" i="11"/>
  <c r="F6858" i="11"/>
  <c r="F6850" i="11"/>
  <c r="F6842" i="11"/>
  <c r="F6834" i="11"/>
  <c r="F6826" i="11"/>
  <c r="F6818" i="11"/>
  <c r="F6810" i="11"/>
  <c r="F6802" i="11"/>
  <c r="F6794" i="11"/>
  <c r="F6786" i="11"/>
  <c r="F6778" i="11"/>
  <c r="F6770" i="11"/>
  <c r="F6762" i="11"/>
  <c r="F6754" i="11"/>
  <c r="F6746" i="11"/>
  <c r="H7115" i="11"/>
  <c r="F7091" i="11"/>
  <c r="H7085" i="11"/>
  <c r="I7039" i="11"/>
  <c r="H7023" i="11"/>
  <c r="H7018" i="11"/>
  <c r="F7014" i="11"/>
  <c r="F7010" i="11"/>
  <c r="G7006" i="11"/>
  <c r="G6985" i="11"/>
  <c r="G6975" i="11"/>
  <c r="F6972" i="11"/>
  <c r="G6969" i="11"/>
  <c r="G6963" i="11"/>
  <c r="F6943" i="11"/>
  <c r="F6940" i="11"/>
  <c r="G6937" i="11"/>
  <c r="G6931" i="11"/>
  <c r="G6914" i="11"/>
  <c r="G6903" i="11"/>
  <c r="G6895" i="11"/>
  <c r="G6887" i="11"/>
  <c r="G6879" i="11"/>
  <c r="G6871" i="11"/>
  <c r="G6863" i="11"/>
  <c r="G6855" i="11"/>
  <c r="G6847" i="11"/>
  <c r="G6839" i="11"/>
  <c r="G6831" i="11"/>
  <c r="G6823" i="11"/>
  <c r="G6815" i="11"/>
  <c r="G6807" i="11"/>
  <c r="G6799" i="11"/>
  <c r="G6791" i="11"/>
  <c r="G6743" i="11"/>
  <c r="G6735" i="11"/>
  <c r="G6727" i="11"/>
  <c r="G6719" i="11"/>
  <c r="G6711" i="11"/>
  <c r="G6703" i="11"/>
  <c r="G6687" i="11"/>
  <c r="G6679" i="11"/>
  <c r="G6663" i="11"/>
  <c r="G6655" i="11"/>
  <c r="G6647" i="11"/>
  <c r="G6631" i="11"/>
  <c r="G6623" i="11"/>
  <c r="G6607" i="11"/>
  <c r="G6599" i="11"/>
  <c r="G7368" i="11"/>
  <c r="G7181" i="11"/>
  <c r="H7163" i="11"/>
  <c r="H7137" i="11"/>
  <c r="F7107" i="11"/>
  <c r="F7101" i="11"/>
  <c r="H7096" i="11"/>
  <c r="G7085" i="11"/>
  <c r="F7079" i="11"/>
  <c r="H7039" i="11"/>
  <c r="G7033" i="11"/>
  <c r="G7018" i="11"/>
  <c r="F7006" i="11"/>
  <c r="I7002" i="11"/>
  <c r="F6992" i="11"/>
  <c r="F6985" i="11"/>
  <c r="F6975" i="11"/>
  <c r="F6963" i="11"/>
  <c r="F6931" i="11"/>
  <c r="F6914" i="11"/>
  <c r="H6908" i="11"/>
  <c r="F6903" i="11"/>
  <c r="F6895" i="11"/>
  <c r="F6887" i="11"/>
  <c r="F6879" i="11"/>
  <c r="F6871" i="11"/>
  <c r="F6863" i="11"/>
  <c r="F6855" i="11"/>
  <c r="F6847" i="11"/>
  <c r="F6839" i="11"/>
  <c r="F6831" i="11"/>
  <c r="F6823" i="11"/>
  <c r="F6815" i="11"/>
  <c r="F6807" i="11"/>
  <c r="F6799" i="11"/>
  <c r="H7222" i="11"/>
  <c r="H7153" i="11"/>
  <c r="G7144" i="11"/>
  <c r="G7128" i="11"/>
  <c r="H7121" i="11"/>
  <c r="F7085" i="11"/>
  <c r="F7072" i="11"/>
  <c r="F7066" i="11"/>
  <c r="F7052" i="11"/>
  <c r="H7045" i="11"/>
  <c r="F7033" i="11"/>
  <c r="F7018" i="11"/>
  <c r="H7002" i="11"/>
  <c r="F6999" i="11"/>
  <c r="G6978" i="11"/>
  <c r="F6960" i="11"/>
  <c r="F6957" i="11"/>
  <c r="H6948" i="11"/>
  <c r="F6928" i="11"/>
  <c r="F6925" i="11"/>
  <c r="F6911" i="11"/>
  <c r="G6908" i="11"/>
  <c r="H7389" i="11"/>
  <c r="F7144" i="11"/>
  <c r="F7128" i="11"/>
  <c r="F7113" i="11"/>
  <c r="I7106" i="11"/>
  <c r="H7100" i="11"/>
  <c r="H7090" i="11"/>
  <c r="F7078" i="11"/>
  <c r="H7038" i="11"/>
  <c r="F7013" i="11"/>
  <c r="G7002" i="11"/>
  <c r="F6995" i="11"/>
  <c r="F6988" i="11"/>
  <c r="F6978" i="11"/>
  <c r="F6954" i="11"/>
  <c r="G6951" i="11"/>
  <c r="G6948" i="11"/>
  <c r="H6945" i="11"/>
  <c r="F6922" i="11"/>
  <c r="H6916" i="11"/>
  <c r="F6908" i="11"/>
  <c r="F6900" i="11"/>
  <c r="F6892" i="11"/>
  <c r="F6884" i="11"/>
  <c r="F6876" i="11"/>
  <c r="F6868" i="11"/>
  <c r="F6860" i="11"/>
  <c r="F6852" i="11"/>
  <c r="F6844" i="11"/>
  <c r="F6836" i="11"/>
  <c r="F6828" i="11"/>
  <c r="F6820" i="11"/>
  <c r="F6812" i="11"/>
  <c r="F6804" i="11"/>
  <c r="F6796" i="11"/>
  <c r="I7243" i="11"/>
  <c r="F7198" i="11"/>
  <c r="H7106" i="11"/>
  <c r="F7100" i="11"/>
  <c r="F7084" i="11"/>
  <c r="F7071" i="11"/>
  <c r="H7032" i="11"/>
  <c r="F7027" i="11"/>
  <c r="H7017" i="11"/>
  <c r="F7009" i="11"/>
  <c r="F7002" i="11"/>
  <c r="G6981" i="11"/>
  <c r="G6974" i="11"/>
  <c r="G6971" i="11"/>
  <c r="F6951" i="11"/>
  <c r="F6948" i="11"/>
  <c r="G6945" i="11"/>
  <c r="G6939" i="11"/>
  <c r="F6919" i="11"/>
  <c r="G6916" i="11"/>
  <c r="G6897" i="11"/>
  <c r="G6857" i="11"/>
  <c r="G6833" i="11"/>
  <c r="G6801" i="11"/>
  <c r="G6793" i="11"/>
  <c r="G6769" i="11"/>
  <c r="G6761" i="11"/>
  <c r="G6753" i="11"/>
  <c r="G6705" i="11"/>
  <c r="G6697" i="11"/>
  <c r="G6689" i="11"/>
  <c r="G7332" i="11"/>
  <c r="I7310" i="11"/>
  <c r="H7134" i="11"/>
  <c r="H7099" i="11"/>
  <c r="F7094" i="11"/>
  <c r="H7088" i="11"/>
  <c r="F7076" i="11"/>
  <c r="F7070" i="11"/>
  <c r="F7064" i="11"/>
  <c r="G7021" i="11"/>
  <c r="F7012" i="11"/>
  <c r="I7008" i="11"/>
  <c r="F7001" i="11"/>
  <c r="H6994" i="11"/>
  <c r="H6987" i="11"/>
  <c r="F6984" i="11"/>
  <c r="I6973" i="11"/>
  <c r="F6962" i="11"/>
  <c r="G6959" i="11"/>
  <c r="G6956" i="11"/>
  <c r="H6953" i="11"/>
  <c r="I6947" i="11"/>
  <c r="I6944" i="11"/>
  <c r="I6941" i="11"/>
  <c r="F6930" i="11"/>
  <c r="G6927" i="11"/>
  <c r="G6924" i="11"/>
  <c r="H7177" i="11"/>
  <c r="H7150" i="11"/>
  <c r="I7118" i="11"/>
  <c r="G7088" i="11"/>
  <c r="H7082" i="11"/>
  <c r="F7049" i="11"/>
  <c r="I7042" i="11"/>
  <c r="H7036" i="11"/>
  <c r="H7030" i="11"/>
  <c r="G7025" i="11"/>
  <c r="F7021" i="11"/>
  <c r="H7008" i="11"/>
  <c r="F7004" i="11"/>
  <c r="I6997" i="11"/>
  <c r="G6994" i="11"/>
  <c r="I6990" i="11"/>
  <c r="G6987" i="11"/>
  <c r="F6980" i="11"/>
  <c r="I6976" i="11"/>
  <c r="H6973" i="11"/>
  <c r="I6970" i="11"/>
  <c r="F6959" i="11"/>
  <c r="F6956" i="11"/>
  <c r="G6953" i="11"/>
  <c r="G6950" i="11"/>
  <c r="G6947" i="11"/>
  <c r="H6944" i="11"/>
  <c r="H6941" i="11"/>
  <c r="I6938" i="11"/>
  <c r="F6927" i="11"/>
  <c r="F6924" i="11"/>
  <c r="G6921" i="11"/>
  <c r="G6918" i="11"/>
  <c r="I6915" i="11"/>
  <c r="G6907" i="11"/>
  <c r="I6904" i="11"/>
  <c r="G6899" i="11"/>
  <c r="I6896" i="11"/>
  <c r="G6891" i="11"/>
  <c r="I6888" i="11"/>
  <c r="G6883" i="11"/>
  <c r="I6880" i="11"/>
  <c r="G6875" i="11"/>
  <c r="I6872" i="11"/>
  <c r="G6867" i="11"/>
  <c r="I6864" i="11"/>
  <c r="G6859" i="11"/>
  <c r="I6856" i="11"/>
  <c r="G6851" i="11"/>
  <c r="I6848" i="11"/>
  <c r="G6843" i="11"/>
  <c r="I6840" i="11"/>
  <c r="G6835" i="11"/>
  <c r="I6832" i="11"/>
  <c r="F7177" i="11"/>
  <c r="G7141" i="11"/>
  <c r="G7125" i="11"/>
  <c r="H7118" i="11"/>
  <c r="F7104" i="11"/>
  <c r="I7098" i="11"/>
  <c r="F7088" i="11"/>
  <c r="G7082" i="11"/>
  <c r="H7042" i="11"/>
  <c r="F7036" i="11"/>
  <c r="G7030" i="11"/>
  <c r="F7008" i="11"/>
  <c r="H6997" i="11"/>
  <c r="F6994" i="11"/>
  <c r="H6990" i="11"/>
  <c r="F6987" i="11"/>
  <c r="H6976" i="11"/>
  <c r="G6973" i="11"/>
  <c r="H6970" i="11"/>
  <c r="I6964" i="11"/>
  <c r="F7017" i="11"/>
  <c r="H7005" i="11"/>
  <c r="F6977" i="11"/>
  <c r="H6962" i="11"/>
  <c r="F6918" i="11"/>
  <c r="F6905" i="11"/>
  <c r="F6899" i="11"/>
  <c r="F6835" i="11"/>
  <c r="H6808" i="11"/>
  <c r="G6803" i="11"/>
  <c r="F6798" i="11"/>
  <c r="G6788" i="11"/>
  <c r="F6784" i="11"/>
  <c r="F6771" i="11"/>
  <c r="G6766" i="11"/>
  <c r="H6748" i="11"/>
  <c r="H6744" i="11"/>
  <c r="F6740" i="11"/>
  <c r="F6736" i="11"/>
  <c r="F6720" i="11"/>
  <c r="F6716" i="11"/>
  <c r="H6712" i="11"/>
  <c r="F6705" i="11"/>
  <c r="F6698" i="11"/>
  <c r="F6691" i="11"/>
  <c r="H6687" i="11"/>
  <c r="H6680" i="11"/>
  <c r="G6673" i="11"/>
  <c r="F6670" i="11"/>
  <c r="H6663" i="11"/>
  <c r="F6660" i="11"/>
  <c r="I6626" i="11"/>
  <c r="H6623" i="11"/>
  <c r="G6620" i="11"/>
  <c r="G6617" i="11"/>
  <c r="G6614" i="11"/>
  <c r="G6611" i="11"/>
  <c r="G6608" i="11"/>
  <c r="G6605" i="11"/>
  <c r="F6602" i="11"/>
  <c r="G6596" i="11"/>
  <c r="G6588" i="11"/>
  <c r="G6580" i="11"/>
  <c r="G6572" i="11"/>
  <c r="G6564" i="11"/>
  <c r="G6556" i="11"/>
  <c r="G6548" i="11"/>
  <c r="G6540" i="11"/>
  <c r="G6532" i="11"/>
  <c r="G6524" i="11"/>
  <c r="G6516" i="11"/>
  <c r="G6508" i="11"/>
  <c r="G6500" i="11"/>
  <c r="G6492" i="11"/>
  <c r="G6484" i="11"/>
  <c r="G6476" i="11"/>
  <c r="G6468" i="11"/>
  <c r="G6460" i="11"/>
  <c r="G6452" i="11"/>
  <c r="G6444" i="11"/>
  <c r="G6436" i="11"/>
  <c r="G6428" i="11"/>
  <c r="G6412" i="11"/>
  <c r="G6404" i="11"/>
  <c r="G6380" i="11"/>
  <c r="G6372" i="11"/>
  <c r="G6356" i="11"/>
  <c r="F7291" i="11"/>
  <c r="I7112" i="11"/>
  <c r="H7064" i="11"/>
  <c r="F7005" i="11"/>
  <c r="G6962" i="11"/>
  <c r="H6938" i="11"/>
  <c r="I6932" i="11"/>
  <c r="G6886" i="11"/>
  <c r="H6859" i="11"/>
  <c r="H6813" i="11"/>
  <c r="F6808" i="11"/>
  <c r="F6803" i="11"/>
  <c r="I6792" i="11"/>
  <c r="F6788" i="11"/>
  <c r="H6779" i="11"/>
  <c r="F6766" i="11"/>
  <c r="H6761" i="11"/>
  <c r="H6757" i="11"/>
  <c r="G6748" i="11"/>
  <c r="F6744" i="11"/>
  <c r="H6727" i="11"/>
  <c r="G6712" i="11"/>
  <c r="H6708" i="11"/>
  <c r="I6701" i="11"/>
  <c r="F6687" i="11"/>
  <c r="G6680" i="11"/>
  <c r="H6676" i="11"/>
  <c r="F6673" i="11"/>
  <c r="F6663" i="11"/>
  <c r="H6629" i="11"/>
  <c r="H6626" i="11"/>
  <c r="F6623" i="11"/>
  <c r="F6620" i="11"/>
  <c r="F6617" i="11"/>
  <c r="F6614" i="11"/>
  <c r="F6611" i="11"/>
  <c r="F6608" i="11"/>
  <c r="F6605" i="11"/>
  <c r="F6596" i="11"/>
  <c r="F6588" i="11"/>
  <c r="F6580" i="11"/>
  <c r="F6572" i="11"/>
  <c r="F6564" i="11"/>
  <c r="H7112" i="11"/>
  <c r="I6994" i="11"/>
  <c r="G6968" i="11"/>
  <c r="I6953" i="11"/>
  <c r="I6924" i="11"/>
  <c r="I6891" i="11"/>
  <c r="F6886" i="11"/>
  <c r="H6872" i="11"/>
  <c r="F6865" i="11"/>
  <c r="F6859" i="11"/>
  <c r="H6846" i="11"/>
  <c r="H6840" i="11"/>
  <c r="H6792" i="11"/>
  <c r="F6783" i="11"/>
  <c r="G6779" i="11"/>
  <c r="H6774" i="11"/>
  <c r="F6761" i="11"/>
  <c r="I6752" i="11"/>
  <c r="F6748" i="11"/>
  <c r="I6739" i="11"/>
  <c r="H6735" i="11"/>
  <c r="H6731" i="11"/>
  <c r="F6727" i="11"/>
  <c r="H6719" i="11"/>
  <c r="I6715" i="11"/>
  <c r="F6712" i="11"/>
  <c r="G6708" i="11"/>
  <c r="H6701" i="11"/>
  <c r="I6697" i="11"/>
  <c r="F6694" i="11"/>
  <c r="H6683" i="11"/>
  <c r="F6680" i="11"/>
  <c r="G6676" i="11"/>
  <c r="H6666" i="11"/>
  <c r="I6656" i="11"/>
  <c r="I6653" i="11"/>
  <c r="I6650" i="11"/>
  <c r="H6647" i="11"/>
  <c r="G6629" i="11"/>
  <c r="F6626" i="11"/>
  <c r="I6601" i="11"/>
  <c r="I6598" i="11"/>
  <c r="I6590" i="11"/>
  <c r="I6582" i="11"/>
  <c r="I6574" i="11"/>
  <c r="I6566" i="11"/>
  <c r="I6558" i="11"/>
  <c r="G6553" i="11"/>
  <c r="H7301" i="11"/>
  <c r="I7134" i="11"/>
  <c r="H7026" i="11"/>
  <c r="F6968" i="11"/>
  <c r="G6944" i="11"/>
  <c r="H6924" i="11"/>
  <c r="H6904" i="11"/>
  <c r="H6891" i="11"/>
  <c r="G6846" i="11"/>
  <c r="F6817" i="11"/>
  <c r="H6797" i="11"/>
  <c r="F6792" i="11"/>
  <c r="F6779" i="11"/>
  <c r="G6774" i="11"/>
  <c r="H6752" i="11"/>
  <c r="F6735" i="11"/>
  <c r="G6731" i="11"/>
  <c r="F6723" i="11"/>
  <c r="F6719" i="11"/>
  <c r="F6708" i="11"/>
  <c r="F6701" i="11"/>
  <c r="G6683" i="11"/>
  <c r="F6676" i="11"/>
  <c r="F6666" i="11"/>
  <c r="F6647" i="11"/>
  <c r="F6644" i="11"/>
  <c r="F6641" i="11"/>
  <c r="F6638" i="11"/>
  <c r="F6635" i="11"/>
  <c r="F6632" i="11"/>
  <c r="F6629" i="11"/>
  <c r="F6593" i="11"/>
  <c r="F6585" i="11"/>
  <c r="F6577" i="11"/>
  <c r="F6569" i="11"/>
  <c r="F6561" i="11"/>
  <c r="F6553" i="11"/>
  <c r="F6545" i="11"/>
  <c r="F6537" i="11"/>
  <c r="F6529" i="11"/>
  <c r="F6521" i="11"/>
  <c r="F6513" i="11"/>
  <c r="F6505" i="11"/>
  <c r="F6497" i="11"/>
  <c r="F6489" i="11"/>
  <c r="F6481" i="11"/>
  <c r="F6473" i="11"/>
  <c r="F6465" i="11"/>
  <c r="F6457" i="11"/>
  <c r="F6449" i="11"/>
  <c r="F6441" i="11"/>
  <c r="F7321" i="11"/>
  <c r="H6984" i="11"/>
  <c r="F6916" i="11"/>
  <c r="F6897" i="11"/>
  <c r="F6891" i="11"/>
  <c r="F6846" i="11"/>
  <c r="F6833" i="11"/>
  <c r="H6827" i="11"/>
  <c r="G6822" i="11"/>
  <c r="F6774" i="11"/>
  <c r="H6765" i="11"/>
  <c r="G6756" i="11"/>
  <c r="F6752" i="11"/>
  <c r="F6743" i="11"/>
  <c r="G6739" i="11"/>
  <c r="F6731" i="11"/>
  <c r="G6715" i="11"/>
  <c r="F6697" i="11"/>
  <c r="F6690" i="11"/>
  <c r="F6683" i="11"/>
  <c r="H6679" i="11"/>
  <c r="G6656" i="11"/>
  <c r="G6653" i="11"/>
  <c r="F6650" i="11"/>
  <c r="I6610" i="11"/>
  <c r="H6607" i="11"/>
  <c r="G6604" i="11"/>
  <c r="G6601" i="11"/>
  <c r="G6598" i="11"/>
  <c r="G6590" i="11"/>
  <c r="G6582" i="11"/>
  <c r="G6574" i="11"/>
  <c r="G6566" i="11"/>
  <c r="G6558" i="11"/>
  <c r="G6550" i="11"/>
  <c r="G6542" i="11"/>
  <c r="G6446" i="11"/>
  <c r="G6430" i="11"/>
  <c r="G6422" i="11"/>
  <c r="G6414" i="11"/>
  <c r="G6984" i="11"/>
  <c r="F6910" i="11"/>
  <c r="G6878" i="11"/>
  <c r="H6864" i="11"/>
  <c r="F6857" i="11"/>
  <c r="H6851" i="11"/>
  <c r="G6827" i="11"/>
  <c r="F6822" i="11"/>
  <c r="I6811" i="11"/>
  <c r="H6806" i="11"/>
  <c r="F6801" i="11"/>
  <c r="F6791" i="11"/>
  <c r="G6787" i="11"/>
  <c r="H6782" i="11"/>
  <c r="F6769" i="11"/>
  <c r="I6760" i="11"/>
  <c r="F6756" i="11"/>
  <c r="F6739" i="11"/>
  <c r="H6726" i="11"/>
  <c r="F6715" i="11"/>
  <c r="F6711" i="11"/>
  <c r="G6704" i="11"/>
  <c r="H6700" i="11"/>
  <c r="I6693" i="11"/>
  <c r="F6679" i="11"/>
  <c r="H6672" i="11"/>
  <c r="F6669" i="11"/>
  <c r="H6662" i="11"/>
  <c r="F6656" i="11"/>
  <c r="F6653" i="11"/>
  <c r="H6628" i="11"/>
  <c r="H6625" i="11"/>
  <c r="H6622" i="11"/>
  <c r="H6619" i="11"/>
  <c r="H6616" i="11"/>
  <c r="H6613" i="11"/>
  <c r="H6610" i="11"/>
  <c r="F6607" i="11"/>
  <c r="F6604" i="11"/>
  <c r="F6601" i="11"/>
  <c r="F6598" i="11"/>
  <c r="H6595" i="11"/>
  <c r="F6590" i="11"/>
  <c r="H6587" i="11"/>
  <c r="F6582" i="11"/>
  <c r="H6579" i="11"/>
  <c r="F6574" i="11"/>
  <c r="H6571" i="11"/>
  <c r="F7037" i="11"/>
  <c r="H7012" i="11"/>
  <c r="I6959" i="11"/>
  <c r="G6936" i="11"/>
  <c r="I6883" i="11"/>
  <c r="F6878" i="11"/>
  <c r="F6851" i="11"/>
  <c r="F6827" i="11"/>
  <c r="I6816" i="11"/>
  <c r="H6811" i="11"/>
  <c r="G6806" i="11"/>
  <c r="F6787" i="11"/>
  <c r="G6782" i="11"/>
  <c r="H6764" i="11"/>
  <c r="H6760" i="11"/>
  <c r="F6751" i="11"/>
  <c r="G6747" i="11"/>
  <c r="H6734" i="11"/>
  <c r="F6730" i="11"/>
  <c r="G6726" i="11"/>
  <c r="F6722" i="11"/>
  <c r="H6718" i="11"/>
  <c r="H6707" i="11"/>
  <c r="F6704" i="11"/>
  <c r="G6700" i="11"/>
  <c r="F6686" i="11"/>
  <c r="H6675" i="11"/>
  <c r="G6672" i="11"/>
  <c r="H6665" i="11"/>
  <c r="G6662" i="11"/>
  <c r="F6659" i="11"/>
  <c r="I6637" i="11"/>
  <c r="I6634" i="11"/>
  <c r="H6631" i="11"/>
  <c r="G6628" i="11"/>
  <c r="G6625" i="11"/>
  <c r="G6622" i="11"/>
  <c r="G6619" i="11"/>
  <c r="G6616" i="11"/>
  <c r="G6613" i="11"/>
  <c r="F6610" i="11"/>
  <c r="G6595" i="11"/>
  <c r="G6587" i="11"/>
  <c r="G6579" i="11"/>
  <c r="G6571" i="11"/>
  <c r="G6563" i="11"/>
  <c r="G6555" i="11"/>
  <c r="G6547" i="11"/>
  <c r="G6539" i="11"/>
  <c r="G6531" i="11"/>
  <c r="G6523" i="11"/>
  <c r="G6515" i="11"/>
  <c r="G6507" i="11"/>
  <c r="G6499" i="11"/>
  <c r="G6491" i="11"/>
  <c r="G6483" i="11"/>
  <c r="G6475" i="11"/>
  <c r="G6467" i="11"/>
  <c r="G6459" i="11"/>
  <c r="G6451" i="11"/>
  <c r="H7001" i="11"/>
  <c r="H6991" i="11"/>
  <c r="H6959" i="11"/>
  <c r="F6936" i="11"/>
  <c r="G6930" i="11"/>
  <c r="H6915" i="11"/>
  <c r="H6896" i="11"/>
  <c r="H6883" i="11"/>
  <c r="H6832" i="11"/>
  <c r="H6816" i="11"/>
  <c r="G6811" i="11"/>
  <c r="F6806" i="11"/>
  <c r="F6782" i="11"/>
  <c r="H6773" i="11"/>
  <c r="G6764" i="11"/>
  <c r="F6760" i="11"/>
  <c r="F6747" i="11"/>
  <c r="F6738" i="11"/>
  <c r="G6734" i="11"/>
  <c r="F6726" i="11"/>
  <c r="G6718" i="11"/>
  <c r="G6707" i="11"/>
  <c r="F6700" i="11"/>
  <c r="F6693" i="11"/>
  <c r="H6689" i="11"/>
  <c r="H6682" i="11"/>
  <c r="G6675" i="11"/>
  <c r="F6672" i="11"/>
  <c r="G6665" i="11"/>
  <c r="F6662" i="11"/>
  <c r="H6634" i="11"/>
  <c r="F6631" i="11"/>
  <c r="F6628" i="11"/>
  <c r="F6625" i="11"/>
  <c r="F6622" i="11"/>
  <c r="F6619" i="11"/>
  <c r="F6616" i="11"/>
  <c r="F6613" i="11"/>
  <c r="F6595" i="11"/>
  <c r="F6587" i="11"/>
  <c r="F6579" i="11"/>
  <c r="F6571" i="11"/>
  <c r="F6563" i="11"/>
  <c r="F6555" i="11"/>
  <c r="F6547" i="11"/>
  <c r="F6539" i="11"/>
  <c r="F6531" i="11"/>
  <c r="F6523" i="11"/>
  <c r="F6515" i="11"/>
  <c r="F6507" i="11"/>
  <c r="F6499" i="11"/>
  <c r="F6491" i="11"/>
  <c r="F6483" i="11"/>
  <c r="F6475" i="11"/>
  <c r="I7187" i="11"/>
  <c r="H7119" i="11"/>
  <c r="H7094" i="11"/>
  <c r="H7070" i="11"/>
  <c r="F6991" i="11"/>
  <c r="G6965" i="11"/>
  <c r="I6921" i="11"/>
  <c r="F6889" i="11"/>
  <c r="F6883" i="11"/>
  <c r="G6870" i="11"/>
  <c r="H6856" i="11"/>
  <c r="G6838" i="11"/>
  <c r="H6821" i="11"/>
  <c r="F6816" i="11"/>
  <c r="F6811" i="11"/>
  <c r="F6777" i="11"/>
  <c r="I6768" i="11"/>
  <c r="F6764" i="11"/>
  <c r="H6755" i="11"/>
  <c r="F6734" i="11"/>
  <c r="F6718" i="11"/>
  <c r="F6714" i="11"/>
  <c r="F6707" i="11"/>
  <c r="H6703" i="11"/>
  <c r="H6696" i="11"/>
  <c r="F6689" i="11"/>
  <c r="F6682" i="11"/>
  <c r="F6675" i="11"/>
  <c r="F6665" i="11"/>
  <c r="H6655" i="11"/>
  <c r="G6637" i="11"/>
  <c r="F6634" i="11"/>
  <c r="G6472" i="11"/>
  <c r="G6464" i="11"/>
  <c r="G6456" i="11"/>
  <c r="G6448" i="11"/>
  <c r="G6440" i="11"/>
  <c r="G7094" i="11"/>
  <c r="F6981" i="11"/>
  <c r="F6965" i="11"/>
  <c r="G6941" i="11"/>
  <c r="H6921" i="11"/>
  <c r="G6902" i="11"/>
  <c r="F6870" i="11"/>
  <c r="F6838" i="11"/>
  <c r="H6800" i="11"/>
  <c r="G6795" i="11"/>
  <c r="H6768" i="11"/>
  <c r="F6759" i="11"/>
  <c r="G6755" i="11"/>
  <c r="F6742" i="11"/>
  <c r="F6703" i="11"/>
  <c r="G6696" i="11"/>
  <c r="F6668" i="11"/>
  <c r="F6655" i="11"/>
  <c r="F6652" i="11"/>
  <c r="F6649" i="11"/>
  <c r="F6646" i="11"/>
  <c r="F6643" i="11"/>
  <c r="F6640" i="11"/>
  <c r="F6637" i="11"/>
  <c r="F6592" i="11"/>
  <c r="F6584" i="11"/>
  <c r="F6576" i="11"/>
  <c r="F6568" i="11"/>
  <c r="F6560" i="11"/>
  <c r="F6552" i="11"/>
  <c r="F6544" i="11"/>
  <c r="F6536" i="11"/>
  <c r="F6528" i="11"/>
  <c r="F6520" i="11"/>
  <c r="F6512" i="11"/>
  <c r="F6504" i="11"/>
  <c r="F6496" i="11"/>
  <c r="F6488" i="11"/>
  <c r="F6480" i="11"/>
  <c r="F6472" i="11"/>
  <c r="H7105" i="11"/>
  <c r="F7058" i="11"/>
  <c r="I7021" i="11"/>
  <c r="I6907" i="11"/>
  <c r="F6902" i="11"/>
  <c r="F6849" i="11"/>
  <c r="H6843" i="11"/>
  <c r="F6825" i="11"/>
  <c r="H6805" i="11"/>
  <c r="F6800" i="11"/>
  <c r="F6795" i="11"/>
  <c r="F6790" i="11"/>
  <c r="H6781" i="11"/>
  <c r="G6772" i="11"/>
  <c r="F6768" i="11"/>
  <c r="F6755" i="11"/>
  <c r="F6729" i="11"/>
  <c r="F6721" i="11"/>
  <c r="F6710" i="11"/>
  <c r="F6696" i="11"/>
  <c r="G6692" i="11"/>
  <c r="F6678" i="11"/>
  <c r="F6671" i="11"/>
  <c r="F6658" i="11"/>
  <c r="G6509" i="11"/>
  <c r="G6485" i="11"/>
  <c r="G6437" i="11"/>
  <c r="G6429" i="11"/>
  <c r="G6413" i="11"/>
  <c r="G6405" i="11"/>
  <c r="G6397" i="11"/>
  <c r="G6373" i="11"/>
  <c r="G6365" i="11"/>
  <c r="G6357" i="11"/>
  <c r="G6349" i="11"/>
  <c r="H7021" i="11"/>
  <c r="F6998" i="11"/>
  <c r="F6971" i="11"/>
  <c r="H6907" i="11"/>
  <c r="H6888" i="11"/>
  <c r="H6875" i="11"/>
  <c r="G6862" i="11"/>
  <c r="F6843" i="11"/>
  <c r="F6785" i="11"/>
  <c r="F6772" i="11"/>
  <c r="F6750" i="11"/>
  <c r="F6737" i="11"/>
  <c r="F6692" i="11"/>
  <c r="F6685" i="11"/>
  <c r="F6615" i="11"/>
  <c r="F6612" i="11"/>
  <c r="F6609" i="11"/>
  <c r="F6606" i="11"/>
  <c r="F6603" i="11"/>
  <c r="F6600" i="11"/>
  <c r="F6597" i="11"/>
  <c r="F6589" i="11"/>
  <c r="F6581" i="11"/>
  <c r="F6573" i="11"/>
  <c r="F6565" i="11"/>
  <c r="F6557" i="11"/>
  <c r="F6549" i="11"/>
  <c r="F6541" i="11"/>
  <c r="F6533" i="11"/>
  <c r="F6525" i="11"/>
  <c r="F6517" i="11"/>
  <c r="H6913" i="11"/>
  <c r="F6907" i="11"/>
  <c r="F6881" i="11"/>
  <c r="F6875" i="11"/>
  <c r="F6862" i="11"/>
  <c r="I6819" i="11"/>
  <c r="H6814" i="11"/>
  <c r="F6809" i="11"/>
  <c r="H6776" i="11"/>
  <c r="F6767" i="11"/>
  <c r="H6758" i="11"/>
  <c r="F6745" i="11"/>
  <c r="F6713" i="11"/>
  <c r="F6706" i="11"/>
  <c r="H6702" i="11"/>
  <c r="F6699" i="11"/>
  <c r="F6681" i="11"/>
  <c r="F6674" i="11"/>
  <c r="F6661" i="11"/>
  <c r="I6645" i="11"/>
  <c r="F6618" i="11"/>
  <c r="G6594" i="11"/>
  <c r="G6586" i="11"/>
  <c r="G6570" i="11"/>
  <c r="G6546" i="11"/>
  <c r="G6530" i="11"/>
  <c r="G6522" i="11"/>
  <c r="H6956" i="11"/>
  <c r="F6947" i="11"/>
  <c r="G6933" i="11"/>
  <c r="H6927" i="11"/>
  <c r="G6913" i="11"/>
  <c r="I6867" i="11"/>
  <c r="H6854" i="11"/>
  <c r="H6848" i="11"/>
  <c r="I6824" i="11"/>
  <c r="H6819" i="11"/>
  <c r="G6814" i="11"/>
  <c r="H6789" i="11"/>
  <c r="F6776" i="11"/>
  <c r="I6771" i="11"/>
  <c r="F6763" i="11"/>
  <c r="G6758" i="11"/>
  <c r="H6732" i="11"/>
  <c r="I6728" i="11"/>
  <c r="I6720" i="11"/>
  <c r="I6709" i="11"/>
  <c r="G6702" i="11"/>
  <c r="F6695" i="11"/>
  <c r="H6684" i="11"/>
  <c r="I6677" i="11"/>
  <c r="H7231" i="11"/>
  <c r="G7160" i="11"/>
  <c r="F7043" i="11"/>
  <c r="I6987" i="11"/>
  <c r="F6939" i="11"/>
  <c r="F6933" i="11"/>
  <c r="I6899" i="11"/>
  <c r="F6894" i="11"/>
  <c r="H6867" i="11"/>
  <c r="G6854" i="11"/>
  <c r="I6835" i="11"/>
  <c r="F6830" i="11"/>
  <c r="H6824" i="11"/>
  <c r="G6819" i="11"/>
  <c r="F6814" i="11"/>
  <c r="I6803" i="11"/>
  <c r="H6798" i="11"/>
  <c r="F6793" i="11"/>
  <c r="I6784" i="11"/>
  <c r="F6780" i="11"/>
  <c r="H6784" i="11"/>
  <c r="H6749" i="11"/>
  <c r="H6716" i="11"/>
  <c r="G6667" i="11"/>
  <c r="G6651" i="11"/>
  <c r="F6633" i="11"/>
  <c r="H6588" i="11"/>
  <c r="F6567" i="11"/>
  <c r="G6527" i="11"/>
  <c r="F6516" i="11"/>
  <c r="F6511" i="11"/>
  <c r="G6506" i="11"/>
  <c r="F6501" i="11"/>
  <c r="G6497" i="11"/>
  <c r="F6492" i="11"/>
  <c r="G6487" i="11"/>
  <c r="H6473" i="11"/>
  <c r="H6464" i="11"/>
  <c r="H6460" i="11"/>
  <c r="F6456" i="11"/>
  <c r="F6452" i="11"/>
  <c r="F6448" i="11"/>
  <c r="H6444" i="11"/>
  <c r="F6430" i="11"/>
  <c r="F6417" i="11"/>
  <c r="G6386" i="11"/>
  <c r="G6383" i="11"/>
  <c r="F6380" i="11"/>
  <c r="F6377" i="11"/>
  <c r="F6374" i="11"/>
  <c r="F6371" i="11"/>
  <c r="F6368" i="11"/>
  <c r="F6341" i="11"/>
  <c r="F6333" i="11"/>
  <c r="F6325" i="11"/>
  <c r="F6317" i="11"/>
  <c r="F6854" i="11"/>
  <c r="F6841" i="11"/>
  <c r="F6819" i="11"/>
  <c r="H6771" i="11"/>
  <c r="G6716" i="11"/>
  <c r="F6667" i="11"/>
  <c r="F6651" i="11"/>
  <c r="I6617" i="11"/>
  <c r="I6602" i="11"/>
  <c r="I6580" i="11"/>
  <c r="G6543" i="11"/>
  <c r="F6538" i="11"/>
  <c r="H6532" i="11"/>
  <c r="F6527" i="11"/>
  <c r="F6506" i="11"/>
  <c r="F6487" i="11"/>
  <c r="F6477" i="11"/>
  <c r="G6473" i="11"/>
  <c r="H6468" i="11"/>
  <c r="F6464" i="11"/>
  <c r="F6460" i="11"/>
  <c r="F6444" i="11"/>
  <c r="G6433" i="11"/>
  <c r="F6420" i="11"/>
  <c r="H6410" i="11"/>
  <c r="G6392" i="11"/>
  <c r="F6389" i="11"/>
  <c r="F6386" i="11"/>
  <c r="F6383" i="11"/>
  <c r="I6352" i="11"/>
  <c r="H6346" i="11"/>
  <c r="G6290" i="11"/>
  <c r="G6282" i="11"/>
  <c r="G6274" i="11"/>
  <c r="G6266" i="11"/>
  <c r="G6258" i="11"/>
  <c r="G6234" i="11"/>
  <c r="G6210" i="11"/>
  <c r="G6194" i="11"/>
  <c r="G6178" i="11"/>
  <c r="G6162" i="11"/>
  <c r="G6146" i="11"/>
  <c r="G6130" i="11"/>
  <c r="I6918" i="11"/>
  <c r="G6771" i="11"/>
  <c r="I6736" i="11"/>
  <c r="G6684" i="11"/>
  <c r="H6657" i="11"/>
  <c r="F6642" i="11"/>
  <c r="F6624" i="11"/>
  <c r="H6617" i="11"/>
  <c r="H6602" i="11"/>
  <c r="H6580" i="11"/>
  <c r="F6566" i="11"/>
  <c r="F6554" i="11"/>
  <c r="H6548" i="11"/>
  <c r="F6543" i="11"/>
  <c r="F6532" i="11"/>
  <c r="F6482" i="11"/>
  <c r="F6468" i="11"/>
  <c r="F6440" i="11"/>
  <c r="H6436" i="11"/>
  <c r="F6433" i="11"/>
  <c r="G6423" i="11"/>
  <c r="H6413" i="11"/>
  <c r="G6410" i="11"/>
  <c r="G6407" i="11"/>
  <c r="F6404" i="11"/>
  <c r="F6401" i="11"/>
  <c r="F6398" i="11"/>
  <c r="F6395" i="11"/>
  <c r="F6392" i="11"/>
  <c r="H6352" i="11"/>
  <c r="H6349" i="11"/>
  <c r="G6346" i="11"/>
  <c r="F6338" i="11"/>
  <c r="F6330" i="11"/>
  <c r="F6322" i="11"/>
  <c r="F6314" i="11"/>
  <c r="F6306" i="11"/>
  <c r="F6298" i="11"/>
  <c r="F6758" i="11"/>
  <c r="H6736" i="11"/>
  <c r="H6705" i="11"/>
  <c r="F6684" i="11"/>
  <c r="G6657" i="11"/>
  <c r="F6594" i="11"/>
  <c r="I6572" i="11"/>
  <c r="G6559" i="11"/>
  <c r="F6548" i="11"/>
  <c r="G6521" i="11"/>
  <c r="H6515" i="11"/>
  <c r="F6510" i="11"/>
  <c r="I6495" i="11"/>
  <c r="H6491" i="11"/>
  <c r="H6472" i="11"/>
  <c r="I6463" i="11"/>
  <c r="H6451" i="11"/>
  <c r="F6436" i="11"/>
  <c r="F6423" i="11"/>
  <c r="F6413" i="11"/>
  <c r="F6410" i="11"/>
  <c r="F6407" i="11"/>
  <c r="I6376" i="11"/>
  <c r="H6370" i="11"/>
  <c r="H6977" i="11"/>
  <c r="I6673" i="11"/>
  <c r="F6657" i="11"/>
  <c r="I6608" i="11"/>
  <c r="H6572" i="11"/>
  <c r="F6559" i="11"/>
  <c r="I6542" i="11"/>
  <c r="F6526" i="11"/>
  <c r="H6500" i="11"/>
  <c r="H6495" i="11"/>
  <c r="F6486" i="11"/>
  <c r="I6476" i="11"/>
  <c r="H6463" i="11"/>
  <c r="G6455" i="11"/>
  <c r="F6451" i="11"/>
  <c r="G6447" i="11"/>
  <c r="H6443" i="11"/>
  <c r="I6439" i="11"/>
  <c r="I6432" i="11"/>
  <c r="H6429" i="11"/>
  <c r="F6426" i="11"/>
  <c r="H6419" i="11"/>
  <c r="G6416" i="11"/>
  <c r="I6391" i="11"/>
  <c r="H6385" i="11"/>
  <c r="H6382" i="11"/>
  <c r="H6379" i="11"/>
  <c r="H6376" i="11"/>
  <c r="H6373" i="11"/>
  <c r="G6370" i="11"/>
  <c r="F6364" i="11"/>
  <c r="F6361" i="11"/>
  <c r="F6358" i="11"/>
  <c r="F6355" i="11"/>
  <c r="F6352" i="11"/>
  <c r="F6873" i="11"/>
  <c r="F6724" i="11"/>
  <c r="H6673" i="11"/>
  <c r="H6648" i="11"/>
  <c r="H6608" i="11"/>
  <c r="F6586" i="11"/>
  <c r="F6542" i="11"/>
  <c r="G6537" i="11"/>
  <c r="H6531" i="11"/>
  <c r="F6509" i="11"/>
  <c r="G6505" i="11"/>
  <c r="F6500" i="11"/>
  <c r="G6495" i="11"/>
  <c r="H6476" i="11"/>
  <c r="H6467" i="11"/>
  <c r="G6463" i="11"/>
  <c r="F6459" i="11"/>
  <c r="F6455" i="11"/>
  <c r="F6447" i="11"/>
  <c r="G6443" i="11"/>
  <c r="F6429" i="11"/>
  <c r="G6419" i="11"/>
  <c r="F6416" i="11"/>
  <c r="G6385" i="11"/>
  <c r="G6382" i="11"/>
  <c r="G6379" i="11"/>
  <c r="G6376" i="11"/>
  <c r="F6373" i="11"/>
  <c r="F6370" i="11"/>
  <c r="F6367" i="11"/>
  <c r="G6340" i="11"/>
  <c r="G6332" i="11"/>
  <c r="G6324" i="11"/>
  <c r="G6316" i="11"/>
  <c r="G6308" i="11"/>
  <c r="G6300" i="11"/>
  <c r="G6292" i="11"/>
  <c r="G6284" i="11"/>
  <c r="G6276" i="11"/>
  <c r="G6268" i="11"/>
  <c r="G6260" i="11"/>
  <c r="G6252" i="11"/>
  <c r="G6244" i="11"/>
  <c r="G6236" i="11"/>
  <c r="G6228" i="11"/>
  <c r="G6212" i="11"/>
  <c r="G6204" i="11"/>
  <c r="G6196" i="11"/>
  <c r="G6180" i="11"/>
  <c r="G6172" i="11"/>
  <c r="G6164" i="11"/>
  <c r="G6148" i="11"/>
  <c r="G6140" i="11"/>
  <c r="G6132" i="11"/>
  <c r="G6116" i="11"/>
  <c r="G6108" i="11"/>
  <c r="G6100" i="11"/>
  <c r="G6092" i="11"/>
  <c r="G6084" i="11"/>
  <c r="G6068" i="11"/>
  <c r="H6803" i="11"/>
  <c r="I6744" i="11"/>
  <c r="F6664" i="11"/>
  <c r="G6648" i="11"/>
  <c r="F6639" i="11"/>
  <c r="F6630" i="11"/>
  <c r="I6564" i="11"/>
  <c r="F6558" i="11"/>
  <c r="H6547" i="11"/>
  <c r="H6519" i="11"/>
  <c r="F6514" i="11"/>
  <c r="F6495" i="11"/>
  <c r="F6485" i="11"/>
  <c r="G6481" i="11"/>
  <c r="F6476" i="11"/>
  <c r="F6467" i="11"/>
  <c r="F6463" i="11"/>
  <c r="H6450" i="11"/>
  <c r="F6443" i="11"/>
  <c r="G6439" i="11"/>
  <c r="H6435" i="11"/>
  <c r="G6432" i="11"/>
  <c r="H6422" i="11"/>
  <c r="F6419" i="11"/>
  <c r="I6412" i="11"/>
  <c r="H6409" i="11"/>
  <c r="H6406" i="11"/>
  <c r="H6403" i="11"/>
  <c r="H6400" i="11"/>
  <c r="H6397" i="11"/>
  <c r="G6391" i="11"/>
  <c r="F6388" i="11"/>
  <c r="F6385" i="11"/>
  <c r="F6382" i="11"/>
  <c r="F6379" i="11"/>
  <c r="F6376" i="11"/>
  <c r="I6712" i="11"/>
  <c r="F6702" i="11"/>
  <c r="H6691" i="11"/>
  <c r="F6648" i="11"/>
  <c r="H6599" i="11"/>
  <c r="F6578" i="11"/>
  <c r="H6564" i="11"/>
  <c r="G6519" i="11"/>
  <c r="F6490" i="11"/>
  <c r="G6471" i="11"/>
  <c r="G6450" i="11"/>
  <c r="F6439" i="11"/>
  <c r="G6435" i="11"/>
  <c r="F6432" i="11"/>
  <c r="F6422" i="11"/>
  <c r="G6409" i="11"/>
  <c r="G6406" i="11"/>
  <c r="G6403" i="11"/>
  <c r="G6400" i="11"/>
  <c r="F6397" i="11"/>
  <c r="F6394" i="11"/>
  <c r="F6391" i="11"/>
  <c r="G6329" i="11"/>
  <c r="G6313" i="11"/>
  <c r="G6305" i="11"/>
  <c r="G6257" i="11"/>
  <c r="G6249" i="11"/>
  <c r="G6241" i="11"/>
  <c r="G6233" i="11"/>
  <c r="G6217" i="11"/>
  <c r="G6201" i="11"/>
  <c r="G6185" i="11"/>
  <c r="G6169" i="11"/>
  <c r="G6153" i="11"/>
  <c r="G6137" i="11"/>
  <c r="G6121" i="11"/>
  <c r="G6113" i="11"/>
  <c r="G6097" i="11"/>
  <c r="G6089" i="11"/>
  <c r="G6081" i="11"/>
  <c r="F7160" i="11"/>
  <c r="G6732" i="11"/>
  <c r="G6691" i="11"/>
  <c r="I6614" i="11"/>
  <c r="F6599" i="11"/>
  <c r="H6591" i="11"/>
  <c r="F6530" i="11"/>
  <c r="H6524" i="11"/>
  <c r="F6519" i="11"/>
  <c r="H6499" i="11"/>
  <c r="F6471" i="11"/>
  <c r="G6458" i="11"/>
  <c r="F6454" i="11"/>
  <c r="F6450" i="11"/>
  <c r="F6446" i="11"/>
  <c r="F6435" i="11"/>
  <c r="G6425" i="11"/>
  <c r="F6412" i="11"/>
  <c r="F6409" i="11"/>
  <c r="F6406" i="11"/>
  <c r="F6403" i="11"/>
  <c r="F6400" i="11"/>
  <c r="H6360" i="11"/>
  <c r="G6354" i="11"/>
  <c r="F6348" i="11"/>
  <c r="G6345" i="11"/>
  <c r="F6337" i="11"/>
  <c r="F6329" i="11"/>
  <c r="F6321" i="11"/>
  <c r="F6313" i="11"/>
  <c r="F6305" i="11"/>
  <c r="F6297" i="11"/>
  <c r="F6289" i="11"/>
  <c r="F6281" i="11"/>
  <c r="F6273" i="11"/>
  <c r="F6265" i="11"/>
  <c r="F6257" i="11"/>
  <c r="F6249" i="11"/>
  <c r="F6241" i="11"/>
  <c r="F6233" i="11"/>
  <c r="H6766" i="11"/>
  <c r="F6732" i="11"/>
  <c r="I6680" i="11"/>
  <c r="H6654" i="11"/>
  <c r="F6621" i="11"/>
  <c r="H6614" i="11"/>
  <c r="G6591" i="11"/>
  <c r="F6570" i="11"/>
  <c r="G6551" i="11"/>
  <c r="F6546" i="11"/>
  <c r="I6540" i="11"/>
  <c r="G6535" i="11"/>
  <c r="F6524" i="11"/>
  <c r="H6513" i="11"/>
  <c r="H6508" i="11"/>
  <c r="H6503" i="11"/>
  <c r="F6494" i="11"/>
  <c r="I6484" i="11"/>
  <c r="I6479" i="11"/>
  <c r="H6475" i="11"/>
  <c r="F6462" i="11"/>
  <c r="F6458" i="11"/>
  <c r="H6428" i="11"/>
  <c r="F6425" i="11"/>
  <c r="G6415" i="11"/>
  <c r="H6375" i="11"/>
  <c r="H6372" i="11"/>
  <c r="H6835" i="11"/>
  <c r="H6753" i="11"/>
  <c r="H6720" i="11"/>
  <c r="H6670" i="11"/>
  <c r="G6654" i="11"/>
  <c r="F6591" i="11"/>
  <c r="H6583" i="11"/>
  <c r="H6563" i="11"/>
  <c r="I6556" i="11"/>
  <c r="F6551" i="11"/>
  <c r="H6540" i="11"/>
  <c r="F6535" i="11"/>
  <c r="G6513" i="11"/>
  <c r="F6508" i="11"/>
  <c r="G6503" i="11"/>
  <c r="H6489" i="11"/>
  <c r="H6484" i="11"/>
  <c r="F6466" i="11"/>
  <c r="F6442" i="11"/>
  <c r="F6438" i="11"/>
  <c r="F6428" i="11"/>
  <c r="F6415" i="11"/>
  <c r="G6375" i="11"/>
  <c r="F6372" i="11"/>
  <c r="F6369" i="11"/>
  <c r="F6366" i="11"/>
  <c r="F6363" i="11"/>
  <c r="F6360" i="11"/>
  <c r="H6880" i="11"/>
  <c r="H6788" i="11"/>
  <c r="F6775" i="11"/>
  <c r="F6753" i="11"/>
  <c r="G6720" i="11"/>
  <c r="G6670" i="11"/>
  <c r="F6654" i="11"/>
  <c r="H6645" i="11"/>
  <c r="F6636" i="11"/>
  <c r="H6620" i="11"/>
  <c r="I6605" i="11"/>
  <c r="G6583" i="11"/>
  <c r="H6556" i="11"/>
  <c r="F6540" i="11"/>
  <c r="F6518" i="11"/>
  <c r="F6503" i="11"/>
  <c r="F6493" i="11"/>
  <c r="G6489" i="11"/>
  <c r="F6484" i="11"/>
  <c r="G6479" i="11"/>
  <c r="F6470" i="11"/>
  <c r="F6453" i="11"/>
  <c r="G6431" i="11"/>
  <c r="F6418" i="11"/>
  <c r="G6384" i="11"/>
  <c r="F6381" i="11"/>
  <c r="F6378" i="11"/>
  <c r="F6375" i="11"/>
  <c r="G6339" i="11"/>
  <c r="G6331" i="11"/>
  <c r="G6323" i="11"/>
  <c r="G6307" i="11"/>
  <c r="G6291" i="11"/>
  <c r="G6283" i="11"/>
  <c r="G6259" i="11"/>
  <c r="G6251" i="11"/>
  <c r="G6243" i="11"/>
  <c r="G6227" i="11"/>
  <c r="G6219" i="11"/>
  <c r="G6211" i="11"/>
  <c r="G6203" i="11"/>
  <c r="G6195" i="11"/>
  <c r="G6187" i="11"/>
  <c r="G6179" i="11"/>
  <c r="G6171" i="11"/>
  <c r="G6163" i="11"/>
  <c r="G6155" i="11"/>
  <c r="G6147" i="11"/>
  <c r="G6139" i="11"/>
  <c r="G6123" i="11"/>
  <c r="H6740" i="11"/>
  <c r="H6709" i="11"/>
  <c r="F6688" i="11"/>
  <c r="G6645" i="11"/>
  <c r="F6627" i="11"/>
  <c r="H6605" i="11"/>
  <c r="F6583" i="11"/>
  <c r="H6575" i="11"/>
  <c r="F6556" i="11"/>
  <c r="I6550" i="11"/>
  <c r="G6529" i="11"/>
  <c r="H6523" i="11"/>
  <c r="F6498" i="11"/>
  <c r="F6479" i="11"/>
  <c r="F6461" i="11"/>
  <c r="G6449" i="11"/>
  <c r="F6445" i="11"/>
  <c r="G6434" i="11"/>
  <c r="F6431" i="11"/>
  <c r="F6421" i="11"/>
  <c r="G6402" i="11"/>
  <c r="F6396" i="11"/>
  <c r="F6393" i="11"/>
  <c r="F6390" i="11"/>
  <c r="F6387" i="11"/>
  <c r="F6384" i="11"/>
  <c r="F6339" i="11"/>
  <c r="F6331" i="11"/>
  <c r="F6323" i="11"/>
  <c r="F6315" i="11"/>
  <c r="F6307" i="11"/>
  <c r="F6299" i="11"/>
  <c r="F6291" i="11"/>
  <c r="F6283" i="11"/>
  <c r="F6275" i="11"/>
  <c r="F6267" i="11"/>
  <c r="G6740" i="11"/>
  <c r="F6709" i="11"/>
  <c r="H6698" i="11"/>
  <c r="H6660" i="11"/>
  <c r="F6645" i="11"/>
  <c r="I6596" i="11"/>
  <c r="G6575" i="11"/>
  <c r="F6562" i="11"/>
  <c r="F6550" i="11"/>
  <c r="G6545" i="11"/>
  <c r="F6534" i="11"/>
  <c r="I6511" i="11"/>
  <c r="H6507" i="11"/>
  <c r="F6474" i="11"/>
  <c r="F6469" i="11"/>
  <c r="G6457" i="11"/>
  <c r="H6437" i="11"/>
  <c r="F6434" i="11"/>
  <c r="H6427" i="11"/>
  <c r="H6414" i="11"/>
  <c r="G6411" i="11"/>
  <c r="F6405" i="11"/>
  <c r="F6402" i="11"/>
  <c r="F6399" i="11"/>
  <c r="F6867" i="11"/>
  <c r="G6798" i="11"/>
  <c r="H6728" i="11"/>
  <c r="H6677" i="11"/>
  <c r="G6660" i="11"/>
  <c r="I6611" i="11"/>
  <c r="H6596" i="11"/>
  <c r="F6575" i="11"/>
  <c r="H6567" i="11"/>
  <c r="H6539" i="11"/>
  <c r="I6516" i="11"/>
  <c r="H6511" i="11"/>
  <c r="F6502" i="11"/>
  <c r="I6492" i="11"/>
  <c r="I6487" i="11"/>
  <c r="H6483" i="11"/>
  <c r="H6611" i="11"/>
  <c r="F6478" i="11"/>
  <c r="I6444" i="11"/>
  <c r="F6414" i="11"/>
  <c r="G6368" i="11"/>
  <c r="F6345" i="11"/>
  <c r="F6336" i="11"/>
  <c r="F6327" i="11"/>
  <c r="H6313" i="11"/>
  <c r="F6309" i="11"/>
  <c r="I6300" i="11"/>
  <c r="F6296" i="11"/>
  <c r="F6292" i="11"/>
  <c r="F6284" i="11"/>
  <c r="F6276" i="11"/>
  <c r="F6268" i="11"/>
  <c r="F6260" i="11"/>
  <c r="G6256" i="11"/>
  <c r="F6245" i="11"/>
  <c r="H6241" i="11"/>
  <c r="F6219" i="11"/>
  <c r="F6212" i="11"/>
  <c r="H6208" i="11"/>
  <c r="F6205" i="11"/>
  <c r="H6201" i="11"/>
  <c r="H6194" i="11"/>
  <c r="F6187" i="11"/>
  <c r="F6180" i="11"/>
  <c r="H6176" i="11"/>
  <c r="F6173" i="11"/>
  <c r="H6169" i="11"/>
  <c r="H6162" i="11"/>
  <c r="F6155" i="11"/>
  <c r="F6148" i="11"/>
  <c r="H6144" i="11"/>
  <c r="F6141" i="11"/>
  <c r="H6137" i="11"/>
  <c r="H6130" i="11"/>
  <c r="F6123" i="11"/>
  <c r="H6116" i="11"/>
  <c r="F6113" i="11"/>
  <c r="F6110" i="11"/>
  <c r="F6107" i="11"/>
  <c r="F6104" i="11"/>
  <c r="F6101" i="11"/>
  <c r="F6098" i="11"/>
  <c r="F6095" i="11"/>
  <c r="F6071" i="11"/>
  <c r="F6068" i="11"/>
  <c r="H6065" i="11"/>
  <c r="F6060" i="11"/>
  <c r="H6057" i="11"/>
  <c r="F6052" i="11"/>
  <c r="H6049" i="11"/>
  <c r="F6044" i="11"/>
  <c r="H6041" i="11"/>
  <c r="F6728" i="11"/>
  <c r="I6452" i="11"/>
  <c r="I6383" i="11"/>
  <c r="H6374" i="11"/>
  <c r="I6340" i="11"/>
  <c r="I6317" i="11"/>
  <c r="G6304" i="11"/>
  <c r="H6300" i="11"/>
  <c r="F6256" i="11"/>
  <c r="H6252" i="11"/>
  <c r="H6248" i="11"/>
  <c r="G6237" i="11"/>
  <c r="I6229" i="11"/>
  <c r="F6226" i="11"/>
  <c r="H6222" i="11"/>
  <c r="H6215" i="11"/>
  <c r="G6208" i="11"/>
  <c r="F6201" i="11"/>
  <c r="I6197" i="11"/>
  <c r="F6194" i="11"/>
  <c r="H6190" i="11"/>
  <c r="H6183" i="11"/>
  <c r="G6176" i="11"/>
  <c r="F6169" i="11"/>
  <c r="I6165" i="11"/>
  <c r="F6162" i="11"/>
  <c r="H6158" i="11"/>
  <c r="H6151" i="11"/>
  <c r="G6144" i="11"/>
  <c r="F6137" i="11"/>
  <c r="I6133" i="11"/>
  <c r="F6130" i="11"/>
  <c r="H6126" i="11"/>
  <c r="H6119" i="11"/>
  <c r="F6116" i="11"/>
  <c r="I6091" i="11"/>
  <c r="I6088" i="11"/>
  <c r="I6085" i="11"/>
  <c r="I6079" i="11"/>
  <c r="G6065" i="11"/>
  <c r="G6057" i="11"/>
  <c r="G6049" i="11"/>
  <c r="G6041" i="11"/>
  <c r="G6033" i="11"/>
  <c r="G6025" i="11"/>
  <c r="G6017" i="11"/>
  <c r="G6009" i="11"/>
  <c r="I6588" i="11"/>
  <c r="G6567" i="11"/>
  <c r="H6452" i="11"/>
  <c r="F6424" i="11"/>
  <c r="H6383" i="11"/>
  <c r="G6374" i="11"/>
  <c r="F6354" i="11"/>
  <c r="F6349" i="11"/>
  <c r="H6340" i="11"/>
  <c r="H6331" i="11"/>
  <c r="H6317" i="11"/>
  <c r="F6304" i="11"/>
  <c r="F6300" i="11"/>
  <c r="F6252" i="11"/>
  <c r="G6248" i="11"/>
  <c r="F6237" i="11"/>
  <c r="H6233" i="11"/>
  <c r="G6222" i="11"/>
  <c r="G6215" i="11"/>
  <c r="F6208" i="11"/>
  <c r="G6190" i="11"/>
  <c r="G6183" i="11"/>
  <c r="F6176" i="11"/>
  <c r="G6158" i="11"/>
  <c r="G6151" i="11"/>
  <c r="F6144" i="11"/>
  <c r="G6126" i="11"/>
  <c r="G6119" i="11"/>
  <c r="F6065" i="11"/>
  <c r="F6057" i="11"/>
  <c r="F6049" i="11"/>
  <c r="F6041" i="11"/>
  <c r="F6033" i="11"/>
  <c r="F6025" i="11"/>
  <c r="F6017" i="11"/>
  <c r="F6009" i="11"/>
  <c r="F6001" i="11"/>
  <c r="F5993" i="11"/>
  <c r="F5985" i="11"/>
  <c r="F5977" i="11"/>
  <c r="F5969" i="11"/>
  <c r="F5961" i="11"/>
  <c r="F5953" i="11"/>
  <c r="F5945" i="11"/>
  <c r="F5937" i="11"/>
  <c r="F5929" i="11"/>
  <c r="G6360" i="11"/>
  <c r="H6344" i="11"/>
  <c r="F6340" i="11"/>
  <c r="F6326" i="11"/>
  <c r="G6317" i="11"/>
  <c r="G6312" i="11"/>
  <c r="H6308" i="11"/>
  <c r="H6291" i="11"/>
  <c r="G6287" i="11"/>
  <c r="H6283" i="11"/>
  <c r="G6279" i="11"/>
  <c r="G6271" i="11"/>
  <c r="G6263" i="11"/>
  <c r="F6248" i="11"/>
  <c r="H6244" i="11"/>
  <c r="G6229" i="11"/>
  <c r="F6222" i="11"/>
  <c r="F6215" i="11"/>
  <c r="H6211" i="11"/>
  <c r="G6197" i="11"/>
  <c r="F6190" i="11"/>
  <c r="F6183" i="11"/>
  <c r="H6179" i="11"/>
  <c r="G6165" i="11"/>
  <c r="F6158" i="11"/>
  <c r="F6151" i="11"/>
  <c r="H6147" i="11"/>
  <c r="H6140" i="11"/>
  <c r="G6133" i="11"/>
  <c r="F6126" i="11"/>
  <c r="F6119" i="11"/>
  <c r="I6100" i="11"/>
  <c r="H6097" i="11"/>
  <c r="G6094" i="11"/>
  <c r="G6091" i="11"/>
  <c r="G6088" i="11"/>
  <c r="G6085" i="11"/>
  <c r="G6079" i="11"/>
  <c r="F6076" i="11"/>
  <c r="H6555" i="11"/>
  <c r="F6522" i="11"/>
  <c r="G6511" i="11"/>
  <c r="H6487" i="11"/>
  <c r="G6344" i="11"/>
  <c r="F6335" i="11"/>
  <c r="F6312" i="11"/>
  <c r="F6308" i="11"/>
  <c r="F6295" i="11"/>
  <c r="F6287" i="11"/>
  <c r="F6279" i="11"/>
  <c r="F6271" i="11"/>
  <c r="F6263" i="11"/>
  <c r="F6259" i="11"/>
  <c r="F6244" i="11"/>
  <c r="F6229" i="11"/>
  <c r="F6211" i="11"/>
  <c r="F6204" i="11"/>
  <c r="F6197" i="11"/>
  <c r="F6179" i="11"/>
  <c r="F6172" i="11"/>
  <c r="F6165" i="11"/>
  <c r="F6147" i="11"/>
  <c r="F6140" i="11"/>
  <c r="F6133" i="11"/>
  <c r="F6097" i="11"/>
  <c r="F6094" i="11"/>
  <c r="F6091" i="11"/>
  <c r="F6088" i="11"/>
  <c r="F6085" i="11"/>
  <c r="F6082" i="11"/>
  <c r="F6079" i="11"/>
  <c r="F6073" i="11"/>
  <c r="F6062" i="11"/>
  <c r="F6054" i="11"/>
  <c r="F6046" i="11"/>
  <c r="F6038" i="11"/>
  <c r="F6030" i="11"/>
  <c r="F6022" i="11"/>
  <c r="F6014" i="11"/>
  <c r="F6006" i="11"/>
  <c r="F5998" i="11"/>
  <c r="F5990" i="11"/>
  <c r="F5982" i="11"/>
  <c r="F5974" i="11"/>
  <c r="F5966" i="11"/>
  <c r="F5958" i="11"/>
  <c r="F5950" i="11"/>
  <c r="F5942" i="11"/>
  <c r="F5934" i="11"/>
  <c r="F5926" i="11"/>
  <c r="F5918" i="11"/>
  <c r="F5910" i="11"/>
  <c r="I6808" i="11"/>
  <c r="I6460" i="11"/>
  <c r="I6392" i="11"/>
  <c r="I6365" i="11"/>
  <c r="H6359" i="11"/>
  <c r="G6353" i="11"/>
  <c r="F6344" i="11"/>
  <c r="F6240" i="11"/>
  <c r="H6236" i="11"/>
  <c r="H6232" i="11"/>
  <c r="F6225" i="11"/>
  <c r="I6221" i="11"/>
  <c r="F6218" i="11"/>
  <c r="G6200" i="11"/>
  <c r="F6193" i="11"/>
  <c r="I6189" i="11"/>
  <c r="F6186" i="11"/>
  <c r="G6168" i="11"/>
  <c r="F6161" i="11"/>
  <c r="I6157" i="11"/>
  <c r="F6154" i="11"/>
  <c r="G6136" i="11"/>
  <c r="F6129" i="11"/>
  <c r="I6125" i="11"/>
  <c r="F6122" i="11"/>
  <c r="H6118" i="11"/>
  <c r="G6115" i="11"/>
  <c r="G6112" i="11"/>
  <c r="G6109" i="11"/>
  <c r="G6106" i="11"/>
  <c r="F6100" i="11"/>
  <c r="F6070" i="11"/>
  <c r="G6059" i="11"/>
  <c r="G6043" i="11"/>
  <c r="G6019" i="11"/>
  <c r="G6011" i="11"/>
  <c r="G5995" i="11"/>
  <c r="G5979" i="11"/>
  <c r="G5971" i="11"/>
  <c r="G5947" i="11"/>
  <c r="G5931" i="11"/>
  <c r="G5923" i="11"/>
  <c r="G5915" i="11"/>
  <c r="G5899" i="11"/>
  <c r="G5891" i="11"/>
  <c r="G5859" i="11"/>
  <c r="G5843" i="11"/>
  <c r="G5835" i="11"/>
  <c r="H6365" i="11"/>
  <c r="G6359" i="11"/>
  <c r="F6353" i="11"/>
  <c r="H6325" i="11"/>
  <c r="H6316" i="11"/>
  <c r="F6303" i="11"/>
  <c r="F6255" i="11"/>
  <c r="F6251" i="11"/>
  <c r="F6236" i="11"/>
  <c r="G6232" i="11"/>
  <c r="G6214" i="11"/>
  <c r="G6207" i="11"/>
  <c r="F6200" i="11"/>
  <c r="G6182" i="11"/>
  <c r="G6175" i="11"/>
  <c r="F6168" i="11"/>
  <c r="G6150" i="11"/>
  <c r="G6143" i="11"/>
  <c r="F6136" i="11"/>
  <c r="G6118" i="11"/>
  <c r="F6115" i="11"/>
  <c r="F6112" i="11"/>
  <c r="F6109" i="11"/>
  <c r="F6106" i="11"/>
  <c r="F6103" i="11"/>
  <c r="F6067" i="11"/>
  <c r="F6059" i="11"/>
  <c r="F6051" i="11"/>
  <c r="F6043" i="11"/>
  <c r="F6035" i="11"/>
  <c r="F6027" i="11"/>
  <c r="F6019" i="11"/>
  <c r="H6016" i="11"/>
  <c r="F6011" i="11"/>
  <c r="H6008" i="11"/>
  <c r="F6003" i="11"/>
  <c r="H6000" i="11"/>
  <c r="F5995" i="11"/>
  <c r="H5992" i="11"/>
  <c r="H6497" i="11"/>
  <c r="H6430" i="11"/>
  <c r="F6411" i="11"/>
  <c r="H6380" i="11"/>
  <c r="I6371" i="11"/>
  <c r="F6365" i="11"/>
  <c r="F6359" i="11"/>
  <c r="H6371" i="11"/>
  <c r="G6347" i="11"/>
  <c r="F6343" i="11"/>
  <c r="H6329" i="11"/>
  <c r="F6320" i="11"/>
  <c r="F6311" i="11"/>
  <c r="F6290" i="11"/>
  <c r="F6282" i="11"/>
  <c r="F6274" i="11"/>
  <c r="F6266" i="11"/>
  <c r="H6258" i="11"/>
  <c r="F6247" i="11"/>
  <c r="F6243" i="11"/>
  <c r="H6239" i="11"/>
  <c r="F6228" i="11"/>
  <c r="F6221" i="11"/>
  <c r="H6217" i="11"/>
  <c r="H6210" i="11"/>
  <c r="F6203" i="11"/>
  <c r="F6196" i="11"/>
  <c r="F6189" i="11"/>
  <c r="H6185" i="11"/>
  <c r="H6178" i="11"/>
  <c r="F6171" i="11"/>
  <c r="F6164" i="11"/>
  <c r="F6157" i="11"/>
  <c r="H6153" i="11"/>
  <c r="H6146" i="11"/>
  <c r="F6139" i="11"/>
  <c r="F6132" i="11"/>
  <c r="F6125" i="11"/>
  <c r="H6121" i="11"/>
  <c r="H6102" i="11"/>
  <c r="H6087" i="11"/>
  <c r="H6084" i="11"/>
  <c r="F6081" i="11"/>
  <c r="F6078" i="11"/>
  <c r="G6075" i="11"/>
  <c r="H6667" i="11"/>
  <c r="I6448" i="11"/>
  <c r="G6371" i="11"/>
  <c r="G6352" i="11"/>
  <c r="F6347" i="11"/>
  <c r="F6302" i="11"/>
  <c r="F6258" i="11"/>
  <c r="F6254" i="11"/>
  <c r="G6239" i="11"/>
  <c r="F6217" i="11"/>
  <c r="F6210" i="11"/>
  <c r="F6185" i="11"/>
  <c r="F6178" i="11"/>
  <c r="F6153" i="11"/>
  <c r="F6146" i="11"/>
  <c r="F6121" i="11"/>
  <c r="G6102" i="11"/>
  <c r="G6087" i="11"/>
  <c r="F6084" i="11"/>
  <c r="F6075" i="11"/>
  <c r="G6053" i="11"/>
  <c r="G6045" i="11"/>
  <c r="G6037" i="11"/>
  <c r="G6029" i="11"/>
  <c r="G6021" i="11"/>
  <c r="G6013" i="11"/>
  <c r="G5997" i="11"/>
  <c r="G5989" i="11"/>
  <c r="G5981" i="11"/>
  <c r="G5973" i="11"/>
  <c r="G5965" i="11"/>
  <c r="G5957" i="11"/>
  <c r="G5949" i="11"/>
  <c r="G5941" i="11"/>
  <c r="G5933" i="11"/>
  <c r="G5925" i="11"/>
  <c r="G5917" i="11"/>
  <c r="G5909" i="11"/>
  <c r="G5901" i="11"/>
  <c r="G5893" i="11"/>
  <c r="G5885" i="11"/>
  <c r="G5877" i="11"/>
  <c r="G5869" i="11"/>
  <c r="G5861" i="11"/>
  <c r="G5837" i="11"/>
  <c r="G5821" i="11"/>
  <c r="H6448" i="11"/>
  <c r="F6437" i="11"/>
  <c r="F6357" i="11"/>
  <c r="H6333" i="11"/>
  <c r="H6324" i="11"/>
  <c r="H6293" i="11"/>
  <c r="F6239" i="11"/>
  <c r="F6235" i="11"/>
  <c r="F6224" i="11"/>
  <c r="G6206" i="11"/>
  <c r="G6199" i="11"/>
  <c r="F6192" i="11"/>
  <c r="G6174" i="11"/>
  <c r="G6167" i="11"/>
  <c r="F6160" i="11"/>
  <c r="G6142" i="11"/>
  <c r="G6135" i="11"/>
  <c r="F6128" i="11"/>
  <c r="F6105" i="11"/>
  <c r="F6102" i="11"/>
  <c r="F6099" i="11"/>
  <c r="F6096" i="11"/>
  <c r="F6093" i="11"/>
  <c r="F6090" i="11"/>
  <c r="F6087" i="11"/>
  <c r="F6072" i="11"/>
  <c r="F6061" i="11"/>
  <c r="F6053" i="11"/>
  <c r="F6045" i="11"/>
  <c r="F6037" i="11"/>
  <c r="F6029" i="11"/>
  <c r="F6021" i="11"/>
  <c r="F6013" i="11"/>
  <c r="F6005" i="11"/>
  <c r="F5997" i="11"/>
  <c r="F5989" i="11"/>
  <c r="F5981" i="11"/>
  <c r="H6417" i="11"/>
  <c r="H6377" i="11"/>
  <c r="F6342" i="11"/>
  <c r="G6333" i="11"/>
  <c r="G6328" i="11"/>
  <c r="F6324" i="11"/>
  <c r="F6310" i="11"/>
  <c r="G6293" i="11"/>
  <c r="G6285" i="11"/>
  <c r="G6277" i="11"/>
  <c r="G6269" i="11"/>
  <c r="G6261" i="11"/>
  <c r="F6250" i="11"/>
  <c r="F6246" i="11"/>
  <c r="G6231" i="11"/>
  <c r="F6206" i="11"/>
  <c r="F6199" i="11"/>
  <c r="F6174" i="11"/>
  <c r="F6167" i="11"/>
  <c r="F6142" i="11"/>
  <c r="F6135" i="11"/>
  <c r="F6108" i="11"/>
  <c r="F6069" i="11"/>
  <c r="G6066" i="11"/>
  <c r="G6058" i="11"/>
  <c r="G6034" i="11"/>
  <c r="G6026" i="11"/>
  <c r="G6010" i="11"/>
  <c r="G5978" i="11"/>
  <c r="G5962" i="11"/>
  <c r="G5946" i="11"/>
  <c r="G5938" i="11"/>
  <c r="G5930" i="11"/>
  <c r="G5922" i="11"/>
  <c r="G5914" i="11"/>
  <c r="G5906" i="11"/>
  <c r="G5898" i="11"/>
  <c r="G5890" i="11"/>
  <c r="G5882" i="11"/>
  <c r="G5874" i="11"/>
  <c r="G5866" i="11"/>
  <c r="G5858" i="11"/>
  <c r="G5850" i="11"/>
  <c r="H6899" i="11"/>
  <c r="H6527" i="11"/>
  <c r="H6516" i="11"/>
  <c r="H6506" i="11"/>
  <c r="H6456" i="11"/>
  <c r="G6427" i="11"/>
  <c r="G6417" i="11"/>
  <c r="G6377" i="11"/>
  <c r="F6351" i="11"/>
  <c r="F6346" i="11"/>
  <c r="F6328" i="11"/>
  <c r="F6319" i="11"/>
  <c r="H6301" i="11"/>
  <c r="F6293" i="11"/>
  <c r="F6285" i="11"/>
  <c r="F6277" i="11"/>
  <c r="F6269" i="11"/>
  <c r="F6261" i="11"/>
  <c r="F6231" i="11"/>
  <c r="F6227" i="11"/>
  <c r="F6220" i="11"/>
  <c r="H6216" i="11"/>
  <c r="F6213" i="11"/>
  <c r="F6195" i="11"/>
  <c r="F6188" i="11"/>
  <c r="H6184" i="11"/>
  <c r="F6181" i="11"/>
  <c r="F6163" i="11"/>
  <c r="F6156" i="11"/>
  <c r="H6152" i="11"/>
  <c r="F6149" i="11"/>
  <c r="F6131" i="11"/>
  <c r="F6124" i="11"/>
  <c r="H6120" i="11"/>
  <c r="F6114" i="11"/>
  <c r="F6111" i="11"/>
  <c r="F6677" i="11"/>
  <c r="H6651" i="11"/>
  <c r="H6492" i="11"/>
  <c r="F6427" i="11"/>
  <c r="H6386" i="11"/>
  <c r="H6362" i="11"/>
  <c r="H6356" i="11"/>
  <c r="I6341" i="11"/>
  <c r="I6332" i="11"/>
  <c r="I6309" i="11"/>
  <c r="G6301" i="11"/>
  <c r="G6253" i="11"/>
  <c r="I6245" i="11"/>
  <c r="F6242" i="11"/>
  <c r="F6238" i="11"/>
  <c r="F6408" i="11"/>
  <c r="I6368" i="11"/>
  <c r="G6362" i="11"/>
  <c r="F6356" i="11"/>
  <c r="G6350" i="11"/>
  <c r="H6341" i="11"/>
  <c r="H6332" i="11"/>
  <c r="H6323" i="11"/>
  <c r="H6309" i="11"/>
  <c r="H6305" i="11"/>
  <c r="F6301" i="11"/>
  <c r="I6292" i="11"/>
  <c r="G6288" i="11"/>
  <c r="I6284" i="11"/>
  <c r="I6276" i="11"/>
  <c r="I6268" i="11"/>
  <c r="I6260" i="11"/>
  <c r="F6253" i="11"/>
  <c r="H6249" i="11"/>
  <c r="H6245" i="11"/>
  <c r="H6234" i="11"/>
  <c r="G6223" i="11"/>
  <c r="I6219" i="11"/>
  <c r="F6216" i="11"/>
  <c r="I6212" i="11"/>
  <c r="H6205" i="11"/>
  <c r="G6198" i="11"/>
  <c r="G6191" i="11"/>
  <c r="I6187" i="11"/>
  <c r="F6184" i="11"/>
  <c r="I6180" i="11"/>
  <c r="H6173" i="11"/>
  <c r="G6166" i="11"/>
  <c r="G6159" i="11"/>
  <c r="I6155" i="11"/>
  <c r="F6152" i="11"/>
  <c r="I6148" i="11"/>
  <c r="H6141" i="11"/>
  <c r="H6368" i="11"/>
  <c r="F6362" i="11"/>
  <c r="F6350" i="11"/>
  <c r="I6345" i="11"/>
  <c r="G6341" i="11"/>
  <c r="G6336" i="11"/>
  <c r="F6332" i="11"/>
  <c r="F6318" i="11"/>
  <c r="G6309" i="11"/>
  <c r="G6296" i="11"/>
  <c r="H6292" i="11"/>
  <c r="F6288" i="11"/>
  <c r="H6284" i="11"/>
  <c r="F6280" i="11"/>
  <c r="H6276" i="11"/>
  <c r="F6272" i="11"/>
  <c r="H6268" i="11"/>
  <c r="F6264" i="11"/>
  <c r="H6260" i="11"/>
  <c r="H6256" i="11"/>
  <c r="G6245" i="11"/>
  <c r="I6237" i="11"/>
  <c r="F6234" i="11"/>
  <c r="F6230" i="11"/>
  <c r="F6223" i="11"/>
  <c r="H6219" i="11"/>
  <c r="H6212" i="11"/>
  <c r="F6232" i="11"/>
  <c r="G6221" i="11"/>
  <c r="F6202" i="11"/>
  <c r="F6138" i="11"/>
  <c r="I6130" i="11"/>
  <c r="H6107" i="11"/>
  <c r="G6101" i="11"/>
  <c r="H6095" i="11"/>
  <c r="F6089" i="11"/>
  <c r="H6083" i="11"/>
  <c r="H6077" i="11"/>
  <c r="I6060" i="11"/>
  <c r="H6055" i="11"/>
  <c r="F6050" i="11"/>
  <c r="H6045" i="11"/>
  <c r="F6040" i="11"/>
  <c r="G6016" i="11"/>
  <c r="F6007" i="11"/>
  <c r="F6002" i="11"/>
  <c r="I5993" i="11"/>
  <c r="H5989" i="11"/>
  <c r="G5985" i="11"/>
  <c r="G5969" i="11"/>
  <c r="F5965" i="11"/>
  <c r="H5961" i="11"/>
  <c r="I5953" i="11"/>
  <c r="I5949" i="11"/>
  <c r="F5930" i="11"/>
  <c r="G5919" i="11"/>
  <c r="H5912" i="11"/>
  <c r="H5905" i="11"/>
  <c r="G5902" i="11"/>
  <c r="H5895" i="11"/>
  <c r="G5892" i="11"/>
  <c r="F5889" i="11"/>
  <c r="H5882" i="11"/>
  <c r="F5879" i="11"/>
  <c r="H5869" i="11"/>
  <c r="H6155" i="11"/>
  <c r="G6107" i="11"/>
  <c r="G6095" i="11"/>
  <c r="G6083" i="11"/>
  <c r="G6077" i="11"/>
  <c r="I6071" i="11"/>
  <c r="I6065" i="11"/>
  <c r="H6060" i="11"/>
  <c r="G6055" i="11"/>
  <c r="I6025" i="11"/>
  <c r="I6020" i="11"/>
  <c r="F6016" i="11"/>
  <c r="H5993" i="11"/>
  <c r="I5980" i="11"/>
  <c r="I5972" i="11"/>
  <c r="G5961" i="11"/>
  <c r="F5957" i="11"/>
  <c r="H5953" i="11"/>
  <c r="H5949" i="11"/>
  <c r="I5945" i="11"/>
  <c r="I5941" i="11"/>
  <c r="H5922" i="11"/>
  <c r="F5919" i="11"/>
  <c r="G5912" i="11"/>
  <c r="G5905" i="11"/>
  <c r="F5902" i="11"/>
  <c r="G5895" i="11"/>
  <c r="F5892" i="11"/>
  <c r="I5885" i="11"/>
  <c r="F5882" i="11"/>
  <c r="H5872" i="11"/>
  <c r="F5869" i="11"/>
  <c r="I5862" i="11"/>
  <c r="H5859" i="11"/>
  <c r="F5856" i="11"/>
  <c r="H5849" i="11"/>
  <c r="G5846" i="11"/>
  <c r="G6325" i="11"/>
  <c r="H6243" i="11"/>
  <c r="H6191" i="11"/>
  <c r="F6182" i="11"/>
  <c r="I6173" i="11"/>
  <c r="H6164" i="11"/>
  <c r="G6120" i="11"/>
  <c r="H6113" i="11"/>
  <c r="F6083" i="11"/>
  <c r="F6077" i="11"/>
  <c r="H6071" i="11"/>
  <c r="G6060" i="11"/>
  <c r="F6055" i="11"/>
  <c r="I6044" i="11"/>
  <c r="H6039" i="11"/>
  <c r="H6025" i="11"/>
  <c r="H6020" i="11"/>
  <c r="I5997" i="11"/>
  <c r="G5993" i="11"/>
  <c r="I5988" i="11"/>
  <c r="H5980" i="11"/>
  <c r="H5976" i="11"/>
  <c r="H5972" i="11"/>
  <c r="I5964" i="11"/>
  <c r="G5953" i="11"/>
  <c r="F5949" i="11"/>
  <c r="H5945" i="11"/>
  <c r="H5941" i="11"/>
  <c r="I5937" i="11"/>
  <c r="I5933" i="11"/>
  <c r="F5922" i="11"/>
  <c r="I5915" i="11"/>
  <c r="F5912" i="11"/>
  <c r="H5908" i="11"/>
  <c r="F5905" i="11"/>
  <c r="H5898" i="11"/>
  <c r="F5895" i="11"/>
  <c r="H5885" i="11"/>
  <c r="G5872" i="11"/>
  <c r="H5862" i="11"/>
  <c r="F5859" i="11"/>
  <c r="H5852" i="11"/>
  <c r="G5849" i="11"/>
  <c r="F5846" i="11"/>
  <c r="H6290" i="11"/>
  <c r="H6266" i="11"/>
  <c r="F6209" i="11"/>
  <c r="F6191" i="11"/>
  <c r="G6173" i="11"/>
  <c r="F6145" i="11"/>
  <c r="F6120" i="11"/>
  <c r="G6071" i="11"/>
  <c r="I6049" i="11"/>
  <c r="H6044" i="11"/>
  <c r="G6039" i="11"/>
  <c r="F6034" i="11"/>
  <c r="G6020" i="11"/>
  <c r="I6001" i="11"/>
  <c r="H5988" i="11"/>
  <c r="H5984" i="11"/>
  <c r="G5980" i="11"/>
  <c r="G5976" i="11"/>
  <c r="G5972" i="11"/>
  <c r="H5964" i="11"/>
  <c r="G5945" i="11"/>
  <c r="F5941" i="11"/>
  <c r="H5937" i="11"/>
  <c r="I5929" i="11"/>
  <c r="F5915" i="11"/>
  <c r="G5908" i="11"/>
  <c r="F5898" i="11"/>
  <c r="F5885" i="11"/>
  <c r="F5872" i="11"/>
  <c r="G5862" i="11"/>
  <c r="G5852" i="11"/>
  <c r="F5849" i="11"/>
  <c r="F5816" i="11"/>
  <c r="F5808" i="11"/>
  <c r="F5800" i="11"/>
  <c r="F5792" i="11"/>
  <c r="F5784" i="11"/>
  <c r="F5776" i="11"/>
  <c r="F5768" i="11"/>
  <c r="F5760" i="11"/>
  <c r="F5752" i="11"/>
  <c r="F5744" i="11"/>
  <c r="F5736" i="11"/>
  <c r="F5728" i="11"/>
  <c r="F5720" i="11"/>
  <c r="F5712" i="11"/>
  <c r="F5704" i="11"/>
  <c r="F5696" i="11"/>
  <c r="F5688" i="11"/>
  <c r="F5680" i="11"/>
  <c r="F5672" i="11"/>
  <c r="F5664" i="11"/>
  <c r="F5656" i="11"/>
  <c r="F5648" i="11"/>
  <c r="F6278" i="11"/>
  <c r="H6127" i="11"/>
  <c r="G6044" i="11"/>
  <c r="F6039" i="11"/>
  <c r="H6029" i="11"/>
  <c r="F6020" i="11"/>
  <c r="F6010" i="11"/>
  <c r="H6001" i="11"/>
  <c r="G5988" i="11"/>
  <c r="G5984" i="11"/>
  <c r="F5980" i="11"/>
  <c r="F5976" i="11"/>
  <c r="F5972" i="11"/>
  <c r="G5968" i="11"/>
  <c r="G5964" i="11"/>
  <c r="H5956" i="11"/>
  <c r="G5937" i="11"/>
  <c r="F5933" i="11"/>
  <c r="H5929" i="11"/>
  <c r="H5925" i="11"/>
  <c r="F5908" i="11"/>
  <c r="H5901" i="11"/>
  <c r="G5888" i="11"/>
  <c r="F5875" i="11"/>
  <c r="F5862" i="11"/>
  <c r="F5852" i="11"/>
  <c r="G5830" i="11"/>
  <c r="G5637" i="11"/>
  <c r="G5629" i="11"/>
  <c r="G5621" i="11"/>
  <c r="G5613" i="11"/>
  <c r="G5605" i="11"/>
  <c r="G5597" i="11"/>
  <c r="G5589" i="11"/>
  <c r="G5581" i="11"/>
  <c r="G5573" i="11"/>
  <c r="G5565" i="11"/>
  <c r="G5557" i="11"/>
  <c r="G5549" i="11"/>
  <c r="G5541" i="11"/>
  <c r="G5533" i="11"/>
  <c r="G5525" i="11"/>
  <c r="H6180" i="11"/>
  <c r="G6127" i="11"/>
  <c r="I6087" i="11"/>
  <c r="F6064" i="11"/>
  <c r="F6015" i="11"/>
  <c r="G6001" i="11"/>
  <c r="I5996" i="11"/>
  <c r="G5992" i="11"/>
  <c r="F5988" i="11"/>
  <c r="F5984" i="11"/>
  <c r="F5968" i="11"/>
  <c r="F5964" i="11"/>
  <c r="G5956" i="11"/>
  <c r="H5948" i="11"/>
  <c r="G5929" i="11"/>
  <c r="F5925" i="11"/>
  <c r="G5911" i="11"/>
  <c r="F5901" i="11"/>
  <c r="F5888" i="11"/>
  <c r="G5868" i="11"/>
  <c r="F5865" i="11"/>
  <c r="F5855" i="11"/>
  <c r="F5842" i="11"/>
  <c r="F5839" i="11"/>
  <c r="F5836" i="11"/>
  <c r="F5833" i="11"/>
  <c r="F5830" i="11"/>
  <c r="F5827" i="11"/>
  <c r="F5813" i="11"/>
  <c r="F5805" i="11"/>
  <c r="F5797" i="11"/>
  <c r="F5789" i="11"/>
  <c r="F5781" i="11"/>
  <c r="F5773" i="11"/>
  <c r="F5765" i="11"/>
  <c r="F5757" i="11"/>
  <c r="F5749" i="11"/>
  <c r="F5741" i="11"/>
  <c r="F5733" i="11"/>
  <c r="F5725" i="11"/>
  <c r="F5717" i="11"/>
  <c r="F5709" i="11"/>
  <c r="F5701" i="11"/>
  <c r="F5693" i="11"/>
  <c r="F5685" i="11"/>
  <c r="F5677" i="11"/>
  <c r="F5669" i="11"/>
  <c r="F5661" i="11"/>
  <c r="F5653" i="11"/>
  <c r="F5645" i="11"/>
  <c r="F6334" i="11"/>
  <c r="H6228" i="11"/>
  <c r="H6198" i="11"/>
  <c r="G6189" i="11"/>
  <c r="H6171" i="11"/>
  <c r="G6152" i="11"/>
  <c r="F6127" i="11"/>
  <c r="I6098" i="11"/>
  <c r="H6081" i="11"/>
  <c r="H6075" i="11"/>
  <c r="I6033" i="11"/>
  <c r="I6028" i="11"/>
  <c r="F6024" i="11"/>
  <c r="H5996" i="11"/>
  <c r="F5992" i="11"/>
  <c r="F5960" i="11"/>
  <c r="F5956" i="11"/>
  <c r="G5952" i="11"/>
  <c r="G5948" i="11"/>
  <c r="H5940" i="11"/>
  <c r="H5921" i="11"/>
  <c r="F5911" i="11"/>
  <c r="G5904" i="11"/>
  <c r="F5891" i="11"/>
  <c r="G5881" i="11"/>
  <c r="F5878" i="11"/>
  <c r="G5871" i="11"/>
  <c r="F5868" i="11"/>
  <c r="F5858" i="11"/>
  <c r="F5845" i="11"/>
  <c r="F5824" i="11"/>
  <c r="F5821" i="11"/>
  <c r="G5818" i="11"/>
  <c r="G5810" i="11"/>
  <c r="G5802" i="11"/>
  <c r="G5794" i="11"/>
  <c r="G5786" i="11"/>
  <c r="G5778" i="11"/>
  <c r="G5634" i="11"/>
  <c r="G5626" i="11"/>
  <c r="G5618" i="11"/>
  <c r="G5602" i="11"/>
  <c r="G5594" i="11"/>
  <c r="G5586" i="11"/>
  <c r="G5578" i="11"/>
  <c r="G5570" i="11"/>
  <c r="G5562" i="11"/>
  <c r="G5554" i="11"/>
  <c r="G5538" i="11"/>
  <c r="G5522" i="11"/>
  <c r="G6216" i="11"/>
  <c r="F6207" i="11"/>
  <c r="F6198" i="11"/>
  <c r="F6143" i="11"/>
  <c r="H6134" i="11"/>
  <c r="F6118" i="11"/>
  <c r="I6104" i="11"/>
  <c r="H6098" i="11"/>
  <c r="I6092" i="11"/>
  <c r="H6086" i="11"/>
  <c r="F6262" i="11"/>
  <c r="F6170" i="11"/>
  <c r="G6134" i="11"/>
  <c r="H6110" i="11"/>
  <c r="H6104" i="11"/>
  <c r="G6098" i="11"/>
  <c r="H6092" i="11"/>
  <c r="G6086" i="11"/>
  <c r="H6080" i="11"/>
  <c r="I6074" i="11"/>
  <c r="I6068" i="11"/>
  <c r="G6063" i="11"/>
  <c r="I6037" i="11"/>
  <c r="G6028" i="11"/>
  <c r="H6009" i="11"/>
  <c r="G6000" i="11"/>
  <c r="F5996" i="11"/>
  <c r="F5987" i="11"/>
  <c r="G5983" i="11"/>
  <c r="F5975" i="11"/>
  <c r="G5967" i="11"/>
  <c r="F5963" i="11"/>
  <c r="F5944" i="11"/>
  <c r="F5940" i="11"/>
  <c r="G5936" i="11"/>
  <c r="G5932" i="11"/>
  <c r="F5921" i="11"/>
  <c r="F5907" i="11"/>
  <c r="G5897" i="11"/>
  <c r="F5894" i="11"/>
  <c r="G5887" i="11"/>
  <c r="F5884" i="11"/>
  <c r="F5874" i="11"/>
  <c r="F5861" i="11"/>
  <c r="F5848" i="11"/>
  <c r="G5815" i="11"/>
  <c r="G5807" i="11"/>
  <c r="G5799" i="11"/>
  <c r="G5791" i="11"/>
  <c r="G5783" i="11"/>
  <c r="G5775" i="11"/>
  <c r="G5767" i="11"/>
  <c r="G5759" i="11"/>
  <c r="G5751" i="11"/>
  <c r="G5743" i="11"/>
  <c r="G5735" i="11"/>
  <c r="G5727" i="11"/>
  <c r="G5719" i="11"/>
  <c r="G5711" i="11"/>
  <c r="G5703" i="11"/>
  <c r="G5695" i="11"/>
  <c r="G5679" i="11"/>
  <c r="G5671" i="11"/>
  <c r="G5663" i="11"/>
  <c r="G5655" i="11"/>
  <c r="G5647" i="11"/>
  <c r="G5639" i="11"/>
  <c r="G5631" i="11"/>
  <c r="G5623" i="11"/>
  <c r="G5615" i="11"/>
  <c r="G5607" i="11"/>
  <c r="G5599" i="11"/>
  <c r="G5591" i="11"/>
  <c r="G5583" i="11"/>
  <c r="G5575" i="11"/>
  <c r="G5567" i="11"/>
  <c r="G5559" i="11"/>
  <c r="G5551" i="11"/>
  <c r="G6320" i="11"/>
  <c r="H6274" i="11"/>
  <c r="H6187" i="11"/>
  <c r="F6134" i="11"/>
  <c r="G6125" i="11"/>
  <c r="G6110" i="11"/>
  <c r="G6104" i="11"/>
  <c r="F6092" i="11"/>
  <c r="F6086" i="11"/>
  <c r="G6080" i="11"/>
  <c r="H6074" i="11"/>
  <c r="H6068" i="11"/>
  <c r="F6063" i="11"/>
  <c r="I6052" i="11"/>
  <c r="H6047" i="11"/>
  <c r="F6042" i="11"/>
  <c r="F6028" i="11"/>
  <c r="G6023" i="11"/>
  <c r="F6018" i="11"/>
  <c r="H6004" i="11"/>
  <c r="F6000" i="11"/>
  <c r="G5991" i="11"/>
  <c r="F5983" i="11"/>
  <c r="F5967" i="11"/>
  <c r="G5959" i="11"/>
  <c r="F5955" i="11"/>
  <c r="F5936" i="11"/>
  <c r="F5932" i="11"/>
  <c r="G5928" i="11"/>
  <c r="G5924" i="11"/>
  <c r="G5900" i="11"/>
  <c r="F5897" i="11"/>
  <c r="F5887" i="11"/>
  <c r="F5851" i="11"/>
  <c r="F5829" i="11"/>
  <c r="G5826" i="11"/>
  <c r="F5815" i="11"/>
  <c r="F5807" i="11"/>
  <c r="F5799" i="11"/>
  <c r="F5791" i="11"/>
  <c r="F5783" i="11"/>
  <c r="F5775" i="11"/>
  <c r="F5767" i="11"/>
  <c r="F5759" i="11"/>
  <c r="F5751" i="11"/>
  <c r="F5743" i="11"/>
  <c r="F5735" i="11"/>
  <c r="F5727" i="11"/>
  <c r="F5719" i="11"/>
  <c r="F5711" i="11"/>
  <c r="F5703" i="11"/>
  <c r="F5695" i="11"/>
  <c r="F5687" i="11"/>
  <c r="F5679" i="11"/>
  <c r="F5671" i="11"/>
  <c r="F5663" i="11"/>
  <c r="F6286" i="11"/>
  <c r="I6205" i="11"/>
  <c r="H6196" i="11"/>
  <c r="H6159" i="11"/>
  <c r="F6150" i="11"/>
  <c r="I6141" i="11"/>
  <c r="F6117" i="11"/>
  <c r="F6080" i="11"/>
  <c r="G6074" i="11"/>
  <c r="I6057" i="11"/>
  <c r="H6052" i="11"/>
  <c r="G6047" i="11"/>
  <c r="F6023" i="11"/>
  <c r="G6004" i="11"/>
  <c r="F5991" i="11"/>
  <c r="F5978" i="11"/>
  <c r="F5959" i="11"/>
  <c r="F5947" i="11"/>
  <c r="F5928" i="11"/>
  <c r="F5924" i="11"/>
  <c r="F5917" i="11"/>
  <c r="F5900" i="11"/>
  <c r="F5890" i="11"/>
  <c r="F5877" i="11"/>
  <c r="F5864" i="11"/>
  <c r="G5854" i="11"/>
  <c r="G5838" i="11"/>
  <c r="F5835" i="11"/>
  <c r="F5832" i="11"/>
  <c r="F5826" i="11"/>
  <c r="G5652" i="11"/>
  <c r="G5644" i="11"/>
  <c r="G5636" i="11"/>
  <c r="G5628" i="11"/>
  <c r="G5620" i="11"/>
  <c r="G5612" i="11"/>
  <c r="G5604" i="11"/>
  <c r="G5596" i="11"/>
  <c r="G5588" i="11"/>
  <c r="G5580" i="11"/>
  <c r="G5572" i="11"/>
  <c r="G5564" i="11"/>
  <c r="G5556" i="11"/>
  <c r="G5548" i="11"/>
  <c r="G5540" i="11"/>
  <c r="G5532" i="11"/>
  <c r="G5524" i="11"/>
  <c r="F6214" i="11"/>
  <c r="G6205" i="11"/>
  <c r="F6177" i="11"/>
  <c r="F6159" i="11"/>
  <c r="G6141" i="11"/>
  <c r="F6074" i="11"/>
  <c r="G6052" i="11"/>
  <c r="F6047" i="11"/>
  <c r="I6036" i="11"/>
  <c r="F6032" i="11"/>
  <c r="G6008" i="11"/>
  <c r="F6004" i="11"/>
  <c r="F5986" i="11"/>
  <c r="F5970" i="11"/>
  <c r="H5962" i="11"/>
  <c r="F5951" i="11"/>
  <c r="G5943" i="11"/>
  <c r="F5939" i="11"/>
  <c r="H5920" i="11"/>
  <c r="H5913" i="11"/>
  <c r="G5910" i="11"/>
  <c r="H5906" i="11"/>
  <c r="F5903" i="11"/>
  <c r="H6307" i="11"/>
  <c r="H6132" i="11"/>
  <c r="I6123" i="11"/>
  <c r="I6116" i="11"/>
  <c r="I6041" i="11"/>
  <c r="H6036" i="11"/>
  <c r="I6017" i="11"/>
  <c r="I6012" i="11"/>
  <c r="F6008" i="11"/>
  <c r="F5962" i="11"/>
  <c r="F5943" i="11"/>
  <c r="F5931" i="11"/>
  <c r="G5920" i="11"/>
  <c r="G5913" i="11"/>
  <c r="F5906" i="11"/>
  <c r="F5893" i="11"/>
  <c r="F5880" i="11"/>
  <c r="G5870" i="11"/>
  <c r="G5860" i="11"/>
  <c r="F5857" i="11"/>
  <c r="F5847" i="11"/>
  <c r="F5820" i="11"/>
  <c r="G5793" i="11"/>
  <c r="G5785" i="11"/>
  <c r="G5777" i="11"/>
  <c r="G5761" i="11"/>
  <c r="G5745" i="11"/>
  <c r="G5737" i="11"/>
  <c r="G5729" i="11"/>
  <c r="G5721" i="11"/>
  <c r="G5713" i="11"/>
  <c r="G5705" i="11"/>
  <c r="G5689" i="11"/>
  <c r="G5681" i="11"/>
  <c r="G5657" i="11"/>
  <c r="G5649" i="11"/>
  <c r="G5633" i="11"/>
  <c r="G5625" i="11"/>
  <c r="G5617" i="11"/>
  <c r="G5609" i="11"/>
  <c r="G6247" i="11"/>
  <c r="H6223" i="11"/>
  <c r="H6148" i="11"/>
  <c r="H6123" i="11"/>
  <c r="G6036" i="11"/>
  <c r="H6031" i="11"/>
  <c r="H6017" i="11"/>
  <c r="H6012" i="11"/>
  <c r="F5999" i="11"/>
  <c r="F5994" i="11"/>
  <c r="I5977" i="11"/>
  <c r="I5973" i="11"/>
  <c r="F5954" i="11"/>
  <c r="H5946" i="11"/>
  <c r="F5935" i="11"/>
  <c r="G5927" i="11"/>
  <c r="F5920" i="11"/>
  <c r="H5916" i="11"/>
  <c r="F5913" i="11"/>
  <c r="I5909" i="11"/>
  <c r="I5899" i="11"/>
  <c r="F6294" i="11"/>
  <c r="F6270" i="11"/>
  <c r="H6203" i="11"/>
  <c r="G6184" i="11"/>
  <c r="H6166" i="11"/>
  <c r="G6157" i="11"/>
  <c r="H6139" i="11"/>
  <c r="I6101" i="11"/>
  <c r="I6084" i="11"/>
  <c r="F6066" i="11"/>
  <c r="F6056" i="11"/>
  <c r="F6036" i="11"/>
  <c r="G6031" i="11"/>
  <c r="F6026" i="11"/>
  <c r="G6012" i="11"/>
  <c r="I5985" i="11"/>
  <c r="I5981" i="11"/>
  <c r="H5977" i="11"/>
  <c r="I5969" i="11"/>
  <c r="I5965" i="11"/>
  <c r="F5946" i="11"/>
  <c r="H5938" i="11"/>
  <c r="F5927" i="11"/>
  <c r="F5923" i="11"/>
  <c r="G5916" i="11"/>
  <c r="H5909" i="11"/>
  <c r="I5902" i="11"/>
  <c r="H5899" i="11"/>
  <c r="F5896" i="11"/>
  <c r="I5892" i="11"/>
  <c r="H5889" i="11"/>
  <c r="G5886" i="11"/>
  <c r="H5879" i="11"/>
  <c r="G5876" i="11"/>
  <c r="F5873" i="11"/>
  <c r="H5866" i="11"/>
  <c r="F5863" i="11"/>
  <c r="H6033" i="11"/>
  <c r="H5983" i="11"/>
  <c r="I5957" i="11"/>
  <c r="H5930" i="11"/>
  <c r="F5904" i="11"/>
  <c r="H5887" i="11"/>
  <c r="G5879" i="11"/>
  <c r="F5871" i="11"/>
  <c r="H5856" i="11"/>
  <c r="H5825" i="11"/>
  <c r="H5816" i="11"/>
  <c r="H5811" i="11"/>
  <c r="H5798" i="11"/>
  <c r="G5776" i="11"/>
  <c r="F5771" i="11"/>
  <c r="G5766" i="11"/>
  <c r="H5752" i="11"/>
  <c r="G5747" i="11"/>
  <c r="H5742" i="11"/>
  <c r="H5723" i="11"/>
  <c r="F5714" i="11"/>
  <c r="I5699" i="11"/>
  <c r="F5662" i="11"/>
  <c r="F5657" i="11"/>
  <c r="I5648" i="11"/>
  <c r="F5640" i="11"/>
  <c r="G5632" i="11"/>
  <c r="F5628" i="11"/>
  <c r="H5624" i="11"/>
  <c r="I5616" i="11"/>
  <c r="F5605" i="11"/>
  <c r="G5601" i="11"/>
  <c r="G5587" i="11"/>
  <c r="I5576" i="11"/>
  <c r="F5573" i="11"/>
  <c r="G5569" i="11"/>
  <c r="G5555" i="11"/>
  <c r="F5538" i="11"/>
  <c r="F5525" i="11"/>
  <c r="G5513" i="11"/>
  <c r="G5505" i="11"/>
  <c r="G5497" i="11"/>
  <c r="G5489" i="11"/>
  <c r="G5481" i="11"/>
  <c r="G5473" i="11"/>
  <c r="G5465" i="11"/>
  <c r="G5457" i="11"/>
  <c r="G5449" i="11"/>
  <c r="G5441" i="11"/>
  <c r="G5433" i="11"/>
  <c r="G5425" i="11"/>
  <c r="G5417" i="11"/>
  <c r="G5409" i="11"/>
  <c r="G5401" i="11"/>
  <c r="G5393" i="11"/>
  <c r="G5385" i="11"/>
  <c r="G5377" i="11"/>
  <c r="G5369" i="11"/>
  <c r="G5361" i="11"/>
  <c r="G5353" i="11"/>
  <c r="G5345" i="11"/>
  <c r="G5337" i="11"/>
  <c r="G5329" i="11"/>
  <c r="G5321" i="11"/>
  <c r="G5313" i="11"/>
  <c r="G5297" i="11"/>
  <c r="G5281" i="11"/>
  <c r="G5265" i="11"/>
  <c r="G5225" i="11"/>
  <c r="G5217" i="11"/>
  <c r="G5209" i="11"/>
  <c r="F6012" i="11"/>
  <c r="F5938" i="11"/>
  <c r="G5863" i="11"/>
  <c r="G5856" i="11"/>
  <c r="G5825" i="11"/>
  <c r="G5816" i="11"/>
  <c r="G5811" i="11"/>
  <c r="G5798" i="11"/>
  <c r="I5779" i="11"/>
  <c r="F5766" i="11"/>
  <c r="F5761" i="11"/>
  <c r="F5756" i="11"/>
  <c r="G5752" i="11"/>
  <c r="F5747" i="11"/>
  <c r="G5742" i="11"/>
  <c r="H5737" i="11"/>
  <c r="H5728" i="11"/>
  <c r="G5723" i="11"/>
  <c r="H5718" i="11"/>
  <c r="I5704" i="11"/>
  <c r="H5699" i="11"/>
  <c r="F5690" i="11"/>
  <c r="I5675" i="11"/>
  <c r="H5652" i="11"/>
  <c r="H5648" i="11"/>
  <c r="I5643" i="11"/>
  <c r="I5635" i="11"/>
  <c r="F5632" i="11"/>
  <c r="G5624" i="11"/>
  <c r="F5620" i="11"/>
  <c r="H5616" i="11"/>
  <c r="H5612" i="11"/>
  <c r="I5608" i="11"/>
  <c r="F5601" i="11"/>
  <c r="F5594" i="11"/>
  <c r="H5590" i="11"/>
  <c r="F5587" i="11"/>
  <c r="H5583" i="11"/>
  <c r="H5576" i="11"/>
  <c r="F5569" i="11"/>
  <c r="F5562" i="11"/>
  <c r="H5558" i="11"/>
  <c r="F5555" i="11"/>
  <c r="H5551" i="11"/>
  <c r="I5544" i="11"/>
  <c r="H5541" i="11"/>
  <c r="I5534" i="11"/>
  <c r="H5531" i="11"/>
  <c r="G5528" i="11"/>
  <c r="H5521" i="11"/>
  <c r="H5518" i="11"/>
  <c r="F5513" i="11"/>
  <c r="H5510" i="11"/>
  <c r="F5505" i="11"/>
  <c r="H5502" i="11"/>
  <c r="F5497" i="11"/>
  <c r="H5494" i="11"/>
  <c r="F5489" i="11"/>
  <c r="H5486" i="11"/>
  <c r="F5481" i="11"/>
  <c r="H5478" i="11"/>
  <c r="F5473" i="11"/>
  <c r="H5470" i="11"/>
  <c r="F5465" i="11"/>
  <c r="H5462" i="11"/>
  <c r="F5457" i="11"/>
  <c r="H5454" i="11"/>
  <c r="F5449" i="11"/>
  <c r="H5446" i="11"/>
  <c r="F5441" i="11"/>
  <c r="H5438" i="11"/>
  <c r="F5433" i="11"/>
  <c r="H5430" i="11"/>
  <c r="H5965" i="11"/>
  <c r="G5894" i="11"/>
  <c r="H5886" i="11"/>
  <c r="G5848" i="11"/>
  <c r="F5841" i="11"/>
  <c r="I5830" i="11"/>
  <c r="F5825" i="11"/>
  <c r="F5811" i="11"/>
  <c r="F5802" i="11"/>
  <c r="F5798" i="11"/>
  <c r="H5793" i="11"/>
  <c r="I5784" i="11"/>
  <c r="H5779" i="11"/>
  <c r="H5775" i="11"/>
  <c r="F5742" i="11"/>
  <c r="F5737" i="11"/>
  <c r="F5732" i="11"/>
  <c r="G5728" i="11"/>
  <c r="F5723" i="11"/>
  <c r="G5718" i="11"/>
  <c r="H5713" i="11"/>
  <c r="H5704" i="11"/>
  <c r="G5699" i="11"/>
  <c r="H5694" i="11"/>
  <c r="I5680" i="11"/>
  <c r="H5675" i="11"/>
  <c r="F5666" i="11"/>
  <c r="F5652" i="11"/>
  <c r="G5648" i="11"/>
  <c r="H5643" i="11"/>
  <c r="H5639" i="11"/>
  <c r="H5635" i="11"/>
  <c r="F5624" i="11"/>
  <c r="G5616" i="11"/>
  <c r="F5612" i="11"/>
  <c r="H5608" i="11"/>
  <c r="H5604" i="11"/>
  <c r="I5597" i="11"/>
  <c r="G5590" i="11"/>
  <c r="F5583" i="11"/>
  <c r="G5576" i="11"/>
  <c r="H5572" i="11"/>
  <c r="I5565" i="11"/>
  <c r="G5558" i="11"/>
  <c r="F5551" i="11"/>
  <c r="H5544" i="11"/>
  <c r="F5541" i="11"/>
  <c r="H5534" i="11"/>
  <c r="G5531" i="11"/>
  <c r="F5528" i="11"/>
  <c r="I5524" i="11"/>
  <c r="G5521" i="11"/>
  <c r="G5518" i="11"/>
  <c r="G5510" i="11"/>
  <c r="G5502" i="11"/>
  <c r="G5494" i="11"/>
  <c r="G5486" i="11"/>
  <c r="G5478" i="11"/>
  <c r="G5470" i="11"/>
  <c r="G5462" i="11"/>
  <c r="G5454" i="11"/>
  <c r="G5446" i="11"/>
  <c r="G5438" i="11"/>
  <c r="G5430" i="11"/>
  <c r="G5422" i="11"/>
  <c r="G5414" i="11"/>
  <c r="G5406" i="11"/>
  <c r="G5398" i="11"/>
  <c r="G5390" i="11"/>
  <c r="G5382" i="11"/>
  <c r="G5374" i="11"/>
  <c r="G5366" i="11"/>
  <c r="G5358" i="11"/>
  <c r="G5350" i="11"/>
  <c r="G5342" i="11"/>
  <c r="G5334" i="11"/>
  <c r="G5326" i="11"/>
  <c r="G5318" i="11"/>
  <c r="G5310" i="11"/>
  <c r="H6101" i="11"/>
  <c r="H5981" i="11"/>
  <c r="F5973" i="11"/>
  <c r="H5919" i="11"/>
  <c r="H5902" i="11"/>
  <c r="F5886" i="11"/>
  <c r="H5870" i="11"/>
  <c r="I5819" i="11"/>
  <c r="H5806" i="11"/>
  <c r="F5793" i="11"/>
  <c r="F5788" i="11"/>
  <c r="H5784" i="11"/>
  <c r="G5779" i="11"/>
  <c r="F5770" i="11"/>
  <c r="I5755" i="11"/>
  <c r="H5751" i="11"/>
  <c r="F5718" i="11"/>
  <c r="F5713" i="11"/>
  <c r="F5708" i="11"/>
  <c r="G5704" i="11"/>
  <c r="F5699" i="11"/>
  <c r="G5694" i="11"/>
  <c r="H5689" i="11"/>
  <c r="H5680" i="11"/>
  <c r="G5675" i="11"/>
  <c r="H5670" i="11"/>
  <c r="I5656" i="11"/>
  <c r="G5643" i="11"/>
  <c r="F5639" i="11"/>
  <c r="G5635" i="11"/>
  <c r="H5631" i="11"/>
  <c r="H5627" i="11"/>
  <c r="F5616" i="11"/>
  <c r="G5608" i="11"/>
  <c r="F5604" i="11"/>
  <c r="H5597" i="11"/>
  <c r="H5593" i="11"/>
  <c r="F5590" i="11"/>
  <c r="H5579" i="11"/>
  <c r="F5576" i="11"/>
  <c r="F5572" i="11"/>
  <c r="H5565" i="11"/>
  <c r="H5561" i="11"/>
  <c r="F5558" i="11"/>
  <c r="H5547" i="11"/>
  <c r="G5544" i="11"/>
  <c r="H5537" i="11"/>
  <c r="G5534" i="11"/>
  <c r="F5531" i="11"/>
  <c r="H5524" i="11"/>
  <c r="F5521" i="11"/>
  <c r="F5518" i="11"/>
  <c r="H5515" i="11"/>
  <c r="F5510" i="11"/>
  <c r="H5507" i="11"/>
  <c r="F5502" i="11"/>
  <c r="H5499" i="11"/>
  <c r="F5494" i="11"/>
  <c r="H5491" i="11"/>
  <c r="F5486" i="11"/>
  <c r="H5483" i="11"/>
  <c r="F5478" i="11"/>
  <c r="H5475" i="11"/>
  <c r="F5470" i="11"/>
  <c r="H5467" i="11"/>
  <c r="F5462" i="11"/>
  <c r="H5459" i="11"/>
  <c r="F5454" i="11"/>
  <c r="H5451" i="11"/>
  <c r="F5446" i="11"/>
  <c r="H5443" i="11"/>
  <c r="F5438" i="11"/>
  <c r="H5435" i="11"/>
  <c r="F5430" i="11"/>
  <c r="H5427" i="11"/>
  <c r="F5422" i="11"/>
  <c r="H5419" i="11"/>
  <c r="F5414" i="11"/>
  <c r="H5411" i="11"/>
  <c r="F6175" i="11"/>
  <c r="F6031" i="11"/>
  <c r="H6021" i="11"/>
  <c r="H5876" i="11"/>
  <c r="F5870" i="11"/>
  <c r="F5854" i="11"/>
  <c r="G5847" i="11"/>
  <c r="H5840" i="11"/>
  <c r="H5819" i="11"/>
  <c r="G5806" i="11"/>
  <c r="G5784" i="11"/>
  <c r="F5779" i="11"/>
  <c r="H5755" i="11"/>
  <c r="F5746" i="11"/>
  <c r="F5694" i="11"/>
  <c r="F5689" i="11"/>
  <c r="F5684" i="11"/>
  <c r="G5680" i="11"/>
  <c r="F5675" i="11"/>
  <c r="G5670" i="11"/>
  <c r="H5656" i="11"/>
  <c r="H5647" i="11"/>
  <c r="F5643" i="11"/>
  <c r="F5635" i="11"/>
  <c r="F5631" i="11"/>
  <c r="G5627" i="11"/>
  <c r="H5623" i="11"/>
  <c r="F5608" i="11"/>
  <c r="F5597" i="11"/>
  <c r="G5593" i="11"/>
  <c r="H5586" i="11"/>
  <c r="G5579" i="11"/>
  <c r="F5565" i="11"/>
  <c r="G5561" i="11"/>
  <c r="H5554" i="11"/>
  <c r="G5547" i="11"/>
  <c r="F5544" i="11"/>
  <c r="G5537" i="11"/>
  <c r="F5534" i="11"/>
  <c r="F5524" i="11"/>
  <c r="G5515" i="11"/>
  <c r="G5507" i="11"/>
  <c r="G5499" i="11"/>
  <c r="G5491" i="11"/>
  <c r="G5483" i="11"/>
  <c r="G5475" i="11"/>
  <c r="G5467" i="11"/>
  <c r="G5459" i="11"/>
  <c r="G5451" i="11"/>
  <c r="G5443" i="11"/>
  <c r="G5435" i="11"/>
  <c r="G5427" i="11"/>
  <c r="G5419" i="11"/>
  <c r="G5411" i="11"/>
  <c r="G5403" i="11"/>
  <c r="G5395" i="11"/>
  <c r="G5387" i="11"/>
  <c r="G5379" i="11"/>
  <c r="G5371" i="11"/>
  <c r="G5363" i="11"/>
  <c r="G5355" i="11"/>
  <c r="G5347" i="11"/>
  <c r="G5339" i="11"/>
  <c r="G5331" i="11"/>
  <c r="G5323" i="11"/>
  <c r="G5315" i="11"/>
  <c r="G5307" i="11"/>
  <c r="G5299" i="11"/>
  <c r="G5291" i="11"/>
  <c r="G5283" i="11"/>
  <c r="G5275" i="11"/>
  <c r="G5267" i="11"/>
  <c r="G5259" i="11"/>
  <c r="G5251" i="11"/>
  <c r="G5243" i="11"/>
  <c r="G5235" i="11"/>
  <c r="G5227" i="11"/>
  <c r="G5219" i="11"/>
  <c r="G5211" i="11"/>
  <c r="G5203" i="11"/>
  <c r="G5195" i="11"/>
  <c r="G5187" i="11"/>
  <c r="G5179" i="11"/>
  <c r="G5171" i="11"/>
  <c r="G5163" i="11"/>
  <c r="G5147" i="11"/>
  <c r="G5139" i="11"/>
  <c r="G5131" i="11"/>
  <c r="G5115" i="11"/>
  <c r="G5107" i="11"/>
  <c r="G5099" i="11"/>
  <c r="G5091" i="11"/>
  <c r="G5083" i="11"/>
  <c r="G5075" i="11"/>
  <c r="G5067" i="11"/>
  <c r="G5059" i="11"/>
  <c r="G5051" i="11"/>
  <c r="G5043" i="11"/>
  <c r="G5035" i="11"/>
  <c r="H5892" i="11"/>
  <c r="F5876" i="11"/>
  <c r="H5861" i="11"/>
  <c r="G5840" i="11"/>
  <c r="H5834" i="11"/>
  <c r="G5819" i="11"/>
  <c r="F5810" i="11"/>
  <c r="F5806" i="11"/>
  <c r="I5787" i="11"/>
  <c r="H5760" i="11"/>
  <c r="G5755" i="11"/>
  <c r="H5750" i="11"/>
  <c r="H5731" i="11"/>
  <c r="F5722" i="11"/>
  <c r="I5707" i="11"/>
  <c r="H5703" i="11"/>
  <c r="F5670" i="11"/>
  <c r="F5665" i="11"/>
  <c r="F5660" i="11"/>
  <c r="G5656" i="11"/>
  <c r="H5651" i="11"/>
  <c r="F5647" i="11"/>
  <c r="F5627" i="11"/>
  <c r="F5623" i="11"/>
  <c r="H5615" i="11"/>
  <c r="F5593" i="11"/>
  <c r="F5586" i="11"/>
  <c r="H5582" i="11"/>
  <c r="F5579" i="11"/>
  <c r="H5575" i="11"/>
  <c r="H5568" i="11"/>
  <c r="F5561" i="11"/>
  <c r="F5554" i="11"/>
  <c r="H5550" i="11"/>
  <c r="F5547" i="11"/>
  <c r="H5540" i="11"/>
  <c r="F5537" i="11"/>
  <c r="G5527" i="11"/>
  <c r="F5515" i="11"/>
  <c r="H5512" i="11"/>
  <c r="F5507" i="11"/>
  <c r="H5504" i="11"/>
  <c r="F5499" i="11"/>
  <c r="H5496" i="11"/>
  <c r="F5491" i="11"/>
  <c r="H5488" i="11"/>
  <c r="F5483" i="11"/>
  <c r="H5480" i="11"/>
  <c r="F5475" i="11"/>
  <c r="H5472" i="11"/>
  <c r="F5467" i="11"/>
  <c r="H5464" i="11"/>
  <c r="F5459" i="11"/>
  <c r="H5456" i="11"/>
  <c r="F5451" i="11"/>
  <c r="H5448" i="11"/>
  <c r="F5443" i="11"/>
  <c r="H5440" i="11"/>
  <c r="F5435" i="11"/>
  <c r="H5432" i="11"/>
  <c r="F5427" i="11"/>
  <c r="H5424" i="11"/>
  <c r="F5419" i="11"/>
  <c r="H5416" i="11"/>
  <c r="F5411" i="11"/>
  <c r="H5408" i="11"/>
  <c r="F5403" i="11"/>
  <c r="H5400" i="11"/>
  <c r="F5395" i="11"/>
  <c r="H5392" i="11"/>
  <c r="F5387" i="11"/>
  <c r="H5384" i="11"/>
  <c r="F5379" i="11"/>
  <c r="H5376" i="11"/>
  <c r="F5371" i="11"/>
  <c r="H5368" i="11"/>
  <c r="F5363" i="11"/>
  <c r="H5360" i="11"/>
  <c r="F5355" i="11"/>
  <c r="H5352" i="11"/>
  <c r="F5347" i="11"/>
  <c r="H5344" i="11"/>
  <c r="F5339" i="11"/>
  <c r="H5336" i="11"/>
  <c r="F5331" i="11"/>
  <c r="H5328" i="11"/>
  <c r="F5323" i="11"/>
  <c r="H5320" i="11"/>
  <c r="F5315" i="11"/>
  <c r="H5312" i="11"/>
  <c r="H6282" i="11"/>
  <c r="H6089" i="11"/>
  <c r="F6058" i="11"/>
  <c r="I5989" i="11"/>
  <c r="G5944" i="11"/>
  <c r="H5936" i="11"/>
  <c r="F5909" i="11"/>
  <c r="I5900" i="11"/>
  <c r="I5869" i="11"/>
  <c r="F5840" i="11"/>
  <c r="G5834" i="11"/>
  <c r="F5823" i="11"/>
  <c r="F5819" i="11"/>
  <c r="F5801" i="11"/>
  <c r="H5787" i="11"/>
  <c r="F5774" i="11"/>
  <c r="F5769" i="11"/>
  <c r="F5764" i="11"/>
  <c r="G5760" i="11"/>
  <c r="F5755" i="11"/>
  <c r="G5750" i="11"/>
  <c r="H5736" i="11"/>
  <c r="G5731" i="11"/>
  <c r="H5707" i="11"/>
  <c r="F5698" i="11"/>
  <c r="G5651" i="11"/>
  <c r="G5638" i="11"/>
  <c r="F5619" i="11"/>
  <c r="F5615" i="11"/>
  <c r="G5600" i="11"/>
  <c r="G5582" i="11"/>
  <c r="F5575" i="11"/>
  <c r="G5568" i="11"/>
  <c r="G5550" i="11"/>
  <c r="F5540" i="11"/>
  <c r="F5527" i="11"/>
  <c r="G5512" i="11"/>
  <c r="G5504" i="11"/>
  <c r="G5496" i="11"/>
  <c r="G5488" i="11"/>
  <c r="G5480" i="11"/>
  <c r="G5472" i="11"/>
  <c r="G5464" i="11"/>
  <c r="G5456" i="11"/>
  <c r="G5448" i="11"/>
  <c r="G5440" i="11"/>
  <c r="G5432" i="11"/>
  <c r="G5424" i="11"/>
  <c r="G5416" i="11"/>
  <c r="G5408" i="11"/>
  <c r="G5400" i="11"/>
  <c r="G5392" i="11"/>
  <c r="G5384" i="11"/>
  <c r="G5376" i="11"/>
  <c r="G5368" i="11"/>
  <c r="G5360" i="11"/>
  <c r="G5352" i="11"/>
  <c r="G5344" i="11"/>
  <c r="G5336" i="11"/>
  <c r="G5328" i="11"/>
  <c r="G5320" i="11"/>
  <c r="G5312" i="11"/>
  <c r="G5304" i="11"/>
  <c r="G5296" i="11"/>
  <c r="G5288" i="11"/>
  <c r="G5280" i="11"/>
  <c r="G5272" i="11"/>
  <c r="G5264" i="11"/>
  <c r="G5256" i="11"/>
  <c r="G5248" i="11"/>
  <c r="G5240" i="11"/>
  <c r="G5232" i="11"/>
  <c r="G5224" i="11"/>
  <c r="G5216" i="11"/>
  <c r="G5208" i="11"/>
  <c r="G5200" i="11"/>
  <c r="G5192" i="11"/>
  <c r="G5184" i="11"/>
  <c r="G5176" i="11"/>
  <c r="G5168" i="11"/>
  <c r="G5160" i="11"/>
  <c r="G5152" i="11"/>
  <c r="G5144" i="11"/>
  <c r="G5136" i="11"/>
  <c r="G5128" i="11"/>
  <c r="G5120" i="11"/>
  <c r="G5112" i="11"/>
  <c r="G5104" i="11"/>
  <c r="G5096" i="11"/>
  <c r="G5088" i="11"/>
  <c r="G5080" i="11"/>
  <c r="G5072" i="11"/>
  <c r="G5064" i="11"/>
  <c r="G5056" i="11"/>
  <c r="G5048" i="11"/>
  <c r="G5040" i="11"/>
  <c r="G5032" i="11"/>
  <c r="F6048" i="11"/>
  <c r="F5979" i="11"/>
  <c r="F5971" i="11"/>
  <c r="H5860" i="11"/>
  <c r="F5853" i="11"/>
  <c r="I5846" i="11"/>
  <c r="F5834" i="11"/>
  <c r="G5828" i="11"/>
  <c r="F5796" i="11"/>
  <c r="H5792" i="11"/>
  <c r="G5787" i="11"/>
  <c r="F5778" i="11"/>
  <c r="F5750" i="11"/>
  <c r="F5745" i="11"/>
  <c r="F5740" i="11"/>
  <c r="G5736" i="11"/>
  <c r="F5731" i="11"/>
  <c r="G5726" i="11"/>
  <c r="H5712" i="11"/>
  <c r="G5707" i="11"/>
  <c r="H5683" i="11"/>
  <c r="F5674" i="11"/>
  <c r="F5651" i="11"/>
  <c r="F5642" i="11"/>
  <c r="F5638" i="11"/>
  <c r="G5630" i="11"/>
  <c r="F5611" i="11"/>
  <c r="F5607" i="11"/>
  <c r="F5600" i="11"/>
  <c r="F5596" i="11"/>
  <c r="F5582" i="11"/>
  <c r="F5568" i="11"/>
  <c r="F5564" i="11"/>
  <c r="F5550" i="11"/>
  <c r="G5543" i="11"/>
  <c r="I5533" i="11"/>
  <c r="F5530" i="11"/>
  <c r="F5512" i="11"/>
  <c r="F5504" i="11"/>
  <c r="F5496" i="11"/>
  <c r="F5488" i="11"/>
  <c r="F5480" i="11"/>
  <c r="F5472" i="11"/>
  <c r="F5464" i="11"/>
  <c r="F5456" i="11"/>
  <c r="F5448" i="11"/>
  <c r="F5440" i="11"/>
  <c r="F5432" i="11"/>
  <c r="F5424" i="11"/>
  <c r="F5416" i="11"/>
  <c r="F5408" i="11"/>
  <c r="F5400" i="11"/>
  <c r="F5392" i="11"/>
  <c r="F5384" i="11"/>
  <c r="F5376" i="11"/>
  <c r="F5368" i="11"/>
  <c r="F5360" i="11"/>
  <c r="F5352" i="11"/>
  <c r="F5344" i="11"/>
  <c r="F5336" i="11"/>
  <c r="F5328" i="11"/>
  <c r="F5320" i="11"/>
  <c r="F5312" i="11"/>
  <c r="F5304" i="11"/>
  <c r="F5296" i="11"/>
  <c r="H6028" i="11"/>
  <c r="I6009" i="11"/>
  <c r="F5952" i="11"/>
  <c r="F5916" i="11"/>
  <c r="F5883" i="11"/>
  <c r="F5860" i="11"/>
  <c r="H5846" i="11"/>
  <c r="F5828" i="11"/>
  <c r="F5818" i="11"/>
  <c r="F5814" i="11"/>
  <c r="G5792" i="11"/>
  <c r="F5787" i="11"/>
  <c r="H5759" i="11"/>
  <c r="F5726" i="11"/>
  <c r="F5721" i="11"/>
  <c r="F5716" i="11"/>
  <c r="G5712" i="11"/>
  <c r="F5707" i="11"/>
  <c r="H5688" i="11"/>
  <c r="G5683" i="11"/>
  <c r="H5659" i="11"/>
  <c r="F5655" i="11"/>
  <c r="F5634" i="11"/>
  <c r="F5630" i="11"/>
  <c r="H5626" i="11"/>
  <c r="F5589" i="11"/>
  <c r="H5578" i="11"/>
  <c r="F5557" i="11"/>
  <c r="F5543" i="11"/>
  <c r="H5533" i="11"/>
  <c r="G5285" i="11"/>
  <c r="G5277" i="11"/>
  <c r="G5269" i="11"/>
  <c r="G5261" i="11"/>
  <c r="G5253" i="11"/>
  <c r="G5245" i="11"/>
  <c r="G5237" i="11"/>
  <c r="G5229" i="11"/>
  <c r="G5221" i="11"/>
  <c r="G5213" i="11"/>
  <c r="G5205" i="11"/>
  <c r="G5197" i="11"/>
  <c r="G5189" i="11"/>
  <c r="G5181" i="11"/>
  <c r="G5173" i="11"/>
  <c r="G5165" i="11"/>
  <c r="G5157" i="11"/>
  <c r="G5149" i="11"/>
  <c r="G5141" i="11"/>
  <c r="G5133" i="11"/>
  <c r="G5125" i="11"/>
  <c r="G5117" i="11"/>
  <c r="G5109" i="11"/>
  <c r="G5101" i="11"/>
  <c r="G5093" i="11"/>
  <c r="G5085" i="11"/>
  <c r="G5069" i="11"/>
  <c r="G5061" i="11"/>
  <c r="G5053" i="11"/>
  <c r="G5037" i="11"/>
  <c r="I6107" i="11"/>
  <c r="I5961" i="11"/>
  <c r="I5924" i="11"/>
  <c r="F5899" i="11"/>
  <c r="H5874" i="11"/>
  <c r="H5822" i="11"/>
  <c r="F5809" i="11"/>
  <c r="I5800" i="11"/>
  <c r="H5763" i="11"/>
  <c r="F5754" i="11"/>
  <c r="H5735" i="11"/>
  <c r="F5702" i="11"/>
  <c r="F5697" i="11"/>
  <c r="F5692" i="11"/>
  <c r="G5688" i="11"/>
  <c r="F5683" i="11"/>
  <c r="H5664" i="11"/>
  <c r="G5659" i="11"/>
  <c r="F5646" i="11"/>
  <c r="F5626" i="11"/>
  <c r="F5622" i="11"/>
  <c r="F5603" i="11"/>
  <c r="F5585" i="11"/>
  <c r="F5578" i="11"/>
  <c r="F5571" i="11"/>
  <c r="F5553" i="11"/>
  <c r="F5546" i="11"/>
  <c r="F5533" i="11"/>
  <c r="F5520" i="11"/>
  <c r="F5517" i="11"/>
  <c r="F5509" i="11"/>
  <c r="F5501" i="11"/>
  <c r="F5493" i="11"/>
  <c r="F5485" i="11"/>
  <c r="F5477" i="11"/>
  <c r="F5469" i="11"/>
  <c r="F5461" i="11"/>
  <c r="F5453" i="11"/>
  <c r="F5445" i="11"/>
  <c r="F5437" i="11"/>
  <c r="F5429" i="11"/>
  <c r="F5421" i="11"/>
  <c r="F5413" i="11"/>
  <c r="F5405" i="11"/>
  <c r="F5397" i="11"/>
  <c r="F5389" i="11"/>
  <c r="F5381" i="11"/>
  <c r="F5373" i="11"/>
  <c r="F5365" i="11"/>
  <c r="F5357" i="11"/>
  <c r="F5349" i="11"/>
  <c r="F5341" i="11"/>
  <c r="F5333" i="11"/>
  <c r="F5325" i="11"/>
  <c r="F5317" i="11"/>
  <c r="F5309" i="11"/>
  <c r="F5301" i="11"/>
  <c r="G5996" i="11"/>
  <c r="F5867" i="11"/>
  <c r="F5838" i="11"/>
  <c r="G5822" i="11"/>
  <c r="F5804" i="11"/>
  <c r="H5800" i="11"/>
  <c r="H5795" i="11"/>
  <c r="F5782" i="11"/>
  <c r="H5768" i="11"/>
  <c r="G5763" i="11"/>
  <c r="H5739" i="11"/>
  <c r="F5730" i="11"/>
  <c r="F5678" i="11"/>
  <c r="F5673" i="11"/>
  <c r="F5668" i="11"/>
  <c r="G5664" i="11"/>
  <c r="F5659" i="11"/>
  <c r="F5650" i="11"/>
  <c r="F5641" i="11"/>
  <c r="F5618" i="11"/>
  <c r="F5614" i="11"/>
  <c r="G5606" i="11"/>
  <c r="F5599" i="11"/>
  <c r="G5574" i="11"/>
  <c r="F5567" i="11"/>
  <c r="G5526" i="11"/>
  <c r="F5523" i="11"/>
  <c r="G5514" i="11"/>
  <c r="G5506" i="11"/>
  <c r="G5498" i="11"/>
  <c r="G5490" i="11"/>
  <c r="G5482" i="11"/>
  <c r="G5474" i="11"/>
  <c r="G5458" i="11"/>
  <c r="G5442" i="11"/>
  <c r="G5410" i="11"/>
  <c r="G5386" i="11"/>
  <c r="G5378" i="11"/>
  <c r="G5370" i="11"/>
  <c r="G5338" i="11"/>
  <c r="G5330" i="11"/>
  <c r="G5322" i="11"/>
  <c r="G5306" i="11"/>
  <c r="G5298" i="11"/>
  <c r="G5282" i="11"/>
  <c r="G5274" i="11"/>
  <c r="G5266" i="11"/>
  <c r="G5242" i="11"/>
  <c r="G5226" i="11"/>
  <c r="G5170" i="11"/>
  <c r="G5138" i="11"/>
  <c r="G5106" i="11"/>
  <c r="G5074" i="11"/>
  <c r="G5042" i="11"/>
  <c r="F6316" i="11"/>
  <c r="H5969" i="11"/>
  <c r="H5932" i="11"/>
  <c r="F5844" i="11"/>
  <c r="F5822" i="11"/>
  <c r="G5800" i="11"/>
  <c r="G5795" i="11"/>
  <c r="F5786" i="11"/>
  <c r="F5777" i="11"/>
  <c r="F5772" i="11"/>
  <c r="G5768" i="11"/>
  <c r="F5763" i="11"/>
  <c r="H5744" i="11"/>
  <c r="G5739" i="11"/>
  <c r="H5715" i="11"/>
  <c r="F5706" i="11"/>
  <c r="F5633" i="11"/>
  <c r="F5610" i="11"/>
  <c r="F5606" i="11"/>
  <c r="F5592" i="11"/>
  <c r="F5588" i="11"/>
  <c r="F5574" i="11"/>
  <c r="F5560" i="11"/>
  <c r="F5556" i="11"/>
  <c r="G5539" i="11"/>
  <c r="F5536" i="11"/>
  <c r="G5529" i="11"/>
  <c r="F5526" i="11"/>
  <c r="F5514" i="11"/>
  <c r="F5506" i="11"/>
  <c r="F5498" i="11"/>
  <c r="F5490" i="11"/>
  <c r="F5482" i="11"/>
  <c r="F5474" i="11"/>
  <c r="F5466" i="11"/>
  <c r="F5458" i="11"/>
  <c r="F5450" i="11"/>
  <c r="F5442" i="11"/>
  <c r="F5434" i="11"/>
  <c r="F5426" i="11"/>
  <c r="F5418" i="11"/>
  <c r="F5410" i="11"/>
  <c r="F5402" i="11"/>
  <c r="F5394" i="11"/>
  <c r="F5386" i="11"/>
  <c r="F5378" i="11"/>
  <c r="I6095" i="11"/>
  <c r="H6063" i="11"/>
  <c r="F5948" i="11"/>
  <c r="G5940" i="11"/>
  <c r="F5914" i="11"/>
  <c r="I5905" i="11"/>
  <c r="G5889" i="11"/>
  <c r="G5857" i="11"/>
  <c r="I5843" i="11"/>
  <c r="H5837" i="11"/>
  <c r="H5831" i="11"/>
  <c r="F5812" i="11"/>
  <c r="H5808" i="11"/>
  <c r="H5803" i="11"/>
  <c r="G5790" i="11"/>
  <c r="I5771" i="11"/>
  <c r="F5734" i="11"/>
  <c r="F5729" i="11"/>
  <c r="F5724" i="11"/>
  <c r="G5720" i="11"/>
  <c r="F5715" i="11"/>
  <c r="G5710" i="11"/>
  <c r="H5705" i="11"/>
  <c r="H5696" i="11"/>
  <c r="G5691" i="11"/>
  <c r="H5686" i="11"/>
  <c r="I5672" i="11"/>
  <c r="H5667" i="11"/>
  <c r="F5658" i="11"/>
  <c r="F5649" i="11"/>
  <c r="I5640" i="11"/>
  <c r="F5629" i="11"/>
  <c r="F5617" i="11"/>
  <c r="I5613" i="11"/>
  <c r="H5609" i="11"/>
  <c r="F5602" i="11"/>
  <c r="H5598" i="11"/>
  <c r="F5595" i="11"/>
  <c r="H5584" i="11"/>
  <c r="F5577" i="11"/>
  <c r="F5570" i="11"/>
  <c r="H5566" i="11"/>
  <c r="F5563" i="11"/>
  <c r="H5552" i="11"/>
  <c r="G5545" i="11"/>
  <c r="F5542" i="11"/>
  <c r="H5535" i="11"/>
  <c r="F5532" i="11"/>
  <c r="H5522" i="11"/>
  <c r="G5519" i="11"/>
  <c r="H5516" i="11"/>
  <c r="F5511" i="11"/>
  <c r="H5508" i="11"/>
  <c r="F5503" i="11"/>
  <c r="H5500" i="11"/>
  <c r="F5495" i="11"/>
  <c r="H5492" i="11"/>
  <c r="F5487" i="11"/>
  <c r="H5484" i="11"/>
  <c r="F5479" i="11"/>
  <c r="H5476" i="11"/>
  <c r="F5471" i="11"/>
  <c r="H5468" i="11"/>
  <c r="H5897" i="11"/>
  <c r="H5843" i="11"/>
  <c r="F5837" i="11"/>
  <c r="G5831" i="11"/>
  <c r="G5808" i="11"/>
  <c r="G5803" i="11"/>
  <c r="F5790" i="11"/>
  <c r="H5785" i="11"/>
  <c r="I5776" i="11"/>
  <c r="H5771" i="11"/>
  <c r="F5762" i="11"/>
  <c r="I5747" i="11"/>
  <c r="F5710" i="11"/>
  <c r="F5705" i="11"/>
  <c r="F5700" i="11"/>
  <c r="G5696" i="11"/>
  <c r="F5691" i="11"/>
  <c r="G5686" i="11"/>
  <c r="H5681" i="11"/>
  <c r="H5672" i="11"/>
  <c r="G5667" i="11"/>
  <c r="H5662" i="11"/>
  <c r="H5644" i="11"/>
  <c r="H5640" i="11"/>
  <c r="H5636" i="11"/>
  <c r="I5632" i="11"/>
  <c r="F5621" i="11"/>
  <c r="H5613" i="11"/>
  <c r="F5609" i="11"/>
  <c r="I5605" i="11"/>
  <c r="G5598" i="11"/>
  <c r="F5591" i="11"/>
  <c r="I5587" i="11"/>
  <c r="G5584" i="11"/>
  <c r="H5580" i="11"/>
  <c r="I5573" i="11"/>
  <c r="G5566" i="11"/>
  <c r="F5559" i="11"/>
  <c r="I5555" i="11"/>
  <c r="G5552" i="11"/>
  <c r="H5548" i="11"/>
  <c r="F5545" i="11"/>
  <c r="G5535" i="11"/>
  <c r="I5525" i="11"/>
  <c r="F5522" i="11"/>
  <c r="F5519" i="11"/>
  <c r="G5516" i="11"/>
  <c r="I5513" i="11"/>
  <c r="G5508" i="11"/>
  <c r="I5505" i="11"/>
  <c r="G5500" i="11"/>
  <c r="I5497" i="11"/>
  <c r="G5492" i="11"/>
  <c r="I5489" i="11"/>
  <c r="G5484" i="11"/>
  <c r="I5481" i="11"/>
  <c r="G5476" i="11"/>
  <c r="G5468" i="11"/>
  <c r="G5460" i="11"/>
  <c r="G5452" i="11"/>
  <c r="G5444" i="11"/>
  <c r="G5436" i="11"/>
  <c r="G5428" i="11"/>
  <c r="G5420" i="11"/>
  <c r="G5412" i="11"/>
  <c r="G5404" i="11"/>
  <c r="G5396" i="11"/>
  <c r="G5388" i="11"/>
  <c r="G5380" i="11"/>
  <c r="G5372" i="11"/>
  <c r="G5364" i="11"/>
  <c r="G5356" i="11"/>
  <c r="G5348" i="11"/>
  <c r="G5340" i="11"/>
  <c r="G5332" i="11"/>
  <c r="G5324" i="11"/>
  <c r="F6166" i="11"/>
  <c r="H6053" i="11"/>
  <c r="H5967" i="11"/>
  <c r="G5921" i="11"/>
  <c r="I5849" i="11"/>
  <c r="F5843" i="11"/>
  <c r="F5831" i="11"/>
  <c r="I5825" i="11"/>
  <c r="I5816" i="11"/>
  <c r="I5811" i="11"/>
  <c r="F5803" i="11"/>
  <c r="F5794" i="11"/>
  <c r="F5785" i="11"/>
  <c r="F5780" i="11"/>
  <c r="H5776" i="11"/>
  <c r="G5771" i="11"/>
  <c r="H5766" i="11"/>
  <c r="I5752" i="11"/>
  <c r="H5747" i="11"/>
  <c r="F5738" i="11"/>
  <c r="I5723" i="11"/>
  <c r="H5719" i="11"/>
  <c r="F5686" i="11"/>
  <c r="F5681" i="11"/>
  <c r="F5676" i="11"/>
  <c r="G5672" i="11"/>
  <c r="F5667" i="11"/>
  <c r="G5662" i="11"/>
  <c r="H5657" i="11"/>
  <c r="F5644" i="11"/>
  <c r="G5640" i="11"/>
  <c r="F5636" i="11"/>
  <c r="H5632" i="11"/>
  <c r="H5628" i="11"/>
  <c r="I5624" i="11"/>
  <c r="F5613" i="11"/>
  <c r="H5605" i="11"/>
  <c r="H5601" i="11"/>
  <c r="F5598" i="11"/>
  <c r="H5587" i="11"/>
  <c r="F5584" i="11"/>
  <c r="F5580" i="11"/>
  <c r="H5573" i="11"/>
  <c r="H5569" i="11"/>
  <c r="F5566" i="11"/>
  <c r="H5555" i="11"/>
  <c r="F5552" i="11"/>
  <c r="F5548" i="11"/>
  <c r="H5538" i="11"/>
  <c r="F5535" i="11"/>
  <c r="I5528" i="11"/>
  <c r="H5525" i="11"/>
  <c r="F5516" i="11"/>
  <c r="H5513" i="11"/>
  <c r="F5508" i="11"/>
  <c r="H5505" i="11"/>
  <c r="F5500" i="11"/>
  <c r="H5497" i="11"/>
  <c r="H5663" i="11"/>
  <c r="H5602" i="11"/>
  <c r="H5481" i="11"/>
  <c r="I5436" i="11"/>
  <c r="H5428" i="11"/>
  <c r="I5420" i="11"/>
  <c r="F5406" i="11"/>
  <c r="F5399" i="11"/>
  <c r="H5379" i="11"/>
  <c r="H5366" i="11"/>
  <c r="F5348" i="11"/>
  <c r="F5342" i="11"/>
  <c r="H5318" i="11"/>
  <c r="F5313" i="11"/>
  <c r="G5303" i="11"/>
  <c r="F5299" i="11"/>
  <c r="F5275" i="11"/>
  <c r="F5271" i="11"/>
  <c r="H5267" i="11"/>
  <c r="G5263" i="11"/>
  <c r="H5255" i="11"/>
  <c r="F5244" i="11"/>
  <c r="F5240" i="11"/>
  <c r="G5236" i="11"/>
  <c r="H5232" i="11"/>
  <c r="I5220" i="11"/>
  <c r="F5209" i="11"/>
  <c r="F5205" i="11"/>
  <c r="H5197" i="11"/>
  <c r="I5193" i="11"/>
  <c r="G5190" i="11"/>
  <c r="G5172" i="11"/>
  <c r="F5165" i="11"/>
  <c r="I5161" i="11"/>
  <c r="G5158" i="11"/>
  <c r="G5140" i="11"/>
  <c r="F5133" i="11"/>
  <c r="I5129" i="11"/>
  <c r="G5126" i="11"/>
  <c r="G5108" i="11"/>
  <c r="F5101" i="11"/>
  <c r="I5097" i="11"/>
  <c r="G5094" i="11"/>
  <c r="G5076" i="11"/>
  <c r="F5069" i="11"/>
  <c r="G5062" i="11"/>
  <c r="G5044" i="11"/>
  <c r="F5037" i="11"/>
  <c r="G5030" i="11"/>
  <c r="G5027" i="11"/>
  <c r="G5019" i="11"/>
  <c r="G5011" i="11"/>
  <c r="G5003" i="11"/>
  <c r="G4995" i="11"/>
  <c r="G4987" i="11"/>
  <c r="G4979" i="11"/>
  <c r="G4971" i="11"/>
  <c r="G4963" i="11"/>
  <c r="H5790" i="11"/>
  <c r="G5744" i="11"/>
  <c r="H5710" i="11"/>
  <c r="H5532" i="11"/>
  <c r="I5444" i="11"/>
  <c r="H5436" i="11"/>
  <c r="F5428" i="11"/>
  <c r="H5420" i="11"/>
  <c r="I5412" i="11"/>
  <c r="H5385" i="11"/>
  <c r="F5372" i="11"/>
  <c r="F5366" i="11"/>
  <c r="H5359" i="11"/>
  <c r="G5335" i="11"/>
  <c r="H5323" i="11"/>
  <c r="F5318" i="11"/>
  <c r="I5307" i="11"/>
  <c r="F5303" i="11"/>
  <c r="H5294" i="11"/>
  <c r="F5290" i="11"/>
  <c r="H5286" i="11"/>
  <c r="H5282" i="11"/>
  <c r="F5267" i="11"/>
  <c r="F5263" i="11"/>
  <c r="G5255" i="11"/>
  <c r="I5251" i="11"/>
  <c r="H5247" i="11"/>
  <c r="F5236" i="11"/>
  <c r="F5232" i="11"/>
  <c r="G5228" i="11"/>
  <c r="H5220" i="11"/>
  <c r="I5212" i="11"/>
  <c r="F5201" i="11"/>
  <c r="F5197" i="11"/>
  <c r="H5193" i="11"/>
  <c r="F5190" i="11"/>
  <c r="F5186" i="11"/>
  <c r="H5175" i="11"/>
  <c r="F5172" i="11"/>
  <c r="H5161" i="11"/>
  <c r="F5158" i="11"/>
  <c r="F5154" i="11"/>
  <c r="H5143" i="11"/>
  <c r="F5140" i="11"/>
  <c r="H5129" i="11"/>
  <c r="F5126" i="11"/>
  <c r="F5122" i="11"/>
  <c r="H5111" i="11"/>
  <c r="F5108" i="11"/>
  <c r="H5097" i="11"/>
  <c r="F5094" i="11"/>
  <c r="F5090" i="11"/>
  <c r="H5083" i="11"/>
  <c r="H5079" i="11"/>
  <c r="F5076" i="11"/>
  <c r="H5649" i="11"/>
  <c r="F5637" i="11"/>
  <c r="I5566" i="11"/>
  <c r="H5489" i="11"/>
  <c r="I5452" i="11"/>
  <c r="H5444" i="11"/>
  <c r="F5436" i="11"/>
  <c r="F5420" i="11"/>
  <c r="H5412" i="11"/>
  <c r="H5398" i="11"/>
  <c r="F5385" i="11"/>
  <c r="G5359" i="11"/>
  <c r="H5353" i="11"/>
  <c r="H5347" i="11"/>
  <c r="F5335" i="11"/>
  <c r="F5329" i="11"/>
  <c r="H5307" i="11"/>
  <c r="F5298" i="11"/>
  <c r="G5294" i="11"/>
  <c r="G5286" i="11"/>
  <c r="F5282" i="11"/>
  <c r="H5278" i="11"/>
  <c r="H5274" i="11"/>
  <c r="F5259" i="11"/>
  <c r="F5255" i="11"/>
  <c r="H5251" i="11"/>
  <c r="G5247" i="11"/>
  <c r="I5243" i="11"/>
  <c r="H5239" i="11"/>
  <c r="F5228" i="11"/>
  <c r="F5224" i="11"/>
  <c r="G5220" i="11"/>
  <c r="H5216" i="11"/>
  <c r="H5212" i="11"/>
  <c r="I5204" i="11"/>
  <c r="G5193" i="11"/>
  <c r="I5182" i="11"/>
  <c r="F5179" i="11"/>
  <c r="G5175" i="11"/>
  <c r="H5168" i="11"/>
  <c r="G5161" i="11"/>
  <c r="I5150" i="11"/>
  <c r="F5147" i="11"/>
  <c r="G5143" i="11"/>
  <c r="H5136" i="11"/>
  <c r="G5129" i="11"/>
  <c r="I5118" i="11"/>
  <c r="F5115" i="11"/>
  <c r="G5111" i="11"/>
  <c r="H5104" i="11"/>
  <c r="G5097" i="11"/>
  <c r="I5086" i="11"/>
  <c r="F5083" i="11"/>
  <c r="G5079" i="11"/>
  <c r="H5072" i="11"/>
  <c r="G5065" i="11"/>
  <c r="I5054" i="11"/>
  <c r="F5051" i="11"/>
  <c r="G5047" i="11"/>
  <c r="H5040" i="11"/>
  <c r="G5033" i="11"/>
  <c r="G5024" i="11"/>
  <c r="G5016" i="11"/>
  <c r="G5008" i="11"/>
  <c r="G5000" i="11"/>
  <c r="G4992" i="11"/>
  <c r="G4984" i="11"/>
  <c r="G4976" i="11"/>
  <c r="G4968" i="11"/>
  <c r="G5977" i="11"/>
  <c r="I5889" i="11"/>
  <c r="F5866" i="11"/>
  <c r="F5753" i="11"/>
  <c r="F5625" i="11"/>
  <c r="I5460" i="11"/>
  <c r="H5452" i="11"/>
  <c r="F5444" i="11"/>
  <c r="F5412" i="11"/>
  <c r="I5404" i="11"/>
  <c r="F5398" i="11"/>
  <c r="F5391" i="11"/>
  <c r="H5371" i="11"/>
  <c r="F5359" i="11"/>
  <c r="F5353" i="11"/>
  <c r="I5340" i="11"/>
  <c r="F5322" i="11"/>
  <c r="H5311" i="11"/>
  <c r="F5307" i="11"/>
  <c r="F5294" i="11"/>
  <c r="F5286" i="11"/>
  <c r="G5278" i="11"/>
  <c r="F5274" i="11"/>
  <c r="H5270" i="11"/>
  <c r="H5266" i="11"/>
  <c r="F5251" i="11"/>
  <c r="F5247" i="11"/>
  <c r="H5243" i="11"/>
  <c r="G5239" i="11"/>
  <c r="I5235" i="11"/>
  <c r="H5231" i="11"/>
  <c r="F5220" i="11"/>
  <c r="F5216" i="11"/>
  <c r="G5212" i="11"/>
  <c r="H5208" i="11"/>
  <c r="H5204" i="11"/>
  <c r="I5196" i="11"/>
  <c r="F5193" i="11"/>
  <c r="H5189" i="11"/>
  <c r="H5182" i="11"/>
  <c r="F5175" i="11"/>
  <c r="F5168" i="11"/>
  <c r="H5164" i="11"/>
  <c r="F5161" i="11"/>
  <c r="H5157" i="11"/>
  <c r="H5150" i="11"/>
  <c r="F5143" i="11"/>
  <c r="F5136" i="11"/>
  <c r="H5132" i="11"/>
  <c r="F5129" i="11"/>
  <c r="H5125" i="11"/>
  <c r="H5118" i="11"/>
  <c r="F5111" i="11"/>
  <c r="F5104" i="11"/>
  <c r="H5100" i="11"/>
  <c r="F5097" i="11"/>
  <c r="H5093" i="11"/>
  <c r="H5086" i="11"/>
  <c r="F5079" i="11"/>
  <c r="F5072" i="11"/>
  <c r="H5068" i="11"/>
  <c r="H5720" i="11"/>
  <c r="H5519" i="11"/>
  <c r="I5508" i="11"/>
  <c r="H5460" i="11"/>
  <c r="F5452" i="11"/>
  <c r="F5346" i="11"/>
  <c r="H5334" i="11"/>
  <c r="G5311" i="11"/>
  <c r="F5278" i="11"/>
  <c r="G5270" i="11"/>
  <c r="F5266" i="11"/>
  <c r="F5243" i="11"/>
  <c r="F5239" i="11"/>
  <c r="G5231" i="11"/>
  <c r="F5212" i="11"/>
  <c r="F5208" i="11"/>
  <c r="G5204" i="11"/>
  <c r="F5189" i="11"/>
  <c r="G5182" i="11"/>
  <c r="G5164" i="11"/>
  <c r="F5157" i="11"/>
  <c r="G5150" i="11"/>
  <c r="G5132" i="11"/>
  <c r="F5125" i="11"/>
  <c r="G5118" i="11"/>
  <c r="G5100" i="11"/>
  <c r="F5093" i="11"/>
  <c r="G5086" i="11"/>
  <c r="G5068" i="11"/>
  <c r="F5061" i="11"/>
  <c r="G5054" i="11"/>
  <c r="G5036" i="11"/>
  <c r="G5029" i="11"/>
  <c r="G5021" i="11"/>
  <c r="G5013" i="11"/>
  <c r="G5005" i="11"/>
  <c r="G4997" i="11"/>
  <c r="G4989" i="11"/>
  <c r="G4981" i="11"/>
  <c r="G4973" i="11"/>
  <c r="G4965" i="11"/>
  <c r="G4957" i="11"/>
  <c r="G4949" i="11"/>
  <c r="G4941" i="11"/>
  <c r="G4933" i="11"/>
  <c r="G4925" i="11"/>
  <c r="G4917" i="11"/>
  <c r="G4909" i="11"/>
  <c r="G4901" i="11"/>
  <c r="G4893" i="11"/>
  <c r="G4885" i="11"/>
  <c r="G4877" i="11"/>
  <c r="G4869" i="11"/>
  <c r="G4861" i="11"/>
  <c r="G4853" i="11"/>
  <c r="G4845" i="11"/>
  <c r="G4837" i="11"/>
  <c r="G4829" i="11"/>
  <c r="G4821" i="11"/>
  <c r="G4805" i="11"/>
  <c r="G4797" i="11"/>
  <c r="G4789" i="11"/>
  <c r="G4781" i="11"/>
  <c r="G4773" i="11"/>
  <c r="G4765" i="11"/>
  <c r="G4757" i="11"/>
  <c r="G4749" i="11"/>
  <c r="G4741" i="11"/>
  <c r="I5808" i="11"/>
  <c r="I5696" i="11"/>
  <c r="I5552" i="11"/>
  <c r="F5529" i="11"/>
  <c r="F5460" i="11"/>
  <c r="F5404" i="11"/>
  <c r="H5390" i="11"/>
  <c r="F5377" i="11"/>
  <c r="F5370" i="11"/>
  <c r="H5358" i="11"/>
  <c r="F5340" i="11"/>
  <c r="F5334" i="11"/>
  <c r="F5311" i="11"/>
  <c r="F5306" i="11"/>
  <c r="G5302" i="11"/>
  <c r="F5293" i="11"/>
  <c r="F5270" i="11"/>
  <c r="G5262" i="11"/>
  <c r="F5258" i="11"/>
  <c r="F5235" i="11"/>
  <c r="F5231" i="11"/>
  <c r="F5204" i="11"/>
  <c r="F5200" i="11"/>
  <c r="G5196" i="11"/>
  <c r="F5182" i="11"/>
  <c r="F5178" i="11"/>
  <c r="F5164" i="11"/>
  <c r="F5150" i="11"/>
  <c r="F5146" i="11"/>
  <c r="F5132" i="11"/>
  <c r="F5118" i="11"/>
  <c r="F5114" i="11"/>
  <c r="F5100" i="11"/>
  <c r="F5086" i="11"/>
  <c r="F5082" i="11"/>
  <c r="F5068" i="11"/>
  <c r="F5054" i="11"/>
  <c r="F5050" i="11"/>
  <c r="F5036" i="11"/>
  <c r="F5029" i="11"/>
  <c r="F5021" i="11"/>
  <c r="F5013" i="11"/>
  <c r="F5005" i="11"/>
  <c r="F4997" i="11"/>
  <c r="F4989" i="11"/>
  <c r="F4981" i="11"/>
  <c r="F4973" i="11"/>
  <c r="F4965" i="11"/>
  <c r="F4957" i="11"/>
  <c r="F4949" i="11"/>
  <c r="F4941" i="11"/>
  <c r="F4933" i="11"/>
  <c r="F4925" i="11"/>
  <c r="F4917" i="11"/>
  <c r="F4909" i="11"/>
  <c r="H5985" i="11"/>
  <c r="I5598" i="11"/>
  <c r="F5468" i="11"/>
  <c r="H5425" i="11"/>
  <c r="I5396" i="11"/>
  <c r="F5390" i="11"/>
  <c r="F5383" i="11"/>
  <c r="F5364" i="11"/>
  <c r="F5358" i="11"/>
  <c r="H5351" i="11"/>
  <c r="G5327" i="11"/>
  <c r="I5321" i="11"/>
  <c r="G5316" i="11"/>
  <c r="F5302" i="11"/>
  <c r="H5297" i="11"/>
  <c r="F5289" i="11"/>
  <c r="F5285" i="11"/>
  <c r="H5281" i="11"/>
  <c r="F5262" i="11"/>
  <c r="G5254" i="11"/>
  <c r="F5250" i="11"/>
  <c r="H5246" i="11"/>
  <c r="H5242" i="11"/>
  <c r="F5227" i="11"/>
  <c r="F5223" i="11"/>
  <c r="G5215" i="11"/>
  <c r="I5211" i="11"/>
  <c r="F5196" i="11"/>
  <c r="G5185" i="11"/>
  <c r="F5171" i="11"/>
  <c r="G5167" i="11"/>
  <c r="G5153" i="11"/>
  <c r="F5139" i="11"/>
  <c r="G5135" i="11"/>
  <c r="G5121" i="11"/>
  <c r="F5107" i="11"/>
  <c r="G5103" i="11"/>
  <c r="G5089" i="11"/>
  <c r="F5075" i="11"/>
  <c r="G5071" i="11"/>
  <c r="G5057" i="11"/>
  <c r="F5043" i="11"/>
  <c r="G5039" i="11"/>
  <c r="G5026" i="11"/>
  <c r="G5018" i="11"/>
  <c r="G5010" i="11"/>
  <c r="G5002" i="11"/>
  <c r="G4994" i="11"/>
  <c r="G4986" i="11"/>
  <c r="G4978" i="11"/>
  <c r="G4970" i="11"/>
  <c r="G4962" i="11"/>
  <c r="G4954" i="11"/>
  <c r="G4946" i="11"/>
  <c r="G4938" i="11"/>
  <c r="G4930" i="11"/>
  <c r="G4922" i="11"/>
  <c r="G4914" i="11"/>
  <c r="G4898" i="11"/>
  <c r="G4890" i="11"/>
  <c r="G4882" i="11"/>
  <c r="G4866" i="11"/>
  <c r="G4858" i="11"/>
  <c r="G4842" i="11"/>
  <c r="G4826" i="11"/>
  <c r="G4786" i="11"/>
  <c r="G4778" i="11"/>
  <c r="G4770" i="11"/>
  <c r="G4762" i="11"/>
  <c r="G4754" i="11"/>
  <c r="G4746" i="11"/>
  <c r="G4738" i="11"/>
  <c r="G4730" i="11"/>
  <c r="G4722" i="11"/>
  <c r="H5729" i="11"/>
  <c r="F5539" i="11"/>
  <c r="H5433" i="11"/>
  <c r="F5425" i="11"/>
  <c r="H5417" i="11"/>
  <c r="H5403" i="11"/>
  <c r="G5351" i="11"/>
  <c r="H5345" i="11"/>
  <c r="H5339" i="11"/>
  <c r="F5327" i="11"/>
  <c r="H5321" i="11"/>
  <c r="F5316" i="11"/>
  <c r="F5297" i="11"/>
  <c r="F5281" i="11"/>
  <c r="F5277" i="11"/>
  <c r="H5269" i="11"/>
  <c r="F5254" i="11"/>
  <c r="G5246" i="11"/>
  <c r="F5242" i="11"/>
  <c r="F5219" i="11"/>
  <c r="F5215" i="11"/>
  <c r="H5211" i="11"/>
  <c r="F5192" i="11"/>
  <c r="F5185" i="11"/>
  <c r="H5181" i="11"/>
  <c r="H5174" i="11"/>
  <c r="F5167" i="11"/>
  <c r="F5160" i="11"/>
  <c r="H5156" i="11"/>
  <c r="F5153" i="11"/>
  <c r="H5149" i="11"/>
  <c r="H5142" i="11"/>
  <c r="F5135" i="11"/>
  <c r="F5128" i="11"/>
  <c r="H5124" i="11"/>
  <c r="F5121" i="11"/>
  <c r="H5117" i="11"/>
  <c r="H5110" i="11"/>
  <c r="F5103" i="11"/>
  <c r="F5096" i="11"/>
  <c r="H5092" i="11"/>
  <c r="F5089" i="11"/>
  <c r="H5085" i="11"/>
  <c r="H5078" i="11"/>
  <c r="F5071" i="11"/>
  <c r="F5064" i="11"/>
  <c r="H5060" i="11"/>
  <c r="F5057" i="11"/>
  <c r="H5053" i="11"/>
  <c r="H5046" i="11"/>
  <c r="F5039" i="11"/>
  <c r="F5032" i="11"/>
  <c r="F5026" i="11"/>
  <c r="H5023" i="11"/>
  <c r="F5018" i="11"/>
  <c r="H5015" i="11"/>
  <c r="F5010" i="11"/>
  <c r="H5007" i="11"/>
  <c r="F5002" i="11"/>
  <c r="H4999" i="11"/>
  <c r="G6007" i="11"/>
  <c r="G5873" i="11"/>
  <c r="F5850" i="11"/>
  <c r="F5817" i="11"/>
  <c r="F5739" i="11"/>
  <c r="I5516" i="11"/>
  <c r="H5441" i="11"/>
  <c r="F5417" i="11"/>
  <c r="H5409" i="11"/>
  <c r="F5396" i="11"/>
  <c r="H5382" i="11"/>
  <c r="H5363" i="11"/>
  <c r="F5351" i="11"/>
  <c r="F5345" i="11"/>
  <c r="I5332" i="11"/>
  <c r="F5321" i="11"/>
  <c r="H5310" i="11"/>
  <c r="H5292" i="11"/>
  <c r="F5273" i="11"/>
  <c r="F5269" i="11"/>
  <c r="H5265" i="11"/>
  <c r="H5261" i="11"/>
  <c r="F5246" i="11"/>
  <c r="G5238" i="11"/>
  <c r="F5234" i="11"/>
  <c r="H5230" i="11"/>
  <c r="H5226" i="11"/>
  <c r="F5211" i="11"/>
  <c r="F5207" i="11"/>
  <c r="H5203" i="11"/>
  <c r="G5199" i="11"/>
  <c r="I5195" i="11"/>
  <c r="F5181" i="11"/>
  <c r="G5174" i="11"/>
  <c r="H5170" i="11"/>
  <c r="I5163" i="11"/>
  <c r="G5156" i="11"/>
  <c r="F5149" i="11"/>
  <c r="G5142" i="11"/>
  <c r="H5138" i="11"/>
  <c r="I5131" i="11"/>
  <c r="G5124" i="11"/>
  <c r="F5117" i="11"/>
  <c r="G5110" i="11"/>
  <c r="H5106" i="11"/>
  <c r="I5099" i="11"/>
  <c r="G5092" i="11"/>
  <c r="F5085" i="11"/>
  <c r="G5078" i="11"/>
  <c r="H5074" i="11"/>
  <c r="I5067" i="11"/>
  <c r="G5060" i="11"/>
  <c r="F5053" i="11"/>
  <c r="G5046" i="11"/>
  <c r="H5042" i="11"/>
  <c r="I5035" i="11"/>
  <c r="G5023" i="11"/>
  <c r="G5015" i="11"/>
  <c r="I5837" i="11"/>
  <c r="F5795" i="11"/>
  <c r="F5682" i="11"/>
  <c r="I5621" i="11"/>
  <c r="I5584" i="11"/>
  <c r="F5549" i="11"/>
  <c r="F5476" i="11"/>
  <c r="H5449" i="11"/>
  <c r="F5409" i="11"/>
  <c r="F5382" i="11"/>
  <c r="F5375" i="11"/>
  <c r="F5369" i="11"/>
  <c r="F5338" i="11"/>
  <c r="H5326" i="11"/>
  <c r="H5315" i="11"/>
  <c r="F5310" i="11"/>
  <c r="G5292" i="11"/>
  <c r="F5265" i="11"/>
  <c r="F5261" i="11"/>
  <c r="F5238" i="11"/>
  <c r="G5230" i="11"/>
  <c r="F5226" i="11"/>
  <c r="F5203" i="11"/>
  <c r="F5199" i="11"/>
  <c r="F5188" i="11"/>
  <c r="F5174" i="11"/>
  <c r="F5170" i="11"/>
  <c r="F5156" i="11"/>
  <c r="F5142" i="11"/>
  <c r="F5138" i="11"/>
  <c r="F5124" i="11"/>
  <c r="F5110" i="11"/>
  <c r="F5106" i="11"/>
  <c r="F5092" i="11"/>
  <c r="F5078" i="11"/>
  <c r="F5074" i="11"/>
  <c r="F5060" i="11"/>
  <c r="F5046" i="11"/>
  <c r="F5042" i="11"/>
  <c r="F5023" i="11"/>
  <c r="F5015" i="11"/>
  <c r="F5007" i="11"/>
  <c r="F4999" i="11"/>
  <c r="F4991" i="11"/>
  <c r="F4983" i="11"/>
  <c r="F4975" i="11"/>
  <c r="F4967" i="11"/>
  <c r="F4959" i="11"/>
  <c r="F4951" i="11"/>
  <c r="F4943" i="11"/>
  <c r="F4935" i="11"/>
  <c r="F4927" i="11"/>
  <c r="F4919" i="11"/>
  <c r="F5748" i="11"/>
  <c r="G5715" i="11"/>
  <c r="I5667" i="11"/>
  <c r="I5484" i="11"/>
  <c r="H5457" i="11"/>
  <c r="H5395" i="11"/>
  <c r="H5388" i="11"/>
  <c r="F5362" i="11"/>
  <c r="H5356" i="11"/>
  <c r="H5350" i="11"/>
  <c r="F5332" i="11"/>
  <c r="F5326" i="11"/>
  <c r="F5305" i="11"/>
  <c r="H5296" i="11"/>
  <c r="F5292" i="11"/>
  <c r="F5288" i="11"/>
  <c r="G5284" i="11"/>
  <c r="F5257" i="11"/>
  <c r="F5253" i="11"/>
  <c r="F5230" i="11"/>
  <c r="G5222" i="11"/>
  <c r="F5218" i="11"/>
  <c r="F5195" i="11"/>
  <c r="F5163" i="11"/>
  <c r="F5131" i="11"/>
  <c r="F5099" i="11"/>
  <c r="F5067" i="11"/>
  <c r="F5035" i="11"/>
  <c r="G4908" i="11"/>
  <c r="G4900" i="11"/>
  <c r="G4892" i="11"/>
  <c r="G4884" i="11"/>
  <c r="G4876" i="11"/>
  <c r="G4868" i="11"/>
  <c r="G4860" i="11"/>
  <c r="G4852" i="11"/>
  <c r="G4844" i="11"/>
  <c r="G4828" i="11"/>
  <c r="G4820" i="11"/>
  <c r="G4812" i="11"/>
  <c r="G4796" i="11"/>
  <c r="G4780" i="11"/>
  <c r="G4740" i="11"/>
  <c r="G4732" i="11"/>
  <c r="F5654" i="11"/>
  <c r="F5484" i="11"/>
  <c r="H5465" i="11"/>
  <c r="F5431" i="11"/>
  <c r="F5423" i="11"/>
  <c r="F5388" i="11"/>
  <c r="H5374" i="11"/>
  <c r="F5356" i="11"/>
  <c r="F5350" i="11"/>
  <c r="F5314" i="11"/>
  <c r="G5300" i="11"/>
  <c r="F5284" i="11"/>
  <c r="F5280" i="11"/>
  <c r="G5276" i="11"/>
  <c r="F5249" i="11"/>
  <c r="F5245" i="11"/>
  <c r="F5222" i="11"/>
  <c r="G5214" i="11"/>
  <c r="F5210" i="11"/>
  <c r="F5191" i="11"/>
  <c r="F5184" i="11"/>
  <c r="F5177" i="11"/>
  <c r="F5159" i="11"/>
  <c r="F5152" i="11"/>
  <c r="F5145" i="11"/>
  <c r="F5127" i="11"/>
  <c r="F5120" i="11"/>
  <c r="F5113" i="11"/>
  <c r="F5095" i="11"/>
  <c r="F5088" i="11"/>
  <c r="F5081" i="11"/>
  <c r="F5063" i="11"/>
  <c r="F5056" i="11"/>
  <c r="F5049" i="11"/>
  <c r="F5031" i="11"/>
  <c r="F5028" i="11"/>
  <c r="F5020" i="11"/>
  <c r="F5012" i="11"/>
  <c r="F5004" i="11"/>
  <c r="F4996" i="11"/>
  <c r="F4988" i="11"/>
  <c r="F4980" i="11"/>
  <c r="F4972" i="11"/>
  <c r="F4964" i="11"/>
  <c r="F4956" i="11"/>
  <c r="F4948" i="11"/>
  <c r="I5803" i="11"/>
  <c r="F5758" i="11"/>
  <c r="H5691" i="11"/>
  <c r="H5570" i="11"/>
  <c r="F5439" i="11"/>
  <c r="F5415" i="11"/>
  <c r="F5401" i="11"/>
  <c r="F5374" i="11"/>
  <c r="G5343" i="11"/>
  <c r="H5331" i="11"/>
  <c r="F5300" i="11"/>
  <c r="F5276" i="11"/>
  <c r="F5272" i="11"/>
  <c r="G5268" i="11"/>
  <c r="F5241" i="11"/>
  <c r="F5237" i="11"/>
  <c r="F5214" i="11"/>
  <c r="G5206" i="11"/>
  <c r="F5202" i="11"/>
  <c r="F5173" i="11"/>
  <c r="G5166" i="11"/>
  <c r="F5141" i="11"/>
  <c r="G5134" i="11"/>
  <c r="F5109" i="11"/>
  <c r="G5102" i="11"/>
  <c r="F5077" i="11"/>
  <c r="F5045" i="11"/>
  <c r="G5009" i="11"/>
  <c r="G4993" i="11"/>
  <c r="G4977" i="11"/>
  <c r="G4961" i="11"/>
  <c r="G4905" i="11"/>
  <c r="G4897" i="11"/>
  <c r="G4889" i="11"/>
  <c r="G4873" i="11"/>
  <c r="G4865" i="11"/>
  <c r="F5881" i="11"/>
  <c r="F5492" i="11"/>
  <c r="F5447" i="11"/>
  <c r="H5422" i="11"/>
  <c r="F5407" i="11"/>
  <c r="H5387" i="11"/>
  <c r="G5367" i="11"/>
  <c r="H5355" i="11"/>
  <c r="F5343" i="11"/>
  <c r="F5337" i="11"/>
  <c r="I5324" i="11"/>
  <c r="F5319" i="11"/>
  <c r="H5308" i="11"/>
  <c r="H5304" i="11"/>
  <c r="G5295" i="11"/>
  <c r="H5291" i="11"/>
  <c r="G5287" i="11"/>
  <c r="I5283" i="11"/>
  <c r="H5279" i="11"/>
  <c r="F5268" i="11"/>
  <c r="F5264" i="11"/>
  <c r="G5260" i="11"/>
  <c r="H5252" i="11"/>
  <c r="I5244" i="11"/>
  <c r="F5233" i="11"/>
  <c r="F5229" i="11"/>
  <c r="H5225" i="11"/>
  <c r="F5206" i="11"/>
  <c r="G5198" i="11"/>
  <c r="F5194" i="11"/>
  <c r="H5183" i="11"/>
  <c r="F5180" i="11"/>
  <c r="H5169" i="11"/>
  <c r="F5166" i="11"/>
  <c r="F5162" i="11"/>
  <c r="H5151" i="11"/>
  <c r="F5148" i="11"/>
  <c r="H5137" i="11"/>
  <c r="F5134" i="11"/>
  <c r="F5130" i="11"/>
  <c r="H5119" i="11"/>
  <c r="F5116" i="11"/>
  <c r="H5629" i="11"/>
  <c r="H5617" i="11"/>
  <c r="F5581" i="11"/>
  <c r="H5545" i="11"/>
  <c r="H5473" i="11"/>
  <c r="F5455" i="11"/>
  <c r="H5414" i="11"/>
  <c r="H5393" i="11"/>
  <c r="F5380" i="11"/>
  <c r="F5367" i="11"/>
  <c r="F5361" i="11"/>
  <c r="I5348" i="11"/>
  <c r="F5330" i="11"/>
  <c r="H5324" i="11"/>
  <c r="I5313" i="11"/>
  <c r="G5308" i="11"/>
  <c r="I5299" i="11"/>
  <c r="F5295" i="11"/>
  <c r="F5291" i="11"/>
  <c r="F5287" i="11"/>
  <c r="H5283" i="11"/>
  <c r="G5279" i="11"/>
  <c r="I5275" i="11"/>
  <c r="H5271" i="11"/>
  <c r="F5260" i="11"/>
  <c r="F5256" i="11"/>
  <c r="G5252" i="11"/>
  <c r="H5248" i="11"/>
  <c r="H5244" i="11"/>
  <c r="I5236" i="11"/>
  <c r="F5225" i="11"/>
  <c r="F5221" i="11"/>
  <c r="H5217" i="11"/>
  <c r="H5213" i="11"/>
  <c r="I5209" i="11"/>
  <c r="F5198" i="11"/>
  <c r="I5190" i="11"/>
  <c r="F5187" i="11"/>
  <c r="G5183" i="11"/>
  <c r="H5176" i="11"/>
  <c r="G5169" i="11"/>
  <c r="I5158" i="11"/>
  <c r="F5155" i="11"/>
  <c r="G5151" i="11"/>
  <c r="H5144" i="11"/>
  <c r="G5137" i="11"/>
  <c r="I5126" i="11"/>
  <c r="F5123" i="11"/>
  <c r="G5119" i="11"/>
  <c r="H5112" i="11"/>
  <c r="G5105" i="11"/>
  <c r="I5094" i="11"/>
  <c r="F5091" i="11"/>
  <c r="G5087" i="11"/>
  <c r="I6045" i="11"/>
  <c r="F5463" i="11"/>
  <c r="I5428" i="11"/>
  <c r="H5406" i="11"/>
  <c r="F5393" i="11"/>
  <c r="I5372" i="11"/>
  <c r="F5354" i="11"/>
  <c r="H5348" i="11"/>
  <c r="H5342" i="11"/>
  <c r="F5324" i="11"/>
  <c r="H5313" i="11"/>
  <c r="F5308" i="11"/>
  <c r="H5303" i="11"/>
  <c r="H5299" i="11"/>
  <c r="F5283" i="11"/>
  <c r="F5279" i="11"/>
  <c r="H5275" i="11"/>
  <c r="G5271" i="11"/>
  <c r="I5267" i="11"/>
  <c r="H5263" i="11"/>
  <c r="F5252" i="11"/>
  <c r="F5248" i="11"/>
  <c r="G5244" i="11"/>
  <c r="H5240" i="11"/>
  <c r="H5236" i="11"/>
  <c r="I5228" i="11"/>
  <c r="F5217" i="11"/>
  <c r="F5213" i="11"/>
  <c r="H5209" i="11"/>
  <c r="H5205" i="11"/>
  <c r="H5190" i="11"/>
  <c r="F5183" i="11"/>
  <c r="F5176" i="11"/>
  <c r="H5172" i="11"/>
  <c r="F5169" i="11"/>
  <c r="H5165" i="11"/>
  <c r="H5054" i="11"/>
  <c r="F5038" i="11"/>
  <c r="H5030" i="11"/>
  <c r="F5024" i="11"/>
  <c r="F5017" i="11"/>
  <c r="F5011" i="11"/>
  <c r="H5005" i="11"/>
  <c r="G4999" i="11"/>
  <c r="G4983" i="11"/>
  <c r="G4967" i="11"/>
  <c r="I4952" i="11"/>
  <c r="H4944" i="11"/>
  <c r="F4940" i="11"/>
  <c r="H4936" i="11"/>
  <c r="F4932" i="11"/>
  <c r="H4928" i="11"/>
  <c r="F4924" i="11"/>
  <c r="H4920" i="11"/>
  <c r="F4916" i="11"/>
  <c r="H4912" i="11"/>
  <c r="I4908" i="11"/>
  <c r="F4894" i="11"/>
  <c r="F4887" i="11"/>
  <c r="H4883" i="11"/>
  <c r="F4880" i="11"/>
  <c r="F4862" i="11"/>
  <c r="G4855" i="11"/>
  <c r="I4845" i="11"/>
  <c r="F4842" i="11"/>
  <c r="H4832" i="11"/>
  <c r="F4829" i="11"/>
  <c r="H4822" i="11"/>
  <c r="G4819" i="11"/>
  <c r="F4816" i="11"/>
  <c r="G4809" i="11"/>
  <c r="F4806" i="11"/>
  <c r="H4799" i="11"/>
  <c r="F4796" i="11"/>
  <c r="H4786" i="11"/>
  <c r="F4783" i="11"/>
  <c r="I4776" i="11"/>
  <c r="H4763" i="11"/>
  <c r="G4760" i="11"/>
  <c r="H4753" i="11"/>
  <c r="G4750" i="11"/>
  <c r="F4747" i="11"/>
  <c r="H4740" i="11"/>
  <c r="F4737" i="11"/>
  <c r="H4727" i="11"/>
  <c r="F4716" i="11"/>
  <c r="H4713" i="11"/>
  <c r="F4708" i="11"/>
  <c r="H4705" i="11"/>
  <c r="F4700" i="11"/>
  <c r="H4697" i="11"/>
  <c r="F4692" i="11"/>
  <c r="H4689" i="11"/>
  <c r="F4684" i="11"/>
  <c r="H4681" i="11"/>
  <c r="F4676" i="11"/>
  <c r="H4673" i="11"/>
  <c r="F4668" i="11"/>
  <c r="H4665" i="11"/>
  <c r="F4660" i="11"/>
  <c r="H4657" i="11"/>
  <c r="F4652" i="11"/>
  <c r="H5061" i="11"/>
  <c r="F5030" i="11"/>
  <c r="F4993" i="11"/>
  <c r="F4977" i="11"/>
  <c r="F4961" i="11"/>
  <c r="H4952" i="11"/>
  <c r="G4944" i="11"/>
  <c r="G4936" i="11"/>
  <c r="G4928" i="11"/>
  <c r="G4920" i="11"/>
  <c r="G4912" i="11"/>
  <c r="H4908" i="11"/>
  <c r="F4901" i="11"/>
  <c r="H4897" i="11"/>
  <c r="H4890" i="11"/>
  <c r="G4883" i="11"/>
  <c r="F4876" i="11"/>
  <c r="F4869" i="11"/>
  <c r="H4865" i="11"/>
  <c r="H4858" i="11"/>
  <c r="F4855" i="11"/>
  <c r="H4845" i="11"/>
  <c r="G4832" i="11"/>
  <c r="G4822" i="11"/>
  <c r="F4819" i="11"/>
  <c r="H4812" i="11"/>
  <c r="F4809" i="11"/>
  <c r="G4799" i="11"/>
  <c r="I4789" i="11"/>
  <c r="F4786" i="11"/>
  <c r="H4776" i="11"/>
  <c r="F4773" i="11"/>
  <c r="G4763" i="11"/>
  <c r="F4760" i="11"/>
  <c r="G4753" i="11"/>
  <c r="F4750" i="11"/>
  <c r="H4743" i="11"/>
  <c r="F4740" i="11"/>
  <c r="H4730" i="11"/>
  <c r="G4727" i="11"/>
  <c r="H5158" i="11"/>
  <c r="H5037" i="11"/>
  <c r="G4952" i="11"/>
  <c r="F4944" i="11"/>
  <c r="F4936" i="11"/>
  <c r="F4928" i="11"/>
  <c r="F4920" i="11"/>
  <c r="F4912" i="11"/>
  <c r="F4908" i="11"/>
  <c r="H4904" i="11"/>
  <c r="F4897" i="11"/>
  <c r="F4890" i="11"/>
  <c r="F4883" i="11"/>
  <c r="F4865" i="11"/>
  <c r="F4858" i="11"/>
  <c r="F4845" i="11"/>
  <c r="H4838" i="11"/>
  <c r="F4832" i="11"/>
  <c r="F4822" i="11"/>
  <c r="F4812" i="11"/>
  <c r="F4799" i="11"/>
  <c r="I4792" i="11"/>
  <c r="H4789" i="11"/>
  <c r="H4779" i="11"/>
  <c r="G4776" i="11"/>
  <c r="H4769" i="11"/>
  <c r="F4763" i="11"/>
  <c r="F4753" i="11"/>
  <c r="G4743" i="11"/>
  <c r="F4730" i="11"/>
  <c r="F4727" i="11"/>
  <c r="H4721" i="11"/>
  <c r="F4713" i="11"/>
  <c r="H4710" i="11"/>
  <c r="F4705" i="11"/>
  <c r="H4702" i="11"/>
  <c r="F5144" i="11"/>
  <c r="H5133" i="11"/>
  <c r="H5108" i="11"/>
  <c r="F5098" i="11"/>
  <c r="H5087" i="11"/>
  <c r="F5052" i="11"/>
  <c r="H5029" i="11"/>
  <c r="H5016" i="11"/>
  <c r="G4998" i="11"/>
  <c r="G4982" i="11"/>
  <c r="G4966" i="11"/>
  <c r="F4952" i="11"/>
  <c r="G4904" i="11"/>
  <c r="G4886" i="11"/>
  <c r="G4879" i="11"/>
  <c r="G4872" i="11"/>
  <c r="G4848" i="11"/>
  <c r="G4838" i="11"/>
  <c r="F4835" i="11"/>
  <c r="F4825" i="11"/>
  <c r="G4815" i="11"/>
  <c r="F4802" i="11"/>
  <c r="F4789" i="11"/>
  <c r="G4779" i="11"/>
  <c r="F4776" i="11"/>
  <c r="G4769" i="11"/>
  <c r="F4766" i="11"/>
  <c r="F4756" i="11"/>
  <c r="F4743" i="11"/>
  <c r="F4724" i="11"/>
  <c r="G4721" i="11"/>
  <c r="G4710" i="11"/>
  <c r="G4702" i="11"/>
  <c r="G4694" i="11"/>
  <c r="G4686" i="11"/>
  <c r="G4678" i="11"/>
  <c r="G4670" i="11"/>
  <c r="G4662" i="11"/>
  <c r="G4654" i="11"/>
  <c r="G4646" i="11"/>
  <c r="G4622" i="11"/>
  <c r="G4598" i="11"/>
  <c r="G4590" i="11"/>
  <c r="G4582" i="11"/>
  <c r="G4550" i="11"/>
  <c r="G4542" i="11"/>
  <c r="G4518" i="11"/>
  <c r="G4486" i="11"/>
  <c r="G4478" i="11"/>
  <c r="G4470" i="11"/>
  <c r="G4462" i="11"/>
  <c r="G4454" i="11"/>
  <c r="G4438" i="11"/>
  <c r="F5087" i="11"/>
  <c r="H5076" i="11"/>
  <c r="F5044" i="11"/>
  <c r="H5036" i="11"/>
  <c r="G5022" i="11"/>
  <c r="F5016" i="11"/>
  <c r="F5009" i="11"/>
  <c r="F4998" i="11"/>
  <c r="H4992" i="11"/>
  <c r="F4987" i="11"/>
  <c r="F4982" i="11"/>
  <c r="H4976" i="11"/>
  <c r="F4971" i="11"/>
  <c r="F4966" i="11"/>
  <c r="H4960" i="11"/>
  <c r="F4904" i="11"/>
  <c r="F4886" i="11"/>
  <c r="F4879" i="11"/>
  <c r="F4872" i="11"/>
  <c r="F4848" i="11"/>
  <c r="F4838" i="11"/>
  <c r="F4828" i="11"/>
  <c r="F4815" i="11"/>
  <c r="G4792" i="11"/>
  <c r="F4779" i="11"/>
  <c r="F4769" i="11"/>
  <c r="G4759" i="11"/>
  <c r="F4746" i="11"/>
  <c r="F4733" i="11"/>
  <c r="F4721" i="11"/>
  <c r="F4710" i="11"/>
  <c r="F4702" i="11"/>
  <c r="F4694" i="11"/>
  <c r="F4686" i="11"/>
  <c r="F4678" i="11"/>
  <c r="F4670" i="11"/>
  <c r="F4662" i="11"/>
  <c r="F4654" i="11"/>
  <c r="F4646" i="11"/>
  <c r="F4638" i="11"/>
  <c r="F4630" i="11"/>
  <c r="F4622" i="11"/>
  <c r="F4614" i="11"/>
  <c r="F4606" i="11"/>
  <c r="F4598" i="11"/>
  <c r="F5119" i="11"/>
  <c r="F5066" i="11"/>
  <c r="F5059" i="11"/>
  <c r="F5022" i="11"/>
  <c r="H5003" i="11"/>
  <c r="F4992" i="11"/>
  <c r="F4976" i="11"/>
  <c r="G4960" i="11"/>
  <c r="H4955" i="11"/>
  <c r="H4951" i="11"/>
  <c r="F4947" i="11"/>
  <c r="G4943" i="11"/>
  <c r="F4939" i="11"/>
  <c r="G4935" i="11"/>
  <c r="F4931" i="11"/>
  <c r="G4927" i="11"/>
  <c r="F4923" i="11"/>
  <c r="G4919" i="11"/>
  <c r="F4915" i="11"/>
  <c r="G4911" i="11"/>
  <c r="H4907" i="11"/>
  <c r="F4900" i="11"/>
  <c r="I4896" i="11"/>
  <c r="F4893" i="11"/>
  <c r="H4889" i="11"/>
  <c r="H4882" i="11"/>
  <c r="G4875" i="11"/>
  <c r="F4868" i="11"/>
  <c r="I4864" i="11"/>
  <c r="F4861" i="11"/>
  <c r="H4857" i="11"/>
  <c r="G4854" i="11"/>
  <c r="F4851" i="11"/>
  <c r="H4844" i="11"/>
  <c r="F4841" i="11"/>
  <c r="G4831" i="11"/>
  <c r="I4821" i="11"/>
  <c r="F4818" i="11"/>
  <c r="I4811" i="11"/>
  <c r="H4808" i="11"/>
  <c r="F4805" i="11"/>
  <c r="H4798" i="11"/>
  <c r="G4795" i="11"/>
  <c r="F4792" i="11"/>
  <c r="G4785" i="11"/>
  <c r="F4782" i="11"/>
  <c r="H4775" i="11"/>
  <c r="F4772" i="11"/>
  <c r="H4762" i="11"/>
  <c r="F4759" i="11"/>
  <c r="F5003" i="11"/>
  <c r="H4997" i="11"/>
  <c r="F4986" i="11"/>
  <c r="F4970" i="11"/>
  <c r="F4960" i="11"/>
  <c r="G4955" i="11"/>
  <c r="G4951" i="11"/>
  <c r="F4911" i="11"/>
  <c r="G4907" i="11"/>
  <c r="F4889" i="11"/>
  <c r="F4882" i="11"/>
  <c r="H4878" i="11"/>
  <c r="F4875" i="11"/>
  <c r="G4857" i="11"/>
  <c r="F4854" i="11"/>
  <c r="F4844" i="11"/>
  <c r="F4831" i="11"/>
  <c r="I4824" i="11"/>
  <c r="H4821" i="11"/>
  <c r="H4811" i="11"/>
  <c r="G4808" i="11"/>
  <c r="H4801" i="11"/>
  <c r="G4798" i="11"/>
  <c r="F4795" i="11"/>
  <c r="F4785" i="11"/>
  <c r="G4775" i="11"/>
  <c r="F4762" i="11"/>
  <c r="F4749" i="11"/>
  <c r="H4742" i="11"/>
  <c r="G4739" i="11"/>
  <c r="F4736" i="11"/>
  <c r="G4729" i="11"/>
  <c r="H4726" i="11"/>
  <c r="F4715" i="11"/>
  <c r="H4712" i="11"/>
  <c r="F4707" i="11"/>
  <c r="H4704" i="11"/>
  <c r="F4699" i="11"/>
  <c r="H4696" i="11"/>
  <c r="F4691" i="11"/>
  <c r="H4688" i="11"/>
  <c r="F4683" i="11"/>
  <c r="H4680" i="11"/>
  <c r="F4675" i="11"/>
  <c r="H4672" i="11"/>
  <c r="F4667" i="11"/>
  <c r="H4664" i="11"/>
  <c r="F4659" i="11"/>
  <c r="H4656" i="11"/>
  <c r="H5105" i="11"/>
  <c r="F5058" i="11"/>
  <c r="F5034" i="11"/>
  <c r="H5027" i="11"/>
  <c r="H5021" i="11"/>
  <c r="H5014" i="11"/>
  <c r="H5008" i="11"/>
  <c r="H4991" i="11"/>
  <c r="H4975" i="11"/>
  <c r="F4955" i="11"/>
  <c r="H4942" i="11"/>
  <c r="H4934" i="11"/>
  <c r="H4926" i="11"/>
  <c r="H4918" i="11"/>
  <c r="F4907" i="11"/>
  <c r="G4903" i="11"/>
  <c r="G4896" i="11"/>
  <c r="I4892" i="11"/>
  <c r="I4885" i="11"/>
  <c r="G4878" i="11"/>
  <c r="G4871" i="11"/>
  <c r="G4864" i="11"/>
  <c r="I4860" i="11"/>
  <c r="F4857" i="11"/>
  <c r="G4847" i="11"/>
  <c r="I4837" i="11"/>
  <c r="F4834" i="11"/>
  <c r="H4824" i="11"/>
  <c r="F4821" i="11"/>
  <c r="H4814" i="11"/>
  <c r="G4811" i="11"/>
  <c r="F4808" i="11"/>
  <c r="G4801" i="11"/>
  <c r="F4798" i="11"/>
  <c r="H4791" i="11"/>
  <c r="F4788" i="11"/>
  <c r="H4778" i="11"/>
  <c r="F4775" i="11"/>
  <c r="I4768" i="11"/>
  <c r="H4765" i="11"/>
  <c r="H4755" i="11"/>
  <c r="G4752" i="11"/>
  <c r="H4745" i="11"/>
  <c r="G4742" i="11"/>
  <c r="F4739" i="11"/>
  <c r="F5105" i="11"/>
  <c r="F5084" i="11"/>
  <c r="H5073" i="11"/>
  <c r="H5065" i="11"/>
  <c r="F5027" i="11"/>
  <c r="G5014" i="11"/>
  <c r="F5008" i="11"/>
  <c r="G4991" i="11"/>
  <c r="G4975" i="11"/>
  <c r="H4959" i="11"/>
  <c r="F4946" i="11"/>
  <c r="G4942" i="11"/>
  <c r="F4938" i="11"/>
  <c r="G4934" i="11"/>
  <c r="F4930" i="11"/>
  <c r="G4926" i="11"/>
  <c r="F4922" i="11"/>
  <c r="G4918" i="11"/>
  <c r="F4914" i="11"/>
  <c r="F4903" i="11"/>
  <c r="F4896" i="11"/>
  <c r="F4878" i="11"/>
  <c r="F4871" i="11"/>
  <c r="F4864" i="11"/>
  <c r="F4847" i="11"/>
  <c r="G4824" i="11"/>
  <c r="G4814" i="11"/>
  <c r="F4811" i="11"/>
  <c r="F4801" i="11"/>
  <c r="G4791" i="11"/>
  <c r="F4778" i="11"/>
  <c r="F4765" i="11"/>
  <c r="G4755" i="11"/>
  <c r="F4752" i="11"/>
  <c r="G4745" i="11"/>
  <c r="F4742" i="11"/>
  <c r="F4732" i="11"/>
  <c r="F4726" i="11"/>
  <c r="G4723" i="11"/>
  <c r="F4712" i="11"/>
  <c r="F4704" i="11"/>
  <c r="F4696" i="11"/>
  <c r="F4688" i="11"/>
  <c r="F4680" i="11"/>
  <c r="F4672" i="11"/>
  <c r="F4664" i="11"/>
  <c r="F4656" i="11"/>
  <c r="F4648" i="11"/>
  <c r="F4640" i="11"/>
  <c r="F4632" i="11"/>
  <c r="F4624" i="11"/>
  <c r="F4616" i="11"/>
  <c r="F4608" i="11"/>
  <c r="F4600" i="11"/>
  <c r="F4592" i="11"/>
  <c r="H5140" i="11"/>
  <c r="H5094" i="11"/>
  <c r="G5073" i="11"/>
  <c r="F5065" i="11"/>
  <c r="G5041" i="11"/>
  <c r="F5014" i="11"/>
  <c r="F4985" i="11"/>
  <c r="F4969" i="11"/>
  <c r="G4959" i="11"/>
  <c r="F4942" i="11"/>
  <c r="F4934" i="11"/>
  <c r="F4926" i="11"/>
  <c r="F4918" i="11"/>
  <c r="F4892" i="11"/>
  <c r="F4885" i="11"/>
  <c r="F4860" i="11"/>
  <c r="F4850" i="11"/>
  <c r="F4837" i="11"/>
  <c r="F4824" i="11"/>
  <c r="F4814" i="11"/>
  <c r="F4804" i="11"/>
  <c r="F4791" i="11"/>
  <c r="H4781" i="11"/>
  <c r="G4768" i="11"/>
  <c r="F4755" i="11"/>
  <c r="F4745" i="11"/>
  <c r="G4735" i="11"/>
  <c r="F4723" i="11"/>
  <c r="F5073" i="11"/>
  <c r="H5048" i="11"/>
  <c r="F5041" i="11"/>
  <c r="H5033" i="11"/>
  <c r="G5007" i="11"/>
  <c r="F5001" i="11"/>
  <c r="F4954" i="11"/>
  <c r="F4950" i="11"/>
  <c r="F4910" i="11"/>
  <c r="F4906" i="11"/>
  <c r="F4899" i="11"/>
  <c r="F4881" i="11"/>
  <c r="F4874" i="11"/>
  <c r="F4867" i="11"/>
  <c r="G4840" i="11"/>
  <c r="G4830" i="11"/>
  <c r="F4827" i="11"/>
  <c r="F4817" i="11"/>
  <c r="G4807" i="11"/>
  <c r="F4794" i="11"/>
  <c r="F4781" i="11"/>
  <c r="G4771" i="11"/>
  <c r="F4768" i="11"/>
  <c r="G4761" i="11"/>
  <c r="F4758" i="11"/>
  <c r="F4748" i="11"/>
  <c r="F4735" i="11"/>
  <c r="F4720" i="11"/>
  <c r="F4709" i="11"/>
  <c r="F4701" i="11"/>
  <c r="F4693" i="11"/>
  <c r="F4685" i="11"/>
  <c r="F4677" i="11"/>
  <c r="F4669" i="11"/>
  <c r="F4661" i="11"/>
  <c r="F4653" i="11"/>
  <c r="F4645" i="11"/>
  <c r="F4637" i="11"/>
  <c r="F4629" i="11"/>
  <c r="F4621" i="11"/>
  <c r="F4613" i="11"/>
  <c r="F4605" i="11"/>
  <c r="F5151" i="11"/>
  <c r="F5048" i="11"/>
  <c r="F5033" i="11"/>
  <c r="H5013" i="11"/>
  <c r="G4990" i="11"/>
  <c r="G4974" i="11"/>
  <c r="G4895" i="11"/>
  <c r="G4888" i="11"/>
  <c r="G4863" i="11"/>
  <c r="F4853" i="11"/>
  <c r="F4840" i="11"/>
  <c r="F4830" i="11"/>
  <c r="F4820" i="11"/>
  <c r="F4807" i="11"/>
  <c r="G4784" i="11"/>
  <c r="F4771" i="11"/>
  <c r="F4761" i="11"/>
  <c r="G4751" i="11"/>
  <c r="F4738" i="11"/>
  <c r="F4717" i="11"/>
  <c r="G4666" i="11"/>
  <c r="G4658" i="11"/>
  <c r="G4650" i="11"/>
  <c r="G4626" i="11"/>
  <c r="G4618" i="11"/>
  <c r="G4586" i="11"/>
  <c r="G4578" i="11"/>
  <c r="G4570" i="11"/>
  <c r="G4562" i="11"/>
  <c r="G4554" i="11"/>
  <c r="G4538" i="11"/>
  <c r="G4530" i="11"/>
  <c r="G4522" i="11"/>
  <c r="G4514" i="11"/>
  <c r="G4506" i="11"/>
  <c r="G4498" i="11"/>
  <c r="H5126" i="11"/>
  <c r="F5040" i="11"/>
  <c r="F5025" i="11"/>
  <c r="F5019" i="11"/>
  <c r="F4995" i="11"/>
  <c r="F4990" i="11"/>
  <c r="H4984" i="11"/>
  <c r="F4979" i="11"/>
  <c r="F4974" i="11"/>
  <c r="H4968" i="11"/>
  <c r="F4963" i="11"/>
  <c r="G4958" i="11"/>
  <c r="F4945" i="11"/>
  <c r="I4941" i="11"/>
  <c r="F4937" i="11"/>
  <c r="F4929" i="11"/>
  <c r="F4921" i="11"/>
  <c r="F4913" i="11"/>
  <c r="F4902" i="11"/>
  <c r="F4895" i="11"/>
  <c r="H4891" i="11"/>
  <c r="F4888" i="11"/>
  <c r="F4870" i="11"/>
  <c r="F4863" i="11"/>
  <c r="H4859" i="11"/>
  <c r="G4856" i="11"/>
  <c r="H4849" i="11"/>
  <c r="F4843" i="11"/>
  <c r="F4833" i="11"/>
  <c r="G4823" i="11"/>
  <c r="F4810" i="11"/>
  <c r="F4797" i="11"/>
  <c r="H4790" i="11"/>
  <c r="F4784" i="11"/>
  <c r="F4774" i="11"/>
  <c r="F4764" i="11"/>
  <c r="F4751" i="11"/>
  <c r="I4744" i="11"/>
  <c r="F5137" i="11"/>
  <c r="F5112" i="11"/>
  <c r="F5102" i="11"/>
  <c r="H5080" i="11"/>
  <c r="I5062" i="11"/>
  <c r="G5055" i="11"/>
  <c r="H5047" i="11"/>
  <c r="G5006" i="11"/>
  <c r="H5000" i="11"/>
  <c r="F4984" i="11"/>
  <c r="F4968" i="11"/>
  <c r="F4958" i="11"/>
  <c r="F4953" i="11"/>
  <c r="H4905" i="11"/>
  <c r="H4898" i="11"/>
  <c r="G4891" i="11"/>
  <c r="F4884" i="11"/>
  <c r="F4877" i="11"/>
  <c r="H4873" i="11"/>
  <c r="H4866" i="11"/>
  <c r="G4859" i="11"/>
  <c r="F4856" i="11"/>
  <c r="G4849" i="11"/>
  <c r="F4846" i="11"/>
  <c r="H4839" i="11"/>
  <c r="F4836" i="11"/>
  <c r="H4826" i="11"/>
  <c r="F4823" i="11"/>
  <c r="G4790" i="11"/>
  <c r="F4787" i="11"/>
  <c r="H4780" i="11"/>
  <c r="F4777" i="11"/>
  <c r="I4757" i="11"/>
  <c r="F4754" i="11"/>
  <c r="H4744" i="11"/>
  <c r="F4741" i="11"/>
  <c r="G4731" i="11"/>
  <c r="F4728" i="11"/>
  <c r="G4725" i="11"/>
  <c r="H4722" i="11"/>
  <c r="G4711" i="11"/>
  <c r="G4703" i="11"/>
  <c r="G4695" i="11"/>
  <c r="G4687" i="11"/>
  <c r="F5080" i="11"/>
  <c r="H5062" i="11"/>
  <c r="F5055" i="11"/>
  <c r="F5047" i="11"/>
  <c r="I5011" i="11"/>
  <c r="F5006" i="11"/>
  <c r="F5000" i="11"/>
  <c r="F4994" i="11"/>
  <c r="F4978" i="11"/>
  <c r="F4962" i="11"/>
  <c r="F4905" i="11"/>
  <c r="F4898" i="11"/>
  <c r="H4894" i="11"/>
  <c r="F4891" i="11"/>
  <c r="H4887" i="11"/>
  <c r="H4880" i="11"/>
  <c r="F4873" i="11"/>
  <c r="F4866" i="11"/>
  <c r="H4862" i="11"/>
  <c r="F4859" i="11"/>
  <c r="H4852" i="11"/>
  <c r="F4849" i="11"/>
  <c r="G4839" i="11"/>
  <c r="I4829" i="11"/>
  <c r="F4826" i="11"/>
  <c r="I4819" i="11"/>
  <c r="H5101" i="11"/>
  <c r="F5070" i="11"/>
  <c r="F5062" i="11"/>
  <c r="I5030" i="11"/>
  <c r="H5024" i="11"/>
  <c r="H5011" i="11"/>
  <c r="H4983" i="11"/>
  <c r="H4967" i="11"/>
  <c r="I4957" i="11"/>
  <c r="I4944" i="11"/>
  <c r="I4936" i="11"/>
  <c r="I4928" i="11"/>
  <c r="I4920" i="11"/>
  <c r="I4912" i="11"/>
  <c r="I4901" i="11"/>
  <c r="G4894" i="11"/>
  <c r="G4887" i="11"/>
  <c r="I4883" i="11"/>
  <c r="G4880" i="11"/>
  <c r="I4876" i="11"/>
  <c r="I4869" i="11"/>
  <c r="G4862" i="11"/>
  <c r="H4855" i="11"/>
  <c r="F4852" i="11"/>
  <c r="H4842" i="11"/>
  <c r="F4839" i="11"/>
  <c r="H4819" i="11"/>
  <c r="H4809" i="11"/>
  <c r="G4719" i="11"/>
  <c r="G4713" i="11"/>
  <c r="G4708" i="11"/>
  <c r="F4703" i="11"/>
  <c r="I4688" i="11"/>
  <c r="H4679" i="11"/>
  <c r="G4675" i="11"/>
  <c r="F4671" i="11"/>
  <c r="H4654" i="11"/>
  <c r="I4646" i="11"/>
  <c r="F4642" i="11"/>
  <c r="G4631" i="11"/>
  <c r="G4627" i="11"/>
  <c r="G4616" i="11"/>
  <c r="G4612" i="11"/>
  <c r="I4608" i="11"/>
  <c r="H4601" i="11"/>
  <c r="G4591" i="11"/>
  <c r="F4588" i="11"/>
  <c r="F4585" i="11"/>
  <c r="I4557" i="11"/>
  <c r="H4551" i="11"/>
  <c r="H4545" i="11"/>
  <c r="H4542" i="11"/>
  <c r="G4539" i="11"/>
  <c r="G4536" i="11"/>
  <c r="G4533" i="11"/>
  <c r="F4530" i="11"/>
  <c r="F4527" i="11"/>
  <c r="F4524" i="11"/>
  <c r="F4521" i="11"/>
  <c r="F4485" i="11"/>
  <c r="G4482" i="11"/>
  <c r="H4479" i="11"/>
  <c r="F4468" i="11"/>
  <c r="G4465" i="11"/>
  <c r="H4462" i="11"/>
  <c r="H4459" i="11"/>
  <c r="F4448" i="11"/>
  <c r="G4445" i="11"/>
  <c r="H4442" i="11"/>
  <c r="G4431" i="11"/>
  <c r="G4423" i="11"/>
  <c r="G4415" i="11"/>
  <c r="G4407" i="11"/>
  <c r="G4399" i="11"/>
  <c r="G4391" i="11"/>
  <c r="G4383" i="11"/>
  <c r="G4375" i="11"/>
  <c r="G4367" i="11"/>
  <c r="G4359" i="11"/>
  <c r="G4351" i="11"/>
  <c r="G4343" i="11"/>
  <c r="G4335" i="11"/>
  <c r="G4327" i="11"/>
  <c r="G4319" i="11"/>
  <c r="G4311" i="11"/>
  <c r="G4303" i="11"/>
  <c r="G4287" i="11"/>
  <c r="G4279" i="11"/>
  <c r="G4263" i="11"/>
  <c r="G4255" i="11"/>
  <c r="G4239" i="11"/>
  <c r="G4231" i="11"/>
  <c r="H4829" i="11"/>
  <c r="F4800" i="11"/>
  <c r="F4719" i="11"/>
  <c r="G4688" i="11"/>
  <c r="G4679" i="11"/>
  <c r="F4666" i="11"/>
  <c r="I4662" i="11"/>
  <c r="H4646" i="11"/>
  <c r="F4631" i="11"/>
  <c r="F4627" i="11"/>
  <c r="F4612" i="11"/>
  <c r="H4608" i="11"/>
  <c r="G4601" i="11"/>
  <c r="F4591" i="11"/>
  <c r="I4572" i="11"/>
  <c r="H4557" i="11"/>
  <c r="H4554" i="11"/>
  <c r="G4551" i="11"/>
  <c r="G4545" i="11"/>
  <c r="F4542" i="11"/>
  <c r="F4539" i="11"/>
  <c r="F4536" i="11"/>
  <c r="F4533" i="11"/>
  <c r="I4508" i="11"/>
  <c r="I4505" i="11"/>
  <c r="F4482" i="11"/>
  <c r="G4479" i="11"/>
  <c r="F4465" i="11"/>
  <c r="F4462" i="11"/>
  <c r="G4459" i="11"/>
  <c r="F4445" i="11"/>
  <c r="G4442" i="11"/>
  <c r="F4431" i="11"/>
  <c r="F4423" i="11"/>
  <c r="F4415" i="11"/>
  <c r="F4407" i="11"/>
  <c r="F4399" i="11"/>
  <c r="F4391" i="11"/>
  <c r="F4383" i="11"/>
  <c r="F4375" i="11"/>
  <c r="F4367" i="11"/>
  <c r="F4790" i="11"/>
  <c r="I4752" i="11"/>
  <c r="H4731" i="11"/>
  <c r="I4712" i="11"/>
  <c r="G4697" i="11"/>
  <c r="G4683" i="11"/>
  <c r="F4679" i="11"/>
  <c r="H4662" i="11"/>
  <c r="H4649" i="11"/>
  <c r="F4634" i="11"/>
  <c r="G4619" i="11"/>
  <c r="G4608" i="11"/>
  <c r="H4604" i="11"/>
  <c r="F4601" i="11"/>
  <c r="F4594" i="11"/>
  <c r="I4581" i="11"/>
  <c r="H4575" i="11"/>
  <c r="H4572" i="11"/>
  <c r="G4557" i="11"/>
  <c r="F4554" i="11"/>
  <c r="F4551" i="11"/>
  <c r="F4548" i="11"/>
  <c r="F4545" i="11"/>
  <c r="I4517" i="11"/>
  <c r="H4511" i="11"/>
  <c r="H4508" i="11"/>
  <c r="H4490" i="11"/>
  <c r="F4479" i="11"/>
  <c r="F4459" i="11"/>
  <c r="H4453" i="11"/>
  <c r="F4442" i="11"/>
  <c r="H4436" i="11"/>
  <c r="G4356" i="11"/>
  <c r="G4348" i="11"/>
  <c r="G4340" i="11"/>
  <c r="G4332" i="11"/>
  <c r="G4316" i="11"/>
  <c r="G4308" i="11"/>
  <c r="G4300" i="11"/>
  <c r="G4292" i="11"/>
  <c r="G4284" i="11"/>
  <c r="G4268" i="11"/>
  <c r="G4260" i="11"/>
  <c r="G4252" i="11"/>
  <c r="G4236" i="11"/>
  <c r="G4228" i="11"/>
  <c r="G4212" i="11"/>
  <c r="G4204" i="11"/>
  <c r="G4196" i="11"/>
  <c r="G4188" i="11"/>
  <c r="G4180" i="11"/>
  <c r="F4780" i="11"/>
  <c r="G4744" i="11"/>
  <c r="H4737" i="11"/>
  <c r="F4731" i="11"/>
  <c r="F4725" i="11"/>
  <c r="F4718" i="11"/>
  <c r="G4712" i="11"/>
  <c r="G4707" i="11"/>
  <c r="F4697" i="11"/>
  <c r="F4674" i="11"/>
  <c r="G4657" i="11"/>
  <c r="G4649" i="11"/>
  <c r="F4623" i="11"/>
  <c r="F4619" i="11"/>
  <c r="G4604" i="11"/>
  <c r="H4581" i="11"/>
  <c r="H4578" i="11"/>
  <c r="G4575" i="11"/>
  <c r="G4572" i="11"/>
  <c r="G4569" i="11"/>
  <c r="F4566" i="11"/>
  <c r="F4563" i="11"/>
  <c r="F4560" i="11"/>
  <c r="F4557" i="11"/>
  <c r="H4517" i="11"/>
  <c r="H4514" i="11"/>
  <c r="G4511" i="11"/>
  <c r="G4508" i="11"/>
  <c r="G4505" i="11"/>
  <c r="F4502" i="11"/>
  <c r="F4499" i="11"/>
  <c r="F4496" i="11"/>
  <c r="F4493" i="11"/>
  <c r="G4490" i="11"/>
  <c r="F4476" i="11"/>
  <c r="G4473" i="11"/>
  <c r="H4470" i="11"/>
  <c r="F4456" i="11"/>
  <c r="G4453" i="11"/>
  <c r="F4439" i="11"/>
  <c r="G4436" i="11"/>
  <c r="F4428" i="11"/>
  <c r="F4420" i="11"/>
  <c r="F4412" i="11"/>
  <c r="F4404" i="11"/>
  <c r="F4396" i="11"/>
  <c r="F4388" i="11"/>
  <c r="F4380" i="11"/>
  <c r="F4372" i="11"/>
  <c r="F4364" i="11"/>
  <c r="F4356" i="11"/>
  <c r="F4348" i="11"/>
  <c r="F4340" i="11"/>
  <c r="F4332" i="11"/>
  <c r="F4324" i="11"/>
  <c r="F4316" i="11"/>
  <c r="H4770" i="11"/>
  <c r="F4744" i="11"/>
  <c r="G4737" i="11"/>
  <c r="G4692" i="11"/>
  <c r="H4687" i="11"/>
  <c r="H4670" i="11"/>
  <c r="I4665" i="11"/>
  <c r="F4657" i="11"/>
  <c r="F4649" i="11"/>
  <c r="H4641" i="11"/>
  <c r="F4626" i="11"/>
  <c r="G4611" i="11"/>
  <c r="F4604" i="11"/>
  <c r="F4597" i="11"/>
  <c r="G4581" i="11"/>
  <c r="F4578" i="11"/>
  <c r="F4575" i="11"/>
  <c r="F4572" i="11"/>
  <c r="F4569" i="11"/>
  <c r="I4541" i="11"/>
  <c r="H4535" i="11"/>
  <c r="H4532" i="11"/>
  <c r="G4517" i="11"/>
  <c r="F4514" i="11"/>
  <c r="F4511" i="11"/>
  <c r="F4508" i="11"/>
  <c r="F4505" i="11"/>
  <c r="F4490" i="11"/>
  <c r="H4484" i="11"/>
  <c r="I4481" i="11"/>
  <c r="F4473" i="11"/>
  <c r="F4470" i="11"/>
  <c r="H4464" i="11"/>
  <c r="I4461" i="11"/>
  <c r="F4453" i="11"/>
  <c r="H4447" i="11"/>
  <c r="I4444" i="11"/>
  <c r="F4436" i="11"/>
  <c r="I4430" i="11"/>
  <c r="I4422" i="11"/>
  <c r="I4414" i="11"/>
  <c r="I4406" i="11"/>
  <c r="I4398" i="11"/>
  <c r="I4390" i="11"/>
  <c r="I4382" i="11"/>
  <c r="G4305" i="11"/>
  <c r="G4289" i="11"/>
  <c r="G4273" i="11"/>
  <c r="G4265" i="11"/>
  <c r="G4257" i="11"/>
  <c r="G4241" i="11"/>
  <c r="G4233" i="11"/>
  <c r="G4217" i="11"/>
  <c r="H4816" i="11"/>
  <c r="H4806" i="11"/>
  <c r="F4770" i="11"/>
  <c r="I4760" i="11"/>
  <c r="I4750" i="11"/>
  <c r="I4696" i="11"/>
  <c r="F4687" i="11"/>
  <c r="F4682" i="11"/>
  <c r="I4678" i="11"/>
  <c r="G4665" i="11"/>
  <c r="I4652" i="11"/>
  <c r="G4641" i="11"/>
  <c r="I4633" i="11"/>
  <c r="F4615" i="11"/>
  <c r="F4611" i="11"/>
  <c r="H4607" i="11"/>
  <c r="H4600" i="11"/>
  <c r="I4593" i="11"/>
  <c r="H4590" i="11"/>
  <c r="F4587" i="11"/>
  <c r="F4584" i="11"/>
  <c r="F4581" i="11"/>
  <c r="I4553" i="11"/>
  <c r="I4550" i="11"/>
  <c r="H4547" i="11"/>
  <c r="H4544" i="11"/>
  <c r="H4541" i="11"/>
  <c r="H4538" i="11"/>
  <c r="G4535" i="11"/>
  <c r="G4532" i="11"/>
  <c r="G4529" i="11"/>
  <c r="F4526" i="11"/>
  <c r="F4523" i="11"/>
  <c r="F4520" i="11"/>
  <c r="F4517" i="11"/>
  <c r="F4487" i="11"/>
  <c r="G4484" i="11"/>
  <c r="H4481" i="11"/>
  <c r="I4478" i="11"/>
  <c r="F4467" i="11"/>
  <c r="G4464" i="11"/>
  <c r="H4461" i="11"/>
  <c r="F4450" i="11"/>
  <c r="G4447" i="11"/>
  <c r="H4444" i="11"/>
  <c r="I4441" i="11"/>
  <c r="F4433" i="11"/>
  <c r="H4430" i="11"/>
  <c r="F4425" i="11"/>
  <c r="H4422" i="11"/>
  <c r="F4417" i="11"/>
  <c r="H4414" i="11"/>
  <c r="F4409" i="11"/>
  <c r="H4406" i="11"/>
  <c r="F4401" i="11"/>
  <c r="H4398" i="11"/>
  <c r="F4393" i="11"/>
  <c r="H4390" i="11"/>
  <c r="F4385" i="11"/>
  <c r="H4382" i="11"/>
  <c r="F4377" i="11"/>
  <c r="H4374" i="11"/>
  <c r="G4816" i="11"/>
  <c r="G4806" i="11"/>
  <c r="I4796" i="11"/>
  <c r="H4760" i="11"/>
  <c r="H4750" i="11"/>
  <c r="H4723" i="11"/>
  <c r="H4716" i="11"/>
  <c r="H4711" i="11"/>
  <c r="F4706" i="11"/>
  <c r="G4696" i="11"/>
  <c r="H4678" i="11"/>
  <c r="I4673" i="11"/>
  <c r="F4665" i="11"/>
  <c r="I4656" i="11"/>
  <c r="H4652" i="11"/>
  <c r="I4648" i="11"/>
  <c r="F4641" i="11"/>
  <c r="H4633" i="11"/>
  <c r="F4618" i="11"/>
  <c r="G4607" i="11"/>
  <c r="G4600" i="11"/>
  <c r="H4593" i="11"/>
  <c r="F4590" i="11"/>
  <c r="I4565" i="11"/>
  <c r="H4559" i="11"/>
  <c r="H4556" i="11"/>
  <c r="H4553" i="11"/>
  <c r="H4550" i="11"/>
  <c r="G4547" i="11"/>
  <c r="G4544" i="11"/>
  <c r="G4541" i="11"/>
  <c r="F4538" i="11"/>
  <c r="F4535" i="11"/>
  <c r="F4532" i="11"/>
  <c r="F4529" i="11"/>
  <c r="I4501" i="11"/>
  <c r="I4498" i="11"/>
  <c r="H4495" i="11"/>
  <c r="F4484" i="11"/>
  <c r="G4481" i="11"/>
  <c r="H4478" i="11"/>
  <c r="H4475" i="11"/>
  <c r="F4464" i="11"/>
  <c r="G4461" i="11"/>
  <c r="H4458" i="11"/>
  <c r="F4447" i="11"/>
  <c r="G4444" i="11"/>
  <c r="H4441" i="11"/>
  <c r="I4438" i="11"/>
  <c r="G4430" i="11"/>
  <c r="G4422" i="11"/>
  <c r="G4414" i="11"/>
  <c r="G4406" i="11"/>
  <c r="G4398" i="11"/>
  <c r="G4390" i="11"/>
  <c r="G4382" i="11"/>
  <c r="G4374" i="11"/>
  <c r="G4366" i="11"/>
  <c r="G4358" i="11"/>
  <c r="G4350" i="11"/>
  <c r="G4342" i="11"/>
  <c r="G4334" i="11"/>
  <c r="G4326" i="11"/>
  <c r="G4318" i="11"/>
  <c r="G4310" i="11"/>
  <c r="G4302" i="11"/>
  <c r="G4294" i="11"/>
  <c r="G4286" i="11"/>
  <c r="G4278" i="11"/>
  <c r="G4270" i="11"/>
  <c r="G4262" i="11"/>
  <c r="G4254" i="11"/>
  <c r="G4246" i="11"/>
  <c r="G4238" i="11"/>
  <c r="G4230" i="11"/>
  <c r="G4222" i="11"/>
  <c r="G4214" i="11"/>
  <c r="G4206" i="11"/>
  <c r="G4198" i="11"/>
  <c r="G4190" i="11"/>
  <c r="G4174" i="11"/>
  <c r="G4158" i="11"/>
  <c r="G4150" i="11"/>
  <c r="G4142" i="11"/>
  <c r="G4126" i="11"/>
  <c r="G4118" i="11"/>
  <c r="G4110" i="11"/>
  <c r="G4094" i="11"/>
  <c r="G4086" i="11"/>
  <c r="G4078" i="11"/>
  <c r="G4070" i="11"/>
  <c r="G4062" i="11"/>
  <c r="G4054" i="11"/>
  <c r="G4046" i="11"/>
  <c r="H4796" i="11"/>
  <c r="I4742" i="11"/>
  <c r="G4736" i="11"/>
  <c r="H4729" i="11"/>
  <c r="G4716" i="11"/>
  <c r="F4711" i="11"/>
  <c r="G4691" i="11"/>
  <c r="G4673" i="11"/>
  <c r="G4656" i="11"/>
  <c r="G4652" i="11"/>
  <c r="H4648" i="11"/>
  <c r="G4633" i="11"/>
  <c r="H4622" i="11"/>
  <c r="F4607" i="11"/>
  <c r="G4603" i="11"/>
  <c r="H4596" i="11"/>
  <c r="G4593" i="11"/>
  <c r="I4580" i="11"/>
  <c r="I4577" i="11"/>
  <c r="H4571" i="11"/>
  <c r="H4568" i="11"/>
  <c r="H4565" i="11"/>
  <c r="H4562" i="11"/>
  <c r="G4559" i="11"/>
  <c r="G4556" i="11"/>
  <c r="G4553" i="11"/>
  <c r="F4550" i="11"/>
  <c r="F4547" i="11"/>
  <c r="F4544" i="11"/>
  <c r="F4541" i="11"/>
  <c r="I4516" i="11"/>
  <c r="I4513" i="11"/>
  <c r="H4507" i="11"/>
  <c r="H4501" i="11"/>
  <c r="H4498" i="11"/>
  <c r="G4495" i="11"/>
  <c r="F4481" i="11"/>
  <c r="F4478" i="11"/>
  <c r="G4475" i="11"/>
  <c r="F4461" i="11"/>
  <c r="G4458" i="11"/>
  <c r="F4444" i="11"/>
  <c r="G4441" i="11"/>
  <c r="H4438" i="11"/>
  <c r="F4430" i="11"/>
  <c r="F4422" i="11"/>
  <c r="F4414" i="11"/>
  <c r="F4406" i="11"/>
  <c r="F4398" i="11"/>
  <c r="F4390" i="11"/>
  <c r="F4382" i="11"/>
  <c r="H4379" i="11"/>
  <c r="F4374" i="11"/>
  <c r="H4371" i="11"/>
  <c r="F4366" i="11"/>
  <c r="H4363" i="11"/>
  <c r="F4729" i="11"/>
  <c r="I4722" i="11"/>
  <c r="I4705" i="11"/>
  <c r="H4700" i="11"/>
  <c r="I4686" i="11"/>
  <c r="F4673" i="11"/>
  <c r="I4664" i="11"/>
  <c r="G4648" i="11"/>
  <c r="I4640" i="11"/>
  <c r="F4633" i="11"/>
  <c r="H4625" i="11"/>
  <c r="F4610" i="11"/>
  <c r="F4603" i="11"/>
  <c r="G4596" i="11"/>
  <c r="F4593" i="11"/>
  <c r="G4571" i="11"/>
  <c r="G4568" i="11"/>
  <c r="G4565" i="11"/>
  <c r="F4562" i="11"/>
  <c r="F4559" i="11"/>
  <c r="F4556" i="11"/>
  <c r="F4553" i="11"/>
  <c r="I4525" i="11"/>
  <c r="H4519" i="11"/>
  <c r="G4507" i="11"/>
  <c r="G4501" i="11"/>
  <c r="F4498" i="11"/>
  <c r="F4495" i="11"/>
  <c r="F4475" i="11"/>
  <c r="H4469" i="11"/>
  <c r="F4458" i="11"/>
  <c r="H4452" i="11"/>
  <c r="F4441" i="11"/>
  <c r="F4438" i="11"/>
  <c r="G4379" i="11"/>
  <c r="G4371" i="11"/>
  <c r="G4363" i="11"/>
  <c r="G4355" i="11"/>
  <c r="G4347" i="11"/>
  <c r="G4339" i="11"/>
  <c r="G4331" i="11"/>
  <c r="G4323" i="11"/>
  <c r="G4315" i="11"/>
  <c r="G4307" i="11"/>
  <c r="G4299" i="11"/>
  <c r="G4291" i="11"/>
  <c r="G4283" i="11"/>
  <c r="G4275" i="11"/>
  <c r="G4267" i="11"/>
  <c r="G4251" i="11"/>
  <c r="G4243" i="11"/>
  <c r="G4227" i="11"/>
  <c r="G4219" i="11"/>
  <c r="G4211" i="11"/>
  <c r="G4203" i="11"/>
  <c r="G4195" i="11"/>
  <c r="G4179" i="11"/>
  <c r="G4171" i="11"/>
  <c r="G4163" i="11"/>
  <c r="G4155" i="11"/>
  <c r="G4139" i="11"/>
  <c r="G4131" i="11"/>
  <c r="G4123" i="11"/>
  <c r="G4107" i="11"/>
  <c r="G4099" i="11"/>
  <c r="G4091" i="11"/>
  <c r="G4075" i="11"/>
  <c r="G4067" i="11"/>
  <c r="G4059" i="11"/>
  <c r="H4749" i="11"/>
  <c r="F4722" i="11"/>
  <c r="G4705" i="11"/>
  <c r="G4700" i="11"/>
  <c r="H4695" i="11"/>
  <c r="H4686" i="11"/>
  <c r="G4681" i="11"/>
  <c r="G4664" i="11"/>
  <c r="F4644" i="11"/>
  <c r="H4640" i="11"/>
  <c r="G4625" i="11"/>
  <c r="F4596" i="11"/>
  <c r="G4583" i="11"/>
  <c r="G4580" i="11"/>
  <c r="G4577" i="11"/>
  <c r="F4574" i="11"/>
  <c r="F4571" i="11"/>
  <c r="F4568" i="11"/>
  <c r="F4565" i="11"/>
  <c r="G4519" i="11"/>
  <c r="G4516" i="11"/>
  <c r="G4513" i="11"/>
  <c r="F4510" i="11"/>
  <c r="F4507" i="11"/>
  <c r="F4504" i="11"/>
  <c r="F4501" i="11"/>
  <c r="F4492" i="11"/>
  <c r="G4489" i="11"/>
  <c r="F4472" i="11"/>
  <c r="G4469" i="11"/>
  <c r="F4455" i="11"/>
  <c r="G4452" i="11"/>
  <c r="F4435" i="11"/>
  <c r="F4427" i="11"/>
  <c r="F4419" i="11"/>
  <c r="F4411" i="11"/>
  <c r="F4403" i="11"/>
  <c r="F4395" i="11"/>
  <c r="F4387" i="11"/>
  <c r="F4379" i="11"/>
  <c r="F4371" i="11"/>
  <c r="F4363" i="11"/>
  <c r="F4355" i="11"/>
  <c r="F4347" i="11"/>
  <c r="F4339" i="11"/>
  <c r="F4331" i="11"/>
  <c r="F4323" i="11"/>
  <c r="F4315" i="11"/>
  <c r="F4307" i="11"/>
  <c r="F4299" i="11"/>
  <c r="F4291" i="11"/>
  <c r="F4283" i="11"/>
  <c r="F4275" i="11"/>
  <c r="F4267" i="11"/>
  <c r="F4259" i="11"/>
  <c r="F4251" i="11"/>
  <c r="F4243" i="11"/>
  <c r="F4235" i="11"/>
  <c r="F4227" i="11"/>
  <c r="F4219" i="11"/>
  <c r="F4211" i="11"/>
  <c r="F4203" i="11"/>
  <c r="F4813" i="11"/>
  <c r="F4767" i="11"/>
  <c r="H4757" i="11"/>
  <c r="G4728" i="11"/>
  <c r="G4715" i="11"/>
  <c r="F4695" i="11"/>
  <c r="F4690" i="11"/>
  <c r="F4681" i="11"/>
  <c r="I4672" i="11"/>
  <c r="H4655" i="11"/>
  <c r="G4651" i="11"/>
  <c r="G4640" i="11"/>
  <c r="I4632" i="11"/>
  <c r="F4625" i="11"/>
  <c r="H4617" i="11"/>
  <c r="F4586" i="11"/>
  <c r="F4583" i="11"/>
  <c r="F4580" i="11"/>
  <c r="F4577" i="11"/>
  <c r="G4525" i="11"/>
  <c r="F4522" i="11"/>
  <c r="F4519" i="11"/>
  <c r="F4516" i="11"/>
  <c r="F4513" i="11"/>
  <c r="F4489" i="11"/>
  <c r="F4486" i="11"/>
  <c r="F4469" i="11"/>
  <c r="F4452" i="11"/>
  <c r="G4449" i="11"/>
  <c r="G4184" i="11"/>
  <c r="G4176" i="11"/>
  <c r="G4168" i="11"/>
  <c r="G4152" i="11"/>
  <c r="G4144" i="11"/>
  <c r="G4136" i="11"/>
  <c r="G4120" i="11"/>
  <c r="G4112" i="11"/>
  <c r="G4104" i="11"/>
  <c r="G4080" i="11"/>
  <c r="G4072" i="11"/>
  <c r="G4048" i="11"/>
  <c r="G4040" i="11"/>
  <c r="G4032" i="11"/>
  <c r="G4803" i="11"/>
  <c r="F4757" i="11"/>
  <c r="G4734" i="11"/>
  <c r="I4704" i="11"/>
  <c r="G4672" i="11"/>
  <c r="G4655" i="11"/>
  <c r="F4651" i="11"/>
  <c r="F4636" i="11"/>
  <c r="H4632" i="11"/>
  <c r="G4617" i="11"/>
  <c r="F4599" i="11"/>
  <c r="F4589" i="11"/>
  <c r="G4537" i="11"/>
  <c r="F4534" i="11"/>
  <c r="F4531" i="11"/>
  <c r="F4528" i="11"/>
  <c r="F4525" i="11"/>
  <c r="F4483" i="11"/>
  <c r="F4466" i="11"/>
  <c r="F4449" i="11"/>
  <c r="F4446" i="11"/>
  <c r="F4432" i="11"/>
  <c r="F4424" i="11"/>
  <c r="F4416" i="11"/>
  <c r="F4408" i="11"/>
  <c r="F4400" i="11"/>
  <c r="F4392" i="11"/>
  <c r="F4384" i="11"/>
  <c r="F4376" i="11"/>
  <c r="F4368" i="11"/>
  <c r="F4360" i="11"/>
  <c r="F4352" i="11"/>
  <c r="F4344" i="11"/>
  <c r="F4336" i="11"/>
  <c r="F4328" i="11"/>
  <c r="F4320" i="11"/>
  <c r="I4832" i="11"/>
  <c r="F4803" i="11"/>
  <c r="H4747" i="11"/>
  <c r="I4740" i="11"/>
  <c r="F4734" i="11"/>
  <c r="G4704" i="11"/>
  <c r="G4699" i="11"/>
  <c r="I4680" i="11"/>
  <c r="H4663" i="11"/>
  <c r="G4659" i="11"/>
  <c r="F4655" i="11"/>
  <c r="G4643" i="11"/>
  <c r="G4632" i="11"/>
  <c r="I4624" i="11"/>
  <c r="F4617" i="11"/>
  <c r="H4609" i="11"/>
  <c r="F4602" i="11"/>
  <c r="G4595" i="11"/>
  <c r="G4549" i="11"/>
  <c r="F4546" i="11"/>
  <c r="F4543" i="11"/>
  <c r="F4540" i="11"/>
  <c r="F4537" i="11"/>
  <c r="F4480" i="11"/>
  <c r="F4463" i="11"/>
  <c r="F4443" i="11"/>
  <c r="G4309" i="11"/>
  <c r="G4293" i="11"/>
  <c r="G4277" i="11"/>
  <c r="G4269" i="11"/>
  <c r="G4253" i="11"/>
  <c r="G4245" i="11"/>
  <c r="G4229" i="11"/>
  <c r="G4213" i="11"/>
  <c r="G4205" i="11"/>
  <c r="G4197" i="11"/>
  <c r="G4189" i="11"/>
  <c r="G4181" i="11"/>
  <c r="G4157" i="11"/>
  <c r="G4149" i="11"/>
  <c r="G4125" i="11"/>
  <c r="G4117" i="11"/>
  <c r="G4093" i="11"/>
  <c r="G4085" i="11"/>
  <c r="G4077" i="11"/>
  <c r="G4061" i="11"/>
  <c r="G4053" i="11"/>
  <c r="G4045" i="11"/>
  <c r="G4793" i="11"/>
  <c r="G4747" i="11"/>
  <c r="F4714" i="11"/>
  <c r="G4689" i="11"/>
  <c r="G4680" i="11"/>
  <c r="G4663" i="11"/>
  <c r="F4647" i="11"/>
  <c r="F4643" i="11"/>
  <c r="H4639" i="11"/>
  <c r="F4628" i="11"/>
  <c r="H4624" i="11"/>
  <c r="H4620" i="11"/>
  <c r="G4609" i="11"/>
  <c r="F4595" i="11"/>
  <c r="I4588" i="11"/>
  <c r="I4585" i="11"/>
  <c r="H4579" i="11"/>
  <c r="H4576" i="11"/>
  <c r="H4573" i="11"/>
  <c r="H4570" i="11"/>
  <c r="G4567" i="11"/>
  <c r="G4564" i="11"/>
  <c r="F4558" i="11"/>
  <c r="F4555" i="11"/>
  <c r="F4552" i="11"/>
  <c r="F4549" i="11"/>
  <c r="I4524" i="11"/>
  <c r="I4521" i="11"/>
  <c r="H4515" i="11"/>
  <c r="H4512" i="11"/>
  <c r="H4509" i="11"/>
  <c r="H4506" i="11"/>
  <c r="G4503" i="11"/>
  <c r="G4500" i="11"/>
  <c r="F4494" i="11"/>
  <c r="G4491" i="11"/>
  <c r="H4488" i="11"/>
  <c r="I4485" i="11"/>
  <c r="F4477" i="11"/>
  <c r="G4474" i="11"/>
  <c r="H4471" i="11"/>
  <c r="I4468" i="11"/>
  <c r="F4460" i="11"/>
  <c r="H4454" i="11"/>
  <c r="H4451" i="11"/>
  <c r="I4448" i="11"/>
  <c r="F4440" i="11"/>
  <c r="G4437" i="11"/>
  <c r="H4434" i="11"/>
  <c r="F4429" i="11"/>
  <c r="H4426" i="11"/>
  <c r="F4421" i="11"/>
  <c r="H4418" i="11"/>
  <c r="F4413" i="11"/>
  <c r="H4410" i="11"/>
  <c r="F4405" i="11"/>
  <c r="H4402" i="11"/>
  <c r="F4397" i="11"/>
  <c r="H4394" i="11"/>
  <c r="F4389" i="11"/>
  <c r="H4386" i="11"/>
  <c r="F4381" i="11"/>
  <c r="F4793" i="11"/>
  <c r="H4783" i="11"/>
  <c r="I4726" i="11"/>
  <c r="H4694" i="11"/>
  <c r="F4689" i="11"/>
  <c r="H4684" i="11"/>
  <c r="H4671" i="11"/>
  <c r="G4667" i="11"/>
  <c r="F4663" i="11"/>
  <c r="F4650" i="11"/>
  <c r="G4639" i="11"/>
  <c r="G4635" i="11"/>
  <c r="G4624" i="11"/>
  <c r="G4620" i="11"/>
  <c r="I4616" i="11"/>
  <c r="I4612" i="11"/>
  <c r="F4609" i="11"/>
  <c r="H4588" i="11"/>
  <c r="H4585" i="11"/>
  <c r="H4582" i="11"/>
  <c r="G4579" i="11"/>
  <c r="G4576" i="11"/>
  <c r="G4573" i="11"/>
  <c r="F4570" i="11"/>
  <c r="F4567" i="11"/>
  <c r="F4564" i="11"/>
  <c r="F4561" i="11"/>
  <c r="I4533" i="11"/>
  <c r="I4530" i="11"/>
  <c r="H4527" i="11"/>
  <c r="H4524" i="11"/>
  <c r="H4521" i="11"/>
  <c r="H4518" i="11"/>
  <c r="G4515" i="11"/>
  <c r="G4512" i="11"/>
  <c r="G4509" i="11"/>
  <c r="F4506" i="11"/>
  <c r="F4503" i="11"/>
  <c r="F4500" i="11"/>
  <c r="F4497" i="11"/>
  <c r="F4491" i="11"/>
  <c r="G4488" i="11"/>
  <c r="H4485" i="11"/>
  <c r="I4482" i="11"/>
  <c r="F4474" i="11"/>
  <c r="G4471" i="11"/>
  <c r="H4468" i="11"/>
  <c r="I4465" i="11"/>
  <c r="F4457" i="11"/>
  <c r="F4454" i="11"/>
  <c r="G4451" i="11"/>
  <c r="H4448" i="11"/>
  <c r="I4445" i="11"/>
  <c r="F4437" i="11"/>
  <c r="G4434" i="11"/>
  <c r="I4431" i="11"/>
  <c r="G4426" i="11"/>
  <c r="I4423" i="11"/>
  <c r="G4418" i="11"/>
  <c r="G4410" i="11"/>
  <c r="G4402" i="11"/>
  <c r="G4394" i="11"/>
  <c r="G4386" i="11"/>
  <c r="G4378" i="11"/>
  <c r="G4370" i="11"/>
  <c r="G4362" i="11"/>
  <c r="G4354" i="11"/>
  <c r="G4346" i="11"/>
  <c r="G4338" i="11"/>
  <c r="G4330" i="11"/>
  <c r="G4314" i="11"/>
  <c r="G4306" i="11"/>
  <c r="G4298" i="11"/>
  <c r="H4732" i="11"/>
  <c r="G4684" i="11"/>
  <c r="H4616" i="11"/>
  <c r="H4530" i="11"/>
  <c r="G4521" i="11"/>
  <c r="H4407" i="11"/>
  <c r="F4373" i="11"/>
  <c r="F4349" i="11"/>
  <c r="F4342" i="11"/>
  <c r="H4327" i="11"/>
  <c r="F4280" i="11"/>
  <c r="F4270" i="11"/>
  <c r="F4265" i="11"/>
  <c r="F4260" i="11"/>
  <c r="G4234" i="11"/>
  <c r="F4229" i="11"/>
  <c r="H4214" i="11"/>
  <c r="F4205" i="11"/>
  <c r="F4201" i="11"/>
  <c r="F4193" i="11"/>
  <c r="G4185" i="11"/>
  <c r="F4181" i="11"/>
  <c r="F4170" i="11"/>
  <c r="F4163" i="11"/>
  <c r="F4156" i="11"/>
  <c r="F4138" i="11"/>
  <c r="F4131" i="11"/>
  <c r="F4124" i="11"/>
  <c r="F4106" i="11"/>
  <c r="F4099" i="11"/>
  <c r="F4092" i="11"/>
  <c r="F4074" i="11"/>
  <c r="F4067" i="11"/>
  <c r="F4060" i="11"/>
  <c r="F4025" i="11"/>
  <c r="F4017" i="11"/>
  <c r="F4009" i="11"/>
  <c r="F4001" i="11"/>
  <c r="F3993" i="11"/>
  <c r="F3985" i="11"/>
  <c r="F3977" i="11"/>
  <c r="F3969" i="11"/>
  <c r="F3961" i="11"/>
  <c r="F3953" i="11"/>
  <c r="F3945" i="11"/>
  <c r="F3937" i="11"/>
  <c r="F3929" i="11"/>
  <c r="F3921" i="11"/>
  <c r="F3913" i="11"/>
  <c r="F3905" i="11"/>
  <c r="F4635" i="11"/>
  <c r="F4576" i="11"/>
  <c r="H4539" i="11"/>
  <c r="F4488" i="11"/>
  <c r="G4448" i="11"/>
  <c r="F4418" i="11"/>
  <c r="H4383" i="11"/>
  <c r="H4334" i="11"/>
  <c r="F4327" i="11"/>
  <c r="F4313" i="11"/>
  <c r="F4285" i="11"/>
  <c r="H4254" i="11"/>
  <c r="F4239" i="11"/>
  <c r="F4234" i="11"/>
  <c r="H4218" i="11"/>
  <c r="F4214" i="11"/>
  <c r="F4185" i="11"/>
  <c r="G4159" i="11"/>
  <c r="F4152" i="11"/>
  <c r="I4148" i="11"/>
  <c r="G4127" i="11"/>
  <c r="F4120" i="11"/>
  <c r="I4116" i="11"/>
  <c r="F4088" i="11"/>
  <c r="G4063" i="11"/>
  <c r="F4056" i="11"/>
  <c r="G4042" i="11"/>
  <c r="F4039" i="11"/>
  <c r="G4036" i="11"/>
  <c r="H4033" i="11"/>
  <c r="I4030" i="11"/>
  <c r="I4019" i="11"/>
  <c r="G4014" i="11"/>
  <c r="I4011" i="11"/>
  <c r="I4003" i="11"/>
  <c r="I3995" i="11"/>
  <c r="I3987" i="11"/>
  <c r="G3982" i="11"/>
  <c r="I3979" i="11"/>
  <c r="I3971" i="11"/>
  <c r="I3963" i="11"/>
  <c r="I3955" i="11"/>
  <c r="G3950" i="11"/>
  <c r="I3947" i="11"/>
  <c r="G3910" i="11"/>
  <c r="G3902" i="11"/>
  <c r="G3894" i="11"/>
  <c r="G3886" i="11"/>
  <c r="G3878" i="11"/>
  <c r="G3862" i="11"/>
  <c r="G3854" i="11"/>
  <c r="G3846" i="11"/>
  <c r="G3838" i="11"/>
  <c r="G3830" i="11"/>
  <c r="G3790" i="11"/>
  <c r="G3782" i="11"/>
  <c r="G3774" i="11"/>
  <c r="G3766" i="11"/>
  <c r="G3758" i="11"/>
  <c r="G3742" i="11"/>
  <c r="G3734" i="11"/>
  <c r="G3726" i="11"/>
  <c r="G3710" i="11"/>
  <c r="G3702" i="11"/>
  <c r="G3694" i="11"/>
  <c r="G3678" i="11"/>
  <c r="G3670" i="11"/>
  <c r="G3662" i="11"/>
  <c r="G3646" i="11"/>
  <c r="G3638" i="11"/>
  <c r="G3630" i="11"/>
  <c r="G3606" i="11"/>
  <c r="G3598" i="11"/>
  <c r="G4585" i="11"/>
  <c r="G4468" i="11"/>
  <c r="F4394" i="11"/>
  <c r="H4362" i="11"/>
  <c r="H4355" i="11"/>
  <c r="H4348" i="11"/>
  <c r="F4341" i="11"/>
  <c r="F4334" i="11"/>
  <c r="H4319" i="11"/>
  <c r="F4301" i="11"/>
  <c r="F4295" i="11"/>
  <c r="F4290" i="11"/>
  <c r="I4279" i="11"/>
  <c r="H4274" i="11"/>
  <c r="H4269" i="11"/>
  <c r="F4264" i="11"/>
  <c r="F4254" i="11"/>
  <c r="F4249" i="11"/>
  <c r="F4244" i="11"/>
  <c r="G4218" i="11"/>
  <c r="F4200" i="11"/>
  <c r="H4196" i="11"/>
  <c r="I4188" i="11"/>
  <c r="F4177" i="11"/>
  <c r="F4173" i="11"/>
  <c r="H4162" i="11"/>
  <c r="F4159" i="11"/>
  <c r="H4148" i="11"/>
  <c r="F4145" i="11"/>
  <c r="F4141" i="11"/>
  <c r="H4130" i="11"/>
  <c r="F4127" i="11"/>
  <c r="H4116" i="11"/>
  <c r="F4113" i="11"/>
  <c r="F4109" i="11"/>
  <c r="H4098" i="11"/>
  <c r="F4095" i="11"/>
  <c r="I4654" i="11"/>
  <c r="F4362" i="11"/>
  <c r="I4763" i="11"/>
  <c r="G4671" i="11"/>
  <c r="G4527" i="11"/>
  <c r="F4518" i="11"/>
  <c r="F4426" i="11"/>
  <c r="H4415" i="11"/>
  <c r="F4370" i="11"/>
  <c r="F4361" i="11"/>
  <c r="F4354" i="11"/>
  <c r="H4318" i="11"/>
  <c r="H4311" i="11"/>
  <c r="F4300" i="11"/>
  <c r="F4294" i="11"/>
  <c r="F4289" i="11"/>
  <c r="F4284" i="11"/>
  <c r="H4263" i="11"/>
  <c r="G4258" i="11"/>
  <c r="F4253" i="11"/>
  <c r="H4222" i="11"/>
  <c r="F4208" i="11"/>
  <c r="F4204" i="11"/>
  <c r="F4180" i="11"/>
  <c r="F4176" i="11"/>
  <c r="G4169" i="11"/>
  <c r="G4151" i="11"/>
  <c r="F4144" i="11"/>
  <c r="G4137" i="11"/>
  <c r="G4119" i="11"/>
  <c r="F4112" i="11"/>
  <c r="G4105" i="11"/>
  <c r="G4087" i="11"/>
  <c r="F4080" i="11"/>
  <c r="G4073" i="11"/>
  <c r="G4055" i="11"/>
  <c r="F4048" i="11"/>
  <c r="F4027" i="11"/>
  <c r="G4024" i="11"/>
  <c r="G4016" i="11"/>
  <c r="G4008" i="11"/>
  <c r="G4000" i="11"/>
  <c r="G3992" i="11"/>
  <c r="G3984" i="11"/>
  <c r="G3976" i="11"/>
  <c r="G3960" i="11"/>
  <c r="G3952" i="11"/>
  <c r="G3944" i="11"/>
  <c r="G3936" i="11"/>
  <c r="G3928" i="11"/>
  <c r="G3920" i="11"/>
  <c r="G3912" i="11"/>
  <c r="G3904" i="11"/>
  <c r="G3896" i="11"/>
  <c r="G3888" i="11"/>
  <c r="G3880" i="11"/>
  <c r="G3872" i="11"/>
  <c r="G3864" i="11"/>
  <c r="G3848" i="11"/>
  <c r="G3840" i="11"/>
  <c r="G3832" i="11"/>
  <c r="G3824" i="11"/>
  <c r="G3816" i="11"/>
  <c r="G3808" i="11"/>
  <c r="G3800" i="11"/>
  <c r="G3792" i="11"/>
  <c r="G3784" i="11"/>
  <c r="G3776" i="11"/>
  <c r="G3768" i="11"/>
  <c r="G3752" i="11"/>
  <c r="G3744" i="11"/>
  <c r="G3736" i="11"/>
  <c r="G3720" i="11"/>
  <c r="G3712" i="11"/>
  <c r="G3704" i="11"/>
  <c r="G3688" i="11"/>
  <c r="G3680" i="11"/>
  <c r="G3672" i="11"/>
  <c r="G3656" i="11"/>
  <c r="G3648" i="11"/>
  <c r="G3640" i="11"/>
  <c r="G3624" i="11"/>
  <c r="G3616" i="11"/>
  <c r="G3608" i="11"/>
  <c r="G3592" i="11"/>
  <c r="G3584" i="11"/>
  <c r="G3576" i="11"/>
  <c r="G3568" i="11"/>
  <c r="G3560" i="11"/>
  <c r="G3552" i="11"/>
  <c r="G3544" i="11"/>
  <c r="G3536" i="11"/>
  <c r="G3528" i="11"/>
  <c r="G3512" i="11"/>
  <c r="H4739" i="11"/>
  <c r="H4708" i="11"/>
  <c r="H4612" i="11"/>
  <c r="F4573" i="11"/>
  <c r="H4536" i="11"/>
  <c r="G4485" i="11"/>
  <c r="H4391" i="11"/>
  <c r="H4339" i="11"/>
  <c r="F4325" i="11"/>
  <c r="F4318" i="11"/>
  <c r="F4311" i="11"/>
  <c r="H4278" i="11"/>
  <c r="F4263" i="11"/>
  <c r="F4258" i="11"/>
  <c r="F4232" i="11"/>
  <c r="F4222" i="11"/>
  <c r="G4199" i="11"/>
  <c r="F4169" i="11"/>
  <c r="F4165" i="11"/>
  <c r="F4151" i="11"/>
  <c r="F4137" i="11"/>
  <c r="F4133" i="11"/>
  <c r="F4119" i="11"/>
  <c r="F4105" i="11"/>
  <c r="F4101" i="11"/>
  <c r="F4087" i="11"/>
  <c r="F4073" i="11"/>
  <c r="F4069" i="11"/>
  <c r="F4055" i="11"/>
  <c r="F4024" i="11"/>
  <c r="F4016" i="11"/>
  <c r="F4008" i="11"/>
  <c r="F4000" i="11"/>
  <c r="F3992" i="11"/>
  <c r="F3984" i="11"/>
  <c r="F3976" i="11"/>
  <c r="F3968" i="11"/>
  <c r="F3960" i="11"/>
  <c r="F3952" i="11"/>
  <c r="F3944" i="11"/>
  <c r="F3936" i="11"/>
  <c r="F3928" i="11"/>
  <c r="F3920" i="11"/>
  <c r="F3912" i="11"/>
  <c r="F3904" i="11"/>
  <c r="F3896" i="11"/>
  <c r="F3888" i="11"/>
  <c r="F3880" i="11"/>
  <c r="F3872" i="11"/>
  <c r="F3864" i="11"/>
  <c r="F3856" i="11"/>
  <c r="F3848" i="11"/>
  <c r="F3840" i="11"/>
  <c r="F3832" i="11"/>
  <c r="F3824" i="11"/>
  <c r="F3816" i="11"/>
  <c r="F3808" i="11"/>
  <c r="F3800" i="11"/>
  <c r="F3792" i="11"/>
  <c r="F3784" i="11"/>
  <c r="F3776" i="11"/>
  <c r="F3768" i="11"/>
  <c r="H4591" i="11"/>
  <c r="F4582" i="11"/>
  <c r="H4465" i="11"/>
  <c r="H4445" i="11"/>
  <c r="F4402" i="11"/>
  <c r="F4369" i="11"/>
  <c r="F4353" i="11"/>
  <c r="F4346" i="11"/>
  <c r="F4305" i="11"/>
  <c r="F4288" i="11"/>
  <c r="F4278" i="11"/>
  <c r="F4273" i="11"/>
  <c r="F4268" i="11"/>
  <c r="F4237" i="11"/>
  <c r="F4217" i="11"/>
  <c r="F4199" i="11"/>
  <c r="F4195" i="11"/>
  <c r="G4172" i="11"/>
  <c r="F4158" i="11"/>
  <c r="G4154" i="11"/>
  <c r="G4140" i="11"/>
  <c r="F4126" i="11"/>
  <c r="G4122" i="11"/>
  <c r="G4108" i="11"/>
  <c r="F4094" i="11"/>
  <c r="G4090" i="11"/>
  <c r="G4076" i="11"/>
  <c r="F4062" i="11"/>
  <c r="G4058" i="11"/>
  <c r="F4038" i="11"/>
  <c r="G4021" i="11"/>
  <c r="G4013" i="11"/>
  <c r="G4005" i="11"/>
  <c r="G3997" i="11"/>
  <c r="G3989" i="11"/>
  <c r="G3981" i="11"/>
  <c r="G3973" i="11"/>
  <c r="G3965" i="11"/>
  <c r="G3957" i="11"/>
  <c r="G3949" i="11"/>
  <c r="G3941" i="11"/>
  <c r="G3933" i="11"/>
  <c r="G3925" i="11"/>
  <c r="G3917" i="11"/>
  <c r="G3909" i="11"/>
  <c r="G3901" i="11"/>
  <c r="G3893" i="11"/>
  <c r="G3885" i="11"/>
  <c r="G3877" i="11"/>
  <c r="G3869" i="11"/>
  <c r="G3861" i="11"/>
  <c r="G3853" i="11"/>
  <c r="G3845" i="11"/>
  <c r="G3837" i="11"/>
  <c r="G3829" i="11"/>
  <c r="G3821" i="11"/>
  <c r="G3813" i="11"/>
  <c r="G3805" i="11"/>
  <c r="G3797" i="11"/>
  <c r="G3789" i="11"/>
  <c r="G3749" i="11"/>
  <c r="G3741" i="11"/>
  <c r="G3733" i="11"/>
  <c r="G3709" i="11"/>
  <c r="G3701" i="11"/>
  <c r="G3677" i="11"/>
  <c r="G3669" i="11"/>
  <c r="G3645" i="11"/>
  <c r="G3637" i="11"/>
  <c r="G3621" i="11"/>
  <c r="G3613" i="11"/>
  <c r="G3605" i="11"/>
  <c r="G3589" i="11"/>
  <c r="G3581" i="11"/>
  <c r="G3573" i="11"/>
  <c r="G3565" i="11"/>
  <c r="G3549" i="11"/>
  <c r="G3533" i="11"/>
  <c r="G3525" i="11"/>
  <c r="G3509" i="11"/>
  <c r="G3501" i="11"/>
  <c r="G3493" i="11"/>
  <c r="G3477" i="11"/>
  <c r="G3469" i="11"/>
  <c r="G3453" i="11"/>
  <c r="G3445" i="11"/>
  <c r="G3437" i="11"/>
  <c r="G3429" i="11"/>
  <c r="I4773" i="11"/>
  <c r="H4631" i="11"/>
  <c r="H4378" i="11"/>
  <c r="H4359" i="11"/>
  <c r="H4338" i="11"/>
  <c r="H4331" i="11"/>
  <c r="F4317" i="11"/>
  <c r="H4310" i="11"/>
  <c r="F4293" i="11"/>
  <c r="H4262" i="11"/>
  <c r="H4257" i="11"/>
  <c r="H4252" i="11"/>
  <c r="F4247" i="11"/>
  <c r="F4242" i="11"/>
  <c r="I4231" i="11"/>
  <c r="H4226" i="11"/>
  <c r="H4212" i="11"/>
  <c r="F4191" i="11"/>
  <c r="F4187" i="11"/>
  <c r="G4183" i="11"/>
  <c r="H4179" i="11"/>
  <c r="F4172" i="11"/>
  <c r="F4154" i="11"/>
  <c r="F4147" i="11"/>
  <c r="F4140" i="11"/>
  <c r="H4129" i="11"/>
  <c r="F4122" i="11"/>
  <c r="F4115" i="11"/>
  <c r="H4111" i="11"/>
  <c r="F4108" i="11"/>
  <c r="H4104" i="11"/>
  <c r="H4097" i="11"/>
  <c r="F4090" i="11"/>
  <c r="F4083" i="11"/>
  <c r="H4079" i="11"/>
  <c r="F4076" i="11"/>
  <c r="H4072" i="11"/>
  <c r="H4065" i="11"/>
  <c r="F4058" i="11"/>
  <c r="F4051" i="11"/>
  <c r="H4047" i="11"/>
  <c r="F4041" i="11"/>
  <c r="F4035" i="11"/>
  <c r="F4032" i="11"/>
  <c r="H4026" i="11"/>
  <c r="G4783" i="11"/>
  <c r="G4726" i="11"/>
  <c r="G4524" i="11"/>
  <c r="F4515" i="11"/>
  <c r="H4367" i="11"/>
  <c r="H4351" i="11"/>
  <c r="H4323" i="11"/>
  <c r="H4316" i="11"/>
  <c r="F4298" i="11"/>
  <c r="G4282" i="11"/>
  <c r="F4277" i="11"/>
  <c r="H4246" i="11"/>
  <c r="F4231" i="11"/>
  <c r="F4226" i="11"/>
  <c r="F4207" i="11"/>
  <c r="G4202" i="11"/>
  <c r="H4198" i="11"/>
  <c r="G4194" i="11"/>
  <c r="F4175" i="11"/>
  <c r="F4161" i="11"/>
  <c r="F4157" i="11"/>
  <c r="F4143" i="11"/>
  <c r="F4129" i="11"/>
  <c r="F4125" i="11"/>
  <c r="F4111" i="11"/>
  <c r="F4097" i="11"/>
  <c r="F4093" i="11"/>
  <c r="F4079" i="11"/>
  <c r="F4065" i="11"/>
  <c r="F4061" i="11"/>
  <c r="F4047" i="11"/>
  <c r="F4026" i="11"/>
  <c r="F4018" i="11"/>
  <c r="F4010" i="11"/>
  <c r="F4002" i="11"/>
  <c r="F3994" i="11"/>
  <c r="F3986" i="11"/>
  <c r="F3978" i="11"/>
  <c r="F3970" i="11"/>
  <c r="F3962" i="11"/>
  <c r="F3954" i="11"/>
  <c r="F3946" i="11"/>
  <c r="F3938" i="11"/>
  <c r="F3930" i="11"/>
  <c r="F3922" i="11"/>
  <c r="F3914" i="11"/>
  <c r="F3906" i="11"/>
  <c r="F3898" i="11"/>
  <c r="F3890" i="11"/>
  <c r="F3882" i="11"/>
  <c r="F3874" i="11"/>
  <c r="F3866" i="11"/>
  <c r="F3858" i="11"/>
  <c r="F3850" i="11"/>
  <c r="F3842" i="11"/>
  <c r="F3834" i="11"/>
  <c r="F3826" i="11"/>
  <c r="F3818" i="11"/>
  <c r="F3810" i="11"/>
  <c r="F3802" i="11"/>
  <c r="F4658" i="11"/>
  <c r="F4639" i="11"/>
  <c r="H4533" i="11"/>
  <c r="H4399" i="11"/>
  <c r="H4358" i="11"/>
  <c r="F4351" i="11"/>
  <c r="F4337" i="11"/>
  <c r="F4330" i="11"/>
  <c r="F4287" i="11"/>
  <c r="F4282" i="11"/>
  <c r="F4256" i="11"/>
  <c r="F4246" i="11"/>
  <c r="F4241" i="11"/>
  <c r="F4236" i="11"/>
  <c r="F4202" i="11"/>
  <c r="F4198" i="11"/>
  <c r="F4194" i="11"/>
  <c r="F4150" i="11"/>
  <c r="F4118" i="11"/>
  <c r="F4086" i="11"/>
  <c r="F4054" i="11"/>
  <c r="G3791" i="11"/>
  <c r="G3775" i="11"/>
  <c r="G3767" i="11"/>
  <c r="G3759" i="11"/>
  <c r="G3751" i="11"/>
  <c r="G3743" i="11"/>
  <c r="G3727" i="11"/>
  <c r="G3719" i="11"/>
  <c r="G3711" i="11"/>
  <c r="G3695" i="11"/>
  <c r="G3687" i="11"/>
  <c r="G3679" i="11"/>
  <c r="G3671" i="11"/>
  <c r="G3663" i="11"/>
  <c r="G3655" i="11"/>
  <c r="G3647" i="11"/>
  <c r="G3639" i="11"/>
  <c r="G3631" i="11"/>
  <c r="G3623" i="11"/>
  <c r="G3615" i="11"/>
  <c r="G3607" i="11"/>
  <c r="G3599" i="11"/>
  <c r="G3591" i="11"/>
  <c r="G3583" i="11"/>
  <c r="G3559" i="11"/>
  <c r="G3551" i="11"/>
  <c r="G4588" i="11"/>
  <c r="F4579" i="11"/>
  <c r="H4482" i="11"/>
  <c r="F4471" i="11"/>
  <c r="I4462" i="11"/>
  <c r="F4410" i="11"/>
  <c r="H4366" i="11"/>
  <c r="F4358" i="11"/>
  <c r="H4343" i="11"/>
  <c r="H4315" i="11"/>
  <c r="F4309" i="11"/>
  <c r="F4303" i="11"/>
  <c r="F4292" i="11"/>
  <c r="F4261" i="11"/>
  <c r="H4230" i="11"/>
  <c r="H4206" i="11"/>
  <c r="F4190" i="11"/>
  <c r="F4186" i="11"/>
  <c r="F4171" i="11"/>
  <c r="H4167" i="11"/>
  <c r="F4164" i="11"/>
  <c r="F4146" i="11"/>
  <c r="F4139" i="11"/>
  <c r="H4135" i="11"/>
  <c r="F4132" i="11"/>
  <c r="F4114" i="11"/>
  <c r="F4107" i="11"/>
  <c r="H4103" i="11"/>
  <c r="F4100" i="11"/>
  <c r="F4082" i="11"/>
  <c r="F4075" i="11"/>
  <c r="H4071" i="11"/>
  <c r="F4068" i="11"/>
  <c r="F4050" i="11"/>
  <c r="F4040" i="11"/>
  <c r="F4037" i="11"/>
  <c r="G4034" i="11"/>
  <c r="H4031" i="11"/>
  <c r="I4028" i="11"/>
  <c r="F4023" i="11"/>
  <c r="H4020" i="11"/>
  <c r="F4015" i="11"/>
  <c r="H4012" i="11"/>
  <c r="F4007" i="11"/>
  <c r="H4004" i="11"/>
  <c r="F3999" i="11"/>
  <c r="H3996" i="11"/>
  <c r="F3991" i="11"/>
  <c r="H3988" i="11"/>
  <c r="F3983" i="11"/>
  <c r="H3980" i="11"/>
  <c r="F3975" i="11"/>
  <c r="H3972" i="11"/>
  <c r="F3967" i="11"/>
  <c r="H3964" i="11"/>
  <c r="F3959" i="11"/>
  <c r="H3956" i="11"/>
  <c r="F3951" i="11"/>
  <c r="H3948" i="11"/>
  <c r="F3943" i="11"/>
  <c r="H3940" i="11"/>
  <c r="I4713" i="11"/>
  <c r="F4451" i="11"/>
  <c r="H4431" i="11"/>
  <c r="F4386" i="11"/>
  <c r="H4375" i="11"/>
  <c r="H4350" i="11"/>
  <c r="F4343" i="11"/>
  <c r="F4329" i="11"/>
  <c r="F4322" i="11"/>
  <c r="F4297" i="11"/>
  <c r="H4286" i="11"/>
  <c r="F4271" i="11"/>
  <c r="F4266" i="11"/>
  <c r="I4255" i="11"/>
  <c r="H4250" i="11"/>
  <c r="H4245" i="11"/>
  <c r="F4240" i="11"/>
  <c r="F4230" i="11"/>
  <c r="F4225" i="11"/>
  <c r="F4220" i="11"/>
  <c r="H4210" i="11"/>
  <c r="F4206" i="11"/>
  <c r="H4197" i="11"/>
  <c r="F4182" i="11"/>
  <c r="F4178" i="11"/>
  <c r="I4174" i="11"/>
  <c r="G4167" i="11"/>
  <c r="F4160" i="11"/>
  <c r="H4149" i="11"/>
  <c r="I4142" i="11"/>
  <c r="G4135" i="11"/>
  <c r="F4128" i="11"/>
  <c r="H4117" i="11"/>
  <c r="I4110" i="11"/>
  <c r="G4103" i="11"/>
  <c r="F4096" i="11"/>
  <c r="H4085" i="11"/>
  <c r="I4078" i="11"/>
  <c r="G4071" i="11"/>
  <c r="F4064" i="11"/>
  <c r="H4053" i="11"/>
  <c r="I4046" i="11"/>
  <c r="F4034" i="11"/>
  <c r="G4031" i="11"/>
  <c r="H4028" i="11"/>
  <c r="G4020" i="11"/>
  <c r="G4012" i="11"/>
  <c r="G4004" i="11"/>
  <c r="G3996" i="11"/>
  <c r="G3988" i="11"/>
  <c r="G3980" i="11"/>
  <c r="G3972" i="11"/>
  <c r="G3964" i="11"/>
  <c r="G3956" i="11"/>
  <c r="G3948" i="11"/>
  <c r="G3940" i="11"/>
  <c r="G3932" i="11"/>
  <c r="G3924" i="11"/>
  <c r="G3916" i="11"/>
  <c r="G3908" i="11"/>
  <c r="G3900" i="11"/>
  <c r="G3884" i="11"/>
  <c r="G3876" i="11"/>
  <c r="G3868" i="11"/>
  <c r="G3860" i="11"/>
  <c r="G3852" i="11"/>
  <c r="G3836" i="11"/>
  <c r="I4545" i="11"/>
  <c r="F4338" i="11"/>
  <c r="H4326" i="11"/>
  <c r="H4314" i="11"/>
  <c r="F4276" i="11"/>
  <c r="H4267" i="11"/>
  <c r="F4257" i="11"/>
  <c r="F4248" i="11"/>
  <c r="F4238" i="11"/>
  <c r="H4228" i="11"/>
  <c r="H4142" i="11"/>
  <c r="F4135" i="11"/>
  <c r="G4098" i="11"/>
  <c r="H4091" i="11"/>
  <c r="H4084" i="11"/>
  <c r="G4011" i="11"/>
  <c r="F4006" i="11"/>
  <c r="F3996" i="11"/>
  <c r="G3977" i="11"/>
  <c r="H3962" i="11"/>
  <c r="G3947" i="11"/>
  <c r="F3942" i="11"/>
  <c r="H3932" i="11"/>
  <c r="G3923" i="11"/>
  <c r="F3918" i="11"/>
  <c r="H3899" i="11"/>
  <c r="F3886" i="11"/>
  <c r="F3877" i="11"/>
  <c r="F3873" i="11"/>
  <c r="F3855" i="11"/>
  <c r="F3851" i="11"/>
  <c r="G3842" i="11"/>
  <c r="G3833" i="11"/>
  <c r="G3820" i="11"/>
  <c r="G3812" i="11"/>
  <c r="G3804" i="11"/>
  <c r="G3796" i="11"/>
  <c r="G3785" i="11"/>
  <c r="F3781" i="11"/>
  <c r="F3770" i="11"/>
  <c r="G3748" i="11"/>
  <c r="F3741" i="11"/>
  <c r="F3734" i="11"/>
  <c r="G3716" i="11"/>
  <c r="F3709" i="11"/>
  <c r="F3702" i="11"/>
  <c r="G3684" i="11"/>
  <c r="F3677" i="11"/>
  <c r="F3670" i="11"/>
  <c r="G3652" i="11"/>
  <c r="F3645" i="11"/>
  <c r="F3638" i="11"/>
  <c r="G3620" i="11"/>
  <c r="F3613" i="11"/>
  <c r="F3606" i="11"/>
  <c r="F3592" i="11"/>
  <c r="G3582" i="11"/>
  <c r="F3579" i="11"/>
  <c r="G3572" i="11"/>
  <c r="F3569" i="11"/>
  <c r="F3559" i="11"/>
  <c r="G3546" i="11"/>
  <c r="G3543" i="11"/>
  <c r="G3540" i="11"/>
  <c r="G3537" i="11"/>
  <c r="G3534" i="11"/>
  <c r="G3531" i="11"/>
  <c r="F3528" i="11"/>
  <c r="F3498" i="11"/>
  <c r="F3481" i="11"/>
  <c r="G3478" i="11"/>
  <c r="F3464" i="11"/>
  <c r="F3461" i="11"/>
  <c r="G3458" i="11"/>
  <c r="F3444" i="11"/>
  <c r="F3427" i="11"/>
  <c r="G3424" i="11"/>
  <c r="F3413" i="11"/>
  <c r="F3405" i="11"/>
  <c r="F3397" i="11"/>
  <c r="F3389" i="11"/>
  <c r="F3381" i="11"/>
  <c r="F4509" i="11"/>
  <c r="F4326" i="11"/>
  <c r="F4314" i="11"/>
  <c r="F4228" i="11"/>
  <c r="F4218" i="11"/>
  <c r="G4210" i="11"/>
  <c r="H4202" i="11"/>
  <c r="F4179" i="11"/>
  <c r="H4156" i="11"/>
  <c r="F4149" i="11"/>
  <c r="F4142" i="11"/>
  <c r="I4105" i="11"/>
  <c r="F4098" i="11"/>
  <c r="F4091" i="11"/>
  <c r="G4084" i="11"/>
  <c r="F4077" i="11"/>
  <c r="F4057" i="11"/>
  <c r="G4026" i="11"/>
  <c r="F4011" i="11"/>
  <c r="H4001" i="11"/>
  <c r="F3981" i="11"/>
  <c r="H3971" i="11"/>
  <c r="G3962" i="11"/>
  <c r="F3947" i="11"/>
  <c r="G3937" i="11"/>
  <c r="F3932" i="11"/>
  <c r="F3923" i="11"/>
  <c r="H3913" i="11"/>
  <c r="H3908" i="11"/>
  <c r="G3899" i="11"/>
  <c r="H3890" i="11"/>
  <c r="F3868" i="11"/>
  <c r="H3859" i="11"/>
  <c r="F3846" i="11"/>
  <c r="F3837" i="11"/>
  <c r="F3833" i="11"/>
  <c r="F3820" i="11"/>
  <c r="F3812" i="11"/>
  <c r="F3804" i="11"/>
  <c r="F3796" i="11"/>
  <c r="I3792" i="11"/>
  <c r="H3788" i="11"/>
  <c r="F3785" i="11"/>
  <c r="F3766" i="11"/>
  <c r="G3762" i="11"/>
  <c r="G3755" i="11"/>
  <c r="F3748" i="11"/>
  <c r="G3730" i="11"/>
  <c r="G3723" i="11"/>
  <c r="F3716" i="11"/>
  <c r="G3698" i="11"/>
  <c r="G3691" i="11"/>
  <c r="F3684" i="11"/>
  <c r="G3666" i="11"/>
  <c r="G3659" i="11"/>
  <c r="F3652" i="11"/>
  <c r="G3634" i="11"/>
  <c r="G3627" i="11"/>
  <c r="F3620" i="11"/>
  <c r="G3602" i="11"/>
  <c r="G3595" i="11"/>
  <c r="H3588" i="11"/>
  <c r="F3582" i="11"/>
  <c r="F3572" i="11"/>
  <c r="G3562" i="11"/>
  <c r="F3549" i="11"/>
  <c r="F3546" i="11"/>
  <c r="F3543" i="11"/>
  <c r="F3540" i="11"/>
  <c r="F3537" i="11"/>
  <c r="F3534" i="11"/>
  <c r="F3531" i="11"/>
  <c r="H3506" i="11"/>
  <c r="F3495" i="11"/>
  <c r="H3489" i="11"/>
  <c r="F4698" i="11"/>
  <c r="F4304" i="11"/>
  <c r="H4294" i="11"/>
  <c r="H4284" i="11"/>
  <c r="F4210" i="11"/>
  <c r="H4194" i="11"/>
  <c r="H4170" i="11"/>
  <c r="H4163" i="11"/>
  <c r="G4156" i="11"/>
  <c r="H4112" i="11"/>
  <c r="H4105" i="11"/>
  <c r="F4084" i="11"/>
  <c r="F4044" i="11"/>
  <c r="H4030" i="11"/>
  <c r="F4020" i="11"/>
  <c r="G4001" i="11"/>
  <c r="H3986" i="11"/>
  <c r="G3971" i="11"/>
  <c r="F3966" i="11"/>
  <c r="F3956" i="11"/>
  <c r="F3927" i="11"/>
  <c r="G3913" i="11"/>
  <c r="F3908" i="11"/>
  <c r="F3899" i="11"/>
  <c r="H3894" i="11"/>
  <c r="G3890" i="11"/>
  <c r="G3881" i="11"/>
  <c r="G3859" i="11"/>
  <c r="H3841" i="11"/>
  <c r="F3828" i="11"/>
  <c r="H3792" i="11"/>
  <c r="G3788" i="11"/>
  <c r="G3777" i="11"/>
  <c r="F3773" i="11"/>
  <c r="I3769" i="11"/>
  <c r="F3762" i="11"/>
  <c r="F3755" i="11"/>
  <c r="H3751" i="11"/>
  <c r="H3744" i="11"/>
  <c r="G3737" i="11"/>
  <c r="F3730" i="11"/>
  <c r="F3723" i="11"/>
  <c r="H3719" i="11"/>
  <c r="H3712" i="11"/>
  <c r="G3705" i="11"/>
  <c r="F3698" i="11"/>
  <c r="F3691" i="11"/>
  <c r="H3687" i="11"/>
  <c r="G3673" i="11"/>
  <c r="F3666" i="11"/>
  <c r="F3659" i="11"/>
  <c r="H3655" i="11"/>
  <c r="G3641" i="11"/>
  <c r="F3634" i="11"/>
  <c r="F3627" i="11"/>
  <c r="H3623" i="11"/>
  <c r="G3609" i="11"/>
  <c r="F3602" i="11"/>
  <c r="F3595" i="11"/>
  <c r="G3588" i="11"/>
  <c r="F3585" i="11"/>
  <c r="H3578" i="11"/>
  <c r="F3575" i="11"/>
  <c r="H3565" i="11"/>
  <c r="F3562" i="11"/>
  <c r="I3555" i="11"/>
  <c r="F4359" i="11"/>
  <c r="H4347" i="11"/>
  <c r="G4274" i="11"/>
  <c r="H4265" i="11"/>
  <c r="H4255" i="11"/>
  <c r="H4201" i="11"/>
  <c r="G4170" i="11"/>
  <c r="F4134" i="11"/>
  <c r="H4119" i="11"/>
  <c r="F4070" i="11"/>
  <c r="F4063" i="11"/>
  <c r="F4036" i="11"/>
  <c r="G4030" i="11"/>
  <c r="H4025" i="11"/>
  <c r="F4005" i="11"/>
  <c r="H3995" i="11"/>
  <c r="G3986" i="11"/>
  <c r="F3971" i="11"/>
  <c r="H3961" i="11"/>
  <c r="F3941" i="11"/>
  <c r="I3936" i="11"/>
  <c r="H3922" i="11"/>
  <c r="F3917" i="11"/>
  <c r="F3903" i="11"/>
  <c r="F3894" i="11"/>
  <c r="F3885" i="11"/>
  <c r="F3881" i="11"/>
  <c r="H3876" i="11"/>
  <c r="F3863" i="11"/>
  <c r="F3859" i="11"/>
  <c r="H3854" i="11"/>
  <c r="G3850" i="11"/>
  <c r="G3841" i="11"/>
  <c r="I3832" i="11"/>
  <c r="F3788" i="11"/>
  <c r="I3784" i="11"/>
  <c r="H3780" i="11"/>
  <c r="F3777" i="11"/>
  <c r="H3769" i="11"/>
  <c r="H3758" i="11"/>
  <c r="F3751" i="11"/>
  <c r="F3744" i="11"/>
  <c r="H3740" i="11"/>
  <c r="F3737" i="11"/>
  <c r="H3733" i="11"/>
  <c r="H3726" i="11"/>
  <c r="F3719" i="11"/>
  <c r="F3712" i="11"/>
  <c r="H3708" i="11"/>
  <c r="F3705" i="11"/>
  <c r="H3701" i="11"/>
  <c r="H3694" i="11"/>
  <c r="F3687" i="11"/>
  <c r="F3680" i="11"/>
  <c r="H3676" i="11"/>
  <c r="F3673" i="11"/>
  <c r="H3669" i="11"/>
  <c r="H3662" i="11"/>
  <c r="F3655" i="11"/>
  <c r="F3648" i="11"/>
  <c r="H3644" i="11"/>
  <c r="F3641" i="11"/>
  <c r="H3637" i="11"/>
  <c r="H3630" i="11"/>
  <c r="F3623" i="11"/>
  <c r="F3616" i="11"/>
  <c r="H3612" i="11"/>
  <c r="F3609" i="11"/>
  <c r="H3605" i="11"/>
  <c r="H3598" i="11"/>
  <c r="H3591" i="11"/>
  <c r="F3588" i="11"/>
  <c r="G3578" i="11"/>
  <c r="I3568" i="11"/>
  <c r="F3565" i="11"/>
  <c r="I3558" i="11"/>
  <c r="H3555" i="11"/>
  <c r="F3552" i="11"/>
  <c r="H4335" i="11"/>
  <c r="F4312" i="11"/>
  <c r="F4274" i="11"/>
  <c r="F4255" i="11"/>
  <c r="F4245" i="11"/>
  <c r="G4226" i="11"/>
  <c r="G4201" i="11"/>
  <c r="H4193" i="11"/>
  <c r="H4185" i="11"/>
  <c r="G4162" i="11"/>
  <c r="H4155" i="11"/>
  <c r="G4148" i="11"/>
  <c r="G4111" i="11"/>
  <c r="F4104" i="11"/>
  <c r="G4097" i="11"/>
  <c r="I4055" i="11"/>
  <c r="F4049" i="11"/>
  <c r="F4043" i="11"/>
  <c r="F4030" i="11"/>
  <c r="G4025" i="11"/>
  <c r="H4010" i="11"/>
  <c r="I4000" i="11"/>
  <c r="G3995" i="11"/>
  <c r="F3990" i="11"/>
  <c r="F3980" i="11"/>
  <c r="G3961" i="11"/>
  <c r="H3946" i="11"/>
  <c r="H3936" i="11"/>
  <c r="H3931" i="11"/>
  <c r="G3922" i="11"/>
  <c r="I3912" i="11"/>
  <c r="H3898" i="11"/>
  <c r="H3889" i="11"/>
  <c r="F3876" i="11"/>
  <c r="H3867" i="11"/>
  <c r="F3854" i="11"/>
  <c r="F3845" i="11"/>
  <c r="F3841" i="11"/>
  <c r="H3836" i="11"/>
  <c r="H3832" i="11"/>
  <c r="F3823" i="11"/>
  <c r="H3819" i="11"/>
  <c r="F3815" i="11"/>
  <c r="H3811" i="11"/>
  <c r="F3807" i="11"/>
  <c r="H3803" i="11"/>
  <c r="F3799" i="11"/>
  <c r="H3795" i="11"/>
  <c r="I3791" i="11"/>
  <c r="H3784" i="11"/>
  <c r="G3780" i="11"/>
  <c r="G3769" i="11"/>
  <c r="F3765" i="11"/>
  <c r="I3761" i="11"/>
  <c r="F3758" i="11"/>
  <c r="H3754" i="11"/>
  <c r="H3747" i="11"/>
  <c r="G3740" i="11"/>
  <c r="F3733" i="11"/>
  <c r="I3729" i="11"/>
  <c r="F3726" i="11"/>
  <c r="H3722" i="11"/>
  <c r="H3715" i="11"/>
  <c r="G3708" i="11"/>
  <c r="F3701" i="11"/>
  <c r="I3697" i="11"/>
  <c r="F3694" i="11"/>
  <c r="H3690" i="11"/>
  <c r="H3683" i="11"/>
  <c r="G3676" i="11"/>
  <c r="F3669" i="11"/>
  <c r="I3665" i="11"/>
  <c r="F3662" i="11"/>
  <c r="H3658" i="11"/>
  <c r="H3651" i="11"/>
  <c r="G3644" i="11"/>
  <c r="F3637" i="11"/>
  <c r="I3633" i="11"/>
  <c r="F3630" i="11"/>
  <c r="H3626" i="11"/>
  <c r="H3619" i="11"/>
  <c r="G3612" i="11"/>
  <c r="F3605" i="11"/>
  <c r="I3601" i="11"/>
  <c r="F3598" i="11"/>
  <c r="H3594" i="11"/>
  <c r="F3591" i="11"/>
  <c r="H3581" i="11"/>
  <c r="F3578" i="11"/>
  <c r="I3571" i="11"/>
  <c r="H3568" i="11"/>
  <c r="I3561" i="11"/>
  <c r="H3558" i="11"/>
  <c r="G3555" i="11"/>
  <c r="I3548" i="11"/>
  <c r="I3545" i="11"/>
  <c r="F4335" i="11"/>
  <c r="H4302" i="11"/>
  <c r="H4282" i="11"/>
  <c r="H4234" i="11"/>
  <c r="F4216" i="11"/>
  <c r="F4209" i="11"/>
  <c r="G4193" i="11"/>
  <c r="I4169" i="11"/>
  <c r="F4162" i="11"/>
  <c r="F4155" i="11"/>
  <c r="F4148" i="11"/>
  <c r="H4125" i="11"/>
  <c r="I4118" i="11"/>
  <c r="F4089" i="11"/>
  <c r="H4055" i="11"/>
  <c r="H4019" i="11"/>
  <c r="G4010" i="11"/>
  <c r="F3995" i="11"/>
  <c r="F3965" i="11"/>
  <c r="H3955" i="11"/>
  <c r="G3946" i="11"/>
  <c r="G3931" i="11"/>
  <c r="F3926" i="11"/>
  <c r="H3907" i="11"/>
  <c r="G3898" i="11"/>
  <c r="G3889" i="11"/>
  <c r="G3867" i="11"/>
  <c r="F3836" i="11"/>
  <c r="H3827" i="11"/>
  <c r="G3819" i="11"/>
  <c r="G3811" i="11"/>
  <c r="G3803" i="11"/>
  <c r="G3795" i="11"/>
  <c r="F3780" i="11"/>
  <c r="H3772" i="11"/>
  <c r="F3769" i="11"/>
  <c r="G3754" i="11"/>
  <c r="G3747" i="11"/>
  <c r="F3740" i="11"/>
  <c r="G3722" i="11"/>
  <c r="G3715" i="11"/>
  <c r="F3708" i="11"/>
  <c r="G3690" i="11"/>
  <c r="G3683" i="11"/>
  <c r="F3676" i="11"/>
  <c r="G3658" i="11"/>
  <c r="G3651" i="11"/>
  <c r="F3644" i="11"/>
  <c r="G3626" i="11"/>
  <c r="G3619" i="11"/>
  <c r="F3612" i="11"/>
  <c r="G3594" i="11"/>
  <c r="F3581" i="11"/>
  <c r="F3568" i="11"/>
  <c r="H3561" i="11"/>
  <c r="G3558" i="11"/>
  <c r="F3555" i="11"/>
  <c r="H3548" i="11"/>
  <c r="H3545" i="11"/>
  <c r="H3542" i="11"/>
  <c r="F3533" i="11"/>
  <c r="F3530" i="11"/>
  <c r="F3527" i="11"/>
  <c r="F3524" i="11"/>
  <c r="F3521" i="11"/>
  <c r="F3518" i="11"/>
  <c r="F3515" i="11"/>
  <c r="F3500" i="11"/>
  <c r="G3497" i="11"/>
  <c r="H3494" i="11"/>
  <c r="F3483" i="11"/>
  <c r="G3480" i="11"/>
  <c r="H3474" i="11"/>
  <c r="F3463" i="11"/>
  <c r="G3460" i="11"/>
  <c r="H3457" i="11"/>
  <c r="F3446" i="11"/>
  <c r="G3443" i="11"/>
  <c r="F3426" i="11"/>
  <c r="G3423" i="11"/>
  <c r="H3420" i="11"/>
  <c r="G3412" i="11"/>
  <c r="G3404" i="11"/>
  <c r="G3396" i="11"/>
  <c r="G3388" i="11"/>
  <c r="G3380" i="11"/>
  <c r="G3372" i="11"/>
  <c r="G3364" i="11"/>
  <c r="G3356" i="11"/>
  <c r="G3348" i="11"/>
  <c r="G3340" i="11"/>
  <c r="G3332" i="11"/>
  <c r="G3324" i="11"/>
  <c r="G3316" i="11"/>
  <c r="G3308" i="11"/>
  <c r="G3300" i="11"/>
  <c r="G3276" i="11"/>
  <c r="G3260" i="11"/>
  <c r="G3244" i="11"/>
  <c r="G3236" i="11"/>
  <c r="G3212" i="11"/>
  <c r="G3196" i="11"/>
  <c r="G3180" i="11"/>
  <c r="G3172" i="11"/>
  <c r="G3148" i="11"/>
  <c r="G3132" i="11"/>
  <c r="G3116" i="11"/>
  <c r="G3108" i="11"/>
  <c r="G3092" i="11"/>
  <c r="G3084" i="11"/>
  <c r="G3068" i="11"/>
  <c r="H4370" i="11"/>
  <c r="F4357" i="11"/>
  <c r="F4345" i="11"/>
  <c r="F4302" i="11"/>
  <c r="I4263" i="11"/>
  <c r="H4184" i="11"/>
  <c r="H4176" i="11"/>
  <c r="H4169" i="11"/>
  <c r="H4110" i="11"/>
  <c r="F4103" i="11"/>
  <c r="H4048" i="11"/>
  <c r="F4042" i="11"/>
  <c r="I4024" i="11"/>
  <c r="G4019" i="11"/>
  <c r="F4014" i="11"/>
  <c r="F4004" i="11"/>
  <c r="G3985" i="11"/>
  <c r="H3970" i="11"/>
  <c r="I3960" i="11"/>
  <c r="G3955" i="11"/>
  <c r="F3950" i="11"/>
  <c r="F3940" i="11"/>
  <c r="F3931" i="11"/>
  <c r="H3916" i="11"/>
  <c r="G3907" i="11"/>
  <c r="F3902" i="11"/>
  <c r="F3893" i="11"/>
  <c r="F3889" i="11"/>
  <c r="H3884" i="11"/>
  <c r="F3871" i="11"/>
  <c r="F3867" i="11"/>
  <c r="H3862" i="11"/>
  <c r="G3858" i="11"/>
  <c r="G3849" i="11"/>
  <c r="G3827" i="11"/>
  <c r="F3819" i="11"/>
  <c r="F3811" i="11"/>
  <c r="F3803" i="11"/>
  <c r="F3795" i="11"/>
  <c r="F3791" i="11"/>
  <c r="H3787" i="11"/>
  <c r="G3772" i="11"/>
  <c r="G3761" i="11"/>
  <c r="F3754" i="11"/>
  <c r="F3747" i="11"/>
  <c r="H3743" i="11"/>
  <c r="H3736" i="11"/>
  <c r="G3729" i="11"/>
  <c r="F3722" i="11"/>
  <c r="F3715" i="11"/>
  <c r="H3711" i="11"/>
  <c r="H3704" i="11"/>
  <c r="G3697" i="11"/>
  <c r="F3690" i="11"/>
  <c r="F3683" i="11"/>
  <c r="H3679" i="11"/>
  <c r="H3672" i="11"/>
  <c r="G3665" i="11"/>
  <c r="F3658" i="11"/>
  <c r="F3651" i="11"/>
  <c r="H3647" i="11"/>
  <c r="H3640" i="11"/>
  <c r="G3633" i="11"/>
  <c r="F3626" i="11"/>
  <c r="F3619" i="11"/>
  <c r="H3615" i="11"/>
  <c r="H3608" i="11"/>
  <c r="G3601" i="11"/>
  <c r="F3594" i="11"/>
  <c r="H3584" i="11"/>
  <c r="G3571" i="11"/>
  <c r="G3561" i="11"/>
  <c r="F3558" i="11"/>
  <c r="H3551" i="11"/>
  <c r="G3548" i="11"/>
  <c r="G3545" i="11"/>
  <c r="G3542" i="11"/>
  <c r="G3539" i="11"/>
  <c r="F3536" i="11"/>
  <c r="F3497" i="11"/>
  <c r="G3494" i="11"/>
  <c r="F3480" i="11"/>
  <c r="F3477" i="11"/>
  <c r="G3474" i="11"/>
  <c r="F3460" i="11"/>
  <c r="G3457" i="11"/>
  <c r="F3443" i="11"/>
  <c r="G3440" i="11"/>
  <c r="H3437" i="11"/>
  <c r="F3423" i="11"/>
  <c r="G3420" i="11"/>
  <c r="F3412" i="11"/>
  <c r="F3404" i="11"/>
  <c r="F3396" i="11"/>
  <c r="F3388" i="11"/>
  <c r="F3380" i="11"/>
  <c r="F3372" i="11"/>
  <c r="F3364" i="11"/>
  <c r="F3356" i="11"/>
  <c r="F3348" i="11"/>
  <c r="F3340" i="11"/>
  <c r="F3332" i="11"/>
  <c r="F3324" i="11"/>
  <c r="F3316" i="11"/>
  <c r="F4321" i="11"/>
  <c r="F4310" i="11"/>
  <c r="H4291" i="11"/>
  <c r="F4281" i="11"/>
  <c r="F4272" i="11"/>
  <c r="H4253" i="11"/>
  <c r="H4233" i="11"/>
  <c r="F4224" i="11"/>
  <c r="F4215" i="11"/>
  <c r="I4199" i="11"/>
  <c r="F4192" i="11"/>
  <c r="F4184" i="11"/>
  <c r="H4124" i="11"/>
  <c r="F4117" i="11"/>
  <c r="F4110" i="11"/>
  <c r="H4074" i="11"/>
  <c r="H4061" i="11"/>
  <c r="I4054" i="11"/>
  <c r="F4029" i="11"/>
  <c r="H4024" i="11"/>
  <c r="F4019" i="11"/>
  <c r="H4009" i="11"/>
  <c r="F3989" i="11"/>
  <c r="H3979" i="11"/>
  <c r="G3970" i="11"/>
  <c r="H3960" i="11"/>
  <c r="F3955" i="11"/>
  <c r="H3945" i="11"/>
  <c r="F3935" i="11"/>
  <c r="G3921" i="11"/>
  <c r="F3916" i="11"/>
  <c r="F3907" i="11"/>
  <c r="F3884" i="11"/>
  <c r="H3875" i="11"/>
  <c r="F3862" i="11"/>
  <c r="F3853" i="11"/>
  <c r="F3849" i="11"/>
  <c r="H3840" i="11"/>
  <c r="F3831" i="11"/>
  <c r="F3827" i="11"/>
  <c r="G3787" i="11"/>
  <c r="F3772" i="11"/>
  <c r="I3768" i="11"/>
  <c r="F3761" i="11"/>
  <c r="F3743" i="11"/>
  <c r="F3736" i="11"/>
  <c r="F3729" i="11"/>
  <c r="F3711" i="11"/>
  <c r="F3704" i="11"/>
  <c r="F3697" i="11"/>
  <c r="F3679" i="11"/>
  <c r="F3672" i="11"/>
  <c r="F3665" i="11"/>
  <c r="F3647" i="11"/>
  <c r="F3640" i="11"/>
  <c r="F3633" i="11"/>
  <c r="F3615" i="11"/>
  <c r="F3608" i="11"/>
  <c r="F3601" i="11"/>
  <c r="F3584" i="11"/>
  <c r="F3571" i="11"/>
  <c r="F3561" i="11"/>
  <c r="F3551" i="11"/>
  <c r="F3548" i="11"/>
  <c r="F3545" i="11"/>
  <c r="F3542" i="11"/>
  <c r="F3539" i="11"/>
  <c r="F3494" i="11"/>
  <c r="F3474" i="11"/>
  <c r="F3457" i="11"/>
  <c r="F3440" i="11"/>
  <c r="F3437" i="11"/>
  <c r="F3420" i="11"/>
  <c r="H4703" i="11"/>
  <c r="I4601" i="11"/>
  <c r="H4423" i="11"/>
  <c r="F4333" i="11"/>
  <c r="F4262" i="11"/>
  <c r="H4243" i="11"/>
  <c r="F4233" i="11"/>
  <c r="G4207" i="11"/>
  <c r="F4168" i="11"/>
  <c r="G4161" i="11"/>
  <c r="H4138" i="11"/>
  <c r="H4131" i="11"/>
  <c r="G4124" i="11"/>
  <c r="F4081" i="11"/>
  <c r="G4074" i="11"/>
  <c r="H4067" i="11"/>
  <c r="G4047" i="11"/>
  <c r="G4009" i="11"/>
  <c r="H3994" i="11"/>
  <c r="G3979" i="11"/>
  <c r="F3974" i="11"/>
  <c r="F3964" i="11"/>
  <c r="G3945" i="11"/>
  <c r="F3925" i="11"/>
  <c r="F3911" i="11"/>
  <c r="G3897" i="11"/>
  <c r="G3875" i="11"/>
  <c r="F3844" i="11"/>
  <c r="H3835" i="11"/>
  <c r="F3787" i="11"/>
  <c r="F3783" i="11"/>
  <c r="H3779" i="11"/>
  <c r="H3768" i="11"/>
  <c r="F3757" i="11"/>
  <c r="F3750" i="11"/>
  <c r="F3725" i="11"/>
  <c r="F3718" i="11"/>
  <c r="F3693" i="11"/>
  <c r="F3686" i="11"/>
  <c r="F3661" i="11"/>
  <c r="F3654" i="11"/>
  <c r="F3629" i="11"/>
  <c r="F3622" i="11"/>
  <c r="F3597" i="11"/>
  <c r="G3587" i="11"/>
  <c r="F3574" i="11"/>
  <c r="F3564" i="11"/>
  <c r="G3554" i="11"/>
  <c r="F3491" i="11"/>
  <c r="G3488" i="11"/>
  <c r="F3471" i="11"/>
  <c r="F3454" i="11"/>
  <c r="F3434" i="11"/>
  <c r="F3417" i="11"/>
  <c r="F3409" i="11"/>
  <c r="F3401" i="11"/>
  <c r="F3393" i="11"/>
  <c r="F3385" i="11"/>
  <c r="F3377" i="11"/>
  <c r="F3369" i="11"/>
  <c r="F3361" i="11"/>
  <c r="F3353" i="11"/>
  <c r="F3345" i="11"/>
  <c r="F3337" i="11"/>
  <c r="F3329" i="11"/>
  <c r="F3321" i="11"/>
  <c r="H4300" i="11"/>
  <c r="F4252" i="11"/>
  <c r="F4223" i="11"/>
  <c r="I4198" i="11"/>
  <c r="F4183" i="11"/>
  <c r="F4153" i="11"/>
  <c r="G4138" i="11"/>
  <c r="F4102" i="11"/>
  <c r="H4087" i="11"/>
  <c r="F4053" i="11"/>
  <c r="G4033" i="11"/>
  <c r="G4028" i="11"/>
  <c r="F4013" i="11"/>
  <c r="H4003" i="11"/>
  <c r="G3994" i="11"/>
  <c r="F3979" i="11"/>
  <c r="F3949" i="11"/>
  <c r="H3939" i="11"/>
  <c r="G3930" i="11"/>
  <c r="F3901" i="11"/>
  <c r="F3897" i="11"/>
  <c r="F3879" i="11"/>
  <c r="F3875" i="11"/>
  <c r="G3866" i="11"/>
  <c r="G3857" i="11"/>
  <c r="G3835" i="11"/>
  <c r="F3822" i="11"/>
  <c r="G3818" i="11"/>
  <c r="F3814" i="11"/>
  <c r="G3810" i="11"/>
  <c r="F3806" i="11"/>
  <c r="G3802" i="11"/>
  <c r="F3798" i="11"/>
  <c r="G3779" i="11"/>
  <c r="F3764" i="11"/>
  <c r="F3732" i="11"/>
  <c r="F3700" i="11"/>
  <c r="F3668" i="11"/>
  <c r="F3636" i="11"/>
  <c r="F3604" i="11"/>
  <c r="F3587" i="11"/>
  <c r="G3580" i="11"/>
  <c r="F3577" i="11"/>
  <c r="F3567" i="11"/>
  <c r="F3554" i="11"/>
  <c r="F3517" i="11"/>
  <c r="F3514" i="11"/>
  <c r="F3511" i="11"/>
  <c r="F3508" i="11"/>
  <c r="F3505" i="11"/>
  <c r="G3502" i="11"/>
  <c r="F3488" i="11"/>
  <c r="F3485" i="11"/>
  <c r="G3482" i="11"/>
  <c r="F3468" i="11"/>
  <c r="G3465" i="11"/>
  <c r="F3451" i="11"/>
  <c r="F3431" i="11"/>
  <c r="G3428" i="11"/>
  <c r="G3382" i="11"/>
  <c r="G3374" i="11"/>
  <c r="G3358" i="11"/>
  <c r="G3350" i="11"/>
  <c r="G3334" i="11"/>
  <c r="G3310" i="11"/>
  <c r="G3302" i="11"/>
  <c r="G3294" i="11"/>
  <c r="G3286" i="11"/>
  <c r="G3262" i="11"/>
  <c r="G3254" i="11"/>
  <c r="G3246" i="11"/>
  <c r="G3238" i="11"/>
  <c r="G3230" i="11"/>
  <c r="G3222" i="11"/>
  <c r="G3198" i="11"/>
  <c r="G3190" i="11"/>
  <c r="G3182" i="11"/>
  <c r="G3174" i="11"/>
  <c r="G3166" i="11"/>
  <c r="G3158" i="11"/>
  <c r="G3134" i="11"/>
  <c r="G3126" i="11"/>
  <c r="G3118" i="11"/>
  <c r="G3110" i="11"/>
  <c r="G3102" i="11"/>
  <c r="G3094" i="11"/>
  <c r="G3078" i="11"/>
  <c r="G3070" i="11"/>
  <c r="G3062" i="11"/>
  <c r="G3054" i="11"/>
  <c r="F4434" i="11"/>
  <c r="H4354" i="11"/>
  <c r="H4342" i="11"/>
  <c r="F4319" i="11"/>
  <c r="H4308" i="11"/>
  <c r="H4289" i="11"/>
  <c r="H4279" i="11"/>
  <c r="H4270" i="11"/>
  <c r="H4213" i="11"/>
  <c r="H4174" i="11"/>
  <c r="F4167" i="11"/>
  <c r="G4130" i="11"/>
  <c r="H4123" i="11"/>
  <c r="G4116" i="11"/>
  <c r="H4080" i="11"/>
  <c r="I4073" i="11"/>
  <c r="H4066" i="11"/>
  <c r="G4060" i="11"/>
  <c r="H4046" i="11"/>
  <c r="F4033" i="11"/>
  <c r="F4028" i="11"/>
  <c r="H4018" i="11"/>
  <c r="G4003" i="11"/>
  <c r="F3998" i="11"/>
  <c r="F3988" i="11"/>
  <c r="G3969" i="11"/>
  <c r="H3954" i="11"/>
  <c r="G3939" i="11"/>
  <c r="F3934" i="11"/>
  <c r="H3915" i="11"/>
  <c r="G3906" i="11"/>
  <c r="F3892" i="11"/>
  <c r="H3883" i="11"/>
  <c r="F3870" i="11"/>
  <c r="F3861" i="11"/>
  <c r="F3857" i="11"/>
  <c r="F3839" i="11"/>
  <c r="F3835" i="11"/>
  <c r="F3794" i="11"/>
  <c r="F3779" i="11"/>
  <c r="F3775" i="11"/>
  <c r="H3771" i="11"/>
  <c r="F3746" i="11"/>
  <c r="F3739" i="11"/>
  <c r="F3714" i="11"/>
  <c r="F3707" i="11"/>
  <c r="F3682" i="11"/>
  <c r="F3675" i="11"/>
  <c r="F3650" i="11"/>
  <c r="F3643" i="11"/>
  <c r="F3618" i="11"/>
  <c r="F3611" i="11"/>
  <c r="F3590" i="11"/>
  <c r="F3580" i="11"/>
  <c r="F3557" i="11"/>
  <c r="G3535" i="11"/>
  <c r="G3532" i="11"/>
  <c r="F3520" i="11"/>
  <c r="F3502" i="11"/>
  <c r="G3499" i="11"/>
  <c r="F3482" i="11"/>
  <c r="F3465" i="11"/>
  <c r="G3462" i="11"/>
  <c r="F3448" i="11"/>
  <c r="F3445" i="11"/>
  <c r="F3428" i="11"/>
  <c r="F3414" i="11"/>
  <c r="F4620" i="11"/>
  <c r="F4308" i="11"/>
  <c r="F4279" i="11"/>
  <c r="H4260" i="11"/>
  <c r="H4231" i="11"/>
  <c r="F4213" i="11"/>
  <c r="H4205" i="11"/>
  <c r="F4197" i="11"/>
  <c r="H4189" i="11"/>
  <c r="F4174" i="11"/>
  <c r="I4137" i="11"/>
  <c r="F4130" i="11"/>
  <c r="F4123" i="11"/>
  <c r="F4116" i="11"/>
  <c r="H4093" i="11"/>
  <c r="I4086" i="11"/>
  <c r="H4073" i="11"/>
  <c r="G4066" i="11"/>
  <c r="F4046" i="11"/>
  <c r="G4018" i="11"/>
  <c r="F4003" i="11"/>
  <c r="H3993" i="11"/>
  <c r="F3973" i="11"/>
  <c r="H3963" i="11"/>
  <c r="G3954" i="11"/>
  <c r="F3939" i="11"/>
  <c r="H3929" i="11"/>
  <c r="H3924" i="11"/>
  <c r="G3915" i="11"/>
  <c r="F3910" i="11"/>
  <c r="I3896" i="11"/>
  <c r="G3883" i="11"/>
  <c r="H3874" i="11"/>
  <c r="F3852" i="11"/>
  <c r="H3843" i="11"/>
  <c r="F4512" i="11"/>
  <c r="F4365" i="11"/>
  <c r="H4298" i="11"/>
  <c r="F4269" i="11"/>
  <c r="G4250" i="11"/>
  <c r="F4221" i="11"/>
  <c r="F4189" i="11"/>
  <c r="H4181" i="11"/>
  <c r="H4144" i="11"/>
  <c r="H4137" i="11"/>
  <c r="G4079" i="11"/>
  <c r="F4066" i="11"/>
  <c r="H4059" i="11"/>
  <c r="H4052" i="11"/>
  <c r="F4022" i="11"/>
  <c r="F4012" i="11"/>
  <c r="G3993" i="11"/>
  <c r="H3978" i="11"/>
  <c r="G3963" i="11"/>
  <c r="F3958" i="11"/>
  <c r="F3948" i="11"/>
  <c r="H4598" i="11"/>
  <c r="F4378" i="11"/>
  <c r="H4340" i="11"/>
  <c r="I4287" i="11"/>
  <c r="F4250" i="11"/>
  <c r="I4239" i="11"/>
  <c r="I4204" i="11"/>
  <c r="F4166" i="11"/>
  <c r="H4151" i="11"/>
  <c r="H4092" i="11"/>
  <c r="F4085" i="11"/>
  <c r="F4072" i="11"/>
  <c r="F4059" i="11"/>
  <c r="G4052" i="11"/>
  <c r="I4027" i="11"/>
  <c r="F3997" i="11"/>
  <c r="H3987" i="11"/>
  <c r="G3978" i="11"/>
  <c r="F3963" i="11"/>
  <c r="F3933" i="11"/>
  <c r="F3919" i="11"/>
  <c r="G3905" i="11"/>
  <c r="F3900" i="11"/>
  <c r="H3891" i="11"/>
  <c r="F3878" i="11"/>
  <c r="F3869" i="11"/>
  <c r="F3865" i="11"/>
  <c r="H3860" i="11"/>
  <c r="F3847" i="11"/>
  <c r="F3843" i="11"/>
  <c r="H3838" i="11"/>
  <c r="G3834" i="11"/>
  <c r="G3825" i="11"/>
  <c r="G3817" i="11"/>
  <c r="G3809" i="11"/>
  <c r="G3801" i="11"/>
  <c r="H3793" i="11"/>
  <c r="I3846" i="11"/>
  <c r="I3801" i="11"/>
  <c r="G3793" i="11"/>
  <c r="F3786" i="11"/>
  <c r="G3778" i="11"/>
  <c r="G3763" i="11"/>
  <c r="H3734" i="11"/>
  <c r="I3688" i="11"/>
  <c r="I3681" i="11"/>
  <c r="H3674" i="11"/>
  <c r="F3667" i="11"/>
  <c r="H3652" i="11"/>
  <c r="F3607" i="11"/>
  <c r="I3599" i="11"/>
  <c r="I3592" i="11"/>
  <c r="G3579" i="11"/>
  <c r="H3546" i="11"/>
  <c r="F3535" i="11"/>
  <c r="G3530" i="11"/>
  <c r="F3525" i="11"/>
  <c r="I3515" i="11"/>
  <c r="H3510" i="11"/>
  <c r="F3501" i="11"/>
  <c r="F3487" i="11"/>
  <c r="H3473" i="11"/>
  <c r="I3469" i="11"/>
  <c r="I3460" i="11"/>
  <c r="G3456" i="11"/>
  <c r="F3452" i="11"/>
  <c r="H3447" i="11"/>
  <c r="H3443" i="11"/>
  <c r="H3430" i="11"/>
  <c r="G3426" i="11"/>
  <c r="H3413" i="11"/>
  <c r="F3402" i="11"/>
  <c r="H3383" i="11"/>
  <c r="F3376" i="11"/>
  <c r="H3359" i="11"/>
  <c r="H3352" i="11"/>
  <c r="G3349" i="11"/>
  <c r="F3346" i="11"/>
  <c r="F3339" i="11"/>
  <c r="I3332" i="11"/>
  <c r="H3322" i="11"/>
  <c r="F3319" i="11"/>
  <c r="H3315" i="11"/>
  <c r="G3312" i="11"/>
  <c r="G3309" i="11"/>
  <c r="G3306" i="11"/>
  <c r="G3303" i="11"/>
  <c r="F3300" i="11"/>
  <c r="F3297" i="11"/>
  <c r="I3263" i="11"/>
  <c r="H3257" i="11"/>
  <c r="H3254" i="11"/>
  <c r="G3251" i="11"/>
  <c r="G3248" i="11"/>
  <c r="G3245" i="11"/>
  <c r="G3242" i="11"/>
  <c r="G3239" i="11"/>
  <c r="F3236" i="11"/>
  <c r="F3233" i="11"/>
  <c r="I3199" i="11"/>
  <c r="H3193" i="11"/>
  <c r="H3190" i="11"/>
  <c r="G3187" i="11"/>
  <c r="G3184" i="11"/>
  <c r="G3181" i="11"/>
  <c r="G3178" i="11"/>
  <c r="G3175" i="11"/>
  <c r="F3172" i="11"/>
  <c r="F3169" i="11"/>
  <c r="I3135" i="11"/>
  <c r="H3129" i="11"/>
  <c r="H3126" i="11"/>
  <c r="G3123" i="11"/>
  <c r="G3120" i="11"/>
  <c r="G3117" i="11"/>
  <c r="G3114" i="11"/>
  <c r="G3111" i="11"/>
  <c r="F3108" i="11"/>
  <c r="F3105" i="11"/>
  <c r="I3071" i="11"/>
  <c r="H3065" i="11"/>
  <c r="H3062" i="11"/>
  <c r="G3059" i="11"/>
  <c r="G3056" i="11"/>
  <c r="G3053" i="11"/>
  <c r="H3050" i="11"/>
  <c r="F3045" i="11"/>
  <c r="H3042" i="11"/>
  <c r="I4180" i="11"/>
  <c r="G3929" i="11"/>
  <c r="I3809" i="11"/>
  <c r="H3801" i="11"/>
  <c r="F3793" i="11"/>
  <c r="F3778" i="11"/>
  <c r="H3770" i="11"/>
  <c r="F3763" i="11"/>
  <c r="H3748" i="11"/>
  <c r="F3703" i="11"/>
  <c r="I3695" i="11"/>
  <c r="H3688" i="11"/>
  <c r="H3681" i="11"/>
  <c r="G3674" i="11"/>
  <c r="H3645" i="11"/>
  <c r="H3621" i="11"/>
  <c r="H3599" i="11"/>
  <c r="H3592" i="11"/>
  <c r="H3515" i="11"/>
  <c r="G3510" i="11"/>
  <c r="F3496" i="11"/>
  <c r="G3473" i="11"/>
  <c r="H3469" i="11"/>
  <c r="I3464" i="11"/>
  <c r="H3460" i="11"/>
  <c r="F3456" i="11"/>
  <c r="G3447" i="11"/>
  <c r="G3430" i="11"/>
  <c r="G3413" i="11"/>
  <c r="H3405" i="11"/>
  <c r="F3390" i="11"/>
  <c r="G3383" i="11"/>
  <c r="H3379" i="11"/>
  <c r="G3359" i="11"/>
  <c r="G3352" i="11"/>
  <c r="F3349" i="11"/>
  <c r="F3342" i="11"/>
  <c r="I3335" i="11"/>
  <c r="H3332" i="11"/>
  <c r="H3325" i="11"/>
  <c r="G3322" i="11"/>
  <c r="G3315" i="11"/>
  <c r="F3312" i="11"/>
  <c r="F3309" i="11"/>
  <c r="F3306" i="11"/>
  <c r="F3303" i="11"/>
  <c r="H3275" i="11"/>
  <c r="H3272" i="11"/>
  <c r="H3269" i="11"/>
  <c r="H3266" i="11"/>
  <c r="H3263" i="11"/>
  <c r="H3260" i="11"/>
  <c r="G3257" i="11"/>
  <c r="F3254" i="11"/>
  <c r="F3251" i="11"/>
  <c r="F3248" i="11"/>
  <c r="F3245" i="11"/>
  <c r="F3242" i="11"/>
  <c r="F3239" i="11"/>
  <c r="H4204" i="11"/>
  <c r="H4180" i="11"/>
  <c r="H4106" i="11"/>
  <c r="F4071" i="11"/>
  <c r="G3874" i="11"/>
  <c r="I3864" i="11"/>
  <c r="F3801" i="11"/>
  <c r="I3785" i="11"/>
  <c r="G3770" i="11"/>
  <c r="H3741" i="11"/>
  <c r="H3695" i="11"/>
  <c r="F3688" i="11"/>
  <c r="G3681" i="11"/>
  <c r="F3674" i="11"/>
  <c r="F3621" i="11"/>
  <c r="F3599" i="11"/>
  <c r="F3570" i="11"/>
  <c r="I3540" i="11"/>
  <c r="F3529" i="11"/>
  <c r="H3519" i="11"/>
  <c r="G3515" i="11"/>
  <c r="F3510" i="11"/>
  <c r="I3477" i="11"/>
  <c r="F3473" i="11"/>
  <c r="F3469" i="11"/>
  <c r="F3447" i="11"/>
  <c r="F3430" i="11"/>
  <c r="F3425" i="11"/>
  <c r="F3421" i="11"/>
  <c r="G3405" i="11"/>
  <c r="F3394" i="11"/>
  <c r="F3383" i="11"/>
  <c r="G3379" i="11"/>
  <c r="F3359" i="11"/>
  <c r="F3352" i="11"/>
  <c r="H3335" i="11"/>
  <c r="G3325" i="11"/>
  <c r="F3322" i="11"/>
  <c r="F3315" i="11"/>
  <c r="G3275" i="11"/>
  <c r="G3272" i="11"/>
  <c r="G3269" i="11"/>
  <c r="G3266" i="11"/>
  <c r="G3263" i="11"/>
  <c r="F3260" i="11"/>
  <c r="F3257" i="11"/>
  <c r="G3211" i="11"/>
  <c r="G3208" i="11"/>
  <c r="G3205" i="11"/>
  <c r="G3202" i="11"/>
  <c r="G3199" i="11"/>
  <c r="F3196" i="11"/>
  <c r="F3193" i="11"/>
  <c r="G3147" i="11"/>
  <c r="G3144" i="11"/>
  <c r="G3141" i="11"/>
  <c r="G3138" i="11"/>
  <c r="G3135" i="11"/>
  <c r="F3132" i="11"/>
  <c r="F3129" i="11"/>
  <c r="G3083" i="11"/>
  <c r="G3080" i="11"/>
  <c r="G3077" i="11"/>
  <c r="G3074" i="11"/>
  <c r="G3071" i="11"/>
  <c r="F3068" i="11"/>
  <c r="F3065" i="11"/>
  <c r="F3050" i="11"/>
  <c r="F3042" i="11"/>
  <c r="F3034" i="11"/>
  <c r="F3026" i="11"/>
  <c r="F3018" i="11"/>
  <c r="F3010" i="11"/>
  <c r="F3002" i="11"/>
  <c r="F2994" i="11"/>
  <c r="F2986" i="11"/>
  <c r="F2978" i="11"/>
  <c r="F2970" i="11"/>
  <c r="F2962" i="11"/>
  <c r="F2954" i="11"/>
  <c r="F2946" i="11"/>
  <c r="F2938" i="11"/>
  <c r="F2930" i="11"/>
  <c r="F2922" i="11"/>
  <c r="F2914" i="11"/>
  <c r="F2906" i="11"/>
  <c r="F2898" i="11"/>
  <c r="F2890" i="11"/>
  <c r="F2882" i="11"/>
  <c r="F2874" i="11"/>
  <c r="F2866" i="11"/>
  <c r="F2858" i="11"/>
  <c r="F2850" i="11"/>
  <c r="F2842" i="11"/>
  <c r="F2834" i="11"/>
  <c r="F2826" i="11"/>
  <c r="F2818" i="11"/>
  <c r="F2810" i="11"/>
  <c r="F2802" i="11"/>
  <c r="F2794" i="11"/>
  <c r="F2786" i="11"/>
  <c r="F2778" i="11"/>
  <c r="F2770" i="11"/>
  <c r="F2762" i="11"/>
  <c r="F2754" i="11"/>
  <c r="F2746" i="11"/>
  <c r="F2738" i="11"/>
  <c r="F2730" i="11"/>
  <c r="F2722" i="11"/>
  <c r="H4258" i="11"/>
  <c r="H4229" i="11"/>
  <c r="G4106" i="11"/>
  <c r="I3928" i="11"/>
  <c r="F3883" i="11"/>
  <c r="F3809" i="11"/>
  <c r="H3785" i="11"/>
  <c r="G3724" i="11"/>
  <c r="F3717" i="11"/>
  <c r="F3695" i="11"/>
  <c r="F3681" i="11"/>
  <c r="F3657" i="11"/>
  <c r="F3628" i="11"/>
  <c r="F3614" i="11"/>
  <c r="H3540" i="11"/>
  <c r="H3524" i="11"/>
  <c r="G3519" i="11"/>
  <c r="I3504" i="11"/>
  <c r="H3500" i="11"/>
  <c r="H3486" i="11"/>
  <c r="G3464" i="11"/>
  <c r="F3442" i="11"/>
  <c r="F3438" i="11"/>
  <c r="H3416" i="11"/>
  <c r="H3408" i="11"/>
  <c r="F3379" i="11"/>
  <c r="H3372" i="11"/>
  <c r="G3335" i="11"/>
  <c r="F3325" i="11"/>
  <c r="F3318" i="11"/>
  <c r="G3281" i="11"/>
  <c r="F3278" i="11"/>
  <c r="F3275" i="11"/>
  <c r="F3272" i="11"/>
  <c r="F3269" i="11"/>
  <c r="F3266" i="11"/>
  <c r="F3263" i="11"/>
  <c r="G3217" i="11"/>
  <c r="F3214" i="11"/>
  <c r="F3211" i="11"/>
  <c r="F3208" i="11"/>
  <c r="F3205" i="11"/>
  <c r="F3202" i="11"/>
  <c r="F3199" i="11"/>
  <c r="F3150" i="11"/>
  <c r="F3147" i="11"/>
  <c r="F3144" i="11"/>
  <c r="F3141" i="11"/>
  <c r="F3138" i="11"/>
  <c r="F3135" i="11"/>
  <c r="F3086" i="11"/>
  <c r="F3083" i="11"/>
  <c r="F3080" i="11"/>
  <c r="F3077" i="11"/>
  <c r="F3074" i="11"/>
  <c r="F3071" i="11"/>
  <c r="G3047" i="11"/>
  <c r="G3023" i="11"/>
  <c r="G3015" i="11"/>
  <c r="G3007" i="11"/>
  <c r="G2999" i="11"/>
  <c r="G2983" i="11"/>
  <c r="G2967" i="11"/>
  <c r="G2943" i="11"/>
  <c r="G2935" i="11"/>
  <c r="G2927" i="11"/>
  <c r="G2911" i="11"/>
  <c r="G2879" i="11"/>
  <c r="G2871" i="11"/>
  <c r="G2855" i="11"/>
  <c r="G2847" i="11"/>
  <c r="G2839" i="11"/>
  <c r="G2823" i="11"/>
  <c r="G2799" i="11"/>
  <c r="G2791" i="11"/>
  <c r="G2759" i="11"/>
  <c r="G2751" i="11"/>
  <c r="G2743" i="11"/>
  <c r="G2727" i="11"/>
  <c r="G2719" i="11"/>
  <c r="G2711" i="11"/>
  <c r="G2687" i="11"/>
  <c r="F4286" i="11"/>
  <c r="G4129" i="11"/>
  <c r="H3928" i="11"/>
  <c r="F3909" i="11"/>
  <c r="H3900" i="11"/>
  <c r="G3891" i="11"/>
  <c r="H3873" i="11"/>
  <c r="F3817" i="11"/>
  <c r="F3753" i="11"/>
  <c r="H3731" i="11"/>
  <c r="F3724" i="11"/>
  <c r="F3710" i="11"/>
  <c r="F3664" i="11"/>
  <c r="G3635" i="11"/>
  <c r="H3606" i="11"/>
  <c r="F3583" i="11"/>
  <c r="I3576" i="11"/>
  <c r="I3569" i="11"/>
  <c r="G3563" i="11"/>
  <c r="H3556" i="11"/>
  <c r="G3550" i="11"/>
  <c r="G3524" i="11"/>
  <c r="F3519" i="11"/>
  <c r="H3509" i="11"/>
  <c r="H3504" i="11"/>
  <c r="G3500" i="11"/>
  <c r="G3490" i="11"/>
  <c r="G3486" i="11"/>
  <c r="G3459" i="11"/>
  <c r="G3455" i="11"/>
  <c r="H3450" i="11"/>
  <c r="I3446" i="11"/>
  <c r="H3433" i="11"/>
  <c r="I3429" i="11"/>
  <c r="G3416" i="11"/>
  <c r="I3412" i="11"/>
  <c r="G3408" i="11"/>
  <c r="I3400" i="11"/>
  <c r="I3389" i="11"/>
  <c r="F3386" i="11"/>
  <c r="H3375" i="11"/>
  <c r="H3368" i="11"/>
  <c r="G3365" i="11"/>
  <c r="F3362" i="11"/>
  <c r="F3355" i="11"/>
  <c r="I3341" i="11"/>
  <c r="H3338" i="11"/>
  <c r="F3335" i="11"/>
  <c r="H3331" i="11"/>
  <c r="F3328" i="11"/>
  <c r="I3311" i="11"/>
  <c r="I3308" i="11"/>
  <c r="H3305" i="11"/>
  <c r="H3302" i="11"/>
  <c r="G3299" i="11"/>
  <c r="G3296" i="11"/>
  <c r="G3293" i="11"/>
  <c r="G3290" i="11"/>
  <c r="G3287" i="11"/>
  <c r="F3284" i="11"/>
  <c r="F3281" i="11"/>
  <c r="I3256" i="11"/>
  <c r="I3253" i="11"/>
  <c r="I3250" i="11"/>
  <c r="I3247" i="11"/>
  <c r="I3244" i="11"/>
  <c r="H3241" i="11"/>
  <c r="H3238" i="11"/>
  <c r="G3235" i="11"/>
  <c r="G3232" i="11"/>
  <c r="G3229" i="11"/>
  <c r="G3226" i="11"/>
  <c r="G3223" i="11"/>
  <c r="F3220" i="11"/>
  <c r="F3217" i="11"/>
  <c r="I3192" i="11"/>
  <c r="I3189" i="11"/>
  <c r="I3186" i="11"/>
  <c r="I3183" i="11"/>
  <c r="I3180" i="11"/>
  <c r="H3177" i="11"/>
  <c r="H3174" i="11"/>
  <c r="G3171" i="11"/>
  <c r="G3168" i="11"/>
  <c r="G3165" i="11"/>
  <c r="G3162" i="11"/>
  <c r="G3159" i="11"/>
  <c r="F3156" i="11"/>
  <c r="F3153" i="11"/>
  <c r="I3128" i="11"/>
  <c r="I3125" i="11"/>
  <c r="I3122" i="11"/>
  <c r="I3119" i="11"/>
  <c r="I3116" i="11"/>
  <c r="H3113" i="11"/>
  <c r="H3110" i="11"/>
  <c r="G3107" i="11"/>
  <c r="G3104" i="11"/>
  <c r="G3101" i="11"/>
  <c r="G3098" i="11"/>
  <c r="F3092" i="11"/>
  <c r="F3089" i="11"/>
  <c r="I3064" i="11"/>
  <c r="I3061" i="11"/>
  <c r="I3058" i="11"/>
  <c r="I3055" i="11"/>
  <c r="I3052" i="11"/>
  <c r="F3047" i="11"/>
  <c r="H3044" i="11"/>
  <c r="F3039" i="11"/>
  <c r="H3036" i="11"/>
  <c r="G4092" i="11"/>
  <c r="H4027" i="11"/>
  <c r="F3957" i="11"/>
  <c r="F3891" i="11"/>
  <c r="H3882" i="11"/>
  <c r="G3873" i="11"/>
  <c r="H3834" i="11"/>
  <c r="F3825" i="11"/>
  <c r="F3760" i="11"/>
  <c r="G3731" i="11"/>
  <c r="H3702" i="11"/>
  <c r="I3656" i="11"/>
  <c r="I3649" i="11"/>
  <c r="H3642" i="11"/>
  <c r="F3635" i="11"/>
  <c r="H3620" i="11"/>
  <c r="H3576" i="11"/>
  <c r="H3569" i="11"/>
  <c r="F3563" i="11"/>
  <c r="G3556" i="11"/>
  <c r="F3550" i="11"/>
  <c r="H3544" i="11"/>
  <c r="I3528" i="11"/>
  <c r="I3513" i="11"/>
  <c r="F3509" i="11"/>
  <c r="G3504" i="11"/>
  <c r="F3490" i="11"/>
  <c r="F3486" i="11"/>
  <c r="G3481" i="11"/>
  <c r="G3476" i="11"/>
  <c r="H3472" i="11"/>
  <c r="I3463" i="11"/>
  <c r="F3459" i="11"/>
  <c r="F3455" i="11"/>
  <c r="G3450" i="11"/>
  <c r="H3446" i="11"/>
  <c r="G3433" i="11"/>
  <c r="H3429" i="11"/>
  <c r="I3424" i="11"/>
  <c r="I3420" i="11"/>
  <c r="F3416" i="11"/>
  <c r="H3412" i="11"/>
  <c r="F3408" i="11"/>
  <c r="I3404" i="11"/>
  <c r="H3400" i="11"/>
  <c r="H3389" i="11"/>
  <c r="F3382" i="11"/>
  <c r="G3375" i="11"/>
  <c r="G3368" i="11"/>
  <c r="F3365" i="11"/>
  <c r="F3358" i="11"/>
  <c r="I3351" i="11"/>
  <c r="H3348" i="11"/>
  <c r="H3341" i="11"/>
  <c r="G3338" i="11"/>
  <c r="G3331" i="11"/>
  <c r="H3311" i="11"/>
  <c r="H3308" i="11"/>
  <c r="G3305" i="11"/>
  <c r="F3302" i="11"/>
  <c r="F3299" i="11"/>
  <c r="F3296" i="11"/>
  <c r="F3293" i="11"/>
  <c r="F3290" i="11"/>
  <c r="F3287" i="11"/>
  <c r="I3262" i="11"/>
  <c r="H3259" i="11"/>
  <c r="H3256" i="11"/>
  <c r="H3253" i="11"/>
  <c r="H3250" i="11"/>
  <c r="H3247" i="11"/>
  <c r="H3244" i="11"/>
  <c r="G3241" i="11"/>
  <c r="F3238" i="11"/>
  <c r="F3235" i="11"/>
  <c r="F3232" i="11"/>
  <c r="F3229" i="11"/>
  <c r="F3226" i="11"/>
  <c r="F3223" i="11"/>
  <c r="H4188" i="11"/>
  <c r="H4045" i="11"/>
  <c r="G4027" i="11"/>
  <c r="G3987" i="11"/>
  <c r="G3882" i="11"/>
  <c r="G3843" i="11"/>
  <c r="F3790" i="11"/>
  <c r="H3767" i="11"/>
  <c r="I3752" i="11"/>
  <c r="I3745" i="11"/>
  <c r="H3738" i="11"/>
  <c r="F3731" i="11"/>
  <c r="H3716" i="11"/>
  <c r="F3671" i="11"/>
  <c r="I3663" i="11"/>
  <c r="H3656" i="11"/>
  <c r="H3649" i="11"/>
  <c r="G3642" i="11"/>
  <c r="H3613" i="11"/>
  <c r="H3589" i="11"/>
  <c r="F3576" i="11"/>
  <c r="G3569" i="11"/>
  <c r="F3556" i="11"/>
  <c r="F3544" i="11"/>
  <c r="I3539" i="11"/>
  <c r="H3528" i="11"/>
  <c r="F3523" i="11"/>
  <c r="I3518" i="11"/>
  <c r="H3513" i="11"/>
  <c r="F3504" i="11"/>
  <c r="F3499" i="11"/>
  <c r="F3476" i="11"/>
  <c r="G3472" i="11"/>
  <c r="I3467" i="11"/>
  <c r="H3463" i="11"/>
  <c r="F3450" i="11"/>
  <c r="G3446" i="11"/>
  <c r="F3433" i="11"/>
  <c r="F3429" i="11"/>
  <c r="H3424" i="11"/>
  <c r="H3404" i="11"/>
  <c r="G3400" i="11"/>
  <c r="I3392" i="11"/>
  <c r="G3389" i="11"/>
  <c r="F3375" i="11"/>
  <c r="H3371" i="11"/>
  <c r="F3368" i="11"/>
  <c r="H3351" i="11"/>
  <c r="H3344" i="11"/>
  <c r="G3341" i="11"/>
  <c r="F3338" i="11"/>
  <c r="I3334" i="11"/>
  <c r="F3331" i="11"/>
  <c r="I3324" i="11"/>
  <c r="I3317" i="11"/>
  <c r="H3314" i="11"/>
  <c r="G3311" i="11"/>
  <c r="F3308" i="11"/>
  <c r="F3305" i="11"/>
  <c r="I3280" i="11"/>
  <c r="I3277" i="11"/>
  <c r="I3274" i="11"/>
  <c r="I3271" i="11"/>
  <c r="H3265" i="11"/>
  <c r="H3262" i="11"/>
  <c r="G3259" i="11"/>
  <c r="G3256" i="11"/>
  <c r="G3253" i="11"/>
  <c r="G3250" i="11"/>
  <c r="G3247" i="11"/>
  <c r="F3244" i="11"/>
  <c r="F3241" i="11"/>
  <c r="I3216" i="11"/>
  <c r="I3213" i="11"/>
  <c r="I3210" i="11"/>
  <c r="I3207" i="11"/>
  <c r="H3201" i="11"/>
  <c r="H3198" i="11"/>
  <c r="G3195" i="11"/>
  <c r="G3192" i="11"/>
  <c r="G3189" i="11"/>
  <c r="G3186" i="11"/>
  <c r="G3183" i="11"/>
  <c r="F3180" i="11"/>
  <c r="F3177" i="11"/>
  <c r="F4188" i="11"/>
  <c r="I4150" i="11"/>
  <c r="H4078" i="11"/>
  <c r="F4045" i="11"/>
  <c r="F3987" i="11"/>
  <c r="H3947" i="11"/>
  <c r="H3833" i="11"/>
  <c r="F3797" i="11"/>
  <c r="F3767" i="11"/>
  <c r="H3752" i="11"/>
  <c r="H3745" i="11"/>
  <c r="G3738" i="11"/>
  <c r="H3709" i="11"/>
  <c r="H3663" i="11"/>
  <c r="F3656" i="11"/>
  <c r="G3649" i="11"/>
  <c r="F3642" i="11"/>
  <c r="F3589" i="11"/>
  <c r="I3582" i="11"/>
  <c r="H3533" i="11"/>
  <c r="H3518" i="11"/>
  <c r="G3513" i="11"/>
  <c r="I3494" i="11"/>
  <c r="I3480" i="11"/>
  <c r="F3472" i="11"/>
  <c r="G3463" i="11"/>
  <c r="F3424" i="11"/>
  <c r="F3400" i="11"/>
  <c r="I3396" i="11"/>
  <c r="H3392" i="11"/>
  <c r="G3371" i="11"/>
  <c r="G3351" i="11"/>
  <c r="G3344" i="11"/>
  <c r="F3341" i="11"/>
  <c r="F3334" i="11"/>
  <c r="I3327" i="11"/>
  <c r="H3324" i="11"/>
  <c r="H3317" i="11"/>
  <c r="G3314" i="11"/>
  <c r="F3311" i="11"/>
  <c r="H3283" i="11"/>
  <c r="H3280" i="11"/>
  <c r="H3277" i="11"/>
  <c r="H3274" i="11"/>
  <c r="G3265" i="11"/>
  <c r="F3262" i="11"/>
  <c r="F3259" i="11"/>
  <c r="F3256" i="11"/>
  <c r="F3253" i="11"/>
  <c r="F3250" i="11"/>
  <c r="F3247" i="11"/>
  <c r="H3219" i="11"/>
  <c r="H3216" i="11"/>
  <c r="H3213" i="11"/>
  <c r="H3210" i="11"/>
  <c r="G3201" i="11"/>
  <c r="F3198" i="11"/>
  <c r="F3195" i="11"/>
  <c r="F3192" i="11"/>
  <c r="F3189" i="11"/>
  <c r="F3186" i="11"/>
  <c r="F3183" i="11"/>
  <c r="H3155" i="11"/>
  <c r="H3152" i="11"/>
  <c r="H3149" i="11"/>
  <c r="H3146" i="11"/>
  <c r="G3137" i="11"/>
  <c r="F3134" i="11"/>
  <c r="F3131" i="11"/>
  <c r="F3128" i="11"/>
  <c r="F3125" i="11"/>
  <c r="F3122" i="11"/>
  <c r="F3119" i="11"/>
  <c r="H3091" i="11"/>
  <c r="H3088" i="11"/>
  <c r="H3085" i="11"/>
  <c r="H3082" i="11"/>
  <c r="G3073" i="11"/>
  <c r="F3070" i="11"/>
  <c r="F3067" i="11"/>
  <c r="F3064" i="11"/>
  <c r="F3061" i="11"/>
  <c r="F3058" i="11"/>
  <c r="F3055" i="11"/>
  <c r="F3052" i="11"/>
  <c r="G3049" i="11"/>
  <c r="G3041" i="11"/>
  <c r="G3033" i="11"/>
  <c r="G3025" i="11"/>
  <c r="G3001" i="11"/>
  <c r="G2993" i="11"/>
  <c r="G2985" i="11"/>
  <c r="G2977" i="11"/>
  <c r="G2969" i="11"/>
  <c r="G2961" i="11"/>
  <c r="G2945" i="11"/>
  <c r="G2937" i="11"/>
  <c r="G2929" i="11"/>
  <c r="G2921" i="11"/>
  <c r="G2913" i="11"/>
  <c r="G2905" i="11"/>
  <c r="G2897" i="11"/>
  <c r="G2889" i="11"/>
  <c r="G2873" i="11"/>
  <c r="G2865" i="11"/>
  <c r="G2857" i="11"/>
  <c r="G2849" i="11"/>
  <c r="G2841" i="11"/>
  <c r="G2833" i="11"/>
  <c r="G2825" i="11"/>
  <c r="F4296" i="11"/>
  <c r="F4212" i="11"/>
  <c r="F4078" i="11"/>
  <c r="H3977" i="11"/>
  <c r="H3851" i="11"/>
  <c r="H3842" i="11"/>
  <c r="F3805" i="11"/>
  <c r="H3774" i="11"/>
  <c r="H3759" i="11"/>
  <c r="F3752" i="11"/>
  <c r="G3745" i="11"/>
  <c r="F3738" i="11"/>
  <c r="G3692" i="11"/>
  <c r="F3685" i="11"/>
  <c r="F3663" i="11"/>
  <c r="F3649" i="11"/>
  <c r="F3625" i="11"/>
  <c r="F3596" i="11"/>
  <c r="H3582" i="11"/>
  <c r="I3543" i="11"/>
  <c r="F3538" i="11"/>
  <c r="H3522" i="11"/>
  <c r="G3518" i="11"/>
  <c r="F3513" i="11"/>
  <c r="H3503" i="11"/>
  <c r="G3489" i="11"/>
  <c r="H3480" i="11"/>
  <c r="G3467" i="11"/>
  <c r="F3441" i="11"/>
  <c r="G3411" i="11"/>
  <c r="H3396" i="11"/>
  <c r="G3392" i="11"/>
  <c r="F3378" i="11"/>
  <c r="F3371" i="11"/>
  <c r="F3351" i="11"/>
  <c r="F3344" i="11"/>
  <c r="H3327" i="11"/>
  <c r="G3317" i="11"/>
  <c r="F3314" i="11"/>
  <c r="G3283" i="11"/>
  <c r="G3280" i="11"/>
  <c r="G3277" i="11"/>
  <c r="G3274" i="11"/>
  <c r="G3271" i="11"/>
  <c r="F3268" i="11"/>
  <c r="F3265" i="11"/>
  <c r="G3219" i="11"/>
  <c r="G3216" i="11"/>
  <c r="G3213" i="11"/>
  <c r="G3210" i="11"/>
  <c r="G3207" i="11"/>
  <c r="F3204" i="11"/>
  <c r="F3201" i="11"/>
  <c r="G3155" i="11"/>
  <c r="G3152" i="11"/>
  <c r="G3149" i="11"/>
  <c r="G3146" i="11"/>
  <c r="G3143" i="11"/>
  <c r="F3140" i="11"/>
  <c r="F3137" i="11"/>
  <c r="G3091" i="11"/>
  <c r="G3088" i="11"/>
  <c r="G3085" i="11"/>
  <c r="G3082" i="11"/>
  <c r="F3076" i="11"/>
  <c r="F3073" i="11"/>
  <c r="F3049" i="11"/>
  <c r="F3041" i="11"/>
  <c r="F3033" i="11"/>
  <c r="F3025" i="11"/>
  <c r="F3017" i="11"/>
  <c r="F3009" i="11"/>
  <c r="F3001" i="11"/>
  <c r="F2993" i="11"/>
  <c r="F2985" i="11"/>
  <c r="F2977" i="11"/>
  <c r="F2969" i="11"/>
  <c r="F2961" i="11"/>
  <c r="F2953" i="11"/>
  <c r="F2945" i="11"/>
  <c r="F2937" i="11"/>
  <c r="F2929" i="11"/>
  <c r="F2921" i="11"/>
  <c r="F2913" i="11"/>
  <c r="F2905" i="11"/>
  <c r="F2897" i="11"/>
  <c r="F2889" i="11"/>
  <c r="F2881" i="11"/>
  <c r="F2873" i="11"/>
  <c r="F2865" i="11"/>
  <c r="F2857" i="11"/>
  <c r="F2849" i="11"/>
  <c r="F2841" i="11"/>
  <c r="H4238" i="11"/>
  <c r="F3860" i="11"/>
  <c r="G3851" i="11"/>
  <c r="F3813" i="11"/>
  <c r="F3789" i="11"/>
  <c r="F3782" i="11"/>
  <c r="F3774" i="11"/>
  <c r="F3759" i="11"/>
  <c r="F3745" i="11"/>
  <c r="F3721" i="11"/>
  <c r="F3692" i="11"/>
  <c r="F3678" i="11"/>
  <c r="F3632" i="11"/>
  <c r="G3603" i="11"/>
  <c r="H3543" i="11"/>
  <c r="F3532" i="11"/>
  <c r="H3527" i="11"/>
  <c r="G3522" i="11"/>
  <c r="I3507" i="11"/>
  <c r="G3503" i="11"/>
  <c r="F3489" i="11"/>
  <c r="H3484" i="11"/>
  <c r="F3467" i="11"/>
  <c r="F3462" i="11"/>
  <c r="F3458" i="11"/>
  <c r="I3432" i="11"/>
  <c r="I3423" i="11"/>
  <c r="H3415" i="11"/>
  <c r="F3411" i="11"/>
  <c r="H3407" i="11"/>
  <c r="F3392" i="11"/>
  <c r="F3374" i="11"/>
  <c r="H3364" i="11"/>
  <c r="G3327" i="11"/>
  <c r="F3317" i="11"/>
  <c r="G3289" i="11"/>
  <c r="F3286" i="11"/>
  <c r="F3283" i="11"/>
  <c r="F3280" i="11"/>
  <c r="F3277" i="11"/>
  <c r="F3274" i="11"/>
  <c r="F3271" i="11"/>
  <c r="G3225" i="11"/>
  <c r="F3222" i="11"/>
  <c r="F3219" i="11"/>
  <c r="F3216" i="11"/>
  <c r="F3213" i="11"/>
  <c r="F3210" i="11"/>
  <c r="F3207" i="11"/>
  <c r="G3161" i="11"/>
  <c r="F3158" i="11"/>
  <c r="F3155" i="11"/>
  <c r="F3152" i="11"/>
  <c r="F3149" i="11"/>
  <c r="F3146" i="11"/>
  <c r="F3143" i="11"/>
  <c r="G3097" i="11"/>
  <c r="F3094" i="11"/>
  <c r="F3091" i="11"/>
  <c r="F3088" i="11"/>
  <c r="F3085" i="11"/>
  <c r="F3082" i="11"/>
  <c r="F3079" i="11"/>
  <c r="G2822" i="11"/>
  <c r="G2814" i="11"/>
  <c r="G2806" i="11"/>
  <c r="G2790" i="11"/>
  <c r="G2782" i="11"/>
  <c r="G2774" i="11"/>
  <c r="G2766" i="11"/>
  <c r="G2750" i="11"/>
  <c r="G2734" i="11"/>
  <c r="G2718" i="11"/>
  <c r="G2710" i="11"/>
  <c r="G2702" i="11"/>
  <c r="G2694" i="11"/>
  <c r="G2678" i="11"/>
  <c r="G2662" i="11"/>
  <c r="G2654" i="11"/>
  <c r="G2638" i="11"/>
  <c r="G2614" i="11"/>
  <c r="G2590" i="11"/>
  <c r="G2582" i="11"/>
  <c r="G2574" i="11"/>
  <c r="G2558" i="11"/>
  <c r="G2550" i="11"/>
  <c r="G2534" i="11"/>
  <c r="F4136" i="11"/>
  <c r="F3924" i="11"/>
  <c r="F3915" i="11"/>
  <c r="H3896" i="11"/>
  <c r="F3887" i="11"/>
  <c r="F3821" i="11"/>
  <c r="H3796" i="11"/>
  <c r="I3766" i="11"/>
  <c r="F3728" i="11"/>
  <c r="G3699" i="11"/>
  <c r="H3670" i="11"/>
  <c r="I3624" i="11"/>
  <c r="I3617" i="11"/>
  <c r="H3610" i="11"/>
  <c r="F3603" i="11"/>
  <c r="H3573" i="11"/>
  <c r="G3527" i="11"/>
  <c r="F3522" i="11"/>
  <c r="I3512" i="11"/>
  <c r="H3507" i="11"/>
  <c r="F3503" i="11"/>
  <c r="G3498" i="11"/>
  <c r="H3493" i="11"/>
  <c r="G3484" i="11"/>
  <c r="F3479" i="11"/>
  <c r="G3475" i="11"/>
  <c r="H3453" i="11"/>
  <c r="H3449" i="11"/>
  <c r="F3436" i="11"/>
  <c r="H3432" i="11"/>
  <c r="H3423" i="11"/>
  <c r="F3419" i="11"/>
  <c r="G3415" i="11"/>
  <c r="G3407" i="11"/>
  <c r="G3403" i="11"/>
  <c r="H3388" i="11"/>
  <c r="H3384" i="11"/>
  <c r="H3367" i="11"/>
  <c r="G3357" i="11"/>
  <c r="F3354" i="11"/>
  <c r="I3350" i="11"/>
  <c r="F3347" i="11"/>
  <c r="I3340" i="11"/>
  <c r="F3327" i="11"/>
  <c r="F3320" i="11"/>
  <c r="H3310" i="11"/>
  <c r="G3307" i="11"/>
  <c r="G3304" i="11"/>
  <c r="G3301" i="11"/>
  <c r="G3298" i="11"/>
  <c r="G3295" i="11"/>
  <c r="F3292" i="11"/>
  <c r="F3289" i="11"/>
  <c r="H3249" i="11"/>
  <c r="H3246" i="11"/>
  <c r="G3243" i="11"/>
  <c r="G3240" i="11"/>
  <c r="G3231" i="11"/>
  <c r="F3228" i="11"/>
  <c r="F3225" i="11"/>
  <c r="H3185" i="11"/>
  <c r="H3182" i="11"/>
  <c r="G3167" i="11"/>
  <c r="F3164" i="11"/>
  <c r="F3161" i="11"/>
  <c r="G4065" i="11"/>
  <c r="F3830" i="11"/>
  <c r="H3804" i="11"/>
  <c r="I3720" i="11"/>
  <c r="I3713" i="11"/>
  <c r="F3699" i="11"/>
  <c r="H3684" i="11"/>
  <c r="F3639" i="11"/>
  <c r="H3624" i="11"/>
  <c r="H3617" i="11"/>
  <c r="G3610" i="11"/>
  <c r="F3573" i="11"/>
  <c r="H3566" i="11"/>
  <c r="F3560" i="11"/>
  <c r="H3553" i="11"/>
  <c r="H3512" i="11"/>
  <c r="G3507" i="11"/>
  <c r="F3493" i="11"/>
  <c r="F3484" i="11"/>
  <c r="F3475" i="11"/>
  <c r="H3470" i="11"/>
  <c r="H3466" i="11"/>
  <c r="F3453" i="11"/>
  <c r="G3449" i="11"/>
  <c r="I3440" i="11"/>
  <c r="G3432" i="11"/>
  <c r="F3415" i="11"/>
  <c r="F3407" i="11"/>
  <c r="F3403" i="11"/>
  <c r="H3399" i="11"/>
  <c r="G3384" i="11"/>
  <c r="G3367" i="11"/>
  <c r="F3357" i="11"/>
  <c r="F3350" i="11"/>
  <c r="H3340" i="11"/>
  <c r="F3310" i="11"/>
  <c r="F3307" i="11"/>
  <c r="F3304" i="11"/>
  <c r="F3301" i="11"/>
  <c r="F3298" i="11"/>
  <c r="F3295" i="11"/>
  <c r="G3249" i="11"/>
  <c r="F3246" i="11"/>
  <c r="F3243" i="11"/>
  <c r="F3240" i="11"/>
  <c r="F3237" i="11"/>
  <c r="F3234" i="11"/>
  <c r="F3231" i="11"/>
  <c r="G3185" i="11"/>
  <c r="F3182" i="11"/>
  <c r="F3179" i="11"/>
  <c r="F3176" i="11"/>
  <c r="F3173" i="11"/>
  <c r="F3170" i="11"/>
  <c r="F3167" i="11"/>
  <c r="G3121" i="11"/>
  <c r="F3118" i="11"/>
  <c r="F3115" i="11"/>
  <c r="F3112" i="11"/>
  <c r="F3109" i="11"/>
  <c r="F3106" i="11"/>
  <c r="F3103" i="11"/>
  <c r="G3057" i="11"/>
  <c r="F3054" i="11"/>
  <c r="G3051" i="11"/>
  <c r="G3035" i="11"/>
  <c r="G3027" i="11"/>
  <c r="G3019" i="11"/>
  <c r="G3011" i="11"/>
  <c r="G3003" i="11"/>
  <c r="G2995" i="11"/>
  <c r="G2987" i="11"/>
  <c r="G2971" i="11"/>
  <c r="G2947" i="11"/>
  <c r="G2939" i="11"/>
  <c r="G2931" i="11"/>
  <c r="G2923" i="11"/>
  <c r="G2915" i="11"/>
  <c r="G2891" i="11"/>
  <c r="G2883" i="11"/>
  <c r="G2875" i="11"/>
  <c r="G2867" i="11"/>
  <c r="G2859" i="11"/>
  <c r="G2851" i="11"/>
  <c r="G2843" i="11"/>
  <c r="G2835" i="11"/>
  <c r="G2827" i="11"/>
  <c r="G2811" i="11"/>
  <c r="G2803" i="11"/>
  <c r="G2795" i="11"/>
  <c r="G2787" i="11"/>
  <c r="G2779" i="11"/>
  <c r="H4306" i="11"/>
  <c r="F4196" i="11"/>
  <c r="H4099" i="11"/>
  <c r="F4052" i="11"/>
  <c r="H3914" i="11"/>
  <c r="I3886" i="11"/>
  <c r="H3812" i="11"/>
  <c r="F3735" i="11"/>
  <c r="H3720" i="11"/>
  <c r="H3713" i="11"/>
  <c r="G3706" i="11"/>
  <c r="H3677" i="11"/>
  <c r="H3660" i="11"/>
  <c r="H3631" i="11"/>
  <c r="F3624" i="11"/>
  <c r="G3617" i="11"/>
  <c r="F3610" i="11"/>
  <c r="G3566" i="11"/>
  <c r="G3553" i="11"/>
  <c r="I3542" i="11"/>
  <c r="H3537" i="11"/>
  <c r="F3526" i="11"/>
  <c r="H3516" i="11"/>
  <c r="F3512" i="11"/>
  <c r="F3507" i="11"/>
  <c r="I3497" i="11"/>
  <c r="G3470" i="11"/>
  <c r="G3466" i="11"/>
  <c r="I3457" i="11"/>
  <c r="F3449" i="11"/>
  <c r="F3432" i="11"/>
  <c r="G3399" i="11"/>
  <c r="I3391" i="11"/>
  <c r="F3384" i="11"/>
  <c r="H3370" i="11"/>
  <c r="F3367" i="11"/>
  <c r="H3363" i="11"/>
  <c r="F3360" i="11"/>
  <c r="H3343" i="11"/>
  <c r="H3336" i="11"/>
  <c r="F3330" i="11"/>
  <c r="F3323" i="11"/>
  <c r="F3313" i="11"/>
  <c r="I3279" i="11"/>
  <c r="G3255" i="11"/>
  <c r="F3252" i="11"/>
  <c r="F3249" i="11"/>
  <c r="I3215" i="11"/>
  <c r="G3191" i="11"/>
  <c r="F3188" i="11"/>
  <c r="F3185" i="11"/>
  <c r="I3151" i="11"/>
  <c r="G3136" i="11"/>
  <c r="G3130" i="11"/>
  <c r="F3124" i="11"/>
  <c r="F3121" i="11"/>
  <c r="G3075" i="11"/>
  <c r="G3066" i="11"/>
  <c r="F3060" i="11"/>
  <c r="F3057" i="11"/>
  <c r="F3051" i="11"/>
  <c r="F3043" i="11"/>
  <c r="F3035" i="11"/>
  <c r="F3027" i="11"/>
  <c r="F3019" i="11"/>
  <c r="F3011" i="11"/>
  <c r="F4306" i="11"/>
  <c r="F4031" i="11"/>
  <c r="F4021" i="11"/>
  <c r="I3992" i="11"/>
  <c r="H3923" i="11"/>
  <c r="G3914" i="11"/>
  <c r="I3904" i="11"/>
  <c r="F3895" i="11"/>
  <c r="H3886" i="11"/>
  <c r="H3820" i="11"/>
  <c r="H3749" i="11"/>
  <c r="H3727" i="11"/>
  <c r="F3720" i="11"/>
  <c r="G3713" i="11"/>
  <c r="F3706" i="11"/>
  <c r="G3660" i="11"/>
  <c r="F3653" i="11"/>
  <c r="F3631" i="11"/>
  <c r="F3617" i="11"/>
  <c r="F3593" i="11"/>
  <c r="F3566" i="11"/>
  <c r="F3553" i="11"/>
  <c r="H3521" i="11"/>
  <c r="G3516" i="11"/>
  <c r="H3497" i="11"/>
  <c r="I3483" i="11"/>
  <c r="F3470" i="11"/>
  <c r="F3466" i="11"/>
  <c r="G3439" i="11"/>
  <c r="H3435" i="11"/>
  <c r="G3422" i="11"/>
  <c r="G3418" i="11"/>
  <c r="G3410" i="11"/>
  <c r="F3406" i="11"/>
  <c r="F3399" i="11"/>
  <c r="F3395" i="11"/>
  <c r="H3391" i="11"/>
  <c r="G3370" i="11"/>
  <c r="G3363" i="11"/>
  <c r="G3343" i="11"/>
  <c r="G3336" i="11"/>
  <c r="F3333" i="11"/>
  <c r="F3326" i="11"/>
  <c r="H3316" i="11"/>
  <c r="F3270" i="11"/>
  <c r="F3267" i="11"/>
  <c r="F3264" i="11"/>
  <c r="F3261" i="11"/>
  <c r="F3258" i="11"/>
  <c r="F3255" i="11"/>
  <c r="H3215" i="11"/>
  <c r="H3212" i="11"/>
  <c r="F3206" i="11"/>
  <c r="F3203" i="11"/>
  <c r="F3200" i="11"/>
  <c r="F3197" i="11"/>
  <c r="F3194" i="11"/>
  <c r="F3191" i="11"/>
  <c r="H3151" i="11"/>
  <c r="H3148" i="11"/>
  <c r="F3142" i="11"/>
  <c r="F3139" i="11"/>
  <c r="F3136" i="11"/>
  <c r="F3133" i="11"/>
  <c r="F3130" i="11"/>
  <c r="F3127" i="11"/>
  <c r="H4277" i="11"/>
  <c r="H4219" i="11"/>
  <c r="H4157" i="11"/>
  <c r="H4002" i="11"/>
  <c r="H3992" i="11"/>
  <c r="F3982" i="11"/>
  <c r="F3838" i="11"/>
  <c r="F3829" i="11"/>
  <c r="G3771" i="11"/>
  <c r="G3756" i="11"/>
  <c r="F3749" i="11"/>
  <c r="H3742" i="11"/>
  <c r="F3727" i="11"/>
  <c r="F3713" i="11"/>
  <c r="F3689" i="11"/>
  <c r="H3667" i="11"/>
  <c r="F3660" i="11"/>
  <c r="F3646" i="11"/>
  <c r="I3638" i="11"/>
  <c r="F3600" i="11"/>
  <c r="G3586" i="11"/>
  <c r="I3579" i="11"/>
  <c r="H3572" i="11"/>
  <c r="H3559" i="11"/>
  <c r="F3547" i="11"/>
  <c r="I3536" i="11"/>
  <c r="G3521" i="11"/>
  <c r="F3516" i="11"/>
  <c r="G3506" i="11"/>
  <c r="I3501" i="11"/>
  <c r="H3487" i="11"/>
  <c r="H3483" i="11"/>
  <c r="H3478" i="11"/>
  <c r="H3452" i="11"/>
  <c r="F3439" i="11"/>
  <c r="G3435" i="11"/>
  <c r="F3422" i="11"/>
  <c r="F3418" i="11"/>
  <c r="F3410" i="11"/>
  <c r="I3402" i="11"/>
  <c r="G3391" i="11"/>
  <c r="G3387" i="11"/>
  <c r="H3380" i="11"/>
  <c r="H3376" i="11"/>
  <c r="G3373" i="11"/>
  <c r="F3370" i="11"/>
  <c r="F3363" i="11"/>
  <c r="I3356" i="11"/>
  <c r="H3346" i="11"/>
  <c r="F3343" i="11"/>
  <c r="H3339" i="11"/>
  <c r="F3336" i="11"/>
  <c r="H3319" i="11"/>
  <c r="I3303" i="11"/>
  <c r="I3300" i="11"/>
  <c r="H3297" i="11"/>
  <c r="H3294" i="11"/>
  <c r="G3291" i="11"/>
  <c r="G3288" i="11"/>
  <c r="G3285" i="11"/>
  <c r="G3282" i="11"/>
  <c r="G3279" i="11"/>
  <c r="F3276" i="11"/>
  <c r="F3273" i="11"/>
  <c r="I3239" i="11"/>
  <c r="I3236" i="11"/>
  <c r="G3227" i="11"/>
  <c r="G3224" i="11"/>
  <c r="G3221" i="11"/>
  <c r="G3218" i="11"/>
  <c r="G3215" i="11"/>
  <c r="F3212" i="11"/>
  <c r="F3209" i="11"/>
  <c r="I3175" i="11"/>
  <c r="F3478" i="11"/>
  <c r="F3366" i="11"/>
  <c r="F3288" i="11"/>
  <c r="H3189" i="11"/>
  <c r="F3154" i="11"/>
  <c r="I3111" i="11"/>
  <c r="F3095" i="11"/>
  <c r="F3066" i="11"/>
  <c r="G3061" i="11"/>
  <c r="H3056" i="11"/>
  <c r="F3046" i="11"/>
  <c r="F3037" i="11"/>
  <c r="H3020" i="11"/>
  <c r="F3016" i="11"/>
  <c r="G3012" i="11"/>
  <c r="F3008" i="11"/>
  <c r="G3004" i="11"/>
  <c r="G3000" i="11"/>
  <c r="H2996" i="11"/>
  <c r="F2973" i="11"/>
  <c r="G2965" i="11"/>
  <c r="H2957" i="11"/>
  <c r="G2954" i="11"/>
  <c r="F2934" i="11"/>
  <c r="F2915" i="11"/>
  <c r="F2911" i="11"/>
  <c r="F2884" i="11"/>
  <c r="F2880" i="11"/>
  <c r="G2876" i="11"/>
  <c r="G2872" i="11"/>
  <c r="H2868" i="11"/>
  <c r="F2833" i="11"/>
  <c r="G2829" i="11"/>
  <c r="G2818" i="11"/>
  <c r="F2811" i="11"/>
  <c r="G2804" i="11"/>
  <c r="G2797" i="11"/>
  <c r="F2780" i="11"/>
  <c r="F2773" i="11"/>
  <c r="G2760" i="11"/>
  <c r="F2757" i="11"/>
  <c r="G2744" i="11"/>
  <c r="F2741" i="11"/>
  <c r="G2728" i="11"/>
  <c r="F2725" i="11"/>
  <c r="G2700" i="11"/>
  <c r="G2697" i="11"/>
  <c r="F2694" i="11"/>
  <c r="F2691" i="11"/>
  <c r="F2688" i="11"/>
  <c r="F2685" i="11"/>
  <c r="F2682" i="11"/>
  <c r="G2679" i="11"/>
  <c r="F2665" i="11"/>
  <c r="F2662" i="11"/>
  <c r="G2659" i="11"/>
  <c r="F2645" i="11"/>
  <c r="G2642" i="11"/>
  <c r="F2628" i="11"/>
  <c r="G2625" i="11"/>
  <c r="F2608" i="11"/>
  <c r="G2605" i="11"/>
  <c r="F2591" i="11"/>
  <c r="G2588" i="11"/>
  <c r="F2571" i="11"/>
  <c r="G2568" i="11"/>
  <c r="F2554" i="11"/>
  <c r="G2551" i="11"/>
  <c r="F2537" i="11"/>
  <c r="F2534" i="11"/>
  <c r="F2526" i="11"/>
  <c r="F2518" i="11"/>
  <c r="F2510" i="11"/>
  <c r="F2502" i="11"/>
  <c r="F2494" i="11"/>
  <c r="F2486" i="11"/>
  <c r="F2478" i="11"/>
  <c r="F2470" i="11"/>
  <c r="F2462" i="11"/>
  <c r="F2454" i="11"/>
  <c r="F2446" i="11"/>
  <c r="F2438" i="11"/>
  <c r="F2430" i="11"/>
  <c r="F2422" i="11"/>
  <c r="F2414" i="11"/>
  <c r="F3972" i="11"/>
  <c r="H3778" i="11"/>
  <c r="F3742" i="11"/>
  <c r="H3356" i="11"/>
  <c r="G3346" i="11"/>
  <c r="G3297" i="11"/>
  <c r="H3196" i="11"/>
  <c r="H3181" i="11"/>
  <c r="F3174" i="11"/>
  <c r="H3147" i="11"/>
  <c r="H3116" i="11"/>
  <c r="H3111" i="11"/>
  <c r="F3100" i="11"/>
  <c r="I3088" i="11"/>
  <c r="H3083" i="11"/>
  <c r="I3070" i="11"/>
  <c r="F3056" i="11"/>
  <c r="I3041" i="11"/>
  <c r="H3028" i="11"/>
  <c r="F3024" i="11"/>
  <c r="G3020" i="11"/>
  <c r="F3012" i="11"/>
  <c r="F3004" i="11"/>
  <c r="F3000" i="11"/>
  <c r="G2996" i="11"/>
  <c r="H2988" i="11"/>
  <c r="H2969" i="11"/>
  <c r="F2965" i="11"/>
  <c r="I2961" i="11"/>
  <c r="G2957" i="11"/>
  <c r="H2949" i="11"/>
  <c r="G2946" i="11"/>
  <c r="H2938" i="11"/>
  <c r="F2926" i="11"/>
  <c r="F2907" i="11"/>
  <c r="F2903" i="11"/>
  <c r="F2876" i="11"/>
  <c r="F2872" i="11"/>
  <c r="G2868" i="11"/>
  <c r="H2860" i="11"/>
  <c r="F2829" i="11"/>
  <c r="H2825" i="11"/>
  <c r="H2821" i="11"/>
  <c r="H2814" i="11"/>
  <c r="F2804" i="11"/>
  <c r="F2797" i="11"/>
  <c r="F2790" i="11"/>
  <c r="I3447" i="11"/>
  <c r="H3426" i="11"/>
  <c r="F3215" i="11"/>
  <c r="F3181" i="11"/>
  <c r="F3160" i="11"/>
  <c r="H3132" i="11"/>
  <c r="H3121" i="11"/>
  <c r="F3116" i="11"/>
  <c r="F3111" i="11"/>
  <c r="H3070" i="11"/>
  <c r="F3032" i="11"/>
  <c r="G3028" i="11"/>
  <c r="F3020" i="11"/>
  <c r="F2996" i="11"/>
  <c r="F2992" i="11"/>
  <c r="G2988" i="11"/>
  <c r="H2980" i="11"/>
  <c r="F2957" i="11"/>
  <c r="G2949" i="11"/>
  <c r="H2941" i="11"/>
  <c r="G2938" i="11"/>
  <c r="F2918" i="11"/>
  <c r="F2899" i="11"/>
  <c r="F2895" i="11"/>
  <c r="F2868" i="11"/>
  <c r="F2864" i="11"/>
  <c r="G2860" i="11"/>
  <c r="H2852" i="11"/>
  <c r="H2844" i="11"/>
  <c r="H2836" i="11"/>
  <c r="F2825" i="11"/>
  <c r="G2821" i="11"/>
  <c r="F2814" i="11"/>
  <c r="F2807" i="11"/>
  <c r="G2800" i="11"/>
  <c r="F2776" i="11"/>
  <c r="F2766" i="11"/>
  <c r="F2763" i="11"/>
  <c r="F2750" i="11"/>
  <c r="F2747" i="11"/>
  <c r="F2734" i="11"/>
  <c r="F2731" i="11"/>
  <c r="F2718" i="11"/>
  <c r="F2715" i="11"/>
  <c r="F2712" i="11"/>
  <c r="F2709" i="11"/>
  <c r="F2706" i="11"/>
  <c r="F2676" i="11"/>
  <c r="G2673" i="11"/>
  <c r="F2656" i="11"/>
  <c r="F2639" i="11"/>
  <c r="F2619" i="11"/>
  <c r="G2616" i="11"/>
  <c r="F2602" i="11"/>
  <c r="F2585" i="11"/>
  <c r="F2582" i="11"/>
  <c r="F2565" i="11"/>
  <c r="F2548" i="11"/>
  <c r="G2545" i="11"/>
  <c r="F2531" i="11"/>
  <c r="F2523" i="11"/>
  <c r="F2515" i="11"/>
  <c r="F2507" i="11"/>
  <c r="F2499" i="11"/>
  <c r="F2491" i="11"/>
  <c r="F2483" i="11"/>
  <c r="F2475" i="11"/>
  <c r="F2467" i="11"/>
  <c r="F2459" i="11"/>
  <c r="F2451" i="11"/>
  <c r="G3487" i="11"/>
  <c r="H3456" i="11"/>
  <c r="F3224" i="11"/>
  <c r="H3205" i="11"/>
  <c r="H3195" i="11"/>
  <c r="I3152" i="11"/>
  <c r="I3146" i="11"/>
  <c r="F3126" i="11"/>
  <c r="G3105" i="11"/>
  <c r="G3065" i="11"/>
  <c r="H3055" i="11"/>
  <c r="H3045" i="11"/>
  <c r="G3036" i="11"/>
  <c r="F3028" i="11"/>
  <c r="F2988" i="11"/>
  <c r="F2984" i="11"/>
  <c r="G2980" i="11"/>
  <c r="G2976" i="11"/>
  <c r="H2972" i="11"/>
  <c r="H2968" i="11"/>
  <c r="F2949" i="11"/>
  <c r="G2941" i="11"/>
  <c r="H2933" i="11"/>
  <c r="I2925" i="11"/>
  <c r="F2910" i="11"/>
  <c r="F2891" i="11"/>
  <c r="F2887" i="11"/>
  <c r="F2860" i="11"/>
  <c r="F2856" i="11"/>
  <c r="G2852" i="11"/>
  <c r="F2848" i="11"/>
  <c r="G2844" i="11"/>
  <c r="F2840" i="11"/>
  <c r="G2836" i="11"/>
  <c r="G2832" i="11"/>
  <c r="F2821" i="11"/>
  <c r="F2800" i="11"/>
  <c r="I2789" i="11"/>
  <c r="H2772" i="11"/>
  <c r="H3579" i="11"/>
  <c r="F3435" i="11"/>
  <c r="H3312" i="11"/>
  <c r="H3303" i="11"/>
  <c r="H3251" i="11"/>
  <c r="H3242" i="11"/>
  <c r="G3233" i="11"/>
  <c r="H3187" i="11"/>
  <c r="H3180" i="11"/>
  <c r="F3166" i="11"/>
  <c r="F3159" i="11"/>
  <c r="H3131" i="11"/>
  <c r="I3120" i="11"/>
  <c r="F3110" i="11"/>
  <c r="G3099" i="11"/>
  <c r="H3093" i="11"/>
  <c r="H3087" i="11"/>
  <c r="F3075" i="11"/>
  <c r="G3055" i="11"/>
  <c r="G3050" i="11"/>
  <c r="G3045" i="11"/>
  <c r="G3040" i="11"/>
  <c r="F3036" i="11"/>
  <c r="I3023" i="11"/>
  <c r="F3015" i="11"/>
  <c r="H3011" i="11"/>
  <c r="F3007" i="11"/>
  <c r="H3003" i="11"/>
  <c r="I2999" i="11"/>
  <c r="F2980" i="11"/>
  <c r="F3506" i="11"/>
  <c r="I3413" i="11"/>
  <c r="I3383" i="11"/>
  <c r="F3373" i="11"/>
  <c r="F3285" i="11"/>
  <c r="F3187" i="11"/>
  <c r="H3172" i="11"/>
  <c r="G3131" i="11"/>
  <c r="H3125" i="11"/>
  <c r="H3120" i="11"/>
  <c r="F3104" i="11"/>
  <c r="F3099" i="11"/>
  <c r="G3093" i="11"/>
  <c r="G3087" i="11"/>
  <c r="H3064" i="11"/>
  <c r="F3040" i="11"/>
  <c r="H3763" i="11"/>
  <c r="F3696" i="11"/>
  <c r="I3322" i="11"/>
  <c r="F3294" i="11"/>
  <c r="F3165" i="11"/>
  <c r="G3151" i="11"/>
  <c r="F3145" i="11"/>
  <c r="H3137" i="11"/>
  <c r="G3125" i="11"/>
  <c r="F3120" i="11"/>
  <c r="F3093" i="11"/>
  <c r="F3087" i="11"/>
  <c r="F3069" i="11"/>
  <c r="G3064" i="11"/>
  <c r="H3059" i="11"/>
  <c r="H3054" i="11"/>
  <c r="I3049" i="11"/>
  <c r="F3031" i="11"/>
  <c r="H3027" i="11"/>
  <c r="F2995" i="11"/>
  <c r="F2991" i="11"/>
  <c r="H2987" i="11"/>
  <c r="I2983" i="11"/>
  <c r="F2964" i="11"/>
  <c r="F2960" i="11"/>
  <c r="G2956" i="11"/>
  <c r="G2952" i="11"/>
  <c r="H2948" i="11"/>
  <c r="H2944" i="11"/>
  <c r="H2929" i="11"/>
  <c r="F2925" i="11"/>
  <c r="I2921" i="11"/>
  <c r="G2917" i="11"/>
  <c r="H2909" i="11"/>
  <c r="G2906" i="11"/>
  <c r="I2901" i="11"/>
  <c r="H2898" i="11"/>
  <c r="I2890" i="11"/>
  <c r="F2886" i="11"/>
  <c r="F2867" i="11"/>
  <c r="F2863" i="11"/>
  <c r="H2859" i="11"/>
  <c r="I2855" i="11"/>
  <c r="H2851" i="11"/>
  <c r="I2847" i="11"/>
  <c r="H2843" i="11"/>
  <c r="I2839" i="11"/>
  <c r="H2835" i="11"/>
  <c r="F2828" i="11"/>
  <c r="F2824" i="11"/>
  <c r="H2820" i="11"/>
  <c r="G2813" i="11"/>
  <c r="H2806" i="11"/>
  <c r="G4002" i="11"/>
  <c r="G3402" i="11"/>
  <c r="H3202" i="11"/>
  <c r="G3193" i="11"/>
  <c r="H3186" i="11"/>
  <c r="F3151" i="11"/>
  <c r="F3098" i="11"/>
  <c r="F3081" i="11"/>
  <c r="F3059" i="11"/>
  <c r="G3044" i="11"/>
  <c r="F3014" i="11"/>
  <c r="F3006" i="11"/>
  <c r="F2987" i="11"/>
  <c r="F2983" i="11"/>
  <c r="F2956" i="11"/>
  <c r="F2952" i="11"/>
  <c r="G2948" i="11"/>
  <c r="G2944" i="11"/>
  <c r="H2940" i="11"/>
  <c r="F2917" i="11"/>
  <c r="G2909" i="11"/>
  <c r="H2901" i="11"/>
  <c r="G2898" i="11"/>
  <c r="F2878" i="11"/>
  <c r="F2859" i="11"/>
  <c r="F2855" i="11"/>
  <c r="F2851" i="11"/>
  <c r="F2847" i="11"/>
  <c r="F2843" i="11"/>
  <c r="F2839" i="11"/>
  <c r="F2835" i="11"/>
  <c r="G2820" i="11"/>
  <c r="F2813" i="11"/>
  <c r="F2806" i="11"/>
  <c r="F2799" i="11"/>
  <c r="G2792" i="11"/>
  <c r="G2765" i="11"/>
  <c r="G2762" i="11"/>
  <c r="G2749" i="11"/>
  <c r="G2746" i="11"/>
  <c r="G2733" i="11"/>
  <c r="G2730" i="11"/>
  <c r="G2717" i="11"/>
  <c r="G2714" i="11"/>
  <c r="F2711" i="11"/>
  <c r="F2708" i="11"/>
  <c r="F2705" i="11"/>
  <c r="F2675" i="11"/>
  <c r="G2672" i="11"/>
  <c r="F2658" i="11"/>
  <c r="G2655" i="11"/>
  <c r="F2641" i="11"/>
  <c r="F2638" i="11"/>
  <c r="G2635" i="11"/>
  <c r="F2621" i="11"/>
  <c r="G2618" i="11"/>
  <c r="F2604" i="11"/>
  <c r="G2601" i="11"/>
  <c r="F2584" i="11"/>
  <c r="G2581" i="11"/>
  <c r="F2567" i="11"/>
  <c r="G2564" i="11"/>
  <c r="F2547" i="11"/>
  <c r="G2544" i="11"/>
  <c r="G2530" i="11"/>
  <c r="G2522" i="11"/>
  <c r="G2514" i="11"/>
  <c r="G2506" i="11"/>
  <c r="G2498" i="11"/>
  <c r="G2490" i="11"/>
  <c r="G2482" i="11"/>
  <c r="G2474" i="11"/>
  <c r="G2466" i="11"/>
  <c r="G2458" i="11"/>
  <c r="G2450" i="11"/>
  <c r="G2442" i="11"/>
  <c r="G2434" i="11"/>
  <c r="G2426" i="11"/>
  <c r="G2418" i="11"/>
  <c r="G2410" i="11"/>
  <c r="G2402" i="11"/>
  <c r="G2386" i="11"/>
  <c r="G2378" i="11"/>
  <c r="G2370" i="11"/>
  <c r="G2362" i="11"/>
  <c r="G2354" i="11"/>
  <c r="G2338" i="11"/>
  <c r="I3443" i="11"/>
  <c r="F3391" i="11"/>
  <c r="F3221" i="11"/>
  <c r="H3178" i="11"/>
  <c r="F3171" i="11"/>
  <c r="H3144" i="11"/>
  <c r="H3119" i="11"/>
  <c r="H3114" i="11"/>
  <c r="G3103" i="11"/>
  <c r="I3053" i="11"/>
  <c r="F3044" i="11"/>
  <c r="F3022" i="11"/>
  <c r="I3018" i="11"/>
  <c r="I3002" i="11"/>
  <c r="F2998" i="11"/>
  <c r="F2979" i="11"/>
  <c r="F2975" i="11"/>
  <c r="H2971" i="11"/>
  <c r="F2948" i="11"/>
  <c r="F2944" i="11"/>
  <c r="G2940" i="11"/>
  <c r="G2936" i="11"/>
  <c r="H2932" i="11"/>
  <c r="H2928" i="11"/>
  <c r="H2913" i="11"/>
  <c r="F2909" i="11"/>
  <c r="G2901" i="11"/>
  <c r="H2893" i="11"/>
  <c r="G2890" i="11"/>
  <c r="I2885" i="11"/>
  <c r="I2874" i="11"/>
  <c r="F2870" i="11"/>
  <c r="F2831" i="11"/>
  <c r="H2827" i="11"/>
  <c r="F2820" i="11"/>
  <c r="G2816" i="11"/>
  <c r="H2809" i="11"/>
  <c r="I2802" i="11"/>
  <c r="F2792" i="11"/>
  <c r="G2785" i="11"/>
  <c r="I2781" i="11"/>
  <c r="H2771" i="11"/>
  <c r="G2768" i="11"/>
  <c r="F2765" i="11"/>
  <c r="H2755" i="11"/>
  <c r="G2752" i="11"/>
  <c r="F2749" i="11"/>
  <c r="H2739" i="11"/>
  <c r="G2736" i="11"/>
  <c r="F2733" i="11"/>
  <c r="H2723" i="11"/>
  <c r="G2720" i="11"/>
  <c r="F2717" i="11"/>
  <c r="F2714" i="11"/>
  <c r="I2689" i="11"/>
  <c r="H2683" i="11"/>
  <c r="F2672" i="11"/>
  <c r="G2669" i="11"/>
  <c r="H2666" i="11"/>
  <c r="F2655" i="11"/>
  <c r="G2652" i="11"/>
  <c r="H2649" i="11"/>
  <c r="F2635" i="11"/>
  <c r="G2632" i="11"/>
  <c r="H2629" i="11"/>
  <c r="F2618" i="11"/>
  <c r="G2615" i="11"/>
  <c r="H2612" i="11"/>
  <c r="I2609" i="11"/>
  <c r="H4011" i="11"/>
  <c r="F3586" i="11"/>
  <c r="F3541" i="11"/>
  <c r="H3530" i="11"/>
  <c r="G3483" i="11"/>
  <c r="H3309" i="11"/>
  <c r="H3248" i="11"/>
  <c r="H3239" i="11"/>
  <c r="F3230" i="11"/>
  <c r="H3192" i="11"/>
  <c r="F3178" i="11"/>
  <c r="F3157" i="11"/>
  <c r="G3119" i="11"/>
  <c r="F3114" i="11"/>
  <c r="H3073" i="11"/>
  <c r="H3068" i="11"/>
  <c r="H3058" i="11"/>
  <c r="H3053" i="11"/>
  <c r="G3048" i="11"/>
  <c r="F3030" i="11"/>
  <c r="G3010" i="11"/>
  <c r="F2990" i="11"/>
  <c r="F2971" i="11"/>
  <c r="F2967" i="11"/>
  <c r="F2940" i="11"/>
  <c r="F2936" i="11"/>
  <c r="G2932" i="11"/>
  <c r="G2928" i="11"/>
  <c r="H2924" i="11"/>
  <c r="F2901" i="11"/>
  <c r="G2893" i="11"/>
  <c r="H2885" i="11"/>
  <c r="G2882" i="11"/>
  <c r="F2862" i="11"/>
  <c r="F2827" i="11"/>
  <c r="F2816" i="11"/>
  <c r="G2809" i="11"/>
  <c r="F2785" i="11"/>
  <c r="H2781" i="11"/>
  <c r="G2778" i="11"/>
  <c r="G2771" i="11"/>
  <c r="F2768" i="11"/>
  <c r="G2755" i="11"/>
  <c r="F2752" i="11"/>
  <c r="G2739" i="11"/>
  <c r="F2736" i="11"/>
  <c r="G2723" i="11"/>
  <c r="F2720" i="11"/>
  <c r="G2683" i="11"/>
  <c r="F2669" i="11"/>
  <c r="G2666" i="11"/>
  <c r="F2652" i="11"/>
  <c r="G2649" i="11"/>
  <c r="F2632" i="11"/>
  <c r="G2629" i="11"/>
  <c r="F2615" i="11"/>
  <c r="G2612" i="11"/>
  <c r="F2595" i="11"/>
  <c r="G2592" i="11"/>
  <c r="F2578" i="11"/>
  <c r="G2575" i="11"/>
  <c r="F2561" i="11"/>
  <c r="F2558" i="11"/>
  <c r="G2555" i="11"/>
  <c r="F2541" i="11"/>
  <c r="G2538" i="11"/>
  <c r="G2527" i="11"/>
  <c r="G2519" i="11"/>
  <c r="G2511" i="11"/>
  <c r="G2503" i="11"/>
  <c r="G2495" i="11"/>
  <c r="G2487" i="11"/>
  <c r="G2479" i="11"/>
  <c r="G2471" i="11"/>
  <c r="G2463" i="11"/>
  <c r="G2455" i="11"/>
  <c r="G2447" i="11"/>
  <c r="G2439" i="11"/>
  <c r="G2431" i="11"/>
  <c r="G2423" i="11"/>
  <c r="G2415" i="11"/>
  <c r="G2407" i="11"/>
  <c r="G2399" i="11"/>
  <c r="G2383" i="11"/>
  <c r="G2375" i="11"/>
  <c r="F4121" i="11"/>
  <c r="I3734" i="11"/>
  <c r="G3667" i="11"/>
  <c r="G3452" i="11"/>
  <c r="G3319" i="11"/>
  <c r="H3300" i="11"/>
  <c r="F3282" i="11"/>
  <c r="H3211" i="11"/>
  <c r="I3143" i="11"/>
  <c r="H3135" i="11"/>
  <c r="G3129" i="11"/>
  <c r="H3108" i="11"/>
  <c r="F3097" i="11"/>
  <c r="I3085" i="11"/>
  <c r="F3063" i="11"/>
  <c r="G3058" i="11"/>
  <c r="F3053" i="11"/>
  <c r="F3048" i="11"/>
  <c r="H3026" i="11"/>
  <c r="G3018" i="11"/>
  <c r="H3013" i="11"/>
  <c r="H3005" i="11"/>
  <c r="G3002" i="11"/>
  <c r="H2994" i="11"/>
  <c r="F2982" i="11"/>
  <c r="F2963" i="11"/>
  <c r="F2959" i="11"/>
  <c r="F2932" i="11"/>
  <c r="F2928" i="11"/>
  <c r="G2924" i="11"/>
  <c r="H2916" i="11"/>
  <c r="H2897" i="11"/>
  <c r="F2893" i="11"/>
  <c r="I2889" i="11"/>
  <c r="G2885" i="11"/>
  <c r="H2877" i="11"/>
  <c r="G2874" i="11"/>
  <c r="H2866" i="11"/>
  <c r="F2854" i="11"/>
  <c r="F2846" i="11"/>
  <c r="F2838" i="11"/>
  <c r="F2823" i="11"/>
  <c r="F2809" i="11"/>
  <c r="H2805" i="11"/>
  <c r="G2802" i="11"/>
  <c r="F2795" i="11"/>
  <c r="G2781" i="11"/>
  <c r="H2774" i="11"/>
  <c r="F2771" i="11"/>
  <c r="F2758" i="11"/>
  <c r="F2755" i="11"/>
  <c r="F2742" i="11"/>
  <c r="F2739" i="11"/>
  <c r="F2726" i="11"/>
  <c r="F2723" i="11"/>
  <c r="G2689" i="11"/>
  <c r="F2686" i="11"/>
  <c r="F2683" i="11"/>
  <c r="F2666" i="11"/>
  <c r="F2649" i="11"/>
  <c r="F2646" i="11"/>
  <c r="F2629" i="11"/>
  <c r="F2612" i="11"/>
  <c r="G2609" i="11"/>
  <c r="F2592" i="11"/>
  <c r="F2575" i="11"/>
  <c r="F2555" i="11"/>
  <c r="F2538" i="11"/>
  <c r="F2527" i="11"/>
  <c r="F2519" i="11"/>
  <c r="I3793" i="11"/>
  <c r="F3771" i="11"/>
  <c r="F3492" i="11"/>
  <c r="I3359" i="11"/>
  <c r="F3291" i="11"/>
  <c r="H3199" i="11"/>
  <c r="H3184" i="11"/>
  <c r="G3177" i="11"/>
  <c r="F3163" i="11"/>
  <c r="I3149" i="11"/>
  <c r="H3123" i="11"/>
  <c r="H3118" i="11"/>
  <c r="G3113" i="11"/>
  <c r="H3067" i="11"/>
  <c r="F3038" i="11"/>
  <c r="H3034" i="11"/>
  <c r="G3026" i="11"/>
  <c r="H3021" i="11"/>
  <c r="G3013" i="11"/>
  <c r="G3005" i="11"/>
  <c r="H2997" i="11"/>
  <c r="G2994" i="11"/>
  <c r="F2974" i="11"/>
  <c r="F2955" i="11"/>
  <c r="F2951" i="11"/>
  <c r="F2924" i="11"/>
  <c r="F2920" i="11"/>
  <c r="G2916" i="11"/>
  <c r="G2912" i="11"/>
  <c r="H2908" i="11"/>
  <c r="F2885" i="11"/>
  <c r="G2877" i="11"/>
  <c r="H2869" i="11"/>
  <c r="G2866" i="11"/>
  <c r="F2819" i="11"/>
  <c r="G2805" i="11"/>
  <c r="F2788" i="11"/>
  <c r="F2781" i="11"/>
  <c r="F2774" i="11"/>
  <c r="G2701" i="11"/>
  <c r="F2695" i="11"/>
  <c r="F2692" i="11"/>
  <c r="F2689" i="11"/>
  <c r="F2680" i="11"/>
  <c r="F2663" i="11"/>
  <c r="G2660" i="11"/>
  <c r="F2643" i="11"/>
  <c r="F2626" i="11"/>
  <c r="F2609" i="11"/>
  <c r="F2606" i="11"/>
  <c r="F2589" i="11"/>
  <c r="G2586" i="11"/>
  <c r="F2572" i="11"/>
  <c r="F2552" i="11"/>
  <c r="F2535" i="11"/>
  <c r="G2516" i="11"/>
  <c r="G2500" i="11"/>
  <c r="G2492" i="11"/>
  <c r="G2484" i="11"/>
  <c r="G2460" i="11"/>
  <c r="I3430" i="11"/>
  <c r="H3349" i="11"/>
  <c r="G3339" i="11"/>
  <c r="F3184" i="11"/>
  <c r="I3134" i="11"/>
  <c r="H3128" i="11"/>
  <c r="F3123" i="11"/>
  <c r="F3113" i="11"/>
  <c r="F3102" i="11"/>
  <c r="F3072" i="11"/>
  <c r="G3067" i="11"/>
  <c r="H3052" i="11"/>
  <c r="G3034" i="11"/>
  <c r="H3029" i="11"/>
  <c r="G3021" i="11"/>
  <c r="F3013" i="11"/>
  <c r="F3005" i="11"/>
  <c r="G2997" i="11"/>
  <c r="H2989" i="11"/>
  <c r="I2981" i="11"/>
  <c r="F2966" i="11"/>
  <c r="F2947" i="11"/>
  <c r="F2943" i="11"/>
  <c r="F2916" i="11"/>
  <c r="F2912" i="11"/>
  <c r="G2908" i="11"/>
  <c r="G2904" i="11"/>
  <c r="H2900" i="11"/>
  <c r="H2896" i="11"/>
  <c r="F2877" i="11"/>
  <c r="G2869" i="11"/>
  <c r="H2861" i="11"/>
  <c r="I2853" i="11"/>
  <c r="I2845" i="11"/>
  <c r="I2837" i="11"/>
  <c r="F2830" i="11"/>
  <c r="F2812" i="11"/>
  <c r="H2808" i="11"/>
  <c r="F2805" i="11"/>
  <c r="I2801" i="11"/>
  <c r="F2798" i="11"/>
  <c r="F2791" i="11"/>
  <c r="F2761" i="11"/>
  <c r="F2745" i="11"/>
  <c r="F2729" i="11"/>
  <c r="G2716" i="11"/>
  <c r="F2710" i="11"/>
  <c r="F2707" i="11"/>
  <c r="F2704" i="11"/>
  <c r="F2701" i="11"/>
  <c r="F2698" i="11"/>
  <c r="F2677" i="11"/>
  <c r="H2671" i="11"/>
  <c r="F2660" i="11"/>
  <c r="H2651" i="11"/>
  <c r="F2640" i="11"/>
  <c r="H2634" i="11"/>
  <c r="F2623" i="11"/>
  <c r="F2603" i="11"/>
  <c r="H2597" i="11"/>
  <c r="F2586" i="11"/>
  <c r="G2583" i="11"/>
  <c r="H2580" i="11"/>
  <c r="I2577" i="11"/>
  <c r="F2569" i="11"/>
  <c r="F2566" i="11"/>
  <c r="H2560" i="11"/>
  <c r="F2549" i="11"/>
  <c r="G2546" i="11"/>
  <c r="H2543" i="11"/>
  <c r="F2532" i="11"/>
  <c r="H2529" i="11"/>
  <c r="H3501" i="11"/>
  <c r="F3218" i="11"/>
  <c r="I3198" i="11"/>
  <c r="I3190" i="11"/>
  <c r="G3169" i="11"/>
  <c r="F3162" i="11"/>
  <c r="H3134" i="11"/>
  <c r="G3128" i="11"/>
  <c r="I3117" i="11"/>
  <c r="F3107" i="11"/>
  <c r="G3096" i="11"/>
  <c r="G3090" i="11"/>
  <c r="H3084" i="11"/>
  <c r="F3078" i="11"/>
  <c r="F3062" i="11"/>
  <c r="G3052" i="11"/>
  <c r="I3037" i="11"/>
  <c r="G3029" i="11"/>
  <c r="I3025" i="11"/>
  <c r="F3021" i="11"/>
  <c r="F3756" i="11"/>
  <c r="H3638" i="11"/>
  <c r="F3398" i="11"/>
  <c r="H3245" i="11"/>
  <c r="H3236" i="11"/>
  <c r="F3227" i="11"/>
  <c r="F3190" i="11"/>
  <c r="H3183" i="11"/>
  <c r="H3175" i="11"/>
  <c r="F3148" i="11"/>
  <c r="H3141" i="11"/>
  <c r="H3122" i="11"/>
  <c r="H3117" i="11"/>
  <c r="F3101" i="11"/>
  <c r="F3096" i="11"/>
  <c r="F3090" i="11"/>
  <c r="F3084" i="11"/>
  <c r="I3042" i="11"/>
  <c r="H3037" i="11"/>
  <c r="I3033" i="11"/>
  <c r="F3029" i="11"/>
  <c r="H3025" i="11"/>
  <c r="F4350" i="11"/>
  <c r="H3525" i="11"/>
  <c r="I3510" i="11"/>
  <c r="F3387" i="11"/>
  <c r="G3376" i="11"/>
  <c r="H3306" i="11"/>
  <c r="F3279" i="11"/>
  <c r="I3254" i="11"/>
  <c r="H3208" i="11"/>
  <c r="F3175" i="11"/>
  <c r="F3168" i="11"/>
  <c r="G3122" i="11"/>
  <c r="F3117" i="11"/>
  <c r="H3071" i="11"/>
  <c r="H3061" i="11"/>
  <c r="I3056" i="11"/>
  <c r="G3042" i="11"/>
  <c r="G3037" i="11"/>
  <c r="H3033" i="11"/>
  <c r="G3016" i="11"/>
  <c r="H3012" i="11"/>
  <c r="G3008" i="11"/>
  <c r="H3004" i="11"/>
  <c r="H3000" i="11"/>
  <c r="H2985" i="11"/>
  <c r="F2981" i="11"/>
  <c r="I2977" i="11"/>
  <c r="G2973" i="11"/>
  <c r="H2965" i="11"/>
  <c r="G2962" i="11"/>
  <c r="I2957" i="11"/>
  <c r="H2954" i="11"/>
  <c r="I2946" i="11"/>
  <c r="F2942" i="11"/>
  <c r="F2923" i="11"/>
  <c r="F2919" i="11"/>
  <c r="H2915" i="11"/>
  <c r="I2911" i="11"/>
  <c r="F2892" i="11"/>
  <c r="F2888" i="11"/>
  <c r="G2884" i="11"/>
  <c r="G2880" i="11"/>
  <c r="H2876" i="11"/>
  <c r="H2872" i="11"/>
  <c r="H2857" i="11"/>
  <c r="F2853" i="11"/>
  <c r="H2849" i="11"/>
  <c r="F2845" i="11"/>
  <c r="H2841" i="11"/>
  <c r="F2837" i="11"/>
  <c r="H2833" i="11"/>
  <c r="H2829" i="11"/>
  <c r="H2818" i="11"/>
  <c r="G2989" i="11"/>
  <c r="G2981" i="11"/>
  <c r="G2960" i="11"/>
  <c r="F2787" i="11"/>
  <c r="F2743" i="11"/>
  <c r="H2738" i="11"/>
  <c r="I2733" i="11"/>
  <c r="F2728" i="11"/>
  <c r="F2713" i="11"/>
  <c r="H2708" i="11"/>
  <c r="F2703" i="11"/>
  <c r="I2697" i="11"/>
  <c r="G2693" i="11"/>
  <c r="G2688" i="11"/>
  <c r="F2684" i="11"/>
  <c r="G2665" i="11"/>
  <c r="I2632" i="11"/>
  <c r="H2591" i="11"/>
  <c r="G2587" i="11"/>
  <c r="G2578" i="11"/>
  <c r="F2574" i="11"/>
  <c r="F2570" i="11"/>
  <c r="G2560" i="11"/>
  <c r="H2556" i="11"/>
  <c r="F2543" i="11"/>
  <c r="F2539" i="11"/>
  <c r="H2530" i="11"/>
  <c r="G2526" i="11"/>
  <c r="H2522" i="11"/>
  <c r="H2518" i="11"/>
  <c r="G2507" i="11"/>
  <c r="H2481" i="11"/>
  <c r="F2456" i="11"/>
  <c r="G2445" i="11"/>
  <c r="G2429" i="11"/>
  <c r="G2413" i="11"/>
  <c r="F2410" i="11"/>
  <c r="G2364" i="11"/>
  <c r="G2361" i="11"/>
  <c r="G2358" i="11"/>
  <c r="G2355" i="11"/>
  <c r="F2341" i="11"/>
  <c r="F2338" i="11"/>
  <c r="G2335" i="11"/>
  <c r="F2324" i="11"/>
  <c r="F2316" i="11"/>
  <c r="F2308" i="11"/>
  <c r="F2300" i="11"/>
  <c r="F2292" i="11"/>
  <c r="F2284" i="11"/>
  <c r="F2276" i="11"/>
  <c r="F2268" i="11"/>
  <c r="F2260" i="11"/>
  <c r="F2252" i="11"/>
  <c r="F2244" i="11"/>
  <c r="F2236" i="11"/>
  <c r="F2228" i="11"/>
  <c r="F2220" i="11"/>
  <c r="F2212" i="11"/>
  <c r="F2204" i="11"/>
  <c r="F2196" i="11"/>
  <c r="F2188" i="11"/>
  <c r="F2180" i="11"/>
  <c r="F2172" i="11"/>
  <c r="F2164" i="11"/>
  <c r="F2156" i="11"/>
  <c r="F2148" i="11"/>
  <c r="F2140" i="11"/>
  <c r="F2132" i="11"/>
  <c r="F2124" i="11"/>
  <c r="F2116" i="11"/>
  <c r="F2108" i="11"/>
  <c r="F2100" i="11"/>
  <c r="F2092" i="11"/>
  <c r="F2084" i="11"/>
  <c r="F2076" i="11"/>
  <c r="F2068" i="11"/>
  <c r="F2060" i="11"/>
  <c r="F2052" i="11"/>
  <c r="F2044" i="11"/>
  <c r="F2036" i="11"/>
  <c r="F2028" i="11"/>
  <c r="F2020" i="11"/>
  <c r="F2012" i="11"/>
  <c r="F2004" i="11"/>
  <c r="F1996" i="11"/>
  <c r="F1988" i="11"/>
  <c r="F1980" i="11"/>
  <c r="F1972" i="11"/>
  <c r="F1964" i="11"/>
  <c r="F1956" i="11"/>
  <c r="F1948" i="11"/>
  <c r="F1940" i="11"/>
  <c r="F1932" i="11"/>
  <c r="F1924" i="11"/>
  <c r="F1916" i="11"/>
  <c r="F1908" i="11"/>
  <c r="F1900" i="11"/>
  <c r="F1892" i="11"/>
  <c r="F2997" i="11"/>
  <c r="F2989" i="11"/>
  <c r="F2941" i="11"/>
  <c r="I2927" i="11"/>
  <c r="F2904" i="11"/>
  <c r="G2896" i="11"/>
  <c r="H2826" i="11"/>
  <c r="I2818" i="11"/>
  <c r="F2793" i="11"/>
  <c r="H2780" i="11"/>
  <c r="F2769" i="11"/>
  <c r="I2757" i="11"/>
  <c r="F2748" i="11"/>
  <c r="G2738" i="11"/>
  <c r="H2733" i="11"/>
  <c r="G2708" i="11"/>
  <c r="H2697" i="11"/>
  <c r="F2693" i="11"/>
  <c r="F2679" i="11"/>
  <c r="F2674" i="11"/>
  <c r="I2655" i="11"/>
  <c r="I2641" i="11"/>
  <c r="H2627" i="11"/>
  <c r="H2618" i="11"/>
  <c r="I2608" i="11"/>
  <c r="H2604" i="11"/>
  <c r="G2591" i="11"/>
  <c r="F2587" i="11"/>
  <c r="F2560" i="11"/>
  <c r="G2556" i="11"/>
  <c r="H2547" i="11"/>
  <c r="H2534" i="11"/>
  <c r="F2530" i="11"/>
  <c r="F2522" i="11"/>
  <c r="G2518" i="11"/>
  <c r="H2514" i="11"/>
  <c r="I2510" i="11"/>
  <c r="H2503" i="11"/>
  <c r="F2496" i="11"/>
  <c r="H2492" i="11"/>
  <c r="G2485" i="11"/>
  <c r="G2481" i="11"/>
  <c r="F2474" i="11"/>
  <c r="H2470" i="11"/>
  <c r="F2463" i="11"/>
  <c r="I2459" i="11"/>
  <c r="F2452" i="11"/>
  <c r="F2445" i="11"/>
  <c r="G2435" i="11"/>
  <c r="G2432" i="11"/>
  <c r="F2429" i="11"/>
  <c r="G2419" i="11"/>
  <c r="G2416" i="11"/>
  <c r="F2413" i="11"/>
  <c r="F3023" i="11"/>
  <c r="G2972" i="11"/>
  <c r="F2950" i="11"/>
  <c r="F2927" i="11"/>
  <c r="F2896" i="11"/>
  <c r="H2888" i="11"/>
  <c r="H2880" i="11"/>
  <c r="I2865" i="11"/>
  <c r="I2857" i="11"/>
  <c r="I2849" i="11"/>
  <c r="I2841" i="11"/>
  <c r="I2833" i="11"/>
  <c r="G2826" i="11"/>
  <c r="H2811" i="11"/>
  <c r="H2804" i="11"/>
  <c r="G2780" i="11"/>
  <c r="H2757" i="11"/>
  <c r="F2753" i="11"/>
  <c r="I2722" i="11"/>
  <c r="F2697" i="11"/>
  <c r="I2669" i="11"/>
  <c r="H2664" i="11"/>
  <c r="H2655" i="11"/>
  <c r="H2641" i="11"/>
  <c r="G2627" i="11"/>
  <c r="H2608" i="11"/>
  <c r="G2604" i="11"/>
  <c r="G2595" i="11"/>
  <c r="H2573" i="11"/>
  <c r="F2556" i="11"/>
  <c r="G2547" i="11"/>
  <c r="F2514" i="11"/>
  <c r="H2510" i="11"/>
  <c r="F2503" i="11"/>
  <c r="F2492" i="11"/>
  <c r="F2485" i="11"/>
  <c r="F2481" i="11"/>
  <c r="G2470" i="11"/>
  <c r="G2459" i="11"/>
  <c r="H2441" i="11"/>
  <c r="F2435" i="11"/>
  <c r="F2432" i="11"/>
  <c r="H2425" i="11"/>
  <c r="F2419" i="11"/>
  <c r="F2416" i="11"/>
  <c r="G2379" i="11"/>
  <c r="G2376" i="11"/>
  <c r="G2373" i="11"/>
  <c r="F2370" i="11"/>
  <c r="F2352" i="11"/>
  <c r="G2349" i="11"/>
  <c r="F2332" i="11"/>
  <c r="G2329" i="11"/>
  <c r="F2321" i="11"/>
  <c r="F2313" i="11"/>
  <c r="F2305" i="11"/>
  <c r="F2297" i="11"/>
  <c r="F2289" i="11"/>
  <c r="F2281" i="11"/>
  <c r="F2273" i="11"/>
  <c r="F2265" i="11"/>
  <c r="F2257" i="11"/>
  <c r="F2249" i="11"/>
  <c r="F2241" i="11"/>
  <c r="F2233" i="11"/>
  <c r="F2225" i="11"/>
  <c r="F2217" i="11"/>
  <c r="F2209" i="11"/>
  <c r="F2201" i="11"/>
  <c r="F2193" i="11"/>
  <c r="F2185" i="11"/>
  <c r="F2177" i="11"/>
  <c r="F2169" i="11"/>
  <c r="F2161" i="11"/>
  <c r="F2153" i="11"/>
  <c r="F2145" i="11"/>
  <c r="F2137" i="11"/>
  <c r="F2129" i="11"/>
  <c r="F2121" i="11"/>
  <c r="F2113" i="11"/>
  <c r="F2105" i="11"/>
  <c r="F2097" i="11"/>
  <c r="F2089" i="11"/>
  <c r="F2081" i="11"/>
  <c r="F2073" i="11"/>
  <c r="F2065" i="11"/>
  <c r="F2057" i="11"/>
  <c r="F2049" i="11"/>
  <c r="F2041" i="11"/>
  <c r="F2033" i="11"/>
  <c r="F2025" i="11"/>
  <c r="F2972" i="11"/>
  <c r="I2965" i="11"/>
  <c r="F2958" i="11"/>
  <c r="G2933" i="11"/>
  <c r="G2888" i="11"/>
  <c r="H2865" i="11"/>
  <c r="G2817" i="11"/>
  <c r="I2797" i="11"/>
  <c r="H2792" i="11"/>
  <c r="H2773" i="11"/>
  <c r="I2768" i="11"/>
  <c r="G2757" i="11"/>
  <c r="F2727" i="11"/>
  <c r="H2722" i="11"/>
  <c r="I2717" i="11"/>
  <c r="H2702" i="11"/>
  <c r="G2664" i="11"/>
  <c r="G2650" i="11"/>
  <c r="H2645" i="11"/>
  <c r="G2641" i="11"/>
  <c r="F2636" i="11"/>
  <c r="F2627" i="11"/>
  <c r="F2622" i="11"/>
  <c r="F2613" i="11"/>
  <c r="G2608" i="11"/>
  <c r="F2599" i="11"/>
  <c r="H2577" i="11"/>
  <c r="G2573" i="11"/>
  <c r="H2564" i="11"/>
  <c r="H2538" i="11"/>
  <c r="G2529" i="11"/>
  <c r="I2525" i="11"/>
  <c r="H2521" i="11"/>
  <c r="G2510" i="11"/>
  <c r="H2473" i="11"/>
  <c r="F2448" i="11"/>
  <c r="H2444" i="11"/>
  <c r="G2441" i="11"/>
  <c r="H2428" i="11"/>
  <c r="G2425" i="11"/>
  <c r="H2412" i="11"/>
  <c r="H2409" i="11"/>
  <c r="H2406" i="11"/>
  <c r="H2403" i="11"/>
  <c r="H2400" i="11"/>
  <c r="F2391" i="11"/>
  <c r="F2388" i="11"/>
  <c r="F2385" i="11"/>
  <c r="F2382" i="11"/>
  <c r="F2379" i="11"/>
  <c r="F2376" i="11"/>
  <c r="F2373" i="11"/>
  <c r="F2349" i="11"/>
  <c r="F2346" i="11"/>
  <c r="G2343" i="11"/>
  <c r="H2340" i="11"/>
  <c r="F2329" i="11"/>
  <c r="G2310" i="11"/>
  <c r="G2302" i="11"/>
  <c r="G2286" i="11"/>
  <c r="G2278" i="11"/>
  <c r="G2270" i="11"/>
  <c r="G2262" i="11"/>
  <c r="G2246" i="11"/>
  <c r="G2238" i="11"/>
  <c r="G2222" i="11"/>
  <c r="F2933" i="11"/>
  <c r="F2832" i="11"/>
  <c r="F2817" i="11"/>
  <c r="H2803" i="11"/>
  <c r="H2797" i="11"/>
  <c r="I2785" i="11"/>
  <c r="G2773" i="11"/>
  <c r="I2762" i="11"/>
  <c r="I2752" i="11"/>
  <c r="G2747" i="11"/>
  <c r="I2741" i="11"/>
  <c r="F2732" i="11"/>
  <c r="G2722" i="11"/>
  <c r="H2717" i="11"/>
  <c r="F2702" i="11"/>
  <c r="I2696" i="11"/>
  <c r="H2691" i="11"/>
  <c r="H2687" i="11"/>
  <c r="I2682" i="11"/>
  <c r="H2678" i="11"/>
  <c r="F2664" i="11"/>
  <c r="F2659" i="11"/>
  <c r="F2654" i="11"/>
  <c r="F2650" i="11"/>
  <c r="G2645" i="11"/>
  <c r="G2631" i="11"/>
  <c r="F2617" i="11"/>
  <c r="I2590" i="11"/>
  <c r="H2581" i="11"/>
  <c r="G2577" i="11"/>
  <c r="F2573" i="11"/>
  <c r="F2564" i="11"/>
  <c r="F2542" i="11"/>
  <c r="I2533" i="11"/>
  <c r="F2529" i="11"/>
  <c r="H2525" i="11"/>
  <c r="G2521" i="11"/>
  <c r="I2517" i="11"/>
  <c r="H2513" i="11"/>
  <c r="I2502" i="11"/>
  <c r="F2488" i="11"/>
  <c r="H2484" i="11"/>
  <c r="G2473" i="11"/>
  <c r="F2466" i="11"/>
  <c r="H2462" i="11"/>
  <c r="F2455" i="11"/>
  <c r="G2444" i="11"/>
  <c r="F2441" i="11"/>
  <c r="G2428" i="11"/>
  <c r="F2425" i="11"/>
  <c r="G2412" i="11"/>
  <c r="G2409" i="11"/>
  <c r="G2406" i="11"/>
  <c r="G2403" i="11"/>
  <c r="G2400" i="11"/>
  <c r="F2394" i="11"/>
  <c r="I2369" i="11"/>
  <c r="I2366" i="11"/>
  <c r="I2363" i="11"/>
  <c r="I2360" i="11"/>
  <c r="I2357" i="11"/>
  <c r="F2343" i="11"/>
  <c r="G2340" i="11"/>
  <c r="H2337" i="11"/>
  <c r="I2334" i="11"/>
  <c r="F2326" i="11"/>
  <c r="H2323" i="11"/>
  <c r="F2318" i="11"/>
  <c r="H2315" i="11"/>
  <c r="F2310" i="11"/>
  <c r="H2307" i="11"/>
  <c r="F2302" i="11"/>
  <c r="H2299" i="11"/>
  <c r="F2294" i="11"/>
  <c r="H2291" i="11"/>
  <c r="F2286" i="11"/>
  <c r="H2283" i="11"/>
  <c r="F2278" i="11"/>
  <c r="H2275" i="11"/>
  <c r="F2270" i="11"/>
  <c r="H2267" i="11"/>
  <c r="F2262" i="11"/>
  <c r="H2259" i="11"/>
  <c r="I2917" i="11"/>
  <c r="F2902" i="11"/>
  <c r="F2879" i="11"/>
  <c r="I2871" i="11"/>
  <c r="H2824" i="11"/>
  <c r="H2810" i="11"/>
  <c r="F2803" i="11"/>
  <c r="F2779" i="11"/>
  <c r="H2762" i="11"/>
  <c r="H2741" i="11"/>
  <c r="F2737" i="11"/>
  <c r="H2696" i="11"/>
  <c r="G2691" i="11"/>
  <c r="F2687" i="11"/>
  <c r="H2682" i="11"/>
  <c r="F2678" i="11"/>
  <c r="F2673" i="11"/>
  <c r="H2668" i="11"/>
  <c r="F2631" i="11"/>
  <c r="I2621" i="11"/>
  <c r="H2594" i="11"/>
  <c r="H2590" i="11"/>
  <c r="F2581" i="11"/>
  <c r="F2577" i="11"/>
  <c r="F2568" i="11"/>
  <c r="H2555" i="11"/>
  <c r="F2551" i="11"/>
  <c r="F2546" i="11"/>
  <c r="I2537" i="11"/>
  <c r="H2533" i="11"/>
  <c r="G2525" i="11"/>
  <c r="F2521" i="11"/>
  <c r="H2517" i="11"/>
  <c r="G2513" i="11"/>
  <c r="F2506" i="11"/>
  <c r="H2502" i="11"/>
  <c r="F2495" i="11"/>
  <c r="F2484" i="11"/>
  <c r="I2480" i="11"/>
  <c r="F2477" i="11"/>
  <c r="F2473" i="11"/>
  <c r="I2469" i="11"/>
  <c r="G2462" i="11"/>
  <c r="I2458" i="11"/>
  <c r="G2451" i="11"/>
  <c r="F2444" i="11"/>
  <c r="F3003" i="11"/>
  <c r="H2995" i="11"/>
  <c r="H2964" i="11"/>
  <c r="F2939" i="11"/>
  <c r="H2925" i="11"/>
  <c r="H2917" i="11"/>
  <c r="I2909" i="11"/>
  <c r="F2894" i="11"/>
  <c r="F2871" i="11"/>
  <c r="G2824" i="11"/>
  <c r="G2810" i="11"/>
  <c r="F2784" i="11"/>
  <c r="F2767" i="11"/>
  <c r="H2756" i="11"/>
  <c r="G2741" i="11"/>
  <c r="I2711" i="11"/>
  <c r="G2696" i="11"/>
  <c r="G2682" i="11"/>
  <c r="G2668" i="11"/>
  <c r="I2658" i="11"/>
  <c r="H2635" i="11"/>
  <c r="H2621" i="11"/>
  <c r="H2616" i="11"/>
  <c r="I2607" i="11"/>
  <c r="G2594" i="11"/>
  <c r="F2590" i="11"/>
  <c r="F2563" i="11"/>
  <c r="F2559" i="11"/>
  <c r="H2537" i="11"/>
  <c r="G2533" i="11"/>
  <c r="F2525" i="11"/>
  <c r="G2517" i="11"/>
  <c r="F2513" i="11"/>
  <c r="I2509" i="11"/>
  <c r="G2502" i="11"/>
  <c r="I2498" i="11"/>
  <c r="G2964" i="11"/>
  <c r="H2956" i="11"/>
  <c r="G2925" i="11"/>
  <c r="H2796" i="11"/>
  <c r="I2790" i="11"/>
  <c r="G2772" i="11"/>
  <c r="G2756" i="11"/>
  <c r="F2751" i="11"/>
  <c r="I2746" i="11"/>
  <c r="I2736" i="11"/>
  <c r="G2731" i="11"/>
  <c r="F2716" i="11"/>
  <c r="H2711" i="11"/>
  <c r="F2696" i="11"/>
  <c r="I2672" i="11"/>
  <c r="F2668" i="11"/>
  <c r="H2658" i="11"/>
  <c r="I2644" i="11"/>
  <c r="I2625" i="11"/>
  <c r="G2621" i="11"/>
  <c r="F2616" i="11"/>
  <c r="H2607" i="11"/>
  <c r="F2598" i="11"/>
  <c r="F2594" i="11"/>
  <c r="G2580" i="11"/>
  <c r="I2541" i="11"/>
  <c r="G2537" i="11"/>
  <c r="F2533" i="11"/>
  <c r="F2517" i="11"/>
  <c r="H2505" i="11"/>
  <c r="H2498" i="11"/>
  <c r="H2487" i="11"/>
  <c r="F2480" i="11"/>
  <c r="G2469" i="11"/>
  <c r="G2465" i="11"/>
  <c r="F2458" i="11"/>
  <c r="H2454" i="11"/>
  <c r="F2447" i="11"/>
  <c r="F2434" i="11"/>
  <c r="F2418" i="11"/>
  <c r="H2396" i="11"/>
  <c r="H2393" i="11"/>
  <c r="H2390" i="11"/>
  <c r="H2387" i="11"/>
  <c r="H2384" i="11"/>
  <c r="H2378" i="11"/>
  <c r="F2375" i="11"/>
  <c r="F2372" i="11"/>
  <c r="F2369" i="11"/>
  <c r="F2366" i="11"/>
  <c r="F2363" i="11"/>
  <c r="F2360" i="11"/>
  <c r="F2357" i="11"/>
  <c r="F2351" i="11"/>
  <c r="G2348" i="11"/>
  <c r="H2345" i="11"/>
  <c r="F2334" i="11"/>
  <c r="G2331" i="11"/>
  <c r="H2328" i="11"/>
  <c r="G2320" i="11"/>
  <c r="G2312" i="11"/>
  <c r="G2304" i="11"/>
  <c r="G2296" i="11"/>
  <c r="G2288" i="11"/>
  <c r="G2280" i="11"/>
  <c r="G2272" i="11"/>
  <c r="G2264" i="11"/>
  <c r="G2256" i="11"/>
  <c r="G2248" i="11"/>
  <c r="G2240" i="11"/>
  <c r="G2232" i="11"/>
  <c r="G2224" i="11"/>
  <c r="G2216" i="11"/>
  <c r="G2208" i="11"/>
  <c r="G2200" i="11"/>
  <c r="G2192" i="11"/>
  <c r="G2184" i="11"/>
  <c r="G2176" i="11"/>
  <c r="G2168" i="11"/>
  <c r="G2160" i="11"/>
  <c r="G2152" i="11"/>
  <c r="G2144" i="11"/>
  <c r="G2136" i="11"/>
  <c r="G2128" i="11"/>
  <c r="G2120" i="11"/>
  <c r="G2112" i="11"/>
  <c r="G2104" i="11"/>
  <c r="G2096" i="11"/>
  <c r="G2088" i="11"/>
  <c r="G2080" i="11"/>
  <c r="G2064" i="11"/>
  <c r="G2056" i="11"/>
  <c r="G2040" i="11"/>
  <c r="G2024" i="11"/>
  <c r="G2016" i="11"/>
  <c r="G2008" i="11"/>
  <c r="G2000" i="11"/>
  <c r="G1992" i="11"/>
  <c r="G1984" i="11"/>
  <c r="G1976" i="11"/>
  <c r="G1968" i="11"/>
  <c r="G1960" i="11"/>
  <c r="G1944" i="11"/>
  <c r="G1928" i="11"/>
  <c r="G1920" i="11"/>
  <c r="G1896" i="11"/>
  <c r="G1888" i="11"/>
  <c r="G1872" i="11"/>
  <c r="G1856" i="11"/>
  <c r="G1848" i="11"/>
  <c r="G1840" i="11"/>
  <c r="G1824" i="11"/>
  <c r="G1816" i="11"/>
  <c r="G1800" i="11"/>
  <c r="G1792" i="11"/>
  <c r="G1784" i="11"/>
  <c r="G1768" i="11"/>
  <c r="G1760" i="11"/>
  <c r="G1752" i="11"/>
  <c r="G1744" i="11"/>
  <c r="G1736" i="11"/>
  <c r="G1728" i="11"/>
  <c r="H2970" i="11"/>
  <c r="F2815" i="11"/>
  <c r="G2796" i="11"/>
  <c r="F2772" i="11"/>
  <c r="I2760" i="11"/>
  <c r="F2756" i="11"/>
  <c r="H2746" i="11"/>
  <c r="H2725" i="11"/>
  <c r="F2721" i="11"/>
  <c r="I2690" i="11"/>
  <c r="H2672" i="11"/>
  <c r="G2658" i="11"/>
  <c r="F2653" i="11"/>
  <c r="H2648" i="11"/>
  <c r="H2644" i="11"/>
  <c r="G2634" i="11"/>
  <c r="F2630" i="11"/>
  <c r="H2625" i="11"/>
  <c r="G2611" i="11"/>
  <c r="G2607" i="11"/>
  <c r="I2584" i="11"/>
  <c r="F2580" i="11"/>
  <c r="G2576" i="11"/>
  <c r="H2567" i="11"/>
  <c r="H2554" i="11"/>
  <c r="G2541" i="11"/>
  <c r="G2528" i="11"/>
  <c r="F2524" i="11"/>
  <c r="G2509" i="11"/>
  <c r="G2505" i="11"/>
  <c r="F2498" i="11"/>
  <c r="H2494" i="11"/>
  <c r="F2487" i="11"/>
  <c r="F2476" i="11"/>
  <c r="F2469" i="11"/>
  <c r="F2465" i="11"/>
  <c r="G2454" i="11"/>
  <c r="I2450" i="11"/>
  <c r="G2437" i="11"/>
  <c r="G2421" i="11"/>
  <c r="I2405" i="11"/>
  <c r="I2402" i="11"/>
  <c r="H2399" i="11"/>
  <c r="G2396" i="11"/>
  <c r="G2393" i="11"/>
  <c r="G2390" i="11"/>
  <c r="G2387" i="11"/>
  <c r="G2384" i="11"/>
  <c r="G2381" i="11"/>
  <c r="F2378" i="11"/>
  <c r="F2348" i="11"/>
  <c r="G2345" i="11"/>
  <c r="H2342" i="11"/>
  <c r="F2331" i="11"/>
  <c r="G2328" i="11"/>
  <c r="H2325" i="11"/>
  <c r="F2320" i="11"/>
  <c r="H2317" i="11"/>
  <c r="F2312" i="11"/>
  <c r="H2309" i="11"/>
  <c r="F2304" i="11"/>
  <c r="H2301" i="11"/>
  <c r="F2296" i="11"/>
  <c r="H2293" i="11"/>
  <c r="F2288" i="11"/>
  <c r="H2285" i="11"/>
  <c r="F2280" i="11"/>
  <c r="H2277" i="11"/>
  <c r="F2272" i="11"/>
  <c r="H2269" i="11"/>
  <c r="F2264" i="11"/>
  <c r="H2261" i="11"/>
  <c r="F2256" i="11"/>
  <c r="H2253" i="11"/>
  <c r="F2248" i="11"/>
  <c r="H2245" i="11"/>
  <c r="F2240" i="11"/>
  <c r="H2237" i="11"/>
  <c r="F2232" i="11"/>
  <c r="H2229" i="11"/>
  <c r="F2224" i="11"/>
  <c r="H2221" i="11"/>
  <c r="F2216" i="11"/>
  <c r="H2213" i="11"/>
  <c r="F2208" i="11"/>
  <c r="H2205" i="11"/>
  <c r="F2200" i="11"/>
  <c r="H2197" i="11"/>
  <c r="F2192" i="11"/>
  <c r="H2189" i="11"/>
  <c r="F2184" i="11"/>
  <c r="H2181" i="11"/>
  <c r="F2176" i="11"/>
  <c r="H2173" i="11"/>
  <c r="F2168" i="11"/>
  <c r="H2165" i="11"/>
  <c r="F2160" i="11"/>
  <c r="H2157" i="11"/>
  <c r="F2152" i="11"/>
  <c r="H2149" i="11"/>
  <c r="F2144" i="11"/>
  <c r="H2141" i="11"/>
  <c r="F2136" i="11"/>
  <c r="H2133" i="11"/>
  <c r="F2128" i="11"/>
  <c r="I2993" i="11"/>
  <c r="I2985" i="11"/>
  <c r="F2976" i="11"/>
  <c r="G2970" i="11"/>
  <c r="H2931" i="11"/>
  <c r="F2908" i="11"/>
  <c r="G2900" i="11"/>
  <c r="G2861" i="11"/>
  <c r="H2853" i="11"/>
  <c r="H2845" i="11"/>
  <c r="H2837" i="11"/>
  <c r="I2829" i="11"/>
  <c r="G2808" i="11"/>
  <c r="H2801" i="11"/>
  <c r="F2796" i="11"/>
  <c r="H2789" i="11"/>
  <c r="F2783" i="11"/>
  <c r="H2760" i="11"/>
  <c r="H2740" i="11"/>
  <c r="G2725" i="11"/>
  <c r="I2705" i="11"/>
  <c r="F2700" i="11"/>
  <c r="H2690" i="11"/>
  <c r="I2681" i="11"/>
  <c r="H2662" i="11"/>
  <c r="G2648" i="11"/>
  <c r="G2644" i="11"/>
  <c r="F2634" i="11"/>
  <c r="F2625" i="11"/>
  <c r="F2611" i="11"/>
  <c r="F2607" i="11"/>
  <c r="G2597" i="11"/>
  <c r="H2584" i="11"/>
  <c r="F2576" i="11"/>
  <c r="H2571" i="11"/>
  <c r="G2567" i="11"/>
  <c r="H2558" i="11"/>
  <c r="G2554" i="11"/>
  <c r="F2550" i="11"/>
  <c r="F2545" i="11"/>
  <c r="H2536" i="11"/>
  <c r="F2528" i="11"/>
  <c r="F2516" i="11"/>
  <c r="F2509" i="11"/>
  <c r="F2505" i="11"/>
  <c r="G2494" i="11"/>
  <c r="G2483" i="11"/>
  <c r="H2457" i="11"/>
  <c r="F2437" i="11"/>
  <c r="F2421" i="11"/>
  <c r="F2399" i="11"/>
  <c r="F2396" i="11"/>
  <c r="F2393" i="11"/>
  <c r="F2390" i="11"/>
  <c r="F2387" i="11"/>
  <c r="F2384" i="11"/>
  <c r="F2381" i="11"/>
  <c r="F2345" i="11"/>
  <c r="G2342" i="11"/>
  <c r="F2328" i="11"/>
  <c r="G2325" i="11"/>
  <c r="G2317" i="11"/>
  <c r="G2309" i="11"/>
  <c r="G2301" i="11"/>
  <c r="G2293" i="11"/>
  <c r="G2285" i="11"/>
  <c r="G2277" i="11"/>
  <c r="G2269" i="11"/>
  <c r="G2261" i="11"/>
  <c r="G2253" i="11"/>
  <c r="G2245" i="11"/>
  <c r="G2237" i="11"/>
  <c r="G2229" i="11"/>
  <c r="G2221" i="11"/>
  <c r="G2213" i="11"/>
  <c r="G2205" i="11"/>
  <c r="G2197" i="11"/>
  <c r="G2189" i="11"/>
  <c r="G2181" i="11"/>
  <c r="G2173" i="11"/>
  <c r="G2165" i="11"/>
  <c r="G2157" i="11"/>
  <c r="G2149" i="11"/>
  <c r="G2141" i="11"/>
  <c r="G2133" i="11"/>
  <c r="G2125" i="11"/>
  <c r="G2117" i="11"/>
  <c r="G2109" i="11"/>
  <c r="G2101" i="11"/>
  <c r="G2093" i="11"/>
  <c r="G2085" i="11"/>
  <c r="G2077" i="11"/>
  <c r="G2069" i="11"/>
  <c r="G2053" i="11"/>
  <c r="G2045" i="11"/>
  <c r="G2037" i="11"/>
  <c r="G2029" i="11"/>
  <c r="G2013" i="11"/>
  <c r="G2005" i="11"/>
  <c r="G1997" i="11"/>
  <c r="G1989" i="11"/>
  <c r="G1981" i="11"/>
  <c r="G1965" i="11"/>
  <c r="G1941" i="11"/>
  <c r="G1933" i="11"/>
  <c r="G1925" i="11"/>
  <c r="G1917" i="11"/>
  <c r="G1909" i="11"/>
  <c r="G1901" i="11"/>
  <c r="G1893" i="11"/>
  <c r="G1885" i="11"/>
  <c r="G1877" i="11"/>
  <c r="G1869" i="11"/>
  <c r="G1861" i="11"/>
  <c r="G1853" i="11"/>
  <c r="G1837" i="11"/>
  <c r="G1829" i="11"/>
  <c r="G1813" i="11"/>
  <c r="G1805" i="11"/>
  <c r="G1797" i="11"/>
  <c r="G1773" i="11"/>
  <c r="G1757" i="11"/>
  <c r="G1749" i="11"/>
  <c r="G1741" i="11"/>
  <c r="G1733" i="11"/>
  <c r="G1725" i="11"/>
  <c r="G1709" i="11"/>
  <c r="G1701" i="11"/>
  <c r="G1693" i="11"/>
  <c r="G1685" i="11"/>
  <c r="G1677" i="11"/>
  <c r="G1661" i="11"/>
  <c r="G1645" i="11"/>
  <c r="G1637" i="11"/>
  <c r="G1621" i="11"/>
  <c r="G1605" i="11"/>
  <c r="G1597" i="11"/>
  <c r="H3019" i="11"/>
  <c r="H3001" i="11"/>
  <c r="H2993" i="11"/>
  <c r="I2937" i="11"/>
  <c r="F2931" i="11"/>
  <c r="F2900" i="11"/>
  <c r="H2892" i="11"/>
  <c r="H2884" i="11"/>
  <c r="F2869" i="11"/>
  <c r="F2861" i="11"/>
  <c r="G2853" i="11"/>
  <c r="G2845" i="11"/>
  <c r="G2837" i="11"/>
  <c r="H2822" i="11"/>
  <c r="F2808" i="11"/>
  <c r="G2801" i="11"/>
  <c r="G2789" i="11"/>
  <c r="F2777" i="11"/>
  <c r="F2760" i="11"/>
  <c r="H2750" i="11"/>
  <c r="G2740" i="11"/>
  <c r="F2735" i="11"/>
  <c r="I2730" i="11"/>
  <c r="I2720" i="11"/>
  <c r="H2705" i="11"/>
  <c r="I2694" i="11"/>
  <c r="G2690" i="11"/>
  <c r="H2685" i="11"/>
  <c r="H2681" i="11"/>
  <c r="G2671" i="11"/>
  <c r="F2667" i="11"/>
  <c r="F2648" i="11"/>
  <c r="F2644" i="11"/>
  <c r="F2620" i="11"/>
  <c r="I2615" i="11"/>
  <c r="F2597" i="11"/>
  <c r="G2593" i="11"/>
  <c r="G2584" i="11"/>
  <c r="G2571" i="11"/>
  <c r="F2562" i="11"/>
  <c r="G2536" i="11"/>
  <c r="F2520" i="11"/>
  <c r="H2497" i="11"/>
  <c r="H2490" i="11"/>
  <c r="H2479" i="11"/>
  <c r="F2472" i="11"/>
  <c r="G2461" i="11"/>
  <c r="G2457" i="11"/>
  <c r="F2450" i="11"/>
  <c r="H2446" i="11"/>
  <c r="F2443" i="11"/>
  <c r="F2440" i="11"/>
  <c r="H2433" i="11"/>
  <c r="F2427" i="11"/>
  <c r="F2424" i="11"/>
  <c r="H2417" i="11"/>
  <c r="G2405" i="11"/>
  <c r="F2402" i="11"/>
  <c r="F2342" i="11"/>
  <c r="F2325" i="11"/>
  <c r="F2317" i="11"/>
  <c r="F2309" i="11"/>
  <c r="F2301" i="11"/>
  <c r="F2293" i="11"/>
  <c r="F2285" i="11"/>
  <c r="F2277" i="11"/>
  <c r="F2269" i="11"/>
  <c r="F2261" i="11"/>
  <c r="F2253" i="11"/>
  <c r="F2245" i="11"/>
  <c r="F2237" i="11"/>
  <c r="F2229" i="11"/>
  <c r="F2221" i="11"/>
  <c r="F2213" i="11"/>
  <c r="F2205" i="11"/>
  <c r="F2197" i="11"/>
  <c r="F2189" i="11"/>
  <c r="F2181" i="11"/>
  <c r="F2173" i="11"/>
  <c r="F2165" i="11"/>
  <c r="F2157" i="11"/>
  <c r="F2149" i="11"/>
  <c r="F2141" i="11"/>
  <c r="I2962" i="11"/>
  <c r="I2954" i="11"/>
  <c r="H2937" i="11"/>
  <c r="G2892" i="11"/>
  <c r="F2822" i="11"/>
  <c r="F2801" i="11"/>
  <c r="F2789" i="11"/>
  <c r="I2782" i="11"/>
  <c r="I2765" i="11"/>
  <c r="F2740" i="11"/>
  <c r="H2730" i="11"/>
  <c r="G2705" i="11"/>
  <c r="H2699" i="11"/>
  <c r="H2694" i="11"/>
  <c r="F2690" i="11"/>
  <c r="G2685" i="11"/>
  <c r="G2681" i="11"/>
  <c r="F2671" i="11"/>
  <c r="F2657" i="11"/>
  <c r="I2652" i="11"/>
  <c r="I2638" i="11"/>
  <c r="H2610" i="11"/>
  <c r="I2601" i="11"/>
  <c r="F2593" i="11"/>
  <c r="F2536" i="11"/>
  <c r="F2512" i="11"/>
  <c r="G2501" i="11"/>
  <c r="G2497" i="11"/>
  <c r="F2490" i="11"/>
  <c r="H2486" i="11"/>
  <c r="F2479" i="11"/>
  <c r="F2468" i="11"/>
  <c r="F2461" i="11"/>
  <c r="F2457" i="11"/>
  <c r="G2446" i="11"/>
  <c r="G2433" i="11"/>
  <c r="G2417" i="11"/>
  <c r="F2411" i="11"/>
  <c r="F2408" i="11"/>
  <c r="F2405" i="11"/>
  <c r="F2359" i="11"/>
  <c r="F2356" i="11"/>
  <c r="F2339" i="11"/>
  <c r="G2322" i="11"/>
  <c r="G2306" i="11"/>
  <c r="G2298" i="11"/>
  <c r="G2290" i="11"/>
  <c r="G2282" i="11"/>
  <c r="G2266" i="11"/>
  <c r="G2226" i="11"/>
  <c r="G2218" i="11"/>
  <c r="G2210" i="11"/>
  <c r="G2162" i="11"/>
  <c r="G2154" i="11"/>
  <c r="G2146" i="11"/>
  <c r="G2138" i="11"/>
  <c r="G2114" i="11"/>
  <c r="G2090" i="11"/>
  <c r="G2082" i="11"/>
  <c r="G2074" i="11"/>
  <c r="G2066" i="11"/>
  <c r="G2050" i="11"/>
  <c r="G2042" i="11"/>
  <c r="G2026" i="11"/>
  <c r="G2018" i="11"/>
  <c r="G2010" i="11"/>
  <c r="G1986" i="11"/>
  <c r="G1970" i="11"/>
  <c r="G1962" i="11"/>
  <c r="G1954" i="11"/>
  <c r="G1946" i="11"/>
  <c r="G1938" i="11"/>
  <c r="G1930" i="11"/>
  <c r="G1914" i="11"/>
  <c r="G1906" i="11"/>
  <c r="G1890" i="11"/>
  <c r="G1882" i="11"/>
  <c r="G1874" i="11"/>
  <c r="G1866" i="11"/>
  <c r="G1850" i="11"/>
  <c r="G1826" i="11"/>
  <c r="G1818" i="11"/>
  <c r="G1810" i="11"/>
  <c r="G1778" i="11"/>
  <c r="G1770" i="11"/>
  <c r="G1762" i="11"/>
  <c r="G1754" i="11"/>
  <c r="G1746" i="11"/>
  <c r="G1738" i="11"/>
  <c r="G1730" i="11"/>
  <c r="G1706" i="11"/>
  <c r="H3008" i="11"/>
  <c r="G2968" i="11"/>
  <c r="H2962" i="11"/>
  <c r="H2923" i="11"/>
  <c r="H2828" i="11"/>
  <c r="I2813" i="11"/>
  <c r="H2782" i="11"/>
  <c r="I2770" i="11"/>
  <c r="H2765" i="11"/>
  <c r="I2754" i="11"/>
  <c r="H2724" i="11"/>
  <c r="G2699" i="11"/>
  <c r="F2681" i="11"/>
  <c r="I2661" i="11"/>
  <c r="H2647" i="11"/>
  <c r="H2638" i="11"/>
  <c r="H2624" i="11"/>
  <c r="G2610" i="11"/>
  <c r="H2601" i="11"/>
  <c r="F2579" i="11"/>
  <c r="H2575" i="11"/>
  <c r="I2553" i="11"/>
  <c r="H2544" i="11"/>
  <c r="G2540" i="11"/>
  <c r="H2527" i="11"/>
  <c r="F2508" i="11"/>
  <c r="F2501" i="11"/>
  <c r="F2497" i="11"/>
  <c r="I2493" i="11"/>
  <c r="G2486" i="11"/>
  <c r="G2464" i="11"/>
  <c r="H2449" i="11"/>
  <c r="G2436" i="11"/>
  <c r="F2433" i="11"/>
  <c r="G2420" i="11"/>
  <c r="F2417" i="11"/>
  <c r="I2389" i="11"/>
  <c r="G2380" i="11"/>
  <c r="G2377" i="11"/>
  <c r="G2374" i="11"/>
  <c r="G2371" i="11"/>
  <c r="G2368" i="11"/>
  <c r="F2362" i="11"/>
  <c r="F2353" i="11"/>
  <c r="G2350" i="11"/>
  <c r="H2347" i="11"/>
  <c r="F2336" i="11"/>
  <c r="H2327" i="11"/>
  <c r="F2322" i="11"/>
  <c r="H2319" i="11"/>
  <c r="F2314" i="11"/>
  <c r="H2311" i="11"/>
  <c r="F2306" i="11"/>
  <c r="H2303" i="11"/>
  <c r="F2298" i="11"/>
  <c r="H2295" i="11"/>
  <c r="F2290" i="11"/>
  <c r="H2287" i="11"/>
  <c r="F2282" i="11"/>
  <c r="H2279" i="11"/>
  <c r="F2274" i="11"/>
  <c r="H2271" i="11"/>
  <c r="F2266" i="11"/>
  <c r="H2263" i="11"/>
  <c r="F2258" i="11"/>
  <c r="H2255" i="11"/>
  <c r="F2250" i="11"/>
  <c r="H2247" i="11"/>
  <c r="F2242" i="11"/>
  <c r="H2239" i="11"/>
  <c r="F2234" i="11"/>
  <c r="H2231" i="11"/>
  <c r="F2226" i="11"/>
  <c r="H2223" i="11"/>
  <c r="F2218" i="11"/>
  <c r="H2215" i="11"/>
  <c r="F2210" i="11"/>
  <c r="H2207" i="11"/>
  <c r="F2202" i="11"/>
  <c r="H2199" i="11"/>
  <c r="F2194" i="11"/>
  <c r="H2191" i="11"/>
  <c r="F2186" i="11"/>
  <c r="H2183" i="11"/>
  <c r="F2178" i="11"/>
  <c r="H2175" i="11"/>
  <c r="F2170" i="11"/>
  <c r="H2167" i="11"/>
  <c r="F2162" i="11"/>
  <c r="H2159" i="11"/>
  <c r="F2154" i="11"/>
  <c r="H2151" i="11"/>
  <c r="F2146" i="11"/>
  <c r="H2143" i="11"/>
  <c r="F2138" i="11"/>
  <c r="H2135" i="11"/>
  <c r="F2130" i="11"/>
  <c r="H2127" i="11"/>
  <c r="F2122" i="11"/>
  <c r="H2119" i="11"/>
  <c r="F2114" i="11"/>
  <c r="H2111" i="11"/>
  <c r="F2106" i="11"/>
  <c r="H2103" i="11"/>
  <c r="F2098" i="11"/>
  <c r="F2999" i="11"/>
  <c r="F2968" i="11"/>
  <c r="H2914" i="11"/>
  <c r="I2906" i="11"/>
  <c r="F2883" i="11"/>
  <c r="H2875" i="11"/>
  <c r="F2852" i="11"/>
  <c r="F2844" i="11"/>
  <c r="F2836" i="11"/>
  <c r="G2828" i="11"/>
  <c r="H2813" i="11"/>
  <c r="I2794" i="11"/>
  <c r="F2782" i="11"/>
  <c r="H2770" i="11"/>
  <c r="F2759" i="11"/>
  <c r="H2754" i="11"/>
  <c r="I2749" i="11"/>
  <c r="F2744" i="11"/>
  <c r="H2734" i="11"/>
  <c r="G2724" i="11"/>
  <c r="F2719" i="11"/>
  <c r="I2714" i="11"/>
  <c r="G2709" i="11"/>
  <c r="F2699" i="11"/>
  <c r="H2675" i="11"/>
  <c r="H2661" i="11"/>
  <c r="I2656" i="11"/>
  <c r="G2647" i="11"/>
  <c r="I2642" i="11"/>
  <c r="H2628" i="11"/>
  <c r="G2624" i="11"/>
  <c r="G2619" i="11"/>
  <c r="H2614" i="11"/>
  <c r="F2610" i="11"/>
  <c r="H2605" i="11"/>
  <c r="F2601" i="11"/>
  <c r="H2592" i="11"/>
  <c r="F2588" i="11"/>
  <c r="F2583" i="11"/>
  <c r="I2570" i="11"/>
  <c r="I2561" i="11"/>
  <c r="G2557" i="11"/>
  <c r="H2553" i="11"/>
  <c r="I2548" i="11"/>
  <c r="F2544" i="11"/>
  <c r="F2540" i="11"/>
  <c r="G2515" i="11"/>
  <c r="G2504" i="11"/>
  <c r="H2493" i="11"/>
  <c r="H2489" i="11"/>
  <c r="H2482" i="11"/>
  <c r="I2478" i="11"/>
  <c r="H2471" i="11"/>
  <c r="F2464" i="11"/>
  <c r="H2460" i="11"/>
  <c r="G2453" i="11"/>
  <c r="G2449" i="11"/>
  <c r="I2442" i="11"/>
  <c r="H2439" i="11"/>
  <c r="F2436" i="11"/>
  <c r="I2426" i="11"/>
  <c r="H2423" i="11"/>
  <c r="F2420" i="11"/>
  <c r="H2404" i="11"/>
  <c r="H2401" i="11"/>
  <c r="H2398" i="11"/>
  <c r="H2389" i="11"/>
  <c r="H2386" i="11"/>
  <c r="F2383" i="11"/>
  <c r="F2380" i="11"/>
  <c r="F2377" i="11"/>
  <c r="F2374" i="11"/>
  <c r="F2371" i="11"/>
  <c r="F2368" i="11"/>
  <c r="F2365" i="11"/>
  <c r="I2973" i="11"/>
  <c r="H2952" i="11"/>
  <c r="I2929" i="11"/>
  <c r="G2914" i="11"/>
  <c r="H2906" i="11"/>
  <c r="I2898" i="11"/>
  <c r="F2875" i="11"/>
  <c r="I2806" i="11"/>
  <c r="H2794" i="11"/>
  <c r="G2770" i="11"/>
  <c r="G2754" i="11"/>
  <c r="H2749" i="11"/>
  <c r="I2728" i="11"/>
  <c r="F2724" i="11"/>
  <c r="H2714" i="11"/>
  <c r="I2693" i="11"/>
  <c r="I2688" i="11"/>
  <c r="H2684" i="11"/>
  <c r="G2675" i="11"/>
  <c r="I2665" i="11"/>
  <c r="G2661" i="11"/>
  <c r="G2656" i="11"/>
  <c r="G2651" i="11"/>
  <c r="F2647" i="11"/>
  <c r="H2642" i="11"/>
  <c r="F2633" i="11"/>
  <c r="G2628" i="11"/>
  <c r="F2624" i="11"/>
  <c r="F2614" i="11"/>
  <c r="F2605" i="11"/>
  <c r="I2574" i="11"/>
  <c r="H2570" i="11"/>
  <c r="G2561" i="11"/>
  <c r="F2557" i="11"/>
  <c r="G2553" i="11"/>
  <c r="G2548" i="11"/>
  <c r="I2526" i="11"/>
  <c r="H2511" i="11"/>
  <c r="F2504" i="11"/>
  <c r="H2500" i="11"/>
  <c r="G2493" i="11"/>
  <c r="G2489" i="11"/>
  <c r="F2482" i="11"/>
  <c r="H2478" i="11"/>
  <c r="F2471" i="11"/>
  <c r="F2460" i="11"/>
  <c r="I2456" i="11"/>
  <c r="F2453" i="11"/>
  <c r="F2449" i="11"/>
  <c r="I2445" i="11"/>
  <c r="H2442" i="11"/>
  <c r="F2439" i="11"/>
  <c r="I2429" i="11"/>
  <c r="H2981" i="11"/>
  <c r="H2973" i="11"/>
  <c r="H2960" i="11"/>
  <c r="F2935" i="11"/>
  <c r="H2867" i="11"/>
  <c r="I2799" i="11"/>
  <c r="G2794" i="11"/>
  <c r="H2787" i="11"/>
  <c r="F2775" i="11"/>
  <c r="F2764" i="11"/>
  <c r="I2738" i="11"/>
  <c r="H2693" i="11"/>
  <c r="H2688" i="11"/>
  <c r="G2684" i="11"/>
  <c r="I2679" i="11"/>
  <c r="F2670" i="11"/>
  <c r="F2661" i="11"/>
  <c r="F2651" i="11"/>
  <c r="F2642" i="11"/>
  <c r="F2637" i="11"/>
  <c r="F2600" i="11"/>
  <c r="F2596" i="11"/>
  <c r="I2591" i="11"/>
  <c r="H2587" i="11"/>
  <c r="I2578" i="11"/>
  <c r="G2570" i="11"/>
  <c r="F2553" i="11"/>
  <c r="G2543" i="11"/>
  <c r="G2539" i="11"/>
  <c r="I2530" i="11"/>
  <c r="H2526" i="11"/>
  <c r="I2522" i="11"/>
  <c r="I2518" i="11"/>
  <c r="F2511" i="11"/>
  <c r="F2500" i="11"/>
  <c r="F2493" i="11"/>
  <c r="F2489" i="11"/>
  <c r="I2485" i="11"/>
  <c r="G2478" i="11"/>
  <c r="I2474" i="11"/>
  <c r="G2456" i="11"/>
  <c r="H2445" i="11"/>
  <c r="F2442" i="11"/>
  <c r="I2432" i="11"/>
  <c r="H2429" i="11"/>
  <c r="F2426" i="11"/>
  <c r="I2416" i="11"/>
  <c r="H2413" i="11"/>
  <c r="F2407" i="11"/>
  <c r="F2404" i="11"/>
  <c r="F2401" i="11"/>
  <c r="F2398" i="11"/>
  <c r="F2395" i="11"/>
  <c r="F2392" i="11"/>
  <c r="F2389" i="11"/>
  <c r="H2364" i="11"/>
  <c r="H2361" i="11"/>
  <c r="H2358" i="11"/>
  <c r="H2355" i="11"/>
  <c r="I2352" i="11"/>
  <c r="H2372" i="11"/>
  <c r="H2366" i="11"/>
  <c r="G2360" i="11"/>
  <c r="H2348" i="11"/>
  <c r="G2305" i="11"/>
  <c r="G2300" i="11"/>
  <c r="F2295" i="11"/>
  <c r="G2279" i="11"/>
  <c r="G2263" i="11"/>
  <c r="H2248" i="11"/>
  <c r="H2243" i="11"/>
  <c r="H2228" i="11"/>
  <c r="G2223" i="11"/>
  <c r="F2219" i="11"/>
  <c r="G2191" i="11"/>
  <c r="H2187" i="11"/>
  <c r="F2174" i="11"/>
  <c r="G2156" i="11"/>
  <c r="F2139" i="11"/>
  <c r="G2134" i="11"/>
  <c r="F2126" i="11"/>
  <c r="G2118" i="11"/>
  <c r="F2107" i="11"/>
  <c r="G2099" i="11"/>
  <c r="F2095" i="11"/>
  <c r="G2084" i="11"/>
  <c r="G2062" i="11"/>
  <c r="H2047" i="11"/>
  <c r="F2022" i="11"/>
  <c r="F2008" i="11"/>
  <c r="F2001" i="11"/>
  <c r="F1994" i="11"/>
  <c r="G1963" i="11"/>
  <c r="H1959" i="11"/>
  <c r="G1956" i="11"/>
  <c r="F1939" i="11"/>
  <c r="G1935" i="11"/>
  <c r="F1925" i="11"/>
  <c r="G1918" i="11"/>
  <c r="F1911" i="11"/>
  <c r="F1894" i="11"/>
  <c r="F1877" i="11"/>
  <c r="F1864" i="11"/>
  <c r="F1851" i="11"/>
  <c r="F1841" i="11"/>
  <c r="F1831" i="11"/>
  <c r="G1795" i="11"/>
  <c r="G1785" i="11"/>
  <c r="F1782" i="11"/>
  <c r="G1775" i="11"/>
  <c r="F1772" i="11"/>
  <c r="F1762" i="11"/>
  <c r="F1749" i="11"/>
  <c r="F1736" i="11"/>
  <c r="G1726" i="11"/>
  <c r="F1723" i="11"/>
  <c r="F1713" i="11"/>
  <c r="G1703" i="11"/>
  <c r="F1689" i="11"/>
  <c r="G1686" i="11"/>
  <c r="F1672" i="11"/>
  <c r="F1669" i="11"/>
  <c r="G1666" i="11"/>
  <c r="F1652" i="11"/>
  <c r="F1635" i="11"/>
  <c r="G1632" i="11"/>
  <c r="F1615" i="11"/>
  <c r="F1598" i="11"/>
  <c r="G1576" i="11"/>
  <c r="G1560" i="11"/>
  <c r="G1544" i="11"/>
  <c r="G1528" i="11"/>
  <c r="G1512" i="11"/>
  <c r="G1496" i="11"/>
  <c r="G1488" i="11"/>
  <c r="G1480" i="11"/>
  <c r="G1472" i="11"/>
  <c r="G1464" i="11"/>
  <c r="G1448" i="11"/>
  <c r="G1440" i="11"/>
  <c r="G1432" i="11"/>
  <c r="G1424" i="11"/>
  <c r="G1416" i="11"/>
  <c r="G1408" i="11"/>
  <c r="G1400" i="11"/>
  <c r="G1392" i="11"/>
  <c r="G1384" i="11"/>
  <c r="G1376" i="11"/>
  <c r="G1360" i="11"/>
  <c r="G1352" i="11"/>
  <c r="G1336" i="11"/>
  <c r="G1328" i="11"/>
  <c r="G1320" i="11"/>
  <c r="G1304" i="11"/>
  <c r="G1296" i="11"/>
  <c r="G1288" i="11"/>
  <c r="G1272" i="11"/>
  <c r="G1264" i="11"/>
  <c r="G1256" i="11"/>
  <c r="G1248" i="11"/>
  <c r="G1232" i="11"/>
  <c r="G1216" i="11"/>
  <c r="G1208" i="11"/>
  <c r="G1200" i="11"/>
  <c r="F2403" i="11"/>
  <c r="I2387" i="11"/>
  <c r="G2372" i="11"/>
  <c r="G2366" i="11"/>
  <c r="H2331" i="11"/>
  <c r="G2315" i="11"/>
  <c r="I2289" i="11"/>
  <c r="H2284" i="11"/>
  <c r="F2279" i="11"/>
  <c r="H2268" i="11"/>
  <c r="F2263" i="11"/>
  <c r="G2243" i="11"/>
  <c r="F2238" i="11"/>
  <c r="G2228" i="11"/>
  <c r="F2223" i="11"/>
  <c r="H2204" i="11"/>
  <c r="H2200" i="11"/>
  <c r="F2191" i="11"/>
  <c r="G2187" i="11"/>
  <c r="G2169" i="11"/>
  <c r="G2151" i="11"/>
  <c r="H2147" i="11"/>
  <c r="F2134" i="11"/>
  <c r="F2118" i="11"/>
  <c r="F2099" i="11"/>
  <c r="H2087" i="11"/>
  <c r="F2062" i="11"/>
  <c r="G2051" i="11"/>
  <c r="G2047" i="11"/>
  <c r="F2040" i="11"/>
  <c r="H2036" i="11"/>
  <c r="F2029" i="11"/>
  <c r="F2018" i="11"/>
  <c r="G1987" i="11"/>
  <c r="H1983" i="11"/>
  <c r="G1980" i="11"/>
  <c r="F1963" i="11"/>
  <c r="G1959" i="11"/>
  <c r="F1949" i="11"/>
  <c r="F1935" i="11"/>
  <c r="I2418" i="11"/>
  <c r="G2395" i="11"/>
  <c r="G2347" i="11"/>
  <c r="H2320" i="11"/>
  <c r="F2315" i="11"/>
  <c r="G2289" i="11"/>
  <c r="G2284" i="11"/>
  <c r="G2268" i="11"/>
  <c r="H2252" i="11"/>
  <c r="G2247" i="11"/>
  <c r="F2243" i="11"/>
  <c r="G2204" i="11"/>
  <c r="F2187" i="11"/>
  <c r="H2164" i="11"/>
  <c r="H2160" i="11"/>
  <c r="F2151" i="11"/>
  <c r="G2147" i="11"/>
  <c r="F2110" i="11"/>
  <c r="G2091" i="11"/>
  <c r="G2087" i="11"/>
  <c r="F2080" i="11"/>
  <c r="H2076" i="11"/>
  <c r="F2069" i="11"/>
  <c r="F2058" i="11"/>
  <c r="F2051" i="11"/>
  <c r="F2047" i="11"/>
  <c r="G2036" i="11"/>
  <c r="I2454" i="11"/>
  <c r="I2434" i="11"/>
  <c r="H2426" i="11"/>
  <c r="H2418" i="11"/>
  <c r="I2410" i="11"/>
  <c r="I2378" i="11"/>
  <c r="G2352" i="11"/>
  <c r="F2347" i="11"/>
  <c r="H2335" i="11"/>
  <c r="F2330" i="11"/>
  <c r="G2299" i="11"/>
  <c r="G2252" i="11"/>
  <c r="F2247" i="11"/>
  <c r="G2199" i="11"/>
  <c r="H2195" i="11"/>
  <c r="F2182" i="11"/>
  <c r="G2164" i="11"/>
  <c r="I2155" i="11"/>
  <c r="F2147" i="11"/>
  <c r="H2125" i="11"/>
  <c r="F2102" i="11"/>
  <c r="F2091" i="11"/>
  <c r="F2087" i="11"/>
  <c r="I2083" i="11"/>
  <c r="G2076" i="11"/>
  <c r="H2039" i="11"/>
  <c r="H2014" i="11"/>
  <c r="F2011" i="11"/>
  <c r="G2007" i="11"/>
  <c r="F1997" i="11"/>
  <c r="G1990" i="11"/>
  <c r="F1983" i="11"/>
  <c r="H2434" i="11"/>
  <c r="F2386" i="11"/>
  <c r="I2358" i="11"/>
  <c r="G2341" i="11"/>
  <c r="F2335" i="11"/>
  <c r="H2324" i="11"/>
  <c r="G2319" i="11"/>
  <c r="H2304" i="11"/>
  <c r="F2299" i="11"/>
  <c r="H2232" i="11"/>
  <c r="H2227" i="11"/>
  <c r="H2212" i="11"/>
  <c r="H2208" i="11"/>
  <c r="F2199" i="11"/>
  <c r="G2195" i="11"/>
  <c r="G2177" i="11"/>
  <c r="I2172" i="11"/>
  <c r="G2159" i="11"/>
  <c r="H2155" i="11"/>
  <c r="F2142" i="11"/>
  <c r="F2133" i="11"/>
  <c r="F2125" i="11"/>
  <c r="H2117" i="11"/>
  <c r="G2094" i="11"/>
  <c r="H2083" i="11"/>
  <c r="H2079" i="11"/>
  <c r="I2068" i="11"/>
  <c r="F2054" i="11"/>
  <c r="H2050" i="11"/>
  <c r="G2039" i="11"/>
  <c r="F2032" i="11"/>
  <c r="H2028" i="11"/>
  <c r="F2409" i="11"/>
  <c r="G2401" i="11"/>
  <c r="I2393" i="11"/>
  <c r="F2364" i="11"/>
  <c r="F2358" i="11"/>
  <c r="G2324" i="11"/>
  <c r="F2319" i="11"/>
  <c r="I2308" i="11"/>
  <c r="I2288" i="11"/>
  <c r="G2283" i="11"/>
  <c r="I2272" i="11"/>
  <c r="G2267" i="11"/>
  <c r="I2256" i="11"/>
  <c r="I2236" i="11"/>
  <c r="G2227" i="11"/>
  <c r="F2222" i="11"/>
  <c r="G2212" i="11"/>
  <c r="I2203" i="11"/>
  <c r="F2195" i="11"/>
  <c r="H2172" i="11"/>
  <c r="H2168" i="11"/>
  <c r="F2159" i="11"/>
  <c r="G2155" i="11"/>
  <c r="I2150" i="11"/>
  <c r="G2137" i="11"/>
  <c r="F2117" i="11"/>
  <c r="G2113" i="11"/>
  <c r="H2109" i="11"/>
  <c r="I2105" i="11"/>
  <c r="F2094" i="11"/>
  <c r="H2090" i="11"/>
  <c r="G2083" i="11"/>
  <c r="G2079" i="11"/>
  <c r="H2370" i="11"/>
  <c r="H2351" i="11"/>
  <c r="F2340" i="11"/>
  <c r="H2334" i="11"/>
  <c r="H2329" i="11"/>
  <c r="I2313" i="11"/>
  <c r="H2308" i="11"/>
  <c r="G2303" i="11"/>
  <c r="H2288" i="11"/>
  <c r="F2283" i="11"/>
  <c r="H2272" i="11"/>
  <c r="F2267" i="11"/>
  <c r="H2256" i="11"/>
  <c r="H2251" i="11"/>
  <c r="I2246" i="11"/>
  <c r="H2236" i="11"/>
  <c r="G2231" i="11"/>
  <c r="F2227" i="11"/>
  <c r="G2207" i="11"/>
  <c r="H2203" i="11"/>
  <c r="F2190" i="11"/>
  <c r="I2185" i="11"/>
  <c r="G2172" i="11"/>
  <c r="I2163" i="11"/>
  <c r="F2155" i="11"/>
  <c r="G2150" i="11"/>
  <c r="I2132" i="11"/>
  <c r="I2124" i="11"/>
  <c r="F2109" i="11"/>
  <c r="G2105" i="11"/>
  <c r="F2400" i="11"/>
  <c r="I2384" i="11"/>
  <c r="H2363" i="11"/>
  <c r="H2357" i="11"/>
  <c r="G2351" i="11"/>
  <c r="G2334" i="11"/>
  <c r="G2313" i="11"/>
  <c r="G2308" i="11"/>
  <c r="F2303" i="11"/>
  <c r="I2292" i="11"/>
  <c r="G2251" i="11"/>
  <c r="F2246" i="11"/>
  <c r="G2236" i="11"/>
  <c r="F2231" i="11"/>
  <c r="I2216" i="11"/>
  <c r="F2207" i="11"/>
  <c r="G2203" i="11"/>
  <c r="G2185" i="11"/>
  <c r="I2180" i="11"/>
  <c r="I2176" i="11"/>
  <c r="G2167" i="11"/>
  <c r="H2163" i="11"/>
  <c r="F2150" i="11"/>
  <c r="H2132" i="11"/>
  <c r="I2128" i="11"/>
  <c r="H2124" i="11"/>
  <c r="I2120" i="11"/>
  <c r="I2116" i="11"/>
  <c r="F2101" i="11"/>
  <c r="G2097" i="11"/>
  <c r="H2075" i="11"/>
  <c r="H2071" i="11"/>
  <c r="H2064" i="11"/>
  <c r="I2060" i="11"/>
  <c r="H2053" i="11"/>
  <c r="F2046" i="11"/>
  <c r="H2042" i="11"/>
  <c r="G2035" i="11"/>
  <c r="G2031" i="11"/>
  <c r="F2024" i="11"/>
  <c r="H2020" i="11"/>
  <c r="G2003" i="11"/>
  <c r="H1999" i="11"/>
  <c r="G1996" i="11"/>
  <c r="H1989" i="11"/>
  <c r="H1982" i="11"/>
  <c r="F1979" i="11"/>
  <c r="G1975" i="11"/>
  <c r="I1968" i="11"/>
  <c r="F1965" i="11"/>
  <c r="G1958" i="11"/>
  <c r="F1951" i="11"/>
  <c r="H1944" i="11"/>
  <c r="F1934" i="11"/>
  <c r="H1930" i="11"/>
  <c r="I1923" i="11"/>
  <c r="F1920" i="11"/>
  <c r="F1913" i="11"/>
  <c r="F1906" i="11"/>
  <c r="H1899" i="11"/>
  <c r="H1892" i="11"/>
  <c r="F1882" i="11"/>
  <c r="I1872" i="11"/>
  <c r="F1869" i="11"/>
  <c r="H1859" i="11"/>
  <c r="F1856" i="11"/>
  <c r="G1846" i="11"/>
  <c r="F1843" i="11"/>
  <c r="G1836" i="11"/>
  <c r="F1833" i="11"/>
  <c r="H1826" i="11"/>
  <c r="F1823" i="11"/>
  <c r="H1813" i="11"/>
  <c r="H1800" i="11"/>
  <c r="G1787" i="11"/>
  <c r="G1777" i="11"/>
  <c r="F1774" i="11"/>
  <c r="G1767" i="11"/>
  <c r="F1764" i="11"/>
  <c r="F1754" i="11"/>
  <c r="I1744" i="11"/>
  <c r="F1741" i="11"/>
  <c r="H1731" i="11"/>
  <c r="F1728" i="11"/>
  <c r="G1718" i="11"/>
  <c r="F1715" i="11"/>
  <c r="G1708" i="11"/>
  <c r="F1705" i="11"/>
  <c r="F1702" i="11"/>
  <c r="G1699" i="11"/>
  <c r="H1696" i="11"/>
  <c r="F1682" i="11"/>
  <c r="G1679" i="11"/>
  <c r="F1665" i="11"/>
  <c r="G1662" i="11"/>
  <c r="F1648" i="11"/>
  <c r="F1645" i="11"/>
  <c r="G1642" i="11"/>
  <c r="F1628" i="11"/>
  <c r="G1625" i="11"/>
  <c r="F1611" i="11"/>
  <c r="G1608" i="11"/>
  <c r="H1605" i="11"/>
  <c r="F1591" i="11"/>
  <c r="F1583" i="11"/>
  <c r="F1575" i="11"/>
  <c r="F1567" i="11"/>
  <c r="F2423" i="11"/>
  <c r="G2392" i="11"/>
  <c r="H2369" i="11"/>
  <c r="G2363" i="11"/>
  <c r="G2357" i="11"/>
  <c r="I2345" i="11"/>
  <c r="I2328" i="11"/>
  <c r="G2323" i="11"/>
  <c r="I2297" i="11"/>
  <c r="H2292" i="11"/>
  <c r="G2287" i="11"/>
  <c r="G2271" i="11"/>
  <c r="G2255" i="11"/>
  <c r="F2251" i="11"/>
  <c r="H2216" i="11"/>
  <c r="I2211" i="11"/>
  <c r="F2203" i="11"/>
  <c r="H2180" i="11"/>
  <c r="H2176" i="11"/>
  <c r="F2167" i="11"/>
  <c r="G2163" i="11"/>
  <c r="I2140" i="11"/>
  <c r="I2136" i="11"/>
  <c r="G2132" i="11"/>
  <c r="H2128" i="11"/>
  <c r="G2124" i="11"/>
  <c r="H2120" i="11"/>
  <c r="H2116" i="11"/>
  <c r="H2093" i="11"/>
  <c r="F2086" i="11"/>
  <c r="H2082" i="11"/>
  <c r="G2075" i="11"/>
  <c r="G2071" i="11"/>
  <c r="F2064" i="11"/>
  <c r="H2060" i="11"/>
  <c r="F2053" i="11"/>
  <c r="F2042" i="11"/>
  <c r="F2035" i="11"/>
  <c r="F2031" i="11"/>
  <c r="G2020" i="11"/>
  <c r="H2013" i="11"/>
  <c r="F2003" i="11"/>
  <c r="G1999" i="11"/>
  <c r="I1992" i="11"/>
  <c r="F1989" i="11"/>
  <c r="G1982" i="11"/>
  <c r="F1975" i="11"/>
  <c r="H1968" i="11"/>
  <c r="F1958" i="11"/>
  <c r="H1954" i="11"/>
  <c r="F1944" i="11"/>
  <c r="F1937" i="11"/>
  <c r="F1930" i="11"/>
  <c r="H1923" i="11"/>
  <c r="H1916" i="11"/>
  <c r="G1899" i="11"/>
  <c r="H1895" i="11"/>
  <c r="G1892" i="11"/>
  <c r="H1885" i="11"/>
  <c r="H1872" i="11"/>
  <c r="G1859" i="11"/>
  <c r="F1846" i="11"/>
  <c r="F1836" i="11"/>
  <c r="F1826" i="11"/>
  <c r="I1816" i="11"/>
  <c r="F1813" i="11"/>
  <c r="H1803" i="11"/>
  <c r="F1800" i="11"/>
  <c r="F1787" i="11"/>
  <c r="F1777" i="11"/>
  <c r="H1770" i="11"/>
  <c r="F1767" i="11"/>
  <c r="H1757" i="11"/>
  <c r="H1744" i="11"/>
  <c r="G1731" i="11"/>
  <c r="F1718" i="11"/>
  <c r="F1708" i="11"/>
  <c r="F1699" i="11"/>
  <c r="G1696" i="11"/>
  <c r="H1693" i="11"/>
  <c r="F1679" i="11"/>
  <c r="F1662" i="11"/>
  <c r="H1656" i="11"/>
  <c r="H2415" i="11"/>
  <c r="H2407" i="11"/>
  <c r="H2375" i="11"/>
  <c r="G2369" i="11"/>
  <c r="F2323" i="11"/>
  <c r="G2297" i="11"/>
  <c r="G2292" i="11"/>
  <c r="F2287" i="11"/>
  <c r="H2276" i="11"/>
  <c r="F2271" i="11"/>
  <c r="H2260" i="11"/>
  <c r="F2255" i="11"/>
  <c r="H2211" i="11"/>
  <c r="F2198" i="11"/>
  <c r="G2180" i="11"/>
  <c r="F2163" i="11"/>
  <c r="G2158" i="11"/>
  <c r="H2140" i="11"/>
  <c r="H2136" i="11"/>
  <c r="F2120" i="11"/>
  <c r="G2116" i="11"/>
  <c r="H2108" i="11"/>
  <c r="F2093" i="11"/>
  <c r="F2082" i="11"/>
  <c r="F2075" i="11"/>
  <c r="F2071" i="11"/>
  <c r="G2060" i="11"/>
  <c r="H2023" i="11"/>
  <c r="F2013" i="11"/>
  <c r="F1999" i="11"/>
  <c r="F1982" i="11"/>
  <c r="F1968" i="11"/>
  <c r="F1961" i="11"/>
  <c r="F1954" i="11"/>
  <c r="G1923" i="11"/>
  <c r="H1919" i="11"/>
  <c r="G1916" i="11"/>
  <c r="F1899" i="11"/>
  <c r="G1895" i="11"/>
  <c r="F1885" i="11"/>
  <c r="F1872" i="11"/>
  <c r="F1859" i="11"/>
  <c r="F1849" i="11"/>
  <c r="F1839" i="11"/>
  <c r="G1803" i="11"/>
  <c r="F1790" i="11"/>
  <c r="F1780" i="11"/>
  <c r="F1770" i="11"/>
  <c r="F1757" i="11"/>
  <c r="F1744" i="11"/>
  <c r="F1731" i="11"/>
  <c r="F1721" i="11"/>
  <c r="F1711" i="11"/>
  <c r="F1696" i="11"/>
  <c r="F1693" i="11"/>
  <c r="F1676" i="11"/>
  <c r="F1659" i="11"/>
  <c r="G1656" i="11"/>
  <c r="F1639" i="11"/>
  <c r="G1636" i="11"/>
  <c r="F1622" i="11"/>
  <c r="F1602" i="11"/>
  <c r="G1599" i="11"/>
  <c r="F1588" i="11"/>
  <c r="F1580" i="11"/>
  <c r="F1572" i="11"/>
  <c r="F1564" i="11"/>
  <c r="F1556" i="11"/>
  <c r="F1548" i="11"/>
  <c r="F1540" i="11"/>
  <c r="F1532" i="11"/>
  <c r="F1524" i="11"/>
  <c r="F1516" i="11"/>
  <c r="F1508" i="11"/>
  <c r="F1500" i="11"/>
  <c r="F1492" i="11"/>
  <c r="F1484" i="11"/>
  <c r="F1476" i="11"/>
  <c r="F1468" i="11"/>
  <c r="F1460" i="11"/>
  <c r="F1452" i="11"/>
  <c r="F1444" i="11"/>
  <c r="F1436" i="11"/>
  <c r="F1428" i="11"/>
  <c r="F1420" i="11"/>
  <c r="F1412" i="11"/>
  <c r="F1404" i="11"/>
  <c r="F1396" i="11"/>
  <c r="F1388" i="11"/>
  <c r="F1380" i="11"/>
  <c r="F1372" i="11"/>
  <c r="F1364" i="11"/>
  <c r="G2480" i="11"/>
  <c r="H2469" i="11"/>
  <c r="H2431" i="11"/>
  <c r="F2415" i="11"/>
  <c r="F2350" i="11"/>
  <c r="I2338" i="11"/>
  <c r="F2333" i="11"/>
  <c r="G2307" i="11"/>
  <c r="G2276" i="11"/>
  <c r="G2260" i="11"/>
  <c r="H2240" i="11"/>
  <c r="H2235" i="11"/>
  <c r="H2220" i="11"/>
  <c r="G2215" i="11"/>
  <c r="G2211" i="11"/>
  <c r="G2193" i="11"/>
  <c r="G2175" i="11"/>
  <c r="H2171" i="11"/>
  <c r="F2158" i="11"/>
  <c r="G2140" i="11"/>
  <c r="G2127" i="11"/>
  <c r="F2112" i="11"/>
  <c r="G2108" i="11"/>
  <c r="H2100" i="11"/>
  <c r="G2089" i="11"/>
  <c r="H2063" i="11"/>
  <c r="F2038" i="11"/>
  <c r="G2027" i="11"/>
  <c r="G2023" i="11"/>
  <c r="F2006" i="11"/>
  <c r="F1992" i="11"/>
  <c r="F1985" i="11"/>
  <c r="F1978" i="11"/>
  <c r="G1947" i="11"/>
  <c r="H1943" i="11"/>
  <c r="F1923" i="11"/>
  <c r="G1919" i="11"/>
  <c r="F1909" i="11"/>
  <c r="F1895" i="11"/>
  <c r="G1875" i="11"/>
  <c r="F1862" i="11"/>
  <c r="F1852" i="11"/>
  <c r="F1842" i="11"/>
  <c r="F1829" i="11"/>
  <c r="F1816" i="11"/>
  <c r="F1803" i="11"/>
  <c r="F1793" i="11"/>
  <c r="F1783" i="11"/>
  <c r="G1747" i="11"/>
  <c r="F1734" i="11"/>
  <c r="F1724" i="11"/>
  <c r="F1714" i="11"/>
  <c r="F1690" i="11"/>
  <c r="F1673" i="11"/>
  <c r="F1656" i="11"/>
  <c r="F1653" i="11"/>
  <c r="F1636" i="11"/>
  <c r="F1619" i="11"/>
  <c r="F1599" i="11"/>
  <c r="G1577" i="11"/>
  <c r="G1561" i="11"/>
  <c r="G1545" i="11"/>
  <c r="G1537" i="11"/>
  <c r="G1529" i="11"/>
  <c r="G1513" i="11"/>
  <c r="G1505" i="11"/>
  <c r="F2431" i="11"/>
  <c r="F2406" i="11"/>
  <c r="I2390" i="11"/>
  <c r="H2338" i="11"/>
  <c r="G2327" i="11"/>
  <c r="H2312" i="11"/>
  <c r="F2307" i="11"/>
  <c r="G2235" i="11"/>
  <c r="F2230" i="11"/>
  <c r="G2220" i="11"/>
  <c r="F2215" i="11"/>
  <c r="F2211" i="11"/>
  <c r="G2206" i="11"/>
  <c r="H2188" i="11"/>
  <c r="H2184" i="11"/>
  <c r="F2175" i="11"/>
  <c r="G2171" i="11"/>
  <c r="G2135" i="11"/>
  <c r="F2127" i="11"/>
  <c r="G2119" i="11"/>
  <c r="F2104" i="11"/>
  <c r="G2100" i="11"/>
  <c r="F2078" i="11"/>
  <c r="G2067" i="11"/>
  <c r="G2063" i="11"/>
  <c r="F2056" i="11"/>
  <c r="H2052" i="11"/>
  <c r="F2045" i="11"/>
  <c r="F2034" i="11"/>
  <c r="F2027" i="11"/>
  <c r="F2023" i="11"/>
  <c r="F2016" i="11"/>
  <c r="F2009" i="11"/>
  <c r="F2002" i="11"/>
  <c r="H1967" i="11"/>
  <c r="F1947" i="11"/>
  <c r="G1943" i="11"/>
  <c r="F1933" i="11"/>
  <c r="F1919" i="11"/>
  <c r="F1902" i="11"/>
  <c r="F1888" i="11"/>
  <c r="G1878" i="11"/>
  <c r="F1875" i="11"/>
  <c r="G1868" i="11"/>
  <c r="F1865" i="11"/>
  <c r="F1855" i="11"/>
  <c r="F1806" i="11"/>
  <c r="G1799" i="11"/>
  <c r="F1796" i="11"/>
  <c r="F1786" i="11"/>
  <c r="F1773" i="11"/>
  <c r="F1760" i="11"/>
  <c r="F1747" i="11"/>
  <c r="F1737" i="11"/>
  <c r="F1727" i="11"/>
  <c r="F1687" i="11"/>
  <c r="G1684" i="11"/>
  <c r="F1670" i="11"/>
  <c r="G1667" i="11"/>
  <c r="F1650" i="11"/>
  <c r="F1633" i="11"/>
  <c r="F1616" i="11"/>
  <c r="F1613" i="11"/>
  <c r="G1610" i="11"/>
  <c r="F1596" i="11"/>
  <c r="G1593" i="11"/>
  <c r="F1585" i="11"/>
  <c r="F1577" i="11"/>
  <c r="H2458" i="11"/>
  <c r="I2421" i="11"/>
  <c r="G2398" i="11"/>
  <c r="F2355" i="11"/>
  <c r="G2344" i="11"/>
  <c r="I2332" i="11"/>
  <c r="F2327" i="11"/>
  <c r="G2291" i="11"/>
  <c r="H2244" i="11"/>
  <c r="G2239" i="11"/>
  <c r="F2235" i="11"/>
  <c r="F2206" i="11"/>
  <c r="G2188" i="11"/>
  <c r="I2179" i="11"/>
  <c r="F2171" i="11"/>
  <c r="H2148" i="11"/>
  <c r="H2144" i="11"/>
  <c r="F2135" i="11"/>
  <c r="H2131" i="11"/>
  <c r="F2119" i="11"/>
  <c r="I2115" i="11"/>
  <c r="G2111" i="11"/>
  <c r="F2096" i="11"/>
  <c r="H2092" i="11"/>
  <c r="F2085" i="11"/>
  <c r="F2074" i="11"/>
  <c r="F2067" i="11"/>
  <c r="F2063" i="11"/>
  <c r="I2059" i="11"/>
  <c r="G2052" i="11"/>
  <c r="G2041" i="11"/>
  <c r="G1995" i="11"/>
  <c r="H1991" i="11"/>
  <c r="G1988" i="11"/>
  <c r="H1974" i="11"/>
  <c r="F1971" i="11"/>
  <c r="G1967" i="11"/>
  <c r="F1957" i="11"/>
  <c r="F1943" i="11"/>
  <c r="G1929" i="11"/>
  <c r="F1926" i="11"/>
  <c r="I1915" i="11"/>
  <c r="F1912" i="11"/>
  <c r="F1905" i="11"/>
  <c r="F1898" i="11"/>
  <c r="H1884" i="11"/>
  <c r="G1881" i="11"/>
  <c r="F1878" i="11"/>
  <c r="G1871" i="11"/>
  <c r="F1868" i="11"/>
  <c r="F1858" i="11"/>
  <c r="F1845" i="11"/>
  <c r="F1832" i="11"/>
  <c r="H1825" i="11"/>
  <c r="F1819" i="11"/>
  <c r="H1815" i="11"/>
  <c r="F1809" i="11"/>
  <c r="F1799" i="11"/>
  <c r="I1779" i="11"/>
  <c r="H1766" i="11"/>
  <c r="H1756" i="11"/>
  <c r="G1753" i="11"/>
  <c r="F1750" i="11"/>
  <c r="G1743" i="11"/>
  <c r="F1740" i="11"/>
  <c r="F1730" i="11"/>
  <c r="F1717" i="11"/>
  <c r="F1704" i="11"/>
  <c r="F1701" i="11"/>
  <c r="H1695" i="11"/>
  <c r="F1684" i="11"/>
  <c r="H1678" i="11"/>
  <c r="I2437" i="11"/>
  <c r="I2413" i="11"/>
  <c r="I2381" i="11"/>
  <c r="F2361" i="11"/>
  <c r="H2349" i="11"/>
  <c r="F2344" i="11"/>
  <c r="G2332" i="11"/>
  <c r="I2321" i="11"/>
  <c r="H2316" i="11"/>
  <c r="G2311" i="11"/>
  <c r="H2296" i="11"/>
  <c r="F2291" i="11"/>
  <c r="G2275" i="11"/>
  <c r="G2259" i="11"/>
  <c r="F2254" i="11"/>
  <c r="G2244" i="11"/>
  <c r="F2239" i="11"/>
  <c r="I2196" i="11"/>
  <c r="G2183" i="11"/>
  <c r="H2179" i="11"/>
  <c r="F2166" i="11"/>
  <c r="G2148" i="11"/>
  <c r="I2139" i="11"/>
  <c r="G2131" i="11"/>
  <c r="H2115" i="11"/>
  <c r="F2111" i="11"/>
  <c r="I2107" i="11"/>
  <c r="G2103" i="11"/>
  <c r="G2092" i="11"/>
  <c r="I2088" i="11"/>
  <c r="G2070" i="11"/>
  <c r="H2447" i="11"/>
  <c r="F2397" i="11"/>
  <c r="G2389" i="11"/>
  <c r="H2373" i="11"/>
  <c r="F2367" i="11"/>
  <c r="H2354" i="11"/>
  <c r="G2337" i="11"/>
  <c r="G2321" i="11"/>
  <c r="G2316" i="11"/>
  <c r="F2311" i="11"/>
  <c r="I2300" i="11"/>
  <c r="H2280" i="11"/>
  <c r="F2275" i="11"/>
  <c r="H2264" i="11"/>
  <c r="F2259" i="11"/>
  <c r="H2224" i="11"/>
  <c r="H2219" i="11"/>
  <c r="H2196" i="11"/>
  <c r="H2192" i="11"/>
  <c r="F2183" i="11"/>
  <c r="G2179" i="11"/>
  <c r="G2161" i="11"/>
  <c r="I2156" i="11"/>
  <c r="I2152" i="11"/>
  <c r="G2143" i="11"/>
  <c r="H2139" i="11"/>
  <c r="F2131" i="11"/>
  <c r="F2123" i="11"/>
  <c r="G2115" i="11"/>
  <c r="H2107" i="11"/>
  <c r="F2103" i="11"/>
  <c r="H2095" i="11"/>
  <c r="H2088" i="11"/>
  <c r="I2084" i="11"/>
  <c r="H2077" i="11"/>
  <c r="F2070" i="11"/>
  <c r="H2066" i="11"/>
  <c r="G2059" i="11"/>
  <c r="G2055" i="11"/>
  <c r="F2048" i="11"/>
  <c r="H2044" i="11"/>
  <c r="F2037" i="11"/>
  <c r="F2026" i="11"/>
  <c r="F2019" i="11"/>
  <c r="G2015" i="11"/>
  <c r="I2008" i="11"/>
  <c r="F2005" i="11"/>
  <c r="G1998" i="11"/>
  <c r="F1991" i="11"/>
  <c r="H1984" i="11"/>
  <c r="F1974" i="11"/>
  <c r="H1970" i="11"/>
  <c r="F1960" i="11"/>
  <c r="F1953" i="11"/>
  <c r="F1946" i="11"/>
  <c r="F2077" i="11"/>
  <c r="F2061" i="11"/>
  <c r="I2046" i="11"/>
  <c r="F2039" i="11"/>
  <c r="H2010" i="11"/>
  <c r="H2003" i="11"/>
  <c r="H1996" i="11"/>
  <c r="F1990" i="11"/>
  <c r="H1972" i="11"/>
  <c r="F1966" i="11"/>
  <c r="H1941" i="11"/>
  <c r="H1935" i="11"/>
  <c r="F1931" i="11"/>
  <c r="H1920" i="11"/>
  <c r="G1910" i="11"/>
  <c r="G1900" i="11"/>
  <c r="G1860" i="11"/>
  <c r="F1840" i="11"/>
  <c r="F1834" i="11"/>
  <c r="F1830" i="11"/>
  <c r="G1820" i="11"/>
  <c r="H1810" i="11"/>
  <c r="I1800" i="11"/>
  <c r="H1779" i="11"/>
  <c r="F1761" i="11"/>
  <c r="H1751" i="11"/>
  <c r="F1746" i="11"/>
  <c r="I1731" i="11"/>
  <c r="I1715" i="11"/>
  <c r="G1710" i="11"/>
  <c r="H1705" i="11"/>
  <c r="F1692" i="11"/>
  <c r="G1688" i="11"/>
  <c r="H1679" i="11"/>
  <c r="F1666" i="11"/>
  <c r="F1658" i="11"/>
  <c r="H1654" i="11"/>
  <c r="F1646" i="11"/>
  <c r="H1642" i="11"/>
  <c r="F1631" i="11"/>
  <c r="F1623" i="11"/>
  <c r="F1578" i="11"/>
  <c r="G1551" i="11"/>
  <c r="G1548" i="11"/>
  <c r="G1535" i="11"/>
  <c r="G1532" i="11"/>
  <c r="G1519" i="11"/>
  <c r="G1516" i="11"/>
  <c r="G1503" i="11"/>
  <c r="G1500" i="11"/>
  <c r="F1494" i="11"/>
  <c r="F1491" i="11"/>
  <c r="F1485" i="11"/>
  <c r="F1482" i="11"/>
  <c r="F1479" i="11"/>
  <c r="G1476" i="11"/>
  <c r="F1473" i="11"/>
  <c r="G1470" i="11"/>
  <c r="G1467" i="11"/>
  <c r="F1464" i="11"/>
  <c r="G1458" i="11"/>
  <c r="G1455" i="11"/>
  <c r="G1449" i="11"/>
  <c r="H1431" i="11"/>
  <c r="F1366" i="11"/>
  <c r="F1363" i="11"/>
  <c r="F1357" i="11"/>
  <c r="G1354" i="11"/>
  <c r="F1340" i="11"/>
  <c r="G1337" i="11"/>
  <c r="F1323" i="11"/>
  <c r="F1320" i="11"/>
  <c r="G1317" i="11"/>
  <c r="F1303" i="11"/>
  <c r="G1300" i="11"/>
  <c r="F1286" i="11"/>
  <c r="F1266" i="11"/>
  <c r="G1263" i="11"/>
  <c r="F1249" i="11"/>
  <c r="G1246" i="11"/>
  <c r="F2354" i="11"/>
  <c r="F2143" i="11"/>
  <c r="I2134" i="11"/>
  <c r="H2068" i="11"/>
  <c r="G2046" i="11"/>
  <c r="F2010" i="11"/>
  <c r="G1983" i="11"/>
  <c r="F1977" i="11"/>
  <c r="G1972" i="11"/>
  <c r="H1946" i="11"/>
  <c r="F1941" i="11"/>
  <c r="F1910" i="11"/>
  <c r="F1860" i="11"/>
  <c r="F1844" i="11"/>
  <c r="F1820" i="11"/>
  <c r="F1810" i="11"/>
  <c r="F1789" i="11"/>
  <c r="I1784" i="11"/>
  <c r="G1779" i="11"/>
  <c r="I1774" i="11"/>
  <c r="F1765" i="11"/>
  <c r="G1751" i="11"/>
  <c r="F1720" i="11"/>
  <c r="H1715" i="11"/>
  <c r="F1710" i="11"/>
  <c r="G1705" i="11"/>
  <c r="I1696" i="11"/>
  <c r="F1688" i="11"/>
  <c r="F1683" i="11"/>
  <c r="H1662" i="11"/>
  <c r="G1654" i="11"/>
  <c r="F1642" i="11"/>
  <c r="H1634" i="11"/>
  <c r="H1611" i="11"/>
  <c r="G1607" i="11"/>
  <c r="F1592" i="11"/>
  <c r="G1581" i="11"/>
  <c r="F1574" i="11"/>
  <c r="H1567" i="11"/>
  <c r="F1551" i="11"/>
  <c r="G1538" i="11"/>
  <c r="F1535" i="11"/>
  <c r="G1522" i="11"/>
  <c r="F1519" i="11"/>
  <c r="G1506" i="11"/>
  <c r="F1503" i="11"/>
  <c r="F1470" i="11"/>
  <c r="F1467" i="11"/>
  <c r="F1461" i="11"/>
  <c r="F1458" i="11"/>
  <c r="F1455" i="11"/>
  <c r="F1449" i="11"/>
  <c r="F1440" i="11"/>
  <c r="G1431" i="11"/>
  <c r="G1425" i="11"/>
  <c r="H1407" i="11"/>
  <c r="F1354" i="11"/>
  <c r="F1337" i="11"/>
  <c r="G1334" i="11"/>
  <c r="F1317" i="11"/>
  <c r="F1300" i="11"/>
  <c r="G1297" i="11"/>
  <c r="F1283" i="11"/>
  <c r="F1280" i="11"/>
  <c r="G1277" i="11"/>
  <c r="F1263" i="11"/>
  <c r="I2248" i="11"/>
  <c r="G2068" i="11"/>
  <c r="F2030" i="11"/>
  <c r="H2015" i="11"/>
  <c r="F1952" i="11"/>
  <c r="F1914" i="11"/>
  <c r="H2152" i="11"/>
  <c r="H2101" i="11"/>
  <c r="H2084" i="11"/>
  <c r="I2075" i="11"/>
  <c r="F2428" i="11"/>
  <c r="H2300" i="11"/>
  <c r="F2214" i="11"/>
  <c r="F2059" i="11"/>
  <c r="I2044" i="11"/>
  <c r="G2028" i="11"/>
  <c r="F1976" i="11"/>
  <c r="G1951" i="11"/>
  <c r="F1945" i="11"/>
  <c r="H1939" i="11"/>
  <c r="G1934" i="11"/>
  <c r="H1918" i="11"/>
  <c r="I1913" i="11"/>
  <c r="G1908" i="11"/>
  <c r="H1903" i="11"/>
  <c r="F2066" i="11"/>
  <c r="I2051" i="11"/>
  <c r="G2044" i="11"/>
  <c r="F2083" i="11"/>
  <c r="G2014" i="11"/>
  <c r="F2007" i="11"/>
  <c r="G1993" i="11"/>
  <c r="F1987" i="11"/>
  <c r="H1975" i="11"/>
  <c r="F1928" i="11"/>
  <c r="G2139" i="11"/>
  <c r="I2118" i="11"/>
  <c r="H2099" i="11"/>
  <c r="F2090" i="11"/>
  <c r="I2057" i="11"/>
  <c r="F2050" i="11"/>
  <c r="I2035" i="11"/>
  <c r="F2014" i="11"/>
  <c r="F1993" i="11"/>
  <c r="I1980" i="11"/>
  <c r="F1969" i="11"/>
  <c r="H1962" i="11"/>
  <c r="I1955" i="11"/>
  <c r="F1950" i="11"/>
  <c r="I1944" i="11"/>
  <c r="H1938" i="11"/>
  <c r="F1922" i="11"/>
  <c r="I1907" i="11"/>
  <c r="F1897" i="11"/>
  <c r="G2404" i="11"/>
  <c r="H2360" i="11"/>
  <c r="F2179" i="11"/>
  <c r="I2064" i="11"/>
  <c r="G2057" i="11"/>
  <c r="F2043" i="11"/>
  <c r="H2035" i="11"/>
  <c r="H2026" i="11"/>
  <c r="H1986" i="11"/>
  <c r="F1962" i="11"/>
  <c r="H1955" i="11"/>
  <c r="F1938" i="11"/>
  <c r="H1927" i="11"/>
  <c r="F1883" i="11"/>
  <c r="G1873" i="11"/>
  <c r="G1857" i="11"/>
  <c r="G1827" i="11"/>
  <c r="F1822" i="11"/>
  <c r="G1817" i="11"/>
  <c r="F1812" i="11"/>
  <c r="G1807" i="11"/>
  <c r="H1797" i="11"/>
  <c r="H1787" i="11"/>
  <c r="H1777" i="11"/>
  <c r="G1772" i="11"/>
  <c r="G1758" i="11"/>
  <c r="H1748" i="11"/>
  <c r="F1733" i="11"/>
  <c r="I1728" i="11"/>
  <c r="F1698" i="11"/>
  <c r="G1694" i="11"/>
  <c r="G1672" i="11"/>
  <c r="G1668" i="11"/>
  <c r="F1664" i="11"/>
  <c r="F1660" i="11"/>
  <c r="G1648" i="11"/>
  <c r="G1617" i="11"/>
  <c r="G1609" i="11"/>
  <c r="G1594" i="11"/>
  <c r="F1590" i="11"/>
  <c r="G1583" i="11"/>
  <c r="G1562" i="11"/>
  <c r="F1559" i="11"/>
  <c r="G1546" i="11"/>
  <c r="F1543" i="11"/>
  <c r="G1530" i="11"/>
  <c r="F1527" i="11"/>
  <c r="G1514" i="11"/>
  <c r="F1511" i="11"/>
  <c r="G1498" i="11"/>
  <c r="G1495" i="11"/>
  <c r="G1489" i="11"/>
  <c r="H1471" i="11"/>
  <c r="F1406" i="11"/>
  <c r="F1403" i="11"/>
  <c r="F1397" i="11"/>
  <c r="F1394" i="11"/>
  <c r="F1391" i="11"/>
  <c r="G1388" i="11"/>
  <c r="F1385" i="11"/>
  <c r="G1382" i="11"/>
  <c r="G1379" i="11"/>
  <c r="F1376" i="11"/>
  <c r="G1373" i="11"/>
  <c r="G1370" i="11"/>
  <c r="G1367" i="11"/>
  <c r="F1347" i="11"/>
  <c r="F1344" i="11"/>
  <c r="F1327" i="11"/>
  <c r="F1310" i="11"/>
  <c r="G1307" i="11"/>
  <c r="F1290" i="11"/>
  <c r="G1287" i="11"/>
  <c r="F1273" i="11"/>
  <c r="G1270" i="11"/>
  <c r="F1253" i="11"/>
  <c r="G1250" i="11"/>
  <c r="F1236" i="11"/>
  <c r="F1219" i="11"/>
  <c r="F1216" i="11"/>
  <c r="G1213" i="11"/>
  <c r="F2072" i="11"/>
  <c r="H1998" i="11"/>
  <c r="F1986" i="11"/>
  <c r="G1974" i="11"/>
  <c r="G1955" i="11"/>
  <c r="H1932" i="11"/>
  <c r="G1927" i="11"/>
  <c r="F1917" i="11"/>
  <c r="H1911" i="11"/>
  <c r="G1907" i="11"/>
  <c r="F1873" i="11"/>
  <c r="F1857" i="11"/>
  <c r="G1831" i="11"/>
  <c r="F1827" i="11"/>
  <c r="F1817" i="11"/>
  <c r="F1807" i="11"/>
  <c r="F1797" i="11"/>
  <c r="H1767" i="11"/>
  <c r="F1758" i="11"/>
  <c r="F1753" i="11"/>
  <c r="G1748" i="11"/>
  <c r="F1743" i="11"/>
  <c r="H1738" i="11"/>
  <c r="H1728" i="11"/>
  <c r="F1707" i="11"/>
  <c r="I1702" i="11"/>
  <c r="F1694" i="11"/>
  <c r="H1685" i="11"/>
  <c r="F1668" i="11"/>
  <c r="G1640" i="11"/>
  <c r="H1628" i="11"/>
  <c r="F1617" i="11"/>
  <c r="F1609" i="11"/>
  <c r="F1594" i="11"/>
  <c r="H1586" i="11"/>
  <c r="G1579" i="11"/>
  <c r="F1562" i="11"/>
  <c r="F1546" i="11"/>
  <c r="F1530" i="11"/>
  <c r="F1514" i="11"/>
  <c r="F1498" i="11"/>
  <c r="F1495" i="11"/>
  <c r="G1492" i="11"/>
  <c r="F1489" i="11"/>
  <c r="G1483" i="11"/>
  <c r="F1480" i="11"/>
  <c r="G1471" i="11"/>
  <c r="H1447" i="11"/>
  <c r="F1382" i="11"/>
  <c r="F1379" i="11"/>
  <c r="F1373" i="11"/>
  <c r="F1370" i="11"/>
  <c r="F1367" i="11"/>
  <c r="F1361" i="11"/>
  <c r="F1341" i="11"/>
  <c r="G1338" i="11"/>
  <c r="F1324" i="11"/>
  <c r="G1321" i="11"/>
  <c r="F1307" i="11"/>
  <c r="F1304" i="11"/>
  <c r="I2348" i="11"/>
  <c r="G2107" i="11"/>
  <c r="I2097" i="11"/>
  <c r="H2005" i="11"/>
  <c r="F1998" i="11"/>
  <c r="I1979" i="11"/>
  <c r="F1955" i="11"/>
  <c r="I1948" i="11"/>
  <c r="G1932" i="11"/>
  <c r="F1927" i="11"/>
  <c r="G1921" i="11"/>
  <c r="G1911" i="11"/>
  <c r="F1907" i="11"/>
  <c r="H1901" i="11"/>
  <c r="I1896" i="11"/>
  <c r="H1882" i="11"/>
  <c r="H1836" i="11"/>
  <c r="G1791" i="11"/>
  <c r="F1776" i="11"/>
  <c r="F1748" i="11"/>
  <c r="F1738" i="11"/>
  <c r="F1722" i="11"/>
  <c r="H1702" i="11"/>
  <c r="F1685" i="11"/>
  <c r="H1680" i="11"/>
  <c r="H1655" i="11"/>
  <c r="F1647" i="11"/>
  <c r="F1640" i="11"/>
  <c r="F1632" i="11"/>
  <c r="G1628" i="11"/>
  <c r="F1605" i="11"/>
  <c r="H1601" i="11"/>
  <c r="I1597" i="11"/>
  <c r="G1586" i="11"/>
  <c r="F1579" i="11"/>
  <c r="I1575" i="11"/>
  <c r="G1565" i="11"/>
  <c r="H1555" i="11"/>
  <c r="F1552" i="11"/>
  <c r="F1549" i="11"/>
  <c r="H1539" i="11"/>
  <c r="F1536" i="11"/>
  <c r="F1533" i="11"/>
  <c r="H1523" i="11"/>
  <c r="F1520" i="11"/>
  <c r="F1517" i="11"/>
  <c r="H1507" i="11"/>
  <c r="F1504" i="11"/>
  <c r="F1501" i="11"/>
  <c r="F1486" i="11"/>
  <c r="F1483" i="11"/>
  <c r="F1477" i="11"/>
  <c r="F1474" i="11"/>
  <c r="F1471" i="11"/>
  <c r="F1465" i="11"/>
  <c r="G1462" i="11"/>
  <c r="F1456" i="11"/>
  <c r="G1453" i="11"/>
  <c r="G1450" i="11"/>
  <c r="G1447" i="11"/>
  <c r="G1441" i="11"/>
  <c r="H1423" i="11"/>
  <c r="F2337" i="11"/>
  <c r="I2305" i="11"/>
  <c r="H2156" i="11"/>
  <c r="F2079" i="11"/>
  <c r="G1991" i="11"/>
  <c r="H1979" i="11"/>
  <c r="F1967" i="11"/>
  <c r="H1948" i="11"/>
  <c r="F1921" i="11"/>
  <c r="F1901" i="11"/>
  <c r="H1896" i="11"/>
  <c r="F1891" i="11"/>
  <c r="H1886" i="11"/>
  <c r="I1876" i="11"/>
  <c r="F1867" i="11"/>
  <c r="H1846" i="11"/>
  <c r="F1821" i="11"/>
  <c r="F1791" i="11"/>
  <c r="F1781" i="11"/>
  <c r="I1771" i="11"/>
  <c r="G1766" i="11"/>
  <c r="F1712" i="11"/>
  <c r="F1706" i="11"/>
  <c r="G1702" i="11"/>
  <c r="H1697" i="11"/>
  <c r="G1680" i="11"/>
  <c r="H1671" i="11"/>
  <c r="F1667" i="11"/>
  <c r="G1655" i="11"/>
  <c r="H1651" i="11"/>
  <c r="F1624" i="11"/>
  <c r="H1620" i="11"/>
  <c r="G1601" i="11"/>
  <c r="H1597" i="11"/>
  <c r="F1593" i="11"/>
  <c r="H1589" i="11"/>
  <c r="F1586" i="11"/>
  <c r="H1575" i="11"/>
  <c r="I1571" i="11"/>
  <c r="F1565" i="11"/>
  <c r="H1558" i="11"/>
  <c r="G1555" i="11"/>
  <c r="H1542" i="11"/>
  <c r="G1539" i="11"/>
  <c r="H1526" i="11"/>
  <c r="G1523" i="11"/>
  <c r="H1510" i="11"/>
  <c r="G1507" i="11"/>
  <c r="F1462" i="11"/>
  <c r="F1459" i="11"/>
  <c r="F1453" i="11"/>
  <c r="F1450" i="11"/>
  <c r="F1447" i="11"/>
  <c r="G1444" i="11"/>
  <c r="F1441" i="11"/>
  <c r="G1435" i="11"/>
  <c r="F1432" i="11"/>
  <c r="G1423" i="11"/>
  <c r="H1414" i="11"/>
  <c r="H1405" i="11"/>
  <c r="H1402" i="11"/>
  <c r="H1399" i="11"/>
  <c r="I1390" i="11"/>
  <c r="I1387" i="11"/>
  <c r="I1378" i="11"/>
  <c r="I1375" i="11"/>
  <c r="H2465" i="11"/>
  <c r="F2412" i="11"/>
  <c r="G2219" i="11"/>
  <c r="I2187" i="11"/>
  <c r="G2295" i="11"/>
  <c r="I2228" i="11"/>
  <c r="F2115" i="11"/>
  <c r="F2055" i="11"/>
  <c r="I2040" i="11"/>
  <c r="H2024" i="11"/>
  <c r="I1984" i="11"/>
  <c r="G1953" i="11"/>
  <c r="F1936" i="11"/>
  <c r="H1931" i="11"/>
  <c r="G1915" i="11"/>
  <c r="F1890" i="11"/>
  <c r="F1886" i="11"/>
  <c r="F1881" i="11"/>
  <c r="G1876" i="11"/>
  <c r="F1871" i="11"/>
  <c r="H1866" i="11"/>
  <c r="H1856" i="11"/>
  <c r="H1850" i="11"/>
  <c r="I1840" i="11"/>
  <c r="F1835" i="11"/>
  <c r="H1830" i="11"/>
  <c r="F1825" i="11"/>
  <c r="G1815" i="11"/>
  <c r="F1811" i="11"/>
  <c r="H1805" i="11"/>
  <c r="H1795" i="11"/>
  <c r="F1785" i="11"/>
  <c r="F1775" i="11"/>
  <c r="G1771" i="11"/>
  <c r="H1761" i="11"/>
  <c r="G1756" i="11"/>
  <c r="F1752" i="11"/>
  <c r="G1742" i="11"/>
  <c r="H1726" i="11"/>
  <c r="F1697" i="11"/>
  <c r="H1692" i="11"/>
  <c r="I1688" i="11"/>
  <c r="G1675" i="11"/>
  <c r="F1671" i="11"/>
  <c r="H1658" i="11"/>
  <c r="F1651" i="11"/>
  <c r="G1635" i="11"/>
  <c r="H1631" i="11"/>
  <c r="F1620" i="11"/>
  <c r="H1608" i="11"/>
  <c r="G1604" i="11"/>
  <c r="F1589" i="11"/>
  <c r="H1578" i="11"/>
  <c r="G1571" i="11"/>
  <c r="F1561" i="11"/>
  <c r="F1558" i="11"/>
  <c r="I1548" i="11"/>
  <c r="F1545" i="11"/>
  <c r="F1542" i="11"/>
  <c r="I1532" i="11"/>
  <c r="F1529" i="11"/>
  <c r="F1526" i="11"/>
  <c r="I1516" i="11"/>
  <c r="F1513" i="11"/>
  <c r="F1510" i="11"/>
  <c r="I1500" i="11"/>
  <c r="G1497" i="11"/>
  <c r="H1491" i="11"/>
  <c r="H1488" i="11"/>
  <c r="H1479" i="11"/>
  <c r="I2062" i="11"/>
  <c r="F1984" i="11"/>
  <c r="F1929" i="11"/>
  <c r="I1920" i="11"/>
  <c r="F1904" i="11"/>
  <c r="H1883" i="11"/>
  <c r="H1876" i="11"/>
  <c r="H1863" i="11"/>
  <c r="I1833" i="11"/>
  <c r="I1827" i="11"/>
  <c r="H1820" i="11"/>
  <c r="G1814" i="11"/>
  <c r="H1792" i="11"/>
  <c r="H1785" i="11"/>
  <c r="F1778" i="11"/>
  <c r="G1759" i="11"/>
  <c r="H1754" i="11"/>
  <c r="H1741" i="11"/>
  <c r="F1719" i="11"/>
  <c r="H1699" i="11"/>
  <c r="G1692" i="11"/>
  <c r="I1679" i="11"/>
  <c r="F1661" i="11"/>
  <c r="F1626" i="11"/>
  <c r="H1604" i="11"/>
  <c r="H1594" i="11"/>
  <c r="I1583" i="11"/>
  <c r="F1573" i="11"/>
  <c r="F1563" i="11"/>
  <c r="F1554" i="11"/>
  <c r="F1544" i="11"/>
  <c r="H1540" i="11"/>
  <c r="F1521" i="11"/>
  <c r="H1511" i="11"/>
  <c r="F1493" i="11"/>
  <c r="G1475" i="11"/>
  <c r="G1460" i="11"/>
  <c r="H1445" i="11"/>
  <c r="I1427" i="11"/>
  <c r="H1418" i="11"/>
  <c r="G1414" i="11"/>
  <c r="F1410" i="11"/>
  <c r="G1406" i="11"/>
  <c r="F1398" i="11"/>
  <c r="G1394" i="11"/>
  <c r="G1390" i="11"/>
  <c r="G1375" i="11"/>
  <c r="G1350" i="11"/>
  <c r="G1343" i="11"/>
  <c r="G1332" i="11"/>
  <c r="G1325" i="11"/>
  <c r="F1318" i="11"/>
  <c r="H1296" i="11"/>
  <c r="G1279" i="11"/>
  <c r="F1276" i="11"/>
  <c r="G1269" i="11"/>
  <c r="H1262" i="11"/>
  <c r="G1259" i="11"/>
  <c r="F1195" i="11"/>
  <c r="G1192" i="11"/>
  <c r="G1184" i="11"/>
  <c r="G1152" i="11"/>
  <c r="G1144" i="11"/>
  <c r="G1120" i="11"/>
  <c r="G1112" i="11"/>
  <c r="G1104" i="11"/>
  <c r="G1096" i="11"/>
  <c r="G1088" i="11"/>
  <c r="G1072" i="11"/>
  <c r="G1056" i="11"/>
  <c r="G1024" i="11"/>
  <c r="G1016" i="11"/>
  <c r="G1008" i="11"/>
  <c r="G1000" i="11"/>
  <c r="G992" i="11"/>
  <c r="G984" i="11"/>
  <c r="G976" i="11"/>
  <c r="G968" i="11"/>
  <c r="G960" i="11"/>
  <c r="G952" i="11"/>
  <c r="G944" i="11"/>
  <c r="G936" i="11"/>
  <c r="G928" i="11"/>
  <c r="G920" i="11"/>
  <c r="G912" i="11"/>
  <c r="G904" i="11"/>
  <c r="G896" i="11"/>
  <c r="G888" i="11"/>
  <c r="G880" i="11"/>
  <c r="G872" i="11"/>
  <c r="G864" i="11"/>
  <c r="G856" i="11"/>
  <c r="G848" i="11"/>
  <c r="G840" i="11"/>
  <c r="G832" i="11"/>
  <c r="G824" i="11"/>
  <c r="G816" i="11"/>
  <c r="G808" i="11"/>
  <c r="G800" i="11"/>
  <c r="G792" i="11"/>
  <c r="G784" i="11"/>
  <c r="G776" i="11"/>
  <c r="G760" i="11"/>
  <c r="G752" i="11"/>
  <c r="G744" i="11"/>
  <c r="G720" i="11"/>
  <c r="G712" i="11"/>
  <c r="G704" i="11"/>
  <c r="G696" i="11"/>
  <c r="G688" i="11"/>
  <c r="G680" i="11"/>
  <c r="G656" i="11"/>
  <c r="G648" i="11"/>
  <c r="G640" i="11"/>
  <c r="G632" i="11"/>
  <c r="G624" i="11"/>
  <c r="G616" i="11"/>
  <c r="G608" i="11"/>
  <c r="G600" i="11"/>
  <c r="G592" i="11"/>
  <c r="G584" i="11"/>
  <c r="G568" i="11"/>
  <c r="G552" i="11"/>
  <c r="G544" i="11"/>
  <c r="I2020" i="11"/>
  <c r="G1883" i="11"/>
  <c r="F1876" i="11"/>
  <c r="F1870" i="11"/>
  <c r="G1863" i="11"/>
  <c r="I1856" i="11"/>
  <c r="H1833" i="11"/>
  <c r="H1827" i="11"/>
  <c r="F1814" i="11"/>
  <c r="F1792" i="11"/>
  <c r="H1771" i="11"/>
  <c r="F1759" i="11"/>
  <c r="H1746" i="11"/>
  <c r="F1655" i="11"/>
  <c r="F1649" i="11"/>
  <c r="F1643" i="11"/>
  <c r="H1637" i="11"/>
  <c r="I1631" i="11"/>
  <c r="I1609" i="11"/>
  <c r="F1604" i="11"/>
  <c r="H1583" i="11"/>
  <c r="G1567" i="11"/>
  <c r="H1548" i="11"/>
  <c r="G1540" i="11"/>
  <c r="G1525" i="11"/>
  <c r="G1515" i="11"/>
  <c r="G1511" i="11"/>
  <c r="I1479" i="11"/>
  <c r="F1475" i="11"/>
  <c r="H1454" i="11"/>
  <c r="G1445" i="11"/>
  <c r="H1436" i="11"/>
  <c r="H1427" i="11"/>
  <c r="G1418" i="11"/>
  <c r="F1414" i="11"/>
  <c r="F1390" i="11"/>
  <c r="F1375" i="11"/>
  <c r="G1357" i="11"/>
  <c r="H1353" i="11"/>
  <c r="F1350" i="11"/>
  <c r="H1346" i="11"/>
  <c r="F1343" i="11"/>
  <c r="F1332" i="11"/>
  <c r="F1325" i="11"/>
  <c r="F1314" i="11"/>
  <c r="F1296" i="11"/>
  <c r="H1289" i="11"/>
  <c r="G1286" i="11"/>
  <c r="F1279" i="11"/>
  <c r="H1272" i="11"/>
  <c r="F1269" i="11"/>
  <c r="G1262" i="11"/>
  <c r="F1259" i="11"/>
  <c r="H1252" i="11"/>
  <c r="G1249" i="11"/>
  <c r="H1242" i="11"/>
  <c r="G1221" i="11"/>
  <c r="G1218" i="11"/>
  <c r="G1215" i="11"/>
  <c r="F1192" i="11"/>
  <c r="F1184" i="11"/>
  <c r="F1176" i="11"/>
  <c r="F1168" i="11"/>
  <c r="F1160" i="11"/>
  <c r="F1152" i="11"/>
  <c r="F1144" i="11"/>
  <c r="F1136" i="11"/>
  <c r="F1128" i="11"/>
  <c r="F1120" i="11"/>
  <c r="F1112" i="11"/>
  <c r="F1104" i="11"/>
  <c r="F1096" i="11"/>
  <c r="F1088" i="11"/>
  <c r="F1080" i="11"/>
  <c r="F1072" i="11"/>
  <c r="F1064" i="11"/>
  <c r="F1056" i="11"/>
  <c r="H1956" i="11"/>
  <c r="G1903" i="11"/>
  <c r="H1887" i="11"/>
  <c r="F1863" i="11"/>
  <c r="F1848" i="11"/>
  <c r="H1840" i="11"/>
  <c r="G1833" i="11"/>
  <c r="F1805" i="11"/>
  <c r="G1798" i="11"/>
  <c r="F1771" i="11"/>
  <c r="I1764" i="11"/>
  <c r="F1726" i="11"/>
  <c r="I1703" i="11"/>
  <c r="G1678" i="11"/>
  <c r="F1637" i="11"/>
  <c r="G1631" i="11"/>
  <c r="G1620" i="11"/>
  <c r="I1587" i="11"/>
  <c r="I1562" i="11"/>
  <c r="G1558" i="11"/>
  <c r="G1534" i="11"/>
  <c r="F1525" i="11"/>
  <c r="F1515" i="11"/>
  <c r="F1506" i="11"/>
  <c r="G1479" i="11"/>
  <c r="H1469" i="11"/>
  <c r="G1454" i="11"/>
  <c r="F1445" i="11"/>
  <c r="G1436" i="11"/>
  <c r="G1427" i="11"/>
  <c r="G1422" i="11"/>
  <c r="F1418" i="11"/>
  <c r="G1405" i="11"/>
  <c r="G1401" i="11"/>
  <c r="G1393" i="11"/>
  <c r="F1386" i="11"/>
  <c r="H1382" i="11"/>
  <c r="H1378" i="11"/>
  <c r="F1368" i="11"/>
  <c r="I1360" i="11"/>
  <c r="G1353" i="11"/>
  <c r="G1346" i="11"/>
  <c r="G1339" i="11"/>
  <c r="G1335" i="11"/>
  <c r="H1328" i="11"/>
  <c r="I1310" i="11"/>
  <c r="I1299" i="11"/>
  <c r="H1292" i="11"/>
  <c r="G1289" i="11"/>
  <c r="G1282" i="11"/>
  <c r="F1272" i="11"/>
  <c r="F1262" i="11"/>
  <c r="H1255" i="11"/>
  <c r="G1252" i="11"/>
  <c r="G1242" i="11"/>
  <c r="F1233" i="11"/>
  <c r="F1230" i="11"/>
  <c r="F1227" i="11"/>
  <c r="F1224" i="11"/>
  <c r="F1221" i="11"/>
  <c r="F1218" i="11"/>
  <c r="F1215" i="11"/>
  <c r="F1212" i="11"/>
  <c r="F1209" i="11"/>
  <c r="F1206" i="11"/>
  <c r="H1200" i="11"/>
  <c r="G1189" i="11"/>
  <c r="H1965" i="11"/>
  <c r="H1928" i="11"/>
  <c r="F1903" i="11"/>
  <c r="H1894" i="11"/>
  <c r="G1887" i="11"/>
  <c r="H1818" i="11"/>
  <c r="F1798" i="11"/>
  <c r="H1784" i="11"/>
  <c r="I1777" i="11"/>
  <c r="H1764" i="11"/>
  <c r="I1758" i="11"/>
  <c r="H1733" i="11"/>
  <c r="I1718" i="11"/>
  <c r="H1710" i="11"/>
  <c r="H1703" i="11"/>
  <c r="G1697" i="11"/>
  <c r="H1691" i="11"/>
  <c r="F1678" i="11"/>
  <c r="I1672" i="11"/>
  <c r="H1666" i="11"/>
  <c r="H1660" i="11"/>
  <c r="I1654" i="11"/>
  <c r="I1625" i="11"/>
  <c r="I1598" i="11"/>
  <c r="H1587" i="11"/>
  <c r="H1562" i="11"/>
  <c r="I1543" i="11"/>
  <c r="F1539" i="11"/>
  <c r="F1534" i="11"/>
  <c r="H1500" i="11"/>
  <c r="H1496" i="11"/>
  <c r="I1492" i="11"/>
  <c r="F1488" i="11"/>
  <c r="G1469" i="11"/>
  <c r="F1454" i="11"/>
  <c r="F1431" i="11"/>
  <c r="F1427" i="11"/>
  <c r="F1422" i="11"/>
  <c r="F1405" i="11"/>
  <c r="F1401" i="11"/>
  <c r="H1397" i="11"/>
  <c r="F1393" i="11"/>
  <c r="G1378" i="11"/>
  <c r="H1371" i="11"/>
  <c r="H1360" i="11"/>
  <c r="F1353" i="11"/>
  <c r="F1346" i="11"/>
  <c r="F1339" i="11"/>
  <c r="F1335" i="11"/>
  <c r="F1328" i="11"/>
  <c r="F1321" i="11"/>
  <c r="H1317" i="11"/>
  <c r="F2000" i="11"/>
  <c r="I1982" i="11"/>
  <c r="G1945" i="11"/>
  <c r="I1918" i="11"/>
  <c r="G1894" i="11"/>
  <c r="F1887" i="11"/>
  <c r="H1869" i="11"/>
  <c r="G1825" i="11"/>
  <c r="F1818" i="11"/>
  <c r="H1804" i="11"/>
  <c r="F1784" i="11"/>
  <c r="G1764" i="11"/>
  <c r="H1758" i="11"/>
  <c r="I1745" i="11"/>
  <c r="H1725" i="11"/>
  <c r="H1718" i="11"/>
  <c r="F1703" i="11"/>
  <c r="G1691" i="11"/>
  <c r="H1672" i="11"/>
  <c r="G1660" i="11"/>
  <c r="F1654" i="11"/>
  <c r="I1648" i="11"/>
  <c r="H1641" i="11"/>
  <c r="F1630" i="11"/>
  <c r="H1625" i="11"/>
  <c r="I1608" i="11"/>
  <c r="I1603" i="11"/>
  <c r="H1598" i="11"/>
  <c r="G1587" i="11"/>
  <c r="F1582" i="11"/>
  <c r="H1571" i="11"/>
  <c r="H1566" i="11"/>
  <c r="F1553" i="11"/>
  <c r="H1543" i="11"/>
  <c r="H1519" i="11"/>
  <c r="I1514" i="11"/>
  <c r="G1510" i="11"/>
  <c r="F1496" i="11"/>
  <c r="I1483" i="11"/>
  <c r="F1469" i="11"/>
  <c r="H1463" i="11"/>
  <c r="H1458" i="11"/>
  <c r="F1417" i="11"/>
  <c r="G1397" i="11"/>
  <c r="H1389" i="11"/>
  <c r="F1378" i="11"/>
  <c r="I1374" i="11"/>
  <c r="G1371" i="11"/>
  <c r="F1360" i="11"/>
  <c r="H1356" i="11"/>
  <c r="H1342" i="11"/>
  <c r="F1973" i="11"/>
  <c r="F1918" i="11"/>
  <c r="H1910" i="11"/>
  <c r="H1874" i="11"/>
  <c r="F1861" i="11"/>
  <c r="F1854" i="11"/>
  <c r="F1847" i="11"/>
  <c r="G1804" i="11"/>
  <c r="H1745" i="11"/>
  <c r="F1732" i="11"/>
  <c r="F1725" i="11"/>
  <c r="F1691" i="11"/>
  <c r="I1665" i="11"/>
  <c r="H1648" i="11"/>
  <c r="G1641" i="11"/>
  <c r="F1625" i="11"/>
  <c r="G1614" i="11"/>
  <c r="F1608" i="11"/>
  <c r="H1603" i="11"/>
  <c r="G1598" i="11"/>
  <c r="F1587" i="11"/>
  <c r="F1571" i="11"/>
  <c r="G1566" i="11"/>
  <c r="G1557" i="11"/>
  <c r="G1547" i="11"/>
  <c r="G1543" i="11"/>
  <c r="I1524" i="11"/>
  <c r="H1514" i="11"/>
  <c r="I1499" i="11"/>
  <c r="I1487" i="11"/>
  <c r="G1463" i="11"/>
  <c r="I1439" i="11"/>
  <c r="F1435" i="11"/>
  <c r="F1426" i="11"/>
  <c r="F1413" i="11"/>
  <c r="F1409" i="11"/>
  <c r="G1389" i="11"/>
  <c r="H1381" i="11"/>
  <c r="H1374" i="11"/>
  <c r="F1371" i="11"/>
  <c r="I1363" i="11"/>
  <c r="G1356" i="11"/>
  <c r="F1349" i="11"/>
  <c r="G1342" i="11"/>
  <c r="F1331" i="11"/>
  <c r="H1313" i="11"/>
  <c r="G1306" i="11"/>
  <c r="I1302" i="11"/>
  <c r="F1299" i="11"/>
  <c r="G1295" i="11"/>
  <c r="F1285" i="11"/>
  <c r="H1278" i="11"/>
  <c r="F1275" i="11"/>
  <c r="H1271" i="11"/>
  <c r="G1268" i="11"/>
  <c r="H1261" i="11"/>
  <c r="G1258" i="11"/>
  <c r="I1251" i="11"/>
  <c r="F1248" i="11"/>
  <c r="I1238" i="11"/>
  <c r="I1235" i="11"/>
  <c r="H1229" i="11"/>
  <c r="H1226" i="11"/>
  <c r="I1223" i="11"/>
  <c r="I1220" i="11"/>
  <c r="I1217" i="11"/>
  <c r="I1214" i="11"/>
  <c r="I1211" i="11"/>
  <c r="H1205" i="11"/>
  <c r="I1202" i="11"/>
  <c r="F1194" i="11"/>
  <c r="H1191" i="11"/>
  <c r="F1186" i="11"/>
  <c r="H1183" i="11"/>
  <c r="F1178" i="11"/>
  <c r="H1175" i="11"/>
  <c r="F1170" i="11"/>
  <c r="H1167" i="11"/>
  <c r="F1162" i="11"/>
  <c r="H1159" i="11"/>
  <c r="F1154" i="11"/>
  <c r="H1151" i="11"/>
  <c r="F1146" i="11"/>
  <c r="H1143" i="11"/>
  <c r="F1138" i="11"/>
  <c r="H1135" i="11"/>
  <c r="F1130" i="11"/>
  <c r="H1127" i="11"/>
  <c r="F1122" i="11"/>
  <c r="H1119" i="11"/>
  <c r="H2059" i="11"/>
  <c r="H2008" i="11"/>
  <c r="H1990" i="11"/>
  <c r="F1981" i="11"/>
  <c r="H1963" i="11"/>
  <c r="I1934" i="11"/>
  <c r="F1874" i="11"/>
  <c r="G1838" i="11"/>
  <c r="I1817" i="11"/>
  <c r="F1804" i="11"/>
  <c r="H1775" i="11"/>
  <c r="G1769" i="11"/>
  <c r="G1745" i="11"/>
  <c r="F1739" i="11"/>
  <c r="F1709" i="11"/>
  <c r="I1677" i="11"/>
  <c r="G1671" i="11"/>
  <c r="H1665" i="11"/>
  <c r="F1641" i="11"/>
  <c r="H1635" i="11"/>
  <c r="H1618" i="11"/>
  <c r="F1614" i="11"/>
  <c r="G1603" i="11"/>
  <c r="I1591" i="11"/>
  <c r="F1581" i="11"/>
  <c r="H1576" i="11"/>
  <c r="F1566" i="11"/>
  <c r="F1557" i="11"/>
  <c r="F1547" i="11"/>
  <c r="F1538" i="11"/>
  <c r="F1528" i="11"/>
  <c r="H1524" i="11"/>
  <c r="F1505" i="11"/>
  <c r="H1499" i="11"/>
  <c r="I1491" i="11"/>
  <c r="H1487" i="11"/>
  <c r="H1478" i="11"/>
  <c r="F1463" i="11"/>
  <c r="H1448" i="11"/>
  <c r="H1439" i="11"/>
  <c r="I1430" i="11"/>
  <c r="H1421" i="11"/>
  <c r="H1404" i="11"/>
  <c r="I1400" i="11"/>
  <c r="H1396" i="11"/>
  <c r="H1392" i="11"/>
  <c r="F1389" i="11"/>
  <c r="G1381" i="11"/>
  <c r="G1374" i="11"/>
  <c r="H1367" i="11"/>
  <c r="H1363" i="11"/>
  <c r="I1359" i="11"/>
  <c r="F1356" i="11"/>
  <c r="H1352" i="11"/>
  <c r="H1345" i="11"/>
  <c r="F1342" i="11"/>
  <c r="F1338" i="11"/>
  <c r="I1334" i="11"/>
  <c r="I1327" i="11"/>
  <c r="I1320" i="11"/>
  <c r="I1316" i="11"/>
  <c r="G1313" i="11"/>
  <c r="H1309" i="11"/>
  <c r="F1306" i="11"/>
  <c r="H1302" i="11"/>
  <c r="F1295" i="11"/>
  <c r="H1288" i="11"/>
  <c r="H1281" i="11"/>
  <c r="G1278" i="11"/>
  <c r="G1271" i="11"/>
  <c r="F1268" i="11"/>
  <c r="H2037" i="11"/>
  <c r="I1972" i="11"/>
  <c r="H1934" i="11"/>
  <c r="H1893" i="11"/>
  <c r="G1886" i="11"/>
  <c r="F1880" i="11"/>
  <c r="H1860" i="11"/>
  <c r="F1838" i="11"/>
  <c r="H1824" i="11"/>
  <c r="H1817" i="11"/>
  <c r="I1782" i="11"/>
  <c r="F1769" i="11"/>
  <c r="F1763" i="11"/>
  <c r="F1751" i="11"/>
  <c r="F1745" i="11"/>
  <c r="F1716" i="11"/>
  <c r="G1695" i="11"/>
  <c r="H1677" i="11"/>
  <c r="G1665" i="11"/>
  <c r="G1658" i="11"/>
  <c r="G1618" i="11"/>
  <c r="F1607" i="11"/>
  <c r="F1603" i="11"/>
  <c r="F1597" i="11"/>
  <c r="H1591" i="11"/>
  <c r="F1576" i="11"/>
  <c r="H1570" i="11"/>
  <c r="H1532" i="11"/>
  <c r="G1524" i="11"/>
  <c r="H1518" i="11"/>
  <c r="G1499" i="11"/>
  <c r="I1495" i="11"/>
  <c r="G1491" i="11"/>
  <c r="G1487" i="11"/>
  <c r="G1478" i="11"/>
  <c r="F1448" i="11"/>
  <c r="G1439" i="11"/>
  <c r="H1430" i="11"/>
  <c r="F1425" i="11"/>
  <c r="G1421" i="11"/>
  <c r="F1416" i="11"/>
  <c r="F1408" i="11"/>
  <c r="G1404" i="11"/>
  <c r="H1400" i="11"/>
  <c r="G1396" i="11"/>
  <c r="F1392" i="11"/>
  <c r="F2017" i="11"/>
  <c r="H2007" i="11"/>
  <c r="H1908" i="11"/>
  <c r="H1900" i="11"/>
  <c r="F1893" i="11"/>
  <c r="H1853" i="11"/>
  <c r="I1830" i="11"/>
  <c r="F1824" i="11"/>
  <c r="I1795" i="11"/>
  <c r="I1788" i="11"/>
  <c r="H1782" i="11"/>
  <c r="F1756" i="11"/>
  <c r="I1723" i="11"/>
  <c r="I1708" i="11"/>
  <c r="F1695" i="11"/>
  <c r="H1682" i="11"/>
  <c r="F1677" i="11"/>
  <c r="I1652" i="11"/>
  <c r="F1629" i="11"/>
  <c r="F1618" i="11"/>
  <c r="G1591" i="11"/>
  <c r="G1570" i="11"/>
  <c r="H1551" i="11"/>
  <c r="I1546" i="11"/>
  <c r="G1542" i="11"/>
  <c r="G1518" i="11"/>
  <c r="I1513" i="11"/>
  <c r="F1509" i="11"/>
  <c r="F1499" i="11"/>
  <c r="H1495" i="11"/>
  <c r="F1487" i="11"/>
  <c r="F1478" i="11"/>
  <c r="H1472" i="11"/>
  <c r="H1467" i="11"/>
  <c r="F1443" i="11"/>
  <c r="F1439" i="11"/>
  <c r="F1434" i="11"/>
  <c r="G1430" i="11"/>
  <c r="F1421" i="11"/>
  <c r="I1412" i="11"/>
  <c r="F1400" i="11"/>
  <c r="H1384" i="11"/>
  <c r="H1370" i="11"/>
  <c r="G1359" i="11"/>
  <c r="F1345" i="11"/>
  <c r="H1330" i="11"/>
  <c r="G1327" i="11"/>
  <c r="I1323" i="11"/>
  <c r="G1316" i="11"/>
  <c r="F1309" i="11"/>
  <c r="F1302" i="11"/>
  <c r="F1298" i="11"/>
  <c r="G1291" i="11"/>
  <c r="I1284" i="11"/>
  <c r="F1281" i="11"/>
  <c r="F1274" i="11"/>
  <c r="F1264" i="11"/>
  <c r="G1254" i="11"/>
  <c r="F1251" i="11"/>
  <c r="I1247" i="11"/>
  <c r="G1244" i="11"/>
  <c r="G1241" i="11"/>
  <c r="F1238" i="11"/>
  <c r="F1235" i="11"/>
  <c r="F1223" i="11"/>
  <c r="F1220" i="11"/>
  <c r="F1217" i="11"/>
  <c r="F1214" i="11"/>
  <c r="F1211" i="11"/>
  <c r="F1202" i="11"/>
  <c r="G1199" i="11"/>
  <c r="H1196" i="11"/>
  <c r="G1188" i="11"/>
  <c r="G1180" i="11"/>
  <c r="G1172" i="11"/>
  <c r="H1997" i="11"/>
  <c r="H1951" i="11"/>
  <c r="H1879" i="11"/>
  <c r="I1873" i="11"/>
  <c r="F1866" i="11"/>
  <c r="F1853" i="11"/>
  <c r="H1837" i="11"/>
  <c r="G1830" i="11"/>
  <c r="F1795" i="11"/>
  <c r="G1788" i="11"/>
  <c r="G1782" i="11"/>
  <c r="H1774" i="11"/>
  <c r="I1768" i="11"/>
  <c r="H1723" i="11"/>
  <c r="G1715" i="11"/>
  <c r="H1708" i="11"/>
  <c r="G1682" i="11"/>
  <c r="H1652" i="11"/>
  <c r="I1640" i="11"/>
  <c r="G1634" i="11"/>
  <c r="F1612" i="11"/>
  <c r="G1575" i="11"/>
  <c r="F1570" i="11"/>
  <c r="I1556" i="11"/>
  <c r="H1546" i="11"/>
  <c r="I1527" i="11"/>
  <c r="F1523" i="11"/>
  <c r="F1518" i="11"/>
  <c r="F1472" i="11"/>
  <c r="F1457" i="11"/>
  <c r="F1430" i="11"/>
  <c r="H1412" i="11"/>
  <c r="F1384" i="11"/>
  <c r="F1377" i="11"/>
  <c r="F1359" i="11"/>
  <c r="F1348" i="11"/>
  <c r="G1330" i="11"/>
  <c r="H1323" i="11"/>
  <c r="F1316" i="11"/>
  <c r="G1294" i="11"/>
  <c r="F1291" i="11"/>
  <c r="G1284" i="11"/>
  <c r="G1257" i="11"/>
  <c r="F1254" i="11"/>
  <c r="G1247" i="11"/>
  <c r="F1244" i="11"/>
  <c r="F1241" i="11"/>
  <c r="F1199" i="11"/>
  <c r="G1196" i="11"/>
  <c r="F1188" i="11"/>
  <c r="F1180" i="11"/>
  <c r="F1172" i="11"/>
  <c r="F1164" i="11"/>
  <c r="F1156" i="11"/>
  <c r="F1148" i="11"/>
  <c r="F1140" i="11"/>
  <c r="F1132" i="11"/>
  <c r="F1124" i="11"/>
  <c r="F1116" i="11"/>
  <c r="F1108" i="11"/>
  <c r="F1100" i="11"/>
  <c r="F1092" i="11"/>
  <c r="F1084" i="11"/>
  <c r="F1076" i="11"/>
  <c r="F1068" i="11"/>
  <c r="F1060" i="11"/>
  <c r="F1052" i="11"/>
  <c r="F1044" i="11"/>
  <c r="I2024" i="11"/>
  <c r="G1979" i="11"/>
  <c r="F1970" i="11"/>
  <c r="H1960" i="11"/>
  <c r="F1942" i="11"/>
  <c r="G1924" i="11"/>
  <c r="H1915" i="11"/>
  <c r="I1899" i="11"/>
  <c r="G1879" i="11"/>
  <c r="H1873" i="11"/>
  <c r="I1859" i="11"/>
  <c r="F1837" i="11"/>
  <c r="H1823" i="11"/>
  <c r="F1802" i="11"/>
  <c r="F1788" i="11"/>
  <c r="G1774" i="11"/>
  <c r="H1768" i="11"/>
  <c r="G1723" i="11"/>
  <c r="H1688" i="11"/>
  <c r="G1652" i="11"/>
  <c r="I1645" i="11"/>
  <c r="F1634" i="11"/>
  <c r="I1617" i="11"/>
  <c r="H1606" i="11"/>
  <c r="F1560" i="11"/>
  <c r="H1556" i="11"/>
  <c r="F1537" i="11"/>
  <c r="H1527" i="11"/>
  <c r="H1503" i="11"/>
  <c r="I1498" i="11"/>
  <c r="I1415" i="11"/>
  <c r="G1412" i="11"/>
  <c r="G1407" i="11"/>
  <c r="I1403" i="11"/>
  <c r="G1399" i="11"/>
  <c r="I1391" i="11"/>
  <c r="H1373" i="11"/>
  <c r="F1355" i="11"/>
  <c r="H1333" i="11"/>
  <c r="F1330" i="11"/>
  <c r="G1323" i="11"/>
  <c r="F1294" i="11"/>
  <c r="F1284" i="11"/>
  <c r="F1277" i="11"/>
  <c r="F1257" i="11"/>
  <c r="F1247" i="11"/>
  <c r="F1196" i="11"/>
  <c r="G1065" i="11"/>
  <c r="G1033" i="11"/>
  <c r="G1025" i="11"/>
  <c r="G1017" i="11"/>
  <c r="G1009" i="11"/>
  <c r="G1001" i="11"/>
  <c r="G993" i="11"/>
  <c r="G985" i="11"/>
  <c r="G977" i="11"/>
  <c r="G969" i="11"/>
  <c r="G961" i="11"/>
  <c r="G953" i="11"/>
  <c r="G945" i="11"/>
  <c r="G937" i="11"/>
  <c r="G929" i="11"/>
  <c r="G921" i="11"/>
  <c r="G913" i="11"/>
  <c r="G905" i="11"/>
  <c r="G897" i="11"/>
  <c r="G889" i="11"/>
  <c r="G881" i="11"/>
  <c r="G873" i="11"/>
  <c r="G865" i="11"/>
  <c r="G857" i="11"/>
  <c r="G849" i="11"/>
  <c r="G841" i="11"/>
  <c r="G833" i="11"/>
  <c r="G825" i="11"/>
  <c r="G817" i="11"/>
  <c r="G809" i="11"/>
  <c r="G801" i="11"/>
  <c r="G793" i="11"/>
  <c r="G785" i="11"/>
  <c r="G777" i="11"/>
  <c r="G769" i="11"/>
  <c r="F2015" i="11"/>
  <c r="I1996" i="11"/>
  <c r="I1987" i="11"/>
  <c r="F1915" i="11"/>
  <c r="G1884" i="11"/>
  <c r="F1879" i="11"/>
  <c r="G1823" i="11"/>
  <c r="F1815" i="11"/>
  <c r="F1794" i="11"/>
  <c r="F1768" i="11"/>
  <c r="I1761" i="11"/>
  <c r="H1749" i="11"/>
  <c r="I1736" i="11"/>
  <c r="G1729" i="11"/>
  <c r="G1700" i="11"/>
  <c r="I1694" i="11"/>
  <c r="H1675" i="11"/>
  <c r="H1645" i="11"/>
  <c r="H1617" i="11"/>
  <c r="G1611" i="11"/>
  <c r="G1606" i="11"/>
  <c r="G1556" i="11"/>
  <c r="G1541" i="11"/>
  <c r="G1531" i="11"/>
  <c r="G1527" i="11"/>
  <c r="H1512" i="11"/>
  <c r="I1508" i="11"/>
  <c r="H1498" i="11"/>
  <c r="G1490" i="11"/>
  <c r="F1481" i="11"/>
  <c r="H1442" i="11"/>
  <c r="F1438" i="11"/>
  <c r="I1433" i="11"/>
  <c r="F1429" i="11"/>
  <c r="H1424" i="11"/>
  <c r="H1415" i="11"/>
  <c r="F1407" i="11"/>
  <c r="H1403" i="11"/>
  <c r="F1399" i="11"/>
  <c r="G1395" i="11"/>
  <c r="H1391" i="11"/>
  <c r="H1380" i="11"/>
  <c r="I1369" i="11"/>
  <c r="G1366" i="11"/>
  <c r="G1362" i="11"/>
  <c r="F1351" i="11"/>
  <c r="G1333" i="11"/>
  <c r="H1326" i="11"/>
  <c r="G1319" i="11"/>
  <c r="F1312" i="11"/>
  <c r="F1305" i="11"/>
  <c r="F1301" i="11"/>
  <c r="H1287" i="11"/>
  <c r="H1270" i="11"/>
  <c r="F1267" i="11"/>
  <c r="F1260" i="11"/>
  <c r="H1250" i="11"/>
  <c r="H1225" i="11"/>
  <c r="I1219" i="11"/>
  <c r="H1213" i="11"/>
  <c r="G1210" i="11"/>
  <c r="G1207" i="11"/>
  <c r="F1193" i="11"/>
  <c r="F1185" i="11"/>
  <c r="F1177" i="11"/>
  <c r="F1169" i="11"/>
  <c r="F1161" i="11"/>
  <c r="F1153" i="11"/>
  <c r="F1145" i="11"/>
  <c r="F1137" i="11"/>
  <c r="F1129" i="11"/>
  <c r="F1121" i="11"/>
  <c r="F1113" i="11"/>
  <c r="F1105" i="11"/>
  <c r="F1097" i="11"/>
  <c r="F1089" i="11"/>
  <c r="F1081" i="11"/>
  <c r="F1073" i="11"/>
  <c r="F1065" i="11"/>
  <c r="F1057" i="11"/>
  <c r="F1049" i="11"/>
  <c r="F1041" i="11"/>
  <c r="F1033" i="11"/>
  <c r="F2088" i="11"/>
  <c r="H2055" i="11"/>
  <c r="F1959" i="11"/>
  <c r="I1931" i="11"/>
  <c r="H1906" i="11"/>
  <c r="F1884" i="11"/>
  <c r="I1843" i="11"/>
  <c r="F1808" i="11"/>
  <c r="F1801" i="11"/>
  <c r="G1761" i="11"/>
  <c r="F1729" i="11"/>
  <c r="F1700" i="11"/>
  <c r="H1694" i="11"/>
  <c r="F1681" i="11"/>
  <c r="F1675" i="11"/>
  <c r="F1663" i="11"/>
  <c r="G1651" i="11"/>
  <c r="F1606" i="11"/>
  <c r="F1601" i="11"/>
  <c r="I1579" i="11"/>
  <c r="F1541" i="11"/>
  <c r="F1531" i="11"/>
  <c r="F1522" i="11"/>
  <c r="F1512" i="11"/>
  <c r="H1508" i="11"/>
  <c r="F1490" i="11"/>
  <c r="I1471" i="11"/>
  <c r="G1442" i="11"/>
  <c r="G1433" i="11"/>
  <c r="F1424" i="11"/>
  <c r="G1415" i="11"/>
  <c r="G1403" i="11"/>
  <c r="F1395" i="11"/>
  <c r="G1391" i="11"/>
  <c r="H1387" i="11"/>
  <c r="H1383" i="11"/>
  <c r="G1380" i="11"/>
  <c r="G1369" i="11"/>
  <c r="F1362" i="11"/>
  <c r="I1347" i="11"/>
  <c r="F1333" i="11"/>
  <c r="I1329" i="11"/>
  <c r="G1326" i="11"/>
  <c r="F1319" i="11"/>
  <c r="F1297" i="11"/>
  <c r="F1287" i="11"/>
  <c r="F1270" i="11"/>
  <c r="F1250" i="11"/>
  <c r="G1225" i="11"/>
  <c r="F1213" i="11"/>
  <c r="F1210" i="11"/>
  <c r="F1207" i="11"/>
  <c r="H1201" i="11"/>
  <c r="G1022" i="11"/>
  <c r="G1014" i="11"/>
  <c r="G1006" i="11"/>
  <c r="G998" i="11"/>
  <c r="G990" i="11"/>
  <c r="G982" i="11"/>
  <c r="G974" i="11"/>
  <c r="G966" i="11"/>
  <c r="G958" i="11"/>
  <c r="G950" i="11"/>
  <c r="G942" i="11"/>
  <c r="G934" i="11"/>
  <c r="G926" i="11"/>
  <c r="G918" i="11"/>
  <c r="G910" i="11"/>
  <c r="G902" i="11"/>
  <c r="G894" i="11"/>
  <c r="G886" i="11"/>
  <c r="G878" i="11"/>
  <c r="G870" i="11"/>
  <c r="G862" i="11"/>
  <c r="G854" i="11"/>
  <c r="G846" i="11"/>
  <c r="G838" i="11"/>
  <c r="G830" i="11"/>
  <c r="G822" i="11"/>
  <c r="G814" i="11"/>
  <c r="G806" i="11"/>
  <c r="G798" i="11"/>
  <c r="G790" i="11"/>
  <c r="G774" i="11"/>
  <c r="G766" i="11"/>
  <c r="G758" i="11"/>
  <c r="G750" i="11"/>
  <c r="G742" i="11"/>
  <c r="G734" i="11"/>
  <c r="G718" i="11"/>
  <c r="G702" i="11"/>
  <c r="G694" i="11"/>
  <c r="G686" i="11"/>
  <c r="G678" i="11"/>
  <c r="G670" i="11"/>
  <c r="G654" i="11"/>
  <c r="G638" i="11"/>
  <c r="G630" i="11"/>
  <c r="G1931" i="11"/>
  <c r="F1850" i="11"/>
  <c r="H1843" i="11"/>
  <c r="I1787" i="11"/>
  <c r="F1779" i="11"/>
  <c r="I1748" i="11"/>
  <c r="H1742" i="11"/>
  <c r="H1735" i="11"/>
  <c r="H1713" i="11"/>
  <c r="F1657" i="11"/>
  <c r="F1627" i="11"/>
  <c r="I1621" i="11"/>
  <c r="F1595" i="11"/>
  <c r="G1589" i="11"/>
  <c r="F1584" i="11"/>
  <c r="F1569" i="11"/>
  <c r="I1563" i="11"/>
  <c r="I1559" i="11"/>
  <c r="F1555" i="11"/>
  <c r="F1550" i="11"/>
  <c r="H1516" i="11"/>
  <c r="G1508" i="11"/>
  <c r="H1502" i="11"/>
  <c r="F1466" i="11"/>
  <c r="H1455" i="11"/>
  <c r="F1446" i="11"/>
  <c r="F1442" i="11"/>
  <c r="F1437" i="11"/>
  <c r="F1433" i="11"/>
  <c r="F1419" i="11"/>
  <c r="F1415" i="11"/>
  <c r="F1411" i="11"/>
  <c r="G1387" i="11"/>
  <c r="G1383" i="11"/>
  <c r="H1376" i="11"/>
  <c r="I1372" i="11"/>
  <c r="F1369" i="11"/>
  <c r="G2196" i="11"/>
  <c r="I2014" i="11"/>
  <c r="F1995" i="11"/>
  <c r="I1976" i="11"/>
  <c r="G1948" i="11"/>
  <c r="I1939" i="11"/>
  <c r="I1857" i="11"/>
  <c r="G1843" i="11"/>
  <c r="F1828" i="11"/>
  <c r="H1807" i="11"/>
  <c r="I1772" i="11"/>
  <c r="F1766" i="11"/>
  <c r="F1755" i="11"/>
  <c r="F1742" i="11"/>
  <c r="G1735" i="11"/>
  <c r="G1713" i="11"/>
  <c r="I1705" i="11"/>
  <c r="H1686" i="11"/>
  <c r="F1680" i="11"/>
  <c r="I1668" i="11"/>
  <c r="F1638" i="11"/>
  <c r="H1621" i="11"/>
  <c r="F1610" i="11"/>
  <c r="I1578" i="11"/>
  <c r="H1563" i="11"/>
  <c r="H1559" i="11"/>
  <c r="H1535" i="11"/>
  <c r="I1530" i="11"/>
  <c r="G1526" i="11"/>
  <c r="G1502" i="11"/>
  <c r="I1497" i="11"/>
  <c r="I1480" i="11"/>
  <c r="F1451" i="11"/>
  <c r="I1406" i="11"/>
  <c r="G1402" i="11"/>
  <c r="I1394" i="11"/>
  <c r="F1387" i="11"/>
  <c r="F1383" i="11"/>
  <c r="H1372" i="11"/>
  <c r="G1365" i="11"/>
  <c r="G1347" i="11"/>
  <c r="G1340" i="11"/>
  <c r="H1336" i="11"/>
  <c r="G1329" i="11"/>
  <c r="G1322" i="11"/>
  <c r="F1315" i="11"/>
  <c r="G1293" i="11"/>
  <c r="H1276" i="11"/>
  <c r="H1266" i="11"/>
  <c r="I1259" i="11"/>
  <c r="H1256" i="11"/>
  <c r="H1246" i="11"/>
  <c r="F1243" i="11"/>
  <c r="F1222" i="11"/>
  <c r="F1201" i="11"/>
  <c r="G1198" i="11"/>
  <c r="H1195" i="11"/>
  <c r="G1187" i="11"/>
  <c r="G1179" i="11"/>
  <c r="G1171" i="11"/>
  <c r="G1163" i="11"/>
  <c r="G1155" i="11"/>
  <c r="G1147" i="11"/>
  <c r="G1139" i="11"/>
  <c r="G1131" i="11"/>
  <c r="G1123" i="11"/>
  <c r="G1115" i="11"/>
  <c r="G1107" i="11"/>
  <c r="G1099" i="11"/>
  <c r="G1091" i="11"/>
  <c r="G1083" i="11"/>
  <c r="G1075" i="11"/>
  <c r="G1067" i="11"/>
  <c r="G1059" i="11"/>
  <c r="G1051" i="11"/>
  <c r="G1043" i="11"/>
  <c r="G1035" i="11"/>
  <c r="G1027" i="11"/>
  <c r="G1019" i="11"/>
  <c r="G1011" i="11"/>
  <c r="G1003" i="11"/>
  <c r="G995" i="11"/>
  <c r="G987" i="11"/>
  <c r="G979" i="11"/>
  <c r="G971" i="11"/>
  <c r="G963" i="11"/>
  <c r="G955" i="11"/>
  <c r="G947" i="11"/>
  <c r="G939" i="11"/>
  <c r="G931" i="11"/>
  <c r="G923" i="11"/>
  <c r="G915" i="11"/>
  <c r="G907" i="11"/>
  <c r="G899" i="11"/>
  <c r="G891" i="11"/>
  <c r="G883" i="11"/>
  <c r="G875" i="11"/>
  <c r="G867" i="11"/>
  <c r="G859" i="11"/>
  <c r="G851" i="11"/>
  <c r="G843" i="11"/>
  <c r="G835" i="11"/>
  <c r="G827" i="11"/>
  <c r="G819" i="11"/>
  <c r="G811" i="11"/>
  <c r="G803" i="11"/>
  <c r="I2003" i="11"/>
  <c r="F1423" i="11"/>
  <c r="H1394" i="11"/>
  <c r="F1352" i="11"/>
  <c r="H1343" i="11"/>
  <c r="H1320" i="11"/>
  <c r="G1285" i="11"/>
  <c r="F1278" i="11"/>
  <c r="H1235" i="11"/>
  <c r="F1229" i="11"/>
  <c r="H1223" i="11"/>
  <c r="G1201" i="11"/>
  <c r="G1170" i="11"/>
  <c r="G1156" i="11"/>
  <c r="G1151" i="11"/>
  <c r="F1142" i="11"/>
  <c r="G1124" i="11"/>
  <c r="G1119" i="11"/>
  <c r="H1106" i="11"/>
  <c r="F1102" i="11"/>
  <c r="F1098" i="11"/>
  <c r="G1068" i="11"/>
  <c r="I1063" i="11"/>
  <c r="H1059" i="11"/>
  <c r="G1055" i="11"/>
  <c r="F1047" i="11"/>
  <c r="F1039" i="11"/>
  <c r="F1035" i="11"/>
  <c r="H1031" i="11"/>
  <c r="I1020" i="11"/>
  <c r="F1017" i="11"/>
  <c r="G1013" i="11"/>
  <c r="I1002" i="11"/>
  <c r="G999" i="11"/>
  <c r="I988" i="11"/>
  <c r="F985" i="11"/>
  <c r="G981" i="11"/>
  <c r="I970" i="11"/>
  <c r="G967" i="11"/>
  <c r="I956" i="11"/>
  <c r="F953" i="11"/>
  <c r="G949" i="11"/>
  <c r="I938" i="11"/>
  <c r="G935" i="11"/>
  <c r="I924" i="11"/>
  <c r="F921" i="11"/>
  <c r="G917" i="11"/>
  <c r="I906" i="11"/>
  <c r="G903" i="11"/>
  <c r="I892" i="11"/>
  <c r="F889" i="11"/>
  <c r="G885" i="11"/>
  <c r="I874" i="11"/>
  <c r="G871" i="11"/>
  <c r="I860" i="11"/>
  <c r="F857" i="11"/>
  <c r="G853" i="11"/>
  <c r="I842" i="11"/>
  <c r="G839" i="11"/>
  <c r="I828" i="11"/>
  <c r="F825" i="11"/>
  <c r="G821" i="11"/>
  <c r="G807" i="11"/>
  <c r="I796" i="11"/>
  <c r="H783" i="11"/>
  <c r="G780" i="11"/>
  <c r="H773" i="11"/>
  <c r="G770" i="11"/>
  <c r="F767" i="11"/>
  <c r="I745" i="11"/>
  <c r="G733" i="11"/>
  <c r="G730" i="11"/>
  <c r="G727" i="11"/>
  <c r="G724" i="11"/>
  <c r="G721" i="11"/>
  <c r="F718" i="11"/>
  <c r="F715" i="11"/>
  <c r="I681" i="11"/>
  <c r="G669" i="11"/>
  <c r="G666" i="11"/>
  <c r="G663" i="11"/>
  <c r="G660" i="11"/>
  <c r="G657" i="11"/>
  <c r="F654" i="11"/>
  <c r="F651" i="11"/>
  <c r="F618" i="11"/>
  <c r="G615" i="11"/>
  <c r="H612" i="11"/>
  <c r="F601" i="11"/>
  <c r="G598" i="11"/>
  <c r="F581" i="11"/>
  <c r="G578" i="11"/>
  <c r="H575" i="11"/>
  <c r="F564" i="11"/>
  <c r="G561" i="11"/>
  <c r="H558" i="11"/>
  <c r="I555" i="11"/>
  <c r="F547" i="11"/>
  <c r="F544" i="11"/>
  <c r="G541" i="11"/>
  <c r="H538" i="11"/>
  <c r="F527" i="11"/>
  <c r="H524" i="11"/>
  <c r="F519" i="11"/>
  <c r="H516" i="11"/>
  <c r="F511" i="11"/>
  <c r="H508" i="11"/>
  <c r="F503" i="11"/>
  <c r="H500" i="11"/>
  <c r="F495" i="11"/>
  <c r="H492" i="11"/>
  <c r="F487" i="11"/>
  <c r="H484" i="11"/>
  <c r="F479" i="11"/>
  <c r="H476" i="11"/>
  <c r="F471" i="11"/>
  <c r="H468" i="11"/>
  <c r="F463" i="11"/>
  <c r="H460" i="11"/>
  <c r="F455" i="11"/>
  <c r="H452" i="11"/>
  <c r="F447" i="11"/>
  <c r="H444" i="11"/>
  <c r="F439" i="11"/>
  <c r="H436" i="11"/>
  <c r="F431" i="11"/>
  <c r="H428" i="11"/>
  <c r="F423" i="11"/>
  <c r="H420" i="11"/>
  <c r="F415" i="11"/>
  <c r="H412" i="11"/>
  <c r="F407" i="11"/>
  <c r="H404" i="11"/>
  <c r="F399" i="11"/>
  <c r="H396" i="11"/>
  <c r="F391" i="11"/>
  <c r="H388" i="11"/>
  <c r="F383" i="11"/>
  <c r="H380" i="11"/>
  <c r="F375" i="11"/>
  <c r="H372" i="11"/>
  <c r="F367" i="11"/>
  <c r="H364" i="11"/>
  <c r="F359" i="11"/>
  <c r="H356" i="11"/>
  <c r="F351" i="11"/>
  <c r="H348" i="11"/>
  <c r="F343" i="11"/>
  <c r="H340" i="11"/>
  <c r="F335" i="11"/>
  <c r="F1507" i="11"/>
  <c r="F1497" i="11"/>
  <c r="F1334" i="11"/>
  <c r="H1259" i="11"/>
  <c r="H1254" i="11"/>
  <c r="G1235" i="11"/>
  <c r="G1223" i="11"/>
  <c r="H1217" i="11"/>
  <c r="F1190" i="11"/>
  <c r="H1179" i="11"/>
  <c r="F1151" i="11"/>
  <c r="F1119" i="11"/>
  <c r="G1106" i="11"/>
  <c r="F1093" i="11"/>
  <c r="H1076" i="11"/>
  <c r="H1063" i="11"/>
  <c r="F1059" i="11"/>
  <c r="F1055" i="11"/>
  <c r="G1031" i="11"/>
  <c r="F1013" i="11"/>
  <c r="F1006" i="11"/>
  <c r="F999" i="11"/>
  <c r="F981" i="11"/>
  <c r="F974" i="11"/>
  <c r="F967" i="11"/>
  <c r="F949" i="11"/>
  <c r="F942" i="11"/>
  <c r="F935" i="11"/>
  <c r="F917" i="11"/>
  <c r="F910" i="11"/>
  <c r="F903" i="11"/>
  <c r="F885" i="11"/>
  <c r="F878" i="11"/>
  <c r="F871" i="11"/>
  <c r="F853" i="11"/>
  <c r="F846" i="11"/>
  <c r="F839" i="11"/>
  <c r="F821" i="11"/>
  <c r="F814" i="11"/>
  <c r="F807" i="11"/>
  <c r="H796" i="11"/>
  <c r="F793" i="11"/>
  <c r="G783" i="11"/>
  <c r="F780" i="11"/>
  <c r="G773" i="11"/>
  <c r="F770" i="11"/>
  <c r="H745" i="11"/>
  <c r="G739" i="11"/>
  <c r="F736" i="11"/>
  <c r="F733" i="11"/>
  <c r="F730" i="11"/>
  <c r="F727" i="11"/>
  <c r="F724" i="11"/>
  <c r="F721" i="11"/>
  <c r="H681" i="11"/>
  <c r="H678" i="11"/>
  <c r="G675" i="11"/>
  <c r="F672" i="11"/>
  <c r="F669" i="11"/>
  <c r="F666" i="11"/>
  <c r="F663" i="11"/>
  <c r="F660" i="11"/>
  <c r="F657" i="11"/>
  <c r="F615" i="11"/>
  <c r="G612" i="11"/>
  <c r="F598" i="11"/>
  <c r="H592" i="11"/>
  <c r="F578" i="11"/>
  <c r="G575" i="11"/>
  <c r="F561" i="11"/>
  <c r="G558" i="11"/>
  <c r="H555" i="11"/>
  <c r="F541" i="11"/>
  <c r="G538" i="11"/>
  <c r="G524" i="11"/>
  <c r="G516" i="11"/>
  <c r="G508" i="11"/>
  <c r="G500" i="11"/>
  <c r="G492" i="11"/>
  <c r="G484" i="11"/>
  <c r="G476" i="11"/>
  <c r="G468" i="11"/>
  <c r="G460" i="11"/>
  <c r="G452" i="11"/>
  <c r="G444" i="11"/>
  <c r="G436" i="11"/>
  <c r="G428" i="11"/>
  <c r="G420" i="11"/>
  <c r="G412" i="11"/>
  <c r="G404" i="11"/>
  <c r="G396" i="11"/>
  <c r="G388" i="11"/>
  <c r="G380" i="11"/>
  <c r="G372" i="11"/>
  <c r="G364" i="11"/>
  <c r="G356" i="11"/>
  <c r="G348" i="11"/>
  <c r="G340" i="11"/>
  <c r="G332" i="11"/>
  <c r="G324" i="11"/>
  <c r="G316" i="11"/>
  <c r="G308" i="11"/>
  <c r="G300" i="11"/>
  <c r="G292" i="11"/>
  <c r="G284" i="11"/>
  <c r="G268" i="11"/>
  <c r="G260" i="11"/>
  <c r="G244" i="11"/>
  <c r="G236" i="11"/>
  <c r="G228" i="11"/>
  <c r="G212" i="11"/>
  <c r="G196" i="11"/>
  <c r="G188" i="11"/>
  <c r="G180" i="11"/>
  <c r="G172" i="11"/>
  <c r="G164" i="11"/>
  <c r="G156" i="11"/>
  <c r="G132" i="11"/>
  <c r="G116" i="11"/>
  <c r="G108" i="11"/>
  <c r="G100" i="11"/>
  <c r="G92" i="11"/>
  <c r="G84" i="11"/>
  <c r="G68" i="11"/>
  <c r="G60" i="11"/>
  <c r="H1772" i="11"/>
  <c r="H1544" i="11"/>
  <c r="I1515" i="11"/>
  <c r="F1402" i="11"/>
  <c r="H1327" i="11"/>
  <c r="F1311" i="11"/>
  <c r="H1291" i="11"/>
  <c r="F1271" i="11"/>
  <c r="F1265" i="11"/>
  <c r="H1241" i="11"/>
  <c r="G1217" i="11"/>
  <c r="I1195" i="11"/>
  <c r="F1179" i="11"/>
  <c r="F1174" i="11"/>
  <c r="I1164" i="11"/>
  <c r="H1155" i="11"/>
  <c r="H1146" i="11"/>
  <c r="G1141" i="11"/>
  <c r="I1132" i="11"/>
  <c r="H1123" i="11"/>
  <c r="H1114" i="11"/>
  <c r="F1110" i="11"/>
  <c r="F1106" i="11"/>
  <c r="G1101" i="11"/>
  <c r="I1084" i="11"/>
  <c r="G1076" i="11"/>
  <c r="I1071" i="11"/>
  <c r="H1067" i="11"/>
  <c r="G1063" i="11"/>
  <c r="H1050" i="11"/>
  <c r="H1042" i="11"/>
  <c r="F1031" i="11"/>
  <c r="F1027" i="11"/>
  <c r="G1020" i="11"/>
  <c r="H1016" i="11"/>
  <c r="I1009" i="11"/>
  <c r="G1002" i="11"/>
  <c r="F995" i="11"/>
  <c r="G988" i="11"/>
  <c r="H984" i="11"/>
  <c r="I977" i="11"/>
  <c r="G970" i="11"/>
  <c r="F963" i="11"/>
  <c r="G956" i="11"/>
  <c r="H952" i="11"/>
  <c r="I945" i="11"/>
  <c r="G938" i="11"/>
  <c r="F931" i="11"/>
  <c r="G924" i="11"/>
  <c r="H920" i="11"/>
  <c r="I913" i="11"/>
  <c r="G906" i="11"/>
  <c r="F899" i="11"/>
  <c r="G892" i="11"/>
  <c r="H888" i="11"/>
  <c r="I881" i="11"/>
  <c r="G874" i="11"/>
  <c r="F867" i="11"/>
  <c r="G860" i="11"/>
  <c r="H856" i="11"/>
  <c r="I849" i="11"/>
  <c r="G842" i="11"/>
  <c r="F835" i="11"/>
  <c r="G828" i="11"/>
  <c r="H824" i="11"/>
  <c r="I817" i="11"/>
  <c r="F803" i="11"/>
  <c r="G796" i="11"/>
  <c r="F783" i="11"/>
  <c r="H776" i="11"/>
  <c r="F773" i="11"/>
  <c r="H763" i="11"/>
  <c r="H760" i="11"/>
  <c r="G745" i="11"/>
  <c r="F742" i="11"/>
  <c r="F739" i="11"/>
  <c r="H699" i="11"/>
  <c r="H696" i="11"/>
  <c r="G681" i="11"/>
  <c r="F678" i="11"/>
  <c r="F675" i="11"/>
  <c r="H635" i="11"/>
  <c r="H632" i="11"/>
  <c r="F612" i="11"/>
  <c r="F595" i="11"/>
  <c r="H1759" i="11"/>
  <c r="G1573" i="11"/>
  <c r="G1563" i="11"/>
  <c r="H1475" i="11"/>
  <c r="H1375" i="11"/>
  <c r="H1359" i="11"/>
  <c r="I1296" i="11"/>
  <c r="I1258" i="11"/>
  <c r="F1234" i="11"/>
  <c r="F1228" i="11"/>
  <c r="H1211" i="11"/>
  <c r="F1200" i="11"/>
  <c r="G1195" i="11"/>
  <c r="F1189" i="11"/>
  <c r="I1183" i="11"/>
  <c r="H1164" i="11"/>
  <c r="I1159" i="11"/>
  <c r="F1155" i="11"/>
  <c r="G1146" i="11"/>
  <c r="F1141" i="11"/>
  <c r="H1132" i="11"/>
  <c r="I1127" i="11"/>
  <c r="F1123" i="11"/>
  <c r="G1114" i="11"/>
  <c r="F1101" i="11"/>
  <c r="H1088" i="11"/>
  <c r="H1084" i="11"/>
  <c r="H1071" i="11"/>
  <c r="F1067" i="11"/>
  <c r="F1063" i="11"/>
  <c r="G1050" i="11"/>
  <c r="F1046" i="11"/>
  <c r="G1042" i="11"/>
  <c r="F1038" i="11"/>
  <c r="H1034" i="11"/>
  <c r="H1023" i="11"/>
  <c r="F1020" i="11"/>
  <c r="F1016" i="11"/>
  <c r="H1009" i="11"/>
  <c r="H1005" i="11"/>
  <c r="F1002" i="11"/>
  <c r="H991" i="11"/>
  <c r="F988" i="11"/>
  <c r="F984" i="11"/>
  <c r="H977" i="11"/>
  <c r="H973" i="11"/>
  <c r="F970" i="11"/>
  <c r="H959" i="11"/>
  <c r="F956" i="11"/>
  <c r="F952" i="11"/>
  <c r="H945" i="11"/>
  <c r="H941" i="11"/>
  <c r="F938" i="11"/>
  <c r="H927" i="11"/>
  <c r="F924" i="11"/>
  <c r="F920" i="11"/>
  <c r="H913" i="11"/>
  <c r="H909" i="11"/>
  <c r="F906" i="11"/>
  <c r="H895" i="11"/>
  <c r="F892" i="11"/>
  <c r="F888" i="11"/>
  <c r="H881" i="11"/>
  <c r="H877" i="11"/>
  <c r="F874" i="11"/>
  <c r="H863" i="11"/>
  <c r="F860" i="11"/>
  <c r="F856" i="11"/>
  <c r="H849" i="11"/>
  <c r="H845" i="11"/>
  <c r="F842" i="11"/>
  <c r="H831" i="11"/>
  <c r="F828" i="11"/>
  <c r="F824" i="11"/>
  <c r="H817" i="11"/>
  <c r="H813" i="11"/>
  <c r="F810" i="11"/>
  <c r="H799" i="11"/>
  <c r="F796" i="11"/>
  <c r="I792" i="11"/>
  <c r="F786" i="11"/>
  <c r="H779" i="11"/>
  <c r="F776" i="11"/>
  <c r="H766" i="11"/>
  <c r="G763" i="11"/>
  <c r="F760" i="11"/>
  <c r="F757" i="11"/>
  <c r="F754" i="11"/>
  <c r="F751" i="11"/>
  <c r="F748" i="11"/>
  <c r="F745" i="11"/>
  <c r="H1976" i="11"/>
  <c r="I1883" i="11"/>
  <c r="I1699" i="11"/>
  <c r="H1350" i="11"/>
  <c r="F1326" i="11"/>
  <c r="H1310" i="11"/>
  <c r="H1264" i="11"/>
  <c r="H1258" i="11"/>
  <c r="F1240" i="11"/>
  <c r="G1211" i="11"/>
  <c r="G1205" i="11"/>
  <c r="G1183" i="11"/>
  <c r="G1173" i="11"/>
  <c r="G1164" i="11"/>
  <c r="G1159" i="11"/>
  <c r="F1150" i="11"/>
  <c r="G1132" i="11"/>
  <c r="G1127" i="11"/>
  <c r="F1118" i="11"/>
  <c r="F1114" i="11"/>
  <c r="G1109" i="11"/>
  <c r="I1092" i="11"/>
  <c r="G1084" i="11"/>
  <c r="H1075" i="11"/>
  <c r="G1071" i="11"/>
  <c r="F1054" i="11"/>
  <c r="F1050" i="11"/>
  <c r="F1042" i="11"/>
  <c r="G1034" i="11"/>
  <c r="G1023" i="11"/>
  <c r="F1009" i="11"/>
  <c r="G1005" i="11"/>
  <c r="G991" i="11"/>
  <c r="F977" i="11"/>
  <c r="G973" i="11"/>
  <c r="G959" i="11"/>
  <c r="F945" i="11"/>
  <c r="G941" i="11"/>
  <c r="G927" i="11"/>
  <c r="F913" i="11"/>
  <c r="G909" i="11"/>
  <c r="G895" i="11"/>
  <c r="F881" i="11"/>
  <c r="G877" i="11"/>
  <c r="G863" i="11"/>
  <c r="F849" i="11"/>
  <c r="G845" i="11"/>
  <c r="G831" i="11"/>
  <c r="F817" i="11"/>
  <c r="G813" i="11"/>
  <c r="G799" i="11"/>
  <c r="H792" i="11"/>
  <c r="F789" i="11"/>
  <c r="G779" i="11"/>
  <c r="I769" i="11"/>
  <c r="F766" i="11"/>
  <c r="F763" i="11"/>
  <c r="H723" i="11"/>
  <c r="H720" i="11"/>
  <c r="G717" i="11"/>
  <c r="G714" i="11"/>
  <c r="G711" i="11"/>
  <c r="G708" i="11"/>
  <c r="G705" i="11"/>
  <c r="F702" i="11"/>
  <c r="F699" i="11"/>
  <c r="G653" i="11"/>
  <c r="G650" i="11"/>
  <c r="G647" i="11"/>
  <c r="G644" i="11"/>
  <c r="G641" i="11"/>
  <c r="F638" i="11"/>
  <c r="F635" i="11"/>
  <c r="F623" i="11"/>
  <c r="G620" i="11"/>
  <c r="F606" i="11"/>
  <c r="G603" i="11"/>
  <c r="F586" i="11"/>
  <c r="G583" i="11"/>
  <c r="F569" i="11"/>
  <c r="G566" i="11"/>
  <c r="F549" i="11"/>
  <c r="G546" i="11"/>
  <c r="F532" i="11"/>
  <c r="G529" i="11"/>
  <c r="F521" i="11"/>
  <c r="F513" i="11"/>
  <c r="F505" i="11"/>
  <c r="F497" i="11"/>
  <c r="F489" i="11"/>
  <c r="F481" i="11"/>
  <c r="F473" i="11"/>
  <c r="F465" i="11"/>
  <c r="F457" i="11"/>
  <c r="F449" i="11"/>
  <c r="F441" i="11"/>
  <c r="F433" i="11"/>
  <c r="F425" i="11"/>
  <c r="F417" i="11"/>
  <c r="F409" i="11"/>
  <c r="F401" i="11"/>
  <c r="F393" i="11"/>
  <c r="F385" i="11"/>
  <c r="F377" i="11"/>
  <c r="F369" i="11"/>
  <c r="F361" i="11"/>
  <c r="F353" i="11"/>
  <c r="F345" i="11"/>
  <c r="F337" i="11"/>
  <c r="F329" i="11"/>
  <c r="F321" i="11"/>
  <c r="F313" i="11"/>
  <c r="F305" i="11"/>
  <c r="G1939" i="11"/>
  <c r="F1735" i="11"/>
  <c r="G1310" i="11"/>
  <c r="G1302" i="11"/>
  <c r="I1276" i="11"/>
  <c r="F1258" i="11"/>
  <c r="F1252" i="11"/>
  <c r="F1246" i="11"/>
  <c r="F1205" i="11"/>
  <c r="F1183" i="11"/>
  <c r="F1173" i="11"/>
  <c r="F1159" i="11"/>
  <c r="F1127" i="11"/>
  <c r="F1109" i="11"/>
  <c r="H1096" i="11"/>
  <c r="H1092" i="11"/>
  <c r="H1079" i="11"/>
  <c r="F1075" i="11"/>
  <c r="F1071" i="11"/>
  <c r="F1034" i="11"/>
  <c r="F1030" i="11"/>
  <c r="F1023" i="11"/>
  <c r="H1019" i="11"/>
  <c r="F1005" i="11"/>
  <c r="F998" i="11"/>
  <c r="F991" i="11"/>
  <c r="H987" i="11"/>
  <c r="F973" i="11"/>
  <c r="F966" i="11"/>
  <c r="F959" i="11"/>
  <c r="H955" i="11"/>
  <c r="F941" i="11"/>
  <c r="F934" i="11"/>
  <c r="F927" i="11"/>
  <c r="H923" i="11"/>
  <c r="F909" i="11"/>
  <c r="F902" i="11"/>
  <c r="F895" i="11"/>
  <c r="H891" i="11"/>
  <c r="F877" i="11"/>
  <c r="F870" i="11"/>
  <c r="F863" i="11"/>
  <c r="H859" i="11"/>
  <c r="F845" i="11"/>
  <c r="F838" i="11"/>
  <c r="F831" i="11"/>
  <c r="H827" i="11"/>
  <c r="F813" i="11"/>
  <c r="F806" i="11"/>
  <c r="F799" i="11"/>
  <c r="F792" i="11"/>
  <c r="F779" i="11"/>
  <c r="H769" i="11"/>
  <c r="G723" i="11"/>
  <c r="F720" i="11"/>
  <c r="F717" i="11"/>
  <c r="F714" i="11"/>
  <c r="F711" i="11"/>
  <c r="F708" i="11"/>
  <c r="F705" i="11"/>
  <c r="G659" i="11"/>
  <c r="F656" i="11"/>
  <c r="F653" i="11"/>
  <c r="F650" i="11"/>
  <c r="F647" i="11"/>
  <c r="F644" i="11"/>
  <c r="F641" i="11"/>
  <c r="F620" i="11"/>
  <c r="G617" i="11"/>
  <c r="F603" i="11"/>
  <c r="F600" i="11"/>
  <c r="F583" i="11"/>
  <c r="F566" i="11"/>
  <c r="G563" i="11"/>
  <c r="F546" i="11"/>
  <c r="F529" i="11"/>
  <c r="G294" i="11"/>
  <c r="G286" i="11"/>
  <c r="G278" i="11"/>
  <c r="G270" i="11"/>
  <c r="G262" i="11"/>
  <c r="G254" i="11"/>
  <c r="G246" i="11"/>
  <c r="G238" i="11"/>
  <c r="G230" i="11"/>
  <c r="G222" i="11"/>
  <c r="G214" i="11"/>
  <c r="G206" i="11"/>
  <c r="G198" i="11"/>
  <c r="G190" i="11"/>
  <c r="G182" i="11"/>
  <c r="G174" i="11"/>
  <c r="G166" i="11"/>
  <c r="G158" i="11"/>
  <c r="G150" i="11"/>
  <c r="G142" i="11"/>
  <c r="G134" i="11"/>
  <c r="G126" i="11"/>
  <c r="G118" i="11"/>
  <c r="G110" i="11"/>
  <c r="G102" i="11"/>
  <c r="G94" i="11"/>
  <c r="G86" i="11"/>
  <c r="G78" i="11"/>
  <c r="F1686" i="11"/>
  <c r="F1674" i="11"/>
  <c r="F1374" i="11"/>
  <c r="F1358" i="11"/>
  <c r="H1332" i="11"/>
  <c r="H1325" i="11"/>
  <c r="H1295" i="11"/>
  <c r="F1289" i="11"/>
  <c r="F1282" i="11"/>
  <c r="G1276" i="11"/>
  <c r="F1239" i="11"/>
  <c r="I1226" i="11"/>
  <c r="H1163" i="11"/>
  <c r="H1154" i="11"/>
  <c r="G1149" i="11"/>
  <c r="I1140" i="11"/>
  <c r="H1131" i="11"/>
  <c r="H1122" i="11"/>
  <c r="G1117" i="11"/>
  <c r="I1100" i="11"/>
  <c r="G1092" i="11"/>
  <c r="I1087" i="11"/>
  <c r="H1083" i="11"/>
  <c r="G1079" i="11"/>
  <c r="H1066" i="11"/>
  <c r="F1062" i="11"/>
  <c r="F1058" i="11"/>
  <c r="G1053" i="11"/>
  <c r="G1045" i="11"/>
  <c r="G1037" i="11"/>
  <c r="G1026" i="11"/>
  <c r="F1019" i="11"/>
  <c r="G1012" i="11"/>
  <c r="H1008" i="11"/>
  <c r="I1001" i="11"/>
  <c r="G994" i="11"/>
  <c r="F987" i="11"/>
  <c r="G980" i="11"/>
  <c r="H976" i="11"/>
  <c r="I969" i="11"/>
  <c r="G962" i="11"/>
  <c r="F955" i="11"/>
  <c r="G948" i="11"/>
  <c r="H944" i="11"/>
  <c r="I937" i="11"/>
  <c r="G930" i="11"/>
  <c r="F923" i="11"/>
  <c r="G916" i="11"/>
  <c r="H912" i="11"/>
  <c r="I905" i="11"/>
  <c r="G898" i="11"/>
  <c r="F891" i="11"/>
  <c r="G884" i="11"/>
  <c r="H880" i="11"/>
  <c r="I873" i="11"/>
  <c r="G866" i="11"/>
  <c r="F859" i="11"/>
  <c r="G852" i="11"/>
  <c r="H848" i="11"/>
  <c r="I841" i="11"/>
  <c r="G834" i="11"/>
  <c r="F827" i="11"/>
  <c r="G820" i="11"/>
  <c r="H816" i="11"/>
  <c r="I809" i="11"/>
  <c r="G802" i="11"/>
  <c r="G795" i="11"/>
  <c r="I785" i="11"/>
  <c r="F782" i="11"/>
  <c r="H772" i="11"/>
  <c r="F769" i="11"/>
  <c r="I753" i="11"/>
  <c r="I750" i="11"/>
  <c r="H747" i="11"/>
  <c r="H744" i="11"/>
  <c r="G741" i="11"/>
  <c r="G738" i="11"/>
  <c r="G735" i="11"/>
  <c r="G732" i="11"/>
  <c r="G729" i="11"/>
  <c r="F726" i="11"/>
  <c r="F723" i="11"/>
  <c r="I689" i="11"/>
  <c r="I686" i="11"/>
  <c r="H683" i="11"/>
  <c r="H680" i="11"/>
  <c r="G677" i="11"/>
  <c r="G674" i="11"/>
  <c r="G671" i="11"/>
  <c r="G668" i="11"/>
  <c r="G665" i="11"/>
  <c r="F662" i="11"/>
  <c r="F659" i="11"/>
  <c r="F617" i="11"/>
  <c r="I1792" i="11"/>
  <c r="H1460" i="11"/>
  <c r="F1381" i="11"/>
  <c r="G1309" i="11"/>
  <c r="H1269" i="11"/>
  <c r="H1251" i="11"/>
  <c r="H1232" i="11"/>
  <c r="G1226" i="11"/>
  <c r="H1199" i="11"/>
  <c r="H1188" i="11"/>
  <c r="F1163" i="11"/>
  <c r="G1154" i="11"/>
  <c r="F1149" i="11"/>
  <c r="H1140" i="11"/>
  <c r="F1131" i="11"/>
  <c r="G1122" i="11"/>
  <c r="F1117" i="11"/>
  <c r="H1100" i="11"/>
  <c r="H1087" i="11"/>
  <c r="F1083" i="11"/>
  <c r="F1079" i="11"/>
  <c r="G1066" i="11"/>
  <c r="F1053" i="11"/>
  <c r="F1045" i="11"/>
  <c r="F1037" i="11"/>
  <c r="F1026" i="11"/>
  <c r="F1012" i="11"/>
  <c r="F1008" i="11"/>
  <c r="F994" i="11"/>
  <c r="F980" i="11"/>
  <c r="F976" i="11"/>
  <c r="F962" i="11"/>
  <c r="F948" i="11"/>
  <c r="F944" i="11"/>
  <c r="F930" i="11"/>
  <c r="F916" i="11"/>
  <c r="F912" i="11"/>
  <c r="F898" i="11"/>
  <c r="F884" i="11"/>
  <c r="F880" i="11"/>
  <c r="F866" i="11"/>
  <c r="F852" i="11"/>
  <c r="F848" i="11"/>
  <c r="F834" i="11"/>
  <c r="F820" i="11"/>
  <c r="F816" i="11"/>
  <c r="F802" i="11"/>
  <c r="F795" i="11"/>
  <c r="G772" i="11"/>
  <c r="G747" i="11"/>
  <c r="F744" i="11"/>
  <c r="F741" i="11"/>
  <c r="F738" i="11"/>
  <c r="F735" i="11"/>
  <c r="F732" i="11"/>
  <c r="F729" i="11"/>
  <c r="H689" i="11"/>
  <c r="H686" i="11"/>
  <c r="G683" i="11"/>
  <c r="F680" i="11"/>
  <c r="F677" i="11"/>
  <c r="F674" i="11"/>
  <c r="F671" i="11"/>
  <c r="F668" i="11"/>
  <c r="F665" i="11"/>
  <c r="F614" i="11"/>
  <c r="G611" i="11"/>
  <c r="H608" i="11"/>
  <c r="F594" i="11"/>
  <c r="G591" i="11"/>
  <c r="F577" i="11"/>
  <c r="G574" i="11"/>
  <c r="H571" i="11"/>
  <c r="F557" i="11"/>
  <c r="G554" i="11"/>
  <c r="F540" i="11"/>
  <c r="G537" i="11"/>
  <c r="G523" i="11"/>
  <c r="G515" i="11"/>
  <c r="G507" i="11"/>
  <c r="G499" i="11"/>
  <c r="G491" i="11"/>
  <c r="G483" i="11"/>
  <c r="G475" i="11"/>
  <c r="G467" i="11"/>
  <c r="G459" i="11"/>
  <c r="G451" i="11"/>
  <c r="G443" i="11"/>
  <c r="G435" i="11"/>
  <c r="G427" i="11"/>
  <c r="G419" i="11"/>
  <c r="G411" i="11"/>
  <c r="G403" i="11"/>
  <c r="G395" i="11"/>
  <c r="G387" i="11"/>
  <c r="G379" i="11"/>
  <c r="G371" i="11"/>
  <c r="G363" i="11"/>
  <c r="G355" i="11"/>
  <c r="G347" i="11"/>
  <c r="G339" i="11"/>
  <c r="G331" i="11"/>
  <c r="G323" i="11"/>
  <c r="G315" i="11"/>
  <c r="G307" i="11"/>
  <c r="G299" i="11"/>
  <c r="G291" i="11"/>
  <c r="G283" i="11"/>
  <c r="G275" i="11"/>
  <c r="G267" i="11"/>
  <c r="G259" i="11"/>
  <c r="G251" i="11"/>
  <c r="G243" i="11"/>
  <c r="G235" i="11"/>
  <c r="G227" i="11"/>
  <c r="G219" i="11"/>
  <c r="G211" i="11"/>
  <c r="G203" i="11"/>
  <c r="G195" i="11"/>
  <c r="G163" i="11"/>
  <c r="G155" i="11"/>
  <c r="G147" i="11"/>
  <c r="G139" i="11"/>
  <c r="G131" i="11"/>
  <c r="G123" i="11"/>
  <c r="F2021" i="11"/>
  <c r="G1913" i="11"/>
  <c r="H1661" i="11"/>
  <c r="G1493" i="11"/>
  <c r="I1418" i="11"/>
  <c r="H1390" i="11"/>
  <c r="H1365" i="11"/>
  <c r="H1347" i="11"/>
  <c r="H1316" i="11"/>
  <c r="F1288" i="11"/>
  <c r="H1275" i="11"/>
  <c r="G1251" i="11"/>
  <c r="F1245" i="11"/>
  <c r="H1238" i="11"/>
  <c r="F1232" i="11"/>
  <c r="F1226" i="11"/>
  <c r="H1220" i="11"/>
  <c r="F1204" i="11"/>
  <c r="F1182" i="11"/>
  <c r="I1172" i="11"/>
  <c r="G1167" i="11"/>
  <c r="F1158" i="11"/>
  <c r="H1144" i="11"/>
  <c r="G1140" i="11"/>
  <c r="G1135" i="11"/>
  <c r="F1126" i="11"/>
  <c r="I1108" i="11"/>
  <c r="G1100" i="11"/>
  <c r="H1091" i="11"/>
  <c r="G1087" i="11"/>
  <c r="F1070" i="11"/>
  <c r="F1066" i="11"/>
  <c r="I1033" i="11"/>
  <c r="H1022" i="11"/>
  <c r="F1001" i="11"/>
  <c r="H990" i="11"/>
  <c r="F969" i="11"/>
  <c r="H958" i="11"/>
  <c r="F937" i="11"/>
  <c r="H926" i="11"/>
  <c r="F905" i="11"/>
  <c r="H894" i="11"/>
  <c r="F873" i="11"/>
  <c r="H862" i="11"/>
  <c r="F841" i="11"/>
  <c r="H830" i="11"/>
  <c r="F809" i="11"/>
  <c r="H798" i="11"/>
  <c r="H788" i="11"/>
  <c r="F785" i="11"/>
  <c r="F772" i="11"/>
  <c r="G753" i="11"/>
  <c r="F750" i="11"/>
  <c r="F747" i="11"/>
  <c r="H707" i="11"/>
  <c r="H704" i="11"/>
  <c r="G689" i="11"/>
  <c r="F686" i="11"/>
  <c r="F683" i="11"/>
  <c r="H643" i="11"/>
  <c r="H2031" i="11"/>
  <c r="H1778" i="11"/>
  <c r="H1530" i="11"/>
  <c r="F1365" i="11"/>
  <c r="H1300" i="11"/>
  <c r="G1281" i="11"/>
  <c r="G1275" i="11"/>
  <c r="G1238" i="11"/>
  <c r="G1220" i="11"/>
  <c r="H1198" i="11"/>
  <c r="H1187" i="11"/>
  <c r="H1172" i="11"/>
  <c r="F1167" i="11"/>
  <c r="F1135" i="11"/>
  <c r="H1112" i="11"/>
  <c r="H1108" i="11"/>
  <c r="H1095" i="11"/>
  <c r="F1091" i="11"/>
  <c r="F1087" i="11"/>
  <c r="F1061" i="11"/>
  <c r="H1033" i="11"/>
  <c r="F1029" i="11"/>
  <c r="F1022" i="11"/>
  <c r="F1015" i="11"/>
  <c r="H1011" i="11"/>
  <c r="F997" i="11"/>
  <c r="F990" i="11"/>
  <c r="F983" i="11"/>
  <c r="H979" i="11"/>
  <c r="F965" i="11"/>
  <c r="F958" i="11"/>
  <c r="F951" i="11"/>
  <c r="H947" i="11"/>
  <c r="F933" i="11"/>
  <c r="F926" i="11"/>
  <c r="F919" i="11"/>
  <c r="H915" i="11"/>
  <c r="F901" i="11"/>
  <c r="F894" i="11"/>
  <c r="F887" i="11"/>
  <c r="H883" i="11"/>
  <c r="F869" i="11"/>
  <c r="F862" i="11"/>
  <c r="F855" i="11"/>
  <c r="H851" i="11"/>
  <c r="F837" i="11"/>
  <c r="F830" i="11"/>
  <c r="F823" i="11"/>
  <c r="H819" i="11"/>
  <c r="F805" i="11"/>
  <c r="F798" i="11"/>
  <c r="G788" i="11"/>
  <c r="F775" i="11"/>
  <c r="F765" i="11"/>
  <c r="F762" i="11"/>
  <c r="F759" i="11"/>
  <c r="F756" i="11"/>
  <c r="F753" i="11"/>
  <c r="G707" i="11"/>
  <c r="F704" i="11"/>
  <c r="F701" i="11"/>
  <c r="F698" i="11"/>
  <c r="F695" i="11"/>
  <c r="F692" i="11"/>
  <c r="F689" i="11"/>
  <c r="G643" i="11"/>
  <c r="F640" i="11"/>
  <c r="F637" i="11"/>
  <c r="F634" i="11"/>
  <c r="F631" i="11"/>
  <c r="F628" i="11"/>
  <c r="F625" i="11"/>
  <c r="G622" i="11"/>
  <c r="F605" i="11"/>
  <c r="G602" i="11"/>
  <c r="F588" i="11"/>
  <c r="G585" i="11"/>
  <c r="F571" i="11"/>
  <c r="F568" i="11"/>
  <c r="G565" i="11"/>
  <c r="F551" i="11"/>
  <c r="G548" i="11"/>
  <c r="F534" i="11"/>
  <c r="G531" i="11"/>
  <c r="G520" i="11"/>
  <c r="G512" i="11"/>
  <c r="G504" i="11"/>
  <c r="G496" i="11"/>
  <c r="G488" i="11"/>
  <c r="G480" i="11"/>
  <c r="G472" i="11"/>
  <c r="G464" i="11"/>
  <c r="G456" i="11"/>
  <c r="G448" i="11"/>
  <c r="G440" i="11"/>
  <c r="G432" i="11"/>
  <c r="G424" i="11"/>
  <c r="G416" i="11"/>
  <c r="G408" i="11"/>
  <c r="G400" i="11"/>
  <c r="G392" i="11"/>
  <c r="G384" i="11"/>
  <c r="G376" i="11"/>
  <c r="G368" i="11"/>
  <c r="G360" i="11"/>
  <c r="G352" i="11"/>
  <c r="G344" i="11"/>
  <c r="G336" i="11"/>
  <c r="G328" i="11"/>
  <c r="G320" i="11"/>
  <c r="G312" i="11"/>
  <c r="G304" i="11"/>
  <c r="G296" i="11"/>
  <c r="G288" i="11"/>
  <c r="G280" i="11"/>
  <c r="G272" i="11"/>
  <c r="G264" i="11"/>
  <c r="G256" i="11"/>
  <c r="G248" i="11"/>
  <c r="G240" i="11"/>
  <c r="G232" i="11"/>
  <c r="G224" i="11"/>
  <c r="G216" i="11"/>
  <c r="F1889" i="11"/>
  <c r="G1578" i="11"/>
  <c r="F1568" i="11"/>
  <c r="I1540" i="11"/>
  <c r="I1511" i="11"/>
  <c r="F1502" i="11"/>
  <c r="H1470" i="11"/>
  <c r="G1398" i="11"/>
  <c r="I1330" i="11"/>
  <c r="F1308" i="11"/>
  <c r="H1268" i="11"/>
  <c r="I1256" i="11"/>
  <c r="H1244" i="11"/>
  <c r="H1214" i="11"/>
  <c r="F1203" i="11"/>
  <c r="F1198" i="11"/>
  <c r="H1192" i="11"/>
  <c r="F1187" i="11"/>
  <c r="G1181" i="11"/>
  <c r="G1157" i="11"/>
  <c r="H1139" i="11"/>
  <c r="G1125" i="11"/>
  <c r="G1108" i="11"/>
  <c r="H1099" i="11"/>
  <c r="G1095" i="11"/>
  <c r="F1078" i="11"/>
  <c r="F1074" i="11"/>
  <c r="G1069" i="11"/>
  <c r="F1048" i="11"/>
  <c r="F1040" i="11"/>
  <c r="G1018" i="11"/>
  <c r="F1011" i="11"/>
  <c r="G986" i="11"/>
  <c r="F979" i="11"/>
  <c r="G954" i="11"/>
  <c r="F947" i="11"/>
  <c r="G922" i="11"/>
  <c r="F915" i="11"/>
  <c r="G890" i="11"/>
  <c r="F883" i="11"/>
  <c r="G858" i="11"/>
  <c r="F851" i="11"/>
  <c r="G826" i="11"/>
  <c r="F819" i="11"/>
  <c r="G791" i="11"/>
  <c r="F788" i="11"/>
  <c r="G781" i="11"/>
  <c r="F778" i="11"/>
  <c r="F768" i="11"/>
  <c r="G722" i="11"/>
  <c r="G719" i="11"/>
  <c r="F710" i="11"/>
  <c r="F707" i="11"/>
  <c r="G658" i="11"/>
  <c r="G655" i="11"/>
  <c r="F646" i="11"/>
  <c r="F643" i="11"/>
  <c r="F622" i="11"/>
  <c r="F602" i="11"/>
  <c r="G599" i="11"/>
  <c r="F585" i="11"/>
  <c r="G582" i="11"/>
  <c r="F565" i="11"/>
  <c r="G562" i="11"/>
  <c r="F548" i="11"/>
  <c r="G545" i="11"/>
  <c r="F531" i="11"/>
  <c r="F528" i="11"/>
  <c r="F520" i="11"/>
  <c r="F512" i="11"/>
  <c r="F504" i="11"/>
  <c r="F496" i="11"/>
  <c r="F488" i="11"/>
  <c r="F480" i="11"/>
  <c r="F472" i="11"/>
  <c r="F464" i="11"/>
  <c r="F456" i="11"/>
  <c r="F448" i="11"/>
  <c r="F440" i="11"/>
  <c r="F432" i="11"/>
  <c r="F424" i="11"/>
  <c r="F416" i="11"/>
  <c r="F408" i="11"/>
  <c r="F400" i="11"/>
  <c r="F392" i="11"/>
  <c r="F384" i="11"/>
  <c r="F376" i="11"/>
  <c r="F368" i="11"/>
  <c r="F360" i="11"/>
  <c r="F352" i="11"/>
  <c r="F344" i="11"/>
  <c r="F336" i="11"/>
  <c r="F328" i="11"/>
  <c r="F320" i="11"/>
  <c r="F312" i="11"/>
  <c r="F304" i="11"/>
  <c r="F296" i="11"/>
  <c r="H1958" i="11"/>
  <c r="G1559" i="11"/>
  <c r="H1406" i="11"/>
  <c r="G1372" i="11"/>
  <c r="H1322" i="11"/>
  <c r="H1299" i="11"/>
  <c r="H1293" i="11"/>
  <c r="G1274" i="11"/>
  <c r="F1256" i="11"/>
  <c r="F1231" i="11"/>
  <c r="F1225" i="11"/>
  <c r="G1214" i="11"/>
  <c r="H1208" i="11"/>
  <c r="F1181" i="11"/>
  <c r="H1171" i="11"/>
  <c r="G1162" i="11"/>
  <c r="F1157" i="11"/>
  <c r="H1148" i="11"/>
  <c r="F1139" i="11"/>
  <c r="G1130" i="11"/>
  <c r="F1125" i="11"/>
  <c r="H1116" i="11"/>
  <c r="H1103" i="11"/>
  <c r="F1099" i="11"/>
  <c r="F1095" i="11"/>
  <c r="F1069" i="11"/>
  <c r="H1052" i="11"/>
  <c r="H1044" i="11"/>
  <c r="H1036" i="11"/>
  <c r="F1018" i="11"/>
  <c r="F1004" i="11"/>
  <c r="F1000" i="11"/>
  <c r="F986" i="11"/>
  <c r="F972" i="11"/>
  <c r="F968" i="11"/>
  <c r="F954" i="11"/>
  <c r="F940" i="11"/>
  <c r="F936" i="11"/>
  <c r="F922" i="11"/>
  <c r="F908" i="11"/>
  <c r="F904" i="11"/>
  <c r="F890" i="11"/>
  <c r="F876" i="11"/>
  <c r="F872" i="11"/>
  <c r="F858" i="11"/>
  <c r="F844" i="11"/>
  <c r="F840" i="11"/>
  <c r="F826" i="11"/>
  <c r="F812" i="11"/>
  <c r="F808" i="11"/>
  <c r="G794" i="11"/>
  <c r="F791" i="11"/>
  <c r="F781" i="11"/>
  <c r="G771" i="11"/>
  <c r="F728" i="11"/>
  <c r="F725" i="11"/>
  <c r="F722" i="11"/>
  <c r="F719" i="11"/>
  <c r="F716" i="11"/>
  <c r="F713" i="11"/>
  <c r="F664" i="11"/>
  <c r="F661" i="11"/>
  <c r="F658" i="11"/>
  <c r="F655" i="11"/>
  <c r="F652" i="11"/>
  <c r="F649" i="11"/>
  <c r="F619" i="11"/>
  <c r="F616" i="11"/>
  <c r="G613" i="11"/>
  <c r="F599" i="11"/>
  <c r="G596" i="11"/>
  <c r="F582" i="11"/>
  <c r="F562" i="11"/>
  <c r="F545" i="11"/>
  <c r="G542" i="11"/>
  <c r="G525" i="11"/>
  <c r="G517" i="11"/>
  <c r="G509" i="11"/>
  <c r="G501" i="11"/>
  <c r="G493" i="11"/>
  <c r="G485" i="11"/>
  <c r="G477" i="11"/>
  <c r="G469" i="11"/>
  <c r="G461" i="11"/>
  <c r="G453" i="11"/>
  <c r="G445" i="11"/>
  <c r="G437" i="11"/>
  <c r="G429" i="11"/>
  <c r="G421" i="11"/>
  <c r="G413" i="11"/>
  <c r="G405" i="11"/>
  <c r="G397" i="11"/>
  <c r="G389" i="11"/>
  <c r="G381" i="11"/>
  <c r="G373" i="11"/>
  <c r="G365" i="11"/>
  <c r="G357" i="11"/>
  <c r="G333" i="11"/>
  <c r="G309" i="11"/>
  <c r="G293" i="11"/>
  <c r="G269" i="11"/>
  <c r="G261" i="11"/>
  <c r="G253" i="11"/>
  <c r="G245" i="11"/>
  <c r="F1336" i="11"/>
  <c r="F1329" i="11"/>
  <c r="I1286" i="11"/>
  <c r="F1261" i="11"/>
  <c r="G1255" i="11"/>
  <c r="G1202" i="11"/>
  <c r="F1197" i="11"/>
  <c r="G1191" i="11"/>
  <c r="G1186" i="11"/>
  <c r="I1175" i="11"/>
  <c r="F1143" i="11"/>
  <c r="I1138" i="11"/>
  <c r="H1111" i="11"/>
  <c r="F1107" i="11"/>
  <c r="F1103" i="11"/>
  <c r="G1090" i="11"/>
  <c r="F1077" i="11"/>
  <c r="H1060" i="11"/>
  <c r="I1047" i="11"/>
  <c r="I1039" i="11"/>
  <c r="F1036" i="11"/>
  <c r="H1028" i="11"/>
  <c r="F1021" i="11"/>
  <c r="F1014" i="11"/>
  <c r="H1010" i="11"/>
  <c r="F1007" i="11"/>
  <c r="H996" i="11"/>
  <c r="F989" i="11"/>
  <c r="F982" i="11"/>
  <c r="H978" i="11"/>
  <c r="F975" i="11"/>
  <c r="H964" i="11"/>
  <c r="F957" i="11"/>
  <c r="F950" i="11"/>
  <c r="H946" i="11"/>
  <c r="F943" i="11"/>
  <c r="H932" i="11"/>
  <c r="F925" i="11"/>
  <c r="F918" i="11"/>
  <c r="H914" i="11"/>
  <c r="F911" i="11"/>
  <c r="H900" i="11"/>
  <c r="F893" i="11"/>
  <c r="F886" i="11"/>
  <c r="H882" i="11"/>
  <c r="F879" i="11"/>
  <c r="H868" i="11"/>
  <c r="F861" i="11"/>
  <c r="F854" i="11"/>
  <c r="H850" i="11"/>
  <c r="F847" i="11"/>
  <c r="H836" i="11"/>
  <c r="F829" i="11"/>
  <c r="F822" i="11"/>
  <c r="H818" i="11"/>
  <c r="F815" i="11"/>
  <c r="H804" i="11"/>
  <c r="F797" i="11"/>
  <c r="G787" i="11"/>
  <c r="I777" i="11"/>
  <c r="F774" i="11"/>
  <c r="H764" i="11"/>
  <c r="H761" i="11"/>
  <c r="H758" i="11"/>
  <c r="G2095" i="11"/>
  <c r="H1668" i="11"/>
  <c r="F1644" i="11"/>
  <c r="I1313" i="11"/>
  <c r="H1306" i="11"/>
  <c r="G1298" i="11"/>
  <c r="G1292" i="11"/>
  <c r="I1266" i="11"/>
  <c r="F1255" i="11"/>
  <c r="I1248" i="11"/>
  <c r="F1242" i="11"/>
  <c r="F1191" i="11"/>
  <c r="I1180" i="11"/>
  <c r="G1175" i="11"/>
  <c r="G1165" i="11"/>
  <c r="I1156" i="11"/>
  <c r="H1147" i="11"/>
  <c r="H1138" i="11"/>
  <c r="G1133" i="11"/>
  <c r="I1124" i="11"/>
  <c r="H1115" i="11"/>
  <c r="G1111" i="11"/>
  <c r="F1094" i="11"/>
  <c r="F1090" i="11"/>
  <c r="G1085" i="11"/>
  <c r="I1068" i="11"/>
  <c r="G1060" i="11"/>
  <c r="I1055" i="11"/>
  <c r="H1051" i="11"/>
  <c r="H1047" i="11"/>
  <c r="H1043" i="11"/>
  <c r="H1039" i="11"/>
  <c r="G1028" i="11"/>
  <c r="H1024" i="11"/>
  <c r="I1017" i="11"/>
  <c r="G1010" i="11"/>
  <c r="F1003" i="11"/>
  <c r="G996" i="11"/>
  <c r="H992" i="11"/>
  <c r="I985" i="11"/>
  <c r="G978" i="11"/>
  <c r="F971" i="11"/>
  <c r="G964" i="11"/>
  <c r="H960" i="11"/>
  <c r="I953" i="11"/>
  <c r="G946" i="11"/>
  <c r="F939" i="11"/>
  <c r="G932" i="11"/>
  <c r="H928" i="11"/>
  <c r="I921" i="11"/>
  <c r="G914" i="11"/>
  <c r="F907" i="11"/>
  <c r="G900" i="11"/>
  <c r="H896" i="11"/>
  <c r="I889" i="11"/>
  <c r="G882" i="11"/>
  <c r="F875" i="11"/>
  <c r="G868" i="11"/>
  <c r="H864" i="11"/>
  <c r="I857" i="11"/>
  <c r="G850" i="11"/>
  <c r="F843" i="11"/>
  <c r="G836" i="11"/>
  <c r="H832" i="11"/>
  <c r="I825" i="11"/>
  <c r="G818" i="11"/>
  <c r="F811" i="11"/>
  <c r="G804" i="11"/>
  <c r="H800" i="11"/>
  <c r="H790" i="11"/>
  <c r="F787" i="11"/>
  <c r="I780" i="11"/>
  <c r="H777" i="11"/>
  <c r="H767" i="11"/>
  <c r="G764" i="11"/>
  <c r="G761" i="11"/>
  <c r="F758" i="11"/>
  <c r="F755" i="11"/>
  <c r="I721" i="11"/>
  <c r="H715" i="11"/>
  <c r="H712" i="11"/>
  <c r="G709" i="11"/>
  <c r="G706" i="11"/>
  <c r="G703" i="11"/>
  <c r="G700" i="11"/>
  <c r="G697" i="11"/>
  <c r="F694" i="11"/>
  <c r="F691" i="11"/>
  <c r="I657" i="11"/>
  <c r="H651" i="11"/>
  <c r="H648" i="11"/>
  <c r="G645" i="11"/>
  <c r="G642" i="11"/>
  <c r="G639" i="11"/>
  <c r="G636" i="11"/>
  <c r="G633" i="11"/>
  <c r="F630" i="11"/>
  <c r="F627" i="11"/>
  <c r="F1896" i="11"/>
  <c r="I1489" i="11"/>
  <c r="I1370" i="11"/>
  <c r="F1313" i="11"/>
  <c r="F1292" i="11"/>
  <c r="H1285" i="11"/>
  <c r="I1278" i="11"/>
  <c r="G1266" i="11"/>
  <c r="H1248" i="11"/>
  <c r="G1229" i="11"/>
  <c r="I1196" i="11"/>
  <c r="H1180" i="11"/>
  <c r="F1175" i="11"/>
  <c r="H1170" i="11"/>
  <c r="F1165" i="11"/>
  <c r="H1156" i="11"/>
  <c r="I1151" i="11"/>
  <c r="F1147" i="11"/>
  <c r="G1138" i="11"/>
  <c r="F1133" i="11"/>
  <c r="H1124" i="11"/>
  <c r="I1119" i="11"/>
  <c r="F1115" i="11"/>
  <c r="F1111" i="11"/>
  <c r="I1106" i="11"/>
  <c r="G1098" i="11"/>
  <c r="F1085" i="11"/>
  <c r="H1072" i="11"/>
  <c r="H1068" i="11"/>
  <c r="H1055" i="11"/>
  <c r="F1051" i="11"/>
  <c r="G1047" i="11"/>
  <c r="F1043" i="11"/>
  <c r="G1039" i="11"/>
  <c r="H1035" i="11"/>
  <c r="I1031" i="11"/>
  <c r="F1028" i="11"/>
  <c r="F1024" i="11"/>
  <c r="H1017" i="11"/>
  <c r="H1013" i="11"/>
  <c r="F1010" i="11"/>
  <c r="H999" i="11"/>
  <c r="F996" i="11"/>
  <c r="F992" i="11"/>
  <c r="H985" i="11"/>
  <c r="H981" i="11"/>
  <c r="F978" i="11"/>
  <c r="H967" i="11"/>
  <c r="F964" i="11"/>
  <c r="F960" i="11"/>
  <c r="H953" i="11"/>
  <c r="H949" i="11"/>
  <c r="F946" i="11"/>
  <c r="H935" i="11"/>
  <c r="F932" i="11"/>
  <c r="F928" i="11"/>
  <c r="H921" i="11"/>
  <c r="H917" i="11"/>
  <c r="F914" i="11"/>
  <c r="H903" i="11"/>
  <c r="F900" i="11"/>
  <c r="F896" i="11"/>
  <c r="H889" i="11"/>
  <c r="H885" i="11"/>
  <c r="F882" i="11"/>
  <c r="H871" i="11"/>
  <c r="F868" i="11"/>
  <c r="F864" i="11"/>
  <c r="H857" i="11"/>
  <c r="H853" i="11"/>
  <c r="F850" i="11"/>
  <c r="H839" i="11"/>
  <c r="F836" i="11"/>
  <c r="F832" i="11"/>
  <c r="H825" i="11"/>
  <c r="H821" i="11"/>
  <c r="F818" i="11"/>
  <c r="H807" i="11"/>
  <c r="F804" i="11"/>
  <c r="F800" i="11"/>
  <c r="I793" i="11"/>
  <c r="F790" i="11"/>
  <c r="I783" i="11"/>
  <c r="H780" i="11"/>
  <c r="F777" i="11"/>
  <c r="G7" i="11"/>
  <c r="G15" i="11"/>
  <c r="G23" i="11"/>
  <c r="G31" i="11"/>
  <c r="G39" i="11"/>
  <c r="G47" i="11"/>
  <c r="G55" i="11"/>
  <c r="I63" i="11"/>
  <c r="I91" i="11"/>
  <c r="F97" i="11"/>
  <c r="F100" i="11"/>
  <c r="H103" i="11"/>
  <c r="G113" i="11"/>
  <c r="I123" i="11"/>
  <c r="H126" i="11"/>
  <c r="F136" i="11"/>
  <c r="H139" i="11"/>
  <c r="F146" i="11"/>
  <c r="G149" i="11"/>
  <c r="H152" i="11"/>
  <c r="G159" i="11"/>
  <c r="H162" i="11"/>
  <c r="F169" i="11"/>
  <c r="H172" i="11"/>
  <c r="I175" i="11"/>
  <c r="F182" i="11"/>
  <c r="H185" i="11"/>
  <c r="I192" i="11"/>
  <c r="F195" i="11"/>
  <c r="I198" i="11"/>
  <c r="F205" i="11"/>
  <c r="G208" i="11"/>
  <c r="H215" i="11"/>
  <c r="I219" i="11"/>
  <c r="I222" i="11"/>
  <c r="F226" i="11"/>
  <c r="H229" i="11"/>
  <c r="G233" i="11"/>
  <c r="F240" i="11"/>
  <c r="I247" i="11"/>
  <c r="H255" i="11"/>
  <c r="H259" i="11"/>
  <c r="G263" i="11"/>
  <c r="F267" i="11"/>
  <c r="F271" i="11"/>
  <c r="I275" i="11"/>
  <c r="H282" i="11"/>
  <c r="I286" i="11"/>
  <c r="G290" i="11"/>
  <c r="I294" i="11"/>
  <c r="H298" i="11"/>
  <c r="F303" i="11"/>
  <c r="H307" i="11"/>
  <c r="I311" i="11"/>
  <c r="F316" i="11"/>
  <c r="I321" i="11"/>
  <c r="H325" i="11"/>
  <c r="H334" i="11"/>
  <c r="E334" i="11"/>
  <c r="I334" i="11" s="1"/>
  <c r="H338" i="11"/>
  <c r="H343" i="11"/>
  <c r="G353" i="11"/>
  <c r="F357" i="11"/>
  <c r="G362" i="11"/>
  <c r="F371" i="11"/>
  <c r="I376" i="11"/>
  <c r="F380" i="11"/>
  <c r="H385" i="11"/>
  <c r="F389" i="11"/>
  <c r="G394" i="11"/>
  <c r="F403" i="11"/>
  <c r="I408" i="11"/>
  <c r="F412" i="11"/>
  <c r="H417" i="11"/>
  <c r="F421" i="11"/>
  <c r="G426" i="11"/>
  <c r="F435" i="11"/>
  <c r="I440" i="11"/>
  <c r="F444" i="11"/>
  <c r="H449" i="11"/>
  <c r="F453" i="11"/>
  <c r="G458" i="11"/>
  <c r="F467" i="11"/>
  <c r="I472" i="11"/>
  <c r="F476" i="11"/>
  <c r="H481" i="11"/>
  <c r="F485" i="11"/>
  <c r="G490" i="11"/>
  <c r="F499" i="11"/>
  <c r="I504" i="11"/>
  <c r="F508" i="11"/>
  <c r="H513" i="11"/>
  <c r="F517" i="11"/>
  <c r="G522" i="11"/>
  <c r="I531" i="11"/>
  <c r="I540" i="11"/>
  <c r="F550" i="11"/>
  <c r="I554" i="11"/>
  <c r="I568" i="11"/>
  <c r="H573" i="11"/>
  <c r="I577" i="11"/>
  <c r="F587" i="11"/>
  <c r="I591" i="11"/>
  <c r="I596" i="11"/>
  <c r="I601" i="11"/>
  <c r="I607" i="11"/>
  <c r="H611" i="11"/>
  <c r="H622" i="11"/>
  <c r="I639" i="11"/>
  <c r="F645" i="11"/>
  <c r="H652" i="11"/>
  <c r="I668" i="11"/>
  <c r="H676" i="11"/>
  <c r="E676" i="11"/>
  <c r="I676" i="11" s="1"/>
  <c r="G682" i="11"/>
  <c r="F690" i="11"/>
  <c r="H697" i="11"/>
  <c r="H703" i="11"/>
  <c r="F709" i="11"/>
  <c r="H716" i="11"/>
  <c r="I732" i="11"/>
  <c r="H740" i="11"/>
  <c r="E740" i="11"/>
  <c r="I740" i="11" s="1"/>
  <c r="H756" i="11"/>
  <c r="H765" i="11"/>
  <c r="I776" i="11"/>
  <c r="H787" i="11"/>
  <c r="H808" i="11"/>
  <c r="I818" i="11"/>
  <c r="I840" i="11"/>
  <c r="I850" i="11"/>
  <c r="I872" i="11"/>
  <c r="I882" i="11"/>
  <c r="I904" i="11"/>
  <c r="I914" i="11"/>
  <c r="I936" i="11"/>
  <c r="I946" i="11"/>
  <c r="I968" i="11"/>
  <c r="I978" i="11"/>
  <c r="I1000" i="11"/>
  <c r="I1010" i="11"/>
  <c r="H1032" i="11"/>
  <c r="I1099" i="11"/>
  <c r="I1130" i="11"/>
  <c r="H1162" i="11"/>
  <c r="I1215" i="11"/>
  <c r="G1363" i="11"/>
  <c r="H1437" i="11"/>
  <c r="E1437" i="11"/>
  <c r="I1437" i="11" s="1"/>
  <c r="H7" i="11"/>
  <c r="F10" i="11"/>
  <c r="H15" i="11"/>
  <c r="F18" i="11"/>
  <c r="H23" i="11"/>
  <c r="F26" i="11"/>
  <c r="H31" i="11"/>
  <c r="F34" i="11"/>
  <c r="H39" i="11"/>
  <c r="F42" i="11"/>
  <c r="H47" i="11"/>
  <c r="F50" i="11"/>
  <c r="H55" i="11"/>
  <c r="F58" i="11"/>
  <c r="E61" i="11"/>
  <c r="I61" i="11" s="1"/>
  <c r="I73" i="11"/>
  <c r="E76" i="11"/>
  <c r="I76" i="11" s="1"/>
  <c r="F79" i="11"/>
  <c r="F82" i="11"/>
  <c r="F85" i="11"/>
  <c r="F88" i="11"/>
  <c r="F91" i="11"/>
  <c r="F94" i="11"/>
  <c r="G97" i="11"/>
  <c r="I103" i="11"/>
  <c r="F110" i="11"/>
  <c r="H113" i="11"/>
  <c r="E120" i="11"/>
  <c r="I120" i="11" s="1"/>
  <c r="F123" i="11"/>
  <c r="E130" i="11"/>
  <c r="I130" i="11" s="1"/>
  <c r="F133" i="11"/>
  <c r="G136" i="11"/>
  <c r="F143" i="11"/>
  <c r="G146" i="11"/>
  <c r="H149" i="11"/>
  <c r="I153" i="11"/>
  <c r="F156" i="11"/>
  <c r="H159" i="11"/>
  <c r="G169" i="11"/>
  <c r="E179" i="11"/>
  <c r="I179" i="11" s="1"/>
  <c r="H182" i="11"/>
  <c r="E189" i="11"/>
  <c r="I189" i="11" s="1"/>
  <c r="F192" i="11"/>
  <c r="F202" i="11"/>
  <c r="G205" i="11"/>
  <c r="H208" i="11"/>
  <c r="F212" i="11"/>
  <c r="I215" i="11"/>
  <c r="F219" i="11"/>
  <c r="G226" i="11"/>
  <c r="H233" i="11"/>
  <c r="E237" i="11"/>
  <c r="I237" i="11" s="1"/>
  <c r="F244" i="11"/>
  <c r="I248" i="11"/>
  <c r="E252" i="11"/>
  <c r="I252" i="11" s="1"/>
  <c r="I255" i="11"/>
  <c r="H263" i="11"/>
  <c r="H267" i="11"/>
  <c r="G271" i="11"/>
  <c r="F275" i="11"/>
  <c r="F279" i="11"/>
  <c r="I283" i="11"/>
  <c r="H290" i="11"/>
  <c r="I299" i="11"/>
  <c r="G303" i="11"/>
  <c r="I312" i="11"/>
  <c r="H316" i="11"/>
  <c r="G321" i="11"/>
  <c r="E325" i="11"/>
  <c r="I325" i="11" s="1"/>
  <c r="E330" i="11"/>
  <c r="I330" i="11" s="1"/>
  <c r="F334" i="11"/>
  <c r="I339" i="11"/>
  <c r="F348" i="11"/>
  <c r="H353" i="11"/>
  <c r="H358" i="11"/>
  <c r="E358" i="11"/>
  <c r="I358" i="11" s="1"/>
  <c r="H362" i="11"/>
  <c r="G367" i="11"/>
  <c r="H371" i="11"/>
  <c r="H376" i="11"/>
  <c r="H390" i="11"/>
  <c r="E390" i="11"/>
  <c r="I390" i="11" s="1"/>
  <c r="H394" i="11"/>
  <c r="G399" i="11"/>
  <c r="H403" i="11"/>
  <c r="H408" i="11"/>
  <c r="H422" i="11"/>
  <c r="E422" i="11"/>
  <c r="I422" i="11" s="1"/>
  <c r="H426" i="11"/>
  <c r="G431" i="11"/>
  <c r="H435" i="11"/>
  <c r="H440" i="11"/>
  <c r="H454" i="11"/>
  <c r="E454" i="11"/>
  <c r="I454" i="11" s="1"/>
  <c r="H458" i="11"/>
  <c r="G463" i="11"/>
  <c r="H467" i="11"/>
  <c r="H472" i="11"/>
  <c r="H486" i="11"/>
  <c r="E486" i="11"/>
  <c r="I486" i="11" s="1"/>
  <c r="H490" i="11"/>
  <c r="G495" i="11"/>
  <c r="H499" i="11"/>
  <c r="H504" i="11"/>
  <c r="H518" i="11"/>
  <c r="E518" i="11"/>
  <c r="I518" i="11" s="1"/>
  <c r="H522" i="11"/>
  <c r="G527" i="11"/>
  <c r="H531" i="11"/>
  <c r="E536" i="11"/>
  <c r="I536" i="11" s="1"/>
  <c r="G540" i="11"/>
  <c r="G550" i="11"/>
  <c r="F554" i="11"/>
  <c r="H559" i="11"/>
  <c r="G564" i="11"/>
  <c r="H568" i="11"/>
  <c r="E573" i="11"/>
  <c r="I573" i="11" s="1"/>
  <c r="G577" i="11"/>
  <c r="G587" i="11"/>
  <c r="F591" i="11"/>
  <c r="F596" i="11"/>
  <c r="I602" i="11"/>
  <c r="F607" i="11"/>
  <c r="H623" i="11"/>
  <c r="H629" i="11"/>
  <c r="I640" i="11"/>
  <c r="H645" i="11"/>
  <c r="E652" i="11"/>
  <c r="I652" i="11" s="1"/>
  <c r="I660" i="11"/>
  <c r="I669" i="11"/>
  <c r="F676" i="11"/>
  <c r="I691" i="11"/>
  <c r="I697" i="11"/>
  <c r="I703" i="11"/>
  <c r="H709" i="11"/>
  <c r="E716" i="11"/>
  <c r="I716" i="11" s="1"/>
  <c r="I724" i="11"/>
  <c r="I733" i="11"/>
  <c r="F740" i="11"/>
  <c r="H748" i="11"/>
  <c r="H757" i="11"/>
  <c r="I766" i="11"/>
  <c r="I788" i="11"/>
  <c r="I808" i="11"/>
  <c r="F1032" i="11"/>
  <c r="I1044" i="11"/>
  <c r="I1066" i="11"/>
  <c r="I1120" i="11"/>
  <c r="I1162" i="11"/>
  <c r="I1186" i="11"/>
  <c r="I1268" i="11"/>
  <c r="E5" i="11"/>
  <c r="I5" i="11" s="1"/>
  <c r="G10" i="11"/>
  <c r="E13" i="11"/>
  <c r="I13" i="11" s="1"/>
  <c r="G18" i="11"/>
  <c r="E21" i="11"/>
  <c r="I21" i="11" s="1"/>
  <c r="G26" i="11"/>
  <c r="E29" i="11"/>
  <c r="I29" i="11" s="1"/>
  <c r="G34" i="11"/>
  <c r="E37" i="11"/>
  <c r="I37" i="11" s="1"/>
  <c r="G42" i="11"/>
  <c r="E45" i="11"/>
  <c r="I45" i="11" s="1"/>
  <c r="G50" i="11"/>
  <c r="E53" i="11"/>
  <c r="I53" i="11" s="1"/>
  <c r="G58" i="11"/>
  <c r="F61" i="11"/>
  <c r="E64" i="11"/>
  <c r="I64" i="11" s="1"/>
  <c r="E67" i="11"/>
  <c r="I67" i="11" s="1"/>
  <c r="E70" i="11"/>
  <c r="I70" i="11" s="1"/>
  <c r="F73" i="11"/>
  <c r="F76" i="11"/>
  <c r="G79" i="11"/>
  <c r="G82" i="11"/>
  <c r="G85" i="11"/>
  <c r="G88" i="11"/>
  <c r="G91" i="11"/>
  <c r="H97" i="11"/>
  <c r="E107" i="11"/>
  <c r="I107" i="11" s="1"/>
  <c r="H110" i="11"/>
  <c r="F120" i="11"/>
  <c r="F130" i="11"/>
  <c r="G133" i="11"/>
  <c r="E140" i="11"/>
  <c r="I140" i="11" s="1"/>
  <c r="G143" i="11"/>
  <c r="F153" i="11"/>
  <c r="F166" i="11"/>
  <c r="H169" i="11"/>
  <c r="I176" i="11"/>
  <c r="F179" i="11"/>
  <c r="F189" i="11"/>
  <c r="G192" i="11"/>
  <c r="F199" i="11"/>
  <c r="G202" i="11"/>
  <c r="I209" i="11"/>
  <c r="H219" i="11"/>
  <c r="F223" i="11"/>
  <c r="F230" i="11"/>
  <c r="F237" i="11"/>
  <c r="I241" i="11"/>
  <c r="F248" i="11"/>
  <c r="F252" i="11"/>
  <c r="I256" i="11"/>
  <c r="H271" i="11"/>
  <c r="H275" i="11"/>
  <c r="G279" i="11"/>
  <c r="F283" i="11"/>
  <c r="F287" i="11"/>
  <c r="I291" i="11"/>
  <c r="F295" i="11"/>
  <c r="F299" i="11"/>
  <c r="H303" i="11"/>
  <c r="H312" i="11"/>
  <c r="H321" i="11"/>
  <c r="F325" i="11"/>
  <c r="F330" i="11"/>
  <c r="F339" i="11"/>
  <c r="I344" i="11"/>
  <c r="F358" i="11"/>
  <c r="H367" i="11"/>
  <c r="I377" i="11"/>
  <c r="H381" i="11"/>
  <c r="I386" i="11"/>
  <c r="F390" i="11"/>
  <c r="H399" i="11"/>
  <c r="I409" i="11"/>
  <c r="H413" i="11"/>
  <c r="I418" i="11"/>
  <c r="F422" i="11"/>
  <c r="H431" i="11"/>
  <c r="I441" i="11"/>
  <c r="H445" i="11"/>
  <c r="I450" i="11"/>
  <c r="F454" i="11"/>
  <c r="H463" i="11"/>
  <c r="I473" i="11"/>
  <c r="H477" i="11"/>
  <c r="I482" i="11"/>
  <c r="F486" i="11"/>
  <c r="H495" i="11"/>
  <c r="I505" i="11"/>
  <c r="H509" i="11"/>
  <c r="I514" i="11"/>
  <c r="F518" i="11"/>
  <c r="H527" i="11"/>
  <c r="I532" i="11"/>
  <c r="F536" i="11"/>
  <c r="H550" i="11"/>
  <c r="H554" i="11"/>
  <c r="E559" i="11"/>
  <c r="I559" i="11" s="1"/>
  <c r="H564" i="11"/>
  <c r="I569" i="11"/>
  <c r="F573" i="11"/>
  <c r="H587" i="11"/>
  <c r="H591" i="11"/>
  <c r="H597" i="11"/>
  <c r="E597" i="11"/>
  <c r="I597" i="11" s="1"/>
  <c r="H602" i="11"/>
  <c r="G607" i="11"/>
  <c r="G618" i="11"/>
  <c r="F629" i="11"/>
  <c r="G635" i="11"/>
  <c r="H640" i="11"/>
  <c r="H646" i="11"/>
  <c r="E646" i="11"/>
  <c r="I646" i="11" s="1"/>
  <c r="H660" i="11"/>
  <c r="H669" i="11"/>
  <c r="G676" i="11"/>
  <c r="H684" i="11"/>
  <c r="G691" i="11"/>
  <c r="H698" i="11"/>
  <c r="I704" i="11"/>
  <c r="H710" i="11"/>
  <c r="E710" i="11"/>
  <c r="I710" i="11" s="1"/>
  <c r="H724" i="11"/>
  <c r="H733" i="11"/>
  <c r="H749" i="11"/>
  <c r="E749" i="11"/>
  <c r="I749" i="11" s="1"/>
  <c r="I767" i="11"/>
  <c r="H778" i="11"/>
  <c r="E778" i="11"/>
  <c r="I778" i="11" s="1"/>
  <c r="H789" i="11"/>
  <c r="I820" i="11"/>
  <c r="I831" i="11"/>
  <c r="H842" i="11"/>
  <c r="I852" i="11"/>
  <c r="I863" i="11"/>
  <c r="H874" i="11"/>
  <c r="I884" i="11"/>
  <c r="I895" i="11"/>
  <c r="H906" i="11"/>
  <c r="I916" i="11"/>
  <c r="I927" i="11"/>
  <c r="H938" i="11"/>
  <c r="I948" i="11"/>
  <c r="I959" i="11"/>
  <c r="H970" i="11"/>
  <c r="I980" i="11"/>
  <c r="I991" i="11"/>
  <c r="H1002" i="11"/>
  <c r="I1012" i="11"/>
  <c r="I1023" i="11"/>
  <c r="G1044" i="11"/>
  <c r="H1120" i="11"/>
  <c r="I1152" i="11"/>
  <c r="H1186" i="11"/>
  <c r="I1225" i="11"/>
  <c r="F1237" i="11"/>
  <c r="F5" i="11"/>
  <c r="F13" i="11"/>
  <c r="F21" i="11"/>
  <c r="F29" i="11"/>
  <c r="F37" i="11"/>
  <c r="F45" i="11"/>
  <c r="F53" i="11"/>
  <c r="F64" i="11"/>
  <c r="F67" i="11"/>
  <c r="F70" i="11"/>
  <c r="G73" i="11"/>
  <c r="H79" i="11"/>
  <c r="H85" i="11"/>
  <c r="H88" i="11"/>
  <c r="H91" i="11"/>
  <c r="I104" i="11"/>
  <c r="F107" i="11"/>
  <c r="F117" i="11"/>
  <c r="F127" i="11"/>
  <c r="H133" i="11"/>
  <c r="I137" i="11"/>
  <c r="F140" i="11"/>
  <c r="H143" i="11"/>
  <c r="G153" i="11"/>
  <c r="I163" i="11"/>
  <c r="H166" i="11"/>
  <c r="F176" i="11"/>
  <c r="F186" i="11"/>
  <c r="G189" i="11"/>
  <c r="H192" i="11"/>
  <c r="G199" i="11"/>
  <c r="H202" i="11"/>
  <c r="F209" i="11"/>
  <c r="I216" i="11"/>
  <c r="G223" i="11"/>
  <c r="H230" i="11"/>
  <c r="F241" i="11"/>
  <c r="H248" i="11"/>
  <c r="F256" i="11"/>
  <c r="F260" i="11"/>
  <c r="I264" i="11"/>
  <c r="I271" i="11"/>
  <c r="H279" i="11"/>
  <c r="H283" i="11"/>
  <c r="G287" i="11"/>
  <c r="F291" i="11"/>
  <c r="G295" i="11"/>
  <c r="H299" i="11"/>
  <c r="I303" i="11"/>
  <c r="F308" i="11"/>
  <c r="I313" i="11"/>
  <c r="H317" i="11"/>
  <c r="H326" i="11"/>
  <c r="E326" i="11"/>
  <c r="I326" i="11" s="1"/>
  <c r="H339" i="11"/>
  <c r="H344" i="11"/>
  <c r="H349" i="11"/>
  <c r="I354" i="11"/>
  <c r="I363" i="11"/>
  <c r="G377" i="11"/>
  <c r="I381" i="11"/>
  <c r="F386" i="11"/>
  <c r="I395" i="11"/>
  <c r="G409" i="11"/>
  <c r="I413" i="11"/>
  <c r="F418" i="11"/>
  <c r="I427" i="11"/>
  <c r="G441" i="11"/>
  <c r="I445" i="11"/>
  <c r="F450" i="11"/>
  <c r="I459" i="11"/>
  <c r="G473" i="11"/>
  <c r="I477" i="11"/>
  <c r="F482" i="11"/>
  <c r="I491" i="11"/>
  <c r="G505" i="11"/>
  <c r="I509" i="11"/>
  <c r="F514" i="11"/>
  <c r="I523" i="11"/>
  <c r="G532" i="11"/>
  <c r="I541" i="11"/>
  <c r="H546" i="11"/>
  <c r="I550" i="11"/>
  <c r="F559" i="11"/>
  <c r="G569" i="11"/>
  <c r="H583" i="11"/>
  <c r="I587" i="11"/>
  <c r="F597" i="11"/>
  <c r="I603" i="11"/>
  <c r="H607" i="11"/>
  <c r="I612" i="11"/>
  <c r="H618" i="11"/>
  <c r="I641" i="11"/>
  <c r="H661" i="11"/>
  <c r="H670" i="11"/>
  <c r="H677" i="11"/>
  <c r="F684" i="11"/>
  <c r="H691" i="11"/>
  <c r="I705" i="11"/>
  <c r="H725" i="11"/>
  <c r="H734" i="11"/>
  <c r="H741" i="11"/>
  <c r="F749" i="11"/>
  <c r="G767" i="11"/>
  <c r="I799" i="11"/>
  <c r="H810" i="11"/>
  <c r="I821" i="11"/>
  <c r="I853" i="11"/>
  <c r="I885" i="11"/>
  <c r="I917" i="11"/>
  <c r="I949" i="11"/>
  <c r="I981" i="11"/>
  <c r="I1013" i="11"/>
  <c r="H1045" i="11"/>
  <c r="H1056" i="11"/>
  <c r="I1079" i="11"/>
  <c r="I1143" i="11"/>
  <c r="H1152" i="11"/>
  <c r="F1322" i="11"/>
  <c r="H1354" i="11"/>
  <c r="G13" i="11"/>
  <c r="G64" i="11"/>
  <c r="G67" i="11"/>
  <c r="H73" i="11"/>
  <c r="F104" i="11"/>
  <c r="F114" i="11"/>
  <c r="E124" i="11"/>
  <c r="I124" i="11" s="1"/>
  <c r="G127" i="11"/>
  <c r="F137" i="11"/>
  <c r="F150" i="11"/>
  <c r="H153" i="11"/>
  <c r="F163" i="11"/>
  <c r="F173" i="11"/>
  <c r="G176" i="11"/>
  <c r="F183" i="11"/>
  <c r="G186" i="11"/>
  <c r="I193" i="11"/>
  <c r="F196" i="11"/>
  <c r="H199" i="11"/>
  <c r="G209" i="11"/>
  <c r="F216" i="11"/>
  <c r="E220" i="11"/>
  <c r="I220" i="11" s="1"/>
  <c r="H223" i="11"/>
  <c r="I227" i="11"/>
  <c r="F234" i="11"/>
  <c r="G241" i="11"/>
  <c r="I249" i="11"/>
  <c r="H256" i="11"/>
  <c r="H260" i="11"/>
  <c r="F264" i="11"/>
  <c r="F268" i="11"/>
  <c r="I272" i="11"/>
  <c r="E276" i="11"/>
  <c r="I276" i="11" s="1"/>
  <c r="H287" i="11"/>
  <c r="H291" i="11"/>
  <c r="H295" i="11"/>
  <c r="I304" i="11"/>
  <c r="H308" i="11"/>
  <c r="G313" i="11"/>
  <c r="E317" i="11"/>
  <c r="I317" i="11" s="1"/>
  <c r="F326" i="11"/>
  <c r="G335" i="11"/>
  <c r="I345" i="11"/>
  <c r="E349" i="11"/>
  <c r="I349" i="11" s="1"/>
  <c r="F354" i="11"/>
  <c r="F363" i="11"/>
  <c r="I368" i="11"/>
  <c r="F372" i="11"/>
  <c r="H377" i="11"/>
  <c r="F381" i="11"/>
  <c r="G386" i="11"/>
  <c r="F395" i="11"/>
  <c r="I400" i="11"/>
  <c r="F404" i="11"/>
  <c r="H409" i="11"/>
  <c r="F413" i="11"/>
  <c r="G418" i="11"/>
  <c r="F427" i="11"/>
  <c r="I432" i="11"/>
  <c r="F436" i="11"/>
  <c r="H441" i="11"/>
  <c r="F445" i="11"/>
  <c r="G450" i="11"/>
  <c r="F459" i="11"/>
  <c r="I464" i="11"/>
  <c r="F468" i="11"/>
  <c r="H473" i="11"/>
  <c r="F477" i="11"/>
  <c r="G482" i="11"/>
  <c r="F491" i="11"/>
  <c r="I496" i="11"/>
  <c r="F500" i="11"/>
  <c r="H505" i="11"/>
  <c r="F509" i="11"/>
  <c r="G514" i="11"/>
  <c r="F523" i="11"/>
  <c r="H528" i="11"/>
  <c r="E528" i="11"/>
  <c r="I528" i="11" s="1"/>
  <c r="H532" i="11"/>
  <c r="H551" i="11"/>
  <c r="F555" i="11"/>
  <c r="H560" i="11"/>
  <c r="E560" i="11"/>
  <c r="I560" i="11" s="1"/>
  <c r="I565" i="11"/>
  <c r="H569" i="11"/>
  <c r="H588" i="11"/>
  <c r="I592" i="11"/>
  <c r="H603" i="11"/>
  <c r="H613" i="11"/>
  <c r="H641" i="11"/>
  <c r="I647" i="11"/>
  <c r="H653" i="11"/>
  <c r="E661" i="11"/>
  <c r="I661" i="11" s="1"/>
  <c r="I670" i="11"/>
  <c r="H685" i="11"/>
  <c r="E685" i="11"/>
  <c r="I685" i="11" s="1"/>
  <c r="H692" i="11"/>
  <c r="G699" i="11"/>
  <c r="H705" i="11"/>
  <c r="I711" i="11"/>
  <c r="H717" i="11"/>
  <c r="E725" i="11"/>
  <c r="I725" i="11" s="1"/>
  <c r="I734" i="11"/>
  <c r="H768" i="11"/>
  <c r="E768" i="11"/>
  <c r="I768" i="11" s="1"/>
  <c r="I1034" i="11"/>
  <c r="I1056" i="11"/>
  <c r="H1080" i="11"/>
  <c r="I1090" i="11"/>
  <c r="G1143" i="11"/>
  <c r="I1188" i="11"/>
  <c r="I1199" i="11"/>
  <c r="I1249" i="11"/>
  <c r="H1279" i="11"/>
  <c r="G1299" i="11"/>
  <c r="I1529" i="11"/>
  <c r="F8" i="11"/>
  <c r="F16" i="11"/>
  <c r="F24" i="11"/>
  <c r="F32" i="11"/>
  <c r="F40" i="11"/>
  <c r="F48" i="11"/>
  <c r="F56" i="11"/>
  <c r="I89" i="11"/>
  <c r="F95" i="11"/>
  <c r="F98" i="11"/>
  <c r="F101" i="11"/>
  <c r="G104" i="11"/>
  <c r="F111" i="11"/>
  <c r="G114" i="11"/>
  <c r="I121" i="11"/>
  <c r="F124" i="11"/>
  <c r="H127" i="11"/>
  <c r="G137" i="11"/>
  <c r="H150" i="11"/>
  <c r="F160" i="11"/>
  <c r="F170" i="11"/>
  <c r="G173" i="11"/>
  <c r="G183" i="11"/>
  <c r="F193" i="11"/>
  <c r="F206" i="11"/>
  <c r="H209" i="11"/>
  <c r="F220" i="11"/>
  <c r="F227" i="11"/>
  <c r="G234" i="11"/>
  <c r="H241" i="11"/>
  <c r="F249" i="11"/>
  <c r="I257" i="11"/>
  <c r="H264" i="11"/>
  <c r="F272" i="11"/>
  <c r="F276" i="11"/>
  <c r="I280" i="11"/>
  <c r="H304" i="11"/>
  <c r="H313" i="11"/>
  <c r="F317" i="11"/>
  <c r="F322" i="11"/>
  <c r="I331" i="11"/>
  <c r="H335" i="11"/>
  <c r="G345" i="11"/>
  <c r="F349" i="11"/>
  <c r="G354" i="11"/>
  <c r="G359" i="11"/>
  <c r="H363" i="11"/>
  <c r="H368" i="11"/>
  <c r="H382" i="11"/>
  <c r="E382" i="11"/>
  <c r="I382" i="11" s="1"/>
  <c r="H386" i="11"/>
  <c r="G391" i="11"/>
  <c r="H395" i="11"/>
  <c r="H400" i="11"/>
  <c r="H414" i="11"/>
  <c r="E414" i="11"/>
  <c r="I414" i="11" s="1"/>
  <c r="H418" i="11"/>
  <c r="G423" i="11"/>
  <c r="H427" i="11"/>
  <c r="H432" i="11"/>
  <c r="H446" i="11"/>
  <c r="E446" i="11"/>
  <c r="I446" i="11" s="1"/>
  <c r="H450" i="11"/>
  <c r="G455" i="11"/>
  <c r="H459" i="11"/>
  <c r="H464" i="11"/>
  <c r="H478" i="11"/>
  <c r="E478" i="11"/>
  <c r="I478" i="11" s="1"/>
  <c r="H482" i="11"/>
  <c r="G487" i="11"/>
  <c r="H491" i="11"/>
  <c r="H496" i="11"/>
  <c r="H510" i="11"/>
  <c r="E510" i="11"/>
  <c r="I510" i="11" s="1"/>
  <c r="H514" i="11"/>
  <c r="G519" i="11"/>
  <c r="H523" i="11"/>
  <c r="I537" i="11"/>
  <c r="H542" i="11"/>
  <c r="G555" i="11"/>
  <c r="F560" i="11"/>
  <c r="H565" i="11"/>
  <c r="I574" i="11"/>
  <c r="F592" i="11"/>
  <c r="H598" i="11"/>
  <c r="E613" i="11"/>
  <c r="I613" i="11" s="1"/>
  <c r="E619" i="11"/>
  <c r="I619" i="11" s="1"/>
  <c r="H619" i="11"/>
  <c r="F624" i="11"/>
  <c r="H630" i="11"/>
  <c r="F636" i="11"/>
  <c r="H647" i="11"/>
  <c r="I654" i="11"/>
  <c r="H662" i="11"/>
  <c r="F670" i="11"/>
  <c r="F685" i="11"/>
  <c r="H693" i="11"/>
  <c r="H711" i="11"/>
  <c r="I718" i="11"/>
  <c r="H726" i="11"/>
  <c r="F734" i="11"/>
  <c r="H742" i="11"/>
  <c r="H750" i="11"/>
  <c r="H759" i="11"/>
  <c r="H781" i="11"/>
  <c r="H791" i="11"/>
  <c r="E812" i="11"/>
  <c r="I812" i="11" s="1"/>
  <c r="H812" i="11"/>
  <c r="H822" i="11"/>
  <c r="I833" i="11"/>
  <c r="E844" i="11"/>
  <c r="I844" i="11" s="1"/>
  <c r="H844" i="11"/>
  <c r="H854" i="11"/>
  <c r="I865" i="11"/>
  <c r="E876" i="11"/>
  <c r="I876" i="11" s="1"/>
  <c r="H876" i="11"/>
  <c r="H886" i="11"/>
  <c r="I897" i="11"/>
  <c r="E908" i="11"/>
  <c r="I908" i="11" s="1"/>
  <c r="H908" i="11"/>
  <c r="H918" i="11"/>
  <c r="I929" i="11"/>
  <c r="E940" i="11"/>
  <c r="I940" i="11" s="1"/>
  <c r="H940" i="11"/>
  <c r="H950" i="11"/>
  <c r="I961" i="11"/>
  <c r="E972" i="11"/>
  <c r="I972" i="11" s="1"/>
  <c r="H972" i="11"/>
  <c r="H982" i="11"/>
  <c r="I993" i="11"/>
  <c r="E1004" i="11"/>
  <c r="I1004" i="11" s="1"/>
  <c r="H1004" i="11"/>
  <c r="H1014" i="11"/>
  <c r="I1025" i="11"/>
  <c r="I1069" i="11"/>
  <c r="H1090" i="11"/>
  <c r="I1111" i="11"/>
  <c r="I1122" i="11"/>
  <c r="H1176" i="11"/>
  <c r="E1176" i="11"/>
  <c r="I1176" i="11" s="1"/>
  <c r="F1208" i="11"/>
  <c r="G8" i="11"/>
  <c r="G16" i="11"/>
  <c r="G24" i="11"/>
  <c r="G32" i="11"/>
  <c r="G40" i="11"/>
  <c r="G48" i="11"/>
  <c r="G56" i="11"/>
  <c r="I83" i="11"/>
  <c r="F89" i="11"/>
  <c r="F92" i="11"/>
  <c r="G95" i="11"/>
  <c r="G98" i="11"/>
  <c r="G101" i="11"/>
  <c r="H104" i="11"/>
  <c r="G111" i="11"/>
  <c r="H114" i="11"/>
  <c r="F121" i="11"/>
  <c r="I127" i="11"/>
  <c r="F134" i="11"/>
  <c r="H137" i="11"/>
  <c r="I144" i="11"/>
  <c r="F147" i="11"/>
  <c r="F157" i="11"/>
  <c r="G160" i="11"/>
  <c r="F167" i="11"/>
  <c r="G170" i="11"/>
  <c r="H173" i="11"/>
  <c r="I177" i="11"/>
  <c r="F180" i="11"/>
  <c r="H183" i="11"/>
  <c r="I186" i="11"/>
  <c r="G193" i="11"/>
  <c r="I203" i="11"/>
  <c r="H206" i="11"/>
  <c r="F213" i="11"/>
  <c r="I217" i="11"/>
  <c r="H227" i="11"/>
  <c r="F231" i="11"/>
  <c r="H234" i="11"/>
  <c r="F238" i="11"/>
  <c r="F245" i="11"/>
  <c r="G249" i="11"/>
  <c r="I253" i="11"/>
  <c r="F257" i="11"/>
  <c r="I265" i="11"/>
  <c r="H272" i="11"/>
  <c r="F280" i="11"/>
  <c r="F284" i="11"/>
  <c r="I288" i="11"/>
  <c r="I296" i="11"/>
  <c r="F300" i="11"/>
  <c r="I305" i="11"/>
  <c r="H309" i="11"/>
  <c r="H318" i="11"/>
  <c r="E318" i="11"/>
  <c r="I318" i="11" s="1"/>
  <c r="G322" i="11"/>
  <c r="F331" i="11"/>
  <c r="F340" i="11"/>
  <c r="H345" i="11"/>
  <c r="H350" i="11"/>
  <c r="E350" i="11"/>
  <c r="I350" i="11" s="1"/>
  <c r="H354" i="11"/>
  <c r="H359" i="11"/>
  <c r="I369" i="11"/>
  <c r="H373" i="11"/>
  <c r="I378" i="11"/>
  <c r="F382" i="11"/>
  <c r="H391" i="11"/>
  <c r="I401" i="11"/>
  <c r="H405" i="11"/>
  <c r="I410" i="11"/>
  <c r="F414" i="11"/>
  <c r="H423" i="11"/>
  <c r="I433" i="11"/>
  <c r="H437" i="11"/>
  <c r="I442" i="11"/>
  <c r="F446" i="11"/>
  <c r="H455" i="11"/>
  <c r="I465" i="11"/>
  <c r="H469" i="11"/>
  <c r="I474" i="11"/>
  <c r="F478" i="11"/>
  <c r="H487" i="11"/>
  <c r="I497" i="11"/>
  <c r="H501" i="11"/>
  <c r="I506" i="11"/>
  <c r="F510" i="11"/>
  <c r="H519" i="11"/>
  <c r="I533" i="11"/>
  <c r="F537" i="11"/>
  <c r="I542" i="11"/>
  <c r="G547" i="11"/>
  <c r="H556" i="11"/>
  <c r="I570" i="11"/>
  <c r="F574" i="11"/>
  <c r="E579" i="11"/>
  <c r="I579" i="11" s="1"/>
  <c r="H579" i="11"/>
  <c r="H593" i="11"/>
  <c r="I598" i="11"/>
  <c r="F608" i="11"/>
  <c r="F613" i="11"/>
  <c r="H624" i="11"/>
  <c r="I630" i="11"/>
  <c r="H636" i="11"/>
  <c r="H654" i="11"/>
  <c r="I663" i="11"/>
  <c r="H671" i="11"/>
  <c r="I678" i="11"/>
  <c r="F693" i="11"/>
  <c r="H718" i="11"/>
  <c r="I727" i="11"/>
  <c r="H735" i="11"/>
  <c r="I742" i="11"/>
  <c r="I760" i="11"/>
  <c r="I770" i="11"/>
  <c r="I781" i="11"/>
  <c r="I791" i="11"/>
  <c r="I801" i="11"/>
  <c r="H823" i="11"/>
  <c r="F833" i="11"/>
  <c r="H855" i="11"/>
  <c r="F865" i="11"/>
  <c r="H887" i="11"/>
  <c r="F897" i="11"/>
  <c r="H919" i="11"/>
  <c r="F929" i="11"/>
  <c r="H951" i="11"/>
  <c r="F961" i="11"/>
  <c r="H983" i="11"/>
  <c r="F993" i="11"/>
  <c r="H1015" i="11"/>
  <c r="F1025" i="11"/>
  <c r="I1036" i="11"/>
  <c r="H1058" i="11"/>
  <c r="H1082" i="11"/>
  <c r="I1103" i="11"/>
  <c r="I1112" i="11"/>
  <c r="F1134" i="11"/>
  <c r="I1154" i="11"/>
  <c r="I1218" i="11"/>
  <c r="G1261" i="11"/>
  <c r="G1345" i="11"/>
  <c r="H8" i="11"/>
  <c r="F11" i="11"/>
  <c r="H16" i="11"/>
  <c r="F19" i="11"/>
  <c r="H24" i="11"/>
  <c r="F27" i="11"/>
  <c r="H32" i="11"/>
  <c r="F35" i="11"/>
  <c r="H40" i="11"/>
  <c r="F43" i="11"/>
  <c r="H48" i="11"/>
  <c r="F51" i="11"/>
  <c r="H56" i="11"/>
  <c r="F59" i="11"/>
  <c r="I65" i="11"/>
  <c r="F71" i="11"/>
  <c r="F74" i="11"/>
  <c r="F77" i="11"/>
  <c r="F80" i="11"/>
  <c r="F83" i="11"/>
  <c r="F86" i="11"/>
  <c r="G89" i="11"/>
  <c r="H92" i="11"/>
  <c r="H95" i="11"/>
  <c r="H98" i="11"/>
  <c r="H101" i="11"/>
  <c r="I105" i="11"/>
  <c r="F108" i="11"/>
  <c r="H111" i="11"/>
  <c r="I114" i="11"/>
  <c r="G121" i="11"/>
  <c r="I131" i="11"/>
  <c r="H134" i="11"/>
  <c r="F144" i="11"/>
  <c r="H147" i="11"/>
  <c r="F154" i="11"/>
  <c r="G157" i="11"/>
  <c r="H160" i="11"/>
  <c r="G167" i="11"/>
  <c r="H170" i="11"/>
  <c r="I173" i="11"/>
  <c r="F177" i="11"/>
  <c r="H180" i="11"/>
  <c r="I183" i="11"/>
  <c r="F190" i="11"/>
  <c r="H193" i="11"/>
  <c r="I200" i="11"/>
  <c r="F203" i="11"/>
  <c r="I206" i="11"/>
  <c r="G213" i="11"/>
  <c r="F217" i="11"/>
  <c r="I224" i="11"/>
  <c r="G231" i="11"/>
  <c r="I234" i="11"/>
  <c r="H238" i="11"/>
  <c r="H245" i="11"/>
  <c r="H249" i="11"/>
  <c r="F253" i="11"/>
  <c r="G257" i="11"/>
  <c r="I261" i="11"/>
  <c r="F265" i="11"/>
  <c r="I273" i="11"/>
  <c r="H280" i="11"/>
  <c r="H284" i="11"/>
  <c r="F288" i="11"/>
  <c r="F292" i="11"/>
  <c r="H296" i="11"/>
  <c r="H300" i="11"/>
  <c r="G305" i="11"/>
  <c r="I309" i="11"/>
  <c r="I314" i="11"/>
  <c r="F318" i="11"/>
  <c r="H322" i="11"/>
  <c r="F327" i="11"/>
  <c r="H331" i="11"/>
  <c r="I336" i="11"/>
  <c r="I340" i="11"/>
  <c r="F350" i="11"/>
  <c r="I355" i="11"/>
  <c r="I359" i="11"/>
  <c r="G369" i="11"/>
  <c r="I373" i="11"/>
  <c r="F378" i="11"/>
  <c r="I387" i="11"/>
  <c r="I391" i="11"/>
  <c r="G401" i="11"/>
  <c r="I405" i="11"/>
  <c r="F410" i="11"/>
  <c r="I419" i="11"/>
  <c r="I423" i="11"/>
  <c r="G433" i="11"/>
  <c r="I437" i="11"/>
  <c r="F442" i="11"/>
  <c r="I451" i="11"/>
  <c r="I455" i="11"/>
  <c r="G465" i="11"/>
  <c r="I469" i="11"/>
  <c r="F474" i="11"/>
  <c r="I483" i="11"/>
  <c r="I487" i="11"/>
  <c r="G497" i="11"/>
  <c r="I501" i="11"/>
  <c r="F506" i="11"/>
  <c r="I515" i="11"/>
  <c r="I519" i="11"/>
  <c r="F533" i="11"/>
  <c r="H537" i="11"/>
  <c r="F542" i="11"/>
  <c r="H547" i="11"/>
  <c r="I552" i="11"/>
  <c r="I556" i="11"/>
  <c r="F570" i="11"/>
  <c r="H574" i="11"/>
  <c r="F579" i="11"/>
  <c r="F584" i="11"/>
  <c r="H589" i="11"/>
  <c r="I593" i="11"/>
  <c r="H599" i="11"/>
  <c r="F604" i="11"/>
  <c r="I608" i="11"/>
  <c r="H614" i="11"/>
  <c r="I624" i="11"/>
  <c r="H631" i="11"/>
  <c r="I636" i="11"/>
  <c r="F642" i="11"/>
  <c r="H655" i="11"/>
  <c r="H663" i="11"/>
  <c r="I671" i="11"/>
  <c r="H679" i="11"/>
  <c r="E679" i="11"/>
  <c r="I679" i="11" s="1"/>
  <c r="F700" i="11"/>
  <c r="F706" i="11"/>
  <c r="H719" i="11"/>
  <c r="H727" i="11"/>
  <c r="I735" i="11"/>
  <c r="H743" i="11"/>
  <c r="E743" i="11"/>
  <c r="I743" i="11" s="1"/>
  <c r="H751" i="11"/>
  <c r="H770" i="11"/>
  <c r="H782" i="11"/>
  <c r="F801" i="11"/>
  <c r="H834" i="11"/>
  <c r="H866" i="11"/>
  <c r="H898" i="11"/>
  <c r="H930" i="11"/>
  <c r="H962" i="11"/>
  <c r="H994" i="11"/>
  <c r="H1026" i="11"/>
  <c r="G1036" i="11"/>
  <c r="F1082" i="11"/>
  <c r="G1103" i="11"/>
  <c r="F1166" i="11"/>
  <c r="H1178" i="11"/>
  <c r="I1241" i="11"/>
  <c r="E1315" i="11"/>
  <c r="I1315" i="11" s="1"/>
  <c r="H1315" i="11"/>
  <c r="G11" i="11"/>
  <c r="G19" i="11"/>
  <c r="G27" i="11"/>
  <c r="G35" i="11"/>
  <c r="G43" i="11"/>
  <c r="G51" i="11"/>
  <c r="G59" i="11"/>
  <c r="F62" i="11"/>
  <c r="F65" i="11"/>
  <c r="F68" i="11"/>
  <c r="G71" i="11"/>
  <c r="G74" i="11"/>
  <c r="G77" i="11"/>
  <c r="G80" i="11"/>
  <c r="G83" i="11"/>
  <c r="H86" i="11"/>
  <c r="H89" i="11"/>
  <c r="I95" i="11"/>
  <c r="F105" i="11"/>
  <c r="H108" i="11"/>
  <c r="I111" i="11"/>
  <c r="F118" i="11"/>
  <c r="H121" i="11"/>
  <c r="I128" i="11"/>
  <c r="F131" i="11"/>
  <c r="I134" i="11"/>
  <c r="F141" i="11"/>
  <c r="G144" i="11"/>
  <c r="F151" i="11"/>
  <c r="G154" i="11"/>
  <c r="H157" i="11"/>
  <c r="I161" i="11"/>
  <c r="F164" i="11"/>
  <c r="H167" i="11"/>
  <c r="G177" i="11"/>
  <c r="H190" i="11"/>
  <c r="F200" i="11"/>
  <c r="H203" i="11"/>
  <c r="F210" i="11"/>
  <c r="H213" i="11"/>
  <c r="G217" i="11"/>
  <c r="F224" i="11"/>
  <c r="H231" i="11"/>
  <c r="I235" i="11"/>
  <c r="I238" i="11"/>
  <c r="F242" i="11"/>
  <c r="H253" i="11"/>
  <c r="H257" i="11"/>
  <c r="F261" i="11"/>
  <c r="G265" i="11"/>
  <c r="I269" i="11"/>
  <c r="F273" i="11"/>
  <c r="I281" i="11"/>
  <c r="H288" i="11"/>
  <c r="H292" i="11"/>
  <c r="I297" i="11"/>
  <c r="I300" i="11"/>
  <c r="H305" i="11"/>
  <c r="F309" i="11"/>
  <c r="F314" i="11"/>
  <c r="I323" i="11"/>
  <c r="G327" i="11"/>
  <c r="H336" i="11"/>
  <c r="H341" i="11"/>
  <c r="I346" i="11"/>
  <c r="F355" i="11"/>
  <c r="I360" i="11"/>
  <c r="F364" i="11"/>
  <c r="H369" i="11"/>
  <c r="F373" i="11"/>
  <c r="G378" i="11"/>
  <c r="F387" i="11"/>
  <c r="I392" i="11"/>
  <c r="F396" i="11"/>
  <c r="H401" i="11"/>
  <c r="F405" i="11"/>
  <c r="G410" i="11"/>
  <c r="F419" i="11"/>
  <c r="I424" i="11"/>
  <c r="F428" i="11"/>
  <c r="H433" i="11"/>
  <c r="F437" i="11"/>
  <c r="G442" i="11"/>
  <c r="F451" i="11"/>
  <c r="I456" i="11"/>
  <c r="F460" i="11"/>
  <c r="H465" i="11"/>
  <c r="F469" i="11"/>
  <c r="G474" i="11"/>
  <c r="F483" i="11"/>
  <c r="I488" i="11"/>
  <c r="F492" i="11"/>
  <c r="H497" i="11"/>
  <c r="F501" i="11"/>
  <c r="G506" i="11"/>
  <c r="F515" i="11"/>
  <c r="I520" i="11"/>
  <c r="F524" i="11"/>
  <c r="H529" i="11"/>
  <c r="G533" i="11"/>
  <c r="H543" i="11"/>
  <c r="E543" i="11"/>
  <c r="I543" i="11" s="1"/>
  <c r="I547" i="11"/>
  <c r="F552" i="11"/>
  <c r="F556" i="11"/>
  <c r="H561" i="11"/>
  <c r="H566" i="11"/>
  <c r="G570" i="11"/>
  <c r="H580" i="11"/>
  <c r="E580" i="11"/>
  <c r="I580" i="11" s="1"/>
  <c r="H584" i="11"/>
  <c r="F589" i="11"/>
  <c r="F593" i="11"/>
  <c r="G604" i="11"/>
  <c r="H609" i="11"/>
  <c r="I614" i="11"/>
  <c r="I620" i="11"/>
  <c r="H625" i="11"/>
  <c r="H637" i="11"/>
  <c r="H642" i="11"/>
  <c r="F648" i="11"/>
  <c r="I655" i="11"/>
  <c r="H664" i="11"/>
  <c r="H672" i="11"/>
  <c r="E672" i="11"/>
  <c r="I672" i="11" s="1"/>
  <c r="F679" i="11"/>
  <c r="H700" i="11"/>
  <c r="H706" i="11"/>
  <c r="F712" i="11"/>
  <c r="I719" i="11"/>
  <c r="H728" i="11"/>
  <c r="H736" i="11"/>
  <c r="F743" i="11"/>
  <c r="I752" i="11"/>
  <c r="F761" i="11"/>
  <c r="H802" i="11"/>
  <c r="I834" i="11"/>
  <c r="I866" i="11"/>
  <c r="I898" i="11"/>
  <c r="I930" i="11"/>
  <c r="I962" i="11"/>
  <c r="I994" i="11"/>
  <c r="I1026" i="11"/>
  <c r="H1037" i="11"/>
  <c r="H1048" i="11"/>
  <c r="E1048" i="11"/>
  <c r="I1048" i="11" s="1"/>
  <c r="H1104" i="11"/>
  <c r="I1114" i="11"/>
  <c r="I1135" i="11"/>
  <c r="G1219" i="11"/>
  <c r="I1262" i="11"/>
  <c r="F1293" i="11"/>
  <c r="I1336" i="11"/>
  <c r="F6" i="11"/>
  <c r="H11" i="11"/>
  <c r="F14" i="11"/>
  <c r="H19" i="11"/>
  <c r="F22" i="11"/>
  <c r="H27" i="11"/>
  <c r="F30" i="11"/>
  <c r="H35" i="11"/>
  <c r="F38" i="11"/>
  <c r="H43" i="11"/>
  <c r="F46" i="11"/>
  <c r="H51" i="11"/>
  <c r="F54" i="11"/>
  <c r="H59" i="11"/>
  <c r="G62" i="11"/>
  <c r="G65" i="11"/>
  <c r="H68" i="11"/>
  <c r="H71" i="11"/>
  <c r="H74" i="11"/>
  <c r="H77" i="11"/>
  <c r="H80" i="11"/>
  <c r="H83" i="11"/>
  <c r="I86" i="11"/>
  <c r="G105" i="11"/>
  <c r="I108" i="11"/>
  <c r="E115" i="11"/>
  <c r="I115" i="11" s="1"/>
  <c r="H118" i="11"/>
  <c r="E125" i="11"/>
  <c r="I125" i="11" s="1"/>
  <c r="F128" i="11"/>
  <c r="H131" i="11"/>
  <c r="F138" i="11"/>
  <c r="G141" i="11"/>
  <c r="H144" i="11"/>
  <c r="E148" i="11"/>
  <c r="I148" i="11" s="1"/>
  <c r="G151" i="11"/>
  <c r="H154" i="11"/>
  <c r="F161" i="11"/>
  <c r="H164" i="11"/>
  <c r="I167" i="11"/>
  <c r="F174" i="11"/>
  <c r="H177" i="11"/>
  <c r="E184" i="11"/>
  <c r="I184" i="11" s="1"/>
  <c r="F187" i="11"/>
  <c r="I190" i="11"/>
  <c r="E194" i="11"/>
  <c r="I194" i="11" s="1"/>
  <c r="F197" i="11"/>
  <c r="G200" i="11"/>
  <c r="F207" i="11"/>
  <c r="G210" i="11"/>
  <c r="H217" i="11"/>
  <c r="E221" i="11"/>
  <c r="I221" i="11" s="1"/>
  <c r="H224" i="11"/>
  <c r="F228" i="11"/>
  <c r="I231" i="11"/>
  <c r="F235" i="11"/>
  <c r="G242" i="11"/>
  <c r="F246" i="11"/>
  <c r="E250" i="11"/>
  <c r="I250" i="11" s="1"/>
  <c r="H261" i="11"/>
  <c r="H265" i="11"/>
  <c r="F269" i="11"/>
  <c r="G273" i="11"/>
  <c r="E277" i="11"/>
  <c r="I277" i="11" s="1"/>
  <c r="F281" i="11"/>
  <c r="I289" i="11"/>
  <c r="I292" i="11"/>
  <c r="F297" i="11"/>
  <c r="H301" i="11"/>
  <c r="H310" i="11"/>
  <c r="E310" i="11"/>
  <c r="I310" i="11" s="1"/>
  <c r="G314" i="11"/>
  <c r="F323" i="11"/>
  <c r="H327" i="11"/>
  <c r="I337" i="11"/>
  <c r="E341" i="11"/>
  <c r="I341" i="11" s="1"/>
  <c r="F346" i="11"/>
  <c r="H355" i="11"/>
  <c r="H360" i="11"/>
  <c r="H374" i="11"/>
  <c r="E374" i="11"/>
  <c r="I374" i="11" s="1"/>
  <c r="H378" i="11"/>
  <c r="G383" i="11"/>
  <c r="H387" i="11"/>
  <c r="H392" i="11"/>
  <c r="H406" i="11"/>
  <c r="E406" i="11"/>
  <c r="I406" i="11" s="1"/>
  <c r="H410" i="11"/>
  <c r="G415" i="11"/>
  <c r="H419" i="11"/>
  <c r="H424" i="11"/>
  <c r="H438" i="11"/>
  <c r="E438" i="11"/>
  <c r="I438" i="11" s="1"/>
  <c r="H442" i="11"/>
  <c r="G447" i="11"/>
  <c r="H451" i="11"/>
  <c r="H456" i="11"/>
  <c r="H470" i="11"/>
  <c r="E470" i="11"/>
  <c r="I470" i="11" s="1"/>
  <c r="H474" i="11"/>
  <c r="G479" i="11"/>
  <c r="H483" i="11"/>
  <c r="H488" i="11"/>
  <c r="H502" i="11"/>
  <c r="E502" i="11"/>
  <c r="I502" i="11" s="1"/>
  <c r="H506" i="11"/>
  <c r="G511" i="11"/>
  <c r="H515" i="11"/>
  <c r="H520" i="11"/>
  <c r="H533" i="11"/>
  <c r="F543" i="11"/>
  <c r="I548" i="11"/>
  <c r="H552" i="11"/>
  <c r="G556" i="11"/>
  <c r="H570" i="11"/>
  <c r="F580" i="11"/>
  <c r="I584" i="11"/>
  <c r="G593" i="11"/>
  <c r="H604" i="11"/>
  <c r="F609" i="11"/>
  <c r="G614" i="11"/>
  <c r="H620" i="11"/>
  <c r="I632" i="11"/>
  <c r="I642" i="11"/>
  <c r="I648" i="11"/>
  <c r="H656" i="11"/>
  <c r="E664" i="11"/>
  <c r="I664" i="11" s="1"/>
  <c r="H687" i="11"/>
  <c r="H694" i="11"/>
  <c r="I700" i="11"/>
  <c r="I706" i="11"/>
  <c r="I712" i="11"/>
  <c r="E728" i="11"/>
  <c r="I728" i="11" s="1"/>
  <c r="G743" i="11"/>
  <c r="F752" i="11"/>
  <c r="I761" i="11"/>
  <c r="F771" i="11"/>
  <c r="I802" i="11"/>
  <c r="H815" i="11"/>
  <c r="H847" i="11"/>
  <c r="H879" i="11"/>
  <c r="H911" i="11"/>
  <c r="H943" i="11"/>
  <c r="H975" i="11"/>
  <c r="H1007" i="11"/>
  <c r="I1060" i="11"/>
  <c r="I1125" i="11"/>
  <c r="H1136" i="11"/>
  <c r="I1146" i="11"/>
  <c r="I1167" i="11"/>
  <c r="I1379" i="11"/>
  <c r="G6" i="11"/>
  <c r="E9" i="11"/>
  <c r="I9" i="11" s="1"/>
  <c r="G14" i="11"/>
  <c r="E17" i="11"/>
  <c r="I17" i="11" s="1"/>
  <c r="G22" i="11"/>
  <c r="E25" i="11"/>
  <c r="I25" i="11" s="1"/>
  <c r="G30" i="11"/>
  <c r="E33" i="11"/>
  <c r="I33" i="11" s="1"/>
  <c r="G38" i="11"/>
  <c r="E41" i="11"/>
  <c r="I41" i="11" s="1"/>
  <c r="G46" i="11"/>
  <c r="E49" i="11"/>
  <c r="I49" i="11" s="1"/>
  <c r="G54" i="11"/>
  <c r="E57" i="11"/>
  <c r="I57" i="11" s="1"/>
  <c r="H65" i="11"/>
  <c r="E90" i="11"/>
  <c r="I90" i="11" s="1"/>
  <c r="E93" i="11"/>
  <c r="I93" i="11" s="1"/>
  <c r="E96" i="11"/>
  <c r="I96" i="11" s="1"/>
  <c r="E99" i="11"/>
  <c r="I99" i="11" s="1"/>
  <c r="F102" i="11"/>
  <c r="H105" i="11"/>
  <c r="E112" i="11"/>
  <c r="I112" i="11" s="1"/>
  <c r="F115" i="11"/>
  <c r="E122" i="11"/>
  <c r="I122" i="11" s="1"/>
  <c r="F125" i="11"/>
  <c r="G128" i="11"/>
  <c r="F135" i="11"/>
  <c r="I145" i="11"/>
  <c r="F148" i="11"/>
  <c r="H151" i="11"/>
  <c r="G161" i="11"/>
  <c r="E171" i="11"/>
  <c r="I171" i="11" s="1"/>
  <c r="H174" i="11"/>
  <c r="E181" i="11"/>
  <c r="I181" i="11" s="1"/>
  <c r="F184" i="11"/>
  <c r="F194" i="11"/>
  <c r="G197" i="11"/>
  <c r="E204" i="11"/>
  <c r="I204" i="11" s="1"/>
  <c r="G207" i="11"/>
  <c r="F214" i="11"/>
  <c r="F221" i="11"/>
  <c r="I225" i="11"/>
  <c r="H235" i="11"/>
  <c r="F239" i="11"/>
  <c r="H246" i="11"/>
  <c r="F250" i="11"/>
  <c r="F254" i="11"/>
  <c r="E258" i="11"/>
  <c r="I258" i="11" s="1"/>
  <c r="H273" i="11"/>
  <c r="F277" i="11"/>
  <c r="G281" i="11"/>
  <c r="E285" i="11"/>
  <c r="I285" i="11" s="1"/>
  <c r="F289" i="11"/>
  <c r="H293" i="11"/>
  <c r="G297" i="11"/>
  <c r="E301" i="11"/>
  <c r="I301" i="11" s="1"/>
  <c r="E306" i="11"/>
  <c r="I306" i="11" s="1"/>
  <c r="F310" i="11"/>
  <c r="F319" i="11"/>
  <c r="H323" i="11"/>
  <c r="F332" i="11"/>
  <c r="G337" i="11"/>
  <c r="F341" i="11"/>
  <c r="G346" i="11"/>
  <c r="G351" i="11"/>
  <c r="I361" i="11"/>
  <c r="H365" i="11"/>
  <c r="I370" i="11"/>
  <c r="F374" i="11"/>
  <c r="H383" i="11"/>
  <c r="I393" i="11"/>
  <c r="H397" i="11"/>
  <c r="I402" i="11"/>
  <c r="F406" i="11"/>
  <c r="H415" i="11"/>
  <c r="I425" i="11"/>
  <c r="H429" i="11"/>
  <c r="I434" i="11"/>
  <c r="F438" i="11"/>
  <c r="H447" i="11"/>
  <c r="I457" i="11"/>
  <c r="H461" i="11"/>
  <c r="I466" i="11"/>
  <c r="F470" i="11"/>
  <c r="H479" i="11"/>
  <c r="I489" i="11"/>
  <c r="H493" i="11"/>
  <c r="I498" i="11"/>
  <c r="F502" i="11"/>
  <c r="H511" i="11"/>
  <c r="I521" i="11"/>
  <c r="H525" i="11"/>
  <c r="H534" i="11"/>
  <c r="F538" i="11"/>
  <c r="H548" i="11"/>
  <c r="H557" i="11"/>
  <c r="H562" i="11"/>
  <c r="F575" i="11"/>
  <c r="I585" i="11"/>
  <c r="H594" i="11"/>
  <c r="H600" i="11"/>
  <c r="I604" i="11"/>
  <c r="H610" i="11"/>
  <c r="H626" i="11"/>
  <c r="F632" i="11"/>
  <c r="I638" i="11"/>
  <c r="E649" i="11"/>
  <c r="I649" i="11" s="1"/>
  <c r="H649" i="11"/>
  <c r="I665" i="11"/>
  <c r="I673" i="11"/>
  <c r="F687" i="11"/>
  <c r="H701" i="11"/>
  <c r="E713" i="11"/>
  <c r="I713" i="11" s="1"/>
  <c r="H713" i="11"/>
  <c r="I729" i="11"/>
  <c r="I737" i="11"/>
  <c r="H752" i="11"/>
  <c r="H762" i="11"/>
  <c r="I772" i="11"/>
  <c r="H784" i="11"/>
  <c r="H794" i="11"/>
  <c r="H826" i="11"/>
  <c r="G847" i="11"/>
  <c r="H858" i="11"/>
  <c r="H890" i="11"/>
  <c r="H922" i="11"/>
  <c r="H954" i="11"/>
  <c r="H986" i="11"/>
  <c r="H1018" i="11"/>
  <c r="I1050" i="11"/>
  <c r="I1116" i="11"/>
  <c r="I1157" i="11"/>
  <c r="H1168" i="11"/>
  <c r="I1191" i="11"/>
  <c r="H1231" i="11"/>
  <c r="E1231" i="11"/>
  <c r="I1231" i="11" s="1"/>
  <c r="F9" i="11"/>
  <c r="F17" i="11"/>
  <c r="F25" i="11"/>
  <c r="F33" i="11"/>
  <c r="F41" i="11"/>
  <c r="F49" i="11"/>
  <c r="F57" i="11"/>
  <c r="I81" i="11"/>
  <c r="F87" i="11"/>
  <c r="F90" i="11"/>
  <c r="F93" i="11"/>
  <c r="F96" i="11"/>
  <c r="F99" i="11"/>
  <c r="H102" i="11"/>
  <c r="F112" i="11"/>
  <c r="F122" i="11"/>
  <c r="G135" i="11"/>
  <c r="F145" i="11"/>
  <c r="F158" i="11"/>
  <c r="H161" i="11"/>
  <c r="I168" i="11"/>
  <c r="F171" i="11"/>
  <c r="F181" i="11"/>
  <c r="G184" i="11"/>
  <c r="F191" i="11"/>
  <c r="I201" i="11"/>
  <c r="F204" i="11"/>
  <c r="H207" i="11"/>
  <c r="H214" i="11"/>
  <c r="F225" i="11"/>
  <c r="I232" i="11"/>
  <c r="G239" i="11"/>
  <c r="G250" i="11"/>
  <c r="H254" i="11"/>
  <c r="F258" i="11"/>
  <c r="F262" i="11"/>
  <c r="I266" i="11"/>
  <c r="H281" i="11"/>
  <c r="F285" i="11"/>
  <c r="G289" i="11"/>
  <c r="I293" i="11"/>
  <c r="H297" i="11"/>
  <c r="F301" i="11"/>
  <c r="F306" i="11"/>
  <c r="I315" i="11"/>
  <c r="G319" i="11"/>
  <c r="I328" i="11"/>
  <c r="H332" i="11"/>
  <c r="H337" i="11"/>
  <c r="H342" i="11"/>
  <c r="E342" i="11"/>
  <c r="I342" i="11" s="1"/>
  <c r="H346" i="11"/>
  <c r="H351" i="11"/>
  <c r="G361" i="11"/>
  <c r="I365" i="11"/>
  <c r="F370" i="11"/>
  <c r="I379" i="11"/>
  <c r="G393" i="11"/>
  <c r="I397" i="11"/>
  <c r="F402" i="11"/>
  <c r="I411" i="11"/>
  <c r="G425" i="11"/>
  <c r="I429" i="11"/>
  <c r="F434" i="11"/>
  <c r="I443" i="11"/>
  <c r="G457" i="11"/>
  <c r="I461" i="11"/>
  <c r="F466" i="11"/>
  <c r="I475" i="11"/>
  <c r="G489" i="11"/>
  <c r="I493" i="11"/>
  <c r="F498" i="11"/>
  <c r="I507" i="11"/>
  <c r="G521" i="11"/>
  <c r="I525" i="11"/>
  <c r="I549" i="11"/>
  <c r="I553" i="11"/>
  <c r="I557" i="11"/>
  <c r="G571" i="11"/>
  <c r="I581" i="11"/>
  <c r="H585" i="11"/>
  <c r="I590" i="11"/>
  <c r="I594" i="11"/>
  <c r="H605" i="11"/>
  <c r="I610" i="11"/>
  <c r="H615" i="11"/>
  <c r="F626" i="11"/>
  <c r="H638" i="11"/>
  <c r="I656" i="11"/>
  <c r="I666" i="11"/>
  <c r="F673" i="11"/>
  <c r="I680" i="11"/>
  <c r="I688" i="11"/>
  <c r="H695" i="11"/>
  <c r="I702" i="11"/>
  <c r="I720" i="11"/>
  <c r="I730" i="11"/>
  <c r="F737" i="11"/>
  <c r="I744" i="11"/>
  <c r="I784" i="11"/>
  <c r="I794" i="11"/>
  <c r="I826" i="11"/>
  <c r="I836" i="11"/>
  <c r="I858" i="11"/>
  <c r="I868" i="11"/>
  <c r="I890" i="11"/>
  <c r="I900" i="11"/>
  <c r="I922" i="11"/>
  <c r="I932" i="11"/>
  <c r="I954" i="11"/>
  <c r="I964" i="11"/>
  <c r="I986" i="11"/>
  <c r="I996" i="11"/>
  <c r="I1018" i="11"/>
  <c r="I1028" i="11"/>
  <c r="I1095" i="11"/>
  <c r="G1116" i="11"/>
  <c r="I1148" i="11"/>
  <c r="I1181" i="11"/>
  <c r="H1202" i="11"/>
  <c r="F1600" i="11"/>
  <c r="I1610" i="11"/>
  <c r="F1621" i="11"/>
  <c r="G41" i="11"/>
  <c r="F81" i="11"/>
  <c r="F84" i="11"/>
  <c r="G87" i="11"/>
  <c r="F109" i="11"/>
  <c r="G112" i="11"/>
  <c r="F119" i="11"/>
  <c r="I129" i="11"/>
  <c r="F132" i="11"/>
  <c r="H135" i="11"/>
  <c r="G145" i="11"/>
  <c r="H158" i="11"/>
  <c r="F168" i="11"/>
  <c r="F178" i="11"/>
  <c r="G191" i="11"/>
  <c r="F201" i="11"/>
  <c r="I211" i="11"/>
  <c r="F218" i="11"/>
  <c r="G225" i="11"/>
  <c r="F232" i="11"/>
  <c r="H239" i="11"/>
  <c r="I243" i="11"/>
  <c r="H262" i="11"/>
  <c r="F266" i="11"/>
  <c r="F270" i="11"/>
  <c r="H289" i="11"/>
  <c r="F293" i="11"/>
  <c r="H302" i="11"/>
  <c r="E302" i="11"/>
  <c r="I302" i="11" s="1"/>
  <c r="G306" i="11"/>
  <c r="F315" i="11"/>
  <c r="H319" i="11"/>
  <c r="H328" i="11"/>
  <c r="F342" i="11"/>
  <c r="I347" i="11"/>
  <c r="F356" i="11"/>
  <c r="H361" i="11"/>
  <c r="F365" i="11"/>
  <c r="G370" i="11"/>
  <c r="F379" i="11"/>
  <c r="I384" i="11"/>
  <c r="F388" i="11"/>
  <c r="H393" i="11"/>
  <c r="F397" i="11"/>
  <c r="G402" i="11"/>
  <c r="F411" i="11"/>
  <c r="I416" i="11"/>
  <c r="F420" i="11"/>
  <c r="H425" i="11"/>
  <c r="F429" i="11"/>
  <c r="G434" i="11"/>
  <c r="F443" i="11"/>
  <c r="I448" i="11"/>
  <c r="F452" i="11"/>
  <c r="H457" i="11"/>
  <c r="F461" i="11"/>
  <c r="G466" i="11"/>
  <c r="F475" i="11"/>
  <c r="I480" i="11"/>
  <c r="F484" i="11"/>
  <c r="H489" i="11"/>
  <c r="F493" i="11"/>
  <c r="G498" i="11"/>
  <c r="F507" i="11"/>
  <c r="I512" i="11"/>
  <c r="F516" i="11"/>
  <c r="H521" i="11"/>
  <c r="F525" i="11"/>
  <c r="F530" i="11"/>
  <c r="E539" i="11"/>
  <c r="I539" i="11" s="1"/>
  <c r="H539" i="11"/>
  <c r="H544" i="11"/>
  <c r="G549" i="11"/>
  <c r="F553" i="11"/>
  <c r="G557" i="11"/>
  <c r="F567" i="11"/>
  <c r="I571" i="11"/>
  <c r="H576" i="11"/>
  <c r="G581" i="11"/>
  <c r="I586" i="11"/>
  <c r="F590" i="11"/>
  <c r="G594" i="11"/>
  <c r="F610" i="11"/>
  <c r="I615" i="11"/>
  <c r="F621" i="11"/>
  <c r="I627" i="11"/>
  <c r="F633" i="11"/>
  <c r="I644" i="11"/>
  <c r="I650" i="11"/>
  <c r="H666" i="11"/>
  <c r="G673" i="11"/>
  <c r="F688" i="11"/>
  <c r="I696" i="11"/>
  <c r="H702" i="11"/>
  <c r="I708" i="11"/>
  <c r="I714" i="11"/>
  <c r="H730" i="11"/>
  <c r="G737" i="11"/>
  <c r="H754" i="11"/>
  <c r="F784" i="11"/>
  <c r="F794" i="11"/>
  <c r="I804" i="11"/>
  <c r="H837" i="11"/>
  <c r="H869" i="11"/>
  <c r="H901" i="11"/>
  <c r="H933" i="11"/>
  <c r="H965" i="11"/>
  <c r="H997" i="11"/>
  <c r="H1029" i="11"/>
  <c r="I1052" i="11"/>
  <c r="H1074" i="11"/>
  <c r="E1074" i="11"/>
  <c r="I1074" i="11" s="1"/>
  <c r="G1148" i="11"/>
  <c r="I1170" i="11"/>
  <c r="F12" i="11"/>
  <c r="F20" i="11"/>
  <c r="F28" i="11"/>
  <c r="F36" i="11"/>
  <c r="F44" i="11"/>
  <c r="F52" i="11"/>
  <c r="F60" i="11"/>
  <c r="F63" i="11"/>
  <c r="F66" i="11"/>
  <c r="F69" i="11"/>
  <c r="F72" i="11"/>
  <c r="F75" i="11"/>
  <c r="F78" i="11"/>
  <c r="G81" i="11"/>
  <c r="H87" i="11"/>
  <c r="F106" i="11"/>
  <c r="G109" i="11"/>
  <c r="G119" i="11"/>
  <c r="F129" i="11"/>
  <c r="F142" i="11"/>
  <c r="H145" i="11"/>
  <c r="F155" i="11"/>
  <c r="F165" i="11"/>
  <c r="G168" i="11"/>
  <c r="F175" i="11"/>
  <c r="G178" i="11"/>
  <c r="I185" i="11"/>
  <c r="F188" i="11"/>
  <c r="H191" i="11"/>
  <c r="G201" i="11"/>
  <c r="F211" i="11"/>
  <c r="G218" i="11"/>
  <c r="H225" i="11"/>
  <c r="F236" i="11"/>
  <c r="F243" i="11"/>
  <c r="F247" i="11"/>
  <c r="I251" i="11"/>
  <c r="G266" i="11"/>
  <c r="H270" i="11"/>
  <c r="F274" i="11"/>
  <c r="F278" i="11"/>
  <c r="F302" i="11"/>
  <c r="F311" i="11"/>
  <c r="H315" i="11"/>
  <c r="F324" i="11"/>
  <c r="I329" i="11"/>
  <c r="H333" i="11"/>
  <c r="I338" i="11"/>
  <c r="F347" i="11"/>
  <c r="I352" i="11"/>
  <c r="H366" i="11"/>
  <c r="E366" i="11"/>
  <c r="I366" i="11" s="1"/>
  <c r="H370" i="11"/>
  <c r="G375" i="11"/>
  <c r="H379" i="11"/>
  <c r="H384" i="11"/>
  <c r="H398" i="11"/>
  <c r="E398" i="11"/>
  <c r="I398" i="11" s="1"/>
  <c r="H402" i="11"/>
  <c r="G407" i="11"/>
  <c r="H411" i="11"/>
  <c r="H416" i="11"/>
  <c r="H430" i="11"/>
  <c r="E430" i="11"/>
  <c r="I430" i="11" s="1"/>
  <c r="H434" i="11"/>
  <c r="G439" i="11"/>
  <c r="H443" i="11"/>
  <c r="H448" i="11"/>
  <c r="H462" i="11"/>
  <c r="E462" i="11"/>
  <c r="I462" i="11" s="1"/>
  <c r="H466" i="11"/>
  <c r="G471" i="11"/>
  <c r="H475" i="11"/>
  <c r="H480" i="11"/>
  <c r="H494" i="11"/>
  <c r="E494" i="11"/>
  <c r="I494" i="11" s="1"/>
  <c r="H498" i="11"/>
  <c r="G503" i="11"/>
  <c r="H507" i="11"/>
  <c r="H512" i="11"/>
  <c r="H526" i="11"/>
  <c r="E526" i="11"/>
  <c r="I526" i="11" s="1"/>
  <c r="G530" i="11"/>
  <c r="H535" i="11"/>
  <c r="F539" i="11"/>
  <c r="H549" i="11"/>
  <c r="G553" i="11"/>
  <c r="G567" i="11"/>
  <c r="H572" i="11"/>
  <c r="E576" i="11"/>
  <c r="I576" i="11" s="1"/>
  <c r="H581" i="11"/>
  <c r="G586" i="11"/>
  <c r="G590" i="11"/>
  <c r="E595" i="11"/>
  <c r="I595" i="11" s="1"/>
  <c r="H595" i="11"/>
  <c r="H606" i="11"/>
  <c r="E606" i="11"/>
  <c r="I606" i="11" s="1"/>
  <c r="G610" i="11"/>
  <c r="H616" i="11"/>
  <c r="G621" i="11"/>
  <c r="G627" i="11"/>
  <c r="H633" i="11"/>
  <c r="H644" i="11"/>
  <c r="H650" i="11"/>
  <c r="H657" i="11"/>
  <c r="E667" i="11"/>
  <c r="I667" i="11" s="1"/>
  <c r="H667" i="11"/>
  <c r="H674" i="11"/>
  <c r="F681" i="11"/>
  <c r="H688" i="11"/>
  <c r="F696" i="11"/>
  <c r="H708" i="11"/>
  <c r="H714" i="11"/>
  <c r="H721" i="11"/>
  <c r="E731" i="11"/>
  <c r="I731" i="11" s="1"/>
  <c r="H731" i="11"/>
  <c r="H738" i="11"/>
  <c r="H746" i="11"/>
  <c r="E746" i="11"/>
  <c r="I746" i="11" s="1"/>
  <c r="I755" i="11"/>
  <c r="I774" i="11"/>
  <c r="H805" i="11"/>
  <c r="H1040" i="11"/>
  <c r="E1040" i="11"/>
  <c r="I1040" i="11" s="1"/>
  <c r="G1052" i="11"/>
  <c r="F1086" i="11"/>
  <c r="H1128" i="11"/>
  <c r="I1139" i="11"/>
  <c r="H1194" i="11"/>
  <c r="I1306" i="11"/>
  <c r="H1329" i="11"/>
  <c r="H1814" i="11"/>
  <c r="I787" i="11"/>
  <c r="I811" i="11"/>
  <c r="I843" i="11"/>
  <c r="I875" i="11"/>
  <c r="I907" i="11"/>
  <c r="I939" i="11"/>
  <c r="I971" i="11"/>
  <c r="I1003" i="11"/>
  <c r="H1077" i="11"/>
  <c r="H1094" i="11"/>
  <c r="E1094" i="11"/>
  <c r="I1094" i="11" s="1"/>
  <c r="H1129" i="11"/>
  <c r="E1129" i="11"/>
  <c r="I1129" i="11" s="1"/>
  <c r="H1161" i="11"/>
  <c r="E1161" i="11"/>
  <c r="I1161" i="11" s="1"/>
  <c r="I1207" i="11"/>
  <c r="H1224" i="11"/>
  <c r="H1236" i="11"/>
  <c r="I1242" i="11"/>
  <c r="I1255" i="11"/>
  <c r="H1273" i="11"/>
  <c r="E1273" i="11"/>
  <c r="I1273" i="11" s="1"/>
  <c r="E1344" i="11"/>
  <c r="I1344" i="11" s="1"/>
  <c r="H1344" i="11"/>
  <c r="H1362" i="11"/>
  <c r="H1386" i="11"/>
  <c r="I1454" i="11"/>
  <c r="H1466" i="11"/>
  <c r="E1466" i="11"/>
  <c r="I1466" i="11" s="1"/>
  <c r="I1518" i="11"/>
  <c r="H1528" i="11"/>
  <c r="I1537" i="11"/>
  <c r="I1576" i="11"/>
  <c r="I1713" i="11"/>
  <c r="E797" i="11"/>
  <c r="I797" i="11" s="1"/>
  <c r="E815" i="11"/>
  <c r="I815" i="11" s="1"/>
  <c r="I822" i="11"/>
  <c r="E829" i="11"/>
  <c r="I829" i="11" s="1"/>
  <c r="E847" i="11"/>
  <c r="I847" i="11" s="1"/>
  <c r="I854" i="11"/>
  <c r="E861" i="11"/>
  <c r="I861" i="11" s="1"/>
  <c r="E879" i="11"/>
  <c r="I879" i="11" s="1"/>
  <c r="I886" i="11"/>
  <c r="E893" i="11"/>
  <c r="I893" i="11" s="1"/>
  <c r="E911" i="11"/>
  <c r="I911" i="11" s="1"/>
  <c r="I918" i="11"/>
  <c r="E925" i="11"/>
  <c r="I925" i="11" s="1"/>
  <c r="E943" i="11"/>
  <c r="I943" i="11" s="1"/>
  <c r="I950" i="11"/>
  <c r="E957" i="11"/>
  <c r="I957" i="11" s="1"/>
  <c r="E975" i="11"/>
  <c r="I975" i="11" s="1"/>
  <c r="I982" i="11"/>
  <c r="E989" i="11"/>
  <c r="I989" i="11" s="1"/>
  <c r="E1007" i="11"/>
  <c r="I1007" i="11" s="1"/>
  <c r="I1014" i="11"/>
  <c r="E1021" i="11"/>
  <c r="I1021" i="11" s="1"/>
  <c r="E1064" i="11"/>
  <c r="I1064" i="11" s="1"/>
  <c r="H1073" i="11"/>
  <c r="E1073" i="11"/>
  <c r="I1073" i="11" s="1"/>
  <c r="E1077" i="11"/>
  <c r="I1077" i="11" s="1"/>
  <c r="H1098" i="11"/>
  <c r="I1107" i="11"/>
  <c r="H1197" i="11"/>
  <c r="E1197" i="11"/>
  <c r="I1197" i="11" s="1"/>
  <c r="I1213" i="11"/>
  <c r="E1224" i="11"/>
  <c r="I1224" i="11" s="1"/>
  <c r="H1230" i="11"/>
  <c r="E1236" i="11"/>
  <c r="I1236" i="11" s="1"/>
  <c r="I1321" i="11"/>
  <c r="I1353" i="11"/>
  <c r="I1362" i="11"/>
  <c r="I1371" i="11"/>
  <c r="I1424" i="11"/>
  <c r="H1490" i="11"/>
  <c r="H1633" i="11"/>
  <c r="E1633" i="11"/>
  <c r="I1633" i="11" s="1"/>
  <c r="H1657" i="11"/>
  <c r="E1657" i="11"/>
  <c r="I1657" i="11" s="1"/>
  <c r="I1693" i="11"/>
  <c r="I1799" i="11"/>
  <c r="I771" i="11"/>
  <c r="H811" i="11"/>
  <c r="H843" i="11"/>
  <c r="H875" i="11"/>
  <c r="H907" i="11"/>
  <c r="H939" i="11"/>
  <c r="H971" i="11"/>
  <c r="H1003" i="11"/>
  <c r="E1032" i="11"/>
  <c r="I1032" i="11" s="1"/>
  <c r="H1069" i="11"/>
  <c r="E1082" i="11"/>
  <c r="I1082" i="11" s="1"/>
  <c r="H1086" i="11"/>
  <c r="E1086" i="11"/>
  <c r="I1086" i="11" s="1"/>
  <c r="H1125" i="11"/>
  <c r="H1134" i="11"/>
  <c r="E1134" i="11"/>
  <c r="I1134" i="11" s="1"/>
  <c r="H1157" i="11"/>
  <c r="H1166" i="11"/>
  <c r="E1166" i="11"/>
  <c r="I1166" i="11" s="1"/>
  <c r="I1171" i="11"/>
  <c r="H1181" i="11"/>
  <c r="I1208" i="11"/>
  <c r="E1230" i="11"/>
  <c r="I1230" i="11" s="1"/>
  <c r="H1237" i="11"/>
  <c r="E1237" i="11"/>
  <c r="I1237" i="11" s="1"/>
  <c r="E1243" i="11"/>
  <c r="I1243" i="11" s="1"/>
  <c r="H1243" i="11"/>
  <c r="I1279" i="11"/>
  <c r="H1314" i="11"/>
  <c r="I1322" i="11"/>
  <c r="I1354" i="11"/>
  <c r="I1388" i="11"/>
  <c r="I1436" i="11"/>
  <c r="H1446" i="11"/>
  <c r="E1446" i="11"/>
  <c r="I1446" i="11" s="1"/>
  <c r="I1490" i="11"/>
  <c r="I1538" i="11"/>
  <c r="I1547" i="11"/>
  <c r="I1577" i="11"/>
  <c r="H1669" i="11"/>
  <c r="I1729" i="11"/>
  <c r="I1742" i="11"/>
  <c r="I1814" i="11"/>
  <c r="H1854" i="11"/>
  <c r="I643" i="11"/>
  <c r="H673" i="11"/>
  <c r="I707" i="11"/>
  <c r="H737" i="11"/>
  <c r="H801" i="11"/>
  <c r="I819" i="11"/>
  <c r="H833" i="11"/>
  <c r="I851" i="11"/>
  <c r="H865" i="11"/>
  <c r="I883" i="11"/>
  <c r="H897" i="11"/>
  <c r="I915" i="11"/>
  <c r="H929" i="11"/>
  <c r="I947" i="11"/>
  <c r="H961" i="11"/>
  <c r="I979" i="11"/>
  <c r="H993" i="11"/>
  <c r="I1011" i="11"/>
  <c r="H1025" i="11"/>
  <c r="H1061" i="11"/>
  <c r="H1078" i="11"/>
  <c r="E1078" i="11"/>
  <c r="I1078" i="11" s="1"/>
  <c r="H1121" i="11"/>
  <c r="E1121" i="11"/>
  <c r="I1121" i="11" s="1"/>
  <c r="H1153" i="11"/>
  <c r="E1153" i="11"/>
  <c r="I1153" i="11" s="1"/>
  <c r="I1187" i="11"/>
  <c r="I1192" i="11"/>
  <c r="I1198" i="11"/>
  <c r="E1203" i="11"/>
  <c r="I1203" i="11" s="1"/>
  <c r="H1203" i="11"/>
  <c r="I1244" i="11"/>
  <c r="H1280" i="11"/>
  <c r="E1280" i="11"/>
  <c r="I1280" i="11" s="1"/>
  <c r="I1287" i="11"/>
  <c r="H1308" i="11"/>
  <c r="E1308" i="11"/>
  <c r="I1308" i="11" s="1"/>
  <c r="H1337" i="11"/>
  <c r="I1398" i="11"/>
  <c r="I1470" i="11"/>
  <c r="I1502" i="11"/>
  <c r="I1995" i="11"/>
  <c r="E534" i="11"/>
  <c r="I534" i="11" s="1"/>
  <c r="E551" i="11"/>
  <c r="I551" i="11" s="1"/>
  <c r="E588" i="11"/>
  <c r="I588" i="11" s="1"/>
  <c r="E605" i="11"/>
  <c r="I605" i="11" s="1"/>
  <c r="E625" i="11"/>
  <c r="I625" i="11" s="1"/>
  <c r="E628" i="11"/>
  <c r="I628" i="11" s="1"/>
  <c r="E631" i="11"/>
  <c r="I631" i="11" s="1"/>
  <c r="E634" i="11"/>
  <c r="I634" i="11" s="1"/>
  <c r="E637" i="11"/>
  <c r="I637" i="11" s="1"/>
  <c r="E692" i="11"/>
  <c r="I692" i="11" s="1"/>
  <c r="E695" i="11"/>
  <c r="I695" i="11" s="1"/>
  <c r="E698" i="11"/>
  <c r="I698" i="11" s="1"/>
  <c r="E701" i="11"/>
  <c r="I701" i="11" s="1"/>
  <c r="E756" i="11"/>
  <c r="I756" i="11" s="1"/>
  <c r="E759" i="11"/>
  <c r="I759" i="11" s="1"/>
  <c r="E762" i="11"/>
  <c r="I762" i="11" s="1"/>
  <c r="E765" i="11"/>
  <c r="I765" i="11" s="1"/>
  <c r="H771" i="11"/>
  <c r="E775" i="11"/>
  <c r="I775" i="11" s="1"/>
  <c r="I798" i="11"/>
  <c r="E805" i="11"/>
  <c r="I805" i="11" s="1"/>
  <c r="E823" i="11"/>
  <c r="I823" i="11" s="1"/>
  <c r="I830" i="11"/>
  <c r="E837" i="11"/>
  <c r="I837" i="11" s="1"/>
  <c r="E855" i="11"/>
  <c r="I855" i="11" s="1"/>
  <c r="I862" i="11"/>
  <c r="E869" i="11"/>
  <c r="I869" i="11" s="1"/>
  <c r="E887" i="11"/>
  <c r="I887" i="11" s="1"/>
  <c r="I894" i="11"/>
  <c r="E901" i="11"/>
  <c r="I901" i="11" s="1"/>
  <c r="E919" i="11"/>
  <c r="I919" i="11" s="1"/>
  <c r="I926" i="11"/>
  <c r="E933" i="11"/>
  <c r="I933" i="11" s="1"/>
  <c r="E951" i="11"/>
  <c r="I951" i="11" s="1"/>
  <c r="I958" i="11"/>
  <c r="E965" i="11"/>
  <c r="I965" i="11" s="1"/>
  <c r="E983" i="11"/>
  <c r="I983" i="11" s="1"/>
  <c r="I990" i="11"/>
  <c r="E997" i="11"/>
  <c r="I997" i="11" s="1"/>
  <c r="E1015" i="11"/>
  <c r="I1015" i="11" s="1"/>
  <c r="I1022" i="11"/>
  <c r="E1029" i="11"/>
  <c r="I1029" i="11" s="1"/>
  <c r="H1057" i="11"/>
  <c r="E1057" i="11"/>
  <c r="I1057" i="11" s="1"/>
  <c r="E1061" i="11"/>
  <c r="I1061" i="11" s="1"/>
  <c r="I1091" i="11"/>
  <c r="H1209" i="11"/>
  <c r="I1250" i="11"/>
  <c r="I1275" i="11"/>
  <c r="I1281" i="11"/>
  <c r="I1300" i="11"/>
  <c r="I1337" i="11"/>
  <c r="I1346" i="11"/>
  <c r="I1365" i="11"/>
  <c r="I1380" i="11"/>
  <c r="I1458" i="11"/>
  <c r="H1550" i="11"/>
  <c r="E1550" i="11"/>
  <c r="I1550" i="11" s="1"/>
  <c r="H1560" i="11"/>
  <c r="E1755" i="11"/>
  <c r="I1755" i="11" s="1"/>
  <c r="H1755" i="11"/>
  <c r="I1778" i="11"/>
  <c r="E1828" i="11"/>
  <c r="I1828" i="11" s="1"/>
  <c r="H1828" i="11"/>
  <c r="I683" i="11"/>
  <c r="I747" i="11"/>
  <c r="H1053" i="11"/>
  <c r="H1070" i="11"/>
  <c r="E1070" i="11"/>
  <c r="I1070" i="11" s="1"/>
  <c r="H1117" i="11"/>
  <c r="H1126" i="11"/>
  <c r="E1126" i="11"/>
  <c r="I1126" i="11" s="1"/>
  <c r="I1144" i="11"/>
  <c r="H1149" i="11"/>
  <c r="H1158" i="11"/>
  <c r="E1158" i="11"/>
  <c r="I1158" i="11" s="1"/>
  <c r="H1177" i="11"/>
  <c r="E1177" i="11"/>
  <c r="I1177" i="11" s="1"/>
  <c r="H1182" i="11"/>
  <c r="E1182" i="11"/>
  <c r="I1182" i="11" s="1"/>
  <c r="H1193" i="11"/>
  <c r="E1193" i="11"/>
  <c r="I1193" i="11" s="1"/>
  <c r="H1204" i="11"/>
  <c r="E1204" i="11"/>
  <c r="I1204" i="11" s="1"/>
  <c r="E1209" i="11"/>
  <c r="I1209" i="11" s="1"/>
  <c r="H1215" i="11"/>
  <c r="I1232" i="11"/>
  <c r="H1245" i="11"/>
  <c r="E1245" i="11"/>
  <c r="I1245" i="11" s="1"/>
  <c r="I1288" i="11"/>
  <c r="H1324" i="11"/>
  <c r="E1324" i="11"/>
  <c r="I1324" i="11" s="1"/>
  <c r="I1356" i="11"/>
  <c r="H1428" i="11"/>
  <c r="E1428" i="11"/>
  <c r="I1428" i="11" s="1"/>
  <c r="I1448" i="11"/>
  <c r="I1493" i="11"/>
  <c r="I1661" i="11"/>
  <c r="I677" i="11"/>
  <c r="I741" i="11"/>
  <c r="I795" i="11"/>
  <c r="I816" i="11"/>
  <c r="I848" i="11"/>
  <c r="I880" i="11"/>
  <c r="I912" i="11"/>
  <c r="I944" i="11"/>
  <c r="I976" i="11"/>
  <c r="I1008" i="11"/>
  <c r="I1037" i="11"/>
  <c r="H1041" i="11"/>
  <c r="E1041" i="11"/>
  <c r="I1041" i="11" s="1"/>
  <c r="I1045" i="11"/>
  <c r="H1049" i="11"/>
  <c r="E1049" i="11"/>
  <c r="I1049" i="11" s="1"/>
  <c r="I1053" i="11"/>
  <c r="I1083" i="11"/>
  <c r="I1104" i="11"/>
  <c r="H1113" i="11"/>
  <c r="E1113" i="11"/>
  <c r="I1113" i="11" s="1"/>
  <c r="I1117" i="11"/>
  <c r="I1131" i="11"/>
  <c r="I1149" i="11"/>
  <c r="I1163" i="11"/>
  <c r="H1263" i="11"/>
  <c r="H1282" i="11"/>
  <c r="H1301" i="11"/>
  <c r="E1301" i="11"/>
  <c r="I1301" i="11" s="1"/>
  <c r="I1338" i="11"/>
  <c r="I1460" i="11"/>
  <c r="H1484" i="11"/>
  <c r="I1522" i="11"/>
  <c r="I1531" i="11"/>
  <c r="H1649" i="11"/>
  <c r="I659" i="11"/>
  <c r="E662" i="11"/>
  <c r="I662" i="11" s="1"/>
  <c r="I723" i="11"/>
  <c r="E726" i="11"/>
  <c r="I726" i="11" s="1"/>
  <c r="H753" i="11"/>
  <c r="E782" i="11"/>
  <c r="I782" i="11" s="1"/>
  <c r="H785" i="11"/>
  <c r="H809" i="11"/>
  <c r="I827" i="11"/>
  <c r="H841" i="11"/>
  <c r="I859" i="11"/>
  <c r="H873" i="11"/>
  <c r="I891" i="11"/>
  <c r="H905" i="11"/>
  <c r="I923" i="11"/>
  <c r="H937" i="11"/>
  <c r="I955" i="11"/>
  <c r="H969" i="11"/>
  <c r="I987" i="11"/>
  <c r="H1001" i="11"/>
  <c r="I1019" i="11"/>
  <c r="E1058" i="11"/>
  <c r="I1058" i="11" s="1"/>
  <c r="H1062" i="11"/>
  <c r="E1062" i="11"/>
  <c r="I1062" i="11" s="1"/>
  <c r="H1109" i="11"/>
  <c r="H1145" i="11"/>
  <c r="E1145" i="11"/>
  <c r="I1145" i="11" s="1"/>
  <c r="H1173" i="11"/>
  <c r="E1178" i="11"/>
  <c r="I1178" i="11" s="1"/>
  <c r="E1194" i="11"/>
  <c r="I1194" i="11" s="1"/>
  <c r="H1221" i="11"/>
  <c r="E1239" i="11"/>
  <c r="I1239" i="11" s="1"/>
  <c r="H1239" i="11"/>
  <c r="I1263" i="11"/>
  <c r="I1282" i="11"/>
  <c r="I1289" i="11"/>
  <c r="I1295" i="11"/>
  <c r="I1325" i="11"/>
  <c r="I1332" i="11"/>
  <c r="I1339" i="11"/>
  <c r="H1358" i="11"/>
  <c r="E1358" i="11"/>
  <c r="I1358" i="11" s="1"/>
  <c r="I1366" i="11"/>
  <c r="I1440" i="11"/>
  <c r="I1449" i="11"/>
  <c r="I1472" i="11"/>
  <c r="I1561" i="11"/>
  <c r="I1614" i="11"/>
  <c r="I1637" i="11"/>
  <c r="I1686" i="11"/>
  <c r="I653" i="11"/>
  <c r="I717" i="11"/>
  <c r="I779" i="11"/>
  <c r="I806" i="11"/>
  <c r="I813" i="11"/>
  <c r="I838" i="11"/>
  <c r="I845" i="11"/>
  <c r="I870" i="11"/>
  <c r="I877" i="11"/>
  <c r="I902" i="11"/>
  <c r="I909" i="11"/>
  <c r="I934" i="11"/>
  <c r="I941" i="11"/>
  <c r="I966" i="11"/>
  <c r="I973" i="11"/>
  <c r="I998" i="11"/>
  <c r="I1005" i="11"/>
  <c r="H1030" i="11"/>
  <c r="E1030" i="11"/>
  <c r="I1030" i="11" s="1"/>
  <c r="I1075" i="11"/>
  <c r="I1096" i="11"/>
  <c r="H1105" i="11"/>
  <c r="E1105" i="11"/>
  <c r="I1105" i="11" s="1"/>
  <c r="I1109" i="11"/>
  <c r="I1173" i="11"/>
  <c r="I1210" i="11"/>
  <c r="H1216" i="11"/>
  <c r="I1221" i="11"/>
  <c r="H1233" i="11"/>
  <c r="I1252" i="11"/>
  <c r="I1317" i="11"/>
  <c r="I1340" i="11"/>
  <c r="H1349" i="11"/>
  <c r="E1349" i="11"/>
  <c r="I1349" i="11" s="1"/>
  <c r="H1461" i="11"/>
  <c r="E1638" i="11"/>
  <c r="I1638" i="11" s="1"/>
  <c r="H1638" i="11"/>
  <c r="I1735" i="11"/>
  <c r="E623" i="11"/>
  <c r="I623" i="11" s="1"/>
  <c r="I635" i="11"/>
  <c r="H665" i="11"/>
  <c r="I699" i="11"/>
  <c r="H729" i="11"/>
  <c r="I763" i="11"/>
  <c r="E789" i="11"/>
  <c r="I789" i="11" s="1"/>
  <c r="H795" i="11"/>
  <c r="H820" i="11"/>
  <c r="H852" i="11"/>
  <c r="H884" i="11"/>
  <c r="H916" i="11"/>
  <c r="H948" i="11"/>
  <c r="H980" i="11"/>
  <c r="H1012" i="11"/>
  <c r="H1054" i="11"/>
  <c r="E1054" i="11"/>
  <c r="I1054" i="11" s="1"/>
  <c r="H1101" i="11"/>
  <c r="H1118" i="11"/>
  <c r="E1118" i="11"/>
  <c r="I1118" i="11" s="1"/>
  <c r="E1136" i="11"/>
  <c r="I1136" i="11" s="1"/>
  <c r="H1141" i="11"/>
  <c r="H1150" i="11"/>
  <c r="E1150" i="11"/>
  <c r="I1150" i="11" s="1"/>
  <c r="E1168" i="11"/>
  <c r="I1168" i="11" s="1"/>
  <c r="H1189" i="11"/>
  <c r="I1216" i="11"/>
  <c r="E1222" i="11"/>
  <c r="I1222" i="11" s="1"/>
  <c r="H1222" i="11"/>
  <c r="E1227" i="11"/>
  <c r="I1227" i="11" s="1"/>
  <c r="H1227" i="11"/>
  <c r="E1233" i="11"/>
  <c r="I1233" i="11" s="1"/>
  <c r="H1240" i="11"/>
  <c r="E1240" i="11"/>
  <c r="I1240" i="11" s="1"/>
  <c r="I1270" i="11"/>
  <c r="E1283" i="11"/>
  <c r="I1283" i="11" s="1"/>
  <c r="H1283" i="11"/>
  <c r="H1290" i="11"/>
  <c r="E1290" i="11"/>
  <c r="I1290" i="11" s="1"/>
  <c r="I1326" i="11"/>
  <c r="H1340" i="11"/>
  <c r="I1350" i="11"/>
  <c r="I1367" i="11"/>
  <c r="I1382" i="11"/>
  <c r="I1431" i="11"/>
  <c r="I1505" i="11"/>
  <c r="H1534" i="11"/>
  <c r="I1605" i="11"/>
  <c r="E535" i="11"/>
  <c r="I535" i="11" s="1"/>
  <c r="H563" i="11"/>
  <c r="E572" i="11"/>
  <c r="I572" i="11" s="1"/>
  <c r="E589" i="11"/>
  <c r="I589" i="11" s="1"/>
  <c r="E609" i="11"/>
  <c r="I609" i="11" s="1"/>
  <c r="E626" i="11"/>
  <c r="I626" i="11" s="1"/>
  <c r="E629" i="11"/>
  <c r="I629" i="11" s="1"/>
  <c r="H659" i="11"/>
  <c r="E684" i="11"/>
  <c r="I684" i="11" s="1"/>
  <c r="E687" i="11"/>
  <c r="I687" i="11" s="1"/>
  <c r="E690" i="11"/>
  <c r="I690" i="11" s="1"/>
  <c r="E693" i="11"/>
  <c r="I693" i="11" s="1"/>
  <c r="E748" i="11"/>
  <c r="I748" i="11" s="1"/>
  <c r="E751" i="11"/>
  <c r="I751" i="11" s="1"/>
  <c r="E754" i="11"/>
  <c r="I754" i="11" s="1"/>
  <c r="E757" i="11"/>
  <c r="I757" i="11" s="1"/>
  <c r="E786" i="11"/>
  <c r="I786" i="11" s="1"/>
  <c r="H806" i="11"/>
  <c r="E810" i="11"/>
  <c r="I810" i="11" s="1"/>
  <c r="I824" i="11"/>
  <c r="H838" i="11"/>
  <c r="I856" i="11"/>
  <c r="H870" i="11"/>
  <c r="I888" i="11"/>
  <c r="H902" i="11"/>
  <c r="I920" i="11"/>
  <c r="H934" i="11"/>
  <c r="I952" i="11"/>
  <c r="H966" i="11"/>
  <c r="I984" i="11"/>
  <c r="H998" i="11"/>
  <c r="I1016" i="11"/>
  <c r="H1038" i="11"/>
  <c r="E1038" i="11"/>
  <c r="I1038" i="11" s="1"/>
  <c r="H1046" i="11"/>
  <c r="E1046" i="11"/>
  <c r="I1046" i="11" s="1"/>
  <c r="I1067" i="11"/>
  <c r="I1088" i="11"/>
  <c r="H1097" i="11"/>
  <c r="E1097" i="11"/>
  <c r="I1097" i="11" s="1"/>
  <c r="I1101" i="11"/>
  <c r="I1123" i="11"/>
  <c r="I1141" i="11"/>
  <c r="I1155" i="11"/>
  <c r="I1189" i="11"/>
  <c r="I1200" i="11"/>
  <c r="H1228" i="11"/>
  <c r="E1228" i="11"/>
  <c r="I1228" i="11" s="1"/>
  <c r="H1234" i="11"/>
  <c r="E1234" i="11"/>
  <c r="I1234" i="11" s="1"/>
  <c r="H1253" i="11"/>
  <c r="E1253" i="11"/>
  <c r="I1253" i="11" s="1"/>
  <c r="E1303" i="11"/>
  <c r="I1303" i="11" s="1"/>
  <c r="H1303" i="11"/>
  <c r="I1333" i="11"/>
  <c r="H1341" i="11"/>
  <c r="H1368" i="11"/>
  <c r="E1451" i="11"/>
  <c r="I1451" i="11" s="1"/>
  <c r="H1451" i="11"/>
  <c r="I1475" i="11"/>
  <c r="I1496" i="11"/>
  <c r="I1573" i="11"/>
  <c r="I739" i="11"/>
  <c r="I773" i="11"/>
  <c r="I803" i="11"/>
  <c r="I835" i="11"/>
  <c r="I867" i="11"/>
  <c r="I899" i="11"/>
  <c r="I931" i="11"/>
  <c r="I963" i="11"/>
  <c r="I995" i="11"/>
  <c r="I1027" i="11"/>
  <c r="H1093" i="11"/>
  <c r="H1110" i="11"/>
  <c r="E1110" i="11"/>
  <c r="I1110" i="11" s="1"/>
  <c r="H1137" i="11"/>
  <c r="E1137" i="11"/>
  <c r="I1137" i="11" s="1"/>
  <c r="H1169" i="11"/>
  <c r="E1169" i="11"/>
  <c r="I1169" i="11" s="1"/>
  <c r="H1174" i="11"/>
  <c r="E1174" i="11"/>
  <c r="I1174" i="11" s="1"/>
  <c r="I1179" i="11"/>
  <c r="H1206" i="11"/>
  <c r="H1265" i="11"/>
  <c r="H1319" i="11"/>
  <c r="H1351" i="11"/>
  <c r="E1351" i="11"/>
  <c r="I1351" i="11" s="1"/>
  <c r="I1383" i="11"/>
  <c r="I1442" i="11"/>
  <c r="I1506" i="11"/>
  <c r="I1544" i="11"/>
  <c r="H1595" i="11"/>
  <c r="E1595" i="11"/>
  <c r="I1595" i="11" s="1"/>
  <c r="E1821" i="11"/>
  <c r="I1821" i="11" s="1"/>
  <c r="H1821" i="11"/>
  <c r="E736" i="11"/>
  <c r="I736" i="11" s="1"/>
  <c r="I814" i="11"/>
  <c r="I846" i="11"/>
  <c r="I878" i="11"/>
  <c r="I910" i="11"/>
  <c r="I942" i="11"/>
  <c r="I974" i="11"/>
  <c r="I1006" i="11"/>
  <c r="I1059" i="11"/>
  <c r="E1080" i="11"/>
  <c r="I1080" i="11" s="1"/>
  <c r="H1089" i="11"/>
  <c r="E1089" i="11"/>
  <c r="I1089" i="11" s="1"/>
  <c r="E1093" i="11"/>
  <c r="I1093" i="11" s="1"/>
  <c r="I1184" i="11"/>
  <c r="H1190" i="11"/>
  <c r="E1190" i="11"/>
  <c r="I1190" i="11" s="1"/>
  <c r="E1206" i="11"/>
  <c r="I1206" i="11" s="1"/>
  <c r="H1212" i="11"/>
  <c r="I1254" i="11"/>
  <c r="I1319" i="11"/>
  <c r="I1342" i="11"/>
  <c r="I1376" i="11"/>
  <c r="I1463" i="11"/>
  <c r="I1488" i="11"/>
  <c r="I1526" i="11"/>
  <c r="I1535" i="11"/>
  <c r="H1584" i="11"/>
  <c r="E1584" i="11"/>
  <c r="I1584" i="11" s="1"/>
  <c r="H1834" i="11"/>
  <c r="E1834" i="11"/>
  <c r="I1834" i="11" s="1"/>
  <c r="I651" i="11"/>
  <c r="I715" i="11"/>
  <c r="H803" i="11"/>
  <c r="H828" i="11"/>
  <c r="H835" i="11"/>
  <c r="H860" i="11"/>
  <c r="H867" i="11"/>
  <c r="H892" i="11"/>
  <c r="H899" i="11"/>
  <c r="H924" i="11"/>
  <c r="H931" i="11"/>
  <c r="H956" i="11"/>
  <c r="H963" i="11"/>
  <c r="H988" i="11"/>
  <c r="H995" i="11"/>
  <c r="H1020" i="11"/>
  <c r="H1027" i="11"/>
  <c r="I1035" i="11"/>
  <c r="H1085" i="11"/>
  <c r="H1102" i="11"/>
  <c r="E1102" i="11"/>
  <c r="I1102" i="11" s="1"/>
  <c r="E1128" i="11"/>
  <c r="I1128" i="11" s="1"/>
  <c r="H1133" i="11"/>
  <c r="H1142" i="11"/>
  <c r="E1142" i="11"/>
  <c r="I1142" i="11" s="1"/>
  <c r="E1160" i="11"/>
  <c r="I1160" i="11" s="1"/>
  <c r="H1165" i="11"/>
  <c r="H1184" i="11"/>
  <c r="I1201" i="11"/>
  <c r="E1212" i="11"/>
  <c r="I1212" i="11" s="1"/>
  <c r="I1285" i="11"/>
  <c r="I1297" i="11"/>
  <c r="I1304" i="11"/>
  <c r="H1312" i="11"/>
  <c r="E1312" i="11"/>
  <c r="I1312" i="11" s="1"/>
  <c r="I1343" i="11"/>
  <c r="I1726" i="11"/>
  <c r="E1864" i="11"/>
  <c r="I1864" i="11" s="1"/>
  <c r="H1864" i="11"/>
  <c r="I621" i="11"/>
  <c r="I645" i="11"/>
  <c r="I709" i="11"/>
  <c r="H739" i="11"/>
  <c r="I790" i="11"/>
  <c r="H793" i="11"/>
  <c r="I800" i="11"/>
  <c r="H814" i="11"/>
  <c r="I832" i="11"/>
  <c r="H846" i="11"/>
  <c r="I864" i="11"/>
  <c r="H878" i="11"/>
  <c r="I896" i="11"/>
  <c r="H910" i="11"/>
  <c r="I928" i="11"/>
  <c r="H942" i="11"/>
  <c r="I960" i="11"/>
  <c r="H974" i="11"/>
  <c r="I992" i="11"/>
  <c r="H1006" i="11"/>
  <c r="I1024" i="11"/>
  <c r="I1043" i="11"/>
  <c r="I1051" i="11"/>
  <c r="I1072" i="11"/>
  <c r="H1081" i="11"/>
  <c r="E1081" i="11"/>
  <c r="I1081" i="11" s="1"/>
  <c r="I1085" i="11"/>
  <c r="I1115" i="11"/>
  <c r="I1133" i="11"/>
  <c r="I1147" i="11"/>
  <c r="I1165" i="11"/>
  <c r="H1185" i="11"/>
  <c r="E1185" i="11"/>
  <c r="I1185" i="11" s="1"/>
  <c r="H1207" i="11"/>
  <c r="H1218" i="11"/>
  <c r="H1260" i="11"/>
  <c r="E1260" i="11"/>
  <c r="I1260" i="11" s="1"/>
  <c r="I1272" i="11"/>
  <c r="I1292" i="11"/>
  <c r="H1305" i="11"/>
  <c r="E1305" i="11"/>
  <c r="I1305" i="11" s="1"/>
  <c r="I1328" i="11"/>
  <c r="I1478" i="11"/>
  <c r="I1545" i="11"/>
  <c r="I1691" i="11"/>
  <c r="I1798" i="11"/>
  <c r="H1210" i="11"/>
  <c r="H1297" i="11"/>
  <c r="H1398" i="11"/>
  <c r="E1411" i="11"/>
  <c r="I1411" i="11" s="1"/>
  <c r="H1411" i="11"/>
  <c r="E1419" i="11"/>
  <c r="I1419" i="11" s="1"/>
  <c r="H1419" i="11"/>
  <c r="I1455" i="11"/>
  <c r="E1485" i="11"/>
  <c r="I1485" i="11" s="1"/>
  <c r="H1485" i="11"/>
  <c r="H1493" i="11"/>
  <c r="H1522" i="11"/>
  <c r="H1541" i="11"/>
  <c r="I1555" i="11"/>
  <c r="H1573" i="11"/>
  <c r="I1589" i="11"/>
  <c r="I1662" i="11"/>
  <c r="H1700" i="11"/>
  <c r="E1720" i="11"/>
  <c r="I1720" i="11" s="1"/>
  <c r="H1720" i="11"/>
  <c r="H1729" i="11"/>
  <c r="I1760" i="11"/>
  <c r="H1793" i="11"/>
  <c r="E1835" i="11"/>
  <c r="I1835" i="11" s="1"/>
  <c r="H1835" i="11"/>
  <c r="I1850" i="11"/>
  <c r="I1871" i="11"/>
  <c r="H1914" i="11"/>
  <c r="I1921" i="11"/>
  <c r="H2022" i="11"/>
  <c r="I2208" i="11"/>
  <c r="I1395" i="11"/>
  <c r="I1476" i="11"/>
  <c r="H1481" i="11"/>
  <c r="E1494" i="11"/>
  <c r="I1494" i="11" s="1"/>
  <c r="H1494" i="11"/>
  <c r="I1512" i="11"/>
  <c r="H1536" i="11"/>
  <c r="E1536" i="11"/>
  <c r="I1536" i="11" s="1"/>
  <c r="I1541" i="11"/>
  <c r="H1574" i="11"/>
  <c r="I1601" i="11"/>
  <c r="I1606" i="11"/>
  <c r="I1651" i="11"/>
  <c r="H1663" i="11"/>
  <c r="E1663" i="11"/>
  <c r="I1663" i="11" s="1"/>
  <c r="I1700" i="11"/>
  <c r="H1721" i="11"/>
  <c r="H1794" i="11"/>
  <c r="H1801" i="11"/>
  <c r="E1801" i="11"/>
  <c r="I1801" i="11" s="1"/>
  <c r="E1808" i="11"/>
  <c r="I1808" i="11" s="1"/>
  <c r="H1808" i="11"/>
  <c r="H1858" i="11"/>
  <c r="I1878" i="11"/>
  <c r="I1884" i="11"/>
  <c r="I1914" i="11"/>
  <c r="H1940" i="11"/>
  <c r="H1219" i="11"/>
  <c r="H1247" i="11"/>
  <c r="H1257" i="11"/>
  <c r="E1267" i="11"/>
  <c r="I1267" i="11" s="1"/>
  <c r="H1267" i="11"/>
  <c r="H1277" i="11"/>
  <c r="H1284" i="11"/>
  <c r="H1294" i="11"/>
  <c r="I1399" i="11"/>
  <c r="I1407" i="11"/>
  <c r="H1429" i="11"/>
  <c r="E1429" i="11"/>
  <c r="I1429" i="11" s="1"/>
  <c r="H1438" i="11"/>
  <c r="E1438" i="11"/>
  <c r="I1438" i="11" s="1"/>
  <c r="H1456" i="11"/>
  <c r="E1456" i="11"/>
  <c r="I1456" i="11" s="1"/>
  <c r="E1461" i="11"/>
  <c r="I1461" i="11" s="1"/>
  <c r="H1476" i="11"/>
  <c r="E1481" i="11"/>
  <c r="I1481" i="11" s="1"/>
  <c r="H1486" i="11"/>
  <c r="E1486" i="11"/>
  <c r="I1486" i="11" s="1"/>
  <c r="H1517" i="11"/>
  <c r="E1517" i="11"/>
  <c r="I1517" i="11" s="1"/>
  <c r="H1537" i="11"/>
  <c r="E1574" i="11"/>
  <c r="I1574" i="11" s="1"/>
  <c r="I1611" i="11"/>
  <c r="H1622" i="11"/>
  <c r="H1639" i="11"/>
  <c r="E1669" i="11"/>
  <c r="I1669" i="11" s="1"/>
  <c r="H1687" i="11"/>
  <c r="E1687" i="11"/>
  <c r="I1687" i="11" s="1"/>
  <c r="I1706" i="11"/>
  <c r="H1722" i="11"/>
  <c r="E1722" i="11"/>
  <c r="I1722" i="11" s="1"/>
  <c r="I1749" i="11"/>
  <c r="H1780" i="11"/>
  <c r="H1788" i="11"/>
  <c r="E1794" i="11"/>
  <c r="I1794" i="11" s="1"/>
  <c r="I1836" i="11"/>
  <c r="E1851" i="11"/>
  <c r="I1851" i="11" s="1"/>
  <c r="H1851" i="11"/>
  <c r="E1858" i="11"/>
  <c r="I1858" i="11" s="1"/>
  <c r="H1865" i="11"/>
  <c r="E1865" i="11"/>
  <c r="I1865" i="11" s="1"/>
  <c r="I1879" i="11"/>
  <c r="I1890" i="11"/>
  <c r="H1898" i="11"/>
  <c r="E1898" i="11"/>
  <c r="I1898" i="11" s="1"/>
  <c r="H1978" i="11"/>
  <c r="I1257" i="11"/>
  <c r="I1277" i="11"/>
  <c r="I1294" i="11"/>
  <c r="H1348" i="11"/>
  <c r="E1355" i="11"/>
  <c r="I1355" i="11" s="1"/>
  <c r="H1355" i="11"/>
  <c r="I1373" i="11"/>
  <c r="H1377" i="11"/>
  <c r="H1420" i="11"/>
  <c r="E1420" i="11"/>
  <c r="I1420" i="11" s="1"/>
  <c r="H1457" i="11"/>
  <c r="H1477" i="11"/>
  <c r="E1477" i="11"/>
  <c r="I1477" i="11" s="1"/>
  <c r="I1503" i="11"/>
  <c r="I1560" i="11"/>
  <c r="H1580" i="11"/>
  <c r="I1628" i="11"/>
  <c r="I1634" i="11"/>
  <c r="H1714" i="11"/>
  <c r="E1781" i="11"/>
  <c r="I1781" i="11" s="1"/>
  <c r="H1781" i="11"/>
  <c r="H1844" i="11"/>
  <c r="E1891" i="11"/>
  <c r="I1891" i="11" s="1"/>
  <c r="H1891" i="11"/>
  <c r="I1924" i="11"/>
  <c r="I1932" i="11"/>
  <c r="H1942" i="11"/>
  <c r="E1942" i="11"/>
  <c r="I1942" i="11" s="1"/>
  <c r="I2164" i="11"/>
  <c r="H1274" i="11"/>
  <c r="I1291" i="11"/>
  <c r="H1298" i="11"/>
  <c r="E1341" i="11"/>
  <c r="I1341" i="11" s="1"/>
  <c r="E1348" i="11"/>
  <c r="I1348" i="11" s="1"/>
  <c r="H1366" i="11"/>
  <c r="E1377" i="11"/>
  <c r="I1377" i="11" s="1"/>
  <c r="I1384" i="11"/>
  <c r="H1388" i="11"/>
  <c r="H1395" i="11"/>
  <c r="H1434" i="11"/>
  <c r="I1447" i="11"/>
  <c r="H1452" i="11"/>
  <c r="E1457" i="11"/>
  <c r="I1457" i="11" s="1"/>
  <c r="H1462" i="11"/>
  <c r="H1509" i="11"/>
  <c r="I1523" i="11"/>
  <c r="H1531" i="11"/>
  <c r="H1565" i="11"/>
  <c r="I1570" i="11"/>
  <c r="H1596" i="11"/>
  <c r="E1596" i="11"/>
  <c r="I1596" i="11" s="1"/>
  <c r="H1612" i="11"/>
  <c r="E1612" i="11"/>
  <c r="I1612" i="11" s="1"/>
  <c r="H1629" i="11"/>
  <c r="H1750" i="11"/>
  <c r="H1762" i="11"/>
  <c r="H1809" i="11"/>
  <c r="E1844" i="11"/>
  <c r="I1844" i="11" s="1"/>
  <c r="I1853" i="11"/>
  <c r="I1892" i="11"/>
  <c r="I1264" i="11"/>
  <c r="I1274" i="11"/>
  <c r="I1298" i="11"/>
  <c r="I1309" i="11"/>
  <c r="H1334" i="11"/>
  <c r="I1345" i="11"/>
  <c r="H1408" i="11"/>
  <c r="H1416" i="11"/>
  <c r="I1421" i="11"/>
  <c r="H1425" i="11"/>
  <c r="E1434" i="11"/>
  <c r="I1434" i="11" s="1"/>
  <c r="E1443" i="11"/>
  <c r="I1443" i="11" s="1"/>
  <c r="H1443" i="11"/>
  <c r="E1452" i="11"/>
  <c r="I1452" i="11" s="1"/>
  <c r="I1462" i="11"/>
  <c r="I1467" i="11"/>
  <c r="H1504" i="11"/>
  <c r="E1504" i="11"/>
  <c r="I1504" i="11" s="1"/>
  <c r="E1509" i="11"/>
  <c r="I1509" i="11" s="1"/>
  <c r="I1542" i="11"/>
  <c r="I1551" i="11"/>
  <c r="I1565" i="11"/>
  <c r="H1607" i="11"/>
  <c r="I1618" i="11"/>
  <c r="E1623" i="11"/>
  <c r="I1623" i="11" s="1"/>
  <c r="H1623" i="11"/>
  <c r="E1629" i="11"/>
  <c r="I1629" i="11" s="1"/>
  <c r="H1646" i="11"/>
  <c r="E1646" i="11"/>
  <c r="I1646" i="11" s="1"/>
  <c r="H1670" i="11"/>
  <c r="E1670" i="11"/>
  <c r="I1670" i="11" s="1"/>
  <c r="H1689" i="11"/>
  <c r="E1689" i="11"/>
  <c r="I1689" i="11" s="1"/>
  <c r="I1695" i="11"/>
  <c r="I1701" i="11"/>
  <c r="H1730" i="11"/>
  <c r="E1750" i="11"/>
  <c r="I1750" i="11" s="1"/>
  <c r="I1803" i="11"/>
  <c r="E1809" i="11"/>
  <c r="I1809" i="11" s="1"/>
  <c r="I1824" i="11"/>
  <c r="I1893" i="11"/>
  <c r="I1900" i="11"/>
  <c r="I1908" i="11"/>
  <c r="H1924" i="11"/>
  <c r="E1971" i="11"/>
  <c r="I1971" i="11" s="1"/>
  <c r="H1971" i="11"/>
  <c r="I1988" i="11"/>
  <c r="I1205" i="11"/>
  <c r="I1229" i="11"/>
  <c r="I1261" i="11"/>
  <c r="I1271" i="11"/>
  <c r="H1338" i="11"/>
  <c r="I1352" i="11"/>
  <c r="I1392" i="11"/>
  <c r="I1396" i="11"/>
  <c r="I1404" i="11"/>
  <c r="I1408" i="11"/>
  <c r="I1416" i="11"/>
  <c r="I1425" i="11"/>
  <c r="E1482" i="11"/>
  <c r="I1482" i="11" s="1"/>
  <c r="H1482" i="11"/>
  <c r="H1505" i="11"/>
  <c r="H1538" i="11"/>
  <c r="H1557" i="11"/>
  <c r="H1581" i="11"/>
  <c r="I1607" i="11"/>
  <c r="H1690" i="11"/>
  <c r="H1716" i="11"/>
  <c r="E1716" i="11"/>
  <c r="I1716" i="11" s="1"/>
  <c r="I1730" i="11"/>
  <c r="I1751" i="11"/>
  <c r="I1769" i="11"/>
  <c r="I1810" i="11"/>
  <c r="I1838" i="11"/>
  <c r="I1860" i="11"/>
  <c r="E1867" i="11"/>
  <c r="I1867" i="11" s="1"/>
  <c r="H1867" i="11"/>
  <c r="E1880" i="11"/>
  <c r="I1880" i="11" s="1"/>
  <c r="H1880" i="11"/>
  <c r="I1886" i="11"/>
  <c r="E1952" i="11"/>
  <c r="I1952" i="11" s="1"/>
  <c r="H1952" i="11"/>
  <c r="I1962" i="11"/>
  <c r="H1385" i="11"/>
  <c r="E1385" i="11"/>
  <c r="I1385" i="11" s="1"/>
  <c r="I1389" i="11"/>
  <c r="H1413" i="11"/>
  <c r="H1453" i="11"/>
  <c r="H1468" i="11"/>
  <c r="E1468" i="11"/>
  <c r="I1468" i="11" s="1"/>
  <c r="I1528" i="11"/>
  <c r="H1552" i="11"/>
  <c r="E1552" i="11"/>
  <c r="I1552" i="11" s="1"/>
  <c r="I1557" i="11"/>
  <c r="I1566" i="11"/>
  <c r="I1581" i="11"/>
  <c r="I1586" i="11"/>
  <c r="E1624" i="11"/>
  <c r="I1624" i="11" s="1"/>
  <c r="H1624" i="11"/>
  <c r="I1635" i="11"/>
  <c r="I1641" i="11"/>
  <c r="H1647" i="11"/>
  <c r="E1647" i="11"/>
  <c r="I1647" i="11" s="1"/>
  <c r="H1653" i="11"/>
  <c r="E1653" i="11"/>
  <c r="I1653" i="11" s="1"/>
  <c r="I1671" i="11"/>
  <c r="H1683" i="11"/>
  <c r="I1709" i="11"/>
  <c r="H1724" i="11"/>
  <c r="I1775" i="11"/>
  <c r="E1789" i="11"/>
  <c r="I1789" i="11" s="1"/>
  <c r="H1789" i="11"/>
  <c r="I1804" i="11"/>
  <c r="E1811" i="11"/>
  <c r="I1811" i="11" s="1"/>
  <c r="H1811" i="11"/>
  <c r="H1831" i="11"/>
  <c r="I1846" i="11"/>
  <c r="I1874" i="11"/>
  <c r="H1926" i="11"/>
  <c r="E1926" i="11"/>
  <c r="I1926" i="11" s="1"/>
  <c r="I1990" i="11"/>
  <c r="E2048" i="11"/>
  <c r="I2048" i="11" s="1"/>
  <c r="H2048" i="11"/>
  <c r="E1331" i="11"/>
  <c r="I1331" i="11" s="1"/>
  <c r="H1331" i="11"/>
  <c r="E1413" i="11"/>
  <c r="I1413" i="11" s="1"/>
  <c r="H1417" i="11"/>
  <c r="H1426" i="11"/>
  <c r="E1426" i="11"/>
  <c r="I1426" i="11" s="1"/>
  <c r="I1435" i="11"/>
  <c r="H1444" i="11"/>
  <c r="I1453" i="11"/>
  <c r="H1473" i="11"/>
  <c r="E1473" i="11"/>
  <c r="I1473" i="11" s="1"/>
  <c r="H1533" i="11"/>
  <c r="E1533" i="11"/>
  <c r="I1533" i="11" s="1"/>
  <c r="H1553" i="11"/>
  <c r="H1630" i="11"/>
  <c r="H1659" i="11"/>
  <c r="E1683" i="11"/>
  <c r="I1683" i="11" s="1"/>
  <c r="I1725" i="11"/>
  <c r="H1732" i="11"/>
  <c r="E1732" i="11"/>
  <c r="I1732" i="11" s="1"/>
  <c r="I1752" i="11"/>
  <c r="H1783" i="11"/>
  <c r="E1854" i="11"/>
  <c r="I1854" i="11" s="1"/>
  <c r="I1868" i="11"/>
  <c r="I1910" i="11"/>
  <c r="I1953" i="11"/>
  <c r="I2324" i="11"/>
  <c r="E1265" i="11"/>
  <c r="I1265" i="11" s="1"/>
  <c r="H1321" i="11"/>
  <c r="H1335" i="11"/>
  <c r="I1397" i="11"/>
  <c r="H1401" i="11"/>
  <c r="E1417" i="11"/>
  <c r="I1417" i="11" s="1"/>
  <c r="H1422" i="11"/>
  <c r="I1444" i="11"/>
  <c r="H1492" i="11"/>
  <c r="I1510" i="11"/>
  <c r="I1519" i="11"/>
  <c r="E1553" i="11"/>
  <c r="I1553" i="11" s="1"/>
  <c r="H1582" i="11"/>
  <c r="E1582" i="11"/>
  <c r="I1582" i="11" s="1"/>
  <c r="E1592" i="11"/>
  <c r="I1592" i="11" s="1"/>
  <c r="H1592" i="11"/>
  <c r="E1619" i="11"/>
  <c r="I1619" i="11" s="1"/>
  <c r="H1619" i="11"/>
  <c r="E1630" i="11"/>
  <c r="I1630" i="11" s="1"/>
  <c r="I1660" i="11"/>
  <c r="H1709" i="11"/>
  <c r="H1752" i="11"/>
  <c r="H1769" i="11"/>
  <c r="H1798" i="11"/>
  <c r="I1818" i="11"/>
  <c r="I1825" i="11"/>
  <c r="E1832" i="11"/>
  <c r="I1832" i="11" s="1"/>
  <c r="H1832" i="11"/>
  <c r="H1838" i="11"/>
  <c r="I1881" i="11"/>
  <c r="I1894" i="11"/>
  <c r="I1945" i="11"/>
  <c r="I1954" i="11"/>
  <c r="H2009" i="11"/>
  <c r="E2009" i="11"/>
  <c r="I2009" i="11" s="1"/>
  <c r="I2304" i="11"/>
  <c r="I1335" i="11"/>
  <c r="H1364" i="11"/>
  <c r="I1393" i="11"/>
  <c r="I1401" i="11"/>
  <c r="I1405" i="11"/>
  <c r="I1422" i="11"/>
  <c r="H1440" i="11"/>
  <c r="H1449" i="11"/>
  <c r="H1474" i="11"/>
  <c r="E1474" i="11"/>
  <c r="I1474" i="11" s="1"/>
  <c r="H1506" i="11"/>
  <c r="H1525" i="11"/>
  <c r="I1534" i="11"/>
  <c r="I1539" i="11"/>
  <c r="H1547" i="11"/>
  <c r="H1577" i="11"/>
  <c r="H1614" i="11"/>
  <c r="I1666" i="11"/>
  <c r="I1678" i="11"/>
  <c r="I1697" i="11"/>
  <c r="I1710" i="11"/>
  <c r="H1791" i="11"/>
  <c r="H1839" i="11"/>
  <c r="I1875" i="11"/>
  <c r="I1991" i="11"/>
  <c r="E1364" i="11"/>
  <c r="I1364" i="11" s="1"/>
  <c r="E1368" i="11"/>
  <c r="I1368" i="11" s="1"/>
  <c r="E1386" i="11"/>
  <c r="I1386" i="11" s="1"/>
  <c r="I1445" i="11"/>
  <c r="E1459" i="11"/>
  <c r="I1459" i="11" s="1"/>
  <c r="H1459" i="11"/>
  <c r="H1520" i="11"/>
  <c r="E1520" i="11"/>
  <c r="I1520" i="11" s="1"/>
  <c r="I1525" i="11"/>
  <c r="I1558" i="11"/>
  <c r="I1620" i="11"/>
  <c r="I1642" i="11"/>
  <c r="I1684" i="11"/>
  <c r="H1740" i="11"/>
  <c r="I1791" i="11"/>
  <c r="I1848" i="11"/>
  <c r="I1863" i="11"/>
  <c r="H1870" i="11"/>
  <c r="E1936" i="11"/>
  <c r="I1936" i="11" s="1"/>
  <c r="H1936" i="11"/>
  <c r="H2001" i="11"/>
  <c r="E2001" i="11"/>
  <c r="I2001" i="11" s="1"/>
  <c r="E2011" i="11"/>
  <c r="I2011" i="11" s="1"/>
  <c r="H2011" i="11"/>
  <c r="I2285" i="11"/>
  <c r="I1269" i="11"/>
  <c r="E1314" i="11"/>
  <c r="I1314" i="11" s="1"/>
  <c r="H1318" i="11"/>
  <c r="I1357" i="11"/>
  <c r="H1410" i="11"/>
  <c r="I1414" i="11"/>
  <c r="I1464" i="11"/>
  <c r="E1484" i="11"/>
  <c r="I1484" i="11" s="1"/>
  <c r="H1501" i="11"/>
  <c r="E1501" i="11"/>
  <c r="I1501" i="11" s="1"/>
  <c r="H1521" i="11"/>
  <c r="H1554" i="11"/>
  <c r="I1567" i="11"/>
  <c r="I1593" i="11"/>
  <c r="I1599" i="11"/>
  <c r="H1615" i="11"/>
  <c r="H1626" i="11"/>
  <c r="H1643" i="11"/>
  <c r="E1643" i="11"/>
  <c r="I1643" i="11" s="1"/>
  <c r="E1649" i="11"/>
  <c r="I1649" i="11" s="1"/>
  <c r="I1655" i="11"/>
  <c r="H1673" i="11"/>
  <c r="I1685" i="11"/>
  <c r="H1719" i="11"/>
  <c r="H1734" i="11"/>
  <c r="E1740" i="11"/>
  <c r="I1740" i="11" s="1"/>
  <c r="I1759" i="11"/>
  <c r="E1819" i="11"/>
  <c r="I1819" i="11" s="1"/>
  <c r="H1819" i="11"/>
  <c r="E1870" i="11"/>
  <c r="I1870" i="11" s="1"/>
  <c r="H2012" i="11"/>
  <c r="E2012" i="11"/>
  <c r="I2012" i="11" s="1"/>
  <c r="H1307" i="11"/>
  <c r="H1311" i="11"/>
  <c r="E1318" i="11"/>
  <c r="I1318" i="11" s="1"/>
  <c r="H1339" i="11"/>
  <c r="H1361" i="11"/>
  <c r="E1410" i="11"/>
  <c r="I1410" i="11" s="1"/>
  <c r="H1432" i="11"/>
  <c r="H1450" i="11"/>
  <c r="H1464" i="11"/>
  <c r="E1521" i="11"/>
  <c r="I1521" i="11" s="1"/>
  <c r="E1554" i="11"/>
  <c r="I1554" i="11" s="1"/>
  <c r="H1588" i="11"/>
  <c r="H1599" i="11"/>
  <c r="E1615" i="11"/>
  <c r="I1615" i="11" s="1"/>
  <c r="E1626" i="11"/>
  <c r="I1626" i="11" s="1"/>
  <c r="I1667" i="11"/>
  <c r="H1674" i="11"/>
  <c r="E1704" i="11"/>
  <c r="I1704" i="11" s="1"/>
  <c r="H1704" i="11"/>
  <c r="E1712" i="11"/>
  <c r="I1712" i="11" s="1"/>
  <c r="H1712" i="11"/>
  <c r="E1719" i="11"/>
  <c r="I1719" i="11" s="1"/>
  <c r="E1765" i="11"/>
  <c r="I1765" i="11" s="1"/>
  <c r="H1765" i="11"/>
  <c r="I1785" i="11"/>
  <c r="H1806" i="11"/>
  <c r="E1806" i="11"/>
  <c r="I1806" i="11" s="1"/>
  <c r="I1820" i="11"/>
  <c r="H1841" i="11"/>
  <c r="E1841" i="11"/>
  <c r="I1841" i="11" s="1"/>
  <c r="H1848" i="11"/>
  <c r="I1888" i="11"/>
  <c r="E1904" i="11"/>
  <c r="I1904" i="11" s="1"/>
  <c r="H1904" i="11"/>
  <c r="I1929" i="11"/>
  <c r="I1938" i="11"/>
  <c r="I2052" i="11"/>
  <c r="H1249" i="11"/>
  <c r="H1286" i="11"/>
  <c r="I1293" i="11"/>
  <c r="H1304" i="11"/>
  <c r="E1311" i="11"/>
  <c r="I1311" i="11" s="1"/>
  <c r="H1357" i="11"/>
  <c r="E1361" i="11"/>
  <c r="I1361" i="11" s="1"/>
  <c r="H1379" i="11"/>
  <c r="I1402" i="11"/>
  <c r="I1423" i="11"/>
  <c r="I1432" i="11"/>
  <c r="I1441" i="11"/>
  <c r="I1450" i="11"/>
  <c r="H1465" i="11"/>
  <c r="E1465" i="11"/>
  <c r="I1465" i="11" s="1"/>
  <c r="H1480" i="11"/>
  <c r="I1507" i="11"/>
  <c r="H1515" i="11"/>
  <c r="H1549" i="11"/>
  <c r="E1549" i="11"/>
  <c r="I1549" i="11" s="1"/>
  <c r="H1568" i="11"/>
  <c r="E1568" i="11"/>
  <c r="I1568" i="11" s="1"/>
  <c r="E1600" i="11"/>
  <c r="I1600" i="11" s="1"/>
  <c r="H1600" i="11"/>
  <c r="H1610" i="11"/>
  <c r="I1632" i="11"/>
  <c r="E1674" i="11"/>
  <c r="I1674" i="11" s="1"/>
  <c r="H1799" i="11"/>
  <c r="H1842" i="11"/>
  <c r="H1849" i="11"/>
  <c r="I1958" i="11"/>
  <c r="E1994" i="11"/>
  <c r="I1994" i="11" s="1"/>
  <c r="H1994" i="11"/>
  <c r="H1441" i="11"/>
  <c r="H1593" i="11"/>
  <c r="E1616" i="11"/>
  <c r="I1616" i="11" s="1"/>
  <c r="H1616" i="11"/>
  <c r="H1667" i="11"/>
  <c r="I1680" i="11"/>
  <c r="H1684" i="11"/>
  <c r="H1706" i="11"/>
  <c r="H1711" i="11"/>
  <c r="H1737" i="11"/>
  <c r="E1737" i="11"/>
  <c r="I1737" i="11" s="1"/>
  <c r="I1747" i="11"/>
  <c r="I1766" i="11"/>
  <c r="E1845" i="11"/>
  <c r="I1845" i="11" s="1"/>
  <c r="H1845" i="11"/>
  <c r="I1861" i="11"/>
  <c r="H1921" i="11"/>
  <c r="I1960" i="11"/>
  <c r="E1973" i="11"/>
  <c r="I1973" i="11" s="1"/>
  <c r="H1973" i="11"/>
  <c r="I1997" i="11"/>
  <c r="H2004" i="11"/>
  <c r="E2004" i="11"/>
  <c r="I2004" i="11" s="1"/>
  <c r="E2032" i="11"/>
  <c r="I2032" i="11" s="1"/>
  <c r="H2032" i="11"/>
  <c r="I2070" i="11"/>
  <c r="I2096" i="11"/>
  <c r="I2240" i="11"/>
  <c r="I2275" i="11"/>
  <c r="H2106" i="11"/>
  <c r="H2166" i="11"/>
  <c r="E2166" i="11"/>
  <c r="I2166" i="11" s="1"/>
  <c r="I2252" i="11"/>
  <c r="I2264" i="11"/>
  <c r="I2286" i="11"/>
  <c r="I2296" i="11"/>
  <c r="H1489" i="11"/>
  <c r="H1609" i="11"/>
  <c r="H1676" i="11"/>
  <c r="H1727" i="11"/>
  <c r="E1727" i="11"/>
  <c r="I1727" i="11" s="1"/>
  <c r="I1738" i="11"/>
  <c r="H1743" i="11"/>
  <c r="H1753" i="11"/>
  <c r="E1776" i="11"/>
  <c r="I1776" i="11" s="1"/>
  <c r="H1776" i="11"/>
  <c r="H1796" i="11"/>
  <c r="E1796" i="11"/>
  <c r="I1796" i="11" s="1"/>
  <c r="I1826" i="11"/>
  <c r="H1857" i="11"/>
  <c r="H1861" i="11"/>
  <c r="I1911" i="11"/>
  <c r="I1916" i="11"/>
  <c r="I1998" i="11"/>
  <c r="I2005" i="11"/>
  <c r="H2018" i="11"/>
  <c r="H2025" i="11"/>
  <c r="I2041" i="11"/>
  <c r="I2056" i="11"/>
  <c r="I2137" i="11"/>
  <c r="I2147" i="11"/>
  <c r="I2177" i="11"/>
  <c r="I2276" i="11"/>
  <c r="H1435" i="11"/>
  <c r="H1572" i="11"/>
  <c r="E1572" i="11"/>
  <c r="I1572" i="11" s="1"/>
  <c r="H1590" i="11"/>
  <c r="I1594" i="11"/>
  <c r="I1636" i="11"/>
  <c r="H1698" i="11"/>
  <c r="E1707" i="11"/>
  <c r="I1707" i="11" s="1"/>
  <c r="H1707" i="11"/>
  <c r="I1743" i="11"/>
  <c r="I1753" i="11"/>
  <c r="I1762" i="11"/>
  <c r="I1767" i="11"/>
  <c r="H1786" i="11"/>
  <c r="E1786" i="11"/>
  <c r="I1786" i="11" s="1"/>
  <c r="I1807" i="11"/>
  <c r="H1812" i="11"/>
  <c r="H1822" i="11"/>
  <c r="I1831" i="11"/>
  <c r="H1862" i="11"/>
  <c r="I1877" i="11"/>
  <c r="I1917" i="11"/>
  <c r="I1974" i="11"/>
  <c r="I1986" i="11"/>
  <c r="I2018" i="11"/>
  <c r="H2034" i="11"/>
  <c r="E2034" i="11"/>
  <c r="I2034" i="11" s="1"/>
  <c r="I2042" i="11"/>
  <c r="I2063" i="11"/>
  <c r="E2072" i="11"/>
  <c r="I2072" i="11" s="1"/>
  <c r="H2072" i="11"/>
  <c r="I2080" i="11"/>
  <c r="I2089" i="11"/>
  <c r="I2188" i="11"/>
  <c r="I2220" i="11"/>
  <c r="H2254" i="11"/>
  <c r="E2254" i="11"/>
  <c r="I2254" i="11" s="1"/>
  <c r="I2316" i="11"/>
  <c r="I2380" i="11"/>
  <c r="H1409" i="11"/>
  <c r="H1569" i="11"/>
  <c r="E1590" i="11"/>
  <c r="I1590" i="11" s="1"/>
  <c r="H1613" i="11"/>
  <c r="H1632" i="11"/>
  <c r="H1636" i="11"/>
  <c r="H1644" i="11"/>
  <c r="E1664" i="11"/>
  <c r="I1664" i="11" s="1"/>
  <c r="H1664" i="11"/>
  <c r="H1681" i="11"/>
  <c r="E1698" i="11"/>
  <c r="I1698" i="11" s="1"/>
  <c r="E1717" i="11"/>
  <c r="I1717" i="11" s="1"/>
  <c r="H1717" i="11"/>
  <c r="I1733" i="11"/>
  <c r="H1802" i="11"/>
  <c r="E1812" i="11"/>
  <c r="I1812" i="11" s="1"/>
  <c r="E1822" i="11"/>
  <c r="I1822" i="11" s="1"/>
  <c r="H1847" i="11"/>
  <c r="H1877" i="11"/>
  <c r="H1897" i="11"/>
  <c r="H1902" i="11"/>
  <c r="E1902" i="11"/>
  <c r="I1902" i="11" s="1"/>
  <c r="H1922" i="11"/>
  <c r="I1943" i="11"/>
  <c r="E1949" i="11"/>
  <c r="I1949" i="11" s="1"/>
  <c r="H1949" i="11"/>
  <c r="H1969" i="11"/>
  <c r="H1980" i="11"/>
  <c r="H2006" i="11"/>
  <c r="E2019" i="11"/>
  <c r="I2019" i="11" s="1"/>
  <c r="H2019" i="11"/>
  <c r="I2026" i="11"/>
  <c r="E2043" i="11"/>
  <c r="I2043" i="11" s="1"/>
  <c r="H2043" i="11"/>
  <c r="H2081" i="11"/>
  <c r="E2081" i="11"/>
  <c r="I2081" i="11" s="1"/>
  <c r="H2098" i="11"/>
  <c r="I2148" i="11"/>
  <c r="I2168" i="11"/>
  <c r="I2200" i="11"/>
  <c r="E1409" i="11"/>
  <c r="I1409" i="11" s="1"/>
  <c r="H1433" i="11"/>
  <c r="H1483" i="11"/>
  <c r="E1569" i="11"/>
  <c r="I1569" i="11" s="1"/>
  <c r="H1579" i="11"/>
  <c r="H1602" i="11"/>
  <c r="E1613" i="11"/>
  <c r="I1613" i="11" s="1"/>
  <c r="H1640" i="11"/>
  <c r="E1644" i="11"/>
  <c r="I1644" i="11" s="1"/>
  <c r="I1656" i="11"/>
  <c r="E1681" i="11"/>
  <c r="I1681" i="11" s="1"/>
  <c r="E1739" i="11"/>
  <c r="I1739" i="11" s="1"/>
  <c r="H1739" i="11"/>
  <c r="E1763" i="11"/>
  <c r="I1763" i="11" s="1"/>
  <c r="H1763" i="11"/>
  <c r="E1802" i="11"/>
  <c r="I1802" i="11" s="1"/>
  <c r="I1837" i="11"/>
  <c r="E1847" i="11"/>
  <c r="I1847" i="11" s="1"/>
  <c r="H1852" i="11"/>
  <c r="H1868" i="11"/>
  <c r="H1878" i="11"/>
  <c r="E1897" i="11"/>
  <c r="I1897" i="11" s="1"/>
  <c r="H1907" i="11"/>
  <c r="E1912" i="11"/>
  <c r="I1912" i="11" s="1"/>
  <c r="H1912" i="11"/>
  <c r="H1917" i="11"/>
  <c r="E1922" i="11"/>
  <c r="I1922" i="11" s="1"/>
  <c r="H1950" i="11"/>
  <c r="E1950" i="11"/>
  <c r="I1950" i="11" s="1"/>
  <c r="E1969" i="11"/>
  <c r="I1969" i="11" s="1"/>
  <c r="I1993" i="11"/>
  <c r="I2050" i="11"/>
  <c r="I2082" i="11"/>
  <c r="I2099" i="11"/>
  <c r="I2108" i="11"/>
  <c r="I2158" i="11"/>
  <c r="H2201" i="11"/>
  <c r="E2201" i="11"/>
  <c r="I2201" i="11" s="1"/>
  <c r="I2232" i="11"/>
  <c r="I2244" i="11"/>
  <c r="I2278" i="11"/>
  <c r="I1903" i="11"/>
  <c r="I1928" i="11"/>
  <c r="I2007" i="11"/>
  <c r="I2027" i="11"/>
  <c r="H2065" i="11"/>
  <c r="E2065" i="11"/>
  <c r="I2065" i="11" s="1"/>
  <c r="H2130" i="11"/>
  <c r="I2169" i="11"/>
  <c r="I2212" i="11"/>
  <c r="I2222" i="11"/>
  <c r="I2361" i="11"/>
  <c r="H1945" i="11"/>
  <c r="I1956" i="11"/>
  <c r="I1963" i="11"/>
  <c r="I2000" i="11"/>
  <c r="H2058" i="11"/>
  <c r="I2066" i="11"/>
  <c r="H2074" i="11"/>
  <c r="I2091" i="11"/>
  <c r="I2131" i="11"/>
  <c r="H2170" i="11"/>
  <c r="E2170" i="11"/>
  <c r="I2170" i="11" s="1"/>
  <c r="H2234" i="11"/>
  <c r="E2234" i="11"/>
  <c r="I2234" i="11" s="1"/>
  <c r="I2268" i="11"/>
  <c r="I2028" i="11"/>
  <c r="I2036" i="11"/>
  <c r="I2100" i="11"/>
  <c r="I2160" i="11"/>
  <c r="I2171" i="11"/>
  <c r="I2192" i="11"/>
  <c r="I2269" i="11"/>
  <c r="I2280" i="11"/>
  <c r="I2290" i="11"/>
  <c r="I2320" i="11"/>
  <c r="I2341" i="11"/>
  <c r="I2373" i="11"/>
  <c r="H1929" i="11"/>
  <c r="E1957" i="11"/>
  <c r="I1957" i="11" s="1"/>
  <c r="H1957" i="11"/>
  <c r="H1964" i="11"/>
  <c r="E1964" i="11"/>
  <c r="I1964" i="11" s="1"/>
  <c r="I1970" i="11"/>
  <c r="H1988" i="11"/>
  <c r="H2000" i="11"/>
  <c r="E2021" i="11"/>
  <c r="I2021" i="11" s="1"/>
  <c r="H2021" i="11"/>
  <c r="I2037" i="11"/>
  <c r="I2067" i="11"/>
  <c r="I2092" i="11"/>
  <c r="I2204" i="11"/>
  <c r="I2224" i="11"/>
  <c r="I2259" i="11"/>
  <c r="I2331" i="11"/>
  <c r="I2112" i="11"/>
  <c r="I2161" i="11"/>
  <c r="I2193" i="11"/>
  <c r="I2205" i="11"/>
  <c r="I2270" i="11"/>
  <c r="I2310" i="11"/>
  <c r="H2332" i="11"/>
  <c r="E2397" i="11"/>
  <c r="I2397" i="11" s="1"/>
  <c r="H2397" i="11"/>
  <c r="H2030" i="11"/>
  <c r="E2030" i="11"/>
  <c r="I2030" i="11" s="1"/>
  <c r="H2122" i="11"/>
  <c r="I2183" i="11"/>
  <c r="I2260" i="11"/>
  <c r="I2343" i="11"/>
  <c r="I1930" i="11"/>
  <c r="I1946" i="11"/>
  <c r="H1966" i="11"/>
  <c r="I1983" i="11"/>
  <c r="H2002" i="11"/>
  <c r="E2002" i="11"/>
  <c r="I2002" i="11" s="1"/>
  <c r="I2010" i="11"/>
  <c r="H2054" i="11"/>
  <c r="I2076" i="11"/>
  <c r="I2094" i="11"/>
  <c r="I2113" i="11"/>
  <c r="E2123" i="11"/>
  <c r="I2123" i="11" s="1"/>
  <c r="H2123" i="11"/>
  <c r="I2184" i="11"/>
  <c r="I2195" i="11"/>
  <c r="I2206" i="11"/>
  <c r="I2302" i="11"/>
  <c r="I2311" i="11"/>
  <c r="H2420" i="11"/>
  <c r="H1369" i="11"/>
  <c r="H1497" i="11"/>
  <c r="H1564" i="11"/>
  <c r="E1564" i="11"/>
  <c r="I1564" i="11" s="1"/>
  <c r="H1585" i="11"/>
  <c r="H1627" i="11"/>
  <c r="H1650" i="11"/>
  <c r="I1658" i="11"/>
  <c r="I1692" i="11"/>
  <c r="I1746" i="11"/>
  <c r="I1770" i="11"/>
  <c r="H1905" i="11"/>
  <c r="I1925" i="11"/>
  <c r="I1935" i="11"/>
  <c r="E1966" i="11"/>
  <c r="I1966" i="11" s="1"/>
  <c r="I2016" i="11"/>
  <c r="I2039" i="11"/>
  <c r="E2054" i="11"/>
  <c r="I2054" i="11" s="1"/>
  <c r="E2061" i="11"/>
  <c r="I2061" i="11" s="1"/>
  <c r="H2061" i="11"/>
  <c r="I2103" i="11"/>
  <c r="H2114" i="11"/>
  <c r="I2238" i="11"/>
  <c r="I2312" i="11"/>
  <c r="I1381" i="11"/>
  <c r="H1393" i="11"/>
  <c r="H1513" i="11"/>
  <c r="H1529" i="11"/>
  <c r="H1545" i="11"/>
  <c r="H1561" i="11"/>
  <c r="E1585" i="11"/>
  <c r="I1585" i="11" s="1"/>
  <c r="I1604" i="11"/>
  <c r="E1627" i="11"/>
  <c r="I1627" i="11" s="1"/>
  <c r="E1650" i="11"/>
  <c r="I1650" i="11" s="1"/>
  <c r="I1675" i="11"/>
  <c r="H1701" i="11"/>
  <c r="H1736" i="11"/>
  <c r="I1756" i="11"/>
  <c r="H1790" i="11"/>
  <c r="I1815" i="11"/>
  <c r="H1855" i="11"/>
  <c r="E1855" i="11"/>
  <c r="I1855" i="11" s="1"/>
  <c r="I1866" i="11"/>
  <c r="H1871" i="11"/>
  <c r="H1881" i="11"/>
  <c r="H1890" i="11"/>
  <c r="E1905" i="11"/>
  <c r="I1905" i="11" s="1"/>
  <c r="H1925" i="11"/>
  <c r="I1947" i="11"/>
  <c r="I1959" i="11"/>
  <c r="I2104" i="11"/>
  <c r="I2144" i="11"/>
  <c r="I2262" i="11"/>
  <c r="I2284" i="11"/>
  <c r="I2355" i="11"/>
  <c r="H2367" i="11"/>
  <c r="I1967" i="11"/>
  <c r="I1981" i="11"/>
  <c r="H2041" i="11"/>
  <c r="I2111" i="11"/>
  <c r="H2206" i="11"/>
  <c r="H2210" i="11"/>
  <c r="I2229" i="11"/>
  <c r="I2239" i="11"/>
  <c r="H2249" i="11"/>
  <c r="E2249" i="11"/>
  <c r="I2249" i="11" s="1"/>
  <c r="H2270" i="11"/>
  <c r="H2286" i="11"/>
  <c r="I2291" i="11"/>
  <c r="H2306" i="11"/>
  <c r="I2344" i="11"/>
  <c r="I2349" i="11"/>
  <c r="I2420" i="11"/>
  <c r="I2466" i="11"/>
  <c r="I2500" i="11"/>
  <c r="I2534" i="11"/>
  <c r="I2581" i="11"/>
  <c r="I2604" i="11"/>
  <c r="I2662" i="11"/>
  <c r="I2743" i="11"/>
  <c r="I2074" i="11"/>
  <c r="H2078" i="11"/>
  <c r="I2085" i="11"/>
  <c r="I2119" i="11"/>
  <c r="I2135" i="11"/>
  <c r="H2153" i="11"/>
  <c r="I2157" i="11"/>
  <c r="I2210" i="11"/>
  <c r="H2230" i="11"/>
  <c r="I2235" i="11"/>
  <c r="I2301" i="11"/>
  <c r="I2306" i="11"/>
  <c r="I2327" i="11"/>
  <c r="H2368" i="11"/>
  <c r="H2374" i="11"/>
  <c r="I2398" i="11"/>
  <c r="H2430" i="11"/>
  <c r="I2501" i="11"/>
  <c r="H2582" i="11"/>
  <c r="I2605" i="11"/>
  <c r="I2628" i="11"/>
  <c r="I2687" i="11"/>
  <c r="I2744" i="11"/>
  <c r="I1773" i="11"/>
  <c r="I1919" i="11"/>
  <c r="I1933" i="11"/>
  <c r="H1981" i="11"/>
  <c r="H1985" i="11"/>
  <c r="I2023" i="11"/>
  <c r="H2038" i="11"/>
  <c r="I2045" i="11"/>
  <c r="E2078" i="11"/>
  <c r="I2078" i="11" s="1"/>
  <c r="H2089" i="11"/>
  <c r="I2127" i="11"/>
  <c r="E2153" i="11"/>
  <c r="I2153" i="11" s="1"/>
  <c r="H2158" i="11"/>
  <c r="H2162" i="11"/>
  <c r="I2175" i="11"/>
  <c r="H2193" i="11"/>
  <c r="I2197" i="11"/>
  <c r="I2215" i="11"/>
  <c r="H2225" i="11"/>
  <c r="E2225" i="11"/>
  <c r="I2225" i="11" s="1"/>
  <c r="E2230" i="11"/>
  <c r="I2230" i="11" s="1"/>
  <c r="H2265" i="11"/>
  <c r="H2281" i="11"/>
  <c r="H2302" i="11"/>
  <c r="I2307" i="11"/>
  <c r="H2322" i="11"/>
  <c r="H2350" i="11"/>
  <c r="I2368" i="11"/>
  <c r="I2374" i="11"/>
  <c r="H2382" i="11"/>
  <c r="E2382" i="11"/>
  <c r="I2382" i="11" s="1"/>
  <c r="I2406" i="11"/>
  <c r="H2414" i="11"/>
  <c r="I2431" i="11"/>
  <c r="H2438" i="11"/>
  <c r="H2468" i="11"/>
  <c r="H2653" i="11"/>
  <c r="E1673" i="11"/>
  <c r="I1673" i="11" s="1"/>
  <c r="E1690" i="11"/>
  <c r="I1690" i="11" s="1"/>
  <c r="E1714" i="11"/>
  <c r="I1714" i="11" s="1"/>
  <c r="E1724" i="11"/>
  <c r="I1724" i="11" s="1"/>
  <c r="E1734" i="11"/>
  <c r="I1734" i="11" s="1"/>
  <c r="E1783" i="11"/>
  <c r="I1783" i="11" s="1"/>
  <c r="E1793" i="11"/>
  <c r="I1793" i="11" s="1"/>
  <c r="I1829" i="11"/>
  <c r="E1842" i="11"/>
  <c r="I1842" i="11" s="1"/>
  <c r="E1852" i="11"/>
  <c r="I1852" i="11" s="1"/>
  <c r="E1862" i="11"/>
  <c r="I1862" i="11" s="1"/>
  <c r="I1895" i="11"/>
  <c r="I1909" i="11"/>
  <c r="E1940" i="11"/>
  <c r="I1940" i="11" s="1"/>
  <c r="H1961" i="11"/>
  <c r="E1978" i="11"/>
  <c r="I1978" i="11" s="1"/>
  <c r="E1985" i="11"/>
  <c r="I1985" i="11" s="1"/>
  <c r="H1995" i="11"/>
  <c r="E2006" i="11"/>
  <c r="I2006" i="11" s="1"/>
  <c r="E2038" i="11"/>
  <c r="I2038" i="11" s="1"/>
  <c r="H2049" i="11"/>
  <c r="H2085" i="11"/>
  <c r="H2096" i="11"/>
  <c r="I2162" i="11"/>
  <c r="H2198" i="11"/>
  <c r="H2202" i="11"/>
  <c r="H2250" i="11"/>
  <c r="H2297" i="11"/>
  <c r="I2317" i="11"/>
  <c r="I2322" i="11"/>
  <c r="E2333" i="11"/>
  <c r="I2333" i="11" s="1"/>
  <c r="H2333" i="11"/>
  <c r="H2344" i="11"/>
  <c r="I2350" i="11"/>
  <c r="I2362" i="11"/>
  <c r="H2383" i="11"/>
  <c r="I2415" i="11"/>
  <c r="H2422" i="11"/>
  <c r="E2422" i="11"/>
  <c r="I2422" i="11" s="1"/>
  <c r="I2490" i="11"/>
  <c r="I2618" i="11"/>
  <c r="H2630" i="11"/>
  <c r="E1580" i="11"/>
  <c r="I1580" i="11" s="1"/>
  <c r="E1588" i="11"/>
  <c r="I1588" i="11" s="1"/>
  <c r="E1602" i="11"/>
  <c r="I1602" i="11" s="1"/>
  <c r="E1622" i="11"/>
  <c r="I1622" i="11" s="1"/>
  <c r="E1639" i="11"/>
  <c r="I1639" i="11" s="1"/>
  <c r="E1659" i="11"/>
  <c r="I1659" i="11" s="1"/>
  <c r="E1676" i="11"/>
  <c r="I1676" i="11" s="1"/>
  <c r="E1711" i="11"/>
  <c r="I1711" i="11" s="1"/>
  <c r="E1721" i="11"/>
  <c r="I1721" i="11" s="1"/>
  <c r="I1757" i="11"/>
  <c r="H1760" i="11"/>
  <c r="H1773" i="11"/>
  <c r="E1780" i="11"/>
  <c r="I1780" i="11" s="1"/>
  <c r="E1790" i="11"/>
  <c r="I1790" i="11" s="1"/>
  <c r="E1839" i="11"/>
  <c r="I1839" i="11" s="1"/>
  <c r="E1849" i="11"/>
  <c r="I1849" i="11" s="1"/>
  <c r="I1885" i="11"/>
  <c r="H1888" i="11"/>
  <c r="H1933" i="11"/>
  <c r="H1937" i="11"/>
  <c r="E1961" i="11"/>
  <c r="I1961" i="11" s="1"/>
  <c r="I1999" i="11"/>
  <c r="I2013" i="11"/>
  <c r="H2016" i="11"/>
  <c r="H2045" i="11"/>
  <c r="E2049" i="11"/>
  <c r="I2049" i="11" s="1"/>
  <c r="H2056" i="11"/>
  <c r="H2067" i="11"/>
  <c r="I2071" i="11"/>
  <c r="H2086" i="11"/>
  <c r="I2093" i="11"/>
  <c r="H2104" i="11"/>
  <c r="H2145" i="11"/>
  <c r="I2149" i="11"/>
  <c r="E2198" i="11"/>
  <c r="I2198" i="11" s="1"/>
  <c r="E2202" i="11"/>
  <c r="I2202" i="11" s="1"/>
  <c r="I2245" i="11"/>
  <c r="E2250" i="11"/>
  <c r="I2250" i="11" s="1"/>
  <c r="I2255" i="11"/>
  <c r="I2271" i="11"/>
  <c r="I2287" i="11"/>
  <c r="H2318" i="11"/>
  <c r="I2323" i="11"/>
  <c r="H2356" i="11"/>
  <c r="E2356" i="11"/>
  <c r="I2356" i="11" s="1"/>
  <c r="I2383" i="11"/>
  <c r="H2391" i="11"/>
  <c r="E2391" i="11"/>
  <c r="I2391" i="11" s="1"/>
  <c r="I2407" i="11"/>
  <c r="I2514" i="11"/>
  <c r="I2678" i="11"/>
  <c r="I2702" i="11"/>
  <c r="H1747" i="11"/>
  <c r="I1813" i="11"/>
  <c r="H1816" i="11"/>
  <c r="H1829" i="11"/>
  <c r="H1875" i="11"/>
  <c r="H1909" i="11"/>
  <c r="H1913" i="11"/>
  <c r="E1937" i="11"/>
  <c r="I1937" i="11" s="1"/>
  <c r="H1947" i="11"/>
  <c r="I1975" i="11"/>
  <c r="I1989" i="11"/>
  <c r="H1992" i="11"/>
  <c r="H2027" i="11"/>
  <c r="I2031" i="11"/>
  <c r="H2046" i="11"/>
  <c r="I2053" i="11"/>
  <c r="E2086" i="11"/>
  <c r="I2086" i="11" s="1"/>
  <c r="H2097" i="11"/>
  <c r="H2112" i="11"/>
  <c r="E2145" i="11"/>
  <c r="I2145" i="11" s="1"/>
  <c r="H2150" i="11"/>
  <c r="H2154" i="11"/>
  <c r="I2167" i="11"/>
  <c r="H2185" i="11"/>
  <c r="I2189" i="11"/>
  <c r="H2226" i="11"/>
  <c r="H2246" i="11"/>
  <c r="I2251" i="11"/>
  <c r="H2266" i="11"/>
  <c r="H2282" i="11"/>
  <c r="H2313" i="11"/>
  <c r="E2318" i="11"/>
  <c r="I2318" i="11" s="1"/>
  <c r="H2339" i="11"/>
  <c r="E2339" i="11"/>
  <c r="I2339" i="11" s="1"/>
  <c r="I2392" i="11"/>
  <c r="H2432" i="11"/>
  <c r="H2440" i="11"/>
  <c r="I1682" i="11"/>
  <c r="I1741" i="11"/>
  <c r="I1754" i="11"/>
  <c r="I1823" i="11"/>
  <c r="I1869" i="11"/>
  <c r="I1882" i="11"/>
  <c r="H1889" i="11"/>
  <c r="I1906" i="11"/>
  <c r="I1951" i="11"/>
  <c r="I1965" i="11"/>
  <c r="H2017" i="11"/>
  <c r="H2057" i="11"/>
  <c r="I2101" i="11"/>
  <c r="H2105" i="11"/>
  <c r="I2154" i="11"/>
  <c r="H2190" i="11"/>
  <c r="H2194" i="11"/>
  <c r="I2207" i="11"/>
  <c r="I2221" i="11"/>
  <c r="I2226" i="11"/>
  <c r="I2231" i="11"/>
  <c r="H2241" i="11"/>
  <c r="E2241" i="11"/>
  <c r="I2241" i="11" s="1"/>
  <c r="I2266" i="11"/>
  <c r="I2282" i="11"/>
  <c r="I2303" i="11"/>
  <c r="I2376" i="11"/>
  <c r="I2400" i="11"/>
  <c r="H2408" i="11"/>
  <c r="H2416" i="11"/>
  <c r="I2451" i="11"/>
  <c r="I2470" i="11"/>
  <c r="I2504" i="11"/>
  <c r="I2515" i="11"/>
  <c r="I2645" i="11"/>
  <c r="I2725" i="11"/>
  <c r="I1797" i="11"/>
  <c r="E1889" i="11"/>
  <c r="I1889" i="11" s="1"/>
  <c r="I1927" i="11"/>
  <c r="I1941" i="11"/>
  <c r="H1993" i="11"/>
  <c r="E2017" i="11"/>
  <c r="I2017" i="11" s="1"/>
  <c r="I2079" i="11"/>
  <c r="I2090" i="11"/>
  <c r="H2094" i="11"/>
  <c r="I2109" i="11"/>
  <c r="H2113" i="11"/>
  <c r="H2137" i="11"/>
  <c r="I2141" i="11"/>
  <c r="E2190" i="11"/>
  <c r="I2190" i="11" s="1"/>
  <c r="E2194" i="11"/>
  <c r="I2194" i="11" s="1"/>
  <c r="H2222" i="11"/>
  <c r="I2227" i="11"/>
  <c r="I2261" i="11"/>
  <c r="I2267" i="11"/>
  <c r="I2277" i="11"/>
  <c r="I2283" i="11"/>
  <c r="H2298" i="11"/>
  <c r="I2329" i="11"/>
  <c r="I2340" i="11"/>
  <c r="H2346" i="11"/>
  <c r="E2346" i="11"/>
  <c r="I2346" i="11" s="1"/>
  <c r="I2370" i="11"/>
  <c r="H2376" i="11"/>
  <c r="H2424" i="11"/>
  <c r="I2441" i="11"/>
  <c r="H2452" i="11"/>
  <c r="I2461" i="11"/>
  <c r="I2482" i="11"/>
  <c r="I2550" i="11"/>
  <c r="H2562" i="11"/>
  <c r="I2759" i="11"/>
  <c r="I2117" i="11"/>
  <c r="H2121" i="11"/>
  <c r="H2129" i="11"/>
  <c r="H2142" i="11"/>
  <c r="H2146" i="11"/>
  <c r="I2159" i="11"/>
  <c r="H2177" i="11"/>
  <c r="I2181" i="11"/>
  <c r="H2217" i="11"/>
  <c r="E2217" i="11"/>
  <c r="I2217" i="11" s="1"/>
  <c r="H2262" i="11"/>
  <c r="H2278" i="11"/>
  <c r="I2293" i="11"/>
  <c r="I2298" i="11"/>
  <c r="I2319" i="11"/>
  <c r="I2364" i="11"/>
  <c r="H2377" i="11"/>
  <c r="H2385" i="11"/>
  <c r="E2385" i="11"/>
  <c r="I2385" i="11" s="1"/>
  <c r="I2401" i="11"/>
  <c r="I2409" i="11"/>
  <c r="I2433" i="11"/>
  <c r="I2453" i="11"/>
  <c r="I2528" i="11"/>
  <c r="I2551" i="11"/>
  <c r="H2102" i="11"/>
  <c r="E2121" i="11"/>
  <c r="I2121" i="11" s="1"/>
  <c r="I2125" i="11"/>
  <c r="E2129" i="11"/>
  <c r="I2129" i="11" s="1"/>
  <c r="I2133" i="11"/>
  <c r="E2142" i="11"/>
  <c r="I2142" i="11" s="1"/>
  <c r="I2146" i="11"/>
  <c r="H2182" i="11"/>
  <c r="H2186" i="11"/>
  <c r="I2199" i="11"/>
  <c r="H2242" i="11"/>
  <c r="H2294" i="11"/>
  <c r="I2299" i="11"/>
  <c r="H2314" i="11"/>
  <c r="H2330" i="11"/>
  <c r="I2335" i="11"/>
  <c r="H2352" i="11"/>
  <c r="H2371" i="11"/>
  <c r="I2377" i="11"/>
  <c r="I2386" i="11"/>
  <c r="I2417" i="11"/>
  <c r="I2425" i="11"/>
  <c r="I2462" i="11"/>
  <c r="I2483" i="11"/>
  <c r="I2494" i="11"/>
  <c r="I2506" i="11"/>
  <c r="I2564" i="11"/>
  <c r="I2576" i="11"/>
  <c r="I2727" i="11"/>
  <c r="I2750" i="11"/>
  <c r="I2773" i="11"/>
  <c r="I2087" i="11"/>
  <c r="E2098" i="11"/>
  <c r="I2098" i="11" s="1"/>
  <c r="E2102" i="11"/>
  <c r="I2102" i="11" s="1"/>
  <c r="H2110" i="11"/>
  <c r="E2182" i="11"/>
  <c r="I2182" i="11" s="1"/>
  <c r="E2186" i="11"/>
  <c r="I2186" i="11" s="1"/>
  <c r="I2237" i="11"/>
  <c r="E2242" i="11"/>
  <c r="I2242" i="11" s="1"/>
  <c r="I2247" i="11"/>
  <c r="H2257" i="11"/>
  <c r="H2273" i="11"/>
  <c r="H2289" i="11"/>
  <c r="E2294" i="11"/>
  <c r="I2294" i="11" s="1"/>
  <c r="I2309" i="11"/>
  <c r="E2314" i="11"/>
  <c r="I2314" i="11" s="1"/>
  <c r="E2330" i="11"/>
  <c r="I2330" i="11" s="1"/>
  <c r="I2347" i="11"/>
  <c r="E2365" i="11"/>
  <c r="I2365" i="11" s="1"/>
  <c r="H2365" i="11"/>
  <c r="I2371" i="11"/>
  <c r="E2394" i="11"/>
  <c r="I2394" i="11" s="1"/>
  <c r="H2394" i="11"/>
  <c r="I2473" i="11"/>
  <c r="H2599" i="11"/>
  <c r="H2718" i="11"/>
  <c r="E2025" i="11"/>
  <c r="I2025" i="11" s="1"/>
  <c r="I2047" i="11"/>
  <c r="E2058" i="11"/>
  <c r="I2058" i="11" s="1"/>
  <c r="H2062" i="11"/>
  <c r="I2069" i="11"/>
  <c r="E2106" i="11"/>
  <c r="I2106" i="11" s="1"/>
  <c r="E2110" i="11"/>
  <c r="I2110" i="11" s="1"/>
  <c r="H2118" i="11"/>
  <c r="H2134" i="11"/>
  <c r="H2138" i="11"/>
  <c r="I2151" i="11"/>
  <c r="H2169" i="11"/>
  <c r="I2173" i="11"/>
  <c r="H2218" i="11"/>
  <c r="H2238" i="11"/>
  <c r="I2243" i="11"/>
  <c r="H2310" i="11"/>
  <c r="I2315" i="11"/>
  <c r="H2341" i="11"/>
  <c r="H2359" i="11"/>
  <c r="E2359" i="11"/>
  <c r="I2359" i="11" s="1"/>
  <c r="I2395" i="11"/>
  <c r="I2444" i="11"/>
  <c r="I2507" i="11"/>
  <c r="I2588" i="11"/>
  <c r="I2624" i="11"/>
  <c r="H2636" i="11"/>
  <c r="I2029" i="11"/>
  <c r="H2073" i="11"/>
  <c r="I2114" i="11"/>
  <c r="H2126" i="11"/>
  <c r="I2138" i="11"/>
  <c r="H2174" i="11"/>
  <c r="H2178" i="11"/>
  <c r="I2191" i="11"/>
  <c r="H2209" i="11"/>
  <c r="I2213" i="11"/>
  <c r="I2218" i="11"/>
  <c r="I2223" i="11"/>
  <c r="H2233" i="11"/>
  <c r="E2233" i="11"/>
  <c r="I2233" i="11" s="1"/>
  <c r="I2263" i="11"/>
  <c r="I2279" i="11"/>
  <c r="H2305" i="11"/>
  <c r="I2325" i="11"/>
  <c r="H2336" i="11"/>
  <c r="H2353" i="11"/>
  <c r="I2379" i="11"/>
  <c r="I2403" i="11"/>
  <c r="H2411" i="11"/>
  <c r="I2464" i="11"/>
  <c r="H2508" i="11"/>
  <c r="I2554" i="11"/>
  <c r="H1977" i="11"/>
  <c r="E2022" i="11"/>
  <c r="I2022" i="11" s="1"/>
  <c r="H2033" i="11"/>
  <c r="H2069" i="11"/>
  <c r="E2073" i="11"/>
  <c r="I2073" i="11" s="1"/>
  <c r="H2080" i="11"/>
  <c r="H2091" i="11"/>
  <c r="I2095" i="11"/>
  <c r="E2122" i="11"/>
  <c r="I2122" i="11" s="1"/>
  <c r="E2126" i="11"/>
  <c r="I2126" i="11" s="1"/>
  <c r="E2130" i="11"/>
  <c r="I2130" i="11" s="1"/>
  <c r="E2174" i="11"/>
  <c r="I2174" i="11" s="1"/>
  <c r="E2178" i="11"/>
  <c r="I2178" i="11" s="1"/>
  <c r="E2209" i="11"/>
  <c r="I2209" i="11" s="1"/>
  <c r="H2214" i="11"/>
  <c r="I2219" i="11"/>
  <c r="H2258" i="11"/>
  <c r="H2274" i="11"/>
  <c r="I2295" i="11"/>
  <c r="H2326" i="11"/>
  <c r="E2336" i="11"/>
  <c r="I2336" i="11" s="1"/>
  <c r="I2342" i="11"/>
  <c r="E2353" i="11"/>
  <c r="I2353" i="11" s="1"/>
  <c r="H2379" i="11"/>
  <c r="I2435" i="11"/>
  <c r="H2476" i="11"/>
  <c r="I2567" i="11"/>
  <c r="H2579" i="11"/>
  <c r="I2650" i="11"/>
  <c r="I2709" i="11"/>
  <c r="I1805" i="11"/>
  <c r="I1887" i="11"/>
  <c r="I1901" i="11"/>
  <c r="H1953" i="11"/>
  <c r="E1977" i="11"/>
  <c r="I1977" i="11" s="1"/>
  <c r="H1987" i="11"/>
  <c r="I2015" i="11"/>
  <c r="H2029" i="11"/>
  <c r="E2033" i="11"/>
  <c r="I2033" i="11" s="1"/>
  <c r="H2040" i="11"/>
  <c r="H2051" i="11"/>
  <c r="I2055" i="11"/>
  <c r="H2070" i="11"/>
  <c r="I2077" i="11"/>
  <c r="I2143" i="11"/>
  <c r="H2161" i="11"/>
  <c r="I2165" i="11"/>
  <c r="E2214" i="11"/>
  <c r="I2214" i="11" s="1"/>
  <c r="I2253" i="11"/>
  <c r="E2258" i="11"/>
  <c r="I2258" i="11" s="1"/>
  <c r="E2274" i="11"/>
  <c r="I2274" i="11" s="1"/>
  <c r="H2290" i="11"/>
  <c r="H2321" i="11"/>
  <c r="E2326" i="11"/>
  <c r="I2326" i="11" s="1"/>
  <c r="I2337" i="11"/>
  <c r="H2343" i="11"/>
  <c r="I2354" i="11"/>
  <c r="H2380" i="11"/>
  <c r="H2388" i="11"/>
  <c r="E2388" i="11"/>
  <c r="I2388" i="11" s="1"/>
  <c r="I2404" i="11"/>
  <c r="I2412" i="11"/>
  <c r="I2419" i="11"/>
  <c r="I2428" i="11"/>
  <c r="H2436" i="11"/>
  <c r="I2446" i="11"/>
  <c r="E2477" i="11"/>
  <c r="I2477" i="11" s="1"/>
  <c r="H2477" i="11"/>
  <c r="I2486" i="11"/>
  <c r="I2544" i="11"/>
  <c r="I2568" i="11"/>
  <c r="I2685" i="11"/>
  <c r="H2410" i="11"/>
  <c r="I2423" i="11"/>
  <c r="I2439" i="11"/>
  <c r="I2449" i="11"/>
  <c r="I2460" i="11"/>
  <c r="H2464" i="11"/>
  <c r="I2471" i="11"/>
  <c r="H2515" i="11"/>
  <c r="H2535" i="11"/>
  <c r="E2535" i="11"/>
  <c r="I2535" i="11" s="1"/>
  <c r="I2557" i="11"/>
  <c r="H2574" i="11"/>
  <c r="H2583" i="11"/>
  <c r="I2614" i="11"/>
  <c r="H2619" i="11"/>
  <c r="E2633" i="11"/>
  <c r="I2633" i="11" s="1"/>
  <c r="H2633" i="11"/>
  <c r="I2647" i="11"/>
  <c r="H2665" i="11"/>
  <c r="E2698" i="11"/>
  <c r="I2698" i="11" s="1"/>
  <c r="H2698" i="11"/>
  <c r="H2709" i="11"/>
  <c r="H2719" i="11"/>
  <c r="I2724" i="11"/>
  <c r="H2728" i="11"/>
  <c r="H2883" i="11"/>
  <c r="H2891" i="11"/>
  <c r="I2914" i="11"/>
  <c r="E2922" i="11"/>
  <c r="I2922" i="11" s="1"/>
  <c r="H2922" i="11"/>
  <c r="H2943" i="11"/>
  <c r="I3007" i="11"/>
  <c r="I3026" i="11"/>
  <c r="I2436" i="11"/>
  <c r="H2475" i="11"/>
  <c r="I2519" i="11"/>
  <c r="H2523" i="11"/>
  <c r="H2531" i="11"/>
  <c r="I2540" i="11"/>
  <c r="I2583" i="11"/>
  <c r="I2592" i="11"/>
  <c r="I2610" i="11"/>
  <c r="I2619" i="11"/>
  <c r="H2680" i="11"/>
  <c r="E2680" i="11"/>
  <c r="I2680" i="11" s="1"/>
  <c r="I2699" i="11"/>
  <c r="H2704" i="11"/>
  <c r="I2719" i="11"/>
  <c r="I2734" i="11"/>
  <c r="I2739" i="11"/>
  <c r="H2788" i="11"/>
  <c r="E2788" i="11"/>
  <c r="I2788" i="11" s="1"/>
  <c r="H2800" i="11"/>
  <c r="I2836" i="11"/>
  <c r="I2844" i="11"/>
  <c r="I2852" i="11"/>
  <c r="I2883" i="11"/>
  <c r="I2891" i="11"/>
  <c r="H2936" i="11"/>
  <c r="I2943" i="11"/>
  <c r="E3017" i="11"/>
  <c r="I3017" i="11" s="1"/>
  <c r="H3017" i="11"/>
  <c r="I3027" i="11"/>
  <c r="H2392" i="11"/>
  <c r="H2395" i="11"/>
  <c r="E2475" i="11"/>
  <c r="I2475" i="11" s="1"/>
  <c r="I2497" i="11"/>
  <c r="E2508" i="11"/>
  <c r="I2508" i="11" s="1"/>
  <c r="H2512" i="11"/>
  <c r="H2519" i="11"/>
  <c r="E2523" i="11"/>
  <c r="I2523" i="11" s="1"/>
  <c r="I2527" i="11"/>
  <c r="E2531" i="11"/>
  <c r="I2531" i="11" s="1"/>
  <c r="H2566" i="11"/>
  <c r="I2575" i="11"/>
  <c r="E2579" i="11"/>
  <c r="I2579" i="11" s="1"/>
  <c r="H2652" i="11"/>
  <c r="I2666" i="11"/>
  <c r="E2704" i="11"/>
  <c r="I2704" i="11" s="1"/>
  <c r="E2729" i="11"/>
  <c r="I2729" i="11" s="1"/>
  <c r="H2729" i="11"/>
  <c r="H2776" i="11"/>
  <c r="E2776" i="11"/>
  <c r="I2776" i="11" s="1"/>
  <c r="I2800" i="11"/>
  <c r="H2807" i="11"/>
  <c r="E2807" i="11"/>
  <c r="I2807" i="11" s="1"/>
  <c r="I2821" i="11"/>
  <c r="I2860" i="11"/>
  <c r="H2899" i="11"/>
  <c r="E2899" i="11"/>
  <c r="I2899" i="11" s="1"/>
  <c r="I2923" i="11"/>
  <c r="E2930" i="11"/>
  <c r="I2930" i="11" s="1"/>
  <c r="H2930" i="11"/>
  <c r="I2944" i="11"/>
  <c r="E2953" i="11"/>
  <c r="I2953" i="11" s="1"/>
  <c r="H2953" i="11"/>
  <c r="E2408" i="11"/>
  <c r="I2408" i="11" s="1"/>
  <c r="E2411" i="11"/>
  <c r="I2411" i="11" s="1"/>
  <c r="E2414" i="11"/>
  <c r="I2414" i="11" s="1"/>
  <c r="H2427" i="11"/>
  <c r="E2430" i="11"/>
  <c r="I2430" i="11" s="1"/>
  <c r="H2443" i="11"/>
  <c r="H2453" i="11"/>
  <c r="I2457" i="11"/>
  <c r="E2468" i="11"/>
  <c r="I2468" i="11" s="1"/>
  <c r="H2472" i="11"/>
  <c r="I2479" i="11"/>
  <c r="E2512" i="11"/>
  <c r="I2512" i="11" s="1"/>
  <c r="H2520" i="11"/>
  <c r="I2536" i="11"/>
  <c r="H2549" i="11"/>
  <c r="H2557" i="11"/>
  <c r="E2566" i="11"/>
  <c r="I2566" i="11" s="1"/>
  <c r="H2588" i="11"/>
  <c r="I2593" i="11"/>
  <c r="H2615" i="11"/>
  <c r="H2620" i="11"/>
  <c r="H2643" i="11"/>
  <c r="E2643" i="11"/>
  <c r="I2643" i="11" s="1"/>
  <c r="E2657" i="11"/>
  <c r="I2657" i="11" s="1"/>
  <c r="H2657" i="11"/>
  <c r="H2667" i="11"/>
  <c r="I2671" i="11"/>
  <c r="H2676" i="11"/>
  <c r="H2715" i="11"/>
  <c r="H2720" i="11"/>
  <c r="H2735" i="11"/>
  <c r="I2740" i="11"/>
  <c r="H2744" i="11"/>
  <c r="H2795" i="11"/>
  <c r="H2907" i="11"/>
  <c r="I2945" i="11"/>
  <c r="H2992" i="11"/>
  <c r="I3000" i="11"/>
  <c r="I3050" i="11"/>
  <c r="I3062" i="11"/>
  <c r="I3108" i="11"/>
  <c r="H2362" i="11"/>
  <c r="E2424" i="11"/>
  <c r="I2424" i="11" s="1"/>
  <c r="E2427" i="11"/>
  <c r="I2427" i="11" s="1"/>
  <c r="E2440" i="11"/>
  <c r="I2440" i="11" s="1"/>
  <c r="E2443" i="11"/>
  <c r="I2443" i="11" s="1"/>
  <c r="E2472" i="11"/>
  <c r="I2472" i="11" s="1"/>
  <c r="H2483" i="11"/>
  <c r="H2516" i="11"/>
  <c r="E2520" i="11"/>
  <c r="I2520" i="11" s="1"/>
  <c r="H2528" i="11"/>
  <c r="H2540" i="11"/>
  <c r="E2549" i="11"/>
  <c r="I2549" i="11" s="1"/>
  <c r="E2562" i="11"/>
  <c r="I2562" i="11" s="1"/>
  <c r="I2571" i="11"/>
  <c r="H2576" i="11"/>
  <c r="I2597" i="11"/>
  <c r="H2606" i="11"/>
  <c r="E2606" i="11"/>
  <c r="I2606" i="11" s="1"/>
  <c r="E2620" i="11"/>
  <c r="I2620" i="11" s="1"/>
  <c r="I2629" i="11"/>
  <c r="I2648" i="11"/>
  <c r="E2667" i="11"/>
  <c r="I2667" i="11" s="1"/>
  <c r="E2676" i="11"/>
  <c r="I2676" i="11" s="1"/>
  <c r="H2710" i="11"/>
  <c r="E2715" i="11"/>
  <c r="I2715" i="11" s="1"/>
  <c r="E2735" i="11"/>
  <c r="I2735" i="11" s="1"/>
  <c r="I2755" i="11"/>
  <c r="I2771" i="11"/>
  <c r="E2777" i="11"/>
  <c r="I2777" i="11" s="1"/>
  <c r="H2777" i="11"/>
  <c r="I2808" i="11"/>
  <c r="I2814" i="11"/>
  <c r="I2861" i="11"/>
  <c r="I2869" i="11"/>
  <c r="H2945" i="11"/>
  <c r="I2969" i="11"/>
  <c r="H2976" i="11"/>
  <c r="H2984" i="11"/>
  <c r="E2984" i="11"/>
  <c r="I2984" i="11" s="1"/>
  <c r="I3001" i="11"/>
  <c r="E3009" i="11"/>
  <c r="I3009" i="11" s="1"/>
  <c r="H3009" i="11"/>
  <c r="H3051" i="11"/>
  <c r="I2396" i="11"/>
  <c r="I2399" i="11"/>
  <c r="H2501" i="11"/>
  <c r="I2505" i="11"/>
  <c r="I2516" i="11"/>
  <c r="H2524" i="11"/>
  <c r="H2532" i="11"/>
  <c r="H2541" i="11"/>
  <c r="I2545" i="11"/>
  <c r="I2558" i="11"/>
  <c r="H2589" i="11"/>
  <c r="E2589" i="11"/>
  <c r="I2589" i="11" s="1"/>
  <c r="H2602" i="11"/>
  <c r="I2611" i="11"/>
  <c r="I2634" i="11"/>
  <c r="H2639" i="11"/>
  <c r="I2700" i="11"/>
  <c r="I2710" i="11"/>
  <c r="E2745" i="11"/>
  <c r="I2745" i="11" s="1"/>
  <c r="H2745" i="11"/>
  <c r="I2766" i="11"/>
  <c r="I2796" i="11"/>
  <c r="H2815" i="11"/>
  <c r="I2908" i="11"/>
  <c r="H2955" i="11"/>
  <c r="E2955" i="11"/>
  <c r="I2955" i="11" s="1"/>
  <c r="H2963" i="11"/>
  <c r="I2970" i="11"/>
  <c r="I2976" i="11"/>
  <c r="I3010" i="11"/>
  <c r="I3029" i="11"/>
  <c r="H2402" i="11"/>
  <c r="H2405" i="11"/>
  <c r="H2450" i="11"/>
  <c r="H2461" i="11"/>
  <c r="I2465" i="11"/>
  <c r="E2476" i="11"/>
  <c r="I2476" i="11" s="1"/>
  <c r="H2480" i="11"/>
  <c r="I2487" i="11"/>
  <c r="E2524" i="11"/>
  <c r="I2524" i="11" s="1"/>
  <c r="E2532" i="11"/>
  <c r="I2532" i="11" s="1"/>
  <c r="I2580" i="11"/>
  <c r="H2593" i="11"/>
  <c r="E2602" i="11"/>
  <c r="I2602" i="11" s="1"/>
  <c r="E2630" i="11"/>
  <c r="I2630" i="11" s="1"/>
  <c r="E2639" i="11"/>
  <c r="I2639" i="11" s="1"/>
  <c r="E2653" i="11"/>
  <c r="I2653" i="11" s="1"/>
  <c r="H2695" i="11"/>
  <c r="E2695" i="11"/>
  <c r="I2695" i="11" s="1"/>
  <c r="H2716" i="11"/>
  <c r="E2721" i="11"/>
  <c r="I2721" i="11" s="1"/>
  <c r="H2721" i="11"/>
  <c r="H2731" i="11"/>
  <c r="H2736" i="11"/>
  <c r="H2751" i="11"/>
  <c r="I2756" i="11"/>
  <c r="H2766" i="11"/>
  <c r="I2772" i="11"/>
  <c r="E2815" i="11"/>
  <c r="I2815" i="11" s="1"/>
  <c r="I2877" i="11"/>
  <c r="I2916" i="11"/>
  <c r="I2938" i="11"/>
  <c r="H2947" i="11"/>
  <c r="I2351" i="11"/>
  <c r="I2372" i="11"/>
  <c r="I2375" i="11"/>
  <c r="I2447" i="11"/>
  <c r="H2491" i="11"/>
  <c r="H2545" i="11"/>
  <c r="H2550" i="11"/>
  <c r="H2559" i="11"/>
  <c r="H2563" i="11"/>
  <c r="H2572" i="11"/>
  <c r="E2572" i="11"/>
  <c r="I2572" i="11" s="1"/>
  <c r="I2594" i="11"/>
  <c r="H2598" i="11"/>
  <c r="I2616" i="11"/>
  <c r="I2668" i="11"/>
  <c r="H2677" i="11"/>
  <c r="H2686" i="11"/>
  <c r="H2700" i="11"/>
  <c r="E2706" i="11"/>
  <c r="I2706" i="11" s="1"/>
  <c r="H2706" i="11"/>
  <c r="I2716" i="11"/>
  <c r="I2731" i="11"/>
  <c r="I2751" i="11"/>
  <c r="H2767" i="11"/>
  <c r="I2778" i="11"/>
  <c r="H2784" i="11"/>
  <c r="I2809" i="11"/>
  <c r="I2823" i="11"/>
  <c r="E2830" i="11"/>
  <c r="I2830" i="11" s="1"/>
  <c r="H2830" i="11"/>
  <c r="I2893" i="11"/>
  <c r="H2939" i="11"/>
  <c r="I2947" i="11"/>
  <c r="E2986" i="11"/>
  <c r="I2986" i="11" s="1"/>
  <c r="H2986" i="11"/>
  <c r="I2994" i="11"/>
  <c r="I3011" i="11"/>
  <c r="I3352" i="11"/>
  <c r="H2381" i="11"/>
  <c r="H2421" i="11"/>
  <c r="H2437" i="11"/>
  <c r="H2451" i="11"/>
  <c r="E2491" i="11"/>
  <c r="I2491" i="11" s="1"/>
  <c r="H2509" i="11"/>
  <c r="I2513" i="11"/>
  <c r="H2546" i="11"/>
  <c r="E2559" i="11"/>
  <c r="I2559" i="11" s="1"/>
  <c r="E2563" i="11"/>
  <c r="I2563" i="11" s="1"/>
  <c r="E2585" i="11"/>
  <c r="I2585" i="11" s="1"/>
  <c r="H2585" i="11"/>
  <c r="H2611" i="11"/>
  <c r="I2635" i="11"/>
  <c r="I2649" i="11"/>
  <c r="H2663" i="11"/>
  <c r="E2663" i="11"/>
  <c r="I2663" i="11" s="1"/>
  <c r="E2677" i="11"/>
  <c r="I2677" i="11" s="1"/>
  <c r="H2701" i="11"/>
  <c r="E2761" i="11"/>
  <c r="I2761" i="11" s="1"/>
  <c r="H2761" i="11"/>
  <c r="E2767" i="11"/>
  <c r="I2767" i="11" s="1"/>
  <c r="H2779" i="11"/>
  <c r="E2784" i="11"/>
  <c r="I2784" i="11" s="1"/>
  <c r="I2810" i="11"/>
  <c r="H2816" i="11"/>
  <c r="I2824" i="11"/>
  <c r="I2939" i="11"/>
  <c r="E2978" i="11"/>
  <c r="I2978" i="11" s="1"/>
  <c r="H2978" i="11"/>
  <c r="I2995" i="11"/>
  <c r="H3043" i="11"/>
  <c r="I2484" i="11"/>
  <c r="H2488" i="11"/>
  <c r="I2495" i="11"/>
  <c r="I2521" i="11"/>
  <c r="H2542" i="11"/>
  <c r="I2546" i="11"/>
  <c r="I2555" i="11"/>
  <c r="H2603" i="11"/>
  <c r="I2612" i="11"/>
  <c r="H2626" i="11"/>
  <c r="E2626" i="11"/>
  <c r="I2626" i="11" s="1"/>
  <c r="I2631" i="11"/>
  <c r="H2640" i="11"/>
  <c r="H2650" i="11"/>
  <c r="H2654" i="11"/>
  <c r="I2673" i="11"/>
  <c r="I2691" i="11"/>
  <c r="I2701" i="11"/>
  <c r="H2726" i="11"/>
  <c r="H2732" i="11"/>
  <c r="E2737" i="11"/>
  <c r="I2737" i="11" s="1"/>
  <c r="H2737" i="11"/>
  <c r="H2747" i="11"/>
  <c r="H2752" i="11"/>
  <c r="I2779" i="11"/>
  <c r="H2791" i="11"/>
  <c r="I2803" i="11"/>
  <c r="H2832" i="11"/>
  <c r="I2879" i="11"/>
  <c r="H2887" i="11"/>
  <c r="H2902" i="11"/>
  <c r="E2902" i="11"/>
  <c r="I2902" i="11" s="1"/>
  <c r="I3021" i="11"/>
  <c r="I3066" i="11"/>
  <c r="I3126" i="11"/>
  <c r="H2448" i="11"/>
  <c r="I2455" i="11"/>
  <c r="E2488" i="11"/>
  <c r="I2488" i="11" s="1"/>
  <c r="H2499" i="11"/>
  <c r="I2529" i="11"/>
  <c r="E2542" i="11"/>
  <c r="I2542" i="11" s="1"/>
  <c r="I2573" i="11"/>
  <c r="E2603" i="11"/>
  <c r="I2603" i="11" s="1"/>
  <c r="H2613" i="11"/>
  <c r="E2617" i="11"/>
  <c r="I2617" i="11" s="1"/>
  <c r="H2617" i="11"/>
  <c r="E2640" i="11"/>
  <c r="I2640" i="11" s="1"/>
  <c r="I2654" i="11"/>
  <c r="I2659" i="11"/>
  <c r="I2664" i="11"/>
  <c r="H2707" i="11"/>
  <c r="H2712" i="11"/>
  <c r="E2732" i="11"/>
  <c r="I2732" i="11" s="1"/>
  <c r="I2747" i="11"/>
  <c r="H2768" i="11"/>
  <c r="I2791" i="11"/>
  <c r="I2817" i="11"/>
  <c r="I2832" i="11"/>
  <c r="H2840" i="11"/>
  <c r="H2848" i="11"/>
  <c r="H2856" i="11"/>
  <c r="H2864" i="11"/>
  <c r="E2864" i="11"/>
  <c r="I2864" i="11" s="1"/>
  <c r="E2887" i="11"/>
  <c r="I2887" i="11" s="1"/>
  <c r="H2895" i="11"/>
  <c r="E2895" i="11"/>
  <c r="I2895" i="11" s="1"/>
  <c r="H2910" i="11"/>
  <c r="E2910" i="11"/>
  <c r="I2910" i="11" s="1"/>
  <c r="I2933" i="11"/>
  <c r="H2979" i="11"/>
  <c r="I3102" i="11"/>
  <c r="I3114" i="11"/>
  <c r="H2419" i="11"/>
  <c r="H2435" i="11"/>
  <c r="E2438" i="11"/>
  <c r="I2438" i="11" s="1"/>
  <c r="E2448" i="11"/>
  <c r="I2448" i="11" s="1"/>
  <c r="H2459" i="11"/>
  <c r="H2495" i="11"/>
  <c r="E2499" i="11"/>
  <c r="I2499" i="11" s="1"/>
  <c r="H2506" i="11"/>
  <c r="I2538" i="11"/>
  <c r="H2551" i="11"/>
  <c r="H2568" i="11"/>
  <c r="H2586" i="11"/>
  <c r="H2595" i="11"/>
  <c r="E2599" i="11"/>
  <c r="I2599" i="11" s="1"/>
  <c r="E2613" i="11"/>
  <c r="I2613" i="11" s="1"/>
  <c r="H2622" i="11"/>
  <c r="E2622" i="11"/>
  <c r="I2622" i="11" s="1"/>
  <c r="I2627" i="11"/>
  <c r="E2636" i="11"/>
  <c r="I2636" i="11" s="1"/>
  <c r="H2669" i="11"/>
  <c r="H2673" i="11"/>
  <c r="E2707" i="11"/>
  <c r="I2707" i="11" s="1"/>
  <c r="E2712" i="11"/>
  <c r="I2712" i="11" s="1"/>
  <c r="I2792" i="11"/>
  <c r="I2825" i="11"/>
  <c r="E2840" i="11"/>
  <c r="I2840" i="11" s="1"/>
  <c r="E2848" i="11"/>
  <c r="I2848" i="11" s="1"/>
  <c r="E2856" i="11"/>
  <c r="I2856" i="11" s="1"/>
  <c r="I2872" i="11"/>
  <c r="I2888" i="11"/>
  <c r="I2949" i="11"/>
  <c r="H2958" i="11"/>
  <c r="E2958" i="11"/>
  <c r="I2958" i="11" s="1"/>
  <c r="I3013" i="11"/>
  <c r="I3034" i="11"/>
  <c r="E2257" i="11"/>
  <c r="I2257" i="11" s="1"/>
  <c r="E2265" i="11"/>
  <c r="I2265" i="11" s="1"/>
  <c r="E2273" i="11"/>
  <c r="I2273" i="11" s="1"/>
  <c r="E2281" i="11"/>
  <c r="I2281" i="11" s="1"/>
  <c r="H2455" i="11"/>
  <c r="H2466" i="11"/>
  <c r="I2481" i="11"/>
  <c r="I2492" i="11"/>
  <c r="H2496" i="11"/>
  <c r="I2503" i="11"/>
  <c r="I2547" i="11"/>
  <c r="I2556" i="11"/>
  <c r="I2586" i="11"/>
  <c r="H2631" i="11"/>
  <c r="H2659" i="11"/>
  <c r="H2674" i="11"/>
  <c r="I2683" i="11"/>
  <c r="H2692" i="11"/>
  <c r="E2692" i="11"/>
  <c r="I2692" i="11" s="1"/>
  <c r="H2742" i="11"/>
  <c r="H2748" i="11"/>
  <c r="E2753" i="11"/>
  <c r="I2753" i="11" s="1"/>
  <c r="H2753" i="11"/>
  <c r="H2763" i="11"/>
  <c r="E2763" i="11"/>
  <c r="I2763" i="11" s="1"/>
  <c r="I2780" i="11"/>
  <c r="E2786" i="11"/>
  <c r="I2786" i="11" s="1"/>
  <c r="H2786" i="11"/>
  <c r="I2804" i="11"/>
  <c r="I2826" i="11"/>
  <c r="I2873" i="11"/>
  <c r="H2904" i="11"/>
  <c r="I2980" i="11"/>
  <c r="H3035" i="11"/>
  <c r="I3045" i="11"/>
  <c r="E2367" i="11"/>
  <c r="I2367" i="11" s="1"/>
  <c r="E2452" i="11"/>
  <c r="I2452" i="11" s="1"/>
  <c r="H2456" i="11"/>
  <c r="I2463" i="11"/>
  <c r="E2496" i="11"/>
  <c r="I2496" i="11" s="1"/>
  <c r="H2507" i="11"/>
  <c r="H2539" i="11"/>
  <c r="H2552" i="11"/>
  <c r="E2552" i="11"/>
  <c r="I2552" i="11" s="1"/>
  <c r="I2560" i="11"/>
  <c r="E2569" i="11"/>
  <c r="I2569" i="11" s="1"/>
  <c r="H2569" i="11"/>
  <c r="H2578" i="11"/>
  <c r="I2587" i="11"/>
  <c r="H2632" i="11"/>
  <c r="H2660" i="11"/>
  <c r="E2674" i="11"/>
  <c r="I2674" i="11" s="1"/>
  <c r="E2748" i="11"/>
  <c r="I2748" i="11" s="1"/>
  <c r="E2769" i="11"/>
  <c r="I2769" i="11" s="1"/>
  <c r="H2769" i="11"/>
  <c r="E2793" i="11"/>
  <c r="I2793" i="11" s="1"/>
  <c r="H2793" i="11"/>
  <c r="E2798" i="11"/>
  <c r="I2798" i="11" s="1"/>
  <c r="H2798" i="11"/>
  <c r="H2873" i="11"/>
  <c r="I2904" i="11"/>
  <c r="H2912" i="11"/>
  <c r="I2941" i="11"/>
  <c r="H2966" i="11"/>
  <c r="E2966" i="11"/>
  <c r="I2966" i="11" s="1"/>
  <c r="I2989" i="11"/>
  <c r="I2997" i="11"/>
  <c r="I3005" i="11"/>
  <c r="H2467" i="11"/>
  <c r="I2539" i="11"/>
  <c r="I2543" i="11"/>
  <c r="H2565" i="11"/>
  <c r="I2582" i="11"/>
  <c r="H2596" i="11"/>
  <c r="H2600" i="11"/>
  <c r="H2623" i="11"/>
  <c r="H2637" i="11"/>
  <c r="H2646" i="11"/>
  <c r="I2660" i="11"/>
  <c r="H2670" i="11"/>
  <c r="I2684" i="11"/>
  <c r="H2703" i="11"/>
  <c r="E2703" i="11"/>
  <c r="I2703" i="11" s="1"/>
  <c r="E2713" i="11"/>
  <c r="I2713" i="11" s="1"/>
  <c r="H2713" i="11"/>
  <c r="I2718" i="11"/>
  <c r="I2723" i="11"/>
  <c r="H2764" i="11"/>
  <c r="I2774" i="11"/>
  <c r="I2787" i="11"/>
  <c r="H2812" i="11"/>
  <c r="E2834" i="11"/>
  <c r="I2834" i="11" s="1"/>
  <c r="H2834" i="11"/>
  <c r="E2842" i="11"/>
  <c r="I2842" i="11" s="1"/>
  <c r="H2842" i="11"/>
  <c r="E2850" i="11"/>
  <c r="I2850" i="11" s="1"/>
  <c r="H2850" i="11"/>
  <c r="E2858" i="11"/>
  <c r="I2858" i="11" s="1"/>
  <c r="H2858" i="11"/>
  <c r="I2866" i="11"/>
  <c r="E2881" i="11"/>
  <c r="I2881" i="11" s="1"/>
  <c r="H2881" i="11"/>
  <c r="I2912" i="11"/>
  <c r="H2920" i="11"/>
  <c r="E2920" i="11"/>
  <c r="I2920" i="11" s="1"/>
  <c r="H2951" i="11"/>
  <c r="E2951" i="11"/>
  <c r="I2951" i="11" s="1"/>
  <c r="I2960" i="11"/>
  <c r="I3015" i="11"/>
  <c r="I3082" i="11"/>
  <c r="H2463" i="11"/>
  <c r="E2467" i="11"/>
  <c r="I2467" i="11" s="1"/>
  <c r="H2474" i="11"/>
  <c r="H2485" i="11"/>
  <c r="I2489" i="11"/>
  <c r="H2504" i="11"/>
  <c r="I2511" i="11"/>
  <c r="H2548" i="11"/>
  <c r="E2565" i="11"/>
  <c r="I2565" i="11" s="1"/>
  <c r="E2596" i="11"/>
  <c r="I2596" i="11" s="1"/>
  <c r="E2600" i="11"/>
  <c r="I2600" i="11" s="1"/>
  <c r="E2623" i="11"/>
  <c r="I2623" i="11" s="1"/>
  <c r="E2637" i="11"/>
  <c r="I2637" i="11" s="1"/>
  <c r="I2651" i="11"/>
  <c r="H2656" i="11"/>
  <c r="E2670" i="11"/>
  <c r="I2670" i="11" s="1"/>
  <c r="H2679" i="11"/>
  <c r="H2758" i="11"/>
  <c r="E2764" i="11"/>
  <c r="I2764" i="11" s="1"/>
  <c r="I2805" i="11"/>
  <c r="E2812" i="11"/>
  <c r="I2812" i="11" s="1"/>
  <c r="H2819" i="11"/>
  <c r="E2819" i="11"/>
  <c r="I2819" i="11" s="1"/>
  <c r="I2867" i="11"/>
  <c r="I2882" i="11"/>
  <c r="I2897" i="11"/>
  <c r="I2905" i="11"/>
  <c r="I2913" i="11"/>
  <c r="I2928" i="11"/>
  <c r="I2935" i="11"/>
  <c r="I2967" i="11"/>
  <c r="I3047" i="11"/>
  <c r="I2822" i="11"/>
  <c r="I2896" i="11"/>
  <c r="I2900" i="11"/>
  <c r="I2931" i="11"/>
  <c r="H2935" i="11"/>
  <c r="H2950" i="11"/>
  <c r="E2950" i="11"/>
  <c r="I2950" i="11" s="1"/>
  <c r="H3047" i="11"/>
  <c r="H3078" i="11"/>
  <c r="I3084" i="11"/>
  <c r="I3090" i="11"/>
  <c r="I3096" i="11"/>
  <c r="I3101" i="11"/>
  <c r="H3107" i="11"/>
  <c r="H3112" i="11"/>
  <c r="E3112" i="11"/>
  <c r="I3112" i="11" s="1"/>
  <c r="I3141" i="11"/>
  <c r="I3148" i="11"/>
  <c r="H3162" i="11"/>
  <c r="I3227" i="11"/>
  <c r="I3245" i="11"/>
  <c r="H3267" i="11"/>
  <c r="E3267" i="11"/>
  <c r="I3267" i="11" s="1"/>
  <c r="I3298" i="11"/>
  <c r="I3316" i="11"/>
  <c r="H3328" i="11"/>
  <c r="I3338" i="11"/>
  <c r="I3357" i="11"/>
  <c r="I3367" i="11"/>
  <c r="H3490" i="11"/>
  <c r="I3500" i="11"/>
  <c r="I3537" i="11"/>
  <c r="E3547" i="11"/>
  <c r="I3547" i="11" s="1"/>
  <c r="H3547" i="11"/>
  <c r="E3689" i="11"/>
  <c r="I3689" i="11" s="1"/>
  <c r="H3689" i="11"/>
  <c r="I3756" i="11"/>
  <c r="H3878" i="11"/>
  <c r="H4720" i="11"/>
  <c r="E4720" i="11"/>
  <c r="I4720" i="11" s="1"/>
  <c r="I3057" i="11"/>
  <c r="H3072" i="11"/>
  <c r="I3078" i="11"/>
  <c r="I3107" i="11"/>
  <c r="I3162" i="11"/>
  <c r="I3169" i="11"/>
  <c r="E3209" i="11"/>
  <c r="I3209" i="11" s="1"/>
  <c r="H3209" i="11"/>
  <c r="I3218" i="11"/>
  <c r="I3255" i="11"/>
  <c r="H3268" i="11"/>
  <c r="H3290" i="11"/>
  <c r="H3299" i="11"/>
  <c r="H3307" i="11"/>
  <c r="I3348" i="11"/>
  <c r="I3408" i="11"/>
  <c r="I3418" i="11"/>
  <c r="I3439" i="11"/>
  <c r="H3678" i="11"/>
  <c r="H3717" i="11"/>
  <c r="I3829" i="11"/>
  <c r="I3952" i="11"/>
  <c r="H3057" i="11"/>
  <c r="E3072" i="11"/>
  <c r="I3072" i="11" s="1"/>
  <c r="I3123" i="11"/>
  <c r="H3142" i="11"/>
  <c r="H3176" i="11"/>
  <c r="I3184" i="11"/>
  <c r="H3228" i="11"/>
  <c r="H3237" i="11"/>
  <c r="I3269" i="11"/>
  <c r="I3290" i="11"/>
  <c r="I3349" i="11"/>
  <c r="I3358" i="11"/>
  <c r="I3368" i="11"/>
  <c r="I3388" i="11"/>
  <c r="I3399" i="11"/>
  <c r="H3419" i="11"/>
  <c r="I3470" i="11"/>
  <c r="I3481" i="11"/>
  <c r="I3527" i="11"/>
  <c r="I3559" i="11"/>
  <c r="H3596" i="11"/>
  <c r="I3705" i="11"/>
  <c r="H3782" i="11"/>
  <c r="I3817" i="11"/>
  <c r="H2823" i="11"/>
  <c r="I2924" i="11"/>
  <c r="H2959" i="11"/>
  <c r="H2974" i="11"/>
  <c r="E2974" i="11"/>
  <c r="I2974" i="11" s="1"/>
  <c r="H3038" i="11"/>
  <c r="E3043" i="11"/>
  <c r="I3043" i="11" s="1"/>
  <c r="H3048" i="11"/>
  <c r="E3079" i="11"/>
  <c r="I3079" i="11" s="1"/>
  <c r="H3079" i="11"/>
  <c r="H3090" i="11"/>
  <c r="H3096" i="11"/>
  <c r="I3118" i="11"/>
  <c r="E3142" i="11"/>
  <c r="I3142" i="11" s="1"/>
  <c r="H3156" i="11"/>
  <c r="E3163" i="11"/>
  <c r="I3163" i="11" s="1"/>
  <c r="H3163" i="11"/>
  <c r="H3169" i="11"/>
  <c r="I3191" i="11"/>
  <c r="H3229" i="11"/>
  <c r="I3246" i="11"/>
  <c r="H3270" i="11"/>
  <c r="E3270" i="11"/>
  <c r="I3270" i="11" s="1"/>
  <c r="I3291" i="11"/>
  <c r="H3330" i="11"/>
  <c r="I3379" i="11"/>
  <c r="H3441" i="11"/>
  <c r="H3692" i="11"/>
  <c r="I3782" i="11"/>
  <c r="E2646" i="11"/>
  <c r="I2646" i="11" s="1"/>
  <c r="E2686" i="11"/>
  <c r="I2686" i="11" s="1"/>
  <c r="E2726" i="11"/>
  <c r="I2726" i="11" s="1"/>
  <c r="E2742" i="11"/>
  <c r="I2742" i="11" s="1"/>
  <c r="E2758" i="11"/>
  <c r="I2758" i="11" s="1"/>
  <c r="I2795" i="11"/>
  <c r="H2838" i="11"/>
  <c r="E2838" i="11"/>
  <c r="I2838" i="11" s="1"/>
  <c r="H2846" i="11"/>
  <c r="E2846" i="11"/>
  <c r="I2846" i="11" s="1"/>
  <c r="H2854" i="11"/>
  <c r="E2854" i="11"/>
  <c r="I2854" i="11" s="1"/>
  <c r="H2889" i="11"/>
  <c r="I2932" i="11"/>
  <c r="E2959" i="11"/>
  <c r="I2959" i="11" s="1"/>
  <c r="E2963" i="11"/>
  <c r="I2963" i="11" s="1"/>
  <c r="H2967" i="11"/>
  <c r="H2982" i="11"/>
  <c r="E2982" i="11"/>
  <c r="I2982" i="11" s="1"/>
  <c r="I3048" i="11"/>
  <c r="E3063" i="11"/>
  <c r="I3063" i="11" s="1"/>
  <c r="H3063" i="11"/>
  <c r="H3102" i="11"/>
  <c r="E3156" i="11"/>
  <c r="I3156" i="11" s="1"/>
  <c r="H3170" i="11"/>
  <c r="I3211" i="11"/>
  <c r="I3229" i="11"/>
  <c r="I3238" i="11"/>
  <c r="I3282" i="11"/>
  <c r="I3319" i="11"/>
  <c r="I3410" i="11"/>
  <c r="H3653" i="11"/>
  <c r="E3653" i="11"/>
  <c r="I3653" i="11" s="1"/>
  <c r="I3719" i="11"/>
  <c r="I3759" i="11"/>
  <c r="I2595" i="11"/>
  <c r="I2816" i="11"/>
  <c r="I2827" i="11"/>
  <c r="H2831" i="11"/>
  <c r="H2862" i="11"/>
  <c r="E2862" i="11"/>
  <c r="I2862" i="11" s="1"/>
  <c r="I2936" i="11"/>
  <c r="I2940" i="11"/>
  <c r="I2971" i="11"/>
  <c r="H2975" i="11"/>
  <c r="H2990" i="11"/>
  <c r="E2990" i="11"/>
  <c r="I2990" i="11" s="1"/>
  <c r="H3030" i="11"/>
  <c r="H3039" i="11"/>
  <c r="I3068" i="11"/>
  <c r="I3080" i="11"/>
  <c r="I3091" i="11"/>
  <c r="H3124" i="11"/>
  <c r="E3124" i="11"/>
  <c r="I3124" i="11" s="1"/>
  <c r="H3150" i="11"/>
  <c r="E3150" i="11"/>
  <c r="I3150" i="11" s="1"/>
  <c r="E3157" i="11"/>
  <c r="I3157" i="11" s="1"/>
  <c r="H3157" i="11"/>
  <c r="H3171" i="11"/>
  <c r="I3178" i="11"/>
  <c r="H3200" i="11"/>
  <c r="E3200" i="11"/>
  <c r="I3200" i="11" s="1"/>
  <c r="H3220" i="11"/>
  <c r="I3230" i="11"/>
  <c r="I3248" i="11"/>
  <c r="H3258" i="11"/>
  <c r="E3258" i="11"/>
  <c r="I3258" i="11" s="1"/>
  <c r="I3272" i="11"/>
  <c r="H3292" i="11"/>
  <c r="I3309" i="11"/>
  <c r="H3360" i="11"/>
  <c r="I3370" i="11"/>
  <c r="I3380" i="11"/>
  <c r="H3461" i="11"/>
  <c r="E3461" i="11"/>
  <c r="I3461" i="11" s="1"/>
  <c r="I3473" i="11"/>
  <c r="H3550" i="11"/>
  <c r="H3614" i="11"/>
  <c r="I3894" i="11"/>
  <c r="I4277" i="11"/>
  <c r="E2598" i="11"/>
  <c r="I2598" i="11" s="1"/>
  <c r="H2609" i="11"/>
  <c r="H2689" i="11"/>
  <c r="H2799" i="11"/>
  <c r="H2802" i="11"/>
  <c r="I2820" i="11"/>
  <c r="E2831" i="11"/>
  <c r="I2831" i="11" s="1"/>
  <c r="H2839" i="11"/>
  <c r="H2847" i="11"/>
  <c r="H2855" i="11"/>
  <c r="H2870" i="11"/>
  <c r="E2870" i="11"/>
  <c r="I2870" i="11" s="1"/>
  <c r="H2874" i="11"/>
  <c r="H2905" i="11"/>
  <c r="I2948" i="11"/>
  <c r="E2975" i="11"/>
  <c r="I2975" i="11" s="1"/>
  <c r="E2979" i="11"/>
  <c r="I2979" i="11" s="1"/>
  <c r="H2983" i="11"/>
  <c r="H2998" i="11"/>
  <c r="E2998" i="11"/>
  <c r="I2998" i="11" s="1"/>
  <c r="H3002" i="11"/>
  <c r="H3018" i="11"/>
  <c r="H3022" i="11"/>
  <c r="E3039" i="11"/>
  <c r="I3039" i="11" s="1"/>
  <c r="I3044" i="11"/>
  <c r="H3080" i="11"/>
  <c r="H3086" i="11"/>
  <c r="E3086" i="11"/>
  <c r="I3086" i="11" s="1"/>
  <c r="H3092" i="11"/>
  <c r="H3098" i="11"/>
  <c r="I3103" i="11"/>
  <c r="H3130" i="11"/>
  <c r="H3136" i="11"/>
  <c r="I3144" i="11"/>
  <c r="H3164" i="11"/>
  <c r="I3221" i="11"/>
  <c r="E3273" i="11"/>
  <c r="I3273" i="11" s="1"/>
  <c r="H3273" i="11"/>
  <c r="H3293" i="11"/>
  <c r="H3301" i="11"/>
  <c r="H3320" i="11"/>
  <c r="I3371" i="11"/>
  <c r="H3381" i="11"/>
  <c r="I3516" i="11"/>
  <c r="E3600" i="11"/>
  <c r="I3600" i="11" s="1"/>
  <c r="H3600" i="11"/>
  <c r="H3628" i="11"/>
  <c r="I2675" i="11"/>
  <c r="I2708" i="11"/>
  <c r="H2775" i="11"/>
  <c r="H2778" i="11"/>
  <c r="I2835" i="11"/>
  <c r="I2843" i="11"/>
  <c r="I2851" i="11"/>
  <c r="I2859" i="11"/>
  <c r="H2863" i="11"/>
  <c r="H2878" i="11"/>
  <c r="E2878" i="11"/>
  <c r="I2878" i="11" s="1"/>
  <c r="H2882" i="11"/>
  <c r="I2952" i="11"/>
  <c r="I2956" i="11"/>
  <c r="I2987" i="11"/>
  <c r="H2991" i="11"/>
  <c r="H3006" i="11"/>
  <c r="E3006" i="11"/>
  <c r="I3006" i="11" s="1"/>
  <c r="H3010" i="11"/>
  <c r="H3014" i="11"/>
  <c r="H3031" i="11"/>
  <c r="I3035" i="11"/>
  <c r="I3059" i="11"/>
  <c r="H3069" i="11"/>
  <c r="I3074" i="11"/>
  <c r="E3081" i="11"/>
  <c r="I3081" i="11" s="1"/>
  <c r="H3081" i="11"/>
  <c r="I3092" i="11"/>
  <c r="I3098" i="11"/>
  <c r="H3109" i="11"/>
  <c r="E3109" i="11"/>
  <c r="I3109" i="11" s="1"/>
  <c r="I3130" i="11"/>
  <c r="I3136" i="11"/>
  <c r="H3165" i="11"/>
  <c r="I3202" i="11"/>
  <c r="I3212" i="11"/>
  <c r="I3231" i="11"/>
  <c r="H3240" i="11"/>
  <c r="I3293" i="11"/>
  <c r="I3301" i="11"/>
  <c r="H3362" i="11"/>
  <c r="I3422" i="11"/>
  <c r="I3433" i="11"/>
  <c r="I3453" i="11"/>
  <c r="I3484" i="11"/>
  <c r="I3531" i="11"/>
  <c r="I3563" i="11"/>
  <c r="E3682" i="11"/>
  <c r="I3682" i="11" s="1"/>
  <c r="H3682" i="11"/>
  <c r="H3710" i="11"/>
  <c r="H2561" i="11"/>
  <c r="H2727" i="11"/>
  <c r="H2743" i="11"/>
  <c r="H2759" i="11"/>
  <c r="E2775" i="11"/>
  <c r="I2775" i="11" s="1"/>
  <c r="H2785" i="11"/>
  <c r="I2828" i="11"/>
  <c r="E2863" i="11"/>
  <c r="I2863" i="11" s="1"/>
  <c r="H2871" i="11"/>
  <c r="H2886" i="11"/>
  <c r="E2886" i="11"/>
  <c r="I2886" i="11" s="1"/>
  <c r="H2890" i="11"/>
  <c r="H2921" i="11"/>
  <c r="I2964" i="11"/>
  <c r="E2991" i="11"/>
  <c r="I2991" i="11" s="1"/>
  <c r="H2999" i="11"/>
  <c r="H3023" i="11"/>
  <c r="E3031" i="11"/>
  <c r="I3031" i="11" s="1"/>
  <c r="H3040" i="11"/>
  <c r="H3049" i="11"/>
  <c r="I3054" i="11"/>
  <c r="E3069" i="11"/>
  <c r="I3069" i="11" s="1"/>
  <c r="H3074" i="11"/>
  <c r="I3087" i="11"/>
  <c r="I3093" i="11"/>
  <c r="H3104" i="11"/>
  <c r="E3145" i="11"/>
  <c r="I3145" i="11" s="1"/>
  <c r="H3145" i="11"/>
  <c r="H3158" i="11"/>
  <c r="I3165" i="11"/>
  <c r="H3179" i="11"/>
  <c r="H3222" i="11"/>
  <c r="H3232" i="11"/>
  <c r="I3240" i="11"/>
  <c r="I3260" i="11"/>
  <c r="H3284" i="11"/>
  <c r="I3294" i="11"/>
  <c r="I3310" i="11"/>
  <c r="H3333" i="11"/>
  <c r="E3333" i="11"/>
  <c r="I3333" i="11" s="1"/>
  <c r="I3372" i="11"/>
  <c r="I3382" i="11"/>
  <c r="H3444" i="11"/>
  <c r="I3616" i="11"/>
  <c r="I3630" i="11"/>
  <c r="I3670" i="11"/>
  <c r="I3749" i="11"/>
  <c r="I3774" i="11"/>
  <c r="H3847" i="11"/>
  <c r="E3847" i="11"/>
  <c r="I3847" i="11" s="1"/>
  <c r="I2875" i="11"/>
  <c r="H2879" i="11"/>
  <c r="H2894" i="11"/>
  <c r="E2894" i="11"/>
  <c r="I2894" i="11" s="1"/>
  <c r="I2968" i="11"/>
  <c r="I2972" i="11"/>
  <c r="I3003" i="11"/>
  <c r="H3007" i="11"/>
  <c r="H3015" i="11"/>
  <c r="I3019" i="11"/>
  <c r="I3040" i="11"/>
  <c r="H3075" i="11"/>
  <c r="I3099" i="11"/>
  <c r="I3104" i="11"/>
  <c r="H3115" i="11"/>
  <c r="I3158" i="11"/>
  <c r="I3172" i="11"/>
  <c r="I3187" i="11"/>
  <c r="H3194" i="11"/>
  <c r="E3194" i="11"/>
  <c r="I3194" i="11" s="1"/>
  <c r="H3203" i="11"/>
  <c r="E3203" i="11"/>
  <c r="I3203" i="11" s="1"/>
  <c r="I3222" i="11"/>
  <c r="I3232" i="11"/>
  <c r="H3261" i="11"/>
  <c r="E3261" i="11"/>
  <c r="I3261" i="11" s="1"/>
  <c r="I3275" i="11"/>
  <c r="I3285" i="11"/>
  <c r="I3302" i="11"/>
  <c r="I3343" i="11"/>
  <c r="I3363" i="11"/>
  <c r="I3373" i="11"/>
  <c r="H3403" i="11"/>
  <c r="I3475" i="11"/>
  <c r="H3495" i="11"/>
  <c r="I3519" i="11"/>
  <c r="I3631" i="11"/>
  <c r="H3724" i="11"/>
  <c r="I3036" i="11"/>
  <c r="H3060" i="11"/>
  <c r="I3075" i="11"/>
  <c r="I3110" i="11"/>
  <c r="I3138" i="11"/>
  <c r="I3159" i="11"/>
  <c r="I3166" i="11"/>
  <c r="H3204" i="11"/>
  <c r="H3214" i="11"/>
  <c r="I3223" i="11"/>
  <c r="I3242" i="11"/>
  <c r="I3251" i="11"/>
  <c r="H3276" i="11"/>
  <c r="I3295" i="11"/>
  <c r="I3312" i="11"/>
  <c r="H3323" i="11"/>
  <c r="I3344" i="11"/>
  <c r="H3354" i="11"/>
  <c r="I3455" i="11"/>
  <c r="H3646" i="11"/>
  <c r="I2988" i="11"/>
  <c r="I3028" i="11"/>
  <c r="H3032" i="11"/>
  <c r="E3060" i="11"/>
  <c r="I3060" i="11" s="1"/>
  <c r="I3105" i="11"/>
  <c r="H3138" i="11"/>
  <c r="H3173" i="11"/>
  <c r="I3205" i="11"/>
  <c r="I3224" i="11"/>
  <c r="I3276" i="11"/>
  <c r="H3286" i="11"/>
  <c r="H3296" i="11"/>
  <c r="H3355" i="11"/>
  <c r="I3364" i="11"/>
  <c r="I3465" i="11"/>
  <c r="I3487" i="11"/>
  <c r="I3521" i="11"/>
  <c r="H3534" i="11"/>
  <c r="I3553" i="11"/>
  <c r="I3566" i="11"/>
  <c r="I3646" i="11"/>
  <c r="H3685" i="11"/>
  <c r="H2783" i="11"/>
  <c r="H2817" i="11"/>
  <c r="I2868" i="11"/>
  <c r="H2903" i="11"/>
  <c r="H2918" i="11"/>
  <c r="E2918" i="11"/>
  <c r="I2918" i="11" s="1"/>
  <c r="E2992" i="11"/>
  <c r="I2992" i="11" s="1"/>
  <c r="I2996" i="11"/>
  <c r="I3020" i="11"/>
  <c r="H3024" i="11"/>
  <c r="E3032" i="11"/>
  <c r="I3032" i="11" s="1"/>
  <c r="H3076" i="11"/>
  <c r="E3076" i="11"/>
  <c r="I3076" i="11" s="1"/>
  <c r="H3094" i="11"/>
  <c r="H3099" i="11"/>
  <c r="I3132" i="11"/>
  <c r="H3139" i="11"/>
  <c r="E3160" i="11"/>
  <c r="I3160" i="11" s="1"/>
  <c r="H3160" i="11"/>
  <c r="H3166" i="11"/>
  <c r="I3181" i="11"/>
  <c r="H3188" i="11"/>
  <c r="H3234" i="11"/>
  <c r="H3243" i="11"/>
  <c r="H3252" i="11"/>
  <c r="I3286" i="11"/>
  <c r="I3296" i="11"/>
  <c r="H3304" i="11"/>
  <c r="H3365" i="11"/>
  <c r="I3374" i="11"/>
  <c r="I3384" i="11"/>
  <c r="H3395" i="11"/>
  <c r="E3395" i="11"/>
  <c r="I3395" i="11" s="1"/>
  <c r="I3415" i="11"/>
  <c r="H3436" i="11"/>
  <c r="I3534" i="11"/>
  <c r="I3606" i="11"/>
  <c r="E2783" i="11"/>
  <c r="I2783" i="11" s="1"/>
  <c r="I2876" i="11"/>
  <c r="E2903" i="11"/>
  <c r="I2903" i="11" s="1"/>
  <c r="E2907" i="11"/>
  <c r="I2907" i="11" s="1"/>
  <c r="H2911" i="11"/>
  <c r="H2926" i="11"/>
  <c r="E2926" i="11"/>
  <c r="I2926" i="11" s="1"/>
  <c r="H2961" i="11"/>
  <c r="I3004" i="11"/>
  <c r="I3012" i="11"/>
  <c r="H3016" i="11"/>
  <c r="E3024" i="11"/>
  <c r="I3024" i="11" s="1"/>
  <c r="H3041" i="11"/>
  <c r="H3066" i="11"/>
  <c r="I3083" i="11"/>
  <c r="I3094" i="11"/>
  <c r="H3100" i="11"/>
  <c r="H3105" i="11"/>
  <c r="E3139" i="11"/>
  <c r="I3139" i="11" s="1"/>
  <c r="I3147" i="11"/>
  <c r="E3153" i="11"/>
  <c r="I3153" i="11" s="1"/>
  <c r="H3153" i="11"/>
  <c r="I3167" i="11"/>
  <c r="I3174" i="11"/>
  <c r="I3196" i="11"/>
  <c r="H3206" i="11"/>
  <c r="E3206" i="11"/>
  <c r="I3206" i="11" s="1"/>
  <c r="H3235" i="11"/>
  <c r="H3264" i="11"/>
  <c r="E3264" i="11"/>
  <c r="I3264" i="11" s="1"/>
  <c r="I3287" i="11"/>
  <c r="I3304" i="11"/>
  <c r="I3314" i="11"/>
  <c r="I3325" i="11"/>
  <c r="I3336" i="11"/>
  <c r="I3346" i="11"/>
  <c r="I3365" i="11"/>
  <c r="I3375" i="11"/>
  <c r="I3405" i="11"/>
  <c r="I3660" i="11"/>
  <c r="I3727" i="11"/>
  <c r="I3742" i="11"/>
  <c r="I3838" i="11"/>
  <c r="I3982" i="11"/>
  <c r="I2811" i="11"/>
  <c r="I2880" i="11"/>
  <c r="I2884" i="11"/>
  <c r="I2915" i="11"/>
  <c r="H2919" i="11"/>
  <c r="H2934" i="11"/>
  <c r="E2934" i="11"/>
  <c r="I2934" i="11" s="1"/>
  <c r="I3008" i="11"/>
  <c r="I3016" i="11"/>
  <c r="H3046" i="11"/>
  <c r="I3051" i="11"/>
  <c r="I3077" i="11"/>
  <c r="E3095" i="11"/>
  <c r="I3095" i="11" s="1"/>
  <c r="H3095" i="11"/>
  <c r="H3106" i="11"/>
  <c r="E3106" i="11"/>
  <c r="I3106" i="11" s="1"/>
  <c r="E3127" i="11"/>
  <c r="I3127" i="11" s="1"/>
  <c r="H3127" i="11"/>
  <c r="H3133" i="11"/>
  <c r="H3140" i="11"/>
  <c r="E3154" i="11"/>
  <c r="I3154" i="11" s="1"/>
  <c r="H3154" i="11"/>
  <c r="H3168" i="11"/>
  <c r="H3226" i="11"/>
  <c r="H3278" i="11"/>
  <c r="I3288" i="11"/>
  <c r="I3315" i="11"/>
  <c r="H3326" i="11"/>
  <c r="E3326" i="11"/>
  <c r="I3326" i="11" s="1"/>
  <c r="H3406" i="11"/>
  <c r="E3406" i="11"/>
  <c r="I3406" i="11" s="1"/>
  <c r="I3416" i="11"/>
  <c r="H3427" i="11"/>
  <c r="I3478" i="11"/>
  <c r="I3524" i="11"/>
  <c r="I3621" i="11"/>
  <c r="E3675" i="11"/>
  <c r="I3675" i="11" s="1"/>
  <c r="H3675" i="11"/>
  <c r="H2790" i="11"/>
  <c r="I2892" i="11"/>
  <c r="E2919" i="11"/>
  <c r="I2919" i="11" s="1"/>
  <c r="H2927" i="11"/>
  <c r="H2942" i="11"/>
  <c r="E2942" i="11"/>
  <c r="I2942" i="11" s="1"/>
  <c r="H2946" i="11"/>
  <c r="H2977" i="11"/>
  <c r="H3077" i="11"/>
  <c r="E3089" i="11"/>
  <c r="I3089" i="11" s="1"/>
  <c r="H3089" i="11"/>
  <c r="H3101" i="11"/>
  <c r="E3133" i="11"/>
  <c r="I3133" i="11" s="1"/>
  <c r="I3168" i="11"/>
  <c r="I3182" i="11"/>
  <c r="H3197" i="11"/>
  <c r="E3197" i="11"/>
  <c r="I3197" i="11" s="1"/>
  <c r="I3208" i="11"/>
  <c r="I3226" i="11"/>
  <c r="I3266" i="11"/>
  <c r="H3298" i="11"/>
  <c r="I3306" i="11"/>
  <c r="H3347" i="11"/>
  <c r="H3357" i="11"/>
  <c r="I3376" i="11"/>
  <c r="I3387" i="11"/>
  <c r="H3397" i="11"/>
  <c r="I3407" i="11"/>
  <c r="I3449" i="11"/>
  <c r="H3458" i="11"/>
  <c r="H3593" i="11"/>
  <c r="E3593" i="11"/>
  <c r="I3593" i="11" s="1"/>
  <c r="I3608" i="11"/>
  <c r="I3702" i="11"/>
  <c r="H3230" i="11"/>
  <c r="H3233" i="11"/>
  <c r="H3353" i="11"/>
  <c r="E3353" i="11"/>
  <c r="I3353" i="11" s="1"/>
  <c r="H3414" i="11"/>
  <c r="H3431" i="11"/>
  <c r="E3431" i="11"/>
  <c r="I3431" i="11" s="1"/>
  <c r="E3448" i="11"/>
  <c r="I3448" i="11" s="1"/>
  <c r="H3448" i="11"/>
  <c r="I3466" i="11"/>
  <c r="H3511" i="11"/>
  <c r="E3511" i="11"/>
  <c r="I3511" i="11" s="1"/>
  <c r="H3526" i="11"/>
  <c r="I3609" i="11"/>
  <c r="I3623" i="11"/>
  <c r="I3676" i="11"/>
  <c r="I3706" i="11"/>
  <c r="H3735" i="11"/>
  <c r="H3764" i="11"/>
  <c r="E3764" i="11"/>
  <c r="I3764" i="11" s="1"/>
  <c r="I3779" i="11"/>
  <c r="E3794" i="11"/>
  <c r="I3794" i="11" s="1"/>
  <c r="H3794" i="11"/>
  <c r="E3953" i="11"/>
  <c r="I3953" i="11" s="1"/>
  <c r="H3953" i="11"/>
  <c r="I4063" i="11"/>
  <c r="I4085" i="11"/>
  <c r="H4122" i="11"/>
  <c r="I3121" i="11"/>
  <c r="I3185" i="11"/>
  <c r="E3188" i="11"/>
  <c r="I3188" i="11" s="1"/>
  <c r="H3218" i="11"/>
  <c r="H3221" i="11"/>
  <c r="H3224" i="11"/>
  <c r="H3227" i="11"/>
  <c r="I3249" i="11"/>
  <c r="E3252" i="11"/>
  <c r="I3252" i="11" s="1"/>
  <c r="H3279" i="11"/>
  <c r="H3282" i="11"/>
  <c r="H3285" i="11"/>
  <c r="H3288" i="11"/>
  <c r="H3291" i="11"/>
  <c r="H3313" i="11"/>
  <c r="E3313" i="11"/>
  <c r="I3313" i="11" s="1"/>
  <c r="E3323" i="11"/>
  <c r="I3323" i="11" s="1"/>
  <c r="E3330" i="11"/>
  <c r="I3330" i="11" s="1"/>
  <c r="H3350" i="11"/>
  <c r="E3360" i="11"/>
  <c r="I3360" i="11" s="1"/>
  <c r="H3373" i="11"/>
  <c r="H3387" i="11"/>
  <c r="E3414" i="11"/>
  <c r="I3414" i="11" s="1"/>
  <c r="E3427" i="11"/>
  <c r="I3427" i="11" s="1"/>
  <c r="E3444" i="11"/>
  <c r="I3444" i="11" s="1"/>
  <c r="H3475" i="11"/>
  <c r="H3502" i="11"/>
  <c r="E3526" i="11"/>
  <c r="I3526" i="11" s="1"/>
  <c r="H3531" i="11"/>
  <c r="H3580" i="11"/>
  <c r="H3586" i="11"/>
  <c r="I3610" i="11"/>
  <c r="H3639" i="11"/>
  <c r="H3668" i="11"/>
  <c r="E3668" i="11"/>
  <c r="I3668" i="11" s="1"/>
  <c r="I3677" i="11"/>
  <c r="E3735" i="11"/>
  <c r="I3735" i="11" s="1"/>
  <c r="H3756" i="11"/>
  <c r="I3780" i="11"/>
  <c r="H3830" i="11"/>
  <c r="I3848" i="11"/>
  <c r="H3868" i="11"/>
  <c r="H3943" i="11"/>
  <c r="E3943" i="11"/>
  <c r="I3943" i="11" s="1"/>
  <c r="I4052" i="11"/>
  <c r="I4158" i="11"/>
  <c r="I4196" i="11"/>
  <c r="E4220" i="11"/>
  <c r="I4220" i="11" s="1"/>
  <c r="H4220" i="11"/>
  <c r="E4249" i="11"/>
  <c r="I4249" i="11" s="1"/>
  <c r="H4249" i="11"/>
  <c r="E3115" i="11"/>
  <c r="I3115" i="11" s="1"/>
  <c r="E3170" i="11"/>
  <c r="I3170" i="11" s="1"/>
  <c r="E3173" i="11"/>
  <c r="I3173" i="11" s="1"/>
  <c r="E3176" i="11"/>
  <c r="I3176" i="11" s="1"/>
  <c r="E3179" i="11"/>
  <c r="I3179" i="11" s="1"/>
  <c r="E3234" i="11"/>
  <c r="I3234" i="11" s="1"/>
  <c r="E3237" i="11"/>
  <c r="I3237" i="11" s="1"/>
  <c r="I3243" i="11"/>
  <c r="I3307" i="11"/>
  <c r="H3377" i="11"/>
  <c r="E3377" i="11"/>
  <c r="I3377" i="11" s="1"/>
  <c r="I3403" i="11"/>
  <c r="H3479" i="11"/>
  <c r="I3488" i="11"/>
  <c r="I3493" i="11"/>
  <c r="I3502" i="11"/>
  <c r="I3560" i="11"/>
  <c r="I3573" i="11"/>
  <c r="I3580" i="11"/>
  <c r="I3587" i="11"/>
  <c r="I3639" i="11"/>
  <c r="I3669" i="11"/>
  <c r="I3699" i="11"/>
  <c r="I3743" i="11"/>
  <c r="H3750" i="11"/>
  <c r="H3757" i="11"/>
  <c r="H3766" i="11"/>
  <c r="H3821" i="11"/>
  <c r="I3830" i="11"/>
  <c r="I3878" i="11"/>
  <c r="I3905" i="11"/>
  <c r="H3933" i="11"/>
  <c r="I3944" i="11"/>
  <c r="I3984" i="11"/>
  <c r="H4022" i="11"/>
  <c r="E4022" i="11"/>
  <c r="I4022" i="11" s="1"/>
  <c r="H4032" i="11"/>
  <c r="I4087" i="11"/>
  <c r="E3014" i="11"/>
  <c r="I3014" i="11" s="1"/>
  <c r="E3022" i="11"/>
  <c r="I3022" i="11" s="1"/>
  <c r="E3030" i="11"/>
  <c r="I3030" i="11" s="1"/>
  <c r="E3038" i="11"/>
  <c r="I3038" i="11" s="1"/>
  <c r="E3046" i="11"/>
  <c r="I3046" i="11" s="1"/>
  <c r="I3097" i="11"/>
  <c r="E3100" i="11"/>
  <c r="I3100" i="11" s="1"/>
  <c r="I3161" i="11"/>
  <c r="E3164" i="11"/>
  <c r="I3164" i="11" s="1"/>
  <c r="H3191" i="11"/>
  <c r="I3225" i="11"/>
  <c r="E3228" i="11"/>
  <c r="I3228" i="11" s="1"/>
  <c r="H3255" i="11"/>
  <c r="I3289" i="11"/>
  <c r="E3292" i="11"/>
  <c r="I3292" i="11" s="1"/>
  <c r="E3320" i="11"/>
  <c r="I3320" i="11" s="1"/>
  <c r="E3347" i="11"/>
  <c r="I3347" i="11" s="1"/>
  <c r="E3354" i="11"/>
  <c r="I3354" i="11" s="1"/>
  <c r="H3374" i="11"/>
  <c r="E3381" i="11"/>
  <c r="I3381" i="11" s="1"/>
  <c r="H3411" i="11"/>
  <c r="E3419" i="11"/>
  <c r="I3419" i="11" s="1"/>
  <c r="E3436" i="11"/>
  <c r="I3436" i="11" s="1"/>
  <c r="H3462" i="11"/>
  <c r="E3479" i="11"/>
  <c r="I3479" i="11" s="1"/>
  <c r="I3498" i="11"/>
  <c r="I3503" i="11"/>
  <c r="I3522" i="11"/>
  <c r="H3532" i="11"/>
  <c r="I3581" i="11"/>
  <c r="I3603" i="11"/>
  <c r="I3647" i="11"/>
  <c r="H3654" i="11"/>
  <c r="H3661" i="11"/>
  <c r="H3706" i="11"/>
  <c r="E3728" i="11"/>
  <c r="I3728" i="11" s="1"/>
  <c r="H3728" i="11"/>
  <c r="I3736" i="11"/>
  <c r="I3744" i="11"/>
  <c r="I3758" i="11"/>
  <c r="H3813" i="11"/>
  <c r="I3840" i="11"/>
  <c r="H3869" i="11"/>
  <c r="H3905" i="11"/>
  <c r="I3933" i="11"/>
  <c r="I4159" i="11"/>
  <c r="I4172" i="11"/>
  <c r="I3155" i="11"/>
  <c r="I3219" i="11"/>
  <c r="I3283" i="11"/>
  <c r="H3337" i="11"/>
  <c r="E3337" i="11"/>
  <c r="I3337" i="11" s="1"/>
  <c r="H3378" i="11"/>
  <c r="I3411" i="11"/>
  <c r="I3458" i="11"/>
  <c r="I3462" i="11"/>
  <c r="I3489" i="11"/>
  <c r="H3517" i="11"/>
  <c r="E3517" i="11"/>
  <c r="I3517" i="11" s="1"/>
  <c r="I3532" i="11"/>
  <c r="H3538" i="11"/>
  <c r="H3560" i="11"/>
  <c r="E3632" i="11"/>
  <c r="I3632" i="11" s="1"/>
  <c r="H3632" i="11"/>
  <c r="I3640" i="11"/>
  <c r="I3648" i="11"/>
  <c r="I3662" i="11"/>
  <c r="I3678" i="11"/>
  <c r="I3692" i="11"/>
  <c r="E3707" i="11"/>
  <c r="I3707" i="11" s="1"/>
  <c r="H3707" i="11"/>
  <c r="E3714" i="11"/>
  <c r="I3714" i="11" s="1"/>
  <c r="H3714" i="11"/>
  <c r="E3721" i="11"/>
  <c r="I3721" i="11" s="1"/>
  <c r="H3721" i="11"/>
  <c r="I3737" i="11"/>
  <c r="I3751" i="11"/>
  <c r="I3789" i="11"/>
  <c r="H3805" i="11"/>
  <c r="I3860" i="11"/>
  <c r="I3869" i="11"/>
  <c r="H3934" i="11"/>
  <c r="E3934" i="11"/>
  <c r="I3934" i="11" s="1"/>
  <c r="I3976" i="11"/>
  <c r="H4173" i="11"/>
  <c r="E4173" i="11"/>
  <c r="I4173" i="11" s="1"/>
  <c r="I3073" i="11"/>
  <c r="H3103" i="11"/>
  <c r="I3137" i="11"/>
  <c r="E3140" i="11"/>
  <c r="I3140" i="11" s="1"/>
  <c r="H3167" i="11"/>
  <c r="I3201" i="11"/>
  <c r="E3204" i="11"/>
  <c r="I3204" i="11" s="1"/>
  <c r="H3231" i="11"/>
  <c r="I3265" i="11"/>
  <c r="E3268" i="11"/>
  <c r="I3268" i="11" s="1"/>
  <c r="H3295" i="11"/>
  <c r="H3334" i="11"/>
  <c r="E3378" i="11"/>
  <c r="I3378" i="11" s="1"/>
  <c r="H3428" i="11"/>
  <c r="E3441" i="11"/>
  <c r="I3441" i="11" s="1"/>
  <c r="H3445" i="11"/>
  <c r="H3471" i="11"/>
  <c r="H3498" i="11"/>
  <c r="E3538" i="11"/>
  <c r="I3538" i="11" s="1"/>
  <c r="H3549" i="11"/>
  <c r="H3567" i="11"/>
  <c r="E3567" i="11"/>
  <c r="I3567" i="11" s="1"/>
  <c r="H3574" i="11"/>
  <c r="E3596" i="11"/>
  <c r="I3596" i="11" s="1"/>
  <c r="E3611" i="11"/>
  <c r="I3611" i="11" s="1"/>
  <c r="H3611" i="11"/>
  <c r="E3618" i="11"/>
  <c r="I3618" i="11" s="1"/>
  <c r="H3618" i="11"/>
  <c r="E3625" i="11"/>
  <c r="I3625" i="11" s="1"/>
  <c r="H3625" i="11"/>
  <c r="I3641" i="11"/>
  <c r="I3655" i="11"/>
  <c r="E3685" i="11"/>
  <c r="I3685" i="11" s="1"/>
  <c r="H3699" i="11"/>
  <c r="I3708" i="11"/>
  <c r="I3738" i="11"/>
  <c r="H3797" i="11"/>
  <c r="H3822" i="11"/>
  <c r="E3822" i="11"/>
  <c r="I3822" i="11" s="1"/>
  <c r="H3870" i="11"/>
  <c r="E3870" i="11"/>
  <c r="I3870" i="11" s="1"/>
  <c r="I3880" i="11"/>
  <c r="I3888" i="11"/>
  <c r="I4014" i="11"/>
  <c r="H4114" i="11"/>
  <c r="E4114" i="11"/>
  <c r="I4114" i="11" s="1"/>
  <c r="I4212" i="11"/>
  <c r="H4522" i="11"/>
  <c r="I4598" i="11"/>
  <c r="I3067" i="11"/>
  <c r="H3097" i="11"/>
  <c r="I3131" i="11"/>
  <c r="H3161" i="11"/>
  <c r="I3195" i="11"/>
  <c r="H3225" i="11"/>
  <c r="I3259" i="11"/>
  <c r="H3289" i="11"/>
  <c r="H3361" i="11"/>
  <c r="E3361" i="11"/>
  <c r="I3361" i="11" s="1"/>
  <c r="H3385" i="11"/>
  <c r="E3385" i="11"/>
  <c r="I3385" i="11" s="1"/>
  <c r="I3428" i="11"/>
  <c r="I3445" i="11"/>
  <c r="H3454" i="11"/>
  <c r="I3472" i="11"/>
  <c r="H3476" i="11"/>
  <c r="H3499" i="11"/>
  <c r="H3508" i="11"/>
  <c r="E3508" i="11"/>
  <c r="I3508" i="11" s="1"/>
  <c r="I3533" i="11"/>
  <c r="H3575" i="11"/>
  <c r="I3589" i="11"/>
  <c r="H3603" i="11"/>
  <c r="I3612" i="11"/>
  <c r="I3642" i="11"/>
  <c r="H3671" i="11"/>
  <c r="H3700" i="11"/>
  <c r="E3700" i="11"/>
  <c r="I3700" i="11" s="1"/>
  <c r="I3709" i="11"/>
  <c r="I3767" i="11"/>
  <c r="H3790" i="11"/>
  <c r="H3814" i="11"/>
  <c r="E3814" i="11"/>
  <c r="I3814" i="11" s="1"/>
  <c r="H3861" i="11"/>
  <c r="E4115" i="11"/>
  <c r="I4115" i="11" s="1"/>
  <c r="H4115" i="11"/>
  <c r="I4522" i="11"/>
  <c r="I3113" i="11"/>
  <c r="H3143" i="11"/>
  <c r="I3177" i="11"/>
  <c r="H3207" i="11"/>
  <c r="I3241" i="11"/>
  <c r="H3271" i="11"/>
  <c r="I3305" i="11"/>
  <c r="I3331" i="11"/>
  <c r="H3358" i="11"/>
  <c r="H3382" i="11"/>
  <c r="I3450" i="11"/>
  <c r="H3455" i="11"/>
  <c r="H3459" i="11"/>
  <c r="H3467" i="11"/>
  <c r="I3476" i="11"/>
  <c r="H3485" i="11"/>
  <c r="E3485" i="11"/>
  <c r="I3485" i="11" s="1"/>
  <c r="I3499" i="11"/>
  <c r="E3523" i="11"/>
  <c r="I3523" i="11" s="1"/>
  <c r="H3523" i="11"/>
  <c r="I3544" i="11"/>
  <c r="I3556" i="11"/>
  <c r="H3604" i="11"/>
  <c r="E3604" i="11"/>
  <c r="I3604" i="11" s="1"/>
  <c r="I3613" i="11"/>
  <c r="I3671" i="11"/>
  <c r="I3701" i="11"/>
  <c r="I3731" i="11"/>
  <c r="I3790" i="11"/>
  <c r="H3806" i="11"/>
  <c r="E3806" i="11"/>
  <c r="I3806" i="11" s="1"/>
  <c r="I3824" i="11"/>
  <c r="I3843" i="11"/>
  <c r="H3852" i="11"/>
  <c r="I3872" i="11"/>
  <c r="I3978" i="11"/>
  <c r="I4016" i="11"/>
  <c r="I4127" i="11"/>
  <c r="E4297" i="11"/>
  <c r="I4297" i="11" s="1"/>
  <c r="H4297" i="11"/>
  <c r="I4442" i="11"/>
  <c r="I4464" i="11"/>
  <c r="I3171" i="11"/>
  <c r="I3235" i="11"/>
  <c r="I3299" i="11"/>
  <c r="H3321" i="11"/>
  <c r="E3321" i="11"/>
  <c r="I3321" i="11" s="1"/>
  <c r="H3386" i="11"/>
  <c r="I3437" i="11"/>
  <c r="I3459" i="11"/>
  <c r="I3486" i="11"/>
  <c r="I3490" i="11"/>
  <c r="I3509" i="11"/>
  <c r="I3550" i="11"/>
  <c r="H3583" i="11"/>
  <c r="I3605" i="11"/>
  <c r="I3635" i="11"/>
  <c r="I3679" i="11"/>
  <c r="H3686" i="11"/>
  <c r="H3693" i="11"/>
  <c r="E3760" i="11"/>
  <c r="I3760" i="11" s="1"/>
  <c r="H3760" i="11"/>
  <c r="H3775" i="11"/>
  <c r="H3783" i="11"/>
  <c r="H3798" i="11"/>
  <c r="E3798" i="11"/>
  <c r="I3798" i="11" s="1"/>
  <c r="I3816" i="11"/>
  <c r="I3825" i="11"/>
  <c r="I3834" i="11"/>
  <c r="I3852" i="11"/>
  <c r="E3938" i="11"/>
  <c r="I3938" i="11" s="1"/>
  <c r="H3938" i="11"/>
  <c r="E3968" i="11"/>
  <c r="I3968" i="11" s="1"/>
  <c r="H3968" i="11"/>
  <c r="H3997" i="11"/>
  <c r="E4017" i="11"/>
  <c r="I4017" i="11" s="1"/>
  <c r="H4017" i="11"/>
  <c r="I4092" i="11"/>
  <c r="I4151" i="11"/>
  <c r="H4328" i="11"/>
  <c r="E4328" i="11"/>
  <c r="I4328" i="11" s="1"/>
  <c r="I4453" i="11"/>
  <c r="I3217" i="11"/>
  <c r="E3220" i="11"/>
  <c r="I3220" i="11" s="1"/>
  <c r="I3281" i="11"/>
  <c r="E3284" i="11"/>
  <c r="I3284" i="11" s="1"/>
  <c r="H3318" i="11"/>
  <c r="E3328" i="11"/>
  <c r="I3328" i="11" s="1"/>
  <c r="E3355" i="11"/>
  <c r="I3355" i="11" s="1"/>
  <c r="E3362" i="11"/>
  <c r="I3362" i="11" s="1"/>
  <c r="E3386" i="11"/>
  <c r="I3386" i="11" s="1"/>
  <c r="H3393" i="11"/>
  <c r="E3393" i="11"/>
  <c r="I3393" i="11" s="1"/>
  <c r="E3397" i="11"/>
  <c r="I3397" i="11" s="1"/>
  <c r="H3438" i="11"/>
  <c r="H3442" i="11"/>
  <c r="H3468" i="11"/>
  <c r="E3468" i="11"/>
  <c r="I3468" i="11" s="1"/>
  <c r="E3495" i="11"/>
  <c r="I3495" i="11" s="1"/>
  <c r="I3583" i="11"/>
  <c r="H3590" i="11"/>
  <c r="H3597" i="11"/>
  <c r="E3664" i="11"/>
  <c r="I3664" i="11" s="1"/>
  <c r="H3664" i="11"/>
  <c r="I3672" i="11"/>
  <c r="I3680" i="11"/>
  <c r="I3694" i="11"/>
  <c r="I3710" i="11"/>
  <c r="I3724" i="11"/>
  <c r="E3739" i="11"/>
  <c r="I3739" i="11" s="1"/>
  <c r="H3739" i="11"/>
  <c r="E3746" i="11"/>
  <c r="I3746" i="11" s="1"/>
  <c r="H3746" i="11"/>
  <c r="E3753" i="11"/>
  <c r="I3753" i="11" s="1"/>
  <c r="H3753" i="11"/>
  <c r="I3775" i="11"/>
  <c r="H3791" i="11"/>
  <c r="I3808" i="11"/>
  <c r="H3844" i="11"/>
  <c r="I3862" i="11"/>
  <c r="I3900" i="11"/>
  <c r="I3909" i="11"/>
  <c r="I3997" i="11"/>
  <c r="H4007" i="11"/>
  <c r="E4007" i="11"/>
  <c r="I4007" i="11" s="1"/>
  <c r="I4129" i="11"/>
  <c r="H4405" i="11"/>
  <c r="E4405" i="11"/>
  <c r="I4405" i="11" s="1"/>
  <c r="E3214" i="11"/>
  <c r="I3214" i="11" s="1"/>
  <c r="E3278" i="11"/>
  <c r="I3278" i="11" s="1"/>
  <c r="E3318" i="11"/>
  <c r="I3318" i="11" s="1"/>
  <c r="H3345" i="11"/>
  <c r="E3345" i="11"/>
  <c r="I3345" i="11" s="1"/>
  <c r="H3394" i="11"/>
  <c r="H3421" i="11"/>
  <c r="H3425" i="11"/>
  <c r="E3438" i="11"/>
  <c r="I3438" i="11" s="1"/>
  <c r="E3442" i="11"/>
  <c r="I3442" i="11" s="1"/>
  <c r="H3477" i="11"/>
  <c r="H3481" i="11"/>
  <c r="H3514" i="11"/>
  <c r="E3514" i="11"/>
  <c r="I3514" i="11" s="1"/>
  <c r="H3529" i="11"/>
  <c r="E3590" i="11"/>
  <c r="I3590" i="11" s="1"/>
  <c r="I3598" i="11"/>
  <c r="E3614" i="11"/>
  <c r="I3614" i="11" s="1"/>
  <c r="E3628" i="11"/>
  <c r="I3628" i="11" s="1"/>
  <c r="E3643" i="11"/>
  <c r="I3643" i="11" s="1"/>
  <c r="H3643" i="11"/>
  <c r="E3650" i="11"/>
  <c r="I3650" i="11" s="1"/>
  <c r="H3650" i="11"/>
  <c r="E3657" i="11"/>
  <c r="I3657" i="11" s="1"/>
  <c r="H3657" i="11"/>
  <c r="I3673" i="11"/>
  <c r="I3687" i="11"/>
  <c r="E3717" i="11"/>
  <c r="I3717" i="11" s="1"/>
  <c r="I3740" i="11"/>
  <c r="I3776" i="11"/>
  <c r="I3800" i="11"/>
  <c r="H3825" i="11"/>
  <c r="I3835" i="11"/>
  <c r="I3939" i="11"/>
  <c r="H3958" i="11"/>
  <c r="E3958" i="11"/>
  <c r="I3958" i="11" s="1"/>
  <c r="I4008" i="11"/>
  <c r="I4036" i="11"/>
  <c r="I4058" i="11"/>
  <c r="H4165" i="11"/>
  <c r="I4229" i="11"/>
  <c r="H4420" i="11"/>
  <c r="I3065" i="11"/>
  <c r="I3129" i="11"/>
  <c r="H3159" i="11"/>
  <c r="I3193" i="11"/>
  <c r="H3223" i="11"/>
  <c r="I3257" i="11"/>
  <c r="H3287" i="11"/>
  <c r="H3342" i="11"/>
  <c r="H3390" i="11"/>
  <c r="E3394" i="11"/>
  <c r="I3394" i="11" s="1"/>
  <c r="H3401" i="11"/>
  <c r="E3401" i="11"/>
  <c r="I3401" i="11" s="1"/>
  <c r="E3421" i="11"/>
  <c r="I3421" i="11" s="1"/>
  <c r="E3425" i="11"/>
  <c r="I3425" i="11" s="1"/>
  <c r="H3451" i="11"/>
  <c r="E3451" i="11"/>
  <c r="I3451" i="11" s="1"/>
  <c r="E3529" i="11"/>
  <c r="I3529" i="11" s="1"/>
  <c r="H3557" i="11"/>
  <c r="H3563" i="11"/>
  <c r="E3570" i="11"/>
  <c r="I3570" i="11" s="1"/>
  <c r="H3570" i="11"/>
  <c r="H3577" i="11"/>
  <c r="E3577" i="11"/>
  <c r="I3577" i="11" s="1"/>
  <c r="I3584" i="11"/>
  <c r="I3591" i="11"/>
  <c r="H3635" i="11"/>
  <c r="I3644" i="11"/>
  <c r="I3674" i="11"/>
  <c r="H3703" i="11"/>
  <c r="H3732" i="11"/>
  <c r="E3732" i="11"/>
  <c r="I3732" i="11" s="1"/>
  <c r="I3741" i="11"/>
  <c r="I3777" i="11"/>
  <c r="H3817" i="11"/>
  <c r="E3826" i="11"/>
  <c r="I3826" i="11" s="1"/>
  <c r="H3826" i="11"/>
  <c r="I3836" i="11"/>
  <c r="I3854" i="11"/>
  <c r="H3892" i="11"/>
  <c r="E3892" i="11"/>
  <c r="I3892" i="11" s="1"/>
  <c r="H3919" i="11"/>
  <c r="E3919" i="11"/>
  <c r="I3919" i="11" s="1"/>
  <c r="E4166" i="11"/>
  <c r="I4166" i="11" s="1"/>
  <c r="H4166" i="11"/>
  <c r="H3217" i="11"/>
  <c r="H3281" i="11"/>
  <c r="E3342" i="11"/>
  <c r="I3342" i="11" s="1"/>
  <c r="H3369" i="11"/>
  <c r="E3369" i="11"/>
  <c r="I3369" i="11" s="1"/>
  <c r="E3390" i="11"/>
  <c r="I3390" i="11" s="1"/>
  <c r="H3402" i="11"/>
  <c r="H3434" i="11"/>
  <c r="I3456" i="11"/>
  <c r="H3464" i="11"/>
  <c r="H3482" i="11"/>
  <c r="H3491" i="11"/>
  <c r="E3496" i="11"/>
  <c r="I3496" i="11" s="1"/>
  <c r="H3496" i="11"/>
  <c r="H3505" i="11"/>
  <c r="E3505" i="11"/>
  <c r="I3505" i="11" s="1"/>
  <c r="H3535" i="11"/>
  <c r="E3557" i="11"/>
  <c r="I3557" i="11" s="1"/>
  <c r="H3585" i="11"/>
  <c r="H3607" i="11"/>
  <c r="H3636" i="11"/>
  <c r="E3636" i="11"/>
  <c r="I3636" i="11" s="1"/>
  <c r="I3645" i="11"/>
  <c r="E3703" i="11"/>
  <c r="I3703" i="11" s="1"/>
  <c r="I3733" i="11"/>
  <c r="I3763" i="11"/>
  <c r="I3778" i="11"/>
  <c r="H3809" i="11"/>
  <c r="H3846" i="11"/>
  <c r="I3910" i="11"/>
  <c r="I4119" i="11"/>
  <c r="H4143" i="11"/>
  <c r="I3233" i="11"/>
  <c r="I3297" i="11"/>
  <c r="I3339" i="11"/>
  <c r="H3366" i="11"/>
  <c r="H3398" i="11"/>
  <c r="H3409" i="11"/>
  <c r="H3417" i="11"/>
  <c r="I3426" i="11"/>
  <c r="I3452" i="11"/>
  <c r="I3482" i="11"/>
  <c r="H3492" i="11"/>
  <c r="I3525" i="11"/>
  <c r="I3530" i="11"/>
  <c r="I3535" i="11"/>
  <c r="H3541" i="11"/>
  <c r="I3551" i="11"/>
  <c r="H3564" i="11"/>
  <c r="I3607" i="11"/>
  <c r="I3637" i="11"/>
  <c r="I3667" i="11"/>
  <c r="I3711" i="11"/>
  <c r="H3718" i="11"/>
  <c r="H3725" i="11"/>
  <c r="E3786" i="11"/>
  <c r="I3786" i="11" s="1"/>
  <c r="H3786" i="11"/>
  <c r="H3828" i="11"/>
  <c r="E3865" i="11"/>
  <c r="I3865" i="11" s="1"/>
  <c r="H3865" i="11"/>
  <c r="I3920" i="11"/>
  <c r="I3950" i="11"/>
  <c r="H3329" i="11"/>
  <c r="E3329" i="11"/>
  <c r="I3329" i="11" s="1"/>
  <c r="E3366" i="11"/>
  <c r="I3366" i="11" s="1"/>
  <c r="E3398" i="11"/>
  <c r="I3398" i="11" s="1"/>
  <c r="H3410" i="11"/>
  <c r="H3418" i="11"/>
  <c r="H3422" i="11"/>
  <c r="I3435" i="11"/>
  <c r="H3439" i="11"/>
  <c r="H3465" i="11"/>
  <c r="E3492" i="11"/>
  <c r="I3492" i="11" s="1"/>
  <c r="I3506" i="11"/>
  <c r="E3520" i="11"/>
  <c r="I3520" i="11" s="1"/>
  <c r="H3520" i="11"/>
  <c r="E3541" i="11"/>
  <c r="I3541" i="11" s="1"/>
  <c r="I3552" i="11"/>
  <c r="I3586" i="11"/>
  <c r="I3615" i="11"/>
  <c r="H3622" i="11"/>
  <c r="H3629" i="11"/>
  <c r="E3696" i="11"/>
  <c r="I3696" i="11" s="1"/>
  <c r="H3696" i="11"/>
  <c r="I3704" i="11"/>
  <c r="I3712" i="11"/>
  <c r="I3726" i="11"/>
  <c r="I3771" i="11"/>
  <c r="E3856" i="11"/>
  <c r="I3856" i="11" s="1"/>
  <c r="H3856" i="11"/>
  <c r="I3876" i="11"/>
  <c r="I3902" i="11"/>
  <c r="I3972" i="11"/>
  <c r="H4039" i="11"/>
  <c r="E4039" i="11"/>
  <c r="I4039" i="11" s="1"/>
  <c r="I3797" i="11"/>
  <c r="I3805" i="11"/>
  <c r="I3813" i="11"/>
  <c r="I3821" i="11"/>
  <c r="I3874" i="11"/>
  <c r="I3883" i="11"/>
  <c r="H3887" i="11"/>
  <c r="E3887" i="11"/>
  <c r="I3887" i="11" s="1"/>
  <c r="H3910" i="11"/>
  <c r="I3915" i="11"/>
  <c r="I3924" i="11"/>
  <c r="I3929" i="11"/>
  <c r="I3948" i="11"/>
  <c r="H3973" i="11"/>
  <c r="I3993" i="11"/>
  <c r="I4012" i="11"/>
  <c r="I4032" i="11"/>
  <c r="I4079" i="11"/>
  <c r="H4100" i="11"/>
  <c r="E4100" i="11"/>
  <c r="I4100" i="11" s="1"/>
  <c r="I4122" i="11"/>
  <c r="H4159" i="11"/>
  <c r="I4181" i="11"/>
  <c r="I4189" i="11"/>
  <c r="H4221" i="11"/>
  <c r="I4230" i="11"/>
  <c r="E4259" i="11"/>
  <c r="I4259" i="11" s="1"/>
  <c r="H4259" i="11"/>
  <c r="I4269" i="11"/>
  <c r="H4317" i="11"/>
  <c r="E4317" i="11"/>
  <c r="I4317" i="11" s="1"/>
  <c r="H4329" i="11"/>
  <c r="E4329" i="11"/>
  <c r="I4329" i="11" s="1"/>
  <c r="H4352" i="11"/>
  <c r="E4352" i="11"/>
  <c r="I4352" i="11" s="1"/>
  <c r="H4365" i="11"/>
  <c r="E4365" i="11"/>
  <c r="I4365" i="11" s="1"/>
  <c r="H4421" i="11"/>
  <c r="E4421" i="11"/>
  <c r="I4421" i="11" s="1"/>
  <c r="H4692" i="11"/>
  <c r="I3954" i="11"/>
  <c r="I3973" i="11"/>
  <c r="H3983" i="11"/>
  <c r="E3983" i="11"/>
  <c r="I3983" i="11" s="1"/>
  <c r="H3998" i="11"/>
  <c r="I4018" i="11"/>
  <c r="I4093" i="11"/>
  <c r="H4108" i="11"/>
  <c r="I4197" i="11"/>
  <c r="I4205" i="11"/>
  <c r="H4240" i="11"/>
  <c r="E4240" i="11"/>
  <c r="I4240" i="11" s="1"/>
  <c r="H4393" i="11"/>
  <c r="H4502" i="11"/>
  <c r="I4549" i="11"/>
  <c r="H4564" i="11"/>
  <c r="H4587" i="11"/>
  <c r="H3839" i="11"/>
  <c r="E3839" i="11"/>
  <c r="I3839" i="11" s="1"/>
  <c r="I3857" i="11"/>
  <c r="I3861" i="11"/>
  <c r="H3901" i="11"/>
  <c r="I3906" i="11"/>
  <c r="H3944" i="11"/>
  <c r="H3949" i="11"/>
  <c r="I3969" i="11"/>
  <c r="I3988" i="11"/>
  <c r="E3998" i="11"/>
  <c r="I3998" i="11" s="1"/>
  <c r="H4008" i="11"/>
  <c r="H4013" i="11"/>
  <c r="I4033" i="11"/>
  <c r="I4060" i="11"/>
  <c r="H4101" i="11"/>
  <c r="I4108" i="11"/>
  <c r="E4145" i="11"/>
  <c r="I4145" i="11" s="1"/>
  <c r="H4145" i="11"/>
  <c r="I4167" i="11"/>
  <c r="E4182" i="11"/>
  <c r="I4182" i="11" s="1"/>
  <c r="H4182" i="11"/>
  <c r="I4319" i="11"/>
  <c r="I4331" i="11"/>
  <c r="H4408" i="11"/>
  <c r="I4479" i="11"/>
  <c r="I4490" i="11"/>
  <c r="H4503" i="11"/>
  <c r="I3554" i="11"/>
  <c r="I3802" i="11"/>
  <c r="I3810" i="11"/>
  <c r="I3818" i="11"/>
  <c r="H3848" i="11"/>
  <c r="I3866" i="11"/>
  <c r="I3875" i="11"/>
  <c r="H3879" i="11"/>
  <c r="E3879" i="11"/>
  <c r="I3879" i="11" s="1"/>
  <c r="I3897" i="11"/>
  <c r="I3901" i="11"/>
  <c r="H3920" i="11"/>
  <c r="H3925" i="11"/>
  <c r="I3930" i="11"/>
  <c r="I3949" i="11"/>
  <c r="H3959" i="11"/>
  <c r="E3959" i="11"/>
  <c r="I3959" i="11" s="1"/>
  <c r="H3974" i="11"/>
  <c r="I3994" i="11"/>
  <c r="I4013" i="11"/>
  <c r="H4023" i="11"/>
  <c r="E4023" i="11"/>
  <c r="I4023" i="11" s="1"/>
  <c r="I4040" i="11"/>
  <c r="I4053" i="11"/>
  <c r="I4094" i="11"/>
  <c r="E4102" i="11"/>
  <c r="I4102" i="11" s="1"/>
  <c r="H4102" i="11"/>
  <c r="H4109" i="11"/>
  <c r="I4138" i="11"/>
  <c r="E4153" i="11"/>
  <c r="I4153" i="11" s="1"/>
  <c r="H4153" i="11"/>
  <c r="E4160" i="11"/>
  <c r="I4160" i="11" s="1"/>
  <c r="H4160" i="11"/>
  <c r="I4183" i="11"/>
  <c r="I4190" i="11"/>
  <c r="I4206" i="11"/>
  <c r="E4223" i="11"/>
  <c r="I4223" i="11" s="1"/>
  <c r="H4223" i="11"/>
  <c r="E4242" i="11"/>
  <c r="I4242" i="11" s="1"/>
  <c r="H4242" i="11"/>
  <c r="H4261" i="11"/>
  <c r="E4261" i="11"/>
  <c r="I4261" i="11" s="1"/>
  <c r="H4409" i="11"/>
  <c r="E3409" i="11"/>
  <c r="I3409" i="11" s="1"/>
  <c r="E3417" i="11"/>
  <c r="I3417" i="11" s="1"/>
  <c r="E3434" i="11"/>
  <c r="I3434" i="11" s="1"/>
  <c r="E3454" i="11"/>
  <c r="I3454" i="11" s="1"/>
  <c r="E3471" i="11"/>
  <c r="I3471" i="11" s="1"/>
  <c r="E3491" i="11"/>
  <c r="I3491" i="11" s="1"/>
  <c r="E3564" i="11"/>
  <c r="I3564" i="11" s="1"/>
  <c r="E3574" i="11"/>
  <c r="I3574" i="11" s="1"/>
  <c r="E3597" i="11"/>
  <c r="I3597" i="11" s="1"/>
  <c r="E3622" i="11"/>
  <c r="I3622" i="11" s="1"/>
  <c r="E3629" i="11"/>
  <c r="I3629" i="11" s="1"/>
  <c r="E3654" i="11"/>
  <c r="I3654" i="11" s="1"/>
  <c r="E3661" i="11"/>
  <c r="I3661" i="11" s="1"/>
  <c r="E3686" i="11"/>
  <c r="I3686" i="11" s="1"/>
  <c r="E3693" i="11"/>
  <c r="I3693" i="11" s="1"/>
  <c r="E3718" i="11"/>
  <c r="I3718" i="11" s="1"/>
  <c r="E3725" i="11"/>
  <c r="I3725" i="11" s="1"/>
  <c r="E3750" i="11"/>
  <c r="I3750" i="11" s="1"/>
  <c r="E3757" i="11"/>
  <c r="I3757" i="11" s="1"/>
  <c r="E3783" i="11"/>
  <c r="I3783" i="11" s="1"/>
  <c r="I3787" i="11"/>
  <c r="E3844" i="11"/>
  <c r="I3844" i="11" s="1"/>
  <c r="H3853" i="11"/>
  <c r="H3888" i="11"/>
  <c r="H3906" i="11"/>
  <c r="H3911" i="11"/>
  <c r="E3911" i="11"/>
  <c r="I3911" i="11" s="1"/>
  <c r="I3925" i="11"/>
  <c r="I3945" i="11"/>
  <c r="I3964" i="11"/>
  <c r="H3969" i="11"/>
  <c r="E3974" i="11"/>
  <c r="I3974" i="11" s="1"/>
  <c r="H3984" i="11"/>
  <c r="H3989" i="11"/>
  <c r="I4009" i="11"/>
  <c r="E4041" i="11"/>
  <c r="I4041" i="11" s="1"/>
  <c r="H4041" i="11"/>
  <c r="I4047" i="11"/>
  <c r="H4060" i="11"/>
  <c r="I4074" i="11"/>
  <c r="E4081" i="11"/>
  <c r="I4081" i="11" s="1"/>
  <c r="H4081" i="11"/>
  <c r="H4095" i="11"/>
  <c r="E4109" i="11"/>
  <c r="I4109" i="11" s="1"/>
  <c r="I4124" i="11"/>
  <c r="H4146" i="11"/>
  <c r="E4146" i="11"/>
  <c r="I4146" i="11" s="1"/>
  <c r="I4161" i="11"/>
  <c r="H4175" i="11"/>
  <c r="E4191" i="11"/>
  <c r="I4191" i="11" s="1"/>
  <c r="H4191" i="11"/>
  <c r="I4207" i="11"/>
  <c r="E4271" i="11"/>
  <c r="I4271" i="11" s="1"/>
  <c r="H4271" i="11"/>
  <c r="E4290" i="11"/>
  <c r="I4290" i="11" s="1"/>
  <c r="H4290" i="11"/>
  <c r="I4343" i="11"/>
  <c r="H4368" i="11"/>
  <c r="E4368" i="11"/>
  <c r="I4368" i="11" s="1"/>
  <c r="E4457" i="11"/>
  <c r="I4457" i="11" s="1"/>
  <c r="H4457" i="11"/>
  <c r="H4644" i="11"/>
  <c r="I3474" i="11"/>
  <c r="I3772" i="11"/>
  <c r="H3802" i="11"/>
  <c r="H3810" i="11"/>
  <c r="H3818" i="11"/>
  <c r="I3827" i="11"/>
  <c r="H3831" i="11"/>
  <c r="E3831" i="11"/>
  <c r="I3831" i="11" s="1"/>
  <c r="I3849" i="11"/>
  <c r="I3853" i="11"/>
  <c r="H3857" i="11"/>
  <c r="H3866" i="11"/>
  <c r="I3884" i="11"/>
  <c r="H3893" i="11"/>
  <c r="H3902" i="11"/>
  <c r="I3907" i="11"/>
  <c r="I3916" i="11"/>
  <c r="I3921" i="11"/>
  <c r="H3930" i="11"/>
  <c r="H3935" i="11"/>
  <c r="E3935" i="11"/>
  <c r="I3935" i="11" s="1"/>
  <c r="H3950" i="11"/>
  <c r="I3970" i="11"/>
  <c r="I3989" i="11"/>
  <c r="H3999" i="11"/>
  <c r="E3999" i="11"/>
  <c r="I3999" i="11" s="1"/>
  <c r="H4014" i="11"/>
  <c r="H4029" i="11"/>
  <c r="H4034" i="11"/>
  <c r="H4042" i="11"/>
  <c r="I4061" i="11"/>
  <c r="E4095" i="11"/>
  <c r="I4095" i="11" s="1"/>
  <c r="I4117" i="11"/>
  <c r="E4147" i="11"/>
  <c r="I4147" i="11" s="1"/>
  <c r="H4147" i="11"/>
  <c r="H4154" i="11"/>
  <c r="E4192" i="11"/>
  <c r="I4192" i="11" s="1"/>
  <c r="H4192" i="11"/>
  <c r="E4215" i="11"/>
  <c r="I4215" i="11" s="1"/>
  <c r="H4215" i="11"/>
  <c r="I4253" i="11"/>
  <c r="E4281" i="11"/>
  <c r="I4281" i="11" s="1"/>
  <c r="H4281" i="11"/>
  <c r="I4291" i="11"/>
  <c r="E4301" i="11"/>
  <c r="I4301" i="11" s="1"/>
  <c r="H4301" i="11"/>
  <c r="H4397" i="11"/>
  <c r="E4397" i="11"/>
  <c r="I4397" i="11" s="1"/>
  <c r="I4578" i="11"/>
  <c r="H3488" i="11"/>
  <c r="H3554" i="11"/>
  <c r="H3587" i="11"/>
  <c r="I3594" i="11"/>
  <c r="I3619" i="11"/>
  <c r="I3626" i="11"/>
  <c r="I3651" i="11"/>
  <c r="I3658" i="11"/>
  <c r="I3683" i="11"/>
  <c r="I3690" i="11"/>
  <c r="I3715" i="11"/>
  <c r="I3722" i="11"/>
  <c r="I3747" i="11"/>
  <c r="I3754" i="11"/>
  <c r="I3795" i="11"/>
  <c r="I3803" i="11"/>
  <c r="I3811" i="11"/>
  <c r="I3819" i="11"/>
  <c r="I3858" i="11"/>
  <c r="I3867" i="11"/>
  <c r="H3871" i="11"/>
  <c r="E3871" i="11"/>
  <c r="I3871" i="11" s="1"/>
  <c r="I3889" i="11"/>
  <c r="I3893" i="11"/>
  <c r="H3897" i="11"/>
  <c r="H3926" i="11"/>
  <c r="I3931" i="11"/>
  <c r="I3940" i="11"/>
  <c r="H3965" i="11"/>
  <c r="I3985" i="11"/>
  <c r="I4004" i="11"/>
  <c r="I4034" i="11"/>
  <c r="I4042" i="11"/>
  <c r="H4068" i="11"/>
  <c r="E4068" i="11"/>
  <c r="I4068" i="11" s="1"/>
  <c r="E4088" i="11"/>
  <c r="I4088" i="11" s="1"/>
  <c r="H4088" i="11"/>
  <c r="I4103" i="11"/>
  <c r="H4132" i="11"/>
  <c r="E4132" i="11"/>
  <c r="I4132" i="11" s="1"/>
  <c r="I4154" i="11"/>
  <c r="E4244" i="11"/>
  <c r="I4244" i="11" s="1"/>
  <c r="H4244" i="11"/>
  <c r="I4334" i="11"/>
  <c r="H4357" i="11"/>
  <c r="E4357" i="11"/>
  <c r="I4357" i="11" s="1"/>
  <c r="I4447" i="11"/>
  <c r="H4516" i="11"/>
  <c r="I4567" i="11"/>
  <c r="I4590" i="11"/>
  <c r="H3765" i="11"/>
  <c r="H3776" i="11"/>
  <c r="H3799" i="11"/>
  <c r="H3807" i="11"/>
  <c r="H3815" i="11"/>
  <c r="H3823" i="11"/>
  <c r="H3845" i="11"/>
  <c r="H3880" i="11"/>
  <c r="I3898" i="11"/>
  <c r="H3921" i="11"/>
  <c r="E3926" i="11"/>
  <c r="I3926" i="11" s="1"/>
  <c r="I3946" i="11"/>
  <c r="I3965" i="11"/>
  <c r="H3975" i="11"/>
  <c r="E3975" i="11"/>
  <c r="I3975" i="11" s="1"/>
  <c r="H3990" i="11"/>
  <c r="I4010" i="11"/>
  <c r="E4035" i="11"/>
  <c r="I4035" i="11" s="1"/>
  <c r="H4035" i="11"/>
  <c r="I4062" i="11"/>
  <c r="H4082" i="11"/>
  <c r="E4082" i="11"/>
  <c r="I4082" i="11" s="1"/>
  <c r="E4089" i="11"/>
  <c r="I4089" i="11" s="1"/>
  <c r="H4089" i="11"/>
  <c r="E4096" i="11"/>
  <c r="I4096" i="11" s="1"/>
  <c r="H4096" i="11"/>
  <c r="I4125" i="11"/>
  <c r="H4140" i="11"/>
  <c r="H4200" i="11"/>
  <c r="E4200" i="11"/>
  <c r="I4200" i="11" s="1"/>
  <c r="E4209" i="11"/>
  <c r="I4209" i="11" s="1"/>
  <c r="H4209" i="11"/>
  <c r="E4225" i="11"/>
  <c r="I4225" i="11" s="1"/>
  <c r="H4225" i="11"/>
  <c r="I4254" i="11"/>
  <c r="E4322" i="11"/>
  <c r="I4322" i="11" s="1"/>
  <c r="H4322" i="11"/>
  <c r="H4413" i="11"/>
  <c r="E4413" i="11"/>
  <c r="I4413" i="11" s="1"/>
  <c r="I4470" i="11"/>
  <c r="H4494" i="11"/>
  <c r="E4494" i="11"/>
  <c r="I4494" i="11" s="1"/>
  <c r="I4506" i="11"/>
  <c r="H4528" i="11"/>
  <c r="I4554" i="11"/>
  <c r="I4568" i="11"/>
  <c r="H3440" i="11"/>
  <c r="H3536" i="11"/>
  <c r="H3539" i="11"/>
  <c r="H3571" i="11"/>
  <c r="I3578" i="11"/>
  <c r="H3601" i="11"/>
  <c r="H3633" i="11"/>
  <c r="H3665" i="11"/>
  <c r="H3697" i="11"/>
  <c r="H3729" i="11"/>
  <c r="H3761" i="11"/>
  <c r="E3765" i="11"/>
  <c r="I3765" i="11" s="1"/>
  <c r="E3799" i="11"/>
  <c r="I3799" i="11" s="1"/>
  <c r="E3807" i="11"/>
  <c r="I3807" i="11" s="1"/>
  <c r="E3815" i="11"/>
  <c r="I3815" i="11" s="1"/>
  <c r="E3823" i="11"/>
  <c r="I3823" i="11" s="1"/>
  <c r="I3841" i="11"/>
  <c r="I3845" i="11"/>
  <c r="H3849" i="11"/>
  <c r="H3858" i="11"/>
  <c r="H3885" i="11"/>
  <c r="H3912" i="11"/>
  <c r="H3917" i="11"/>
  <c r="I3922" i="11"/>
  <c r="H3941" i="11"/>
  <c r="I3961" i="11"/>
  <c r="I3980" i="11"/>
  <c r="H3985" i="11"/>
  <c r="E3990" i="11"/>
  <c r="I3990" i="11" s="1"/>
  <c r="H4000" i="11"/>
  <c r="H4005" i="11"/>
  <c r="I4025" i="11"/>
  <c r="H4036" i="11"/>
  <c r="E4043" i="11"/>
  <c r="I4043" i="11" s="1"/>
  <c r="H4043" i="11"/>
  <c r="E4049" i="11"/>
  <c r="I4049" i="11" s="1"/>
  <c r="H4049" i="11"/>
  <c r="H4063" i="11"/>
  <c r="H4069" i="11"/>
  <c r="H4076" i="11"/>
  <c r="E4083" i="11"/>
  <c r="I4083" i="11" s="1"/>
  <c r="H4083" i="11"/>
  <c r="I4097" i="11"/>
  <c r="I4111" i="11"/>
  <c r="H4133" i="11"/>
  <c r="I4140" i="11"/>
  <c r="E4177" i="11"/>
  <c r="I4177" i="11" s="1"/>
  <c r="H4177" i="11"/>
  <c r="I4245" i="11"/>
  <c r="H4264" i="11"/>
  <c r="E4264" i="11"/>
  <c r="I4264" i="11" s="1"/>
  <c r="H4293" i="11"/>
  <c r="H4312" i="11"/>
  <c r="E4312" i="11"/>
  <c r="I4312" i="11" s="1"/>
  <c r="H4385" i="11"/>
  <c r="I4437" i="11"/>
  <c r="H4614" i="11"/>
  <c r="I3565" i="11"/>
  <c r="I3588" i="11"/>
  <c r="H3773" i="11"/>
  <c r="I3788" i="11"/>
  <c r="I3850" i="11"/>
  <c r="I3859" i="11"/>
  <c r="H3863" i="11"/>
  <c r="E3863" i="11"/>
  <c r="I3863" i="11" s="1"/>
  <c r="I3881" i="11"/>
  <c r="I3885" i="11"/>
  <c r="H3903" i="11"/>
  <c r="E3903" i="11"/>
  <c r="I3903" i="11" s="1"/>
  <c r="I3917" i="11"/>
  <c r="I3941" i="11"/>
  <c r="H3951" i="11"/>
  <c r="E3951" i="11"/>
  <c r="I3951" i="11" s="1"/>
  <c r="H3966" i="11"/>
  <c r="I3986" i="11"/>
  <c r="I4005" i="11"/>
  <c r="H4015" i="11"/>
  <c r="E4015" i="11"/>
  <c r="I4015" i="11" s="1"/>
  <c r="I4070" i="11"/>
  <c r="I4076" i="11"/>
  <c r="H4090" i="11"/>
  <c r="I4126" i="11"/>
  <c r="E4134" i="11"/>
  <c r="I4134" i="11" s="1"/>
  <c r="H4134" i="11"/>
  <c r="H4141" i="11"/>
  <c r="I4170" i="11"/>
  <c r="H4178" i="11"/>
  <c r="E4235" i="11"/>
  <c r="I4235" i="11" s="1"/>
  <c r="H4235" i="11"/>
  <c r="I4293" i="11"/>
  <c r="E4324" i="11"/>
  <c r="I4324" i="11" s="1"/>
  <c r="H4324" i="11"/>
  <c r="I4386" i="11"/>
  <c r="H4427" i="11"/>
  <c r="I4484" i="11"/>
  <c r="I4542" i="11"/>
  <c r="I4657" i="11"/>
  <c r="I3562" i="11"/>
  <c r="E3575" i="11"/>
  <c r="I3575" i="11" s="1"/>
  <c r="E3585" i="11"/>
  <c r="I3585" i="11" s="1"/>
  <c r="I3595" i="11"/>
  <c r="I3602" i="11"/>
  <c r="I3627" i="11"/>
  <c r="I3634" i="11"/>
  <c r="I3659" i="11"/>
  <c r="I3666" i="11"/>
  <c r="I3691" i="11"/>
  <c r="I3698" i="11"/>
  <c r="I3723" i="11"/>
  <c r="I3730" i="11"/>
  <c r="I3755" i="11"/>
  <c r="I3762" i="11"/>
  <c r="E3773" i="11"/>
  <c r="I3773" i="11" s="1"/>
  <c r="E3828" i="11"/>
  <c r="I3828" i="11" s="1"/>
  <c r="H3837" i="11"/>
  <c r="H3872" i="11"/>
  <c r="I3890" i="11"/>
  <c r="I3899" i="11"/>
  <c r="I3908" i="11"/>
  <c r="I3913" i="11"/>
  <c r="H3927" i="11"/>
  <c r="E3927" i="11"/>
  <c r="I3927" i="11" s="1"/>
  <c r="I3956" i="11"/>
  <c r="E3966" i="11"/>
  <c r="I3966" i="11" s="1"/>
  <c r="H3976" i="11"/>
  <c r="H3981" i="11"/>
  <c r="I4001" i="11"/>
  <c r="I4020" i="11"/>
  <c r="H4044" i="11"/>
  <c r="E4056" i="11"/>
  <c r="I4056" i="11" s="1"/>
  <c r="H4056" i="11"/>
  <c r="H4077" i="11"/>
  <c r="I4084" i="11"/>
  <c r="I4090" i="11"/>
  <c r="H4127" i="11"/>
  <c r="E4141" i="11"/>
  <c r="I4141" i="11" s="1"/>
  <c r="I4156" i="11"/>
  <c r="E4178" i="11"/>
  <c r="I4178" i="11" s="1"/>
  <c r="H4186" i="11"/>
  <c r="E4186" i="11"/>
  <c r="I4186" i="11" s="1"/>
  <c r="I4194" i="11"/>
  <c r="H4401" i="11"/>
  <c r="H4450" i="11"/>
  <c r="H4594" i="11"/>
  <c r="I4604" i="11"/>
  <c r="I3546" i="11"/>
  <c r="I3549" i="11"/>
  <c r="H3552" i="11"/>
  <c r="I3572" i="11"/>
  <c r="H3616" i="11"/>
  <c r="I3620" i="11"/>
  <c r="H3648" i="11"/>
  <c r="I3652" i="11"/>
  <c r="H3680" i="11"/>
  <c r="I3684" i="11"/>
  <c r="I3716" i="11"/>
  <c r="I3748" i="11"/>
  <c r="H3781" i="11"/>
  <c r="I3796" i="11"/>
  <c r="I3804" i="11"/>
  <c r="I3812" i="11"/>
  <c r="I3820" i="11"/>
  <c r="I3833" i="11"/>
  <c r="I3837" i="11"/>
  <c r="H3850" i="11"/>
  <c r="I3868" i="11"/>
  <c r="H3877" i="11"/>
  <c r="H3918" i="11"/>
  <c r="I3923" i="11"/>
  <c r="I3932" i="11"/>
  <c r="I3937" i="11"/>
  <c r="H3942" i="11"/>
  <c r="I3962" i="11"/>
  <c r="I3981" i="11"/>
  <c r="H3991" i="11"/>
  <c r="E3991" i="11"/>
  <c r="I3991" i="11" s="1"/>
  <c r="H4006" i="11"/>
  <c r="I4026" i="11"/>
  <c r="H4050" i="11"/>
  <c r="E4050" i="11"/>
  <c r="I4050" i="11" s="1"/>
  <c r="E4057" i="11"/>
  <c r="I4057" i="11" s="1"/>
  <c r="H4057" i="11"/>
  <c r="H4070" i="11"/>
  <c r="I4077" i="11"/>
  <c r="I4149" i="11"/>
  <c r="E4187" i="11"/>
  <c r="I4187" i="11" s="1"/>
  <c r="H4187" i="11"/>
  <c r="I4202" i="11"/>
  <c r="I4218" i="11"/>
  <c r="H4237" i="11"/>
  <c r="E4237" i="11"/>
  <c r="I4237" i="11" s="1"/>
  <c r="E4247" i="11"/>
  <c r="I4247" i="11" s="1"/>
  <c r="H4247" i="11"/>
  <c r="E4266" i="11"/>
  <c r="I4266" i="11" s="1"/>
  <c r="H4266" i="11"/>
  <c r="I4374" i="11"/>
  <c r="H4416" i="11"/>
  <c r="I4451" i="11"/>
  <c r="H4474" i="11"/>
  <c r="H4531" i="11"/>
  <c r="H4638" i="11"/>
  <c r="H3609" i="11"/>
  <c r="H3641" i="11"/>
  <c r="H3673" i="11"/>
  <c r="H3705" i="11"/>
  <c r="H3737" i="11"/>
  <c r="I3770" i="11"/>
  <c r="H3777" i="11"/>
  <c r="E3781" i="11"/>
  <c r="I3781" i="11" s="1"/>
  <c r="H3800" i="11"/>
  <c r="H3808" i="11"/>
  <c r="H3816" i="11"/>
  <c r="H3824" i="11"/>
  <c r="I3842" i="11"/>
  <c r="I3851" i="11"/>
  <c r="H3855" i="11"/>
  <c r="E3855" i="11"/>
  <c r="I3855" i="11" s="1"/>
  <c r="I3873" i="11"/>
  <c r="I3877" i="11"/>
  <c r="H3881" i="11"/>
  <c r="E3918" i="11"/>
  <c r="I3918" i="11" s="1"/>
  <c r="E3942" i="11"/>
  <c r="I3942" i="11" s="1"/>
  <c r="H3952" i="11"/>
  <c r="H3957" i="11"/>
  <c r="I3977" i="11"/>
  <c r="I3996" i="11"/>
  <c r="E4006" i="11"/>
  <c r="I4006" i="11" s="1"/>
  <c r="H4016" i="11"/>
  <c r="H4021" i="11"/>
  <c r="H4037" i="11"/>
  <c r="E4037" i="11"/>
  <c r="I4037" i="11" s="1"/>
  <c r="E4051" i="11"/>
  <c r="I4051" i="11" s="1"/>
  <c r="H4051" i="11"/>
  <c r="E4064" i="11"/>
  <c r="I4064" i="11" s="1"/>
  <c r="H4064" i="11"/>
  <c r="E4113" i="11"/>
  <c r="I4113" i="11" s="1"/>
  <c r="H4113" i="11"/>
  <c r="I4135" i="11"/>
  <c r="H4164" i="11"/>
  <c r="E4164" i="11"/>
  <c r="I4164" i="11" s="1"/>
  <c r="E4276" i="11"/>
  <c r="I4276" i="11" s="1"/>
  <c r="H4276" i="11"/>
  <c r="H4285" i="11"/>
  <c r="E4285" i="11"/>
  <c r="I4285" i="11" s="1"/>
  <c r="E4295" i="11"/>
  <c r="I4295" i="11" s="1"/>
  <c r="H4295" i="11"/>
  <c r="I4375" i="11"/>
  <c r="I4559" i="11"/>
  <c r="I4617" i="11"/>
  <c r="H3562" i="11"/>
  <c r="H3595" i="11"/>
  <c r="H3602" i="11"/>
  <c r="H3627" i="11"/>
  <c r="H3634" i="11"/>
  <c r="H3659" i="11"/>
  <c r="H3666" i="11"/>
  <c r="H3691" i="11"/>
  <c r="H3698" i="11"/>
  <c r="H3723" i="11"/>
  <c r="H3730" i="11"/>
  <c r="H3755" i="11"/>
  <c r="H3762" i="11"/>
  <c r="H3789" i="11"/>
  <c r="H3829" i="11"/>
  <c r="H3864" i="11"/>
  <c r="I3882" i="11"/>
  <c r="I3891" i="11"/>
  <c r="H3895" i="11"/>
  <c r="E3895" i="11"/>
  <c r="I3895" i="11" s="1"/>
  <c r="H3904" i="11"/>
  <c r="H3909" i="11"/>
  <c r="I3914" i="11"/>
  <c r="H3937" i="11"/>
  <c r="I3957" i="11"/>
  <c r="H3967" i="11"/>
  <c r="E3967" i="11"/>
  <c r="I3967" i="11" s="1"/>
  <c r="H3982" i="11"/>
  <c r="I4002" i="11"/>
  <c r="I4021" i="11"/>
  <c r="I4031" i="11"/>
  <c r="H4038" i="11"/>
  <c r="E4038" i="11"/>
  <c r="I4038" i="11" s="1"/>
  <c r="I4045" i="11"/>
  <c r="H4058" i="11"/>
  <c r="I4065" i="11"/>
  <c r="I4071" i="11"/>
  <c r="I4106" i="11"/>
  <c r="E4121" i="11"/>
  <c r="I4121" i="11" s="1"/>
  <c r="H4121" i="11"/>
  <c r="E4128" i="11"/>
  <c r="I4128" i="11" s="1"/>
  <c r="H4128" i="11"/>
  <c r="I4157" i="11"/>
  <c r="H4172" i="11"/>
  <c r="I4286" i="11"/>
  <c r="I4350" i="11"/>
  <c r="I4362" i="11"/>
  <c r="I4486" i="11"/>
  <c r="H4584" i="11"/>
  <c r="H4676" i="11"/>
  <c r="E4676" i="11"/>
  <c r="I4676" i="11" s="1"/>
  <c r="I4734" i="11"/>
  <c r="H4843" i="11"/>
  <c r="I4856" i="11"/>
  <c r="I4933" i="11"/>
  <c r="H4947" i="11"/>
  <c r="I5044" i="11"/>
  <c r="I4075" i="11"/>
  <c r="I4107" i="11"/>
  <c r="I4139" i="11"/>
  <c r="I4171" i="11"/>
  <c r="I4292" i="11"/>
  <c r="I4303" i="11"/>
  <c r="I4309" i="11"/>
  <c r="I4315" i="11"/>
  <c r="H4336" i="11"/>
  <c r="E4336" i="11"/>
  <c r="I4336" i="11" s="1"/>
  <c r="I4358" i="11"/>
  <c r="I4366" i="11"/>
  <c r="I4410" i="11"/>
  <c r="I4471" i="11"/>
  <c r="H4491" i="11"/>
  <c r="I4503" i="11"/>
  <c r="H4523" i="11"/>
  <c r="I4532" i="11"/>
  <c r="H4555" i="11"/>
  <c r="E4555" i="11"/>
  <c r="I4555" i="11" s="1"/>
  <c r="I4569" i="11"/>
  <c r="I4579" i="11"/>
  <c r="H4599" i="11"/>
  <c r="H4628" i="11"/>
  <c r="E4628" i="11"/>
  <c r="I4628" i="11" s="1"/>
  <c r="I4649" i="11"/>
  <c r="I4793" i="11"/>
  <c r="I4830" i="11"/>
  <c r="I4211" i="11"/>
  <c r="I4236" i="11"/>
  <c r="I4241" i="11"/>
  <c r="I4246" i="11"/>
  <c r="I4251" i="11"/>
  <c r="H4256" i="11"/>
  <c r="E4256" i="11"/>
  <c r="I4256" i="11" s="1"/>
  <c r="I4282" i="11"/>
  <c r="I4330" i="11"/>
  <c r="H4337" i="11"/>
  <c r="E4337" i="11"/>
  <c r="I4337" i="11" s="1"/>
  <c r="I4351" i="11"/>
  <c r="H4376" i="11"/>
  <c r="E4376" i="11"/>
  <c r="I4376" i="11" s="1"/>
  <c r="H4387" i="11"/>
  <c r="I4399" i="11"/>
  <c r="H4432" i="11"/>
  <c r="H4443" i="11"/>
  <c r="I4491" i="11"/>
  <c r="H4504" i="11"/>
  <c r="I4514" i="11"/>
  <c r="H4543" i="11"/>
  <c r="I4556" i="11"/>
  <c r="I4609" i="11"/>
  <c r="I4667" i="11"/>
  <c r="H4040" i="11"/>
  <c r="H4075" i="11"/>
  <c r="H4107" i="11"/>
  <c r="H4139" i="11"/>
  <c r="E4143" i="11"/>
  <c r="I4143" i="11" s="1"/>
  <c r="H4171" i="11"/>
  <c r="E4175" i="11"/>
  <c r="I4175" i="11" s="1"/>
  <c r="H4190" i="11"/>
  <c r="H4211" i="11"/>
  <c r="I4226" i="11"/>
  <c r="H4251" i="11"/>
  <c r="H4292" i="11"/>
  <c r="I4298" i="11"/>
  <c r="H4303" i="11"/>
  <c r="H4309" i="11"/>
  <c r="I4316" i="11"/>
  <c r="I4323" i="11"/>
  <c r="H4344" i="11"/>
  <c r="E4344" i="11"/>
  <c r="I4344" i="11" s="1"/>
  <c r="I4367" i="11"/>
  <c r="H4377" i="11"/>
  <c r="H4388" i="11"/>
  <c r="H4411" i="11"/>
  <c r="H4433" i="11"/>
  <c r="I4452" i="11"/>
  <c r="H4463" i="11"/>
  <c r="H4472" i="11"/>
  <c r="H4483" i="11"/>
  <c r="H4492" i="11"/>
  <c r="I4515" i="11"/>
  <c r="I4544" i="11"/>
  <c r="I4570" i="11"/>
  <c r="H4580" i="11"/>
  <c r="I4600" i="11"/>
  <c r="H4630" i="11"/>
  <c r="I4650" i="11"/>
  <c r="H4668" i="11"/>
  <c r="I4697" i="11"/>
  <c r="H4820" i="11"/>
  <c r="E4029" i="11"/>
  <c r="I4029" i="11" s="1"/>
  <c r="E4044" i="11"/>
  <c r="I4044" i="11" s="1"/>
  <c r="H4054" i="11"/>
  <c r="I4072" i="11"/>
  <c r="H4086" i="11"/>
  <c r="I4104" i="11"/>
  <c r="H4118" i="11"/>
  <c r="I4136" i="11"/>
  <c r="H4150" i="11"/>
  <c r="I4168" i="11"/>
  <c r="I4179" i="11"/>
  <c r="H4216" i="11"/>
  <c r="E4216" i="11"/>
  <c r="I4216" i="11" s="1"/>
  <c r="E4221" i="11"/>
  <c r="I4221" i="11" s="1"/>
  <c r="H4236" i="11"/>
  <c r="H4241" i="11"/>
  <c r="I4252" i="11"/>
  <c r="I4257" i="11"/>
  <c r="I4262" i="11"/>
  <c r="I4267" i="11"/>
  <c r="H4272" i="11"/>
  <c r="E4272" i="11"/>
  <c r="I4272" i="11" s="1"/>
  <c r="H4287" i="11"/>
  <c r="H4304" i="11"/>
  <c r="E4304" i="11"/>
  <c r="I4304" i="11" s="1"/>
  <c r="I4310" i="11"/>
  <c r="H4330" i="11"/>
  <c r="I4338" i="11"/>
  <c r="H4345" i="11"/>
  <c r="E4345" i="11"/>
  <c r="I4345" i="11" s="1"/>
  <c r="I4359" i="11"/>
  <c r="I4378" i="11"/>
  <c r="H4389" i="11"/>
  <c r="E4389" i="11"/>
  <c r="I4389" i="11" s="1"/>
  <c r="H4400" i="11"/>
  <c r="H4412" i="11"/>
  <c r="I4434" i="11"/>
  <c r="I4473" i="11"/>
  <c r="H4493" i="11"/>
  <c r="H4534" i="11"/>
  <c r="H4558" i="11"/>
  <c r="E4558" i="11"/>
  <c r="I4558" i="11" s="1"/>
  <c r="I4571" i="11"/>
  <c r="I4620" i="11"/>
  <c r="H4136" i="11"/>
  <c r="H4161" i="11"/>
  <c r="H4168" i="11"/>
  <c r="I4195" i="11"/>
  <c r="I4203" i="11"/>
  <c r="H4207" i="11"/>
  <c r="I4217" i="11"/>
  <c r="I4268" i="11"/>
  <c r="I4273" i="11"/>
  <c r="I4278" i="11"/>
  <c r="I4283" i="11"/>
  <c r="H4288" i="11"/>
  <c r="E4288" i="11"/>
  <c r="I4288" i="11" s="1"/>
  <c r="I4299" i="11"/>
  <c r="I4305" i="11"/>
  <c r="I4346" i="11"/>
  <c r="H4353" i="11"/>
  <c r="E4353" i="11"/>
  <c r="I4353" i="11" s="1"/>
  <c r="H4369" i="11"/>
  <c r="I4402" i="11"/>
  <c r="H4424" i="11"/>
  <c r="H4435" i="11"/>
  <c r="I4474" i="11"/>
  <c r="I4495" i="11"/>
  <c r="I4507" i="11"/>
  <c r="H4526" i="11"/>
  <c r="H4546" i="11"/>
  <c r="H4560" i="11"/>
  <c r="I4582" i="11"/>
  <c r="I4591" i="11"/>
  <c r="I4641" i="11"/>
  <c r="H4660" i="11"/>
  <c r="I4670" i="11"/>
  <c r="I4689" i="11"/>
  <c r="I4822" i="11"/>
  <c r="E4069" i="11"/>
  <c r="I4069" i="11" s="1"/>
  <c r="E4101" i="11"/>
  <c r="I4101" i="11" s="1"/>
  <c r="E4133" i="11"/>
  <c r="I4133" i="11" s="1"/>
  <c r="E4165" i="11"/>
  <c r="I4165" i="11" s="1"/>
  <c r="H4183" i="11"/>
  <c r="H4203" i="11"/>
  <c r="I4222" i="11"/>
  <c r="I4227" i="11"/>
  <c r="H4232" i="11"/>
  <c r="E4232" i="11"/>
  <c r="I4232" i="11" s="1"/>
  <c r="I4258" i="11"/>
  <c r="H4283" i="11"/>
  <c r="H4299" i="11"/>
  <c r="I4311" i="11"/>
  <c r="I4318" i="11"/>
  <c r="H4325" i="11"/>
  <c r="E4325" i="11"/>
  <c r="I4325" i="11" s="1"/>
  <c r="I4332" i="11"/>
  <c r="I4339" i="11"/>
  <c r="H4360" i="11"/>
  <c r="E4360" i="11"/>
  <c r="I4360" i="11" s="1"/>
  <c r="I4379" i="11"/>
  <c r="I4391" i="11"/>
  <c r="H4425" i="11"/>
  <c r="I4454" i="11"/>
  <c r="I4475" i="11"/>
  <c r="H4496" i="11"/>
  <c r="I4536" i="11"/>
  <c r="I4547" i="11"/>
  <c r="E4561" i="11"/>
  <c r="I4561" i="11" s="1"/>
  <c r="H4561" i="11"/>
  <c r="I4573" i="11"/>
  <c r="H4810" i="11"/>
  <c r="E4810" i="11"/>
  <c r="I4810" i="11" s="1"/>
  <c r="I4048" i="11"/>
  <c r="H4062" i="11"/>
  <c r="I4080" i="11"/>
  <c r="H4094" i="11"/>
  <c r="I4112" i="11"/>
  <c r="H4126" i="11"/>
  <c r="I4144" i="11"/>
  <c r="H4158" i="11"/>
  <c r="I4176" i="11"/>
  <c r="H4195" i="11"/>
  <c r="H4208" i="11"/>
  <c r="E4208" i="11"/>
  <c r="I4208" i="11" s="1"/>
  <c r="H4217" i="11"/>
  <c r="H4227" i="11"/>
  <c r="H4268" i="11"/>
  <c r="H4273" i="11"/>
  <c r="I4284" i="11"/>
  <c r="I4289" i="11"/>
  <c r="I4294" i="11"/>
  <c r="I4300" i="11"/>
  <c r="H4305" i="11"/>
  <c r="H4332" i="11"/>
  <c r="H4346" i="11"/>
  <c r="I4354" i="11"/>
  <c r="H4361" i="11"/>
  <c r="I4370" i="11"/>
  <c r="H4380" i="11"/>
  <c r="H4403" i="11"/>
  <c r="I4415" i="11"/>
  <c r="I4426" i="11"/>
  <c r="I4436" i="11"/>
  <c r="H4446" i="11"/>
  <c r="H4455" i="11"/>
  <c r="H4466" i="11"/>
  <c r="H4476" i="11"/>
  <c r="E4497" i="11"/>
  <c r="I4497" i="11" s="1"/>
  <c r="H4497" i="11"/>
  <c r="I4518" i="11"/>
  <c r="H4548" i="11"/>
  <c r="I4562" i="11"/>
  <c r="H4583" i="11"/>
  <c r="H4592" i="11"/>
  <c r="I4622" i="11"/>
  <c r="H4643" i="11"/>
  <c r="I4681" i="11"/>
  <c r="I4059" i="11"/>
  <c r="I4066" i="11"/>
  <c r="I4091" i="11"/>
  <c r="I4098" i="11"/>
  <c r="I4123" i="11"/>
  <c r="I4130" i="11"/>
  <c r="I4155" i="11"/>
  <c r="I4162" i="11"/>
  <c r="I4184" i="11"/>
  <c r="H4199" i="11"/>
  <c r="I4213" i="11"/>
  <c r="I4228" i="11"/>
  <c r="I4233" i="11"/>
  <c r="I4238" i="11"/>
  <c r="I4243" i="11"/>
  <c r="H4248" i="11"/>
  <c r="E4248" i="11"/>
  <c r="I4248" i="11" s="1"/>
  <c r="I4274" i="11"/>
  <c r="I4306" i="11"/>
  <c r="I4326" i="11"/>
  <c r="H4333" i="11"/>
  <c r="E4333" i="11"/>
  <c r="I4333" i="11" s="1"/>
  <c r="I4340" i="11"/>
  <c r="I4347" i="11"/>
  <c r="H4381" i="11"/>
  <c r="E4381" i="11"/>
  <c r="I4381" i="11" s="1"/>
  <c r="H4392" i="11"/>
  <c r="H4404" i="11"/>
  <c r="H4437" i="11"/>
  <c r="H4456" i="11"/>
  <c r="H4467" i="11"/>
  <c r="H4477" i="11"/>
  <c r="E4477" i="11"/>
  <c r="I4477" i="11" s="1"/>
  <c r="H4486" i="11"/>
  <c r="I4509" i="11"/>
  <c r="I4537" i="11"/>
  <c r="H4563" i="11"/>
  <c r="H4574" i="11"/>
  <c r="H4623" i="11"/>
  <c r="H4341" i="11"/>
  <c r="E4341" i="11"/>
  <c r="I4341" i="11" s="1"/>
  <c r="I4348" i="11"/>
  <c r="I4355" i="11"/>
  <c r="I4371" i="11"/>
  <c r="I4394" i="11"/>
  <c r="H4417" i="11"/>
  <c r="H4428" i="11"/>
  <c r="I4458" i="11"/>
  <c r="H4487" i="11"/>
  <c r="H4499" i="11"/>
  <c r="H4510" i="11"/>
  <c r="I4529" i="11"/>
  <c r="I4538" i="11"/>
  <c r="I4564" i="11"/>
  <c r="H4595" i="11"/>
  <c r="H4615" i="11"/>
  <c r="I4663" i="11"/>
  <c r="I4710" i="11"/>
  <c r="I4120" i="11"/>
  <c r="I4152" i="11"/>
  <c r="I4185" i="11"/>
  <c r="I4214" i="11"/>
  <c r="I4234" i="11"/>
  <c r="I4307" i="11"/>
  <c r="H4313" i="11"/>
  <c r="E4313" i="11"/>
  <c r="I4313" i="11" s="1"/>
  <c r="I4327" i="11"/>
  <c r="H4372" i="11"/>
  <c r="I4383" i="11"/>
  <c r="I4418" i="11"/>
  <c r="H4429" i="11"/>
  <c r="E4429" i="11"/>
  <c r="I4429" i="11" s="1"/>
  <c r="I4459" i="11"/>
  <c r="I4488" i="11"/>
  <c r="H4500" i="11"/>
  <c r="H4520" i="11"/>
  <c r="I4539" i="11"/>
  <c r="I4576" i="11"/>
  <c r="I4625" i="11"/>
  <c r="I4702" i="11"/>
  <c r="I4067" i="11"/>
  <c r="I4099" i="11"/>
  <c r="I4131" i="11"/>
  <c r="I4163" i="11"/>
  <c r="I4193" i="11"/>
  <c r="I4201" i="11"/>
  <c r="I4260" i="11"/>
  <c r="I4265" i="11"/>
  <c r="I4270" i="11"/>
  <c r="I4275" i="11"/>
  <c r="H4280" i="11"/>
  <c r="E4280" i="11"/>
  <c r="I4280" i="11" s="1"/>
  <c r="H4307" i="11"/>
  <c r="H4320" i="11"/>
  <c r="E4320" i="11"/>
  <c r="I4320" i="11" s="1"/>
  <c r="I4342" i="11"/>
  <c r="H4349" i="11"/>
  <c r="E4349" i="11"/>
  <c r="I4349" i="11" s="1"/>
  <c r="I4356" i="11"/>
  <c r="I4363" i="11"/>
  <c r="H4373" i="11"/>
  <c r="E4373" i="11"/>
  <c r="I4373" i="11" s="1"/>
  <c r="H4395" i="11"/>
  <c r="I4407" i="11"/>
  <c r="H4439" i="11"/>
  <c r="H4460" i="11"/>
  <c r="E4460" i="11"/>
  <c r="I4460" i="11" s="1"/>
  <c r="I4500" i="11"/>
  <c r="I4551" i="11"/>
  <c r="H4566" i="11"/>
  <c r="H4586" i="11"/>
  <c r="I4596" i="11"/>
  <c r="H4606" i="11"/>
  <c r="I4754" i="11"/>
  <c r="H4120" i="11"/>
  <c r="H4152" i="11"/>
  <c r="I4210" i="11"/>
  <c r="I4219" i="11"/>
  <c r="H4224" i="11"/>
  <c r="E4224" i="11"/>
  <c r="I4224" i="11" s="1"/>
  <c r="H4239" i="11"/>
  <c r="I4250" i="11"/>
  <c r="H4275" i="11"/>
  <c r="H4296" i="11"/>
  <c r="E4296" i="11"/>
  <c r="I4296" i="11" s="1"/>
  <c r="I4302" i="11"/>
  <c r="I4308" i="11"/>
  <c r="I4314" i="11"/>
  <c r="H4321" i="11"/>
  <c r="E4321" i="11"/>
  <c r="I4321" i="11" s="1"/>
  <c r="I4335" i="11"/>
  <c r="H4356" i="11"/>
  <c r="H4364" i="11"/>
  <c r="E4364" i="11"/>
  <c r="I4364" i="11" s="1"/>
  <c r="H4384" i="11"/>
  <c r="H4396" i="11"/>
  <c r="H4419" i="11"/>
  <c r="H4440" i="11"/>
  <c r="E4440" i="11"/>
  <c r="I4440" i="11" s="1"/>
  <c r="I4449" i="11"/>
  <c r="I4469" i="11"/>
  <c r="H4480" i="11"/>
  <c r="I4489" i="11"/>
  <c r="I4512" i="11"/>
  <c r="H4540" i="11"/>
  <c r="H4552" i="11"/>
  <c r="E4552" i="11"/>
  <c r="I4552" i="11" s="1"/>
  <c r="H4567" i="11"/>
  <c r="I4586" i="11"/>
  <c r="H4636" i="11"/>
  <c r="H4647" i="11"/>
  <c r="E4647" i="11"/>
  <c r="I4647" i="11" s="1"/>
  <c r="I4694" i="11"/>
  <c r="I4595" i="11"/>
  <c r="H4602" i="11"/>
  <c r="I4643" i="11"/>
  <c r="H4659" i="11"/>
  <c r="H4699" i="11"/>
  <c r="H4709" i="11"/>
  <c r="E4709" i="11"/>
  <c r="I4709" i="11" s="1"/>
  <c r="H4714" i="11"/>
  <c r="E4714" i="11"/>
  <c r="I4714" i="11" s="1"/>
  <c r="E4733" i="11"/>
  <c r="I4733" i="11" s="1"/>
  <c r="H4733" i="11"/>
  <c r="I4747" i="11"/>
  <c r="I4755" i="11"/>
  <c r="H4764" i="11"/>
  <c r="E4764" i="11"/>
  <c r="I4764" i="11" s="1"/>
  <c r="H4774" i="11"/>
  <c r="E4774" i="11"/>
  <c r="I4774" i="11" s="1"/>
  <c r="H4802" i="11"/>
  <c r="I4820" i="11"/>
  <c r="I4857" i="11"/>
  <c r="H4870" i="11"/>
  <c r="I4893" i="11"/>
  <c r="I4934" i="11"/>
  <c r="E4443" i="11"/>
  <c r="I4443" i="11" s="1"/>
  <c r="E4463" i="11"/>
  <c r="I4463" i="11" s="1"/>
  <c r="E4480" i="11"/>
  <c r="I4480" i="11" s="1"/>
  <c r="E4540" i="11"/>
  <c r="I4540" i="11" s="1"/>
  <c r="E4543" i="11"/>
  <c r="I4543" i="11" s="1"/>
  <c r="E4546" i="11"/>
  <c r="I4546" i="11" s="1"/>
  <c r="E4592" i="11"/>
  <c r="I4592" i="11" s="1"/>
  <c r="E4602" i="11"/>
  <c r="I4602" i="11" s="1"/>
  <c r="H4613" i="11"/>
  <c r="E4613" i="11"/>
  <c r="I4613" i="11" s="1"/>
  <c r="H4651" i="11"/>
  <c r="I4655" i="11"/>
  <c r="I4659" i="11"/>
  <c r="H4685" i="11"/>
  <c r="E4685" i="11"/>
  <c r="I4685" i="11" s="1"/>
  <c r="I4699" i="11"/>
  <c r="I4727" i="11"/>
  <c r="H4756" i="11"/>
  <c r="I4765" i="11"/>
  <c r="I4784" i="11"/>
  <c r="I4803" i="11"/>
  <c r="I4844" i="11"/>
  <c r="I4858" i="11"/>
  <c r="H4921" i="11"/>
  <c r="I4949" i="11"/>
  <c r="I5003" i="11"/>
  <c r="I5076" i="11"/>
  <c r="E4384" i="11"/>
  <c r="I4384" i="11" s="1"/>
  <c r="E4392" i="11"/>
  <c r="I4392" i="11" s="1"/>
  <c r="E4400" i="11"/>
  <c r="I4400" i="11" s="1"/>
  <c r="E4408" i="11"/>
  <c r="I4408" i="11" s="1"/>
  <c r="E4416" i="11"/>
  <c r="I4416" i="11" s="1"/>
  <c r="E4424" i="11"/>
  <c r="I4424" i="11" s="1"/>
  <c r="E4432" i="11"/>
  <c r="I4432" i="11" s="1"/>
  <c r="E4446" i="11"/>
  <c r="I4446" i="11" s="1"/>
  <c r="E4466" i="11"/>
  <c r="I4466" i="11" s="1"/>
  <c r="E4483" i="11"/>
  <c r="I4483" i="11" s="1"/>
  <c r="E4528" i="11"/>
  <c r="I4528" i="11" s="1"/>
  <c r="E4531" i="11"/>
  <c r="I4531" i="11" s="1"/>
  <c r="E4534" i="11"/>
  <c r="I4534" i="11" s="1"/>
  <c r="H4589" i="11"/>
  <c r="E4589" i="11"/>
  <c r="I4589" i="11" s="1"/>
  <c r="E4599" i="11"/>
  <c r="I4599" i="11" s="1"/>
  <c r="E4606" i="11"/>
  <c r="I4606" i="11" s="1"/>
  <c r="E4636" i="11"/>
  <c r="I4636" i="11" s="1"/>
  <c r="I4651" i="11"/>
  <c r="E4668" i="11"/>
  <c r="I4668" i="11" s="1"/>
  <c r="H4715" i="11"/>
  <c r="I4721" i="11"/>
  <c r="H4728" i="11"/>
  <c r="H4766" i="11"/>
  <c r="H4785" i="11"/>
  <c r="H4794" i="11"/>
  <c r="I4812" i="11"/>
  <c r="I4872" i="11"/>
  <c r="I4907" i="11"/>
  <c r="H4950" i="11"/>
  <c r="I4963" i="11"/>
  <c r="I4519" i="11"/>
  <c r="H4549" i="11"/>
  <c r="I4583" i="11"/>
  <c r="H4621" i="11"/>
  <c r="E4621" i="11"/>
  <c r="I4621" i="11" s="1"/>
  <c r="H4690" i="11"/>
  <c r="E4690" i="11"/>
  <c r="I4690" i="11" s="1"/>
  <c r="I4695" i="11"/>
  <c r="I4715" i="11"/>
  <c r="I4728" i="11"/>
  <c r="I4741" i="11"/>
  <c r="H4748" i="11"/>
  <c r="E4767" i="11"/>
  <c r="I4767" i="11" s="1"/>
  <c r="H4767" i="11"/>
  <c r="H4777" i="11"/>
  <c r="H4795" i="11"/>
  <c r="E4813" i="11"/>
  <c r="I4813" i="11" s="1"/>
  <c r="H4813" i="11"/>
  <c r="H4833" i="11"/>
  <c r="H4846" i="11"/>
  <c r="I4859" i="11"/>
  <c r="I4884" i="11"/>
  <c r="H4937" i="11"/>
  <c r="E4387" i="11"/>
  <c r="I4387" i="11" s="1"/>
  <c r="E4395" i="11"/>
  <c r="I4395" i="11" s="1"/>
  <c r="E4403" i="11"/>
  <c r="I4403" i="11" s="1"/>
  <c r="E4411" i="11"/>
  <c r="I4411" i="11" s="1"/>
  <c r="E4419" i="11"/>
  <c r="I4419" i="11" s="1"/>
  <c r="E4427" i="11"/>
  <c r="I4427" i="11" s="1"/>
  <c r="E4435" i="11"/>
  <c r="I4435" i="11" s="1"/>
  <c r="E4455" i="11"/>
  <c r="I4455" i="11" s="1"/>
  <c r="E4472" i="11"/>
  <c r="I4472" i="11" s="1"/>
  <c r="E4492" i="11"/>
  <c r="I4492" i="11" s="1"/>
  <c r="E4504" i="11"/>
  <c r="I4504" i="11" s="1"/>
  <c r="E4510" i="11"/>
  <c r="I4510" i="11" s="1"/>
  <c r="H4537" i="11"/>
  <c r="E4574" i="11"/>
  <c r="I4574" i="11" s="1"/>
  <c r="H4603" i="11"/>
  <c r="H4610" i="11"/>
  <c r="E4614" i="11"/>
  <c r="I4614" i="11" s="1"/>
  <c r="E4644" i="11"/>
  <c r="I4644" i="11" s="1"/>
  <c r="E4660" i="11"/>
  <c r="I4660" i="11" s="1"/>
  <c r="H4677" i="11"/>
  <c r="E4677" i="11"/>
  <c r="I4677" i="11" s="1"/>
  <c r="I4700" i="11"/>
  <c r="H4741" i="11"/>
  <c r="I4749" i="11"/>
  <c r="E4777" i="11"/>
  <c r="I4777" i="11" s="1"/>
  <c r="I4795" i="11"/>
  <c r="H4804" i="11"/>
  <c r="H4834" i="11"/>
  <c r="I4909" i="11"/>
  <c r="H4923" i="11"/>
  <c r="I5019" i="11"/>
  <c r="H4449" i="11"/>
  <c r="H4525" i="11"/>
  <c r="I4603" i="11"/>
  <c r="E4610" i="11"/>
  <c r="I4610" i="11" s="1"/>
  <c r="H4629" i="11"/>
  <c r="E4629" i="11"/>
  <c r="I4629" i="11" s="1"/>
  <c r="H4691" i="11"/>
  <c r="I4729" i="11"/>
  <c r="H4758" i="11"/>
  <c r="I4805" i="11"/>
  <c r="I4814" i="11"/>
  <c r="H4835" i="11"/>
  <c r="I4848" i="11"/>
  <c r="I4861" i="11"/>
  <c r="H4874" i="11"/>
  <c r="H4886" i="11"/>
  <c r="H4910" i="11"/>
  <c r="I4979" i="11"/>
  <c r="H4489" i="11"/>
  <c r="H4513" i="11"/>
  <c r="H4577" i="11"/>
  <c r="I4607" i="11"/>
  <c r="H4618" i="11"/>
  <c r="H4669" i="11"/>
  <c r="E4669" i="11"/>
  <c r="I4669" i="11" s="1"/>
  <c r="I4691" i="11"/>
  <c r="I4711" i="11"/>
  <c r="I4716" i="11"/>
  <c r="I4736" i="11"/>
  <c r="H4787" i="11"/>
  <c r="H4825" i="11"/>
  <c r="H4836" i="11"/>
  <c r="H4875" i="11"/>
  <c r="I4925" i="11"/>
  <c r="H4939" i="11"/>
  <c r="I4535" i="11"/>
  <c r="H4611" i="11"/>
  <c r="I4618" i="11"/>
  <c r="H4637" i="11"/>
  <c r="E4637" i="11"/>
  <c r="I4637" i="11" s="1"/>
  <c r="H4682" i="11"/>
  <c r="H4701" i="11"/>
  <c r="E4701" i="11"/>
  <c r="I4701" i="11" s="1"/>
  <c r="H4706" i="11"/>
  <c r="E4706" i="11"/>
  <c r="I4706" i="11" s="1"/>
  <c r="I4723" i="11"/>
  <c r="E4787" i="11"/>
  <c r="I4787" i="11" s="1"/>
  <c r="I4806" i="11"/>
  <c r="I4816" i="11"/>
  <c r="I4875" i="11"/>
  <c r="I4926" i="11"/>
  <c r="E4361" i="11"/>
  <c r="I4361" i="11" s="1"/>
  <c r="E4369" i="11"/>
  <c r="I4369" i="11" s="1"/>
  <c r="E4377" i="11"/>
  <c r="I4377" i="11" s="1"/>
  <c r="E4385" i="11"/>
  <c r="I4385" i="11" s="1"/>
  <c r="E4393" i="11"/>
  <c r="I4393" i="11" s="1"/>
  <c r="E4401" i="11"/>
  <c r="I4401" i="11" s="1"/>
  <c r="E4409" i="11"/>
  <c r="I4409" i="11" s="1"/>
  <c r="E4417" i="11"/>
  <c r="I4417" i="11" s="1"/>
  <c r="E4425" i="11"/>
  <c r="I4425" i="11" s="1"/>
  <c r="E4433" i="11"/>
  <c r="I4433" i="11" s="1"/>
  <c r="E4450" i="11"/>
  <c r="I4450" i="11" s="1"/>
  <c r="E4467" i="11"/>
  <c r="I4467" i="11" s="1"/>
  <c r="E4487" i="11"/>
  <c r="I4487" i="11" s="1"/>
  <c r="E4520" i="11"/>
  <c r="I4520" i="11" s="1"/>
  <c r="E4523" i="11"/>
  <c r="I4523" i="11" s="1"/>
  <c r="E4526" i="11"/>
  <c r="I4526" i="11" s="1"/>
  <c r="E4584" i="11"/>
  <c r="I4584" i="11" s="1"/>
  <c r="E4587" i="11"/>
  <c r="I4587" i="11" s="1"/>
  <c r="I4611" i="11"/>
  <c r="E4615" i="11"/>
  <c r="I4615" i="11" s="1"/>
  <c r="H4626" i="11"/>
  <c r="E4630" i="11"/>
  <c r="I4630" i="11" s="1"/>
  <c r="H4661" i="11"/>
  <c r="E4661" i="11"/>
  <c r="I4661" i="11" s="1"/>
  <c r="E4682" i="11"/>
  <c r="I4682" i="11" s="1"/>
  <c r="I4687" i="11"/>
  <c r="I4730" i="11"/>
  <c r="I4770" i="11"/>
  <c r="I4779" i="11"/>
  <c r="H4788" i="11"/>
  <c r="I4826" i="11"/>
  <c r="H4850" i="11"/>
  <c r="I4888" i="11"/>
  <c r="H4913" i="11"/>
  <c r="I4955" i="11"/>
  <c r="I4995" i="11"/>
  <c r="I4511" i="11"/>
  <c r="I4575" i="11"/>
  <c r="H4597" i="11"/>
  <c r="E4597" i="11"/>
  <c r="I4597" i="11" s="1"/>
  <c r="H4619" i="11"/>
  <c r="I4626" i="11"/>
  <c r="H4645" i="11"/>
  <c r="E4645" i="11"/>
  <c r="I4645" i="11" s="1"/>
  <c r="H4674" i="11"/>
  <c r="I4692" i="11"/>
  <c r="H4707" i="11"/>
  <c r="E4717" i="11"/>
  <c r="I4717" i="11" s="1"/>
  <c r="H4717" i="11"/>
  <c r="H4724" i="11"/>
  <c r="E4724" i="11"/>
  <c r="I4724" i="11" s="1"/>
  <c r="I4797" i="11"/>
  <c r="H4827" i="11"/>
  <c r="I4838" i="11"/>
  <c r="H4851" i="11"/>
  <c r="I4877" i="11"/>
  <c r="H4899" i="11"/>
  <c r="I4942" i="11"/>
  <c r="E4372" i="11"/>
  <c r="I4372" i="11" s="1"/>
  <c r="E4380" i="11"/>
  <c r="I4380" i="11" s="1"/>
  <c r="E4388" i="11"/>
  <c r="I4388" i="11" s="1"/>
  <c r="E4396" i="11"/>
  <c r="I4396" i="11" s="1"/>
  <c r="E4404" i="11"/>
  <c r="I4404" i="11" s="1"/>
  <c r="E4412" i="11"/>
  <c r="I4412" i="11" s="1"/>
  <c r="E4420" i="11"/>
  <c r="I4420" i="11" s="1"/>
  <c r="E4428" i="11"/>
  <c r="I4428" i="11" s="1"/>
  <c r="E4439" i="11"/>
  <c r="I4439" i="11" s="1"/>
  <c r="E4456" i="11"/>
  <c r="I4456" i="11" s="1"/>
  <c r="E4476" i="11"/>
  <c r="I4476" i="11" s="1"/>
  <c r="E4493" i="11"/>
  <c r="I4493" i="11" s="1"/>
  <c r="E4496" i="11"/>
  <c r="I4496" i="11" s="1"/>
  <c r="E4499" i="11"/>
  <c r="I4499" i="11" s="1"/>
  <c r="E4502" i="11"/>
  <c r="I4502" i="11" s="1"/>
  <c r="H4529" i="11"/>
  <c r="E4560" i="11"/>
  <c r="I4560" i="11" s="1"/>
  <c r="E4563" i="11"/>
  <c r="I4563" i="11" s="1"/>
  <c r="E4566" i="11"/>
  <c r="I4566" i="11" s="1"/>
  <c r="I4619" i="11"/>
  <c r="E4623" i="11"/>
  <c r="I4623" i="11" s="1"/>
  <c r="H4634" i="11"/>
  <c r="E4638" i="11"/>
  <c r="I4638" i="11" s="1"/>
  <c r="H4653" i="11"/>
  <c r="E4653" i="11"/>
  <c r="I4653" i="11" s="1"/>
  <c r="E4674" i="11"/>
  <c r="I4674" i="11" s="1"/>
  <c r="H4683" i="11"/>
  <c r="I4707" i="11"/>
  <c r="H4718" i="11"/>
  <c r="E4718" i="11"/>
  <c r="I4718" i="11" s="1"/>
  <c r="I4725" i="11"/>
  <c r="I4731" i="11"/>
  <c r="H4761" i="11"/>
  <c r="I4780" i="11"/>
  <c r="I4798" i="11"/>
  <c r="H4817" i="11"/>
  <c r="H4828" i="11"/>
  <c r="I4852" i="11"/>
  <c r="I4865" i="11"/>
  <c r="I4900" i="11"/>
  <c r="H4929" i="11"/>
  <c r="E4548" i="11"/>
  <c r="I4548" i="11" s="1"/>
  <c r="E4594" i="11"/>
  <c r="I4594" i="11" s="1"/>
  <c r="H4627" i="11"/>
  <c r="E4634" i="11"/>
  <c r="I4634" i="11" s="1"/>
  <c r="H4666" i="11"/>
  <c r="I4679" i="11"/>
  <c r="I4683" i="11"/>
  <c r="H4771" i="11"/>
  <c r="I4790" i="11"/>
  <c r="I4808" i="11"/>
  <c r="H4818" i="11"/>
  <c r="I4828" i="11"/>
  <c r="I4840" i="11"/>
  <c r="I4853" i="11"/>
  <c r="H4915" i="11"/>
  <c r="I4971" i="11"/>
  <c r="H4473" i="11"/>
  <c r="H4505" i="11"/>
  <c r="H4569" i="11"/>
  <c r="I4627" i="11"/>
  <c r="I4631" i="11"/>
  <c r="H4642" i="11"/>
  <c r="I4666" i="11"/>
  <c r="H4675" i="11"/>
  <c r="H4693" i="11"/>
  <c r="E4693" i="11"/>
  <c r="I4693" i="11" s="1"/>
  <c r="I4719" i="11"/>
  <c r="H4725" i="11"/>
  <c r="H4738" i="11"/>
  <c r="I4745" i="11"/>
  <c r="I4771" i="11"/>
  <c r="I4781" i="11"/>
  <c r="E4800" i="11"/>
  <c r="I4800" i="11" s="1"/>
  <c r="H4800" i="11"/>
  <c r="H4841" i="11"/>
  <c r="H4854" i="11"/>
  <c r="H4902" i="11"/>
  <c r="H4945" i="11"/>
  <c r="I4527" i="11"/>
  <c r="H4635" i="11"/>
  <c r="E4642" i="11"/>
  <c r="I4642" i="11" s="1"/>
  <c r="H4658" i="11"/>
  <c r="I4671" i="11"/>
  <c r="I4675" i="11"/>
  <c r="I4703" i="11"/>
  <c r="I4708" i="11"/>
  <c r="I4738" i="11"/>
  <c r="H4746" i="11"/>
  <c r="I4753" i="11"/>
  <c r="H4772" i="11"/>
  <c r="H4782" i="11"/>
  <c r="I4854" i="11"/>
  <c r="H4867" i="11"/>
  <c r="I4880" i="11"/>
  <c r="I4917" i="11"/>
  <c r="H4931" i="11"/>
  <c r="I5027" i="11"/>
  <c r="H4605" i="11"/>
  <c r="E4605" i="11"/>
  <c r="I4605" i="11" s="1"/>
  <c r="I4635" i="11"/>
  <c r="I4639" i="11"/>
  <c r="H4650" i="11"/>
  <c r="I4658" i="11"/>
  <c r="H4667" i="11"/>
  <c r="I4684" i="11"/>
  <c r="H4698" i="11"/>
  <c r="E4698" i="11"/>
  <c r="I4698" i="11" s="1"/>
  <c r="I4732" i="11"/>
  <c r="I4739" i="11"/>
  <c r="I4746" i="11"/>
  <c r="H4754" i="11"/>
  <c r="H4830" i="11"/>
  <c r="I4868" i="11"/>
  <c r="H4881" i="11"/>
  <c r="I4891" i="11"/>
  <c r="I4904" i="11"/>
  <c r="I4918" i="11"/>
  <c r="I4987" i="11"/>
  <c r="I4849" i="11"/>
  <c r="I4866" i="11"/>
  <c r="I4873" i="11"/>
  <c r="I4898" i="11"/>
  <c r="I4905" i="11"/>
  <c r="H4953" i="11"/>
  <c r="I4962" i="11"/>
  <c r="I4973" i="11"/>
  <c r="I4978" i="11"/>
  <c r="I4989" i="11"/>
  <c r="I4994" i="11"/>
  <c r="I5000" i="11"/>
  <c r="I5006" i="11"/>
  <c r="H5018" i="11"/>
  <c r="H5039" i="11"/>
  <c r="I5047" i="11"/>
  <c r="I5055" i="11"/>
  <c r="H5090" i="11"/>
  <c r="I5124" i="11"/>
  <c r="H5148" i="11"/>
  <c r="E5148" i="11"/>
  <c r="I5148" i="11" s="1"/>
  <c r="I5203" i="11"/>
  <c r="I5217" i="11"/>
  <c r="H5287" i="11"/>
  <c r="I4823" i="11"/>
  <c r="E4836" i="11"/>
  <c r="I4836" i="11" s="1"/>
  <c r="E4846" i="11"/>
  <c r="I4846" i="11" s="1"/>
  <c r="H4909" i="11"/>
  <c r="H4949" i="11"/>
  <c r="E4953" i="11"/>
  <c r="I4953" i="11" s="1"/>
  <c r="I4958" i="11"/>
  <c r="I4968" i="11"/>
  <c r="H4973" i="11"/>
  <c r="I4984" i="11"/>
  <c r="H4989" i="11"/>
  <c r="I5018" i="11"/>
  <c r="H5025" i="11"/>
  <c r="H5031" i="11"/>
  <c r="E5031" i="11"/>
  <c r="I5031" i="11" s="1"/>
  <c r="H5071" i="11"/>
  <c r="I5091" i="11"/>
  <c r="I5102" i="11"/>
  <c r="I5137" i="11"/>
  <c r="H5218" i="11"/>
  <c r="H5233" i="11"/>
  <c r="I5300" i="11"/>
  <c r="I5388" i="11"/>
  <c r="I5492" i="11"/>
  <c r="H4719" i="11"/>
  <c r="H4734" i="11"/>
  <c r="I4751" i="11"/>
  <c r="H4793" i="11"/>
  <c r="H4803" i="11"/>
  <c r="E4833" i="11"/>
  <c r="I4833" i="11" s="1"/>
  <c r="E4843" i="11"/>
  <c r="I4843" i="11" s="1"/>
  <c r="I4863" i="11"/>
  <c r="E4870" i="11"/>
  <c r="I4870" i="11" s="1"/>
  <c r="I4895" i="11"/>
  <c r="E4902" i="11"/>
  <c r="I4902" i="11" s="1"/>
  <c r="E4913" i="11"/>
  <c r="I4913" i="11" s="1"/>
  <c r="H4917" i="11"/>
  <c r="E4921" i="11"/>
  <c r="I4921" i="11" s="1"/>
  <c r="H4925" i="11"/>
  <c r="E4929" i="11"/>
  <c r="I4929" i="11" s="1"/>
  <c r="H4933" i="11"/>
  <c r="E4937" i="11"/>
  <c r="I4937" i="11" s="1"/>
  <c r="H4941" i="11"/>
  <c r="E4945" i="11"/>
  <c r="I4945" i="11" s="1"/>
  <c r="I4974" i="11"/>
  <c r="I4990" i="11"/>
  <c r="H5012" i="11"/>
  <c r="E5012" i="11"/>
  <c r="I5012" i="11" s="1"/>
  <c r="E5025" i="11"/>
  <c r="I5025" i="11" s="1"/>
  <c r="H5091" i="11"/>
  <c r="H5162" i="11"/>
  <c r="H5191" i="11"/>
  <c r="I5219" i="11"/>
  <c r="H5234" i="11"/>
  <c r="I5263" i="11"/>
  <c r="I5276" i="11"/>
  <c r="I4761" i="11"/>
  <c r="I4807" i="11"/>
  <c r="H4877" i="11"/>
  <c r="H4884" i="11"/>
  <c r="H4906" i="11"/>
  <c r="H4954" i="11"/>
  <c r="H5001" i="11"/>
  <c r="H5006" i="11"/>
  <c r="I5013" i="11"/>
  <c r="I5033" i="11"/>
  <c r="H5055" i="11"/>
  <c r="H5063" i="11"/>
  <c r="E5063" i="11"/>
  <c r="I5063" i="11" s="1"/>
  <c r="H5081" i="11"/>
  <c r="E5081" i="11"/>
  <c r="I5081" i="11" s="1"/>
  <c r="I5092" i="11"/>
  <c r="H5103" i="11"/>
  <c r="H5113" i="11"/>
  <c r="I5138" i="11"/>
  <c r="I5151" i="11"/>
  <c r="H5177" i="11"/>
  <c r="H5249" i="11"/>
  <c r="H5289" i="11"/>
  <c r="I5316" i="11"/>
  <c r="I4735" i="11"/>
  <c r="E4748" i="11"/>
  <c r="I4748" i="11" s="1"/>
  <c r="E4758" i="11"/>
  <c r="I4758" i="11" s="1"/>
  <c r="E4794" i="11"/>
  <c r="I4794" i="11" s="1"/>
  <c r="H4797" i="11"/>
  <c r="E4817" i="11"/>
  <c r="I4817" i="11" s="1"/>
  <c r="H4823" i="11"/>
  <c r="E4827" i="11"/>
  <c r="I4827" i="11" s="1"/>
  <c r="H4856" i="11"/>
  <c r="E4867" i="11"/>
  <c r="I4867" i="11" s="1"/>
  <c r="E4874" i="11"/>
  <c r="I4874" i="11" s="1"/>
  <c r="E4881" i="11"/>
  <c r="I4881" i="11" s="1"/>
  <c r="E4899" i="11"/>
  <c r="I4899" i="11" s="1"/>
  <c r="E4906" i="11"/>
  <c r="I4906" i="11" s="1"/>
  <c r="E4910" i="11"/>
  <c r="I4910" i="11" s="1"/>
  <c r="E4950" i="11"/>
  <c r="I4950" i="11" s="1"/>
  <c r="I4954" i="11"/>
  <c r="H4958" i="11"/>
  <c r="H4963" i="11"/>
  <c r="H4969" i="11"/>
  <c r="H4979" i="11"/>
  <c r="H4985" i="11"/>
  <c r="H4995" i="11"/>
  <c r="E5001" i="11"/>
  <c r="I5001" i="11" s="1"/>
  <c r="I5007" i="11"/>
  <c r="H5019" i="11"/>
  <c r="H5026" i="11"/>
  <c r="I5041" i="11"/>
  <c r="I5073" i="11"/>
  <c r="H5082" i="11"/>
  <c r="H5114" i="11"/>
  <c r="H5127" i="11"/>
  <c r="I5139" i="11"/>
  <c r="I5164" i="11"/>
  <c r="H5178" i="11"/>
  <c r="H5207" i="11"/>
  <c r="H5250" i="11"/>
  <c r="H5290" i="11"/>
  <c r="I5303" i="11"/>
  <c r="I5468" i="11"/>
  <c r="H4751" i="11"/>
  <c r="H4784" i="11"/>
  <c r="I4791" i="11"/>
  <c r="E4804" i="11"/>
  <c r="I4804" i="11" s="1"/>
  <c r="E4850" i="11"/>
  <c r="I4850" i="11" s="1"/>
  <c r="H4853" i="11"/>
  <c r="H4863" i="11"/>
  <c r="H4888" i="11"/>
  <c r="H4895" i="11"/>
  <c r="H4914" i="11"/>
  <c r="H4922" i="11"/>
  <c r="H4930" i="11"/>
  <c r="H4938" i="11"/>
  <c r="H4946" i="11"/>
  <c r="I4959" i="11"/>
  <c r="E4969" i="11"/>
  <c r="I4969" i="11" s="1"/>
  <c r="H4974" i="11"/>
  <c r="E4985" i="11"/>
  <c r="I4985" i="11" s="1"/>
  <c r="H4990" i="11"/>
  <c r="I5014" i="11"/>
  <c r="I5026" i="11"/>
  <c r="H5057" i="11"/>
  <c r="I5065" i="11"/>
  <c r="I5083" i="11"/>
  <c r="I5115" i="11"/>
  <c r="I5140" i="11"/>
  <c r="I5179" i="11"/>
  <c r="I5265" i="11"/>
  <c r="I5291" i="11"/>
  <c r="I4778" i="11"/>
  <c r="I4801" i="11"/>
  <c r="H4807" i="11"/>
  <c r="H4840" i="11"/>
  <c r="I4847" i="11"/>
  <c r="I4871" i="11"/>
  <c r="I4878" i="11"/>
  <c r="I4903" i="11"/>
  <c r="I4914" i="11"/>
  <c r="I4922" i="11"/>
  <c r="I4930" i="11"/>
  <c r="I4938" i="11"/>
  <c r="I4946" i="11"/>
  <c r="H4964" i="11"/>
  <c r="E4964" i="11"/>
  <c r="I4964" i="11" s="1"/>
  <c r="I4975" i="11"/>
  <c r="H4980" i="11"/>
  <c r="E4980" i="11"/>
  <c r="I4980" i="11" s="1"/>
  <c r="I4991" i="11"/>
  <c r="H4996" i="11"/>
  <c r="E4996" i="11"/>
  <c r="I4996" i="11" s="1"/>
  <c r="H5002" i="11"/>
  <c r="I5008" i="11"/>
  <c r="H5020" i="11"/>
  <c r="E5020" i="11"/>
  <c r="I5020" i="11" s="1"/>
  <c r="H5034" i="11"/>
  <c r="H5049" i="11"/>
  <c r="E5049" i="11"/>
  <c r="I5049" i="11" s="1"/>
  <c r="I5057" i="11"/>
  <c r="H5084" i="11"/>
  <c r="E5084" i="11"/>
  <c r="I5084" i="11" s="1"/>
  <c r="I5105" i="11"/>
  <c r="H5116" i="11"/>
  <c r="E5116" i="11"/>
  <c r="I5116" i="11" s="1"/>
  <c r="H5153" i="11"/>
  <c r="I5166" i="11"/>
  <c r="H5180" i="11"/>
  <c r="H5194" i="11"/>
  <c r="H5223" i="11"/>
  <c r="I5252" i="11"/>
  <c r="I5266" i="11"/>
  <c r="I5292" i="11"/>
  <c r="H5305" i="11"/>
  <c r="H5319" i="11"/>
  <c r="I5364" i="11"/>
  <c r="H4735" i="11"/>
  <c r="H4768" i="11"/>
  <c r="I4775" i="11"/>
  <c r="E4788" i="11"/>
  <c r="I4788" i="11" s="1"/>
  <c r="E4834" i="11"/>
  <c r="I4834" i="11" s="1"/>
  <c r="H4837" i="11"/>
  <c r="H4860" i="11"/>
  <c r="H4885" i="11"/>
  <c r="H4892" i="11"/>
  <c r="H4970" i="11"/>
  <c r="H4986" i="11"/>
  <c r="I5002" i="11"/>
  <c r="I5021" i="11"/>
  <c r="E5034" i="11"/>
  <c r="I5034" i="11" s="1"/>
  <c r="H5041" i="11"/>
  <c r="H5050" i="11"/>
  <c r="H5058" i="11"/>
  <c r="E5058" i="11"/>
  <c r="I5058" i="11" s="1"/>
  <c r="H5095" i="11"/>
  <c r="E5095" i="11"/>
  <c r="I5095" i="11" s="1"/>
  <c r="I5153" i="11"/>
  <c r="H5167" i="11"/>
  <c r="I5239" i="11"/>
  <c r="I4762" i="11"/>
  <c r="I4785" i="11"/>
  <c r="I4831" i="11"/>
  <c r="I4882" i="11"/>
  <c r="I4889" i="11"/>
  <c r="I4911" i="11"/>
  <c r="I4951" i="11"/>
  <c r="I4960" i="11"/>
  <c r="I4965" i="11"/>
  <c r="I4970" i="11"/>
  <c r="I4981" i="11"/>
  <c r="I4986" i="11"/>
  <c r="I4997" i="11"/>
  <c r="I5042" i="11"/>
  <c r="I5051" i="11"/>
  <c r="H5066" i="11"/>
  <c r="I5074" i="11"/>
  <c r="H5130" i="11"/>
  <c r="E5130" i="11"/>
  <c r="I5130" i="11" s="1"/>
  <c r="I5142" i="11"/>
  <c r="H5154" i="11"/>
  <c r="H5210" i="11"/>
  <c r="I5268" i="11"/>
  <c r="I5380" i="11"/>
  <c r="H4752" i="11"/>
  <c r="I4759" i="11"/>
  <c r="E4772" i="11"/>
  <c r="I4772" i="11" s="1"/>
  <c r="E4782" i="11"/>
  <c r="I4782" i="11" s="1"/>
  <c r="E4818" i="11"/>
  <c r="I4818" i="11" s="1"/>
  <c r="E4841" i="11"/>
  <c r="I4841" i="11" s="1"/>
  <c r="H4847" i="11"/>
  <c r="E4851" i="11"/>
  <c r="I4851" i="11" s="1"/>
  <c r="H4864" i="11"/>
  <c r="H4871" i="11"/>
  <c r="H4896" i="11"/>
  <c r="H4903" i="11"/>
  <c r="E4915" i="11"/>
  <c r="I4915" i="11" s="1"/>
  <c r="I4919" i="11"/>
  <c r="E4923" i="11"/>
  <c r="I4923" i="11" s="1"/>
  <c r="I4927" i="11"/>
  <c r="E4931" i="11"/>
  <c r="I4931" i="11" s="1"/>
  <c r="I4935" i="11"/>
  <c r="E4939" i="11"/>
  <c r="I4939" i="11" s="1"/>
  <c r="I4943" i="11"/>
  <c r="E4947" i="11"/>
  <c r="I4947" i="11" s="1"/>
  <c r="H4965" i="11"/>
  <c r="I4976" i="11"/>
  <c r="H4981" i="11"/>
  <c r="I4992" i="11"/>
  <c r="H5009" i="11"/>
  <c r="I5015" i="11"/>
  <c r="I5022" i="11"/>
  <c r="I5043" i="11"/>
  <c r="H5051" i="11"/>
  <c r="I5059" i="11"/>
  <c r="E5066" i="11"/>
  <c r="I5066" i="11" s="1"/>
  <c r="I5075" i="11"/>
  <c r="I5106" i="11"/>
  <c r="I5119" i="11"/>
  <c r="E5155" i="11"/>
  <c r="I5155" i="11" s="1"/>
  <c r="H5155" i="11"/>
  <c r="I5183" i="11"/>
  <c r="I5225" i="11"/>
  <c r="H5241" i="11"/>
  <c r="I5281" i="11"/>
  <c r="H5295" i="11"/>
  <c r="I4769" i="11"/>
  <c r="I4815" i="11"/>
  <c r="I4879" i="11"/>
  <c r="I4886" i="11"/>
  <c r="I4966" i="11"/>
  <c r="I4982" i="11"/>
  <c r="I4998" i="11"/>
  <c r="I5009" i="11"/>
  <c r="I5016" i="11"/>
  <c r="H5028" i="11"/>
  <c r="E5028" i="11"/>
  <c r="I5028" i="11" s="1"/>
  <c r="I5036" i="11"/>
  <c r="H5052" i="11"/>
  <c r="I5087" i="11"/>
  <c r="I5107" i="11"/>
  <c r="I5132" i="11"/>
  <c r="I5156" i="11"/>
  <c r="I5169" i="11"/>
  <c r="I5226" i="11"/>
  <c r="I5308" i="11"/>
  <c r="H4736" i="11"/>
  <c r="I4743" i="11"/>
  <c r="E4756" i="11"/>
  <c r="I4756" i="11" s="1"/>
  <c r="E4766" i="11"/>
  <c r="I4766" i="11" s="1"/>
  <c r="E4802" i="11"/>
  <c r="I4802" i="11" s="1"/>
  <c r="H4805" i="11"/>
  <c r="E4825" i="11"/>
  <c r="I4825" i="11" s="1"/>
  <c r="H4831" i="11"/>
  <c r="E4835" i="11"/>
  <c r="I4835" i="11" s="1"/>
  <c r="H4861" i="11"/>
  <c r="H4868" i="11"/>
  <c r="H4893" i="11"/>
  <c r="H4900" i="11"/>
  <c r="H4911" i="11"/>
  <c r="H4919" i="11"/>
  <c r="H4927" i="11"/>
  <c r="H4935" i="11"/>
  <c r="H4943" i="11"/>
  <c r="I5029" i="11"/>
  <c r="E5052" i="11"/>
  <c r="I5052" i="11" s="1"/>
  <c r="H5059" i="11"/>
  <c r="H5098" i="11"/>
  <c r="E5098" i="11"/>
  <c r="I5098" i="11" s="1"/>
  <c r="I5108" i="11"/>
  <c r="I5170" i="11"/>
  <c r="H5185" i="11"/>
  <c r="H5199" i="11"/>
  <c r="I5227" i="11"/>
  <c r="I5500" i="11"/>
  <c r="H4759" i="11"/>
  <c r="H4792" i="11"/>
  <c r="I4799" i="11"/>
  <c r="I4890" i="11"/>
  <c r="I4897" i="11"/>
  <c r="H4956" i="11"/>
  <c r="E4956" i="11"/>
  <c r="I4956" i="11" s="1"/>
  <c r="H4961" i="11"/>
  <c r="H4971" i="11"/>
  <c r="H4977" i="11"/>
  <c r="H4987" i="11"/>
  <c r="H4993" i="11"/>
  <c r="H5004" i="11"/>
  <c r="E5004" i="11"/>
  <c r="I5004" i="11" s="1"/>
  <c r="H5010" i="11"/>
  <c r="H5022" i="11"/>
  <c r="I5037" i="11"/>
  <c r="H5044" i="11"/>
  <c r="I5060" i="11"/>
  <c r="I5068" i="11"/>
  <c r="H5121" i="11"/>
  <c r="I5171" i="11"/>
  <c r="I5185" i="11"/>
  <c r="H5257" i="11"/>
  <c r="I4786" i="11"/>
  <c r="I4809" i="11"/>
  <c r="H4815" i="11"/>
  <c r="H4848" i="11"/>
  <c r="I4855" i="11"/>
  <c r="H4872" i="11"/>
  <c r="H4879" i="11"/>
  <c r="I4961" i="11"/>
  <c r="H4966" i="11"/>
  <c r="I4977" i="11"/>
  <c r="H4982" i="11"/>
  <c r="I4993" i="11"/>
  <c r="H4998" i="11"/>
  <c r="I5010" i="11"/>
  <c r="H5017" i="11"/>
  <c r="I5023" i="11"/>
  <c r="I5069" i="11"/>
  <c r="E5077" i="11"/>
  <c r="I5077" i="11" s="1"/>
  <c r="H5077" i="11"/>
  <c r="I5109" i="11"/>
  <c r="I5121" i="11"/>
  <c r="I5134" i="11"/>
  <c r="H5145" i="11"/>
  <c r="I5172" i="11"/>
  <c r="H5186" i="11"/>
  <c r="H5215" i="11"/>
  <c r="H5258" i="11"/>
  <c r="I5284" i="11"/>
  <c r="I5297" i="11"/>
  <c r="I5476" i="11"/>
  <c r="I4737" i="11"/>
  <c r="I4783" i="11"/>
  <c r="I4842" i="11"/>
  <c r="I4862" i="11"/>
  <c r="I4887" i="11"/>
  <c r="I4894" i="11"/>
  <c r="H4916" i="11"/>
  <c r="E4916" i="11"/>
  <c r="I4916" i="11" s="1"/>
  <c r="H4924" i="11"/>
  <c r="E4924" i="11"/>
  <c r="I4924" i="11" s="1"/>
  <c r="H4932" i="11"/>
  <c r="E4932" i="11"/>
  <c r="I4932" i="11" s="1"/>
  <c r="H4940" i="11"/>
  <c r="E4940" i="11"/>
  <c r="I4940" i="11" s="1"/>
  <c r="H4948" i="11"/>
  <c r="E4948" i="11"/>
  <c r="I4948" i="11" s="1"/>
  <c r="I4967" i="11"/>
  <c r="H4972" i="11"/>
  <c r="E4972" i="11"/>
  <c r="I4972" i="11" s="1"/>
  <c r="I4983" i="11"/>
  <c r="H4988" i="11"/>
  <c r="E4988" i="11"/>
  <c r="I4988" i="11" s="1"/>
  <c r="I4999" i="11"/>
  <c r="I5005" i="11"/>
  <c r="E5017" i="11"/>
  <c r="I5017" i="11" s="1"/>
  <c r="I5024" i="11"/>
  <c r="E5038" i="11"/>
  <c r="I5038" i="11" s="1"/>
  <c r="H5038" i="11"/>
  <c r="E5045" i="11"/>
  <c r="I5045" i="11" s="1"/>
  <c r="H5045" i="11"/>
  <c r="H5069" i="11"/>
  <c r="I5078" i="11"/>
  <c r="H5089" i="11"/>
  <c r="I5100" i="11"/>
  <c r="I5110" i="11"/>
  <c r="H5122" i="11"/>
  <c r="H5135" i="11"/>
  <c r="H5146" i="11"/>
  <c r="H5159" i="11"/>
  <c r="I5187" i="11"/>
  <c r="H5201" i="11"/>
  <c r="I5259" i="11"/>
  <c r="H5273" i="11"/>
  <c r="I5356" i="11"/>
  <c r="H4773" i="11"/>
  <c r="I4839" i="11"/>
  <c r="H4869" i="11"/>
  <c r="H4876" i="11"/>
  <c r="H4901" i="11"/>
  <c r="H4957" i="11"/>
  <c r="H4962" i="11"/>
  <c r="H4978" i="11"/>
  <c r="H4994" i="11"/>
  <c r="I5046" i="11"/>
  <c r="E5070" i="11"/>
  <c r="I5070" i="11" s="1"/>
  <c r="H5070" i="11"/>
  <c r="I5079" i="11"/>
  <c r="I5089" i="11"/>
  <c r="E5123" i="11"/>
  <c r="I5123" i="11" s="1"/>
  <c r="H5123" i="11"/>
  <c r="I5147" i="11"/>
  <c r="I5174" i="11"/>
  <c r="H5188" i="11"/>
  <c r="H5202" i="11"/>
  <c r="I5231" i="11"/>
  <c r="I5260" i="11"/>
  <c r="I5198" i="11"/>
  <c r="I5221" i="11"/>
  <c r="I5256" i="11"/>
  <c r="I5287" i="11"/>
  <c r="I5295" i="11"/>
  <c r="I5330" i="11"/>
  <c r="I5336" i="11"/>
  <c r="I5361" i="11"/>
  <c r="I5367" i="11"/>
  <c r="I5386" i="11"/>
  <c r="I5414" i="11"/>
  <c r="H5421" i="11"/>
  <c r="H5437" i="11"/>
  <c r="I5446" i="11"/>
  <c r="H5455" i="11"/>
  <c r="E5455" i="11"/>
  <c r="I5455" i="11" s="1"/>
  <c r="I5473" i="11"/>
  <c r="H5482" i="11"/>
  <c r="I5491" i="11"/>
  <c r="H5501" i="11"/>
  <c r="I5512" i="11"/>
  <c r="H5523" i="11"/>
  <c r="E5523" i="11"/>
  <c r="I5523" i="11" s="1"/>
  <c r="I5556" i="11"/>
  <c r="I5581" i="11"/>
  <c r="E5592" i="11"/>
  <c r="I5592" i="11" s="1"/>
  <c r="H5592" i="11"/>
  <c r="H5603" i="11"/>
  <c r="I5617" i="11"/>
  <c r="I5629" i="11"/>
  <c r="I5651" i="11"/>
  <c r="I5664" i="11"/>
  <c r="I5712" i="11"/>
  <c r="I5768" i="11"/>
  <c r="I5792" i="11"/>
  <c r="H5858" i="11"/>
  <c r="E5162" i="11"/>
  <c r="I5162" i="11" s="1"/>
  <c r="E5180" i="11"/>
  <c r="I5180" i="11" s="1"/>
  <c r="E5194" i="11"/>
  <c r="I5194" i="11" s="1"/>
  <c r="I5206" i="11"/>
  <c r="I5229" i="11"/>
  <c r="E5233" i="11"/>
  <c r="I5233" i="11" s="1"/>
  <c r="I5264" i="11"/>
  <c r="I5304" i="11"/>
  <c r="E5319" i="11"/>
  <c r="I5319" i="11" s="1"/>
  <c r="I5337" i="11"/>
  <c r="I5343" i="11"/>
  <c r="I5355" i="11"/>
  <c r="H5373" i="11"/>
  <c r="I5387" i="11"/>
  <c r="I5400" i="11"/>
  <c r="H5407" i="11"/>
  <c r="E5407" i="11"/>
  <c r="I5407" i="11" s="1"/>
  <c r="I5422" i="11"/>
  <c r="H5429" i="11"/>
  <c r="I5438" i="11"/>
  <c r="H5447" i="11"/>
  <c r="E5447" i="11"/>
  <c r="I5447" i="11" s="1"/>
  <c r="I5482" i="11"/>
  <c r="I5502" i="11"/>
  <c r="I5557" i="11"/>
  <c r="I5593" i="11"/>
  <c r="I5604" i="11"/>
  <c r="H5665" i="11"/>
  <c r="H5678" i="11"/>
  <c r="E5678" i="11"/>
  <c r="I5678" i="11" s="1"/>
  <c r="I5713" i="11"/>
  <c r="I5736" i="11"/>
  <c r="H5769" i="11"/>
  <c r="I5793" i="11"/>
  <c r="H5813" i="11"/>
  <c r="E5813" i="11"/>
  <c r="I5813" i="11" s="1"/>
  <c r="I5141" i="11"/>
  <c r="I5173" i="11"/>
  <c r="H5187" i="11"/>
  <c r="E5202" i="11"/>
  <c r="I5202" i="11" s="1"/>
  <c r="I5214" i="11"/>
  <c r="H5221" i="11"/>
  <c r="I5237" i="11"/>
  <c r="E5241" i="11"/>
  <c r="I5241" i="11" s="1"/>
  <c r="H5256" i="11"/>
  <c r="I5272" i="11"/>
  <c r="H5314" i="11"/>
  <c r="I5331" i="11"/>
  <c r="H5349" i="11"/>
  <c r="E5349" i="11"/>
  <c r="I5349" i="11" s="1"/>
  <c r="H5361" i="11"/>
  <c r="I5374" i="11"/>
  <c r="H5380" i="11"/>
  <c r="H5394" i="11"/>
  <c r="I5401" i="11"/>
  <c r="H5415" i="11"/>
  <c r="E5415" i="11"/>
  <c r="I5415" i="11" s="1"/>
  <c r="I5430" i="11"/>
  <c r="H5439" i="11"/>
  <c r="E5439" i="11"/>
  <c r="I5439" i="11" s="1"/>
  <c r="I5464" i="11"/>
  <c r="H5474" i="11"/>
  <c r="I5483" i="11"/>
  <c r="H5503" i="11"/>
  <c r="H5546" i="11"/>
  <c r="I5558" i="11"/>
  <c r="H5630" i="11"/>
  <c r="H5641" i="11"/>
  <c r="E5641" i="11"/>
  <c r="I5641" i="11" s="1"/>
  <c r="I5691" i="11"/>
  <c r="H5702" i="11"/>
  <c r="H5725" i="11"/>
  <c r="E5725" i="11"/>
  <c r="I5725" i="11" s="1"/>
  <c r="H5758" i="11"/>
  <c r="H5782" i="11"/>
  <c r="E5782" i="11"/>
  <c r="I5782" i="11" s="1"/>
  <c r="H5814" i="11"/>
  <c r="I5056" i="11"/>
  <c r="I5088" i="11"/>
  <c r="E5113" i="11"/>
  <c r="I5113" i="11" s="1"/>
  <c r="I5120" i="11"/>
  <c r="E5127" i="11"/>
  <c r="I5127" i="11" s="1"/>
  <c r="E5145" i="11"/>
  <c r="I5145" i="11" s="1"/>
  <c r="I5152" i="11"/>
  <c r="E5159" i="11"/>
  <c r="I5159" i="11" s="1"/>
  <c r="E5177" i="11"/>
  <c r="I5177" i="11" s="1"/>
  <c r="I5184" i="11"/>
  <c r="E5191" i="11"/>
  <c r="I5191" i="11" s="1"/>
  <c r="H5198" i="11"/>
  <c r="E5210" i="11"/>
  <c r="I5210" i="11" s="1"/>
  <c r="I5222" i="11"/>
  <c r="H5229" i="11"/>
  <c r="I5245" i="11"/>
  <c r="E5249" i="11"/>
  <c r="I5249" i="11" s="1"/>
  <c r="H5260" i="11"/>
  <c r="H5264" i="11"/>
  <c r="I5280" i="11"/>
  <c r="E5314" i="11"/>
  <c r="I5314" i="11" s="1"/>
  <c r="H5325" i="11"/>
  <c r="E5325" i="11"/>
  <c r="I5325" i="11" s="1"/>
  <c r="H5337" i="11"/>
  <c r="I5350" i="11"/>
  <c r="H5362" i="11"/>
  <c r="H5367" i="11"/>
  <c r="E5394" i="11"/>
  <c r="I5394" i="11" s="1"/>
  <c r="H5423" i="11"/>
  <c r="E5423" i="11"/>
  <c r="I5423" i="11" s="1"/>
  <c r="H5431" i="11"/>
  <c r="E5431" i="11"/>
  <c r="I5431" i="11" s="1"/>
  <c r="I5456" i="11"/>
  <c r="I5465" i="11"/>
  <c r="I5474" i="11"/>
  <c r="H5514" i="11"/>
  <c r="E5536" i="11"/>
  <c r="I5536" i="11" s="1"/>
  <c r="H5536" i="11"/>
  <c r="I5547" i="11"/>
  <c r="I5582" i="11"/>
  <c r="H5595" i="11"/>
  <c r="H5606" i="11"/>
  <c r="H5619" i="11"/>
  <c r="H5654" i="11"/>
  <c r="H5726" i="11"/>
  <c r="E5960" i="11"/>
  <c r="I5960" i="11" s="1"/>
  <c r="H5960" i="11"/>
  <c r="H5102" i="11"/>
  <c r="H5109" i="11"/>
  <c r="H5134" i="11"/>
  <c r="H5141" i="11"/>
  <c r="H5166" i="11"/>
  <c r="H5173" i="11"/>
  <c r="H5206" i="11"/>
  <c r="E5218" i="11"/>
  <c r="I5218" i="11" s="1"/>
  <c r="I5230" i="11"/>
  <c r="H5237" i="11"/>
  <c r="I5253" i="11"/>
  <c r="E5257" i="11"/>
  <c r="I5257" i="11" s="1"/>
  <c r="H5268" i="11"/>
  <c r="H5272" i="11"/>
  <c r="I5288" i="11"/>
  <c r="I5296" i="11"/>
  <c r="E5305" i="11"/>
  <c r="I5305" i="11" s="1"/>
  <c r="H5309" i="11"/>
  <c r="E5309" i="11"/>
  <c r="I5309" i="11" s="1"/>
  <c r="I5326" i="11"/>
  <c r="H5338" i="11"/>
  <c r="H5343" i="11"/>
  <c r="E5362" i="11"/>
  <c r="I5362" i="11" s="1"/>
  <c r="I5368" i="11"/>
  <c r="H5381" i="11"/>
  <c r="I5395" i="11"/>
  <c r="H5401" i="11"/>
  <c r="I5408" i="11"/>
  <c r="I5448" i="11"/>
  <c r="I5457" i="11"/>
  <c r="I5475" i="11"/>
  <c r="H5493" i="11"/>
  <c r="I5504" i="11"/>
  <c r="I5514" i="11"/>
  <c r="H5526" i="11"/>
  <c r="I5537" i="11"/>
  <c r="I5548" i="11"/>
  <c r="E5560" i="11"/>
  <c r="I5560" i="11" s="1"/>
  <c r="H5560" i="11"/>
  <c r="H5571" i="11"/>
  <c r="I5606" i="11"/>
  <c r="I5681" i="11"/>
  <c r="I5715" i="11"/>
  <c r="I6026" i="11"/>
  <c r="H5056" i="11"/>
  <c r="H5088" i="11"/>
  <c r="H5120" i="11"/>
  <c r="H5152" i="11"/>
  <c r="H5184" i="11"/>
  <c r="E5188" i="11"/>
  <c r="I5188" i="11" s="1"/>
  <c r="I5199" i="11"/>
  <c r="H5214" i="11"/>
  <c r="I5238" i="11"/>
  <c r="H5245" i="11"/>
  <c r="I5261" i="11"/>
  <c r="H5276" i="11"/>
  <c r="H5280" i="11"/>
  <c r="H5300" i="11"/>
  <c r="I5310" i="11"/>
  <c r="I5315" i="11"/>
  <c r="I5320" i="11"/>
  <c r="I5338" i="11"/>
  <c r="I5344" i="11"/>
  <c r="I5369" i="11"/>
  <c r="H5375" i="11"/>
  <c r="E5375" i="11"/>
  <c r="I5375" i="11" s="1"/>
  <c r="I5382" i="11"/>
  <c r="H5402" i="11"/>
  <c r="I5409" i="11"/>
  <c r="I5416" i="11"/>
  <c r="I5440" i="11"/>
  <c r="I5449" i="11"/>
  <c r="H5466" i="11"/>
  <c r="I5494" i="11"/>
  <c r="I5515" i="11"/>
  <c r="I5526" i="11"/>
  <c r="I5538" i="11"/>
  <c r="I5549" i="11"/>
  <c r="I5561" i="11"/>
  <c r="I5572" i="11"/>
  <c r="H5596" i="11"/>
  <c r="I5760" i="11"/>
  <c r="H5772" i="11"/>
  <c r="E5772" i="11"/>
  <c r="I5772" i="11" s="1"/>
  <c r="I5785" i="11"/>
  <c r="I5795" i="11"/>
  <c r="H5035" i="11"/>
  <c r="I5053" i="11"/>
  <c r="H5067" i="11"/>
  <c r="I5085" i="11"/>
  <c r="H5099" i="11"/>
  <c r="I5117" i="11"/>
  <c r="H5131" i="11"/>
  <c r="I5149" i="11"/>
  <c r="H5163" i="11"/>
  <c r="I5181" i="11"/>
  <c r="H5195" i="11"/>
  <c r="E5207" i="11"/>
  <c r="I5207" i="11" s="1"/>
  <c r="H5222" i="11"/>
  <c r="E5234" i="11"/>
  <c r="I5234" i="11" s="1"/>
  <c r="I5246" i="11"/>
  <c r="H5253" i="11"/>
  <c r="I5269" i="11"/>
  <c r="E5273" i="11"/>
  <c r="I5273" i="11" s="1"/>
  <c r="H5284" i="11"/>
  <c r="H5288" i="11"/>
  <c r="H5332" i="11"/>
  <c r="I5345" i="11"/>
  <c r="I5351" i="11"/>
  <c r="I5363" i="11"/>
  <c r="E5402" i="11"/>
  <c r="I5402" i="11" s="1"/>
  <c r="I5417" i="11"/>
  <c r="I5424" i="11"/>
  <c r="I5432" i="11"/>
  <c r="I5441" i="11"/>
  <c r="H5458" i="11"/>
  <c r="E5466" i="11"/>
  <c r="I5466" i="11" s="1"/>
  <c r="H5485" i="11"/>
  <c r="H5495" i="11"/>
  <c r="E5495" i="11"/>
  <c r="I5495" i="11" s="1"/>
  <c r="H5539" i="11"/>
  <c r="H5633" i="11"/>
  <c r="I5728" i="11"/>
  <c r="I5739" i="11"/>
  <c r="H5761" i="11"/>
  <c r="I5806" i="11"/>
  <c r="H5817" i="11"/>
  <c r="H5827" i="11"/>
  <c r="E5827" i="11"/>
  <c r="I5827" i="11" s="1"/>
  <c r="I5873" i="11"/>
  <c r="I5032" i="11"/>
  <c r="I5039" i="11"/>
  <c r="I5064" i="11"/>
  <c r="I5071" i="11"/>
  <c r="I5096" i="11"/>
  <c r="I5103" i="11"/>
  <c r="I5128" i="11"/>
  <c r="I5135" i="11"/>
  <c r="I5160" i="11"/>
  <c r="I5167" i="11"/>
  <c r="I5192" i="11"/>
  <c r="I5215" i="11"/>
  <c r="I5242" i="11"/>
  <c r="I5254" i="11"/>
  <c r="I5277" i="11"/>
  <c r="H5301" i="11"/>
  <c r="E5301" i="11"/>
  <c r="I5301" i="11" s="1"/>
  <c r="I5327" i="11"/>
  <c r="I5339" i="11"/>
  <c r="H5357" i="11"/>
  <c r="E5357" i="11"/>
  <c r="I5357" i="11" s="1"/>
  <c r="H5369" i="11"/>
  <c r="H5389" i="11"/>
  <c r="I5403" i="11"/>
  <c r="I5425" i="11"/>
  <c r="I5433" i="11"/>
  <c r="H5450" i="11"/>
  <c r="I5458" i="11"/>
  <c r="I5467" i="11"/>
  <c r="I5486" i="11"/>
  <c r="H5506" i="11"/>
  <c r="I5539" i="11"/>
  <c r="I5550" i="11"/>
  <c r="H5563" i="11"/>
  <c r="H5574" i="11"/>
  <c r="H5585" i="11"/>
  <c r="H5622" i="11"/>
  <c r="I5633" i="11"/>
  <c r="I5657" i="11"/>
  <c r="H5706" i="11"/>
  <c r="I5729" i="11"/>
  <c r="H5774" i="11"/>
  <c r="I5786" i="11"/>
  <c r="H5828" i="11"/>
  <c r="E5223" i="11"/>
  <c r="I5223" i="11" s="1"/>
  <c r="H5238" i="11"/>
  <c r="E5250" i="11"/>
  <c r="I5250" i="11" s="1"/>
  <c r="I5262" i="11"/>
  <c r="I5285" i="11"/>
  <c r="E5289" i="11"/>
  <c r="I5289" i="11" s="1"/>
  <c r="I5302" i="11"/>
  <c r="H5306" i="11"/>
  <c r="H5333" i="11"/>
  <c r="E5333" i="11"/>
  <c r="I5333" i="11" s="1"/>
  <c r="I5358" i="11"/>
  <c r="H5370" i="11"/>
  <c r="I5376" i="11"/>
  <c r="H5383" i="11"/>
  <c r="E5383" i="11"/>
  <c r="I5383" i="11" s="1"/>
  <c r="I5390" i="11"/>
  <c r="H5396" i="11"/>
  <c r="H5410" i="11"/>
  <c r="H5442" i="11"/>
  <c r="E5450" i="11"/>
  <c r="I5450" i="11" s="1"/>
  <c r="I5459" i="11"/>
  <c r="H5477" i="11"/>
  <c r="H5487" i="11"/>
  <c r="E5487" i="11"/>
  <c r="I5487" i="11" s="1"/>
  <c r="I5496" i="11"/>
  <c r="I5506" i="11"/>
  <c r="H5517" i="11"/>
  <c r="H5529" i="11"/>
  <c r="I5574" i="11"/>
  <c r="I5670" i="11"/>
  <c r="I5683" i="11"/>
  <c r="I5718" i="11"/>
  <c r="H5032" i="11"/>
  <c r="E5050" i="11"/>
  <c r="I5050" i="11" s="1"/>
  <c r="H5064" i="11"/>
  <c r="E5082" i="11"/>
  <c r="I5082" i="11" s="1"/>
  <c r="H5096" i="11"/>
  <c r="E5114" i="11"/>
  <c r="I5114" i="11" s="1"/>
  <c r="H5128" i="11"/>
  <c r="E5146" i="11"/>
  <c r="I5146" i="11" s="1"/>
  <c r="H5160" i="11"/>
  <c r="E5178" i="11"/>
  <c r="I5178" i="11" s="1"/>
  <c r="H5192" i="11"/>
  <c r="I5200" i="11"/>
  <c r="H5219" i="11"/>
  <c r="E5258" i="11"/>
  <c r="I5258" i="11" s="1"/>
  <c r="I5270" i="11"/>
  <c r="H5277" i="11"/>
  <c r="H5293" i="11"/>
  <c r="E5293" i="11"/>
  <c r="I5293" i="11" s="1"/>
  <c r="I5306" i="11"/>
  <c r="I5311" i="11"/>
  <c r="I5334" i="11"/>
  <c r="H5346" i="11"/>
  <c r="I5370" i="11"/>
  <c r="I5377" i="11"/>
  <c r="I5410" i="11"/>
  <c r="H5418" i="11"/>
  <c r="H5434" i="11"/>
  <c r="I5442" i="11"/>
  <c r="I5451" i="11"/>
  <c r="I5478" i="11"/>
  <c r="I5507" i="11"/>
  <c r="I5518" i="11"/>
  <c r="I5540" i="11"/>
  <c r="H5564" i="11"/>
  <c r="E5610" i="11"/>
  <c r="I5610" i="11" s="1"/>
  <c r="H5610" i="11"/>
  <c r="H5646" i="11"/>
  <c r="H5043" i="11"/>
  <c r="I5061" i="11"/>
  <c r="H5075" i="11"/>
  <c r="I5093" i="11"/>
  <c r="H5107" i="11"/>
  <c r="I5125" i="11"/>
  <c r="H5139" i="11"/>
  <c r="I5157" i="11"/>
  <c r="H5171" i="11"/>
  <c r="I5189" i="11"/>
  <c r="I5208" i="11"/>
  <c r="H5227" i="11"/>
  <c r="H5254" i="11"/>
  <c r="I5278" i="11"/>
  <c r="H5285" i="11"/>
  <c r="H5316" i="11"/>
  <c r="H5322" i="11"/>
  <c r="H5327" i="11"/>
  <c r="E5346" i="11"/>
  <c r="I5346" i="11" s="1"/>
  <c r="I5352" i="11"/>
  <c r="H5364" i="11"/>
  <c r="H5397" i="11"/>
  <c r="I5411" i="11"/>
  <c r="E5418" i="11"/>
  <c r="I5418" i="11" s="1"/>
  <c r="H5426" i="11"/>
  <c r="E5434" i="11"/>
  <c r="I5434" i="11" s="1"/>
  <c r="I5443" i="11"/>
  <c r="H5479" i="11"/>
  <c r="E5479" i="11"/>
  <c r="I5479" i="11" s="1"/>
  <c r="I5488" i="11"/>
  <c r="I5541" i="11"/>
  <c r="H5611" i="11"/>
  <c r="H5625" i="11"/>
  <c r="I5659" i="11"/>
  <c r="I5720" i="11"/>
  <c r="I5763" i="11"/>
  <c r="H5777" i="11"/>
  <c r="I5040" i="11"/>
  <c r="I5072" i="11"/>
  <c r="I5104" i="11"/>
  <c r="I5111" i="11"/>
  <c r="I5136" i="11"/>
  <c r="I5143" i="11"/>
  <c r="I5168" i="11"/>
  <c r="I5175" i="11"/>
  <c r="H5196" i="11"/>
  <c r="H5200" i="11"/>
  <c r="I5216" i="11"/>
  <c r="H5235" i="11"/>
  <c r="I5247" i="11"/>
  <c r="H5262" i="11"/>
  <c r="I5274" i="11"/>
  <c r="I5286" i="11"/>
  <c r="I5294" i="11"/>
  <c r="H5298" i="11"/>
  <c r="H5302" i="11"/>
  <c r="I5322" i="11"/>
  <c r="I5328" i="11"/>
  <c r="H5340" i="11"/>
  <c r="I5353" i="11"/>
  <c r="I5359" i="11"/>
  <c r="I5371" i="11"/>
  <c r="H5377" i="11"/>
  <c r="I5384" i="11"/>
  <c r="H5391" i="11"/>
  <c r="E5391" i="11"/>
  <c r="I5391" i="11" s="1"/>
  <c r="I5398" i="11"/>
  <c r="H5404" i="11"/>
  <c r="I5419" i="11"/>
  <c r="E5426" i="11"/>
  <c r="I5426" i="11" s="1"/>
  <c r="I5435" i="11"/>
  <c r="H5469" i="11"/>
  <c r="H5498" i="11"/>
  <c r="H5530" i="11"/>
  <c r="H5542" i="11"/>
  <c r="H5553" i="11"/>
  <c r="H5577" i="11"/>
  <c r="H5588" i="11"/>
  <c r="I5600" i="11"/>
  <c r="H5673" i="11"/>
  <c r="E5673" i="11"/>
  <c r="I5673" i="11" s="1"/>
  <c r="I5686" i="11"/>
  <c r="H5697" i="11"/>
  <c r="I5731" i="11"/>
  <c r="H5753" i="11"/>
  <c r="I5777" i="11"/>
  <c r="H5809" i="11"/>
  <c r="I5224" i="11"/>
  <c r="I5255" i="11"/>
  <c r="I5282" i="11"/>
  <c r="I5298" i="11"/>
  <c r="H5317" i="11"/>
  <c r="E5317" i="11"/>
  <c r="I5317" i="11" s="1"/>
  <c r="I5329" i="11"/>
  <c r="I5335" i="11"/>
  <c r="I5347" i="11"/>
  <c r="H5365" i="11"/>
  <c r="E5365" i="11"/>
  <c r="I5365" i="11" s="1"/>
  <c r="H5378" i="11"/>
  <c r="I5385" i="11"/>
  <c r="I5427" i="11"/>
  <c r="I5470" i="11"/>
  <c r="I5480" i="11"/>
  <c r="I5498" i="11"/>
  <c r="H5509" i="11"/>
  <c r="H5520" i="11"/>
  <c r="I5531" i="11"/>
  <c r="I5588" i="11"/>
  <c r="I5637" i="11"/>
  <c r="I5649" i="11"/>
  <c r="E5687" i="11"/>
  <c r="I5687" i="11" s="1"/>
  <c r="H5687" i="11"/>
  <c r="H5721" i="11"/>
  <c r="I5932" i="11"/>
  <c r="E5090" i="11"/>
  <c r="I5090" i="11" s="1"/>
  <c r="E5122" i="11"/>
  <c r="I5122" i="11" s="1"/>
  <c r="E5154" i="11"/>
  <c r="I5154" i="11" s="1"/>
  <c r="E5186" i="11"/>
  <c r="I5186" i="11" s="1"/>
  <c r="I5197" i="11"/>
  <c r="E5201" i="11"/>
  <c r="I5201" i="11" s="1"/>
  <c r="I5232" i="11"/>
  <c r="E5290" i="11"/>
  <c r="I5290" i="11" s="1"/>
  <c r="I5312" i="11"/>
  <c r="I5318" i="11"/>
  <c r="I5323" i="11"/>
  <c r="H5341" i="11"/>
  <c r="E5341" i="11"/>
  <c r="I5341" i="11" s="1"/>
  <c r="I5366" i="11"/>
  <c r="I5378" i="11"/>
  <c r="H5405" i="11"/>
  <c r="H5461" i="11"/>
  <c r="H5471" i="11"/>
  <c r="E5471" i="11"/>
  <c r="I5471" i="11" s="1"/>
  <c r="I5499" i="11"/>
  <c r="I5510" i="11"/>
  <c r="I5521" i="11"/>
  <c r="I5532" i="11"/>
  <c r="I5589" i="11"/>
  <c r="H5614" i="11"/>
  <c r="E5614" i="11"/>
  <c r="I5614" i="11" s="1"/>
  <c r="I5662" i="11"/>
  <c r="I5688" i="11"/>
  <c r="I5744" i="11"/>
  <c r="E5832" i="11"/>
  <c r="I5832" i="11" s="1"/>
  <c r="H5832" i="11"/>
  <c r="H5844" i="11"/>
  <c r="E5844" i="11"/>
  <c r="I5844" i="11" s="1"/>
  <c r="I5101" i="11"/>
  <c r="H5115" i="11"/>
  <c r="I5133" i="11"/>
  <c r="H5147" i="11"/>
  <c r="I5165" i="11"/>
  <c r="H5179" i="11"/>
  <c r="I5205" i="11"/>
  <c r="H5224" i="11"/>
  <c r="I5240" i="11"/>
  <c r="H5259" i="11"/>
  <c r="I5271" i="11"/>
  <c r="H5329" i="11"/>
  <c r="I5342" i="11"/>
  <c r="H5354" i="11"/>
  <c r="I5379" i="11"/>
  <c r="I5392" i="11"/>
  <c r="H5399" i="11"/>
  <c r="E5399" i="11"/>
  <c r="I5399" i="11" s="1"/>
  <c r="I5406" i="11"/>
  <c r="H5453" i="11"/>
  <c r="I5462" i="11"/>
  <c r="H5490" i="11"/>
  <c r="H5511" i="11"/>
  <c r="I5579" i="11"/>
  <c r="I5590" i="11"/>
  <c r="I5627" i="11"/>
  <c r="H5638" i="11"/>
  <c r="H5734" i="11"/>
  <c r="H5801" i="11"/>
  <c r="I5923" i="11"/>
  <c r="I5048" i="11"/>
  <c r="I5080" i="11"/>
  <c r="I5112" i="11"/>
  <c r="I5144" i="11"/>
  <c r="I5176" i="11"/>
  <c r="I5213" i="11"/>
  <c r="H5228" i="11"/>
  <c r="I5248" i="11"/>
  <c r="I5279" i="11"/>
  <c r="H5330" i="11"/>
  <c r="H5335" i="11"/>
  <c r="E5354" i="11"/>
  <c r="I5354" i="11" s="1"/>
  <c r="I5360" i="11"/>
  <c r="H5372" i="11"/>
  <c r="H5386" i="11"/>
  <c r="I5393" i="11"/>
  <c r="H5413" i="11"/>
  <c r="H5445" i="11"/>
  <c r="I5454" i="11"/>
  <c r="H5463" i="11"/>
  <c r="E5463" i="11"/>
  <c r="I5463" i="11" s="1"/>
  <c r="I5472" i="11"/>
  <c r="I5490" i="11"/>
  <c r="H5556" i="11"/>
  <c r="I5568" i="11"/>
  <c r="I5580" i="11"/>
  <c r="H5745" i="11"/>
  <c r="I5822" i="11"/>
  <c r="I5519" i="11"/>
  <c r="I5522" i="11"/>
  <c r="I5545" i="11"/>
  <c r="I5559" i="11"/>
  <c r="I5591" i="11"/>
  <c r="I5609" i="11"/>
  <c r="H5700" i="11"/>
  <c r="E5700" i="11"/>
  <c r="I5700" i="11" s="1"/>
  <c r="I5705" i="11"/>
  <c r="I5710" i="11"/>
  <c r="I5743" i="11"/>
  <c r="H5762" i="11"/>
  <c r="I5790" i="11"/>
  <c r="I5799" i="11"/>
  <c r="H5821" i="11"/>
  <c r="H5857" i="11"/>
  <c r="H5865" i="11"/>
  <c r="E5865" i="11"/>
  <c r="I5865" i="11" s="1"/>
  <c r="E5880" i="11"/>
  <c r="I5880" i="11" s="1"/>
  <c r="H5880" i="11"/>
  <c r="I5897" i="11"/>
  <c r="H5914" i="11"/>
  <c r="H5994" i="11"/>
  <c r="E5994" i="11"/>
  <c r="I5994" i="11" s="1"/>
  <c r="E6005" i="11"/>
  <c r="I6005" i="11" s="1"/>
  <c r="H6005" i="11"/>
  <c r="E5503" i="11"/>
  <c r="I5503" i="11" s="1"/>
  <c r="E5511" i="11"/>
  <c r="I5511" i="11" s="1"/>
  <c r="E5542" i="11"/>
  <c r="I5542" i="11" s="1"/>
  <c r="E5563" i="11"/>
  <c r="I5563" i="11" s="1"/>
  <c r="I5570" i="11"/>
  <c r="E5577" i="11"/>
  <c r="I5577" i="11" s="1"/>
  <c r="E5595" i="11"/>
  <c r="I5595" i="11" s="1"/>
  <c r="I5602" i="11"/>
  <c r="H5658" i="11"/>
  <c r="H5677" i="11"/>
  <c r="E5677" i="11"/>
  <c r="I5677" i="11" s="1"/>
  <c r="H5724" i="11"/>
  <c r="E5724" i="11"/>
  <c r="I5724" i="11" s="1"/>
  <c r="E5734" i="11"/>
  <c r="I5734" i="11" s="1"/>
  <c r="H5743" i="11"/>
  <c r="I5767" i="11"/>
  <c r="H5781" i="11"/>
  <c r="E5781" i="11"/>
  <c r="I5781" i="11" s="1"/>
  <c r="H5799" i="11"/>
  <c r="H5812" i="11"/>
  <c r="E5812" i="11"/>
  <c r="I5812" i="11" s="1"/>
  <c r="I5821" i="11"/>
  <c r="H5826" i="11"/>
  <c r="H5850" i="11"/>
  <c r="I5857" i="11"/>
  <c r="H5873" i="11"/>
  <c r="H5881" i="11"/>
  <c r="I5922" i="11"/>
  <c r="I5940" i="11"/>
  <c r="I5948" i="11"/>
  <c r="H5959" i="11"/>
  <c r="H6015" i="11"/>
  <c r="E6015" i="11"/>
  <c r="I6015" i="11" s="1"/>
  <c r="I6339" i="11"/>
  <c r="I5529" i="11"/>
  <c r="H5559" i="11"/>
  <c r="H5591" i="11"/>
  <c r="H5621" i="11"/>
  <c r="I5625" i="11"/>
  <c r="H5645" i="11"/>
  <c r="E5645" i="11"/>
  <c r="I5645" i="11" s="1"/>
  <c r="E5654" i="11"/>
  <c r="I5654" i="11" s="1"/>
  <c r="I5663" i="11"/>
  <c r="H5682" i="11"/>
  <c r="H5701" i="11"/>
  <c r="E5701" i="11"/>
  <c r="I5701" i="11" s="1"/>
  <c r="H5748" i="11"/>
  <c r="E5748" i="11"/>
  <c r="I5748" i="11" s="1"/>
  <c r="E5753" i="11"/>
  <c r="I5753" i="11" s="1"/>
  <c r="E5758" i="11"/>
  <c r="I5758" i="11" s="1"/>
  <c r="H5767" i="11"/>
  <c r="H5786" i="11"/>
  <c r="E5817" i="11"/>
  <c r="I5817" i="11" s="1"/>
  <c r="I5826" i="11"/>
  <c r="I5850" i="11"/>
  <c r="I5881" i="11"/>
  <c r="I6007" i="11"/>
  <c r="H6115" i="11"/>
  <c r="I6194" i="11"/>
  <c r="H5549" i="11"/>
  <c r="I5567" i="11"/>
  <c r="H5581" i="11"/>
  <c r="I5599" i="11"/>
  <c r="I5618" i="11"/>
  <c r="H5637" i="11"/>
  <c r="H5650" i="11"/>
  <c r="E5650" i="11"/>
  <c r="I5650" i="11" s="1"/>
  <c r="H5668" i="11"/>
  <c r="E5668" i="11"/>
  <c r="I5668" i="11" s="1"/>
  <c r="I5711" i="11"/>
  <c r="H5730" i="11"/>
  <c r="H5749" i="11"/>
  <c r="E5749" i="11"/>
  <c r="I5749" i="11" s="1"/>
  <c r="I5791" i="11"/>
  <c r="H5804" i="11"/>
  <c r="E5804" i="11"/>
  <c r="I5804" i="11" s="1"/>
  <c r="H5833" i="11"/>
  <c r="E5833" i="11"/>
  <c r="I5833" i="11" s="1"/>
  <c r="I5838" i="11"/>
  <c r="H5851" i="11"/>
  <c r="E5851" i="11"/>
  <c r="I5851" i="11" s="1"/>
  <c r="I5858" i="11"/>
  <c r="H5867" i="11"/>
  <c r="E5867" i="11"/>
  <c r="I5867" i="11" s="1"/>
  <c r="H5890" i="11"/>
  <c r="H5924" i="11"/>
  <c r="H5950" i="11"/>
  <c r="E5950" i="11"/>
  <c r="I5950" i="11" s="1"/>
  <c r="H6056" i="11"/>
  <c r="E5373" i="11"/>
  <c r="I5373" i="11" s="1"/>
  <c r="E5381" i="11"/>
  <c r="I5381" i="11" s="1"/>
  <c r="E5389" i="11"/>
  <c r="I5389" i="11" s="1"/>
  <c r="E5397" i="11"/>
  <c r="I5397" i="11" s="1"/>
  <c r="E5405" i="11"/>
  <c r="I5405" i="11" s="1"/>
  <c r="E5413" i="11"/>
  <c r="I5413" i="11" s="1"/>
  <c r="E5421" i="11"/>
  <c r="I5421" i="11" s="1"/>
  <c r="E5429" i="11"/>
  <c r="I5429" i="11" s="1"/>
  <c r="E5437" i="11"/>
  <c r="I5437" i="11" s="1"/>
  <c r="E5445" i="11"/>
  <c r="I5445" i="11" s="1"/>
  <c r="E5453" i="11"/>
  <c r="I5453" i="11" s="1"/>
  <c r="E5461" i="11"/>
  <c r="I5461" i="11" s="1"/>
  <c r="E5469" i="11"/>
  <c r="I5469" i="11" s="1"/>
  <c r="E5477" i="11"/>
  <c r="I5477" i="11" s="1"/>
  <c r="E5485" i="11"/>
  <c r="I5485" i="11" s="1"/>
  <c r="E5493" i="11"/>
  <c r="I5493" i="11" s="1"/>
  <c r="E5501" i="11"/>
  <c r="I5501" i="11" s="1"/>
  <c r="E5509" i="11"/>
  <c r="I5509" i="11" s="1"/>
  <c r="E5517" i="11"/>
  <c r="I5517" i="11" s="1"/>
  <c r="E5520" i="11"/>
  <c r="I5520" i="11" s="1"/>
  <c r="E5546" i="11"/>
  <c r="I5546" i="11" s="1"/>
  <c r="E5553" i="11"/>
  <c r="I5553" i="11" s="1"/>
  <c r="E5571" i="11"/>
  <c r="I5571" i="11" s="1"/>
  <c r="I5578" i="11"/>
  <c r="E5585" i="11"/>
  <c r="I5585" i="11" s="1"/>
  <c r="E5603" i="11"/>
  <c r="I5603" i="11" s="1"/>
  <c r="E5622" i="11"/>
  <c r="I5622" i="11" s="1"/>
  <c r="I5626" i="11"/>
  <c r="E5646" i="11"/>
  <c r="I5646" i="11" s="1"/>
  <c r="H5692" i="11"/>
  <c r="E5692" i="11"/>
  <c r="I5692" i="11" s="1"/>
  <c r="E5697" i="11"/>
  <c r="I5697" i="11" s="1"/>
  <c r="E5702" i="11"/>
  <c r="I5702" i="11" s="1"/>
  <c r="H5711" i="11"/>
  <c r="I5735" i="11"/>
  <c r="H5754" i="11"/>
  <c r="H5773" i="11"/>
  <c r="E5773" i="11"/>
  <c r="I5773" i="11" s="1"/>
  <c r="H5791" i="11"/>
  <c r="E5809" i="11"/>
  <c r="I5809" i="11" s="1"/>
  <c r="H5818" i="11"/>
  <c r="E5845" i="11"/>
  <c r="I5845" i="11" s="1"/>
  <c r="H5845" i="11"/>
  <c r="I5859" i="11"/>
  <c r="I5874" i="11"/>
  <c r="H5951" i="11"/>
  <c r="H5970" i="11"/>
  <c r="I6210" i="11"/>
  <c r="I5543" i="11"/>
  <c r="H5567" i="11"/>
  <c r="H5599" i="11"/>
  <c r="H5618" i="11"/>
  <c r="I5630" i="11"/>
  <c r="I5634" i="11"/>
  <c r="I5655" i="11"/>
  <c r="H5669" i="11"/>
  <c r="E5669" i="11"/>
  <c r="I5669" i="11" s="1"/>
  <c r="H5716" i="11"/>
  <c r="E5716" i="11"/>
  <c r="I5716" i="11" s="1"/>
  <c r="I5721" i="11"/>
  <c r="I5726" i="11"/>
  <c r="I5759" i="11"/>
  <c r="H5778" i="11"/>
  <c r="H5805" i="11"/>
  <c r="E5805" i="11"/>
  <c r="I5805" i="11" s="1"/>
  <c r="E5814" i="11"/>
  <c r="I5814" i="11" s="1"/>
  <c r="I5828" i="11"/>
  <c r="H5839" i="11"/>
  <c r="E5839" i="11"/>
  <c r="I5839" i="11" s="1"/>
  <c r="I5852" i="11"/>
  <c r="I5860" i="11"/>
  <c r="H5868" i="11"/>
  <c r="H5883" i="11"/>
  <c r="E5883" i="11"/>
  <c r="I5883" i="11" s="1"/>
  <c r="H5891" i="11"/>
  <c r="I5916" i="11"/>
  <c r="H5943" i="11"/>
  <c r="H6038" i="11"/>
  <c r="H6131" i="11"/>
  <c r="E6131" i="11"/>
  <c r="I6131" i="11" s="1"/>
  <c r="H6306" i="11"/>
  <c r="E5530" i="11"/>
  <c r="I5530" i="11" s="1"/>
  <c r="I5564" i="11"/>
  <c r="I5596" i="11"/>
  <c r="I5607" i="11"/>
  <c r="E5611" i="11"/>
  <c r="I5611" i="11" s="1"/>
  <c r="I5638" i="11"/>
  <c r="H5642" i="11"/>
  <c r="E5642" i="11"/>
  <c r="I5642" i="11" s="1"/>
  <c r="H5674" i="11"/>
  <c r="H5693" i="11"/>
  <c r="E5693" i="11"/>
  <c r="I5693" i="11" s="1"/>
  <c r="H5740" i="11"/>
  <c r="E5740" i="11"/>
  <c r="I5740" i="11" s="1"/>
  <c r="I5745" i="11"/>
  <c r="I5750" i="11"/>
  <c r="I5778" i="11"/>
  <c r="H5796" i="11"/>
  <c r="E5796" i="11"/>
  <c r="I5796" i="11" s="1"/>
  <c r="I5834" i="11"/>
  <c r="E5853" i="11"/>
  <c r="I5853" i="11" s="1"/>
  <c r="H5853" i="11"/>
  <c r="I5868" i="11"/>
  <c r="H5875" i="11"/>
  <c r="I5891" i="11"/>
  <c r="H5900" i="11"/>
  <c r="I5908" i="11"/>
  <c r="I5925" i="11"/>
  <c r="H5935" i="11"/>
  <c r="E5935" i="11"/>
  <c r="I5935" i="11" s="1"/>
  <c r="I6019" i="11"/>
  <c r="I6066" i="11"/>
  <c r="H6078" i="11"/>
  <c r="I6146" i="11"/>
  <c r="I6184" i="11"/>
  <c r="I6211" i="11"/>
  <c r="I5527" i="11"/>
  <c r="H5557" i="11"/>
  <c r="I5575" i="11"/>
  <c r="H5589" i="11"/>
  <c r="I5615" i="11"/>
  <c r="E5619" i="11"/>
  <c r="I5619" i="11" s="1"/>
  <c r="H5634" i="11"/>
  <c r="H5655" i="11"/>
  <c r="I5679" i="11"/>
  <c r="H5698" i="11"/>
  <c r="H5717" i="11"/>
  <c r="E5717" i="11"/>
  <c r="I5717" i="11" s="1"/>
  <c r="H5764" i="11"/>
  <c r="E5764" i="11"/>
  <c r="I5764" i="11" s="1"/>
  <c r="E5769" i="11"/>
  <c r="I5769" i="11" s="1"/>
  <c r="E5774" i="11"/>
  <c r="I5774" i="11" s="1"/>
  <c r="I5783" i="11"/>
  <c r="E5801" i="11"/>
  <c r="I5801" i="11" s="1"/>
  <c r="H5810" i="11"/>
  <c r="H5823" i="11"/>
  <c r="E5823" i="11"/>
  <c r="I5823" i="11" s="1"/>
  <c r="H5884" i="11"/>
  <c r="I5917" i="11"/>
  <c r="H5999" i="11"/>
  <c r="E5999" i="11"/>
  <c r="I5999" i="11" s="1"/>
  <c r="I6029" i="11"/>
  <c r="H5543" i="11"/>
  <c r="I5554" i="11"/>
  <c r="I5586" i="11"/>
  <c r="H5607" i="11"/>
  <c r="I5623" i="11"/>
  <c r="I5647" i="11"/>
  <c r="H5660" i="11"/>
  <c r="E5660" i="11"/>
  <c r="I5660" i="11" s="1"/>
  <c r="E5665" i="11"/>
  <c r="I5665" i="11" s="1"/>
  <c r="H5679" i="11"/>
  <c r="I5703" i="11"/>
  <c r="H5722" i="11"/>
  <c r="H5741" i="11"/>
  <c r="E5741" i="11"/>
  <c r="I5741" i="11" s="1"/>
  <c r="H5783" i="11"/>
  <c r="H5797" i="11"/>
  <c r="E5797" i="11"/>
  <c r="I5797" i="11" s="1"/>
  <c r="I5810" i="11"/>
  <c r="H5847" i="11"/>
  <c r="I5861" i="11"/>
  <c r="I5876" i="11"/>
  <c r="E5918" i="11"/>
  <c r="I5918" i="11" s="1"/>
  <c r="H5918" i="11"/>
  <c r="H5927" i="11"/>
  <c r="I6147" i="11"/>
  <c r="H5600" i="11"/>
  <c r="I5631" i="11"/>
  <c r="H5684" i="11"/>
  <c r="E5684" i="11"/>
  <c r="I5684" i="11" s="1"/>
  <c r="I5689" i="11"/>
  <c r="I5694" i="11"/>
  <c r="I5727" i="11"/>
  <c r="H5746" i="11"/>
  <c r="H5765" i="11"/>
  <c r="E5765" i="11"/>
  <c r="I5765" i="11" s="1"/>
  <c r="I5815" i="11"/>
  <c r="E5824" i="11"/>
  <c r="I5824" i="11" s="1"/>
  <c r="H5824" i="11"/>
  <c r="H5829" i="11"/>
  <c r="E5829" i="11"/>
  <c r="I5829" i="11" s="1"/>
  <c r="I5847" i="11"/>
  <c r="I5854" i="11"/>
  <c r="I5870" i="11"/>
  <c r="I5901" i="11"/>
  <c r="I5910" i="11"/>
  <c r="I5927" i="11"/>
  <c r="H5954" i="11"/>
  <c r="E5954" i="11"/>
  <c r="I5954" i="11" s="1"/>
  <c r="I6021" i="11"/>
  <c r="I6031" i="11"/>
  <c r="I6162" i="11"/>
  <c r="H5527" i="11"/>
  <c r="I5639" i="11"/>
  <c r="H5661" i="11"/>
  <c r="E5661" i="11"/>
  <c r="I5661" i="11" s="1"/>
  <c r="H5708" i="11"/>
  <c r="E5708" i="11"/>
  <c r="I5708" i="11" s="1"/>
  <c r="H5727" i="11"/>
  <c r="I5751" i="11"/>
  <c r="H5770" i="11"/>
  <c r="H5788" i="11"/>
  <c r="E5788" i="11"/>
  <c r="I5788" i="11" s="1"/>
  <c r="H5802" i="11"/>
  <c r="H5815" i="11"/>
  <c r="H5835" i="11"/>
  <c r="I5886" i="11"/>
  <c r="I5893" i="11"/>
  <c r="H5911" i="11"/>
  <c r="H5991" i="11"/>
  <c r="H6069" i="11"/>
  <c r="I5551" i="11"/>
  <c r="I5583" i="11"/>
  <c r="I5612" i="11"/>
  <c r="I5652" i="11"/>
  <c r="H5666" i="11"/>
  <c r="H5685" i="11"/>
  <c r="E5685" i="11"/>
  <c r="I5685" i="11" s="1"/>
  <c r="H5732" i="11"/>
  <c r="E5732" i="11"/>
  <c r="I5732" i="11" s="1"/>
  <c r="I5737" i="11"/>
  <c r="I5742" i="11"/>
  <c r="I5775" i="11"/>
  <c r="I5798" i="11"/>
  <c r="I5802" i="11"/>
  <c r="I5835" i="11"/>
  <c r="H5841" i="11"/>
  <c r="E5841" i="11"/>
  <c r="I5841" i="11" s="1"/>
  <c r="H5855" i="11"/>
  <c r="E5855" i="11"/>
  <c r="I5855" i="11" s="1"/>
  <c r="H5863" i="11"/>
  <c r="I5877" i="11"/>
  <c r="I5894" i="11"/>
  <c r="I5911" i="11"/>
  <c r="H6051" i="11"/>
  <c r="E6051" i="11"/>
  <c r="I6051" i="11" s="1"/>
  <c r="I5562" i="11"/>
  <c r="I5569" i="11"/>
  <c r="I5594" i="11"/>
  <c r="I5601" i="11"/>
  <c r="I5620" i="11"/>
  <c r="I5671" i="11"/>
  <c r="H5690" i="11"/>
  <c r="H5709" i="11"/>
  <c r="E5709" i="11"/>
  <c r="I5709" i="11" s="1"/>
  <c r="H5756" i="11"/>
  <c r="E5756" i="11"/>
  <c r="I5756" i="11" s="1"/>
  <c r="I5761" i="11"/>
  <c r="I5766" i="11"/>
  <c r="H5789" i="11"/>
  <c r="E5789" i="11"/>
  <c r="I5789" i="11" s="1"/>
  <c r="I5807" i="11"/>
  <c r="H5820" i="11"/>
  <c r="H5836" i="11"/>
  <c r="E5836" i="11"/>
  <c r="I5836" i="11" s="1"/>
  <c r="I5863" i="11"/>
  <c r="H5871" i="11"/>
  <c r="E5878" i="11"/>
  <c r="I5878" i="11" s="1"/>
  <c r="H5878" i="11"/>
  <c r="H5903" i="11"/>
  <c r="I5946" i="11"/>
  <c r="I5956" i="11"/>
  <c r="I5992" i="11"/>
  <c r="H6003" i="11"/>
  <c r="E6003" i="11"/>
  <c r="I6003" i="11" s="1"/>
  <c r="H6023" i="11"/>
  <c r="I6203" i="11"/>
  <c r="I5628" i="11"/>
  <c r="H5671" i="11"/>
  <c r="I5695" i="11"/>
  <c r="H5714" i="11"/>
  <c r="H5733" i="11"/>
  <c r="E5733" i="11"/>
  <c r="I5733" i="11" s="1"/>
  <c r="H5794" i="11"/>
  <c r="H5807" i="11"/>
  <c r="E5820" i="11"/>
  <c r="I5820" i="11" s="1"/>
  <c r="H5842" i="11"/>
  <c r="E5842" i="11"/>
  <c r="I5842" i="11" s="1"/>
  <c r="I5879" i="11"/>
  <c r="I5887" i="11"/>
  <c r="I5895" i="11"/>
  <c r="I5930" i="11"/>
  <c r="H5975" i="11"/>
  <c r="I5983" i="11"/>
  <c r="E6061" i="11"/>
  <c r="I6061" i="11" s="1"/>
  <c r="H6061" i="11"/>
  <c r="H5528" i="11"/>
  <c r="I5535" i="11"/>
  <c r="H5562" i="11"/>
  <c r="H5594" i="11"/>
  <c r="H5620" i="11"/>
  <c r="I5636" i="11"/>
  <c r="I5644" i="11"/>
  <c r="H5653" i="11"/>
  <c r="E5653" i="11"/>
  <c r="I5653" i="11" s="1"/>
  <c r="H5676" i="11"/>
  <c r="E5676" i="11"/>
  <c r="I5676" i="11" s="1"/>
  <c r="H5695" i="11"/>
  <c r="I5719" i="11"/>
  <c r="H5738" i="11"/>
  <c r="H5757" i="11"/>
  <c r="E5757" i="11"/>
  <c r="I5757" i="11" s="1"/>
  <c r="H5780" i="11"/>
  <c r="E5780" i="11"/>
  <c r="I5780" i="11" s="1"/>
  <c r="I5794" i="11"/>
  <c r="I5831" i="11"/>
  <c r="E5864" i="11"/>
  <c r="I5864" i="11" s="1"/>
  <c r="H5864" i="11"/>
  <c r="E5896" i="11"/>
  <c r="I5896" i="11" s="1"/>
  <c r="H5896" i="11"/>
  <c r="I5913" i="11"/>
  <c r="I5921" i="11"/>
  <c r="I5967" i="11"/>
  <c r="I6004" i="11"/>
  <c r="I6013" i="11"/>
  <c r="H6024" i="11"/>
  <c r="I6043" i="11"/>
  <c r="I6053" i="11"/>
  <c r="I6139" i="11"/>
  <c r="I6178" i="11"/>
  <c r="I6258" i="11"/>
  <c r="I5920" i="11"/>
  <c r="H5931" i="11"/>
  <c r="H5958" i="11"/>
  <c r="E5958" i="11"/>
  <c r="I5958" i="11" s="1"/>
  <c r="H5973" i="11"/>
  <c r="H5990" i="11"/>
  <c r="E5990" i="11"/>
  <c r="I5990" i="11" s="1"/>
  <c r="H6007" i="11"/>
  <c r="H6046" i="11"/>
  <c r="H6073" i="11"/>
  <c r="H6090" i="11"/>
  <c r="H6096" i="11"/>
  <c r="I6108" i="11"/>
  <c r="I6115" i="11"/>
  <c r="I6283" i="11"/>
  <c r="I6374" i="11"/>
  <c r="I5906" i="11"/>
  <c r="I5931" i="11"/>
  <c r="H5939" i="11"/>
  <c r="I5943" i="11"/>
  <c r="I5962" i="11"/>
  <c r="H5966" i="11"/>
  <c r="E5966" i="11"/>
  <c r="I5966" i="11" s="1"/>
  <c r="H5982" i="11"/>
  <c r="E5982" i="11"/>
  <c r="I5982" i="11" s="1"/>
  <c r="H5986" i="11"/>
  <c r="I6008" i="11"/>
  <c r="H6022" i="11"/>
  <c r="H6027" i="11"/>
  <c r="H6067" i="11"/>
  <c r="H6085" i="11"/>
  <c r="I6102" i="11"/>
  <c r="H6109" i="11"/>
  <c r="I6132" i="11"/>
  <c r="I6140" i="11"/>
  <c r="I6185" i="11"/>
  <c r="H6195" i="11"/>
  <c r="I6204" i="11"/>
  <c r="E6213" i="11"/>
  <c r="I6213" i="11" s="1"/>
  <c r="H6213" i="11"/>
  <c r="I6234" i="11"/>
  <c r="H6259" i="11"/>
  <c r="I6307" i="11"/>
  <c r="I6329" i="11"/>
  <c r="E5903" i="11"/>
  <c r="I5903" i="11" s="1"/>
  <c r="E5939" i="11"/>
  <c r="I5939" i="11" s="1"/>
  <c r="H5947" i="11"/>
  <c r="E5951" i="11"/>
  <c r="I5951" i="11" s="1"/>
  <c r="E5970" i="11"/>
  <c r="I5970" i="11" s="1"/>
  <c r="H5974" i="11"/>
  <c r="E5974" i="11"/>
  <c r="I5974" i="11" s="1"/>
  <c r="H5978" i="11"/>
  <c r="E5986" i="11"/>
  <c r="I5986" i="11" s="1"/>
  <c r="H5995" i="11"/>
  <c r="E6027" i="11"/>
  <c r="I6027" i="11" s="1"/>
  <c r="H6032" i="11"/>
  <c r="I6047" i="11"/>
  <c r="H6062" i="11"/>
  <c r="E6067" i="11"/>
  <c r="I6067" i="11" s="1"/>
  <c r="H6091" i="11"/>
  <c r="E6103" i="11"/>
  <c r="I6103" i="11" s="1"/>
  <c r="H6103" i="11"/>
  <c r="I6109" i="11"/>
  <c r="E6149" i="11"/>
  <c r="I6149" i="11" s="1"/>
  <c r="H6149" i="11"/>
  <c r="H6168" i="11"/>
  <c r="H6177" i="11"/>
  <c r="E6177" i="11"/>
  <c r="I6177" i="11" s="1"/>
  <c r="H6186" i="11"/>
  <c r="E6186" i="11"/>
  <c r="I6186" i="11" s="1"/>
  <c r="I6195" i="11"/>
  <c r="H6224" i="11"/>
  <c r="H6235" i="11"/>
  <c r="I6248" i="11"/>
  <c r="I6259" i="11"/>
  <c r="I6285" i="11"/>
  <c r="H6330" i="11"/>
  <c r="E6330" i="11"/>
  <c r="I6330" i="11" s="1"/>
  <c r="I5890" i="11"/>
  <c r="H5893" i="11"/>
  <c r="I5928" i="11"/>
  <c r="I5947" i="11"/>
  <c r="H5955" i="11"/>
  <c r="I5959" i="11"/>
  <c r="I5978" i="11"/>
  <c r="I5991" i="11"/>
  <c r="I5995" i="11"/>
  <c r="H6018" i="11"/>
  <c r="I6023" i="11"/>
  <c r="H6042" i="11"/>
  <c r="I6080" i="11"/>
  <c r="E6117" i="11"/>
  <c r="I6117" i="11" s="1"/>
  <c r="H6117" i="11"/>
  <c r="E6124" i="11"/>
  <c r="I6124" i="11" s="1"/>
  <c r="H6124" i="11"/>
  <c r="I6168" i="11"/>
  <c r="I6196" i="11"/>
  <c r="H6225" i="11"/>
  <c r="E6225" i="11"/>
  <c r="I6225" i="11" s="1"/>
  <c r="I6236" i="11"/>
  <c r="H6273" i="11"/>
  <c r="I6308" i="11"/>
  <c r="H5907" i="11"/>
  <c r="H5910" i="11"/>
  <c r="I5936" i="11"/>
  <c r="E5955" i="11"/>
  <c r="I5955" i="11" s="1"/>
  <c r="H5963" i="11"/>
  <c r="H5987" i="11"/>
  <c r="I6000" i="11"/>
  <c r="H6013" i="11"/>
  <c r="E6018" i="11"/>
  <c r="I6018" i="11" s="1"/>
  <c r="E6042" i="11"/>
  <c r="I6042" i="11" s="1"/>
  <c r="I6063" i="11"/>
  <c r="I6086" i="11"/>
  <c r="I6169" i="11"/>
  <c r="H6226" i="11"/>
  <c r="I6261" i="11"/>
  <c r="I6274" i="11"/>
  <c r="H6297" i="11"/>
  <c r="I6331" i="11"/>
  <c r="I6430" i="11"/>
  <c r="H5838" i="11"/>
  <c r="I5848" i="11"/>
  <c r="H5854" i="11"/>
  <c r="H5877" i="11"/>
  <c r="E5884" i="11"/>
  <c r="I5884" i="11" s="1"/>
  <c r="E5907" i="11"/>
  <c r="I5907" i="11" s="1"/>
  <c r="H5917" i="11"/>
  <c r="I5944" i="11"/>
  <c r="E5963" i="11"/>
  <c r="I5963" i="11" s="1"/>
  <c r="H5971" i="11"/>
  <c r="E5975" i="11"/>
  <c r="I5975" i="11" s="1"/>
  <c r="H5979" i="11"/>
  <c r="E5987" i="11"/>
  <c r="I5987" i="11" s="1"/>
  <c r="H6037" i="11"/>
  <c r="H6058" i="11"/>
  <c r="H6160" i="11"/>
  <c r="H6170" i="11"/>
  <c r="E6170" i="11"/>
  <c r="I6170" i="11" s="1"/>
  <c r="H6227" i="11"/>
  <c r="H6250" i="11"/>
  <c r="H6298" i="11"/>
  <c r="E5658" i="11"/>
  <c r="I5658" i="11" s="1"/>
  <c r="E5666" i="11"/>
  <c r="I5666" i="11" s="1"/>
  <c r="E5674" i="11"/>
  <c r="I5674" i="11" s="1"/>
  <c r="E5682" i="11"/>
  <c r="I5682" i="11" s="1"/>
  <c r="E5690" i="11"/>
  <c r="I5690" i="11" s="1"/>
  <c r="E5698" i="11"/>
  <c r="I5698" i="11" s="1"/>
  <c r="E5706" i="11"/>
  <c r="I5706" i="11" s="1"/>
  <c r="E5714" i="11"/>
  <c r="I5714" i="11" s="1"/>
  <c r="E5722" i="11"/>
  <c r="I5722" i="11" s="1"/>
  <c r="E5730" i="11"/>
  <c r="I5730" i="11" s="1"/>
  <c r="E5738" i="11"/>
  <c r="I5738" i="11" s="1"/>
  <c r="E5746" i="11"/>
  <c r="I5746" i="11" s="1"/>
  <c r="E5754" i="11"/>
  <c r="I5754" i="11" s="1"/>
  <c r="E5762" i="11"/>
  <c r="I5762" i="11" s="1"/>
  <c r="E5770" i="11"/>
  <c r="I5770" i="11" s="1"/>
  <c r="I5818" i="11"/>
  <c r="I5871" i="11"/>
  <c r="I5904" i="11"/>
  <c r="I5914" i="11"/>
  <c r="H5928" i="11"/>
  <c r="I5952" i="11"/>
  <c r="I5971" i="11"/>
  <c r="I5979" i="11"/>
  <c r="H6014" i="11"/>
  <c r="H6019" i="11"/>
  <c r="H6043" i="11"/>
  <c r="H6048" i="11"/>
  <c r="I6058" i="11"/>
  <c r="H6161" i="11"/>
  <c r="E6161" i="11"/>
  <c r="I6161" i="11" s="1"/>
  <c r="E6188" i="11"/>
  <c r="I6188" i="11" s="1"/>
  <c r="H6188" i="11"/>
  <c r="I6227" i="11"/>
  <c r="H6251" i="11"/>
  <c r="H6275" i="11"/>
  <c r="H6299" i="11"/>
  <c r="E6299" i="11"/>
  <c r="I6299" i="11" s="1"/>
  <c r="H6321" i="11"/>
  <c r="I6333" i="11"/>
  <c r="I6380" i="11"/>
  <c r="I6075" i="11"/>
  <c r="I6081" i="11"/>
  <c r="E6111" i="11"/>
  <c r="I6111" i="11" s="1"/>
  <c r="H6111" i="11"/>
  <c r="I6152" i="11"/>
  <c r="I6171" i="11"/>
  <c r="I6179" i="11"/>
  <c r="I6228" i="11"/>
  <c r="H6240" i="11"/>
  <c r="E6240" i="11"/>
  <c r="I6240" i="11" s="1"/>
  <c r="I6251" i="11"/>
  <c r="H5848" i="11"/>
  <c r="I5888" i="11"/>
  <c r="H5894" i="11"/>
  <c r="H5944" i="11"/>
  <c r="I5968" i="11"/>
  <c r="I5984" i="11"/>
  <c r="H6010" i="11"/>
  <c r="H6059" i="11"/>
  <c r="H6064" i="11"/>
  <c r="E6069" i="11"/>
  <c r="I6069" i="11" s="1"/>
  <c r="H6093" i="11"/>
  <c r="H6105" i="11"/>
  <c r="H6112" i="11"/>
  <c r="I6217" i="11"/>
  <c r="I6252" i="11"/>
  <c r="I6277" i="11"/>
  <c r="H6289" i="11"/>
  <c r="I6301" i="11"/>
  <c r="E5875" i="11"/>
  <c r="I5875" i="11" s="1"/>
  <c r="H5904" i="11"/>
  <c r="H5915" i="11"/>
  <c r="H5952" i="11"/>
  <c r="I5976" i="11"/>
  <c r="I6010" i="11"/>
  <c r="H6034" i="11"/>
  <c r="I6039" i="11"/>
  <c r="H6054" i="11"/>
  <c r="I6059" i="11"/>
  <c r="H6070" i="11"/>
  <c r="E6070" i="11"/>
  <c r="I6070" i="11" s="1"/>
  <c r="H6076" i="11"/>
  <c r="H6082" i="11"/>
  <c r="H6099" i="11"/>
  <c r="H6106" i="11"/>
  <c r="I6112" i="11"/>
  <c r="H6136" i="11"/>
  <c r="I6153" i="11"/>
  <c r="H6163" i="11"/>
  <c r="I6172" i="11"/>
  <c r="H6218" i="11"/>
  <c r="E6218" i="11"/>
  <c r="I6218" i="11" s="1"/>
  <c r="I6253" i="11"/>
  <c r="H6265" i="11"/>
  <c r="I6323" i="11"/>
  <c r="I5872" i="11"/>
  <c r="I5898" i="11"/>
  <c r="H6006" i="11"/>
  <c r="I6034" i="11"/>
  <c r="H6088" i="11"/>
  <c r="H6094" i="11"/>
  <c r="I6106" i="11"/>
  <c r="I6120" i="11"/>
  <c r="I6136" i="11"/>
  <c r="H6145" i="11"/>
  <c r="E6145" i="11"/>
  <c r="I6145" i="11" s="1"/>
  <c r="H6154" i="11"/>
  <c r="E6154" i="11"/>
  <c r="I6154" i="11" s="1"/>
  <c r="I6163" i="11"/>
  <c r="E6181" i="11"/>
  <c r="I6181" i="11" s="1"/>
  <c r="H6181" i="11"/>
  <c r="H6200" i="11"/>
  <c r="H6209" i="11"/>
  <c r="H6242" i="11"/>
  <c r="I6266" i="11"/>
  <c r="I6290" i="11"/>
  <c r="H6303" i="11"/>
  <c r="E6303" i="11"/>
  <c r="I6303" i="11" s="1"/>
  <c r="I6324" i="11"/>
  <c r="H5830" i="11"/>
  <c r="H5888" i="11"/>
  <c r="I5912" i="11"/>
  <c r="H5933" i="11"/>
  <c r="H5968" i="11"/>
  <c r="H5997" i="11"/>
  <c r="H6011" i="11"/>
  <c r="I6055" i="11"/>
  <c r="I6077" i="11"/>
  <c r="I6083" i="11"/>
  <c r="H6128" i="11"/>
  <c r="I6137" i="11"/>
  <c r="I6164" i="11"/>
  <c r="I6200" i="11"/>
  <c r="I6243" i="11"/>
  <c r="E6255" i="11"/>
  <c r="I6255" i="11" s="1"/>
  <c r="H6255" i="11"/>
  <c r="I6325" i="11"/>
  <c r="I5856" i="11"/>
  <c r="I5882" i="11"/>
  <c r="I5919" i="11"/>
  <c r="H5926" i="11"/>
  <c r="E5926" i="11"/>
  <c r="I5926" i="11" s="1"/>
  <c r="H6002" i="11"/>
  <c r="I6011" i="11"/>
  <c r="I6016" i="11"/>
  <c r="H6030" i="11"/>
  <c r="H6035" i="11"/>
  <c r="H6050" i="11"/>
  <c r="H6129" i="11"/>
  <c r="E6129" i="11"/>
  <c r="I6129" i="11" s="1"/>
  <c r="H6138" i="11"/>
  <c r="I6201" i="11"/>
  <c r="E6220" i="11"/>
  <c r="I6220" i="11" s="1"/>
  <c r="H6220" i="11"/>
  <c r="I6256" i="11"/>
  <c r="H6267" i="11"/>
  <c r="I6291" i="11"/>
  <c r="H6337" i="11"/>
  <c r="H6348" i="11"/>
  <c r="I5840" i="11"/>
  <c r="H5934" i="11"/>
  <c r="E5934" i="11"/>
  <c r="I5934" i="11" s="1"/>
  <c r="H5998" i="11"/>
  <c r="E6002" i="11"/>
  <c r="I6002" i="11" s="1"/>
  <c r="E6035" i="11"/>
  <c r="I6035" i="11" s="1"/>
  <c r="H6040" i="11"/>
  <c r="E6050" i="11"/>
  <c r="I6050" i="11" s="1"/>
  <c r="I6089" i="11"/>
  <c r="H6114" i="11"/>
  <c r="I6121" i="11"/>
  <c r="E6138" i="11"/>
  <c r="I6138" i="11" s="1"/>
  <c r="H6192" i="11"/>
  <c r="H6202" i="11"/>
  <c r="E6202" i="11"/>
  <c r="I6202" i="11" s="1"/>
  <c r="I6244" i="11"/>
  <c r="H6257" i="11"/>
  <c r="H6281" i="11"/>
  <c r="H6315" i="11"/>
  <c r="I5866" i="11"/>
  <c r="H5923" i="11"/>
  <c r="I5938" i="11"/>
  <c r="H5942" i="11"/>
  <c r="E5942" i="11"/>
  <c r="I5942" i="11" s="1"/>
  <c r="H5957" i="11"/>
  <c r="H6026" i="11"/>
  <c r="H6066" i="11"/>
  <c r="H6072" i="11"/>
  <c r="E6072" i="11"/>
  <c r="I6072" i="11" s="1"/>
  <c r="E6114" i="11"/>
  <c r="I6114" i="11" s="1"/>
  <c r="H6122" i="11"/>
  <c r="E6122" i="11"/>
  <c r="I6122" i="11" s="1"/>
  <c r="E6156" i="11"/>
  <c r="I6156" i="11" s="1"/>
  <c r="H6156" i="11"/>
  <c r="H6193" i="11"/>
  <c r="E6193" i="11"/>
  <c r="I6193" i="11" s="1"/>
  <c r="I6269" i="11"/>
  <c r="I6282" i="11"/>
  <c r="I6293" i="11"/>
  <c r="I6316" i="11"/>
  <c r="H6339" i="11"/>
  <c r="I6216" i="11"/>
  <c r="I6249" i="11"/>
  <c r="I6305" i="11"/>
  <c r="H6314" i="11"/>
  <c r="I6356" i="11"/>
  <c r="I6375" i="11"/>
  <c r="I6385" i="11"/>
  <c r="I6397" i="11"/>
  <c r="E6408" i="11"/>
  <c r="I6408" i="11" s="1"/>
  <c r="H6408" i="11"/>
  <c r="I6415" i="11"/>
  <c r="H6445" i="11"/>
  <c r="E6445" i="11"/>
  <c r="I6445" i="11" s="1"/>
  <c r="H6466" i="11"/>
  <c r="E6209" i="11"/>
  <c r="I6209" i="11" s="1"/>
  <c r="H6238" i="11"/>
  <c r="E6238" i="11"/>
  <c r="I6238" i="11" s="1"/>
  <c r="E6242" i="11"/>
  <c r="I6242" i="11" s="1"/>
  <c r="E6314" i="11"/>
  <c r="I6314" i="11" s="1"/>
  <c r="H6328" i="11"/>
  <c r="I6386" i="11"/>
  <c r="H6398" i="11"/>
  <c r="I6416" i="11"/>
  <c r="I6455" i="11"/>
  <c r="I6548" i="11"/>
  <c r="I6717" i="11"/>
  <c r="H7006" i="11"/>
  <c r="I6231" i="11"/>
  <c r="I6257" i="11"/>
  <c r="E6297" i="11"/>
  <c r="I6297" i="11" s="1"/>
  <c r="H6319" i="11"/>
  <c r="E6319" i="11"/>
  <c r="I6319" i="11" s="1"/>
  <c r="I6328" i="11"/>
  <c r="E6337" i="11"/>
  <c r="I6337" i="11" s="1"/>
  <c r="I6346" i="11"/>
  <c r="E6351" i="11"/>
  <c r="I6351" i="11" s="1"/>
  <c r="H6351" i="11"/>
  <c r="H6369" i="11"/>
  <c r="I6377" i="11"/>
  <c r="I6436" i="11"/>
  <c r="I6446" i="11"/>
  <c r="I6506" i="11"/>
  <c r="H6582" i="11"/>
  <c r="H6762" i="11"/>
  <c r="E6762" i="11"/>
  <c r="I6762" i="11" s="1"/>
  <c r="I6135" i="11"/>
  <c r="I6142" i="11"/>
  <c r="I6167" i="11"/>
  <c r="I6174" i="11"/>
  <c r="I6199" i="11"/>
  <c r="I6206" i="11"/>
  <c r="H6246" i="11"/>
  <c r="E6246" i="11"/>
  <c r="I6246" i="11" s="1"/>
  <c r="E6250" i="11"/>
  <c r="I6250" i="11" s="1"/>
  <c r="H6253" i="11"/>
  <c r="E6265" i="11"/>
  <c r="I6265" i="11" s="1"/>
  <c r="E6273" i="11"/>
  <c r="I6273" i="11" s="1"/>
  <c r="E6281" i="11"/>
  <c r="I6281" i="11" s="1"/>
  <c r="E6289" i="11"/>
  <c r="I6289" i="11" s="1"/>
  <c r="E6306" i="11"/>
  <c r="I6306" i="11" s="1"/>
  <c r="H6310" i="11"/>
  <c r="H6342" i="11"/>
  <c r="H6357" i="11"/>
  <c r="H6363" i="11"/>
  <c r="H6387" i="11"/>
  <c r="E6387" i="11"/>
  <c r="I6387" i="11" s="1"/>
  <c r="E6399" i="11"/>
  <c r="I6399" i="11" s="1"/>
  <c r="H6399" i="11"/>
  <c r="I6447" i="11"/>
  <c r="I6468" i="11"/>
  <c r="H6482" i="11"/>
  <c r="I6539" i="11"/>
  <c r="H6550" i="11"/>
  <c r="H6604" i="11"/>
  <c r="I6705" i="11"/>
  <c r="E6090" i="11"/>
  <c r="I6090" i="11" s="1"/>
  <c r="E6093" i="11"/>
  <c r="I6093" i="11" s="1"/>
  <c r="E6096" i="11"/>
  <c r="I6096" i="11" s="1"/>
  <c r="E6099" i="11"/>
  <c r="I6099" i="11" s="1"/>
  <c r="E6105" i="11"/>
  <c r="I6105" i="11" s="1"/>
  <c r="E6128" i="11"/>
  <c r="I6128" i="11" s="1"/>
  <c r="E6160" i="11"/>
  <c r="I6160" i="11" s="1"/>
  <c r="E6192" i="11"/>
  <c r="I6192" i="11" s="1"/>
  <c r="E6224" i="11"/>
  <c r="I6224" i="11" s="1"/>
  <c r="E6235" i="11"/>
  <c r="I6235" i="11" s="1"/>
  <c r="I6239" i="11"/>
  <c r="E6315" i="11"/>
  <c r="I6315" i="11" s="1"/>
  <c r="H6338" i="11"/>
  <c r="H6347" i="11"/>
  <c r="I6357" i="11"/>
  <c r="H6388" i="11"/>
  <c r="I6400" i="11"/>
  <c r="I6428" i="11"/>
  <c r="I6437" i="11"/>
  <c r="I6457" i="11"/>
  <c r="H6469" i="11"/>
  <c r="E6469" i="11"/>
  <c r="I6469" i="11" s="1"/>
  <c r="I6483" i="11"/>
  <c r="H6562" i="11"/>
  <c r="E6562" i="11"/>
  <c r="I6562" i="11" s="1"/>
  <c r="H6108" i="11"/>
  <c r="H6231" i="11"/>
  <c r="H6254" i="11"/>
  <c r="E6254" i="11"/>
  <c r="I6254" i="11" s="1"/>
  <c r="H6261" i="11"/>
  <c r="H6269" i="11"/>
  <c r="H6277" i="11"/>
  <c r="H6285" i="11"/>
  <c r="E6298" i="11"/>
  <c r="I6298" i="11" s="1"/>
  <c r="H6302" i="11"/>
  <c r="H6320" i="11"/>
  <c r="E6338" i="11"/>
  <c r="I6338" i="11" s="1"/>
  <c r="I6347" i="11"/>
  <c r="H6364" i="11"/>
  <c r="E6364" i="11"/>
  <c r="I6364" i="11" s="1"/>
  <c r="H6378" i="11"/>
  <c r="E6378" i="11"/>
  <c r="I6378" i="11" s="1"/>
  <c r="H6389" i="11"/>
  <c r="H6401" i="11"/>
  <c r="H6418" i="11"/>
  <c r="H6458" i="11"/>
  <c r="H6750" i="11"/>
  <c r="E6024" i="11"/>
  <c r="I6024" i="11" s="1"/>
  <c r="E6032" i="11"/>
  <c r="I6032" i="11" s="1"/>
  <c r="E6040" i="11"/>
  <c r="I6040" i="11" s="1"/>
  <c r="E6048" i="11"/>
  <c r="I6048" i="11" s="1"/>
  <c r="E6056" i="11"/>
  <c r="I6056" i="11" s="1"/>
  <c r="E6064" i="11"/>
  <c r="I6064" i="11" s="1"/>
  <c r="E6078" i="11"/>
  <c r="I6078" i="11" s="1"/>
  <c r="H6135" i="11"/>
  <c r="H6142" i="11"/>
  <c r="H6167" i="11"/>
  <c r="H6174" i="11"/>
  <c r="H6199" i="11"/>
  <c r="H6206" i="11"/>
  <c r="I6247" i="11"/>
  <c r="H6311" i="11"/>
  <c r="E6311" i="11"/>
  <c r="I6311" i="11" s="1"/>
  <c r="I6320" i="11"/>
  <c r="H6343" i="11"/>
  <c r="E6343" i="11"/>
  <c r="I6343" i="11" s="1"/>
  <c r="H6358" i="11"/>
  <c r="E6358" i="11"/>
  <c r="I6358" i="11" s="1"/>
  <c r="I6379" i="11"/>
  <c r="H6402" i="11"/>
  <c r="H6411" i="11"/>
  <c r="I6419" i="11"/>
  <c r="I6429" i="11"/>
  <c r="I6471" i="11"/>
  <c r="I6508" i="11"/>
  <c r="I6118" i="11"/>
  <c r="I6143" i="11"/>
  <c r="I6150" i="11"/>
  <c r="I6175" i="11"/>
  <c r="I6182" i="11"/>
  <c r="I6207" i="11"/>
  <c r="I6214" i="11"/>
  <c r="I6232" i="11"/>
  <c r="H6262" i="11"/>
  <c r="H6270" i="11"/>
  <c r="H6278" i="11"/>
  <c r="H6286" i="11"/>
  <c r="H6294" i="11"/>
  <c r="H6334" i="11"/>
  <c r="H6353" i="11"/>
  <c r="I6359" i="11"/>
  <c r="H6390" i="11"/>
  <c r="E6390" i="11"/>
  <c r="I6390" i="11" s="1"/>
  <c r="I6402" i="11"/>
  <c r="I6411" i="11"/>
  <c r="H6420" i="11"/>
  <c r="I6843" i="11"/>
  <c r="I6353" i="11"/>
  <c r="I6403" i="11"/>
  <c r="I6440" i="11"/>
  <c r="H6125" i="11"/>
  <c r="H6157" i="11"/>
  <c r="H6189" i="11"/>
  <c r="H6221" i="11"/>
  <c r="H6247" i="11"/>
  <c r="H6312" i="11"/>
  <c r="I6344" i="11"/>
  <c r="E6348" i="11"/>
  <c r="I6348" i="11" s="1"/>
  <c r="I6372" i="11"/>
  <c r="H6404" i="11"/>
  <c r="H6412" i="11"/>
  <c r="H6421" i="11"/>
  <c r="E6421" i="11"/>
  <c r="I6421" i="11" s="1"/>
  <c r="E6441" i="11"/>
  <c r="I6441" i="11" s="1"/>
  <c r="H6441" i="11"/>
  <c r="H6474" i="11"/>
  <c r="E6474" i="11"/>
  <c r="I6474" i="11" s="1"/>
  <c r="H6498" i="11"/>
  <c r="I6575" i="11"/>
  <c r="E5998" i="11"/>
  <c r="I5998" i="11" s="1"/>
  <c r="E6006" i="11"/>
  <c r="I6006" i="11" s="1"/>
  <c r="E6014" i="11"/>
  <c r="I6014" i="11" s="1"/>
  <c r="E6022" i="11"/>
  <c r="I6022" i="11" s="1"/>
  <c r="E6030" i="11"/>
  <c r="I6030" i="11" s="1"/>
  <c r="E6038" i="11"/>
  <c r="I6038" i="11" s="1"/>
  <c r="E6046" i="11"/>
  <c r="I6046" i="11" s="1"/>
  <c r="E6054" i="11"/>
  <c r="I6054" i="11" s="1"/>
  <c r="E6062" i="11"/>
  <c r="I6062" i="11" s="1"/>
  <c r="E6073" i="11"/>
  <c r="I6073" i="11" s="1"/>
  <c r="E6082" i="11"/>
  <c r="I6082" i="11" s="1"/>
  <c r="I6094" i="11"/>
  <c r="I6097" i="11"/>
  <c r="H6143" i="11"/>
  <c r="H6150" i="11"/>
  <c r="H6175" i="11"/>
  <c r="H6182" i="11"/>
  <c r="H6207" i="11"/>
  <c r="H6214" i="11"/>
  <c r="I6263" i="11"/>
  <c r="I6271" i="11"/>
  <c r="I6279" i="11"/>
  <c r="I6287" i="11"/>
  <c r="H6295" i="11"/>
  <c r="E6295" i="11"/>
  <c r="I6295" i="11" s="1"/>
  <c r="I6312" i="11"/>
  <c r="E6321" i="11"/>
  <c r="I6321" i="11" s="1"/>
  <c r="H6335" i="11"/>
  <c r="E6335" i="11"/>
  <c r="I6335" i="11" s="1"/>
  <c r="H6381" i="11"/>
  <c r="E6381" i="11"/>
  <c r="I6381" i="11" s="1"/>
  <c r="I6404" i="11"/>
  <c r="I6422" i="11"/>
  <c r="I6431" i="11"/>
  <c r="H6544" i="11"/>
  <c r="H6644" i="11"/>
  <c r="E6076" i="11"/>
  <c r="I6076" i="11" s="1"/>
  <c r="H6100" i="11"/>
  <c r="I6119" i="11"/>
  <c r="I6126" i="11"/>
  <c r="I6151" i="11"/>
  <c r="I6158" i="11"/>
  <c r="I6183" i="11"/>
  <c r="I6190" i="11"/>
  <c r="I6215" i="11"/>
  <c r="I6222" i="11"/>
  <c r="E6267" i="11"/>
  <c r="I6267" i="11" s="1"/>
  <c r="E6275" i="11"/>
  <c r="I6275" i="11" s="1"/>
  <c r="H6304" i="11"/>
  <c r="H6326" i="11"/>
  <c r="H6354" i="11"/>
  <c r="I6360" i="11"/>
  <c r="H6366" i="11"/>
  <c r="I6373" i="11"/>
  <c r="I6382" i="11"/>
  <c r="H6393" i="11"/>
  <c r="E6393" i="11"/>
  <c r="I6393" i="11" s="1"/>
  <c r="H6405" i="11"/>
  <c r="I6423" i="11"/>
  <c r="H6442" i="11"/>
  <c r="H6461" i="11"/>
  <c r="I6532" i="11"/>
  <c r="I6144" i="11"/>
  <c r="H6172" i="11"/>
  <c r="I6176" i="11"/>
  <c r="H6204" i="11"/>
  <c r="I6208" i="11"/>
  <c r="I6233" i="11"/>
  <c r="I6304" i="11"/>
  <c r="H6322" i="11"/>
  <c r="I6349" i="11"/>
  <c r="I6354" i="11"/>
  <c r="H6394" i="11"/>
  <c r="I6405" i="11"/>
  <c r="I6413" i="11"/>
  <c r="E6424" i="11"/>
  <c r="I6424" i="11" s="1"/>
  <c r="H6424" i="11"/>
  <c r="I6500" i="11"/>
  <c r="H6533" i="11"/>
  <c r="E6533" i="11"/>
  <c r="I6533" i="11" s="1"/>
  <c r="I6660" i="11"/>
  <c r="I6798" i="11"/>
  <c r="H6079" i="11"/>
  <c r="H6133" i="11"/>
  <c r="H6165" i="11"/>
  <c r="H6197" i="11"/>
  <c r="E6226" i="11"/>
  <c r="I6226" i="11" s="1"/>
  <c r="H6229" i="11"/>
  <c r="H6263" i="11"/>
  <c r="H6271" i="11"/>
  <c r="H6279" i="11"/>
  <c r="H6287" i="11"/>
  <c r="H6296" i="11"/>
  <c r="E6322" i="11"/>
  <c r="I6322" i="11" s="1"/>
  <c r="H6336" i="11"/>
  <c r="H6345" i="11"/>
  <c r="H6361" i="11"/>
  <c r="E6361" i="11"/>
  <c r="I6361" i="11" s="1"/>
  <c r="E6367" i="11"/>
  <c r="I6367" i="11" s="1"/>
  <c r="H6367" i="11"/>
  <c r="H6395" i="11"/>
  <c r="H6434" i="11"/>
  <c r="H6785" i="11"/>
  <c r="I6110" i="11"/>
  <c r="I6113" i="11"/>
  <c r="I6241" i="11"/>
  <c r="H6264" i="11"/>
  <c r="H6272" i="11"/>
  <c r="H6280" i="11"/>
  <c r="H6288" i="11"/>
  <c r="I6296" i="11"/>
  <c r="I6313" i="11"/>
  <c r="H6327" i="11"/>
  <c r="E6327" i="11"/>
  <c r="I6327" i="11" s="1"/>
  <c r="I6336" i="11"/>
  <c r="H6350" i="11"/>
  <c r="H6355" i="11"/>
  <c r="E6355" i="11"/>
  <c r="I6355" i="11" s="1"/>
  <c r="I6406" i="11"/>
  <c r="I6414" i="11"/>
  <c r="I6434" i="11"/>
  <c r="H6490" i="11"/>
  <c r="H6502" i="11"/>
  <c r="I6127" i="11"/>
  <c r="I6134" i="11"/>
  <c r="I6159" i="11"/>
  <c r="I6166" i="11"/>
  <c r="I6191" i="11"/>
  <c r="I6198" i="11"/>
  <c r="I6223" i="11"/>
  <c r="H6230" i="11"/>
  <c r="E6230" i="11"/>
  <c r="I6230" i="11" s="1"/>
  <c r="H6237" i="11"/>
  <c r="E6264" i="11"/>
  <c r="I6264" i="11" s="1"/>
  <c r="E6272" i="11"/>
  <c r="I6272" i="11" s="1"/>
  <c r="E6280" i="11"/>
  <c r="I6280" i="11" s="1"/>
  <c r="I6288" i="11"/>
  <c r="H6318" i="11"/>
  <c r="I6350" i="11"/>
  <c r="I6384" i="11"/>
  <c r="H6396" i="11"/>
  <c r="E6396" i="11"/>
  <c r="I6396" i="11" s="1"/>
  <c r="I6407" i="11"/>
  <c r="H6426" i="11"/>
  <c r="H6453" i="11"/>
  <c r="E6465" i="11"/>
  <c r="I6465" i="11" s="1"/>
  <c r="H6465" i="11"/>
  <c r="I6503" i="11"/>
  <c r="I6524" i="11"/>
  <c r="I6507" i="11"/>
  <c r="H6528" i="11"/>
  <c r="H6534" i="11"/>
  <c r="I6545" i="11"/>
  <c r="H6589" i="11"/>
  <c r="E6589" i="11"/>
  <c r="I6589" i="11" s="1"/>
  <c r="I6619" i="11"/>
  <c r="H6627" i="11"/>
  <c r="H6635" i="11"/>
  <c r="H6652" i="11"/>
  <c r="H6668" i="11"/>
  <c r="I6718" i="11"/>
  <c r="E6763" i="11"/>
  <c r="I6763" i="11" s="1"/>
  <c r="H6763" i="11"/>
  <c r="H6822" i="11"/>
  <c r="I6912" i="11"/>
  <c r="I6449" i="11"/>
  <c r="E6461" i="11"/>
  <c r="I6461" i="11" s="1"/>
  <c r="H6488" i="11"/>
  <c r="E6488" i="11"/>
  <c r="I6488" i="11" s="1"/>
  <c r="H6493" i="11"/>
  <c r="E6498" i="11"/>
  <c r="I6498" i="11" s="1"/>
  <c r="H6517" i="11"/>
  <c r="E6517" i="11"/>
  <c r="I6517" i="11" s="1"/>
  <c r="I6523" i="11"/>
  <c r="I6529" i="11"/>
  <c r="H6568" i="11"/>
  <c r="I6583" i="11"/>
  <c r="H6590" i="11"/>
  <c r="H6612" i="11"/>
  <c r="E6612" i="11"/>
  <c r="I6612" i="11" s="1"/>
  <c r="E6627" i="11"/>
  <c r="I6627" i="11" s="1"/>
  <c r="H6636" i="11"/>
  <c r="I6669" i="11"/>
  <c r="H6678" i="11"/>
  <c r="E6688" i="11"/>
  <c r="I6688" i="11" s="1"/>
  <c r="H6688" i="11"/>
  <c r="I6719" i="11"/>
  <c r="H6729" i="11"/>
  <c r="I6787" i="11"/>
  <c r="I6833" i="11"/>
  <c r="E6418" i="11"/>
  <c r="I6418" i="11" s="1"/>
  <c r="H6438" i="11"/>
  <c r="E6453" i="11"/>
  <c r="I6453" i="11" s="1"/>
  <c r="H6457" i="11"/>
  <c r="H6470" i="11"/>
  <c r="E6470" i="11"/>
  <c r="I6470" i="11" s="1"/>
  <c r="I6489" i="11"/>
  <c r="E6493" i="11"/>
  <c r="I6493" i="11" s="1"/>
  <c r="H6512" i="11"/>
  <c r="H6518" i="11"/>
  <c r="H6545" i="11"/>
  <c r="H6569" i="11"/>
  <c r="H6597" i="11"/>
  <c r="E6597" i="11"/>
  <c r="I6597" i="11" s="1"/>
  <c r="I6613" i="11"/>
  <c r="E6636" i="11"/>
  <c r="I6636" i="11" s="1"/>
  <c r="I6654" i="11"/>
  <c r="E6661" i="11"/>
  <c r="I6661" i="11" s="1"/>
  <c r="H6661" i="11"/>
  <c r="I6670" i="11"/>
  <c r="H6699" i="11"/>
  <c r="E6699" i="11"/>
  <c r="I6699" i="11" s="1"/>
  <c r="I6753" i="11"/>
  <c r="I6933" i="11"/>
  <c r="E6262" i="11"/>
  <c r="I6262" i="11" s="1"/>
  <c r="E6270" i="11"/>
  <c r="I6270" i="11" s="1"/>
  <c r="E6278" i="11"/>
  <c r="I6278" i="11" s="1"/>
  <c r="E6286" i="11"/>
  <c r="I6286" i="11" s="1"/>
  <c r="E6294" i="11"/>
  <c r="I6294" i="11" s="1"/>
  <c r="E6302" i="11"/>
  <c r="I6302" i="11" s="1"/>
  <c r="E6310" i="11"/>
  <c r="I6310" i="11" s="1"/>
  <c r="E6318" i="11"/>
  <c r="I6318" i="11" s="1"/>
  <c r="E6326" i="11"/>
  <c r="I6326" i="11" s="1"/>
  <c r="E6334" i="11"/>
  <c r="I6334" i="11" s="1"/>
  <c r="E6342" i="11"/>
  <c r="I6342" i="11" s="1"/>
  <c r="E6363" i="11"/>
  <c r="I6363" i="11" s="1"/>
  <c r="E6366" i="11"/>
  <c r="I6366" i="11" s="1"/>
  <c r="E6369" i="11"/>
  <c r="I6369" i="11" s="1"/>
  <c r="E6438" i="11"/>
  <c r="I6438" i="11" s="1"/>
  <c r="E6442" i="11"/>
  <c r="I6442" i="11" s="1"/>
  <c r="H6449" i="11"/>
  <c r="E6466" i="11"/>
  <c r="I6466" i="11" s="1"/>
  <c r="I6513" i="11"/>
  <c r="H6529" i="11"/>
  <c r="I6535" i="11"/>
  <c r="H6546" i="11"/>
  <c r="I6551" i="11"/>
  <c r="I6563" i="11"/>
  <c r="H6570" i="11"/>
  <c r="H6576" i="11"/>
  <c r="I6591" i="11"/>
  <c r="H6598" i="11"/>
  <c r="I6689" i="11"/>
  <c r="H6710" i="11"/>
  <c r="I6731" i="11"/>
  <c r="I6800" i="11"/>
  <c r="H6384" i="11"/>
  <c r="I6425" i="11"/>
  <c r="H6431" i="11"/>
  <c r="H6446" i="11"/>
  <c r="I6458" i="11"/>
  <c r="H6462" i="11"/>
  <c r="E6462" i="11"/>
  <c r="I6462" i="11" s="1"/>
  <c r="I6475" i="11"/>
  <c r="H6479" i="11"/>
  <c r="H6494" i="11"/>
  <c r="H6530" i="11"/>
  <c r="I6546" i="11"/>
  <c r="I6570" i="11"/>
  <c r="H6577" i="11"/>
  <c r="H6606" i="11"/>
  <c r="E6606" i="11"/>
  <c r="I6606" i="11" s="1"/>
  <c r="E6621" i="11"/>
  <c r="I6621" i="11" s="1"/>
  <c r="H6621" i="11"/>
  <c r="H6646" i="11"/>
  <c r="I6662" i="11"/>
  <c r="H6711" i="11"/>
  <c r="H6742" i="11"/>
  <c r="I6776" i="11"/>
  <c r="I6935" i="11"/>
  <c r="I6409" i="11"/>
  <c r="I6435" i="11"/>
  <c r="I6450" i="11"/>
  <c r="H6454" i="11"/>
  <c r="E6454" i="11"/>
  <c r="I6454" i="11" s="1"/>
  <c r="I6499" i="11"/>
  <c r="I6519" i="11"/>
  <c r="I6530" i="11"/>
  <c r="H6557" i="11"/>
  <c r="E6557" i="11"/>
  <c r="I6557" i="11" s="1"/>
  <c r="H6578" i="11"/>
  <c r="H6584" i="11"/>
  <c r="I6599" i="11"/>
  <c r="I6629" i="11"/>
  <c r="H6638" i="11"/>
  <c r="I6647" i="11"/>
  <c r="H6671" i="11"/>
  <c r="I6691" i="11"/>
  <c r="H6721" i="11"/>
  <c r="H6743" i="11"/>
  <c r="H6777" i="11"/>
  <c r="H6790" i="11"/>
  <c r="I6801" i="11"/>
  <c r="I6859" i="11"/>
  <c r="E6894" i="11"/>
  <c r="I6894" i="11" s="1"/>
  <c r="H6894" i="11"/>
  <c r="E6394" i="11"/>
  <c r="I6394" i="11" s="1"/>
  <c r="H6415" i="11"/>
  <c r="H6480" i="11"/>
  <c r="E6480" i="11"/>
  <c r="I6480" i="11" s="1"/>
  <c r="H6485" i="11"/>
  <c r="E6490" i="11"/>
  <c r="I6490" i="11" s="1"/>
  <c r="H6514" i="11"/>
  <c r="H6535" i="11"/>
  <c r="H6541" i="11"/>
  <c r="E6541" i="11"/>
  <c r="I6541" i="11" s="1"/>
  <c r="H6551" i="11"/>
  <c r="H6558" i="11"/>
  <c r="E6578" i="11"/>
  <c r="I6578" i="11" s="1"/>
  <c r="H6585" i="11"/>
  <c r="H6630" i="11"/>
  <c r="H6639" i="11"/>
  <c r="I6648" i="11"/>
  <c r="I6655" i="11"/>
  <c r="I6672" i="11"/>
  <c r="H6681" i="11"/>
  <c r="E6681" i="11"/>
  <c r="I6681" i="11" s="1"/>
  <c r="I6702" i="11"/>
  <c r="I6755" i="11"/>
  <c r="H6767" i="11"/>
  <c r="E6767" i="11"/>
  <c r="I6767" i="11" s="1"/>
  <c r="I6814" i="11"/>
  <c r="H6860" i="11"/>
  <c r="E6860" i="11"/>
  <c r="I6860" i="11" s="1"/>
  <c r="E6388" i="11"/>
  <c r="I6388" i="11" s="1"/>
  <c r="H6425" i="11"/>
  <c r="I6443" i="11"/>
  <c r="I6467" i="11"/>
  <c r="I6481" i="11"/>
  <c r="I6485" i="11"/>
  <c r="H6504" i="11"/>
  <c r="E6504" i="11"/>
  <c r="I6504" i="11" s="1"/>
  <c r="H6509" i="11"/>
  <c r="E6514" i="11"/>
  <c r="I6514" i="11" s="1"/>
  <c r="H6536" i="11"/>
  <c r="H6542" i="11"/>
  <c r="I6547" i="11"/>
  <c r="H6552" i="11"/>
  <c r="I6571" i="11"/>
  <c r="H6586" i="11"/>
  <c r="H6592" i="11"/>
  <c r="H6615" i="11"/>
  <c r="E6615" i="11"/>
  <c r="I6615" i="11" s="1"/>
  <c r="I6622" i="11"/>
  <c r="E6630" i="11"/>
  <c r="I6630" i="11" s="1"/>
  <c r="E6639" i="11"/>
  <c r="I6639" i="11" s="1"/>
  <c r="H6656" i="11"/>
  <c r="E6664" i="11"/>
  <c r="I6664" i="11" s="1"/>
  <c r="H6664" i="11"/>
  <c r="H6723" i="11"/>
  <c r="I6779" i="11"/>
  <c r="I6956" i="11"/>
  <c r="I6370" i="11"/>
  <c r="I6459" i="11"/>
  <c r="H6471" i="11"/>
  <c r="I6505" i="11"/>
  <c r="I6509" i="11"/>
  <c r="H6525" i="11"/>
  <c r="E6525" i="11"/>
  <c r="I6525" i="11" s="1"/>
  <c r="I6531" i="11"/>
  <c r="I6537" i="11"/>
  <c r="I6553" i="11"/>
  <c r="I6586" i="11"/>
  <c r="H6593" i="11"/>
  <c r="H6600" i="11"/>
  <c r="E6600" i="11"/>
  <c r="I6600" i="11" s="1"/>
  <c r="I6703" i="11"/>
  <c r="H6713" i="11"/>
  <c r="E6713" i="11"/>
  <c r="I6713" i="11" s="1"/>
  <c r="E6724" i="11"/>
  <c r="I6724" i="11" s="1"/>
  <c r="H6724" i="11"/>
  <c r="I6734" i="11"/>
  <c r="H6769" i="11"/>
  <c r="E6780" i="11"/>
  <c r="I6780" i="11" s="1"/>
  <c r="H6780" i="11"/>
  <c r="I6827" i="11"/>
  <c r="H6906" i="11"/>
  <c r="I6927" i="11"/>
  <c r="H6391" i="11"/>
  <c r="E6426" i="11"/>
  <c r="I6426" i="11" s="1"/>
  <c r="H6432" i="11"/>
  <c r="H6439" i="11"/>
  <c r="I6451" i="11"/>
  <c r="H6481" i="11"/>
  <c r="H6486" i="11"/>
  <c r="H6520" i="11"/>
  <c r="H6526" i="11"/>
  <c r="H6553" i="11"/>
  <c r="I6559" i="11"/>
  <c r="H6565" i="11"/>
  <c r="E6565" i="11"/>
  <c r="I6565" i="11" s="1"/>
  <c r="I6579" i="11"/>
  <c r="H6594" i="11"/>
  <c r="H6601" i="11"/>
  <c r="I6616" i="11"/>
  <c r="H6640" i="11"/>
  <c r="I6657" i="11"/>
  <c r="I6683" i="11"/>
  <c r="I6704" i="11"/>
  <c r="I6735" i="11"/>
  <c r="H6745" i="11"/>
  <c r="E6745" i="11"/>
  <c r="I6745" i="11" s="1"/>
  <c r="I6769" i="11"/>
  <c r="I6851" i="11"/>
  <c r="I6410" i="11"/>
  <c r="H6459" i="11"/>
  <c r="I6472" i="11"/>
  <c r="I6491" i="11"/>
  <c r="H6505" i="11"/>
  <c r="H6510" i="11"/>
  <c r="I6515" i="11"/>
  <c r="I6521" i="11"/>
  <c r="H6537" i="11"/>
  <c r="H6554" i="11"/>
  <c r="H6566" i="11"/>
  <c r="I6594" i="11"/>
  <c r="H6624" i="11"/>
  <c r="H6641" i="11"/>
  <c r="H6649" i="11"/>
  <c r="I6665" i="11"/>
  <c r="H6694" i="11"/>
  <c r="H6715" i="11"/>
  <c r="I6758" i="11"/>
  <c r="I6793" i="11"/>
  <c r="E6395" i="11"/>
  <c r="I6395" i="11" s="1"/>
  <c r="E6398" i="11"/>
  <c r="I6398" i="11" s="1"/>
  <c r="E6401" i="11"/>
  <c r="I6401" i="11" s="1"/>
  <c r="H6416" i="11"/>
  <c r="I6433" i="11"/>
  <c r="H6447" i="11"/>
  <c r="H6455" i="11"/>
  <c r="H6477" i="11"/>
  <c r="E6482" i="11"/>
  <c r="I6482" i="11" s="1"/>
  <c r="H6538" i="11"/>
  <c r="I6543" i="11"/>
  <c r="E6554" i="11"/>
  <c r="I6554" i="11" s="1"/>
  <c r="I6587" i="11"/>
  <c r="H6609" i="11"/>
  <c r="E6609" i="11"/>
  <c r="I6609" i="11" s="1"/>
  <c r="E6624" i="11"/>
  <c r="I6624" i="11" s="1"/>
  <c r="H6632" i="11"/>
  <c r="I6642" i="11"/>
  <c r="H6695" i="11"/>
  <c r="I6747" i="11"/>
  <c r="I6806" i="11"/>
  <c r="E6830" i="11"/>
  <c r="I6830" i="11" s="1"/>
  <c r="H6830" i="11"/>
  <c r="I6875" i="11"/>
  <c r="H6887" i="11"/>
  <c r="E6389" i="11"/>
  <c r="I6389" i="11" s="1"/>
  <c r="E6420" i="11"/>
  <c r="I6420" i="11" s="1"/>
  <c r="I6464" i="11"/>
  <c r="I6473" i="11"/>
  <c r="E6477" i="11"/>
  <c r="I6477" i="11" s="1"/>
  <c r="H6496" i="11"/>
  <c r="E6496" i="11"/>
  <c r="I6496" i="11" s="1"/>
  <c r="H6501" i="11"/>
  <c r="H6521" i="11"/>
  <c r="I6527" i="11"/>
  <c r="E6538" i="11"/>
  <c r="I6538" i="11" s="1"/>
  <c r="H6559" i="11"/>
  <c r="H6573" i="11"/>
  <c r="E6573" i="11"/>
  <c r="I6573" i="11" s="1"/>
  <c r="H6633" i="11"/>
  <c r="I6651" i="11"/>
  <c r="I6667" i="11"/>
  <c r="I6675" i="11"/>
  <c r="E6695" i="11"/>
  <c r="I6695" i="11" s="1"/>
  <c r="I6795" i="11"/>
  <c r="I6939" i="11"/>
  <c r="I7018" i="11"/>
  <c r="H6407" i="11"/>
  <c r="I6417" i="11"/>
  <c r="H6423" i="11"/>
  <c r="H6440" i="11"/>
  <c r="I6456" i="11"/>
  <c r="I6497" i="11"/>
  <c r="E6501" i="11"/>
  <c r="I6501" i="11" s="1"/>
  <c r="H6522" i="11"/>
  <c r="H6560" i="11"/>
  <c r="I6567" i="11"/>
  <c r="H6574" i="11"/>
  <c r="I6595" i="11"/>
  <c r="E6633" i="11"/>
  <c r="I6633" i="11" s="1"/>
  <c r="H6642" i="11"/>
  <c r="I6685" i="11"/>
  <c r="I6696" i="11"/>
  <c r="I6727" i="11"/>
  <c r="H6737" i="11"/>
  <c r="I6749" i="11"/>
  <c r="I6362" i="11"/>
  <c r="H6392" i="11"/>
  <c r="I6427" i="11"/>
  <c r="H6433" i="11"/>
  <c r="H6478" i="11"/>
  <c r="I6522" i="11"/>
  <c r="H6543" i="11"/>
  <c r="H6549" i="11"/>
  <c r="E6549" i="11"/>
  <c r="I6549" i="11" s="1"/>
  <c r="I6555" i="11"/>
  <c r="H6561" i="11"/>
  <c r="E6561" i="11"/>
  <c r="I6561" i="11" s="1"/>
  <c r="H6581" i="11"/>
  <c r="E6581" i="11"/>
  <c r="I6581" i="11" s="1"/>
  <c r="H6603" i="11"/>
  <c r="E6603" i="11"/>
  <c r="I6603" i="11" s="1"/>
  <c r="E6618" i="11"/>
  <c r="I6618" i="11" s="1"/>
  <c r="H6618" i="11"/>
  <c r="I6625" i="11"/>
  <c r="H6643" i="11"/>
  <c r="H6659" i="11"/>
  <c r="H6686" i="11"/>
  <c r="H6697" i="11"/>
  <c r="I6707" i="11"/>
  <c r="I6761" i="11"/>
  <c r="I6789" i="11"/>
  <c r="H6809" i="11"/>
  <c r="I6861" i="11"/>
  <c r="H6874" i="11"/>
  <c r="H6881" i="11"/>
  <c r="I6887" i="11"/>
  <c r="I6913" i="11"/>
  <c r="H6919" i="11"/>
  <c r="I6963" i="11"/>
  <c r="I6978" i="11"/>
  <c r="I7006" i="11"/>
  <c r="I7115" i="11"/>
  <c r="I7150" i="11"/>
  <c r="H7219" i="11"/>
  <c r="I6674" i="11"/>
  <c r="I6706" i="11"/>
  <c r="I6741" i="11"/>
  <c r="H6799" i="11"/>
  <c r="H6804" i="11"/>
  <c r="E6804" i="11"/>
  <c r="I6804" i="11" s="1"/>
  <c r="E6809" i="11"/>
  <c r="I6809" i="11" s="1"/>
  <c r="H6836" i="11"/>
  <c r="E6836" i="11"/>
  <c r="I6836" i="11" s="1"/>
  <c r="H6842" i="11"/>
  <c r="I6862" i="11"/>
  <c r="E6881" i="11"/>
  <c r="I6881" i="11" s="1"/>
  <c r="H6900" i="11"/>
  <c r="E6900" i="11"/>
  <c r="I6900" i="11" s="1"/>
  <c r="E6919" i="11"/>
  <c r="I6919" i="11" s="1"/>
  <c r="I6979" i="11"/>
  <c r="H6988" i="11"/>
  <c r="E6988" i="11"/>
  <c r="I6988" i="11" s="1"/>
  <c r="H6998" i="11"/>
  <c r="H7067" i="11"/>
  <c r="I7151" i="11"/>
  <c r="I6692" i="11"/>
  <c r="H6717" i="11"/>
  <c r="I6733" i="11"/>
  <c r="E6737" i="11"/>
  <c r="I6737" i="11" s="1"/>
  <c r="H6741" i="11"/>
  <c r="E6750" i="11"/>
  <c r="I6750" i="11" s="1"/>
  <c r="H6754" i="11"/>
  <c r="E6754" i="11"/>
  <c r="I6754" i="11" s="1"/>
  <c r="I6772" i="11"/>
  <c r="E6785" i="11"/>
  <c r="I6785" i="11" s="1"/>
  <c r="H6794" i="11"/>
  <c r="I6799" i="11"/>
  <c r="H6825" i="11"/>
  <c r="H6849" i="11"/>
  <c r="H6855" i="11"/>
  <c r="H6868" i="11"/>
  <c r="E6868" i="11"/>
  <c r="I6868" i="11" s="1"/>
  <c r="I6901" i="11"/>
  <c r="I6920" i="11"/>
  <c r="I6940" i="11"/>
  <c r="I6971" i="11"/>
  <c r="H6989" i="11"/>
  <c r="I6998" i="11"/>
  <c r="I7032" i="11"/>
  <c r="I6658" i="11"/>
  <c r="E6671" i="11"/>
  <c r="I6671" i="11" s="1"/>
  <c r="H6674" i="11"/>
  <c r="E6678" i="11"/>
  <c r="I6678" i="11" s="1"/>
  <c r="H6706" i="11"/>
  <c r="E6710" i="11"/>
  <c r="I6710" i="11" s="1"/>
  <c r="E6721" i="11"/>
  <c r="I6721" i="11" s="1"/>
  <c r="I6725" i="11"/>
  <c r="E6729" i="11"/>
  <c r="I6729" i="11" s="1"/>
  <c r="H6733" i="11"/>
  <c r="H6759" i="11"/>
  <c r="I6781" i="11"/>
  <c r="E6790" i="11"/>
  <c r="I6790" i="11" s="1"/>
  <c r="I6805" i="11"/>
  <c r="H6815" i="11"/>
  <c r="H6820" i="11"/>
  <c r="E6820" i="11"/>
  <c r="I6820" i="11" s="1"/>
  <c r="E6825" i="11"/>
  <c r="I6825" i="11" s="1"/>
  <c r="H6831" i="11"/>
  <c r="I6837" i="11"/>
  <c r="E6849" i="11"/>
  <c r="I6849" i="11" s="1"/>
  <c r="I6855" i="11"/>
  <c r="I6869" i="11"/>
  <c r="H6882" i="11"/>
  <c r="H6895" i="11"/>
  <c r="I6902" i="11"/>
  <c r="H6914" i="11"/>
  <c r="H6928" i="11"/>
  <c r="I6948" i="11"/>
  <c r="H6957" i="11"/>
  <c r="H6965" i="11"/>
  <c r="H6981" i="11"/>
  <c r="H7009" i="11"/>
  <c r="I7045" i="11"/>
  <c r="E7058" i="11"/>
  <c r="I7058" i="11" s="1"/>
  <c r="H7058" i="11"/>
  <c r="I7163" i="11"/>
  <c r="H7210" i="11"/>
  <c r="E6512" i="11"/>
  <c r="I6512" i="11" s="1"/>
  <c r="E6520" i="11"/>
  <c r="I6520" i="11" s="1"/>
  <c r="E6528" i="11"/>
  <c r="I6528" i="11" s="1"/>
  <c r="E6536" i="11"/>
  <c r="I6536" i="11" s="1"/>
  <c r="E6544" i="11"/>
  <c r="I6544" i="11" s="1"/>
  <c r="E6552" i="11"/>
  <c r="I6552" i="11" s="1"/>
  <c r="E6560" i="11"/>
  <c r="I6560" i="11" s="1"/>
  <c r="E6568" i="11"/>
  <c r="I6568" i="11" s="1"/>
  <c r="E6576" i="11"/>
  <c r="I6576" i="11" s="1"/>
  <c r="E6584" i="11"/>
  <c r="I6584" i="11" s="1"/>
  <c r="E6592" i="11"/>
  <c r="I6592" i="11" s="1"/>
  <c r="E6640" i="11"/>
  <c r="I6640" i="11" s="1"/>
  <c r="E6643" i="11"/>
  <c r="I6643" i="11" s="1"/>
  <c r="E6646" i="11"/>
  <c r="I6646" i="11" s="1"/>
  <c r="E6649" i="11"/>
  <c r="I6649" i="11" s="1"/>
  <c r="E6652" i="11"/>
  <c r="I6652" i="11" s="1"/>
  <c r="E6668" i="11"/>
  <c r="I6668" i="11" s="1"/>
  <c r="H6685" i="11"/>
  <c r="H6725" i="11"/>
  <c r="E6742" i="11"/>
  <c r="I6742" i="11" s="1"/>
  <c r="E6759" i="11"/>
  <c r="I6759" i="11" s="1"/>
  <c r="H6810" i="11"/>
  <c r="I6815" i="11"/>
  <c r="I6831" i="11"/>
  <c r="I6838" i="11"/>
  <c r="H6862" i="11"/>
  <c r="I6870" i="11"/>
  <c r="H6889" i="11"/>
  <c r="I6895" i="11"/>
  <c r="I6914" i="11"/>
  <c r="H6949" i="11"/>
  <c r="I6965" i="11"/>
  <c r="I6981" i="11"/>
  <c r="I6999" i="11"/>
  <c r="E7009" i="11"/>
  <c r="I7009" i="11" s="1"/>
  <c r="H6658" i="11"/>
  <c r="I6682" i="11"/>
  <c r="H6692" i="11"/>
  <c r="H6714" i="11"/>
  <c r="E6714" i="11"/>
  <c r="I6714" i="11" s="1"/>
  <c r="H6746" i="11"/>
  <c r="E6746" i="11"/>
  <c r="I6746" i="11" s="1"/>
  <c r="I6764" i="11"/>
  <c r="H6772" i="11"/>
  <c r="E6777" i="11"/>
  <c r="I6777" i="11" s="1"/>
  <c r="I6821" i="11"/>
  <c r="H6863" i="11"/>
  <c r="H6876" i="11"/>
  <c r="E6876" i="11"/>
  <c r="I6876" i="11" s="1"/>
  <c r="E6889" i="11"/>
  <c r="I6889" i="11" s="1"/>
  <c r="H6936" i="11"/>
  <c r="I6972" i="11"/>
  <c r="I6991" i="11"/>
  <c r="I7000" i="11"/>
  <c r="I7070" i="11"/>
  <c r="I6628" i="11"/>
  <c r="I6631" i="11"/>
  <c r="I6700" i="11"/>
  <c r="I6726" i="11"/>
  <c r="H6738" i="11"/>
  <c r="E6738" i="11"/>
  <c r="I6738" i="11" s="1"/>
  <c r="H6751" i="11"/>
  <c r="I6773" i="11"/>
  <c r="I6782" i="11"/>
  <c r="H6786" i="11"/>
  <c r="E6786" i="11"/>
  <c r="I6786" i="11" s="1"/>
  <c r="H6795" i="11"/>
  <c r="H6826" i="11"/>
  <c r="H6844" i="11"/>
  <c r="E6844" i="11"/>
  <c r="I6844" i="11" s="1"/>
  <c r="H6850" i="11"/>
  <c r="I6863" i="11"/>
  <c r="I6877" i="11"/>
  <c r="H6902" i="11"/>
  <c r="I6908" i="11"/>
  <c r="I6930" i="11"/>
  <c r="I6936" i="11"/>
  <c r="H6942" i="11"/>
  <c r="I6950" i="11"/>
  <c r="H6982" i="11"/>
  <c r="I7001" i="11"/>
  <c r="I7084" i="11"/>
  <c r="H6637" i="11"/>
  <c r="E6659" i="11"/>
  <c r="I6659" i="11" s="1"/>
  <c r="E6686" i="11"/>
  <c r="I6686" i="11" s="1"/>
  <c r="H6722" i="11"/>
  <c r="E6722" i="11"/>
  <c r="I6722" i="11" s="1"/>
  <c r="H6730" i="11"/>
  <c r="E6730" i="11"/>
  <c r="I6730" i="11" s="1"/>
  <c r="E6751" i="11"/>
  <c r="I6751" i="11" s="1"/>
  <c r="H6791" i="11"/>
  <c r="H6801" i="11"/>
  <c r="H6838" i="11"/>
  <c r="H6857" i="11"/>
  <c r="H6870" i="11"/>
  <c r="I6878" i="11"/>
  <c r="H6890" i="11"/>
  <c r="H6903" i="11"/>
  <c r="I6909" i="11"/>
  <c r="H6922" i="11"/>
  <c r="E6922" i="11"/>
  <c r="I6922" i="11" s="1"/>
  <c r="E6942" i="11"/>
  <c r="I6942" i="11" s="1"/>
  <c r="H6951" i="11"/>
  <c r="I7012" i="11"/>
  <c r="I7071" i="11"/>
  <c r="E6478" i="11"/>
  <c r="I6478" i="11" s="1"/>
  <c r="E6486" i="11"/>
  <c r="I6486" i="11" s="1"/>
  <c r="E6494" i="11"/>
  <c r="I6494" i="11" s="1"/>
  <c r="E6502" i="11"/>
  <c r="I6502" i="11" s="1"/>
  <c r="E6510" i="11"/>
  <c r="I6510" i="11" s="1"/>
  <c r="E6518" i="11"/>
  <c r="I6518" i="11" s="1"/>
  <c r="E6526" i="11"/>
  <c r="I6526" i="11" s="1"/>
  <c r="E6534" i="11"/>
  <c r="I6534" i="11" s="1"/>
  <c r="I6604" i="11"/>
  <c r="I6607" i="11"/>
  <c r="I6679" i="11"/>
  <c r="H6693" i="11"/>
  <c r="I6711" i="11"/>
  <c r="I6756" i="11"/>
  <c r="I6791" i="11"/>
  <c r="H6796" i="11"/>
  <c r="E6796" i="11"/>
  <c r="I6796" i="11" s="1"/>
  <c r="I6822" i="11"/>
  <c r="H6833" i="11"/>
  <c r="H6839" i="11"/>
  <c r="I6845" i="11"/>
  <c r="I6857" i="11"/>
  <c r="H6871" i="11"/>
  <c r="H6897" i="11"/>
  <c r="I6903" i="11"/>
  <c r="H6910" i="11"/>
  <c r="E6910" i="11"/>
  <c r="I6910" i="11" s="1"/>
  <c r="H6930" i="11"/>
  <c r="H6943" i="11"/>
  <c r="I6951" i="11"/>
  <c r="I6967" i="11"/>
  <c r="H6974" i="11"/>
  <c r="I6984" i="11"/>
  <c r="H6992" i="11"/>
  <c r="H7061" i="11"/>
  <c r="I7109" i="11"/>
  <c r="H7179" i="11"/>
  <c r="I6690" i="11"/>
  <c r="I6743" i="11"/>
  <c r="H6747" i="11"/>
  <c r="I6765" i="11"/>
  <c r="I6774" i="11"/>
  <c r="H6778" i="11"/>
  <c r="E6778" i="11"/>
  <c r="I6778" i="11" s="1"/>
  <c r="H6817" i="11"/>
  <c r="I6839" i="11"/>
  <c r="I6846" i="11"/>
  <c r="I6871" i="11"/>
  <c r="H6884" i="11"/>
  <c r="E6884" i="11"/>
  <c r="I6884" i="11" s="1"/>
  <c r="I6897" i="11"/>
  <c r="I6916" i="11"/>
  <c r="H6952" i="11"/>
  <c r="H6960" i="11"/>
  <c r="H6968" i="11"/>
  <c r="I6974" i="11"/>
  <c r="H7003" i="11"/>
  <c r="H7013" i="11"/>
  <c r="E7013" i="11"/>
  <c r="I7013" i="11" s="1"/>
  <c r="I7051" i="11"/>
  <c r="H7073" i="11"/>
  <c r="I7179" i="11"/>
  <c r="E6569" i="11"/>
  <c r="I6569" i="11" s="1"/>
  <c r="E6577" i="11"/>
  <c r="I6577" i="11" s="1"/>
  <c r="E6585" i="11"/>
  <c r="I6585" i="11" s="1"/>
  <c r="E6593" i="11"/>
  <c r="I6593" i="11" s="1"/>
  <c r="E6632" i="11"/>
  <c r="I6632" i="11" s="1"/>
  <c r="E6635" i="11"/>
  <c r="I6635" i="11" s="1"/>
  <c r="E6638" i="11"/>
  <c r="I6638" i="11" s="1"/>
  <c r="E6641" i="11"/>
  <c r="I6641" i="11" s="1"/>
  <c r="E6644" i="11"/>
  <c r="I6644" i="11" s="1"/>
  <c r="I6666" i="11"/>
  <c r="H6669" i="11"/>
  <c r="I6676" i="11"/>
  <c r="H6704" i="11"/>
  <c r="I6708" i="11"/>
  <c r="E6723" i="11"/>
  <c r="I6723" i="11" s="1"/>
  <c r="H6783" i="11"/>
  <c r="H6787" i="11"/>
  <c r="I6797" i="11"/>
  <c r="H6807" i="11"/>
  <c r="H6812" i="11"/>
  <c r="E6812" i="11"/>
  <c r="I6812" i="11" s="1"/>
  <c r="E6817" i="11"/>
  <c r="I6817" i="11" s="1"/>
  <c r="H6858" i="11"/>
  <c r="H6865" i="11"/>
  <c r="H6878" i="11"/>
  <c r="I6885" i="11"/>
  <c r="I6931" i="11"/>
  <c r="I6937" i="11"/>
  <c r="I6968" i="11"/>
  <c r="I6975" i="11"/>
  <c r="I6993" i="11"/>
  <c r="I7014" i="11"/>
  <c r="H7051" i="11"/>
  <c r="H6650" i="11"/>
  <c r="H6653" i="11"/>
  <c r="H6690" i="11"/>
  <c r="E6694" i="11"/>
  <c r="I6694" i="11" s="1"/>
  <c r="H6739" i="11"/>
  <c r="I6748" i="11"/>
  <c r="H6756" i="11"/>
  <c r="E6783" i="11"/>
  <c r="I6783" i="11" s="1"/>
  <c r="H6802" i="11"/>
  <c r="I6807" i="11"/>
  <c r="H6852" i="11"/>
  <c r="E6852" i="11"/>
  <c r="I6852" i="11" s="1"/>
  <c r="E6865" i="11"/>
  <c r="I6865" i="11" s="1"/>
  <c r="H6879" i="11"/>
  <c r="I6886" i="11"/>
  <c r="H6898" i="11"/>
  <c r="H6917" i="11"/>
  <c r="H6985" i="11"/>
  <c r="I6620" i="11"/>
  <c r="I6623" i="11"/>
  <c r="I6663" i="11"/>
  <c r="I6687" i="11"/>
  <c r="I6757" i="11"/>
  <c r="I6766" i="11"/>
  <c r="H6770" i="11"/>
  <c r="E6770" i="11"/>
  <c r="I6770" i="11" s="1"/>
  <c r="I6788" i="11"/>
  <c r="I6813" i="11"/>
  <c r="H6823" i="11"/>
  <c r="H6828" i="11"/>
  <c r="E6828" i="11"/>
  <c r="I6828" i="11" s="1"/>
  <c r="H6834" i="11"/>
  <c r="I6879" i="11"/>
  <c r="H6905" i="11"/>
  <c r="H6911" i="11"/>
  <c r="I6962" i="11"/>
  <c r="I7005" i="11"/>
  <c r="E7027" i="11"/>
  <c r="I7027" i="11" s="1"/>
  <c r="H7027" i="11"/>
  <c r="I7064" i="11"/>
  <c r="H7089" i="11"/>
  <c r="E7089" i="11"/>
  <c r="I7089" i="11" s="1"/>
  <c r="I7135" i="11"/>
  <c r="I6698" i="11"/>
  <c r="I6716" i="11"/>
  <c r="I6740" i="11"/>
  <c r="H6775" i="11"/>
  <c r="H6818" i="11"/>
  <c r="I6823" i="11"/>
  <c r="H6841" i="11"/>
  <c r="H6847" i="11"/>
  <c r="I6853" i="11"/>
  <c r="H6866" i="11"/>
  <c r="H6873" i="11"/>
  <c r="H6892" i="11"/>
  <c r="E6892" i="11"/>
  <c r="I6892" i="11" s="1"/>
  <c r="E6905" i="11"/>
  <c r="I6905" i="11" s="1"/>
  <c r="H6925" i="11"/>
  <c r="I6945" i="11"/>
  <c r="H6954" i="11"/>
  <c r="E6954" i="11"/>
  <c r="I6954" i="11" s="1"/>
  <c r="H6995" i="11"/>
  <c r="E6995" i="11"/>
  <c r="I6995" i="11" s="1"/>
  <c r="I7017" i="11"/>
  <c r="H7028" i="11"/>
  <c r="H7077" i="11"/>
  <c r="E7077" i="11"/>
  <c r="I7077" i="11" s="1"/>
  <c r="E7253" i="11"/>
  <c r="I7253" i="11" s="1"/>
  <c r="H7253" i="11"/>
  <c r="H7267" i="11"/>
  <c r="E7267" i="11"/>
  <c r="I7267" i="11" s="1"/>
  <c r="I6684" i="11"/>
  <c r="I6732" i="11"/>
  <c r="E6775" i="11"/>
  <c r="I6775" i="11" s="1"/>
  <c r="H6793" i="11"/>
  <c r="I6829" i="11"/>
  <c r="E6841" i="11"/>
  <c r="I6841" i="11" s="1"/>
  <c r="I6847" i="11"/>
  <c r="I6854" i="11"/>
  <c r="E6873" i="11"/>
  <c r="I6873" i="11" s="1"/>
  <c r="H6886" i="11"/>
  <c r="I6893" i="11"/>
  <c r="H6933" i="11"/>
  <c r="H6946" i="11"/>
  <c r="I6969" i="11"/>
  <c r="H6996" i="11"/>
  <c r="I7054" i="11"/>
  <c r="H7065" i="11"/>
  <c r="H6980" i="11"/>
  <c r="E6980" i="11"/>
  <c r="I6980" i="11" s="1"/>
  <c r="I7004" i="11"/>
  <c r="H7016" i="11"/>
  <c r="I7025" i="11"/>
  <c r="H7049" i="11"/>
  <c r="E7049" i="11"/>
  <c r="I7049" i="11" s="1"/>
  <c r="I7056" i="11"/>
  <c r="H7076" i="11"/>
  <c r="H7133" i="11"/>
  <c r="E7133" i="11"/>
  <c r="I7133" i="11" s="1"/>
  <c r="I7240" i="11"/>
  <c r="H7276" i="11"/>
  <c r="H7353" i="11"/>
  <c r="E7016" i="11"/>
  <c r="I7016" i="11" s="1"/>
  <c r="I7057" i="11"/>
  <c r="E7076" i="11"/>
  <c r="I7076" i="11" s="1"/>
  <c r="I7099" i="11"/>
  <c r="I7111" i="11"/>
  <c r="H7126" i="11"/>
  <c r="H7142" i="11"/>
  <c r="I7168" i="11"/>
  <c r="I7229" i="11"/>
  <c r="I7264" i="11"/>
  <c r="I7277" i="11"/>
  <c r="H6939" i="11"/>
  <c r="H6971" i="11"/>
  <c r="I6977" i="11"/>
  <c r="E7031" i="11"/>
  <c r="I7031" i="11" s="1"/>
  <c r="H7031" i="11"/>
  <c r="H7037" i="11"/>
  <c r="E7037" i="11"/>
  <c r="I7037" i="11" s="1"/>
  <c r="H7043" i="11"/>
  <c r="E7043" i="11"/>
  <c r="I7043" i="11" s="1"/>
  <c r="E7050" i="11"/>
  <c r="I7050" i="11" s="1"/>
  <c r="H7050" i="11"/>
  <c r="H7057" i="11"/>
  <c r="H7083" i="11"/>
  <c r="E7083" i="11"/>
  <c r="I7083" i="11" s="1"/>
  <c r="I7105" i="11"/>
  <c r="I7119" i="11"/>
  <c r="I7169" i="11"/>
  <c r="H7230" i="11"/>
  <c r="I7251" i="11"/>
  <c r="I7365" i="11"/>
  <c r="H7344" i="11"/>
  <c r="E7344" i="11"/>
  <c r="I7344" i="11" s="1"/>
  <c r="H7022" i="11"/>
  <c r="I7038" i="11"/>
  <c r="H7044" i="11"/>
  <c r="I7065" i="11"/>
  <c r="I7078" i="11"/>
  <c r="E7095" i="11"/>
  <c r="I7095" i="11" s="1"/>
  <c r="H7095" i="11"/>
  <c r="H7113" i="11"/>
  <c r="E7113" i="11"/>
  <c r="I7113" i="11" s="1"/>
  <c r="I7120" i="11"/>
  <c r="I7152" i="11"/>
  <c r="I7161" i="11"/>
  <c r="H7171" i="11"/>
  <c r="E7171" i="11"/>
  <c r="I7171" i="11" s="1"/>
  <c r="I7188" i="11"/>
  <c r="I7221" i="11"/>
  <c r="E6911" i="11"/>
  <c r="I6911" i="11" s="1"/>
  <c r="E6925" i="11"/>
  <c r="I6925" i="11" s="1"/>
  <c r="E6928" i="11"/>
  <c r="I6928" i="11" s="1"/>
  <c r="H6931" i="11"/>
  <c r="E6957" i="11"/>
  <c r="I6957" i="11" s="1"/>
  <c r="E6960" i="11"/>
  <c r="I6960" i="11" s="1"/>
  <c r="H6963" i="11"/>
  <c r="E7022" i="11"/>
  <c r="I7022" i="11" s="1"/>
  <c r="I7033" i="11"/>
  <c r="H7052" i="11"/>
  <c r="E7052" i="11"/>
  <c r="I7052" i="11" s="1"/>
  <c r="H7059" i="11"/>
  <c r="I7072" i="11"/>
  <c r="I7085" i="11"/>
  <c r="I7121" i="11"/>
  <c r="I7136" i="11"/>
  <c r="I7153" i="11"/>
  <c r="I7189" i="11"/>
  <c r="I7199" i="11"/>
  <c r="I7211" i="11"/>
  <c r="I7222" i="11"/>
  <c r="I7232" i="11"/>
  <c r="I7269" i="11"/>
  <c r="H7281" i="11"/>
  <c r="E7281" i="11"/>
  <c r="I7281" i="11" s="1"/>
  <c r="I7293" i="11"/>
  <c r="H7313" i="11"/>
  <c r="H7324" i="11"/>
  <c r="H7335" i="11"/>
  <c r="H6934" i="11"/>
  <c r="H6966" i="11"/>
  <c r="I6985" i="11"/>
  <c r="I6992" i="11"/>
  <c r="I7059" i="11"/>
  <c r="I7079" i="11"/>
  <c r="I7096" i="11"/>
  <c r="H7101" i="11"/>
  <c r="E7101" i="11"/>
  <c r="I7101" i="11" s="1"/>
  <c r="H7107" i="11"/>
  <c r="E7107" i="11"/>
  <c r="I7107" i="11" s="1"/>
  <c r="E7114" i="11"/>
  <c r="I7114" i="11" s="1"/>
  <c r="H7114" i="11"/>
  <c r="I7137" i="11"/>
  <c r="I7173" i="11"/>
  <c r="I7181" i="11"/>
  <c r="I7245" i="11"/>
  <c r="I7324" i="11"/>
  <c r="H7347" i="11"/>
  <c r="E6934" i="11"/>
  <c r="I6934" i="11" s="1"/>
  <c r="E6943" i="11"/>
  <c r="I6943" i="11" s="1"/>
  <c r="E6966" i="11"/>
  <c r="I6966" i="11" s="1"/>
  <c r="H6978" i="11"/>
  <c r="H6999" i="11"/>
  <c r="I7010" i="11"/>
  <c r="H7053" i="11"/>
  <c r="H7060" i="11"/>
  <c r="E7060" i="11"/>
  <c r="I7060" i="11" s="1"/>
  <c r="H7122" i="11"/>
  <c r="E7122" i="11"/>
  <c r="I7122" i="11" s="1"/>
  <c r="H7129" i="11"/>
  <c r="H7145" i="11"/>
  <c r="H7154" i="11"/>
  <c r="E7154" i="11"/>
  <c r="I7154" i="11" s="1"/>
  <c r="H7246" i="11"/>
  <c r="H7283" i="11"/>
  <c r="I7315" i="11"/>
  <c r="E6794" i="11"/>
  <c r="I6794" i="11" s="1"/>
  <c r="E6802" i="11"/>
  <c r="I6802" i="11" s="1"/>
  <c r="E6810" i="11"/>
  <c r="I6810" i="11" s="1"/>
  <c r="E6818" i="11"/>
  <c r="I6818" i="11" s="1"/>
  <c r="E6826" i="11"/>
  <c r="I6826" i="11" s="1"/>
  <c r="E6834" i="11"/>
  <c r="I6834" i="11" s="1"/>
  <c r="E6842" i="11"/>
  <c r="I6842" i="11" s="1"/>
  <c r="E6850" i="11"/>
  <c r="I6850" i="11" s="1"/>
  <c r="E6858" i="11"/>
  <c r="I6858" i="11" s="1"/>
  <c r="E6866" i="11"/>
  <c r="I6866" i="11" s="1"/>
  <c r="E6874" i="11"/>
  <c r="I6874" i="11" s="1"/>
  <c r="E6882" i="11"/>
  <c r="I6882" i="11" s="1"/>
  <c r="E6890" i="11"/>
  <c r="I6890" i="11" s="1"/>
  <c r="E6898" i="11"/>
  <c r="I6898" i="11" s="1"/>
  <c r="E6906" i="11"/>
  <c r="I6906" i="11" s="1"/>
  <c r="E6917" i="11"/>
  <c r="I6917" i="11" s="1"/>
  <c r="E6946" i="11"/>
  <c r="I6946" i="11" s="1"/>
  <c r="E6982" i="11"/>
  <c r="I6982" i="11" s="1"/>
  <c r="E6989" i="11"/>
  <c r="I6989" i="11" s="1"/>
  <c r="E6996" i="11"/>
  <c r="I6996" i="11" s="1"/>
  <c r="H7033" i="11"/>
  <c r="H7046" i="11"/>
  <c r="E7046" i="11"/>
  <c r="I7046" i="11" s="1"/>
  <c r="I7053" i="11"/>
  <c r="E7067" i="11"/>
  <c r="I7067" i="11" s="1"/>
  <c r="E7073" i="11"/>
  <c r="I7073" i="11" s="1"/>
  <c r="H7079" i="11"/>
  <c r="H7138" i="11"/>
  <c r="E7138" i="11"/>
  <c r="I7138" i="11" s="1"/>
  <c r="H7155" i="11"/>
  <c r="I7174" i="11"/>
  <c r="H7182" i="11"/>
  <c r="I7201" i="11"/>
  <c r="I7235" i="11"/>
  <c r="H7257" i="11"/>
  <c r="E7257" i="11"/>
  <c r="I7257" i="11" s="1"/>
  <c r="I7306" i="11"/>
  <c r="H6923" i="11"/>
  <c r="E6949" i="11"/>
  <c r="I6949" i="11" s="1"/>
  <c r="E6952" i="11"/>
  <c r="I6952" i="11" s="1"/>
  <c r="H6955" i="11"/>
  <c r="H6975" i="11"/>
  <c r="E7003" i="11"/>
  <c r="I7003" i="11" s="1"/>
  <c r="E7028" i="11"/>
  <c r="I7028" i="11" s="1"/>
  <c r="H7040" i="11"/>
  <c r="E7040" i="11"/>
  <c r="I7040" i="11" s="1"/>
  <c r="E7061" i="11"/>
  <c r="I7061" i="11" s="1"/>
  <c r="H7080" i="11"/>
  <c r="E7080" i="11"/>
  <c r="I7080" i="11" s="1"/>
  <c r="H7086" i="11"/>
  <c r="E7086" i="11"/>
  <c r="I7086" i="11" s="1"/>
  <c r="I7102" i="11"/>
  <c r="H7108" i="11"/>
  <c r="H7123" i="11"/>
  <c r="H7139" i="11"/>
  <c r="I7147" i="11"/>
  <c r="I7224" i="11"/>
  <c r="I7316" i="11"/>
  <c r="I7359" i="11"/>
  <c r="E6923" i="11"/>
  <c r="I6923" i="11" s="1"/>
  <c r="H6926" i="11"/>
  <c r="E6955" i="11"/>
  <c r="I6955" i="11" s="1"/>
  <c r="H6958" i="11"/>
  <c r="I6986" i="11"/>
  <c r="H7010" i="11"/>
  <c r="H7019" i="11"/>
  <c r="H7054" i="11"/>
  <c r="H7116" i="11"/>
  <c r="E7116" i="11"/>
  <c r="I7116" i="11" s="1"/>
  <c r="I7131" i="11"/>
  <c r="H7165" i="11"/>
  <c r="H7259" i="11"/>
  <c r="I7272" i="11"/>
  <c r="I7307" i="11"/>
  <c r="E6926" i="11"/>
  <c r="I6926" i="11" s="1"/>
  <c r="E6958" i="11"/>
  <c r="I6958" i="11" s="1"/>
  <c r="I7007" i="11"/>
  <c r="E7019" i="11"/>
  <c r="I7019" i="11" s="1"/>
  <c r="I7029" i="11"/>
  <c r="I7047" i="11"/>
  <c r="H7068" i="11"/>
  <c r="I7074" i="11"/>
  <c r="I7081" i="11"/>
  <c r="I7092" i="11"/>
  <c r="H7109" i="11"/>
  <c r="I7166" i="11"/>
  <c r="H7203" i="11"/>
  <c r="I7286" i="11"/>
  <c r="I7035" i="11"/>
  <c r="I7041" i="11"/>
  <c r="I7055" i="11"/>
  <c r="H7062" i="11"/>
  <c r="I7068" i="11"/>
  <c r="H7117" i="11"/>
  <c r="H7148" i="11"/>
  <c r="I7157" i="11"/>
  <c r="H7193" i="11"/>
  <c r="I7238" i="11"/>
  <c r="I7261" i="11"/>
  <c r="H6918" i="11"/>
  <c r="H6947" i="11"/>
  <c r="I6983" i="11"/>
  <c r="I7020" i="11"/>
  <c r="I7030" i="11"/>
  <c r="H7048" i="11"/>
  <c r="I7062" i="11"/>
  <c r="I7069" i="11"/>
  <c r="I7075" i="11"/>
  <c r="I7093" i="11"/>
  <c r="H7110" i="11"/>
  <c r="E7110" i="11"/>
  <c r="I7110" i="11" s="1"/>
  <c r="I7117" i="11"/>
  <c r="H7132" i="11"/>
  <c r="I7205" i="11"/>
  <c r="I7216" i="11"/>
  <c r="H7262" i="11"/>
  <c r="E7262" i="11"/>
  <c r="I7262" i="11" s="1"/>
  <c r="I7329" i="11"/>
  <c r="H6950" i="11"/>
  <c r="H7004" i="11"/>
  <c r="H7025" i="11"/>
  <c r="I7036" i="11"/>
  <c r="H7056" i="11"/>
  <c r="E7063" i="11"/>
  <c r="I7063" i="11" s="1"/>
  <c r="H7063" i="11"/>
  <c r="H7104" i="11"/>
  <c r="E7104" i="11"/>
  <c r="I7104" i="11" s="1"/>
  <c r="I7125" i="11"/>
  <c r="I7141" i="11"/>
  <c r="H7149" i="11"/>
  <c r="H7158" i="11"/>
  <c r="H7185" i="11"/>
  <c r="H7195" i="11"/>
  <c r="E7195" i="11"/>
  <c r="I7195" i="11" s="1"/>
  <c r="H7206" i="11"/>
  <c r="E7206" i="11"/>
  <c r="I7206" i="11" s="1"/>
  <c r="I7227" i="11"/>
  <c r="H7275" i="11"/>
  <c r="I7288" i="11"/>
  <c r="H7299" i="11"/>
  <c r="I7533" i="11"/>
  <c r="I7546" i="11"/>
  <c r="H7202" i="11"/>
  <c r="I7223" i="11"/>
  <c r="H7244" i="11"/>
  <c r="E7244" i="11"/>
  <c r="I7244" i="11" s="1"/>
  <c r="H7311" i="11"/>
  <c r="E7311" i="11"/>
  <c r="I7311" i="11" s="1"/>
  <c r="H7327" i="11"/>
  <c r="I7356" i="11"/>
  <c r="I7397" i="11"/>
  <c r="E7444" i="11"/>
  <c r="I7444" i="11" s="1"/>
  <c r="H7444" i="11"/>
  <c r="H7454" i="11"/>
  <c r="E7454" i="11"/>
  <c r="I7454" i="11" s="1"/>
  <c r="E7484" i="11"/>
  <c r="I7484" i="11" s="1"/>
  <c r="H7484" i="11"/>
  <c r="I7164" i="11"/>
  <c r="H7178" i="11"/>
  <c r="E7178" i="11"/>
  <c r="I7178" i="11" s="1"/>
  <c r="E7219" i="11"/>
  <c r="I7219" i="11" s="1"/>
  <c r="H7258" i="11"/>
  <c r="H7282" i="11"/>
  <c r="E7327" i="11"/>
  <c r="I7327" i="11" s="1"/>
  <c r="H7363" i="11"/>
  <c r="H7369" i="11"/>
  <c r="I7390" i="11"/>
  <c r="H7188" i="11"/>
  <c r="I7215" i="11"/>
  <c r="H7236" i="11"/>
  <c r="E7236" i="11"/>
  <c r="I7236" i="11" s="1"/>
  <c r="H7249" i="11"/>
  <c r="I7287" i="11"/>
  <c r="I7302" i="11"/>
  <c r="H7317" i="11"/>
  <c r="H7333" i="11"/>
  <c r="E7363" i="11"/>
  <c r="I7363" i="11" s="1"/>
  <c r="I7369" i="11"/>
  <c r="H7376" i="11"/>
  <c r="H7435" i="11"/>
  <c r="I7132" i="11"/>
  <c r="H7135" i="11"/>
  <c r="I7148" i="11"/>
  <c r="H7151" i="11"/>
  <c r="H7164" i="11"/>
  <c r="I7185" i="11"/>
  <c r="H7245" i="11"/>
  <c r="I7249" i="11"/>
  <c r="H7254" i="11"/>
  <c r="I7263" i="11"/>
  <c r="H7292" i="11"/>
  <c r="H7297" i="11"/>
  <c r="H7322" i="11"/>
  <c r="E7322" i="11"/>
  <c r="I7322" i="11" s="1"/>
  <c r="E7333" i="11"/>
  <c r="I7333" i="11" s="1"/>
  <c r="H7339" i="11"/>
  <c r="E7339" i="11"/>
  <c r="I7339" i="11" s="1"/>
  <c r="H7351" i="11"/>
  <c r="H7357" i="11"/>
  <c r="I7376" i="11"/>
  <c r="E7383" i="11"/>
  <c r="I7383" i="11" s="1"/>
  <c r="H7383" i="11"/>
  <c r="I7391" i="11"/>
  <c r="H7416" i="11"/>
  <c r="I7425" i="11"/>
  <c r="E7435" i="11"/>
  <c r="I7435" i="11" s="1"/>
  <c r="I7465" i="11"/>
  <c r="H7523" i="11"/>
  <c r="H7703" i="11"/>
  <c r="E7126" i="11"/>
  <c r="I7126" i="11" s="1"/>
  <c r="E7129" i="11"/>
  <c r="I7129" i="11" s="1"/>
  <c r="E7142" i="11"/>
  <c r="I7142" i="11" s="1"/>
  <c r="E7145" i="11"/>
  <c r="I7145" i="11" s="1"/>
  <c r="E7158" i="11"/>
  <c r="I7158" i="11" s="1"/>
  <c r="E7182" i="11"/>
  <c r="I7182" i="11" s="1"/>
  <c r="H7199" i="11"/>
  <c r="E7203" i="11"/>
  <c r="I7203" i="11" s="1"/>
  <c r="I7207" i="11"/>
  <c r="H7228" i="11"/>
  <c r="E7228" i="11"/>
  <c r="I7228" i="11" s="1"/>
  <c r="H7241" i="11"/>
  <c r="E7254" i="11"/>
  <c r="I7254" i="11" s="1"/>
  <c r="H7278" i="11"/>
  <c r="E7283" i="11"/>
  <c r="I7283" i="11" s="1"/>
  <c r="E7297" i="11"/>
  <c r="I7297" i="11" s="1"/>
  <c r="I7323" i="11"/>
  <c r="H7345" i="11"/>
  <c r="E7345" i="11"/>
  <c r="I7345" i="11" s="1"/>
  <c r="E7357" i="11"/>
  <c r="I7357" i="11" s="1"/>
  <c r="H7364" i="11"/>
  <c r="I7377" i="11"/>
  <c r="I7406" i="11"/>
  <c r="E7416" i="11"/>
  <c r="I7416" i="11" s="1"/>
  <c r="I7613" i="11"/>
  <c r="H7034" i="11"/>
  <c r="H7098" i="11"/>
  <c r="E7123" i="11"/>
  <c r="I7123" i="11" s="1"/>
  <c r="E7139" i="11"/>
  <c r="I7139" i="11" s="1"/>
  <c r="E7155" i="11"/>
  <c r="I7155" i="11" s="1"/>
  <c r="E7165" i="11"/>
  <c r="I7165" i="11" s="1"/>
  <c r="H7175" i="11"/>
  <c r="I7196" i="11"/>
  <c r="H7237" i="11"/>
  <c r="E7241" i="11"/>
  <c r="I7241" i="11" s="1"/>
  <c r="H7250" i="11"/>
  <c r="E7259" i="11"/>
  <c r="I7259" i="11" s="1"/>
  <c r="H7268" i="11"/>
  <c r="H7273" i="11"/>
  <c r="E7278" i="11"/>
  <c r="I7278" i="11" s="1"/>
  <c r="H7298" i="11"/>
  <c r="H7308" i="11"/>
  <c r="E7313" i="11"/>
  <c r="I7313" i="11" s="1"/>
  <c r="I7334" i="11"/>
  <c r="I7346" i="11"/>
  <c r="I7352" i="11"/>
  <c r="I7384" i="11"/>
  <c r="H7426" i="11"/>
  <c r="I7447" i="11"/>
  <c r="E7477" i="11"/>
  <c r="I7477" i="11" s="1"/>
  <c r="H7477" i="11"/>
  <c r="I7172" i="11"/>
  <c r="H7186" i="11"/>
  <c r="E7186" i="11"/>
  <c r="I7186" i="11" s="1"/>
  <c r="H7220" i="11"/>
  <c r="E7220" i="11"/>
  <c r="I7220" i="11" s="1"/>
  <c r="H7233" i="11"/>
  <c r="I7246" i="11"/>
  <c r="I7273" i="11"/>
  <c r="H7303" i="11"/>
  <c r="I7308" i="11"/>
  <c r="H7371" i="11"/>
  <c r="I7385" i="11"/>
  <c r="I7393" i="11"/>
  <c r="I7438" i="11"/>
  <c r="H7448" i="11"/>
  <c r="E7448" i="11"/>
  <c r="I7448" i="11" s="1"/>
  <c r="I7589" i="11"/>
  <c r="H7071" i="11"/>
  <c r="H7074" i="11"/>
  <c r="E7149" i="11"/>
  <c r="I7149" i="11" s="1"/>
  <c r="H7162" i="11"/>
  <c r="E7162" i="11"/>
  <c r="I7162" i="11" s="1"/>
  <c r="H7196" i="11"/>
  <c r="H7229" i="11"/>
  <c r="E7233" i="11"/>
  <c r="I7233" i="11" s="1"/>
  <c r="H7242" i="11"/>
  <c r="I7255" i="11"/>
  <c r="H7274" i="11"/>
  <c r="E7335" i="11"/>
  <c r="I7335" i="11" s="1"/>
  <c r="E7347" i="11"/>
  <c r="I7347" i="11" s="1"/>
  <c r="E7353" i="11"/>
  <c r="I7353" i="11" s="1"/>
  <c r="I7439" i="11"/>
  <c r="E7044" i="11"/>
  <c r="I7044" i="11" s="1"/>
  <c r="E7108" i="11"/>
  <c r="I7108" i="11" s="1"/>
  <c r="H7130" i="11"/>
  <c r="E7130" i="11"/>
  <c r="I7130" i="11" s="1"/>
  <c r="H7146" i="11"/>
  <c r="E7146" i="11"/>
  <c r="I7146" i="11" s="1"/>
  <c r="H7172" i="11"/>
  <c r="E7193" i="11"/>
  <c r="I7193" i="11" s="1"/>
  <c r="H7212" i="11"/>
  <c r="E7212" i="11"/>
  <c r="I7212" i="11" s="1"/>
  <c r="H7225" i="11"/>
  <c r="I7279" i="11"/>
  <c r="H7294" i="11"/>
  <c r="E7299" i="11"/>
  <c r="I7299" i="11" s="1"/>
  <c r="I7379" i="11"/>
  <c r="I7190" i="11"/>
  <c r="H7204" i="11"/>
  <c r="E7204" i="11"/>
  <c r="I7204" i="11" s="1"/>
  <c r="H7221" i="11"/>
  <c r="I7225" i="11"/>
  <c r="H7234" i="11"/>
  <c r="H7284" i="11"/>
  <c r="H7289" i="11"/>
  <c r="I7294" i="11"/>
  <c r="I7309" i="11"/>
  <c r="H7319" i="11"/>
  <c r="H7330" i="11"/>
  <c r="I7366" i="11"/>
  <c r="I7372" i="11"/>
  <c r="H7393" i="11"/>
  <c r="I7401" i="11"/>
  <c r="H7440" i="11"/>
  <c r="H7491" i="11"/>
  <c r="H7555" i="11"/>
  <c r="H7183" i="11"/>
  <c r="H7217" i="11"/>
  <c r="E7230" i="11"/>
  <c r="I7230" i="11" s="1"/>
  <c r="I7247" i="11"/>
  <c r="H7260" i="11"/>
  <c r="H7270" i="11"/>
  <c r="E7275" i="11"/>
  <c r="I7275" i="11" s="1"/>
  <c r="E7289" i="11"/>
  <c r="I7289" i="11" s="1"/>
  <c r="H7314" i="11"/>
  <c r="E7319" i="11"/>
  <c r="I7319" i="11" s="1"/>
  <c r="E7330" i="11"/>
  <c r="I7330" i="11" s="1"/>
  <c r="H7450" i="11"/>
  <c r="E7460" i="11"/>
  <c r="I7460" i="11" s="1"/>
  <c r="H7460" i="11"/>
  <c r="E7491" i="11"/>
  <c r="I7491" i="11" s="1"/>
  <c r="I7124" i="11"/>
  <c r="I7140" i="11"/>
  <c r="I7156" i="11"/>
  <c r="I7180" i="11"/>
  <c r="H7194" i="11"/>
  <c r="E7194" i="11"/>
  <c r="I7194" i="11" s="1"/>
  <c r="I7217" i="11"/>
  <c r="H7226" i="11"/>
  <c r="H7265" i="11"/>
  <c r="I7270" i="11"/>
  <c r="H7290" i="11"/>
  <c r="H7305" i="11"/>
  <c r="H7325" i="11"/>
  <c r="H7336" i="11"/>
  <c r="E7336" i="11"/>
  <c r="I7336" i="11" s="1"/>
  <c r="H7348" i="11"/>
  <c r="E7348" i="11"/>
  <c r="I7348" i="11" s="1"/>
  <c r="H7360" i="11"/>
  <c r="E7420" i="11"/>
  <c r="I7420" i="11" s="1"/>
  <c r="H7420" i="11"/>
  <c r="H7430" i="11"/>
  <c r="H7441" i="11"/>
  <c r="H7170" i="11"/>
  <c r="E7170" i="11"/>
  <c r="I7170" i="11" s="1"/>
  <c r="H7209" i="11"/>
  <c r="I7239" i="11"/>
  <c r="E7265" i="11"/>
  <c r="I7265" i="11" s="1"/>
  <c r="I7295" i="11"/>
  <c r="H7300" i="11"/>
  <c r="E7300" i="11"/>
  <c r="I7300" i="11" s="1"/>
  <c r="E7305" i="11"/>
  <c r="I7305" i="11" s="1"/>
  <c r="H7331" i="11"/>
  <c r="I7349" i="11"/>
  <c r="I7360" i="11"/>
  <c r="H7367" i="11"/>
  <c r="H7373" i="11"/>
  <c r="E7373" i="11"/>
  <c r="I7373" i="11" s="1"/>
  <c r="H7387" i="11"/>
  <c r="H7411" i="11"/>
  <c r="E7411" i="11"/>
  <c r="I7411" i="11" s="1"/>
  <c r="H7180" i="11"/>
  <c r="H7205" i="11"/>
  <c r="E7209" i="11"/>
  <c r="I7209" i="11" s="1"/>
  <c r="H7218" i="11"/>
  <c r="H7261" i="11"/>
  <c r="H7266" i="11"/>
  <c r="I7337" i="11"/>
  <c r="I7342" i="11"/>
  <c r="I7361" i="11"/>
  <c r="I7505" i="11"/>
  <c r="I7097" i="11"/>
  <c r="I7100" i="11"/>
  <c r="I7177" i="11"/>
  <c r="I7198" i="11"/>
  <c r="I7214" i="11"/>
  <c r="I7231" i="11"/>
  <c r="H7252" i="11"/>
  <c r="E7252" i="11"/>
  <c r="I7252" i="11" s="1"/>
  <c r="I7271" i="11"/>
  <c r="H7286" i="11"/>
  <c r="H7316" i="11"/>
  <c r="I7343" i="11"/>
  <c r="I7374" i="11"/>
  <c r="I7389" i="11"/>
  <c r="I7403" i="11"/>
  <c r="I7471" i="11"/>
  <c r="I7414" i="11"/>
  <c r="H7443" i="11"/>
  <c r="H7482" i="11"/>
  <c r="I7521" i="11"/>
  <c r="I7552" i="11"/>
  <c r="I7721" i="11"/>
  <c r="H7424" i="11"/>
  <c r="I7429" i="11"/>
  <c r="H7434" i="11"/>
  <c r="I7453" i="11"/>
  <c r="I7459" i="11"/>
  <c r="I7469" i="11"/>
  <c r="H7475" i="11"/>
  <c r="E7475" i="11"/>
  <c r="I7475" i="11" s="1"/>
  <c r="H7483" i="11"/>
  <c r="H7498" i="11"/>
  <c r="I7565" i="11"/>
  <c r="H7657" i="11"/>
  <c r="E7657" i="11"/>
  <c r="I7657" i="11" s="1"/>
  <c r="H7375" i="11"/>
  <c r="H7386" i="11"/>
  <c r="E7405" i="11"/>
  <c r="I7405" i="11" s="1"/>
  <c r="H7405" i="11"/>
  <c r="I7415" i="11"/>
  <c r="I7498" i="11"/>
  <c r="H7512" i="11"/>
  <c r="E7512" i="11"/>
  <c r="I7512" i="11" s="1"/>
  <c r="H7531" i="11"/>
  <c r="E7531" i="11"/>
  <c r="I7531" i="11" s="1"/>
  <c r="I7542" i="11"/>
  <c r="H7587" i="11"/>
  <c r="H7636" i="11"/>
  <c r="I7492" i="11"/>
  <c r="I7523" i="11"/>
  <c r="E7534" i="11"/>
  <c r="I7534" i="11" s="1"/>
  <c r="H7534" i="11"/>
  <c r="H7601" i="11"/>
  <c r="H7354" i="11"/>
  <c r="E7354" i="11"/>
  <c r="I7354" i="11" s="1"/>
  <c r="H7394" i="11"/>
  <c r="I7449" i="11"/>
  <c r="I7455" i="11"/>
  <c r="H7515" i="11"/>
  <c r="H7544" i="11"/>
  <c r="I7557" i="11"/>
  <c r="H7591" i="11"/>
  <c r="E7325" i="11"/>
  <c r="I7325" i="11" s="1"/>
  <c r="E7351" i="11"/>
  <c r="I7351" i="11" s="1"/>
  <c r="H7380" i="11"/>
  <c r="E7387" i="11"/>
  <c r="I7387" i="11" s="1"/>
  <c r="I7398" i="11"/>
  <c r="H7402" i="11"/>
  <c r="I7407" i="11"/>
  <c r="I7431" i="11"/>
  <c r="H7466" i="11"/>
  <c r="H7478" i="11"/>
  <c r="E7478" i="11"/>
  <c r="I7478" i="11" s="1"/>
  <c r="I7485" i="11"/>
  <c r="E7515" i="11"/>
  <c r="I7515" i="11" s="1"/>
  <c r="H7535" i="11"/>
  <c r="E7535" i="11"/>
  <c r="I7535" i="11" s="1"/>
  <c r="I7616" i="11"/>
  <c r="I7629" i="11"/>
  <c r="I7650" i="11"/>
  <c r="E7260" i="11"/>
  <c r="I7260" i="11" s="1"/>
  <c r="E7268" i="11"/>
  <c r="I7268" i="11" s="1"/>
  <c r="E7276" i="11"/>
  <c r="I7276" i="11" s="1"/>
  <c r="E7284" i="11"/>
  <c r="I7284" i="11" s="1"/>
  <c r="E7292" i="11"/>
  <c r="I7292" i="11" s="1"/>
  <c r="E7314" i="11"/>
  <c r="I7314" i="11" s="1"/>
  <c r="H7328" i="11"/>
  <c r="H7370" i="11"/>
  <c r="E7370" i="11"/>
  <c r="I7370" i="11" s="1"/>
  <c r="E7380" i="11"/>
  <c r="I7380" i="11" s="1"/>
  <c r="H7384" i="11"/>
  <c r="E7402" i="11"/>
  <c r="I7402" i="11" s="1"/>
  <c r="E7426" i="11"/>
  <c r="I7426" i="11" s="1"/>
  <c r="I7466" i="11"/>
  <c r="H7471" i="11"/>
  <c r="H7479" i="11"/>
  <c r="H7486" i="11"/>
  <c r="H7494" i="11"/>
  <c r="E7501" i="11"/>
  <c r="I7501" i="11" s="1"/>
  <c r="H7501" i="11"/>
  <c r="H7536" i="11"/>
  <c r="E7303" i="11"/>
  <c r="I7303" i="11" s="1"/>
  <c r="E7317" i="11"/>
  <c r="I7317" i="11" s="1"/>
  <c r="E7328" i="11"/>
  <c r="I7328" i="11" s="1"/>
  <c r="E7364" i="11"/>
  <c r="I7364" i="11" s="1"/>
  <c r="E7367" i="11"/>
  <c r="I7367" i="11" s="1"/>
  <c r="H7417" i="11"/>
  <c r="I7436" i="11"/>
  <c r="E7450" i="11"/>
  <c r="I7450" i="11" s="1"/>
  <c r="I7456" i="11"/>
  <c r="I7462" i="11"/>
  <c r="H7472" i="11"/>
  <c r="E7472" i="11"/>
  <c r="I7472" i="11" s="1"/>
  <c r="I7487" i="11"/>
  <c r="E7494" i="11"/>
  <c r="I7494" i="11" s="1"/>
  <c r="E7508" i="11"/>
  <c r="I7508" i="11" s="1"/>
  <c r="H7508" i="11"/>
  <c r="I7581" i="11"/>
  <c r="I7605" i="11"/>
  <c r="I7784" i="11"/>
  <c r="H7320" i="11"/>
  <c r="E7331" i="11"/>
  <c r="I7331" i="11" s="1"/>
  <c r="H7391" i="11"/>
  <c r="H7398" i="11"/>
  <c r="H7407" i="11"/>
  <c r="E7417" i="11"/>
  <c r="I7417" i="11" s="1"/>
  <c r="I7422" i="11"/>
  <c r="E7441" i="11"/>
  <c r="I7441" i="11" s="1"/>
  <c r="I7537" i="11"/>
  <c r="H7547" i="11"/>
  <c r="I7340" i="11"/>
  <c r="H7352" i="11"/>
  <c r="H7388" i="11"/>
  <c r="H7399" i="11"/>
  <c r="H7408" i="11"/>
  <c r="H7427" i="11"/>
  <c r="I7432" i="11"/>
  <c r="H7446" i="11"/>
  <c r="H7495" i="11"/>
  <c r="H7527" i="11"/>
  <c r="E7538" i="11"/>
  <c r="I7538" i="11" s="1"/>
  <c r="H7538" i="11"/>
  <c r="I7560" i="11"/>
  <c r="H7571" i="11"/>
  <c r="I7687" i="11"/>
  <c r="E7202" i="11"/>
  <c r="I7202" i="11" s="1"/>
  <c r="E7210" i="11"/>
  <c r="I7210" i="11" s="1"/>
  <c r="E7218" i="11"/>
  <c r="I7218" i="11" s="1"/>
  <c r="E7226" i="11"/>
  <c r="I7226" i="11" s="1"/>
  <c r="E7234" i="11"/>
  <c r="I7234" i="11" s="1"/>
  <c r="E7242" i="11"/>
  <c r="I7242" i="11" s="1"/>
  <c r="E7250" i="11"/>
  <c r="I7250" i="11" s="1"/>
  <c r="E7258" i="11"/>
  <c r="I7258" i="11" s="1"/>
  <c r="E7266" i="11"/>
  <c r="I7266" i="11" s="1"/>
  <c r="E7274" i="11"/>
  <c r="I7274" i="11" s="1"/>
  <c r="E7282" i="11"/>
  <c r="I7282" i="11" s="1"/>
  <c r="E7290" i="11"/>
  <c r="I7290" i="11" s="1"/>
  <c r="E7298" i="11"/>
  <c r="I7298" i="11" s="1"/>
  <c r="H7312" i="11"/>
  <c r="E7388" i="11"/>
  <c r="I7388" i="11" s="1"/>
  <c r="H7392" i="11"/>
  <c r="E7399" i="11"/>
  <c r="I7399" i="11" s="1"/>
  <c r="E7408" i="11"/>
  <c r="I7408" i="11" s="1"/>
  <c r="H7418" i="11"/>
  <c r="I7473" i="11"/>
  <c r="I7496" i="11"/>
  <c r="I7527" i="11"/>
  <c r="I7549" i="11"/>
  <c r="H7368" i="11"/>
  <c r="H7423" i="11"/>
  <c r="H7451" i="11"/>
  <c r="E7451" i="11"/>
  <c r="I7451" i="11" s="1"/>
  <c r="H7457" i="11"/>
  <c r="E7457" i="11"/>
  <c r="I7457" i="11" s="1"/>
  <c r="H7463" i="11"/>
  <c r="H7488" i="11"/>
  <c r="E7488" i="11"/>
  <c r="I7488" i="11" s="1"/>
  <c r="H7519" i="11"/>
  <c r="E7519" i="11"/>
  <c r="I7519" i="11" s="1"/>
  <c r="I7528" i="11"/>
  <c r="I7573" i="11"/>
  <c r="H7304" i="11"/>
  <c r="H7378" i="11"/>
  <c r="E7378" i="11"/>
  <c r="I7378" i="11" s="1"/>
  <c r="E7423" i="11"/>
  <c r="I7423" i="11" s="1"/>
  <c r="H7442" i="11"/>
  <c r="H7458" i="11"/>
  <c r="I7463" i="11"/>
  <c r="E7481" i="11"/>
  <c r="I7481" i="11" s="1"/>
  <c r="H7481" i="11"/>
  <c r="H7539" i="11"/>
  <c r="E7596" i="11"/>
  <c r="I7596" i="11" s="1"/>
  <c r="H7596" i="11"/>
  <c r="H7623" i="11"/>
  <c r="I7666" i="11"/>
  <c r="I7678" i="11"/>
  <c r="E7304" i="11"/>
  <c r="I7304" i="11" s="1"/>
  <c r="H7362" i="11"/>
  <c r="E7362" i="11"/>
  <c r="I7362" i="11" s="1"/>
  <c r="E7396" i="11"/>
  <c r="I7396" i="11" s="1"/>
  <c r="H7396" i="11"/>
  <c r="H7414" i="11"/>
  <c r="I7433" i="11"/>
  <c r="I7452" i="11"/>
  <c r="H7474" i="11"/>
  <c r="H7497" i="11"/>
  <c r="I7504" i="11"/>
  <c r="I7511" i="11"/>
  <c r="H7520" i="11"/>
  <c r="I7597" i="11"/>
  <c r="I7550" i="11"/>
  <c r="I7559" i="11"/>
  <c r="H7569" i="11"/>
  <c r="E7569" i="11"/>
  <c r="I7569" i="11" s="1"/>
  <c r="I7590" i="11"/>
  <c r="I7595" i="11"/>
  <c r="H7614" i="11"/>
  <c r="E7614" i="11"/>
  <c r="I7614" i="11" s="1"/>
  <c r="H7628" i="11"/>
  <c r="H7635" i="11"/>
  <c r="I7641" i="11"/>
  <c r="H7649" i="11"/>
  <c r="I7729" i="11"/>
  <c r="H7575" i="11"/>
  <c r="I7580" i="11"/>
  <c r="I7608" i="11"/>
  <c r="H7615" i="11"/>
  <c r="I7635" i="11"/>
  <c r="H7642" i="11"/>
  <c r="H7671" i="11"/>
  <c r="I7677" i="11"/>
  <c r="I7686" i="11"/>
  <c r="I7701" i="11"/>
  <c r="H7711" i="11"/>
  <c r="H7752" i="11"/>
  <c r="E7752" i="11"/>
  <c r="I7752" i="11" s="1"/>
  <c r="I7772" i="11"/>
  <c r="H7546" i="11"/>
  <c r="H7550" i="11"/>
  <c r="E7555" i="11"/>
  <c r="I7555" i="11" s="1"/>
  <c r="H7570" i="11"/>
  <c r="E7570" i="11"/>
  <c r="I7570" i="11" s="1"/>
  <c r="I7575" i="11"/>
  <c r="H7580" i="11"/>
  <c r="H7585" i="11"/>
  <c r="E7585" i="11"/>
  <c r="I7585" i="11" s="1"/>
  <c r="H7590" i="11"/>
  <c r="H7622" i="11"/>
  <c r="E7622" i="11"/>
  <c r="I7622" i="11" s="1"/>
  <c r="I7642" i="11"/>
  <c r="H7650" i="11"/>
  <c r="H7664" i="11"/>
  <c r="H7672" i="11"/>
  <c r="E7694" i="11"/>
  <c r="I7694" i="11" s="1"/>
  <c r="H7694" i="11"/>
  <c r="H7712" i="11"/>
  <c r="E7712" i="11"/>
  <c r="I7712" i="11" s="1"/>
  <c r="I7551" i="11"/>
  <c r="H7586" i="11"/>
  <c r="E7586" i="11"/>
  <c r="I7586" i="11" s="1"/>
  <c r="I7591" i="11"/>
  <c r="H7602" i="11"/>
  <c r="E7602" i="11"/>
  <c r="I7602" i="11" s="1"/>
  <c r="I7623" i="11"/>
  <c r="I7636" i="11"/>
  <c r="I7665" i="11"/>
  <c r="H7679" i="11"/>
  <c r="H7695" i="11"/>
  <c r="I7713" i="11"/>
  <c r="H7742" i="11"/>
  <c r="E7742" i="11"/>
  <c r="I7742" i="11" s="1"/>
  <c r="I7764" i="11"/>
  <c r="I7879" i="11"/>
  <c r="I7891" i="11"/>
  <c r="I7516" i="11"/>
  <c r="E7539" i="11"/>
  <c r="I7539" i="11" s="1"/>
  <c r="I7543" i="11"/>
  <c r="E7547" i="11"/>
  <c r="I7547" i="11" s="1"/>
  <c r="I7556" i="11"/>
  <c r="I7566" i="11"/>
  <c r="E7571" i="11"/>
  <c r="I7571" i="11" s="1"/>
  <c r="I7576" i="11"/>
  <c r="H7609" i="11"/>
  <c r="H7630" i="11"/>
  <c r="E7630" i="11"/>
  <c r="I7630" i="11" s="1"/>
  <c r="I7651" i="11"/>
  <c r="I7704" i="11"/>
  <c r="H7714" i="11"/>
  <c r="I7743" i="11"/>
  <c r="I7786" i="11"/>
  <c r="E7495" i="11"/>
  <c r="I7495" i="11" s="1"/>
  <c r="E7520" i="11"/>
  <c r="I7520" i="11" s="1"/>
  <c r="I7524" i="11"/>
  <c r="H7556" i="11"/>
  <c r="H7603" i="11"/>
  <c r="H7610" i="11"/>
  <c r="I7624" i="11"/>
  <c r="H7631" i="11"/>
  <c r="H7644" i="11"/>
  <c r="H7652" i="11"/>
  <c r="I7658" i="11"/>
  <c r="H7688" i="11"/>
  <c r="H7696" i="11"/>
  <c r="I7714" i="11"/>
  <c r="I7744" i="11"/>
  <c r="E7442" i="11"/>
  <c r="I7442" i="11" s="1"/>
  <c r="H7469" i="11"/>
  <c r="E7482" i="11"/>
  <c r="I7482" i="11" s="1"/>
  <c r="H7505" i="11"/>
  <c r="I7532" i="11"/>
  <c r="H7561" i="11"/>
  <c r="E7561" i="11"/>
  <c r="I7561" i="11" s="1"/>
  <c r="H7566" i="11"/>
  <c r="I7582" i="11"/>
  <c r="E7587" i="11"/>
  <c r="I7587" i="11" s="1"/>
  <c r="I7592" i="11"/>
  <c r="E7603" i="11"/>
  <c r="I7603" i="11" s="1"/>
  <c r="H7617" i="11"/>
  <c r="I7631" i="11"/>
  <c r="E7644" i="11"/>
  <c r="I7644" i="11" s="1"/>
  <c r="I7652" i="11"/>
  <c r="I7680" i="11"/>
  <c r="H7821" i="11"/>
  <c r="E7386" i="11"/>
  <c r="I7386" i="11" s="1"/>
  <c r="E7394" i="11"/>
  <c r="I7394" i="11" s="1"/>
  <c r="E7424" i="11"/>
  <c r="I7424" i="11" s="1"/>
  <c r="E7427" i="11"/>
  <c r="I7427" i="11" s="1"/>
  <c r="E7430" i="11"/>
  <c r="I7430" i="11" s="1"/>
  <c r="I7479" i="11"/>
  <c r="H7485" i="11"/>
  <c r="I7502" i="11"/>
  <c r="H7516" i="11"/>
  <c r="I7536" i="11"/>
  <c r="I7540" i="11"/>
  <c r="I7548" i="11"/>
  <c r="H7567" i="11"/>
  <c r="I7572" i="11"/>
  <c r="H7611" i="11"/>
  <c r="H7618" i="11"/>
  <c r="H7645" i="11"/>
  <c r="I7653" i="11"/>
  <c r="I7705" i="11"/>
  <c r="I7724" i="11"/>
  <c r="H7445" i="11"/>
  <c r="H7509" i="11"/>
  <c r="H7524" i="11"/>
  <c r="E7544" i="11"/>
  <c r="I7544" i="11" s="1"/>
  <c r="H7562" i="11"/>
  <c r="E7562" i="11"/>
  <c r="I7562" i="11" s="1"/>
  <c r="I7567" i="11"/>
  <c r="H7577" i="11"/>
  <c r="E7577" i="11"/>
  <c r="I7577" i="11" s="1"/>
  <c r="H7582" i="11"/>
  <c r="H7598" i="11"/>
  <c r="E7598" i="11"/>
  <c r="I7598" i="11" s="1"/>
  <c r="I7604" i="11"/>
  <c r="E7611" i="11"/>
  <c r="I7611" i="11" s="1"/>
  <c r="I7632" i="11"/>
  <c r="E7638" i="11"/>
  <c r="I7638" i="11" s="1"/>
  <c r="H7638" i="11"/>
  <c r="H7660" i="11"/>
  <c r="I7689" i="11"/>
  <c r="H7706" i="11"/>
  <c r="I7746" i="11"/>
  <c r="I7767" i="11"/>
  <c r="I7470" i="11"/>
  <c r="I7499" i="11"/>
  <c r="H7583" i="11"/>
  <c r="I7588" i="11"/>
  <c r="H7619" i="11"/>
  <c r="H7625" i="11"/>
  <c r="I7660" i="11"/>
  <c r="H7674" i="11"/>
  <c r="I7681" i="11"/>
  <c r="I7706" i="11"/>
  <c r="I7716" i="11"/>
  <c r="I7747" i="11"/>
  <c r="I7802" i="11"/>
  <c r="H7421" i="11"/>
  <c r="E7458" i="11"/>
  <c r="I7458" i="11" s="1"/>
  <c r="E7486" i="11"/>
  <c r="I7486" i="11" s="1"/>
  <c r="H7489" i="11"/>
  <c r="H7506" i="11"/>
  <c r="H7513" i="11"/>
  <c r="H7540" i="11"/>
  <c r="H7553" i="11"/>
  <c r="E7553" i="11"/>
  <c r="I7553" i="11" s="1"/>
  <c r="H7578" i="11"/>
  <c r="E7578" i="11"/>
  <c r="I7578" i="11" s="1"/>
  <c r="I7583" i="11"/>
  <c r="H7588" i="11"/>
  <c r="H7593" i="11"/>
  <c r="E7593" i="11"/>
  <c r="I7593" i="11" s="1"/>
  <c r="H7599" i="11"/>
  <c r="I7612" i="11"/>
  <c r="E7619" i="11"/>
  <c r="I7619" i="11" s="1"/>
  <c r="H7626" i="11"/>
  <c r="H7639" i="11"/>
  <c r="H7653" i="11"/>
  <c r="I7668" i="11"/>
  <c r="I7674" i="11"/>
  <c r="H7682" i="11"/>
  <c r="I7446" i="11"/>
  <c r="I7483" i="11"/>
  <c r="I7503" i="11"/>
  <c r="I7510" i="11"/>
  <c r="H7521" i="11"/>
  <c r="I7558" i="11"/>
  <c r="I7563" i="11"/>
  <c r="I7568" i="11"/>
  <c r="I7599" i="11"/>
  <c r="I7640" i="11"/>
  <c r="I7654" i="11"/>
  <c r="H7698" i="11"/>
  <c r="I7792" i="11"/>
  <c r="E7434" i="11"/>
  <c r="I7434" i="11" s="1"/>
  <c r="H7461" i="11"/>
  <c r="H7525" i="11"/>
  <c r="H7545" i="11"/>
  <c r="E7545" i="11"/>
  <c r="I7545" i="11" s="1"/>
  <c r="H7594" i="11"/>
  <c r="E7594" i="11"/>
  <c r="I7594" i="11" s="1"/>
  <c r="I7620" i="11"/>
  <c r="H7627" i="11"/>
  <c r="H7633" i="11"/>
  <c r="H7647" i="11"/>
  <c r="H7655" i="11"/>
  <c r="I7662" i="11"/>
  <c r="H7749" i="11"/>
  <c r="I7780" i="11"/>
  <c r="I7500" i="11"/>
  <c r="I7507" i="11"/>
  <c r="I7518" i="11"/>
  <c r="I7574" i="11"/>
  <c r="I7579" i="11"/>
  <c r="I7584" i="11"/>
  <c r="H7606" i="11"/>
  <c r="E7606" i="11"/>
  <c r="I7606" i="11" s="1"/>
  <c r="I7627" i="11"/>
  <c r="H7634" i="11"/>
  <c r="I7647" i="11"/>
  <c r="H7663" i="11"/>
  <c r="I7670" i="11"/>
  <c r="H7684" i="11"/>
  <c r="E7684" i="11"/>
  <c r="I7684" i="11" s="1"/>
  <c r="I7760" i="11"/>
  <c r="H7437" i="11"/>
  <c r="H7493" i="11"/>
  <c r="H7514" i="11"/>
  <c r="I7526" i="11"/>
  <c r="H7541" i="11"/>
  <c r="H7554" i="11"/>
  <c r="H7559" i="11"/>
  <c r="I7564" i="11"/>
  <c r="I7600" i="11"/>
  <c r="H7607" i="11"/>
  <c r="H7641" i="11"/>
  <c r="H7648" i="11"/>
  <c r="E7663" i="11"/>
  <c r="I7663" i="11" s="1"/>
  <c r="H7692" i="11"/>
  <c r="H7728" i="11"/>
  <c r="H7762" i="11"/>
  <c r="E7762" i="11"/>
  <c r="I7762" i="11" s="1"/>
  <c r="H7778" i="11"/>
  <c r="E7778" i="11"/>
  <c r="I7778" i="11" s="1"/>
  <c r="I7821" i="11"/>
  <c r="H7837" i="11"/>
  <c r="H7909" i="11"/>
  <c r="I7728" i="11"/>
  <c r="H7773" i="11"/>
  <c r="I7822" i="11"/>
  <c r="E7837" i="11"/>
  <c r="I7837" i="11" s="1"/>
  <c r="H7845" i="11"/>
  <c r="E7845" i="11"/>
  <c r="I7845" i="11" s="1"/>
  <c r="I7853" i="11"/>
  <c r="I7871" i="11"/>
  <c r="H7691" i="11"/>
  <c r="E7691" i="11"/>
  <c r="I7691" i="11" s="1"/>
  <c r="I7720" i="11"/>
  <c r="H7738" i="11"/>
  <c r="I7763" i="11"/>
  <c r="H7768" i="11"/>
  <c r="I7773" i="11"/>
  <c r="H7779" i="11"/>
  <c r="E7779" i="11"/>
  <c r="I7779" i="11" s="1"/>
  <c r="E7796" i="11"/>
  <c r="I7796" i="11" s="1"/>
  <c r="H7796" i="11"/>
  <c r="I7803" i="11"/>
  <c r="I7854" i="11"/>
  <c r="I7880" i="11"/>
  <c r="H7890" i="11"/>
  <c r="H7899" i="11"/>
  <c r="H7667" i="11"/>
  <c r="E7667" i="11"/>
  <c r="I7667" i="11" s="1"/>
  <c r="E7698" i="11"/>
  <c r="I7698" i="11" s="1"/>
  <c r="H7701" i="11"/>
  <c r="I7709" i="11"/>
  <c r="I7733" i="11"/>
  <c r="E7738" i="11"/>
  <c r="I7738" i="11" s="1"/>
  <c r="I7748" i="11"/>
  <c r="I7753" i="11"/>
  <c r="H7790" i="11"/>
  <c r="H7797" i="11"/>
  <c r="H7822" i="11"/>
  <c r="H7677" i="11"/>
  <c r="I7688" i="11"/>
  <c r="I7695" i="11"/>
  <c r="H7702" i="11"/>
  <c r="E7702" i="11"/>
  <c r="I7702" i="11" s="1"/>
  <c r="E7769" i="11"/>
  <c r="I7769" i="11" s="1"/>
  <c r="H7769" i="11"/>
  <c r="H7791" i="11"/>
  <c r="I7797" i="11"/>
  <c r="I7810" i="11"/>
  <c r="E7830" i="11"/>
  <c r="I7830" i="11" s="1"/>
  <c r="H7830" i="11"/>
  <c r="I7872" i="11"/>
  <c r="H7882" i="11"/>
  <c r="I7900" i="11"/>
  <c r="E7912" i="11"/>
  <c r="I7912" i="11" s="1"/>
  <c r="H7912" i="11"/>
  <c r="I7925" i="11"/>
  <c r="E7601" i="11"/>
  <c r="I7601" i="11" s="1"/>
  <c r="E7609" i="11"/>
  <c r="I7609" i="11" s="1"/>
  <c r="E7617" i="11"/>
  <c r="I7617" i="11" s="1"/>
  <c r="E7625" i="11"/>
  <c r="I7625" i="11" s="1"/>
  <c r="E7633" i="11"/>
  <c r="I7633" i="11" s="1"/>
  <c r="E7664" i="11"/>
  <c r="I7664" i="11" s="1"/>
  <c r="E7671" i="11"/>
  <c r="I7671" i="11" s="1"/>
  <c r="H7739" i="11"/>
  <c r="E7749" i="11"/>
  <c r="I7749" i="11" s="1"/>
  <c r="H7758" i="11"/>
  <c r="I7785" i="11"/>
  <c r="E7791" i="11"/>
  <c r="I7791" i="11" s="1"/>
  <c r="I7798" i="11"/>
  <c r="H7805" i="11"/>
  <c r="I7816" i="11"/>
  <c r="I7839" i="11"/>
  <c r="I7847" i="11"/>
  <c r="H7901" i="11"/>
  <c r="E7901" i="11"/>
  <c r="I7901" i="11" s="1"/>
  <c r="H7654" i="11"/>
  <c r="I7661" i="11"/>
  <c r="I7685" i="11"/>
  <c r="H7709" i="11"/>
  <c r="I7717" i="11"/>
  <c r="I7725" i="11"/>
  <c r="H7734" i="11"/>
  <c r="I7739" i="11"/>
  <c r="I7758" i="11"/>
  <c r="I7805" i="11"/>
  <c r="H7817" i="11"/>
  <c r="E7817" i="11"/>
  <c r="I7817" i="11" s="1"/>
  <c r="H7824" i="11"/>
  <c r="E7824" i="11"/>
  <c r="I7824" i="11" s="1"/>
  <c r="H7848" i="11"/>
  <c r="H7864" i="11"/>
  <c r="H7874" i="11"/>
  <c r="E7883" i="11"/>
  <c r="I7883" i="11" s="1"/>
  <c r="H7883" i="11"/>
  <c r="H7902" i="11"/>
  <c r="E7902" i="11"/>
  <c r="I7902" i="11" s="1"/>
  <c r="I7938" i="11"/>
  <c r="E7628" i="11"/>
  <c r="I7628" i="11" s="1"/>
  <c r="E7639" i="11"/>
  <c r="I7639" i="11" s="1"/>
  <c r="E7648" i="11"/>
  <c r="I7648" i="11" s="1"/>
  <c r="H7651" i="11"/>
  <c r="H7678" i="11"/>
  <c r="H7699" i="11"/>
  <c r="E7699" i="11"/>
  <c r="I7699" i="11" s="1"/>
  <c r="H7710" i="11"/>
  <c r="E7710" i="11"/>
  <c r="I7710" i="11" s="1"/>
  <c r="H7759" i="11"/>
  <c r="H7770" i="11"/>
  <c r="E7848" i="11"/>
  <c r="I7848" i="11" s="1"/>
  <c r="H7856" i="11"/>
  <c r="E7856" i="11"/>
  <c r="I7856" i="11" s="1"/>
  <c r="I7645" i="11"/>
  <c r="H7675" i="11"/>
  <c r="E7675" i="11"/>
  <c r="I7675" i="11" s="1"/>
  <c r="I7703" i="11"/>
  <c r="H7730" i="11"/>
  <c r="H7735" i="11"/>
  <c r="E7759" i="11"/>
  <c r="I7759" i="11" s="1"/>
  <c r="I7770" i="11"/>
  <c r="H7775" i="11"/>
  <c r="H7866" i="11"/>
  <c r="E7875" i="11"/>
  <c r="I7875" i="11" s="1"/>
  <c r="H7875" i="11"/>
  <c r="I7884" i="11"/>
  <c r="I7893" i="11"/>
  <c r="E7607" i="11"/>
  <c r="I7607" i="11" s="1"/>
  <c r="E7615" i="11"/>
  <c r="I7615" i="11" s="1"/>
  <c r="I7655" i="11"/>
  <c r="H7661" i="11"/>
  <c r="E7682" i="11"/>
  <c r="I7682" i="11" s="1"/>
  <c r="H7685" i="11"/>
  <c r="I7696" i="11"/>
  <c r="H7726" i="11"/>
  <c r="I7735" i="11"/>
  <c r="I7775" i="11"/>
  <c r="I7799" i="11"/>
  <c r="I7812" i="11"/>
  <c r="H7826" i="11"/>
  <c r="H7858" i="11"/>
  <c r="H7885" i="11"/>
  <c r="I7672" i="11"/>
  <c r="I7679" i="11"/>
  <c r="H7707" i="11"/>
  <c r="E7707" i="11"/>
  <c r="I7707" i="11" s="1"/>
  <c r="H7718" i="11"/>
  <c r="E7718" i="11"/>
  <c r="I7718" i="11" s="1"/>
  <c r="H7722" i="11"/>
  <c r="I7750" i="11"/>
  <c r="H7755" i="11"/>
  <c r="I7765" i="11"/>
  <c r="H7776" i="11"/>
  <c r="H7800" i="11"/>
  <c r="I7826" i="11"/>
  <c r="H7833" i="11"/>
  <c r="E7833" i="11"/>
  <c r="I7833" i="11" s="1"/>
  <c r="H7841" i="11"/>
  <c r="E7841" i="11"/>
  <c r="I7841" i="11" s="1"/>
  <c r="E7867" i="11"/>
  <c r="I7867" i="11" s="1"/>
  <c r="H7867" i="11"/>
  <c r="I7876" i="11"/>
  <c r="I7906" i="11"/>
  <c r="H7917" i="11"/>
  <c r="E7610" i="11"/>
  <c r="I7610" i="11" s="1"/>
  <c r="E7618" i="11"/>
  <c r="I7618" i="11" s="1"/>
  <c r="E7626" i="11"/>
  <c r="I7626" i="11" s="1"/>
  <c r="E7634" i="11"/>
  <c r="I7634" i="11" s="1"/>
  <c r="E7649" i="11"/>
  <c r="I7649" i="11" s="1"/>
  <c r="I7693" i="11"/>
  <c r="E7711" i="11"/>
  <c r="I7711" i="11" s="1"/>
  <c r="E7722" i="11"/>
  <c r="I7722" i="11" s="1"/>
  <c r="H7731" i="11"/>
  <c r="E7731" i="11"/>
  <c r="I7731" i="11" s="1"/>
  <c r="E7755" i="11"/>
  <c r="I7755" i="11" s="1"/>
  <c r="E7776" i="11"/>
  <c r="I7776" i="11" s="1"/>
  <c r="H7782" i="11"/>
  <c r="I7787" i="11"/>
  <c r="I7793" i="11"/>
  <c r="E7800" i="11"/>
  <c r="I7800" i="11" s="1"/>
  <c r="H7812" i="11"/>
  <c r="H7819" i="11"/>
  <c r="I7842" i="11"/>
  <c r="I7850" i="11"/>
  <c r="H7877" i="11"/>
  <c r="I7918" i="11"/>
  <c r="I7669" i="11"/>
  <c r="H7686" i="11"/>
  <c r="H7727" i="11"/>
  <c r="H7736" i="11"/>
  <c r="H7741" i="11"/>
  <c r="I7766" i="11"/>
  <c r="H7794" i="11"/>
  <c r="I7807" i="11"/>
  <c r="I7813" i="11"/>
  <c r="I7819" i="11"/>
  <c r="I7868" i="11"/>
  <c r="E7896" i="11"/>
  <c r="I7896" i="11" s="1"/>
  <c r="H7896" i="11"/>
  <c r="H7906" i="11"/>
  <c r="I7957" i="11"/>
  <c r="H7662" i="11"/>
  <c r="H7683" i="11"/>
  <c r="E7683" i="11"/>
  <c r="I7683" i="11" s="1"/>
  <c r="H7715" i="11"/>
  <c r="E7715" i="11"/>
  <c r="I7715" i="11" s="1"/>
  <c r="H7719" i="11"/>
  <c r="H7723" i="11"/>
  <c r="E7723" i="11"/>
  <c r="I7723" i="11" s="1"/>
  <c r="E7727" i="11"/>
  <c r="I7727" i="11" s="1"/>
  <c r="I7736" i="11"/>
  <c r="E7741" i="11"/>
  <c r="I7741" i="11" s="1"/>
  <c r="H7751" i="11"/>
  <c r="E7788" i="11"/>
  <c r="I7788" i="11" s="1"/>
  <c r="H7788" i="11"/>
  <c r="E7794" i="11"/>
  <c r="I7794" i="11" s="1"/>
  <c r="H7834" i="11"/>
  <c r="E7860" i="11"/>
  <c r="I7860" i="11" s="1"/>
  <c r="H7860" i="11"/>
  <c r="H7869" i="11"/>
  <c r="I7887" i="11"/>
  <c r="I7656" i="11"/>
  <c r="I7719" i="11"/>
  <c r="I7756" i="11"/>
  <c r="E7761" i="11"/>
  <c r="I7761" i="11" s="1"/>
  <c r="H7761" i="11"/>
  <c r="H7772" i="11"/>
  <c r="I7795" i="11"/>
  <c r="H7802" i="11"/>
  <c r="I7808" i="11"/>
  <c r="I7828" i="11"/>
  <c r="E7835" i="11"/>
  <c r="I7835" i="11" s="1"/>
  <c r="H7835" i="11"/>
  <c r="I7852" i="11"/>
  <c r="H7861" i="11"/>
  <c r="H7947" i="11"/>
  <c r="I7976" i="11"/>
  <c r="I8036" i="11"/>
  <c r="I7931" i="11"/>
  <c r="E7947" i="11"/>
  <c r="I7947" i="11" s="1"/>
  <c r="I7996" i="11"/>
  <c r="H7907" i="11"/>
  <c r="H7939" i="11"/>
  <c r="H7957" i="11"/>
  <c r="H8049" i="11"/>
  <c r="E8049" i="11"/>
  <c r="I8049" i="11" s="1"/>
  <c r="H7809" i="11"/>
  <c r="E7809" i="11"/>
  <c r="I7809" i="11" s="1"/>
  <c r="E7834" i="11"/>
  <c r="I7834" i="11" s="1"/>
  <c r="H7849" i="11"/>
  <c r="E7849" i="11"/>
  <c r="I7849" i="11" s="1"/>
  <c r="I8059" i="11"/>
  <c r="I8090" i="11"/>
  <c r="I8101" i="11"/>
  <c r="H8110" i="11"/>
  <c r="E7790" i="11"/>
  <c r="I7790" i="11" s="1"/>
  <c r="I7838" i="11"/>
  <c r="E7864" i="11"/>
  <c r="I7864" i="11" s="1"/>
  <c r="H7888" i="11"/>
  <c r="H7897" i="11"/>
  <c r="H7919" i="11"/>
  <c r="I7949" i="11"/>
  <c r="H8009" i="11"/>
  <c r="H8017" i="11"/>
  <c r="I8040" i="11"/>
  <c r="H7793" i="11"/>
  <c r="I7806" i="11"/>
  <c r="H7857" i="11"/>
  <c r="E7857" i="11"/>
  <c r="I7857" i="11" s="1"/>
  <c r="E7888" i="11"/>
  <c r="I7888" i="11" s="1"/>
  <c r="I7908" i="11"/>
  <c r="I7913" i="11"/>
  <c r="E7919" i="11"/>
  <c r="I7919" i="11" s="1"/>
  <c r="H7926" i="11"/>
  <c r="H7969" i="11"/>
  <c r="H8010" i="11"/>
  <c r="H8041" i="11"/>
  <c r="I8102" i="11"/>
  <c r="I8215" i="11"/>
  <c r="I7827" i="11"/>
  <c r="H7838" i="11"/>
  <c r="I7846" i="11"/>
  <c r="I7861" i="11"/>
  <c r="H7903" i="11"/>
  <c r="E7903" i="11"/>
  <c r="I7903" i="11" s="1"/>
  <c r="I7926" i="11"/>
  <c r="I7960" i="11"/>
  <c r="H7970" i="11"/>
  <c r="E7970" i="11"/>
  <c r="I7970" i="11" s="1"/>
  <c r="H8011" i="11"/>
  <c r="H7865" i="11"/>
  <c r="E7865" i="11"/>
  <c r="I7865" i="11" s="1"/>
  <c r="H7889" i="11"/>
  <c r="E7889" i="11"/>
  <c r="I7889" i="11" s="1"/>
  <c r="E7914" i="11"/>
  <c r="I7914" i="11" s="1"/>
  <c r="H7914" i="11"/>
  <c r="E7920" i="11"/>
  <c r="I7920" i="11" s="1"/>
  <c r="H7920" i="11"/>
  <c r="H7934" i="11"/>
  <c r="I7981" i="11"/>
  <c r="I8011" i="11"/>
  <c r="H8072" i="11"/>
  <c r="I7869" i="11"/>
  <c r="H7873" i="11"/>
  <c r="E7873" i="11"/>
  <c r="I7873" i="11" s="1"/>
  <c r="I7877" i="11"/>
  <c r="H7881" i="11"/>
  <c r="E7881" i="11"/>
  <c r="I7881" i="11" s="1"/>
  <c r="I7885" i="11"/>
  <c r="I7904" i="11"/>
  <c r="H7927" i="11"/>
  <c r="I7934" i="11"/>
  <c r="H7942" i="11"/>
  <c r="E7952" i="11"/>
  <c r="I7952" i="11" s="1"/>
  <c r="H7952" i="11"/>
  <c r="H7982" i="11"/>
  <c r="E7982" i="11"/>
  <c r="I7982" i="11" s="1"/>
  <c r="I8072" i="11"/>
  <c r="H8171" i="11"/>
  <c r="H7753" i="11"/>
  <c r="E7858" i="11"/>
  <c r="I7858" i="11" s="1"/>
  <c r="H7894" i="11"/>
  <c r="E7899" i="11"/>
  <c r="I7899" i="11" s="1"/>
  <c r="E7909" i="11"/>
  <c r="I7909" i="11" s="1"/>
  <c r="I7915" i="11"/>
  <c r="I7921" i="11"/>
  <c r="I7927" i="11"/>
  <c r="E7935" i="11"/>
  <c r="I7935" i="11" s="1"/>
  <c r="H7935" i="11"/>
  <c r="E7942" i="11"/>
  <c r="I7942" i="11" s="1"/>
  <c r="H8003" i="11"/>
  <c r="E8031" i="11"/>
  <c r="I8031" i="11" s="1"/>
  <c r="H8031" i="11"/>
  <c r="E8138" i="11"/>
  <c r="I8138" i="11" s="1"/>
  <c r="H8138" i="11"/>
  <c r="I7782" i="11"/>
  <c r="I7814" i="11"/>
  <c r="I7843" i="11"/>
  <c r="H7854" i="11"/>
  <c r="I7862" i="11"/>
  <c r="E7890" i="11"/>
  <c r="I7890" i="11" s="1"/>
  <c r="E7894" i="11"/>
  <c r="I7894" i="11" s="1"/>
  <c r="I7922" i="11"/>
  <c r="E7928" i="11"/>
  <c r="I7928" i="11" s="1"/>
  <c r="H7928" i="11"/>
  <c r="I7936" i="11"/>
  <c r="H7963" i="11"/>
  <c r="I7973" i="11"/>
  <c r="E8003" i="11"/>
  <c r="I8003" i="11" s="1"/>
  <c r="I8064" i="11"/>
  <c r="I8073" i="11"/>
  <c r="E7726" i="11"/>
  <c r="I7726" i="11" s="1"/>
  <c r="E7734" i="11"/>
  <c r="I7734" i="11" s="1"/>
  <c r="E7751" i="11"/>
  <c r="I7751" i="11" s="1"/>
  <c r="E7768" i="11"/>
  <c r="I7768" i="11" s="1"/>
  <c r="H7785" i="11"/>
  <c r="H7828" i="11"/>
  <c r="E7866" i="11"/>
  <c r="I7866" i="11" s="1"/>
  <c r="E7874" i="11"/>
  <c r="I7874" i="11" s="1"/>
  <c r="E7882" i="11"/>
  <c r="I7882" i="11" s="1"/>
  <c r="I7929" i="11"/>
  <c r="I7943" i="11"/>
  <c r="E7963" i="11"/>
  <c r="I7963" i="11" s="1"/>
  <c r="I8032" i="11"/>
  <c r="H7745" i="11"/>
  <c r="I7771" i="11"/>
  <c r="H7814" i="11"/>
  <c r="I7832" i="11"/>
  <c r="H7843" i="11"/>
  <c r="I7851" i="11"/>
  <c r="H7862" i="11"/>
  <c r="H7870" i="11"/>
  <c r="E7870" i="11"/>
  <c r="I7870" i="11" s="1"/>
  <c r="H7878" i="11"/>
  <c r="E7878" i="11"/>
  <c r="I7878" i="11" s="1"/>
  <c r="H7886" i="11"/>
  <c r="H7895" i="11"/>
  <c r="H7910" i="11"/>
  <c r="E7910" i="11"/>
  <c r="I7910" i="11" s="1"/>
  <c r="E7944" i="11"/>
  <c r="I7944" i="11" s="1"/>
  <c r="H7944" i="11"/>
  <c r="I8033" i="11"/>
  <c r="H8064" i="11"/>
  <c r="H7801" i="11"/>
  <c r="E7801" i="11"/>
  <c r="I7801" i="11" s="1"/>
  <c r="I7811" i="11"/>
  <c r="H7825" i="11"/>
  <c r="E7825" i="11"/>
  <c r="I7825" i="11" s="1"/>
  <c r="H7916" i="11"/>
  <c r="E7916" i="11"/>
  <c r="I7916" i="11" s="1"/>
  <c r="H7922" i="11"/>
  <c r="I8076" i="11"/>
  <c r="I7829" i="11"/>
  <c r="I7840" i="11"/>
  <c r="I7859" i="11"/>
  <c r="H7891" i="11"/>
  <c r="H7900" i="11"/>
  <c r="H7911" i="11"/>
  <c r="H7923" i="11"/>
  <c r="E7923" i="11"/>
  <c r="I7923" i="11" s="1"/>
  <c r="E7930" i="11"/>
  <c r="I7930" i="11" s="1"/>
  <c r="H7930" i="11"/>
  <c r="I7965" i="11"/>
  <c r="I8305" i="11"/>
  <c r="I8329" i="11"/>
  <c r="H8292" i="11"/>
  <c r="I8192" i="11"/>
  <c r="H8202" i="11"/>
  <c r="H7958" i="11"/>
  <c r="H7971" i="11"/>
  <c r="I7984" i="11"/>
  <c r="H7990" i="11"/>
  <c r="E7990" i="11"/>
  <c r="I7990" i="11" s="1"/>
  <c r="I8004" i="11"/>
  <c r="H8018" i="11"/>
  <c r="H8025" i="11"/>
  <c r="E8025" i="11"/>
  <c r="I8025" i="11" s="1"/>
  <c r="H8150" i="11"/>
  <c r="H8194" i="11"/>
  <c r="I7948" i="11"/>
  <c r="E7958" i="11"/>
  <c r="I7958" i="11" s="1"/>
  <c r="I7964" i="11"/>
  <c r="E7971" i="11"/>
  <c r="I7971" i="11" s="1"/>
  <c r="H7977" i="11"/>
  <c r="H8019" i="11"/>
  <c r="I8084" i="11"/>
  <c r="H8093" i="11"/>
  <c r="I8130" i="11"/>
  <c r="H8250" i="11"/>
  <c r="E7939" i="11"/>
  <c r="I7939" i="11" s="1"/>
  <c r="H7953" i="11"/>
  <c r="E7953" i="11"/>
  <c r="I7953" i="11" s="1"/>
  <c r="I7959" i="11"/>
  <c r="H7978" i="11"/>
  <c r="E7978" i="11"/>
  <c r="I7978" i="11" s="1"/>
  <c r="I8012" i="11"/>
  <c r="E8019" i="11"/>
  <c r="I8019" i="11" s="1"/>
  <c r="H8034" i="11"/>
  <c r="E8034" i="11"/>
  <c r="I8034" i="11" s="1"/>
  <c r="H8051" i="11"/>
  <c r="H8094" i="11"/>
  <c r="I8239" i="11"/>
  <c r="I7954" i="11"/>
  <c r="H7979" i="11"/>
  <c r="H7998" i="11"/>
  <c r="E7998" i="11"/>
  <c r="I7998" i="11" s="1"/>
  <c r="H8035" i="11"/>
  <c r="H8043" i="11"/>
  <c r="E8043" i="11"/>
  <c r="I8043" i="11" s="1"/>
  <c r="I8051" i="11"/>
  <c r="I8094" i="11"/>
  <c r="I8142" i="11"/>
  <c r="H8240" i="11"/>
  <c r="E8240" i="11"/>
  <c r="I8240" i="11" s="1"/>
  <c r="I7972" i="11"/>
  <c r="E7979" i="11"/>
  <c r="I7979" i="11" s="1"/>
  <c r="H7985" i="11"/>
  <c r="I7992" i="11"/>
  <c r="H8044" i="11"/>
  <c r="H8068" i="11"/>
  <c r="H8231" i="11"/>
  <c r="I7907" i="11"/>
  <c r="H7913" i="11"/>
  <c r="I7924" i="11"/>
  <c r="H7949" i="11"/>
  <c r="H7954" i="11"/>
  <c r="H7986" i="11"/>
  <c r="E7986" i="11"/>
  <c r="I7986" i="11" s="1"/>
  <c r="H8006" i="11"/>
  <c r="E8006" i="11"/>
  <c r="I8006" i="11" s="1"/>
  <c r="I8044" i="11"/>
  <c r="I8052" i="11"/>
  <c r="E8068" i="11"/>
  <c r="I8068" i="11" s="1"/>
  <c r="H8096" i="11"/>
  <c r="I8185" i="11"/>
  <c r="I8221" i="11"/>
  <c r="E7886" i="11"/>
  <c r="I7886" i="11" s="1"/>
  <c r="E7917" i="11"/>
  <c r="I7917" i="11" s="1"/>
  <c r="I7940" i="11"/>
  <c r="H7955" i="11"/>
  <c r="H7966" i="11"/>
  <c r="H7987" i="11"/>
  <c r="I8000" i="11"/>
  <c r="H8021" i="11"/>
  <c r="H8028" i="11"/>
  <c r="E8028" i="11"/>
  <c r="I8028" i="11" s="1"/>
  <c r="I8077" i="11"/>
  <c r="H8133" i="11"/>
  <c r="E8133" i="11"/>
  <c r="I8133" i="11" s="1"/>
  <c r="H8186" i="11"/>
  <c r="H7950" i="11"/>
  <c r="I7955" i="11"/>
  <c r="I7966" i="11"/>
  <c r="I7980" i="11"/>
  <c r="I7987" i="11"/>
  <c r="H8014" i="11"/>
  <c r="E8014" i="11"/>
  <c r="I8014" i="11" s="1"/>
  <c r="I8029" i="11"/>
  <c r="H8037" i="11"/>
  <c r="E8037" i="11"/>
  <c r="I8037" i="11" s="1"/>
  <c r="I8144" i="11"/>
  <c r="I7898" i="11"/>
  <c r="H7924" i="11"/>
  <c r="I7932" i="11"/>
  <c r="H7945" i="11"/>
  <c r="E7945" i="11"/>
  <c r="I7945" i="11" s="1"/>
  <c r="E7950" i="11"/>
  <c r="I7950" i="11" s="1"/>
  <c r="I7967" i="11"/>
  <c r="H7993" i="11"/>
  <c r="I8008" i="11"/>
  <c r="H8038" i="11"/>
  <c r="I8060" i="11"/>
  <c r="I8078" i="11"/>
  <c r="I8098" i="11"/>
  <c r="I7892" i="11"/>
  <c r="H7904" i="11"/>
  <c r="H7936" i="11"/>
  <c r="I7946" i="11"/>
  <c r="H7974" i="11"/>
  <c r="E7974" i="11"/>
  <c r="I7974" i="11" s="1"/>
  <c r="H7994" i="11"/>
  <c r="H8022" i="11"/>
  <c r="I8053" i="11"/>
  <c r="H8079" i="11"/>
  <c r="H8116" i="11"/>
  <c r="I7951" i="11"/>
  <c r="I7956" i="11"/>
  <c r="H7961" i="11"/>
  <c r="I7968" i="11"/>
  <c r="I7988" i="11"/>
  <c r="H7995" i="11"/>
  <c r="H8001" i="11"/>
  <c r="E8022" i="11"/>
  <c r="I8022" i="11" s="1"/>
  <c r="H8046" i="11"/>
  <c r="E8046" i="11"/>
  <c r="I8046" i="11" s="1"/>
  <c r="I8070" i="11"/>
  <c r="I8099" i="11"/>
  <c r="H8211" i="11"/>
  <c r="H7898" i="11"/>
  <c r="I7937" i="11"/>
  <c r="H7941" i="11"/>
  <c r="H7946" i="11"/>
  <c r="H7962" i="11"/>
  <c r="E7962" i="11"/>
  <c r="I7962" i="11" s="1"/>
  <c r="E7995" i="11"/>
  <c r="I7995" i="11" s="1"/>
  <c r="H8002" i="11"/>
  <c r="I8023" i="11"/>
  <c r="I8054" i="11"/>
  <c r="H8062" i="11"/>
  <c r="I8108" i="11"/>
  <c r="I8147" i="11"/>
  <c r="I8212" i="11"/>
  <c r="H8082" i="11"/>
  <c r="H8095" i="11"/>
  <c r="H8109" i="11"/>
  <c r="H8119" i="11"/>
  <c r="I8143" i="11"/>
  <c r="I8153" i="11"/>
  <c r="I8164" i="11"/>
  <c r="H8203" i="11"/>
  <c r="H8222" i="11"/>
  <c r="I8231" i="11"/>
  <c r="I8241" i="11"/>
  <c r="H8319" i="11"/>
  <c r="E8082" i="11"/>
  <c r="I8082" i="11" s="1"/>
  <c r="H8100" i="11"/>
  <c r="E8100" i="11"/>
  <c r="I8100" i="11" s="1"/>
  <c r="I8109" i="11"/>
  <c r="E8119" i="11"/>
  <c r="I8119" i="11" s="1"/>
  <c r="H8128" i="11"/>
  <c r="E8128" i="11"/>
  <c r="I8128" i="11" s="1"/>
  <c r="H8148" i="11"/>
  <c r="E8148" i="11"/>
  <c r="I8148" i="11" s="1"/>
  <c r="H8179" i="11"/>
  <c r="H8187" i="11"/>
  <c r="H8204" i="11"/>
  <c r="E8204" i="11"/>
  <c r="I8204" i="11" s="1"/>
  <c r="H8223" i="11"/>
  <c r="I8232" i="11"/>
  <c r="H8251" i="11"/>
  <c r="I8269" i="11"/>
  <c r="H8332" i="11"/>
  <c r="E8065" i="11"/>
  <c r="I8065" i="11" s="1"/>
  <c r="H8065" i="11"/>
  <c r="I8105" i="11"/>
  <c r="H8114" i="11"/>
  <c r="I8129" i="11"/>
  <c r="H8139" i="11"/>
  <c r="H8149" i="11"/>
  <c r="E8187" i="11"/>
  <c r="I8187" i="11" s="1"/>
  <c r="H8213" i="11"/>
  <c r="I8281" i="11"/>
  <c r="I8294" i="11"/>
  <c r="H8308" i="11"/>
  <c r="E7961" i="11"/>
  <c r="I7961" i="11" s="1"/>
  <c r="E7969" i="11"/>
  <c r="I7969" i="11" s="1"/>
  <c r="E7977" i="11"/>
  <c r="I7977" i="11" s="1"/>
  <c r="E7985" i="11"/>
  <c r="I7985" i="11" s="1"/>
  <c r="E7993" i="11"/>
  <c r="I7993" i="11" s="1"/>
  <c r="E8001" i="11"/>
  <c r="I8001" i="11" s="1"/>
  <c r="E8009" i="11"/>
  <c r="I8009" i="11" s="1"/>
  <c r="E8017" i="11"/>
  <c r="I8017" i="11" s="1"/>
  <c r="H8050" i="11"/>
  <c r="I8069" i="11"/>
  <c r="H8091" i="11"/>
  <c r="E8091" i="11"/>
  <c r="I8091" i="11" s="1"/>
  <c r="I8114" i="11"/>
  <c r="E8139" i="11"/>
  <c r="I8139" i="11" s="1"/>
  <c r="H8153" i="11"/>
  <c r="H8159" i="11"/>
  <c r="H8165" i="11"/>
  <c r="H8173" i="11"/>
  <c r="E8173" i="11"/>
  <c r="I8173" i="11" s="1"/>
  <c r="I8180" i="11"/>
  <c r="H8196" i="11"/>
  <c r="I8213" i="11"/>
  <c r="H8252" i="11"/>
  <c r="I8261" i="11"/>
  <c r="H8295" i="11"/>
  <c r="I8309" i="11"/>
  <c r="I8321" i="11"/>
  <c r="I8358" i="11"/>
  <c r="E8050" i="11"/>
  <c r="I8050" i="11" s="1"/>
  <c r="H8073" i="11"/>
  <c r="E8096" i="11"/>
  <c r="I8096" i="11" s="1"/>
  <c r="H8101" i="11"/>
  <c r="H8105" i="11"/>
  <c r="E8110" i="11"/>
  <c r="I8110" i="11" s="1"/>
  <c r="H8120" i="11"/>
  <c r="H8134" i="11"/>
  <c r="H8154" i="11"/>
  <c r="I8159" i="11"/>
  <c r="H8166" i="11"/>
  <c r="I8174" i="11"/>
  <c r="I8188" i="11"/>
  <c r="I8196" i="11"/>
  <c r="I8205" i="11"/>
  <c r="I8214" i="11"/>
  <c r="I8225" i="11"/>
  <c r="H8234" i="11"/>
  <c r="I8333" i="11"/>
  <c r="H8026" i="11"/>
  <c r="H8047" i="11"/>
  <c r="E8047" i="11"/>
  <c r="I8047" i="11" s="1"/>
  <c r="H8057" i="11"/>
  <c r="H8083" i="11"/>
  <c r="H8092" i="11"/>
  <c r="I8115" i="11"/>
  <c r="H8140" i="11"/>
  <c r="I8155" i="11"/>
  <c r="H8167" i="11"/>
  <c r="I8181" i="11"/>
  <c r="H8206" i="11"/>
  <c r="H8226" i="11"/>
  <c r="I8262" i="11"/>
  <c r="I8297" i="11"/>
  <c r="E8026" i="11"/>
  <c r="I8026" i="11" s="1"/>
  <c r="E8035" i="11"/>
  <c r="I8035" i="11" s="1"/>
  <c r="E8038" i="11"/>
  <c r="I8038" i="11" s="1"/>
  <c r="E8057" i="11"/>
  <c r="I8057" i="11" s="1"/>
  <c r="H8066" i="11"/>
  <c r="H8074" i="11"/>
  <c r="E8074" i="11"/>
  <c r="I8074" i="11" s="1"/>
  <c r="I8092" i="11"/>
  <c r="H8102" i="11"/>
  <c r="I8106" i="11"/>
  <c r="H8125" i="11"/>
  <c r="E8150" i="11"/>
  <c r="I8150" i="11" s="1"/>
  <c r="E8167" i="11"/>
  <c r="I8167" i="11" s="1"/>
  <c r="I8197" i="11"/>
  <c r="H8235" i="11"/>
  <c r="H8244" i="11"/>
  <c r="H8272" i="11"/>
  <c r="E8272" i="11"/>
  <c r="I8272" i="11" s="1"/>
  <c r="H8284" i="11"/>
  <c r="I8041" i="11"/>
  <c r="H8054" i="11"/>
  <c r="I8079" i="11"/>
  <c r="E8125" i="11"/>
  <c r="I8125" i="11" s="1"/>
  <c r="H8155" i="11"/>
  <c r="I8160" i="11"/>
  <c r="I8245" i="11"/>
  <c r="I8273" i="11"/>
  <c r="I8285" i="11"/>
  <c r="I8348" i="11"/>
  <c r="H8058" i="11"/>
  <c r="H8075" i="11"/>
  <c r="E8075" i="11"/>
  <c r="I8075" i="11" s="1"/>
  <c r="H8088" i="11"/>
  <c r="E8097" i="11"/>
  <c r="I8097" i="11" s="1"/>
  <c r="H8097" i="11"/>
  <c r="H8111" i="11"/>
  <c r="E8111" i="11"/>
  <c r="I8111" i="11" s="1"/>
  <c r="I8116" i="11"/>
  <c r="E8145" i="11"/>
  <c r="I8145" i="11" s="1"/>
  <c r="H8145" i="11"/>
  <c r="H8156" i="11"/>
  <c r="H8168" i="11"/>
  <c r="H8182" i="11"/>
  <c r="H8190" i="11"/>
  <c r="E8190" i="11"/>
  <c r="I8190" i="11" s="1"/>
  <c r="I8198" i="11"/>
  <c r="H8207" i="11"/>
  <c r="I8216" i="11"/>
  <c r="H8236" i="11"/>
  <c r="I8254" i="11"/>
  <c r="H8300" i="11"/>
  <c r="I8325" i="11"/>
  <c r="E7994" i="11"/>
  <c r="I7994" i="11" s="1"/>
  <c r="E8002" i="11"/>
  <c r="I8002" i="11" s="1"/>
  <c r="E8010" i="11"/>
  <c r="I8010" i="11" s="1"/>
  <c r="E8018" i="11"/>
  <c r="I8018" i="11" s="1"/>
  <c r="I8058" i="11"/>
  <c r="E8062" i="11"/>
  <c r="I8062" i="11" s="1"/>
  <c r="H8084" i="11"/>
  <c r="E8088" i="11"/>
  <c r="I8088" i="11" s="1"/>
  <c r="E8093" i="11"/>
  <c r="I8093" i="11" s="1"/>
  <c r="I8107" i="11"/>
  <c r="I8126" i="11"/>
  <c r="H8136" i="11"/>
  <c r="H8146" i="11"/>
  <c r="E8156" i="11"/>
  <c r="I8156" i="11" s="1"/>
  <c r="I8168" i="11"/>
  <c r="H8176" i="11"/>
  <c r="H8183" i="11"/>
  <c r="H8191" i="11"/>
  <c r="I8207" i="11"/>
  <c r="I8217" i="11"/>
  <c r="H8228" i="11"/>
  <c r="I8236" i="11"/>
  <c r="H8103" i="11"/>
  <c r="H8112" i="11"/>
  <c r="H8122" i="11"/>
  <c r="H8131" i="11"/>
  <c r="E8136" i="11"/>
  <c r="I8136" i="11" s="1"/>
  <c r="I8146" i="11"/>
  <c r="H8151" i="11"/>
  <c r="I8176" i="11"/>
  <c r="I8183" i="11"/>
  <c r="H8199" i="11"/>
  <c r="H8208" i="11"/>
  <c r="I8218" i="11"/>
  <c r="I8228" i="11"/>
  <c r="H8237" i="11"/>
  <c r="E8237" i="11"/>
  <c r="I8237" i="11" s="1"/>
  <c r="I8265" i="11"/>
  <c r="H8287" i="11"/>
  <c r="I8326" i="11"/>
  <c r="H8042" i="11"/>
  <c r="H8071" i="11"/>
  <c r="I8080" i="11"/>
  <c r="I8089" i="11"/>
  <c r="E8122" i="11"/>
  <c r="I8122" i="11" s="1"/>
  <c r="I8151" i="11"/>
  <c r="H8184" i="11"/>
  <c r="H8200" i="11"/>
  <c r="H8229" i="11"/>
  <c r="H8247" i="11"/>
  <c r="H8276" i="11"/>
  <c r="I8302" i="11"/>
  <c r="E8042" i="11"/>
  <c r="I8042" i="11" s="1"/>
  <c r="H8055" i="11"/>
  <c r="I8063" i="11"/>
  <c r="E8071" i="11"/>
  <c r="I8071" i="11" s="1"/>
  <c r="H8080" i="11"/>
  <c r="I8085" i="11"/>
  <c r="H8117" i="11"/>
  <c r="H8132" i="11"/>
  <c r="H8157" i="11"/>
  <c r="H8162" i="11"/>
  <c r="H8170" i="11"/>
  <c r="E8184" i="11"/>
  <c r="I8184" i="11" s="1"/>
  <c r="I8200" i="11"/>
  <c r="H8219" i="11"/>
  <c r="H8230" i="11"/>
  <c r="E8257" i="11"/>
  <c r="I8257" i="11" s="1"/>
  <c r="H8257" i="11"/>
  <c r="I8277" i="11"/>
  <c r="I8289" i="11"/>
  <c r="H8303" i="11"/>
  <c r="H8316" i="11"/>
  <c r="H8099" i="11"/>
  <c r="H8108" i="11"/>
  <c r="I8137" i="11"/>
  <c r="H8142" i="11"/>
  <c r="H8163" i="11"/>
  <c r="E8170" i="11"/>
  <c r="I8170" i="11" s="1"/>
  <c r="I8193" i="11"/>
  <c r="E8201" i="11"/>
  <c r="I8201" i="11" s="1"/>
  <c r="H8201" i="11"/>
  <c r="H8210" i="11"/>
  <c r="E8210" i="11"/>
  <c r="I8210" i="11" s="1"/>
  <c r="H8220" i="11"/>
  <c r="H8239" i="11"/>
  <c r="I8317" i="11"/>
  <c r="H8291" i="11"/>
  <c r="H8299" i="11"/>
  <c r="I8307" i="11"/>
  <c r="H8320" i="11"/>
  <c r="I8355" i="11"/>
  <c r="E8368" i="11"/>
  <c r="I8368" i="11" s="1"/>
  <c r="H8368" i="11"/>
  <c r="H8382" i="11"/>
  <c r="H8420" i="11"/>
  <c r="H8453" i="11"/>
  <c r="I8496" i="11"/>
  <c r="E8276" i="11"/>
  <c r="I8276" i="11" s="1"/>
  <c r="E8287" i="11"/>
  <c r="I8287" i="11" s="1"/>
  <c r="E8291" i="11"/>
  <c r="I8291" i="11" s="1"/>
  <c r="E8295" i="11"/>
  <c r="I8295" i="11" s="1"/>
  <c r="E8299" i="11"/>
  <c r="I8299" i="11" s="1"/>
  <c r="E8303" i="11"/>
  <c r="I8303" i="11" s="1"/>
  <c r="E8316" i="11"/>
  <c r="I8316" i="11" s="1"/>
  <c r="H8333" i="11"/>
  <c r="E8349" i="11"/>
  <c r="I8349" i="11" s="1"/>
  <c r="H8349" i="11"/>
  <c r="I8361" i="11"/>
  <c r="I8382" i="11"/>
  <c r="I8390" i="11"/>
  <c r="I8234" i="11"/>
  <c r="I8250" i="11"/>
  <c r="H8280" i="11"/>
  <c r="E8280" i="11"/>
  <c r="I8280" i="11" s="1"/>
  <c r="H8312" i="11"/>
  <c r="H8344" i="11"/>
  <c r="E8344" i="11"/>
  <c r="I8344" i="11" s="1"/>
  <c r="H8369" i="11"/>
  <c r="I8400" i="11"/>
  <c r="I8421" i="11"/>
  <c r="I8432" i="11"/>
  <c r="I8443" i="11"/>
  <c r="E8219" i="11"/>
  <c r="I8219" i="11" s="1"/>
  <c r="E8222" i="11"/>
  <c r="I8222" i="11" s="1"/>
  <c r="E8244" i="11"/>
  <c r="I8244" i="11" s="1"/>
  <c r="E8247" i="11"/>
  <c r="I8247" i="11" s="1"/>
  <c r="H8261" i="11"/>
  <c r="E8284" i="11"/>
  <c r="I8284" i="11" s="1"/>
  <c r="E8308" i="11"/>
  <c r="I8308" i="11" s="1"/>
  <c r="H8339" i="11"/>
  <c r="I8350" i="11"/>
  <c r="I8362" i="11"/>
  <c r="E8369" i="11"/>
  <c r="I8369" i="11" s="1"/>
  <c r="I8401" i="11"/>
  <c r="H8411" i="11"/>
  <c r="H8288" i="11"/>
  <c r="E8288" i="11"/>
  <c r="I8288" i="11" s="1"/>
  <c r="E8292" i="11"/>
  <c r="I8292" i="11" s="1"/>
  <c r="H8296" i="11"/>
  <c r="E8296" i="11"/>
  <c r="I8296" i="11" s="1"/>
  <c r="E8300" i="11"/>
  <c r="I8300" i="11" s="1"/>
  <c r="H8304" i="11"/>
  <c r="H8325" i="11"/>
  <c r="H8334" i="11"/>
  <c r="E8334" i="11"/>
  <c r="I8334" i="11" s="1"/>
  <c r="E8339" i="11"/>
  <c r="I8339" i="11" s="1"/>
  <c r="H8356" i="11"/>
  <c r="H8412" i="11"/>
  <c r="I8422" i="11"/>
  <c r="H8489" i="11"/>
  <c r="E8162" i="11"/>
  <c r="I8162" i="11" s="1"/>
  <c r="E8179" i="11"/>
  <c r="I8179" i="11" s="1"/>
  <c r="E8199" i="11"/>
  <c r="I8199" i="11" s="1"/>
  <c r="H8225" i="11"/>
  <c r="I8258" i="11"/>
  <c r="H8265" i="11"/>
  <c r="H8269" i="11"/>
  <c r="H8345" i="11"/>
  <c r="H8362" i="11"/>
  <c r="E8402" i="11"/>
  <c r="I8402" i="11" s="1"/>
  <c r="H8402" i="11"/>
  <c r="I8457" i="11"/>
  <c r="E8165" i="11"/>
  <c r="I8165" i="11" s="1"/>
  <c r="E8182" i="11"/>
  <c r="I8182" i="11" s="1"/>
  <c r="H8193" i="11"/>
  <c r="E8202" i="11"/>
  <c r="I8202" i="11" s="1"/>
  <c r="H8216" i="11"/>
  <c r="H8317" i="11"/>
  <c r="H8340" i="11"/>
  <c r="E8345" i="11"/>
  <c r="I8345" i="11" s="1"/>
  <c r="H8363" i="11"/>
  <c r="I8384" i="11"/>
  <c r="H8393" i="11"/>
  <c r="H8403" i="11"/>
  <c r="I8435" i="11"/>
  <c r="I8131" i="11"/>
  <c r="I8235" i="11"/>
  <c r="H8241" i="11"/>
  <c r="I8251" i="11"/>
  <c r="H8258" i="11"/>
  <c r="I8266" i="11"/>
  <c r="H8273" i="11"/>
  <c r="H8277" i="11"/>
  <c r="H8330" i="11"/>
  <c r="E8330" i="11"/>
  <c r="I8330" i="11" s="1"/>
  <c r="I8335" i="11"/>
  <c r="I8340" i="11"/>
  <c r="H8371" i="11"/>
  <c r="H8385" i="11"/>
  <c r="H8414" i="11"/>
  <c r="E8414" i="11"/>
  <c r="I8414" i="11" s="1"/>
  <c r="I8424" i="11"/>
  <c r="H8447" i="11"/>
  <c r="E8117" i="11"/>
  <c r="I8117" i="11" s="1"/>
  <c r="E8134" i="11"/>
  <c r="I8134" i="11" s="1"/>
  <c r="E8154" i="11"/>
  <c r="I8154" i="11" s="1"/>
  <c r="E8171" i="11"/>
  <c r="I8171" i="11" s="1"/>
  <c r="E8191" i="11"/>
  <c r="I8191" i="11" s="1"/>
  <c r="E8208" i="11"/>
  <c r="I8208" i="11" s="1"/>
  <c r="E8220" i="11"/>
  <c r="I8220" i="11" s="1"/>
  <c r="E8223" i="11"/>
  <c r="I8223" i="11" s="1"/>
  <c r="E8226" i="11"/>
  <c r="I8226" i="11" s="1"/>
  <c r="E8229" i="11"/>
  <c r="I8229" i="11" s="1"/>
  <c r="H8248" i="11"/>
  <c r="E8248" i="11"/>
  <c r="I8248" i="11" s="1"/>
  <c r="H8309" i="11"/>
  <c r="I8364" i="11"/>
  <c r="H8377" i="11"/>
  <c r="H8436" i="11"/>
  <c r="I8447" i="11"/>
  <c r="I8459" i="11"/>
  <c r="E8055" i="11"/>
  <c r="I8055" i="11" s="1"/>
  <c r="E8066" i="11"/>
  <c r="I8066" i="11" s="1"/>
  <c r="E8083" i="11"/>
  <c r="I8083" i="11" s="1"/>
  <c r="E8103" i="11"/>
  <c r="I8103" i="11" s="1"/>
  <c r="E8120" i="11"/>
  <c r="I8120" i="11" s="1"/>
  <c r="E8140" i="11"/>
  <c r="I8140" i="11" s="1"/>
  <c r="E8157" i="11"/>
  <c r="I8157" i="11" s="1"/>
  <c r="H8185" i="11"/>
  <c r="E8194" i="11"/>
  <c r="I8194" i="11" s="1"/>
  <c r="E8211" i="11"/>
  <c r="I8211" i="11" s="1"/>
  <c r="I8255" i="11"/>
  <c r="I8259" i="11"/>
  <c r="H8266" i="11"/>
  <c r="I8274" i="11"/>
  <c r="H8281" i="11"/>
  <c r="H8285" i="11"/>
  <c r="H8322" i="11"/>
  <c r="E8322" i="11"/>
  <c r="I8322" i="11" s="1"/>
  <c r="H8331" i="11"/>
  <c r="H8335" i="11"/>
  <c r="I8346" i="11"/>
  <c r="H8352" i="11"/>
  <c r="E8386" i="11"/>
  <c r="I8386" i="11" s="1"/>
  <c r="H8386" i="11"/>
  <c r="I8416" i="11"/>
  <c r="H8426" i="11"/>
  <c r="E8426" i="11"/>
  <c r="I8426" i="11" s="1"/>
  <c r="I8123" i="11"/>
  <c r="H8232" i="11"/>
  <c r="I8242" i="11"/>
  <c r="E8331" i="11"/>
  <c r="I8331" i="11" s="1"/>
  <c r="H8336" i="11"/>
  <c r="E8336" i="11"/>
  <c r="I8336" i="11" s="1"/>
  <c r="H8341" i="11"/>
  <c r="H8347" i="11"/>
  <c r="E8352" i="11"/>
  <c r="I8352" i="11" s="1"/>
  <c r="I8372" i="11"/>
  <c r="H8387" i="11"/>
  <c r="H8395" i="11"/>
  <c r="E8395" i="11"/>
  <c r="I8395" i="11" s="1"/>
  <c r="H8427" i="11"/>
  <c r="E8427" i="11"/>
  <c r="I8427" i="11" s="1"/>
  <c r="I8437" i="11"/>
  <c r="I8163" i="11"/>
  <c r="I8252" i="11"/>
  <c r="I8263" i="11"/>
  <c r="I8267" i="11"/>
  <c r="I8282" i="11"/>
  <c r="H8314" i="11"/>
  <c r="E8314" i="11"/>
  <c r="I8314" i="11" s="1"/>
  <c r="H8323" i="11"/>
  <c r="I8327" i="11"/>
  <c r="I8347" i="11"/>
  <c r="I8387" i="11"/>
  <c r="I8396" i="11"/>
  <c r="H8406" i="11"/>
  <c r="E8406" i="11"/>
  <c r="I8406" i="11" s="1"/>
  <c r="H8505" i="11"/>
  <c r="E8505" i="11"/>
  <c r="I8505" i="11" s="1"/>
  <c r="E8095" i="11"/>
  <c r="I8095" i="11" s="1"/>
  <c r="E8112" i="11"/>
  <c r="I8112" i="11" s="1"/>
  <c r="E8132" i="11"/>
  <c r="I8132" i="11" s="1"/>
  <c r="E8149" i="11"/>
  <c r="I8149" i="11" s="1"/>
  <c r="E8166" i="11"/>
  <c r="I8166" i="11" s="1"/>
  <c r="H8177" i="11"/>
  <c r="E8186" i="11"/>
  <c r="I8186" i="11" s="1"/>
  <c r="E8203" i="11"/>
  <c r="I8203" i="11" s="1"/>
  <c r="H8256" i="11"/>
  <c r="E8256" i="11"/>
  <c r="I8256" i="11" s="1"/>
  <c r="E8323" i="11"/>
  <c r="I8323" i="11" s="1"/>
  <c r="H8337" i="11"/>
  <c r="H8353" i="11"/>
  <c r="I8397" i="11"/>
  <c r="I8483" i="11"/>
  <c r="I8529" i="11"/>
  <c r="I8227" i="11"/>
  <c r="I8260" i="11"/>
  <c r="I8271" i="11"/>
  <c r="I8275" i="11"/>
  <c r="I8290" i="11"/>
  <c r="I8298" i="11"/>
  <c r="H8306" i="11"/>
  <c r="E8306" i="11"/>
  <c r="I8306" i="11" s="1"/>
  <c r="H8315" i="11"/>
  <c r="I8319" i="11"/>
  <c r="I8337" i="11"/>
  <c r="I8342" i="11"/>
  <c r="E8359" i="11"/>
  <c r="I8359" i="11" s="1"/>
  <c r="H8359" i="11"/>
  <c r="H8366" i="11"/>
  <c r="E8373" i="11"/>
  <c r="I8373" i="11" s="1"/>
  <c r="H8373" i="11"/>
  <c r="H8388" i="11"/>
  <c r="I8408" i="11"/>
  <c r="H8463" i="11"/>
  <c r="H8129" i="11"/>
  <c r="H8264" i="11"/>
  <c r="E8264" i="11"/>
  <c r="I8264" i="11" s="1"/>
  <c r="E8315" i="11"/>
  <c r="I8315" i="11" s="1"/>
  <c r="H8328" i="11"/>
  <c r="E8354" i="11"/>
  <c r="I8354" i="11" s="1"/>
  <c r="H8354" i="11"/>
  <c r="E8366" i="11"/>
  <c r="I8366" i="11" s="1"/>
  <c r="H8380" i="11"/>
  <c r="E8380" i="11"/>
  <c r="I8380" i="11" s="1"/>
  <c r="H8441" i="11"/>
  <c r="E8441" i="11"/>
  <c r="I8441" i="11" s="1"/>
  <c r="I8067" i="11"/>
  <c r="H8169" i="11"/>
  <c r="I8195" i="11"/>
  <c r="H8233" i="11"/>
  <c r="I8243" i="11"/>
  <c r="I8268" i="11"/>
  <c r="I8279" i="11"/>
  <c r="I8283" i="11"/>
  <c r="H8290" i="11"/>
  <c r="H8298" i="11"/>
  <c r="H8307" i="11"/>
  <c r="I8311" i="11"/>
  <c r="I8324" i="11"/>
  <c r="H8374" i="11"/>
  <c r="I8381" i="11"/>
  <c r="I8398" i="11"/>
  <c r="H8419" i="11"/>
  <c r="I8466" i="11"/>
  <c r="H8472" i="11"/>
  <c r="I8490" i="11"/>
  <c r="H8497" i="11"/>
  <c r="I8530" i="11"/>
  <c r="H8418" i="11"/>
  <c r="E8418" i="11"/>
  <c r="I8418" i="11" s="1"/>
  <c r="H8431" i="11"/>
  <c r="I8436" i="11"/>
  <c r="I8442" i="11"/>
  <c r="I8460" i="11"/>
  <c r="E8472" i="11"/>
  <c r="I8472" i="11" s="1"/>
  <c r="H8484" i="11"/>
  <c r="H8491" i="11"/>
  <c r="H8513" i="11"/>
  <c r="H8391" i="11"/>
  <c r="E8391" i="11"/>
  <c r="I8391" i="11" s="1"/>
  <c r="H8410" i="11"/>
  <c r="E8410" i="11"/>
  <c r="I8410" i="11" s="1"/>
  <c r="H8478" i="11"/>
  <c r="E8478" i="11"/>
  <c r="I8478" i="11" s="1"/>
  <c r="I8491" i="11"/>
  <c r="I8514" i="11"/>
  <c r="I8522" i="11"/>
  <c r="I8531" i="11"/>
  <c r="I8701" i="11"/>
  <c r="I8713" i="11"/>
  <c r="I8729" i="11"/>
  <c r="I8741" i="11"/>
  <c r="H8755" i="11"/>
  <c r="E8363" i="11"/>
  <c r="I8363" i="11" s="1"/>
  <c r="I8370" i="11"/>
  <c r="E8377" i="11"/>
  <c r="I8377" i="11" s="1"/>
  <c r="E8403" i="11"/>
  <c r="I8403" i="11" s="1"/>
  <c r="E8419" i="11"/>
  <c r="I8419" i="11" s="1"/>
  <c r="H8466" i="11"/>
  <c r="H8473" i="11"/>
  <c r="H8479" i="11"/>
  <c r="H8499" i="11"/>
  <c r="I8506" i="11"/>
  <c r="H8515" i="11"/>
  <c r="E8604" i="11"/>
  <c r="I8604" i="11" s="1"/>
  <c r="H8604" i="11"/>
  <c r="H8631" i="11"/>
  <c r="H8384" i="11"/>
  <c r="H8399" i="11"/>
  <c r="E8399" i="11"/>
  <c r="I8399" i="11" s="1"/>
  <c r="E8411" i="11"/>
  <c r="I8411" i="11" s="1"/>
  <c r="H8423" i="11"/>
  <c r="H8449" i="11"/>
  <c r="H8467" i="11"/>
  <c r="E8499" i="11"/>
  <c r="I8499" i="11" s="1"/>
  <c r="H8507" i="11"/>
  <c r="I8524" i="11"/>
  <c r="I8567" i="11"/>
  <c r="E8356" i="11"/>
  <c r="I8356" i="11" s="1"/>
  <c r="E8374" i="11"/>
  <c r="I8374" i="11" s="1"/>
  <c r="E8388" i="11"/>
  <c r="I8388" i="11" s="1"/>
  <c r="H8438" i="11"/>
  <c r="I8449" i="11"/>
  <c r="H8455" i="11"/>
  <c r="H8461" i="11"/>
  <c r="E8461" i="11"/>
  <c r="I8461" i="11" s="1"/>
  <c r="I8468" i="11"/>
  <c r="H8486" i="11"/>
  <c r="I8516" i="11"/>
  <c r="I8533" i="11"/>
  <c r="I8343" i="11"/>
  <c r="H8346" i="11"/>
  <c r="I8367" i="11"/>
  <c r="H8381" i="11"/>
  <c r="H8407" i="11"/>
  <c r="E8407" i="11"/>
  <c r="I8407" i="11" s="1"/>
  <c r="H8415" i="11"/>
  <c r="E8438" i="11"/>
  <c r="I8438" i="11" s="1"/>
  <c r="E8455" i="11"/>
  <c r="I8455" i="11" s="1"/>
  <c r="H8462" i="11"/>
  <c r="E8486" i="11"/>
  <c r="I8486" i="11" s="1"/>
  <c r="E8304" i="11"/>
  <c r="I8304" i="11" s="1"/>
  <c r="E8312" i="11"/>
  <c r="I8312" i="11" s="1"/>
  <c r="E8320" i="11"/>
  <c r="I8320" i="11" s="1"/>
  <c r="E8328" i="11"/>
  <c r="I8328" i="11" s="1"/>
  <c r="E8353" i="11"/>
  <c r="I8353" i="11" s="1"/>
  <c r="E8371" i="11"/>
  <c r="I8371" i="11" s="1"/>
  <c r="I8378" i="11"/>
  <c r="E8385" i="11"/>
  <c r="I8385" i="11" s="1"/>
  <c r="H8392" i="11"/>
  <c r="I8428" i="11"/>
  <c r="H8433" i="11"/>
  <c r="H8456" i="11"/>
  <c r="H8469" i="11"/>
  <c r="I8525" i="11"/>
  <c r="I8570" i="11"/>
  <c r="I8619" i="11"/>
  <c r="I8433" i="11"/>
  <c r="H8444" i="11"/>
  <c r="I8450" i="11"/>
  <c r="I8469" i="11"/>
  <c r="H8475" i="11"/>
  <c r="I8493" i="11"/>
  <c r="I8509" i="11"/>
  <c r="H8546" i="11"/>
  <c r="E8557" i="11"/>
  <c r="I8557" i="11" s="1"/>
  <c r="H8557" i="11"/>
  <c r="I8404" i="11"/>
  <c r="I8420" i="11"/>
  <c r="H8439" i="11"/>
  <c r="H8445" i="11"/>
  <c r="I8475" i="11"/>
  <c r="H8494" i="11"/>
  <c r="I8517" i="11"/>
  <c r="I8546" i="11"/>
  <c r="H8357" i="11"/>
  <c r="I8375" i="11"/>
  <c r="E8393" i="11"/>
  <c r="I8393" i="11" s="1"/>
  <c r="E8412" i="11"/>
  <c r="I8412" i="11" s="1"/>
  <c r="H8434" i="11"/>
  <c r="H8476" i="11"/>
  <c r="H8481" i="11"/>
  <c r="H8488" i="11"/>
  <c r="H8502" i="11"/>
  <c r="H8510" i="11"/>
  <c r="H8425" i="11"/>
  <c r="I8446" i="11"/>
  <c r="H8470" i="11"/>
  <c r="I8502" i="11"/>
  <c r="H8560" i="11"/>
  <c r="E8560" i="11"/>
  <c r="I8560" i="11" s="1"/>
  <c r="H8623" i="11"/>
  <c r="E8652" i="11"/>
  <c r="I8652" i="11" s="1"/>
  <c r="H8652" i="11"/>
  <c r="E8425" i="11"/>
  <c r="I8425" i="11" s="1"/>
  <c r="H8430" i="11"/>
  <c r="H8452" i="11"/>
  <c r="H8464" i="11"/>
  <c r="E8489" i="11"/>
  <c r="I8489" i="11" s="1"/>
  <c r="H8520" i="11"/>
  <c r="I8351" i="11"/>
  <c r="H8417" i="11"/>
  <c r="E8430" i="11"/>
  <c r="I8430" i="11" s="1"/>
  <c r="E8452" i="11"/>
  <c r="I8452" i="11" s="1"/>
  <c r="E8458" i="11"/>
  <c r="I8458" i="11" s="1"/>
  <c r="H8458" i="11"/>
  <c r="I8512" i="11"/>
  <c r="E8520" i="11"/>
  <c r="I8520" i="11" s="1"/>
  <c r="I8383" i="11"/>
  <c r="I8394" i="11"/>
  <c r="I8409" i="11"/>
  <c r="I8417" i="11"/>
  <c r="H8459" i="11"/>
  <c r="H8496" i="11"/>
  <c r="H8504" i="11"/>
  <c r="I8537" i="11"/>
  <c r="H8640" i="11"/>
  <c r="I8610" i="11"/>
  <c r="I8629" i="11"/>
  <c r="I8649" i="11"/>
  <c r="H8672" i="11"/>
  <c r="H8683" i="11"/>
  <c r="E8683" i="11"/>
  <c r="I8683" i="11" s="1"/>
  <c r="H8699" i="11"/>
  <c r="I8551" i="11"/>
  <c r="E8558" i="11"/>
  <c r="I8558" i="11" s="1"/>
  <c r="H8558" i="11"/>
  <c r="I8573" i="11"/>
  <c r="E8596" i="11"/>
  <c r="I8596" i="11" s="1"/>
  <c r="H8596" i="11"/>
  <c r="H8639" i="11"/>
  <c r="E8650" i="11"/>
  <c r="I8650" i="11" s="1"/>
  <c r="H8650" i="11"/>
  <c r="I8727" i="11"/>
  <c r="I8753" i="11"/>
  <c r="H8559" i="11"/>
  <c r="I8574" i="11"/>
  <c r="I8611" i="11"/>
  <c r="E8621" i="11"/>
  <c r="I8621" i="11" s="1"/>
  <c r="H8621" i="11"/>
  <c r="I8639" i="11"/>
  <c r="H8651" i="11"/>
  <c r="I8663" i="11"/>
  <c r="I8685" i="11"/>
  <c r="H8728" i="11"/>
  <c r="H8539" i="11"/>
  <c r="H8574" i="11"/>
  <c r="I8597" i="11"/>
  <c r="E8612" i="11"/>
  <c r="I8612" i="11" s="1"/>
  <c r="H8612" i="11"/>
  <c r="H8664" i="11"/>
  <c r="I8674" i="11"/>
  <c r="H8687" i="11"/>
  <c r="I8714" i="11"/>
  <c r="E8513" i="11"/>
  <c r="I8513" i="11" s="1"/>
  <c r="H8534" i="11"/>
  <c r="E8539" i="11"/>
  <c r="I8539" i="11" s="1"/>
  <c r="I8553" i="11"/>
  <c r="H8575" i="11"/>
  <c r="E8575" i="11"/>
  <c r="I8575" i="11" s="1"/>
  <c r="E8589" i="11"/>
  <c r="I8589" i="11" s="1"/>
  <c r="H8589" i="11"/>
  <c r="I8605" i="11"/>
  <c r="E8623" i="11"/>
  <c r="I8623" i="11" s="1"/>
  <c r="H8632" i="11"/>
  <c r="I8641" i="11"/>
  <c r="H8675" i="11"/>
  <c r="I8688" i="11"/>
  <c r="H8715" i="11"/>
  <c r="I8757" i="11"/>
  <c r="E8444" i="11"/>
  <c r="I8444" i="11" s="1"/>
  <c r="E8464" i="11"/>
  <c r="I8464" i="11" s="1"/>
  <c r="E8481" i="11"/>
  <c r="I8481" i="11" s="1"/>
  <c r="H8487" i="11"/>
  <c r="H8503" i="11"/>
  <c r="H8506" i="11"/>
  <c r="I8521" i="11"/>
  <c r="I8534" i="11"/>
  <c r="H8547" i="11"/>
  <c r="H8576" i="11"/>
  <c r="E8576" i="11"/>
  <c r="I8576" i="11" s="1"/>
  <c r="I8583" i="11"/>
  <c r="E8590" i="11"/>
  <c r="I8590" i="11" s="1"/>
  <c r="H8590" i="11"/>
  <c r="I8675" i="11"/>
  <c r="I8689" i="11"/>
  <c r="E8467" i="11"/>
  <c r="I8467" i="11" s="1"/>
  <c r="E8484" i="11"/>
  <c r="I8484" i="11" s="1"/>
  <c r="E8487" i="11"/>
  <c r="I8487" i="11" s="1"/>
  <c r="H8490" i="11"/>
  <c r="I8500" i="11"/>
  <c r="E8503" i="11"/>
  <c r="I8503" i="11" s="1"/>
  <c r="H8530" i="11"/>
  <c r="I8540" i="11"/>
  <c r="H8553" i="11"/>
  <c r="I8568" i="11"/>
  <c r="H8591" i="11"/>
  <c r="I8599" i="11"/>
  <c r="I8624" i="11"/>
  <c r="I8633" i="11"/>
  <c r="H8655" i="11"/>
  <c r="I8666" i="11"/>
  <c r="I8690" i="11"/>
  <c r="I8717" i="11"/>
  <c r="H8744" i="11"/>
  <c r="E8453" i="11"/>
  <c r="I8453" i="11" s="1"/>
  <c r="E8470" i="11"/>
  <c r="I8470" i="11" s="1"/>
  <c r="E8510" i="11"/>
  <c r="I8510" i="11" s="1"/>
  <c r="H8535" i="11"/>
  <c r="E8535" i="11"/>
  <c r="I8535" i="11" s="1"/>
  <c r="I8554" i="11"/>
  <c r="H8592" i="11"/>
  <c r="H8643" i="11"/>
  <c r="H8656" i="11"/>
  <c r="E8656" i="11"/>
  <c r="I8656" i="11" s="1"/>
  <c r="H8667" i="11"/>
  <c r="H8691" i="11"/>
  <c r="I8733" i="11"/>
  <c r="I8745" i="11"/>
  <c r="E8415" i="11"/>
  <c r="I8415" i="11" s="1"/>
  <c r="E8423" i="11"/>
  <c r="I8423" i="11" s="1"/>
  <c r="E8431" i="11"/>
  <c r="I8431" i="11" s="1"/>
  <c r="E8439" i="11"/>
  <c r="I8439" i="11" s="1"/>
  <c r="E8456" i="11"/>
  <c r="I8456" i="11" s="1"/>
  <c r="E8473" i="11"/>
  <c r="I8473" i="11" s="1"/>
  <c r="E8497" i="11"/>
  <c r="I8497" i="11" s="1"/>
  <c r="E8507" i="11"/>
  <c r="I8507" i="11" s="1"/>
  <c r="H8526" i="11"/>
  <c r="H8531" i="11"/>
  <c r="I8541" i="11"/>
  <c r="I8548" i="11"/>
  <c r="H8562" i="11"/>
  <c r="I8569" i="11"/>
  <c r="H8578" i="11"/>
  <c r="E8592" i="11"/>
  <c r="I8592" i="11" s="1"/>
  <c r="H8600" i="11"/>
  <c r="I8615" i="11"/>
  <c r="I8625" i="11"/>
  <c r="I8705" i="11"/>
  <c r="H8719" i="11"/>
  <c r="I8746" i="11"/>
  <c r="H8450" i="11"/>
  <c r="I8476" i="11"/>
  <c r="I8494" i="11"/>
  <c r="H8500" i="11"/>
  <c r="H8514" i="11"/>
  <c r="H8518" i="11"/>
  <c r="E8518" i="11"/>
  <c r="I8518" i="11" s="1"/>
  <c r="H8522" i="11"/>
  <c r="I8542" i="11"/>
  <c r="I8563" i="11"/>
  <c r="I8578" i="11"/>
  <c r="I8585" i="11"/>
  <c r="E8600" i="11"/>
  <c r="I8600" i="11" s="1"/>
  <c r="H8635" i="11"/>
  <c r="I8693" i="11"/>
  <c r="I8706" i="11"/>
  <c r="H8720" i="11"/>
  <c r="H8747" i="11"/>
  <c r="E8434" i="11"/>
  <c r="I8434" i="11" s="1"/>
  <c r="E8445" i="11"/>
  <c r="I8445" i="11" s="1"/>
  <c r="E8462" i="11"/>
  <c r="I8462" i="11" s="1"/>
  <c r="E8479" i="11"/>
  <c r="I8479" i="11" s="1"/>
  <c r="E8488" i="11"/>
  <c r="I8488" i="11" s="1"/>
  <c r="E8504" i="11"/>
  <c r="I8504" i="11" s="1"/>
  <c r="H8527" i="11"/>
  <c r="E8527" i="11"/>
  <c r="I8527" i="11" s="1"/>
  <c r="H8536" i="11"/>
  <c r="H8616" i="11"/>
  <c r="E8616" i="11"/>
  <c r="I8616" i="11" s="1"/>
  <c r="I8635" i="11"/>
  <c r="I8645" i="11"/>
  <c r="I8658" i="11"/>
  <c r="H8679" i="11"/>
  <c r="H8707" i="11"/>
  <c r="I8721" i="11"/>
  <c r="H8511" i="11"/>
  <c r="E8511" i="11"/>
  <c r="I8511" i="11" s="1"/>
  <c r="H8523" i="11"/>
  <c r="I8532" i="11"/>
  <c r="I8536" i="11"/>
  <c r="H8542" i="11"/>
  <c r="H8579" i="11"/>
  <c r="H8585" i="11"/>
  <c r="I8601" i="11"/>
  <c r="H8608" i="11"/>
  <c r="E8617" i="11"/>
  <c r="I8617" i="11" s="1"/>
  <c r="H8617" i="11"/>
  <c r="H8627" i="11"/>
  <c r="E8627" i="11"/>
  <c r="I8627" i="11" s="1"/>
  <c r="E8646" i="11"/>
  <c r="I8646" i="11" s="1"/>
  <c r="H8646" i="11"/>
  <c r="I8659" i="11"/>
  <c r="I8679" i="11"/>
  <c r="H8695" i="11"/>
  <c r="I8722" i="11"/>
  <c r="H8736" i="11"/>
  <c r="I8749" i="11"/>
  <c r="I8762" i="11"/>
  <c r="H8442" i="11"/>
  <c r="E8515" i="11"/>
  <c r="I8515" i="11" s="1"/>
  <c r="H8519" i="11"/>
  <c r="E8519" i="11"/>
  <c r="I8519" i="11" s="1"/>
  <c r="E8523" i="11"/>
  <c r="I8523" i="11" s="1"/>
  <c r="H8543" i="11"/>
  <c r="E8564" i="11"/>
  <c r="I8564" i="11" s="1"/>
  <c r="H8564" i="11"/>
  <c r="H8571" i="11"/>
  <c r="I8586" i="11"/>
  <c r="I8608" i="11"/>
  <c r="I8618" i="11"/>
  <c r="H8647" i="11"/>
  <c r="H8680" i="11"/>
  <c r="I8696" i="11"/>
  <c r="I8709" i="11"/>
  <c r="I8723" i="11"/>
  <c r="H8495" i="11"/>
  <c r="I8508" i="11"/>
  <c r="H8528" i="11"/>
  <c r="E8543" i="11"/>
  <c r="I8543" i="11" s="1"/>
  <c r="E8571" i="11"/>
  <c r="I8571" i="11" s="1"/>
  <c r="I8580" i="11"/>
  <c r="I8594" i="11"/>
  <c r="I8609" i="11"/>
  <c r="I8637" i="11"/>
  <c r="I8671" i="11"/>
  <c r="E8681" i="11"/>
  <c r="I8681" i="11" s="1"/>
  <c r="H8681" i="11"/>
  <c r="I8697" i="11"/>
  <c r="I8737" i="11"/>
  <c r="H8751" i="11"/>
  <c r="I8492" i="11"/>
  <c r="E8495" i="11"/>
  <c r="I8495" i="11" s="1"/>
  <c r="H8498" i="11"/>
  <c r="I8528" i="11"/>
  <c r="H8544" i="11"/>
  <c r="E8544" i="11"/>
  <c r="I8544" i="11" s="1"/>
  <c r="I8550" i="11"/>
  <c r="I8572" i="11"/>
  <c r="I8595" i="11"/>
  <c r="I8648" i="11"/>
  <c r="I8682" i="11"/>
  <c r="H8711" i="11"/>
  <c r="I8725" i="11"/>
  <c r="I8738" i="11"/>
  <c r="H8752" i="11"/>
  <c r="I8712" i="11"/>
  <c r="I8716" i="11"/>
  <c r="I8739" i="11"/>
  <c r="I8743" i="11"/>
  <c r="I8654" i="11"/>
  <c r="E8720" i="11"/>
  <c r="I8720" i="11" s="1"/>
  <c r="I8724" i="11"/>
  <c r="E8747" i="11"/>
  <c r="I8747" i="11" s="1"/>
  <c r="E8751" i="11"/>
  <c r="I8751" i="11" s="1"/>
  <c r="H8759" i="11"/>
  <c r="E8631" i="11"/>
  <c r="I8631" i="11" s="1"/>
  <c r="I8662" i="11"/>
  <c r="E8728" i="11"/>
  <c r="I8728" i="11" s="1"/>
  <c r="I8732" i="11"/>
  <c r="E8755" i="11"/>
  <c r="I8755" i="11" s="1"/>
  <c r="I8759" i="11"/>
  <c r="I8670" i="11"/>
  <c r="H8685" i="11"/>
  <c r="H8716" i="11"/>
  <c r="I8736" i="11"/>
  <c r="I8740" i="11"/>
  <c r="I8582" i="11"/>
  <c r="I8620" i="11"/>
  <c r="E8643" i="11"/>
  <c r="I8643" i="11" s="1"/>
  <c r="E8647" i="11"/>
  <c r="I8647" i="11" s="1"/>
  <c r="H8662" i="11"/>
  <c r="H8666" i="11"/>
  <c r="I8678" i="11"/>
  <c r="H8693" i="11"/>
  <c r="H8697" i="11"/>
  <c r="H8724" i="11"/>
  <c r="E8744" i="11"/>
  <c r="I8744" i="11" s="1"/>
  <c r="I8748" i="11"/>
  <c r="H8760" i="11"/>
  <c r="I8628" i="11"/>
  <c r="E8651" i="11"/>
  <c r="I8651" i="11" s="1"/>
  <c r="E8655" i="11"/>
  <c r="I8655" i="11" s="1"/>
  <c r="H8670" i="11"/>
  <c r="H8674" i="11"/>
  <c r="I8686" i="11"/>
  <c r="H8701" i="11"/>
  <c r="H8705" i="11"/>
  <c r="H8732" i="11"/>
  <c r="I8752" i="11"/>
  <c r="I8756" i="11"/>
  <c r="I8760" i="11"/>
  <c r="E8526" i="11"/>
  <c r="I8526" i="11" s="1"/>
  <c r="H8550" i="11"/>
  <c r="H8582" i="11"/>
  <c r="E8632" i="11"/>
  <c r="I8632" i="11" s="1"/>
  <c r="I8636" i="11"/>
  <c r="H8678" i="11"/>
  <c r="H8682" i="11"/>
  <c r="I8694" i="11"/>
  <c r="H8709" i="11"/>
  <c r="H8713" i="11"/>
  <c r="H8740" i="11"/>
  <c r="I8547" i="11"/>
  <c r="E8579" i="11"/>
  <c r="I8579" i="11" s="1"/>
  <c r="H8593" i="11"/>
  <c r="H8620" i="11"/>
  <c r="E8640" i="11"/>
  <c r="I8640" i="11" s="1"/>
  <c r="I8644" i="11"/>
  <c r="E8667" i="11"/>
  <c r="I8667" i="11" s="1"/>
  <c r="H8686" i="11"/>
  <c r="H8690" i="11"/>
  <c r="I8702" i="11"/>
  <c r="H8717" i="11"/>
  <c r="H8721" i="11"/>
  <c r="H8748" i="11"/>
  <c r="I8710" i="11"/>
  <c r="H8725" i="11"/>
  <c r="H8729" i="11"/>
  <c r="H8756" i="11"/>
  <c r="H8761" i="11"/>
  <c r="E8761" i="11"/>
  <c r="I8761" i="11" s="1"/>
  <c r="H8540" i="11"/>
  <c r="H8572" i="11"/>
  <c r="H8609" i="11"/>
  <c r="H8636" i="11"/>
  <c r="I8660" i="11"/>
  <c r="E8687" i="11"/>
  <c r="I8687" i="11" s="1"/>
  <c r="I8718" i="11"/>
  <c r="E8562" i="11"/>
  <c r="I8562" i="11" s="1"/>
  <c r="H8565" i="11"/>
  <c r="I8598" i="11"/>
  <c r="H8613" i="11"/>
  <c r="H8644" i="11"/>
  <c r="E8664" i="11"/>
  <c r="I8664" i="11" s="1"/>
  <c r="I8668" i="11"/>
  <c r="E8691" i="11"/>
  <c r="I8691" i="11" s="1"/>
  <c r="E8695" i="11"/>
  <c r="I8695" i="11" s="1"/>
  <c r="H8710" i="11"/>
  <c r="H8714" i="11"/>
  <c r="I8726" i="11"/>
  <c r="H8741" i="11"/>
  <c r="H8745" i="11"/>
  <c r="I8555" i="11"/>
  <c r="I8587" i="11"/>
  <c r="I8606" i="11"/>
  <c r="H8625" i="11"/>
  <c r="I8672" i="11"/>
  <c r="I8676" i="11"/>
  <c r="I8699" i="11"/>
  <c r="I8703" i="11"/>
  <c r="H8718" i="11"/>
  <c r="H8722" i="11"/>
  <c r="I8734" i="11"/>
  <c r="H8749" i="11"/>
  <c r="H8753" i="11"/>
  <c r="E8559" i="11"/>
  <c r="I8559" i="11" s="1"/>
  <c r="I8566" i="11"/>
  <c r="E8591" i="11"/>
  <c r="I8591" i="11" s="1"/>
  <c r="I8614" i="11"/>
  <c r="H8629" i="11"/>
  <c r="H8660" i="11"/>
  <c r="E8680" i="11"/>
  <c r="I8680" i="11" s="1"/>
  <c r="I8684" i="11"/>
  <c r="E8707" i="11"/>
  <c r="I8707" i="11" s="1"/>
  <c r="I8711" i="11"/>
  <c r="I8742" i="11"/>
  <c r="I8552" i="11"/>
  <c r="I8584" i="11"/>
  <c r="H8606" i="11"/>
  <c r="H8610" i="11"/>
  <c r="I8622" i="11"/>
  <c r="H8641" i="11"/>
  <c r="H8668" i="11"/>
  <c r="I8692" i="11"/>
  <c r="E8715" i="11"/>
  <c r="I8715" i="11" s="1"/>
  <c r="E8719" i="11"/>
  <c r="I8719" i="11" s="1"/>
  <c r="H8734" i="11"/>
  <c r="H8738" i="11"/>
  <c r="I8750" i="11"/>
  <c r="H8541" i="11"/>
  <c r="H8566" i="11"/>
  <c r="H8573" i="11"/>
  <c r="H8614" i="11"/>
  <c r="H8618" i="11"/>
  <c r="I8630" i="11"/>
  <c r="H8645" i="11"/>
  <c r="H8649" i="11"/>
  <c r="H8676" i="11"/>
  <c r="I8700" i="11"/>
  <c r="H8742" i="11"/>
  <c r="H8746" i="11"/>
  <c r="I8758" i="11"/>
  <c r="I8763" i="11"/>
  <c r="H8545" i="11"/>
  <c r="H8577" i="11"/>
  <c r="I8603" i="11"/>
  <c r="I8607" i="11"/>
  <c r="H8622" i="11"/>
  <c r="H8626" i="11"/>
  <c r="I8638" i="11"/>
  <c r="H8653" i="11"/>
  <c r="H8657" i="11"/>
  <c r="H8684" i="11"/>
  <c r="I8704" i="11"/>
  <c r="I8708" i="11"/>
  <c r="I8731" i="11"/>
  <c r="I8735" i="11"/>
  <c r="H8750" i="11"/>
  <c r="H8754" i="11"/>
  <c r="H8764" i="11"/>
  <c r="H8762" i="11"/>
  <c r="E8764" i="11"/>
  <c r="I8764" i="11" s="1"/>
  <c r="Q225" i="10"/>
  <c r="S212" i="10"/>
  <c r="S247" i="10"/>
  <c r="Q97" i="10"/>
  <c r="Q185" i="10"/>
  <c r="S89" i="10"/>
  <c r="Q25" i="10"/>
  <c r="P191" i="10"/>
  <c r="T191" i="10" s="1"/>
  <c r="Q249" i="10"/>
  <c r="Q39" i="10"/>
  <c r="Q16" i="10"/>
  <c r="S178" i="10"/>
  <c r="Q191" i="10"/>
  <c r="S321" i="10"/>
  <c r="Q266" i="10"/>
  <c r="S280" i="10"/>
  <c r="S33" i="10"/>
  <c r="Q360" i="10"/>
  <c r="S127" i="10"/>
  <c r="T247" i="10"/>
  <c r="R247" i="10"/>
  <c r="R397" i="10"/>
  <c r="Q728" i="10"/>
  <c r="Q400" i="10"/>
  <c r="S13" i="10"/>
  <c r="P23" i="10"/>
  <c r="R23" i="10" s="1"/>
  <c r="S35" i="10"/>
  <c r="S64" i="10"/>
  <c r="S91" i="10"/>
  <c r="S105" i="10"/>
  <c r="S159" i="10"/>
  <c r="S171" i="10"/>
  <c r="S183" i="10"/>
  <c r="S205" i="10"/>
  <c r="S228" i="10"/>
  <c r="Q241" i="10"/>
  <c r="Q263" i="10"/>
  <c r="Q274" i="10"/>
  <c r="S284" i="10"/>
  <c r="S316" i="10"/>
  <c r="T327" i="10"/>
  <c r="T339" i="10"/>
  <c r="S352" i="10"/>
  <c r="P402" i="10"/>
  <c r="T402" i="10" s="1"/>
  <c r="S402" i="10"/>
  <c r="S578" i="10"/>
  <c r="S487" i="10"/>
  <c r="P487" i="10"/>
  <c r="T487" i="10" s="1"/>
  <c r="Q92" i="10"/>
  <c r="S106" i="10"/>
  <c r="S133" i="10"/>
  <c r="S160" i="10"/>
  <c r="S184" i="10"/>
  <c r="Q218" i="10"/>
  <c r="S229" i="10"/>
  <c r="T263" i="10"/>
  <c r="S274" i="10"/>
  <c r="T296" i="10"/>
  <c r="R317" i="10"/>
  <c r="Q328" i="10"/>
  <c r="S340" i="10"/>
  <c r="S353" i="10"/>
  <c r="R365" i="10"/>
  <c r="T489" i="10"/>
  <c r="T879" i="10"/>
  <c r="S170" i="10"/>
  <c r="S351" i="10"/>
  <c r="P780" i="10"/>
  <c r="T780" i="10" s="1"/>
  <c r="S37" i="10"/>
  <c r="Q52" i="10"/>
  <c r="S79" i="10"/>
  <c r="S107" i="10"/>
  <c r="T161" i="10"/>
  <c r="T185" i="10"/>
  <c r="Q207" i="10"/>
  <c r="S218" i="10"/>
  <c r="Q242" i="10"/>
  <c r="S275" i="10"/>
  <c r="S285" i="10"/>
  <c r="Q296" i="10"/>
  <c r="P308" i="10"/>
  <c r="T308" i="10" s="1"/>
  <c r="Q317" i="10"/>
  <c r="S328" i="10"/>
  <c r="T341" i="10"/>
  <c r="Q354" i="10"/>
  <c r="S365" i="10"/>
  <c r="T418" i="10"/>
  <c r="S475" i="10"/>
  <c r="S490" i="10"/>
  <c r="S580" i="10"/>
  <c r="T285" i="10"/>
  <c r="S355" i="10"/>
  <c r="R476" i="10"/>
  <c r="Q273" i="10"/>
  <c r="T265" i="10"/>
  <c r="S297" i="10"/>
  <c r="R308" i="10"/>
  <c r="S25" i="10"/>
  <c r="Q54" i="10"/>
  <c r="S68" i="10"/>
  <c r="S81" i="10"/>
  <c r="Q109" i="10"/>
  <c r="S136" i="10"/>
  <c r="Q162" i="10"/>
  <c r="T220" i="10"/>
  <c r="S255" i="10"/>
  <c r="S286" i="10"/>
  <c r="P297" i="10"/>
  <c r="R297" i="10" s="1"/>
  <c r="T330" i="10"/>
  <c r="Q392" i="10"/>
  <c r="T405" i="10"/>
  <c r="S420" i="10"/>
  <c r="S522" i="10"/>
  <c r="Q9" i="10"/>
  <c r="S27" i="10"/>
  <c r="S55" i="10"/>
  <c r="S83" i="10"/>
  <c r="T97" i="10"/>
  <c r="T124" i="10"/>
  <c r="Q151" i="10"/>
  <c r="P199" i="10"/>
  <c r="Q233" i="10"/>
  <c r="Q255" i="10"/>
  <c r="S266" i="10"/>
  <c r="S298" i="10"/>
  <c r="T309" i="10"/>
  <c r="S320" i="10"/>
  <c r="T345" i="10"/>
  <c r="S358" i="10"/>
  <c r="P368" i="10"/>
  <c r="T368" i="10" s="1"/>
  <c r="S394" i="10"/>
  <c r="Q421" i="10"/>
  <c r="Q463" i="10"/>
  <c r="P554" i="10"/>
  <c r="T554" i="10" s="1"/>
  <c r="S554" i="10"/>
  <c r="S151" i="10"/>
  <c r="S267" i="10"/>
  <c r="S288" i="10"/>
  <c r="T331" i="10"/>
  <c r="S345" i="10"/>
  <c r="T395" i="10"/>
  <c r="T540" i="10"/>
  <c r="T703" i="10"/>
  <c r="T815" i="10"/>
  <c r="Q145" i="10"/>
  <c r="S204" i="10"/>
  <c r="Q388" i="10"/>
  <c r="Q199" i="10"/>
  <c r="S223" i="10"/>
  <c r="T255" i="10"/>
  <c r="R381" i="10"/>
  <c r="T509" i="10"/>
  <c r="Q42" i="10"/>
  <c r="S57" i="10"/>
  <c r="S71" i="10"/>
  <c r="S97" i="10"/>
  <c r="S113" i="10"/>
  <c r="S152" i="10"/>
  <c r="Q177" i="10"/>
  <c r="T212" i="10"/>
  <c r="S235" i="10"/>
  <c r="S256" i="10"/>
  <c r="T268" i="10"/>
  <c r="S289" i="10"/>
  <c r="T311" i="10"/>
  <c r="S332" i="10"/>
  <c r="S346" i="10"/>
  <c r="S359" i="10"/>
  <c r="S382" i="10"/>
  <c r="S395" i="10"/>
  <c r="S408" i="10"/>
  <c r="S452" i="10"/>
  <c r="S465" i="10"/>
  <c r="T570" i="10"/>
  <c r="T644" i="10"/>
  <c r="S374" i="10"/>
  <c r="S291" i="10"/>
  <c r="P348" i="10"/>
  <c r="T348" i="10" s="1"/>
  <c r="Q73" i="10"/>
  <c r="S143" i="10"/>
  <c r="P169" i="10"/>
  <c r="T169" i="10" s="1"/>
  <c r="Q226" i="10"/>
  <c r="Q281" i="10"/>
  <c r="Q33" i="10"/>
  <c r="Q89" i="10"/>
  <c r="P215" i="10"/>
  <c r="T215" i="10" s="1"/>
  <c r="S226" i="10"/>
  <c r="P239" i="10"/>
  <c r="T239" i="10" s="1"/>
  <c r="T249" i="10"/>
  <c r="T260" i="10"/>
  <c r="Q272" i="10"/>
  <c r="S282" i="10"/>
  <c r="S304" i="10"/>
  <c r="Q314" i="10"/>
  <c r="T350" i="10"/>
  <c r="Q362" i="10"/>
  <c r="T387" i="10"/>
  <c r="T501" i="10"/>
  <c r="S375" i="10"/>
  <c r="S443" i="10"/>
  <c r="T499" i="10"/>
  <c r="S860" i="10"/>
  <c r="S944" i="10"/>
  <c r="S559" i="10"/>
  <c r="T586" i="10"/>
  <c r="S366" i="10"/>
  <c r="T431" i="10"/>
  <c r="T602" i="10"/>
  <c r="S796" i="10"/>
  <c r="S331" i="10"/>
  <c r="T367" i="10"/>
  <c r="S403" i="10"/>
  <c r="T532" i="10"/>
  <c r="T676" i="10"/>
  <c r="T639" i="10"/>
  <c r="T183" i="10"/>
  <c r="R183" i="10"/>
  <c r="T385" i="10"/>
  <c r="R385" i="10"/>
  <c r="T25" i="10"/>
  <c r="R25" i="10"/>
  <c r="T291" i="10"/>
  <c r="R291" i="10"/>
  <c r="T411" i="10"/>
  <c r="R411" i="10"/>
  <c r="T374" i="10"/>
  <c r="R374" i="10"/>
  <c r="R280" i="10"/>
  <c r="T280" i="10"/>
  <c r="Q154" i="10"/>
  <c r="Q269" i="10"/>
  <c r="Q298" i="10"/>
  <c r="Q323" i="10"/>
  <c r="Q335" i="10"/>
  <c r="S342" i="10"/>
  <c r="Q348" i="10"/>
  <c r="Q355" i="10"/>
  <c r="S433" i="10"/>
  <c r="T444" i="10"/>
  <c r="T469" i="10"/>
  <c r="S479" i="10"/>
  <c r="T491" i="10"/>
  <c r="S514" i="10"/>
  <c r="Q536" i="10"/>
  <c r="P559" i="10"/>
  <c r="T559" i="10" s="1"/>
  <c r="Q696" i="10"/>
  <c r="T741" i="10"/>
  <c r="P796" i="10"/>
  <c r="S925" i="10"/>
  <c r="Q1040" i="10"/>
  <c r="T1083" i="10"/>
  <c r="P412" i="10"/>
  <c r="T412" i="10" s="1"/>
  <c r="S10" i="10"/>
  <c r="Q29" i="10"/>
  <c r="S47" i="10"/>
  <c r="Q65" i="10"/>
  <c r="S74" i="10"/>
  <c r="Q84" i="10"/>
  <c r="S93" i="10"/>
  <c r="Q111" i="10"/>
  <c r="S119" i="10"/>
  <c r="Q137" i="10"/>
  <c r="Q146" i="10"/>
  <c r="S154" i="10"/>
  <c r="S163" i="10"/>
  <c r="T172" i="10"/>
  <c r="T180" i="10"/>
  <c r="Q186" i="10"/>
  <c r="Q193" i="10"/>
  <c r="P223" i="10"/>
  <c r="T223" i="10" s="1"/>
  <c r="S236" i="10"/>
  <c r="S243" i="10"/>
  <c r="Q250" i="10"/>
  <c r="R263" i="10"/>
  <c r="Q283" i="10"/>
  <c r="P289" i="10"/>
  <c r="T289" i="10" s="1"/>
  <c r="P294" i="10"/>
  <c r="T294" i="10" s="1"/>
  <c r="S299" i="10"/>
  <c r="S305" i="10"/>
  <c r="Q311" i="10"/>
  <c r="T317" i="10"/>
  <c r="S329" i="10"/>
  <c r="S336" i="10"/>
  <c r="S343" i="10"/>
  <c r="T356" i="10"/>
  <c r="P375" i="10"/>
  <c r="T375" i="10" s="1"/>
  <c r="P382" i="10"/>
  <c r="R382" i="10" s="1"/>
  <c r="T389" i="10"/>
  <c r="T397" i="10"/>
  <c r="S434" i="10"/>
  <c r="T445" i="10"/>
  <c r="S457" i="10"/>
  <c r="T470" i="10"/>
  <c r="S491" i="10"/>
  <c r="P514" i="10"/>
  <c r="S594" i="10"/>
  <c r="S754" i="10"/>
  <c r="S833" i="10"/>
  <c r="P833" i="10"/>
  <c r="R833" i="10" s="1"/>
  <c r="S1029" i="10"/>
  <c r="S207" i="10"/>
  <c r="Q48" i="10"/>
  <c r="T57" i="10"/>
  <c r="S65" i="10"/>
  <c r="S75" i="10"/>
  <c r="S84" i="10"/>
  <c r="Q103" i="10"/>
  <c r="S111" i="10"/>
  <c r="S120" i="10"/>
  <c r="T129" i="10"/>
  <c r="S138" i="10"/>
  <c r="S146" i="10"/>
  <c r="S155" i="10"/>
  <c r="T164" i="10"/>
  <c r="S172" i="10"/>
  <c r="S180" i="10"/>
  <c r="S186" i="10"/>
  <c r="T201" i="10"/>
  <c r="S208" i="10"/>
  <c r="S215" i="10"/>
  <c r="Q223" i="10"/>
  <c r="S237" i="10"/>
  <c r="T244" i="10"/>
  <c r="S250" i="10"/>
  <c r="T257" i="10"/>
  <c r="S263" i="10"/>
  <c r="T276" i="10"/>
  <c r="T283" i="10"/>
  <c r="Q289" i="10"/>
  <c r="Q294" i="10"/>
  <c r="Q300" i="10"/>
  <c r="S306" i="10"/>
  <c r="R311" i="10"/>
  <c r="S318" i="10"/>
  <c r="Q337" i="10"/>
  <c r="T343" i="10"/>
  <c r="S356" i="10"/>
  <c r="S363" i="10"/>
  <c r="Q382" i="10"/>
  <c r="R389" i="10"/>
  <c r="Q397" i="10"/>
  <c r="T404" i="10"/>
  <c r="S423" i="10"/>
  <c r="S435" i="10"/>
  <c r="T446" i="10"/>
  <c r="T458" i="10"/>
  <c r="Q480" i="10"/>
  <c r="S515" i="10"/>
  <c r="T572" i="10"/>
  <c r="Q663" i="10"/>
  <c r="T1069" i="10"/>
  <c r="T1192" i="10"/>
  <c r="Q47" i="10"/>
  <c r="S16" i="10"/>
  <c r="S39" i="10"/>
  <c r="Q57" i="10"/>
  <c r="S66" i="10"/>
  <c r="Q76" i="10"/>
  <c r="Q85" i="10"/>
  <c r="S103" i="10"/>
  <c r="S112" i="10"/>
  <c r="Q129" i="10"/>
  <c r="Q138" i="10"/>
  <c r="S147" i="10"/>
  <c r="T156" i="10"/>
  <c r="S164" i="10"/>
  <c r="S173" i="10"/>
  <c r="S181" i="10"/>
  <c r="S187" i="10"/>
  <c r="Q194" i="10"/>
  <c r="Q201" i="10"/>
  <c r="P231" i="10"/>
  <c r="T231" i="10" s="1"/>
  <c r="S244" i="10"/>
  <c r="S251" i="10"/>
  <c r="Q257" i="10"/>
  <c r="P271" i="10"/>
  <c r="R271" i="10" s="1"/>
  <c r="Q276" i="10"/>
  <c r="R283" i="10"/>
  <c r="T290" i="10"/>
  <c r="P300" i="10"/>
  <c r="T300" i="10" s="1"/>
  <c r="P306" i="10"/>
  <c r="T306" i="10" s="1"/>
  <c r="S311" i="10"/>
  <c r="Q318" i="10"/>
  <c r="R325" i="10"/>
  <c r="P337" i="10"/>
  <c r="T337" i="10" s="1"/>
  <c r="Q343" i="10"/>
  <c r="T357" i="10"/>
  <c r="P363" i="10"/>
  <c r="T363" i="10" s="1"/>
  <c r="S369" i="10"/>
  <c r="T376" i="10"/>
  <c r="S390" i="10"/>
  <c r="S414" i="10"/>
  <c r="P435" i="10"/>
  <c r="T435" i="10" s="1"/>
  <c r="S447" i="10"/>
  <c r="S459" i="10"/>
  <c r="T709" i="10"/>
  <c r="T1132" i="10"/>
  <c r="S73" i="10"/>
  <c r="S1461" i="10"/>
  <c r="S1227" i="10"/>
  <c r="Q760" i="10"/>
  <c r="S6" i="10"/>
  <c r="Q11" i="10"/>
  <c r="S17" i="10"/>
  <c r="Q31" i="10"/>
  <c r="S40" i="10"/>
  <c r="S67" i="10"/>
  <c r="S76" i="10"/>
  <c r="Q86" i="10"/>
  <c r="Q95" i="10"/>
  <c r="S104" i="10"/>
  <c r="T121" i="10"/>
  <c r="S130" i="10"/>
  <c r="S139" i="10"/>
  <c r="T148" i="10"/>
  <c r="S156" i="10"/>
  <c r="S165" i="10"/>
  <c r="Q173" i="10"/>
  <c r="Q181" i="10"/>
  <c r="T188" i="10"/>
  <c r="S194" i="10"/>
  <c r="T209" i="10"/>
  <c r="S216" i="10"/>
  <c r="Q231" i="10"/>
  <c r="S245" i="10"/>
  <c r="Q251" i="10"/>
  <c r="S264" i="10"/>
  <c r="Q271" i="10"/>
  <c r="S283" i="10"/>
  <c r="Q290" i="10"/>
  <c r="Q306" i="10"/>
  <c r="S312" i="10"/>
  <c r="T319" i="10"/>
  <c r="S325" i="10"/>
  <c r="T349" i="10"/>
  <c r="R357" i="10"/>
  <c r="Q363" i="10"/>
  <c r="S370" i="10"/>
  <c r="S376" i="10"/>
  <c r="S383" i="10"/>
  <c r="Q414" i="10"/>
  <c r="R424" i="10"/>
  <c r="S436" i="10"/>
  <c r="T482" i="10"/>
  <c r="R527" i="10"/>
  <c r="S562" i="10"/>
  <c r="T608" i="10"/>
  <c r="Q767" i="10"/>
  <c r="T1017" i="10"/>
  <c r="S317" i="10"/>
  <c r="S362" i="10"/>
  <c r="Q24" i="10"/>
  <c r="Q49" i="10"/>
  <c r="T113" i="10"/>
  <c r="Q121" i="10"/>
  <c r="Q130" i="10"/>
  <c r="T140" i="10"/>
  <c r="S148" i="10"/>
  <c r="Q157" i="10"/>
  <c r="S188" i="10"/>
  <c r="S195" i="10"/>
  <c r="Q202" i="10"/>
  <c r="Q209" i="10"/>
  <c r="T252" i="10"/>
  <c r="Q258" i="10"/>
  <c r="R277" i="10"/>
  <c r="S290" i="10"/>
  <c r="S300" i="10"/>
  <c r="S319" i="10"/>
  <c r="T325" i="10"/>
  <c r="S337" i="10"/>
  <c r="T364" i="10"/>
  <c r="T371" i="10"/>
  <c r="S377" i="10"/>
  <c r="T384" i="10"/>
  <c r="T391" i="10"/>
  <c r="S406" i="10"/>
  <c r="T437" i="10"/>
  <c r="S449" i="10"/>
  <c r="T460" i="10"/>
  <c r="T473" i="10"/>
  <c r="S483" i="10"/>
  <c r="S506" i="10"/>
  <c r="T517" i="10"/>
  <c r="T597" i="10"/>
  <c r="S870" i="10"/>
  <c r="S28" i="10"/>
  <c r="Q119" i="10"/>
  <c r="S162" i="10"/>
  <c r="S388" i="10"/>
  <c r="T6" i="10"/>
  <c r="S31" i="10"/>
  <c r="Q58" i="10"/>
  <c r="S95" i="10"/>
  <c r="Q6" i="10"/>
  <c r="R11" i="10"/>
  <c r="P18" i="10"/>
  <c r="T18" i="10" s="1"/>
  <c r="S24" i="10"/>
  <c r="S32" i="10"/>
  <c r="P41" i="10"/>
  <c r="T41" i="10" s="1"/>
  <c r="S49" i="10"/>
  <c r="S59" i="10"/>
  <c r="Q78" i="10"/>
  <c r="Q87" i="10"/>
  <c r="S96" i="10"/>
  <c r="P105" i="10"/>
  <c r="T105" i="10" s="1"/>
  <c r="Q113" i="10"/>
  <c r="S122" i="10"/>
  <c r="S131" i="10"/>
  <c r="S140" i="10"/>
  <c r="Q149" i="10"/>
  <c r="S189" i="10"/>
  <c r="T196" i="10"/>
  <c r="S202" i="10"/>
  <c r="S224" i="10"/>
  <c r="Q239" i="10"/>
  <c r="S252" i="10"/>
  <c r="S258" i="10"/>
  <c r="T277" i="10"/>
  <c r="P284" i="10"/>
  <c r="T284" i="10" s="1"/>
  <c r="S295" i="10"/>
  <c r="Q320" i="10"/>
  <c r="S326" i="10"/>
  <c r="Q331" i="10"/>
  <c r="S338" i="10"/>
  <c r="P358" i="10"/>
  <c r="T358" i="10" s="1"/>
  <c r="Q364" i="10"/>
  <c r="Q371" i="10"/>
  <c r="Q377" i="10"/>
  <c r="Q384" i="10"/>
  <c r="R391" i="10"/>
  <c r="P399" i="10"/>
  <c r="R399" i="10" s="1"/>
  <c r="S407" i="10"/>
  <c r="T416" i="10"/>
  <c r="T461" i="10"/>
  <c r="Q473" i="10"/>
  <c r="T495" i="10"/>
  <c r="P506" i="10"/>
  <c r="T506" i="10" s="1"/>
  <c r="S620" i="10"/>
  <c r="S722" i="10"/>
  <c r="S1120" i="10"/>
  <c r="S92" i="10"/>
  <c r="Q68" i="10"/>
  <c r="Q7" i="10"/>
  <c r="S11" i="10"/>
  <c r="Q18" i="10"/>
  <c r="Q41" i="10"/>
  <c r="S50" i="10"/>
  <c r="Q60" i="10"/>
  <c r="S69" i="10"/>
  <c r="S87" i="10"/>
  <c r="Q105" i="10"/>
  <c r="Q122" i="10"/>
  <c r="T132" i="10"/>
  <c r="S141" i="10"/>
  <c r="Q167" i="10"/>
  <c r="Q175" i="10"/>
  <c r="S196" i="10"/>
  <c r="S203" i="10"/>
  <c r="Q210" i="10"/>
  <c r="Q217" i="10"/>
  <c r="S253" i="10"/>
  <c r="S259" i="10"/>
  <c r="Q265" i="10"/>
  <c r="S272" i="10"/>
  <c r="S278" i="10"/>
  <c r="Q301" i="10"/>
  <c r="Q313" i="10"/>
  <c r="T320" i="10"/>
  <c r="T326" i="10"/>
  <c r="R331" i="10"/>
  <c r="Q345" i="10"/>
  <c r="S371" i="10"/>
  <c r="T378" i="10"/>
  <c r="S391" i="10"/>
  <c r="S417" i="10"/>
  <c r="S426" i="10"/>
  <c r="S439" i="10"/>
  <c r="T450" i="10"/>
  <c r="T462" i="10"/>
  <c r="T484" i="10"/>
  <c r="Q495" i="10"/>
  <c r="S507" i="10"/>
  <c r="S530" i="10"/>
  <c r="T564" i="10"/>
  <c r="Q575" i="10"/>
  <c r="Q632" i="10"/>
  <c r="S690" i="10"/>
  <c r="P860" i="10"/>
  <c r="T860" i="10" s="1"/>
  <c r="S242" i="10"/>
  <c r="S77" i="10"/>
  <c r="S8" i="10"/>
  <c r="S19" i="10"/>
  <c r="S51" i="10"/>
  <c r="S60" i="10"/>
  <c r="Q70" i="10"/>
  <c r="Q79" i="10"/>
  <c r="S88" i="10"/>
  <c r="S114" i="10"/>
  <c r="S123" i="10"/>
  <c r="S132" i="10"/>
  <c r="Q159" i="10"/>
  <c r="S167" i="10"/>
  <c r="S175" i="10"/>
  <c r="Q183" i="10"/>
  <c r="S197" i="10"/>
  <c r="T204" i="10"/>
  <c r="S210" i="10"/>
  <c r="S232" i="10"/>
  <c r="Q247" i="10"/>
  <c r="Q253" i="10"/>
  <c r="Q259" i="10"/>
  <c r="P272" i="10"/>
  <c r="T272" i="10" s="1"/>
  <c r="S279" i="10"/>
  <c r="Q291" i="10"/>
  <c r="Q308" i="10"/>
  <c r="S314" i="10"/>
  <c r="R320" i="10"/>
  <c r="Q326" i="10"/>
  <c r="R345" i="10"/>
  <c r="Q351" i="10"/>
  <c r="Q365" i="10"/>
  <c r="S372" i="10"/>
  <c r="S378" i="10"/>
  <c r="S392" i="10"/>
  <c r="S400" i="10"/>
  <c r="P417" i="10"/>
  <c r="T417" i="10" s="1"/>
  <c r="T463" i="10"/>
  <c r="T485" i="10"/>
  <c r="T565" i="10"/>
  <c r="S656" i="10"/>
  <c r="S52" i="10"/>
  <c r="Q71" i="10"/>
  <c r="Q106" i="10"/>
  <c r="S124" i="10"/>
  <c r="Q143" i="10"/>
  <c r="S260" i="10"/>
  <c r="S302" i="10"/>
  <c r="Q327" i="10"/>
  <c r="S339" i="10"/>
  <c r="S379" i="10"/>
  <c r="Q418" i="10"/>
  <c r="P475" i="10"/>
  <c r="T475" i="10" s="1"/>
  <c r="T1125" i="10"/>
  <c r="P13" i="10"/>
  <c r="T13" i="10" s="1"/>
  <c r="P81" i="10"/>
  <c r="T81" i="10" s="1"/>
  <c r="S116" i="10"/>
  <c r="Q135" i="10"/>
  <c r="P241" i="10"/>
  <c r="T241" i="10" s="1"/>
  <c r="Q261" i="10"/>
  <c r="Q267" i="10"/>
  <c r="Q286" i="10"/>
  <c r="Q303" i="10"/>
  <c r="P328" i="10"/>
  <c r="Q340" i="10"/>
  <c r="P380" i="10"/>
  <c r="T380" i="10" s="1"/>
  <c r="Q394" i="10"/>
  <c r="Q401" i="10"/>
  <c r="P442" i="10"/>
  <c r="T442" i="10" s="1"/>
  <c r="S602" i="10"/>
  <c r="T1079" i="10"/>
  <c r="S9" i="10"/>
  <c r="Q13" i="10"/>
  <c r="S63" i="10"/>
  <c r="Q81" i="10"/>
  <c r="S108" i="10"/>
  <c r="P153" i="10"/>
  <c r="T153" i="10" s="1"/>
  <c r="Q161" i="10"/>
  <c r="P207" i="10"/>
  <c r="S220" i="10"/>
  <c r="Q234" i="10"/>
  <c r="P274" i="10"/>
  <c r="T274" i="10" s="1"/>
  <c r="Q334" i="10"/>
  <c r="Q347" i="10"/>
  <c r="P354" i="10"/>
  <c r="T354" i="10" s="1"/>
  <c r="Q380" i="10"/>
  <c r="S430" i="10"/>
  <c r="S453" i="10"/>
  <c r="S466" i="10"/>
  <c r="Q523" i="10"/>
  <c r="P580" i="10"/>
  <c r="T580" i="10" s="1"/>
  <c r="S806" i="10"/>
  <c r="T1096" i="10"/>
  <c r="R9" i="10"/>
  <c r="S44" i="10"/>
  <c r="Q63" i="10"/>
  <c r="S135" i="10"/>
  <c r="S36" i="10"/>
  <c r="Q55" i="10"/>
  <c r="S100" i="10"/>
  <c r="Q127" i="10"/>
  <c r="Q170" i="10"/>
  <c r="Q178" i="10"/>
  <c r="S234" i="10"/>
  <c r="S268" i="10"/>
  <c r="Q293" i="10"/>
  <c r="Q310" i="10"/>
  <c r="S322" i="10"/>
  <c r="S334" i="10"/>
  <c r="S341" i="10"/>
  <c r="S354" i="10"/>
  <c r="P443" i="10"/>
  <c r="T443" i="10" s="1"/>
  <c r="T546" i="10"/>
  <c r="R591" i="10"/>
  <c r="Q626" i="10"/>
  <c r="S1072" i="10"/>
  <c r="T1156" i="10"/>
  <c r="T1253" i="10"/>
  <c r="P1072" i="10"/>
  <c r="S1144" i="10"/>
  <c r="T1157" i="10"/>
  <c r="S976" i="10"/>
  <c r="S1242" i="10"/>
  <c r="S5060" i="10"/>
  <c r="T1061" i="10"/>
  <c r="S1798" i="10"/>
  <c r="S897" i="10"/>
  <c r="T941" i="10"/>
  <c r="S1203" i="10"/>
  <c r="T1525" i="10"/>
  <c r="T47" i="10"/>
  <c r="R47" i="10"/>
  <c r="R110" i="10"/>
  <c r="T110" i="10"/>
  <c r="T119" i="10"/>
  <c r="R119" i="10"/>
  <c r="T154" i="10"/>
  <c r="R154" i="10"/>
  <c r="T222" i="10"/>
  <c r="R222" i="10"/>
  <c r="T342" i="10"/>
  <c r="R342" i="10"/>
  <c r="R102" i="10"/>
  <c r="T102" i="10"/>
  <c r="T111" i="10"/>
  <c r="R111" i="10"/>
  <c r="T146" i="10"/>
  <c r="R146" i="10"/>
  <c r="T186" i="10"/>
  <c r="R186" i="10"/>
  <c r="T250" i="10"/>
  <c r="R250" i="10"/>
  <c r="T305" i="10"/>
  <c r="R305" i="10"/>
  <c r="R16" i="10"/>
  <c r="T16" i="10"/>
  <c r="T39" i="10"/>
  <c r="R39" i="10"/>
  <c r="T103" i="10"/>
  <c r="R103" i="10"/>
  <c r="R230" i="10"/>
  <c r="T230" i="10"/>
  <c r="R270" i="10"/>
  <c r="T270" i="10"/>
  <c r="R324" i="10"/>
  <c r="T324" i="10"/>
  <c r="R94" i="10"/>
  <c r="T94" i="10"/>
  <c r="T194" i="10"/>
  <c r="R194" i="10"/>
  <c r="T31" i="10"/>
  <c r="R31" i="10"/>
  <c r="T95" i="10"/>
  <c r="R95" i="10"/>
  <c r="R238" i="10"/>
  <c r="T238" i="10"/>
  <c r="T202" i="10"/>
  <c r="R202" i="10"/>
  <c r="T344" i="10"/>
  <c r="R344" i="10"/>
  <c r="R398" i="10"/>
  <c r="T398" i="10"/>
  <c r="T87" i="10"/>
  <c r="R87" i="10"/>
  <c r="R166" i="10"/>
  <c r="T166" i="10"/>
  <c r="R174" i="10"/>
  <c r="T174" i="10"/>
  <c r="R182" i="10"/>
  <c r="T182" i="10"/>
  <c r="R246" i="10"/>
  <c r="T246" i="10"/>
  <c r="R307" i="10"/>
  <c r="T307" i="10"/>
  <c r="T415" i="10"/>
  <c r="R415" i="10"/>
  <c r="T158" i="10"/>
  <c r="R158" i="10"/>
  <c r="T24" i="10"/>
  <c r="R24" i="10"/>
  <c r="T258" i="10"/>
  <c r="R258" i="10"/>
  <c r="T167" i="10"/>
  <c r="R167" i="10"/>
  <c r="T175" i="10"/>
  <c r="R175" i="10"/>
  <c r="T210" i="10"/>
  <c r="R210" i="10"/>
  <c r="T79" i="10"/>
  <c r="R79" i="10"/>
  <c r="R150" i="10"/>
  <c r="T150" i="10"/>
  <c r="T159" i="10"/>
  <c r="R159" i="10"/>
  <c r="R190" i="10"/>
  <c r="T190" i="10"/>
  <c r="T351" i="10"/>
  <c r="R351" i="10"/>
  <c r="T142" i="10"/>
  <c r="R142" i="10"/>
  <c r="T151" i="10"/>
  <c r="R151" i="10"/>
  <c r="T218" i="10"/>
  <c r="R218" i="10"/>
  <c r="T266" i="10"/>
  <c r="R266" i="10"/>
  <c r="T359" i="10"/>
  <c r="R359" i="10"/>
  <c r="T427" i="10"/>
  <c r="R427" i="10"/>
  <c r="T71" i="10"/>
  <c r="R71" i="10"/>
  <c r="T143" i="10"/>
  <c r="R143" i="10"/>
  <c r="T198" i="10"/>
  <c r="R198" i="10"/>
  <c r="R254" i="10"/>
  <c r="T254" i="10"/>
  <c r="T379" i="10"/>
  <c r="R379" i="10"/>
  <c r="R134" i="10"/>
  <c r="T134" i="10"/>
  <c r="T226" i="10"/>
  <c r="R226" i="10"/>
  <c r="T273" i="10"/>
  <c r="R273" i="10"/>
  <c r="R206" i="10"/>
  <c r="T206" i="10"/>
  <c r="T126" i="10"/>
  <c r="R126" i="10"/>
  <c r="T234" i="10"/>
  <c r="R234" i="10"/>
  <c r="T334" i="10"/>
  <c r="R334" i="10"/>
  <c r="T361" i="10"/>
  <c r="R361" i="10"/>
  <c r="T63" i="10"/>
  <c r="R63" i="10"/>
  <c r="T127" i="10"/>
  <c r="R127" i="10"/>
  <c r="R262" i="10"/>
  <c r="T262" i="10"/>
  <c r="T135" i="10"/>
  <c r="R135" i="10"/>
  <c r="T55" i="10"/>
  <c r="R55" i="10"/>
  <c r="T170" i="10"/>
  <c r="R170" i="10"/>
  <c r="T178" i="10"/>
  <c r="R178" i="10"/>
  <c r="R214" i="10"/>
  <c r="T214" i="10"/>
  <c r="T287" i="10"/>
  <c r="R287" i="10"/>
  <c r="T310" i="10"/>
  <c r="R310" i="10"/>
  <c r="R118" i="10"/>
  <c r="T118" i="10"/>
  <c r="T162" i="10"/>
  <c r="R162" i="10"/>
  <c r="T242" i="10"/>
  <c r="R242" i="10"/>
  <c r="T288" i="10"/>
  <c r="R288" i="10"/>
  <c r="S15" i="10"/>
  <c r="S20" i="10"/>
  <c r="S86" i="10"/>
  <c r="S174" i="10"/>
  <c r="S198" i="10"/>
  <c r="S230" i="10"/>
  <c r="S238" i="10"/>
  <c r="S246" i="10"/>
  <c r="S254" i="10"/>
  <c r="S262" i="10"/>
  <c r="S270" i="10"/>
  <c r="P279" i="10"/>
  <c r="T279" i="10" s="1"/>
  <c r="S287" i="10"/>
  <c r="P299" i="10"/>
  <c r="T299" i="10" s="1"/>
  <c r="S307" i="10"/>
  <c r="P316" i="10"/>
  <c r="T316" i="10" s="1"/>
  <c r="S324" i="10"/>
  <c r="R327" i="10"/>
  <c r="Q330" i="10"/>
  <c r="Q333" i="10"/>
  <c r="P336" i="10"/>
  <c r="T336" i="10" s="1"/>
  <c r="S344" i="10"/>
  <c r="R347" i="10"/>
  <c r="Q350" i="10"/>
  <c r="P353" i="10"/>
  <c r="T353" i="10" s="1"/>
  <c r="S361" i="10"/>
  <c r="R364" i="10"/>
  <c r="Q367" i="10"/>
  <c r="P370" i="10"/>
  <c r="T370" i="10" s="1"/>
  <c r="S381" i="10"/>
  <c r="R384" i="10"/>
  <c r="Q387" i="10"/>
  <c r="P390" i="10"/>
  <c r="T390" i="10" s="1"/>
  <c r="S398" i="10"/>
  <c r="R401" i="10"/>
  <c r="Q404" i="10"/>
  <c r="P407" i="10"/>
  <c r="T407" i="10" s="1"/>
  <c r="S415" i="10"/>
  <c r="S418" i="10"/>
  <c r="S421" i="10"/>
  <c r="S424" i="10"/>
  <c r="S427" i="10"/>
  <c r="Q437" i="10"/>
  <c r="S440" i="10"/>
  <c r="P447" i="10"/>
  <c r="T447" i="10" s="1"/>
  <c r="Q450" i="10"/>
  <c r="T453" i="10"/>
  <c r="P457" i="10"/>
  <c r="T457" i="10" s="1"/>
  <c r="Q460" i="10"/>
  <c r="R463" i="10"/>
  <c r="Q470" i="10"/>
  <c r="R473" i="10"/>
  <c r="S476" i="10"/>
  <c r="R480" i="10"/>
  <c r="Q484" i="10"/>
  <c r="T488" i="10"/>
  <c r="R495" i="10"/>
  <c r="Q499" i="10"/>
  <c r="T503" i="10"/>
  <c r="P507" i="10"/>
  <c r="T507" i="10" s="1"/>
  <c r="T511" i="10"/>
  <c r="P515" i="10"/>
  <c r="T515" i="10" s="1"/>
  <c r="T519" i="10"/>
  <c r="S523" i="10"/>
  <c r="S527" i="10"/>
  <c r="R532" i="10"/>
  <c r="S536" i="10"/>
  <c r="T541" i="10"/>
  <c r="S555" i="10"/>
  <c r="P555" i="10"/>
  <c r="T555" i="10" s="1"/>
  <c r="T560" i="10"/>
  <c r="Q565" i="10"/>
  <c r="Q570" i="10"/>
  <c r="R575" i="10"/>
  <c r="Q586" i="10"/>
  <c r="S591" i="10"/>
  <c r="Q597" i="10"/>
  <c r="S603" i="10"/>
  <c r="P603" i="10"/>
  <c r="T603" i="10" s="1"/>
  <c r="Q608" i="10"/>
  <c r="T615" i="10"/>
  <c r="T620" i="10"/>
  <c r="S627" i="10"/>
  <c r="P627" i="10"/>
  <c r="T627" i="10" s="1"/>
  <c r="S632" i="10"/>
  <c r="Q639" i="10"/>
  <c r="T645" i="10"/>
  <c r="Q651" i="10"/>
  <c r="S657" i="10"/>
  <c r="R663" i="10"/>
  <c r="T677" i="10"/>
  <c r="P690" i="10"/>
  <c r="T690" i="10" s="1"/>
  <c r="S696" i="10"/>
  <c r="Q703" i="10"/>
  <c r="S709" i="10"/>
  <c r="P722" i="10"/>
  <c r="T722" i="10" s="1"/>
  <c r="S728" i="10"/>
  <c r="Q735" i="10"/>
  <c r="S741" i="10"/>
  <c r="P754" i="10"/>
  <c r="T754" i="10" s="1"/>
  <c r="S760" i="10"/>
  <c r="R767" i="10"/>
  <c r="T797" i="10"/>
  <c r="Q815" i="10"/>
  <c r="T824" i="10"/>
  <c r="S843" i="10"/>
  <c r="T861" i="10"/>
  <c r="Q879" i="10"/>
  <c r="T888" i="10"/>
  <c r="S907" i="10"/>
  <c r="S926" i="10"/>
  <c r="T935" i="10"/>
  <c r="T945" i="10"/>
  <c r="S956" i="10"/>
  <c r="S965" i="10"/>
  <c r="S977" i="10"/>
  <c r="P990" i="10"/>
  <c r="T990" i="10" s="1"/>
  <c r="S990" i="10"/>
  <c r="S1007" i="10"/>
  <c r="S1017" i="10"/>
  <c r="Q1108" i="10"/>
  <c r="P1181" i="10"/>
  <c r="T1181" i="10" s="1"/>
  <c r="S1181" i="10"/>
  <c r="R1192" i="10"/>
  <c r="S1216" i="10"/>
  <c r="P1216" i="10"/>
  <c r="T1216" i="10" s="1"/>
  <c r="T1228" i="10"/>
  <c r="T1242" i="10"/>
  <c r="S1278" i="10"/>
  <c r="T1306" i="10"/>
  <c r="P1348" i="10"/>
  <c r="T1348" i="10" s="1"/>
  <c r="S1348" i="10"/>
  <c r="T1495" i="10"/>
  <c r="T1655" i="10"/>
  <c r="S842" i="10"/>
  <c r="P842" i="10"/>
  <c r="T842" i="10" s="1"/>
  <c r="P7426" i="10"/>
  <c r="T7426" i="10" s="1"/>
  <c r="S7426" i="10"/>
  <c r="S7487" i="10"/>
  <c r="P7487" i="10"/>
  <c r="T7487" i="10" s="1"/>
  <c r="S38" i="10"/>
  <c r="S62" i="10"/>
  <c r="S70" i="10"/>
  <c r="S110" i="10"/>
  <c r="S118" i="10"/>
  <c r="S134" i="10"/>
  <c r="S142" i="10"/>
  <c r="S150" i="10"/>
  <c r="S166" i="10"/>
  <c r="S182" i="10"/>
  <c r="S190" i="10"/>
  <c r="S206" i="10"/>
  <c r="S222" i="10"/>
  <c r="R6" i="10"/>
  <c r="Q22" i="10"/>
  <c r="I24" i="10"/>
  <c r="I26" i="10" s="1"/>
  <c r="P28" i="10"/>
  <c r="R33" i="10"/>
  <c r="P36" i="10"/>
  <c r="P44" i="10"/>
  <c r="R49" i="10"/>
  <c r="P52" i="10"/>
  <c r="T52" i="10" s="1"/>
  <c r="R57" i="10"/>
  <c r="P60" i="10"/>
  <c r="T60" i="10" s="1"/>
  <c r="R65" i="10"/>
  <c r="P68" i="10"/>
  <c r="T68" i="10" s="1"/>
  <c r="R73" i="10"/>
  <c r="P76" i="10"/>
  <c r="T76" i="10" s="1"/>
  <c r="P84" i="10"/>
  <c r="T84" i="10" s="1"/>
  <c r="R89" i="10"/>
  <c r="P92" i="10"/>
  <c r="T92" i="10" s="1"/>
  <c r="R97" i="10"/>
  <c r="P100" i="10"/>
  <c r="T100" i="10" s="1"/>
  <c r="P108" i="10"/>
  <c r="T108" i="10" s="1"/>
  <c r="R113" i="10"/>
  <c r="P116" i="10"/>
  <c r="T116" i="10" s="1"/>
  <c r="R121" i="10"/>
  <c r="R129" i="10"/>
  <c r="R137" i="10"/>
  <c r="R145" i="10"/>
  <c r="R161" i="10"/>
  <c r="R177" i="10"/>
  <c r="R185" i="10"/>
  <c r="R193" i="10"/>
  <c r="R201" i="10"/>
  <c r="R209" i="10"/>
  <c r="R217" i="10"/>
  <c r="R225" i="10"/>
  <c r="R233" i="10"/>
  <c r="R249" i="10"/>
  <c r="R257" i="10"/>
  <c r="R265" i="10"/>
  <c r="S273" i="10"/>
  <c r="R276" i="10"/>
  <c r="Q279" i="10"/>
  <c r="P282" i="10"/>
  <c r="T282" i="10" s="1"/>
  <c r="S293" i="10"/>
  <c r="R296" i="10"/>
  <c r="Q299" i="10"/>
  <c r="S310" i="10"/>
  <c r="R313" i="10"/>
  <c r="Q316" i="10"/>
  <c r="S327" i="10"/>
  <c r="S330" i="10"/>
  <c r="R333" i="10"/>
  <c r="Q336" i="10"/>
  <c r="S347" i="10"/>
  <c r="R350" i="10"/>
  <c r="Q353" i="10"/>
  <c r="S364" i="10"/>
  <c r="R367" i="10"/>
  <c r="Q370" i="10"/>
  <c r="Q373" i="10"/>
  <c r="T381" i="10"/>
  <c r="S384" i="10"/>
  <c r="R387" i="10"/>
  <c r="Q390" i="10"/>
  <c r="S401" i="10"/>
  <c r="R404" i="10"/>
  <c r="Q407" i="10"/>
  <c r="P410" i="10"/>
  <c r="T410" i="10" s="1"/>
  <c r="T421" i="10"/>
  <c r="T424" i="10"/>
  <c r="P434" i="10"/>
  <c r="T434" i="10" s="1"/>
  <c r="S437" i="10"/>
  <c r="Q447" i="10"/>
  <c r="S450" i="10"/>
  <c r="Q457" i="10"/>
  <c r="R460" i="10"/>
  <c r="S463" i="10"/>
  <c r="P467" i="10"/>
  <c r="T467" i="10" s="1"/>
  <c r="R470" i="10"/>
  <c r="S473" i="10"/>
  <c r="T476" i="10"/>
  <c r="S480" i="10"/>
  <c r="R484" i="10"/>
  <c r="Q488" i="10"/>
  <c r="S495" i="10"/>
  <c r="S499" i="10"/>
  <c r="Q503" i="10"/>
  <c r="Q507" i="10"/>
  <c r="Q511" i="10"/>
  <c r="Q515" i="10"/>
  <c r="Q519" i="10"/>
  <c r="T528" i="10"/>
  <c r="S532" i="10"/>
  <c r="S537" i="10"/>
  <c r="P537" i="10"/>
  <c r="T537" i="10" s="1"/>
  <c r="Q541" i="10"/>
  <c r="Q555" i="10"/>
  <c r="Q560" i="10"/>
  <c r="S565" i="10"/>
  <c r="S570" i="10"/>
  <c r="S575" i="10"/>
  <c r="T581" i="10"/>
  <c r="S586" i="10"/>
  <c r="T592" i="10"/>
  <c r="S597" i="10"/>
  <c r="Q603" i="10"/>
  <c r="S608" i="10"/>
  <c r="Q615" i="10"/>
  <c r="T621" i="10"/>
  <c r="Q627" i="10"/>
  <c r="S633" i="10"/>
  <c r="R639" i="10"/>
  <c r="S645" i="10"/>
  <c r="S658" i="10"/>
  <c r="T664" i="10"/>
  <c r="T671" i="10"/>
  <c r="S677" i="10"/>
  <c r="S684" i="10"/>
  <c r="S691" i="10"/>
  <c r="P691" i="10"/>
  <c r="T691" i="10" s="1"/>
  <c r="S697" i="10"/>
  <c r="R703" i="10"/>
  <c r="S710" i="10"/>
  <c r="P710" i="10"/>
  <c r="T710" i="10" s="1"/>
  <c r="S716" i="10"/>
  <c r="S723" i="10"/>
  <c r="P723" i="10"/>
  <c r="T723" i="10" s="1"/>
  <c r="S729" i="10"/>
  <c r="R735" i="10"/>
  <c r="S742" i="10"/>
  <c r="P742" i="10"/>
  <c r="T742" i="10" s="1"/>
  <c r="S748" i="10"/>
  <c r="S755" i="10"/>
  <c r="P755" i="10"/>
  <c r="T755" i="10" s="1"/>
  <c r="S761" i="10"/>
  <c r="T775" i="10"/>
  <c r="T781" i="10"/>
  <c r="S788" i="10"/>
  <c r="S798" i="10"/>
  <c r="T807" i="10"/>
  <c r="S825" i="10"/>
  <c r="S834" i="10"/>
  <c r="P834" i="10"/>
  <c r="T834" i="10" s="1"/>
  <c r="S852" i="10"/>
  <c r="S862" i="10"/>
  <c r="T871" i="10"/>
  <c r="S889" i="10"/>
  <c r="S898" i="10"/>
  <c r="P898" i="10"/>
  <c r="T898" i="10" s="1"/>
  <c r="S916" i="10"/>
  <c r="S936" i="10"/>
  <c r="S946" i="10"/>
  <c r="T957" i="10"/>
  <c r="S978" i="10"/>
  <c r="P978" i="10"/>
  <c r="T978" i="10" s="1"/>
  <c r="T999" i="10"/>
  <c r="T1018" i="10"/>
  <c r="S1030" i="10"/>
  <c r="S1042" i="10"/>
  <c r="T1052" i="10"/>
  <c r="T1063" i="10"/>
  <c r="S1085" i="10"/>
  <c r="S1097" i="10"/>
  <c r="T1109" i="10"/>
  <c r="T1122" i="10"/>
  <c r="T1133" i="10"/>
  <c r="T1146" i="10"/>
  <c r="Q1169" i="10"/>
  <c r="Q1204" i="10"/>
  <c r="T1229" i="10"/>
  <c r="S1243" i="10"/>
  <c r="S1292" i="10"/>
  <c r="S1306" i="10"/>
  <c r="S1585" i="10"/>
  <c r="P1585" i="10"/>
  <c r="T1585" i="10" s="1"/>
  <c r="T1871" i="10"/>
  <c r="S2121" i="10"/>
  <c r="S550" i="10"/>
  <c r="P550" i="10"/>
  <c r="T550" i="10" s="1"/>
  <c r="S906" i="10"/>
  <c r="P906" i="10"/>
  <c r="T906" i="10" s="1"/>
  <c r="P1265" i="10"/>
  <c r="T1265" i="10" s="1"/>
  <c r="S1265" i="10"/>
  <c r="S121" i="10"/>
  <c r="Q124" i="10"/>
  <c r="S129" i="10"/>
  <c r="Q132" i="10"/>
  <c r="S137" i="10"/>
  <c r="Q140" i="10"/>
  <c r="S145" i="10"/>
  <c r="Q148" i="10"/>
  <c r="S153" i="10"/>
  <c r="Q156" i="10"/>
  <c r="S161" i="10"/>
  <c r="Q164" i="10"/>
  <c r="S169" i="10"/>
  <c r="Q172" i="10"/>
  <c r="S177" i="10"/>
  <c r="Q180" i="10"/>
  <c r="S185" i="10"/>
  <c r="Q188" i="10"/>
  <c r="S193" i="10"/>
  <c r="Q196" i="10"/>
  <c r="S201" i="10"/>
  <c r="Q204" i="10"/>
  <c r="S209" i="10"/>
  <c r="Q212" i="10"/>
  <c r="S217" i="10"/>
  <c r="Q220" i="10"/>
  <c r="S225" i="10"/>
  <c r="Q228" i="10"/>
  <c r="S233" i="10"/>
  <c r="Q236" i="10"/>
  <c r="S241" i="10"/>
  <c r="Q244" i="10"/>
  <c r="S249" i="10"/>
  <c r="Q252" i="10"/>
  <c r="S257" i="10"/>
  <c r="Q260" i="10"/>
  <c r="S265" i="10"/>
  <c r="Q268" i="10"/>
  <c r="S276" i="10"/>
  <c r="Q282" i="10"/>
  <c r="Q285" i="10"/>
  <c r="T293" i="10"/>
  <c r="S296" i="10"/>
  <c r="Q302" i="10"/>
  <c r="S313" i="10"/>
  <c r="Q319" i="10"/>
  <c r="S333" i="10"/>
  <c r="Q339" i="10"/>
  <c r="S350" i="10"/>
  <c r="Q356" i="10"/>
  <c r="S367" i="10"/>
  <c r="R373" i="10"/>
  <c r="Q376" i="10"/>
  <c r="S387" i="10"/>
  <c r="Q393" i="10"/>
  <c r="S404" i="10"/>
  <c r="Q410" i="10"/>
  <c r="Q413" i="10"/>
  <c r="Q434" i="10"/>
  <c r="Q444" i="10"/>
  <c r="Q454" i="10"/>
  <c r="S460" i="10"/>
  <c r="T464" i="10"/>
  <c r="Q467" i="10"/>
  <c r="S470" i="10"/>
  <c r="S484" i="10"/>
  <c r="R488" i="10"/>
  <c r="Q492" i="10"/>
  <c r="T496" i="10"/>
  <c r="R503" i="10"/>
  <c r="R511" i="10"/>
  <c r="R519" i="10"/>
  <c r="Q528" i="10"/>
  <c r="S541" i="10"/>
  <c r="T551" i="10"/>
  <c r="S560" i="10"/>
  <c r="S566" i="10"/>
  <c r="P566" i="10"/>
  <c r="T566" i="10" s="1"/>
  <c r="S571" i="10"/>
  <c r="P571" i="10"/>
  <c r="T571" i="10" s="1"/>
  <c r="T576" i="10"/>
  <c r="Q581" i="10"/>
  <c r="S587" i="10"/>
  <c r="P587" i="10"/>
  <c r="T587" i="10" s="1"/>
  <c r="Q592" i="10"/>
  <c r="S598" i="10"/>
  <c r="P598" i="10"/>
  <c r="T598" i="10" s="1"/>
  <c r="S609" i="10"/>
  <c r="R615" i="10"/>
  <c r="S621" i="10"/>
  <c r="S634" i="10"/>
  <c r="S639" i="10"/>
  <c r="S646" i="10"/>
  <c r="P646" i="10"/>
  <c r="T646" i="10" s="1"/>
  <c r="P658" i="10"/>
  <c r="T658" i="10" s="1"/>
  <c r="Q664" i="10"/>
  <c r="Q671" i="10"/>
  <c r="S678" i="10"/>
  <c r="P678" i="10"/>
  <c r="T678" i="10" s="1"/>
  <c r="T684" i="10"/>
  <c r="Q691" i="10"/>
  <c r="T704" i="10"/>
  <c r="T716" i="10"/>
  <c r="Q723" i="10"/>
  <c r="T736" i="10"/>
  <c r="T748" i="10"/>
  <c r="Q755" i="10"/>
  <c r="T768" i="10"/>
  <c r="Q775" i="10"/>
  <c r="S782" i="10"/>
  <c r="P782" i="10"/>
  <c r="T782" i="10" s="1"/>
  <c r="T789" i="10"/>
  <c r="Q807" i="10"/>
  <c r="T816" i="10"/>
  <c r="S835" i="10"/>
  <c r="T853" i="10"/>
  <c r="Q871" i="10"/>
  <c r="T880" i="10"/>
  <c r="S899" i="10"/>
  <c r="T917" i="10"/>
  <c r="T936" i="10"/>
  <c r="T946" i="10"/>
  <c r="S967" i="10"/>
  <c r="S979" i="10"/>
  <c r="T991" i="10"/>
  <c r="Q999" i="10"/>
  <c r="S1019" i="10"/>
  <c r="S1031" i="10"/>
  <c r="T1042" i="10"/>
  <c r="T1053" i="10"/>
  <c r="R1063" i="10"/>
  <c r="Q1073" i="10"/>
  <c r="T1085" i="10"/>
  <c r="S1098" i="10"/>
  <c r="R1122" i="10"/>
  <c r="T1170" i="10"/>
  <c r="S1194" i="10"/>
  <c r="S1218" i="10"/>
  <c r="T1335" i="10"/>
  <c r="S1424" i="10"/>
  <c r="P1424" i="10"/>
  <c r="T1424" i="10" s="1"/>
  <c r="Q1438" i="10"/>
  <c r="S651" i="10"/>
  <c r="P651" i="10"/>
  <c r="T651" i="10" s="1"/>
  <c r="S670" i="10"/>
  <c r="P670" i="10"/>
  <c r="T670" i="10" s="1"/>
  <c r="S774" i="10"/>
  <c r="P774" i="10"/>
  <c r="T774" i="10" s="1"/>
  <c r="G9" i="10"/>
  <c r="I21" i="10" s="1"/>
  <c r="I23" i="10" s="1"/>
  <c r="P22" i="10"/>
  <c r="S30" i="10"/>
  <c r="S46" i="10"/>
  <c r="S54" i="10"/>
  <c r="S78" i="10"/>
  <c r="S94" i="10"/>
  <c r="S102" i="10"/>
  <c r="S126" i="10"/>
  <c r="S158" i="10"/>
  <c r="S214" i="10"/>
  <c r="R124" i="10"/>
  <c r="R132" i="10"/>
  <c r="R140" i="10"/>
  <c r="R148" i="10"/>
  <c r="R156" i="10"/>
  <c r="R164" i="10"/>
  <c r="R172" i="10"/>
  <c r="R180" i="10"/>
  <c r="R188" i="10"/>
  <c r="R196" i="10"/>
  <c r="R204" i="10"/>
  <c r="R212" i="10"/>
  <c r="R220" i="10"/>
  <c r="R228" i="10"/>
  <c r="R236" i="10"/>
  <c r="R244" i="10"/>
  <c r="R252" i="10"/>
  <c r="R260" i="10"/>
  <c r="R268" i="10"/>
  <c r="R285" i="10"/>
  <c r="Q288" i="10"/>
  <c r="R302" i="10"/>
  <c r="Q305" i="10"/>
  <c r="R319" i="10"/>
  <c r="Q322" i="10"/>
  <c r="Q325" i="10"/>
  <c r="R339" i="10"/>
  <c r="Q342" i="10"/>
  <c r="R356" i="10"/>
  <c r="Q359" i="10"/>
  <c r="S373" i="10"/>
  <c r="R376" i="10"/>
  <c r="Q379" i="10"/>
  <c r="R393" i="10"/>
  <c r="Q396" i="10"/>
  <c r="R413" i="10"/>
  <c r="Q416" i="10"/>
  <c r="Q431" i="10"/>
  <c r="Q441" i="10"/>
  <c r="R444" i="10"/>
  <c r="R454" i="10"/>
  <c r="Q464" i="10"/>
  <c r="Q477" i="10"/>
  <c r="R481" i="10"/>
  <c r="S488" i="10"/>
  <c r="R492" i="10"/>
  <c r="Q496" i="10"/>
  <c r="S503" i="10"/>
  <c r="S511" i="10"/>
  <c r="S519" i="10"/>
  <c r="R524" i="10"/>
  <c r="S528" i="10"/>
  <c r="T533" i="10"/>
  <c r="S542" i="10"/>
  <c r="P542" i="10"/>
  <c r="T542" i="10" s="1"/>
  <c r="Q546" i="10"/>
  <c r="Q551" i="10"/>
  <c r="S561" i="10"/>
  <c r="Q571" i="10"/>
  <c r="Q576" i="10"/>
  <c r="S581" i="10"/>
  <c r="Q587" i="10"/>
  <c r="S592" i="10"/>
  <c r="S610" i="10"/>
  <c r="S615" i="10"/>
  <c r="S622" i="10"/>
  <c r="P622" i="10"/>
  <c r="T622" i="10" s="1"/>
  <c r="T634" i="10"/>
  <c r="T640" i="10"/>
  <c r="S652" i="10"/>
  <c r="Q658" i="10"/>
  <c r="S664" i="10"/>
  <c r="R671" i="10"/>
  <c r="T685" i="10"/>
  <c r="S698" i="10"/>
  <c r="Q704" i="10"/>
  <c r="T711" i="10"/>
  <c r="T717" i="10"/>
  <c r="S730" i="10"/>
  <c r="Q736" i="10"/>
  <c r="T743" i="10"/>
  <c r="T749" i="10"/>
  <c r="S762" i="10"/>
  <c r="S768" i="10"/>
  <c r="R775" i="10"/>
  <c r="S790" i="10"/>
  <c r="T799" i="10"/>
  <c r="S817" i="10"/>
  <c r="S826" i="10"/>
  <c r="P826" i="10"/>
  <c r="T826" i="10" s="1"/>
  <c r="S844" i="10"/>
  <c r="S854" i="10"/>
  <c r="T863" i="10"/>
  <c r="S881" i="10"/>
  <c r="S890" i="10"/>
  <c r="P890" i="10"/>
  <c r="T890" i="10" s="1"/>
  <c r="S908" i="10"/>
  <c r="S918" i="10"/>
  <c r="T947" i="10"/>
  <c r="S992" i="10"/>
  <c r="Q1008" i="10"/>
  <c r="S1032" i="10"/>
  <c r="T1043" i="10"/>
  <c r="R1053" i="10"/>
  <c r="T1064" i="10"/>
  <c r="T1074" i="10"/>
  <c r="S1099" i="10"/>
  <c r="T1123" i="10"/>
  <c r="T1135" i="10"/>
  <c r="T1147" i="10"/>
  <c r="S1171" i="10"/>
  <c r="T1219" i="10"/>
  <c r="S1453" i="10"/>
  <c r="S1643" i="10"/>
  <c r="T1786" i="10"/>
  <c r="S393" i="10"/>
  <c r="R396" i="10"/>
  <c r="Q399" i="10"/>
  <c r="S413" i="10"/>
  <c r="R416" i="10"/>
  <c r="Q419" i="10"/>
  <c r="Q422" i="10"/>
  <c r="Q425" i="10"/>
  <c r="Q428" i="10"/>
  <c r="R431" i="10"/>
  <c r="Q438" i="10"/>
  <c r="R441" i="10"/>
  <c r="S444" i="10"/>
  <c r="T448" i="10"/>
  <c r="Q451" i="10"/>
  <c r="S454" i="10"/>
  <c r="R464" i="10"/>
  <c r="T474" i="10"/>
  <c r="S477" i="10"/>
  <c r="S481" i="10"/>
  <c r="S492" i="10"/>
  <c r="R496" i="10"/>
  <c r="Q500" i="10"/>
  <c r="T504" i="10"/>
  <c r="T512" i="10"/>
  <c r="T520" i="10"/>
  <c r="S524" i="10"/>
  <c r="S529" i="10"/>
  <c r="P529" i="10"/>
  <c r="T529" i="10" s="1"/>
  <c r="Q533" i="10"/>
  <c r="Q542" i="10"/>
  <c r="S546" i="10"/>
  <c r="R551" i="10"/>
  <c r="S556" i="10"/>
  <c r="S576" i="10"/>
  <c r="S582" i="10"/>
  <c r="P582" i="10"/>
  <c r="T582" i="10" s="1"/>
  <c r="S593" i="10"/>
  <c r="T599" i="10"/>
  <c r="S604" i="10"/>
  <c r="T610" i="10"/>
  <c r="T616" i="10"/>
  <c r="S628" i="10"/>
  <c r="Q634" i="10"/>
  <c r="Q640" i="10"/>
  <c r="T647" i="10"/>
  <c r="T652" i="10"/>
  <c r="S659" i="10"/>
  <c r="P659" i="10"/>
  <c r="T659" i="10" s="1"/>
  <c r="S665" i="10"/>
  <c r="T672" i="10"/>
  <c r="T679" i="10"/>
  <c r="S685" i="10"/>
  <c r="T698" i="10"/>
  <c r="S704" i="10"/>
  <c r="Q711" i="10"/>
  <c r="S717" i="10"/>
  <c r="T730" i="10"/>
  <c r="S736" i="10"/>
  <c r="Q743" i="10"/>
  <c r="S749" i="10"/>
  <c r="T762" i="10"/>
  <c r="S769" i="10"/>
  <c r="T783" i="10"/>
  <c r="Q799" i="10"/>
  <c r="T808" i="10"/>
  <c r="S827" i="10"/>
  <c r="T845" i="10"/>
  <c r="Q863" i="10"/>
  <c r="T872" i="10"/>
  <c r="S891" i="10"/>
  <c r="T909" i="10"/>
  <c r="S927" i="10"/>
  <c r="T937" i="10"/>
  <c r="R947" i="10"/>
  <c r="S981" i="10"/>
  <c r="P981" i="10"/>
  <c r="T981" i="10" s="1"/>
  <c r="T1009" i="10"/>
  <c r="T1020" i="10"/>
  <c r="S1043" i="10"/>
  <c r="T1065" i="10"/>
  <c r="S1075" i="10"/>
  <c r="P1087" i="10"/>
  <c r="T1087" i="10" s="1"/>
  <c r="S1087" i="10"/>
  <c r="T1111" i="10"/>
  <c r="T1124" i="10"/>
  <c r="T1136" i="10"/>
  <c r="T1160" i="10"/>
  <c r="S1219" i="10"/>
  <c r="S1231" i="10"/>
  <c r="Q1244" i="10"/>
  <c r="Q1256" i="10"/>
  <c r="S1282" i="10"/>
  <c r="Q1410" i="10"/>
  <c r="T1514" i="10"/>
  <c r="T1574" i="10"/>
  <c r="P26" i="10"/>
  <c r="P34" i="10"/>
  <c r="P42" i="10"/>
  <c r="P50" i="10"/>
  <c r="P58" i="10"/>
  <c r="P66" i="10"/>
  <c r="P74" i="10"/>
  <c r="P82" i="10"/>
  <c r="P90" i="10"/>
  <c r="P98" i="10"/>
  <c r="P106" i="10"/>
  <c r="P114" i="10"/>
  <c r="P122" i="10"/>
  <c r="P130" i="10"/>
  <c r="P138" i="10"/>
  <c r="Q277" i="10"/>
  <c r="Q385" i="10"/>
  <c r="S396" i="10"/>
  <c r="Q402" i="10"/>
  <c r="Q405" i="10"/>
  <c r="T413" i="10"/>
  <c r="S416" i="10"/>
  <c r="R419" i="10"/>
  <c r="R422" i="10"/>
  <c r="R425" i="10"/>
  <c r="R428" i="10"/>
  <c r="S431" i="10"/>
  <c r="R438" i="10"/>
  <c r="S441" i="10"/>
  <c r="Q448" i="10"/>
  <c r="S451" i="10"/>
  <c r="T454" i="10"/>
  <c r="Q461" i="10"/>
  <c r="S464" i="10"/>
  <c r="T471" i="10"/>
  <c r="Q474" i="10"/>
  <c r="T477" i="10"/>
  <c r="T481" i="10"/>
  <c r="Q485" i="10"/>
  <c r="R489" i="10"/>
  <c r="T492" i="10"/>
  <c r="S496" i="10"/>
  <c r="R500" i="10"/>
  <c r="Q504" i="10"/>
  <c r="R508" i="10"/>
  <c r="Q512" i="10"/>
  <c r="R516" i="10"/>
  <c r="Q520" i="10"/>
  <c r="T524" i="10"/>
  <c r="S533" i="10"/>
  <c r="T538" i="10"/>
  <c r="S547" i="10"/>
  <c r="P547" i="10"/>
  <c r="T547" i="10" s="1"/>
  <c r="S551" i="10"/>
  <c r="T556" i="10"/>
  <c r="T567" i="10"/>
  <c r="S577" i="10"/>
  <c r="Q599" i="10"/>
  <c r="T604" i="10"/>
  <c r="Q610" i="10"/>
  <c r="Q616" i="10"/>
  <c r="T623" i="10"/>
  <c r="T628" i="10"/>
  <c r="S635" i="10"/>
  <c r="P635" i="10"/>
  <c r="T635" i="10" s="1"/>
  <c r="S640" i="10"/>
  <c r="Q647" i="10"/>
  <c r="T653" i="10"/>
  <c r="Q659" i="10"/>
  <c r="S666" i="10"/>
  <c r="Q672" i="10"/>
  <c r="Q679" i="10"/>
  <c r="S686" i="10"/>
  <c r="P686" i="10"/>
  <c r="T686" i="10" s="1"/>
  <c r="S692" i="10"/>
  <c r="S699" i="10"/>
  <c r="P699" i="10"/>
  <c r="T699" i="10" s="1"/>
  <c r="S705" i="10"/>
  <c r="R711" i="10"/>
  <c r="S718" i="10"/>
  <c r="P718" i="10"/>
  <c r="T718" i="10" s="1"/>
  <c r="S724" i="10"/>
  <c r="S731" i="10"/>
  <c r="P731" i="10"/>
  <c r="T731" i="10" s="1"/>
  <c r="S737" i="10"/>
  <c r="R743" i="10"/>
  <c r="S750" i="10"/>
  <c r="P750" i="10"/>
  <c r="T750" i="10" s="1"/>
  <c r="S756" i="10"/>
  <c r="S763" i="10"/>
  <c r="T776" i="10"/>
  <c r="Q783" i="10"/>
  <c r="T791" i="10"/>
  <c r="S809" i="10"/>
  <c r="S818" i="10"/>
  <c r="P818" i="10"/>
  <c r="T818" i="10" s="1"/>
  <c r="S836" i="10"/>
  <c r="S846" i="10"/>
  <c r="T855" i="10"/>
  <c r="S873" i="10"/>
  <c r="S882" i="10"/>
  <c r="P882" i="10"/>
  <c r="T882" i="10" s="1"/>
  <c r="S900" i="10"/>
  <c r="S910" i="10"/>
  <c r="T919" i="10"/>
  <c r="T928" i="10"/>
  <c r="S938" i="10"/>
  <c r="S959" i="10"/>
  <c r="S968" i="10"/>
  <c r="S993" i="10"/>
  <c r="S1001" i="10"/>
  <c r="S1010" i="10"/>
  <c r="S1021" i="10"/>
  <c r="T1044" i="10"/>
  <c r="S1055" i="10"/>
  <c r="S1088" i="10"/>
  <c r="T1100" i="10"/>
  <c r="S1112" i="10"/>
  <c r="R1136" i="10"/>
  <c r="S1149" i="10"/>
  <c r="T1172" i="10"/>
  <c r="S1184" i="10"/>
  <c r="T1220" i="10"/>
  <c r="R1269" i="10"/>
  <c r="P1283" i="10"/>
  <c r="T1283" i="10" s="1"/>
  <c r="S1283" i="10"/>
  <c r="P1323" i="10"/>
  <c r="T1323" i="10" s="1"/>
  <c r="S1323" i="10"/>
  <c r="T1396" i="10"/>
  <c r="S1469" i="10"/>
  <c r="T1631" i="10"/>
  <c r="P14" i="10"/>
  <c r="R405" i="10"/>
  <c r="Q408" i="10"/>
  <c r="S419" i="10"/>
  <c r="S422" i="10"/>
  <c r="S425" i="10"/>
  <c r="S428" i="10"/>
  <c r="T432" i="10"/>
  <c r="Q435" i="10"/>
  <c r="S438" i="10"/>
  <c r="R448" i="10"/>
  <c r="T451" i="10"/>
  <c r="S461" i="10"/>
  <c r="Q471" i="10"/>
  <c r="S474" i="10"/>
  <c r="S478" i="10"/>
  <c r="P478" i="10"/>
  <c r="T478" i="10" s="1"/>
  <c r="S485" i="10"/>
  <c r="S489" i="10"/>
  <c r="S500" i="10"/>
  <c r="R504" i="10"/>
  <c r="S508" i="10"/>
  <c r="R512" i="10"/>
  <c r="S516" i="10"/>
  <c r="S520" i="10"/>
  <c r="T525" i="10"/>
  <c r="S534" i="10"/>
  <c r="P534" i="10"/>
  <c r="T534" i="10" s="1"/>
  <c r="Q538" i="10"/>
  <c r="Q547" i="10"/>
  <c r="T552" i="10"/>
  <c r="T557" i="10"/>
  <c r="P562" i="10"/>
  <c r="T562" i="10" s="1"/>
  <c r="Q567" i="10"/>
  <c r="S572" i="10"/>
  <c r="T583" i="10"/>
  <c r="S588" i="10"/>
  <c r="P594" i="10"/>
  <c r="T594" i="10" s="1"/>
  <c r="R599" i="10"/>
  <c r="T605" i="10"/>
  <c r="S611" i="10"/>
  <c r="P611" i="10"/>
  <c r="T611" i="10" s="1"/>
  <c r="S616" i="10"/>
  <c r="Q623" i="10"/>
  <c r="T629" i="10"/>
  <c r="Q635" i="10"/>
  <c r="S641" i="10"/>
  <c r="R647" i="10"/>
  <c r="S653" i="10"/>
  <c r="P666" i="10"/>
  <c r="T666" i="10" s="1"/>
  <c r="S672" i="10"/>
  <c r="R679" i="10"/>
  <c r="T692" i="10"/>
  <c r="Q699" i="10"/>
  <c r="T712" i="10"/>
  <c r="T724" i="10"/>
  <c r="Q731" i="10"/>
  <c r="T744" i="10"/>
  <c r="T756" i="10"/>
  <c r="Q763" i="10"/>
  <c r="S770" i="10"/>
  <c r="S776" i="10"/>
  <c r="R783" i="10"/>
  <c r="Q791" i="10"/>
  <c r="T800" i="10"/>
  <c r="S819" i="10"/>
  <c r="T837" i="10"/>
  <c r="Q855" i="10"/>
  <c r="T864" i="10"/>
  <c r="S883" i="10"/>
  <c r="T901" i="10"/>
  <c r="Q919" i="10"/>
  <c r="S929" i="10"/>
  <c r="S949" i="10"/>
  <c r="T960" i="10"/>
  <c r="S969" i="10"/>
  <c r="S983" i="10"/>
  <c r="T993" i="10"/>
  <c r="S1034" i="10"/>
  <c r="P1034" i="10"/>
  <c r="T1034" i="10" s="1"/>
  <c r="S1045" i="10"/>
  <c r="S1076" i="10"/>
  <c r="T1149" i="10"/>
  <c r="S1161" i="10"/>
  <c r="S1196" i="10"/>
  <c r="T1208" i="10"/>
  <c r="T1221" i="10"/>
  <c r="S1258" i="10"/>
  <c r="P1297" i="10"/>
  <c r="T1297" i="10" s="1"/>
  <c r="S1297" i="10"/>
  <c r="T1324" i="10"/>
  <c r="Q1367" i="10"/>
  <c r="S1381" i="10"/>
  <c r="Q82" i="10"/>
  <c r="Q90" i="10"/>
  <c r="Q98" i="10"/>
  <c r="Q19" i="10"/>
  <c r="P29" i="10"/>
  <c r="P37" i="10"/>
  <c r="P45" i="10"/>
  <c r="P53" i="10"/>
  <c r="P61" i="10"/>
  <c r="P69" i="10"/>
  <c r="P77" i="10"/>
  <c r="P85" i="10"/>
  <c r="P93" i="10"/>
  <c r="P101" i="10"/>
  <c r="P109" i="10"/>
  <c r="P117" i="10"/>
  <c r="P125" i="10"/>
  <c r="P133" i="10"/>
  <c r="P141" i="10"/>
  <c r="P149" i="10"/>
  <c r="P157" i="10"/>
  <c r="P165" i="10"/>
  <c r="P173" i="10"/>
  <c r="P181" i="10"/>
  <c r="P189" i="10"/>
  <c r="P197" i="10"/>
  <c r="P205" i="10"/>
  <c r="P213" i="10"/>
  <c r="P221" i="10"/>
  <c r="P229" i="10"/>
  <c r="P237" i="10"/>
  <c r="P245" i="10"/>
  <c r="P253" i="10"/>
  <c r="P261" i="10"/>
  <c r="P269" i="10"/>
  <c r="S277" i="10"/>
  <c r="P286" i="10"/>
  <c r="P303" i="10"/>
  <c r="P323" i="10"/>
  <c r="P340" i="10"/>
  <c r="Q357" i="10"/>
  <c r="P360" i="10"/>
  <c r="T365" i="10"/>
  <c r="S368" i="10"/>
  <c r="R371" i="10"/>
  <c r="Q374" i="10"/>
  <c r="P377" i="10"/>
  <c r="S385" i="10"/>
  <c r="R388" i="10"/>
  <c r="Q391" i="10"/>
  <c r="P394" i="10"/>
  <c r="T394" i="10" s="1"/>
  <c r="S405" i="10"/>
  <c r="R408" i="10"/>
  <c r="Q411" i="10"/>
  <c r="P414" i="10"/>
  <c r="T414" i="10" s="1"/>
  <c r="T419" i="10"/>
  <c r="T422" i="10"/>
  <c r="T425" i="10"/>
  <c r="T428" i="10"/>
  <c r="Q432" i="10"/>
  <c r="T438" i="10"/>
  <c r="Q445" i="10"/>
  <c r="S448" i="10"/>
  <c r="P455" i="10"/>
  <c r="T455" i="10" s="1"/>
  <c r="Q458" i="10"/>
  <c r="P465" i="10"/>
  <c r="T465" i="10" s="1"/>
  <c r="Q468" i="10"/>
  <c r="R471" i="10"/>
  <c r="Q478" i="10"/>
  <c r="Q493" i="10"/>
  <c r="R497" i="10"/>
  <c r="T500" i="10"/>
  <c r="S504" i="10"/>
  <c r="T508" i="10"/>
  <c r="S512" i="10"/>
  <c r="T516" i="10"/>
  <c r="S521" i="10"/>
  <c r="P521" i="10"/>
  <c r="T521" i="10" s="1"/>
  <c r="Q525" i="10"/>
  <c r="Q534" i="10"/>
  <c r="S538" i="10"/>
  <c r="T543" i="10"/>
  <c r="Q552" i="10"/>
  <c r="Q557" i="10"/>
  <c r="Q562" i="10"/>
  <c r="R567" i="10"/>
  <c r="Q583" i="10"/>
  <c r="T588" i="10"/>
  <c r="Q594" i="10"/>
  <c r="S599" i="10"/>
  <c r="Q605" i="10"/>
  <c r="Q611" i="10"/>
  <c r="S617" i="10"/>
  <c r="R623" i="10"/>
  <c r="S629" i="10"/>
  <c r="S642" i="10"/>
  <c r="S647" i="10"/>
  <c r="S654" i="10"/>
  <c r="P654" i="10"/>
  <c r="T654" i="10" s="1"/>
  <c r="S667" i="10"/>
  <c r="P667" i="10"/>
  <c r="T667" i="10" s="1"/>
  <c r="S673" i="10"/>
  <c r="T680" i="10"/>
  <c r="T687" i="10"/>
  <c r="T693" i="10"/>
  <c r="S706" i="10"/>
  <c r="Q712" i="10"/>
  <c r="T719" i="10"/>
  <c r="T725" i="10"/>
  <c r="S738" i="10"/>
  <c r="Q744" i="10"/>
  <c r="T751" i="10"/>
  <c r="T757" i="10"/>
  <c r="T770" i="10"/>
  <c r="S777" i="10"/>
  <c r="S801" i="10"/>
  <c r="S810" i="10"/>
  <c r="P810" i="10"/>
  <c r="T810" i="10" s="1"/>
  <c r="S828" i="10"/>
  <c r="S838" i="10"/>
  <c r="T847" i="10"/>
  <c r="S865" i="10"/>
  <c r="S874" i="10"/>
  <c r="P874" i="10"/>
  <c r="T874" i="10" s="1"/>
  <c r="S892" i="10"/>
  <c r="S902" i="10"/>
  <c r="T911" i="10"/>
  <c r="T930" i="10"/>
  <c r="S939" i="10"/>
  <c r="P939" i="10"/>
  <c r="T939" i="10" s="1"/>
  <c r="S961" i="10"/>
  <c r="S970" i="10"/>
  <c r="T1002" i="10"/>
  <c r="S1023" i="10"/>
  <c r="S1035" i="10"/>
  <c r="S1066" i="10"/>
  <c r="T1077" i="10"/>
  <c r="T1090" i="10"/>
  <c r="T1101" i="10"/>
  <c r="T1114" i="10"/>
  <c r="S1138" i="10"/>
  <c r="S1162" i="10"/>
  <c r="Q1173" i="10"/>
  <c r="T1197" i="10"/>
  <c r="S1234" i="10"/>
  <c r="S1259" i="10"/>
  <c r="T1298" i="10"/>
  <c r="S1311" i="10"/>
  <c r="Q1354" i="10"/>
  <c r="T1486" i="10"/>
  <c r="T1562" i="10"/>
  <c r="P19" i="10"/>
  <c r="Q26" i="10"/>
  <c r="Q34" i="10"/>
  <c r="Q50" i="10"/>
  <c r="Q66" i="10"/>
  <c r="S7" i="10"/>
  <c r="Q125" i="10"/>
  <c r="Q133" i="10"/>
  <c r="Q141" i="10"/>
  <c r="Q165" i="10"/>
  <c r="Q189" i="10"/>
  <c r="Q197" i="10"/>
  <c r="Q205" i="10"/>
  <c r="Q213" i="10"/>
  <c r="Q221" i="10"/>
  <c r="Q229" i="10"/>
  <c r="Q237" i="10"/>
  <c r="Q245" i="10"/>
  <c r="R432" i="10"/>
  <c r="S445" i="10"/>
  <c r="Q455" i="10"/>
  <c r="S458" i="10"/>
  <c r="Q465" i="10"/>
  <c r="R468" i="10"/>
  <c r="S471" i="10"/>
  <c r="Q482" i="10"/>
  <c r="S486" i="10"/>
  <c r="P486" i="10"/>
  <c r="T486" i="10" s="1"/>
  <c r="S493" i="10"/>
  <c r="S497" i="10"/>
  <c r="S505" i="10"/>
  <c r="P505" i="10"/>
  <c r="T505" i="10" s="1"/>
  <c r="S513" i="10"/>
  <c r="P513" i="10"/>
  <c r="T513" i="10" s="1"/>
  <c r="S525" i="10"/>
  <c r="P530" i="10"/>
  <c r="T530" i="10" s="1"/>
  <c r="T539" i="10"/>
  <c r="Q543" i="10"/>
  <c r="S552" i="10"/>
  <c r="S557" i="10"/>
  <c r="S567" i="10"/>
  <c r="T573" i="10"/>
  <c r="P578" i="10"/>
  <c r="T578" i="10" s="1"/>
  <c r="R583" i="10"/>
  <c r="T589" i="10"/>
  <c r="T600" i="10"/>
  <c r="S605" i="10"/>
  <c r="S618" i="10"/>
  <c r="S623" i="10"/>
  <c r="S630" i="10"/>
  <c r="P630" i="10"/>
  <c r="T630" i="10" s="1"/>
  <c r="P642" i="10"/>
  <c r="T642" i="10" s="1"/>
  <c r="T648" i="10"/>
  <c r="S660" i="10"/>
  <c r="Q667" i="10"/>
  <c r="S674" i="10"/>
  <c r="Q680" i="10"/>
  <c r="Q687" i="10"/>
  <c r="S693" i="10"/>
  <c r="P706" i="10"/>
  <c r="T706" i="10" s="1"/>
  <c r="S712" i="10"/>
  <c r="Q719" i="10"/>
  <c r="S725" i="10"/>
  <c r="P738" i="10"/>
  <c r="T738" i="10" s="1"/>
  <c r="S744" i="10"/>
  <c r="Q751" i="10"/>
  <c r="S757" i="10"/>
  <c r="S771" i="10"/>
  <c r="T784" i="10"/>
  <c r="T792" i="10"/>
  <c r="S811" i="10"/>
  <c r="T829" i="10"/>
  <c r="Q847" i="10"/>
  <c r="T856" i="10"/>
  <c r="S875" i="10"/>
  <c r="T893" i="10"/>
  <c r="Q911" i="10"/>
  <c r="T920" i="10"/>
  <c r="R930" i="10"/>
  <c r="T940" i="10"/>
  <c r="R950" i="10"/>
  <c r="T961" i="10"/>
  <c r="S984" i="10"/>
  <c r="P984" i="10"/>
  <c r="T984" i="10" s="1"/>
  <c r="T994" i="10"/>
  <c r="Q1002" i="10"/>
  <c r="Q1011" i="10"/>
  <c r="T1036" i="10"/>
  <c r="S1047" i="10"/>
  <c r="S1056" i="10"/>
  <c r="T1067" i="10"/>
  <c r="R1090" i="10"/>
  <c r="S1139" i="10"/>
  <c r="P1151" i="10"/>
  <c r="T1151" i="10" s="1"/>
  <c r="S1151" i="10"/>
  <c r="S1163" i="10"/>
  <c r="T1186" i="10"/>
  <c r="S1210" i="10"/>
  <c r="S1235" i="10"/>
  <c r="T1620" i="10"/>
  <c r="T1842" i="10"/>
  <c r="Q74" i="10"/>
  <c r="S14" i="10"/>
  <c r="Q37" i="10"/>
  <c r="Q69" i="10"/>
  <c r="Q117" i="10"/>
  <c r="P12" i="10"/>
  <c r="P17" i="10"/>
  <c r="P21" i="10"/>
  <c r="P32" i="10"/>
  <c r="P40" i="10"/>
  <c r="P48" i="10"/>
  <c r="P56" i="10"/>
  <c r="P64" i="10"/>
  <c r="P72" i="10"/>
  <c r="P80" i="10"/>
  <c r="P88" i="10"/>
  <c r="P96" i="10"/>
  <c r="P104" i="10"/>
  <c r="P112" i="10"/>
  <c r="P120" i="10"/>
  <c r="P128" i="10"/>
  <c r="P136" i="10"/>
  <c r="P144" i="10"/>
  <c r="P152" i="10"/>
  <c r="P160" i="10"/>
  <c r="P168" i="10"/>
  <c r="P176" i="10"/>
  <c r="P184" i="10"/>
  <c r="P192" i="10"/>
  <c r="P200" i="10"/>
  <c r="P208" i="10"/>
  <c r="P216" i="10"/>
  <c r="P224" i="10"/>
  <c r="P232" i="10"/>
  <c r="P240" i="10"/>
  <c r="P248" i="10"/>
  <c r="P256" i="10"/>
  <c r="P264" i="10"/>
  <c r="P275" i="10"/>
  <c r="P292" i="10"/>
  <c r="T292" i="10" s="1"/>
  <c r="Q309" i="10"/>
  <c r="P312" i="10"/>
  <c r="T312" i="10" s="1"/>
  <c r="P329" i="10"/>
  <c r="T329" i="10" s="1"/>
  <c r="P346" i="10"/>
  <c r="T346" i="10" s="1"/>
  <c r="S357" i="10"/>
  <c r="P366" i="10"/>
  <c r="T366" i="10" s="1"/>
  <c r="P383" i="10"/>
  <c r="T383" i="10" s="1"/>
  <c r="P403" i="10"/>
  <c r="T403" i="10" s="1"/>
  <c r="T408" i="10"/>
  <c r="S411" i="10"/>
  <c r="Q417" i="10"/>
  <c r="P420" i="10"/>
  <c r="T420" i="10" s="1"/>
  <c r="P423" i="10"/>
  <c r="T423" i="10" s="1"/>
  <c r="P426" i="10"/>
  <c r="T426" i="10" s="1"/>
  <c r="Q429" i="10"/>
  <c r="S432" i="10"/>
  <c r="P439" i="10"/>
  <c r="T439" i="10" s="1"/>
  <c r="Q442" i="10"/>
  <c r="P449" i="10"/>
  <c r="T449" i="10" s="1"/>
  <c r="Q452" i="10"/>
  <c r="Q462" i="10"/>
  <c r="S468" i="10"/>
  <c r="T472" i="10"/>
  <c r="Q475" i="10"/>
  <c r="S482" i="10"/>
  <c r="Q486" i="10"/>
  <c r="P490" i="10"/>
  <c r="T490" i="10" s="1"/>
  <c r="T493" i="10"/>
  <c r="T497" i="10"/>
  <c r="Q501" i="10"/>
  <c r="Q509" i="10"/>
  <c r="Q517" i="10"/>
  <c r="S526" i="10"/>
  <c r="P526" i="10"/>
  <c r="T526" i="10" s="1"/>
  <c r="Q530" i="10"/>
  <c r="Q539" i="10"/>
  <c r="R543" i="10"/>
  <c r="R548" i="10"/>
  <c r="S553" i="10"/>
  <c r="S558" i="10"/>
  <c r="P558" i="10"/>
  <c r="T558" i="10" s="1"/>
  <c r="S563" i="10"/>
  <c r="P563" i="10"/>
  <c r="T563" i="10" s="1"/>
  <c r="T568" i="10"/>
  <c r="Q573" i="10"/>
  <c r="Q578" i="10"/>
  <c r="S583" i="10"/>
  <c r="Q589" i="10"/>
  <c r="S595" i="10"/>
  <c r="P595" i="10"/>
  <c r="T595" i="10" s="1"/>
  <c r="Q600" i="10"/>
  <c r="S606" i="10"/>
  <c r="P606" i="10"/>
  <c r="T606" i="10" s="1"/>
  <c r="T618" i="10"/>
  <c r="T624" i="10"/>
  <c r="S636" i="10"/>
  <c r="Q642" i="10"/>
  <c r="Q648" i="10"/>
  <c r="T655" i="10"/>
  <c r="T660" i="10"/>
  <c r="T674" i="10"/>
  <c r="S680" i="10"/>
  <c r="R687" i="10"/>
  <c r="S694" i="10"/>
  <c r="P694" i="10"/>
  <c r="T694" i="10" s="1"/>
  <c r="S700" i="10"/>
  <c r="S707" i="10"/>
  <c r="P707" i="10"/>
  <c r="T707" i="10" s="1"/>
  <c r="S713" i="10"/>
  <c r="R719" i="10"/>
  <c r="S726" i="10"/>
  <c r="P726" i="10"/>
  <c r="T726" i="10" s="1"/>
  <c r="S732" i="10"/>
  <c r="S739" i="10"/>
  <c r="P739" i="10"/>
  <c r="T739" i="10" s="1"/>
  <c r="S745" i="10"/>
  <c r="R751" i="10"/>
  <c r="S758" i="10"/>
  <c r="P758" i="10"/>
  <c r="T758" i="10" s="1"/>
  <c r="S764" i="10"/>
  <c r="Q771" i="10"/>
  <c r="S778" i="10"/>
  <c r="S784" i="10"/>
  <c r="S793" i="10"/>
  <c r="S802" i="10"/>
  <c r="P802" i="10"/>
  <c r="T802" i="10" s="1"/>
  <c r="S820" i="10"/>
  <c r="S830" i="10"/>
  <c r="T839" i="10"/>
  <c r="S857" i="10"/>
  <c r="S866" i="10"/>
  <c r="P866" i="10"/>
  <c r="T866" i="10" s="1"/>
  <c r="S884" i="10"/>
  <c r="S894" i="10"/>
  <c r="T903" i="10"/>
  <c r="S921" i="10"/>
  <c r="T931" i="10"/>
  <c r="T951" i="10"/>
  <c r="T985" i="10"/>
  <c r="S1024" i="10"/>
  <c r="P1024" i="10"/>
  <c r="T1024" i="10" s="1"/>
  <c r="S1037" i="10"/>
  <c r="T1047" i="10"/>
  <c r="T1057" i="10"/>
  <c r="T1068" i="10"/>
  <c r="T1091" i="10"/>
  <c r="T1103" i="10"/>
  <c r="T1115" i="10"/>
  <c r="T1128" i="10"/>
  <c r="S1152" i="10"/>
  <c r="S1187" i="10"/>
  <c r="T1210" i="10"/>
  <c r="S1223" i="10"/>
  <c r="P1236" i="10"/>
  <c r="T1236" i="10" s="1"/>
  <c r="S1236" i="10"/>
  <c r="T1248" i="10"/>
  <c r="S1341" i="10"/>
  <c r="Q1550" i="10"/>
  <c r="T1700" i="10"/>
  <c r="Q101" i="10"/>
  <c r="S29" i="10"/>
  <c r="S109" i="10"/>
  <c r="Q112" i="10"/>
  <c r="Q128" i="10"/>
  <c r="Q136" i="10"/>
  <c r="S149" i="10"/>
  <c r="Q152" i="10"/>
  <c r="Q160" i="10"/>
  <c r="Q176" i="10"/>
  <c r="Q192" i="10"/>
  <c r="Q208" i="10"/>
  <c r="Q216" i="10"/>
  <c r="Q224" i="10"/>
  <c r="Q232" i="10"/>
  <c r="Q240" i="10"/>
  <c r="Q248" i="10"/>
  <c r="Q256" i="10"/>
  <c r="Q264" i="10"/>
  <c r="Q275" i="10"/>
  <c r="P278" i="10"/>
  <c r="Q292" i="10"/>
  <c r="P295" i="10"/>
  <c r="R309" i="10"/>
  <c r="Q312" i="10"/>
  <c r="P315" i="10"/>
  <c r="R326" i="10"/>
  <c r="Q329" i="10"/>
  <c r="P332" i="10"/>
  <c r="R343" i="10"/>
  <c r="Q346" i="10"/>
  <c r="Q349" i="10"/>
  <c r="P352" i="10"/>
  <c r="Q366" i="10"/>
  <c r="P369" i="10"/>
  <c r="R380" i="10"/>
  <c r="Q383" i="10"/>
  <c r="P386" i="10"/>
  <c r="T386" i="10" s="1"/>
  <c r="S397" i="10"/>
  <c r="R400" i="10"/>
  <c r="Q403" i="10"/>
  <c r="P406" i="10"/>
  <c r="T406" i="10" s="1"/>
  <c r="Q420" i="10"/>
  <c r="Q423" i="10"/>
  <c r="Q426" i="10"/>
  <c r="S429" i="10"/>
  <c r="P436" i="10"/>
  <c r="T436" i="10" s="1"/>
  <c r="Q439" i="10"/>
  <c r="Q449" i="10"/>
  <c r="R452" i="10"/>
  <c r="P459" i="10"/>
  <c r="T459" i="10" s="1"/>
  <c r="R462" i="10"/>
  <c r="Q472" i="10"/>
  <c r="P479" i="10"/>
  <c r="T479" i="10" s="1"/>
  <c r="Q490" i="10"/>
  <c r="S494" i="10"/>
  <c r="P494" i="10"/>
  <c r="T494" i="10" s="1"/>
  <c r="S501" i="10"/>
  <c r="S509" i="10"/>
  <c r="S517" i="10"/>
  <c r="Q526" i="10"/>
  <c r="T535" i="10"/>
  <c r="S539" i="10"/>
  <c r="S543" i="10"/>
  <c r="S548" i="10"/>
  <c r="Q563" i="10"/>
  <c r="Q568" i="10"/>
  <c r="S573" i="10"/>
  <c r="T584" i="10"/>
  <c r="S589" i="10"/>
  <c r="Q595" i="10"/>
  <c r="S600" i="10"/>
  <c r="S612" i="10"/>
  <c r="Q618" i="10"/>
  <c r="Q624" i="10"/>
  <c r="T631" i="10"/>
  <c r="T636" i="10"/>
  <c r="S643" i="10"/>
  <c r="P643" i="10"/>
  <c r="T643" i="10" s="1"/>
  <c r="S648" i="10"/>
  <c r="Q655" i="10"/>
  <c r="T661" i="10"/>
  <c r="S675" i="10"/>
  <c r="P675" i="10"/>
  <c r="T675" i="10" s="1"/>
  <c r="S681" i="10"/>
  <c r="T688" i="10"/>
  <c r="T700" i="10"/>
  <c r="Q707" i="10"/>
  <c r="T720" i="10"/>
  <c r="T732" i="10"/>
  <c r="Q739" i="10"/>
  <c r="T752" i="10"/>
  <c r="T764" i="10"/>
  <c r="P778" i="10"/>
  <c r="T778" i="10" s="1"/>
  <c r="S785" i="10"/>
  <c r="S803" i="10"/>
  <c r="T821" i="10"/>
  <c r="Q839" i="10"/>
  <c r="T848" i="10"/>
  <c r="S867" i="10"/>
  <c r="T885" i="10"/>
  <c r="Q903" i="10"/>
  <c r="T912" i="10"/>
  <c r="S952" i="10"/>
  <c r="T971" i="10"/>
  <c r="S986" i="10"/>
  <c r="T995" i="10"/>
  <c r="S1013" i="10"/>
  <c r="T1025" i="10"/>
  <c r="T1037" i="10"/>
  <c r="S1048" i="10"/>
  <c r="S1058" i="10"/>
  <c r="T1092" i="10"/>
  <c r="T1104" i="10"/>
  <c r="Q1140" i="10"/>
  <c r="T1176" i="10"/>
  <c r="S1224" i="10"/>
  <c r="T1260" i="10"/>
  <c r="S1287" i="10"/>
  <c r="S1314" i="10"/>
  <c r="Q1431" i="10"/>
  <c r="S1445" i="10"/>
  <c r="Q1504" i="10"/>
  <c r="S1678" i="10"/>
  <c r="T1766" i="10"/>
  <c r="T1832" i="10"/>
  <c r="C24" i="10"/>
  <c r="D24" i="10" s="1"/>
  <c r="Q45" i="10"/>
  <c r="Q21" i="10"/>
  <c r="Q40" i="10"/>
  <c r="S53" i="10"/>
  <c r="Q80" i="10"/>
  <c r="S85" i="10"/>
  <c r="Q104" i="10"/>
  <c r="Q120" i="10"/>
  <c r="Q144" i="10"/>
  <c r="S157" i="10"/>
  <c r="Q168" i="10"/>
  <c r="Q184" i="10"/>
  <c r="Q200" i="10"/>
  <c r="P8" i="10"/>
  <c r="T8" i="10" s="1"/>
  <c r="Q10" i="10"/>
  <c r="P27" i="10"/>
  <c r="T27" i="10" s="1"/>
  <c r="P35" i="10"/>
  <c r="T35" i="10" s="1"/>
  <c r="P43" i="10"/>
  <c r="T43" i="10" s="1"/>
  <c r="P51" i="10"/>
  <c r="T51" i="10" s="1"/>
  <c r="P59" i="10"/>
  <c r="T59" i="10" s="1"/>
  <c r="P67" i="10"/>
  <c r="T67" i="10" s="1"/>
  <c r="P75" i="10"/>
  <c r="T75" i="10" s="1"/>
  <c r="P83" i="10"/>
  <c r="T83" i="10" s="1"/>
  <c r="P91" i="10"/>
  <c r="T91" i="10" s="1"/>
  <c r="P99" i="10"/>
  <c r="T99" i="10" s="1"/>
  <c r="P107" i="10"/>
  <c r="T107" i="10" s="1"/>
  <c r="P115" i="10"/>
  <c r="T115" i="10" s="1"/>
  <c r="P123" i="10"/>
  <c r="T123" i="10" s="1"/>
  <c r="P131" i="10"/>
  <c r="T131" i="10" s="1"/>
  <c r="P139" i="10"/>
  <c r="T139" i="10" s="1"/>
  <c r="P147" i="10"/>
  <c r="T147" i="10" s="1"/>
  <c r="P155" i="10"/>
  <c r="T155" i="10" s="1"/>
  <c r="P163" i="10"/>
  <c r="T163" i="10" s="1"/>
  <c r="P171" i="10"/>
  <c r="T171" i="10" s="1"/>
  <c r="P179" i="10"/>
  <c r="T179" i="10" s="1"/>
  <c r="P187" i="10"/>
  <c r="T187" i="10" s="1"/>
  <c r="P195" i="10"/>
  <c r="T195" i="10" s="1"/>
  <c r="P203" i="10"/>
  <c r="T203" i="10" s="1"/>
  <c r="P211" i="10"/>
  <c r="T211" i="10" s="1"/>
  <c r="P219" i="10"/>
  <c r="T219" i="10" s="1"/>
  <c r="P227" i="10"/>
  <c r="T227" i="10" s="1"/>
  <c r="P235" i="10"/>
  <c r="T235" i="10" s="1"/>
  <c r="P243" i="10"/>
  <c r="T243" i="10" s="1"/>
  <c r="P251" i="10"/>
  <c r="T251" i="10" s="1"/>
  <c r="P259" i="10"/>
  <c r="T259" i="10" s="1"/>
  <c r="P267" i="10"/>
  <c r="T267" i="10" s="1"/>
  <c r="Q278" i="10"/>
  <c r="P281" i="10"/>
  <c r="T281" i="10" s="1"/>
  <c r="Q295" i="10"/>
  <c r="P298" i="10"/>
  <c r="T298" i="10" s="1"/>
  <c r="S309" i="10"/>
  <c r="Q315" i="10"/>
  <c r="P318" i="10"/>
  <c r="T318" i="10" s="1"/>
  <c r="Q332" i="10"/>
  <c r="P335" i="10"/>
  <c r="T335" i="10" s="1"/>
  <c r="R349" i="10"/>
  <c r="Q352" i="10"/>
  <c r="P355" i="10"/>
  <c r="T355" i="10" s="1"/>
  <c r="Q369" i="10"/>
  <c r="P372" i="10"/>
  <c r="T372" i="10" s="1"/>
  <c r="Q386" i="10"/>
  <c r="Q389" i="10"/>
  <c r="P392" i="10"/>
  <c r="T392" i="10" s="1"/>
  <c r="Q406" i="10"/>
  <c r="P409" i="10"/>
  <c r="T409" i="10" s="1"/>
  <c r="R420" i="10"/>
  <c r="P433" i="10"/>
  <c r="T433" i="10" s="1"/>
  <c r="Q436" i="10"/>
  <c r="Q446" i="10"/>
  <c r="T456" i="10"/>
  <c r="Q459" i="10"/>
  <c r="S462" i="10"/>
  <c r="R472" i="10"/>
  <c r="Q479" i="10"/>
  <c r="P483" i="10"/>
  <c r="T483" i="10" s="1"/>
  <c r="Q494" i="10"/>
  <c r="P498" i="10"/>
  <c r="T498" i="10" s="1"/>
  <c r="P522" i="10"/>
  <c r="T522" i="10" s="1"/>
  <c r="T531" i="10"/>
  <c r="Q535" i="10"/>
  <c r="T544" i="10"/>
  <c r="S568" i="10"/>
  <c r="S574" i="10"/>
  <c r="P574" i="10"/>
  <c r="T574" i="10" s="1"/>
  <c r="S579" i="10"/>
  <c r="P579" i="10"/>
  <c r="T579" i="10" s="1"/>
  <c r="Q584" i="10"/>
  <c r="S590" i="10"/>
  <c r="P590" i="10"/>
  <c r="T590" i="10" s="1"/>
  <c r="S601" i="10"/>
  <c r="T607" i="10"/>
  <c r="T612" i="10"/>
  <c r="S619" i="10"/>
  <c r="P619" i="10"/>
  <c r="T619" i="10" s="1"/>
  <c r="S624" i="10"/>
  <c r="Q631" i="10"/>
  <c r="T637" i="10"/>
  <c r="Q643" i="10"/>
  <c r="S649" i="10"/>
  <c r="R655" i="10"/>
  <c r="S661" i="10"/>
  <c r="S668" i="10"/>
  <c r="Q675" i="10"/>
  <c r="S682" i="10"/>
  <c r="Q688" i="10"/>
  <c r="T695" i="10"/>
  <c r="T701" i="10"/>
  <c r="S714" i="10"/>
  <c r="Q720" i="10"/>
  <c r="T727" i="10"/>
  <c r="T733" i="10"/>
  <c r="S746" i="10"/>
  <c r="Q752" i="10"/>
  <c r="T759" i="10"/>
  <c r="T765" i="10"/>
  <c r="S779" i="10"/>
  <c r="S794" i="10"/>
  <c r="P794" i="10"/>
  <c r="T794" i="10" s="1"/>
  <c r="S812" i="10"/>
  <c r="S822" i="10"/>
  <c r="T831" i="10"/>
  <c r="S849" i="10"/>
  <c r="S858" i="10"/>
  <c r="P858" i="10"/>
  <c r="T858" i="10" s="1"/>
  <c r="S876" i="10"/>
  <c r="S886" i="10"/>
  <c r="T895" i="10"/>
  <c r="S913" i="10"/>
  <c r="S922" i="10"/>
  <c r="P922" i="10"/>
  <c r="T922" i="10" s="1"/>
  <c r="S942" i="10"/>
  <c r="T953" i="10"/>
  <c r="S962" i="10"/>
  <c r="T972" i="10"/>
  <c r="T996" i="10"/>
  <c r="T1026" i="10"/>
  <c r="S1059" i="10"/>
  <c r="S1080" i="10"/>
  <c r="R1104" i="10"/>
  <c r="S1117" i="10"/>
  <c r="S1129" i="10"/>
  <c r="T1141" i="10"/>
  <c r="T1154" i="10"/>
  <c r="R1165" i="10"/>
  <c r="P1177" i="10"/>
  <c r="T1177" i="10" s="1"/>
  <c r="S1177" i="10"/>
  <c r="T1188" i="10"/>
  <c r="S1250" i="10"/>
  <c r="T1261" i="10"/>
  <c r="T1274" i="10"/>
  <c r="S1301" i="10"/>
  <c r="Q1328" i="10"/>
  <c r="S1417" i="10"/>
  <c r="P1417" i="10"/>
  <c r="T1417" i="10" s="1"/>
  <c r="S1608" i="10"/>
  <c r="I19" i="10"/>
  <c r="S42" i="10"/>
  <c r="S58" i="10"/>
  <c r="Q77" i="10"/>
  <c r="Q93" i="10"/>
  <c r="Q88" i="10"/>
  <c r="S12" i="10"/>
  <c r="Q51" i="10"/>
  <c r="S56" i="10"/>
  <c r="Q59" i="10"/>
  <c r="Q67" i="10"/>
  <c r="S72" i="10"/>
  <c r="Q107" i="10"/>
  <c r="Q139" i="10"/>
  <c r="Q155" i="10"/>
  <c r="Q163" i="10"/>
  <c r="Q179" i="10"/>
  <c r="Q187" i="10"/>
  <c r="Q203" i="10"/>
  <c r="Q219" i="10"/>
  <c r="Q227" i="10"/>
  <c r="Q243" i="10"/>
  <c r="S349" i="10"/>
  <c r="Q409" i="10"/>
  <c r="Q433" i="10"/>
  <c r="R446" i="10"/>
  <c r="Q456" i="10"/>
  <c r="Q469" i="10"/>
  <c r="S472" i="10"/>
  <c r="Q483" i="10"/>
  <c r="Q498" i="10"/>
  <c r="S502" i="10"/>
  <c r="P502" i="10"/>
  <c r="T502" i="10" s="1"/>
  <c r="S510" i="10"/>
  <c r="P510" i="10"/>
  <c r="T510" i="10" s="1"/>
  <c r="T514" i="10"/>
  <c r="S518" i="10"/>
  <c r="P518" i="10"/>
  <c r="T518" i="10" s="1"/>
  <c r="Q522" i="10"/>
  <c r="Q531" i="10"/>
  <c r="R535" i="10"/>
  <c r="Q544" i="10"/>
  <c r="T549" i="10"/>
  <c r="S569" i="10"/>
  <c r="Q579" i="10"/>
  <c r="S584" i="10"/>
  <c r="Q607" i="10"/>
  <c r="T613" i="10"/>
  <c r="Q619" i="10"/>
  <c r="S625" i="10"/>
  <c r="R631" i="10"/>
  <c r="S637" i="10"/>
  <c r="S650" i="10"/>
  <c r="S655" i="10"/>
  <c r="S662" i="10"/>
  <c r="P662" i="10"/>
  <c r="T662" i="10" s="1"/>
  <c r="T668" i="10"/>
  <c r="T682" i="10"/>
  <c r="S688" i="10"/>
  <c r="Q695" i="10"/>
  <c r="S701" i="10"/>
  <c r="T714" i="10"/>
  <c r="S720" i="10"/>
  <c r="Q727" i="10"/>
  <c r="S733" i="10"/>
  <c r="T746" i="10"/>
  <c r="S752" i="10"/>
  <c r="Q759" i="10"/>
  <c r="S766" i="10"/>
  <c r="P766" i="10"/>
  <c r="T766" i="10" s="1"/>
  <c r="S772" i="10"/>
  <c r="Q779" i="10"/>
  <c r="S786" i="10"/>
  <c r="S795" i="10"/>
  <c r="T813" i="10"/>
  <c r="Q831" i="10"/>
  <c r="T840" i="10"/>
  <c r="S859" i="10"/>
  <c r="T877" i="10"/>
  <c r="Q895" i="10"/>
  <c r="T904" i="10"/>
  <c r="S923" i="10"/>
  <c r="T933" i="10"/>
  <c r="S943" i="10"/>
  <c r="S953" i="10"/>
  <c r="T963" i="10"/>
  <c r="S973" i="10"/>
  <c r="S987" i="10"/>
  <c r="P987" i="10"/>
  <c r="T987" i="10" s="1"/>
  <c r="Q996" i="10"/>
  <c r="R1014" i="10"/>
  <c r="S1027" i="10"/>
  <c r="S1039" i="10"/>
  <c r="T1060" i="10"/>
  <c r="T1093" i="10"/>
  <c r="T1117" i="10"/>
  <c r="S1130" i="10"/>
  <c r="R1154" i="10"/>
  <c r="T1189" i="10"/>
  <c r="Q1200" i="10"/>
  <c r="P1212" i="10"/>
  <c r="T1212" i="10" s="1"/>
  <c r="S1212" i="10"/>
  <c r="S1226" i="10"/>
  <c r="T1251" i="10"/>
  <c r="T1316" i="10"/>
  <c r="P1403" i="10"/>
  <c r="T1403" i="10" s="1"/>
  <c r="S1403" i="10"/>
  <c r="T1538" i="10"/>
  <c r="T1904" i="10"/>
  <c r="S1916" i="10"/>
  <c r="P7" i="10"/>
  <c r="Q32" i="10"/>
  <c r="Q64" i="10"/>
  <c r="Q96" i="10"/>
  <c r="Q8" i="10"/>
  <c r="R10" i="10"/>
  <c r="Q27" i="10"/>
  <c r="Q43" i="10"/>
  <c r="S48" i="10"/>
  <c r="Q83" i="10"/>
  <c r="Q99" i="10"/>
  <c r="Q115" i="10"/>
  <c r="Q131" i="10"/>
  <c r="Q147" i="10"/>
  <c r="Q171" i="10"/>
  <c r="Q195" i="10"/>
  <c r="Q211" i="10"/>
  <c r="Q235" i="10"/>
  <c r="R8760" i="10"/>
  <c r="R8752" i="10"/>
  <c r="R8744" i="10"/>
  <c r="R8728" i="10"/>
  <c r="R8712" i="10"/>
  <c r="R8672" i="10"/>
  <c r="R8648" i="10"/>
  <c r="R8632" i="10"/>
  <c r="R8616" i="10"/>
  <c r="R8608" i="10"/>
  <c r="R8600" i="10"/>
  <c r="R8584" i="10"/>
  <c r="R8544" i="10"/>
  <c r="R8757" i="10"/>
  <c r="R8749" i="10"/>
  <c r="R8733" i="10"/>
  <c r="R8725" i="10"/>
  <c r="R8717" i="10"/>
  <c r="R8685" i="10"/>
  <c r="R8653" i="10"/>
  <c r="R8637" i="10"/>
  <c r="R8621" i="10"/>
  <c r="R8605" i="10"/>
  <c r="R8589" i="10"/>
  <c r="R8565" i="10"/>
  <c r="R8557" i="10"/>
  <c r="R8549" i="10"/>
  <c r="Q8761" i="10"/>
  <c r="Q8753" i="10"/>
  <c r="Q8745" i="10"/>
  <c r="Q8737" i="10"/>
  <c r="Q8729" i="10"/>
  <c r="Q8721" i="10"/>
  <c r="Q8713" i="10"/>
  <c r="R8710" i="10"/>
  <c r="R8702" i="10"/>
  <c r="R8694" i="10"/>
  <c r="R8686" i="10"/>
  <c r="R8678" i="10"/>
  <c r="R8662" i="10"/>
  <c r="R8654" i="10"/>
  <c r="R8646" i="10"/>
  <c r="R8630" i="10"/>
  <c r="R8622" i="10"/>
  <c r="R8614" i="10"/>
  <c r="R8606" i="10"/>
  <c r="R8590" i="10"/>
  <c r="R8582" i="10"/>
  <c r="R8566" i="10"/>
  <c r="R8558" i="10"/>
  <c r="R8550" i="10"/>
  <c r="R8542" i="10"/>
  <c r="Q8758" i="10"/>
  <c r="Q8750" i="10"/>
  <c r="Q8742" i="10"/>
  <c r="Q8734" i="10"/>
  <c r="Q8726" i="10"/>
  <c r="Q8718" i="10"/>
  <c r="R8763" i="10"/>
  <c r="R8707" i="10"/>
  <c r="R8699" i="10"/>
  <c r="R8691" i="10"/>
  <c r="R8683" i="10"/>
  <c r="R8675" i="10"/>
  <c r="R8667" i="10"/>
  <c r="R8651" i="10"/>
  <c r="R8643" i="10"/>
  <c r="R8635" i="10"/>
  <c r="R8627" i="10"/>
  <c r="R8619" i="10"/>
  <c r="R8611" i="10"/>
  <c r="R8603" i="10"/>
  <c r="R8595" i="10"/>
  <c r="R8579" i="10"/>
  <c r="R8571" i="10"/>
  <c r="R8563" i="10"/>
  <c r="R8555" i="10"/>
  <c r="R8547" i="10"/>
  <c r="Q8765" i="10"/>
  <c r="Q8757" i="10"/>
  <c r="Q8749" i="10"/>
  <c r="Q8741" i="10"/>
  <c r="Q8733" i="10"/>
  <c r="Q8725" i="10"/>
  <c r="Q8717" i="10"/>
  <c r="Q8706" i="10"/>
  <c r="Q8699" i="10"/>
  <c r="Q8692" i="10"/>
  <c r="Q8674" i="10"/>
  <c r="Q8667" i="10"/>
  <c r="Q8660" i="10"/>
  <c r="Q8642" i="10"/>
  <c r="Q8635" i="10"/>
  <c r="Q8628" i="10"/>
  <c r="Q8610" i="10"/>
  <c r="Q8603" i="10"/>
  <c r="Q8596" i="10"/>
  <c r="Q8578" i="10"/>
  <c r="Q8571" i="10"/>
  <c r="Q8564" i="10"/>
  <c r="Q8546" i="10"/>
  <c r="R8529" i="10"/>
  <c r="R8521" i="10"/>
  <c r="R8489" i="10"/>
  <c r="R8473" i="10"/>
  <c r="R8449" i="10"/>
  <c r="R8441" i="10"/>
  <c r="R8433" i="10"/>
  <c r="R8425" i="10"/>
  <c r="R8417" i="10"/>
  <c r="S8761" i="10"/>
  <c r="S8753" i="10"/>
  <c r="S8745" i="10"/>
  <c r="S8737" i="10"/>
  <c r="S8729" i="10"/>
  <c r="S8721" i="10"/>
  <c r="S8713" i="10"/>
  <c r="Q8688" i="10"/>
  <c r="Q8656" i="10"/>
  <c r="Q8624" i="10"/>
  <c r="Q8592" i="10"/>
  <c r="Q8560" i="10"/>
  <c r="Q8537" i="10"/>
  <c r="Q8529" i="10"/>
  <c r="Q8521" i="10"/>
  <c r="Q8513" i="10"/>
  <c r="Q8505" i="10"/>
  <c r="Q8497" i="10"/>
  <c r="Q8489" i="10"/>
  <c r="Q8481" i="10"/>
  <c r="Q8473" i="10"/>
  <c r="Q8465" i="10"/>
  <c r="Q8457" i="10"/>
  <c r="Q8449" i="10"/>
  <c r="Q8763" i="10"/>
  <c r="R8759" i="10"/>
  <c r="Q8755" i="10"/>
  <c r="R8751" i="10"/>
  <c r="Q8747" i="10"/>
  <c r="R8743" i="10"/>
  <c r="Q8739" i="10"/>
  <c r="R8735" i="10"/>
  <c r="Q8731" i="10"/>
  <c r="R8727" i="10"/>
  <c r="Q8723" i="10"/>
  <c r="R8719" i="10"/>
  <c r="Q8715" i="10"/>
  <c r="R8711" i="10"/>
  <c r="Q8704" i="10"/>
  <c r="R8697" i="10"/>
  <c r="R8679" i="10"/>
  <c r="Q8672" i="10"/>
  <c r="R8665" i="10"/>
  <c r="R8647" i="10"/>
  <c r="Q8640" i="10"/>
  <c r="R8633" i="10"/>
  <c r="R8615" i="10"/>
  <c r="Q8608" i="10"/>
  <c r="R8601" i="10"/>
  <c r="R8700" i="10"/>
  <c r="Q8686" i="10"/>
  <c r="R8682" i="10"/>
  <c r="Q8654" i="10"/>
  <c r="R8650" i="10"/>
  <c r="R8636" i="10"/>
  <c r="Q8622" i="10"/>
  <c r="R8618" i="10"/>
  <c r="R8604" i="10"/>
  <c r="Q8590" i="10"/>
  <c r="R8572" i="10"/>
  <c r="R8754" i="10"/>
  <c r="R8746" i="10"/>
  <c r="R8738" i="10"/>
  <c r="Q8707" i="10"/>
  <c r="S8703" i="10"/>
  <c r="Q8700" i="10"/>
  <c r="Q8682" i="10"/>
  <c r="Q8675" i="10"/>
  <c r="S8671" i="10"/>
  <c r="Q8668" i="10"/>
  <c r="Q8762" i="10"/>
  <c r="Q8754" i="10"/>
  <c r="Q8746" i="10"/>
  <c r="Q8738" i="10"/>
  <c r="Q8730" i="10"/>
  <c r="Q8722" i="10"/>
  <c r="Q8714" i="10"/>
  <c r="T8710" i="10"/>
  <c r="R8703" i="10"/>
  <c r="Q8696" i="10"/>
  <c r="S8685" i="10"/>
  <c r="T8678" i="10"/>
  <c r="R8671" i="10"/>
  <c r="Q8664" i="10"/>
  <c r="S8653" i="10"/>
  <c r="T8646" i="10"/>
  <c r="R8639" i="10"/>
  <c r="Q8632" i="10"/>
  <c r="R8625" i="10"/>
  <c r="S8621" i="10"/>
  <c r="T8614" i="10"/>
  <c r="R8607" i="10"/>
  <c r="Q8600" i="10"/>
  <c r="R8593" i="10"/>
  <c r="S8589" i="10"/>
  <c r="T8582" i="10"/>
  <c r="S8751" i="10"/>
  <c r="Q8727" i="10"/>
  <c r="Q8694" i="10"/>
  <c r="S8678" i="10"/>
  <c r="Q8658" i="10"/>
  <c r="Q8643" i="10"/>
  <c r="Q8619" i="10"/>
  <c r="Q8614" i="10"/>
  <c r="Q8585" i="10"/>
  <c r="R8556" i="10"/>
  <c r="Q8552" i="10"/>
  <c r="R8541" i="10"/>
  <c r="T8532" i="10"/>
  <c r="R8515" i="10"/>
  <c r="R8512" i="10"/>
  <c r="R8509" i="10"/>
  <c r="T8500" i="10"/>
  <c r="Q8483" i="10"/>
  <c r="Q8480" i="10"/>
  <c r="Q8477" i="10"/>
  <c r="R8474" i="10"/>
  <c r="R8471" i="10"/>
  <c r="R8468" i="10"/>
  <c r="Q8462" i="10"/>
  <c r="R8459" i="10"/>
  <c r="R8456" i="10"/>
  <c r="Q8430" i="10"/>
  <c r="R8427" i="10"/>
  <c r="Q8413" i="10"/>
  <c r="R8410" i="10"/>
  <c r="Q8396" i="10"/>
  <c r="Q8388" i="10"/>
  <c r="R8756" i="10"/>
  <c r="Q8732" i="10"/>
  <c r="R8713" i="10"/>
  <c r="R8687" i="10"/>
  <c r="Q8677" i="10"/>
  <c r="Q8647" i="10"/>
  <c r="R8642" i="10"/>
  <c r="Q8633" i="10"/>
  <c r="Q8618" i="10"/>
  <c r="Q8594" i="10"/>
  <c r="Q8584" i="10"/>
  <c r="Q8580" i="10"/>
  <c r="S8575" i="10"/>
  <c r="R8559" i="10"/>
  <c r="Q8538" i="10"/>
  <c r="Q8535" i="10"/>
  <c r="Q8532" i="10"/>
  <c r="Q8526" i="10"/>
  <c r="Q8506" i="10"/>
  <c r="Q8503" i="10"/>
  <c r="Q8500" i="10"/>
  <c r="Q8494" i="10"/>
  <c r="Q8756" i="10"/>
  <c r="R8737" i="10"/>
  <c r="S8719" i="10"/>
  <c r="R8708" i="10"/>
  <c r="S8692" i="10"/>
  <c r="Q8687" i="10"/>
  <c r="S8682" i="10"/>
  <c r="Q8662" i="10"/>
  <c r="Q8637" i="10"/>
  <c r="S8608" i="10"/>
  <c r="S8603" i="10"/>
  <c r="R8575" i="10"/>
  <c r="S8571" i="10"/>
  <c r="Q8567" i="10"/>
  <c r="Q8563" i="10"/>
  <c r="Q8559" i="10"/>
  <c r="S8555" i="10"/>
  <c r="T8543" i="10"/>
  <c r="T8540" i="10"/>
  <c r="T8508" i="10"/>
  <c r="R8761" i="10"/>
  <c r="S8743" i="10"/>
  <c r="Q8719" i="10"/>
  <c r="Q8708" i="10"/>
  <c r="T8697" i="10"/>
  <c r="R8692" i="10"/>
  <c r="S8651" i="10"/>
  <c r="S8646" i="10"/>
  <c r="S8632" i="10"/>
  <c r="Q8627" i="10"/>
  <c r="Q8575" i="10"/>
  <c r="Q8555" i="10"/>
  <c r="Q8551" i="10"/>
  <c r="S8543" i="10"/>
  <c r="S8540" i="10"/>
  <c r="Q8523" i="10"/>
  <c r="Q8520" i="10"/>
  <c r="Q8517" i="10"/>
  <c r="S8508" i="10"/>
  <c r="Q8743" i="10"/>
  <c r="S8724" i="10"/>
  <c r="Q8712" i="10"/>
  <c r="Q8702" i="10"/>
  <c r="S8697" i="10"/>
  <c r="Q8671" i="10"/>
  <c r="Q8666" i="10"/>
  <c r="Q8661" i="10"/>
  <c r="Q8651" i="10"/>
  <c r="Q8646" i="10"/>
  <c r="Q8617" i="10"/>
  <c r="S8607" i="10"/>
  <c r="Q8593" i="10"/>
  <c r="Q8588" i="10"/>
  <c r="Q8579" i="10"/>
  <c r="Q8547" i="10"/>
  <c r="R8543" i="10"/>
  <c r="R8540" i="10"/>
  <c r="R8534" i="10"/>
  <c r="R8514" i="10"/>
  <c r="R8508" i="10"/>
  <c r="R8502" i="10"/>
  <c r="Q8482" i="10"/>
  <c r="Q8479" i="10"/>
  <c r="Q8476" i="10"/>
  <c r="Q8467" i="10"/>
  <c r="Q8464" i="10"/>
  <c r="Q8461" i="10"/>
  <c r="R8458" i="10"/>
  <c r="S8748" i="10"/>
  <c r="Q8736" i="10"/>
  <c r="R8724" i="10"/>
  <c r="Q8697" i="10"/>
  <c r="S8686" i="10"/>
  <c r="Q8681" i="10"/>
  <c r="R8641" i="10"/>
  <c r="Q8621" i="10"/>
  <c r="Q8607" i="10"/>
  <c r="R8602" i="10"/>
  <c r="Q8598" i="10"/>
  <c r="Q8543" i="10"/>
  <c r="Q8540" i="10"/>
  <c r="Q8534" i="10"/>
  <c r="Q8748" i="10"/>
  <c r="R8729" i="10"/>
  <c r="S8711" i="10"/>
  <c r="R8706" i="10"/>
  <c r="Q8701" i="10"/>
  <c r="Q8685" i="10"/>
  <c r="Q8676" i="10"/>
  <c r="T8665" i="10"/>
  <c r="R8660" i="10"/>
  <c r="Q8650" i="10"/>
  <c r="Q8626" i="10"/>
  <c r="Q8751" i="10"/>
  <c r="T8673" i="10"/>
  <c r="Q8631" i="10"/>
  <c r="S8618" i="10"/>
  <c r="Q8611" i="10"/>
  <c r="Q8605" i="10"/>
  <c r="R8580" i="10"/>
  <c r="S8569" i="10"/>
  <c r="Q8542" i="10"/>
  <c r="R8538" i="10"/>
  <c r="R8526" i="10"/>
  <c r="Q8514" i="10"/>
  <c r="Q8510" i="10"/>
  <c r="Q8499" i="10"/>
  <c r="Q8492" i="10"/>
  <c r="Q8474" i="10"/>
  <c r="S8456" i="10"/>
  <c r="Q8453" i="10"/>
  <c r="Q8450" i="10"/>
  <c r="Q8399" i="10"/>
  <c r="Q8393" i="10"/>
  <c r="Q8382" i="10"/>
  <c r="Q8374" i="10"/>
  <c r="Q8366" i="10"/>
  <c r="Q8358" i="10"/>
  <c r="Q8350" i="10"/>
  <c r="Q8342" i="10"/>
  <c r="Q8334" i="10"/>
  <c r="Q8326" i="10"/>
  <c r="Q8684" i="10"/>
  <c r="T8647" i="10"/>
  <c r="Q8634" i="10"/>
  <c r="R8628" i="10"/>
  <c r="S8595" i="10"/>
  <c r="Q8589" i="10"/>
  <c r="S8582" i="10"/>
  <c r="R8577" i="10"/>
  <c r="Q8549" i="10"/>
  <c r="Q8544" i="10"/>
  <c r="R8524" i="10"/>
  <c r="Q8512" i="10"/>
  <c r="R8504" i="10"/>
  <c r="R8493" i="10"/>
  <c r="R8490" i="10"/>
  <c r="R8479" i="10"/>
  <c r="Q8472" i="10"/>
  <c r="R8461" i="10"/>
  <c r="R8448" i="10"/>
  <c r="Q8445" i="10"/>
  <c r="Q8442" i="10"/>
  <c r="Q8439" i="10"/>
  <c r="R8436" i="10"/>
  <c r="R8430" i="10"/>
  <c r="Q8427" i="10"/>
  <c r="Q8424" i="10"/>
  <c r="Q8421" i="10"/>
  <c r="R8418" i="10"/>
  <c r="R8415" i="10"/>
  <c r="Q8409" i="10"/>
  <c r="Q8406" i="10"/>
  <c r="Q8403" i="10"/>
  <c r="R8400" i="10"/>
  <c r="R8397" i="10"/>
  <c r="Q8386" i="10"/>
  <c r="R8367" i="10"/>
  <c r="R8335" i="10"/>
  <c r="R8327" i="10"/>
  <c r="Q8728" i="10"/>
  <c r="Q8705" i="10"/>
  <c r="R8690" i="10"/>
  <c r="S8639" i="10"/>
  <c r="Q8620" i="10"/>
  <c r="S8601" i="10"/>
  <c r="Q8565" i="10"/>
  <c r="Q8554" i="10"/>
  <c r="R8539" i="10"/>
  <c r="S8535" i="10"/>
  <c r="R8500" i="10"/>
  <c r="Q8486" i="10"/>
  <c r="Q8475" i="10"/>
  <c r="S8468" i="10"/>
  <c r="Q8454" i="10"/>
  <c r="Q8451" i="10"/>
  <c r="S8744" i="10"/>
  <c r="Q8711" i="10"/>
  <c r="Q8690" i="10"/>
  <c r="S8683" i="10"/>
  <c r="Q8639" i="10"/>
  <c r="T8633" i="10"/>
  <c r="Q8613" i="10"/>
  <c r="Q8601" i="10"/>
  <c r="S8594" i="10"/>
  <c r="Q8581" i="10"/>
  <c r="Q8576" i="10"/>
  <c r="Q8570" i="10"/>
  <c r="S8559" i="10"/>
  <c r="Q8539" i="10"/>
  <c r="R8535" i="10"/>
  <c r="Q8531" i="10"/>
  <c r="S8515" i="10"/>
  <c r="Q8511" i="10"/>
  <c r="S8507" i="10"/>
  <c r="R8478" i="10"/>
  <c r="Q8468" i="10"/>
  <c r="T8460" i="10"/>
  <c r="S8438" i="10"/>
  <c r="T8420" i="10"/>
  <c r="S8759" i="10"/>
  <c r="Q8752" i="10"/>
  <c r="Q8744" i="10"/>
  <c r="S8735" i="10"/>
  <c r="Q8683" i="10"/>
  <c r="Q8645" i="10"/>
  <c r="S8633" i="10"/>
  <c r="Q8606" i="10"/>
  <c r="R8594" i="10"/>
  <c r="Q8519" i="10"/>
  <c r="Q8515" i="10"/>
  <c r="R8507" i="10"/>
  <c r="S8503" i="10"/>
  <c r="Q8496" i="10"/>
  <c r="T8492" i="10"/>
  <c r="Q8478" i="10"/>
  <c r="S8471" i="10"/>
  <c r="S8460" i="10"/>
  <c r="Q8441" i="10"/>
  <c r="Q8759" i="10"/>
  <c r="Q8735" i="10"/>
  <c r="S8727" i="10"/>
  <c r="S8717" i="10"/>
  <c r="S8710" i="10"/>
  <c r="Q8703" i="10"/>
  <c r="Q8689" i="10"/>
  <c r="S8667" i="10"/>
  <c r="Q8659" i="10"/>
  <c r="Q8652" i="10"/>
  <c r="S8625" i="10"/>
  <c r="S8619" i="10"/>
  <c r="Q8612" i="10"/>
  <c r="S8600" i="10"/>
  <c r="Q8587" i="10"/>
  <c r="S8558" i="10"/>
  <c r="Q8548" i="10"/>
  <c r="Q8527" i="10"/>
  <c r="S8764" i="10"/>
  <c r="S8716" i="10"/>
  <c r="S8699" i="10"/>
  <c r="S8690" i="10"/>
  <c r="R8764" i="10"/>
  <c r="Q8764" i="10"/>
  <c r="Q8695" i="10"/>
  <c r="Q8669" i="10"/>
  <c r="S8642" i="10"/>
  <c r="R8634" i="10"/>
  <c r="Q8625" i="10"/>
  <c r="R8609" i="10"/>
  <c r="S8577" i="10"/>
  <c r="S8550" i="10"/>
  <c r="Q8522" i="10"/>
  <c r="R8516" i="10"/>
  <c r="R8506" i="10"/>
  <c r="S8501" i="10"/>
  <c r="R8492" i="10"/>
  <c r="T8483" i="10"/>
  <c r="R8469" i="10"/>
  <c r="T8459" i="10"/>
  <c r="R8455" i="10"/>
  <c r="S8435" i="10"/>
  <c r="R8428" i="10"/>
  <c r="T8417" i="10"/>
  <c r="S8410" i="10"/>
  <c r="S8403" i="10"/>
  <c r="S8400" i="10"/>
  <c r="R8387" i="10"/>
  <c r="R8384" i="10"/>
  <c r="R8381" i="10"/>
  <c r="R8378" i="10"/>
  <c r="R8372" i="10"/>
  <c r="R8369" i="10"/>
  <c r="S8345" i="10"/>
  <c r="Q8319" i="10"/>
  <c r="Q8311" i="10"/>
  <c r="Q8303" i="10"/>
  <c r="Q8295" i="10"/>
  <c r="Q8287" i="10"/>
  <c r="S8732" i="10"/>
  <c r="Q8678" i="10"/>
  <c r="Q8616" i="10"/>
  <c r="Q8609" i="10"/>
  <c r="T8601" i="10"/>
  <c r="S8584" i="10"/>
  <c r="Q8577" i="10"/>
  <c r="Q8550" i="10"/>
  <c r="Q8516" i="10"/>
  <c r="R8510" i="10"/>
  <c r="R8501" i="10"/>
  <c r="S8487" i="10"/>
  <c r="Q8469" i="10"/>
  <c r="S8459" i="10"/>
  <c r="Q8455" i="10"/>
  <c r="R8435" i="10"/>
  <c r="Q8428" i="10"/>
  <c r="R8424" i="10"/>
  <c r="S8420" i="10"/>
  <c r="Q8410" i="10"/>
  <c r="R8403" i="10"/>
  <c r="Q8400" i="10"/>
  <c r="Q8387" i="10"/>
  <c r="Q8384" i="10"/>
  <c r="Q8381" i="10"/>
  <c r="Q8378" i="10"/>
  <c r="Q8375" i="10"/>
  <c r="Q8372" i="10"/>
  <c r="Q8369" i="10"/>
  <c r="Q8363" i="10"/>
  <c r="R8354" i="10"/>
  <c r="R8345" i="10"/>
  <c r="R8276" i="10"/>
  <c r="R8268" i="10"/>
  <c r="R8260" i="10"/>
  <c r="R8244" i="10"/>
  <c r="R8228" i="10"/>
  <c r="R8220" i="10"/>
  <c r="R8212" i="10"/>
  <c r="R8196" i="10"/>
  <c r="R8188" i="10"/>
  <c r="R8180" i="10"/>
  <c r="R8132" i="10"/>
  <c r="Q8760" i="10"/>
  <c r="T8751" i="10"/>
  <c r="R8732" i="10"/>
  <c r="Q8649" i="10"/>
  <c r="Q8641" i="10"/>
  <c r="T8569" i="10"/>
  <c r="Q8562" i="10"/>
  <c r="S8556" i="10"/>
  <c r="S8532" i="10"/>
  <c r="Q8501" i="10"/>
  <c r="R8487" i="10"/>
  <c r="R8483" i="10"/>
  <c r="Q8459" i="10"/>
  <c r="Q8446" i="10"/>
  <c r="S8442" i="10"/>
  <c r="R8438" i="10"/>
  <c r="Q8435" i="10"/>
  <c r="R8420" i="10"/>
  <c r="Q8417" i="10"/>
  <c r="Q8390" i="10"/>
  <c r="Q8360" i="10"/>
  <c r="Q8357" i="10"/>
  <c r="Q8354" i="10"/>
  <c r="Q8351" i="10"/>
  <c r="Q8348" i="10"/>
  <c r="Q8345" i="10"/>
  <c r="Q8339" i="10"/>
  <c r="R8336" i="10"/>
  <c r="R8333" i="10"/>
  <c r="R8330" i="10"/>
  <c r="R8324" i="10"/>
  <c r="S8321" i="10"/>
  <c r="Q8316" i="10"/>
  <c r="Q8308" i="10"/>
  <c r="Q8300" i="10"/>
  <c r="Q8292" i="10"/>
  <c r="Q8284" i="10"/>
  <c r="Q8276" i="10"/>
  <c r="Q8268" i="10"/>
  <c r="S8740" i="10"/>
  <c r="R8721" i="10"/>
  <c r="Q8657" i="10"/>
  <c r="T8615" i="10"/>
  <c r="Q8583" i="10"/>
  <c r="R8569" i="10"/>
  <c r="Q8556" i="10"/>
  <c r="R8532" i="10"/>
  <c r="Q8487" i="10"/>
  <c r="R8477" i="10"/>
  <c r="R8450" i="10"/>
  <c r="R8442" i="10"/>
  <c r="Q8438" i="10"/>
  <c r="Q8420" i="10"/>
  <c r="R8413" i="10"/>
  <c r="Q8336" i="10"/>
  <c r="Q8333" i="10"/>
  <c r="Q8330" i="10"/>
  <c r="Q8327" i="10"/>
  <c r="Q8324" i="10"/>
  <c r="R8321" i="10"/>
  <c r="R8257" i="10"/>
  <c r="R8249" i="10"/>
  <c r="R8241" i="10"/>
  <c r="R8740" i="10"/>
  <c r="S8684" i="10"/>
  <c r="S8648" i="10"/>
  <c r="S8615" i="10"/>
  <c r="Q8599" i="10"/>
  <c r="Q8591" i="10"/>
  <c r="Q8569" i="10"/>
  <c r="S8472" i="10"/>
  <c r="T8468" i="10"/>
  <c r="Q8463" i="10"/>
  <c r="Q8431" i="10"/>
  <c r="S8427" i="10"/>
  <c r="T8402" i="10"/>
  <c r="R8396" i="10"/>
  <c r="S8377" i="10"/>
  <c r="Q8321" i="10"/>
  <c r="Q8740" i="10"/>
  <c r="Q8720" i="10"/>
  <c r="Q8710" i="10"/>
  <c r="Q8693" i="10"/>
  <c r="R8684" i="10"/>
  <c r="S8665" i="10"/>
  <c r="Q8648" i="10"/>
  <c r="Q8623" i="10"/>
  <c r="Q8615" i="10"/>
  <c r="Q8582" i="10"/>
  <c r="T8561" i="10"/>
  <c r="Q8525" i="10"/>
  <c r="S8509" i="10"/>
  <c r="S8500" i="10"/>
  <c r="Q8491" i="10"/>
  <c r="R8472" i="10"/>
  <c r="S8402" i="10"/>
  <c r="R8377" i="10"/>
  <c r="S8353" i="10"/>
  <c r="R8310" i="10"/>
  <c r="R8302" i="10"/>
  <c r="R8278" i="10"/>
  <c r="R8262" i="10"/>
  <c r="R8546" i="10"/>
  <c r="S8533" i="10"/>
  <c r="Q8528" i="10"/>
  <c r="Q8490" i="10"/>
  <c r="R8484" i="10"/>
  <c r="Q8471" i="10"/>
  <c r="R8466" i="10"/>
  <c r="R8443" i="10"/>
  <c r="Q8434" i="10"/>
  <c r="Q8429" i="10"/>
  <c r="Q8419" i="10"/>
  <c r="S8414" i="10"/>
  <c r="Q8397" i="10"/>
  <c r="Q8362" i="10"/>
  <c r="R8358" i="10"/>
  <c r="R8353" i="10"/>
  <c r="Q8325" i="10"/>
  <c r="S8306" i="10"/>
  <c r="Q8288" i="10"/>
  <c r="Q8274" i="10"/>
  <c r="Q8227" i="10"/>
  <c r="R8224" i="10"/>
  <c r="Q8210" i="10"/>
  <c r="R8207" i="10"/>
  <c r="Q8190" i="10"/>
  <c r="R8187" i="10"/>
  <c r="Q8173" i="10"/>
  <c r="R8170" i="10"/>
  <c r="Q8153" i="10"/>
  <c r="R8748" i="10"/>
  <c r="Q8691" i="10"/>
  <c r="Q8680" i="10"/>
  <c r="Q8638" i="10"/>
  <c r="Q8630" i="10"/>
  <c r="R8578" i="10"/>
  <c r="R8533" i="10"/>
  <c r="T8501" i="10"/>
  <c r="Q8484" i="10"/>
  <c r="Q8466" i="10"/>
  <c r="Q8443" i="10"/>
  <c r="R8414" i="10"/>
  <c r="R8405" i="10"/>
  <c r="Q8401" i="10"/>
  <c r="R8392" i="10"/>
  <c r="Q8383" i="10"/>
  <c r="Q8379" i="10"/>
  <c r="Q8353" i="10"/>
  <c r="R8349" i="10"/>
  <c r="R8332" i="10"/>
  <c r="S8328" i="10"/>
  <c r="R8317" i="10"/>
  <c r="R8306" i="10"/>
  <c r="S8295" i="10"/>
  <c r="R8291" i="10"/>
  <c r="Q8270" i="10"/>
  <c r="S8263" i="10"/>
  <c r="Q8260" i="10"/>
  <c r="S8757" i="10"/>
  <c r="Q8724" i="10"/>
  <c r="Q8670" i="10"/>
  <c r="S8561" i="10"/>
  <c r="Q8533" i="10"/>
  <c r="Q8507" i="10"/>
  <c r="Q8495" i="10"/>
  <c r="S8448" i="10"/>
  <c r="T8428" i="10"/>
  <c r="Q8423" i="10"/>
  <c r="Q8414" i="10"/>
  <c r="Q8405" i="10"/>
  <c r="Q8392" i="10"/>
  <c r="R8374" i="10"/>
  <c r="R8370" i="10"/>
  <c r="Q8349" i="10"/>
  <c r="Q8332" i="10"/>
  <c r="R8328" i="10"/>
  <c r="Q8317" i="10"/>
  <c r="Q8313" i="10"/>
  <c r="Q8306" i="10"/>
  <c r="Q8302" i="10"/>
  <c r="R8295" i="10"/>
  <c r="Q8291" i="10"/>
  <c r="R8280" i="10"/>
  <c r="Q8277" i="10"/>
  <c r="R8263" i="10"/>
  <c r="T8679" i="10"/>
  <c r="S8647" i="10"/>
  <c r="Q8629" i="10"/>
  <c r="Q8597" i="10"/>
  <c r="T8577" i="10"/>
  <c r="R8561" i="10"/>
  <c r="Q8553" i="10"/>
  <c r="S8539" i="10"/>
  <c r="S8476" i="10"/>
  <c r="Q8448" i="10"/>
  <c r="T8433" i="10"/>
  <c r="S8428" i="10"/>
  <c r="T8418" i="10"/>
  <c r="T8756" i="10"/>
  <c r="S8679" i="10"/>
  <c r="Q8586" i="10"/>
  <c r="Q8561" i="10"/>
  <c r="R8476" i="10"/>
  <c r="Q8470" i="10"/>
  <c r="Q8458" i="10"/>
  <c r="Q8433" i="10"/>
  <c r="S8418" i="10"/>
  <c r="T8400" i="10"/>
  <c r="S8387" i="10"/>
  <c r="T8378" i="10"/>
  <c r="R8361" i="10"/>
  <c r="Q8344" i="10"/>
  <c r="Q8340" i="10"/>
  <c r="R8320" i="10"/>
  <c r="S8756" i="10"/>
  <c r="Q8679" i="10"/>
  <c r="Q8636" i="10"/>
  <c r="S8628" i="10"/>
  <c r="S8605" i="10"/>
  <c r="Q8568" i="10"/>
  <c r="Q8545" i="10"/>
  <c r="S8538" i="10"/>
  <c r="Q8518" i="10"/>
  <c r="S8506" i="10"/>
  <c r="Q8488" i="10"/>
  <c r="S8452" i="10"/>
  <c r="Q8418" i="10"/>
  <c r="S8391" i="10"/>
  <c r="S8378" i="10"/>
  <c r="T8369" i="10"/>
  <c r="Q8365" i="10"/>
  <c r="Q8361" i="10"/>
  <c r="R8356" i="10"/>
  <c r="Q8320" i="10"/>
  <c r="Q8309" i="10"/>
  <c r="Q8305" i="10"/>
  <c r="Q8298" i="10"/>
  <c r="Q8294" i="10"/>
  <c r="R8287" i="10"/>
  <c r="Q8283" i="10"/>
  <c r="Q8266" i="10"/>
  <c r="Q8665" i="10"/>
  <c r="S8654" i="10"/>
  <c r="Q8644" i="10"/>
  <c r="R8620" i="10"/>
  <c r="T8609" i="10"/>
  <c r="S8557" i="10"/>
  <c r="Q8524" i="10"/>
  <c r="S8493" i="10"/>
  <c r="S8449" i="10"/>
  <c r="R8437" i="10"/>
  <c r="Q8425" i="10"/>
  <c r="R8407" i="10"/>
  <c r="R8395" i="10"/>
  <c r="T8384" i="10"/>
  <c r="Q8377" i="10"/>
  <c r="S8367" i="10"/>
  <c r="Q8329" i="10"/>
  <c r="Q8315" i="10"/>
  <c r="S8311" i="10"/>
  <c r="Q8297" i="10"/>
  <c r="R8279" i="10"/>
  <c r="T8261" i="10"/>
  <c r="Q8258" i="10"/>
  <c r="S8251" i="10"/>
  <c r="R8248" i="10"/>
  <c r="Q8245" i="10"/>
  <c r="R8238" i="10"/>
  <c r="T8687" i="10"/>
  <c r="Q8530" i="10"/>
  <c r="S8499" i="10"/>
  <c r="S8492" i="10"/>
  <c r="T8484" i="10"/>
  <c r="T8469" i="10"/>
  <c r="S8455" i="10"/>
  <c r="T8411" i="10"/>
  <c r="Q8389" i="10"/>
  <c r="Q8371" i="10"/>
  <c r="Q8338" i="10"/>
  <c r="Q8328" i="10"/>
  <c r="T8319" i="10"/>
  <c r="T8314" i="10"/>
  <c r="S8310" i="10"/>
  <c r="Q8301" i="10"/>
  <c r="S8296" i="10"/>
  <c r="T8282" i="10"/>
  <c r="S8278" i="10"/>
  <c r="R8274" i="10"/>
  <c r="Q8261" i="10"/>
  <c r="S8257" i="10"/>
  <c r="Q8254" i="10"/>
  <c r="T8247" i="10"/>
  <c r="S8244" i="10"/>
  <c r="S8234" i="10"/>
  <c r="S8231" i="10"/>
  <c r="S8228" i="10"/>
  <c r="R8225" i="10"/>
  <c r="R8222" i="10"/>
  <c r="R8219" i="10"/>
  <c r="R8216" i="10"/>
  <c r="S8213" i="10"/>
  <c r="S8210" i="10"/>
  <c r="S8207" i="10"/>
  <c r="Q8204" i="10"/>
  <c r="Q8201" i="10"/>
  <c r="Q8198" i="10"/>
  <c r="R8195" i="10"/>
  <c r="R8192" i="10"/>
  <c r="R8189" i="10"/>
  <c r="R8186" i="10"/>
  <c r="R8183" i="10"/>
  <c r="Q8180" i="10"/>
  <c r="R8177" i="10"/>
  <c r="R8174" i="10"/>
  <c r="R8168" i="10"/>
  <c r="R8162" i="10"/>
  <c r="S8159" i="10"/>
  <c r="R8144" i="10"/>
  <c r="S8141" i="10"/>
  <c r="Q8130" i="10"/>
  <c r="R8127" i="10"/>
  <c r="R8119" i="10"/>
  <c r="S8687" i="10"/>
  <c r="Q8663" i="10"/>
  <c r="T8630" i="10"/>
  <c r="S8565" i="10"/>
  <c r="R8499" i="10"/>
  <c r="S8484" i="10"/>
  <c r="S8469" i="10"/>
  <c r="S8461" i="10"/>
  <c r="Q8447" i="10"/>
  <c r="T8436" i="10"/>
  <c r="S8429" i="10"/>
  <c r="S8319" i="10"/>
  <c r="S8314" i="10"/>
  <c r="Q8310" i="10"/>
  <c r="R8296" i="10"/>
  <c r="S8282" i="10"/>
  <c r="Q8278" i="10"/>
  <c r="Q8269" i="10"/>
  <c r="Q8257" i="10"/>
  <c r="Q8244" i="10"/>
  <c r="R8234" i="10"/>
  <c r="R8231" i="10"/>
  <c r="Q8228" i="10"/>
  <c r="Q8225" i="10"/>
  <c r="Q8222" i="10"/>
  <c r="Q8219" i="10"/>
  <c r="Q8216" i="10"/>
  <c r="R8213" i="10"/>
  <c r="R8210" i="10"/>
  <c r="Q8207" i="10"/>
  <c r="Q8195" i="10"/>
  <c r="Q8192" i="10"/>
  <c r="Q8189" i="10"/>
  <c r="Q8186" i="10"/>
  <c r="Q8183" i="10"/>
  <c r="Q8177" i="10"/>
  <c r="Q8174" i="10"/>
  <c r="Q8171" i="10"/>
  <c r="Q8168" i="10"/>
  <c r="Q8165" i="10"/>
  <c r="Q8162" i="10"/>
  <c r="R8159" i="10"/>
  <c r="Q8150" i="10"/>
  <c r="Q8147" i="10"/>
  <c r="Q8144" i="10"/>
  <c r="R8141" i="10"/>
  <c r="Q8127" i="10"/>
  <c r="Q8119" i="10"/>
  <c r="Q8111" i="10"/>
  <c r="Q8103" i="10"/>
  <c r="Q8095" i="10"/>
  <c r="Q8087" i="10"/>
  <c r="Q8079" i="10"/>
  <c r="Q8709" i="10"/>
  <c r="R8673" i="10"/>
  <c r="Q8573" i="10"/>
  <c r="Q8536" i="10"/>
  <c r="T8529" i="10"/>
  <c r="S8436" i="10"/>
  <c r="R8429" i="10"/>
  <c r="R8411" i="10"/>
  <c r="T8405" i="10"/>
  <c r="R8394" i="10"/>
  <c r="Q8359" i="10"/>
  <c r="T8354" i="10"/>
  <c r="T8337" i="10"/>
  <c r="Q8323" i="10"/>
  <c r="R8319" i="10"/>
  <c r="R8314" i="10"/>
  <c r="Q8296" i="10"/>
  <c r="Q8286" i="10"/>
  <c r="R8282" i="10"/>
  <c r="Q8273" i="10"/>
  <c r="R8247" i="10"/>
  <c r="Q8234" i="10"/>
  <c r="Q8231" i="10"/>
  <c r="Q8213" i="10"/>
  <c r="Q8159" i="10"/>
  <c r="Q8156" i="10"/>
  <c r="Q8141" i="10"/>
  <c r="S8733" i="10"/>
  <c r="Q8673" i="10"/>
  <c r="T8662" i="10"/>
  <c r="Q8595" i="10"/>
  <c r="S8512" i="10"/>
  <c r="S8504" i="10"/>
  <c r="Q8440" i="10"/>
  <c r="Q8436" i="10"/>
  <c r="Q8422" i="10"/>
  <c r="Q8416" i="10"/>
  <c r="Q8411" i="10"/>
  <c r="Q8394" i="10"/>
  <c r="Q8376" i="10"/>
  <c r="Q8370" i="10"/>
  <c r="R8347" i="10"/>
  <c r="Q8343" i="10"/>
  <c r="S8337" i="10"/>
  <c r="Q8314" i="10"/>
  <c r="S8290" i="10"/>
  <c r="Q8282" i="10"/>
  <c r="Q8247" i="10"/>
  <c r="R8745" i="10"/>
  <c r="T8708" i="10"/>
  <c r="Q8698" i="10"/>
  <c r="S8650" i="10"/>
  <c r="Q8504" i="10"/>
  <c r="T8498" i="10"/>
  <c r="T8490" i="10"/>
  <c r="R8460" i="10"/>
  <c r="S8445" i="10"/>
  <c r="Q8404" i="10"/>
  <c r="Q8347" i="10"/>
  <c r="R8337" i="10"/>
  <c r="Q8318" i="10"/>
  <c r="R8290" i="10"/>
  <c r="Q8264" i="10"/>
  <c r="Q8250" i="10"/>
  <c r="Q8237" i="10"/>
  <c r="S8179" i="10"/>
  <c r="Q8135" i="10"/>
  <c r="Q8132" i="10"/>
  <c r="R8129" i="10"/>
  <c r="R8121" i="10"/>
  <c r="R8113" i="10"/>
  <c r="R8105" i="10"/>
  <c r="R8073" i="10"/>
  <c r="S8614" i="10"/>
  <c r="S8604" i="10"/>
  <c r="T8572" i="10"/>
  <c r="S8498" i="10"/>
  <c r="S8490" i="10"/>
  <c r="Q8460" i="10"/>
  <c r="R8452" i="10"/>
  <c r="R8445" i="10"/>
  <c r="T8410" i="10"/>
  <c r="Q8398" i="10"/>
  <c r="S8381" i="10"/>
  <c r="S8369" i="10"/>
  <c r="Q8364" i="10"/>
  <c r="Q8337" i="10"/>
  <c r="Q8304" i="10"/>
  <c r="S8299" i="10"/>
  <c r="Q8290" i="10"/>
  <c r="R8272" i="10"/>
  <c r="R8256" i="10"/>
  <c r="Q8253" i="10"/>
  <c r="Q8240" i="10"/>
  <c r="S8233" i="10"/>
  <c r="S8230" i="10"/>
  <c r="R8218" i="10"/>
  <c r="R8209" i="10"/>
  <c r="R8200" i="10"/>
  <c r="R8182" i="10"/>
  <c r="R8179" i="10"/>
  <c r="Q8164" i="10"/>
  <c r="R8161" i="10"/>
  <c r="Q8129" i="10"/>
  <c r="Q8121" i="10"/>
  <c r="Q8113" i="10"/>
  <c r="Q8604" i="10"/>
  <c r="S8580" i="10"/>
  <c r="Q8572" i="10"/>
  <c r="R8503" i="10"/>
  <c r="R8498" i="10"/>
  <c r="Q8452" i="10"/>
  <c r="T8439" i="10"/>
  <c r="S8421" i="10"/>
  <c r="S8415" i="10"/>
  <c r="T8403" i="10"/>
  <c r="S8358" i="10"/>
  <c r="R8331" i="10"/>
  <c r="S8322" i="10"/>
  <c r="R8299" i="10"/>
  <c r="S8285" i="10"/>
  <c r="Q8281" i="10"/>
  <c r="Q8272" i="10"/>
  <c r="R8259" i="10"/>
  <c r="Q8256" i="10"/>
  <c r="Q8243" i="10"/>
  <c r="R8233" i="10"/>
  <c r="R8230" i="10"/>
  <c r="Q8224" i="10"/>
  <c r="Q8221" i="10"/>
  <c r="Q8218" i="10"/>
  <c r="Q8212" i="10"/>
  <c r="Q8209" i="10"/>
  <c r="Q8206" i="10"/>
  <c r="Q8203" i="10"/>
  <c r="Q8200" i="10"/>
  <c r="Q8197" i="10"/>
  <c r="R8194" i="10"/>
  <c r="Q8188" i="10"/>
  <c r="Q8185" i="10"/>
  <c r="Q8182" i="10"/>
  <c r="Q8179" i="10"/>
  <c r="Q8170" i="10"/>
  <c r="Q8167" i="10"/>
  <c r="Q8161" i="10"/>
  <c r="R8149" i="10"/>
  <c r="R8126" i="10"/>
  <c r="R8753" i="10"/>
  <c r="Q8558" i="10"/>
  <c r="Q8493" i="10"/>
  <c r="T8455" i="10"/>
  <c r="S8389" i="10"/>
  <c r="Q8380" i="10"/>
  <c r="R8315" i="10"/>
  <c r="T8764" i="10"/>
  <c r="S8634" i="10"/>
  <c r="R8421" i="10"/>
  <c r="R8389" i="10"/>
  <c r="S8372" i="10"/>
  <c r="R8355" i="10"/>
  <c r="S8341" i="10"/>
  <c r="R8322" i="10"/>
  <c r="S8288" i="10"/>
  <c r="Q8251" i="10"/>
  <c r="S8245" i="10"/>
  <c r="R8229" i="10"/>
  <c r="T8223" i="10"/>
  <c r="S8219" i="10"/>
  <c r="S8189" i="10"/>
  <c r="Q8184" i="10"/>
  <c r="Q8137" i="10"/>
  <c r="T8133" i="10"/>
  <c r="R8130" i="10"/>
  <c r="R8122" i="10"/>
  <c r="R8118" i="10"/>
  <c r="Q8115" i="10"/>
  <c r="Q8105" i="10"/>
  <c r="Q8089" i="10"/>
  <c r="Q8068" i="10"/>
  <c r="Q8065" i="10"/>
  <c r="R8054" i="10"/>
  <c r="R8046" i="10"/>
  <c r="R8038" i="10"/>
  <c r="R8022" i="10"/>
  <c r="R7998" i="10"/>
  <c r="R7974" i="10"/>
  <c r="R7950" i="10"/>
  <c r="R7942" i="10"/>
  <c r="R7926" i="10"/>
  <c r="Q8557" i="10"/>
  <c r="Q8502" i="10"/>
  <c r="R8462" i="10"/>
  <c r="Q8444" i="10"/>
  <c r="Q8437" i="10"/>
  <c r="Q8355" i="10"/>
  <c r="R8341" i="10"/>
  <c r="S8334" i="10"/>
  <c r="Q8322" i="10"/>
  <c r="S8546" i="10"/>
  <c r="R8480" i="10"/>
  <c r="Q8412" i="10"/>
  <c r="Q8395" i="10"/>
  <c r="Q8341" i="10"/>
  <c r="R8334" i="10"/>
  <c r="R8307" i="10"/>
  <c r="R8301" i="10"/>
  <c r="Q8655" i="10"/>
  <c r="S8443" i="10"/>
  <c r="Q8307" i="10"/>
  <c r="T8287" i="10"/>
  <c r="S8566" i="10"/>
  <c r="Q8509" i="10"/>
  <c r="S8426" i="10"/>
  <c r="S8419" i="10"/>
  <c r="R8402" i="10"/>
  <c r="S8361" i="10"/>
  <c r="T8346" i="10"/>
  <c r="S8287" i="10"/>
  <c r="Q8653" i="10"/>
  <c r="S8516" i="10"/>
  <c r="Q8508" i="10"/>
  <c r="Q8385" i="10"/>
  <c r="Q8368" i="10"/>
  <c r="Q8352" i="10"/>
  <c r="Q8346" i="10"/>
  <c r="S8338" i="10"/>
  <c r="Q8312" i="10"/>
  <c r="R8285" i="10"/>
  <c r="Q8279" i="10"/>
  <c r="R8254" i="10"/>
  <c r="T8242" i="10"/>
  <c r="R8232" i="10"/>
  <c r="S8196" i="10"/>
  <c r="Q8158" i="10"/>
  <c r="Q8154" i="10"/>
  <c r="S8144" i="10"/>
  <c r="Q8128" i="10"/>
  <c r="Q8117" i="10"/>
  <c r="Q8110" i="10"/>
  <c r="Q8094" i="10"/>
  <c r="R8078" i="10"/>
  <c r="R8075" i="10"/>
  <c r="S8072" i="10"/>
  <c r="Q8061" i="10"/>
  <c r="S8058" i="10"/>
  <c r="Q8053" i="10"/>
  <c r="S8050" i="10"/>
  <c r="Q8045" i="10"/>
  <c r="S8042" i="10"/>
  <c r="Q8037" i="10"/>
  <c r="S8034" i="10"/>
  <c r="Q8029" i="10"/>
  <c r="S8026" i="10"/>
  <c r="Q8021" i="10"/>
  <c r="S8018" i="10"/>
  <c r="Q8013" i="10"/>
  <c r="S8010" i="10"/>
  <c r="Q8005" i="10"/>
  <c r="S8002" i="10"/>
  <c r="Q7997" i="10"/>
  <c r="S7994" i="10"/>
  <c r="Q7989" i="10"/>
  <c r="S7986" i="10"/>
  <c r="Q8602" i="10"/>
  <c r="S8432" i="10"/>
  <c r="R8338" i="10"/>
  <c r="T8325" i="10"/>
  <c r="S8298" i="10"/>
  <c r="Q8285" i="10"/>
  <c r="T8271" i="10"/>
  <c r="Q8265" i="10"/>
  <c r="S8248" i="10"/>
  <c r="S8242" i="10"/>
  <c r="Q8232" i="10"/>
  <c r="Q8196" i="10"/>
  <c r="Q8191" i="10"/>
  <c r="S8177" i="10"/>
  <c r="Q8172" i="10"/>
  <c r="Q8097" i="10"/>
  <c r="Q8081" i="10"/>
  <c r="Q8078" i="10"/>
  <c r="Q8075" i="10"/>
  <c r="R8072" i="10"/>
  <c r="R8058" i="10"/>
  <c r="R8050" i="10"/>
  <c r="R8042" i="10"/>
  <c r="R8034" i="10"/>
  <c r="R8026" i="10"/>
  <c r="R8018" i="10"/>
  <c r="R8010" i="10"/>
  <c r="R8002" i="10"/>
  <c r="R7994" i="10"/>
  <c r="R7986" i="10"/>
  <c r="R7978" i="10"/>
  <c r="R7970" i="10"/>
  <c r="R7962" i="10"/>
  <c r="R7954" i="10"/>
  <c r="R7938" i="10"/>
  <c r="R7930" i="10"/>
  <c r="R7922" i="10"/>
  <c r="R7914" i="10"/>
  <c r="R7906" i="10"/>
  <c r="R7898" i="10"/>
  <c r="R7890" i="10"/>
  <c r="R7882" i="10"/>
  <c r="R7866" i="10"/>
  <c r="R7858" i="10"/>
  <c r="R7842" i="10"/>
  <c r="R7834" i="10"/>
  <c r="R7826" i="10"/>
  <c r="R7794" i="10"/>
  <c r="R7778" i="10"/>
  <c r="R7762" i="10"/>
  <c r="Q8498" i="10"/>
  <c r="R8432" i="10"/>
  <c r="Q8408" i="10"/>
  <c r="T8345" i="10"/>
  <c r="Q8331" i="10"/>
  <c r="S8325" i="10"/>
  <c r="R8298" i="10"/>
  <c r="S8271" i="10"/>
  <c r="Q8248" i="10"/>
  <c r="R8242" i="10"/>
  <c r="R8226" i="10"/>
  <c r="T8216" i="10"/>
  <c r="T8186" i="10"/>
  <c r="T8162" i="10"/>
  <c r="Q8143" i="10"/>
  <c r="R8135" i="10"/>
  <c r="S8113" i="10"/>
  <c r="Q8100" i="10"/>
  <c r="Q8084" i="10"/>
  <c r="Q8072" i="10"/>
  <c r="Q8058" i="10"/>
  <c r="Q8050" i="10"/>
  <c r="Q8042" i="10"/>
  <c r="Q8034" i="10"/>
  <c r="Q8026" i="10"/>
  <c r="Q8018" i="10"/>
  <c r="Q8010" i="10"/>
  <c r="Q8002" i="10"/>
  <c r="Q7994" i="10"/>
  <c r="Q7986" i="10"/>
  <c r="Q7978" i="10"/>
  <c r="Q8574" i="10"/>
  <c r="T8533" i="10"/>
  <c r="T8524" i="10"/>
  <c r="Q8432" i="10"/>
  <c r="R8391" i="10"/>
  <c r="S8384" i="10"/>
  <c r="R8325" i="10"/>
  <c r="T8317" i="10"/>
  <c r="R8271" i="10"/>
  <c r="Q8242" i="10"/>
  <c r="T8231" i="10"/>
  <c r="Q8226" i="10"/>
  <c r="S8216" i="10"/>
  <c r="R8211" i="10"/>
  <c r="S8186" i="10"/>
  <c r="Q8181" i="10"/>
  <c r="Q8176" i="10"/>
  <c r="S8162" i="10"/>
  <c r="Q8148" i="10"/>
  <c r="Q8139" i="10"/>
  <c r="Q8120" i="10"/>
  <c r="S8106" i="10"/>
  <c r="S8090" i="10"/>
  <c r="Q8069" i="10"/>
  <c r="R7991" i="10"/>
  <c r="R7983" i="10"/>
  <c r="R7975" i="10"/>
  <c r="R7959" i="10"/>
  <c r="T8705" i="10"/>
  <c r="S8541" i="10"/>
  <c r="S8524" i="10"/>
  <c r="Q8485" i="10"/>
  <c r="T8456" i="10"/>
  <c r="S8439" i="10"/>
  <c r="T8407" i="10"/>
  <c r="Q8391" i="10"/>
  <c r="S8373" i="10"/>
  <c r="Q8367" i="10"/>
  <c r="R8311" i="10"/>
  <c r="T8303" i="10"/>
  <c r="Q8271" i="10"/>
  <c r="Q8263" i="10"/>
  <c r="S8220" i="10"/>
  <c r="Q8211" i="10"/>
  <c r="S8190" i="10"/>
  <c r="R8166" i="10"/>
  <c r="Q8152" i="10"/>
  <c r="Q8131" i="10"/>
  <c r="Q8123" i="10"/>
  <c r="Q8116" i="10"/>
  <c r="R8106" i="10"/>
  <c r="R8103" i="10"/>
  <c r="R8090" i="10"/>
  <c r="R8087" i="10"/>
  <c r="Q8066" i="10"/>
  <c r="Q8055" i="10"/>
  <c r="Q8047" i="10"/>
  <c r="Q8039" i="10"/>
  <c r="Q8031" i="10"/>
  <c r="Q8023" i="10"/>
  <c r="Q8015" i="10"/>
  <c r="Q8007" i="10"/>
  <c r="Q7999" i="10"/>
  <c r="Q7991" i="10"/>
  <c r="Q7983" i="10"/>
  <c r="Q7975" i="10"/>
  <c r="Q7967" i="10"/>
  <c r="R8716" i="10"/>
  <c r="R8705" i="10"/>
  <c r="T8550" i="10"/>
  <c r="Q8541" i="10"/>
  <c r="S8466" i="10"/>
  <c r="Q8456" i="10"/>
  <c r="R8439" i="10"/>
  <c r="Q8415" i="10"/>
  <c r="Q8407" i="10"/>
  <c r="R8373" i="10"/>
  <c r="S8303" i="10"/>
  <c r="Q8252" i="10"/>
  <c r="Q8246" i="10"/>
  <c r="S8241" i="10"/>
  <c r="Q8236" i="10"/>
  <c r="Q8230" i="10"/>
  <c r="S8225" i="10"/>
  <c r="Q8220" i="10"/>
  <c r="T8199" i="10"/>
  <c r="S8195" i="10"/>
  <c r="R8190" i="10"/>
  <c r="T8175" i="10"/>
  <c r="Q8166" i="10"/>
  <c r="S8142" i="10"/>
  <c r="Q8106" i="10"/>
  <c r="S8099" i="10"/>
  <c r="S8096" i="10"/>
  <c r="Q8090" i="10"/>
  <c r="S8083" i="10"/>
  <c r="S8080" i="10"/>
  <c r="S8077" i="10"/>
  <c r="S8074" i="10"/>
  <c r="Q8063" i="10"/>
  <c r="R8044" i="10"/>
  <c r="R8020" i="10"/>
  <c r="S8479" i="10"/>
  <c r="R8426" i="10"/>
  <c r="R8385" i="10"/>
  <c r="Q8373" i="10"/>
  <c r="R8255" i="10"/>
  <c r="S8239" i="10"/>
  <c r="R8217" i="10"/>
  <c r="R8198" i="10"/>
  <c r="S8192" i="10"/>
  <c r="S8178" i="10"/>
  <c r="S8133" i="10"/>
  <c r="Q8112" i="10"/>
  <c r="Q8107" i="10"/>
  <c r="R8102" i="10"/>
  <c r="R8098" i="10"/>
  <c r="Q8093" i="10"/>
  <c r="T8088" i="10"/>
  <c r="R8071" i="10"/>
  <c r="Q8067" i="10"/>
  <c r="T8058" i="10"/>
  <c r="Q8054" i="10"/>
  <c r="R8025" i="10"/>
  <c r="S8021" i="10"/>
  <c r="Q8017" i="10"/>
  <c r="R8013" i="10"/>
  <c r="R8009" i="10"/>
  <c r="Q7976" i="10"/>
  <c r="Q7972" i="10"/>
  <c r="Q7969" i="10"/>
  <c r="Q7962" i="10"/>
  <c r="R7931" i="10"/>
  <c r="R7928" i="10"/>
  <c r="R7925" i="10"/>
  <c r="Q7922" i="10"/>
  <c r="Q7919" i="10"/>
  <c r="Q7916" i="10"/>
  <c r="R7913" i="10"/>
  <c r="Q7899" i="10"/>
  <c r="Q7879" i="10"/>
  <c r="R7876" i="10"/>
  <c r="Q7862" i="10"/>
  <c r="Q7845" i="10"/>
  <c r="Q7842" i="10"/>
  <c r="R7839" i="10"/>
  <c r="Q7825" i="10"/>
  <c r="R7822" i="10"/>
  <c r="Q7808" i="10"/>
  <c r="R7805" i="10"/>
  <c r="Q7788" i="10"/>
  <c r="R7785" i="10"/>
  <c r="Q7771" i="10"/>
  <c r="R7768" i="10"/>
  <c r="Q7751" i="10"/>
  <c r="R7740" i="10"/>
  <c r="R7724" i="10"/>
  <c r="R7716" i="10"/>
  <c r="R7708" i="10"/>
  <c r="R7700" i="10"/>
  <c r="R7684" i="10"/>
  <c r="R7676" i="10"/>
  <c r="R7668" i="10"/>
  <c r="R7660" i="10"/>
  <c r="R7652" i="10"/>
  <c r="R7644" i="10"/>
  <c r="R7612" i="10"/>
  <c r="Q8426" i="10"/>
  <c r="T8349" i="10"/>
  <c r="Q8255" i="10"/>
  <c r="R8239" i="10"/>
  <c r="S8232" i="10"/>
  <c r="S8223" i="10"/>
  <c r="Q8217" i="10"/>
  <c r="R8178" i="10"/>
  <c r="T8159" i="10"/>
  <c r="Q8145" i="10"/>
  <c r="Q8138" i="10"/>
  <c r="R8133" i="10"/>
  <c r="Q8102" i="10"/>
  <c r="Q8098" i="10"/>
  <c r="S8088" i="10"/>
  <c r="S8075" i="10"/>
  <c r="Q8071" i="10"/>
  <c r="Q8062" i="10"/>
  <c r="S8029" i="10"/>
  <c r="Q8025" i="10"/>
  <c r="R8021" i="10"/>
  <c r="Q8009" i="10"/>
  <c r="S8005" i="10"/>
  <c r="Q7990" i="10"/>
  <c r="T7986" i="10"/>
  <c r="Q7979" i="10"/>
  <c r="R7943" i="10"/>
  <c r="Q7934" i="10"/>
  <c r="Q7931" i="10"/>
  <c r="Q7928" i="10"/>
  <c r="Q7925" i="10"/>
  <c r="Q7913" i="10"/>
  <c r="R7910" i="10"/>
  <c r="Q7896" i="10"/>
  <c r="Q7876" i="10"/>
  <c r="R7873" i="10"/>
  <c r="Q7859" i="10"/>
  <c r="R7856" i="10"/>
  <c r="Q7839" i="10"/>
  <c r="R7836" i="10"/>
  <c r="Q7822" i="10"/>
  <c r="Q7805" i="10"/>
  <c r="Q7802" i="10"/>
  <c r="R7799" i="10"/>
  <c r="Q7785" i="10"/>
  <c r="R7782" i="10"/>
  <c r="S8261" i="10"/>
  <c r="Q8239" i="10"/>
  <c r="R8223" i="10"/>
  <c r="Q8178" i="10"/>
  <c r="T8163" i="10"/>
  <c r="Q8133" i="10"/>
  <c r="Q8126" i="10"/>
  <c r="R8088" i="10"/>
  <c r="R8083" i="10"/>
  <c r="S8037" i="10"/>
  <c r="Q8033" i="10"/>
  <c r="R8029" i="10"/>
  <c r="R8005" i="10"/>
  <c r="R7955" i="10"/>
  <c r="Q7946" i="10"/>
  <c r="Q7943" i="10"/>
  <c r="Q7940" i="10"/>
  <c r="Q7937" i="10"/>
  <c r="Q7910" i="10"/>
  <c r="Q7893" i="10"/>
  <c r="Q7890" i="10"/>
  <c r="R7887" i="10"/>
  <c r="Q7873" i="10"/>
  <c r="Q7856" i="10"/>
  <c r="Q7836" i="10"/>
  <c r="S8329" i="10"/>
  <c r="R8303" i="10"/>
  <c r="R8261" i="10"/>
  <c r="S8254" i="10"/>
  <c r="T8245" i="10"/>
  <c r="Q8223" i="10"/>
  <c r="T8202" i="10"/>
  <c r="Q8402" i="10"/>
  <c r="R8329" i="10"/>
  <c r="S8275" i="10"/>
  <c r="S8267" i="10"/>
  <c r="R8245" i="10"/>
  <c r="Q8238" i="10"/>
  <c r="S8202" i="10"/>
  <c r="T8196" i="10"/>
  <c r="T8183" i="10"/>
  <c r="S8635" i="10"/>
  <c r="Q8293" i="10"/>
  <c r="R8275" i="10"/>
  <c r="R8267" i="10"/>
  <c r="T8229" i="10"/>
  <c r="T8222" i="10"/>
  <c r="T8208" i="10"/>
  <c r="R8202" i="10"/>
  <c r="S8183" i="10"/>
  <c r="R8169" i="10"/>
  <c r="Q8163" i="10"/>
  <c r="R8346" i="10"/>
  <c r="S8266" i="10"/>
  <c r="R8251" i="10"/>
  <c r="Q8208" i="10"/>
  <c r="Q8194" i="10"/>
  <c r="R8175" i="10"/>
  <c r="Q8155" i="10"/>
  <c r="R8136" i="10"/>
  <c r="R8114" i="10"/>
  <c r="Q8109" i="10"/>
  <c r="T8104" i="10"/>
  <c r="Q8091" i="10"/>
  <c r="R8086" i="10"/>
  <c r="R8082" i="10"/>
  <c r="R8077" i="10"/>
  <c r="T8064" i="10"/>
  <c r="Q8060" i="10"/>
  <c r="S8056" i="10"/>
  <c r="R8048" i="10"/>
  <c r="Q8040" i="10"/>
  <c r="R8027" i="10"/>
  <c r="Q8019" i="10"/>
  <c r="Q8011" i="10"/>
  <c r="Q8000" i="10"/>
  <c r="S7992" i="10"/>
  <c r="R7988" i="10"/>
  <c r="R7981" i="10"/>
  <c r="T7970" i="10"/>
  <c r="R7957" i="10"/>
  <c r="Q7954" i="10"/>
  <c r="Q7951" i="10"/>
  <c r="Q7948" i="10"/>
  <c r="Q7945" i="10"/>
  <c r="Q7909" i="10"/>
  <c r="Q7906" i="10"/>
  <c r="R7903" i="10"/>
  <c r="Q7889" i="10"/>
  <c r="R7886" i="10"/>
  <c r="Q7872" i="10"/>
  <c r="R7869" i="10"/>
  <c r="S7866" i="10"/>
  <c r="Q7852" i="10"/>
  <c r="R7849" i="10"/>
  <c r="S8474" i="10"/>
  <c r="S8430" i="10"/>
  <c r="T8274" i="10"/>
  <c r="R8266" i="10"/>
  <c r="T8187" i="10"/>
  <c r="Q8175" i="10"/>
  <c r="T8168" i="10"/>
  <c r="Q8136" i="10"/>
  <c r="S8130" i="10"/>
  <c r="Q8118" i="10"/>
  <c r="Q8114" i="10"/>
  <c r="S8104" i="10"/>
  <c r="Q8086" i="10"/>
  <c r="Q8082" i="10"/>
  <c r="Q8077" i="10"/>
  <c r="Q8073" i="10"/>
  <c r="S8064" i="10"/>
  <c r="R8056" i="10"/>
  <c r="Q8048" i="10"/>
  <c r="Q8027" i="10"/>
  <c r="R7992" i="10"/>
  <c r="Q7988" i="10"/>
  <c r="Q7981" i="10"/>
  <c r="S7970" i="10"/>
  <c r="Q7957" i="10"/>
  <c r="Q7903" i="10"/>
  <c r="Q7886" i="10"/>
  <c r="Q7869" i="10"/>
  <c r="Q7866" i="10"/>
  <c r="Q7849" i="10"/>
  <c r="S8590" i="10"/>
  <c r="S8274" i="10"/>
  <c r="Q8235" i="10"/>
  <c r="Q8214" i="10"/>
  <c r="T8207" i="10"/>
  <c r="S8187" i="10"/>
  <c r="T8180" i="10"/>
  <c r="S8168" i="10"/>
  <c r="T8141" i="10"/>
  <c r="Q8124" i="10"/>
  <c r="R8104" i="10"/>
  <c r="R8099" i="10"/>
  <c r="R8064" i="10"/>
  <c r="Q8056" i="10"/>
  <c r="Q8035" i="10"/>
  <c r="Q8003" i="10"/>
  <c r="Q7992" i="10"/>
  <c r="S7984" i="10"/>
  <c r="R7977" i="10"/>
  <c r="Q7970" i="10"/>
  <c r="Q7960" i="10"/>
  <c r="R7920" i="10"/>
  <c r="Q8716" i="10"/>
  <c r="T8516" i="10"/>
  <c r="R8326" i="10"/>
  <c r="S8307" i="10"/>
  <c r="Q8299" i="10"/>
  <c r="Q8280" i="10"/>
  <c r="Q8241" i="10"/>
  <c r="S8199" i="10"/>
  <c r="S8193" i="10"/>
  <c r="Q8187" i="10"/>
  <c r="S8180" i="10"/>
  <c r="Q8108" i="10"/>
  <c r="Q8104" i="10"/>
  <c r="Q8099" i="10"/>
  <c r="R8095" i="10"/>
  <c r="R8068" i="10"/>
  <c r="Q8064" i="10"/>
  <c r="R8051" i="10"/>
  <c r="Q8043" i="10"/>
  <c r="T8018" i="10"/>
  <c r="Q8014" i="10"/>
  <c r="T8010" i="10"/>
  <c r="R7995" i="10"/>
  <c r="R7984" i="10"/>
  <c r="Q7977" i="10"/>
  <c r="Q7963" i="10"/>
  <c r="Q7926" i="10"/>
  <c r="Q7923" i="10"/>
  <c r="Q7920" i="10"/>
  <c r="Q7917" i="10"/>
  <c r="Q7914" i="10"/>
  <c r="Q7897" i="10"/>
  <c r="Q7880" i="10"/>
  <c r="R7877" i="10"/>
  <c r="Q7860" i="10"/>
  <c r="Q7843" i="10"/>
  <c r="R7840" i="10"/>
  <c r="Q7823" i="10"/>
  <c r="R7820" i="10"/>
  <c r="R8419" i="10"/>
  <c r="T8397" i="10"/>
  <c r="Q8289" i="10"/>
  <c r="Q8249" i="10"/>
  <c r="T8213" i="10"/>
  <c r="R8199" i="10"/>
  <c r="R8193" i="10"/>
  <c r="S8174" i="10"/>
  <c r="S8154" i="10"/>
  <c r="S8085" i="10"/>
  <c r="T8072" i="10"/>
  <c r="Q8051" i="10"/>
  <c r="T8026" i="10"/>
  <c r="Q8022" i="10"/>
  <c r="Q7995" i="10"/>
  <c r="S7987" i="10"/>
  <c r="Q7984" i="10"/>
  <c r="Q7980" i="10"/>
  <c r="S8315" i="10"/>
  <c r="T8306" i="10"/>
  <c r="T8288" i="10"/>
  <c r="T8279" i="10"/>
  <c r="S8262" i="10"/>
  <c r="T8255" i="10"/>
  <c r="Q8233" i="10"/>
  <c r="Q8160" i="10"/>
  <c r="S8128" i="10"/>
  <c r="S8122" i="10"/>
  <c r="R8117" i="10"/>
  <c r="S8112" i="10"/>
  <c r="S8107" i="10"/>
  <c r="T8098" i="10"/>
  <c r="R8094" i="10"/>
  <c r="Q8085" i="10"/>
  <c r="Q8080" i="10"/>
  <c r="Q8076" i="10"/>
  <c r="S8067" i="10"/>
  <c r="S8046" i="10"/>
  <c r="T8042" i="10"/>
  <c r="Q8038" i="10"/>
  <c r="T8385" i="10"/>
  <c r="S8217" i="10"/>
  <c r="R8208" i="10"/>
  <c r="S8198" i="10"/>
  <c r="Q8122" i="10"/>
  <c r="T8107" i="10"/>
  <c r="R8101" i="10"/>
  <c r="S8094" i="10"/>
  <c r="R8080" i="10"/>
  <c r="R8067" i="10"/>
  <c r="S8053" i="10"/>
  <c r="T8040" i="10"/>
  <c r="S8027" i="10"/>
  <c r="T8021" i="10"/>
  <c r="S8009" i="10"/>
  <c r="T7992" i="10"/>
  <c r="S7981" i="10"/>
  <c r="T7969" i="10"/>
  <c r="R7964" i="10"/>
  <c r="Q7959" i="10"/>
  <c r="R7945" i="10"/>
  <c r="Q7935" i="10"/>
  <c r="S7930" i="10"/>
  <c r="T7925" i="10"/>
  <c r="R7921" i="10"/>
  <c r="R7916" i="10"/>
  <c r="Q7912" i="10"/>
  <c r="S7903" i="10"/>
  <c r="S7899" i="10"/>
  <c r="Q7895" i="10"/>
  <c r="Q7891" i="10"/>
  <c r="S7862" i="10"/>
  <c r="Q7858" i="10"/>
  <c r="Q7846" i="10"/>
  <c r="Q7838" i="10"/>
  <c r="Q7824" i="10"/>
  <c r="Q7807" i="10"/>
  <c r="S7794" i="10"/>
  <c r="R7791" i="10"/>
  <c r="R7788" i="10"/>
  <c r="R7772" i="10"/>
  <c r="R7769" i="10"/>
  <c r="R7766" i="10"/>
  <c r="R7763" i="10"/>
  <c r="R7760" i="10"/>
  <c r="S7757" i="10"/>
  <c r="Q7734" i="10"/>
  <c r="Q7717" i="10"/>
  <c r="R7714" i="10"/>
  <c r="Q7697" i="10"/>
  <c r="R7694" i="10"/>
  <c r="Q7680" i="10"/>
  <c r="R7677" i="10"/>
  <c r="Q7663" i="10"/>
  <c r="Q7660" i="10"/>
  <c r="R7657" i="10"/>
  <c r="Q7643" i="10"/>
  <c r="R7640" i="10"/>
  <c r="Q7626" i="10"/>
  <c r="Q7606" i="10"/>
  <c r="R7584" i="10"/>
  <c r="R7576" i="10"/>
  <c r="R7560" i="10"/>
  <c r="R7552" i="10"/>
  <c r="R7536" i="10"/>
  <c r="R7520" i="10"/>
  <c r="R7512" i="10"/>
  <c r="R7496" i="10"/>
  <c r="R7480" i="10"/>
  <c r="T8251" i="10"/>
  <c r="T8239" i="10"/>
  <c r="T8114" i="10"/>
  <c r="R8107" i="10"/>
  <c r="Q8101" i="10"/>
  <c r="T8073" i="10"/>
  <c r="Q8059" i="10"/>
  <c r="R8053" i="10"/>
  <c r="S8040" i="10"/>
  <c r="S7997" i="10"/>
  <c r="S7969" i="10"/>
  <c r="Q7964" i="10"/>
  <c r="Q7930" i="10"/>
  <c r="S7925" i="10"/>
  <c r="Q7921" i="10"/>
  <c r="Q7907" i="10"/>
  <c r="R7899" i="10"/>
  <c r="S7878" i="10"/>
  <c r="Q7870" i="10"/>
  <c r="R7862" i="10"/>
  <c r="Q7854" i="10"/>
  <c r="Q7834" i="10"/>
  <c r="R7827" i="10"/>
  <c r="Q7820" i="10"/>
  <c r="Q7810" i="10"/>
  <c r="Q7794" i="10"/>
  <c r="Q7791" i="10"/>
  <c r="Q7778" i="10"/>
  <c r="Q7775" i="10"/>
  <c r="Q7772" i="10"/>
  <c r="Q7769" i="10"/>
  <c r="Q7766" i="10"/>
  <c r="Q7763" i="10"/>
  <c r="Q7760" i="10"/>
  <c r="R7757" i="10"/>
  <c r="R7751" i="10"/>
  <c r="Q7748" i="10"/>
  <c r="R7745" i="10"/>
  <c r="Q7731" i="10"/>
  <c r="R7728" i="10"/>
  <c r="Q7714" i="10"/>
  <c r="Q7694" i="10"/>
  <c r="R7691" i="10"/>
  <c r="Q7677" i="10"/>
  <c r="Q7657" i="10"/>
  <c r="Q7640" i="10"/>
  <c r="Q8566" i="10"/>
  <c r="Q8335" i="10"/>
  <c r="Q8356" i="10"/>
  <c r="S8346" i="10"/>
  <c r="Q8205" i="10"/>
  <c r="R8128" i="10"/>
  <c r="R8085" i="10"/>
  <c r="S8032" i="10"/>
  <c r="T8013" i="10"/>
  <c r="R8008" i="10"/>
  <c r="S7985" i="10"/>
  <c r="Q7939" i="10"/>
  <c r="Q7929" i="10"/>
  <c r="S7924" i="10"/>
  <c r="R7915" i="10"/>
  <c r="S7902" i="10"/>
  <c r="Q7894" i="10"/>
  <c r="S7865" i="10"/>
  <c r="Q7857" i="10"/>
  <c r="Q7853" i="10"/>
  <c r="R7845" i="10"/>
  <c r="Q7841" i="10"/>
  <c r="Q7833" i="10"/>
  <c r="T7809" i="10"/>
  <c r="R7803" i="10"/>
  <c r="Q7800" i="10"/>
  <c r="R7787" i="10"/>
  <c r="Q7784" i="10"/>
  <c r="Q7739" i="10"/>
  <c r="Q7722" i="10"/>
  <c r="R7719" i="10"/>
  <c r="Q7702" i="10"/>
  <c r="R7699" i="10"/>
  <c r="Q7685" i="10"/>
  <c r="R7682" i="10"/>
  <c r="S8222" i="10"/>
  <c r="Q8193" i="10"/>
  <c r="R8142" i="10"/>
  <c r="Q8083" i="10"/>
  <c r="Q8044" i="10"/>
  <c r="S8024" i="10"/>
  <c r="S8000" i="10"/>
  <c r="S7989" i="10"/>
  <c r="Q7952" i="10"/>
  <c r="Q7933" i="10"/>
  <c r="R7905" i="10"/>
  <c r="Q7885" i="10"/>
  <c r="R7868" i="10"/>
  <c r="R7852" i="10"/>
  <c r="R7848" i="10"/>
  <c r="Q7844" i="10"/>
  <c r="Q7840" i="10"/>
  <c r="S7832" i="10"/>
  <c r="R7829" i="10"/>
  <c r="S7822" i="10"/>
  <c r="Q7815" i="10"/>
  <c r="R7783" i="10"/>
  <c r="Q7780" i="10"/>
  <c r="Q7744" i="10"/>
  <c r="R7741" i="10"/>
  <c r="Q7727" i="10"/>
  <c r="Q7724" i="10"/>
  <c r="R7721" i="10"/>
  <c r="Q7707" i="10"/>
  <c r="R7704" i="10"/>
  <c r="Q7690" i="10"/>
  <c r="R7687" i="10"/>
  <c r="S7684" i="10"/>
  <c r="S8301" i="10"/>
  <c r="S8279" i="10"/>
  <c r="Q8267" i="10"/>
  <c r="Q8202" i="10"/>
  <c r="Q8142" i="10"/>
  <c r="S8125" i="10"/>
  <c r="T8056" i="10"/>
  <c r="R8037" i="10"/>
  <c r="R8024" i="10"/>
  <c r="Q8006" i="10"/>
  <c r="R8000" i="10"/>
  <c r="T7994" i="10"/>
  <c r="R7989" i="10"/>
  <c r="S7956" i="10"/>
  <c r="Q7947" i="10"/>
  <c r="S7942" i="10"/>
  <c r="S7927" i="10"/>
  <c r="T7909" i="10"/>
  <c r="Q7905" i="10"/>
  <c r="R7901" i="10"/>
  <c r="S7888" i="10"/>
  <c r="Q7868" i="10"/>
  <c r="Q7848" i="10"/>
  <c r="R7832" i="10"/>
  <c r="Q7829" i="10"/>
  <c r="Q7783" i="10"/>
  <c r="Q7741" i="10"/>
  <c r="Q7721" i="10"/>
  <c r="Q7704" i="10"/>
  <c r="Q7687" i="10"/>
  <c r="Q7684" i="10"/>
  <c r="Q7667" i="10"/>
  <c r="R7664" i="10"/>
  <c r="Q7650" i="10"/>
  <c r="R7647" i="10"/>
  <c r="T8244" i="10"/>
  <c r="T8192" i="10"/>
  <c r="Q8151" i="10"/>
  <c r="Q8134" i="10"/>
  <c r="R8125" i="10"/>
  <c r="R8111" i="10"/>
  <c r="Q8070" i="10"/>
  <c r="Q8030" i="10"/>
  <c r="Q8024" i="10"/>
  <c r="S8017" i="10"/>
  <c r="S8011" i="10"/>
  <c r="R7961" i="10"/>
  <c r="R7956" i="10"/>
  <c r="Q7942" i="10"/>
  <c r="Q7932" i="10"/>
  <c r="R7927" i="10"/>
  <c r="Q7918" i="10"/>
  <c r="S7909" i="10"/>
  <c r="Q7901" i="10"/>
  <c r="S7892" i="10"/>
  <c r="R7888" i="10"/>
  <c r="Q7864" i="10"/>
  <c r="S7855" i="10"/>
  <c r="S7851" i="10"/>
  <c r="Q7832" i="10"/>
  <c r="S7825" i="10"/>
  <c r="Q7818" i="10"/>
  <c r="Q7786" i="10"/>
  <c r="Q7738" i="10"/>
  <c r="Q7718" i="10"/>
  <c r="R7715" i="10"/>
  <c r="Q7701" i="10"/>
  <c r="R7698" i="10"/>
  <c r="Q7681" i="10"/>
  <c r="R8288" i="10"/>
  <c r="Q8169" i="10"/>
  <c r="Q8125" i="10"/>
  <c r="S8117" i="10"/>
  <c r="R8096" i="10"/>
  <c r="T8082" i="10"/>
  <c r="Q8049" i="10"/>
  <c r="Q8036" i="10"/>
  <c r="R8017" i="10"/>
  <c r="R8011" i="10"/>
  <c r="Q7971" i="10"/>
  <c r="Q7966" i="10"/>
  <c r="Q7961" i="10"/>
  <c r="Q7956" i="10"/>
  <c r="S7951" i="10"/>
  <c r="Q7927" i="10"/>
  <c r="R7909" i="10"/>
  <c r="R7892" i="10"/>
  <c r="Q7888" i="10"/>
  <c r="Q7884" i="10"/>
  <c r="R7872" i="10"/>
  <c r="R7855" i="10"/>
  <c r="R7851" i="10"/>
  <c r="R7847" i="10"/>
  <c r="R7825" i="10"/>
  <c r="S7814" i="10"/>
  <c r="S7811" i="10"/>
  <c r="R7776" i="10"/>
  <c r="Q7770" i="10"/>
  <c r="Q7767" i="10"/>
  <c r="Q7764" i="10"/>
  <c r="Q7761" i="10"/>
  <c r="Q7735" i="10"/>
  <c r="Q7732" i="10"/>
  <c r="R7729" i="10"/>
  <c r="Q7715" i="10"/>
  <c r="Q7698" i="10"/>
  <c r="Q7678" i="10"/>
  <c r="Q7661" i="10"/>
  <c r="R7658" i="10"/>
  <c r="S8728" i="10"/>
  <c r="S8255" i="10"/>
  <c r="S8102" i="10"/>
  <c r="Q8096" i="10"/>
  <c r="S8082" i="10"/>
  <c r="Q7982" i="10"/>
  <c r="S7976" i="10"/>
  <c r="R7951" i="10"/>
  <c r="S7936" i="10"/>
  <c r="S7922" i="10"/>
  <c r="Q7892" i="10"/>
  <c r="T7875" i="10"/>
  <c r="Q7855" i="10"/>
  <c r="Q7851" i="10"/>
  <c r="Q7847" i="10"/>
  <c r="R7835" i="10"/>
  <c r="S7828" i="10"/>
  <c r="R7814" i="10"/>
  <c r="R7811" i="10"/>
  <c r="S7801" i="10"/>
  <c r="R7798" i="10"/>
  <c r="Q7795" i="10"/>
  <c r="Q7792" i="10"/>
  <c r="Q7789" i="10"/>
  <c r="Q7779" i="10"/>
  <c r="Q7776" i="10"/>
  <c r="Q7773" i="10"/>
  <c r="Q7758" i="10"/>
  <c r="R7752" i="10"/>
  <c r="R7746" i="10"/>
  <c r="Q8229" i="10"/>
  <c r="S8078" i="10"/>
  <c r="Q8052" i="10"/>
  <c r="S8045" i="10"/>
  <c r="S8132" i="10"/>
  <c r="R8045" i="10"/>
  <c r="R8004" i="10"/>
  <c r="Q7998" i="10"/>
  <c r="T7945" i="10"/>
  <c r="Q7938" i="10"/>
  <c r="R7885" i="10"/>
  <c r="R7879" i="10"/>
  <c r="Q7874" i="10"/>
  <c r="T7848" i="10"/>
  <c r="T7836" i="10"/>
  <c r="Q7826" i="10"/>
  <c r="Q7809" i="10"/>
  <c r="S7788" i="10"/>
  <c r="S7783" i="10"/>
  <c r="R7756" i="10"/>
  <c r="Q7742" i="10"/>
  <c r="S7737" i="10"/>
  <c r="Q7733" i="10"/>
  <c r="T7724" i="10"/>
  <c r="R7720" i="10"/>
  <c r="Q7703" i="10"/>
  <c r="S7676" i="10"/>
  <c r="R7665" i="10"/>
  <c r="Q7658" i="10"/>
  <c r="Q7644" i="10"/>
  <c r="R7625" i="10"/>
  <c r="R7622" i="10"/>
  <c r="R8112" i="10"/>
  <c r="T8067" i="10"/>
  <c r="S8019" i="10"/>
  <c r="R7997" i="10"/>
  <c r="Q7968" i="10"/>
  <c r="S7959" i="10"/>
  <c r="Q7953" i="10"/>
  <c r="S7915" i="10"/>
  <c r="T7889" i="10"/>
  <c r="R7878" i="10"/>
  <c r="R7841" i="10"/>
  <c r="Q7813" i="10"/>
  <c r="Q7798" i="10"/>
  <c r="Q7793" i="10"/>
  <c r="Q7782" i="10"/>
  <c r="R7777" i="10"/>
  <c r="Q7746" i="10"/>
  <c r="T7741" i="10"/>
  <c r="Q7737" i="10"/>
  <c r="Q7728" i="10"/>
  <c r="R7710" i="10"/>
  <c r="R7706" i="10"/>
  <c r="R7693" i="10"/>
  <c r="Q7689" i="10"/>
  <c r="Q7668" i="10"/>
  <c r="Q7647" i="10"/>
  <c r="Q7637" i="10"/>
  <c r="Q7631" i="10"/>
  <c r="Q7610" i="10"/>
  <c r="Q7607" i="10"/>
  <c r="Q7595" i="10"/>
  <c r="Q7592" i="10"/>
  <c r="R7589" i="10"/>
  <c r="Q7575" i="10"/>
  <c r="R7572" i="10"/>
  <c r="R8160" i="10"/>
  <c r="S8119" i="10"/>
  <c r="S8101" i="10"/>
  <c r="S8057" i="10"/>
  <c r="Q7996" i="10"/>
  <c r="Q7944" i="10"/>
  <c r="R7936" i="10"/>
  <c r="T7921" i="10"/>
  <c r="R7908" i="10"/>
  <c r="T7902" i="10"/>
  <c r="R7895" i="10"/>
  <c r="R7889" i="10"/>
  <c r="Q7883" i="10"/>
  <c r="S7824" i="10"/>
  <c r="S7812" i="10"/>
  <c r="S7807" i="10"/>
  <c r="Q7787" i="10"/>
  <c r="S7771" i="10"/>
  <c r="Q7755" i="10"/>
  <c r="R7750" i="10"/>
  <c r="R8137" i="10"/>
  <c r="T8128" i="10"/>
  <c r="T8091" i="10"/>
  <c r="R8074" i="10"/>
  <c r="R8057" i="10"/>
  <c r="T8002" i="10"/>
  <c r="S7974" i="10"/>
  <c r="Q7958" i="10"/>
  <c r="Q7936" i="10"/>
  <c r="T7928" i="10"/>
  <c r="Q7908" i="10"/>
  <c r="R7902" i="10"/>
  <c r="T7858" i="10"/>
  <c r="T7852" i="10"/>
  <c r="S7840" i="10"/>
  <c r="T7829" i="10"/>
  <c r="R7824" i="10"/>
  <c r="R7812" i="10"/>
  <c r="R7807" i="10"/>
  <c r="R7797" i="10"/>
  <c r="R7781" i="10"/>
  <c r="R7771" i="10"/>
  <c r="Q7750" i="10"/>
  <c r="Q7745" i="10"/>
  <c r="T7727" i="10"/>
  <c r="Q7723" i="10"/>
  <c r="Q7719" i="10"/>
  <c r="Q7671" i="10"/>
  <c r="S7664" i="10"/>
  <c r="S7646" i="10"/>
  <c r="R7643" i="10"/>
  <c r="R7633" i="10"/>
  <c r="S7612" i="10"/>
  <c r="Q7583" i="10"/>
  <c r="S8091" i="10"/>
  <c r="Q8074" i="10"/>
  <c r="Q8057" i="10"/>
  <c r="S8025" i="10"/>
  <c r="T8009" i="10"/>
  <c r="Q7974" i="10"/>
  <c r="S7950" i="10"/>
  <c r="S7928" i="10"/>
  <c r="Q7902" i="10"/>
  <c r="S7882" i="10"/>
  <c r="S7877" i="10"/>
  <c r="R7871" i="10"/>
  <c r="S7858" i="10"/>
  <c r="S7852" i="10"/>
  <c r="S7829" i="10"/>
  <c r="Q7812" i="10"/>
  <c r="Q7797" i="10"/>
  <c r="Q7781" i="10"/>
  <c r="R7759" i="10"/>
  <c r="S7740" i="10"/>
  <c r="Q7736" i="10"/>
  <c r="S7727" i="10"/>
  <c r="Q7692" i="10"/>
  <c r="Q7688" i="10"/>
  <c r="S7667" i="10"/>
  <c r="Q7664" i="10"/>
  <c r="R7653" i="10"/>
  <c r="S7649" i="10"/>
  <c r="R7646" i="10"/>
  <c r="Q7633" i="10"/>
  <c r="R8091" i="10"/>
  <c r="T8048" i="10"/>
  <c r="Q8041" i="10"/>
  <c r="T8032" i="10"/>
  <c r="R7987" i="10"/>
  <c r="T7981" i="10"/>
  <c r="Q7965" i="10"/>
  <c r="T7957" i="10"/>
  <c r="Q7950" i="10"/>
  <c r="Q7882" i="10"/>
  <c r="Q7877" i="10"/>
  <c r="Q7871" i="10"/>
  <c r="R7865" i="10"/>
  <c r="T7845" i="10"/>
  <c r="Q7817" i="10"/>
  <c r="R7801" i="10"/>
  <c r="S7791" i="10"/>
  <c r="Q7765" i="10"/>
  <c r="Q7759" i="10"/>
  <c r="Q7754" i="10"/>
  <c r="Q7740" i="10"/>
  <c r="R7727" i="10"/>
  <c r="R7713" i="10"/>
  <c r="Q7709" i="10"/>
  <c r="Q7705" i="10"/>
  <c r="R7696" i="10"/>
  <c r="R7667" i="10"/>
  <c r="S7656" i="10"/>
  <c r="Q7653" i="10"/>
  <c r="R7649" i="10"/>
  <c r="Q7646" i="10"/>
  <c r="Q7636" i="10"/>
  <c r="Q7630" i="10"/>
  <c r="Q7627" i="10"/>
  <c r="Q7624" i="10"/>
  <c r="Q7621" i="10"/>
  <c r="Q7618" i="10"/>
  <c r="Q7615" i="10"/>
  <c r="Q7609" i="10"/>
  <c r="Q7594" i="10"/>
  <c r="R7591" i="10"/>
  <c r="Q7577" i="10"/>
  <c r="R7574" i="10"/>
  <c r="Q7557" i="10"/>
  <c r="Q8146" i="10"/>
  <c r="T8136" i="10"/>
  <c r="S8048" i="10"/>
  <c r="R8032" i="10"/>
  <c r="T8024" i="10"/>
  <c r="S8016" i="10"/>
  <c r="Q8001" i="10"/>
  <c r="Q7987" i="10"/>
  <c r="Q7973" i="10"/>
  <c r="S7957" i="10"/>
  <c r="Q7887" i="10"/>
  <c r="Q7865" i="10"/>
  <c r="S7845" i="10"/>
  <c r="T7838" i="10"/>
  <c r="R7828" i="10"/>
  <c r="R7806" i="10"/>
  <c r="Q7801" i="10"/>
  <c r="R7796" i="10"/>
  <c r="Q7749" i="10"/>
  <c r="Q7713" i="10"/>
  <c r="Q7696" i="10"/>
  <c r="T7687" i="10"/>
  <c r="S7683" i="10"/>
  <c r="Q7679" i="10"/>
  <c r="Q7674" i="10"/>
  <c r="S7670" i="10"/>
  <c r="T7663" i="10"/>
  <c r="R7656" i="10"/>
  <c r="Q7649" i="10"/>
  <c r="Q8259" i="10"/>
  <c r="Q8199" i="10"/>
  <c r="Q8157" i="10"/>
  <c r="S8136" i="10"/>
  <c r="R8040" i="10"/>
  <c r="Q8032" i="10"/>
  <c r="R8016" i="10"/>
  <c r="S8008" i="10"/>
  <c r="Q7949" i="10"/>
  <c r="Q7941" i="10"/>
  <c r="S7919" i="10"/>
  <c r="T7912" i="10"/>
  <c r="Q7900" i="10"/>
  <c r="S7881" i="10"/>
  <c r="S7838" i="10"/>
  <c r="Q7828" i="10"/>
  <c r="Q7811" i="10"/>
  <c r="Q7806" i="10"/>
  <c r="Q7796" i="10"/>
  <c r="S7785" i="10"/>
  <c r="S7780" i="10"/>
  <c r="S7753" i="10"/>
  <c r="S7744" i="10"/>
  <c r="S7730" i="10"/>
  <c r="T7704" i="10"/>
  <c r="S8163" i="10"/>
  <c r="S8105" i="10"/>
  <c r="T8046" i="10"/>
  <c r="T7978" i="10"/>
  <c r="T8122" i="10"/>
  <c r="S7978" i="10"/>
  <c r="S7948" i="10"/>
  <c r="R7939" i="10"/>
  <c r="S7848" i="10"/>
  <c r="T7832" i="10"/>
  <c r="S7826" i="10"/>
  <c r="S7809" i="10"/>
  <c r="Q7726" i="10"/>
  <c r="T7720" i="10"/>
  <c r="T7703" i="10"/>
  <c r="S7686" i="10"/>
  <c r="Q7675" i="10"/>
  <c r="S7669" i="10"/>
  <c r="Q7665" i="10"/>
  <c r="R7650" i="10"/>
  <c r="R7645" i="10"/>
  <c r="Q7641" i="10"/>
  <c r="Q7616" i="10"/>
  <c r="Q7612" i="10"/>
  <c r="Q7605" i="10"/>
  <c r="R7577" i="10"/>
  <c r="Q7550" i="10"/>
  <c r="R7547" i="10"/>
  <c r="Q7530" i="10"/>
  <c r="R7527" i="10"/>
  <c r="Q7513" i="10"/>
  <c r="R7510" i="10"/>
  <c r="Q7493" i="10"/>
  <c r="Q7476" i="10"/>
  <c r="R7473" i="10"/>
  <c r="Q7465" i="10"/>
  <c r="Q7457" i="10"/>
  <c r="Q7449" i="10"/>
  <c r="Q7441" i="10"/>
  <c r="Q7433" i="10"/>
  <c r="Q7425" i="10"/>
  <c r="Q7417" i="10"/>
  <c r="Q7409" i="10"/>
  <c r="Q7401" i="10"/>
  <c r="Q7393" i="10"/>
  <c r="Q7385" i="10"/>
  <c r="Q7377" i="10"/>
  <c r="Q7369" i="10"/>
  <c r="Q7361" i="10"/>
  <c r="S8013" i="10"/>
  <c r="R7968" i="10"/>
  <c r="R7948" i="10"/>
  <c r="S7912" i="10"/>
  <c r="S7895" i="10"/>
  <c r="Q7816" i="10"/>
  <c r="R7809" i="10"/>
  <c r="S7787" i="10"/>
  <c r="S7772" i="10"/>
  <c r="S7720" i="10"/>
  <c r="Q7708" i="10"/>
  <c r="S7703" i="10"/>
  <c r="R7686" i="10"/>
  <c r="R7669" i="10"/>
  <c r="Q7655" i="10"/>
  <c r="Q7645" i="10"/>
  <c r="Q7547" i="10"/>
  <c r="Q7544" i="10"/>
  <c r="Q7527" i="10"/>
  <c r="R7524" i="10"/>
  <c r="Q7510" i="10"/>
  <c r="Q7490" i="10"/>
  <c r="Q7473" i="10"/>
  <c r="Q8092" i="10"/>
  <c r="R7912" i="10"/>
  <c r="Q7904" i="10"/>
  <c r="S7879" i="10"/>
  <c r="Q7863" i="10"/>
  <c r="R7838" i="10"/>
  <c r="T7757" i="10"/>
  <c r="Q7720" i="10"/>
  <c r="S7714" i="10"/>
  <c r="R7703" i="10"/>
  <c r="S7697" i="10"/>
  <c r="Q7686" i="10"/>
  <c r="Q7669" i="10"/>
  <c r="T7664" i="10"/>
  <c r="S7640" i="10"/>
  <c r="Q7623" i="10"/>
  <c r="Q7601" i="10"/>
  <c r="Q7597" i="10"/>
  <c r="Q7587" i="10"/>
  <c r="S7583" i="10"/>
  <c r="Q7567" i="10"/>
  <c r="Q7541" i="10"/>
  <c r="Q7524" i="10"/>
  <c r="Q7507" i="10"/>
  <c r="Q7504" i="10"/>
  <c r="Q7487" i="10"/>
  <c r="Q7470" i="10"/>
  <c r="Q7462" i="10"/>
  <c r="Q7454" i="10"/>
  <c r="Q7446" i="10"/>
  <c r="Q8215" i="10"/>
  <c r="T8101" i="10"/>
  <c r="S8061" i="10"/>
  <c r="Q8012" i="10"/>
  <c r="R7919" i="10"/>
  <c r="S7886" i="10"/>
  <c r="S7831" i="10"/>
  <c r="T7824" i="10"/>
  <c r="S7815" i="10"/>
  <c r="Q7757" i="10"/>
  <c r="R7697" i="10"/>
  <c r="Q7691" i="10"/>
  <c r="Q8028" i="10"/>
  <c r="R8019" i="10"/>
  <c r="T7916" i="10"/>
  <c r="S7885" i="10"/>
  <c r="Q7861" i="10"/>
  <c r="R7844" i="10"/>
  <c r="R7784" i="10"/>
  <c r="Q7762" i="10"/>
  <c r="Q7743" i="10"/>
  <c r="Q7695" i="10"/>
  <c r="S7690" i="10"/>
  <c r="T7684" i="10"/>
  <c r="T7662" i="10"/>
  <c r="S7652" i="10"/>
  <c r="Q7648" i="10"/>
  <c r="T7643" i="10"/>
  <c r="T7638" i="10"/>
  <c r="Q7634" i="10"/>
  <c r="Q7614" i="10"/>
  <c r="S7607" i="10"/>
  <c r="T7599" i="10"/>
  <c r="Q7596" i="10"/>
  <c r="Q7589" i="10"/>
  <c r="S7582" i="10"/>
  <c r="R7579" i="10"/>
  <c r="R7566" i="10"/>
  <c r="S7563" i="10"/>
  <c r="T7560" i="10"/>
  <c r="S7557" i="10"/>
  <c r="S7554" i="10"/>
  <c r="T7551" i="10"/>
  <c r="Q7543" i="10"/>
  <c r="R7540" i="10"/>
  <c r="S7537" i="10"/>
  <c r="T7534" i="10"/>
  <c r="Q7526" i="10"/>
  <c r="S8175" i="10"/>
  <c r="R8163" i="10"/>
  <c r="S8038" i="10"/>
  <c r="S7954" i="10"/>
  <c r="T7933" i="10"/>
  <c r="S7916" i="10"/>
  <c r="Q7830" i="10"/>
  <c r="Q7821" i="10"/>
  <c r="Q7799" i="10"/>
  <c r="S7723" i="10"/>
  <c r="S7717" i="10"/>
  <c r="S7706" i="10"/>
  <c r="S7700" i="10"/>
  <c r="R7690" i="10"/>
  <c r="S7662" i="10"/>
  <c r="Q7652" i="10"/>
  <c r="S7643" i="10"/>
  <c r="S7638" i="10"/>
  <c r="T7629" i="10"/>
  <c r="R7607" i="10"/>
  <c r="Q7603" i="10"/>
  <c r="S7599" i="10"/>
  <c r="S7585" i="10"/>
  <c r="R7582" i="10"/>
  <c r="Q7579" i="10"/>
  <c r="T7575" i="10"/>
  <c r="S7572" i="10"/>
  <c r="Q7569" i="10"/>
  <c r="Q7566" i="10"/>
  <c r="R7563" i="10"/>
  <c r="S7560" i="10"/>
  <c r="R7557" i="10"/>
  <c r="R7554" i="10"/>
  <c r="S7551" i="10"/>
  <c r="Q8140" i="10"/>
  <c r="S8098" i="10"/>
  <c r="Q8088" i="10"/>
  <c r="Q8008" i="10"/>
  <c r="S7933" i="10"/>
  <c r="T7924" i="10"/>
  <c r="S7875" i="10"/>
  <c r="S7868" i="10"/>
  <c r="S7804" i="10"/>
  <c r="S7768" i="10"/>
  <c r="Q7729" i="10"/>
  <c r="R7723" i="10"/>
  <c r="R7717" i="10"/>
  <c r="Q7706" i="10"/>
  <c r="Q7700" i="10"/>
  <c r="Q7672" i="10"/>
  <c r="R7662" i="10"/>
  <c r="S7657" i="10"/>
  <c r="R7638" i="10"/>
  <c r="S7633" i="10"/>
  <c r="R7617" i="10"/>
  <c r="R7599" i="10"/>
  <c r="R7585" i="10"/>
  <c r="Q7582" i="10"/>
  <c r="Q7572" i="10"/>
  <c r="Q7563" i="10"/>
  <c r="Q7560" i="10"/>
  <c r="Q7554" i="10"/>
  <c r="R7551" i="10"/>
  <c r="Q7537" i="10"/>
  <c r="R7534" i="10"/>
  <c r="Q7517" i="10"/>
  <c r="R7514" i="10"/>
  <c r="Q7500" i="10"/>
  <c r="R7497" i="10"/>
  <c r="Q7483" i="10"/>
  <c r="Q7480" i="10"/>
  <c r="R7477" i="10"/>
  <c r="R7466" i="10"/>
  <c r="R7458" i="10"/>
  <c r="R7426" i="10"/>
  <c r="R7410" i="10"/>
  <c r="R7402" i="10"/>
  <c r="T7998" i="10"/>
  <c r="T7962" i="10"/>
  <c r="R7933" i="10"/>
  <c r="R7924" i="10"/>
  <c r="T7915" i="10"/>
  <c r="R7875" i="10"/>
  <c r="Q7850" i="10"/>
  <c r="T7842" i="10"/>
  <c r="Q7835" i="10"/>
  <c r="T7820" i="10"/>
  <c r="R7804" i="10"/>
  <c r="R7790" i="10"/>
  <c r="Q7768" i="10"/>
  <c r="Q7711" i="10"/>
  <c r="S7694" i="10"/>
  <c r="R7683" i="10"/>
  <c r="S7677" i="10"/>
  <c r="Q7662" i="10"/>
  <c r="S7647" i="10"/>
  <c r="Q7638" i="10"/>
  <c r="R7629" i="10"/>
  <c r="Q7625" i="10"/>
  <c r="Q7617" i="10"/>
  <c r="Q7599" i="10"/>
  <c r="Q7585" i="10"/>
  <c r="R7575" i="10"/>
  <c r="Q7551" i="10"/>
  <c r="Q7534" i="10"/>
  <c r="R7531" i="10"/>
  <c r="Q7514" i="10"/>
  <c r="Q7497" i="10"/>
  <c r="Q7477" i="10"/>
  <c r="Q7466" i="10"/>
  <c r="Q7458" i="10"/>
  <c r="Q7450" i="10"/>
  <c r="Q7442" i="10"/>
  <c r="S7998" i="10"/>
  <c r="S7962" i="10"/>
  <c r="Q7924" i="10"/>
  <c r="Q7915" i="10"/>
  <c r="Q7875" i="10"/>
  <c r="S7842" i="10"/>
  <c r="Q7804" i="10"/>
  <c r="Q7790" i="10"/>
  <c r="S7760" i="10"/>
  <c r="R7753" i="10"/>
  <c r="S7747" i="10"/>
  <c r="S7741" i="10"/>
  <c r="Q7683" i="10"/>
  <c r="S7666" i="10"/>
  <c r="R7651" i="10"/>
  <c r="Q7642" i="10"/>
  <c r="Q7629" i="10"/>
  <c r="Q7548" i="10"/>
  <c r="Q7531" i="10"/>
  <c r="Q7528" i="10"/>
  <c r="Q7511" i="10"/>
  <c r="Q7494" i="10"/>
  <c r="R7491" i="10"/>
  <c r="Q7474" i="10"/>
  <c r="R7463" i="10"/>
  <c r="R7455" i="10"/>
  <c r="Q8149" i="10"/>
  <c r="R8115" i="10"/>
  <c r="Q8046" i="10"/>
  <c r="Q8016" i="10"/>
  <c r="T7989" i="10"/>
  <c r="Q7898" i="10"/>
  <c r="Q7867" i="10"/>
  <c r="T7849" i="10"/>
  <c r="Q7827" i="10"/>
  <c r="S7774" i="10"/>
  <c r="Q7753" i="10"/>
  <c r="R7747" i="10"/>
  <c r="R7734" i="10"/>
  <c r="Q7716" i="10"/>
  <c r="S7710" i="10"/>
  <c r="S7699" i="10"/>
  <c r="R7666" i="10"/>
  <c r="R7661" i="10"/>
  <c r="Q7656" i="10"/>
  <c r="Q7651" i="10"/>
  <c r="T7646" i="10"/>
  <c r="S7632" i="10"/>
  <c r="T7598" i="10"/>
  <c r="R7595" i="10"/>
  <c r="Q7588" i="10"/>
  <c r="S7581" i="10"/>
  <c r="Q7568" i="10"/>
  <c r="S7562" i="10"/>
  <c r="S7559" i="10"/>
  <c r="S7556" i="10"/>
  <c r="Q7545" i="10"/>
  <c r="Q7525" i="10"/>
  <c r="R7522" i="10"/>
  <c r="S7519" i="10"/>
  <c r="Q7508" i="10"/>
  <c r="S7502" i="10"/>
  <c r="T7499" i="10"/>
  <c r="Q7491" i="10"/>
  <c r="Q7488" i="10"/>
  <c r="S7482" i="10"/>
  <c r="Q7471" i="10"/>
  <c r="S7468" i="10"/>
  <c r="Q7463" i="10"/>
  <c r="S7460" i="10"/>
  <c r="S8397" i="10"/>
  <c r="S8208" i="10"/>
  <c r="S8086" i="10"/>
  <c r="S7931" i="10"/>
  <c r="S7906" i="10"/>
  <c r="S7889" i="10"/>
  <c r="R7881" i="10"/>
  <c r="S7849" i="10"/>
  <c r="S7841" i="10"/>
  <c r="Q7819" i="10"/>
  <c r="T7803" i="10"/>
  <c r="R7774" i="10"/>
  <c r="Q7747" i="10"/>
  <c r="Q7710" i="10"/>
  <c r="S7704" i="10"/>
  <c r="Q7699" i="10"/>
  <c r="S7693" i="10"/>
  <c r="T7682" i="10"/>
  <c r="Q7676" i="10"/>
  <c r="R7670" i="10"/>
  <c r="Q7666" i="10"/>
  <c r="R7632" i="10"/>
  <c r="Q7620" i="10"/>
  <c r="T7616" i="10"/>
  <c r="Q7613" i="10"/>
  <c r="T7605" i="10"/>
  <c r="Q7602" i="10"/>
  <c r="S7598" i="10"/>
  <c r="Q7591" i="10"/>
  <c r="R7581" i="10"/>
  <c r="Q7578" i="10"/>
  <c r="Q7565" i="10"/>
  <c r="R7562" i="10"/>
  <c r="R7559" i="10"/>
  <c r="R7556" i="10"/>
  <c r="S7553" i="10"/>
  <c r="T7550" i="10"/>
  <c r="Q7542" i="10"/>
  <c r="S7536" i="10"/>
  <c r="S7533" i="10"/>
  <c r="T7530" i="10"/>
  <c r="Q7522" i="10"/>
  <c r="R7519" i="10"/>
  <c r="S7516" i="10"/>
  <c r="T7513" i="10"/>
  <c r="Q7505" i="10"/>
  <c r="R7502" i="10"/>
  <c r="S7499" i="10"/>
  <c r="Q7485" i="10"/>
  <c r="R7482" i="10"/>
  <c r="S7479" i="10"/>
  <c r="T7476" i="10"/>
  <c r="Q8020" i="10"/>
  <c r="T7856" i="10"/>
  <c r="R7815" i="10"/>
  <c r="S7724" i="10"/>
  <c r="T7653" i="10"/>
  <c r="Q7622" i="10"/>
  <c r="S7576" i="10"/>
  <c r="Q7570" i="10"/>
  <c r="Q7558" i="10"/>
  <c r="Q7552" i="10"/>
  <c r="T7547" i="10"/>
  <c r="Q7536" i="10"/>
  <c r="R7517" i="10"/>
  <c r="Q7503" i="10"/>
  <c r="Q7498" i="10"/>
  <c r="S7489" i="10"/>
  <c r="Q7484" i="10"/>
  <c r="Q7430" i="10"/>
  <c r="Q7427" i="10"/>
  <c r="S7396" i="10"/>
  <c r="R7379" i="10"/>
  <c r="Q7368" i="10"/>
  <c r="Q7357" i="10"/>
  <c r="Q7349" i="10"/>
  <c r="Q7341" i="10"/>
  <c r="Q7333" i="10"/>
  <c r="Q7325" i="10"/>
  <c r="Q7317" i="10"/>
  <c r="Q7309" i="10"/>
  <c r="Q7301" i="10"/>
  <c r="Q7293" i="10"/>
  <c r="Q7285" i="10"/>
  <c r="Q7277" i="10"/>
  <c r="Q7269" i="10"/>
  <c r="Q7261" i="10"/>
  <c r="Q7253" i="10"/>
  <c r="Q7245" i="10"/>
  <c r="Q7237" i="10"/>
  <c r="Q7229" i="10"/>
  <c r="Q7221" i="10"/>
  <c r="Q7213" i="10"/>
  <c r="Q7205" i="10"/>
  <c r="Q7197" i="10"/>
  <c r="Q7189" i="10"/>
  <c r="Q7181" i="10"/>
  <c r="Q7173" i="10"/>
  <c r="Q7165" i="10"/>
  <c r="R8154" i="10"/>
  <c r="T7930" i="10"/>
  <c r="S7777" i="10"/>
  <c r="S7614" i="10"/>
  <c r="Q7608" i="10"/>
  <c r="Q7576" i="10"/>
  <c r="S7547" i="10"/>
  <c r="Q7521" i="10"/>
  <c r="S7493" i="10"/>
  <c r="R7489" i="10"/>
  <c r="R7479" i="10"/>
  <c r="S7466" i="10"/>
  <c r="S7458" i="10"/>
  <c r="Q7443" i="10"/>
  <c r="S7436" i="10"/>
  <c r="S7420" i="10"/>
  <c r="Q7414" i="10"/>
  <c r="R7399" i="10"/>
  <c r="R7396" i="10"/>
  <c r="S7387" i="10"/>
  <c r="Q7379" i="10"/>
  <c r="S7373" i="10"/>
  <c r="Q7365" i="10"/>
  <c r="S7362" i="10"/>
  <c r="R7322" i="10"/>
  <c r="R7306" i="10"/>
  <c r="R7258" i="10"/>
  <c r="R7218" i="10"/>
  <c r="R7194" i="10"/>
  <c r="R7170" i="10"/>
  <c r="R7162" i="10"/>
  <c r="Q7955" i="10"/>
  <c r="T7826" i="10"/>
  <c r="Q7814" i="10"/>
  <c r="Q7777" i="10"/>
  <c r="S7750" i="10"/>
  <c r="S7668" i="10"/>
  <c r="Q7659" i="10"/>
  <c r="R7614" i="10"/>
  <c r="T7563" i="10"/>
  <c r="T7531" i="10"/>
  <c r="S7526" i="10"/>
  <c r="R7516" i="10"/>
  <c r="S7512" i="10"/>
  <c r="Q7502" i="10"/>
  <c r="R7493" i="10"/>
  <c r="Q7489" i="10"/>
  <c r="Q7479" i="10"/>
  <c r="S7439" i="10"/>
  <c r="R7436" i="10"/>
  <c r="S7423" i="10"/>
  <c r="R7420" i="10"/>
  <c r="Q7411" i="10"/>
  <c r="Q7408" i="10"/>
  <c r="Q7405" i="10"/>
  <c r="Q7402" i="10"/>
  <c r="Q7399" i="10"/>
  <c r="Q7396" i="10"/>
  <c r="Q7390" i="10"/>
  <c r="R7387" i="10"/>
  <c r="S7384" i="10"/>
  <c r="Q7376" i="10"/>
  <c r="R7373" i="10"/>
  <c r="R7362" i="10"/>
  <c r="S7359" i="10"/>
  <c r="Q7354" i="10"/>
  <c r="S7351" i="10"/>
  <c r="Q7346" i="10"/>
  <c r="S7343" i="10"/>
  <c r="Q7338" i="10"/>
  <c r="S7335" i="10"/>
  <c r="Q7330" i="10"/>
  <c r="S7327" i="10"/>
  <c r="Q7322" i="10"/>
  <c r="S7319" i="10"/>
  <c r="Q7314" i="10"/>
  <c r="S7311" i="10"/>
  <c r="S7844" i="10"/>
  <c r="Q7803" i="10"/>
  <c r="Q8275" i="10"/>
  <c r="Q8262" i="10"/>
  <c r="R8061" i="10"/>
  <c r="T8050" i="10"/>
  <c r="T7885" i="10"/>
  <c r="R7976" i="10"/>
  <c r="S7784" i="10"/>
  <c r="S7756" i="10"/>
  <c r="Q7730" i="10"/>
  <c r="S7721" i="10"/>
  <c r="Q7693" i="10"/>
  <c r="S7658" i="10"/>
  <c r="T7650" i="10"/>
  <c r="Q7635" i="10"/>
  <c r="Q7619" i="10"/>
  <c r="R7593" i="10"/>
  <c r="S7550" i="10"/>
  <c r="R7546" i="10"/>
  <c r="S7540" i="10"/>
  <c r="R7530" i="10"/>
  <c r="S7520" i="10"/>
  <c r="R7506" i="10"/>
  <c r="Q7501" i="10"/>
  <c r="R7483" i="10"/>
  <c r="R7478" i="10"/>
  <c r="R7469" i="10"/>
  <c r="R7465" i="10"/>
  <c r="R7461" i="10"/>
  <c r="R7457" i="10"/>
  <c r="R7453" i="10"/>
  <c r="S7449" i="10"/>
  <c r="R7429" i="10"/>
  <c r="Q7426" i="10"/>
  <c r="S7404" i="10"/>
  <c r="Q7381" i="10"/>
  <c r="Q7370" i="10"/>
  <c r="R7367" i="10"/>
  <c r="S7364" i="10"/>
  <c r="R7356" i="10"/>
  <c r="R7348" i="10"/>
  <c r="R7340" i="10"/>
  <c r="R7316" i="10"/>
  <c r="R7300" i="10"/>
  <c r="R7276" i="10"/>
  <c r="R7260" i="10"/>
  <c r="R7236" i="10"/>
  <c r="R7228" i="10"/>
  <c r="R7220" i="10"/>
  <c r="R7212" i="10"/>
  <c r="R7204" i="10"/>
  <c r="R7164" i="10"/>
  <c r="R7156" i="10"/>
  <c r="R7148" i="10"/>
  <c r="R7140" i="10"/>
  <c r="R7132" i="10"/>
  <c r="R7124" i="10"/>
  <c r="S8114" i="10"/>
  <c r="Q8004" i="10"/>
  <c r="T7985" i="10"/>
  <c r="S7939" i="10"/>
  <c r="S7905" i="10"/>
  <c r="Q7756" i="10"/>
  <c r="R7702" i="10"/>
  <c r="T7626" i="10"/>
  <c r="T7612" i="10"/>
  <c r="Q7593" i="10"/>
  <c r="Q7580" i="10"/>
  <c r="S7574" i="10"/>
  <c r="R7550" i="10"/>
  <c r="Q7546" i="10"/>
  <c r="Q7540" i="10"/>
  <c r="Q7520" i="10"/>
  <c r="Q7506" i="10"/>
  <c r="Q7478" i="10"/>
  <c r="Q7469" i="10"/>
  <c r="Q7461" i="10"/>
  <c r="Q7453" i="10"/>
  <c r="R7449" i="10"/>
  <c r="S7445" i="10"/>
  <c r="R7432" i="10"/>
  <c r="Q7429" i="10"/>
  <c r="R7416" i="10"/>
  <c r="S7410" i="10"/>
  <c r="R7407" i="10"/>
  <c r="R7404" i="10"/>
  <c r="R7398" i="10"/>
  <c r="R7378" i="10"/>
  <c r="Q7367" i="10"/>
  <c r="R7364" i="10"/>
  <c r="Q7356" i="10"/>
  <c r="Q7348" i="10"/>
  <c r="Q7340" i="10"/>
  <c r="Q7332" i="10"/>
  <c r="Q7324" i="10"/>
  <c r="Q7316" i="10"/>
  <c r="Q7308" i="10"/>
  <c r="Q7300" i="10"/>
  <c r="Q7292" i="10"/>
  <c r="Q7284" i="10"/>
  <c r="S7281" i="10"/>
  <c r="S8071" i="10"/>
  <c r="R7985" i="10"/>
  <c r="T7862" i="10"/>
  <c r="T7822" i="10"/>
  <c r="R7793" i="10"/>
  <c r="Q7993" i="10"/>
  <c r="Q7985" i="10"/>
  <c r="Q7774" i="10"/>
  <c r="T7719" i="10"/>
  <c r="S7682" i="10"/>
  <c r="R7673" i="10"/>
  <c r="S7665" i="10"/>
  <c r="Q7881" i="10"/>
  <c r="R7831" i="10"/>
  <c r="S7800" i="10"/>
  <c r="R7737" i="10"/>
  <c r="S7719" i="10"/>
  <c r="Q7682" i="10"/>
  <c r="Q7673" i="10"/>
  <c r="R7641" i="10"/>
  <c r="S7579" i="10"/>
  <c r="T7566" i="10"/>
  <c r="S7549" i="10"/>
  <c r="T7514" i="10"/>
  <c r="S7500" i="10"/>
  <c r="S7477" i="10"/>
  <c r="Q7468" i="10"/>
  <c r="Q7460" i="10"/>
  <c r="R7456" i="10"/>
  <c r="R7452" i="10"/>
  <c r="S7441" i="10"/>
  <c r="S7428" i="10"/>
  <c r="Q7386" i="10"/>
  <c r="R7383" i="10"/>
  <c r="S7380" i="10"/>
  <c r="Q7372" i="10"/>
  <c r="S7369" i="10"/>
  <c r="T7366" i="10"/>
  <c r="R7358" i="10"/>
  <c r="R7350" i="10"/>
  <c r="R7342" i="10"/>
  <c r="R7334" i="10"/>
  <c r="R7326" i="10"/>
  <c r="R7318" i="10"/>
  <c r="R7310" i="10"/>
  <c r="R7302" i="10"/>
  <c r="R7294" i="10"/>
  <c r="R7286" i="10"/>
  <c r="R7278" i="10"/>
  <c r="R7270" i="10"/>
  <c r="R7262" i="10"/>
  <c r="R7254" i="10"/>
  <c r="R7246" i="10"/>
  <c r="R7238" i="10"/>
  <c r="R7230" i="10"/>
  <c r="R7222" i="10"/>
  <c r="R7214" i="10"/>
  <c r="R7198" i="10"/>
  <c r="R7190" i="10"/>
  <c r="R7174" i="10"/>
  <c r="R7166" i="10"/>
  <c r="R7158" i="10"/>
  <c r="R7142" i="10"/>
  <c r="R7134" i="10"/>
  <c r="Q7831" i="10"/>
  <c r="R7800" i="10"/>
  <c r="S7648" i="10"/>
  <c r="Q7632" i="10"/>
  <c r="S7611" i="10"/>
  <c r="Q7573" i="10"/>
  <c r="S7566" i="10"/>
  <c r="T7554" i="10"/>
  <c r="R7549" i="10"/>
  <c r="Q7538" i="10"/>
  <c r="R7533" i="10"/>
  <c r="R7529" i="10"/>
  <c r="T7523" i="10"/>
  <c r="S7514" i="10"/>
  <c r="R7500" i="10"/>
  <c r="S7486" i="10"/>
  <c r="R7481" i="10"/>
  <c r="R7464" i="10"/>
  <c r="Q7456" i="10"/>
  <c r="Q7452" i="10"/>
  <c r="R7448" i="10"/>
  <c r="R7441" i="10"/>
  <c r="R7428" i="10"/>
  <c r="R7425" i="10"/>
  <c r="S7412" i="10"/>
  <c r="Q7383" i="10"/>
  <c r="R7380" i="10"/>
  <c r="R7369" i="10"/>
  <c r="R7366" i="10"/>
  <c r="Q7358" i="10"/>
  <c r="Q7350" i="10"/>
  <c r="Q7342" i="10"/>
  <c r="Q7334" i="10"/>
  <c r="Q7326" i="10"/>
  <c r="Q7318" i="10"/>
  <c r="Q7310" i="10"/>
  <c r="Q7302" i="10"/>
  <c r="Q7294" i="10"/>
  <c r="Q7286" i="10"/>
  <c r="Q7278" i="10"/>
  <c r="T8034" i="10"/>
  <c r="T7690" i="10"/>
  <c r="S7663" i="10"/>
  <c r="R7648" i="10"/>
  <c r="R7611" i="10"/>
  <c r="T7596" i="10"/>
  <c r="S7584" i="10"/>
  <c r="Q7549" i="10"/>
  <c r="Q7533" i="10"/>
  <c r="Q7529" i="10"/>
  <c r="S7523" i="10"/>
  <c r="R7486" i="10"/>
  <c r="Q7481" i="10"/>
  <c r="Q7464" i="10"/>
  <c r="Q7448" i="10"/>
  <c r="S7444" i="10"/>
  <c r="Q7428" i="10"/>
  <c r="R7412" i="10"/>
  <c r="S7388" i="10"/>
  <c r="Q7380" i="10"/>
  <c r="Q7366" i="10"/>
  <c r="R7267" i="10"/>
  <c r="R7259" i="10"/>
  <c r="R7251" i="10"/>
  <c r="R7235" i="10"/>
  <c r="R7227" i="10"/>
  <c r="R7211" i="10"/>
  <c r="R7203" i="10"/>
  <c r="R7195" i="10"/>
  <c r="R7187" i="10"/>
  <c r="R7179" i="10"/>
  <c r="R7171" i="10"/>
  <c r="R7147" i="10"/>
  <c r="R7139" i="10"/>
  <c r="R7131" i="10"/>
  <c r="R7123" i="10"/>
  <c r="R7115" i="10"/>
  <c r="R7099" i="10"/>
  <c r="R7091" i="10"/>
  <c r="R7075" i="10"/>
  <c r="R7067" i="10"/>
  <c r="R7780" i="10"/>
  <c r="T7707" i="10"/>
  <c r="R7663" i="10"/>
  <c r="S7616" i="10"/>
  <c r="Q7611" i="10"/>
  <c r="S7596" i="10"/>
  <c r="Q7590" i="10"/>
  <c r="Q7584" i="10"/>
  <c r="T7577" i="10"/>
  <c r="Q7559" i="10"/>
  <c r="R7553" i="10"/>
  <c r="S7543" i="10"/>
  <c r="R7523" i="10"/>
  <c r="Q7518" i="10"/>
  <c r="R7499" i="10"/>
  <c r="Q7495" i="10"/>
  <c r="Q7486" i="10"/>
  <c r="S7476" i="10"/>
  <c r="Q7472" i="10"/>
  <c r="R7467" i="10"/>
  <c r="R7459" i="10"/>
  <c r="R7444" i="10"/>
  <c r="Q7431" i="10"/>
  <c r="Q7415" i="10"/>
  <c r="Q7412" i="10"/>
  <c r="Q7406" i="10"/>
  <c r="R7403" i="10"/>
  <c r="R7388" i="10"/>
  <c r="S7360" i="10"/>
  <c r="Q7355" i="10"/>
  <c r="S7352" i="10"/>
  <c r="Q7347" i="10"/>
  <c r="S7344" i="10"/>
  <c r="Q7339" i="10"/>
  <c r="S7336" i="10"/>
  <c r="Q7331" i="10"/>
  <c r="S7328" i="10"/>
  <c r="Q7323" i="10"/>
  <c r="S7320" i="10"/>
  <c r="Q7315" i="10"/>
  <c r="S7312" i="10"/>
  <c r="Q7307" i="10"/>
  <c r="S7304" i="10"/>
  <c r="Q7299" i="10"/>
  <c r="S7296" i="10"/>
  <c r="Q7291" i="10"/>
  <c r="S7288" i="10"/>
  <c r="Q7283" i="10"/>
  <c r="S7280" i="10"/>
  <c r="Q7275" i="10"/>
  <c r="S7272" i="10"/>
  <c r="Q7267" i="10"/>
  <c r="S7264" i="10"/>
  <c r="Q7259" i="10"/>
  <c r="S7256" i="10"/>
  <c r="Q7251" i="10"/>
  <c r="S7248" i="10"/>
  <c r="T8000" i="10"/>
  <c r="Q7911" i="10"/>
  <c r="Q7752" i="10"/>
  <c r="R7744" i="10"/>
  <c r="S7707" i="10"/>
  <c r="S7680" i="10"/>
  <c r="Q7639" i="10"/>
  <c r="R7616" i="10"/>
  <c r="Q7604" i="10"/>
  <c r="R7596" i="10"/>
  <c r="Q7553" i="10"/>
  <c r="R7543" i="10"/>
  <c r="S7532" i="10"/>
  <c r="Q7523" i="10"/>
  <c r="S7513" i="10"/>
  <c r="Q7509" i="10"/>
  <c r="T7503" i="10"/>
  <c r="Q7499" i="10"/>
  <c r="R7476" i="10"/>
  <c r="Q7467" i="10"/>
  <c r="Q7459" i="10"/>
  <c r="Q7455" i="10"/>
  <c r="R7451" i="10"/>
  <c r="Q7444" i="10"/>
  <c r="S7440" i="10"/>
  <c r="Q7434" i="10"/>
  <c r="S7424" i="10"/>
  <c r="Q7418" i="10"/>
  <c r="Q7403" i="10"/>
  <c r="Q7400" i="10"/>
  <c r="Q7397" i="10"/>
  <c r="Q7394" i="10"/>
  <c r="Q7391" i="10"/>
  <c r="Q7388" i="10"/>
  <c r="S7385" i="10"/>
  <c r="Q7374" i="10"/>
  <c r="S7371" i="10"/>
  <c r="Q7363" i="10"/>
  <c r="R7360" i="10"/>
  <c r="R7352" i="10"/>
  <c r="R7344" i="10"/>
  <c r="R7336" i="10"/>
  <c r="R7328" i="10"/>
  <c r="R7320" i="10"/>
  <c r="R7312" i="10"/>
  <c r="R7304" i="10"/>
  <c r="R7296" i="10"/>
  <c r="R7288" i="10"/>
  <c r="R7280" i="10"/>
  <c r="R7272" i="10"/>
  <c r="R7264" i="10"/>
  <c r="R7256" i="10"/>
  <c r="R7248" i="10"/>
  <c r="R7240" i="10"/>
  <c r="R7232" i="10"/>
  <c r="R7224" i="10"/>
  <c r="R7216" i="10"/>
  <c r="R7208" i="10"/>
  <c r="R7200" i="10"/>
  <c r="R7192" i="10"/>
  <c r="R7184" i="10"/>
  <c r="R7176" i="10"/>
  <c r="R7168" i="10"/>
  <c r="R7160" i="10"/>
  <c r="R7144" i="10"/>
  <c r="R7136" i="10"/>
  <c r="R7128" i="10"/>
  <c r="R7120" i="10"/>
  <c r="S8229" i="10"/>
  <c r="T8119" i="10"/>
  <c r="S8054" i="10"/>
  <c r="S7945" i="10"/>
  <c r="Q7725" i="10"/>
  <c r="Q7574" i="10"/>
  <c r="S7497" i="10"/>
  <c r="T7473" i="10"/>
  <c r="S7465" i="10"/>
  <c r="Q7445" i="10"/>
  <c r="Q7438" i="10"/>
  <c r="T7425" i="10"/>
  <c r="Q7392" i="10"/>
  <c r="Q7375" i="10"/>
  <c r="Q7364" i="10"/>
  <c r="Q7353" i="10"/>
  <c r="S7342" i="10"/>
  <c r="Q7336" i="10"/>
  <c r="S7325" i="10"/>
  <c r="S7303" i="10"/>
  <c r="Q7298" i="10"/>
  <c r="S7278" i="10"/>
  <c r="R7273" i="10"/>
  <c r="Q7264" i="10"/>
  <c r="Q7260" i="10"/>
  <c r="Q7234" i="10"/>
  <c r="Q7222" i="10"/>
  <c r="R7201" i="10"/>
  <c r="R7197" i="10"/>
  <c r="Q7193" i="10"/>
  <c r="S7176" i="10"/>
  <c r="Q7168" i="10"/>
  <c r="Q7164" i="10"/>
  <c r="Q7156" i="10"/>
  <c r="Q7131" i="10"/>
  <c r="Q7124" i="10"/>
  <c r="Q7106" i="10"/>
  <c r="R7103" i="10"/>
  <c r="Q7089" i="10"/>
  <c r="R7086" i="10"/>
  <c r="Q7069" i="10"/>
  <c r="R7066" i="10"/>
  <c r="Q7058" i="10"/>
  <c r="Q7050" i="10"/>
  <c r="Q7042" i="10"/>
  <c r="Q7034" i="10"/>
  <c r="Q7026" i="10"/>
  <c r="Q7878" i="10"/>
  <c r="T7733" i="10"/>
  <c r="Q7670" i="10"/>
  <c r="Q7600" i="10"/>
  <c r="R7513" i="10"/>
  <c r="S7473" i="10"/>
  <c r="Q7451" i="10"/>
  <c r="Q7419" i="10"/>
  <c r="Q7398" i="10"/>
  <c r="T7380" i="10"/>
  <c r="R7325" i="10"/>
  <c r="R7319" i="10"/>
  <c r="R7303" i="10"/>
  <c r="R7293" i="10"/>
  <c r="Q7273" i="10"/>
  <c r="R7255" i="10"/>
  <c r="Q7242" i="10"/>
  <c r="Q7230" i="10"/>
  <c r="R7209" i="10"/>
  <c r="R7205" i="10"/>
  <c r="Q7201" i="10"/>
  <c r="S7184" i="10"/>
  <c r="Q7176" i="10"/>
  <c r="Q7172" i="10"/>
  <c r="Q7152" i="10"/>
  <c r="Q7138" i="10"/>
  <c r="Q7120" i="10"/>
  <c r="R7117" i="10"/>
  <c r="R7733" i="10"/>
  <c r="Q7712" i="10"/>
  <c r="Q7581" i="10"/>
  <c r="Q7562" i="10"/>
  <c r="Q7555" i="10"/>
  <c r="S7546" i="10"/>
  <c r="T7529" i="10"/>
  <c r="T7480" i="10"/>
  <c r="T7457" i="10"/>
  <c r="Q7437" i="10"/>
  <c r="R7424" i="10"/>
  <c r="R7385" i="10"/>
  <c r="S7358" i="10"/>
  <c r="Q7352" i="10"/>
  <c r="S7341" i="10"/>
  <c r="Q7319" i="10"/>
  <c r="Q7303" i="10"/>
  <c r="S7287" i="10"/>
  <c r="Q7282" i="10"/>
  <c r="Q7255" i="10"/>
  <c r="S7246" i="10"/>
  <c r="Q7238" i="10"/>
  <c r="R7217" i="10"/>
  <c r="R7213" i="10"/>
  <c r="Q7209" i="10"/>
  <c r="S7192" i="10"/>
  <c r="Q7184" i="10"/>
  <c r="Q7180" i="10"/>
  <c r="Q7145" i="10"/>
  <c r="R7680" i="10"/>
  <c r="Q7628" i="10"/>
  <c r="S7589" i="10"/>
  <c r="S7496" i="10"/>
  <c r="S7480" i="10"/>
  <c r="T7464" i="10"/>
  <c r="S7457" i="10"/>
  <c r="Q7424" i="10"/>
  <c r="Q7404" i="10"/>
  <c r="S7368" i="10"/>
  <c r="R7341" i="10"/>
  <c r="R7335" i="10"/>
  <c r="Q7313" i="10"/>
  <c r="R7287" i="10"/>
  <c r="R7277" i="10"/>
  <c r="Q7272" i="10"/>
  <c r="Q7268" i="10"/>
  <c r="Q7250" i="10"/>
  <c r="Q7246" i="10"/>
  <c r="R7221" i="10"/>
  <c r="Q7217" i="10"/>
  <c r="S7200" i="10"/>
  <c r="Q7192" i="10"/>
  <c r="Q7188" i="10"/>
  <c r="R7598" i="10"/>
  <c r="Q7571" i="10"/>
  <c r="Q7535" i="10"/>
  <c r="Q7512" i="10"/>
  <c r="S7503" i="10"/>
  <c r="Q7496" i="10"/>
  <c r="Q7436" i="10"/>
  <c r="Q7373" i="10"/>
  <c r="R7368" i="10"/>
  <c r="S7357" i="10"/>
  <c r="Q7335" i="10"/>
  <c r="Q7297" i="10"/>
  <c r="Q7287" i="10"/>
  <c r="Q7225" i="10"/>
  <c r="S7208" i="10"/>
  <c r="Q7200" i="10"/>
  <c r="Q7196" i="10"/>
  <c r="R7730" i="10"/>
  <c r="R7626" i="10"/>
  <c r="S7469" i="10"/>
  <c r="T7448" i="10"/>
  <c r="T7441" i="10"/>
  <c r="T7428" i="10"/>
  <c r="Q7416" i="10"/>
  <c r="Q7389" i="10"/>
  <c r="T7378" i="10"/>
  <c r="S7372" i="10"/>
  <c r="S7367" i="10"/>
  <c r="T7356" i="10"/>
  <c r="Q7345" i="10"/>
  <c r="S7334" i="10"/>
  <c r="Q7328" i="10"/>
  <c r="S7317" i="10"/>
  <c r="Q7306" i="10"/>
  <c r="S7301" i="10"/>
  <c r="S7286" i="10"/>
  <c r="Q7276" i="10"/>
  <c r="R7271" i="10"/>
  <c r="T7262" i="10"/>
  <c r="R7249" i="10"/>
  <c r="S7232" i="10"/>
  <c r="S7228" i="10"/>
  <c r="Q7224" i="10"/>
  <c r="Q7220" i="10"/>
  <c r="S7199" i="10"/>
  <c r="S7195" i="10"/>
  <c r="R7191" i="10"/>
  <c r="S7687" i="10"/>
  <c r="S7605" i="10"/>
  <c r="R7526" i="10"/>
  <c r="T7510" i="10"/>
  <c r="Q7435" i="10"/>
  <c r="T7383" i="10"/>
  <c r="Q7378" i="10"/>
  <c r="R7372" i="10"/>
  <c r="S7361" i="10"/>
  <c r="S7356" i="10"/>
  <c r="T7350" i="10"/>
  <c r="T7322" i="10"/>
  <c r="R7317" i="10"/>
  <c r="R7311" i="10"/>
  <c r="R7301" i="10"/>
  <c r="Q7280" i="10"/>
  <c r="Q7271" i="10"/>
  <c r="S7262" i="10"/>
  <c r="S7253" i="10"/>
  <c r="Q7249" i="10"/>
  <c r="S7240" i="10"/>
  <c r="S7236" i="10"/>
  <c r="Q7232" i="10"/>
  <c r="Q7228" i="10"/>
  <c r="S7207" i="10"/>
  <c r="S7203" i="10"/>
  <c r="R7199" i="10"/>
  <c r="Q7195" i="10"/>
  <c r="Q7191" i="10"/>
  <c r="T7174" i="10"/>
  <c r="Q7170" i="10"/>
  <c r="S7166" i="10"/>
  <c r="Q7158" i="10"/>
  <c r="R7154" i="10"/>
  <c r="Q7837" i="10"/>
  <c r="R7605" i="10"/>
  <c r="Q7586" i="10"/>
  <c r="S7517" i="10"/>
  <c r="R7468" i="10"/>
  <c r="R7440" i="10"/>
  <c r="Q7422" i="10"/>
  <c r="Q7395" i="10"/>
  <c r="S7383" i="10"/>
  <c r="R7361" i="10"/>
  <c r="S7350" i="10"/>
  <c r="Q7344" i="10"/>
  <c r="S7333" i="10"/>
  <c r="Q7311" i="10"/>
  <c r="S7295" i="10"/>
  <c r="Q7290" i="10"/>
  <c r="Q7266" i="10"/>
  <c r="Q7262" i="10"/>
  <c r="R7253" i="10"/>
  <c r="Q7240" i="10"/>
  <c r="Q7236" i="10"/>
  <c r="S7211" i="10"/>
  <c r="R7207" i="10"/>
  <c r="Q7203" i="10"/>
  <c r="Q7199" i="10"/>
  <c r="Q7178" i="10"/>
  <c r="Q7166" i="10"/>
  <c r="Q7154" i="10"/>
  <c r="S7769" i="10"/>
  <c r="R7707" i="10"/>
  <c r="Q7654" i="10"/>
  <c r="R7532" i="10"/>
  <c r="T7500" i="10"/>
  <c r="T7483" i="10"/>
  <c r="S7461" i="10"/>
  <c r="Q7440" i="10"/>
  <c r="S7427" i="10"/>
  <c r="R7401" i="10"/>
  <c r="R7333" i="10"/>
  <c r="R7327" i="10"/>
  <c r="R7295" i="10"/>
  <c r="R7285" i="10"/>
  <c r="Q7248" i="10"/>
  <c r="Q7244" i="10"/>
  <c r="Q7211" i="10"/>
  <c r="Q7207" i="10"/>
  <c r="Q7186" i="10"/>
  <c r="Q7174" i="10"/>
  <c r="R7143" i="10"/>
  <c r="Q7129" i="10"/>
  <c r="R7125" i="10"/>
  <c r="Q7110" i="10"/>
  <c r="Q7107" i="10"/>
  <c r="R7104" i="10"/>
  <c r="Q7090" i="10"/>
  <c r="R7087" i="10"/>
  <c r="Q7073" i="10"/>
  <c r="R7070" i="10"/>
  <c r="Q7059" i="10"/>
  <c r="R7969" i="10"/>
  <c r="T7576" i="10"/>
  <c r="Q7532" i="10"/>
  <c r="Q7516" i="10"/>
  <c r="S7483" i="10"/>
  <c r="T7453" i="10"/>
  <c r="Q7447" i="10"/>
  <c r="R7427" i="10"/>
  <c r="Q7421" i="10"/>
  <c r="Q7387" i="10"/>
  <c r="R7371" i="10"/>
  <c r="Q7360" i="10"/>
  <c r="S7349" i="10"/>
  <c r="Q7327" i="10"/>
  <c r="S7316" i="10"/>
  <c r="T7310" i="10"/>
  <c r="Q7305" i="10"/>
  <c r="S7300" i="10"/>
  <c r="Q7295" i="10"/>
  <c r="S7270" i="10"/>
  <c r="S7261" i="10"/>
  <c r="Q7257" i="10"/>
  <c r="S7227" i="10"/>
  <c r="R7223" i="10"/>
  <c r="Q7219" i="10"/>
  <c r="Q7215" i="10"/>
  <c r="Q7194" i="10"/>
  <c r="S7190" i="10"/>
  <c r="Q7182" i="10"/>
  <c r="S7165" i="10"/>
  <c r="R7161" i="10"/>
  <c r="R7157" i="10"/>
  <c r="Q7150" i="10"/>
  <c r="S7622" i="10"/>
  <c r="Q7515" i="10"/>
  <c r="Q7482" i="10"/>
  <c r="Q7475" i="10"/>
  <c r="Q7439" i="10"/>
  <c r="Q7420" i="10"/>
  <c r="Q7343" i="10"/>
  <c r="Q7304" i="10"/>
  <c r="Q7289" i="10"/>
  <c r="Q7279" i="10"/>
  <c r="R7265" i="10"/>
  <c r="Q7256" i="10"/>
  <c r="Q7252" i="10"/>
  <c r="S7247" i="10"/>
  <c r="Q7235" i="10"/>
  <c r="Q7231" i="10"/>
  <c r="T7214" i="10"/>
  <c r="Q7210" i="10"/>
  <c r="Q7198" i="10"/>
  <c r="S7185" i="10"/>
  <c r="R7177" i="10"/>
  <c r="Q7169" i="10"/>
  <c r="R7153" i="10"/>
  <c r="Q7146" i="10"/>
  <c r="T7142" i="10"/>
  <c r="S7135" i="10"/>
  <c r="Q7128" i="10"/>
  <c r="R7121" i="10"/>
  <c r="Q7118" i="10"/>
  <c r="Q7115" i="10"/>
  <c r="R7112" i="10"/>
  <c r="Q7098" i="10"/>
  <c r="R7095" i="10"/>
  <c r="Q7081" i="10"/>
  <c r="S7075" i="10"/>
  <c r="S7673" i="10"/>
  <c r="Q7519" i="10"/>
  <c r="T7497" i="10"/>
  <c r="R7370" i="10"/>
  <c r="S7254" i="10"/>
  <c r="S7222" i="10"/>
  <c r="S7183" i="10"/>
  <c r="Q7157" i="10"/>
  <c r="R7151" i="10"/>
  <c r="S7132" i="10"/>
  <c r="Q7123" i="10"/>
  <c r="S7115" i="10"/>
  <c r="S7111" i="10"/>
  <c r="Q7108" i="10"/>
  <c r="R7537" i="10"/>
  <c r="R7445" i="10"/>
  <c r="Q7413" i="10"/>
  <c r="T7306" i="10"/>
  <c r="Q7296" i="10"/>
  <c r="T7278" i="10"/>
  <c r="Q7270" i="10"/>
  <c r="Q7254" i="10"/>
  <c r="S7245" i="10"/>
  <c r="T7228" i="10"/>
  <c r="S7214" i="10"/>
  <c r="Q7190" i="10"/>
  <c r="R7183" i="10"/>
  <c r="T7162" i="10"/>
  <c r="Q7151" i="10"/>
  <c r="Q7132" i="10"/>
  <c r="R7111" i="10"/>
  <c r="S7104" i="10"/>
  <c r="Q7101" i="10"/>
  <c r="R7077" i="10"/>
  <c r="Q7074" i="10"/>
  <c r="S7061" i="10"/>
  <c r="Q7047" i="10"/>
  <c r="Q7036" i="10"/>
  <c r="R7033" i="10"/>
  <c r="Q7022" i="10"/>
  <c r="Q7014" i="10"/>
  <c r="Q7006" i="10"/>
  <c r="Q6998" i="10"/>
  <c r="Q6990" i="10"/>
  <c r="Q6982" i="10"/>
  <c r="Q6974" i="10"/>
  <c r="Q6966" i="10"/>
  <c r="Q6958" i="10"/>
  <c r="Q6950" i="10"/>
  <c r="Q6942" i="10"/>
  <c r="Q6934" i="10"/>
  <c r="Q6926" i="10"/>
  <c r="Q6918" i="10"/>
  <c r="Q6910" i="10"/>
  <c r="Q6902" i="10"/>
  <c r="Q6894" i="10"/>
  <c r="Q6886" i="10"/>
  <c r="Q6878" i="10"/>
  <c r="Q6870" i="10"/>
  <c r="Q6862" i="10"/>
  <c r="Q6854" i="10"/>
  <c r="Q6846" i="10"/>
  <c r="Q6838" i="10"/>
  <c r="Q6830" i="10"/>
  <c r="Q6822" i="10"/>
  <c r="Q6814" i="10"/>
  <c r="Q6806" i="10"/>
  <c r="Q6798" i="10"/>
  <c r="Q6790" i="10"/>
  <c r="Q6782" i="10"/>
  <c r="T7527" i="10"/>
  <c r="T7506" i="10"/>
  <c r="R7423" i="10"/>
  <c r="T7334" i="10"/>
  <c r="T7286" i="10"/>
  <c r="R7261" i="10"/>
  <c r="R7245" i="10"/>
  <c r="Q7214" i="10"/>
  <c r="Q7183" i="10"/>
  <c r="R7175" i="10"/>
  <c r="S7168" i="10"/>
  <c r="Q7162" i="10"/>
  <c r="S7144" i="10"/>
  <c r="S7140" i="10"/>
  <c r="Q7136" i="10"/>
  <c r="Q7127" i="10"/>
  <c r="Q7111" i="10"/>
  <c r="Q7104" i="10"/>
  <c r="R7097" i="10"/>
  <c r="R7094" i="10"/>
  <c r="S7087" i="10"/>
  <c r="Q7084" i="10"/>
  <c r="R7080" i="10"/>
  <c r="Q7077" i="10"/>
  <c r="Q7064" i="10"/>
  <c r="R7061" i="10"/>
  <c r="S7058" i="10"/>
  <c r="R7055" i="10"/>
  <c r="R7044" i="10"/>
  <c r="Q7033" i="10"/>
  <c r="R7030" i="10"/>
  <c r="R7019" i="10"/>
  <c r="R7011" i="10"/>
  <c r="R7003" i="10"/>
  <c r="R6787" i="10"/>
  <c r="S7527" i="10"/>
  <c r="S7506" i="10"/>
  <c r="S7453" i="10"/>
  <c r="Q7423" i="10"/>
  <c r="R7343" i="10"/>
  <c r="S7269" i="10"/>
  <c r="T7220" i="10"/>
  <c r="Q7206" i="10"/>
  <c r="S7197" i="10"/>
  <c r="S7189" i="10"/>
  <c r="Q7175" i="10"/>
  <c r="S7156" i="10"/>
  <c r="Q7144" i="10"/>
  <c r="Q7140" i="10"/>
  <c r="S7131" i="10"/>
  <c r="R7118" i="10"/>
  <c r="Q7097" i="10"/>
  <c r="Q7094" i="10"/>
  <c r="Q7087" i="10"/>
  <c r="Q7080" i="10"/>
  <c r="Q7067" i="10"/>
  <c r="Q7061" i="10"/>
  <c r="R7058" i="10"/>
  <c r="Q7055" i="10"/>
  <c r="Q7044" i="10"/>
  <c r="Q7030" i="10"/>
  <c r="Q7019" i="10"/>
  <c r="Q7011" i="10"/>
  <c r="Q7003" i="10"/>
  <c r="Q6995" i="10"/>
  <c r="Q6987" i="10"/>
  <c r="Q6979" i="10"/>
  <c r="Q6971" i="10"/>
  <c r="Q6963" i="10"/>
  <c r="Q6955" i="10"/>
  <c r="Q6947" i="10"/>
  <c r="Q6939" i="10"/>
  <c r="Q6931" i="10"/>
  <c r="Q6923" i="10"/>
  <c r="Q6915" i="10"/>
  <c r="Q6907" i="10"/>
  <c r="Q6899" i="10"/>
  <c r="S7626" i="10"/>
  <c r="T7579" i="10"/>
  <c r="Q7432" i="10"/>
  <c r="R7384" i="10"/>
  <c r="T7367" i="10"/>
  <c r="R7351" i="10"/>
  <c r="T7276" i="10"/>
  <c r="R7269" i="10"/>
  <c r="Q7227" i="10"/>
  <c r="S7220" i="10"/>
  <c r="R7189" i="10"/>
  <c r="R7149" i="10"/>
  <c r="T7135" i="10"/>
  <c r="R7122" i="10"/>
  <c r="Q7114" i="10"/>
  <c r="S7049" i="10"/>
  <c r="Q7041" i="10"/>
  <c r="S7024" i="10"/>
  <c r="T7021" i="10"/>
  <c r="R6888" i="10"/>
  <c r="R6880" i="10"/>
  <c r="R6872" i="10"/>
  <c r="R6864" i="10"/>
  <c r="R6856" i="10"/>
  <c r="R6848" i="10"/>
  <c r="R6832" i="10"/>
  <c r="R6816" i="10"/>
  <c r="R6808" i="10"/>
  <c r="R6800" i="10"/>
  <c r="Q7556" i="10"/>
  <c r="S7452" i="10"/>
  <c r="Q7384" i="10"/>
  <c r="R7359" i="10"/>
  <c r="Q7351" i="10"/>
  <c r="T7342" i="10"/>
  <c r="S7294" i="10"/>
  <c r="S7276" i="10"/>
  <c r="S7260" i="10"/>
  <c r="Q7243" i="10"/>
  <c r="S7212" i="10"/>
  <c r="Q7161" i="10"/>
  <c r="Q7155" i="10"/>
  <c r="Q7149" i="10"/>
  <c r="R7135" i="10"/>
  <c r="Q7122" i="10"/>
  <c r="Q7100" i="10"/>
  <c r="Q7083" i="10"/>
  <c r="Q7070" i="10"/>
  <c r="Q7052" i="10"/>
  <c r="R7049" i="10"/>
  <c r="Q7038" i="10"/>
  <c r="Q7027" i="10"/>
  <c r="R7024" i="10"/>
  <c r="S7021" i="10"/>
  <c r="Q7016" i="10"/>
  <c r="Q7008" i="10"/>
  <c r="Q7000" i="10"/>
  <c r="Q6992" i="10"/>
  <c r="Q6984" i="10"/>
  <c r="Q6976" i="10"/>
  <c r="Q6968" i="10"/>
  <c r="Q6960" i="10"/>
  <c r="Q6952" i="10"/>
  <c r="Q6944" i="10"/>
  <c r="Q6936" i="10"/>
  <c r="Q6928" i="10"/>
  <c r="Q6920" i="10"/>
  <c r="Q6912" i="10"/>
  <c r="Q6904" i="10"/>
  <c r="S7534" i="10"/>
  <c r="T7469" i="10"/>
  <c r="R7460" i="10"/>
  <c r="Q7410" i="10"/>
  <c r="Q7359" i="10"/>
  <c r="Q7312" i="10"/>
  <c r="Q7212" i="10"/>
  <c r="Q7204" i="10"/>
  <c r="Q7167" i="10"/>
  <c r="T7143" i="10"/>
  <c r="S7139" i="10"/>
  <c r="Q7135" i="10"/>
  <c r="S7130" i="10"/>
  <c r="Q7126" i="10"/>
  <c r="Q7117" i="10"/>
  <c r="S7110" i="10"/>
  <c r="S7103" i="10"/>
  <c r="S7096" i="10"/>
  <c r="S7093" i="10"/>
  <c r="T7086" i="10"/>
  <c r="T7079" i="10"/>
  <c r="R7073" i="10"/>
  <c r="T7066" i="10"/>
  <c r="T7060" i="10"/>
  <c r="T7057" i="10"/>
  <c r="T7054" i="10"/>
  <c r="Q7049" i="10"/>
  <c r="T7043" i="10"/>
  <c r="S7032" i="10"/>
  <c r="T7029" i="10"/>
  <c r="Q7024" i="10"/>
  <c r="R7021" i="10"/>
  <c r="T7018" i="10"/>
  <c r="T7010" i="10"/>
  <c r="R6893" i="10"/>
  <c r="R6885" i="10"/>
  <c r="R6877" i="10"/>
  <c r="R6869" i="10"/>
  <c r="R6861" i="10"/>
  <c r="R6853" i="10"/>
  <c r="R6845" i="10"/>
  <c r="R6837" i="10"/>
  <c r="R6821" i="10"/>
  <c r="R6813" i="10"/>
  <c r="R6805" i="10"/>
  <c r="Q7598" i="10"/>
  <c r="Q7321" i="10"/>
  <c r="Q7564" i="10"/>
  <c r="T7524" i="10"/>
  <c r="R7503" i="10"/>
  <c r="Q7492" i="10"/>
  <c r="R7389" i="10"/>
  <c r="Q7382" i="10"/>
  <c r="R7349" i="10"/>
  <c r="S7302" i="10"/>
  <c r="T7258" i="10"/>
  <c r="R7241" i="10"/>
  <c r="Q7233" i="10"/>
  <c r="Q7218" i="10"/>
  <c r="Q7187" i="10"/>
  <c r="T7166" i="10"/>
  <c r="Q7160" i="10"/>
  <c r="S7154" i="10"/>
  <c r="Q7148" i="10"/>
  <c r="Q7143" i="10"/>
  <c r="Q7130" i="10"/>
  <c r="S7125" i="10"/>
  <c r="Q7121" i="10"/>
  <c r="S7113" i="10"/>
  <c r="R7106" i="10"/>
  <c r="Q7096" i="10"/>
  <c r="Q7093" i="10"/>
  <c r="S7089" i="10"/>
  <c r="Q7086" i="10"/>
  <c r="R7079" i="10"/>
  <c r="Q7076" i="10"/>
  <c r="S7069" i="10"/>
  <c r="Q7066" i="10"/>
  <c r="R7060" i="10"/>
  <c r="R7057" i="10"/>
  <c r="R7054" i="10"/>
  <c r="R7043" i="10"/>
  <c r="Q7032" i="10"/>
  <c r="R7029" i="10"/>
  <c r="R7018" i="10"/>
  <c r="R7010" i="10"/>
  <c r="R7002" i="10"/>
  <c r="R6994" i="10"/>
  <c r="R6986" i="10"/>
  <c r="R6978" i="10"/>
  <c r="R6970" i="10"/>
  <c r="R6962" i="10"/>
  <c r="R6954" i="10"/>
  <c r="R6946" i="10"/>
  <c r="R6938" i="10"/>
  <c r="R6930" i="10"/>
  <c r="R6922" i="10"/>
  <c r="R6914" i="10"/>
  <c r="R6906" i="10"/>
  <c r="R6898" i="10"/>
  <c r="R6890" i="10"/>
  <c r="R6882" i="10"/>
  <c r="R6874" i="10"/>
  <c r="R6866" i="10"/>
  <c r="R6858" i="10"/>
  <c r="R6850" i="10"/>
  <c r="R6842" i="10"/>
  <c r="R6834" i="10"/>
  <c r="R6826" i="10"/>
  <c r="R6818" i="10"/>
  <c r="R6810" i="10"/>
  <c r="R6802" i="10"/>
  <c r="R6794" i="10"/>
  <c r="R6786" i="10"/>
  <c r="R6778" i="10"/>
  <c r="T7622" i="10"/>
  <c r="S7429" i="10"/>
  <c r="R7357" i="10"/>
  <c r="S7340" i="10"/>
  <c r="Q7320" i="10"/>
  <c r="Q7274" i="10"/>
  <c r="Q7258" i="10"/>
  <c r="S7249" i="10"/>
  <c r="Q7241" i="10"/>
  <c r="Q7179" i="10"/>
  <c r="Q7134" i="10"/>
  <c r="Q7125" i="10"/>
  <c r="R7113" i="10"/>
  <c r="T7109" i="10"/>
  <c r="S7099" i="10"/>
  <c r="R7089" i="10"/>
  <c r="Q7079" i="10"/>
  <c r="S7072" i="10"/>
  <c r="R7069" i="10"/>
  <c r="Q7060" i="10"/>
  <c r="Q7057" i="10"/>
  <c r="Q7054" i="10"/>
  <c r="Q7043" i="10"/>
  <c r="S7037" i="10"/>
  <c r="Q7029" i="10"/>
  <c r="S7026" i="10"/>
  <c r="Q7018" i="10"/>
  <c r="Q7010" i="10"/>
  <c r="Q7002" i="10"/>
  <c r="Q6994" i="10"/>
  <c r="Q6986" i="10"/>
  <c r="Q6978" i="10"/>
  <c r="Q6970" i="10"/>
  <c r="Q6962" i="10"/>
  <c r="Q6954" i="10"/>
  <c r="Q6946" i="10"/>
  <c r="S7478" i="10"/>
  <c r="R7439" i="10"/>
  <c r="S7381" i="10"/>
  <c r="T7348" i="10"/>
  <c r="Q7329" i="10"/>
  <c r="S7310" i="10"/>
  <c r="R7281" i="10"/>
  <c r="S7265" i="10"/>
  <c r="S7224" i="10"/>
  <c r="Q7202" i="10"/>
  <c r="S7193" i="10"/>
  <c r="R7165" i="10"/>
  <c r="S7142" i="10"/>
  <c r="S7116" i="10"/>
  <c r="Q7113" i="10"/>
  <c r="R7109" i="10"/>
  <c r="Q7099" i="10"/>
  <c r="R7072" i="10"/>
  <c r="Q7040" i="10"/>
  <c r="R7037" i="10"/>
  <c r="R7026" i="10"/>
  <c r="R6935" i="10"/>
  <c r="R6927" i="10"/>
  <c r="R6919" i="10"/>
  <c r="R6911" i="10"/>
  <c r="R6903" i="10"/>
  <c r="R6895" i="10"/>
  <c r="R6887" i="10"/>
  <c r="R6879" i="10"/>
  <c r="R6871" i="10"/>
  <c r="R6863" i="10"/>
  <c r="R6855" i="10"/>
  <c r="R6847" i="10"/>
  <c r="R6839" i="10"/>
  <c r="R6831" i="10"/>
  <c r="R6823" i="10"/>
  <c r="R6815" i="10"/>
  <c r="R6807" i="10"/>
  <c r="R6799" i="10"/>
  <c r="R6791" i="10"/>
  <c r="R6783" i="10"/>
  <c r="R6775" i="10"/>
  <c r="R6767" i="10"/>
  <c r="R6759" i="10"/>
  <c r="R6751" i="10"/>
  <c r="R6743" i="10"/>
  <c r="R6727" i="10"/>
  <c r="R6719" i="10"/>
  <c r="R6703" i="10"/>
  <c r="R6695" i="10"/>
  <c r="S7552" i="10"/>
  <c r="Q7407" i="10"/>
  <c r="R7381" i="10"/>
  <c r="T7364" i="10"/>
  <c r="S7348" i="10"/>
  <c r="Q7281" i="10"/>
  <c r="S7273" i="10"/>
  <c r="Q7265" i="10"/>
  <c r="R7193" i="10"/>
  <c r="R7185" i="10"/>
  <c r="Q7171" i="10"/>
  <c r="Q7159" i="10"/>
  <c r="Q7153" i="10"/>
  <c r="S7147" i="10"/>
  <c r="Q7142" i="10"/>
  <c r="R7116" i="10"/>
  <c r="Q7109" i="10"/>
  <c r="Q7082" i="10"/>
  <c r="Q7075" i="10"/>
  <c r="Q7072" i="10"/>
  <c r="S7062" i="10"/>
  <c r="Q7051" i="10"/>
  <c r="R7048" i="10"/>
  <c r="S7045" i="10"/>
  <c r="Q7037" i="10"/>
  <c r="Q7023" i="10"/>
  <c r="Q7015" i="10"/>
  <c r="Q7007" i="10"/>
  <c r="Q6999" i="10"/>
  <c r="Q6991" i="10"/>
  <c r="Q6983" i="10"/>
  <c r="Q6975" i="10"/>
  <c r="Q6967" i="10"/>
  <c r="Q6959" i="10"/>
  <c r="Q6951" i="10"/>
  <c r="Q6943" i="10"/>
  <c r="Q6935" i="10"/>
  <c r="Q6927" i="10"/>
  <c r="Q6919" i="10"/>
  <c r="Q6911" i="10"/>
  <c r="Q6903" i="10"/>
  <c r="Q6895" i="10"/>
  <c r="Q6887" i="10"/>
  <c r="Q6879" i="10"/>
  <c r="Q6871" i="10"/>
  <c r="Q6863" i="10"/>
  <c r="Q6855" i="10"/>
  <c r="Q6847" i="10"/>
  <c r="Q6839" i="10"/>
  <c r="S7766" i="10"/>
  <c r="T7607" i="10"/>
  <c r="T7416" i="10"/>
  <c r="S7309" i="10"/>
  <c r="S7216" i="10"/>
  <c r="S7201" i="10"/>
  <c r="Q7185" i="10"/>
  <c r="Q7147" i="10"/>
  <c r="R7129" i="10"/>
  <c r="T7124" i="10"/>
  <c r="Q7116" i="10"/>
  <c r="S7112" i="10"/>
  <c r="R7102" i="10"/>
  <c r="S7095" i="10"/>
  <c r="Q7092" i="10"/>
  <c r="R7062" i="10"/>
  <c r="Q7048" i="10"/>
  <c r="R7045" i="10"/>
  <c r="R7034" i="10"/>
  <c r="R6828" i="10"/>
  <c r="R6820" i="10"/>
  <c r="R6812" i="10"/>
  <c r="R6804" i="10"/>
  <c r="R6796" i="10"/>
  <c r="R6788" i="10"/>
  <c r="R6780" i="10"/>
  <c r="R6772" i="10"/>
  <c r="R6764" i="10"/>
  <c r="R6756" i="10"/>
  <c r="R6740" i="10"/>
  <c r="R6732" i="10"/>
  <c r="R6724" i="10"/>
  <c r="R6716" i="10"/>
  <c r="T7788" i="10"/>
  <c r="T7630" i="10"/>
  <c r="R7583" i="10"/>
  <c r="S7530" i="10"/>
  <c r="T7465" i="10"/>
  <c r="T7456" i="10"/>
  <c r="Q7371" i="10"/>
  <c r="Q7337" i="10"/>
  <c r="S7318" i="10"/>
  <c r="R7309" i="10"/>
  <c r="R7247" i="10"/>
  <c r="Q7223" i="10"/>
  <c r="Q7216" i="10"/>
  <c r="Q7177" i="10"/>
  <c r="T7170" i="10"/>
  <c r="S7164" i="10"/>
  <c r="T7158" i="10"/>
  <c r="R7141" i="10"/>
  <c r="Q7133" i="10"/>
  <c r="S7124" i="10"/>
  <c r="S7119" i="10"/>
  <c r="Q7112" i="10"/>
  <c r="R7105" i="10"/>
  <c r="Q7102" i="10"/>
  <c r="Q7095" i="10"/>
  <c r="R7088" i="10"/>
  <c r="Q7085" i="10"/>
  <c r="S7068" i="10"/>
  <c r="R7065" i="10"/>
  <c r="Q7062" i="10"/>
  <c r="S7053" i="10"/>
  <c r="Q7045" i="10"/>
  <c r="Q7031" i="10"/>
  <c r="S7028" i="10"/>
  <c r="S7641" i="10"/>
  <c r="R7630" i="10"/>
  <c r="S7593" i="10"/>
  <c r="Q7561" i="10"/>
  <c r="Q7539" i="10"/>
  <c r="S7456" i="10"/>
  <c r="S7386" i="10"/>
  <c r="Q7288" i="10"/>
  <c r="Q7247" i="10"/>
  <c r="Q7239" i="10"/>
  <c r="T7230" i="10"/>
  <c r="Q7208" i="10"/>
  <c r="S7158" i="10"/>
  <c r="T7151" i="10"/>
  <c r="R7146" i="10"/>
  <c r="Q7141" i="10"/>
  <c r="R7137" i="10"/>
  <c r="R7119" i="10"/>
  <c r="S7108" i="10"/>
  <c r="Q7105" i="10"/>
  <c r="R7098" i="10"/>
  <c r="Q7088" i="10"/>
  <c r="S7081" i="10"/>
  <c r="Q7078" i="10"/>
  <c r="T7074" i="10"/>
  <c r="S7071" i="10"/>
  <c r="R7068" i="10"/>
  <c r="Q7065" i="10"/>
  <c r="R7059" i="10"/>
  <c r="Q7056" i="10"/>
  <c r="R7053" i="10"/>
  <c r="R7039" i="10"/>
  <c r="T7036" i="10"/>
  <c r="R7028" i="10"/>
  <c r="S7025" i="10"/>
  <c r="T7022" i="10"/>
  <c r="R7017" i="10"/>
  <c r="R7009" i="10"/>
  <c r="R7001" i="10"/>
  <c r="R6993" i="10"/>
  <c r="R6985" i="10"/>
  <c r="R6977" i="10"/>
  <c r="R6969" i="10"/>
  <c r="R6961" i="10"/>
  <c r="R6953" i="10"/>
  <c r="R6945" i="10"/>
  <c r="R6937" i="10"/>
  <c r="R6929" i="10"/>
  <c r="R6921" i="10"/>
  <c r="R6913" i="10"/>
  <c r="R6905" i="10"/>
  <c r="R6897" i="10"/>
  <c r="R6889" i="10"/>
  <c r="R6881" i="10"/>
  <c r="R6873" i="10"/>
  <c r="R6865" i="10"/>
  <c r="R6857" i="10"/>
  <c r="R6849" i="10"/>
  <c r="R6841" i="10"/>
  <c r="R6833" i="10"/>
  <c r="R6825" i="10"/>
  <c r="R6817" i="10"/>
  <c r="R6809" i="10"/>
  <c r="R6801" i="10"/>
  <c r="R6793" i="10"/>
  <c r="R6785" i="10"/>
  <c r="R6777" i="10"/>
  <c r="R6761" i="10"/>
  <c r="R6729" i="10"/>
  <c r="S7379" i="10"/>
  <c r="S7267" i="10"/>
  <c r="T7154" i="10"/>
  <c r="T7113" i="10"/>
  <c r="Q7063" i="10"/>
  <c r="Q7009" i="10"/>
  <c r="S6994" i="10"/>
  <c r="Q6964" i="10"/>
  <c r="Q6949" i="10"/>
  <c r="S6921" i="10"/>
  <c r="S6914" i="10"/>
  <c r="Q6901" i="10"/>
  <c r="Q6889" i="10"/>
  <c r="R6878" i="10"/>
  <c r="Q6856" i="10"/>
  <c r="Q6850" i="10"/>
  <c r="S6839" i="10"/>
  <c r="S6833" i="10"/>
  <c r="Q6818" i="10"/>
  <c r="Q6813" i="10"/>
  <c r="Q6808" i="10"/>
  <c r="Q6793" i="10"/>
  <c r="R6789" i="10"/>
  <c r="R6781" i="10"/>
  <c r="Q6777" i="10"/>
  <c r="Q6764" i="10"/>
  <c r="Q6751" i="10"/>
  <c r="R6741" i="10"/>
  <c r="Q6738" i="10"/>
  <c r="R6731" i="10"/>
  <c r="Q6728" i="10"/>
  <c r="Q6718" i="10"/>
  <c r="Q6715" i="10"/>
  <c r="Q6712" i="10"/>
  <c r="R6709" i="10"/>
  <c r="Q6692" i="10"/>
  <c r="Q6684" i="10"/>
  <c r="Q6676" i="10"/>
  <c r="Q6668" i="10"/>
  <c r="Q6660" i="10"/>
  <c r="Q6652" i="10"/>
  <c r="Q6644" i="10"/>
  <c r="Q6636" i="10"/>
  <c r="Q6628" i="10"/>
  <c r="Q6620" i="10"/>
  <c r="Q6612" i="10"/>
  <c r="Q6604" i="10"/>
  <c r="Q6596" i="10"/>
  <c r="Q6588" i="10"/>
  <c r="Q6580" i="10"/>
  <c r="Q6572" i="10"/>
  <c r="Q6564" i="10"/>
  <c r="Q6556" i="10"/>
  <c r="Q6548" i="10"/>
  <c r="Q6540" i="10"/>
  <c r="Q6532" i="10"/>
  <c r="Q6524" i="10"/>
  <c r="Q6516" i="10"/>
  <c r="Q6508" i="10"/>
  <c r="Q6500" i="10"/>
  <c r="Q6492" i="10"/>
  <c r="Q6484" i="10"/>
  <c r="Q6476" i="10"/>
  <c r="Q6468" i="10"/>
  <c r="Q6460" i="10"/>
  <c r="Q6452" i="10"/>
  <c r="Q6444" i="10"/>
  <c r="S7191" i="10"/>
  <c r="S7143" i="10"/>
  <c r="S7121" i="10"/>
  <c r="S7086" i="10"/>
  <c r="S7077" i="10"/>
  <c r="Q7035" i="10"/>
  <c r="Q7021" i="10"/>
  <c r="S7001" i="10"/>
  <c r="S6986" i="10"/>
  <c r="Q6956" i="10"/>
  <c r="Q6941" i="10"/>
  <c r="S6934" i="10"/>
  <c r="Q6921" i="10"/>
  <c r="Q6914" i="10"/>
  <c r="Q6883" i="10"/>
  <c r="S6866" i="10"/>
  <c r="Q6861" i="10"/>
  <c r="Q6844" i="10"/>
  <c r="Q6833" i="10"/>
  <c r="Q6828" i="10"/>
  <c r="Q6823" i="10"/>
  <c r="Q6789" i="10"/>
  <c r="Q6781" i="10"/>
  <c r="R6754" i="10"/>
  <c r="R6744" i="10"/>
  <c r="Q6741" i="10"/>
  <c r="R6734" i="10"/>
  <c r="Q6731" i="10"/>
  <c r="Q6721" i="10"/>
  <c r="Q6709" i="10"/>
  <c r="R6706" i="10"/>
  <c r="R6689" i="10"/>
  <c r="R6681" i="10"/>
  <c r="R6673" i="10"/>
  <c r="R6665" i="10"/>
  <c r="R6657" i="10"/>
  <c r="R6649" i="10"/>
  <c r="R6641" i="10"/>
  <c r="R6633" i="10"/>
  <c r="R6625" i="10"/>
  <c r="R6617" i="10"/>
  <c r="R6497" i="10"/>
  <c r="R6433" i="10"/>
  <c r="R6417" i="10"/>
  <c r="R6409" i="10"/>
  <c r="R6385" i="10"/>
  <c r="R6377" i="10"/>
  <c r="R6369" i="10"/>
  <c r="R6345" i="10"/>
  <c r="R6321" i="10"/>
  <c r="R6313" i="10"/>
  <c r="R6289" i="10"/>
  <c r="R6281" i="10"/>
  <c r="R6265" i="10"/>
  <c r="R6257" i="10"/>
  <c r="R6249" i="10"/>
  <c r="R6241" i="10"/>
  <c r="R6225" i="10"/>
  <c r="R6217" i="10"/>
  <c r="R6209" i="10"/>
  <c r="Q7226" i="10"/>
  <c r="Q7103" i="10"/>
  <c r="T7094" i="10"/>
  <c r="T7069" i="10"/>
  <c r="Q7028" i="10"/>
  <c r="S7014" i="10"/>
  <c r="Q7001" i="10"/>
  <c r="S6993" i="10"/>
  <c r="S6978" i="10"/>
  <c r="Q6948" i="10"/>
  <c r="R6934" i="10"/>
  <c r="Q6900" i="10"/>
  <c r="R6894" i="10"/>
  <c r="Q6872" i="10"/>
  <c r="Q6866" i="10"/>
  <c r="S6849" i="10"/>
  <c r="S6817" i="10"/>
  <c r="Q6802" i="10"/>
  <c r="R6797" i="10"/>
  <c r="Q6767" i="10"/>
  <c r="Q6754" i="10"/>
  <c r="Q6744" i="10"/>
  <c r="Q6734" i="10"/>
  <c r="Q6706" i="10"/>
  <c r="Q6703" i="10"/>
  <c r="Q6689" i="10"/>
  <c r="Q6681" i="10"/>
  <c r="Q6673" i="10"/>
  <c r="Q6665" i="10"/>
  <c r="Q6657" i="10"/>
  <c r="Q6649" i="10"/>
  <c r="Q6641" i="10"/>
  <c r="Q6633" i="10"/>
  <c r="Q6625" i="10"/>
  <c r="Q6617" i="10"/>
  <c r="Q6609" i="10"/>
  <c r="Q6601" i="10"/>
  <c r="Q6593" i="10"/>
  <c r="Q6585" i="10"/>
  <c r="Q6577" i="10"/>
  <c r="Q6569" i="10"/>
  <c r="Q6561" i="10"/>
  <c r="Q6553" i="10"/>
  <c r="Q6545" i="10"/>
  <c r="Q7163" i="10"/>
  <c r="R7130" i="10"/>
  <c r="R7076" i="10"/>
  <c r="R7014" i="10"/>
  <c r="Q6993" i="10"/>
  <c r="S6985" i="10"/>
  <c r="S6970" i="10"/>
  <c r="Q6940" i="10"/>
  <c r="S6913" i="10"/>
  <c r="S6906" i="10"/>
  <c r="S6888" i="10"/>
  <c r="S6882" i="10"/>
  <c r="Q6877" i="10"/>
  <c r="Q6860" i="10"/>
  <c r="Q6849" i="10"/>
  <c r="R6838" i="10"/>
  <c r="S6822" i="10"/>
  <c r="Q6817" i="10"/>
  <c r="Q6812" i="10"/>
  <c r="Q6807" i="10"/>
  <c r="Q6797" i="10"/>
  <c r="S6788" i="10"/>
  <c r="S6780" i="10"/>
  <c r="R6770" i="10"/>
  <c r="R6760" i="10"/>
  <c r="Q6757" i="10"/>
  <c r="R6750" i="10"/>
  <c r="Q6747" i="10"/>
  <c r="Q6737" i="10"/>
  <c r="T6727" i="10"/>
  <c r="Q6724" i="10"/>
  <c r="Q6700" i="10"/>
  <c r="R6697" i="10"/>
  <c r="R6534" i="10"/>
  <c r="R6526" i="10"/>
  <c r="R6510" i="10"/>
  <c r="R6502" i="10"/>
  <c r="S7151" i="10"/>
  <c r="R7093" i="10"/>
  <c r="T7061" i="10"/>
  <c r="T7047" i="10"/>
  <c r="Q7020" i="10"/>
  <c r="Q6985" i="10"/>
  <c r="S6977" i="10"/>
  <c r="S6962" i="10"/>
  <c r="Q6933" i="10"/>
  <c r="S6926" i="10"/>
  <c r="Q6913" i="10"/>
  <c r="Q6906" i="10"/>
  <c r="Q6888" i="10"/>
  <c r="Q6882" i="10"/>
  <c r="S6865" i="10"/>
  <c r="Q6843" i="10"/>
  <c r="Q6827" i="10"/>
  <c r="R6822" i="10"/>
  <c r="S6801" i="10"/>
  <c r="Q6788" i="10"/>
  <c r="Q6784" i="10"/>
  <c r="Q6780" i="10"/>
  <c r="Q6770" i="10"/>
  <c r="Q6760" i="10"/>
  <c r="Q6750" i="10"/>
  <c r="Q6697" i="10"/>
  <c r="Q6686" i="10"/>
  <c r="Q6678" i="10"/>
  <c r="Q6670" i="10"/>
  <c r="Q6662" i="10"/>
  <c r="Q6654" i="10"/>
  <c r="Q6646" i="10"/>
  <c r="Q6638" i="10"/>
  <c r="Q6630" i="10"/>
  <c r="Q6622" i="10"/>
  <c r="Q6614" i="10"/>
  <c r="Q6606" i="10"/>
  <c r="Q6598" i="10"/>
  <c r="Q6590" i="10"/>
  <c r="Q6582" i="10"/>
  <c r="Q6574" i="10"/>
  <c r="Q6566" i="10"/>
  <c r="Q6558" i="10"/>
  <c r="R7386" i="10"/>
  <c r="Q7119" i="10"/>
  <c r="R7110" i="10"/>
  <c r="Q7068" i="10"/>
  <c r="S7054" i="10"/>
  <c r="R7047" i="10"/>
  <c r="Q7013" i="10"/>
  <c r="S7006" i="10"/>
  <c r="Q6977" i="10"/>
  <c r="S6969" i="10"/>
  <c r="S6954" i="10"/>
  <c r="R6926" i="10"/>
  <c r="Q6893" i="10"/>
  <c r="Q6876" i="10"/>
  <c r="Q6865" i="10"/>
  <c r="R6854" i="10"/>
  <c r="Q6832" i="10"/>
  <c r="Q6801" i="10"/>
  <c r="Q6792" i="10"/>
  <c r="R6776" i="10"/>
  <c r="Q6773" i="10"/>
  <c r="R6766" i="10"/>
  <c r="Q6763" i="10"/>
  <c r="Q6753" i="10"/>
  <c r="Q6740" i="10"/>
  <c r="Q6727" i="10"/>
  <c r="R6717" i="10"/>
  <c r="Q6711" i="10"/>
  <c r="R6708" i="10"/>
  <c r="Q6694" i="10"/>
  <c r="R6691" i="10"/>
  <c r="R6683" i="10"/>
  <c r="R6675" i="10"/>
  <c r="R6667" i="10"/>
  <c r="R6659" i="10"/>
  <c r="R6651" i="10"/>
  <c r="R6643" i="10"/>
  <c r="R6635" i="10"/>
  <c r="R6627" i="10"/>
  <c r="R6619" i="10"/>
  <c r="R6611" i="10"/>
  <c r="R6603" i="10"/>
  <c r="R6579" i="10"/>
  <c r="R6563" i="10"/>
  <c r="R6547" i="10"/>
  <c r="R6531" i="10"/>
  <c r="R6515" i="10"/>
  <c r="R6499" i="10"/>
  <c r="R6491" i="10"/>
  <c r="R6483" i="10"/>
  <c r="R6475" i="10"/>
  <c r="R6467" i="10"/>
  <c r="R6459" i="10"/>
  <c r="R6451" i="10"/>
  <c r="R6435" i="10"/>
  <c r="R6419" i="10"/>
  <c r="S7326" i="10"/>
  <c r="Q7263" i="10"/>
  <c r="S7187" i="10"/>
  <c r="S7033" i="10"/>
  <c r="T7019" i="10"/>
  <c r="R7006" i="10"/>
  <c r="Q6969" i="10"/>
  <c r="S6961" i="10"/>
  <c r="S6946" i="10"/>
  <c r="Q6932" i="10"/>
  <c r="S6905" i="10"/>
  <c r="S6898" i="10"/>
  <c r="S6881" i="10"/>
  <c r="Q6859" i="10"/>
  <c r="S6842" i="10"/>
  <c r="Q6837" i="10"/>
  <c r="Q6811" i="10"/>
  <c r="R6806" i="10"/>
  <c r="Q6796" i="10"/>
  <c r="Q6776" i="10"/>
  <c r="Q6766" i="10"/>
  <c r="R6730" i="10"/>
  <c r="R6720" i="10"/>
  <c r="Q6717" i="10"/>
  <c r="Q6714" i="10"/>
  <c r="Q6708" i="10"/>
  <c r="R6705" i="10"/>
  <c r="Q6691" i="10"/>
  <c r="Q6683" i="10"/>
  <c r="Q6675" i="10"/>
  <c r="Q6667" i="10"/>
  <c r="Q6659" i="10"/>
  <c r="Q6651" i="10"/>
  <c r="Q6643" i="10"/>
  <c r="Q6635" i="10"/>
  <c r="S6632" i="10"/>
  <c r="Q6627" i="10"/>
  <c r="S6624" i="10"/>
  <c r="Q6619" i="10"/>
  <c r="S6616" i="10"/>
  <c r="Q6611" i="10"/>
  <c r="S6608" i="10"/>
  <c r="Q6603" i="10"/>
  <c r="S6600" i="10"/>
  <c r="Q6595" i="10"/>
  <c r="S6592" i="10"/>
  <c r="Q6587" i="10"/>
  <c r="S6584" i="10"/>
  <c r="S7091" i="10"/>
  <c r="S7074" i="10"/>
  <c r="S7060" i="10"/>
  <c r="Q7039" i="10"/>
  <c r="R7025" i="10"/>
  <c r="Q7012" i="10"/>
  <c r="S6998" i="10"/>
  <c r="Q6961" i="10"/>
  <c r="S6953" i="10"/>
  <c r="S6938" i="10"/>
  <c r="Q6925" i="10"/>
  <c r="S6918" i="10"/>
  <c r="Q6905" i="10"/>
  <c r="Q6898" i="10"/>
  <c r="Q6892" i="10"/>
  <c r="Q6881" i="10"/>
  <c r="R6870" i="10"/>
  <c r="S6853" i="10"/>
  <c r="Q6848" i="10"/>
  <c r="Q6842" i="10"/>
  <c r="S6831" i="10"/>
  <c r="Q6826" i="10"/>
  <c r="Q6821" i="10"/>
  <c r="Q6816" i="10"/>
  <c r="T7222" i="10"/>
  <c r="S7160" i="10"/>
  <c r="S7148" i="10"/>
  <c r="Q7139" i="10"/>
  <c r="R7108" i="10"/>
  <c r="Q7091" i="10"/>
  <c r="R7081" i="10"/>
  <c r="R7074" i="10"/>
  <c r="Q7053" i="10"/>
  <c r="Q7046" i="10"/>
  <c r="R7032" i="10"/>
  <c r="Q7025" i="10"/>
  <c r="Q7005" i="10"/>
  <c r="R6998" i="10"/>
  <c r="S6990" i="10"/>
  <c r="Q6953" i="10"/>
  <c r="S6945" i="10"/>
  <c r="Q6938" i="10"/>
  <c r="R6918" i="10"/>
  <c r="S6886" i="10"/>
  <c r="Q6875" i="10"/>
  <c r="S6864" i="10"/>
  <c r="S6858" i="10"/>
  <c r="Q6853" i="10"/>
  <c r="Q6836" i="10"/>
  <c r="Q6831" i="10"/>
  <c r="S6810" i="10"/>
  <c r="S6805" i="10"/>
  <c r="S6800" i="10"/>
  <c r="S6791" i="10"/>
  <c r="Q6783" i="10"/>
  <c r="Q6779" i="10"/>
  <c r="S6772" i="10"/>
  <c r="T6762" i="10"/>
  <c r="S6759" i="10"/>
  <c r="S6749" i="10"/>
  <c r="R6746" i="10"/>
  <c r="S6739" i="10"/>
  <c r="R6736" i="10"/>
  <c r="Q6733" i="10"/>
  <c r="R6726" i="10"/>
  <c r="Q6723" i="10"/>
  <c r="S6713" i="10"/>
  <c r="Q6702" i="10"/>
  <c r="R6699" i="10"/>
  <c r="S6696" i="10"/>
  <c r="Q6688" i="10"/>
  <c r="S6685" i="10"/>
  <c r="Q6680" i="10"/>
  <c r="S6677" i="10"/>
  <c r="Q6672" i="10"/>
  <c r="S6669" i="10"/>
  <c r="Q6664" i="10"/>
  <c r="S6661" i="10"/>
  <c r="Q6656" i="10"/>
  <c r="S6653" i="10"/>
  <c r="Q6648" i="10"/>
  <c r="S6645" i="10"/>
  <c r="Q6640" i="10"/>
  <c r="S6637" i="10"/>
  <c r="Q6632" i="10"/>
  <c r="S6629" i="10"/>
  <c r="Q6624" i="10"/>
  <c r="S6621" i="10"/>
  <c r="Q6616" i="10"/>
  <c r="S6613" i="10"/>
  <c r="Q6608" i="10"/>
  <c r="S6605" i="10"/>
  <c r="Q6600" i="10"/>
  <c r="S6597" i="10"/>
  <c r="Q7362" i="10"/>
  <c r="S7018" i="10"/>
  <c r="T7011" i="10"/>
  <c r="R6990" i="10"/>
  <c r="S6982" i="10"/>
  <c r="Q6945" i="10"/>
  <c r="Q6924" i="10"/>
  <c r="S6897" i="10"/>
  <c r="R6886" i="10"/>
  <c r="S6869" i="10"/>
  <c r="Q6864" i="10"/>
  <c r="Q6858" i="10"/>
  <c r="S6847" i="10"/>
  <c r="S6841" i="10"/>
  <c r="S6825" i="10"/>
  <c r="S6820" i="10"/>
  <c r="S6815" i="10"/>
  <c r="Q6810" i="10"/>
  <c r="Q6805" i="10"/>
  <c r="Q6800" i="10"/>
  <c r="Q6795" i="10"/>
  <c r="Q6791" i="10"/>
  <c r="T6775" i="10"/>
  <c r="Q6772" i="10"/>
  <c r="S6762" i="10"/>
  <c r="Q6759" i="10"/>
  <c r="S6752" i="10"/>
  <c r="R6749" i="10"/>
  <c r="Q6746" i="10"/>
  <c r="S6742" i="10"/>
  <c r="R6739" i="10"/>
  <c r="Q6736" i="10"/>
  <c r="S6729" i="10"/>
  <c r="Q6726" i="10"/>
  <c r="S6716" i="10"/>
  <c r="R6713" i="10"/>
  <c r="Q6699" i="10"/>
  <c r="R6696" i="10"/>
  <c r="R6685" i="10"/>
  <c r="R6677" i="10"/>
  <c r="R6669" i="10"/>
  <c r="R6661" i="10"/>
  <c r="R6653" i="10"/>
  <c r="R6645" i="10"/>
  <c r="R6637" i="10"/>
  <c r="R6629" i="10"/>
  <c r="R6621" i="10"/>
  <c r="R6613" i="10"/>
  <c r="R6605" i="10"/>
  <c r="R6597" i="10"/>
  <c r="R6589" i="10"/>
  <c r="R6581" i="10"/>
  <c r="R6573" i="10"/>
  <c r="R6565" i="10"/>
  <c r="R6557" i="10"/>
  <c r="R6549" i="10"/>
  <c r="R6541" i="10"/>
  <c r="R6533" i="10"/>
  <c r="R6525" i="10"/>
  <c r="R6517" i="10"/>
  <c r="R6501" i="10"/>
  <c r="R6493" i="10"/>
  <c r="R6485" i="10"/>
  <c r="R6477" i="10"/>
  <c r="S7066" i="10"/>
  <c r="Q7004" i="10"/>
  <c r="Q6997" i="10"/>
  <c r="R6982" i="10"/>
  <c r="S6974" i="10"/>
  <c r="S6937" i="10"/>
  <c r="S6930" i="10"/>
  <c r="Q6917" i="10"/>
  <c r="S6910" i="10"/>
  <c r="Q6897" i="10"/>
  <c r="Q6891" i="10"/>
  <c r="S6880" i="10"/>
  <c r="S6874" i="10"/>
  <c r="Q6869" i="10"/>
  <c r="Q6852" i="10"/>
  <c r="Q6841" i="10"/>
  <c r="S6830" i="10"/>
  <c r="Q6825" i="10"/>
  <c r="Q6820" i="10"/>
  <c r="Q6815" i="10"/>
  <c r="T6786" i="10"/>
  <c r="S6775" i="10"/>
  <c r="R6762" i="10"/>
  <c r="R6752" i="10"/>
  <c r="Q6749" i="10"/>
  <c r="R6742" i="10"/>
  <c r="Q6739" i="10"/>
  <c r="Q6729" i="10"/>
  <c r="T6719" i="10"/>
  <c r="Q6716" i="10"/>
  <c r="Q6713" i="10"/>
  <c r="Q6696" i="10"/>
  <c r="Q6685" i="10"/>
  <c r="Q6677" i="10"/>
  <c r="Q6669" i="10"/>
  <c r="Q6661" i="10"/>
  <c r="Q6653" i="10"/>
  <c r="Q6645" i="10"/>
  <c r="Q6637" i="10"/>
  <c r="Q6629" i="10"/>
  <c r="Q6621" i="10"/>
  <c r="Q6613" i="10"/>
  <c r="Q6605" i="10"/>
  <c r="Q6597" i="10"/>
  <c r="Q6589" i="10"/>
  <c r="Q6581" i="10"/>
  <c r="Q6573" i="10"/>
  <c r="Q6565" i="10"/>
  <c r="Q6557" i="10"/>
  <c r="Q6549" i="10"/>
  <c r="S7271" i="10"/>
  <c r="Q7137" i="10"/>
  <c r="S7106" i="10"/>
  <c r="Q6989" i="10"/>
  <c r="R6974" i="10"/>
  <c r="S6966" i="10"/>
  <c r="Q6937" i="10"/>
  <c r="Q6930" i="10"/>
  <c r="R6910" i="10"/>
  <c r="S6903" i="10"/>
  <c r="Q6880" i="10"/>
  <c r="Q6874" i="10"/>
  <c r="S6863" i="10"/>
  <c r="S6857" i="10"/>
  <c r="Q6835" i="10"/>
  <c r="R6830" i="10"/>
  <c r="S6809" i="10"/>
  <c r="S6804" i="10"/>
  <c r="Q6775" i="10"/>
  <c r="Q6762" i="10"/>
  <c r="Q6752" i="10"/>
  <c r="Q6742" i="10"/>
  <c r="Q6710" i="10"/>
  <c r="Q6693" i="10"/>
  <c r="R6538" i="10"/>
  <c r="R6530" i="10"/>
  <c r="R6522" i="10"/>
  <c r="R6514" i="10"/>
  <c r="R6506" i="10"/>
  <c r="R6498" i="10"/>
  <c r="R6490" i="10"/>
  <c r="R6482" i="10"/>
  <c r="R6474" i="10"/>
  <c r="R6466" i="10"/>
  <c r="R6458" i="10"/>
  <c r="R6450" i="10"/>
  <c r="R6442" i="10"/>
  <c r="R6434" i="10"/>
  <c r="R6426" i="10"/>
  <c r="R6418" i="10"/>
  <c r="R6394" i="10"/>
  <c r="R6386" i="10"/>
  <c r="R6378" i="10"/>
  <c r="R6362" i="10"/>
  <c r="R6330" i="10"/>
  <c r="R6322" i="10"/>
  <c r="R6314" i="10"/>
  <c r="R6298" i="10"/>
  <c r="R6266" i="10"/>
  <c r="R6258" i="10"/>
  <c r="R6250" i="10"/>
  <c r="T7044" i="10"/>
  <c r="T7030" i="10"/>
  <c r="S7017" i="10"/>
  <c r="S7010" i="10"/>
  <c r="T7003" i="10"/>
  <c r="Q6996" i="10"/>
  <c r="Q6981" i="10"/>
  <c r="R6966" i="10"/>
  <c r="S6958" i="10"/>
  <c r="Q6916" i="10"/>
  <c r="S6890" i="10"/>
  <c r="Q6885" i="10"/>
  <c r="Q6868" i="10"/>
  <c r="Q6857" i="10"/>
  <c r="R6846" i="10"/>
  <c r="Q6809" i="10"/>
  <c r="Q6804" i="10"/>
  <c r="Q6799" i="10"/>
  <c r="R6790" i="10"/>
  <c r="Q6786" i="10"/>
  <c r="S6771" i="10"/>
  <c r="Q6765" i="10"/>
  <c r="Q6755" i="10"/>
  <c r="Q6745" i="10"/>
  <c r="Q6732" i="10"/>
  <c r="Q6719" i="10"/>
  <c r="Q6707" i="10"/>
  <c r="S6701" i="10"/>
  <c r="T6698" i="10"/>
  <c r="Q6690" i="10"/>
  <c r="S6687" i="10"/>
  <c r="Q6682" i="10"/>
  <c r="S6679" i="10"/>
  <c r="Q6674" i="10"/>
  <c r="S6671" i="10"/>
  <c r="Q6666" i="10"/>
  <c r="S6663" i="10"/>
  <c r="Q6658" i="10"/>
  <c r="S6655" i="10"/>
  <c r="Q6650" i="10"/>
  <c r="S6647" i="10"/>
  <c r="Q6642" i="10"/>
  <c r="S6639" i="10"/>
  <c r="Q6634" i="10"/>
  <c r="S6631" i="10"/>
  <c r="Q6626" i="10"/>
  <c r="S6623" i="10"/>
  <c r="Q6618" i="10"/>
  <c r="S6615" i="10"/>
  <c r="Q6610" i="10"/>
  <c r="S6607" i="10"/>
  <c r="Q6602" i="10"/>
  <c r="S6599" i="10"/>
  <c r="Q6594" i="10"/>
  <c r="S6591" i="10"/>
  <c r="Q6586" i="10"/>
  <c r="S6583" i="10"/>
  <c r="Q6578" i="10"/>
  <c r="S6575" i="10"/>
  <c r="Q6570" i="10"/>
  <c r="S6567" i="10"/>
  <c r="Q6562" i="10"/>
  <c r="S6559" i="10"/>
  <c r="Q6554" i="10"/>
  <c r="S6551" i="10"/>
  <c r="Q6546" i="10"/>
  <c r="S6543" i="10"/>
  <c r="Q6538" i="10"/>
  <c r="S6535" i="10"/>
  <c r="S7370" i="10"/>
  <c r="T7115" i="10"/>
  <c r="R7096" i="10"/>
  <c r="S7079" i="10"/>
  <c r="S7050" i="10"/>
  <c r="S7036" i="10"/>
  <c r="S7022" i="10"/>
  <c r="Q7017" i="10"/>
  <c r="Q6988" i="10"/>
  <c r="Q6973" i="10"/>
  <c r="R6958" i="10"/>
  <c r="S6950" i="10"/>
  <c r="S6929" i="10"/>
  <c r="S6922" i="10"/>
  <c r="Q6909" i="10"/>
  <c r="S6902" i="10"/>
  <c r="Q6896" i="10"/>
  <c r="Q6890" i="10"/>
  <c r="S6873" i="10"/>
  <c r="Q6851" i="10"/>
  <c r="S6834" i="10"/>
  <c r="Q6819" i="10"/>
  <c r="R6814" i="10"/>
  <c r="Q6794" i="10"/>
  <c r="Q6778" i="10"/>
  <c r="S6774" i="10"/>
  <c r="R6771" i="10"/>
  <c r="Q6768" i="10"/>
  <c r="S6761" i="10"/>
  <c r="Q6758" i="10"/>
  <c r="T6738" i="10"/>
  <c r="S6725" i="10"/>
  <c r="Q6704" i="10"/>
  <c r="R6701" i="10"/>
  <c r="S6698" i="10"/>
  <c r="R6687" i="10"/>
  <c r="R6679" i="10"/>
  <c r="R6671" i="10"/>
  <c r="R6663" i="10"/>
  <c r="R6655" i="10"/>
  <c r="R6647" i="10"/>
  <c r="R6639" i="10"/>
  <c r="R6631" i="10"/>
  <c r="R6623" i="10"/>
  <c r="R6615" i="10"/>
  <c r="R6607" i="10"/>
  <c r="R6599" i="10"/>
  <c r="R6591" i="10"/>
  <c r="R6583" i="10"/>
  <c r="R6575" i="10"/>
  <c r="R6567" i="10"/>
  <c r="R6559" i="10"/>
  <c r="R6551" i="10"/>
  <c r="R6543" i="10"/>
  <c r="R6535" i="10"/>
  <c r="R6527" i="10"/>
  <c r="R6519" i="10"/>
  <c r="R6511" i="10"/>
  <c r="R6503" i="10"/>
  <c r="R6495" i="10"/>
  <c r="R6487" i="10"/>
  <c r="R6479" i="10"/>
  <c r="R6471" i="10"/>
  <c r="R6463" i="10"/>
  <c r="R6455" i="10"/>
  <c r="R6447" i="10"/>
  <c r="R6439" i="10"/>
  <c r="R6431" i="10"/>
  <c r="R6423" i="10"/>
  <c r="R6415" i="10"/>
  <c r="S7123" i="10"/>
  <c r="R7071" i="10"/>
  <c r="S7057" i="10"/>
  <c r="R7050" i="10"/>
  <c r="R7036" i="10"/>
  <c r="R7022" i="10"/>
  <c r="Q6980" i="10"/>
  <c r="Q6965" i="10"/>
  <c r="R6950" i="10"/>
  <c r="S6942" i="10"/>
  <c r="Q6929" i="10"/>
  <c r="Q6922" i="10"/>
  <c r="R6902" i="10"/>
  <c r="Q6884" i="10"/>
  <c r="Q6873" i="10"/>
  <c r="S6845" i="10"/>
  <c r="Q6840" i="10"/>
  <c r="Q6834" i="10"/>
  <c r="Q6829" i="10"/>
  <c r="Q6824" i="10"/>
  <c r="S6798" i="10"/>
  <c r="T6789" i="10"/>
  <c r="S6785" i="10"/>
  <c r="T6781" i="10"/>
  <c r="R6774" i="10"/>
  <c r="Q6771" i="10"/>
  <c r="Q6761" i="10"/>
  <c r="T6751" i="10"/>
  <c r="Q6748" i="10"/>
  <c r="S6738" i="10"/>
  <c r="Q6735" i="10"/>
  <c r="S6728" i="10"/>
  <c r="R6725" i="10"/>
  <c r="Q6722" i="10"/>
  <c r="S6718" i="10"/>
  <c r="S6715" i="10"/>
  <c r="S6712" i="10"/>
  <c r="Q6701" i="10"/>
  <c r="R6698" i="10"/>
  <c r="S6695" i="10"/>
  <c r="S6692" i="10"/>
  <c r="Q6687" i="10"/>
  <c r="S6684" i="10"/>
  <c r="Q6679" i="10"/>
  <c r="S6676" i="10"/>
  <c r="Q6671" i="10"/>
  <c r="S6668" i="10"/>
  <c r="Q6663" i="10"/>
  <c r="S6660" i="10"/>
  <c r="Q6655" i="10"/>
  <c r="S6652" i="10"/>
  <c r="Q6647" i="10"/>
  <c r="S6644" i="10"/>
  <c r="Q6639" i="10"/>
  <c r="S6636" i="10"/>
  <c r="Q6631" i="10"/>
  <c r="S6628" i="10"/>
  <c r="Q6623" i="10"/>
  <c r="S6620" i="10"/>
  <c r="Q6615" i="10"/>
  <c r="S6612" i="10"/>
  <c r="Q6607" i="10"/>
  <c r="S6604" i="10"/>
  <c r="Q6599" i="10"/>
  <c r="S6596" i="10"/>
  <c r="Q6591" i="10"/>
  <c r="S6588" i="10"/>
  <c r="Q6583" i="10"/>
  <c r="S6580" i="10"/>
  <c r="Q6575" i="10"/>
  <c r="S6572" i="10"/>
  <c r="S7002" i="10"/>
  <c r="Q6908" i="10"/>
  <c r="S6895" i="10"/>
  <c r="S6856" i="10"/>
  <c r="S6751" i="10"/>
  <c r="Q6725" i="10"/>
  <c r="R6612" i="10"/>
  <c r="Q6571" i="10"/>
  <c r="Q6552" i="10"/>
  <c r="R6508" i="10"/>
  <c r="S6503" i="10"/>
  <c r="Q6499" i="10"/>
  <c r="Q6459" i="10"/>
  <c r="S6455" i="10"/>
  <c r="R6444" i="10"/>
  <c r="R6440" i="10"/>
  <c r="Q6433" i="10"/>
  <c r="Q6426" i="10"/>
  <c r="R6412" i="10"/>
  <c r="Q6409" i="10"/>
  <c r="Q6406" i="10"/>
  <c r="Q6403" i="10"/>
  <c r="Q6400" i="10"/>
  <c r="Q6397" i="10"/>
  <c r="R6351" i="10"/>
  <c r="R6348" i="10"/>
  <c r="Q6345" i="10"/>
  <c r="Q6342" i="10"/>
  <c r="Q6339" i="10"/>
  <c r="Q6336" i="10"/>
  <c r="Q6333" i="10"/>
  <c r="R6287" i="10"/>
  <c r="R6284" i="10"/>
  <c r="Q6281" i="10"/>
  <c r="Q6278" i="10"/>
  <c r="Q6275" i="10"/>
  <c r="Q6272" i="10"/>
  <c r="Q6269" i="10"/>
  <c r="Q6239" i="10"/>
  <c r="R6236" i="10"/>
  <c r="Q6219" i="10"/>
  <c r="Q6205" i="10"/>
  <c r="Q6197" i="10"/>
  <c r="Q6189" i="10"/>
  <c r="Q6181" i="10"/>
  <c r="Q6173" i="10"/>
  <c r="Q6165" i="10"/>
  <c r="Q6157" i="10"/>
  <c r="Q7071" i="10"/>
  <c r="S7043" i="10"/>
  <c r="S6935" i="10"/>
  <c r="Q6803" i="10"/>
  <c r="R6715" i="10"/>
  <c r="Q6705" i="10"/>
  <c r="R6620" i="10"/>
  <c r="S6564" i="10"/>
  <c r="S6540" i="10"/>
  <c r="Q6535" i="10"/>
  <c r="Q6526" i="10"/>
  <c r="Q6517" i="10"/>
  <c r="R6512" i="10"/>
  <c r="Q6503" i="10"/>
  <c r="R6478" i="10"/>
  <c r="Q6474" i="10"/>
  <c r="R6470" i="10"/>
  <c r="Q6455" i="10"/>
  <c r="Q6440" i="10"/>
  <c r="R6422" i="10"/>
  <c r="Q6412" i="10"/>
  <c r="R6366" i="10"/>
  <c r="R6357" i="10"/>
  <c r="Q6354" i="10"/>
  <c r="Q6351" i="10"/>
  <c r="Q6348" i="10"/>
  <c r="R6293" i="10"/>
  <c r="Q6290" i="10"/>
  <c r="Q6287" i="10"/>
  <c r="Q6284" i="10"/>
  <c r="Q6236" i="10"/>
  <c r="Q6233" i="10"/>
  <c r="R6230" i="10"/>
  <c r="Q6216" i="10"/>
  <c r="R6202" i="10"/>
  <c r="R6186" i="10"/>
  <c r="R6170" i="10"/>
  <c r="R6138" i="10"/>
  <c r="R6130" i="10"/>
  <c r="R6122" i="10"/>
  <c r="R6114" i="10"/>
  <c r="R6106" i="10"/>
  <c r="R6090" i="10"/>
  <c r="R6074" i="10"/>
  <c r="R6058" i="10"/>
  <c r="Q6867" i="10"/>
  <c r="S6781" i="10"/>
  <c r="S6741" i="10"/>
  <c r="R6628" i="10"/>
  <c r="R6564" i="10"/>
  <c r="Q6551" i="10"/>
  <c r="R6540" i="10"/>
  <c r="Q6521" i="10"/>
  <c r="Q6512" i="10"/>
  <c r="S6490" i="10"/>
  <c r="R6486" i="10"/>
  <c r="Q6482" i="10"/>
  <c r="Q6478" i="10"/>
  <c r="Q6470" i="10"/>
  <c r="S6466" i="10"/>
  <c r="Q6451" i="10"/>
  <c r="S6447" i="10"/>
  <c r="R6436" i="10"/>
  <c r="R6429" i="10"/>
  <c r="Q6422" i="10"/>
  <c r="Q6415" i="10"/>
  <c r="S6381" i="10"/>
  <c r="S6378" i="10"/>
  <c r="R6372" i="10"/>
  <c r="Q6369" i="10"/>
  <c r="Q6366" i="10"/>
  <c r="Q6363" i="10"/>
  <c r="Q6360" i="10"/>
  <c r="Q6357" i="10"/>
  <c r="S6317" i="10"/>
  <c r="S6314" i="10"/>
  <c r="R6308" i="10"/>
  <c r="Q6305" i="10"/>
  <c r="Q6302" i="10"/>
  <c r="Q6299" i="10"/>
  <c r="Q6296" i="10"/>
  <c r="Q6293" i="10"/>
  <c r="T6696" i="10"/>
  <c r="R6636" i="10"/>
  <c r="R6592" i="10"/>
  <c r="R6584" i="10"/>
  <c r="S6557" i="10"/>
  <c r="Q6530" i="10"/>
  <c r="Q6507" i="10"/>
  <c r="R6494" i="10"/>
  <c r="Q6490" i="10"/>
  <c r="Q6486" i="10"/>
  <c r="Q6466" i="10"/>
  <c r="R6462" i="10"/>
  <c r="Q6447" i="10"/>
  <c r="Q6436" i="10"/>
  <c r="Q6429" i="10"/>
  <c r="S6418" i="10"/>
  <c r="R6381" i="10"/>
  <c r="Q6378" i="10"/>
  <c r="Q6375" i="10"/>
  <c r="Q6372" i="10"/>
  <c r="R6317" i="10"/>
  <c r="Q6314" i="10"/>
  <c r="Q6311" i="10"/>
  <c r="Q6308" i="10"/>
  <c r="Q6972" i="10"/>
  <c r="S6813" i="10"/>
  <c r="S6789" i="10"/>
  <c r="T6749" i="10"/>
  <c r="S6731" i="10"/>
  <c r="R6644" i="10"/>
  <c r="Q6592" i="10"/>
  <c r="Q6584" i="10"/>
  <c r="S6576" i="10"/>
  <c r="Q6563" i="10"/>
  <c r="S6544" i="10"/>
  <c r="R6516" i="10"/>
  <c r="S6511" i="10"/>
  <c r="Q6498" i="10"/>
  <c r="Q6494" i="10"/>
  <c r="Q6473" i="10"/>
  <c r="Q6462" i="10"/>
  <c r="Q6443" i="10"/>
  <c r="S6439" i="10"/>
  <c r="Q6425" i="10"/>
  <c r="Q6418" i="10"/>
  <c r="R6396" i="10"/>
  <c r="Q6393" i="10"/>
  <c r="Q6390" i="10"/>
  <c r="Q6387" i="10"/>
  <c r="Q6384" i="10"/>
  <c r="Q6381" i="10"/>
  <c r="R6332" i="10"/>
  <c r="Q6329" i="10"/>
  <c r="Q6326" i="10"/>
  <c r="Q6323" i="10"/>
  <c r="Q6320" i="10"/>
  <c r="Q6317" i="10"/>
  <c r="S6878" i="10"/>
  <c r="R6779" i="10"/>
  <c r="T6759" i="10"/>
  <c r="T6739" i="10"/>
  <c r="T6669" i="10"/>
  <c r="R6652" i="10"/>
  <c r="R6600" i="10"/>
  <c r="R6576" i="10"/>
  <c r="S6556" i="10"/>
  <c r="Q6550" i="10"/>
  <c r="R6544" i="10"/>
  <c r="Q6539" i="10"/>
  <c r="Q6534" i="10"/>
  <c r="Q6525" i="10"/>
  <c r="R6520" i="10"/>
  <c r="Q6511" i="10"/>
  <c r="Q6502" i="10"/>
  <c r="Q6481" i="10"/>
  <c r="Q6458" i="10"/>
  <c r="R6454" i="10"/>
  <c r="Q6439" i="10"/>
  <c r="Q6432" i="10"/>
  <c r="S6414" i="10"/>
  <c r="R6405" i="10"/>
  <c r="Q6402" i="10"/>
  <c r="Q6399" i="10"/>
  <c r="Q6396" i="10"/>
  <c r="T6365" i="10"/>
  <c r="S6359" i="10"/>
  <c r="R6341" i="10"/>
  <c r="Q6338" i="10"/>
  <c r="Q6335" i="10"/>
  <c r="Q6332" i="10"/>
  <c r="T6301" i="10"/>
  <c r="S6295" i="10"/>
  <c r="R6277" i="10"/>
  <c r="Q6274" i="10"/>
  <c r="Q6271" i="10"/>
  <c r="Q6268" i="10"/>
  <c r="S7009" i="10"/>
  <c r="Q6957" i="10"/>
  <c r="Q6769" i="10"/>
  <c r="Q6730" i="10"/>
  <c r="R6712" i="10"/>
  <c r="Q6695" i="10"/>
  <c r="R6660" i="10"/>
  <c r="T6617" i="10"/>
  <c r="Q6576" i="10"/>
  <c r="S6568" i="10"/>
  <c r="R6556" i="10"/>
  <c r="Q6544" i="10"/>
  <c r="Q6529" i="10"/>
  <c r="Q6520" i="10"/>
  <c r="S6515" i="10"/>
  <c r="T6493" i="10"/>
  <c r="Q6489" i="10"/>
  <c r="Q6477" i="10"/>
  <c r="R6469" i="10"/>
  <c r="Q6465" i="10"/>
  <c r="Q6454" i="10"/>
  <c r="S6446" i="10"/>
  <c r="S6435" i="10"/>
  <c r="R6428" i="10"/>
  <c r="R6421" i="10"/>
  <c r="R6414" i="10"/>
  <c r="Q6411" i="10"/>
  <c r="Q6408" i="10"/>
  <c r="Q6405" i="10"/>
  <c r="T6380" i="10"/>
  <c r="S6374" i="10"/>
  <c r="S6371" i="10"/>
  <c r="S6368" i="10"/>
  <c r="S6365" i="10"/>
  <c r="S6362" i="10"/>
  <c r="R6359" i="10"/>
  <c r="R6356" i="10"/>
  <c r="Q6353" i="10"/>
  <c r="Q6350" i="10"/>
  <c r="Q6347" i="10"/>
  <c r="Q6344" i="10"/>
  <c r="Q6341" i="10"/>
  <c r="S7029" i="10"/>
  <c r="S6889" i="10"/>
  <c r="S6850" i="10"/>
  <c r="Q6787" i="10"/>
  <c r="Q6720" i="10"/>
  <c r="R6668" i="10"/>
  <c r="T6625" i="10"/>
  <c r="R6608" i="10"/>
  <c r="R6568" i="10"/>
  <c r="T6549" i="10"/>
  <c r="T6533" i="10"/>
  <c r="S6524" i="10"/>
  <c r="Q6515" i="10"/>
  <c r="Q6506" i="10"/>
  <c r="T6501" i="10"/>
  <c r="Q6497" i="10"/>
  <c r="S6493" i="10"/>
  <c r="Q6485" i="10"/>
  <c r="S6472" i="10"/>
  <c r="Q6469" i="10"/>
  <c r="S6461" i="10"/>
  <c r="Q6450" i="10"/>
  <c r="R6446" i="10"/>
  <c r="T6442" i="10"/>
  <c r="Q6435" i="10"/>
  <c r="Q6428" i="10"/>
  <c r="S6424" i="10"/>
  <c r="Q6421" i="10"/>
  <c r="S6417" i="10"/>
  <c r="Q6414" i="10"/>
  <c r="T6389" i="10"/>
  <c r="S6383" i="10"/>
  <c r="S6380" i="10"/>
  <c r="S6377" i="10"/>
  <c r="R6374" i="10"/>
  <c r="R6371" i="10"/>
  <c r="R6368" i="10"/>
  <c r="R6365" i="10"/>
  <c r="Q6362" i="10"/>
  <c r="Q6359" i="10"/>
  <c r="Q6356" i="10"/>
  <c r="T6325" i="10"/>
  <c r="S6319" i="10"/>
  <c r="S6316" i="10"/>
  <c r="S6313" i="10"/>
  <c r="R6310" i="10"/>
  <c r="R6307" i="10"/>
  <c r="R6304" i="10"/>
  <c r="R6301" i="10"/>
  <c r="Q6298" i="10"/>
  <c r="Q6295" i="10"/>
  <c r="R6942" i="10"/>
  <c r="R6798" i="10"/>
  <c r="R6738" i="10"/>
  <c r="R6676" i="10"/>
  <c r="T6633" i="10"/>
  <c r="Q6568" i="10"/>
  <c r="Q6555" i="10"/>
  <c r="S6549" i="10"/>
  <c r="Q6543" i="10"/>
  <c r="S6538" i="10"/>
  <c r="S6533" i="10"/>
  <c r="S6528" i="10"/>
  <c r="R6524" i="10"/>
  <c r="S6519" i="10"/>
  <c r="S6510" i="10"/>
  <c r="S6501" i="10"/>
  <c r="Q6493" i="10"/>
  <c r="S6480" i="10"/>
  <c r="S6476" i="10"/>
  <c r="R6472" i="10"/>
  <c r="R6461" i="10"/>
  <c r="Q6457" i="10"/>
  <c r="T6453" i="10"/>
  <c r="Q6446" i="10"/>
  <c r="S6442" i="10"/>
  <c r="S6438" i="10"/>
  <c r="S6431" i="10"/>
  <c r="R6424" i="10"/>
  <c r="Q6417" i="10"/>
  <c r="T6404" i="10"/>
  <c r="S6398" i="10"/>
  <c r="S6395" i="10"/>
  <c r="S6392" i="10"/>
  <c r="S6389" i="10"/>
  <c r="S6386" i="10"/>
  <c r="R6383" i="10"/>
  <c r="R6380" i="10"/>
  <c r="Q6377" i="10"/>
  <c r="Q6374" i="10"/>
  <c r="Q6371" i="10"/>
  <c r="Q6368" i="10"/>
  <c r="Q6365" i="10"/>
  <c r="S6777" i="10"/>
  <c r="Q6756" i="10"/>
  <c r="S6746" i="10"/>
  <c r="R6684" i="10"/>
  <c r="T6641" i="10"/>
  <c r="R6616" i="10"/>
  <c r="Q6533" i="10"/>
  <c r="R6528" i="10"/>
  <c r="Q6519" i="10"/>
  <c r="Q6510" i="10"/>
  <c r="Q6501" i="10"/>
  <c r="S6484" i="10"/>
  <c r="R6480" i="10"/>
  <c r="R6476" i="10"/>
  <c r="Q6472" i="10"/>
  <c r="Q6461" i="10"/>
  <c r="Q6442" i="10"/>
  <c r="R6438" i="10"/>
  <c r="Q6431" i="10"/>
  <c r="Q6424" i="10"/>
  <c r="R6398" i="10"/>
  <c r="R6395" i="10"/>
  <c r="R6392" i="10"/>
  <c r="R6389" i="10"/>
  <c r="Q6386" i="10"/>
  <c r="Q6383" i="10"/>
  <c r="Q6380" i="10"/>
  <c r="R6334" i="10"/>
  <c r="R6331" i="10"/>
  <c r="R6328" i="10"/>
  <c r="R6325" i="10"/>
  <c r="Q6322" i="10"/>
  <c r="Q6319" i="10"/>
  <c r="Q6316" i="10"/>
  <c r="R6267" i="10"/>
  <c r="R6264" i="10"/>
  <c r="R6261" i="10"/>
  <c r="Q6258" i="10"/>
  <c r="Q6255" i="10"/>
  <c r="Q6252" i="10"/>
  <c r="Q6243" i="10"/>
  <c r="R6240" i="10"/>
  <c r="Q6226" i="10"/>
  <c r="R6223" i="10"/>
  <c r="R6728" i="10"/>
  <c r="S6709" i="10"/>
  <c r="R6692" i="10"/>
  <c r="T6649" i="10"/>
  <c r="R6624" i="10"/>
  <c r="T6597" i="10"/>
  <c r="S6589" i="10"/>
  <c r="S6581" i="10"/>
  <c r="Q6567" i="10"/>
  <c r="S6560" i="10"/>
  <c r="S6548" i="10"/>
  <c r="Q6528" i="10"/>
  <c r="S6514" i="10"/>
  <c r="Q6505" i="10"/>
  <c r="S6492" i="10"/>
  <c r="R6488" i="10"/>
  <c r="R6484" i="10"/>
  <c r="Q6480" i="10"/>
  <c r="R6468" i="10"/>
  <c r="R6453" i="10"/>
  <c r="Q6449" i="10"/>
  <c r="Q6438" i="10"/>
  <c r="R6420" i="10"/>
  <c r="R6404" i="10"/>
  <c r="Q6401" i="10"/>
  <c r="Q6398" i="10"/>
  <c r="Q6395" i="10"/>
  <c r="Q6392" i="10"/>
  <c r="Q6389" i="10"/>
  <c r="R6340" i="10"/>
  <c r="Q6337" i="10"/>
  <c r="Q6334" i="10"/>
  <c r="Q6331" i="10"/>
  <c r="Q6328" i="10"/>
  <c r="Q6325" i="10"/>
  <c r="R6276" i="10"/>
  <c r="Q6273" i="10"/>
  <c r="Q6270" i="10"/>
  <c r="Q6267" i="10"/>
  <c r="Q6264" i="10"/>
  <c r="Q6261" i="10"/>
  <c r="S6808" i="10"/>
  <c r="Q6785" i="10"/>
  <c r="S6736" i="10"/>
  <c r="R6718" i="10"/>
  <c r="T6657" i="10"/>
  <c r="R6632" i="10"/>
  <c r="R6560" i="10"/>
  <c r="R6548" i="10"/>
  <c r="Q6542" i="10"/>
  <c r="Q6537" i="10"/>
  <c r="Q6523" i="10"/>
  <c r="Q6514" i="10"/>
  <c r="R6496" i="10"/>
  <c r="R6492" i="10"/>
  <c r="Q6488" i="10"/>
  <c r="Q6464" i="10"/>
  <c r="Q6453" i="10"/>
  <c r="Q6427" i="10"/>
  <c r="Q6420" i="10"/>
  <c r="Q6410" i="10"/>
  <c r="Q6407" i="10"/>
  <c r="Q6404" i="10"/>
  <c r="R6349" i="10"/>
  <c r="Q6346" i="10"/>
  <c r="Q6343" i="10"/>
  <c r="Q6340" i="10"/>
  <c r="Q6282" i="10"/>
  <c r="Q6279" i="10"/>
  <c r="Q6276" i="10"/>
  <c r="T6754" i="10"/>
  <c r="T6744" i="10"/>
  <c r="S6699" i="10"/>
  <c r="T6665" i="10"/>
  <c r="R6596" i="10"/>
  <c r="R6588" i="10"/>
  <c r="R6580" i="10"/>
  <c r="S6573" i="10"/>
  <c r="Q6560" i="10"/>
  <c r="R6532" i="10"/>
  <c r="S6527" i="10"/>
  <c r="R6500" i="10"/>
  <c r="Q6496" i="10"/>
  <c r="S6479" i="10"/>
  <c r="S6471" i="10"/>
  <c r="R6460" i="10"/>
  <c r="Q6441" i="10"/>
  <c r="T6437" i="10"/>
  <c r="Q6434" i="10"/>
  <c r="S6416" i="10"/>
  <c r="T6388" i="10"/>
  <c r="S6382" i="10"/>
  <c r="S6379" i="10"/>
  <c r="S6376" i="10"/>
  <c r="Q6361" i="10"/>
  <c r="Q6358" i="10"/>
  <c r="Q6355" i="10"/>
  <c r="Q6352" i="10"/>
  <c r="Q6349" i="10"/>
  <c r="T6324" i="10"/>
  <c r="S6318" i="10"/>
  <c r="S6315" i="10"/>
  <c r="S6312" i="10"/>
  <c r="R6303" i="10"/>
  <c r="Q6297" i="10"/>
  <c r="Q6294" i="10"/>
  <c r="Q6291" i="10"/>
  <c r="Q6288" i="10"/>
  <c r="Q6285" i="10"/>
  <c r="S6818" i="10"/>
  <c r="S6764" i="10"/>
  <c r="S6726" i="10"/>
  <c r="T6673" i="10"/>
  <c r="S6547" i="10"/>
  <c r="T6541" i="10"/>
  <c r="S6536" i="10"/>
  <c r="Q6527" i="10"/>
  <c r="Q6518" i="10"/>
  <c r="Q6509" i="10"/>
  <c r="S6487" i="10"/>
  <c r="S6483" i="10"/>
  <c r="Q6479" i="10"/>
  <c r="Q6475" i="10"/>
  <c r="Q6471" i="10"/>
  <c r="S6467" i="10"/>
  <c r="Q6456" i="10"/>
  <c r="S6448" i="10"/>
  <c r="Q6445" i="10"/>
  <c r="S6437" i="10"/>
  <c r="Q6423" i="10"/>
  <c r="R6416" i="10"/>
  <c r="Q6413" i="10"/>
  <c r="T6397" i="10"/>
  <c r="S6391" i="10"/>
  <c r="S6388" i="10"/>
  <c r="S6385" i="10"/>
  <c r="R6382" i="10"/>
  <c r="R6379" i="10"/>
  <c r="R6376" i="10"/>
  <c r="Q6370" i="10"/>
  <c r="Q6367" i="10"/>
  <c r="Q6364" i="10"/>
  <c r="T6333" i="10"/>
  <c r="S6327" i="10"/>
  <c r="S6324" i="10"/>
  <c r="S6321" i="10"/>
  <c r="R6318" i="10"/>
  <c r="R6315" i="10"/>
  <c r="T6565" i="10"/>
  <c r="S6499" i="10"/>
  <c r="T6426" i="10"/>
  <c r="S6406" i="10"/>
  <c r="R6397" i="10"/>
  <c r="T6357" i="10"/>
  <c r="Q6321" i="10"/>
  <c r="Q6301" i="10"/>
  <c r="S6287" i="10"/>
  <c r="Q6266" i="10"/>
  <c r="Q6254" i="10"/>
  <c r="Q6247" i="10"/>
  <c r="R6237" i="10"/>
  <c r="Q6217" i="10"/>
  <c r="R6207" i="10"/>
  <c r="R6204" i="10"/>
  <c r="R6201" i="10"/>
  <c r="S6192" i="10"/>
  <c r="Q6145" i="10"/>
  <c r="R6142" i="10"/>
  <c r="Q6128" i="10"/>
  <c r="R6125" i="10"/>
  <c r="Q6108" i="10"/>
  <c r="R6105" i="10"/>
  <c r="Q6091" i="10"/>
  <c r="R6088" i="10"/>
  <c r="Q6071" i="10"/>
  <c r="R6068" i="10"/>
  <c r="Q6054" i="10"/>
  <c r="R6051" i="10"/>
  <c r="R6043" i="10"/>
  <c r="R6035" i="10"/>
  <c r="R6027" i="10"/>
  <c r="R6019" i="10"/>
  <c r="R6011" i="10"/>
  <c r="R6003" i="10"/>
  <c r="R5995" i="10"/>
  <c r="R5979" i="10"/>
  <c r="R5971" i="10"/>
  <c r="R5963" i="10"/>
  <c r="R5915" i="10"/>
  <c r="R5907" i="10"/>
  <c r="R5883" i="10"/>
  <c r="R5875" i="10"/>
  <c r="R5859" i="10"/>
  <c r="R5851" i="10"/>
  <c r="R5803" i="10"/>
  <c r="R5787" i="10"/>
  <c r="R5771" i="10"/>
  <c r="R5763" i="10"/>
  <c r="R5747" i="10"/>
  <c r="R5739" i="10"/>
  <c r="R5723" i="10"/>
  <c r="R5707" i="10"/>
  <c r="R5699" i="10"/>
  <c r="R5691" i="10"/>
  <c r="R5683" i="10"/>
  <c r="R5675" i="10"/>
  <c r="S6565" i="10"/>
  <c r="S6426" i="10"/>
  <c r="R6406" i="10"/>
  <c r="S6307" i="10"/>
  <c r="T6261" i="10"/>
  <c r="S6250" i="10"/>
  <c r="Q6237" i="10"/>
  <c r="Q6230" i="10"/>
  <c r="Q6207" i="10"/>
  <c r="Q6204" i="10"/>
  <c r="Q6201" i="10"/>
  <c r="R6192" i="10"/>
  <c r="Q6186" i="10"/>
  <c r="S6168" i="10"/>
  <c r="Q6142" i="10"/>
  <c r="Q6125" i="10"/>
  <c r="Q6122" i="10"/>
  <c r="Q6105" i="10"/>
  <c r="Q6088" i="10"/>
  <c r="R6085" i="10"/>
  <c r="Q6068" i="10"/>
  <c r="Q6051" i="10"/>
  <c r="Q6043" i="10"/>
  <c r="Q6035" i="10"/>
  <c r="Q6027" i="10"/>
  <c r="Q6019" i="10"/>
  <c r="Q6011" i="10"/>
  <c r="Q6003" i="10"/>
  <c r="Q5995" i="10"/>
  <c r="Q5987" i="10"/>
  <c r="Q5979" i="10"/>
  <c r="Q5971" i="10"/>
  <c r="Q5963" i="10"/>
  <c r="Q5955" i="10"/>
  <c r="Q5947" i="10"/>
  <c r="Q5939" i="10"/>
  <c r="Q5931" i="10"/>
  <c r="Q5923" i="10"/>
  <c r="Q5915" i="10"/>
  <c r="Q5907" i="10"/>
  <c r="Q5899" i="10"/>
  <c r="Q5891" i="10"/>
  <c r="Q5883" i="10"/>
  <c r="Q5875" i="10"/>
  <c r="Q5867" i="10"/>
  <c r="Q5859" i="10"/>
  <c r="Q5851" i="10"/>
  <c r="Q6774" i="10"/>
  <c r="S6552" i="10"/>
  <c r="S6531" i="10"/>
  <c r="T6689" i="10"/>
  <c r="R6552" i="10"/>
  <c r="S6541" i="10"/>
  <c r="Q6531" i="10"/>
  <c r="S6508" i="10"/>
  <c r="Q6487" i="10"/>
  <c r="Q6385" i="10"/>
  <c r="R6336" i="10"/>
  <c r="Q6313" i="10"/>
  <c r="T6269" i="10"/>
  <c r="Q6257" i="10"/>
  <c r="S6253" i="10"/>
  <c r="R6243" i="10"/>
  <c r="Q6240" i="10"/>
  <c r="Q6223" i="10"/>
  <c r="Q6220" i="10"/>
  <c r="Q6213" i="10"/>
  <c r="Q6174" i="10"/>
  <c r="Q6171" i="10"/>
  <c r="Q6168" i="10"/>
  <c r="R6165" i="10"/>
  <c r="Q6159" i="10"/>
  <c r="Q6156" i="10"/>
  <c r="Q6153" i="10"/>
  <c r="R6150" i="10"/>
  <c r="S6147" i="10"/>
  <c r="Q6136" i="10"/>
  <c r="R6133" i="10"/>
  <c r="S6127" i="10"/>
  <c r="Q6116" i="10"/>
  <c r="R6113" i="10"/>
  <c r="S6110" i="10"/>
  <c r="Q6099" i="10"/>
  <c r="R6096" i="10"/>
  <c r="Q6079" i="10"/>
  <c r="R6076" i="10"/>
  <c r="S6073" i="10"/>
  <c r="Q6062" i="10"/>
  <c r="R6059" i="10"/>
  <c r="S6056" i="10"/>
  <c r="T6053" i="10"/>
  <c r="Q6048" i="10"/>
  <c r="S6045" i="10"/>
  <c r="Q6040" i="10"/>
  <c r="S6037" i="10"/>
  <c r="Q6032" i="10"/>
  <c r="S6029" i="10"/>
  <c r="Q6024" i="10"/>
  <c r="S6021" i="10"/>
  <c r="Q6016" i="10"/>
  <c r="S6013" i="10"/>
  <c r="Q6008" i="10"/>
  <c r="S6005" i="10"/>
  <c r="Q6541" i="10"/>
  <c r="S6444" i="10"/>
  <c r="S6394" i="10"/>
  <c r="R6327" i="10"/>
  <c r="R6319" i="10"/>
  <c r="Q6306" i="10"/>
  <c r="S6269" i="10"/>
  <c r="Q6265" i="10"/>
  <c r="T6260" i="10"/>
  <c r="R6253" i="10"/>
  <c r="R6246" i="10"/>
  <c r="Q6150" i="10"/>
  <c r="R6147" i="10"/>
  <c r="Q6133" i="10"/>
  <c r="Q6130" i="10"/>
  <c r="R6127" i="10"/>
  <c r="Q6113" i="10"/>
  <c r="R6110" i="10"/>
  <c r="Q6096" i="10"/>
  <c r="R6093" i="10"/>
  <c r="S6090" i="10"/>
  <c r="Q6076" i="10"/>
  <c r="R6073" i="10"/>
  <c r="Q6059" i="10"/>
  <c r="R6056" i="10"/>
  <c r="S6053" i="10"/>
  <c r="R6045" i="10"/>
  <c r="R6037" i="10"/>
  <c r="R6029" i="10"/>
  <c r="R6021" i="10"/>
  <c r="R6013" i="10"/>
  <c r="R6005" i="10"/>
  <c r="R5997" i="10"/>
  <c r="R5989" i="10"/>
  <c r="R5981" i="10"/>
  <c r="R5973" i="10"/>
  <c r="R5965" i="10"/>
  <c r="S6783" i="10"/>
  <c r="T6621" i="10"/>
  <c r="S6463" i="10"/>
  <c r="T6433" i="10"/>
  <c r="S6403" i="10"/>
  <c r="Q6394" i="10"/>
  <c r="Q6327" i="10"/>
  <c r="R6312" i="10"/>
  <c r="Q6292" i="10"/>
  <c r="R6269" i="10"/>
  <c r="S6260" i="10"/>
  <c r="Q6253" i="10"/>
  <c r="Q6246" i="10"/>
  <c r="T6232" i="10"/>
  <c r="S6206" i="10"/>
  <c r="S6203" i="10"/>
  <c r="S6200" i="10"/>
  <c r="S6191" i="10"/>
  <c r="S6188" i="10"/>
  <c r="S6185" i="10"/>
  <c r="T6176" i="10"/>
  <c r="Q6147" i="10"/>
  <c r="Q6127" i="10"/>
  <c r="S6121" i="10"/>
  <c r="Q6110" i="10"/>
  <c r="S6104" i="10"/>
  <c r="T6101" i="10"/>
  <c r="Q6093" i="10"/>
  <c r="Q6090" i="10"/>
  <c r="S6084" i="10"/>
  <c r="Q6073" i="10"/>
  <c r="S6067" i="10"/>
  <c r="Q6056" i="10"/>
  <c r="R6053" i="10"/>
  <c r="S6050" i="10"/>
  <c r="Q6045" i="10"/>
  <c r="S6042" i="10"/>
  <c r="Q6037" i="10"/>
  <c r="S6034" i="10"/>
  <c r="Q6029" i="10"/>
  <c r="S6026" i="10"/>
  <c r="Q6021" i="10"/>
  <c r="S6018" i="10"/>
  <c r="Q6698" i="10"/>
  <c r="T6517" i="10"/>
  <c r="S6495" i="10"/>
  <c r="Q6463" i="10"/>
  <c r="S6433" i="10"/>
  <c r="R6403" i="10"/>
  <c r="S6342" i="10"/>
  <c r="S6334" i="10"/>
  <c r="Q6318" i="10"/>
  <c r="Q6312" i="10"/>
  <c r="S6298" i="10"/>
  <c r="T6284" i="10"/>
  <c r="S6278" i="10"/>
  <c r="R6260" i="10"/>
  <c r="S6256" i="10"/>
  <c r="T6242" i="10"/>
  <c r="T6239" i="10"/>
  <c r="S6232" i="10"/>
  <c r="R6229" i="10"/>
  <c r="S6222" i="10"/>
  <c r="T6212" i="10"/>
  <c r="R6206" i="10"/>
  <c r="R6203" i="10"/>
  <c r="R6200" i="10"/>
  <c r="Q6194" i="10"/>
  <c r="R6191" i="10"/>
  <c r="R6188" i="10"/>
  <c r="R6185" i="10"/>
  <c r="S6182" i="10"/>
  <c r="S6179" i="10"/>
  <c r="S6176" i="10"/>
  <c r="T6173" i="10"/>
  <c r="S6167" i="10"/>
  <c r="S6164" i="10"/>
  <c r="Q6144" i="10"/>
  <c r="S6138" i="10"/>
  <c r="S6135" i="10"/>
  <c r="T6132" i="10"/>
  <c r="Q6124" i="10"/>
  <c r="R6121" i="10"/>
  <c r="S6118" i="10"/>
  <c r="T6115" i="10"/>
  <c r="Q6107" i="10"/>
  <c r="R6104" i="10"/>
  <c r="S6101" i="10"/>
  <c r="Q6087" i="10"/>
  <c r="R6084" i="10"/>
  <c r="S6081" i="10"/>
  <c r="T6078" i="10"/>
  <c r="S6793" i="10"/>
  <c r="R6572" i="10"/>
  <c r="Q6495" i="10"/>
  <c r="S6412" i="10"/>
  <c r="Q6373" i="10"/>
  <c r="R6342" i="10"/>
  <c r="S6284" i="10"/>
  <c r="R6278" i="10"/>
  <c r="Q6260" i="10"/>
  <c r="R6256" i="10"/>
  <c r="Q6249" i="10"/>
  <c r="T6245" i="10"/>
  <c r="S6242" i="10"/>
  <c r="S6239" i="10"/>
  <c r="R6232" i="10"/>
  <c r="Q6229" i="10"/>
  <c r="R6222" i="10"/>
  <c r="R6219" i="10"/>
  <c r="T6215" i="10"/>
  <c r="S6212" i="10"/>
  <c r="Q6209" i="10"/>
  <c r="Q6206" i="10"/>
  <c r="Q6203" i="10"/>
  <c r="Q6200" i="10"/>
  <c r="R6197" i="10"/>
  <c r="Q6191" i="10"/>
  <c r="Q6188" i="10"/>
  <c r="Q6185" i="10"/>
  <c r="R6182" i="10"/>
  <c r="R6179" i="10"/>
  <c r="R6176" i="10"/>
  <c r="S6173" i="10"/>
  <c r="Q6170" i="10"/>
  <c r="R6167" i="10"/>
  <c r="R6164" i="10"/>
  <c r="S6158" i="10"/>
  <c r="S6155" i="10"/>
  <c r="S6152" i="10"/>
  <c r="T6149" i="10"/>
  <c r="Q6141" i="10"/>
  <c r="Q6138" i="10"/>
  <c r="R6135" i="10"/>
  <c r="S6132" i="10"/>
  <c r="Q6121" i="10"/>
  <c r="R6118" i="10"/>
  <c r="S6115" i="10"/>
  <c r="Q6104" i="10"/>
  <c r="R6101" i="10"/>
  <c r="S6095" i="10"/>
  <c r="Q6084" i="10"/>
  <c r="R6081" i="10"/>
  <c r="S6078" i="10"/>
  <c r="Q6067" i="10"/>
  <c r="R6064" i="10"/>
  <c r="Q6050" i="10"/>
  <c r="S6047" i="10"/>
  <c r="Q6042" i="10"/>
  <c r="S6039" i="10"/>
  <c r="Q6034" i="10"/>
  <c r="S6031" i="10"/>
  <c r="Q6026" i="10"/>
  <c r="S6023" i="10"/>
  <c r="Q6018" i="10"/>
  <c r="S6015" i="10"/>
  <c r="Q6010" i="10"/>
  <c r="S6007" i="10"/>
  <c r="Q6002" i="10"/>
  <c r="S5999" i="10"/>
  <c r="Q5994" i="10"/>
  <c r="S5991" i="10"/>
  <c r="Q5986" i="10"/>
  <c r="S5983" i="10"/>
  <c r="Q5978" i="10"/>
  <c r="S5975" i="10"/>
  <c r="Q5970" i="10"/>
  <c r="S5967" i="10"/>
  <c r="Q5962" i="10"/>
  <c r="S5959" i="10"/>
  <c r="Q6504" i="10"/>
  <c r="Q6382" i="10"/>
  <c r="S6351" i="10"/>
  <c r="S6333" i="10"/>
  <c r="S6325" i="10"/>
  <c r="S6304" i="10"/>
  <c r="S6268" i="10"/>
  <c r="Q6256" i="10"/>
  <c r="S6252" i="10"/>
  <c r="S6245" i="10"/>
  <c r="R6242" i="10"/>
  <c r="R6239" i="10"/>
  <c r="S6235" i="10"/>
  <c r="Q6232" i="10"/>
  <c r="S6225" i="10"/>
  <c r="Q6222" i="10"/>
  <c r="S6215" i="10"/>
  <c r="R6212" i="10"/>
  <c r="Q6743" i="10"/>
  <c r="T6706" i="10"/>
  <c r="Q6559" i="10"/>
  <c r="Q6483" i="10"/>
  <c r="S6440" i="10"/>
  <c r="R6391" i="10"/>
  <c r="R6333" i="10"/>
  <c r="Q6304" i="10"/>
  <c r="R6268" i="10"/>
  <c r="S6263" i="10"/>
  <c r="R6252" i="10"/>
  <c r="R6245" i="10"/>
  <c r="Q6242" i="10"/>
  <c r="R6235" i="10"/>
  <c r="Q6225" i="10"/>
  <c r="R6215" i="10"/>
  <c r="Q6212" i="10"/>
  <c r="Q6158" i="10"/>
  <c r="Q6155" i="10"/>
  <c r="Q6152" i="10"/>
  <c r="R6149" i="10"/>
  <c r="Q6132" i="10"/>
  <c r="R6129" i="10"/>
  <c r="Q6115" i="10"/>
  <c r="R6112" i="10"/>
  <c r="Q6095" i="10"/>
  <c r="R6092" i="10"/>
  <c r="Q6078" i="10"/>
  <c r="R6075" i="10"/>
  <c r="Q6061" i="10"/>
  <c r="Q6058" i="10"/>
  <c r="R6055" i="10"/>
  <c r="Q6047" i="10"/>
  <c r="Q6039" i="10"/>
  <c r="Q6031" i="10"/>
  <c r="Q6023" i="10"/>
  <c r="Q6015" i="10"/>
  <c r="Q6007" i="10"/>
  <c r="Q5999" i="10"/>
  <c r="Q5991" i="10"/>
  <c r="Q5983" i="10"/>
  <c r="Q5975" i="10"/>
  <c r="Q5967" i="10"/>
  <c r="Q5959" i="10"/>
  <c r="Q5951" i="10"/>
  <c r="Q5943" i="10"/>
  <c r="Q5935" i="10"/>
  <c r="Q5927" i="10"/>
  <c r="Q5919" i="10"/>
  <c r="Q5911" i="10"/>
  <c r="Q6547" i="10"/>
  <c r="R6536" i="10"/>
  <c r="S6419" i="10"/>
  <c r="S6400" i="10"/>
  <c r="Q6391" i="10"/>
  <c r="T6340" i="10"/>
  <c r="R6324" i="10"/>
  <c r="T6316" i="10"/>
  <c r="S6310" i="10"/>
  <c r="Q6283" i="10"/>
  <c r="S6277" i="10"/>
  <c r="S6272" i="10"/>
  <c r="R6263" i="10"/>
  <c r="R6259" i="10"/>
  <c r="S6255" i="10"/>
  <c r="S6248" i="10"/>
  <c r="Q6245" i="10"/>
  <c r="Q6235" i="10"/>
  <c r="S6228" i="10"/>
  <c r="Q6215" i="10"/>
  <c r="S6208" i="10"/>
  <c r="T6205" i="10"/>
  <c r="Q6149" i="10"/>
  <c r="Q6146" i="10"/>
  <c r="R6143" i="10"/>
  <c r="Q6129" i="10"/>
  <c r="R6126" i="10"/>
  <c r="Q6112" i="10"/>
  <c r="R6109" i="10"/>
  <c r="S6106" i="10"/>
  <c r="Q6092" i="10"/>
  <c r="R6089" i="10"/>
  <c r="Q6075" i="10"/>
  <c r="R6072" i="10"/>
  <c r="S6069" i="10"/>
  <c r="Q6055" i="10"/>
  <c r="R6052" i="10"/>
  <c r="R6044" i="10"/>
  <c r="R5908" i="10"/>
  <c r="R5900" i="10"/>
  <c r="R5892" i="10"/>
  <c r="R5884" i="10"/>
  <c r="R5876" i="10"/>
  <c r="R5868" i="10"/>
  <c r="R5852" i="10"/>
  <c r="R5844" i="10"/>
  <c r="R5836" i="10"/>
  <c r="R5828" i="10"/>
  <c r="Q6536" i="10"/>
  <c r="Q6430" i="10"/>
  <c r="Q6419" i="10"/>
  <c r="R6400" i="10"/>
  <c r="Q6324" i="10"/>
  <c r="R6316" i="10"/>
  <c r="Q6310" i="10"/>
  <c r="Q6303" i="10"/>
  <c r="Q6289" i="10"/>
  <c r="Q6277" i="10"/>
  <c r="R6272" i="10"/>
  <c r="Q6263" i="10"/>
  <c r="Q6259" i="10"/>
  <c r="R6255" i="10"/>
  <c r="R6248" i="10"/>
  <c r="R6228" i="10"/>
  <c r="R6208" i="10"/>
  <c r="Q6202" i="10"/>
  <c r="S6184" i="10"/>
  <c r="Q6143" i="10"/>
  <c r="Q6126" i="10"/>
  <c r="Q6109" i="10"/>
  <c r="Q6106" i="10"/>
  <c r="Q6089" i="10"/>
  <c r="Q6072" i="10"/>
  <c r="R6069" i="10"/>
  <c r="Q6052" i="10"/>
  <c r="Q6044" i="10"/>
  <c r="Q6036" i="10"/>
  <c r="Q6028" i="10"/>
  <c r="Q6020" i="10"/>
  <c r="Q6012" i="10"/>
  <c r="Q6004" i="10"/>
  <c r="Q5996" i="10"/>
  <c r="Q5988" i="10"/>
  <c r="Q5980" i="10"/>
  <c r="Q5972" i="10"/>
  <c r="Q5964" i="10"/>
  <c r="Q5956" i="10"/>
  <c r="Q5948" i="10"/>
  <c r="Q5940" i="10"/>
  <c r="Q5932" i="10"/>
  <c r="Q5924" i="10"/>
  <c r="Q5916" i="10"/>
  <c r="Q5908" i="10"/>
  <c r="Q5900" i="10"/>
  <c r="Q5892" i="10"/>
  <c r="Q6845" i="10"/>
  <c r="Q6513" i="10"/>
  <c r="S6409" i="10"/>
  <c r="T6348" i="10"/>
  <c r="S6339" i="10"/>
  <c r="S6331" i="10"/>
  <c r="S6267" i="10"/>
  <c r="S6251" i="10"/>
  <c r="Q6248" i="10"/>
  <c r="Q6238" i="10"/>
  <c r="S6231" i="10"/>
  <c r="Q6228" i="10"/>
  <c r="S6224" i="10"/>
  <c r="S6221" i="10"/>
  <c r="Q6218" i="10"/>
  <c r="S6211" i="10"/>
  <c r="Q6208" i="10"/>
  <c r="R6205" i="10"/>
  <c r="Q6199" i="10"/>
  <c r="Q6196" i="10"/>
  <c r="Q6193" i="10"/>
  <c r="R6184" i="10"/>
  <c r="Q6178" i="10"/>
  <c r="S6166" i="10"/>
  <c r="S6163" i="10"/>
  <c r="S6160" i="10"/>
  <c r="S6151" i="10"/>
  <c r="T6148" i="10"/>
  <c r="Q6140" i="10"/>
  <c r="S6134" i="10"/>
  <c r="T6131" i="10"/>
  <c r="Q6123" i="10"/>
  <c r="Q6103" i="10"/>
  <c r="S6097" i="10"/>
  <c r="T6094" i="10"/>
  <c r="Q6086" i="10"/>
  <c r="R6083" i="10"/>
  <c r="S6080" i="10"/>
  <c r="T6077" i="10"/>
  <c r="Q6069" i="10"/>
  <c r="Q6066" i="10"/>
  <c r="S6060" i="10"/>
  <c r="T6057" i="10"/>
  <c r="R6049" i="10"/>
  <c r="T6046" i="10"/>
  <c r="T6038" i="10"/>
  <c r="R6033" i="10"/>
  <c r="T6030" i="10"/>
  <c r="T6022" i="10"/>
  <c r="R6009" i="10"/>
  <c r="R5977" i="10"/>
  <c r="R5953" i="10"/>
  <c r="R5945" i="10"/>
  <c r="R5913" i="10"/>
  <c r="R5889" i="10"/>
  <c r="R5873" i="10"/>
  <c r="R5865" i="10"/>
  <c r="R5857" i="10"/>
  <c r="R5849" i="10"/>
  <c r="R5817" i="10"/>
  <c r="R5809" i="10"/>
  <c r="R6604" i="10"/>
  <c r="Q6579" i="10"/>
  <c r="S6491" i="10"/>
  <c r="S6459" i="10"/>
  <c r="R6448" i="10"/>
  <c r="Q6379" i="10"/>
  <c r="S6348" i="10"/>
  <c r="R6339" i="10"/>
  <c r="Q6315" i="10"/>
  <c r="R6295" i="10"/>
  <c r="S6271" i="10"/>
  <c r="S6262" i="10"/>
  <c r="R6251" i="10"/>
  <c r="S6244" i="10"/>
  <c r="S6241" i="10"/>
  <c r="S6234" i="10"/>
  <c r="R6231" i="10"/>
  <c r="R6224" i="10"/>
  <c r="R6221" i="10"/>
  <c r="S6214" i="10"/>
  <c r="R6211" i="10"/>
  <c r="Q6190" i="10"/>
  <c r="Q6187" i="10"/>
  <c r="Q6184" i="10"/>
  <c r="R6181" i="10"/>
  <c r="Q6175" i="10"/>
  <c r="Q6172" i="10"/>
  <c r="Q6169" i="10"/>
  <c r="R6166" i="10"/>
  <c r="R6163" i="10"/>
  <c r="R6160" i="10"/>
  <c r="Q6154" i="10"/>
  <c r="R6151" i="10"/>
  <c r="S6148" i="10"/>
  <c r="Q6137" i="10"/>
  <c r="R6134" i="10"/>
  <c r="S6131" i="10"/>
  <c r="Q6120" i="10"/>
  <c r="S6114" i="10"/>
  <c r="S6111" i="10"/>
  <c r="Q6100" i="10"/>
  <c r="R6097" i="10"/>
  <c r="S6094" i="10"/>
  <c r="Q6083" i="10"/>
  <c r="R6080" i="10"/>
  <c r="S6077" i="10"/>
  <c r="T6074" i="10"/>
  <c r="Q6063" i="10"/>
  <c r="R6060" i="10"/>
  <c r="S6057" i="10"/>
  <c r="Q6049" i="10"/>
  <c r="S6046" i="10"/>
  <c r="Q6041" i="10"/>
  <c r="S6038" i="10"/>
  <c r="Q6033" i="10"/>
  <c r="S6030" i="10"/>
  <c r="Q6025" i="10"/>
  <c r="S6022" i="10"/>
  <c r="Q6017" i="10"/>
  <c r="S6014" i="10"/>
  <c r="Q6009" i="10"/>
  <c r="S6006" i="10"/>
  <c r="Q6001" i="10"/>
  <c r="S5998" i="10"/>
  <c r="Q5993" i="10"/>
  <c r="S5990" i="10"/>
  <c r="Q5985" i="10"/>
  <c r="S5982" i="10"/>
  <c r="Q5977" i="10"/>
  <c r="S5974" i="10"/>
  <c r="Q5969" i="10"/>
  <c r="S5966" i="10"/>
  <c r="Q5961" i="10"/>
  <c r="S5958" i="10"/>
  <c r="Q5953" i="10"/>
  <c r="S5950" i="10"/>
  <c r="Q5945" i="10"/>
  <c r="S5942" i="10"/>
  <c r="S6522" i="10"/>
  <c r="Q6491" i="10"/>
  <c r="Q6448" i="10"/>
  <c r="R6437" i="10"/>
  <c r="R6388" i="10"/>
  <c r="S6330" i="10"/>
  <c r="S6322" i="10"/>
  <c r="Q6309" i="10"/>
  <c r="T6281" i="10"/>
  <c r="R6271" i="10"/>
  <c r="T6266" i="10"/>
  <c r="R6262" i="10"/>
  <c r="S6258" i="10"/>
  <c r="S6254" i="10"/>
  <c r="Q6251" i="10"/>
  <c r="R6244" i="10"/>
  <c r="Q6241" i="10"/>
  <c r="R6234" i="10"/>
  <c r="Q6231" i="10"/>
  <c r="R6227" i="10"/>
  <c r="Q6224" i="10"/>
  <c r="Q6221" i="10"/>
  <c r="R6214" i="10"/>
  <c r="Q6211" i="10"/>
  <c r="Q6166" i="10"/>
  <c r="Q6163" i="10"/>
  <c r="Q6160" i="10"/>
  <c r="Q6151" i="10"/>
  <c r="R6148" i="10"/>
  <c r="Q6134" i="10"/>
  <c r="R6131" i="10"/>
  <c r="Q6117" i="10"/>
  <c r="Q6114" i="10"/>
  <c r="R6111" i="10"/>
  <c r="S6266" i="10"/>
  <c r="S6204" i="10"/>
  <c r="Q6164" i="10"/>
  <c r="S6150" i="10"/>
  <c r="Q6135" i="10"/>
  <c r="R6061" i="10"/>
  <c r="R6039" i="10"/>
  <c r="R6034" i="10"/>
  <c r="R6023" i="10"/>
  <c r="R6018" i="10"/>
  <c r="T6007" i="10"/>
  <c r="T5983" i="10"/>
  <c r="Q5974" i="10"/>
  <c r="Q5960" i="10"/>
  <c r="Q5928" i="10"/>
  <c r="R5920" i="10"/>
  <c r="Q5909" i="10"/>
  <c r="Q5905" i="10"/>
  <c r="Q5898" i="10"/>
  <c r="R5894" i="10"/>
  <c r="R5887" i="10"/>
  <c r="Q5880" i="10"/>
  <c r="Q5863" i="10"/>
  <c r="Q5849" i="10"/>
  <c r="R5839" i="10"/>
  <c r="R5829" i="10"/>
  <c r="Q5826" i="10"/>
  <c r="Q5784" i="10"/>
  <c r="R5781" i="10"/>
  <c r="Q5767" i="10"/>
  <c r="R5764" i="10"/>
  <c r="Q5750" i="10"/>
  <c r="Q5747" i="10"/>
  <c r="R5744" i="10"/>
  <c r="Q5730" i="10"/>
  <c r="R5727" i="10"/>
  <c r="Q5713" i="10"/>
  <c r="R5710" i="10"/>
  <c r="Q5693" i="10"/>
  <c r="R5690" i="10"/>
  <c r="Q5676" i="10"/>
  <c r="R5673" i="10"/>
  <c r="R5659" i="10"/>
  <c r="R5651" i="10"/>
  <c r="R5643" i="10"/>
  <c r="R5635" i="10"/>
  <c r="R5627" i="10"/>
  <c r="R5619" i="10"/>
  <c r="R5611" i="10"/>
  <c r="R5603" i="10"/>
  <c r="R5595" i="10"/>
  <c r="R5587" i="10"/>
  <c r="R5579" i="10"/>
  <c r="R5571" i="10"/>
  <c r="R5563" i="10"/>
  <c r="R5555" i="10"/>
  <c r="R5547" i="10"/>
  <c r="R5507" i="10"/>
  <c r="R5451" i="10"/>
  <c r="R5443" i="10"/>
  <c r="R5435" i="10"/>
  <c r="R5419" i="10"/>
  <c r="R5395" i="10"/>
  <c r="R5387" i="10"/>
  <c r="R5379" i="10"/>
  <c r="R5371" i="10"/>
  <c r="R5355" i="10"/>
  <c r="R5347" i="10"/>
  <c r="R5331" i="10"/>
  <c r="R5315" i="10"/>
  <c r="R5299" i="10"/>
  <c r="R5283" i="10"/>
  <c r="R5267" i="10"/>
  <c r="R5259" i="10"/>
  <c r="R5251" i="10"/>
  <c r="R5243" i="10"/>
  <c r="R5227" i="10"/>
  <c r="R5219" i="10"/>
  <c r="R5203" i="10"/>
  <c r="R5187" i="10"/>
  <c r="R5171" i="10"/>
  <c r="R5155" i="10"/>
  <c r="Q6522" i="10"/>
  <c r="R6247" i="10"/>
  <c r="Q6179" i="10"/>
  <c r="R6171" i="10"/>
  <c r="R6156" i="10"/>
  <c r="T6093" i="10"/>
  <c r="R6067" i="10"/>
  <c r="S6055" i="10"/>
  <c r="T6044" i="10"/>
  <c r="R6007" i="10"/>
  <c r="S6002" i="10"/>
  <c r="R5983" i="10"/>
  <c r="Q5920" i="10"/>
  <c r="Q5894" i="10"/>
  <c r="Q5887" i="10"/>
  <c r="Q5873" i="10"/>
  <c r="Q5839" i="10"/>
  <c r="Q5829" i="10"/>
  <c r="R5798" i="10"/>
  <c r="Q5781" i="10"/>
  <c r="Q5764" i="10"/>
  <c r="Q5744" i="10"/>
  <c r="Q5727" i="10"/>
  <c r="Q5710" i="10"/>
  <c r="Q5707" i="10"/>
  <c r="Q5690" i="10"/>
  <c r="Q5673" i="10"/>
  <c r="R5670" i="10"/>
  <c r="Q5659" i="10"/>
  <c r="Q5651" i="10"/>
  <c r="Q5643" i="10"/>
  <c r="Q5635" i="10"/>
  <c r="Q5627" i="10"/>
  <c r="Q5619" i="10"/>
  <c r="Q5611" i="10"/>
  <c r="Q5603" i="10"/>
  <c r="Q5595" i="10"/>
  <c r="Q5587" i="10"/>
  <c r="Q5579" i="10"/>
  <c r="Q5571" i="10"/>
  <c r="Q5563" i="10"/>
  <c r="Q5555" i="10"/>
  <c r="Q5547" i="10"/>
  <c r="Q5539" i="10"/>
  <c r="Q5531" i="10"/>
  <c r="Q5523" i="10"/>
  <c r="Q5515" i="10"/>
  <c r="Q5507" i="10"/>
  <c r="Q5499" i="10"/>
  <c r="Q5491" i="10"/>
  <c r="Q5483" i="10"/>
  <c r="Q5475" i="10"/>
  <c r="Q5467" i="10"/>
  <c r="Q5459" i="10"/>
  <c r="Q5451" i="10"/>
  <c r="Q5443" i="10"/>
  <c r="T6313" i="10"/>
  <c r="S6301" i="10"/>
  <c r="T6265" i="10"/>
  <c r="S6142" i="10"/>
  <c r="Q6119" i="10"/>
  <c r="S6112" i="10"/>
  <c r="T6105" i="10"/>
  <c r="Q6098" i="10"/>
  <c r="Q6060" i="10"/>
  <c r="R6002" i="10"/>
  <c r="S5997" i="10"/>
  <c r="S5978" i="10"/>
  <c r="T5951" i="10"/>
  <c r="Q5912" i="10"/>
  <c r="S5883" i="10"/>
  <c r="Q5866" i="10"/>
  <c r="S5862" i="10"/>
  <c r="S5852" i="10"/>
  <c r="Q5842" i="10"/>
  <c r="Q5832" i="10"/>
  <c r="R5804" i="10"/>
  <c r="Q5801" i="10"/>
  <c r="Q5798" i="10"/>
  <c r="Q5795" i="10"/>
  <c r="Q5778" i="10"/>
  <c r="Q5761" i="10"/>
  <c r="R5758" i="10"/>
  <c r="Q5741" i="10"/>
  <c r="Q5724" i="10"/>
  <c r="Q5704" i="10"/>
  <c r="Q5687" i="10"/>
  <c r="Q5670" i="10"/>
  <c r="Q5667" i="10"/>
  <c r="Q6195" i="10"/>
  <c r="S6149" i="10"/>
  <c r="S6105" i="10"/>
  <c r="S6092" i="10"/>
  <c r="T6085" i="10"/>
  <c r="R6078" i="10"/>
  <c r="R6038" i="10"/>
  <c r="R6022" i="10"/>
  <c r="Q5997" i="10"/>
  <c r="Q5992" i="10"/>
  <c r="R5978" i="10"/>
  <c r="S5973" i="10"/>
  <c r="T5959" i="10"/>
  <c r="S5951" i="10"/>
  <c r="S5943" i="10"/>
  <c r="S5935" i="10"/>
  <c r="Q5901" i="10"/>
  <c r="Q5897" i="10"/>
  <c r="Q5890" i="10"/>
  <c r="S5886" i="10"/>
  <c r="R5862" i="10"/>
  <c r="Q5852" i="10"/>
  <c r="Q5845" i="10"/>
  <c r="Q5835" i="10"/>
  <c r="R5822" i="10"/>
  <c r="Q5819" i="10"/>
  <c r="Q5816" i="10"/>
  <c r="Q5813" i="10"/>
  <c r="Q5810" i="10"/>
  <c r="Q5807" i="10"/>
  <c r="Q5804" i="10"/>
  <c r="Q5792" i="10"/>
  <c r="Q5775" i="10"/>
  <c r="Q5758" i="10"/>
  <c r="Q5755" i="10"/>
  <c r="Q5738" i="10"/>
  <c r="Q5721" i="10"/>
  <c r="R5718" i="10"/>
  <c r="Q5701" i="10"/>
  <c r="Q5684" i="10"/>
  <c r="Q5664" i="10"/>
  <c r="Q5656" i="10"/>
  <c r="Q5648" i="10"/>
  <c r="Q5640" i="10"/>
  <c r="Q5632" i="10"/>
  <c r="Q5624" i="10"/>
  <c r="Q5616" i="10"/>
  <c r="Q5608" i="10"/>
  <c r="Q5600" i="10"/>
  <c r="Q5592" i="10"/>
  <c r="Q5584" i="10"/>
  <c r="Q6416" i="10"/>
  <c r="S6336" i="10"/>
  <c r="Q6300" i="10"/>
  <c r="R6254" i="10"/>
  <c r="Q6162" i="10"/>
  <c r="R6155" i="10"/>
  <c r="S6133" i="10"/>
  <c r="Q6118" i="10"/>
  <c r="Q6111" i="10"/>
  <c r="Q6097" i="10"/>
  <c r="Q6085" i="10"/>
  <c r="T6072" i="10"/>
  <c r="R6054" i="10"/>
  <c r="Q6038" i="10"/>
  <c r="Q6022" i="10"/>
  <c r="R6006" i="10"/>
  <c r="R5982" i="10"/>
  <c r="Q5973" i="10"/>
  <c r="Q5968" i="10"/>
  <c r="R5959" i="10"/>
  <c r="R5951" i="10"/>
  <c r="R5943" i="10"/>
  <c r="R5935" i="10"/>
  <c r="S5927" i="10"/>
  <c r="Q5904" i="10"/>
  <c r="R5886" i="10"/>
  <c r="Q5876" i="10"/>
  <c r="R5872" i="10"/>
  <c r="Q5869" i="10"/>
  <c r="Q5862" i="10"/>
  <c r="R5855" i="10"/>
  <c r="Q5848" i="10"/>
  <c r="R5838" i="10"/>
  <c r="Q5825" i="10"/>
  <c r="Q5822" i="10"/>
  <c r="Q5789" i="10"/>
  <c r="R5786" i="10"/>
  <c r="Q5772" i="10"/>
  <c r="R5769" i="10"/>
  <c r="Q5752" i="10"/>
  <c r="R5749" i="10"/>
  <c r="Q5735" i="10"/>
  <c r="R5732" i="10"/>
  <c r="Q5718" i="10"/>
  <c r="Q5715" i="10"/>
  <c r="R5712" i="10"/>
  <c r="Q5698" i="10"/>
  <c r="R5695" i="10"/>
  <c r="Q5681" i="10"/>
  <c r="R5678" i="10"/>
  <c r="R5661" i="10"/>
  <c r="R5653" i="10"/>
  <c r="R5645" i="10"/>
  <c r="R5621" i="10"/>
  <c r="R5597" i="10"/>
  <c r="R5565" i="10"/>
  <c r="R5549" i="10"/>
  <c r="Q6388" i="10"/>
  <c r="Q6376" i="10"/>
  <c r="Q6227" i="10"/>
  <c r="Q6210" i="10"/>
  <c r="Q6177" i="10"/>
  <c r="Q6148" i="10"/>
  <c r="T6126" i="10"/>
  <c r="S6043" i="10"/>
  <c r="S6027" i="10"/>
  <c r="S6011" i="10"/>
  <c r="Q6006" i="10"/>
  <c r="T5991" i="10"/>
  <c r="Q5982" i="10"/>
  <c r="T5938" i="10"/>
  <c r="R5927" i="10"/>
  <c r="S5919" i="10"/>
  <c r="Q5886" i="10"/>
  <c r="R5879" i="10"/>
  <c r="Q5872" i="10"/>
  <c r="S5858" i="10"/>
  <c r="Q5855" i="10"/>
  <c r="Q5838" i="10"/>
  <c r="T5831" i="10"/>
  <c r="T5803" i="10"/>
  <c r="S5800" i="10"/>
  <c r="S5797" i="10"/>
  <c r="Q5786" i="10"/>
  <c r="R5783" i="10"/>
  <c r="S5780" i="10"/>
  <c r="Q5769" i="10"/>
  <c r="R5766" i="10"/>
  <c r="S5760" i="10"/>
  <c r="Q5749" i="10"/>
  <c r="R5746" i="10"/>
  <c r="S5743" i="10"/>
  <c r="Q5732" i="10"/>
  <c r="R5729" i="10"/>
  <c r="Q5712" i="10"/>
  <c r="R5709" i="10"/>
  <c r="S5706" i="10"/>
  <c r="Q5695" i="10"/>
  <c r="R5692" i="10"/>
  <c r="S5689" i="10"/>
  <c r="T5686" i="10"/>
  <c r="Q5678" i="10"/>
  <c r="Q5675" i="10"/>
  <c r="R5672" i="10"/>
  <c r="S5669" i="10"/>
  <c r="Q5661" i="10"/>
  <c r="S5658" i="10"/>
  <c r="Q5653" i="10"/>
  <c r="S5650" i="10"/>
  <c r="Q5645" i="10"/>
  <c r="S5642" i="10"/>
  <c r="Q6467" i="10"/>
  <c r="Q6262" i="10"/>
  <c r="Q6161" i="10"/>
  <c r="R6132" i="10"/>
  <c r="R6091" i="10"/>
  <c r="R6077" i="10"/>
  <c r="Q6065" i="10"/>
  <c r="Q6053" i="10"/>
  <c r="T6047" i="10"/>
  <c r="R5991" i="10"/>
  <c r="T5967" i="10"/>
  <c r="T5954" i="10"/>
  <c r="T5946" i="10"/>
  <c r="R5942" i="10"/>
  <c r="S5938" i="10"/>
  <c r="S5934" i="10"/>
  <c r="T5930" i="10"/>
  <c r="R5919" i="10"/>
  <c r="S5911" i="10"/>
  <c r="T5907" i="10"/>
  <c r="T5900" i="10"/>
  <c r="R5896" i="10"/>
  <c r="Q5893" i="10"/>
  <c r="S5889" i="10"/>
  <c r="S5882" i="10"/>
  <c r="Q5879" i="10"/>
  <c r="T5875" i="10"/>
  <c r="Q5865" i="10"/>
  <c r="T5861" i="10"/>
  <c r="R5858" i="10"/>
  <c r="S5851" i="10"/>
  <c r="T5844" i="10"/>
  <c r="Q5841" i="10"/>
  <c r="T5834" i="10"/>
  <c r="S5831" i="10"/>
  <c r="Q5828" i="10"/>
  <c r="T5821" i="10"/>
  <c r="T5812" i="10"/>
  <c r="S5806" i="10"/>
  <c r="S5803" i="10"/>
  <c r="R5800" i="10"/>
  <c r="R5797" i="10"/>
  <c r="S5794" i="10"/>
  <c r="T5791" i="10"/>
  <c r="Q5783" i="10"/>
  <c r="R5780" i="10"/>
  <c r="S5777" i="10"/>
  <c r="T5774" i="10"/>
  <c r="Q5766" i="10"/>
  <c r="Q5763" i="10"/>
  <c r="R5760" i="10"/>
  <c r="S5757" i="10"/>
  <c r="T5754" i="10"/>
  <c r="Q5746" i="10"/>
  <c r="R5743" i="10"/>
  <c r="S5740" i="10"/>
  <c r="T5737" i="10"/>
  <c r="Q5729" i="10"/>
  <c r="R5726" i="10"/>
  <c r="S5723" i="10"/>
  <c r="S5720" i="10"/>
  <c r="T5717" i="10"/>
  <c r="Q5709" i="10"/>
  <c r="R5706" i="10"/>
  <c r="S5703" i="10"/>
  <c r="T5700" i="10"/>
  <c r="Q5692" i="10"/>
  <c r="R5689" i="10"/>
  <c r="S5686" i="10"/>
  <c r="T6681" i="10"/>
  <c r="Q6286" i="10"/>
  <c r="Q6244" i="10"/>
  <c r="S6201" i="10"/>
  <c r="T6192" i="10"/>
  <c r="Q6176" i="10"/>
  <c r="R6168" i="10"/>
  <c r="R6116" i="10"/>
  <c r="T6110" i="10"/>
  <c r="S6096" i="10"/>
  <c r="Q6077" i="10"/>
  <c r="S6071" i="10"/>
  <c r="S6058" i="10"/>
  <c r="R6047" i="10"/>
  <c r="T6031" i="10"/>
  <c r="T6015" i="10"/>
  <c r="T6005" i="10"/>
  <c r="S5986" i="10"/>
  <c r="T5981" i="10"/>
  <c r="R5967" i="10"/>
  <c r="R5958" i="10"/>
  <c r="S5954" i="10"/>
  <c r="R5950" i="10"/>
  <c r="S5946" i="10"/>
  <c r="Q5942" i="10"/>
  <c r="R5938" i="10"/>
  <c r="R5934" i="10"/>
  <c r="S5930" i="10"/>
  <c r="S5926" i="10"/>
  <c r="T5922" i="10"/>
  <c r="R5911" i="10"/>
  <c r="S5907" i="10"/>
  <c r="T5903" i="10"/>
  <c r="S5900" i="10"/>
  <c r="Q5896" i="10"/>
  <c r="Q5889" i="10"/>
  <c r="R5882" i="10"/>
  <c r="S5875" i="10"/>
  <c r="T5868" i="10"/>
  <c r="S5861" i="10"/>
  <c r="Q5858" i="10"/>
  <c r="S5854" i="10"/>
  <c r="T5847" i="10"/>
  <c r="S5844" i="10"/>
  <c r="S5834" i="10"/>
  <c r="R5831" i="10"/>
  <c r="S5824" i="10"/>
  <c r="S5821" i="10"/>
  <c r="S5818" i="10"/>
  <c r="S5815" i="10"/>
  <c r="S5812" i="10"/>
  <c r="S5809" i="10"/>
  <c r="R5806" i="10"/>
  <c r="Q5803" i="10"/>
  <c r="Q5800" i="10"/>
  <c r="Q5797" i="10"/>
  <c r="R5794" i="10"/>
  <c r="S5791" i="10"/>
  <c r="Q5780" i="10"/>
  <c r="R5777" i="10"/>
  <c r="S5774" i="10"/>
  <c r="T5771" i="10"/>
  <c r="Q5760" i="10"/>
  <c r="R5757" i="10"/>
  <c r="S5754" i="10"/>
  <c r="Q5743" i="10"/>
  <c r="R5740" i="10"/>
  <c r="S5737" i="10"/>
  <c r="T5734" i="10"/>
  <c r="Q5726" i="10"/>
  <c r="Q5723" i="10"/>
  <c r="R5720" i="10"/>
  <c r="S5717" i="10"/>
  <c r="Q5706" i="10"/>
  <c r="R5703" i="10"/>
  <c r="S5700" i="10"/>
  <c r="Q5689" i="10"/>
  <c r="R5686" i="10"/>
  <c r="S5683" i="10"/>
  <c r="S5680" i="10"/>
  <c r="Q5669" i="10"/>
  <c r="R5666" i="10"/>
  <c r="S5663" i="10"/>
  <c r="Q5658" i="10"/>
  <c r="S5655" i="10"/>
  <c r="Q5650" i="10"/>
  <c r="S5647" i="10"/>
  <c r="S6261" i="10"/>
  <c r="Q6234" i="10"/>
  <c r="S6217" i="10"/>
  <c r="Q6192" i="10"/>
  <c r="R6153" i="10"/>
  <c r="T6147" i="10"/>
  <c r="Q6139" i="10"/>
  <c r="S6125" i="10"/>
  <c r="R6071" i="10"/>
  <c r="S6064" i="10"/>
  <c r="T6052" i="10"/>
  <c r="R6042" i="10"/>
  <c r="R6031" i="10"/>
  <c r="R6026" i="10"/>
  <c r="R6015" i="10"/>
  <c r="S6010" i="10"/>
  <c r="Q6005" i="10"/>
  <c r="Q6000" i="10"/>
  <c r="T5995" i="10"/>
  <c r="R5986" i="10"/>
  <c r="S5981" i="10"/>
  <c r="T5962" i="10"/>
  <c r="Q5958" i="10"/>
  <c r="R5954" i="10"/>
  <c r="Q5950" i="10"/>
  <c r="R5946" i="10"/>
  <c r="Q5938" i="10"/>
  <c r="Q5934" i="10"/>
  <c r="R5930" i="10"/>
  <c r="R5926" i="10"/>
  <c r="S5922" i="10"/>
  <c r="S5918" i="10"/>
  <c r="T5914" i="10"/>
  <c r="S5903" i="10"/>
  <c r="S5885" i="10"/>
  <c r="Q5882" i="10"/>
  <c r="S5878" i="10"/>
  <c r="T5871" i="10"/>
  <c r="S5868" i="10"/>
  <c r="R5861" i="10"/>
  <c r="R5854" i="10"/>
  <c r="S5847" i="10"/>
  <c r="Q5844" i="10"/>
  <c r="S5837" i="10"/>
  <c r="R5834" i="10"/>
  <c r="Q5831" i="10"/>
  <c r="R5824" i="10"/>
  <c r="R5821" i="10"/>
  <c r="R5818" i="10"/>
  <c r="R5815" i="10"/>
  <c r="R5812" i="10"/>
  <c r="Q5809" i="10"/>
  <c r="Q5806" i="10"/>
  <c r="Q5794" i="10"/>
  <c r="R5791" i="10"/>
  <c r="S5788" i="10"/>
  <c r="T5785" i="10"/>
  <c r="Q5777" i="10"/>
  <c r="R5774" i="10"/>
  <c r="S5771" i="10"/>
  <c r="S5768" i="10"/>
  <c r="Q5757" i="10"/>
  <c r="R5754" i="10"/>
  <c r="S5751" i="10"/>
  <c r="Q5740" i="10"/>
  <c r="R5737" i="10"/>
  <c r="S5734" i="10"/>
  <c r="Q5720" i="10"/>
  <c r="R5717" i="10"/>
  <c r="S5714" i="10"/>
  <c r="Q5703" i="10"/>
  <c r="R5700" i="10"/>
  <c r="S5697" i="10"/>
  <c r="T5694" i="10"/>
  <c r="Q5686" i="10"/>
  <c r="Q5683" i="10"/>
  <c r="R5680" i="10"/>
  <c r="S5677" i="10"/>
  <c r="T5674" i="10"/>
  <c r="Q5666" i="10"/>
  <c r="R5663" i="10"/>
  <c r="T5660" i="10"/>
  <c r="R5655" i="10"/>
  <c r="R5647" i="10"/>
  <c r="R5639" i="10"/>
  <c r="R5631" i="10"/>
  <c r="R5623" i="10"/>
  <c r="S6243" i="10"/>
  <c r="Q6183" i="10"/>
  <c r="Q6131" i="10"/>
  <c r="S6076" i="10"/>
  <c r="Q6064" i="10"/>
  <c r="R6010" i="10"/>
  <c r="R5990" i="10"/>
  <c r="Q5981" i="10"/>
  <c r="Q5976" i="10"/>
  <c r="S5962" i="10"/>
  <c r="Q5954" i="10"/>
  <c r="Q5946" i="10"/>
  <c r="Q5930" i="10"/>
  <c r="Q5926" i="10"/>
  <c r="R5922" i="10"/>
  <c r="R5918" i="10"/>
  <c r="S5914" i="10"/>
  <c r="S5910" i="10"/>
  <c r="R5903" i="10"/>
  <c r="R5885" i="10"/>
  <c r="R5878" i="10"/>
  <c r="Q5868" i="10"/>
  <c r="Q5861" i="10"/>
  <c r="Q5854" i="10"/>
  <c r="R5847" i="10"/>
  <c r="R5837" i="10"/>
  <c r="Q5834" i="10"/>
  <c r="Q5824" i="10"/>
  <c r="Q5821" i="10"/>
  <c r="Q5818" i="10"/>
  <c r="Q5815" i="10"/>
  <c r="Q5812" i="10"/>
  <c r="Q5791" i="10"/>
  <c r="R5788" i="10"/>
  <c r="Q5774" i="10"/>
  <c r="Q5771" i="10"/>
  <c r="R5768" i="10"/>
  <c r="Q5754" i="10"/>
  <c r="R5751" i="10"/>
  <c r="Q5737" i="10"/>
  <c r="R5734" i="10"/>
  <c r="Q5717" i="10"/>
  <c r="R5714" i="10"/>
  <c r="Q5700" i="10"/>
  <c r="R5697" i="10"/>
  <c r="Q5680" i="10"/>
  <c r="R5677" i="10"/>
  <c r="Q5663" i="10"/>
  <c r="Q5655" i="10"/>
  <c r="Q5647" i="10"/>
  <c r="Q5639" i="10"/>
  <c r="Q5631" i="10"/>
  <c r="Q5623" i="10"/>
  <c r="Q5615" i="10"/>
  <c r="Q5607" i="10"/>
  <c r="Q5599" i="10"/>
  <c r="Q5591" i="10"/>
  <c r="Q5583" i="10"/>
  <c r="Q5575" i="10"/>
  <c r="Q5567" i="10"/>
  <c r="Q5559" i="10"/>
  <c r="Q5551" i="10"/>
  <c r="Q5543" i="10"/>
  <c r="Q5535" i="10"/>
  <c r="Q5527" i="10"/>
  <c r="Q5519" i="10"/>
  <c r="Q5511" i="10"/>
  <c r="Q5503" i="10"/>
  <c r="S6345" i="10"/>
  <c r="Q6307" i="10"/>
  <c r="S6207" i="10"/>
  <c r="Q6167" i="10"/>
  <c r="R6159" i="10"/>
  <c r="R6115" i="10"/>
  <c r="T6109" i="10"/>
  <c r="Q6102" i="10"/>
  <c r="R6095" i="10"/>
  <c r="T6089" i="10"/>
  <c r="Q6082" i="10"/>
  <c r="Q6070" i="10"/>
  <c r="R6057" i="10"/>
  <c r="R6046" i="10"/>
  <c r="T5999" i="10"/>
  <c r="Q5990" i="10"/>
  <c r="S5971" i="10"/>
  <c r="R5966" i="10"/>
  <c r="R5962" i="10"/>
  <c r="Q5922" i="10"/>
  <c r="Q5918" i="10"/>
  <c r="R5914" i="10"/>
  <c r="R5910" i="10"/>
  <c r="Q5903" i="10"/>
  <c r="S5892" i="10"/>
  <c r="Q5885" i="10"/>
  <c r="Q5878" i="10"/>
  <c r="R5871" i="10"/>
  <c r="Q5864" i="10"/>
  <c r="Q5847" i="10"/>
  <c r="R5840" i="10"/>
  <c r="Q5837" i="10"/>
  <c r="Q5827" i="10"/>
  <c r="Q5788" i="10"/>
  <c r="R5785" i="10"/>
  <c r="Q5768" i="10"/>
  <c r="Q5751" i="10"/>
  <c r="Q5734" i="10"/>
  <c r="Q5731" i="10"/>
  <c r="Q5714" i="10"/>
  <c r="Q5697" i="10"/>
  <c r="R5694" i="10"/>
  <c r="Q5677" i="10"/>
  <c r="R5674" i="10"/>
  <c r="R5660" i="10"/>
  <c r="R5492" i="10"/>
  <c r="R5476" i="10"/>
  <c r="R5468" i="10"/>
  <c r="R5460" i="10"/>
  <c r="R5452" i="10"/>
  <c r="R5444" i="10"/>
  <c r="R5436" i="10"/>
  <c r="R5428" i="10"/>
  <c r="R5420" i="10"/>
  <c r="R5412" i="10"/>
  <c r="R5404" i="10"/>
  <c r="Q6437" i="10"/>
  <c r="S6397" i="10"/>
  <c r="Q6330" i="10"/>
  <c r="Q6250" i="10"/>
  <c r="Q6182" i="10"/>
  <c r="R6174" i="10"/>
  <c r="R6152" i="10"/>
  <c r="S6075" i="10"/>
  <c r="Q6057" i="10"/>
  <c r="Q6046" i="10"/>
  <c r="R6030" i="10"/>
  <c r="R6014" i="10"/>
  <c r="R5999" i="10"/>
  <c r="T5975" i="10"/>
  <c r="Q5966" i="10"/>
  <c r="S5957" i="10"/>
  <c r="Q5937" i="10"/>
  <c r="Q5914" i="10"/>
  <c r="Q5910" i="10"/>
  <c r="S5895" i="10"/>
  <c r="Q5888" i="10"/>
  <c r="Q5871" i="10"/>
  <c r="Q5857" i="10"/>
  <c r="Q5840" i="10"/>
  <c r="R5830" i="10"/>
  <c r="Q5785" i="10"/>
  <c r="R5782" i="10"/>
  <c r="Q5765" i="10"/>
  <c r="Q5748" i="10"/>
  <c r="Q5728" i="10"/>
  <c r="Q5711" i="10"/>
  <c r="Q5694" i="10"/>
  <c r="Q5691" i="10"/>
  <c r="Q5674" i="10"/>
  <c r="Q5660" i="10"/>
  <c r="Q5652" i="10"/>
  <c r="Q5644" i="10"/>
  <c r="Q5636" i="10"/>
  <c r="Q5628" i="10"/>
  <c r="Q5620" i="10"/>
  <c r="Q5612" i="10"/>
  <c r="Q5604" i="10"/>
  <c r="Q5596" i="10"/>
  <c r="Q5588" i="10"/>
  <c r="Q5580" i="10"/>
  <c r="Q5572" i="10"/>
  <c r="Q5564" i="10"/>
  <c r="Q5556" i="10"/>
  <c r="Q5548" i="10"/>
  <c r="T6130" i="10"/>
  <c r="Q6101" i="10"/>
  <c r="Q6081" i="10"/>
  <c r="S6051" i="10"/>
  <c r="Q6030" i="10"/>
  <c r="Q6014" i="10"/>
  <c r="S5994" i="10"/>
  <c r="R5975" i="10"/>
  <c r="R5957" i="10"/>
  <c r="Q5941" i="10"/>
  <c r="Q5929" i="10"/>
  <c r="S5925" i="10"/>
  <c r="S5902" i="10"/>
  <c r="R5895" i="10"/>
  <c r="Q5881" i="10"/>
  <c r="S5853" i="10"/>
  <c r="Q5850" i="10"/>
  <c r="S5846" i="10"/>
  <c r="Q5843" i="10"/>
  <c r="Q5830" i="10"/>
  <c r="T5820" i="10"/>
  <c r="R5802" i="10"/>
  <c r="S5793" i="10"/>
  <c r="T5790" i="10"/>
  <c r="Q5782" i="10"/>
  <c r="Q5779" i="10"/>
  <c r="R5776" i="10"/>
  <c r="S5773" i="10"/>
  <c r="Q5762" i="10"/>
  <c r="R5759" i="10"/>
  <c r="S5756" i="10"/>
  <c r="Q5745" i="10"/>
  <c r="S5736" i="10"/>
  <c r="Q5725" i="10"/>
  <c r="R5722" i="10"/>
  <c r="S5719" i="10"/>
  <c r="Q5708" i="10"/>
  <c r="R5705" i="10"/>
  <c r="Q5688" i="10"/>
  <c r="S5682" i="10"/>
  <c r="Q5671" i="10"/>
  <c r="S5665" i="10"/>
  <c r="R5657" i="10"/>
  <c r="R5633" i="10"/>
  <c r="R5577" i="10"/>
  <c r="R5505" i="10"/>
  <c r="R5489" i="10"/>
  <c r="R5473" i="10"/>
  <c r="R5457" i="10"/>
  <c r="R5449" i="10"/>
  <c r="R5441" i="10"/>
  <c r="R5433" i="10"/>
  <c r="R5417" i="10"/>
  <c r="R5409" i="10"/>
  <c r="T6499" i="10"/>
  <c r="S6281" i="10"/>
  <c r="Q6214" i="10"/>
  <c r="R6158" i="10"/>
  <c r="R6136" i="10"/>
  <c r="R6108" i="10"/>
  <c r="R6094" i="10"/>
  <c r="S6074" i="10"/>
  <c r="S6035" i="10"/>
  <c r="S6019" i="10"/>
  <c r="R5994" i="10"/>
  <c r="S5989" i="10"/>
  <c r="S5970" i="10"/>
  <c r="T5965" i="10"/>
  <c r="Q5957" i="10"/>
  <c r="Q5949" i="10"/>
  <c r="Q5933" i="10"/>
  <c r="R5925" i="10"/>
  <c r="Q5921" i="10"/>
  <c r="S5917" i="10"/>
  <c r="Q5906" i="10"/>
  <c r="R5902" i="10"/>
  <c r="Q5895" i="10"/>
  <c r="T5884" i="10"/>
  <c r="S5877" i="10"/>
  <c r="Q5874" i="10"/>
  <c r="S5870" i="10"/>
  <c r="T5863" i="10"/>
  <c r="R5853" i="10"/>
  <c r="R5846" i="10"/>
  <c r="T5836" i="10"/>
  <c r="Q5833" i="10"/>
  <c r="S5823" i="10"/>
  <c r="S5820" i="10"/>
  <c r="S5817" i="10"/>
  <c r="Q5811" i="10"/>
  <c r="Q5808" i="10"/>
  <c r="Q5805" i="10"/>
  <c r="Q5802" i="10"/>
  <c r="Q5799" i="10"/>
  <c r="Q5796" i="10"/>
  <c r="R5793" i="10"/>
  <c r="S5790" i="10"/>
  <c r="Q5776" i="10"/>
  <c r="R5773" i="10"/>
  <c r="S5770" i="10"/>
  <c r="Q5759" i="10"/>
  <c r="R5756" i="10"/>
  <c r="S5753" i="10"/>
  <c r="T5750" i="10"/>
  <c r="Q5742" i="10"/>
  <c r="Q5739" i="10"/>
  <c r="R5736" i="10"/>
  <c r="S5733" i="10"/>
  <c r="Q5722" i="10"/>
  <c r="R5719" i="10"/>
  <c r="S5716" i="10"/>
  <c r="Q5705" i="10"/>
  <c r="S5699" i="10"/>
  <c r="S5696" i="10"/>
  <c r="Q5685" i="10"/>
  <c r="R5682" i="10"/>
  <c r="S5679" i="10"/>
  <c r="Q5668" i="10"/>
  <c r="R5665" i="10"/>
  <c r="S5662" i="10"/>
  <c r="Q5657" i="10"/>
  <c r="S5654" i="10"/>
  <c r="Q5649" i="10"/>
  <c r="S5646" i="10"/>
  <c r="Q5641" i="10"/>
  <c r="S5638" i="10"/>
  <c r="Q5633" i="10"/>
  <c r="S5630" i="10"/>
  <c r="Q5625" i="10"/>
  <c r="S5622" i="10"/>
  <c r="Q5617" i="10"/>
  <c r="S5614" i="10"/>
  <c r="Q5609" i="10"/>
  <c r="S5606" i="10"/>
  <c r="Q5601" i="10"/>
  <c r="S5598" i="10"/>
  <c r="Q5593" i="10"/>
  <c r="S5590" i="10"/>
  <c r="Q5585" i="10"/>
  <c r="S5582" i="10"/>
  <c r="Q5577" i="10"/>
  <c r="S5574" i="10"/>
  <c r="Q5569" i="10"/>
  <c r="S5566" i="10"/>
  <c r="Q5561" i="10"/>
  <c r="S5558" i="10"/>
  <c r="Q5553" i="10"/>
  <c r="S5550" i="10"/>
  <c r="S6328" i="10"/>
  <c r="T6293" i="10"/>
  <c r="S6257" i="10"/>
  <c r="S6223" i="10"/>
  <c r="Q6198" i="10"/>
  <c r="R6189" i="10"/>
  <c r="R6173" i="10"/>
  <c r="S6165" i="10"/>
  <c r="Q6094" i="10"/>
  <c r="S6088" i="10"/>
  <c r="Q6080" i="10"/>
  <c r="Q6074" i="10"/>
  <c r="S6068" i="10"/>
  <c r="T6013" i="10"/>
  <c r="S6003" i="10"/>
  <c r="R5998" i="10"/>
  <c r="Q5989" i="10"/>
  <c r="Q5984" i="10"/>
  <c r="R5970" i="10"/>
  <c r="S5965" i="10"/>
  <c r="Q5925" i="10"/>
  <c r="R5917" i="10"/>
  <c r="Q5913" i="10"/>
  <c r="S5909" i="10"/>
  <c r="Q5902" i="10"/>
  <c r="S5898" i="10"/>
  <c r="T5887" i="10"/>
  <c r="S5884" i="10"/>
  <c r="R5877" i="10"/>
  <c r="R5870" i="10"/>
  <c r="S5863" i="10"/>
  <c r="Q5860" i="10"/>
  <c r="Q5853" i="10"/>
  <c r="S6240" i="10"/>
  <c r="S5781" i="10"/>
  <c r="T5670" i="10"/>
  <c r="R5642" i="10"/>
  <c r="R5630" i="10"/>
  <c r="Q5613" i="10"/>
  <c r="R5602" i="10"/>
  <c r="R5591" i="10"/>
  <c r="S5559" i="10"/>
  <c r="R5554" i="10"/>
  <c r="Q5549" i="10"/>
  <c r="Q5544" i="10"/>
  <c r="Q5540" i="10"/>
  <c r="Q5536" i="10"/>
  <c r="Q5532" i="10"/>
  <c r="Q5528" i="10"/>
  <c r="Q5524" i="10"/>
  <c r="Q5520" i="10"/>
  <c r="Q5516" i="10"/>
  <c r="Q5512" i="10"/>
  <c r="Q5501" i="10"/>
  <c r="Q5487" i="10"/>
  <c r="Q5473" i="10"/>
  <c r="R5466" i="10"/>
  <c r="Q5442" i="10"/>
  <c r="S5438" i="10"/>
  <c r="Q5435" i="10"/>
  <c r="Q5422" i="10"/>
  <c r="Q5388" i="10"/>
  <c r="R5385" i="10"/>
  <c r="Q5368" i="10"/>
  <c r="R5365" i="10"/>
  <c r="Q5351" i="10"/>
  <c r="R5348" i="10"/>
  <c r="Q5334" i="10"/>
  <c r="Q5331" i="10"/>
  <c r="R5328" i="10"/>
  <c r="Q5314" i="10"/>
  <c r="R5311" i="10"/>
  <c r="Q5297" i="10"/>
  <c r="R5294" i="10"/>
  <c r="Q5277" i="10"/>
  <c r="R5274" i="10"/>
  <c r="Q5260" i="10"/>
  <c r="R5257" i="10"/>
  <c r="Q5240" i="10"/>
  <c r="R5237" i="10"/>
  <c r="Q5223" i="10"/>
  <c r="R5220" i="10"/>
  <c r="Q5206" i="10"/>
  <c r="Q5203" i="10"/>
  <c r="R5200" i="10"/>
  <c r="Q5186" i="10"/>
  <c r="R5183" i="10"/>
  <c r="Q5169" i="10"/>
  <c r="R5166" i="10"/>
  <c r="Q5149" i="10"/>
  <c r="R5146" i="10"/>
  <c r="R5138" i="10"/>
  <c r="R5130" i="10"/>
  <c r="R5122" i="10"/>
  <c r="R5114" i="10"/>
  <c r="R5106" i="10"/>
  <c r="R5098" i="10"/>
  <c r="R5090" i="10"/>
  <c r="R5066" i="10"/>
  <c r="R5058" i="10"/>
  <c r="R5050" i="10"/>
  <c r="R5042" i="10"/>
  <c r="R5034" i="10"/>
  <c r="R5018" i="10"/>
  <c r="R5010" i="10"/>
  <c r="R5002" i="10"/>
  <c r="R4994" i="10"/>
  <c r="R4970" i="10"/>
  <c r="R4930" i="10"/>
  <c r="R4922" i="10"/>
  <c r="R4914" i="10"/>
  <c r="R4858" i="10"/>
  <c r="R4850" i="10"/>
  <c r="R4802" i="10"/>
  <c r="R4786" i="10"/>
  <c r="R4770" i="10"/>
  <c r="R4754" i="10"/>
  <c r="R4738" i="10"/>
  <c r="S5836" i="10"/>
  <c r="Q5719" i="10"/>
  <c r="Q5702" i="10"/>
  <c r="S5693" i="10"/>
  <c r="S5676" i="10"/>
  <c r="R5662" i="10"/>
  <c r="Q5642" i="10"/>
  <c r="T5635" i="10"/>
  <c r="Q5630" i="10"/>
  <c r="S5618" i="10"/>
  <c r="S5607" i="10"/>
  <c r="Q5602" i="10"/>
  <c r="R5574" i="10"/>
  <c r="R5559" i="10"/>
  <c r="Q5554" i="10"/>
  <c r="Q5508" i="10"/>
  <c r="R5504" i="10"/>
  <c r="Q5497" i="10"/>
  <c r="R5490" i="10"/>
  <c r="Q5466" i="10"/>
  <c r="S5462" i="10"/>
  <c r="R5445" i="10"/>
  <c r="R5438" i="10"/>
  <c r="Q5425" i="10"/>
  <c r="Q5412" i="10"/>
  <c r="R5402" i="10"/>
  <c r="R5399" i="10"/>
  <c r="Q5385" i="10"/>
  <c r="R5382" i="10"/>
  <c r="Q5365" i="10"/>
  <c r="R5362" i="10"/>
  <c r="Q5348" i="10"/>
  <c r="R5345" i="10"/>
  <c r="Q5328" i="10"/>
  <c r="R5325" i="10"/>
  <c r="Q5311" i="10"/>
  <c r="R5308" i="10"/>
  <c r="Q5294" i="10"/>
  <c r="Q5291" i="10"/>
  <c r="R5288" i="10"/>
  <c r="Q5274" i="10"/>
  <c r="R5271" i="10"/>
  <c r="Q5257" i="10"/>
  <c r="R5254" i="10"/>
  <c r="Q5237" i="10"/>
  <c r="R5234" i="10"/>
  <c r="Q5220" i="10"/>
  <c r="R5217" i="10"/>
  <c r="Q5200" i="10"/>
  <c r="R5197" i="10"/>
  <c r="Q5183" i="10"/>
  <c r="R5180" i="10"/>
  <c r="Q5166" i="10"/>
  <c r="Q5163" i="10"/>
  <c r="R5160" i="10"/>
  <c r="Q5146" i="10"/>
  <c r="Q5138" i="10"/>
  <c r="Q5130" i="10"/>
  <c r="Q5122" i="10"/>
  <c r="Q5114" i="10"/>
  <c r="Q5106" i="10"/>
  <c r="Q5098" i="10"/>
  <c r="Q5090" i="10"/>
  <c r="Q5082" i="10"/>
  <c r="Q5074" i="10"/>
  <c r="Q5066" i="10"/>
  <c r="Q5058" i="10"/>
  <c r="Q5050" i="10"/>
  <c r="Q5042" i="10"/>
  <c r="Q5034" i="10"/>
  <c r="Q5026" i="10"/>
  <c r="Q5018" i="10"/>
  <c r="T6029" i="10"/>
  <c r="S5979" i="10"/>
  <c r="Q5846" i="10"/>
  <c r="Q5836" i="10"/>
  <c r="S5826" i="10"/>
  <c r="S5787" i="10"/>
  <c r="Q5736" i="10"/>
  <c r="T5710" i="10"/>
  <c r="R5693" i="10"/>
  <c r="R5676" i="10"/>
  <c r="R5669" i="10"/>
  <c r="Q5662" i="10"/>
  <c r="S5635" i="10"/>
  <c r="R5618" i="10"/>
  <c r="R5607" i="10"/>
  <c r="R5590" i="10"/>
  <c r="Q5574" i="10"/>
  <c r="Q5504" i="10"/>
  <c r="Q5490" i="10"/>
  <c r="S5486" i="10"/>
  <c r="R5462" i="10"/>
  <c r="Q5452" i="10"/>
  <c r="Q5445" i="10"/>
  <c r="Q5438" i="10"/>
  <c r="S5428" i="10"/>
  <c r="R5415" i="10"/>
  <c r="Q5402" i="10"/>
  <c r="Q5399" i="10"/>
  <c r="Q5382" i="10"/>
  <c r="Q5379" i="10"/>
  <c r="Q5362" i="10"/>
  <c r="Q5345" i="10"/>
  <c r="R5342" i="10"/>
  <c r="Q5325" i="10"/>
  <c r="Q5308" i="10"/>
  <c r="Q5288" i="10"/>
  <c r="Q5271" i="10"/>
  <c r="Q5254" i="10"/>
  <c r="Q5251" i="10"/>
  <c r="Q5234" i="10"/>
  <c r="Q5217" i="10"/>
  <c r="R5214" i="10"/>
  <c r="Q5197" i="10"/>
  <c r="Q5180" i="10"/>
  <c r="Q5160" i="10"/>
  <c r="Q5877" i="10"/>
  <c r="R5826" i="10"/>
  <c r="Q5817" i="10"/>
  <c r="Q5787" i="10"/>
  <c r="R5770" i="10"/>
  <c r="R5753" i="10"/>
  <c r="T5727" i="10"/>
  <c r="S5710" i="10"/>
  <c r="Q5629" i="10"/>
  <c r="Q5618" i="10"/>
  <c r="Q5590" i="10"/>
  <c r="R5558" i="10"/>
  <c r="S5543" i="10"/>
  <c r="R5493" i="10"/>
  <c r="R5486" i="10"/>
  <c r="S5479" i="10"/>
  <c r="Q5476" i="10"/>
  <c r="R5472" i="10"/>
  <c r="Q5469" i="10"/>
  <c r="Q5462" i="10"/>
  <c r="R5455" i="10"/>
  <c r="Q5448" i="10"/>
  <c r="S5441" i="10"/>
  <c r="S5431" i="10"/>
  <c r="Q5428" i="10"/>
  <c r="R5418" i="10"/>
  <c r="Q5415" i="10"/>
  <c r="R5408" i="10"/>
  <c r="Q5405" i="10"/>
  <c r="Q5396" i="10"/>
  <c r="R5393" i="10"/>
  <c r="Q5376" i="10"/>
  <c r="R5373" i="10"/>
  <c r="Q5359" i="10"/>
  <c r="R5356" i="10"/>
  <c r="Q5342" i="10"/>
  <c r="Q5339" i="10"/>
  <c r="R5336" i="10"/>
  <c r="Q5322" i="10"/>
  <c r="R5319" i="10"/>
  <c r="Q5305" i="10"/>
  <c r="R5302" i="10"/>
  <c r="Q5285" i="10"/>
  <c r="R5282" i="10"/>
  <c r="Q5268" i="10"/>
  <c r="R5265" i="10"/>
  <c r="Q5248" i="10"/>
  <c r="R5245" i="10"/>
  <c r="Q5231" i="10"/>
  <c r="R5228" i="10"/>
  <c r="S5225" i="10"/>
  <c r="Q5214" i="10"/>
  <c r="Q5211" i="10"/>
  <c r="R5208" i="10"/>
  <c r="Q5194" i="10"/>
  <c r="R5191" i="10"/>
  <c r="Q5177" i="10"/>
  <c r="Q5157" i="10"/>
  <c r="R5154" i="10"/>
  <c r="S5151" i="10"/>
  <c r="Q5143" i="10"/>
  <c r="S5140" i="10"/>
  <c r="Q5856" i="10"/>
  <c r="Q5770" i="10"/>
  <c r="Q5753" i="10"/>
  <c r="S5744" i="10"/>
  <c r="S5727" i="10"/>
  <c r="R5654" i="10"/>
  <c r="T5647" i="10"/>
  <c r="S5623" i="10"/>
  <c r="R5606" i="10"/>
  <c r="S5595" i="10"/>
  <c r="S5578" i="10"/>
  <c r="Q5568" i="10"/>
  <c r="Q5558" i="10"/>
  <c r="R5543" i="10"/>
  <c r="R5535" i="10"/>
  <c r="R5527" i="10"/>
  <c r="R5519" i="10"/>
  <c r="R5511" i="10"/>
  <c r="Q5500" i="10"/>
  <c r="Q5493" i="10"/>
  <c r="Q5486" i="10"/>
  <c r="R5479" i="10"/>
  <c r="Q5472" i="10"/>
  <c r="Q5455" i="10"/>
  <c r="Q5441" i="10"/>
  <c r="R5431" i="10"/>
  <c r="Q5418" i="10"/>
  <c r="Q5408" i="10"/>
  <c r="Q5393" i="10"/>
  <c r="R5390" i="10"/>
  <c r="Q5373" i="10"/>
  <c r="R5370" i="10"/>
  <c r="Q5356" i="10"/>
  <c r="R5353" i="10"/>
  <c r="Q5336" i="10"/>
  <c r="Q5319" i="10"/>
  <c r="Q5302" i="10"/>
  <c r="Q5299" i="10"/>
  <c r="Q5282" i="10"/>
  <c r="Q5265" i="10"/>
  <c r="R5262" i="10"/>
  <c r="Q5245" i="10"/>
  <c r="R5242" i="10"/>
  <c r="Q5228" i="10"/>
  <c r="R5225" i="10"/>
  <c r="Q5208" i="10"/>
  <c r="R5205" i="10"/>
  <c r="Q5191" i="10"/>
  <c r="R5188" i="10"/>
  <c r="Q5174" i="10"/>
  <c r="Q5171" i="10"/>
  <c r="R5168" i="10"/>
  <c r="Q5154" i="10"/>
  <c r="R5151" i="10"/>
  <c r="R5140" i="10"/>
  <c r="R5132" i="10"/>
  <c r="R5108" i="10"/>
  <c r="R5084" i="10"/>
  <c r="Q5936" i="10"/>
  <c r="Q5654" i="10"/>
  <c r="S5634" i="10"/>
  <c r="Q5606" i="10"/>
  <c r="Q5589" i="10"/>
  <c r="R5578" i="10"/>
  <c r="Q5573" i="10"/>
  <c r="T5503" i="10"/>
  <c r="Q5496" i="10"/>
  <c r="S5489" i="10"/>
  <c r="Q5479" i="10"/>
  <c r="Q5465" i="10"/>
  <c r="S5451" i="10"/>
  <c r="T5444" i="10"/>
  <c r="Q5431" i="10"/>
  <c r="Q5421" i="10"/>
  <c r="S5414" i="10"/>
  <c r="Q5411" i="10"/>
  <c r="Q5390" i="10"/>
  <c r="Q5387" i="10"/>
  <c r="Q5370" i="10"/>
  <c r="Q5353" i="10"/>
  <c r="R5350" i="10"/>
  <c r="S5347" i="10"/>
  <c r="Q5333" i="10"/>
  <c r="Q5316" i="10"/>
  <c r="S5310" i="10"/>
  <c r="Q5296" i="10"/>
  <c r="Q5279" i="10"/>
  <c r="Q5262" i="10"/>
  <c r="Q5259" i="10"/>
  <c r="Q5242" i="10"/>
  <c r="Q5225" i="10"/>
  <c r="R5222" i="10"/>
  <c r="S5219" i="10"/>
  <c r="Q5205" i="10"/>
  <c r="Q5188" i="10"/>
  <c r="S5182" i="10"/>
  <c r="S6129" i="10"/>
  <c r="Q5998" i="10"/>
  <c r="S5887" i="10"/>
  <c r="Q5699" i="10"/>
  <c r="Q5682" i="10"/>
  <c r="R5646" i="10"/>
  <c r="R5634" i="10"/>
  <c r="R5622" i="10"/>
  <c r="S5611" i="10"/>
  <c r="S5594" i="10"/>
  <c r="S5583" i="10"/>
  <c r="Q5578" i="10"/>
  <c r="S5562" i="10"/>
  <c r="Q5552" i="10"/>
  <c r="S5542" i="10"/>
  <c r="S5538" i="10"/>
  <c r="S5534" i="10"/>
  <c r="S5530" i="10"/>
  <c r="S5526" i="10"/>
  <c r="S5522" i="10"/>
  <c r="S5518" i="10"/>
  <c r="S5514" i="10"/>
  <c r="S5510" i="10"/>
  <c r="Q5489" i="10"/>
  <c r="T5485" i="10"/>
  <c r="S5461" i="10"/>
  <c r="Q5458" i="10"/>
  <c r="S5454" i="10"/>
  <c r="T5447" i="10"/>
  <c r="Q5434" i="10"/>
  <c r="Q5424" i="10"/>
  <c r="R5414" i="10"/>
  <c r="Q5384" i="10"/>
  <c r="S5378" i="10"/>
  <c r="T5375" i="10"/>
  <c r="Q5367" i="10"/>
  <c r="S5361" i="10"/>
  <c r="T5358" i="10"/>
  <c r="Q5350" i="10"/>
  <c r="Q5347" i="10"/>
  <c r="S5341" i="10"/>
  <c r="T5338" i="10"/>
  <c r="Q5330" i="10"/>
  <c r="S5324" i="10"/>
  <c r="T5321" i="10"/>
  <c r="Q5313" i="10"/>
  <c r="R5310" i="10"/>
  <c r="S5304" i="10"/>
  <c r="T5301" i="10"/>
  <c r="Q5293" i="10"/>
  <c r="S5287" i="10"/>
  <c r="T5284" i="10"/>
  <c r="Q5276" i="10"/>
  <c r="Q5256" i="10"/>
  <c r="S5250" i="10"/>
  <c r="T5247" i="10"/>
  <c r="Q5239" i="10"/>
  <c r="S5233" i="10"/>
  <c r="T5230" i="10"/>
  <c r="Q5222" i="10"/>
  <c r="Q5219" i="10"/>
  <c r="S5213" i="10"/>
  <c r="T5210" i="10"/>
  <c r="Q5202" i="10"/>
  <c r="S5196" i="10"/>
  <c r="T5193" i="10"/>
  <c r="Q5185" i="10"/>
  <c r="R5182" i="10"/>
  <c r="S5176" i="10"/>
  <c r="T5173" i="10"/>
  <c r="Q5165" i="10"/>
  <c r="R5162" i="10"/>
  <c r="S5159" i="10"/>
  <c r="T5156" i="10"/>
  <c r="Q5148" i="10"/>
  <c r="R5145" i="10"/>
  <c r="T5142" i="10"/>
  <c r="T5134" i="10"/>
  <c r="R5898" i="10"/>
  <c r="Q5793" i="10"/>
  <c r="R5733" i="10"/>
  <c r="R5716" i="10"/>
  <c r="Q5646" i="10"/>
  <c r="Q5634" i="10"/>
  <c r="T5627" i="10"/>
  <c r="Q5622" i="10"/>
  <c r="Q5605" i="10"/>
  <c r="R5594" i="10"/>
  <c r="R5583" i="10"/>
  <c r="S5567" i="10"/>
  <c r="R5562" i="10"/>
  <c r="Q5557" i="10"/>
  <c r="R5542" i="10"/>
  <c r="R5538" i="10"/>
  <c r="R5534" i="10"/>
  <c r="R5530" i="10"/>
  <c r="R5526" i="10"/>
  <c r="R5522" i="10"/>
  <c r="R5518" i="10"/>
  <c r="R5514" i="10"/>
  <c r="R5510" i="10"/>
  <c r="T5506" i="10"/>
  <c r="R5503" i="10"/>
  <c r="T5492" i="10"/>
  <c r="S5485" i="10"/>
  <c r="Q5482" i="10"/>
  <c r="S5478" i="10"/>
  <c r="T5471" i="10"/>
  <c r="R5461" i="10"/>
  <c r="R5454" i="10"/>
  <c r="S5447" i="10"/>
  <c r="Q5444" i="10"/>
  <c r="R5440" i="10"/>
  <c r="Q5437" i="10"/>
  <c r="S5430" i="10"/>
  <c r="Q5427" i="10"/>
  <c r="S5417" i="10"/>
  <c r="Q5414" i="10"/>
  <c r="T5407" i="10"/>
  <c r="Q5401" i="10"/>
  <c r="R5398" i="10"/>
  <c r="S5395" i="10"/>
  <c r="S5392" i="10"/>
  <c r="Q5381" i="10"/>
  <c r="R5378" i="10"/>
  <c r="S5375" i="10"/>
  <c r="Q5364" i="10"/>
  <c r="R5361" i="10"/>
  <c r="S5358" i="10"/>
  <c r="T5355" i="10"/>
  <c r="Q5344" i="10"/>
  <c r="R5341" i="10"/>
  <c r="S5338" i="10"/>
  <c r="Q5327" i="10"/>
  <c r="R5324" i="10"/>
  <c r="S5321" i="10"/>
  <c r="T5318" i="10"/>
  <c r="Q5310" i="10"/>
  <c r="Q5307" i="10"/>
  <c r="R5304" i="10"/>
  <c r="S5301" i="10"/>
  <c r="Q5290" i="10"/>
  <c r="R5287" i="10"/>
  <c r="S5284" i="10"/>
  <c r="Q5273" i="10"/>
  <c r="R5270" i="10"/>
  <c r="S5267" i="10"/>
  <c r="S5264" i="10"/>
  <c r="Q5253" i="10"/>
  <c r="R5250" i="10"/>
  <c r="S5247" i="10"/>
  <c r="Q5236" i="10"/>
  <c r="R5233" i="10"/>
  <c r="S5230" i="10"/>
  <c r="T5227" i="10"/>
  <c r="Q5216" i="10"/>
  <c r="R5213" i="10"/>
  <c r="S5210" i="10"/>
  <c r="Q5199" i="10"/>
  <c r="R5196" i="10"/>
  <c r="S5193" i="10"/>
  <c r="T5190" i="10"/>
  <c r="Q5182" i="10"/>
  <c r="Q5179" i="10"/>
  <c r="R5176" i="10"/>
  <c r="S5173" i="10"/>
  <c r="Q5162" i="10"/>
  <c r="R5159" i="10"/>
  <c r="S5156" i="10"/>
  <c r="Q5145" i="10"/>
  <c r="S5142" i="10"/>
  <c r="Q5137" i="10"/>
  <c r="S5134" i="10"/>
  <c r="Q6180" i="10"/>
  <c r="Q5965" i="10"/>
  <c r="R5863" i="10"/>
  <c r="R5823" i="10"/>
  <c r="Q5814" i="10"/>
  <c r="S5750" i="10"/>
  <c r="Q5733" i="10"/>
  <c r="Q5716" i="10"/>
  <c r="T5707" i="10"/>
  <c r="T5690" i="10"/>
  <c r="T5673" i="10"/>
  <c r="S5666" i="10"/>
  <c r="T5659" i="10"/>
  <c r="S5639" i="10"/>
  <c r="S5627" i="10"/>
  <c r="S5610" i="10"/>
  <c r="S5599" i="10"/>
  <c r="Q5594" i="10"/>
  <c r="R5567" i="10"/>
  <c r="Q5562" i="10"/>
  <c r="T5551" i="10"/>
  <c r="S5546" i="10"/>
  <c r="Q5542" i="10"/>
  <c r="Q5538" i="10"/>
  <c r="Q5534" i="10"/>
  <c r="Q5530" i="10"/>
  <c r="Q5526" i="10"/>
  <c r="Q5522" i="10"/>
  <c r="Q5518" i="10"/>
  <c r="Q5514" i="10"/>
  <c r="Q5510" i="10"/>
  <c r="S5506" i="10"/>
  <c r="T5495" i="10"/>
  <c r="S5492" i="10"/>
  <c r="R5485" i="10"/>
  <c r="R5478" i="10"/>
  <c r="S5471" i="10"/>
  <c r="Q5468" i="10"/>
  <c r="R5464" i="10"/>
  <c r="Q5461" i="10"/>
  <c r="Q5454" i="10"/>
  <c r="R5447" i="10"/>
  <c r="Q5440" i="10"/>
  <c r="R5430" i="10"/>
  <c r="T5420" i="10"/>
  <c r="Q5417" i="10"/>
  <c r="S5407" i="10"/>
  <c r="Q5404" i="10"/>
  <c r="Q5398" i="10"/>
  <c r="Q5395" i="10"/>
  <c r="R5392" i="10"/>
  <c r="S5389" i="10"/>
  <c r="Q5378" i="10"/>
  <c r="R5375" i="10"/>
  <c r="S5372" i="10"/>
  <c r="Q5361" i="10"/>
  <c r="R5358" i="10"/>
  <c r="S5355" i="10"/>
  <c r="S5352" i="10"/>
  <c r="Q5341" i="10"/>
  <c r="R5338" i="10"/>
  <c r="S5335" i="10"/>
  <c r="Q5324" i="10"/>
  <c r="R5321" i="10"/>
  <c r="S5318" i="10"/>
  <c r="Q5304" i="10"/>
  <c r="R5301" i="10"/>
  <c r="S5298" i="10"/>
  <c r="Q5287" i="10"/>
  <c r="R5284" i="10"/>
  <c r="S5281" i="10"/>
  <c r="T5278" i="10"/>
  <c r="Q5270" i="10"/>
  <c r="Q5267" i="10"/>
  <c r="R5264" i="10"/>
  <c r="S5261" i="10"/>
  <c r="Q5250" i="10"/>
  <c r="R5247" i="10"/>
  <c r="S5244" i="10"/>
  <c r="Q5233" i="10"/>
  <c r="R5230" i="10"/>
  <c r="S5227" i="10"/>
  <c r="S5224" i="10"/>
  <c r="Q5213" i="10"/>
  <c r="R5210" i="10"/>
  <c r="S5207" i="10"/>
  <c r="Q5196" i="10"/>
  <c r="R5193" i="10"/>
  <c r="S5190" i="10"/>
  <c r="Q5176" i="10"/>
  <c r="R5173" i="10"/>
  <c r="S5170" i="10"/>
  <c r="Q5159" i="10"/>
  <c r="R5156" i="10"/>
  <c r="T6061" i="10"/>
  <c r="Q5823" i="10"/>
  <c r="S5784" i="10"/>
  <c r="S5767" i="10"/>
  <c r="R5750" i="10"/>
  <c r="S5690" i="10"/>
  <c r="S5673" i="10"/>
  <c r="S5659" i="10"/>
  <c r="Q5621" i="10"/>
  <c r="T5615" i="10"/>
  <c r="R5610" i="10"/>
  <c r="R5599" i="10"/>
  <c r="R5582" i="10"/>
  <c r="S5551" i="10"/>
  <c r="R5546" i="10"/>
  <c r="R5506" i="10"/>
  <c r="S5502" i="10"/>
  <c r="S5495" i="10"/>
  <c r="Q5492" i="10"/>
  <c r="Q5485" i="10"/>
  <c r="Q5478" i="10"/>
  <c r="R5471" i="10"/>
  <c r="Q5464" i="10"/>
  <c r="S5457" i="10"/>
  <c r="S5450" i="10"/>
  <c r="Q5447" i="10"/>
  <c r="S5433" i="10"/>
  <c r="Q5430" i="10"/>
  <c r="T5423" i="10"/>
  <c r="S5420" i="10"/>
  <c r="S5410" i="10"/>
  <c r="R5407" i="10"/>
  <c r="Q5392" i="10"/>
  <c r="R5389" i="10"/>
  <c r="S5386" i="10"/>
  <c r="Q5375" i="10"/>
  <c r="R5372" i="10"/>
  <c r="S5369" i="10"/>
  <c r="T5366" i="10"/>
  <c r="Q5358" i="10"/>
  <c r="Q5355" i="10"/>
  <c r="R5352" i="10"/>
  <c r="S5349" i="10"/>
  <c r="Q5338" i="10"/>
  <c r="R5335" i="10"/>
  <c r="S5332" i="10"/>
  <c r="Q5321" i="10"/>
  <c r="R5318" i="10"/>
  <c r="S5315" i="10"/>
  <c r="S5312" i="10"/>
  <c r="Q5301" i="10"/>
  <c r="R5298" i="10"/>
  <c r="S5295" i="10"/>
  <c r="Q5284" i="10"/>
  <c r="R5281" i="10"/>
  <c r="S5278" i="10"/>
  <c r="Q5264" i="10"/>
  <c r="R5261" i="10"/>
  <c r="S5258" i="10"/>
  <c r="Q5247" i="10"/>
  <c r="R5244" i="10"/>
  <c r="S5241" i="10"/>
  <c r="T5238" i="10"/>
  <c r="Q5230" i="10"/>
  <c r="Q5227" i="10"/>
  <c r="R5224" i="10"/>
  <c r="S5221" i="10"/>
  <c r="Q5210" i="10"/>
  <c r="R5207" i="10"/>
  <c r="Q5944" i="10"/>
  <c r="R5909" i="10"/>
  <c r="Q5884" i="10"/>
  <c r="R5784" i="10"/>
  <c r="R5767" i="10"/>
  <c r="Q5665" i="10"/>
  <c r="T5651" i="10"/>
  <c r="R5638" i="10"/>
  <c r="S5615" i="10"/>
  <c r="Q5610" i="10"/>
  <c r="T5587" i="10"/>
  <c r="Q5582" i="10"/>
  <c r="T5571" i="10"/>
  <c r="R5566" i="10"/>
  <c r="R5551" i="10"/>
  <c r="Q5546" i="10"/>
  <c r="Q5506" i="10"/>
  <c r="R5502" i="10"/>
  <c r="R5495" i="10"/>
  <c r="Q5488" i="10"/>
  <c r="Q5471" i="10"/>
  <c r="Q5457" i="10"/>
  <c r="R5450" i="10"/>
  <c r="S5443" i="10"/>
  <c r="Q5433" i="10"/>
  <c r="Q5420" i="10"/>
  <c r="R5410" i="10"/>
  <c r="Q5407" i="10"/>
  <c r="Q5389" i="10"/>
  <c r="R5386" i="10"/>
  <c r="Q5372" i="10"/>
  <c r="R5369" i="10"/>
  <c r="Q5352" i="10"/>
  <c r="R5349" i="10"/>
  <c r="Q5335" i="10"/>
  <c r="R5332" i="10"/>
  <c r="Q5318" i="10"/>
  <c r="Q5315" i="10"/>
  <c r="R5312" i="10"/>
  <c r="Q5298" i="10"/>
  <c r="R5295" i="10"/>
  <c r="Q5281" i="10"/>
  <c r="R5278" i="10"/>
  <c r="Q5261" i="10"/>
  <c r="R5258" i="10"/>
  <c r="Q5244" i="10"/>
  <c r="R5241" i="10"/>
  <c r="Q5224" i="10"/>
  <c r="R5221" i="10"/>
  <c r="Q5207" i="10"/>
  <c r="R5204" i="10"/>
  <c r="Q5190" i="10"/>
  <c r="Q5187" i="10"/>
  <c r="R5184" i="10"/>
  <c r="Q5170" i="10"/>
  <c r="R5167" i="10"/>
  <c r="Q5153" i="10"/>
  <c r="R5150" i="10"/>
  <c r="R5139" i="10"/>
  <c r="R5131" i="10"/>
  <c r="R5123" i="10"/>
  <c r="R5115" i="10"/>
  <c r="R5107" i="10"/>
  <c r="R5099" i="10"/>
  <c r="R5091" i="10"/>
  <c r="R5083" i="10"/>
  <c r="R5075" i="10"/>
  <c r="R5067" i="10"/>
  <c r="R5059" i="10"/>
  <c r="R5051" i="10"/>
  <c r="R5043" i="10"/>
  <c r="R5035" i="10"/>
  <c r="R5027" i="10"/>
  <c r="R5019" i="10"/>
  <c r="R5003" i="10"/>
  <c r="R4995" i="10"/>
  <c r="R4987" i="10"/>
  <c r="R4979" i="10"/>
  <c r="R4971" i="10"/>
  <c r="Q6280" i="10"/>
  <c r="R6050" i="10"/>
  <c r="R5974" i="10"/>
  <c r="R5696" i="10"/>
  <c r="S5651" i="10"/>
  <c r="Q5638" i="10"/>
  <c r="S5626" i="10"/>
  <c r="R5615" i="10"/>
  <c r="R5598" i="10"/>
  <c r="S5587" i="10"/>
  <c r="Q5576" i="10"/>
  <c r="Q5566" i="10"/>
  <c r="Q5502" i="10"/>
  <c r="Q5495" i="10"/>
  <c r="Q5481" i="10"/>
  <c r="Q5450" i="10"/>
  <c r="S5446" i="10"/>
  <c r="R5423" i="10"/>
  <c r="Q5410" i="10"/>
  <c r="Q5386" i="10"/>
  <c r="Q5369" i="10"/>
  <c r="R5366" i="10"/>
  <c r="Q5349" i="10"/>
  <c r="Q5332" i="10"/>
  <c r="Q5312" i="10"/>
  <c r="Q5295" i="10"/>
  <c r="Q5278" i="10"/>
  <c r="Q5275" i="10"/>
  <c r="Q5258" i="10"/>
  <c r="Q5241" i="10"/>
  <c r="R5238" i="10"/>
  <c r="Q5221" i="10"/>
  <c r="Q5204" i="10"/>
  <c r="Q5184" i="10"/>
  <c r="Q5167" i="10"/>
  <c r="Q5150" i="10"/>
  <c r="Q5147" i="10"/>
  <c r="Q5139" i="10"/>
  <c r="Q5131" i="10"/>
  <c r="Q5123" i="10"/>
  <c r="Q5115" i="10"/>
  <c r="Q5107" i="10"/>
  <c r="Q5099" i="10"/>
  <c r="Q5091" i="10"/>
  <c r="Q5083" i="10"/>
  <c r="Q5075" i="10"/>
  <c r="Q5067" i="10"/>
  <c r="Q5059" i="10"/>
  <c r="Q5051" i="10"/>
  <c r="Q5043" i="10"/>
  <c r="Q5035" i="10"/>
  <c r="Q5027" i="10"/>
  <c r="Q5019" i="10"/>
  <c r="Q5011" i="10"/>
  <c r="T6023" i="10"/>
  <c r="T5839" i="10"/>
  <c r="T5829" i="10"/>
  <c r="S5713" i="10"/>
  <c r="Q5696" i="10"/>
  <c r="R5679" i="10"/>
  <c r="Q5672" i="10"/>
  <c r="R5658" i="10"/>
  <c r="T5643" i="10"/>
  <c r="R5626" i="10"/>
  <c r="Q5598" i="10"/>
  <c r="Q5581" i="10"/>
  <c r="R5550" i="10"/>
  <c r="Q5541" i="10"/>
  <c r="Q5537" i="10"/>
  <c r="Q5533" i="10"/>
  <c r="Q5529" i="10"/>
  <c r="Q5525" i="10"/>
  <c r="Q5521" i="10"/>
  <c r="Q5517" i="10"/>
  <c r="Q5513" i="10"/>
  <c r="S5477" i="10"/>
  <c r="Q5474" i="10"/>
  <c r="S5470" i="10"/>
  <c r="T5463" i="10"/>
  <c r="R5446" i="10"/>
  <c r="Q5436" i="10"/>
  <c r="S5429" i="10"/>
  <c r="Q5423" i="10"/>
  <c r="Q5413" i="10"/>
  <c r="Q5403" i="10"/>
  <c r="Q5400" i="10"/>
  <c r="S5394" i="10"/>
  <c r="Q5383" i="10"/>
  <c r="S5377" i="10"/>
  <c r="T5374" i="10"/>
  <c r="Q5366" i="10"/>
  <c r="Q5363" i="10"/>
  <c r="S5357" i="10"/>
  <c r="Q5346" i="10"/>
  <c r="S5340" i="10"/>
  <c r="Q5329" i="10"/>
  <c r="R5326" i="10"/>
  <c r="S5320" i="10"/>
  <c r="Q5309" i="10"/>
  <c r="S5303" i="10"/>
  <c r="Q5292" i="10"/>
  <c r="Q5272" i="10"/>
  <c r="S5266" i="10"/>
  <c r="Q5255" i="10"/>
  <c r="S5249" i="10"/>
  <c r="T5246" i="10"/>
  <c r="Q5238" i="10"/>
  <c r="Q5235" i="10"/>
  <c r="S5229" i="10"/>
  <c r="Q5218" i="10"/>
  <c r="S5212" i="10"/>
  <c r="Q5201" i="10"/>
  <c r="R5198" i="10"/>
  <c r="S5192" i="10"/>
  <c r="Q5181" i="10"/>
  <c r="S5175" i="10"/>
  <c r="Q5164" i="10"/>
  <c r="R5088" i="10"/>
  <c r="R5080" i="10"/>
  <c r="R5072" i="10"/>
  <c r="R5040" i="10"/>
  <c r="R5000" i="10"/>
  <c r="R4992" i="10"/>
  <c r="R4984" i="10"/>
  <c r="R4968" i="10"/>
  <c r="R4960" i="10"/>
  <c r="R4952" i="10"/>
  <c r="R4944" i="10"/>
  <c r="R4928" i="10"/>
  <c r="R4920" i="10"/>
  <c r="R4912" i="10"/>
  <c r="R4904" i="10"/>
  <c r="R4896" i="10"/>
  <c r="R4888" i="10"/>
  <c r="R4880" i="10"/>
  <c r="R4872" i="10"/>
  <c r="R4864" i="10"/>
  <c r="R4856" i="10"/>
  <c r="R4848" i="10"/>
  <c r="R4840" i="10"/>
  <c r="R4832" i="10"/>
  <c r="R4824" i="10"/>
  <c r="R4816" i="10"/>
  <c r="R4808" i="10"/>
  <c r="Q6013" i="10"/>
  <c r="S5894" i="10"/>
  <c r="S5839" i="10"/>
  <c r="S5829" i="10"/>
  <c r="R5790" i="10"/>
  <c r="Q5773" i="10"/>
  <c r="Q5756" i="10"/>
  <c r="S5730" i="10"/>
  <c r="R5713" i="10"/>
  <c r="Q5679" i="10"/>
  <c r="S5643" i="10"/>
  <c r="Q5637" i="10"/>
  <c r="Q5626" i="10"/>
  <c r="T5619" i="10"/>
  <c r="R5614" i="10"/>
  <c r="S5603" i="10"/>
  <c r="S5586" i="10"/>
  <c r="T5575" i="10"/>
  <c r="S5570" i="10"/>
  <c r="S5565" i="10"/>
  <c r="Q5560" i="10"/>
  <c r="Q5550" i="10"/>
  <c r="Q5545" i="10"/>
  <c r="Q5509" i="10"/>
  <c r="S5505" i="10"/>
  <c r="Q5498" i="10"/>
  <c r="S5494" i="10"/>
  <c r="T5487" i="10"/>
  <c r="R5477" i="10"/>
  <c r="R5470" i="10"/>
  <c r="S5463" i="10"/>
  <c r="Q5460" i="10"/>
  <c r="R5456" i="10"/>
  <c r="Q5453" i="10"/>
  <c r="Q5446" i="10"/>
  <c r="S5432" i="10"/>
  <c r="R5429" i="10"/>
  <c r="Q5426" i="10"/>
  <c r="S5419" i="10"/>
  <c r="Q5416" i="10"/>
  <c r="Q5397" i="10"/>
  <c r="R5394" i="10"/>
  <c r="S5391" i="10"/>
  <c r="Q5380" i="10"/>
  <c r="R5377" i="10"/>
  <c r="S5374" i="10"/>
  <c r="Q5360" i="10"/>
  <c r="R5357" i="10"/>
  <c r="S5354" i="10"/>
  <c r="Q5343" i="10"/>
  <c r="R5340" i="10"/>
  <c r="S5337" i="10"/>
  <c r="T5334" i="10"/>
  <c r="Q5326" i="10"/>
  <c r="Q5323" i="10"/>
  <c r="R5320" i="10"/>
  <c r="S5317" i="10"/>
  <c r="Q5306" i="10"/>
  <c r="R5303" i="10"/>
  <c r="S5300" i="10"/>
  <c r="Q5289" i="10"/>
  <c r="S5283" i="10"/>
  <c r="S5280" i="10"/>
  <c r="Q5269" i="10"/>
  <c r="R5266" i="10"/>
  <c r="S5263" i="10"/>
  <c r="Q5252" i="10"/>
  <c r="R5249" i="10"/>
  <c r="S5246" i="10"/>
  <c r="Q5232" i="10"/>
  <c r="R5229" i="10"/>
  <c r="S5226" i="10"/>
  <c r="Q5215" i="10"/>
  <c r="R5212" i="10"/>
  <c r="S5209" i="10"/>
  <c r="T5206" i="10"/>
  <c r="Q5198" i="10"/>
  <c r="Q5195" i="10"/>
  <c r="R5192" i="10"/>
  <c r="S5189" i="10"/>
  <c r="Q5178" i="10"/>
  <c r="R5175" i="10"/>
  <c r="S5172" i="10"/>
  <c r="Q5161" i="10"/>
  <c r="S5155" i="10"/>
  <c r="S5152" i="10"/>
  <c r="Q5144" i="10"/>
  <c r="S5141" i="10"/>
  <c r="Q5136" i="10"/>
  <c r="S5133" i="10"/>
  <c r="Q5128" i="10"/>
  <c r="S5125" i="10"/>
  <c r="Q5120" i="10"/>
  <c r="S5117" i="10"/>
  <c r="Q5112" i="10"/>
  <c r="S5109" i="10"/>
  <c r="Q5104" i="10"/>
  <c r="S5101" i="10"/>
  <c r="Q5096" i="10"/>
  <c r="S5093" i="10"/>
  <c r="Q5088" i="10"/>
  <c r="S5085" i="10"/>
  <c r="Q5080" i="10"/>
  <c r="S5077" i="10"/>
  <c r="Q5072" i="10"/>
  <c r="S6113" i="10"/>
  <c r="Q5952" i="10"/>
  <c r="Q5917" i="10"/>
  <c r="Q5870" i="10"/>
  <c r="S5849" i="10"/>
  <c r="R5820" i="10"/>
  <c r="Q5790" i="10"/>
  <c r="T5764" i="10"/>
  <c r="T5747" i="10"/>
  <c r="R5730" i="10"/>
  <c r="T5663" i="10"/>
  <c r="R5650" i="10"/>
  <c r="S5631" i="10"/>
  <c r="S5619" i="10"/>
  <c r="Q5614" i="10"/>
  <c r="Q5597" i="10"/>
  <c r="T5591" i="10"/>
  <c r="R5586" i="10"/>
  <c r="S5575" i="10"/>
  <c r="R5570" i="10"/>
  <c r="Q5565" i="10"/>
  <c r="Q5505" i="10"/>
  <c r="S5501" i="10"/>
  <c r="R5494" i="10"/>
  <c r="S5487" i="10"/>
  <c r="Q5484" i="10"/>
  <c r="Q5477" i="10"/>
  <c r="Q5470" i="10"/>
  <c r="R5463" i="10"/>
  <c r="Q5456" i="10"/>
  <c r="S5449" i="10"/>
  <c r="S5442" i="10"/>
  <c r="Q5439" i="10"/>
  <c r="R5432" i="10"/>
  <c r="Q5429" i="10"/>
  <c r="S5422" i="10"/>
  <c r="Q5419" i="10"/>
  <c r="S5409" i="10"/>
  <c r="Q5406" i="10"/>
  <c r="Q5394" i="10"/>
  <c r="R5391" i="10"/>
  <c r="S5388" i="10"/>
  <c r="Q5377" i="10"/>
  <c r="R5374" i="10"/>
  <c r="S5371" i="10"/>
  <c r="S5368" i="10"/>
  <c r="Q5357" i="10"/>
  <c r="R5354" i="10"/>
  <c r="S5351" i="10"/>
  <c r="Q5340" i="10"/>
  <c r="R5337" i="10"/>
  <c r="S5334" i="10"/>
  <c r="Q5320" i="10"/>
  <c r="R5317" i="10"/>
  <c r="S5314" i="10"/>
  <c r="Q5303" i="10"/>
  <c r="R5300" i="10"/>
  <c r="S5297" i="10"/>
  <c r="T5294" i="10"/>
  <c r="Q5286" i="10"/>
  <c r="Q5283" i="10"/>
  <c r="R5280" i="10"/>
  <c r="S5277" i="10"/>
  <c r="Q5266" i="10"/>
  <c r="R5263" i="10"/>
  <c r="S5260" i="10"/>
  <c r="Q5249" i="10"/>
  <c r="R5246" i="10"/>
  <c r="S5243" i="10"/>
  <c r="S5240" i="10"/>
  <c r="Q5229" i="10"/>
  <c r="R5226" i="10"/>
  <c r="S5223" i="10"/>
  <c r="Q5212" i="10"/>
  <c r="R5209" i="10"/>
  <c r="S5206" i="10"/>
  <c r="Q5192" i="10"/>
  <c r="R5189" i="10"/>
  <c r="S5186" i="10"/>
  <c r="Q5175" i="10"/>
  <c r="R5172" i="10"/>
  <c r="S5169" i="10"/>
  <c r="T5166" i="10"/>
  <c r="Q5158" i="10"/>
  <c r="Q5155" i="10"/>
  <c r="R5152" i="10"/>
  <c r="S5149" i="10"/>
  <c r="R5141" i="10"/>
  <c r="R5133" i="10"/>
  <c r="R5125" i="10"/>
  <c r="R5117" i="10"/>
  <c r="R5109" i="10"/>
  <c r="R5101" i="10"/>
  <c r="Q5494" i="10"/>
  <c r="S5328" i="10"/>
  <c r="R5297" i="10"/>
  <c r="T5254" i="10"/>
  <c r="S5204" i="10"/>
  <c r="R5169" i="10"/>
  <c r="S5153" i="10"/>
  <c r="Q5133" i="10"/>
  <c r="S5123" i="10"/>
  <c r="R5102" i="10"/>
  <c r="R5097" i="10"/>
  <c r="Q5084" i="10"/>
  <c r="Q5076" i="10"/>
  <c r="Q5065" i="10"/>
  <c r="S5061" i="10"/>
  <c r="R5054" i="10"/>
  <c r="R5036" i="10"/>
  <c r="R5025" i="10"/>
  <c r="S5021" i="10"/>
  <c r="R5014" i="10"/>
  <c r="Q5007" i="10"/>
  <c r="R4997" i="10"/>
  <c r="Q4984" i="10"/>
  <c r="Q4971" i="10"/>
  <c r="R4943" i="10"/>
  <c r="R4940" i="10"/>
  <c r="R4937" i="10"/>
  <c r="R4934" i="10"/>
  <c r="R4931" i="10"/>
  <c r="Q4928" i="10"/>
  <c r="Q4925" i="10"/>
  <c r="R4879" i="10"/>
  <c r="R4876" i="10"/>
  <c r="R4873" i="10"/>
  <c r="R4870" i="10"/>
  <c r="R4867" i="10"/>
  <c r="Q4864" i="10"/>
  <c r="Q4861" i="10"/>
  <c r="R4815" i="10"/>
  <c r="R4812" i="10"/>
  <c r="R4809" i="10"/>
  <c r="R4806" i="10"/>
  <c r="R4803" i="10"/>
  <c r="Q4789" i="10"/>
  <c r="Q4786" i="10"/>
  <c r="Q4769" i="10"/>
  <c r="R4766" i="10"/>
  <c r="Q4752" i="10"/>
  <c r="R4749" i="10"/>
  <c r="Q4732" i="10"/>
  <c r="R4729" i="10"/>
  <c r="R4718" i="10"/>
  <c r="R4710" i="10"/>
  <c r="R4702" i="10"/>
  <c r="R4694" i="10"/>
  <c r="R4686" i="10"/>
  <c r="R4678" i="10"/>
  <c r="R4670" i="10"/>
  <c r="R4662" i="10"/>
  <c r="R4638" i="10"/>
  <c r="R4622" i="10"/>
  <c r="R4614" i="10"/>
  <c r="R4598" i="10"/>
  <c r="R4566" i="10"/>
  <c r="R4558" i="10"/>
  <c r="R4550" i="10"/>
  <c r="R4542" i="10"/>
  <c r="R4534" i="10"/>
  <c r="R4526" i="10"/>
  <c r="S5435" i="10"/>
  <c r="R5422" i="10"/>
  <c r="T5399" i="10"/>
  <c r="S5274" i="10"/>
  <c r="R5186" i="10"/>
  <c r="R5153" i="10"/>
  <c r="S5146" i="10"/>
  <c r="Q5127" i="10"/>
  <c r="Q5102" i="10"/>
  <c r="Q5097" i="10"/>
  <c r="Q5092" i="10"/>
  <c r="R5061" i="10"/>
  <c r="Q5054" i="10"/>
  <c r="R5039" i="10"/>
  <c r="Q5036" i="10"/>
  <c r="Q5032" i="10"/>
  <c r="Q5025" i="10"/>
  <c r="R5021" i="10"/>
  <c r="Q5014" i="10"/>
  <c r="Q4997" i="10"/>
  <c r="R4974" i="10"/>
  <c r="R4949" i="10"/>
  <c r="Q4946" i="10"/>
  <c r="Q4943" i="10"/>
  <c r="Q4940" i="10"/>
  <c r="Q4937" i="10"/>
  <c r="Q4934" i="10"/>
  <c r="Q4931" i="10"/>
  <c r="R4885" i="10"/>
  <c r="Q4882" i="10"/>
  <c r="Q4879" i="10"/>
  <c r="Q4876" i="10"/>
  <c r="Q4873" i="10"/>
  <c r="Q4870" i="10"/>
  <c r="Q4867" i="10"/>
  <c r="R4821" i="10"/>
  <c r="Q4818" i="10"/>
  <c r="Q4815" i="10"/>
  <c r="Q4812" i="10"/>
  <c r="Q4809" i="10"/>
  <c r="Q4806" i="10"/>
  <c r="Q4803" i="10"/>
  <c r="R4800" i="10"/>
  <c r="Q4783" i="10"/>
  <c r="R4780" i="10"/>
  <c r="Q4766" i="10"/>
  <c r="R4763" i="10"/>
  <c r="Q4749" i="10"/>
  <c r="Q4746" i="10"/>
  <c r="R4743" i="10"/>
  <c r="Q4729" i="10"/>
  <c r="R4726" i="10"/>
  <c r="Q4718" i="10"/>
  <c r="Q4710" i="10"/>
  <c r="Q4702" i="10"/>
  <c r="Q4694" i="10"/>
  <c r="Q4686" i="10"/>
  <c r="Q4678" i="10"/>
  <c r="Q4670" i="10"/>
  <c r="Q4662" i="10"/>
  <c r="Q4654" i="10"/>
  <c r="Q4646" i="10"/>
  <c r="Q4638" i="10"/>
  <c r="Q4630" i="10"/>
  <c r="T5445" i="10"/>
  <c r="S5348" i="10"/>
  <c r="Q5317" i="10"/>
  <c r="Q5243" i="10"/>
  <c r="R5223" i="10"/>
  <c r="S5203" i="10"/>
  <c r="Q5193" i="10"/>
  <c r="Q5168" i="10"/>
  <c r="S5139" i="10"/>
  <c r="S5132" i="10"/>
  <c r="Q5117" i="10"/>
  <c r="S5107" i="10"/>
  <c r="Q5079" i="10"/>
  <c r="R5071" i="10"/>
  <c r="R5068" i="10"/>
  <c r="Q5061" i="10"/>
  <c r="Q5039" i="10"/>
  <c r="Q5021" i="10"/>
  <c r="Q5010" i="10"/>
  <c r="T5003" i="10"/>
  <c r="Q5000" i="10"/>
  <c r="S4990" i="10"/>
  <c r="Q4987" i="10"/>
  <c r="Q4974" i="10"/>
  <c r="R4955" i="10"/>
  <c r="Q4952" i="10"/>
  <c r="Q4949" i="10"/>
  <c r="R4891" i="10"/>
  <c r="Q4888" i="10"/>
  <c r="Q4885" i="10"/>
  <c r="R4827" i="10"/>
  <c r="Q4824" i="10"/>
  <c r="Q4821" i="10"/>
  <c r="Q4800" i="10"/>
  <c r="R4797" i="10"/>
  <c r="Q4780" i="10"/>
  <c r="Q4763" i="10"/>
  <c r="Q4743" i="10"/>
  <c r="Q4726" i="10"/>
  <c r="Q5820" i="10"/>
  <c r="Q5409" i="10"/>
  <c r="R5388" i="10"/>
  <c r="R5368" i="10"/>
  <c r="Q5337" i="10"/>
  <c r="Q5263" i="10"/>
  <c r="Q5152" i="10"/>
  <c r="S5145" i="10"/>
  <c r="Q5132" i="10"/>
  <c r="T5126" i="10"/>
  <c r="Q5111" i="10"/>
  <c r="Q5087" i="10"/>
  <c r="T5083" i="10"/>
  <c r="T5075" i="10"/>
  <c r="Q5071" i="10"/>
  <c r="Q5068" i="10"/>
  <c r="Q5064" i="10"/>
  <c r="S5046" i="10"/>
  <c r="S5013" i="10"/>
  <c r="T5006" i="10"/>
  <c r="S5003" i="10"/>
  <c r="S4993" i="10"/>
  <c r="R4990" i="10"/>
  <c r="S4983" i="10"/>
  <c r="Q4977" i="10"/>
  <c r="S4970" i="10"/>
  <c r="Q4967" i="10"/>
  <c r="Q4964" i="10"/>
  <c r="Q4961" i="10"/>
  <c r="Q4958" i="10"/>
  <c r="Q4955" i="10"/>
  <c r="T4930" i="10"/>
  <c r="S4927" i="10"/>
  <c r="S4924" i="10"/>
  <c r="S4921" i="10"/>
  <c r="S4918" i="10"/>
  <c r="S4915" i="10"/>
  <c r="S4912" i="10"/>
  <c r="R4909" i="10"/>
  <c r="Q4906" i="10"/>
  <c r="Q4903" i="10"/>
  <c r="Q4900" i="10"/>
  <c r="Q4897" i="10"/>
  <c r="Q4894" i="10"/>
  <c r="Q4891" i="10"/>
  <c r="S4863" i="10"/>
  <c r="S4860" i="10"/>
  <c r="S4857" i="10"/>
  <c r="S4854" i="10"/>
  <c r="S4851" i="10"/>
  <c r="S4848" i="10"/>
  <c r="R4845" i="10"/>
  <c r="Q4842" i="10"/>
  <c r="Q4839" i="10"/>
  <c r="Q4836" i="10"/>
  <c r="Q4833" i="10"/>
  <c r="Q4830" i="10"/>
  <c r="Q4827" i="10"/>
  <c r="Q5586" i="10"/>
  <c r="R5575" i="10"/>
  <c r="Q5480" i="10"/>
  <c r="T5325" i="10"/>
  <c r="S5294" i="10"/>
  <c r="S5184" i="10"/>
  <c r="T5159" i="10"/>
  <c r="S5138" i="10"/>
  <c r="S5126" i="10"/>
  <c r="S5106" i="10"/>
  <c r="Q5101" i="10"/>
  <c r="S5083" i="10"/>
  <c r="T5078" i="10"/>
  <c r="S5075" i="10"/>
  <c r="Q5057" i="10"/>
  <c r="S5053" i="10"/>
  <c r="R5046" i="10"/>
  <c r="T5042" i="10"/>
  <c r="R5031" i="10"/>
  <c r="Q5028" i="10"/>
  <c r="Q5024" i="10"/>
  <c r="Q5017" i="10"/>
  <c r="R5013" i="10"/>
  <c r="S5006" i="10"/>
  <c r="Q5003" i="10"/>
  <c r="R4993" i="10"/>
  <c r="Q4990" i="10"/>
  <c r="R4983" i="10"/>
  <c r="Q4980" i="10"/>
  <c r="Q4970" i="10"/>
  <c r="S4933" i="10"/>
  <c r="R4927" i="10"/>
  <c r="R4924" i="10"/>
  <c r="R4921" i="10"/>
  <c r="R4918" i="10"/>
  <c r="R4915" i="10"/>
  <c r="Q4912" i="10"/>
  <c r="Q4909" i="10"/>
  <c r="R4863" i="10"/>
  <c r="R4860" i="10"/>
  <c r="R4857" i="10"/>
  <c r="R4854" i="10"/>
  <c r="R4851" i="10"/>
  <c r="Q4848" i="10"/>
  <c r="Q4845" i="10"/>
  <c r="Q4791" i="10"/>
  <c r="R4788" i="10"/>
  <c r="Q4774" i="10"/>
  <c r="R4771" i="10"/>
  <c r="Q4757" i="10"/>
  <c r="Q4754" i="10"/>
  <c r="R4751" i="10"/>
  <c r="Q4737" i="10"/>
  <c r="R4734" i="10"/>
  <c r="T5781" i="10"/>
  <c r="Q5432" i="10"/>
  <c r="T5271" i="10"/>
  <c r="S5167" i="10"/>
  <c r="Q5151" i="10"/>
  <c r="R5126" i="10"/>
  <c r="Q5116" i="10"/>
  <c r="T5110" i="10"/>
  <c r="Q5095" i="10"/>
  <c r="S5091" i="10"/>
  <c r="T5086" i="10"/>
  <c r="S5078" i="10"/>
  <c r="R5053" i="10"/>
  <c r="Q5046" i="10"/>
  <c r="Q5031" i="10"/>
  <c r="Q5013" i="10"/>
  <c r="R5006" i="10"/>
  <c r="Q4993" i="10"/>
  <c r="Q4983" i="10"/>
  <c r="R4973" i="10"/>
  <c r="R4933" i="10"/>
  <c r="Q4930" i="10"/>
  <c r="Q4927" i="10"/>
  <c r="Q4924" i="10"/>
  <c r="Q4921" i="10"/>
  <c r="Q4918" i="10"/>
  <c r="Q4915" i="10"/>
  <c r="S4875" i="10"/>
  <c r="S4872" i="10"/>
  <c r="R4869" i="10"/>
  <c r="Q4866" i="10"/>
  <c r="Q4863" i="10"/>
  <c r="Q4860" i="10"/>
  <c r="Q4857" i="10"/>
  <c r="Q4854" i="10"/>
  <c r="Q4851" i="10"/>
  <c r="S4811" i="10"/>
  <c r="S4808" i="10"/>
  <c r="R4805" i="10"/>
  <c r="S4802" i="10"/>
  <c r="Q4788" i="10"/>
  <c r="R4785" i="10"/>
  <c r="S5747" i="10"/>
  <c r="S5549" i="10"/>
  <c r="T5490" i="10"/>
  <c r="S5466" i="10"/>
  <c r="T5345" i="10"/>
  <c r="R5314" i="10"/>
  <c r="S5220" i="10"/>
  <c r="S5183" i="10"/>
  <c r="Q5126" i="10"/>
  <c r="Q5121" i="10"/>
  <c r="S5110" i="10"/>
  <c r="S5086" i="10"/>
  <c r="R5078" i="10"/>
  <c r="T5070" i="10"/>
  <c r="Q5053" i="10"/>
  <c r="S5038" i="10"/>
  <c r="Q5006" i="10"/>
  <c r="Q4996" i="10"/>
  <c r="Q4986" i="10"/>
  <c r="Q4973" i="10"/>
  <c r="T4966" i="10"/>
  <c r="R4939" i="10"/>
  <c r="Q4936" i="10"/>
  <c r="Q4933" i="10"/>
  <c r="T4908" i="10"/>
  <c r="T4905" i="10"/>
  <c r="T4902" i="10"/>
  <c r="T4899" i="10"/>
  <c r="R4875" i="10"/>
  <c r="Q4872" i="10"/>
  <c r="Q4869" i="10"/>
  <c r="T4844" i="10"/>
  <c r="T4835" i="10"/>
  <c r="R4811" i="10"/>
  <c r="Q4808" i="10"/>
  <c r="Q4805" i="10"/>
  <c r="Q4802" i="10"/>
  <c r="S4796" i="10"/>
  <c r="T4793" i="10"/>
  <c r="Q4785" i="10"/>
  <c r="S4779" i="10"/>
  <c r="T4776" i="10"/>
  <c r="Q4768" i="10"/>
  <c r="R4765" i="10"/>
  <c r="S4759" i="10"/>
  <c r="Q4748" i="10"/>
  <c r="S4742" i="10"/>
  <c r="R5442" i="10"/>
  <c r="S5365" i="10"/>
  <c r="R5260" i="10"/>
  <c r="R5240" i="10"/>
  <c r="Q5209" i="10"/>
  <c r="S5200" i="10"/>
  <c r="Q5173" i="10"/>
  <c r="S5166" i="10"/>
  <c r="S5131" i="10"/>
  <c r="R5110" i="10"/>
  <c r="R5105" i="10"/>
  <c r="Q5100" i="10"/>
  <c r="T5094" i="10"/>
  <c r="R5086" i="10"/>
  <c r="Q5078" i="10"/>
  <c r="S5070" i="10"/>
  <c r="Q5063" i="10"/>
  <c r="Q5060" i="10"/>
  <c r="Q5056" i="10"/>
  <c r="R5049" i="10"/>
  <c r="S5045" i="10"/>
  <c r="R5038" i="10"/>
  <c r="R5023" i="10"/>
  <c r="Q5020" i="10"/>
  <c r="Q5016" i="10"/>
  <c r="R5009" i="10"/>
  <c r="Q4999" i="10"/>
  <c r="R4989" i="10"/>
  <c r="Q4976" i="10"/>
  <c r="S4966" i="10"/>
  <c r="R4957" i="10"/>
  <c r="Q4954" i="10"/>
  <c r="Q4951" i="10"/>
  <c r="Q4948" i="10"/>
  <c r="Q4945" i="10"/>
  <c r="Q4942" i="10"/>
  <c r="Q4939" i="10"/>
  <c r="T4914" i="10"/>
  <c r="S4911" i="10"/>
  <c r="S4908" i="10"/>
  <c r="S4905" i="10"/>
  <c r="S4902" i="10"/>
  <c r="S4899" i="10"/>
  <c r="R4893" i="10"/>
  <c r="Q4890" i="10"/>
  <c r="Q4887" i="10"/>
  <c r="Q4884" i="10"/>
  <c r="Q4881" i="10"/>
  <c r="Q4878" i="10"/>
  <c r="Q4875" i="10"/>
  <c r="T4850" i="10"/>
  <c r="S4847" i="10"/>
  <c r="S4844" i="10"/>
  <c r="S4841" i="10"/>
  <c r="S4838" i="10"/>
  <c r="S4835" i="10"/>
  <c r="S4832" i="10"/>
  <c r="Q4826" i="10"/>
  <c r="Q4823" i="10"/>
  <c r="Q4820" i="10"/>
  <c r="Q4817" i="10"/>
  <c r="Q4814" i="10"/>
  <c r="Q4811" i="10"/>
  <c r="Q4799" i="10"/>
  <c r="R4796" i="10"/>
  <c r="S4793" i="10"/>
  <c r="T4790" i="10"/>
  <c r="Q4782" i="10"/>
  <c r="R4779" i="10"/>
  <c r="S4776" i="10"/>
  <c r="T4773" i="10"/>
  <c r="Q4765" i="10"/>
  <c r="Q4762" i="10"/>
  <c r="T6039" i="10"/>
  <c r="R5501" i="10"/>
  <c r="S5385" i="10"/>
  <c r="R5334" i="10"/>
  <c r="T5150" i="10"/>
  <c r="R5142" i="10"/>
  <c r="T5115" i="10"/>
  <c r="Q5110" i="10"/>
  <c r="Q5105" i="10"/>
  <c r="S5094" i="10"/>
  <c r="Q5086" i="10"/>
  <c r="R5070" i="10"/>
  <c r="T5052" i="10"/>
  <c r="Q5049" i="10"/>
  <c r="R5045" i="10"/>
  <c r="Q5038" i="10"/>
  <c r="T5030" i="10"/>
  <c r="Q5023" i="10"/>
  <c r="Q5009" i="10"/>
  <c r="S5005" i="10"/>
  <c r="Q5002" i="10"/>
  <c r="S4992" i="10"/>
  <c r="Q4989" i="10"/>
  <c r="R4966" i="10"/>
  <c r="R4963" i="10"/>
  <c r="Q4960" i="10"/>
  <c r="Q4957" i="10"/>
  <c r="T4923" i="10"/>
  <c r="S4917" i="10"/>
  <c r="S4914" i="10"/>
  <c r="R4911" i="10"/>
  <c r="R4908" i="10"/>
  <c r="R4905" i="10"/>
  <c r="R4902" i="10"/>
  <c r="R4899" i="10"/>
  <c r="Q4896" i="10"/>
  <c r="Q4893" i="10"/>
  <c r="T4859" i="10"/>
  <c r="S4853" i="10"/>
  <c r="S4850" i="10"/>
  <c r="R4847" i="10"/>
  <c r="R4844" i="10"/>
  <c r="R4841" i="10"/>
  <c r="R4838" i="10"/>
  <c r="R4835" i="10"/>
  <c r="Q4832" i="10"/>
  <c r="Q4829" i="10"/>
  <c r="Q4796" i="10"/>
  <c r="R4793" i="10"/>
  <c r="S4790" i="10"/>
  <c r="Q4779" i="10"/>
  <c r="R4776" i="10"/>
  <c r="S4773" i="10"/>
  <c r="T4770" i="10"/>
  <c r="T5559" i="10"/>
  <c r="Q5374" i="10"/>
  <c r="Q5354" i="10"/>
  <c r="Q5280" i="10"/>
  <c r="R5190" i="10"/>
  <c r="Q5156" i="10"/>
  <c r="S5150" i="10"/>
  <c r="Q5142" i="10"/>
  <c r="S5130" i="10"/>
  <c r="Q5125" i="10"/>
  <c r="S5115" i="10"/>
  <c r="R5094" i="10"/>
  <c r="Q5070" i="10"/>
  <c r="S5052" i="10"/>
  <c r="Q5045" i="10"/>
  <c r="S5041" i="10"/>
  <c r="S5030" i="10"/>
  <c r="R5005" i="10"/>
  <c r="T4995" i="10"/>
  <c r="Q4992" i="10"/>
  <c r="T4985" i="10"/>
  <c r="S4982" i="10"/>
  <c r="Q4979" i="10"/>
  <c r="S4972" i="10"/>
  <c r="Q4966" i="10"/>
  <c r="Q4963" i="10"/>
  <c r="S4935" i="10"/>
  <c r="S4932" i="10"/>
  <c r="S4929" i="10"/>
  <c r="S4926" i="10"/>
  <c r="S4923" i="10"/>
  <c r="S4920" i="10"/>
  <c r="R4917" i="10"/>
  <c r="Q4914" i="10"/>
  <c r="Q4911" i="10"/>
  <c r="Q4908" i="10"/>
  <c r="Q4905" i="10"/>
  <c r="Q4902" i="10"/>
  <c r="Q4899" i="10"/>
  <c r="Q5570" i="10"/>
  <c r="S5311" i="10"/>
  <c r="T5217" i="10"/>
  <c r="Q5172" i="10"/>
  <c r="Q5135" i="10"/>
  <c r="Q5119" i="10"/>
  <c r="T5099" i="10"/>
  <c r="Q5094" i="10"/>
  <c r="S5081" i="10"/>
  <c r="R5077" i="10"/>
  <c r="S5066" i="10"/>
  <c r="T5062" i="10"/>
  <c r="T5059" i="10"/>
  <c r="R5055" i="10"/>
  <c r="R5052" i="10"/>
  <c r="R5041" i="10"/>
  <c r="S5037" i="10"/>
  <c r="R5030" i="10"/>
  <c r="T5019" i="10"/>
  <c r="Q5012" i="10"/>
  <c r="Q5005" i="10"/>
  <c r="T4998" i="10"/>
  <c r="S4995" i="10"/>
  <c r="S4985" i="10"/>
  <c r="R4982" i="10"/>
  <c r="S4975" i="10"/>
  <c r="R4972" i="10"/>
  <c r="Q4969" i="10"/>
  <c r="T4947" i="10"/>
  <c r="R4935" i="10"/>
  <c r="R4932" i="10"/>
  <c r="R4929" i="10"/>
  <c r="R4926" i="10"/>
  <c r="R4923" i="10"/>
  <c r="Q4920" i="10"/>
  <c r="Q4917" i="10"/>
  <c r="T4883" i="10"/>
  <c r="R4871" i="10"/>
  <c r="R4868" i="10"/>
  <c r="R4865" i="10"/>
  <c r="R4862" i="10"/>
  <c r="R4859" i="10"/>
  <c r="Q4856" i="10"/>
  <c r="Q4853" i="10"/>
  <c r="T4819" i="10"/>
  <c r="R4807" i="10"/>
  <c r="R4804" i="10"/>
  <c r="S4801" i="10"/>
  <c r="Q4790" i="10"/>
  <c r="R4787" i="10"/>
  <c r="S4784" i="10"/>
  <c r="T4781" i="10"/>
  <c r="Q4773" i="10"/>
  <c r="Q4770" i="10"/>
  <c r="R4767" i="10"/>
  <c r="S4764" i="10"/>
  <c r="Q4753" i="10"/>
  <c r="R4750" i="10"/>
  <c r="S4747" i="10"/>
  <c r="Q4736" i="10"/>
  <c r="R4733" i="10"/>
  <c r="S4727" i="10"/>
  <c r="R4711" i="10"/>
  <c r="R4703" i="10"/>
  <c r="R4695" i="10"/>
  <c r="R4687" i="10"/>
  <c r="R4679" i="10"/>
  <c r="R4671" i="10"/>
  <c r="R4663" i="10"/>
  <c r="R4655" i="10"/>
  <c r="R5487" i="10"/>
  <c r="Q5463" i="10"/>
  <c r="T5362" i="10"/>
  <c r="Q5300" i="10"/>
  <c r="S5237" i="10"/>
  <c r="T5197" i="10"/>
  <c r="Q5189" i="10"/>
  <c r="T5180" i="10"/>
  <c r="R5149" i="10"/>
  <c r="S5114" i="10"/>
  <c r="Q5109" i="10"/>
  <c r="S5099" i="10"/>
  <c r="R5085" i="10"/>
  <c r="R5081" i="10"/>
  <c r="Q5077" i="10"/>
  <c r="S5062" i="10"/>
  <c r="Q5055" i="10"/>
  <c r="Q5052" i="10"/>
  <c r="Q5048" i="10"/>
  <c r="Q5041" i="10"/>
  <c r="R5037" i="10"/>
  <c r="Q5030" i="10"/>
  <c r="Q5015" i="10"/>
  <c r="Q5008" i="10"/>
  <c r="S4998" i="10"/>
  <c r="Q4995" i="10"/>
  <c r="R4985" i="10"/>
  <c r="Q4982" i="10"/>
  <c r="R4975" i="10"/>
  <c r="Q4972" i="10"/>
  <c r="R4941" i="10"/>
  <c r="Q4938" i="10"/>
  <c r="Q4935" i="10"/>
  <c r="Q4932" i="10"/>
  <c r="Q4929" i="10"/>
  <c r="Q4926" i="10"/>
  <c r="Q4923" i="10"/>
  <c r="S4883" i="10"/>
  <c r="S4880" i="10"/>
  <c r="R4877" i="10"/>
  <c r="Q4874" i="10"/>
  <c r="Q4871" i="10"/>
  <c r="Q4868" i="10"/>
  <c r="Q4865" i="10"/>
  <c r="Q4862" i="10"/>
  <c r="Q4859" i="10"/>
  <c r="S4819" i="10"/>
  <c r="S4816" i="10"/>
  <c r="R4813" i="10"/>
  <c r="Q4810" i="10"/>
  <c r="Q4807" i="10"/>
  <c r="Q4804" i="10"/>
  <c r="R4801" i="10"/>
  <c r="Q4787" i="10"/>
  <c r="R4784" i="10"/>
  <c r="S4781" i="10"/>
  <c r="Q4767" i="10"/>
  <c r="R4764" i="10"/>
  <c r="Q4750" i="10"/>
  <c r="R4747" i="10"/>
  <c r="Q4733" i="10"/>
  <c r="Q4730" i="10"/>
  <c r="R4727" i="10"/>
  <c r="Q4719" i="10"/>
  <c r="Q4711" i="10"/>
  <c r="Q4703" i="10"/>
  <c r="T5402" i="10"/>
  <c r="T5382" i="10"/>
  <c r="S5331" i="10"/>
  <c r="S5257" i="10"/>
  <c r="R5206" i="10"/>
  <c r="Q5141" i="10"/>
  <c r="R5134" i="10"/>
  <c r="Q5124" i="10"/>
  <c r="T5118" i="10"/>
  <c r="Q5103" i="10"/>
  <c r="Q5085" i="10"/>
  <c r="Q5081" i="10"/>
  <c r="S5069" i="10"/>
  <c r="R5062" i="10"/>
  <c r="S5044" i="10"/>
  <c r="Q5037" i="10"/>
  <c r="S5033" i="10"/>
  <c r="S5022" i="10"/>
  <c r="T5004" i="10"/>
  <c r="S5001" i="10"/>
  <c r="R4998" i="10"/>
  <c r="S4991" i="10"/>
  <c r="Q4985" i="10"/>
  <c r="Q4975" i="10"/>
  <c r="R4947" i="10"/>
  <c r="Q4944" i="10"/>
  <c r="Q4941" i="10"/>
  <c r="T4916" i="10"/>
  <c r="T4913" i="10"/>
  <c r="T4910" i="10"/>
  <c r="T4907" i="10"/>
  <c r="R4883" i="10"/>
  <c r="Q4880" i="10"/>
  <c r="Q4877" i="10"/>
  <c r="T4852" i="10"/>
  <c r="T4849" i="10"/>
  <c r="T4843" i="10"/>
  <c r="R4819" i="10"/>
  <c r="Q4816" i="10"/>
  <c r="Q4813" i="10"/>
  <c r="Q4801" i="10"/>
  <c r="S4795" i="10"/>
  <c r="T4792" i="10"/>
  <c r="Q4784" i="10"/>
  <c r="R4781" i="10"/>
  <c r="S4775" i="10"/>
  <c r="T4772" i="10"/>
  <c r="Q4764" i="10"/>
  <c r="S4758" i="10"/>
  <c r="T4755" i="10"/>
  <c r="Q4747" i="10"/>
  <c r="Q4727" i="10"/>
  <c r="R4692" i="10"/>
  <c r="R4684" i="10"/>
  <c r="R4676" i="10"/>
  <c r="S5764" i="10"/>
  <c r="S5473" i="10"/>
  <c r="Q5449" i="10"/>
  <c r="R5277" i="10"/>
  <c r="Q5246" i="10"/>
  <c r="Q5226" i="10"/>
  <c r="Q5134" i="10"/>
  <c r="Q5129" i="10"/>
  <c r="S5118" i="10"/>
  <c r="S5113" i="10"/>
  <c r="S5108" i="10"/>
  <c r="R5093" i="10"/>
  <c r="Q5089" i="10"/>
  <c r="Q5073" i="10"/>
  <c r="R5069" i="10"/>
  <c r="Q5062" i="10"/>
  <c r="R5044" i="10"/>
  <c r="R5033" i="10"/>
  <c r="S5029" i="10"/>
  <c r="R5022" i="10"/>
  <c r="S5004" i="10"/>
  <c r="R5001" i="10"/>
  <c r="Q4998" i="10"/>
  <c r="T4994" i="10"/>
  <c r="R4991" i="10"/>
  <c r="Q4988" i="10"/>
  <c r="S4981" i="10"/>
  <c r="Q4978" i="10"/>
  <c r="S4968" i="10"/>
  <c r="Q4962" i="10"/>
  <c r="Q4959" i="10"/>
  <c r="Q4956" i="10"/>
  <c r="Q4953" i="10"/>
  <c r="Q4950" i="10"/>
  <c r="Q4947" i="10"/>
  <c r="T4922" i="10"/>
  <c r="S4919" i="10"/>
  <c r="S4916" i="10"/>
  <c r="S4913" i="10"/>
  <c r="S4910" i="10"/>
  <c r="S4907" i="10"/>
  <c r="S4904" i="10"/>
  <c r="Q4898" i="10"/>
  <c r="Q4895" i="10"/>
  <c r="Q4892" i="10"/>
  <c r="Q4889" i="10"/>
  <c r="Q4886" i="10"/>
  <c r="Q4883" i="10"/>
  <c r="T4858" i="10"/>
  <c r="S4855" i="10"/>
  <c r="S4852" i="10"/>
  <c r="S4849" i="10"/>
  <c r="S4846" i="10"/>
  <c r="S4843" i="10"/>
  <c r="S4840" i="10"/>
  <c r="Q4834" i="10"/>
  <c r="Q4831" i="10"/>
  <c r="Q4828" i="10"/>
  <c r="Q4825" i="10"/>
  <c r="Q4822" i="10"/>
  <c r="Q4819" i="10"/>
  <c r="Q4798" i="10"/>
  <c r="R4795" i="10"/>
  <c r="S4792" i="10"/>
  <c r="T4789" i="10"/>
  <c r="Q4781" i="10"/>
  <c r="Q4778" i="10"/>
  <c r="S5591" i="10"/>
  <c r="Q5371" i="10"/>
  <c r="R5351" i="10"/>
  <c r="T5308" i="10"/>
  <c r="R5170" i="10"/>
  <c r="Q5140" i="10"/>
  <c r="R5118" i="10"/>
  <c r="R5113" i="10"/>
  <c r="Q5108" i="10"/>
  <c r="T5102" i="10"/>
  <c r="Q5093" i="10"/>
  <c r="S5076" i="10"/>
  <c r="Q5069" i="10"/>
  <c r="S5065" i="10"/>
  <c r="S5058" i="10"/>
  <c r="T5054" i="10"/>
  <c r="T5051" i="10"/>
  <c r="R5047" i="10"/>
  <c r="Q5044" i="10"/>
  <c r="Q5040" i="10"/>
  <c r="Q5033" i="10"/>
  <c r="R5029" i="10"/>
  <c r="Q5022" i="10"/>
  <c r="S5018" i="10"/>
  <c r="T5014" i="10"/>
  <c r="R5004" i="10"/>
  <c r="Q5001" i="10"/>
  <c r="S4994" i="10"/>
  <c r="Q4991" i="10"/>
  <c r="R4981" i="10"/>
  <c r="T4971" i="10"/>
  <c r="Q4968" i="10"/>
  <c r="Q4965" i="10"/>
  <c r="S4925" i="10"/>
  <c r="S4922" i="10"/>
  <c r="R4919" i="10"/>
  <c r="R4916" i="10"/>
  <c r="R4913" i="10"/>
  <c r="R4910" i="10"/>
  <c r="R4907" i="10"/>
  <c r="Q4904" i="10"/>
  <c r="Q4901" i="10"/>
  <c r="S4861" i="10"/>
  <c r="S4858" i="10"/>
  <c r="R4855" i="10"/>
  <c r="R4852" i="10"/>
  <c r="R4849" i="10"/>
  <c r="R4846" i="10"/>
  <c r="R4843" i="10"/>
  <c r="Q4840" i="10"/>
  <c r="Q4837" i="10"/>
  <c r="Q4795" i="10"/>
  <c r="R4792" i="10"/>
  <c r="S4789" i="10"/>
  <c r="Q4775" i="10"/>
  <c r="R4772" i="10"/>
  <c r="Q4758" i="10"/>
  <c r="R4755" i="10"/>
  <c r="Q4741" i="10"/>
  <c r="Q4738" i="10"/>
  <c r="R4735" i="10"/>
  <c r="R4721" i="10"/>
  <c r="R4713" i="10"/>
  <c r="R4705" i="10"/>
  <c r="R4697" i="10"/>
  <c r="R4689" i="10"/>
  <c r="R4681" i="10"/>
  <c r="R4673" i="10"/>
  <c r="R4665" i="10"/>
  <c r="R4657" i="10"/>
  <c r="R4649" i="10"/>
  <c r="S5554" i="10"/>
  <c r="T5234" i="10"/>
  <c r="Q5029" i="10"/>
  <c r="R4925" i="10"/>
  <c r="S4862" i="10"/>
  <c r="R4789" i="10"/>
  <c r="Q4742" i="10"/>
  <c r="Q4714" i="10"/>
  <c r="Q4705" i="10"/>
  <c r="R4696" i="10"/>
  <c r="R4677" i="10"/>
  <c r="S4673" i="10"/>
  <c r="Q4663" i="10"/>
  <c r="Q4656" i="10"/>
  <c r="Q4617" i="10"/>
  <c r="Q4614" i="10"/>
  <c r="R4611" i="10"/>
  <c r="Q4597" i="10"/>
  <c r="R4594" i="10"/>
  <c r="Q4580" i="10"/>
  <c r="R4577" i="10"/>
  <c r="Q4560" i="10"/>
  <c r="R4557" i="10"/>
  <c r="Q4543" i="10"/>
  <c r="R4540" i="10"/>
  <c r="R4523" i="10"/>
  <c r="R4515" i="10"/>
  <c r="R4507" i="10"/>
  <c r="R4499" i="10"/>
  <c r="R4491" i="10"/>
  <c r="R4483" i="10"/>
  <c r="R4475" i="10"/>
  <c r="R4467" i="10"/>
  <c r="R4459" i="10"/>
  <c r="R4451" i="10"/>
  <c r="R4443" i="10"/>
  <c r="R4435" i="10"/>
  <c r="R4427" i="10"/>
  <c r="R4419" i="10"/>
  <c r="R4411" i="10"/>
  <c r="R4403" i="10"/>
  <c r="R4395" i="10"/>
  <c r="R4387" i="10"/>
  <c r="R4379" i="10"/>
  <c r="R4371" i="10"/>
  <c r="R4363" i="10"/>
  <c r="R4355" i="10"/>
  <c r="R4347" i="10"/>
  <c r="R4339" i="10"/>
  <c r="R4331" i="10"/>
  <c r="R4323" i="10"/>
  <c r="R4315" i="10"/>
  <c r="R4307" i="10"/>
  <c r="R4299" i="10"/>
  <c r="R4291" i="10"/>
  <c r="R4283" i="10"/>
  <c r="R4275" i="10"/>
  <c r="R4267" i="10"/>
  <c r="R4259" i="10"/>
  <c r="R4251" i="10"/>
  <c r="R4243" i="10"/>
  <c r="R4235" i="10"/>
  <c r="R4227" i="10"/>
  <c r="R4219" i="10"/>
  <c r="R4195" i="10"/>
  <c r="R4171" i="10"/>
  <c r="R4155" i="10"/>
  <c r="R4147" i="10"/>
  <c r="R4139" i="10"/>
  <c r="R4131" i="10"/>
  <c r="R4123" i="10"/>
  <c r="R4107" i="10"/>
  <c r="R4083" i="10"/>
  <c r="R4043" i="10"/>
  <c r="R4019" i="10"/>
  <c r="R4011" i="10"/>
  <c r="R3995" i="10"/>
  <c r="R3979" i="10"/>
  <c r="R3963" i="10"/>
  <c r="R3947" i="10"/>
  <c r="R3939" i="10"/>
  <c r="R3915" i="10"/>
  <c r="R3899" i="10"/>
  <c r="R3891" i="10"/>
  <c r="R3883" i="10"/>
  <c r="R3867" i="10"/>
  <c r="R3851" i="10"/>
  <c r="Q5004" i="10"/>
  <c r="Q4994" i="10"/>
  <c r="S4984" i="10"/>
  <c r="Q4907" i="10"/>
  <c r="S4871" i="10"/>
  <c r="R4853" i="10"/>
  <c r="Q4846" i="10"/>
  <c r="R4774" i="10"/>
  <c r="R4769" i="10"/>
  <c r="T4736" i="10"/>
  <c r="R4732" i="10"/>
  <c r="S4722" i="10"/>
  <c r="Q4696" i="10"/>
  <c r="Q4692" i="10"/>
  <c r="Q4677" i="10"/>
  <c r="Q4673" i="10"/>
  <c r="R4666" i="10"/>
  <c r="Q4659" i="10"/>
  <c r="S4649" i="10"/>
  <c r="Q4643" i="10"/>
  <c r="R4640" i="10"/>
  <c r="R4637" i="10"/>
  <c r="R4634" i="10"/>
  <c r="Q4611" i="10"/>
  <c r="Q4594" i="10"/>
  <c r="Q4577" i="10"/>
  <c r="Q4574" i="10"/>
  <c r="Q4557" i="10"/>
  <c r="Q4540" i="10"/>
  <c r="R4537" i="10"/>
  <c r="Q4523" i="10"/>
  <c r="Q4515" i="10"/>
  <c r="Q4507" i="10"/>
  <c r="Q4499" i="10"/>
  <c r="Q4491" i="10"/>
  <c r="Q4483" i="10"/>
  <c r="Q4475" i="10"/>
  <c r="Q4467" i="10"/>
  <c r="Q4459" i="10"/>
  <c r="Q4451" i="10"/>
  <c r="Q4443" i="10"/>
  <c r="Q4435" i="10"/>
  <c r="Q4427" i="10"/>
  <c r="Q4419" i="10"/>
  <c r="Q4411" i="10"/>
  <c r="Q4403" i="10"/>
  <c r="Q4395" i="10"/>
  <c r="Q4387" i="10"/>
  <c r="Q4379" i="10"/>
  <c r="Q4371" i="10"/>
  <c r="Q4363" i="10"/>
  <c r="Q4355" i="10"/>
  <c r="Q4347" i="10"/>
  <c r="Q4339" i="10"/>
  <c r="Q4331" i="10"/>
  <c r="Q4323" i="10"/>
  <c r="Q4315" i="10"/>
  <c r="Q4307" i="10"/>
  <c r="Q4299" i="10"/>
  <c r="Q4291" i="10"/>
  <c r="Q4283" i="10"/>
  <c r="Q4275" i="10"/>
  <c r="Q4267" i="10"/>
  <c r="Q4259" i="10"/>
  <c r="Q4251" i="10"/>
  <c r="Q4243" i="10"/>
  <c r="Q4235" i="10"/>
  <c r="S5187" i="10"/>
  <c r="S5162" i="10"/>
  <c r="S4934" i="10"/>
  <c r="R4861" i="10"/>
  <c r="Q4794" i="10"/>
  <c r="S4788" i="10"/>
  <c r="T4780" i="10"/>
  <c r="S4756" i="10"/>
  <c r="T4752" i="10"/>
  <c r="S4736" i="10"/>
  <c r="R4722" i="10"/>
  <c r="S4713" i="10"/>
  <c r="Q4709" i="10"/>
  <c r="Q4700" i="10"/>
  <c r="Q4688" i="10"/>
  <c r="Q4666" i="10"/>
  <c r="S4652" i="10"/>
  <c r="Q4649" i="10"/>
  <c r="Q4640" i="10"/>
  <c r="Q4637" i="10"/>
  <c r="Q4634" i="10"/>
  <c r="R4631" i="10"/>
  <c r="R4628" i="10"/>
  <c r="R4625" i="10"/>
  <c r="Q4608" i="10"/>
  <c r="R4605" i="10"/>
  <c r="Q4591" i="10"/>
  <c r="R4588" i="10"/>
  <c r="Q4571" i="10"/>
  <c r="Q4554" i="10"/>
  <c r="R4551" i="10"/>
  <c r="Q4537" i="10"/>
  <c r="Q4534" i="10"/>
  <c r="R4240" i="10"/>
  <c r="R4224" i="10"/>
  <c r="S5014" i="10"/>
  <c r="S4971" i="10"/>
  <c r="S4870" i="10"/>
  <c r="Q4852" i="10"/>
  <c r="Q4835" i="10"/>
  <c r="T4768" i="10"/>
  <c r="R4756" i="10"/>
  <c r="R4752" i="10"/>
  <c r="R4736" i="10"/>
  <c r="Q4722" i="10"/>
  <c r="Q4713" i="10"/>
  <c r="Q4684" i="10"/>
  <c r="S4662" i="10"/>
  <c r="R4652" i="10"/>
  <c r="Q4631" i="10"/>
  <c r="Q4628" i="10"/>
  <c r="Q4625" i="10"/>
  <c r="Q4622" i="10"/>
  <c r="Q4605" i="10"/>
  <c r="Q4588" i="10"/>
  <c r="R4585" i="10"/>
  <c r="Q4568" i="10"/>
  <c r="Q4551" i="10"/>
  <c r="Q4531" i="10"/>
  <c r="Q4520" i="10"/>
  <c r="Q4512" i="10"/>
  <c r="Q4504" i="10"/>
  <c r="Q4496" i="10"/>
  <c r="Q4488" i="10"/>
  <c r="Q4480" i="10"/>
  <c r="Q4472" i="10"/>
  <c r="Q4464" i="10"/>
  <c r="Q4456" i="10"/>
  <c r="Q4448" i="10"/>
  <c r="Q4440" i="10"/>
  <c r="Q4432" i="10"/>
  <c r="Q4424" i="10"/>
  <c r="Q4416" i="10"/>
  <c r="Q4408" i="10"/>
  <c r="Q4400" i="10"/>
  <c r="Q4392" i="10"/>
  <c r="Q4384" i="10"/>
  <c r="Q5113" i="10"/>
  <c r="S5102" i="10"/>
  <c r="Q5047" i="10"/>
  <c r="Q4844" i="10"/>
  <c r="T4801" i="10"/>
  <c r="Q4793" i="10"/>
  <c r="S4787" i="10"/>
  <c r="R4773" i="10"/>
  <c r="R4768" i="10"/>
  <c r="Q4756" i="10"/>
  <c r="Q4704" i="10"/>
  <c r="Q4699" i="10"/>
  <c r="Q4691" i="10"/>
  <c r="Q4680" i="10"/>
  <c r="Q4669" i="10"/>
  <c r="Q4652" i="10"/>
  <c r="Q4619" i="10"/>
  <c r="R4616" i="10"/>
  <c r="Q4602" i="10"/>
  <c r="R4599" i="10"/>
  <c r="Q4585" i="10"/>
  <c r="Q4582" i="10"/>
  <c r="R4579" i="10"/>
  <c r="Q4565" i="10"/>
  <c r="R4562" i="10"/>
  <c r="Q4548" i="10"/>
  <c r="R4545" i="10"/>
  <c r="Q4528" i="10"/>
  <c r="R4525" i="10"/>
  <c r="R4517" i="10"/>
  <c r="R4509" i="10"/>
  <c r="R4501" i="10"/>
  <c r="R4493" i="10"/>
  <c r="R4485" i="10"/>
  <c r="R4477" i="10"/>
  <c r="R4373" i="10"/>
  <c r="R4365" i="10"/>
  <c r="R4357" i="10"/>
  <c r="R4349" i="10"/>
  <c r="R4341" i="10"/>
  <c r="R4333" i="10"/>
  <c r="R4325" i="10"/>
  <c r="R4317" i="10"/>
  <c r="R4309" i="10"/>
  <c r="R4301" i="10"/>
  <c r="R4293" i="10"/>
  <c r="R4285" i="10"/>
  <c r="R4277" i="10"/>
  <c r="R4269" i="10"/>
  <c r="R4253" i="10"/>
  <c r="Q5391" i="10"/>
  <c r="S5036" i="10"/>
  <c r="S5025" i="10"/>
  <c r="Q4922" i="10"/>
  <c r="Q4913" i="10"/>
  <c r="S4879" i="10"/>
  <c r="S4859" i="10"/>
  <c r="Q4761" i="10"/>
  <c r="Q4740" i="10"/>
  <c r="Q4731" i="10"/>
  <c r="S4721" i="10"/>
  <c r="Q4717" i="10"/>
  <c r="Q4708" i="10"/>
  <c r="Q4676" i="10"/>
  <c r="S4665" i="10"/>
  <c r="Q4655" i="10"/>
  <c r="Q4616" i="10"/>
  <c r="Q4599" i="10"/>
  <c r="Q4579" i="10"/>
  <c r="Q4562" i="10"/>
  <c r="Q4545" i="10"/>
  <c r="Q4542" i="10"/>
  <c r="Q4525" i="10"/>
  <c r="Q4517" i="10"/>
  <c r="Q4509" i="10"/>
  <c r="Q4501" i="10"/>
  <c r="Q4493" i="10"/>
  <c r="Q4485" i="10"/>
  <c r="Q4477" i="10"/>
  <c r="Q4469" i="10"/>
  <c r="Q4461" i="10"/>
  <c r="Q4453" i="10"/>
  <c r="Q4445" i="10"/>
  <c r="Q4437" i="10"/>
  <c r="Q4429" i="10"/>
  <c r="Q4421" i="10"/>
  <c r="Q4413" i="10"/>
  <c r="Q4405" i="10"/>
  <c r="Q4397" i="10"/>
  <c r="Q4389" i="10"/>
  <c r="S5602" i="10"/>
  <c r="Q4981" i="10"/>
  <c r="S4943" i="10"/>
  <c r="S4931" i="10"/>
  <c r="S4868" i="10"/>
  <c r="S4786" i="10"/>
  <c r="S4772" i="10"/>
  <c r="S4755" i="10"/>
  <c r="Q4751" i="10"/>
  <c r="S4735" i="10"/>
  <c r="Q4721" i="10"/>
  <c r="Q4695" i="10"/>
  <c r="S4687" i="10"/>
  <c r="Q4683" i="10"/>
  <c r="Q4672" i="10"/>
  <c r="Q4665" i="10"/>
  <c r="R4658" i="10"/>
  <c r="S4633" i="10"/>
  <c r="Q4613" i="10"/>
  <c r="Q4596" i="10"/>
  <c r="R4593" i="10"/>
  <c r="Q4576" i="10"/>
  <c r="Q4559" i="10"/>
  <c r="Q4539" i="10"/>
  <c r="S4533" i="10"/>
  <c r="T4530" i="10"/>
  <c r="T4519" i="10"/>
  <c r="T4511" i="10"/>
  <c r="T4503" i="10"/>
  <c r="T4495" i="10"/>
  <c r="T4487" i="10"/>
  <c r="T4479" i="10"/>
  <c r="T4471" i="10"/>
  <c r="T4463" i="10"/>
  <c r="T4455" i="10"/>
  <c r="T4447" i="10"/>
  <c r="T4439" i="10"/>
  <c r="T4431" i="10"/>
  <c r="T4423" i="10"/>
  <c r="T4415" i="10"/>
  <c r="T4407" i="10"/>
  <c r="T4399" i="10"/>
  <c r="T4391" i="10"/>
  <c r="R4378" i="10"/>
  <c r="R4370" i="10"/>
  <c r="R4362" i="10"/>
  <c r="R4354" i="10"/>
  <c r="R4338" i="10"/>
  <c r="R4330" i="10"/>
  <c r="R4322" i="10"/>
  <c r="R4314" i="10"/>
  <c r="R4306" i="10"/>
  <c r="R4298" i="10"/>
  <c r="R4290" i="10"/>
  <c r="R4282" i="10"/>
  <c r="R4274" i="10"/>
  <c r="R4266" i="10"/>
  <c r="T5123" i="10"/>
  <c r="S5054" i="10"/>
  <c r="Q4858" i="10"/>
  <c r="Q4850" i="10"/>
  <c r="Q4843" i="10"/>
  <c r="T4800" i="10"/>
  <c r="Q4792" i="10"/>
  <c r="Q4772" i="10"/>
  <c r="Q4760" i="10"/>
  <c r="Q4755" i="10"/>
  <c r="Q4745" i="10"/>
  <c r="S4739" i="10"/>
  <c r="Q4735" i="10"/>
  <c r="Q4712" i="10"/>
  <c r="Q4707" i="10"/>
  <c r="T4698" i="10"/>
  <c r="T4690" i="10"/>
  <c r="Q4687" i="10"/>
  <c r="S4661" i="10"/>
  <c r="Q4658" i="10"/>
  <c r="Q4651" i="10"/>
  <c r="Q4648" i="10"/>
  <c r="Q4645" i="10"/>
  <c r="Q4642" i="10"/>
  <c r="R4639" i="10"/>
  <c r="R4636" i="10"/>
  <c r="R4633" i="10"/>
  <c r="Q4627" i="10"/>
  <c r="R4624" i="10"/>
  <c r="S4621" i="10"/>
  <c r="Q4610" i="10"/>
  <c r="R4607" i="10"/>
  <c r="S4604" i="10"/>
  <c r="T4601" i="10"/>
  <c r="Q4593" i="10"/>
  <c r="Q4590" i="10"/>
  <c r="R4587" i="10"/>
  <c r="S4584" i="10"/>
  <c r="Q4573" i="10"/>
  <c r="R4570" i="10"/>
  <c r="S4567" i="10"/>
  <c r="Q4556" i="10"/>
  <c r="R4553" i="10"/>
  <c r="S4547" i="10"/>
  <c r="Q4536" i="10"/>
  <c r="R4533" i="10"/>
  <c r="S4530" i="10"/>
  <c r="Q4522" i="10"/>
  <c r="S4519" i="10"/>
  <c r="Q4514" i="10"/>
  <c r="S4511" i="10"/>
  <c r="Q4506" i="10"/>
  <c r="S4503" i="10"/>
  <c r="Q4498" i="10"/>
  <c r="S4495" i="10"/>
  <c r="Q4490" i="10"/>
  <c r="S4487" i="10"/>
  <c r="Q4482" i="10"/>
  <c r="S4479" i="10"/>
  <c r="Q4474" i="10"/>
  <c r="S4471" i="10"/>
  <c r="Q4466" i="10"/>
  <c r="S4463" i="10"/>
  <c r="Q4458" i="10"/>
  <c r="S4455" i="10"/>
  <c r="Q4450" i="10"/>
  <c r="S4447" i="10"/>
  <c r="Q4442" i="10"/>
  <c r="S4439" i="10"/>
  <c r="Q4434" i="10"/>
  <c r="S4431" i="10"/>
  <c r="Q4426" i="10"/>
  <c r="S4423" i="10"/>
  <c r="Q4418" i="10"/>
  <c r="S4415" i="10"/>
  <c r="Q4410" i="10"/>
  <c r="S4407" i="10"/>
  <c r="Q4402" i="10"/>
  <c r="S4399" i="10"/>
  <c r="Q4394" i="10"/>
  <c r="S4391" i="10"/>
  <c r="Q4386" i="10"/>
  <c r="S4383" i="10"/>
  <c r="T5412" i="10"/>
  <c r="R5076" i="10"/>
  <c r="R5065" i="10"/>
  <c r="S4867" i="10"/>
  <c r="T4785" i="10"/>
  <c r="R4739" i="10"/>
  <c r="R4725" i="10"/>
  <c r="Q4716" i="10"/>
  <c r="S4698" i="10"/>
  <c r="S4690" i="10"/>
  <c r="Q4675" i="10"/>
  <c r="R4668" i="10"/>
  <c r="T4664" i="10"/>
  <c r="R4661" i="10"/>
  <c r="Q4639" i="10"/>
  <c r="Q4636" i="10"/>
  <c r="Q4633" i="10"/>
  <c r="Q4624" i="10"/>
  <c r="R4621" i="10"/>
  <c r="S4618" i="10"/>
  <c r="T4615" i="10"/>
  <c r="Q4607" i="10"/>
  <c r="R4604" i="10"/>
  <c r="S4601" i="10"/>
  <c r="Q4587" i="10"/>
  <c r="R4584" i="10"/>
  <c r="S4581" i="10"/>
  <c r="T4578" i="10"/>
  <c r="Q4570" i="10"/>
  <c r="R4567" i="10"/>
  <c r="S4564" i="10"/>
  <c r="T4561" i="10"/>
  <c r="Q4553" i="10"/>
  <c r="Q4550" i="10"/>
  <c r="R4547" i="10"/>
  <c r="S4544" i="10"/>
  <c r="T4541" i="10"/>
  <c r="Q4533" i="10"/>
  <c r="R4530" i="10"/>
  <c r="S4527" i="10"/>
  <c r="T4524" i="10"/>
  <c r="R4519" i="10"/>
  <c r="R4511" i="10"/>
  <c r="R4503" i="10"/>
  <c r="R4495" i="10"/>
  <c r="R4487" i="10"/>
  <c r="R4479" i="10"/>
  <c r="R4471" i="10"/>
  <c r="R4463" i="10"/>
  <c r="R4455" i="10"/>
  <c r="R4447" i="10"/>
  <c r="R4439" i="10"/>
  <c r="R4431" i="10"/>
  <c r="R4423" i="10"/>
  <c r="R4415" i="10"/>
  <c r="R4407" i="10"/>
  <c r="R4399" i="10"/>
  <c r="R4391" i="10"/>
  <c r="R4383" i="10"/>
  <c r="R4375" i="10"/>
  <c r="R4367" i="10"/>
  <c r="R4359" i="10"/>
  <c r="R4351" i="10"/>
  <c r="R4343" i="10"/>
  <c r="R4335" i="10"/>
  <c r="R4327" i="10"/>
  <c r="R4319" i="10"/>
  <c r="R4311" i="10"/>
  <c r="R4303" i="10"/>
  <c r="R4295" i="10"/>
  <c r="R4287" i="10"/>
  <c r="S4876" i="10"/>
  <c r="S4807" i="10"/>
  <c r="Q4777" i="10"/>
  <c r="R4759" i="10"/>
  <c r="Q4739" i="10"/>
  <c r="S4734" i="10"/>
  <c r="Q4725" i="10"/>
  <c r="R4698" i="10"/>
  <c r="R4690" i="10"/>
  <c r="S4686" i="10"/>
  <c r="T4682" i="10"/>
  <c r="Q4679" i="10"/>
  <c r="T4671" i="10"/>
  <c r="Q4668" i="10"/>
  <c r="S4664" i="10"/>
  <c r="Q4661" i="10"/>
  <c r="T4657" i="10"/>
  <c r="Q4621" i="10"/>
  <c r="R4618" i="10"/>
  <c r="S4615" i="10"/>
  <c r="Q4604" i="10"/>
  <c r="R4601" i="10"/>
  <c r="S4598" i="10"/>
  <c r="S4595" i="10"/>
  <c r="Q4584" i="10"/>
  <c r="R4581" i="10"/>
  <c r="S4578" i="10"/>
  <c r="Q4567" i="10"/>
  <c r="R4564" i="10"/>
  <c r="S4561" i="10"/>
  <c r="T4558" i="10"/>
  <c r="Q4547" i="10"/>
  <c r="R4544" i="10"/>
  <c r="S4541" i="10"/>
  <c r="Q4530" i="10"/>
  <c r="R4527" i="10"/>
  <c r="S4524" i="10"/>
  <c r="Q4519" i="10"/>
  <c r="S4516" i="10"/>
  <c r="Q4511" i="10"/>
  <c r="S4508" i="10"/>
  <c r="Q4503" i="10"/>
  <c r="S4500" i="10"/>
  <c r="Q4495" i="10"/>
  <c r="S4492" i="10"/>
  <c r="Q4487" i="10"/>
  <c r="S4484" i="10"/>
  <c r="Q4479" i="10"/>
  <c r="S4476" i="10"/>
  <c r="Q4471" i="10"/>
  <c r="S4468" i="10"/>
  <c r="Q4463" i="10"/>
  <c r="S4460" i="10"/>
  <c r="Q4455" i="10"/>
  <c r="S4452" i="10"/>
  <c r="Q4447" i="10"/>
  <c r="S4444" i="10"/>
  <c r="Q4439" i="10"/>
  <c r="S4436" i="10"/>
  <c r="Q4431" i="10"/>
  <c r="S4428" i="10"/>
  <c r="S4940" i="10"/>
  <c r="Q4919" i="10"/>
  <c r="Q4849" i="10"/>
  <c r="Q4841" i="10"/>
  <c r="R4791" i="10"/>
  <c r="S4771" i="10"/>
  <c r="Q4759" i="10"/>
  <c r="S4754" i="10"/>
  <c r="Q4744" i="10"/>
  <c r="Q4734" i="10"/>
  <c r="S4729" i="10"/>
  <c r="Q4720" i="10"/>
  <c r="Q4715" i="10"/>
  <c r="T4711" i="10"/>
  <c r="T4706" i="10"/>
  <c r="S4702" i="10"/>
  <c r="Q4698" i="10"/>
  <c r="Q4690" i="10"/>
  <c r="S4682" i="10"/>
  <c r="S4671" i="10"/>
  <c r="R4664" i="10"/>
  <c r="S4657" i="10"/>
  <c r="T4641" i="10"/>
  <c r="Q4618" i="10"/>
  <c r="R4615" i="10"/>
  <c r="S4612" i="10"/>
  <c r="T4609" i="10"/>
  <c r="Q4601" i="10"/>
  <c r="Q4598" i="10"/>
  <c r="R4595" i="10"/>
  <c r="S4592" i="10"/>
  <c r="Q4581" i="10"/>
  <c r="R4578" i="10"/>
  <c r="S4575" i="10"/>
  <c r="Q4564" i="10"/>
  <c r="R4561" i="10"/>
  <c r="S4558" i="10"/>
  <c r="S4555" i="10"/>
  <c r="Q4544" i="10"/>
  <c r="R4541" i="10"/>
  <c r="S4538" i="10"/>
  <c r="Q4527" i="10"/>
  <c r="R4524" i="10"/>
  <c r="R4516" i="10"/>
  <c r="R4508" i="10"/>
  <c r="R4500" i="10"/>
  <c r="R4492" i="10"/>
  <c r="R4484" i="10"/>
  <c r="R4476" i="10"/>
  <c r="R4468" i="10"/>
  <c r="R4460" i="10"/>
  <c r="R4452" i="10"/>
  <c r="R4444" i="10"/>
  <c r="R4436" i="10"/>
  <c r="R4428" i="10"/>
  <c r="R4420" i="10"/>
  <c r="R4412" i="10"/>
  <c r="R4404" i="10"/>
  <c r="R4396" i="10"/>
  <c r="R4388" i="10"/>
  <c r="R4380" i="10"/>
  <c r="R4372" i="10"/>
  <c r="R4364" i="10"/>
  <c r="R4356" i="10"/>
  <c r="R4348" i="10"/>
  <c r="R4340" i="10"/>
  <c r="R4332" i="10"/>
  <c r="R4324" i="10"/>
  <c r="R4316" i="10"/>
  <c r="R4308" i="10"/>
  <c r="R4300" i="10"/>
  <c r="R4292" i="10"/>
  <c r="R4284" i="10"/>
  <c r="R4276" i="10"/>
  <c r="R4260" i="10"/>
  <c r="R4252" i="10"/>
  <c r="R4244" i="10"/>
  <c r="R4236" i="10"/>
  <c r="R4228" i="10"/>
  <c r="R4220" i="10"/>
  <c r="R4212" i="10"/>
  <c r="R4204" i="10"/>
  <c r="R4196" i="10"/>
  <c r="R4188" i="10"/>
  <c r="R4180" i="10"/>
  <c r="S5097" i="10"/>
  <c r="S4928" i="10"/>
  <c r="Q4910" i="10"/>
  <c r="S4865" i="10"/>
  <c r="S4856" i="10"/>
  <c r="T4784" i="10"/>
  <c r="Q4776" i="10"/>
  <c r="Q4771" i="10"/>
  <c r="S4765" i="10"/>
  <c r="S4749" i="10"/>
  <c r="S4738" i="10"/>
  <c r="Q4724" i="10"/>
  <c r="S4706" i="10"/>
  <c r="R4682" i="10"/>
  <c r="Q4671" i="10"/>
  <c r="R4667" i="10"/>
  <c r="Q4664" i="10"/>
  <c r="Q4657" i="10"/>
  <c r="S4641" i="10"/>
  <c r="Q4615" i="10"/>
  <c r="R4612" i="10"/>
  <c r="Q4595" i="10"/>
  <c r="R4592" i="10"/>
  <c r="Q4578" i="10"/>
  <c r="R4575" i="10"/>
  <c r="Q4561" i="10"/>
  <c r="Q4558" i="10"/>
  <c r="R4555" i="10"/>
  <c r="Q4541" i="10"/>
  <c r="R4538" i="10"/>
  <c r="Q4524" i="10"/>
  <c r="Q4516" i="10"/>
  <c r="Q4508" i="10"/>
  <c r="Q4500" i="10"/>
  <c r="Q4492" i="10"/>
  <c r="Q4484" i="10"/>
  <c r="Q4476" i="10"/>
  <c r="Q4468" i="10"/>
  <c r="Q4460" i="10"/>
  <c r="Q4452" i="10"/>
  <c r="Q4444" i="10"/>
  <c r="Q4436" i="10"/>
  <c r="Q4428" i="10"/>
  <c r="Q4420" i="10"/>
  <c r="Q4412" i="10"/>
  <c r="Q4404" i="10"/>
  <c r="Q4396" i="10"/>
  <c r="Q4388" i="10"/>
  <c r="Q4380" i="10"/>
  <c r="Q4372" i="10"/>
  <c r="Q4364" i="10"/>
  <c r="Q4356" i="10"/>
  <c r="Q4348" i="10"/>
  <c r="Q4340" i="10"/>
  <c r="Q4332" i="10"/>
  <c r="Q4324" i="10"/>
  <c r="Q4316" i="10"/>
  <c r="Q4308" i="10"/>
  <c r="Q4300" i="10"/>
  <c r="Q4797" i="10"/>
  <c r="S4728" i="10"/>
  <c r="R4706" i="10"/>
  <c r="S4697" i="10"/>
  <c r="S4689" i="10"/>
  <c r="Q4682" i="10"/>
  <c r="Q4667" i="10"/>
  <c r="S4653" i="10"/>
  <c r="R4641" i="10"/>
  <c r="S4638" i="10"/>
  <c r="Q4635" i="10"/>
  <c r="S4623" i="10"/>
  <c r="Q4612" i="10"/>
  <c r="R4609" i="10"/>
  <c r="S4603" i="10"/>
  <c r="Q4592" i="10"/>
  <c r="S4586" i="10"/>
  <c r="Q4575" i="10"/>
  <c r="Q4555" i="10"/>
  <c r="S4549" i="10"/>
  <c r="Q4538" i="10"/>
  <c r="S4532" i="10"/>
  <c r="T4529" i="10"/>
  <c r="R4289" i="10"/>
  <c r="R4281" i="10"/>
  <c r="R4265" i="10"/>
  <c r="R4257" i="10"/>
  <c r="R4249" i="10"/>
  <c r="R4241" i="10"/>
  <c r="R4233" i="10"/>
  <c r="R4225" i="10"/>
  <c r="R4217" i="10"/>
  <c r="R4209" i="10"/>
  <c r="R4201" i="10"/>
  <c r="R4193" i="10"/>
  <c r="R4185" i="10"/>
  <c r="R4177" i="10"/>
  <c r="R4169" i="10"/>
  <c r="R4161" i="10"/>
  <c r="R4153" i="10"/>
  <c r="R4145" i="10"/>
  <c r="R4137" i="10"/>
  <c r="R4129" i="10"/>
  <c r="R4121" i="10"/>
  <c r="R4113" i="10"/>
  <c r="R4097" i="10"/>
  <c r="R4089" i="10"/>
  <c r="R4081" i="10"/>
  <c r="R4073" i="10"/>
  <c r="R4057" i="10"/>
  <c r="R4049" i="10"/>
  <c r="R4041" i="10"/>
  <c r="R4033" i="10"/>
  <c r="R4025" i="10"/>
  <c r="Q5118" i="10"/>
  <c r="S5084" i="10"/>
  <c r="S5051" i="10"/>
  <c r="R5007" i="10"/>
  <c r="S4997" i="10"/>
  <c r="S4864" i="10"/>
  <c r="Q4855" i="10"/>
  <c r="R4790" i="10"/>
  <c r="S4770" i="10"/>
  <c r="R4758" i="10"/>
  <c r="T4753" i="10"/>
  <c r="T4733" i="10"/>
  <c r="R4728" i="10"/>
  <c r="Q4723" i="10"/>
  <c r="T4714" i="10"/>
  <c r="Q4706" i="10"/>
  <c r="S4701" i="10"/>
  <c r="Q4697" i="10"/>
  <c r="Q4693" i="10"/>
  <c r="Q4689" i="10"/>
  <c r="S4685" i="10"/>
  <c r="R4653" i="10"/>
  <c r="Q4650" i="10"/>
  <c r="Q4647" i="10"/>
  <c r="Q4644" i="10"/>
  <c r="Q4641" i="10"/>
  <c r="Q4632" i="10"/>
  <c r="Q4629" i="10"/>
  <c r="Q4626" i="10"/>
  <c r="R4623" i="10"/>
  <c r="S4620" i="10"/>
  <c r="T4617" i="10"/>
  <c r="Q4609" i="10"/>
  <c r="Q4606" i="10"/>
  <c r="R4603" i="10"/>
  <c r="S4600" i="10"/>
  <c r="Q4589" i="10"/>
  <c r="R4586" i="10"/>
  <c r="S4583" i="10"/>
  <c r="Q4572" i="10"/>
  <c r="S4566" i="10"/>
  <c r="S4563" i="10"/>
  <c r="Q4552" i="10"/>
  <c r="R4549" i="10"/>
  <c r="S4546" i="10"/>
  <c r="Q4535" i="10"/>
  <c r="R4532" i="10"/>
  <c r="S4529" i="10"/>
  <c r="Q4521" i="10"/>
  <c r="S4518" i="10"/>
  <c r="Q4513" i="10"/>
  <c r="S4510" i="10"/>
  <c r="Q4505" i="10"/>
  <c r="S4502" i="10"/>
  <c r="Q4497" i="10"/>
  <c r="S4494" i="10"/>
  <c r="Q4489" i="10"/>
  <c r="S4486" i="10"/>
  <c r="Q4481" i="10"/>
  <c r="S4478" i="10"/>
  <c r="Q4473" i="10"/>
  <c r="S4470" i="10"/>
  <c r="Q4465" i="10"/>
  <c r="S4462" i="10"/>
  <c r="Q4457" i="10"/>
  <c r="S4454" i="10"/>
  <c r="Q4449" i="10"/>
  <c r="S4446" i="10"/>
  <c r="Q4441" i="10"/>
  <c r="S4438" i="10"/>
  <c r="Q4433" i="10"/>
  <c r="S4430" i="10"/>
  <c r="Q4425" i="10"/>
  <c r="S4422" i="10"/>
  <c r="Q4417" i="10"/>
  <c r="S4414" i="10"/>
  <c r="Q4409" i="10"/>
  <c r="S4406" i="10"/>
  <c r="Q4401" i="10"/>
  <c r="S4398" i="10"/>
  <c r="Q4393" i="10"/>
  <c r="S4390" i="10"/>
  <c r="Q4385" i="10"/>
  <c r="S4382" i="10"/>
  <c r="Q4377" i="10"/>
  <c r="S4374" i="10"/>
  <c r="Q4369" i="10"/>
  <c r="S4366" i="10"/>
  <c r="Q4361" i="10"/>
  <c r="S4358" i="10"/>
  <c r="Q4353" i="10"/>
  <c r="S4350" i="10"/>
  <c r="Q4345" i="10"/>
  <c r="S4342" i="10"/>
  <c r="Q4337" i="10"/>
  <c r="S4334" i="10"/>
  <c r="Q4329" i="10"/>
  <c r="S4326" i="10"/>
  <c r="Q4321" i="10"/>
  <c r="S4318" i="10"/>
  <c r="Q4313" i="10"/>
  <c r="S4310" i="10"/>
  <c r="Q4305" i="10"/>
  <c r="S4302" i="10"/>
  <c r="Q4297" i="10"/>
  <c r="S4294" i="10"/>
  <c r="Q4289" i="10"/>
  <c r="S4937" i="10"/>
  <c r="S4873" i="10"/>
  <c r="Q4847" i="10"/>
  <c r="S4804" i="10"/>
  <c r="R4775" i="10"/>
  <c r="S4753" i="10"/>
  <c r="R4748" i="10"/>
  <c r="T4742" i="10"/>
  <c r="R4737" i="10"/>
  <c r="S4733" i="10"/>
  <c r="Q4728" i="10"/>
  <c r="S4714" i="10"/>
  <c r="R4701" i="10"/>
  <c r="R4685" i="10"/>
  <c r="S4681" i="10"/>
  <c r="Q4674" i="10"/>
  <c r="S4670" i="10"/>
  <c r="Q4660" i="10"/>
  <c r="S4656" i="10"/>
  <c r="Q4653" i="10"/>
  <c r="Q4623" i="10"/>
  <c r="R4620" i="10"/>
  <c r="S4617" i="10"/>
  <c r="Q4603" i="10"/>
  <c r="R4600" i="10"/>
  <c r="S4597" i="10"/>
  <c r="Q4586" i="10"/>
  <c r="R4583" i="10"/>
  <c r="S4580" i="10"/>
  <c r="Q4569" i="10"/>
  <c r="Q4566" i="10"/>
  <c r="R4563" i="10"/>
  <c r="Q4549" i="10"/>
  <c r="R4546" i="10"/>
  <c r="Q4532" i="10"/>
  <c r="R4529" i="10"/>
  <c r="S4526" i="10"/>
  <c r="R4518" i="10"/>
  <c r="R4510" i="10"/>
  <c r="R4502" i="10"/>
  <c r="R4494" i="10"/>
  <c r="R4486" i="10"/>
  <c r="R4478" i="10"/>
  <c r="R4470" i="10"/>
  <c r="R4462" i="10"/>
  <c r="R4454" i="10"/>
  <c r="R4446" i="10"/>
  <c r="R4438" i="10"/>
  <c r="R4430" i="10"/>
  <c r="R4422" i="10"/>
  <c r="R4414" i="10"/>
  <c r="R4406" i="10"/>
  <c r="R4398" i="10"/>
  <c r="R4390" i="10"/>
  <c r="R4382" i="10"/>
  <c r="R4374" i="10"/>
  <c r="R4366" i="10"/>
  <c r="R4358" i="10"/>
  <c r="R4350" i="10"/>
  <c r="R4342" i="10"/>
  <c r="R4334" i="10"/>
  <c r="R4326" i="10"/>
  <c r="R4318" i="10"/>
  <c r="R4310" i="10"/>
  <c r="R4302" i="10"/>
  <c r="R4294" i="10"/>
  <c r="R4286" i="10"/>
  <c r="R4278" i="10"/>
  <c r="R4270" i="10"/>
  <c r="R4262" i="10"/>
  <c r="R4254" i="10"/>
  <c r="R4246" i="10"/>
  <c r="R4238" i="10"/>
  <c r="R4230" i="10"/>
  <c r="R4222" i="10"/>
  <c r="R4214" i="10"/>
  <c r="R4206" i="10"/>
  <c r="R4198" i="10"/>
  <c r="R4190" i="10"/>
  <c r="R4182" i="10"/>
  <c r="R4174" i="10"/>
  <c r="R4166" i="10"/>
  <c r="R4158" i="10"/>
  <c r="R4150" i="10"/>
  <c r="R4142" i="10"/>
  <c r="R4134" i="10"/>
  <c r="R4126" i="10"/>
  <c r="R4110" i="10"/>
  <c r="R4102" i="10"/>
  <c r="S4677" i="10"/>
  <c r="R4560" i="10"/>
  <c r="S4540" i="10"/>
  <c r="Q4454" i="10"/>
  <c r="S4420" i="10"/>
  <c r="Q4366" i="10"/>
  <c r="Q4359" i="10"/>
  <c r="Q4338" i="10"/>
  <c r="Q4302" i="10"/>
  <c r="Q4295" i="10"/>
  <c r="Q4272" i="10"/>
  <c r="S4262" i="10"/>
  <c r="Q4253" i="10"/>
  <c r="Q4236" i="10"/>
  <c r="Q4220" i="10"/>
  <c r="Q4216" i="10"/>
  <c r="Q4209" i="10"/>
  <c r="Q4202" i="10"/>
  <c r="Q4184" i="10"/>
  <c r="Q4177" i="10"/>
  <c r="R4170" i="10"/>
  <c r="Q4167" i="10"/>
  <c r="R4160" i="10"/>
  <c r="Q4157" i="10"/>
  <c r="Q4147" i="10"/>
  <c r="Q4134" i="10"/>
  <c r="Q4121" i="10"/>
  <c r="R4111" i="10"/>
  <c r="Q4108" i="10"/>
  <c r="R4101" i="10"/>
  <c r="Q4098" i="10"/>
  <c r="Q4095" i="10"/>
  <c r="Q4092" i="10"/>
  <c r="R4046" i="10"/>
  <c r="Q4043" i="10"/>
  <c r="Q4040" i="10"/>
  <c r="Q4037" i="10"/>
  <c r="Q4034" i="10"/>
  <c r="Q4031" i="10"/>
  <c r="Q4028" i="10"/>
  <c r="Q4013" i="10"/>
  <c r="R4010" i="10"/>
  <c r="Q3996" i="10"/>
  <c r="R3993" i="10"/>
  <c r="Q3976" i="10"/>
  <c r="R3973" i="10"/>
  <c r="Q3959" i="10"/>
  <c r="R3956" i="10"/>
  <c r="Q3942" i="10"/>
  <c r="Q3939" i="10"/>
  <c r="R3936" i="10"/>
  <c r="Q3922" i="10"/>
  <c r="R3919" i="10"/>
  <c r="Q3905" i="10"/>
  <c r="R3902" i="10"/>
  <c r="Q3885" i="10"/>
  <c r="R3882" i="10"/>
  <c r="Q3868" i="10"/>
  <c r="R3865" i="10"/>
  <c r="R3848" i="10"/>
  <c r="R3840" i="10"/>
  <c r="R3832" i="10"/>
  <c r="R3824" i="10"/>
  <c r="R3816" i="10"/>
  <c r="R3808" i="10"/>
  <c r="R3800" i="10"/>
  <c r="R3792" i="10"/>
  <c r="R3784" i="10"/>
  <c r="R3776" i="10"/>
  <c r="R3768" i="10"/>
  <c r="R3664" i="10"/>
  <c r="R3632" i="10"/>
  <c r="R3624" i="10"/>
  <c r="R3616" i="10"/>
  <c r="R3608" i="10"/>
  <c r="R3600" i="10"/>
  <c r="R3592" i="10"/>
  <c r="R3576" i="10"/>
  <c r="R3568" i="10"/>
  <c r="R3552" i="10"/>
  <c r="R3544" i="10"/>
  <c r="R3536" i="10"/>
  <c r="R3528" i="10"/>
  <c r="R3520" i="10"/>
  <c r="R3512" i="10"/>
  <c r="R3504" i="10"/>
  <c r="R3496" i="10"/>
  <c r="R3488" i="10"/>
  <c r="R3480" i="10"/>
  <c r="R3464" i="10"/>
  <c r="R3448" i="10"/>
  <c r="R3440" i="10"/>
  <c r="R3424" i="10"/>
  <c r="R3416" i="10"/>
  <c r="R3408" i="10"/>
  <c r="R4714" i="10"/>
  <c r="Q4701" i="10"/>
  <c r="T4640" i="10"/>
  <c r="Q4529" i="10"/>
  <c r="Q4430" i="10"/>
  <c r="Q4399" i="10"/>
  <c r="Q4390" i="10"/>
  <c r="S4380" i="10"/>
  <c r="Q4373" i="10"/>
  <c r="S4351" i="10"/>
  <c r="Q4344" i="10"/>
  <c r="S4316" i="10"/>
  <c r="Q4309" i="10"/>
  <c r="Q4288" i="10"/>
  <c r="Q4277" i="10"/>
  <c r="Q4262" i="10"/>
  <c r="Q4248" i="10"/>
  <c r="Q4244" i="10"/>
  <c r="Q4198" i="10"/>
  <c r="R4191" i="10"/>
  <c r="Q4170" i="10"/>
  <c r="Q4160" i="10"/>
  <c r="R4124" i="10"/>
  <c r="Q4111" i="10"/>
  <c r="Q4101" i="10"/>
  <c r="R4052" i="10"/>
  <c r="Q4049" i="10"/>
  <c r="Q4046" i="10"/>
  <c r="Q4010" i="10"/>
  <c r="Q3993" i="10"/>
  <c r="R3990" i="10"/>
  <c r="Q3973" i="10"/>
  <c r="Q3956" i="10"/>
  <c r="Q3936" i="10"/>
  <c r="Q3919" i="10"/>
  <c r="Q3902" i="10"/>
  <c r="Q3899" i="10"/>
  <c r="Q3882" i="10"/>
  <c r="Q3865" i="10"/>
  <c r="R3862" i="10"/>
  <c r="Q3848" i="10"/>
  <c r="Q3840" i="10"/>
  <c r="Q3832" i="10"/>
  <c r="Q3824" i="10"/>
  <c r="Q3816" i="10"/>
  <c r="Q3808" i="10"/>
  <c r="Q3800" i="10"/>
  <c r="Q3792" i="10"/>
  <c r="Q3784" i="10"/>
  <c r="Q3776" i="10"/>
  <c r="Q3768" i="10"/>
  <c r="Q3760" i="10"/>
  <c r="Q3752" i="10"/>
  <c r="Q3744" i="10"/>
  <c r="Q3736" i="10"/>
  <c r="Q3728" i="10"/>
  <c r="Q3720" i="10"/>
  <c r="Q3712" i="10"/>
  <c r="Q3704" i="10"/>
  <c r="Q3696" i="10"/>
  <c r="Q3688" i="10"/>
  <c r="Q3680" i="10"/>
  <c r="Q3672" i="10"/>
  <c r="Q3664" i="10"/>
  <c r="Q3656" i="10"/>
  <c r="Q3648" i="10"/>
  <c r="Q3640" i="10"/>
  <c r="T4974" i="10"/>
  <c r="S4611" i="10"/>
  <c r="R4580" i="10"/>
  <c r="Q4518" i="10"/>
  <c r="Q4486" i="10"/>
  <c r="S4419" i="10"/>
  <c r="S4365" i="10"/>
  <c r="Q4358" i="10"/>
  <c r="Q4351" i="10"/>
  <c r="Q4330" i="10"/>
  <c r="S4301" i="10"/>
  <c r="Q4294" i="10"/>
  <c r="Q4282" i="10"/>
  <c r="S4271" i="10"/>
  <c r="S4266" i="10"/>
  <c r="S4257" i="10"/>
  <c r="S4239" i="10"/>
  <c r="S4235" i="10"/>
  <c r="R4231" i="10"/>
  <c r="Q4227" i="10"/>
  <c r="S4223" i="10"/>
  <c r="Q4205" i="10"/>
  <c r="Q4191" i="10"/>
  <c r="Q4187" i="10"/>
  <c r="Q4173" i="10"/>
  <c r="Q4163" i="10"/>
  <c r="T4153" i="10"/>
  <c r="Q4150" i="10"/>
  <c r="S4140" i="10"/>
  <c r="Q4137" i="10"/>
  <c r="R4127" i="10"/>
  <c r="Q4124" i="10"/>
  <c r="R4117" i="10"/>
  <c r="Q4114" i="10"/>
  <c r="S4107" i="10"/>
  <c r="Q4104" i="10"/>
  <c r="S4076" i="10"/>
  <c r="S4073" i="10"/>
  <c r="R4070" i="10"/>
  <c r="Q4067" i="10"/>
  <c r="Q4064" i="10"/>
  <c r="Q4061" i="10"/>
  <c r="Q4058" i="10"/>
  <c r="Q4055" i="10"/>
  <c r="Q4052" i="10"/>
  <c r="Q4007" i="10"/>
  <c r="R4004" i="10"/>
  <c r="Q3990" i="10"/>
  <c r="Q3987" i="10"/>
  <c r="R3984" i="10"/>
  <c r="Q3970" i="10"/>
  <c r="R3967" i="10"/>
  <c r="Q3953" i="10"/>
  <c r="R3950" i="10"/>
  <c r="S3947" i="10"/>
  <c r="Q3933" i="10"/>
  <c r="R3930" i="10"/>
  <c r="Q3916" i="10"/>
  <c r="R3913" i="10"/>
  <c r="S3910" i="10"/>
  <c r="Q3896" i="10"/>
  <c r="R3893" i="10"/>
  <c r="Q3879" i="10"/>
  <c r="R3876" i="10"/>
  <c r="Q3862" i="10"/>
  <c r="Q3859" i="10"/>
  <c r="R3856" i="10"/>
  <c r="R3845" i="10"/>
  <c r="R3837" i="10"/>
  <c r="R3829" i="10"/>
  <c r="R3821" i="10"/>
  <c r="R3813" i="10"/>
  <c r="R3805" i="10"/>
  <c r="R3797" i="10"/>
  <c r="R3789" i="10"/>
  <c r="Q4600" i="10"/>
  <c r="S4507" i="10"/>
  <c r="S4475" i="10"/>
  <c r="S4379" i="10"/>
  <c r="S4372" i="10"/>
  <c r="Q4365" i="10"/>
  <c r="S4343" i="10"/>
  <c r="Q4336" i="10"/>
  <c r="S4322" i="10"/>
  <c r="S4308" i="10"/>
  <c r="Q4301" i="10"/>
  <c r="R4271" i="10"/>
  <c r="Q4266" i="10"/>
  <c r="Q4257" i="10"/>
  <c r="R4239" i="10"/>
  <c r="Q4231" i="10"/>
  <c r="R4223" i="10"/>
  <c r="Q4219" i="10"/>
  <c r="Q4212" i="10"/>
  <c r="Q4180" i="10"/>
  <c r="R4140" i="10"/>
  <c r="Q4127" i="10"/>
  <c r="Q4117" i="10"/>
  <c r="Q4107" i="10"/>
  <c r="R4076" i="10"/>
  <c r="Q4073" i="10"/>
  <c r="Q4070" i="10"/>
  <c r="Q4004" i="10"/>
  <c r="Q3984" i="10"/>
  <c r="Q3967" i="10"/>
  <c r="Q3950" i="10"/>
  <c r="Q3947" i="10"/>
  <c r="Q3930" i="10"/>
  <c r="Q3913" i="10"/>
  <c r="R3910" i="10"/>
  <c r="Q3893" i="10"/>
  <c r="Q3876" i="10"/>
  <c r="Q3856" i="10"/>
  <c r="Q3845" i="10"/>
  <c r="Q3837" i="10"/>
  <c r="Q3829" i="10"/>
  <c r="Q3821" i="10"/>
  <c r="Q3813" i="10"/>
  <c r="Q3805" i="10"/>
  <c r="Q3797" i="10"/>
  <c r="Q3789" i="10"/>
  <c r="Q3781" i="10"/>
  <c r="S4663" i="10"/>
  <c r="Q4620" i="10"/>
  <c r="T4537" i="10"/>
  <c r="S4451" i="10"/>
  <c r="Q4407" i="10"/>
  <c r="Q4398" i="10"/>
  <c r="S4388" i="10"/>
  <c r="Q4350" i="10"/>
  <c r="Q4343" i="10"/>
  <c r="Q4322" i="10"/>
  <c r="Q4287" i="10"/>
  <c r="Q4271" i="10"/>
  <c r="Q4261" i="10"/>
  <c r="S4247" i="10"/>
  <c r="Q4239" i="10"/>
  <c r="Q4223" i="10"/>
  <c r="S4215" i="10"/>
  <c r="Q4208" i="10"/>
  <c r="Q4201" i="10"/>
  <c r="Q4194" i="10"/>
  <c r="S4183" i="10"/>
  <c r="Q4176" i="10"/>
  <c r="T4169" i="10"/>
  <c r="Q4166" i="10"/>
  <c r="S4156" i="10"/>
  <c r="Q4153" i="10"/>
  <c r="R4143" i="10"/>
  <c r="Q4140" i="10"/>
  <c r="R4133" i="10"/>
  <c r="Q4130" i="10"/>
  <c r="S4123" i="10"/>
  <c r="Q4120" i="10"/>
  <c r="S4097" i="10"/>
  <c r="R4094" i="10"/>
  <c r="Q4091" i="10"/>
  <c r="Q4088" i="10"/>
  <c r="Q4085" i="10"/>
  <c r="Q4082" i="10"/>
  <c r="Q4079" i="10"/>
  <c r="Q4076" i="10"/>
  <c r="S4036" i="10"/>
  <c r="S4033" i="10"/>
  <c r="R4030" i="10"/>
  <c r="Q4027" i="10"/>
  <c r="Q4024" i="10"/>
  <c r="Q4021" i="10"/>
  <c r="Q4018" i="10"/>
  <c r="R4015" i="10"/>
  <c r="Q4001" i="10"/>
  <c r="R3998" i="10"/>
  <c r="S3995" i="10"/>
  <c r="Q3981" i="10"/>
  <c r="R3978" i="10"/>
  <c r="Q3964" i="10"/>
  <c r="R3961" i="10"/>
  <c r="S3958" i="10"/>
  <c r="Q3944" i="10"/>
  <c r="R3941" i="10"/>
  <c r="Q3927" i="10"/>
  <c r="R3924" i="10"/>
  <c r="Q3910" i="10"/>
  <c r="Q3907" i="10"/>
  <c r="R3904" i="10"/>
  <c r="Q3890" i="10"/>
  <c r="R3887" i="10"/>
  <c r="Q3873" i="10"/>
  <c r="R3870" i="10"/>
  <c r="S3867" i="10"/>
  <c r="Q3853" i="10"/>
  <c r="R3834" i="10"/>
  <c r="R3826" i="10"/>
  <c r="R3818" i="10"/>
  <c r="R3802" i="10"/>
  <c r="R3786" i="10"/>
  <c r="R3778" i="10"/>
  <c r="R3762" i="10"/>
  <c r="Q4685" i="10"/>
  <c r="S4557" i="10"/>
  <c r="Q4526" i="10"/>
  <c r="Q4462" i="10"/>
  <c r="S4427" i="10"/>
  <c r="S4364" i="10"/>
  <c r="Q4357" i="10"/>
  <c r="S4335" i="10"/>
  <c r="Q4328" i="10"/>
  <c r="S4300" i="10"/>
  <c r="Q4293" i="10"/>
  <c r="Q4281" i="10"/>
  <c r="Q4276" i="10"/>
  <c r="Q4256" i="10"/>
  <c r="Q4252" i="10"/>
  <c r="R4247" i="10"/>
  <c r="R4215" i="10"/>
  <c r="Q4190" i="10"/>
  <c r="R4183" i="10"/>
  <c r="R4156" i="10"/>
  <c r="Q4143" i="10"/>
  <c r="Q4133" i="10"/>
  <c r="Q4123" i="10"/>
  <c r="Q4110" i="10"/>
  <c r="Q4097" i="10"/>
  <c r="Q4094" i="10"/>
  <c r="R4036" i="10"/>
  <c r="Q4033" i="10"/>
  <c r="Q4030" i="10"/>
  <c r="Q4015" i="10"/>
  <c r="Q3998" i="10"/>
  <c r="Q3995" i="10"/>
  <c r="Q3978" i="10"/>
  <c r="Q3961" i="10"/>
  <c r="R3958" i="10"/>
  <c r="Q3941" i="10"/>
  <c r="Q3924" i="10"/>
  <c r="Q3904" i="10"/>
  <c r="Q3887" i="10"/>
  <c r="Q3870" i="10"/>
  <c r="Q3867" i="10"/>
  <c r="Q3850" i="10"/>
  <c r="Q3842" i="10"/>
  <c r="Q3834" i="10"/>
  <c r="Q3826" i="10"/>
  <c r="Q3818" i="10"/>
  <c r="Q3810" i="10"/>
  <c r="Q3802" i="10"/>
  <c r="Q3794" i="10"/>
  <c r="Q3786" i="10"/>
  <c r="Q3778" i="10"/>
  <c r="Q3770" i="10"/>
  <c r="Q3762" i="10"/>
  <c r="Q4546" i="10"/>
  <c r="Q4494" i="10"/>
  <c r="Q4438" i="10"/>
  <c r="S4387" i="10"/>
  <c r="Q4378" i="10"/>
  <c r="Q4342" i="10"/>
  <c r="Q4335" i="10"/>
  <c r="Q4314" i="10"/>
  <c r="S4286" i="10"/>
  <c r="S4270" i="10"/>
  <c r="Q4247" i="10"/>
  <c r="S4238" i="10"/>
  <c r="R4234" i="10"/>
  <c r="Q4230" i="10"/>
  <c r="R4226" i="10"/>
  <c r="Q4215" i="10"/>
  <c r="Q4211" i="10"/>
  <c r="Q4197" i="10"/>
  <c r="Q4183" i="10"/>
  <c r="Q4179" i="10"/>
  <c r="S4172" i="10"/>
  <c r="Q4169" i="10"/>
  <c r="R4159" i="10"/>
  <c r="Q4156" i="10"/>
  <c r="R4149" i="10"/>
  <c r="Q4146" i="10"/>
  <c r="S4139" i="10"/>
  <c r="Q4136" i="10"/>
  <c r="T4106" i="10"/>
  <c r="R4100" i="10"/>
  <c r="S4072" i="10"/>
  <c r="S4069" i="10"/>
  <c r="S4066" i="10"/>
  <c r="S4063" i="10"/>
  <c r="S4060" i="10"/>
  <c r="S4057" i="10"/>
  <c r="R4054" i="10"/>
  <c r="Q4051" i="10"/>
  <c r="Q4048" i="10"/>
  <c r="Q4045" i="10"/>
  <c r="Q4042" i="10"/>
  <c r="Q4039" i="10"/>
  <c r="Q4036" i="10"/>
  <c r="Q4012" i="10"/>
  <c r="R4009" i="10"/>
  <c r="S4006" i="10"/>
  <c r="Q3992" i="10"/>
  <c r="R3989" i="10"/>
  <c r="S3986" i="10"/>
  <c r="T3983" i="10"/>
  <c r="Q3975" i="10"/>
  <c r="R3972" i="10"/>
  <c r="S3969" i="10"/>
  <c r="T3966" i="10"/>
  <c r="Q3958" i="10"/>
  <c r="Q3955" i="10"/>
  <c r="R3952" i="10"/>
  <c r="S3949" i="10"/>
  <c r="T3946" i="10"/>
  <c r="Q3938" i="10"/>
  <c r="R3935" i="10"/>
  <c r="S3932" i="10"/>
  <c r="T3929" i="10"/>
  <c r="Q3921" i="10"/>
  <c r="R3918" i="10"/>
  <c r="S3915" i="10"/>
  <c r="S3912" i="10"/>
  <c r="T3909" i="10"/>
  <c r="Q3901" i="10"/>
  <c r="R3898" i="10"/>
  <c r="S3895" i="10"/>
  <c r="T3892" i="10"/>
  <c r="Q3884" i="10"/>
  <c r="R3881" i="10"/>
  <c r="S3878" i="10"/>
  <c r="Q3864" i="10"/>
  <c r="R3861" i="10"/>
  <c r="S3858" i="10"/>
  <c r="T3855" i="10"/>
  <c r="Q4916" i="10"/>
  <c r="S4696" i="10"/>
  <c r="S4515" i="10"/>
  <c r="S4483" i="10"/>
  <c r="Q4415" i="10"/>
  <c r="Q4406" i="10"/>
  <c r="S4396" i="10"/>
  <c r="S4356" i="10"/>
  <c r="Q4349" i="10"/>
  <c r="S4327" i="10"/>
  <c r="Q4320" i="10"/>
  <c r="S4292" i="10"/>
  <c r="Q4286" i="10"/>
  <c r="Q4280" i="10"/>
  <c r="Q4270" i="10"/>
  <c r="Q4265" i="10"/>
  <c r="Q4238" i="10"/>
  <c r="Q4234" i="10"/>
  <c r="Q4226" i="10"/>
  <c r="Q4222" i="10"/>
  <c r="T4207" i="10"/>
  <c r="Q4204" i="10"/>
  <c r="T4175" i="10"/>
  <c r="R4172" i="10"/>
  <c r="S4165" i="10"/>
  <c r="Q4159" i="10"/>
  <c r="Q4149" i="10"/>
  <c r="Q4139" i="10"/>
  <c r="Q4126" i="10"/>
  <c r="Q4113" i="10"/>
  <c r="S4106" i="10"/>
  <c r="Q4100" i="10"/>
  <c r="T4084" i="10"/>
  <c r="R4072" i="10"/>
  <c r="R4069" i="10"/>
  <c r="R4066" i="10"/>
  <c r="R4063" i="10"/>
  <c r="R4060" i="10"/>
  <c r="Q4057" i="10"/>
  <c r="Q4054" i="10"/>
  <c r="T4020" i="10"/>
  <c r="Q4009" i="10"/>
  <c r="R4006" i="10"/>
  <c r="S4000" i="10"/>
  <c r="Q3989" i="10"/>
  <c r="R3986" i="10"/>
  <c r="S3983" i="10"/>
  <c r="Q3972" i="10"/>
  <c r="R3969" i="10"/>
  <c r="Q3952" i="10"/>
  <c r="R3949" i="10"/>
  <c r="S3946" i="10"/>
  <c r="Q3935" i="10"/>
  <c r="R3932" i="10"/>
  <c r="S3929" i="10"/>
  <c r="T3926" i="10"/>
  <c r="Q3918" i="10"/>
  <c r="Q3915" i="10"/>
  <c r="R3912" i="10"/>
  <c r="S3909" i="10"/>
  <c r="Q3898" i="10"/>
  <c r="R3895" i="10"/>
  <c r="S3892" i="10"/>
  <c r="Q3881" i="10"/>
  <c r="R3878" i="10"/>
  <c r="S3872" i="10"/>
  <c r="Q3861" i="10"/>
  <c r="R3858" i="10"/>
  <c r="S3855" i="10"/>
  <c r="T4637" i="10"/>
  <c r="R4617" i="10"/>
  <c r="R4597" i="10"/>
  <c r="S4577" i="10"/>
  <c r="Q4370" i="10"/>
  <c r="Q4334" i="10"/>
  <c r="Q4327" i="10"/>
  <c r="Q4306" i="10"/>
  <c r="Q4292" i="10"/>
  <c r="S4255" i="10"/>
  <c r="S4246" i="10"/>
  <c r="Q4242" i="10"/>
  <c r="S4229" i="10"/>
  <c r="Q4218" i="10"/>
  <c r="S4207" i="10"/>
  <c r="Q4200" i="10"/>
  <c r="Q4193" i="10"/>
  <c r="S4189" i="10"/>
  <c r="Q4186" i="10"/>
  <c r="S4182" i="10"/>
  <c r="S4175" i="10"/>
  <c r="Q4172" i="10"/>
  <c r="S4168" i="10"/>
  <c r="R4165" i="10"/>
  <c r="Q4162" i="10"/>
  <c r="S4155" i="10"/>
  <c r="Q4152" i="10"/>
  <c r="S4142" i="10"/>
  <c r="T4132" i="10"/>
  <c r="S4129" i="10"/>
  <c r="T4122" i="10"/>
  <c r="S4119" i="10"/>
  <c r="R4116" i="10"/>
  <c r="S4109" i="10"/>
  <c r="R4106" i="10"/>
  <c r="Q4103" i="10"/>
  <c r="S4096" i="10"/>
  <c r="S4093" i="10"/>
  <c r="S4090" i="10"/>
  <c r="S4087" i="10"/>
  <c r="S4084" i="10"/>
  <c r="S4081" i="10"/>
  <c r="R4078" i="10"/>
  <c r="Q4075" i="10"/>
  <c r="Q4072" i="10"/>
  <c r="Q4069" i="10"/>
  <c r="Q4066" i="10"/>
  <c r="Q4063" i="10"/>
  <c r="Q4060" i="10"/>
  <c r="S4032" i="10"/>
  <c r="S4029" i="10"/>
  <c r="S4026" i="10"/>
  <c r="S4023" i="10"/>
  <c r="S4020" i="10"/>
  <c r="S4017" i="10"/>
  <c r="T4014" i="10"/>
  <c r="Q4006" i="10"/>
  <c r="Q4003" i="10"/>
  <c r="R4000" i="10"/>
  <c r="S3997" i="10"/>
  <c r="T3994" i="10"/>
  <c r="Q3986" i="10"/>
  <c r="R3983" i="10"/>
  <c r="S3980" i="10"/>
  <c r="T3977" i="10"/>
  <c r="Q3969" i="10"/>
  <c r="R3966" i="10"/>
  <c r="S3963" i="10"/>
  <c r="S3960" i="10"/>
  <c r="T3957" i="10"/>
  <c r="Q3949" i="10"/>
  <c r="R3946" i="10"/>
  <c r="S3943" i="10"/>
  <c r="T3940" i="10"/>
  <c r="Q3932" i="10"/>
  <c r="R3929" i="10"/>
  <c r="S3926" i="10"/>
  <c r="Q3912" i="10"/>
  <c r="R3909" i="10"/>
  <c r="S3906" i="10"/>
  <c r="T3903" i="10"/>
  <c r="Q3895" i="10"/>
  <c r="R3892" i="10"/>
  <c r="S3889" i="10"/>
  <c r="T3886" i="10"/>
  <c r="Q3878" i="10"/>
  <c r="Q3875" i="10"/>
  <c r="R3872" i="10"/>
  <c r="S3869" i="10"/>
  <c r="T3866" i="10"/>
  <c r="S4459" i="10"/>
  <c r="S4395" i="10"/>
  <c r="Q4376" i="10"/>
  <c r="S4362" i="10"/>
  <c r="S4348" i="10"/>
  <c r="Q4341" i="10"/>
  <c r="S4319" i="10"/>
  <c r="Q4312" i="10"/>
  <c r="S4298" i="10"/>
  <c r="S4285" i="10"/>
  <c r="S4279" i="10"/>
  <c r="S4274" i="10"/>
  <c r="S4269" i="10"/>
  <c r="Q4264" i="10"/>
  <c r="Q4260" i="10"/>
  <c r="R4255" i="10"/>
  <c r="S4250" i="10"/>
  <c r="Q4246" i="10"/>
  <c r="S4237" i="10"/>
  <c r="R4229" i="10"/>
  <c r="S4221" i="10"/>
  <c r="Q4214" i="10"/>
  <c r="R4207" i="10"/>
  <c r="R4189" i="10"/>
  <c r="Q4182" i="10"/>
  <c r="R4175" i="10"/>
  <c r="R4168" i="10"/>
  <c r="Q4165" i="10"/>
  <c r="Q4155" i="10"/>
  <c r="T4145" i="10"/>
  <c r="Q4142" i="10"/>
  <c r="S4132" i="10"/>
  <c r="Q4129" i="10"/>
  <c r="S4122" i="10"/>
  <c r="R4119" i="10"/>
  <c r="Q4116" i="10"/>
  <c r="S4112" i="10"/>
  <c r="R4109" i="10"/>
  <c r="Q4106" i="10"/>
  <c r="R4096" i="10"/>
  <c r="R4093" i="10"/>
  <c r="R4090" i="10"/>
  <c r="R4087" i="10"/>
  <c r="R4084" i="10"/>
  <c r="Q4081" i="10"/>
  <c r="Q4078" i="10"/>
  <c r="T4044" i="10"/>
  <c r="R4032" i="10"/>
  <c r="R4029" i="10"/>
  <c r="R4026" i="10"/>
  <c r="R4023" i="10"/>
  <c r="R4020" i="10"/>
  <c r="R4017" i="10"/>
  <c r="Q4000" i="10"/>
  <c r="R3997" i="10"/>
  <c r="S3994" i="10"/>
  <c r="Q3983" i="10"/>
  <c r="R3980" i="10"/>
  <c r="S3977" i="10"/>
  <c r="T3974" i="10"/>
  <c r="Q3966" i="10"/>
  <c r="Q3963" i="10"/>
  <c r="R3960" i="10"/>
  <c r="S3957" i="10"/>
  <c r="Q3946" i="10"/>
  <c r="R3943" i="10"/>
  <c r="S3940" i="10"/>
  <c r="Q3929" i="10"/>
  <c r="R3926" i="10"/>
  <c r="S3920" i="10"/>
  <c r="Q3909" i="10"/>
  <c r="R3906" i="10"/>
  <c r="S3903" i="10"/>
  <c r="Q3892" i="10"/>
  <c r="R3889" i="10"/>
  <c r="Q3872" i="10"/>
  <c r="R3869" i="10"/>
  <c r="S3866" i="10"/>
  <c r="Q3855" i="10"/>
  <c r="R3852" i="10"/>
  <c r="S3849" i="10"/>
  <c r="Q3844" i="10"/>
  <c r="S3841" i="10"/>
  <c r="Q3836" i="10"/>
  <c r="S3833" i="10"/>
  <c r="Q3828" i="10"/>
  <c r="S3825" i="10"/>
  <c r="Q3820" i="10"/>
  <c r="S3817" i="10"/>
  <c r="Q3812" i="10"/>
  <c r="S3809" i="10"/>
  <c r="Q3804" i="10"/>
  <c r="S3801" i="10"/>
  <c r="Q3796" i="10"/>
  <c r="S3793" i="10"/>
  <c r="Q3788" i="10"/>
  <c r="S3785" i="10"/>
  <c r="Q3780" i="10"/>
  <c r="Q4838" i="10"/>
  <c r="Q4681" i="10"/>
  <c r="R4543" i="10"/>
  <c r="Q4502" i="10"/>
  <c r="Q4470" i="10"/>
  <c r="S4435" i="10"/>
  <c r="Q4423" i="10"/>
  <c r="Q4414" i="10"/>
  <c r="S4404" i="10"/>
  <c r="Q4362" i="10"/>
  <c r="S4333" i="10"/>
  <c r="Q4326" i="10"/>
  <c r="Q4319" i="10"/>
  <c r="Q4298" i="10"/>
  <c r="S4291" i="10"/>
  <c r="Q4285" i="10"/>
  <c r="R4279" i="10"/>
  <c r="Q4274" i="10"/>
  <c r="Q4269" i="10"/>
  <c r="Q4255" i="10"/>
  <c r="R4250" i="10"/>
  <c r="R4237" i="10"/>
  <c r="S4233" i="10"/>
  <c r="Q4229" i="10"/>
  <c r="S4225" i="10"/>
  <c r="R4221" i="10"/>
  <c r="S4210" i="10"/>
  <c r="Q4207" i="10"/>
  <c r="Q4203" i="10"/>
  <c r="S4196" i="10"/>
  <c r="S4192" i="10"/>
  <c r="Q4189" i="10"/>
  <c r="S4178" i="10"/>
  <c r="Q4175" i="10"/>
  <c r="S4171" i="10"/>
  <c r="Q4168" i="10"/>
  <c r="S4158" i="10"/>
  <c r="T4148" i="10"/>
  <c r="S4145" i="10"/>
  <c r="S4135" i="10"/>
  <c r="R4132" i="10"/>
  <c r="S4125" i="10"/>
  <c r="R4122" i="10"/>
  <c r="Q4119" i="10"/>
  <c r="R4112" i="10"/>
  <c r="Q4109" i="10"/>
  <c r="Q4099" i="10"/>
  <c r="Q4096" i="10"/>
  <c r="Q4093" i="10"/>
  <c r="Q4090" i="10"/>
  <c r="Q4087" i="10"/>
  <c r="Q4084" i="10"/>
  <c r="S4056" i="10"/>
  <c r="S4053" i="10"/>
  <c r="S4050" i="10"/>
  <c r="S4047" i="10"/>
  <c r="S4044" i="10"/>
  <c r="S4041" i="10"/>
  <c r="R4038" i="10"/>
  <c r="Q4035" i="10"/>
  <c r="Q4032" i="10"/>
  <c r="Q4029" i="10"/>
  <c r="Q4026" i="10"/>
  <c r="Q4023" i="10"/>
  <c r="Q4020" i="10"/>
  <c r="Q4017" i="10"/>
  <c r="R4014" i="10"/>
  <c r="S4011" i="10"/>
  <c r="S4008" i="10"/>
  <c r="Q3997" i="10"/>
  <c r="R3994" i="10"/>
  <c r="S3991" i="10"/>
  <c r="Q3980" i="10"/>
  <c r="R3977" i="10"/>
  <c r="S3974" i="10"/>
  <c r="Q3960" i="10"/>
  <c r="R3957" i="10"/>
  <c r="S3954" i="10"/>
  <c r="Q3943" i="10"/>
  <c r="R3940" i="10"/>
  <c r="S3937" i="10"/>
  <c r="T3934" i="10"/>
  <c r="Q3926" i="10"/>
  <c r="Q3923" i="10"/>
  <c r="R3920" i="10"/>
  <c r="S3917" i="10"/>
  <c r="Q3906" i="10"/>
  <c r="R3903" i="10"/>
  <c r="S3900" i="10"/>
  <c r="Q3889" i="10"/>
  <c r="R3886" i="10"/>
  <c r="S3883" i="10"/>
  <c r="S3880" i="10"/>
  <c r="Q3869" i="10"/>
  <c r="R3866" i="10"/>
  <c r="S3863" i="10"/>
  <c r="Q3852" i="10"/>
  <c r="R3849" i="10"/>
  <c r="R3841" i="10"/>
  <c r="R3833" i="10"/>
  <c r="R3825" i="10"/>
  <c r="R3817" i="10"/>
  <c r="R3809" i="10"/>
  <c r="R3801" i="10"/>
  <c r="R3793" i="10"/>
  <c r="R3785" i="10"/>
  <c r="R3777" i="10"/>
  <c r="R3769" i="10"/>
  <c r="R3761" i="10"/>
  <c r="R3753" i="10"/>
  <c r="R3745" i="10"/>
  <c r="R3737" i="10"/>
  <c r="R3729" i="10"/>
  <c r="R3721" i="10"/>
  <c r="R3713" i="10"/>
  <c r="R3705" i="10"/>
  <c r="R3697" i="10"/>
  <c r="R3689" i="10"/>
  <c r="R3681" i="10"/>
  <c r="R3673" i="10"/>
  <c r="Q4563" i="10"/>
  <c r="S4523" i="10"/>
  <c r="S4491" i="10"/>
  <c r="Q4446" i="10"/>
  <c r="Q4383" i="10"/>
  <c r="S4375" i="10"/>
  <c r="Q4368" i="10"/>
  <c r="S4354" i="10"/>
  <c r="S4347" i="10"/>
  <c r="S4340" i="10"/>
  <c r="Q4333" i="10"/>
  <c r="S4311" i="10"/>
  <c r="Q4304" i="10"/>
  <c r="Q4279" i="10"/>
  <c r="Q4250" i="10"/>
  <c r="S4241" i="10"/>
  <c r="Q4237" i="10"/>
  <c r="Q4233" i="10"/>
  <c r="Q4225" i="10"/>
  <c r="Q4221" i="10"/>
  <c r="S4217" i="10"/>
  <c r="R4210" i="10"/>
  <c r="Q4196" i="10"/>
  <c r="R4192" i="10"/>
  <c r="S4185" i="10"/>
  <c r="R4178" i="10"/>
  <c r="Q4171" i="10"/>
  <c r="Q4158" i="10"/>
  <c r="Q4145" i="10"/>
  <c r="R4135" i="10"/>
  <c r="Q4132" i="10"/>
  <c r="R4125" i="10"/>
  <c r="Q4122" i="10"/>
  <c r="Q4112" i="10"/>
  <c r="S4102" i="10"/>
  <c r="R4056" i="10"/>
  <c r="R4053" i="10"/>
  <c r="R4050" i="10"/>
  <c r="R4047" i="10"/>
  <c r="R4044" i="10"/>
  <c r="Q4041" i="10"/>
  <c r="Q4038" i="10"/>
  <c r="Q4014" i="10"/>
  <c r="Q4011" i="10"/>
  <c r="R4008" i="10"/>
  <c r="Q3994" i="10"/>
  <c r="R3991" i="10"/>
  <c r="Q3977" i="10"/>
  <c r="R3974" i="10"/>
  <c r="Q3957" i="10"/>
  <c r="R3954" i="10"/>
  <c r="Q3940" i="10"/>
  <c r="R3937" i="10"/>
  <c r="Q3920" i="10"/>
  <c r="R3917" i="10"/>
  <c r="Q3903" i="10"/>
  <c r="R3900" i="10"/>
  <c r="Q3886" i="10"/>
  <c r="Q3883" i="10"/>
  <c r="R3880" i="10"/>
  <c r="Q3866" i="10"/>
  <c r="R3863" i="10"/>
  <c r="Q3849" i="10"/>
  <c r="Q3841" i="10"/>
  <c r="Q3833" i="10"/>
  <c r="Q3825" i="10"/>
  <c r="Q3817" i="10"/>
  <c r="Q3809" i="10"/>
  <c r="Q3801" i="10"/>
  <c r="Q3793" i="10"/>
  <c r="Q3785" i="10"/>
  <c r="Q3777" i="10"/>
  <c r="Q3769" i="10"/>
  <c r="Q3761" i="10"/>
  <c r="Q3753" i="10"/>
  <c r="Q3745" i="10"/>
  <c r="Q3737" i="10"/>
  <c r="Q3729" i="10"/>
  <c r="Q3721" i="10"/>
  <c r="Q3713" i="10"/>
  <c r="Q3705" i="10"/>
  <c r="Q3697" i="10"/>
  <c r="Q3689" i="10"/>
  <c r="Q3681" i="10"/>
  <c r="Q3673" i="10"/>
  <c r="Q3665" i="10"/>
  <c r="Q3657" i="10"/>
  <c r="S4705" i="10"/>
  <c r="S4403" i="10"/>
  <c r="Q4375" i="10"/>
  <c r="Q4354" i="10"/>
  <c r="Q4318" i="10"/>
  <c r="Q4311" i="10"/>
  <c r="S4254" i="10"/>
  <c r="Q4245" i="10"/>
  <c r="Q4241" i="10"/>
  <c r="Q4217" i="10"/>
  <c r="S4213" i="10"/>
  <c r="Q4210" i="10"/>
  <c r="Q4192" i="10"/>
  <c r="Q4185" i="10"/>
  <c r="S4181" i="10"/>
  <c r="Q4178" i="10"/>
  <c r="T4164" i="10"/>
  <c r="T4154" i="10"/>
  <c r="S4151" i="10"/>
  <c r="R4148" i="10"/>
  <c r="S4141" i="10"/>
  <c r="Q4135" i="10"/>
  <c r="Q4125" i="10"/>
  <c r="Q4115" i="10"/>
  <c r="Q4102" i="10"/>
  <c r="S4080" i="10"/>
  <c r="S4077" i="10"/>
  <c r="S4074" i="10"/>
  <c r="S4071" i="10"/>
  <c r="R4062" i="10"/>
  <c r="Q4059" i="10"/>
  <c r="Q4056" i="10"/>
  <c r="Q4053" i="10"/>
  <c r="Q4050" i="10"/>
  <c r="Q4047" i="10"/>
  <c r="Q4044" i="10"/>
  <c r="Q4008" i="10"/>
  <c r="S4002" i="10"/>
  <c r="T3999" i="10"/>
  <c r="Q3991" i="10"/>
  <c r="S3985" i="10"/>
  <c r="T3982" i="10"/>
  <c r="Q3974" i="10"/>
  <c r="Q3971" i="10"/>
  <c r="S3965" i="10"/>
  <c r="T3962" i="10"/>
  <c r="Q3954" i="10"/>
  <c r="S3948" i="10"/>
  <c r="T3945" i="10"/>
  <c r="Q3937" i="10"/>
  <c r="R3934" i="10"/>
  <c r="S3928" i="10"/>
  <c r="T3925" i="10"/>
  <c r="Q3917" i="10"/>
  <c r="S3911" i="10"/>
  <c r="T3908" i="10"/>
  <c r="Q3900" i="10"/>
  <c r="Q3880" i="10"/>
  <c r="S3874" i="10"/>
  <c r="T3871" i="10"/>
  <c r="Q3863" i="10"/>
  <c r="S3857" i="10"/>
  <c r="T3854" i="10"/>
  <c r="T3843" i="10"/>
  <c r="R4753" i="10"/>
  <c r="R4742" i="10"/>
  <c r="S4594" i="10"/>
  <c r="Q4422" i="10"/>
  <c r="S4412" i="10"/>
  <c r="Q4382" i="10"/>
  <c r="S4367" i="10"/>
  <c r="Q4360" i="10"/>
  <c r="S4332" i="10"/>
  <c r="Q4325" i="10"/>
  <c r="S4303" i="10"/>
  <c r="Q4296" i="10"/>
  <c r="Q4290" i="10"/>
  <c r="Q4284" i="10"/>
  <c r="S4278" i="10"/>
  <c r="S4258" i="10"/>
  <c r="Q4254" i="10"/>
  <c r="Q4232" i="10"/>
  <c r="T4228" i="10"/>
  <c r="S4224" i="10"/>
  <c r="R4213" i="10"/>
  <c r="Q4206" i="10"/>
  <c r="S4195" i="10"/>
  <c r="T4188" i="10"/>
  <c r="R4181" i="10"/>
  <c r="Q4174" i="10"/>
  <c r="S4164" i="10"/>
  <c r="Q4161" i="10"/>
  <c r="S4154" i="10"/>
  <c r="R4151" i="10"/>
  <c r="Q4148" i="10"/>
  <c r="S4144" i="10"/>
  <c r="R4141" i="10"/>
  <c r="Q4138" i="10"/>
  <c r="S4131" i="10"/>
  <c r="Q4128" i="10"/>
  <c r="T4108" i="10"/>
  <c r="T4092" i="10"/>
  <c r="S4086" i="10"/>
  <c r="S4083" i="10"/>
  <c r="R4080" i="10"/>
  <c r="R4077" i="10"/>
  <c r="R4074" i="10"/>
  <c r="R4071" i="10"/>
  <c r="Q4065" i="10"/>
  <c r="Q4062" i="10"/>
  <c r="T4028" i="10"/>
  <c r="T4025" i="10"/>
  <c r="S4022" i="10"/>
  <c r="S4019" i="10"/>
  <c r="S4016" i="10"/>
  <c r="Q4005" i="10"/>
  <c r="R4002" i="10"/>
  <c r="S3999" i="10"/>
  <c r="Q3988" i="10"/>
  <c r="R3985" i="10"/>
  <c r="S3982" i="10"/>
  <c r="T3979" i="10"/>
  <c r="Q3968" i="10"/>
  <c r="R3965" i="10"/>
  <c r="S3962" i="10"/>
  <c r="Q3951" i="10"/>
  <c r="R3948" i="10"/>
  <c r="S3945" i="10"/>
  <c r="T3942" i="10"/>
  <c r="Q3934" i="10"/>
  <c r="Q3931" i="10"/>
  <c r="R3928" i="10"/>
  <c r="S3925" i="10"/>
  <c r="Q3914" i="10"/>
  <c r="R3911" i="10"/>
  <c r="S3908" i="10"/>
  <c r="Q3897" i="10"/>
  <c r="S3891" i="10"/>
  <c r="S3888" i="10"/>
  <c r="Q3877" i="10"/>
  <c r="R3874" i="10"/>
  <c r="S3871" i="10"/>
  <c r="Q3860" i="10"/>
  <c r="R3857" i="10"/>
  <c r="S3854" i="10"/>
  <c r="T3851" i="10"/>
  <c r="Q3846" i="10"/>
  <c r="S3843" i="10"/>
  <c r="Q3838" i="10"/>
  <c r="S3835" i="10"/>
  <c r="Q3830" i="10"/>
  <c r="S3827" i="10"/>
  <c r="Q3822" i="10"/>
  <c r="S3819" i="10"/>
  <c r="Q3814" i="10"/>
  <c r="S3811" i="10"/>
  <c r="Q3806" i="10"/>
  <c r="Q3798" i="10"/>
  <c r="Q3790" i="10"/>
  <c r="Q3782" i="10"/>
  <c r="Q3774" i="10"/>
  <c r="Q3766" i="10"/>
  <c r="Q3758" i="10"/>
  <c r="Q3750" i="10"/>
  <c r="Q3742" i="10"/>
  <c r="Q3734" i="10"/>
  <c r="Q3726" i="10"/>
  <c r="Q3718" i="10"/>
  <c r="Q3710" i="10"/>
  <c r="Q3702" i="10"/>
  <c r="Q3694" i="10"/>
  <c r="Q3686" i="10"/>
  <c r="Q3678" i="10"/>
  <c r="Q3670" i="10"/>
  <c r="Q3662" i="10"/>
  <c r="Q3654" i="10"/>
  <c r="Q3646" i="10"/>
  <c r="Q3638" i="10"/>
  <c r="Q3630" i="10"/>
  <c r="R4656" i="10"/>
  <c r="T4634" i="10"/>
  <c r="S4614" i="10"/>
  <c r="Q4583" i="10"/>
  <c r="Q4510" i="10"/>
  <c r="Q4478" i="10"/>
  <c r="S4467" i="10"/>
  <c r="Q4391" i="10"/>
  <c r="Q4374" i="10"/>
  <c r="Q4367" i="10"/>
  <c r="Q4346" i="10"/>
  <c r="S4317" i="10"/>
  <c r="Q4310" i="10"/>
  <c r="Q4303" i="10"/>
  <c r="Q4278" i="10"/>
  <c r="Q4273" i="10"/>
  <c r="Q4268" i="10"/>
  <c r="Q4263" i="10"/>
  <c r="R4258" i="10"/>
  <c r="S4249" i="10"/>
  <c r="Q4240" i="10"/>
  <c r="T4236" i="10"/>
  <c r="S4228" i="10"/>
  <c r="Q4224" i="10"/>
  <c r="T4220" i="10"/>
  <c r="Q4213" i="10"/>
  <c r="Q4199" i="10"/>
  <c r="Q4195" i="10"/>
  <c r="S4188" i="10"/>
  <c r="Q4181" i="10"/>
  <c r="R4164" i="10"/>
  <c r="R4154" i="10"/>
  <c r="Q4151" i="10"/>
  <c r="R4144" i="10"/>
  <c r="Q4141" i="10"/>
  <c r="Q4131" i="10"/>
  <c r="T4121" i="10"/>
  <c r="Q4118" i="10"/>
  <c r="S4108" i="10"/>
  <c r="Q4105" i="10"/>
  <c r="S4092" i="10"/>
  <c r="S4089" i="10"/>
  <c r="R4086" i="10"/>
  <c r="Q4083" i="10"/>
  <c r="Q4080" i="10"/>
  <c r="Q4077" i="10"/>
  <c r="Q4074" i="10"/>
  <c r="Q4071" i="10"/>
  <c r="Q4068" i="10"/>
  <c r="S4028" i="10"/>
  <c r="S4025" i="10"/>
  <c r="R4022" i="10"/>
  <c r="Q4019" i="10"/>
  <c r="R4016" i="10"/>
  <c r="Q4002" i="10"/>
  <c r="R3999" i="10"/>
  <c r="Q3985" i="10"/>
  <c r="R3982" i="10"/>
  <c r="S3979" i="10"/>
  <c r="Q3965" i="10"/>
  <c r="R3962" i="10"/>
  <c r="Q3948" i="10"/>
  <c r="R3945" i="10"/>
  <c r="S3942" i="10"/>
  <c r="Q3928" i="10"/>
  <c r="R3925" i="10"/>
  <c r="Q3911" i="10"/>
  <c r="R3908" i="10"/>
  <c r="Q3894" i="10"/>
  <c r="Q3891" i="10"/>
  <c r="R3888" i="10"/>
  <c r="Q3874" i="10"/>
  <c r="R3871" i="10"/>
  <c r="Q3857" i="10"/>
  <c r="R3854" i="10"/>
  <c r="S3851" i="10"/>
  <c r="R3843" i="10"/>
  <c r="R3835" i="10"/>
  <c r="R3827" i="10"/>
  <c r="R3819" i="10"/>
  <c r="R3811" i="10"/>
  <c r="R3803" i="10"/>
  <c r="R3795" i="10"/>
  <c r="R3787" i="10"/>
  <c r="R3779" i="10"/>
  <c r="R3771" i="10"/>
  <c r="R3763" i="10"/>
  <c r="R3755" i="10"/>
  <c r="R3747" i="10"/>
  <c r="R3739" i="10"/>
  <c r="R3731" i="10"/>
  <c r="R3723" i="10"/>
  <c r="R3715" i="10"/>
  <c r="R3707" i="10"/>
  <c r="R3699" i="10"/>
  <c r="R3691" i="10"/>
  <c r="R3683" i="10"/>
  <c r="R3675" i="10"/>
  <c r="R3667" i="10"/>
  <c r="R3659" i="10"/>
  <c r="R3651" i="10"/>
  <c r="R3643" i="10"/>
  <c r="R3611" i="10"/>
  <c r="R3603" i="10"/>
  <c r="R3595" i="10"/>
  <c r="R3587" i="10"/>
  <c r="S4359" i="10"/>
  <c r="S4209" i="10"/>
  <c r="R4098" i="10"/>
  <c r="Q3999" i="10"/>
  <c r="T3990" i="10"/>
  <c r="R3942" i="10"/>
  <c r="T3849" i="10"/>
  <c r="S3832" i="10"/>
  <c r="T3820" i="10"/>
  <c r="Q3815" i="10"/>
  <c r="S3780" i="10"/>
  <c r="Q3771" i="10"/>
  <c r="Q3757" i="10"/>
  <c r="Q3749" i="10"/>
  <c r="Q3741" i="10"/>
  <c r="Q3733" i="10"/>
  <c r="Q3725" i="10"/>
  <c r="Q3717" i="10"/>
  <c r="Q3709" i="10"/>
  <c r="Q3701" i="10"/>
  <c r="Q3693" i="10"/>
  <c r="Q3685" i="10"/>
  <c r="Q3677" i="10"/>
  <c r="Q3669" i="10"/>
  <c r="Q3658" i="10"/>
  <c r="R3644" i="10"/>
  <c r="Q3641" i="10"/>
  <c r="R3634" i="10"/>
  <c r="R3631" i="10"/>
  <c r="Q3628" i="10"/>
  <c r="R3597" i="10"/>
  <c r="R3594" i="10"/>
  <c r="R3591" i="10"/>
  <c r="R3588" i="10"/>
  <c r="R3585" i="10"/>
  <c r="R3582" i="10"/>
  <c r="Q3565" i="10"/>
  <c r="R3562" i="10"/>
  <c r="Q3548" i="10"/>
  <c r="R3545" i="10"/>
  <c r="Q3531" i="10"/>
  <c r="Q3528" i="10"/>
  <c r="R3525" i="10"/>
  <c r="Q3511" i="10"/>
  <c r="R3508" i="10"/>
  <c r="Q3494" i="10"/>
  <c r="R3491" i="10"/>
  <c r="Q3474" i="10"/>
  <c r="R3471" i="10"/>
  <c r="Q3457" i="10"/>
  <c r="R3454" i="10"/>
  <c r="Q3437" i="10"/>
  <c r="R3434" i="10"/>
  <c r="Q3420" i="10"/>
  <c r="R3417" i="10"/>
  <c r="Q3403" i="10"/>
  <c r="R3400" i="10"/>
  <c r="R3392" i="10"/>
  <c r="R3384" i="10"/>
  <c r="R3360" i="10"/>
  <c r="R3352" i="10"/>
  <c r="R3328" i="10"/>
  <c r="R3312" i="10"/>
  <c r="R3296" i="10"/>
  <c r="R3288" i="10"/>
  <c r="R3272" i="10"/>
  <c r="R3264" i="10"/>
  <c r="R3248" i="10"/>
  <c r="R3240" i="10"/>
  <c r="R3232" i="10"/>
  <c r="R3208" i="10"/>
  <c r="R3200" i="10"/>
  <c r="R3184" i="10"/>
  <c r="R3176" i="10"/>
  <c r="R3144" i="10"/>
  <c r="R3136" i="10"/>
  <c r="R3120" i="10"/>
  <c r="R3112" i="10"/>
  <c r="R3080" i="10"/>
  <c r="R3072" i="10"/>
  <c r="T4666" i="10"/>
  <c r="T4244" i="10"/>
  <c r="S4160" i="10"/>
  <c r="R4108" i="10"/>
  <c r="Q4086" i="10"/>
  <c r="R4040" i="10"/>
  <c r="Q3979" i="10"/>
  <c r="S3865" i="10"/>
  <c r="S3820" i="10"/>
  <c r="Q3803" i="10"/>
  <c r="R3791" i="10"/>
  <c r="T3785" i="10"/>
  <c r="R3780" i="10"/>
  <c r="T3761" i="10"/>
  <c r="T3753" i="10"/>
  <c r="T3745" i="10"/>
  <c r="T3737" i="10"/>
  <c r="T3729" i="10"/>
  <c r="T3721" i="10"/>
  <c r="T3713" i="10"/>
  <c r="T3705" i="10"/>
  <c r="T3697" i="10"/>
  <c r="T3689" i="10"/>
  <c r="T3681" i="10"/>
  <c r="T3673" i="10"/>
  <c r="T3665" i="10"/>
  <c r="S3647" i="10"/>
  <c r="Q3644" i="10"/>
  <c r="Q3634" i="10"/>
  <c r="Q3631" i="10"/>
  <c r="S3621" i="10"/>
  <c r="S3618" i="10"/>
  <c r="S3615" i="10"/>
  <c r="S3606" i="10"/>
  <c r="S3603" i="10"/>
  <c r="Q3600" i="10"/>
  <c r="Q3597" i="10"/>
  <c r="Q3594" i="10"/>
  <c r="Q3591" i="10"/>
  <c r="Q3588" i="10"/>
  <c r="Q3585" i="10"/>
  <c r="Q3582" i="10"/>
  <c r="R3579" i="10"/>
  <c r="S3576" i="10"/>
  <c r="Q3562" i="10"/>
  <c r="R3559" i="10"/>
  <c r="Q3545" i="10"/>
  <c r="R3542" i="10"/>
  <c r="S3539" i="10"/>
  <c r="Q3525" i="10"/>
  <c r="R3522" i="10"/>
  <c r="Q3508" i="10"/>
  <c r="R3505" i="10"/>
  <c r="Q3491" i="10"/>
  <c r="Q3488" i="10"/>
  <c r="R3485" i="10"/>
  <c r="Q3471" i="10"/>
  <c r="R3468" i="10"/>
  <c r="Q3454" i="10"/>
  <c r="R3451" i="10"/>
  <c r="S3448" i="10"/>
  <c r="Q3434" i="10"/>
  <c r="R3431" i="10"/>
  <c r="Q3417" i="10"/>
  <c r="R3414" i="10"/>
  <c r="S3411" i="10"/>
  <c r="S4443" i="10"/>
  <c r="S4220" i="10"/>
  <c r="S4170" i="10"/>
  <c r="R4028" i="10"/>
  <c r="R3922" i="10"/>
  <c r="R3855" i="10"/>
  <c r="Q3843" i="10"/>
  <c r="R3820" i="10"/>
  <c r="S3808" i="10"/>
  <c r="T3796" i="10"/>
  <c r="Q3791" i="10"/>
  <c r="Q3775" i="10"/>
  <c r="S3761" i="10"/>
  <c r="S3753" i="10"/>
  <c r="S3745" i="10"/>
  <c r="S3737" i="10"/>
  <c r="S3729" i="10"/>
  <c r="S3721" i="10"/>
  <c r="S3713" i="10"/>
  <c r="S3705" i="10"/>
  <c r="S3697" i="10"/>
  <c r="S3689" i="10"/>
  <c r="S3681" i="10"/>
  <c r="S3673" i="10"/>
  <c r="S3665" i="10"/>
  <c r="Q3661" i="10"/>
  <c r="S3650" i="10"/>
  <c r="R3647" i="10"/>
  <c r="Q3637" i="10"/>
  <c r="S3624" i="10"/>
  <c r="R3621" i="10"/>
  <c r="R3618" i="10"/>
  <c r="R3615" i="10"/>
  <c r="R3606" i="10"/>
  <c r="Q3603" i="10"/>
  <c r="Q3579" i="10"/>
  <c r="Q3576" i="10"/>
  <c r="S3570" i="10"/>
  <c r="Q3559" i="10"/>
  <c r="S3553" i="10"/>
  <c r="Q3542" i="10"/>
  <c r="R3539" i="10"/>
  <c r="S3536" i="10"/>
  <c r="S3533" i="10"/>
  <c r="Q3522" i="10"/>
  <c r="S3516" i="10"/>
  <c r="Q3505" i="10"/>
  <c r="S3499" i="10"/>
  <c r="T3496" i="10"/>
  <c r="Q3485" i="10"/>
  <c r="S3479" i="10"/>
  <c r="Q3468" i="10"/>
  <c r="S3462" i="10"/>
  <c r="T3459" i="10"/>
  <c r="Q3451" i="10"/>
  <c r="Q3448" i="10"/>
  <c r="S3442" i="10"/>
  <c r="Q3431" i="10"/>
  <c r="S3425" i="10"/>
  <c r="T4049" i="10"/>
  <c r="Q4016" i="10"/>
  <c r="S3848" i="10"/>
  <c r="R3831" i="10"/>
  <c r="T3825" i="10"/>
  <c r="S3796" i="10"/>
  <c r="Q3765" i="10"/>
  <c r="T3756" i="10"/>
  <c r="T3748" i="10"/>
  <c r="T3740" i="10"/>
  <c r="T3732" i="10"/>
  <c r="T3724" i="10"/>
  <c r="T3716" i="10"/>
  <c r="T3708" i="10"/>
  <c r="T3700" i="10"/>
  <c r="T3692" i="10"/>
  <c r="T3684" i="10"/>
  <c r="T3676" i="10"/>
  <c r="T3668" i="10"/>
  <c r="R3665" i="10"/>
  <c r="T3657" i="10"/>
  <c r="R3650" i="10"/>
  <c r="Q3647" i="10"/>
  <c r="Q3624" i="10"/>
  <c r="Q3621" i="10"/>
  <c r="Q3618" i="10"/>
  <c r="Q3615" i="10"/>
  <c r="Q3612" i="10"/>
  <c r="Q3609" i="10"/>
  <c r="Q3606" i="10"/>
  <c r="Q3573" i="10"/>
  <c r="R3570" i="10"/>
  <c r="Q3556" i="10"/>
  <c r="R3553" i="10"/>
  <c r="Q3539" i="10"/>
  <c r="Q3536" i="10"/>
  <c r="R3533" i="10"/>
  <c r="Q3519" i="10"/>
  <c r="R3516" i="10"/>
  <c r="Q3502" i="10"/>
  <c r="R3499" i="10"/>
  <c r="S3496" i="10"/>
  <c r="Q3482" i="10"/>
  <c r="R3479" i="10"/>
  <c r="Q3465" i="10"/>
  <c r="R3462" i="10"/>
  <c r="S3459" i="10"/>
  <c r="Q3445" i="10"/>
  <c r="R3442" i="10"/>
  <c r="Q3428" i="10"/>
  <c r="R3425" i="10"/>
  <c r="Q3411" i="10"/>
  <c r="Q3408" i="10"/>
  <c r="R3405" i="10"/>
  <c r="S4283" i="10"/>
  <c r="R3959" i="10"/>
  <c r="S3902" i="10"/>
  <c r="S3882" i="10"/>
  <c r="T3836" i="10"/>
  <c r="Q3831" i="10"/>
  <c r="R3796" i="10"/>
  <c r="S3784" i="10"/>
  <c r="Q3779" i="10"/>
  <c r="S3756" i="10"/>
  <c r="S3748" i="10"/>
  <c r="S3740" i="10"/>
  <c r="S3732" i="10"/>
  <c r="S3724" i="10"/>
  <c r="S3716" i="10"/>
  <c r="S3708" i="10"/>
  <c r="S3700" i="10"/>
  <c r="S3692" i="10"/>
  <c r="S3684" i="10"/>
  <c r="S3676" i="10"/>
  <c r="S3668" i="10"/>
  <c r="S3657" i="10"/>
  <c r="Q3650" i="10"/>
  <c r="Q3627" i="10"/>
  <c r="Q3570" i="10"/>
  <c r="Q3553" i="10"/>
  <c r="Q3533" i="10"/>
  <c r="Q3516" i="10"/>
  <c r="Q3499" i="10"/>
  <c r="Q3496" i="10"/>
  <c r="Q3479" i="10"/>
  <c r="Q3462" i="10"/>
  <c r="R3459" i="10"/>
  <c r="Q3442" i="10"/>
  <c r="Q3425" i="10"/>
  <c r="Q3405" i="10"/>
  <c r="R3394" i="10"/>
  <c r="R3386" i="10"/>
  <c r="R3378" i="10"/>
  <c r="R3370" i="10"/>
  <c r="R3362" i="10"/>
  <c r="R3354" i="10"/>
  <c r="R3346" i="10"/>
  <c r="R3338" i="10"/>
  <c r="R3330" i="10"/>
  <c r="R3322" i="10"/>
  <c r="S4253" i="10"/>
  <c r="R4095" i="10"/>
  <c r="R4037" i="10"/>
  <c r="R3996" i="10"/>
  <c r="Q3854" i="10"/>
  <c r="S3836" i="10"/>
  <c r="Q3819" i="10"/>
  <c r="R3807" i="10"/>
  <c r="T3801" i="10"/>
  <c r="T3764" i="10"/>
  <c r="R3756" i="10"/>
  <c r="R3748" i="10"/>
  <c r="R3740" i="10"/>
  <c r="R3732" i="10"/>
  <c r="R3724" i="10"/>
  <c r="R3716" i="10"/>
  <c r="R3708" i="10"/>
  <c r="R3700" i="10"/>
  <c r="R3692" i="10"/>
  <c r="R3684" i="10"/>
  <c r="R3676" i="10"/>
  <c r="R3668" i="10"/>
  <c r="T3660" i="10"/>
  <c r="R3657" i="10"/>
  <c r="Q3653" i="10"/>
  <c r="Q3643" i="10"/>
  <c r="S3633" i="10"/>
  <c r="S3605" i="10"/>
  <c r="S3602" i="10"/>
  <c r="S3599" i="10"/>
  <c r="S3596" i="10"/>
  <c r="S3593" i="10"/>
  <c r="S3590" i="10"/>
  <c r="Q3584" i="10"/>
  <c r="R3581" i="10"/>
  <c r="S3578" i="10"/>
  <c r="Q3567" i="10"/>
  <c r="R3564" i="10"/>
  <c r="S3561" i="10"/>
  <c r="Q3550" i="10"/>
  <c r="R3547" i="10"/>
  <c r="S3544" i="10"/>
  <c r="S3541" i="10"/>
  <c r="Q3530" i="10"/>
  <c r="R3527" i="10"/>
  <c r="S3524" i="10"/>
  <c r="Q3513" i="10"/>
  <c r="R3510" i="10"/>
  <c r="S3507" i="10"/>
  <c r="T3504" i="10"/>
  <c r="Q3493" i="10"/>
  <c r="R3490" i="10"/>
  <c r="S3487" i="10"/>
  <c r="Q3476" i="10"/>
  <c r="R3473" i="10"/>
  <c r="S3470" i="10"/>
  <c r="T3467" i="10"/>
  <c r="Q3459" i="10"/>
  <c r="Q3456" i="10"/>
  <c r="R3453" i="10"/>
  <c r="S3450" i="10"/>
  <c r="Q3439" i="10"/>
  <c r="R3436" i="10"/>
  <c r="S3433" i="10"/>
  <c r="Q3422" i="10"/>
  <c r="S3416" i="10"/>
  <c r="S3413" i="10"/>
  <c r="Q3402" i="10"/>
  <c r="S3399" i="10"/>
  <c r="Q3394" i="10"/>
  <c r="S3391" i="10"/>
  <c r="S4295" i="10"/>
  <c r="Q4228" i="10"/>
  <c r="T4191" i="10"/>
  <c r="Q4025" i="10"/>
  <c r="S3939" i="10"/>
  <c r="Q3871" i="10"/>
  <c r="T3862" i="10"/>
  <c r="R3847" i="10"/>
  <c r="R3836" i="10"/>
  <c r="S3824" i="10"/>
  <c r="T3812" i="10"/>
  <c r="Q3807" i="10"/>
  <c r="R3773" i="10"/>
  <c r="T3769" i="10"/>
  <c r="S3764" i="10"/>
  <c r="Q3756" i="10"/>
  <c r="Q3748" i="10"/>
  <c r="Q3740" i="10"/>
  <c r="Q3732" i="10"/>
  <c r="Q3724" i="10"/>
  <c r="Q3716" i="10"/>
  <c r="Q3708" i="10"/>
  <c r="Q3700" i="10"/>
  <c r="Q3692" i="10"/>
  <c r="Q3684" i="10"/>
  <c r="Q3676" i="10"/>
  <c r="Q3668" i="10"/>
  <c r="S3660" i="10"/>
  <c r="T3646" i="10"/>
  <c r="R3633" i="10"/>
  <c r="R3630" i="10"/>
  <c r="T3611" i="10"/>
  <c r="S3608" i="10"/>
  <c r="R3605" i="10"/>
  <c r="R3602" i="10"/>
  <c r="R3599" i="10"/>
  <c r="R3596" i="10"/>
  <c r="R3593" i="10"/>
  <c r="R3590" i="10"/>
  <c r="Q3587" i="10"/>
  <c r="Q3581" i="10"/>
  <c r="R3578" i="10"/>
  <c r="Q3564" i="10"/>
  <c r="R3561" i="10"/>
  <c r="Q3547" i="10"/>
  <c r="Q3544" i="10"/>
  <c r="R3541" i="10"/>
  <c r="Q3527" i="10"/>
  <c r="R3524" i="10"/>
  <c r="Q3510" i="10"/>
  <c r="R3507" i="10"/>
  <c r="S3504" i="10"/>
  <c r="Q3490" i="10"/>
  <c r="R3487" i="10"/>
  <c r="Q3473" i="10"/>
  <c r="R3470" i="10"/>
  <c r="S3467" i="10"/>
  <c r="Q3453" i="10"/>
  <c r="R3450" i="10"/>
  <c r="Q3436" i="10"/>
  <c r="R3433" i="10"/>
  <c r="Q3419" i="10"/>
  <c r="Q3416" i="10"/>
  <c r="R3413" i="10"/>
  <c r="R3399" i="10"/>
  <c r="R3391" i="10"/>
  <c r="R3383" i="10"/>
  <c r="R3375" i="10"/>
  <c r="R3367" i="10"/>
  <c r="R3359" i="10"/>
  <c r="R3351" i="10"/>
  <c r="R3343" i="10"/>
  <c r="R3335" i="10"/>
  <c r="R3327" i="10"/>
  <c r="R3319" i="10"/>
  <c r="S4411" i="10"/>
  <c r="S4338" i="10"/>
  <c r="S4324" i="10"/>
  <c r="R4216" i="10"/>
  <c r="R4167" i="10"/>
  <c r="R4157" i="10"/>
  <c r="S4147" i="10"/>
  <c r="S3919" i="10"/>
  <c r="Q3847" i="10"/>
  <c r="T3841" i="10"/>
  <c r="S3812" i="10"/>
  <c r="Q3795" i="10"/>
  <c r="R3783" i="10"/>
  <c r="S3778" i="10"/>
  <c r="Q3773" i="10"/>
  <c r="S3769" i="10"/>
  <c r="R3764" i="10"/>
  <c r="R3660" i="10"/>
  <c r="T3649" i="10"/>
  <c r="S3646" i="10"/>
  <c r="T3642" i="10"/>
  <c r="S3639" i="10"/>
  <c r="Q3633" i="10"/>
  <c r="S3626" i="10"/>
  <c r="S3623" i="10"/>
  <c r="S3620" i="10"/>
  <c r="S3617" i="10"/>
  <c r="S3614" i="10"/>
  <c r="S3611" i="10"/>
  <c r="Q3608" i="10"/>
  <c r="Q3605" i="10"/>
  <c r="Q3602" i="10"/>
  <c r="Q3599" i="10"/>
  <c r="Q3596" i="10"/>
  <c r="Q3593" i="10"/>
  <c r="Q3590" i="10"/>
  <c r="Q3578" i="10"/>
  <c r="S3572" i="10"/>
  <c r="T3569" i="10"/>
  <c r="Q3561" i="10"/>
  <c r="S3555" i="10"/>
  <c r="T3552" i="10"/>
  <c r="Q3541" i="10"/>
  <c r="S3535" i="10"/>
  <c r="T3532" i="10"/>
  <c r="Q3524" i="10"/>
  <c r="S3518" i="10"/>
  <c r="T3515" i="10"/>
  <c r="Q3507" i="10"/>
  <c r="Q3504" i="10"/>
  <c r="S3498" i="10"/>
  <c r="T3495" i="10"/>
  <c r="Q3487" i="10"/>
  <c r="S3481" i="10"/>
  <c r="T3478" i="10"/>
  <c r="Q3470" i="10"/>
  <c r="R3467" i="10"/>
  <c r="S3464" i="10"/>
  <c r="S3461" i="10"/>
  <c r="T3458" i="10"/>
  <c r="Q4352" i="10"/>
  <c r="S4177" i="10"/>
  <c r="T4124" i="10"/>
  <c r="S4046" i="10"/>
  <c r="R3976" i="10"/>
  <c r="T3899" i="10"/>
  <c r="R3812" i="10"/>
  <c r="S3800" i="10"/>
  <c r="T3788" i="10"/>
  <c r="Q3783" i="10"/>
  <c r="Q3764" i="10"/>
  <c r="Q3660" i="10"/>
  <c r="T3652" i="10"/>
  <c r="S3649" i="10"/>
  <c r="R3646" i="10"/>
  <c r="S3642" i="10"/>
  <c r="R3639" i="10"/>
  <c r="Q3636" i="10"/>
  <c r="S3629" i="10"/>
  <c r="R3626" i="10"/>
  <c r="R3623" i="10"/>
  <c r="R3620" i="10"/>
  <c r="R3617" i="10"/>
  <c r="R3614" i="10"/>
  <c r="Q3611" i="10"/>
  <c r="Q3575" i="10"/>
  <c r="R3572" i="10"/>
  <c r="S3569" i="10"/>
  <c r="Q3558" i="10"/>
  <c r="R3555" i="10"/>
  <c r="S3549" i="10"/>
  <c r="Q3538" i="10"/>
  <c r="R3535" i="10"/>
  <c r="S3532" i="10"/>
  <c r="Q3521" i="10"/>
  <c r="R3518" i="10"/>
  <c r="Q3501" i="10"/>
  <c r="R3498" i="10"/>
  <c r="S3495" i="10"/>
  <c r="Q3484" i="10"/>
  <c r="R3481" i="10"/>
  <c r="S3478" i="10"/>
  <c r="T3475" i="10"/>
  <c r="Q3467" i="10"/>
  <c r="Q3464" i="10"/>
  <c r="R3461" i="10"/>
  <c r="S3458" i="10"/>
  <c r="Q3447" i="10"/>
  <c r="R3444" i="10"/>
  <c r="S3441" i="10"/>
  <c r="Q3430" i="10"/>
  <c r="R3427" i="10"/>
  <c r="S3424" i="10"/>
  <c r="S3421" i="10"/>
  <c r="Q3410" i="10"/>
  <c r="R3407" i="10"/>
  <c r="S3404" i="10"/>
  <c r="R3396" i="10"/>
  <c r="R3388" i="10"/>
  <c r="R3380" i="10"/>
  <c r="R3372" i="10"/>
  <c r="R3364" i="10"/>
  <c r="Q4381" i="10"/>
  <c r="R4202" i="10"/>
  <c r="R4092" i="10"/>
  <c r="R4034" i="10"/>
  <c r="R4013" i="10"/>
  <c r="S3956" i="10"/>
  <c r="Q3908" i="10"/>
  <c r="Q3888" i="10"/>
  <c r="S3852" i="10"/>
  <c r="Q3835" i="10"/>
  <c r="R3823" i="10"/>
  <c r="T3817" i="10"/>
  <c r="S3788" i="10"/>
  <c r="Q3755" i="10"/>
  <c r="Q3747" i="10"/>
  <c r="Q3739" i="10"/>
  <c r="Q3731" i="10"/>
  <c r="Q3723" i="10"/>
  <c r="Q3715" i="10"/>
  <c r="Q3707" i="10"/>
  <c r="Q3699" i="10"/>
  <c r="Q3691" i="10"/>
  <c r="Q3683" i="10"/>
  <c r="Q3675" i="10"/>
  <c r="Q3667" i="10"/>
  <c r="S3652" i="10"/>
  <c r="R3649" i="10"/>
  <c r="R3642" i="10"/>
  <c r="Q3639" i="10"/>
  <c r="R3629" i="10"/>
  <c r="Q3626" i="10"/>
  <c r="Q3623" i="10"/>
  <c r="Q3620" i="10"/>
  <c r="Q3617" i="10"/>
  <c r="Q3614" i="10"/>
  <c r="Q3572" i="10"/>
  <c r="R3569" i="10"/>
  <c r="Q3555" i="10"/>
  <c r="Q3552" i="10"/>
  <c r="R3549" i="10"/>
  <c r="Q3535" i="10"/>
  <c r="R3532" i="10"/>
  <c r="Q3518" i="10"/>
  <c r="R3515" i="10"/>
  <c r="S3512" i="10"/>
  <c r="Q3498" i="10"/>
  <c r="R3495" i="10"/>
  <c r="Q3481" i="10"/>
  <c r="R3478" i="10"/>
  <c r="S3475" i="10"/>
  <c r="Q3461" i="10"/>
  <c r="R3458" i="10"/>
  <c r="Q3444" i="10"/>
  <c r="R3441" i="10"/>
  <c r="Q3427" i="10"/>
  <c r="Q3424" i="10"/>
  <c r="R3421" i="10"/>
  <c r="Q3407" i="10"/>
  <c r="R3404" i="10"/>
  <c r="Q3396" i="10"/>
  <c r="Q3388" i="10"/>
  <c r="Q3380" i="10"/>
  <c r="Q3372" i="10"/>
  <c r="Q3364" i="10"/>
  <c r="Q3356" i="10"/>
  <c r="Q3348" i="10"/>
  <c r="Q3340" i="10"/>
  <c r="Q3332" i="10"/>
  <c r="Q3324" i="10"/>
  <c r="Q3316" i="10"/>
  <c r="Q3308" i="10"/>
  <c r="Q3300" i="10"/>
  <c r="Q3292" i="10"/>
  <c r="Q4188" i="10"/>
  <c r="S4134" i="10"/>
  <c r="S3936" i="10"/>
  <c r="S3840" i="10"/>
  <c r="T3828" i="10"/>
  <c r="Q3823" i="10"/>
  <c r="R3788" i="10"/>
  <c r="T3777" i="10"/>
  <c r="T3772" i="10"/>
  <c r="S3768" i="10"/>
  <c r="R3652" i="10"/>
  <c r="Q3649" i="10"/>
  <c r="Q3642" i="10"/>
  <c r="S3632" i="10"/>
  <c r="Q3629" i="10"/>
  <c r="T3595" i="10"/>
  <c r="S3592" i="10"/>
  <c r="Q3569" i="10"/>
  <c r="Q3549" i="10"/>
  <c r="Q3532" i="10"/>
  <c r="Q3515" i="10"/>
  <c r="Q3512" i="10"/>
  <c r="Q3495" i="10"/>
  <c r="Q3478" i="10"/>
  <c r="R3475" i="10"/>
  <c r="Q3458" i="10"/>
  <c r="Q3441" i="10"/>
  <c r="Q3421" i="10"/>
  <c r="Q3404" i="10"/>
  <c r="Q4249" i="10"/>
  <c r="Q4144" i="10"/>
  <c r="S4101" i="10"/>
  <c r="Q4022" i="10"/>
  <c r="S3993" i="10"/>
  <c r="Q3945" i="10"/>
  <c r="R3868" i="10"/>
  <c r="Q3851" i="10"/>
  <c r="S3828" i="10"/>
  <c r="Q3811" i="10"/>
  <c r="R3799" i="10"/>
  <c r="T3793" i="10"/>
  <c r="S3777" i="10"/>
  <c r="S3772" i="10"/>
  <c r="Q3763" i="10"/>
  <c r="Q3759" i="10"/>
  <c r="Q3751" i="10"/>
  <c r="Q3743" i="10"/>
  <c r="Q3735" i="10"/>
  <c r="Q3727" i="10"/>
  <c r="Q3719" i="10"/>
  <c r="Q3711" i="10"/>
  <c r="Q3703" i="10"/>
  <c r="Q3695" i="10"/>
  <c r="Q3687" i="10"/>
  <c r="Q3679" i="10"/>
  <c r="Q3671" i="10"/>
  <c r="Q3659" i="10"/>
  <c r="Q3652" i="10"/>
  <c r="Q3645" i="10"/>
  <c r="Q3632" i="10"/>
  <c r="S3595" i="10"/>
  <c r="Q3592" i="10"/>
  <c r="Q3589" i="10"/>
  <c r="Q3586" i="10"/>
  <c r="Q3583" i="10"/>
  <c r="Q3566" i="10"/>
  <c r="R3563" i="10"/>
  <c r="Q3546" i="10"/>
  <c r="Q3529" i="10"/>
  <c r="Q3509" i="10"/>
  <c r="Q3492" i="10"/>
  <c r="Q3475" i="10"/>
  <c r="Q3472" i="10"/>
  <c r="Q3455" i="10"/>
  <c r="Q3438" i="10"/>
  <c r="R3435" i="10"/>
  <c r="Q3418" i="10"/>
  <c r="Q3401" i="10"/>
  <c r="Q3393" i="10"/>
  <c r="Q3385" i="10"/>
  <c r="Q3377" i="10"/>
  <c r="Q3369" i="10"/>
  <c r="Q3361" i="10"/>
  <c r="Q3353" i="10"/>
  <c r="S4236" i="10"/>
  <c r="Q4164" i="10"/>
  <c r="Q4154" i="10"/>
  <c r="S4111" i="10"/>
  <c r="S4043" i="10"/>
  <c r="S3973" i="10"/>
  <c r="Q3925" i="10"/>
  <c r="Q3858" i="10"/>
  <c r="R3828" i="10"/>
  <c r="S3816" i="10"/>
  <c r="T3804" i="10"/>
  <c r="Q3799" i="10"/>
  <c r="R3781" i="10"/>
  <c r="R3772" i="10"/>
  <c r="S3754" i="10"/>
  <c r="S3746" i="10"/>
  <c r="S3738" i="10"/>
  <c r="S3730" i="10"/>
  <c r="S3722" i="10"/>
  <c r="S3714" i="10"/>
  <c r="S3706" i="10"/>
  <c r="S3698" i="10"/>
  <c r="S3690" i="10"/>
  <c r="S3682" i="10"/>
  <c r="S3674" i="10"/>
  <c r="S3666" i="10"/>
  <c r="Q3663" i="10"/>
  <c r="Q3635" i="10"/>
  <c r="T3625" i="10"/>
  <c r="T3622" i="10"/>
  <c r="R3613" i="10"/>
  <c r="R3610" i="10"/>
  <c r="Q3595" i="10"/>
  <c r="Q3580" i="10"/>
  <c r="R3577" i="10"/>
  <c r="Q3563" i="10"/>
  <c r="Q3560" i="10"/>
  <c r="R3557" i="10"/>
  <c r="Q3543" i="10"/>
  <c r="Q3526" i="10"/>
  <c r="Q3506" i="10"/>
  <c r="Q3489" i="10"/>
  <c r="Q3469" i="10"/>
  <c r="S3463" i="10"/>
  <c r="Q3452" i="10"/>
  <c r="R3449" i="10"/>
  <c r="S3446" i="10"/>
  <c r="Q3435" i="10"/>
  <c r="Q3432" i="10"/>
  <c r="Q3415" i="10"/>
  <c r="R3390" i="10"/>
  <c r="R3382" i="10"/>
  <c r="R3374" i="10"/>
  <c r="R3366" i="10"/>
  <c r="R3358" i="10"/>
  <c r="R3326" i="10"/>
  <c r="R3310" i="10"/>
  <c r="R3302" i="10"/>
  <c r="R3286" i="10"/>
  <c r="R3270" i="10"/>
  <c r="R3254" i="10"/>
  <c r="R3246" i="10"/>
  <c r="R3238" i="10"/>
  <c r="R3206" i="10"/>
  <c r="R3198" i="10"/>
  <c r="R3190" i="10"/>
  <c r="R3182" i="10"/>
  <c r="R3174" i="10"/>
  <c r="R3142" i="10"/>
  <c r="R3134" i="10"/>
  <c r="R3126" i="10"/>
  <c r="R3118" i="10"/>
  <c r="R3110" i="10"/>
  <c r="R3086" i="10"/>
  <c r="R3078" i="10"/>
  <c r="R3070" i="10"/>
  <c r="S4289" i="10"/>
  <c r="Q4089" i="10"/>
  <c r="Q3982" i="10"/>
  <c r="T3844" i="10"/>
  <c r="R3839" i="10"/>
  <c r="T3833" i="10"/>
  <c r="S3804" i="10"/>
  <c r="Q3787" i="10"/>
  <c r="Q3772" i="10"/>
  <c r="R3767" i="10"/>
  <c r="R3754" i="10"/>
  <c r="R3746" i="10"/>
  <c r="R3738" i="10"/>
  <c r="R3730" i="10"/>
  <c r="R3722" i="10"/>
  <c r="R3714" i="10"/>
  <c r="R3706" i="10"/>
  <c r="R3698" i="10"/>
  <c r="R3690" i="10"/>
  <c r="R3682" i="10"/>
  <c r="R3674" i="10"/>
  <c r="R3666" i="10"/>
  <c r="R3655" i="10"/>
  <c r="S3625" i="10"/>
  <c r="S3622" i="10"/>
  <c r="Q3616" i="10"/>
  <c r="Q3613" i="10"/>
  <c r="Q3610" i="10"/>
  <c r="Q3607" i="10"/>
  <c r="Q3604" i="10"/>
  <c r="Q3601" i="10"/>
  <c r="Q3598" i="10"/>
  <c r="Q3577" i="10"/>
  <c r="R3574" i="10"/>
  <c r="S3571" i="10"/>
  <c r="Q3557" i="10"/>
  <c r="R3554" i="10"/>
  <c r="S3551" i="10"/>
  <c r="Q3540" i="10"/>
  <c r="R3537" i="10"/>
  <c r="S3534" i="10"/>
  <c r="Q3523" i="10"/>
  <c r="Q3520" i="10"/>
  <c r="R3517" i="10"/>
  <c r="Q3503" i="10"/>
  <c r="R3500" i="10"/>
  <c r="Q3486" i="10"/>
  <c r="S3480" i="10"/>
  <c r="Q3466" i="10"/>
  <c r="R3463" i="10"/>
  <c r="Q3449" i="10"/>
  <c r="R3446" i="10"/>
  <c r="S3443" i="10"/>
  <c r="Q3429" i="10"/>
  <c r="R3426" i="10"/>
  <c r="Q3412" i="10"/>
  <c r="R3409" i="10"/>
  <c r="Q3398" i="10"/>
  <c r="Q3390" i="10"/>
  <c r="Q3382" i="10"/>
  <c r="S4121" i="10"/>
  <c r="R4031" i="10"/>
  <c r="S4010" i="10"/>
  <c r="Q3962" i="10"/>
  <c r="R3905" i="10"/>
  <c r="S3844" i="10"/>
  <c r="Q3839" i="10"/>
  <c r="R3804" i="10"/>
  <c r="S3792" i="10"/>
  <c r="S3776" i="10"/>
  <c r="Q3767" i="10"/>
  <c r="S3762" i="10"/>
  <c r="Q3754" i="10"/>
  <c r="Q3746" i="10"/>
  <c r="Q3738" i="10"/>
  <c r="Q3730" i="10"/>
  <c r="Q3722" i="10"/>
  <c r="Q3714" i="10"/>
  <c r="Q3706" i="10"/>
  <c r="R3733" i="10"/>
  <c r="Q3655" i="10"/>
  <c r="R3622" i="10"/>
  <c r="S3594" i="10"/>
  <c r="T3562" i="10"/>
  <c r="T3505" i="10"/>
  <c r="Q3497" i="10"/>
  <c r="Q3480" i="10"/>
  <c r="S3434" i="10"/>
  <c r="R3420" i="10"/>
  <c r="R3406" i="10"/>
  <c r="S3400" i="10"/>
  <c r="Q3375" i="10"/>
  <c r="S3356" i="10"/>
  <c r="S3343" i="10"/>
  <c r="R3339" i="10"/>
  <c r="Q3335" i="10"/>
  <c r="Q3331" i="10"/>
  <c r="Q3323" i="10"/>
  <c r="Q3319" i="10"/>
  <c r="Q3312" i="10"/>
  <c r="R3275" i="10"/>
  <c r="Q3272" i="10"/>
  <c r="Q3269" i="10"/>
  <c r="Q3266" i="10"/>
  <c r="Q3263" i="10"/>
  <c r="Q3260" i="10"/>
  <c r="Q3257" i="10"/>
  <c r="R3211" i="10"/>
  <c r="Q3208" i="10"/>
  <c r="Q3205" i="10"/>
  <c r="Q3202" i="10"/>
  <c r="Q3199" i="10"/>
  <c r="Q3196" i="10"/>
  <c r="Q3193" i="10"/>
  <c r="R3147" i="10"/>
  <c r="Q3144" i="10"/>
  <c r="Q3141" i="10"/>
  <c r="Q3138" i="10"/>
  <c r="Q3135" i="10"/>
  <c r="Q3132" i="10"/>
  <c r="Q3129" i="10"/>
  <c r="R3083" i="10"/>
  <c r="Q3080" i="10"/>
  <c r="Q3077" i="10"/>
  <c r="Q3074" i="10"/>
  <c r="Q3071" i="10"/>
  <c r="Q3068" i="10"/>
  <c r="Q3065" i="10"/>
  <c r="Q3062" i="10"/>
  <c r="R3059" i="10"/>
  <c r="R3051" i="10"/>
  <c r="R3043" i="10"/>
  <c r="R3035" i="10"/>
  <c r="R3027" i="10"/>
  <c r="R3019" i="10"/>
  <c r="R3011" i="10"/>
  <c r="R3003" i="10"/>
  <c r="R2995" i="10"/>
  <c r="R2987" i="10"/>
  <c r="R2979" i="10"/>
  <c r="R2971" i="10"/>
  <c r="R2963" i="10"/>
  <c r="R2955" i="10"/>
  <c r="R2947" i="10"/>
  <c r="R2939" i="10"/>
  <c r="R2931" i="10"/>
  <c r="R2923" i="10"/>
  <c r="R2915" i="10"/>
  <c r="R2907" i="10"/>
  <c r="R2899" i="10"/>
  <c r="R2891" i="10"/>
  <c r="R2883" i="10"/>
  <c r="R2875" i="10"/>
  <c r="R2867" i="10"/>
  <c r="R2851" i="10"/>
  <c r="R2819" i="10"/>
  <c r="R2795" i="10"/>
  <c r="R2739" i="10"/>
  <c r="R2715" i="10"/>
  <c r="R2707" i="10"/>
  <c r="R2675" i="10"/>
  <c r="R2667" i="10"/>
  <c r="R2659" i="10"/>
  <c r="R2635" i="10"/>
  <c r="R2627" i="10"/>
  <c r="R2619" i="10"/>
  <c r="R2603" i="10"/>
  <c r="R2587" i="10"/>
  <c r="R2579" i="10"/>
  <c r="R2571" i="10"/>
  <c r="R2563" i="10"/>
  <c r="R2555" i="10"/>
  <c r="R2547" i="10"/>
  <c r="R2539" i="10"/>
  <c r="R2523" i="10"/>
  <c r="R2515" i="10"/>
  <c r="R2507" i="10"/>
  <c r="R2499" i="10"/>
  <c r="R2491" i="10"/>
  <c r="R2475" i="10"/>
  <c r="R2459" i="10"/>
  <c r="R2443" i="10"/>
  <c r="R2435" i="10"/>
  <c r="Q3622" i="10"/>
  <c r="S3562" i="10"/>
  <c r="T3545" i="10"/>
  <c r="Q3537" i="10"/>
  <c r="T3488" i="10"/>
  <c r="Q3463" i="10"/>
  <c r="T3441" i="10"/>
  <c r="Q3426" i="10"/>
  <c r="Q3406" i="10"/>
  <c r="Q3400" i="10"/>
  <c r="Q3395" i="10"/>
  <c r="S3389" i="10"/>
  <c r="R3356" i="10"/>
  <c r="R3347" i="10"/>
  <c r="Q3343" i="10"/>
  <c r="Q3339" i="10"/>
  <c r="Q3305" i="10"/>
  <c r="Q3298" i="10"/>
  <c r="R3291" i="10"/>
  <c r="R3281" i="10"/>
  <c r="Q3278" i="10"/>
  <c r="Q3275" i="10"/>
  <c r="R3229" i="10"/>
  <c r="R3217" i="10"/>
  <c r="Q3214" i="10"/>
  <c r="Q3211" i="10"/>
  <c r="R3153" i="10"/>
  <c r="Q3150" i="10"/>
  <c r="Q3147" i="10"/>
  <c r="R3089" i="10"/>
  <c r="Q3086" i="10"/>
  <c r="Q3083" i="10"/>
  <c r="Q3059" i="10"/>
  <c r="Q3051" i="10"/>
  <c r="Q3043" i="10"/>
  <c r="Q3035" i="10"/>
  <c r="Q3027" i="10"/>
  <c r="Q3019" i="10"/>
  <c r="Q3011" i="10"/>
  <c r="Q3003" i="10"/>
  <c r="Q2995" i="10"/>
  <c r="Q2987" i="10"/>
  <c r="Q2979" i="10"/>
  <c r="Q2971" i="10"/>
  <c r="Q2963" i="10"/>
  <c r="Q2955" i="10"/>
  <c r="Q2947" i="10"/>
  <c r="Q2939" i="10"/>
  <c r="Q2931" i="10"/>
  <c r="Q2923" i="10"/>
  <c r="Q2915" i="10"/>
  <c r="Q2907" i="10"/>
  <c r="Q2899" i="10"/>
  <c r="Q2891" i="10"/>
  <c r="Q2883" i="10"/>
  <c r="Q2875" i="10"/>
  <c r="Q2867" i="10"/>
  <c r="Q2859" i="10"/>
  <c r="Q2851" i="10"/>
  <c r="Q2843" i="10"/>
  <c r="Q2835" i="10"/>
  <c r="Q2827" i="10"/>
  <c r="Q2819" i="10"/>
  <c r="Q2811" i="10"/>
  <c r="Q2803" i="10"/>
  <c r="Q2795" i="10"/>
  <c r="Q2787" i="10"/>
  <c r="Q2779" i="10"/>
  <c r="Q2771" i="10"/>
  <c r="Q2763" i="10"/>
  <c r="Q2755" i="10"/>
  <c r="Q2747" i="10"/>
  <c r="Q2739" i="10"/>
  <c r="Q2731" i="10"/>
  <c r="Q2723" i="10"/>
  <c r="Q2715" i="10"/>
  <c r="Q2707" i="10"/>
  <c r="Q3827" i="10"/>
  <c r="T3809" i="10"/>
  <c r="Q3682" i="10"/>
  <c r="T3644" i="10"/>
  <c r="T3585" i="10"/>
  <c r="S3545" i="10"/>
  <c r="T3471" i="10"/>
  <c r="R3389" i="10"/>
  <c r="Q3384" i="10"/>
  <c r="Q3370" i="10"/>
  <c r="R3365" i="10"/>
  <c r="Q3360" i="10"/>
  <c r="S3351" i="10"/>
  <c r="Q3347" i="10"/>
  <c r="T3330" i="10"/>
  <c r="S3326" i="10"/>
  <c r="R3315" i="10"/>
  <c r="S3308" i="10"/>
  <c r="S3301" i="10"/>
  <c r="Q3291" i="10"/>
  <c r="S3287" i="10"/>
  <c r="R3284" i="10"/>
  <c r="Q3281" i="10"/>
  <c r="S3241" i="10"/>
  <c r="S3238" i="10"/>
  <c r="R3235" i="10"/>
  <c r="Q3232" i="10"/>
  <c r="Q3229" i="10"/>
  <c r="Q3226" i="10"/>
  <c r="Q3223" i="10"/>
  <c r="Q3220" i="10"/>
  <c r="Q3217" i="10"/>
  <c r="S3177" i="10"/>
  <c r="S3174" i="10"/>
  <c r="R3171" i="10"/>
  <c r="Q3168" i="10"/>
  <c r="Q3165" i="10"/>
  <c r="Q3162" i="10"/>
  <c r="Q3159" i="10"/>
  <c r="Q3156" i="10"/>
  <c r="Q3153" i="10"/>
  <c r="S3113" i="10"/>
  <c r="S3110" i="10"/>
  <c r="R3107" i="10"/>
  <c r="Q3104" i="10"/>
  <c r="Q3101" i="10"/>
  <c r="Q3098" i="10"/>
  <c r="Q3095" i="10"/>
  <c r="Q3092" i="10"/>
  <c r="Q3089" i="10"/>
  <c r="R3056" i="10"/>
  <c r="R3048" i="10"/>
  <c r="R3040" i="10"/>
  <c r="R3032" i="10"/>
  <c r="R3024" i="10"/>
  <c r="R3016" i="10"/>
  <c r="R3008" i="10"/>
  <c r="R3000" i="10"/>
  <c r="R2992" i="10"/>
  <c r="R2984" i="10"/>
  <c r="R2976" i="10"/>
  <c r="R2968" i="10"/>
  <c r="R2960" i="10"/>
  <c r="R2952" i="10"/>
  <c r="R2944" i="10"/>
  <c r="R2936" i="10"/>
  <c r="R2928" i="10"/>
  <c r="R3844" i="10"/>
  <c r="R3741" i="10"/>
  <c r="S3644" i="10"/>
  <c r="S3628" i="10"/>
  <c r="S3585" i="10"/>
  <c r="T3528" i="10"/>
  <c r="S3471" i="10"/>
  <c r="T3454" i="10"/>
  <c r="Q3433" i="10"/>
  <c r="S3405" i="10"/>
  <c r="T3394" i="10"/>
  <c r="Q3389" i="10"/>
  <c r="Q3379" i="10"/>
  <c r="Q3374" i="10"/>
  <c r="Q3365" i="10"/>
  <c r="Q3351" i="10"/>
  <c r="S3330" i="10"/>
  <c r="Q3326" i="10"/>
  <c r="S3322" i="10"/>
  <c r="Q3315" i="10"/>
  <c r="S3311" i="10"/>
  <c r="R3308" i="10"/>
  <c r="R3301" i="10"/>
  <c r="R3287" i="10"/>
  <c r="Q3284" i="10"/>
  <c r="T3265" i="10"/>
  <c r="S3259" i="10"/>
  <c r="R3241" i="10"/>
  <c r="Q3238" i="10"/>
  <c r="Q3235" i="10"/>
  <c r="T3201" i="10"/>
  <c r="R3177" i="10"/>
  <c r="Q3174" i="10"/>
  <c r="Q3171" i="10"/>
  <c r="T3137" i="10"/>
  <c r="R3113" i="10"/>
  <c r="Q3110" i="10"/>
  <c r="Q3107" i="10"/>
  <c r="T3073" i="10"/>
  <c r="Q3056" i="10"/>
  <c r="Q3048" i="10"/>
  <c r="Q3040" i="10"/>
  <c r="Q3032" i="10"/>
  <c r="Q3024" i="10"/>
  <c r="Q3016" i="10"/>
  <c r="Q3008" i="10"/>
  <c r="Q3000" i="10"/>
  <c r="Q2992" i="10"/>
  <c r="Q2984" i="10"/>
  <c r="Q2976" i="10"/>
  <c r="Q2968" i="10"/>
  <c r="Q2960" i="10"/>
  <c r="Q2952" i="10"/>
  <c r="Q2944" i="10"/>
  <c r="Q2936" i="10"/>
  <c r="Q2928" i="10"/>
  <c r="Q2920" i="10"/>
  <c r="Q4258" i="10"/>
  <c r="R3628" i="10"/>
  <c r="S3528" i="10"/>
  <c r="S3511" i="10"/>
  <c r="S3454" i="10"/>
  <c r="S3440" i="10"/>
  <c r="R3411" i="10"/>
  <c r="Q3399" i="10"/>
  <c r="S3394" i="10"/>
  <c r="R3355" i="10"/>
  <c r="Q3334" i="10"/>
  <c r="Q3330" i="10"/>
  <c r="Q3322" i="10"/>
  <c r="R3311" i="10"/>
  <c r="Q3301" i="10"/>
  <c r="Q3294" i="10"/>
  <c r="Q3287" i="10"/>
  <c r="R3259" i="10"/>
  <c r="Q3256" i="10"/>
  <c r="Q3253" i="10"/>
  <c r="Q3250" i="10"/>
  <c r="Q3247" i="10"/>
  <c r="Q3244" i="10"/>
  <c r="Q3241" i="10"/>
  <c r="S3201" i="10"/>
  <c r="R3195" i="10"/>
  <c r="Q3192" i="10"/>
  <c r="Q3189" i="10"/>
  <c r="Q3186" i="10"/>
  <c r="Q3183" i="10"/>
  <c r="Q3180" i="10"/>
  <c r="Q3177" i="10"/>
  <c r="S3137" i="10"/>
  <c r="S3134" i="10"/>
  <c r="R3131" i="10"/>
  <c r="Q3128" i="10"/>
  <c r="Q3125" i="10"/>
  <c r="Q3122" i="10"/>
  <c r="Q3119" i="10"/>
  <c r="Q3116" i="10"/>
  <c r="Q3113" i="10"/>
  <c r="S3073" i="10"/>
  <c r="S3070" i="10"/>
  <c r="R3067" i="10"/>
  <c r="Q3064" i="10"/>
  <c r="R3061" i="10"/>
  <c r="R3053" i="10"/>
  <c r="R3045" i="10"/>
  <c r="R3037" i="10"/>
  <c r="R3029" i="10"/>
  <c r="R3021" i="10"/>
  <c r="R3013" i="10"/>
  <c r="R3005" i="10"/>
  <c r="R2997" i="10"/>
  <c r="R2989" i="10"/>
  <c r="R2981" i="10"/>
  <c r="R2973" i="10"/>
  <c r="R2909" i="10"/>
  <c r="R2901" i="10"/>
  <c r="R2893" i="10"/>
  <c r="R2885" i="10"/>
  <c r="R2877" i="10"/>
  <c r="R2869" i="10"/>
  <c r="R2861" i="10"/>
  <c r="R2853" i="10"/>
  <c r="R2845" i="10"/>
  <c r="T3780" i="10"/>
  <c r="Q3690" i="10"/>
  <c r="T3634" i="10"/>
  <c r="S3568" i="10"/>
  <c r="R3511" i="10"/>
  <c r="Q3446" i="10"/>
  <c r="Q3440" i="10"/>
  <c r="S3417" i="10"/>
  <c r="S3388" i="10"/>
  <c r="S3383" i="10"/>
  <c r="S3364" i="10"/>
  <c r="S3359" i="10"/>
  <c r="Q3355" i="10"/>
  <c r="Q3342" i="10"/>
  <c r="Q3338" i="10"/>
  <c r="Q3318" i="10"/>
  <c r="Q3311" i="10"/>
  <c r="Q3304" i="10"/>
  <c r="R3265" i="10"/>
  <c r="Q3262" i="10"/>
  <c r="Q3259" i="10"/>
  <c r="R3201" i="10"/>
  <c r="Q3198" i="10"/>
  <c r="Q3195" i="10"/>
  <c r="R3137" i="10"/>
  <c r="Q3134" i="10"/>
  <c r="Q3131" i="10"/>
  <c r="R3073" i="10"/>
  <c r="Q3070" i="10"/>
  <c r="Q3067" i="10"/>
  <c r="Q3061" i="10"/>
  <c r="Q3053" i="10"/>
  <c r="Q3045" i="10"/>
  <c r="Q3037" i="10"/>
  <c r="Q3029" i="10"/>
  <c r="Q3021" i="10"/>
  <c r="Q3013" i="10"/>
  <c r="Q3005" i="10"/>
  <c r="Q2997" i="10"/>
  <c r="Q2989" i="10"/>
  <c r="Q2981" i="10"/>
  <c r="Q2973" i="10"/>
  <c r="Q2965" i="10"/>
  <c r="Q2957" i="10"/>
  <c r="Q2949" i="10"/>
  <c r="Q2941" i="10"/>
  <c r="Q2933" i="10"/>
  <c r="Q2925" i="10"/>
  <c r="Q2917" i="10"/>
  <c r="Q2909" i="10"/>
  <c r="Q2901" i="10"/>
  <c r="Q2893" i="10"/>
  <c r="Q2885" i="10"/>
  <c r="R3885" i="10"/>
  <c r="R3749" i="10"/>
  <c r="S3634" i="10"/>
  <c r="Q3619" i="10"/>
  <c r="T3591" i="10"/>
  <c r="Q3568" i="10"/>
  <c r="R3551" i="10"/>
  <c r="S3494" i="10"/>
  <c r="T3424" i="10"/>
  <c r="T3404" i="10"/>
  <c r="Q3383" i="10"/>
  <c r="Q3359" i="10"/>
  <c r="Q3350" i="10"/>
  <c r="Q3346" i="10"/>
  <c r="Q3297" i="10"/>
  <c r="Q3290" i="10"/>
  <c r="Q3280" i="10"/>
  <c r="Q3277" i="10"/>
  <c r="Q3274" i="10"/>
  <c r="Q3271" i="10"/>
  <c r="Q3268" i="10"/>
  <c r="Q3265" i="10"/>
  <c r="S3237" i="10"/>
  <c r="R3219" i="10"/>
  <c r="Q3216" i="10"/>
  <c r="Q3213" i="10"/>
  <c r="Q3210" i="10"/>
  <c r="Q3207" i="10"/>
  <c r="Q3204" i="10"/>
  <c r="Q3201" i="10"/>
  <c r="S3173" i="10"/>
  <c r="S3170" i="10"/>
  <c r="S3167" i="10"/>
  <c r="S3164" i="10"/>
  <c r="R3155" i="10"/>
  <c r="Q3152" i="10"/>
  <c r="Q3149" i="10"/>
  <c r="Q3146" i="10"/>
  <c r="Q3143" i="10"/>
  <c r="Q3140" i="10"/>
  <c r="Q3137" i="10"/>
  <c r="T3112" i="10"/>
  <c r="S3109" i="10"/>
  <c r="S3106" i="10"/>
  <c r="S3103" i="10"/>
  <c r="S3100" i="10"/>
  <c r="S3097" i="10"/>
  <c r="R3091" i="10"/>
  <c r="Q3088" i="10"/>
  <c r="Q3085" i="10"/>
  <c r="Q3082" i="10"/>
  <c r="Q3079" i="10"/>
  <c r="Q3076" i="10"/>
  <c r="Q3073" i="10"/>
  <c r="R3058" i="10"/>
  <c r="T3055" i="10"/>
  <c r="R3050" i="10"/>
  <c r="T3047" i="10"/>
  <c r="R3042" i="10"/>
  <c r="T3039" i="10"/>
  <c r="R3034" i="10"/>
  <c r="T3031" i="10"/>
  <c r="T3023" i="10"/>
  <c r="T3015" i="10"/>
  <c r="T3007" i="10"/>
  <c r="T2999" i="10"/>
  <c r="T2991" i="10"/>
  <c r="T2983" i="10"/>
  <c r="T2975" i="10"/>
  <c r="T2967" i="10"/>
  <c r="T2959" i="10"/>
  <c r="T2951" i="10"/>
  <c r="T2943" i="10"/>
  <c r="T2935" i="10"/>
  <c r="R2874" i="10"/>
  <c r="R2842" i="10"/>
  <c r="Q4317" i="10"/>
  <c r="T3651" i="10"/>
  <c r="S3591" i="10"/>
  <c r="T3559" i="10"/>
  <c r="Q3551" i="10"/>
  <c r="R3534" i="10"/>
  <c r="R3494" i="10"/>
  <c r="R3477" i="10"/>
  <c r="T3431" i="10"/>
  <c r="Q3378" i="10"/>
  <c r="R3373" i="10"/>
  <c r="Q3368" i="10"/>
  <c r="Q3329" i="10"/>
  <c r="R3325" i="10"/>
  <c r="Q3314" i="10"/>
  <c r="R3307" i="10"/>
  <c r="R3283" i="10"/>
  <c r="T3258" i="10"/>
  <c r="T3249" i="10"/>
  <c r="R3237" i="10"/>
  <c r="R3234" i="10"/>
  <c r="R3231" i="10"/>
  <c r="R3228" i="10"/>
  <c r="R3225" i="10"/>
  <c r="Q3222" i="10"/>
  <c r="Q3219" i="10"/>
  <c r="T3185" i="10"/>
  <c r="R3173" i="10"/>
  <c r="R3170" i="10"/>
  <c r="R3167" i="10"/>
  <c r="R3164" i="10"/>
  <c r="R3161" i="10"/>
  <c r="Q3158" i="10"/>
  <c r="Q3155" i="10"/>
  <c r="T3121" i="10"/>
  <c r="R3109" i="10"/>
  <c r="R3106" i="10"/>
  <c r="R3103" i="10"/>
  <c r="R3100" i="10"/>
  <c r="R3097" i="10"/>
  <c r="Q3094" i="10"/>
  <c r="Q3091" i="10"/>
  <c r="Q3058" i="10"/>
  <c r="S3055" i="10"/>
  <c r="Q3050" i="10"/>
  <c r="S3047" i="10"/>
  <c r="Q3042" i="10"/>
  <c r="S3039" i="10"/>
  <c r="Q3034" i="10"/>
  <c r="S3031" i="10"/>
  <c r="Q3026" i="10"/>
  <c r="S3023" i="10"/>
  <c r="Q3018" i="10"/>
  <c r="S3015" i="10"/>
  <c r="Q3010" i="10"/>
  <c r="S3007" i="10"/>
  <c r="Q3002" i="10"/>
  <c r="S2999" i="10"/>
  <c r="Q2994" i="10"/>
  <c r="S2991" i="10"/>
  <c r="Q2986" i="10"/>
  <c r="S2983" i="10"/>
  <c r="Q2978" i="10"/>
  <c r="S2975" i="10"/>
  <c r="Q2970" i="10"/>
  <c r="S2967" i="10"/>
  <c r="Q2962" i="10"/>
  <c r="S2959" i="10"/>
  <c r="Q2954" i="10"/>
  <c r="S2951" i="10"/>
  <c r="Q2946" i="10"/>
  <c r="S2943" i="10"/>
  <c r="Q2938" i="10"/>
  <c r="S2935" i="10"/>
  <c r="Q2930" i="10"/>
  <c r="S2927" i="10"/>
  <c r="Q2922" i="10"/>
  <c r="S2919" i="10"/>
  <c r="S4331" i="10"/>
  <c r="R4184" i="10"/>
  <c r="R3815" i="10"/>
  <c r="Q3698" i="10"/>
  <c r="Q3651" i="10"/>
  <c r="T3582" i="10"/>
  <c r="Q3574" i="10"/>
  <c r="T3542" i="10"/>
  <c r="Q3534" i="10"/>
  <c r="Q3517" i="10"/>
  <c r="Q3477" i="10"/>
  <c r="R3460" i="10"/>
  <c r="Q3409" i="10"/>
  <c r="S3392" i="10"/>
  <c r="Q3373" i="10"/>
  <c r="R3363" i="10"/>
  <c r="S3341" i="10"/>
  <c r="Q3337" i="10"/>
  <c r="R3333" i="10"/>
  <c r="Q3325" i="10"/>
  <c r="Q3321" i="10"/>
  <c r="S3317" i="10"/>
  <c r="T3310" i="10"/>
  <c r="Q3307" i="10"/>
  <c r="S3303" i="10"/>
  <c r="R3300" i="10"/>
  <c r="T3296" i="10"/>
  <c r="R3293" i="10"/>
  <c r="S3286" i="10"/>
  <c r="Q3283" i="10"/>
  <c r="T3264" i="10"/>
  <c r="S3261" i="10"/>
  <c r="S3258" i="10"/>
  <c r="S3255" i="10"/>
  <c r="S3252" i="10"/>
  <c r="S3249" i="10"/>
  <c r="S3246" i="10"/>
  <c r="R3243" i="10"/>
  <c r="Q3240" i="10"/>
  <c r="Q3237" i="10"/>
  <c r="Q3234" i="10"/>
  <c r="Q3231" i="10"/>
  <c r="Q3228" i="10"/>
  <c r="Q3225" i="10"/>
  <c r="S3197" i="10"/>
  <c r="S3194" i="10"/>
  <c r="S3191" i="10"/>
  <c r="S3188" i="10"/>
  <c r="S3185" i="10"/>
  <c r="S3182" i="10"/>
  <c r="R3179" i="10"/>
  <c r="Q3176" i="10"/>
  <c r="Q3173" i="10"/>
  <c r="Q3170" i="10"/>
  <c r="Q3167" i="10"/>
  <c r="Q3164" i="10"/>
  <c r="Q3161" i="10"/>
  <c r="S3133" i="10"/>
  <c r="S3130" i="10"/>
  <c r="S3127" i="10"/>
  <c r="S3124" i="10"/>
  <c r="S3121" i="10"/>
  <c r="S3118" i="10"/>
  <c r="R3115" i="10"/>
  <c r="Q3112" i="10"/>
  <c r="Q3109" i="10"/>
  <c r="Q3106" i="10"/>
  <c r="Q3103" i="10"/>
  <c r="Q3100" i="10"/>
  <c r="Q3097" i="10"/>
  <c r="S3069" i="10"/>
  <c r="S3066" i="10"/>
  <c r="S3063" i="10"/>
  <c r="T3060" i="10"/>
  <c r="R3055" i="10"/>
  <c r="T3052" i="10"/>
  <c r="R3047" i="10"/>
  <c r="T3044" i="10"/>
  <c r="R3039" i="10"/>
  <c r="T3036" i="10"/>
  <c r="R3031" i="10"/>
  <c r="T3028" i="10"/>
  <c r="R3023" i="10"/>
  <c r="T3020" i="10"/>
  <c r="R3015" i="10"/>
  <c r="T3012" i="10"/>
  <c r="R3007" i="10"/>
  <c r="T3004" i="10"/>
  <c r="R2999" i="10"/>
  <c r="T2996" i="10"/>
  <c r="R2991" i="10"/>
  <c r="T2988" i="10"/>
  <c r="R2983" i="10"/>
  <c r="T2980" i="10"/>
  <c r="R2975" i="10"/>
  <c r="T2972" i="10"/>
  <c r="R2967" i="10"/>
  <c r="T2964" i="10"/>
  <c r="R2959" i="10"/>
  <c r="T2956" i="10"/>
  <c r="R2951" i="10"/>
  <c r="T2948" i="10"/>
  <c r="R2943" i="10"/>
  <c r="T2940" i="10"/>
  <c r="R2935" i="10"/>
  <c r="T2932" i="10"/>
  <c r="R2927" i="10"/>
  <c r="T2924" i="10"/>
  <c r="R2919" i="10"/>
  <c r="T2916" i="10"/>
  <c r="R2911" i="10"/>
  <c r="T2908" i="10"/>
  <c r="R2903" i="10"/>
  <c r="R3757" i="10"/>
  <c r="S3641" i="10"/>
  <c r="R3625" i="10"/>
  <c r="S3597" i="10"/>
  <c r="S3582" i="10"/>
  <c r="S3525" i="10"/>
  <c r="Q3500" i="10"/>
  <c r="T3468" i="10"/>
  <c r="Q3460" i="10"/>
  <c r="S3444" i="10"/>
  <c r="S3437" i="10"/>
  <c r="R3423" i="10"/>
  <c r="S3403" i="10"/>
  <c r="S3397" i="10"/>
  <c r="Q3392" i="10"/>
  <c r="Q3387" i="10"/>
  <c r="Q3363" i="10"/>
  <c r="Q3358" i="10"/>
  <c r="Q3354" i="10"/>
  <c r="S3349" i="10"/>
  <c r="Q3345" i="10"/>
  <c r="R3341" i="10"/>
  <c r="Q3333" i="10"/>
  <c r="T3328" i="10"/>
  <c r="R3317" i="10"/>
  <c r="S3310" i="10"/>
  <c r="R3303" i="10"/>
  <c r="S3296" i="10"/>
  <c r="Q3293" i="10"/>
  <c r="Q3286" i="10"/>
  <c r="T3273" i="10"/>
  <c r="S3267" i="10"/>
  <c r="S3264" i="10"/>
  <c r="R3261" i="10"/>
  <c r="R3258" i="10"/>
  <c r="R3255" i="10"/>
  <c r="R3252" i="10"/>
  <c r="R3249" i="10"/>
  <c r="Q3246" i="10"/>
  <c r="Q3243" i="10"/>
  <c r="T3209" i="10"/>
  <c r="T3206" i="10"/>
  <c r="S3203" i="10"/>
  <c r="S3200" i="10"/>
  <c r="R3197" i="10"/>
  <c r="R3194" i="10"/>
  <c r="R3191" i="10"/>
  <c r="R3188" i="10"/>
  <c r="R3185" i="10"/>
  <c r="Q3182" i="10"/>
  <c r="Q3179" i="10"/>
  <c r="T3145" i="10"/>
  <c r="T3142" i="10"/>
  <c r="S3139" i="10"/>
  <c r="S3136" i="10"/>
  <c r="R3133" i="10"/>
  <c r="R3130" i="10"/>
  <c r="R3127" i="10"/>
  <c r="R3124" i="10"/>
  <c r="R3121" i="10"/>
  <c r="Q3118" i="10"/>
  <c r="Q3115" i="10"/>
  <c r="T3081" i="10"/>
  <c r="T3078" i="10"/>
  <c r="S3075" i="10"/>
  <c r="S3072" i="10"/>
  <c r="R3069" i="10"/>
  <c r="R3066" i="10"/>
  <c r="R3063" i="10"/>
  <c r="S3060" i="10"/>
  <c r="Q3055" i="10"/>
  <c r="S3052" i="10"/>
  <c r="Q3047" i="10"/>
  <c r="S3044" i="10"/>
  <c r="Q3039" i="10"/>
  <c r="S3036" i="10"/>
  <c r="Q3031" i="10"/>
  <c r="S3028" i="10"/>
  <c r="Q3023" i="10"/>
  <c r="S3020" i="10"/>
  <c r="Q3015" i="10"/>
  <c r="S3012" i="10"/>
  <c r="Q3007" i="10"/>
  <c r="S3004" i="10"/>
  <c r="Q2999" i="10"/>
  <c r="S2996" i="10"/>
  <c r="Q2991" i="10"/>
  <c r="S2988" i="10"/>
  <c r="Q2983" i="10"/>
  <c r="S2980" i="10"/>
  <c r="Q2975" i="10"/>
  <c r="S2972" i="10"/>
  <c r="Q2967" i="10"/>
  <c r="S2964" i="10"/>
  <c r="Q2959" i="10"/>
  <c r="S2956" i="10"/>
  <c r="R3717" i="10"/>
  <c r="S3658" i="10"/>
  <c r="R3641" i="10"/>
  <c r="Q3625" i="10"/>
  <c r="S3565" i="10"/>
  <c r="T3508" i="10"/>
  <c r="T3451" i="10"/>
  <c r="R3437" i="10"/>
  <c r="Q3423" i="10"/>
  <c r="R3403" i="10"/>
  <c r="R3397" i="10"/>
  <c r="S3372" i="10"/>
  <c r="S3367" i="10"/>
  <c r="R3349" i="10"/>
  <c r="Q3341" i="10"/>
  <c r="S3328" i="10"/>
  <c r="S3324" i="10"/>
  <c r="Q3317" i="10"/>
  <c r="Q3310" i="10"/>
  <c r="Q3303" i="10"/>
  <c r="Q3296" i="10"/>
  <c r="S3273" i="10"/>
  <c r="S3270" i="10"/>
  <c r="R3267" i="10"/>
  <c r="Q3264" i="10"/>
  <c r="Q3261" i="10"/>
  <c r="Q3258" i="10"/>
  <c r="Q3255" i="10"/>
  <c r="Q3252" i="10"/>
  <c r="Q3249" i="10"/>
  <c r="S3209" i="10"/>
  <c r="S3206" i="10"/>
  <c r="R3203" i="10"/>
  <c r="Q3200" i="10"/>
  <c r="Q3197" i="10"/>
  <c r="Q3194" i="10"/>
  <c r="Q3191" i="10"/>
  <c r="Q3188" i="10"/>
  <c r="Q3185" i="10"/>
  <c r="S3145" i="10"/>
  <c r="S3142" i="10"/>
  <c r="R3139" i="10"/>
  <c r="Q3136" i="10"/>
  <c r="Q3133" i="10"/>
  <c r="Q3130" i="10"/>
  <c r="Q3127" i="10"/>
  <c r="Q3124" i="10"/>
  <c r="Q3121" i="10"/>
  <c r="S3081" i="10"/>
  <c r="S3078" i="10"/>
  <c r="R3075" i="10"/>
  <c r="Q3072" i="10"/>
  <c r="Q3069" i="10"/>
  <c r="Q3066" i="10"/>
  <c r="Q3063" i="10"/>
  <c r="R3060" i="10"/>
  <c r="R3052" i="10"/>
  <c r="R3044" i="10"/>
  <c r="R3036" i="10"/>
  <c r="R3028" i="10"/>
  <c r="R3020" i="10"/>
  <c r="R3012" i="10"/>
  <c r="R3004" i="10"/>
  <c r="R2996" i="10"/>
  <c r="R2988" i="10"/>
  <c r="R2980" i="10"/>
  <c r="R2972" i="10"/>
  <c r="R2964" i="10"/>
  <c r="R2956" i="10"/>
  <c r="R2948" i="10"/>
  <c r="R2940" i="10"/>
  <c r="R2932" i="10"/>
  <c r="R2924" i="10"/>
  <c r="R2916" i="10"/>
  <c r="R2908" i="10"/>
  <c r="R2900" i="10"/>
  <c r="R2892" i="10"/>
  <c r="R2884" i="10"/>
  <c r="R2876" i="10"/>
  <c r="R2868" i="10"/>
  <c r="R2860" i="10"/>
  <c r="R2852" i="10"/>
  <c r="R2844" i="10"/>
  <c r="R2836" i="10"/>
  <c r="R2828" i="10"/>
  <c r="R2820" i="10"/>
  <c r="R2812" i="10"/>
  <c r="R2804" i="10"/>
  <c r="R2796" i="10"/>
  <c r="R2788" i="10"/>
  <c r="R2780" i="10"/>
  <c r="R2772" i="10"/>
  <c r="R2764" i="10"/>
  <c r="R2756" i="10"/>
  <c r="R2748" i="10"/>
  <c r="R2740" i="10"/>
  <c r="R2732" i="10"/>
  <c r="R2724" i="10"/>
  <c r="R2716" i="10"/>
  <c r="R2708" i="10"/>
  <c r="R2700" i="10"/>
  <c r="R2692" i="10"/>
  <c r="R2684" i="10"/>
  <c r="R2676" i="10"/>
  <c r="R2668" i="10"/>
  <c r="R3658" i="10"/>
  <c r="R3565" i="10"/>
  <c r="S3508" i="10"/>
  <c r="T3491" i="10"/>
  <c r="Q3483" i="10"/>
  <c r="T3414" i="10"/>
  <c r="S3408" i="10"/>
  <c r="Q3397" i="10"/>
  <c r="Q3367" i="10"/>
  <c r="Q3349" i="10"/>
  <c r="S3332" i="10"/>
  <c r="Q3328" i="10"/>
  <c r="R3324" i="10"/>
  <c r="Q3289" i="10"/>
  <c r="R3273" i="10"/>
  <c r="Q3270" i="10"/>
  <c r="Q3267" i="10"/>
  <c r="R3209" i="10"/>
  <c r="Q3206" i="10"/>
  <c r="Q3203" i="10"/>
  <c r="R3145" i="10"/>
  <c r="Q3142" i="10"/>
  <c r="Q3139" i="10"/>
  <c r="R3081" i="10"/>
  <c r="Q3078" i="10"/>
  <c r="Q3075" i="10"/>
  <c r="Q3060" i="10"/>
  <c r="Q3052" i="10"/>
  <c r="Q3044" i="10"/>
  <c r="Q3036" i="10"/>
  <c r="Q3028" i="10"/>
  <c r="Q3020" i="10"/>
  <c r="Q3012" i="10"/>
  <c r="Q3004" i="10"/>
  <c r="Q2996" i="10"/>
  <c r="Q2988" i="10"/>
  <c r="Q2980" i="10"/>
  <c r="Q2972" i="10"/>
  <c r="Q2964" i="10"/>
  <c r="Q2956" i="10"/>
  <c r="Q2948" i="10"/>
  <c r="Q2940" i="10"/>
  <c r="Q2932" i="10"/>
  <c r="Q2924" i="10"/>
  <c r="Q2916" i="10"/>
  <c r="Q2908" i="10"/>
  <c r="Q2900" i="10"/>
  <c r="Q2892" i="10"/>
  <c r="Q2884" i="10"/>
  <c r="Q2876" i="10"/>
  <c r="Q2868" i="10"/>
  <c r="Q2860" i="10"/>
  <c r="Q2852" i="10"/>
  <c r="Q2844" i="10"/>
  <c r="Q2836" i="10"/>
  <c r="Q2828" i="10"/>
  <c r="Q2820" i="10"/>
  <c r="Q2812" i="10"/>
  <c r="Q2804" i="10"/>
  <c r="Q2796" i="10"/>
  <c r="Q3666" i="10"/>
  <c r="T3631" i="10"/>
  <c r="T3588" i="10"/>
  <c r="S3548" i="10"/>
  <c r="S3491" i="10"/>
  <c r="S3474" i="10"/>
  <c r="Q3450" i="10"/>
  <c r="R3443" i="10"/>
  <c r="Q3414" i="10"/>
  <c r="Q3391" i="10"/>
  <c r="R3381" i="10"/>
  <c r="Q3376" i="10"/>
  <c r="Q3336" i="10"/>
  <c r="R3332" i="10"/>
  <c r="Q3320" i="10"/>
  <c r="Q3313" i="10"/>
  <c r="Q3306" i="10"/>
  <c r="R3299" i="10"/>
  <c r="Q3282" i="10"/>
  <c r="Q3279" i="10"/>
  <c r="Q3276" i="10"/>
  <c r="Q3273" i="10"/>
  <c r="S3245" i="10"/>
  <c r="S3242" i="10"/>
  <c r="S3239" i="10"/>
  <c r="S3236" i="10"/>
  <c r="R3227" i="10"/>
  <c r="Q3224" i="10"/>
  <c r="Q3221" i="10"/>
  <c r="Q3218" i="10"/>
  <c r="Q3215" i="10"/>
  <c r="Q3212" i="10"/>
  <c r="Q3209" i="10"/>
  <c r="S3181" i="10"/>
  <c r="S3178" i="10"/>
  <c r="S3175" i="10"/>
  <c r="S3172" i="10"/>
  <c r="R3163" i="10"/>
  <c r="Q3160" i="10"/>
  <c r="Q3157" i="10"/>
  <c r="Q3154" i="10"/>
  <c r="Q3151" i="10"/>
  <c r="Q3148" i="10"/>
  <c r="Q3145" i="10"/>
  <c r="S3117" i="10"/>
  <c r="S3114" i="10"/>
  <c r="S3111" i="10"/>
  <c r="S3108" i="10"/>
  <c r="R3099" i="10"/>
  <c r="Q3096" i="10"/>
  <c r="Q3093" i="10"/>
  <c r="Q3090" i="10"/>
  <c r="Q3087" i="10"/>
  <c r="Q3084" i="10"/>
  <c r="Q3081" i="10"/>
  <c r="T3054" i="10"/>
  <c r="T3046" i="10"/>
  <c r="T3038" i="10"/>
  <c r="T3030" i="10"/>
  <c r="T3022" i="10"/>
  <c r="T3014" i="10"/>
  <c r="T3006" i="10"/>
  <c r="T2998" i="10"/>
  <c r="T2990" i="10"/>
  <c r="R2785" i="10"/>
  <c r="R2777" i="10"/>
  <c r="R2761" i="10"/>
  <c r="R2745" i="10"/>
  <c r="R2729" i="10"/>
  <c r="R2721" i="10"/>
  <c r="R2713" i="10"/>
  <c r="R2705" i="10"/>
  <c r="R2697" i="10"/>
  <c r="R2673" i="10"/>
  <c r="R2665" i="10"/>
  <c r="R2657" i="10"/>
  <c r="R2649" i="10"/>
  <c r="R2625" i="10"/>
  <c r="R2617" i="10"/>
  <c r="R2609" i="10"/>
  <c r="R3725" i="10"/>
  <c r="S3631" i="10"/>
  <c r="S3588" i="10"/>
  <c r="R3548" i="10"/>
  <c r="R3474" i="10"/>
  <c r="Q3443" i="10"/>
  <c r="S3407" i="10"/>
  <c r="S3396" i="10"/>
  <c r="Q3386" i="10"/>
  <c r="Q3381" i="10"/>
  <c r="Q3362" i="10"/>
  <c r="T3352" i="10"/>
  <c r="S3348" i="10"/>
  <c r="Q3344" i="10"/>
  <c r="R3340" i="10"/>
  <c r="S3316" i="10"/>
  <c r="S3309" i="10"/>
  <c r="T3302" i="10"/>
  <c r="Q3299" i="10"/>
  <c r="S3295" i="10"/>
  <c r="T3288" i="10"/>
  <c r="T3257" i="10"/>
  <c r="S3251" i="10"/>
  <c r="S3248" i="10"/>
  <c r="R3245" i="10"/>
  <c r="R3242" i="10"/>
  <c r="R3239" i="10"/>
  <c r="R3236" i="10"/>
  <c r="Q3230" i="10"/>
  <c r="Q3227" i="10"/>
  <c r="T3193" i="10"/>
  <c r="T3190" i="10"/>
  <c r="S3187" i="10"/>
  <c r="S3184" i="10"/>
  <c r="R3181" i="10"/>
  <c r="R3178" i="10"/>
  <c r="R3175" i="10"/>
  <c r="R3172" i="10"/>
  <c r="Q3166" i="10"/>
  <c r="Q3163" i="10"/>
  <c r="T3129" i="10"/>
  <c r="T3126" i="10"/>
  <c r="S3123" i="10"/>
  <c r="S3120" i="10"/>
  <c r="R3117" i="10"/>
  <c r="R3114" i="10"/>
  <c r="R3111" i="10"/>
  <c r="R3108" i="10"/>
  <c r="Q3102" i="10"/>
  <c r="Q3099" i="10"/>
  <c r="T3065" i="10"/>
  <c r="Q3057" i="10"/>
  <c r="S3054" i="10"/>
  <c r="Q3049" i="10"/>
  <c r="S3046" i="10"/>
  <c r="Q3041" i="10"/>
  <c r="S3038" i="10"/>
  <c r="Q3033" i="10"/>
  <c r="S3030" i="10"/>
  <c r="Q3025" i="10"/>
  <c r="S3022" i="10"/>
  <c r="Q3017" i="10"/>
  <c r="S3014" i="10"/>
  <c r="Q3009" i="10"/>
  <c r="S3006" i="10"/>
  <c r="Q3001" i="10"/>
  <c r="S2998" i="10"/>
  <c r="Q2993" i="10"/>
  <c r="S2990" i="10"/>
  <c r="Q2985" i="10"/>
  <c r="S2982" i="10"/>
  <c r="Q2977" i="10"/>
  <c r="S2974" i="10"/>
  <c r="Q2969" i="10"/>
  <c r="S2966" i="10"/>
  <c r="Q2961" i="10"/>
  <c r="S2958" i="10"/>
  <c r="Q2953" i="10"/>
  <c r="S2950" i="10"/>
  <c r="Q2945" i="10"/>
  <c r="S2942" i="10"/>
  <c r="Q2937" i="10"/>
  <c r="S2934" i="10"/>
  <c r="Q2929" i="10"/>
  <c r="S2926" i="10"/>
  <c r="Q2921" i="10"/>
  <c r="S2918" i="10"/>
  <c r="Q2913" i="10"/>
  <c r="S2910" i="10"/>
  <c r="Q2905" i="10"/>
  <c r="S2902" i="10"/>
  <c r="Q2897" i="10"/>
  <c r="S2894" i="10"/>
  <c r="Q2889" i="10"/>
  <c r="S2886" i="10"/>
  <c r="Q2881" i="10"/>
  <c r="S2878" i="10"/>
  <c r="Q2873" i="10"/>
  <c r="S2870" i="10"/>
  <c r="Q2865" i="10"/>
  <c r="S2862" i="10"/>
  <c r="Q2857" i="10"/>
  <c r="S2854" i="10"/>
  <c r="Q2849" i="10"/>
  <c r="S2846" i="10"/>
  <c r="Q2841" i="10"/>
  <c r="S2838" i="10"/>
  <c r="Q2833" i="10"/>
  <c r="S2830" i="10"/>
  <c r="Q2825" i="10"/>
  <c r="S2822" i="10"/>
  <c r="Q2817" i="10"/>
  <c r="S2814" i="10"/>
  <c r="Q2809" i="10"/>
  <c r="S2806" i="10"/>
  <c r="Q2801" i="10"/>
  <c r="S2798" i="10"/>
  <c r="Q2793" i="10"/>
  <c r="S2790" i="10"/>
  <c r="Q2785" i="10"/>
  <c r="S2782" i="10"/>
  <c r="Q2777" i="10"/>
  <c r="S2774" i="10"/>
  <c r="Q2769" i="10"/>
  <c r="S2766" i="10"/>
  <c r="Q2761" i="10"/>
  <c r="S2758" i="10"/>
  <c r="Q2753" i="10"/>
  <c r="S2750" i="10"/>
  <c r="S4499" i="10"/>
  <c r="R3571" i="10"/>
  <c r="S3531" i="10"/>
  <c r="R3514" i="10"/>
  <c r="S3457" i="10"/>
  <c r="Q3371" i="10"/>
  <c r="Q3366" i="10"/>
  <c r="Q3357" i="10"/>
  <c r="S3352" i="10"/>
  <c r="R3348" i="10"/>
  <c r="S3331" i="10"/>
  <c r="S3327" i="10"/>
  <c r="S3323" i="10"/>
  <c r="R3316" i="10"/>
  <c r="R3309" i="10"/>
  <c r="S3302" i="10"/>
  <c r="R3295" i="10"/>
  <c r="S3288" i="10"/>
  <c r="Q3285" i="10"/>
  <c r="S3269" i="10"/>
  <c r="S3266" i="10"/>
  <c r="S3263" i="10"/>
  <c r="S3260" i="10"/>
  <c r="S3257" i="10"/>
  <c r="S3254" i="10"/>
  <c r="R3251" i="10"/>
  <c r="Q3248" i="10"/>
  <c r="Q3245" i="10"/>
  <c r="Q3242" i="10"/>
  <c r="Q3239" i="10"/>
  <c r="Q3236" i="10"/>
  <c r="Q3233" i="10"/>
  <c r="S3205" i="10"/>
  <c r="S3202" i="10"/>
  <c r="S3199" i="10"/>
  <c r="S3196" i="10"/>
  <c r="S3193" i="10"/>
  <c r="S3190" i="10"/>
  <c r="R3187" i="10"/>
  <c r="Q3184" i="10"/>
  <c r="Q3181" i="10"/>
  <c r="Q3178" i="10"/>
  <c r="Q3175" i="10"/>
  <c r="Q3172" i="10"/>
  <c r="Q3169" i="10"/>
  <c r="S3141" i="10"/>
  <c r="S3138" i="10"/>
  <c r="S3135" i="10"/>
  <c r="S3132" i="10"/>
  <c r="S3129" i="10"/>
  <c r="S3126" i="10"/>
  <c r="R3123" i="10"/>
  <c r="Q3120" i="10"/>
  <c r="Q3117" i="10"/>
  <c r="Q3114" i="10"/>
  <c r="Q3111" i="10"/>
  <c r="Q3108" i="10"/>
  <c r="Q3105" i="10"/>
  <c r="S3077" i="10"/>
  <c r="S3074" i="10"/>
  <c r="S3071" i="10"/>
  <c r="S3068" i="10"/>
  <c r="S3065" i="10"/>
  <c r="S3062" i="10"/>
  <c r="T3059" i="10"/>
  <c r="R3054" i="10"/>
  <c r="T3051" i="10"/>
  <c r="R3046" i="10"/>
  <c r="T3043" i="10"/>
  <c r="R3038" i="10"/>
  <c r="T3035" i="10"/>
  <c r="R3030" i="10"/>
  <c r="T3027" i="10"/>
  <c r="R3022" i="10"/>
  <c r="T3019" i="10"/>
  <c r="R3014" i="10"/>
  <c r="T3011" i="10"/>
  <c r="R3006" i="10"/>
  <c r="T3003" i="10"/>
  <c r="R2998" i="10"/>
  <c r="R2990" i="10"/>
  <c r="R2982" i="10"/>
  <c r="R2974" i="10"/>
  <c r="R2966" i="10"/>
  <c r="R2958" i="10"/>
  <c r="R2950" i="10"/>
  <c r="R2942" i="10"/>
  <c r="R2934" i="10"/>
  <c r="R2926" i="10"/>
  <c r="R2918" i="10"/>
  <c r="R2910" i="10"/>
  <c r="R2902" i="10"/>
  <c r="R2894" i="10"/>
  <c r="R2886" i="10"/>
  <c r="R2878" i="10"/>
  <c r="R2870" i="10"/>
  <c r="R2862" i="10"/>
  <c r="R2854" i="10"/>
  <c r="R2846" i="10"/>
  <c r="R2838" i="10"/>
  <c r="R2830" i="10"/>
  <c r="R2822" i="10"/>
  <c r="R2814" i="10"/>
  <c r="R2806" i="10"/>
  <c r="R2798" i="10"/>
  <c r="R2790" i="10"/>
  <c r="R2782" i="10"/>
  <c r="R2774" i="10"/>
  <c r="T3579" i="10"/>
  <c r="S3380" i="10"/>
  <c r="T3281" i="10"/>
  <c r="R3269" i="10"/>
  <c r="R3193" i="10"/>
  <c r="R3138" i="10"/>
  <c r="Q3046" i="10"/>
  <c r="Q2982" i="10"/>
  <c r="Q2918" i="10"/>
  <c r="Q2910" i="10"/>
  <c r="Q2864" i="10"/>
  <c r="R2847" i="10"/>
  <c r="Q2842" i="10"/>
  <c r="Q2829" i="10"/>
  <c r="S2812" i="10"/>
  <c r="R2799" i="10"/>
  <c r="Q2767" i="10"/>
  <c r="Q2756" i="10"/>
  <c r="Q2752" i="10"/>
  <c r="Q2745" i="10"/>
  <c r="R2738" i="10"/>
  <c r="Q2714" i="10"/>
  <c r="S2710" i="10"/>
  <c r="R2687" i="10"/>
  <c r="R2677" i="10"/>
  <c r="Q2674" i="10"/>
  <c r="Q2664" i="10"/>
  <c r="R2624" i="10"/>
  <c r="R2621" i="10"/>
  <c r="R2618" i="10"/>
  <c r="R2615" i="10"/>
  <c r="R2612" i="10"/>
  <c r="Q2609" i="10"/>
  <c r="Q2606" i="10"/>
  <c r="Q2603" i="10"/>
  <c r="R2600" i="10"/>
  <c r="Q2586" i="10"/>
  <c r="R2583" i="10"/>
  <c r="Q2569" i="10"/>
  <c r="R2566" i="10"/>
  <c r="Q2549" i="10"/>
  <c r="R2546" i="10"/>
  <c r="Q2532" i="10"/>
  <c r="R2529" i="10"/>
  <c r="Q2512" i="10"/>
  <c r="R2509" i="10"/>
  <c r="Q2495" i="10"/>
  <c r="R2492" i="10"/>
  <c r="Q2478" i="10"/>
  <c r="Q2475" i="10"/>
  <c r="R2472" i="10"/>
  <c r="Q2458" i="10"/>
  <c r="R2455" i="10"/>
  <c r="Q2441" i="10"/>
  <c r="R2438" i="10"/>
  <c r="R2427" i="10"/>
  <c r="R2419" i="10"/>
  <c r="R2411" i="10"/>
  <c r="R2403" i="10"/>
  <c r="R2395" i="10"/>
  <c r="R2387" i="10"/>
  <c r="R2379" i="10"/>
  <c r="R2371" i="10"/>
  <c r="R2363" i="10"/>
  <c r="R2347" i="10"/>
  <c r="R2331" i="10"/>
  <c r="R2323" i="10"/>
  <c r="R2315" i="10"/>
  <c r="R2299" i="10"/>
  <c r="R2283" i="10"/>
  <c r="R2275" i="10"/>
  <c r="R2267" i="10"/>
  <c r="R2251" i="10"/>
  <c r="R2243" i="10"/>
  <c r="R2211" i="10"/>
  <c r="R2203" i="10"/>
  <c r="R2195" i="10"/>
  <c r="R2187" i="10"/>
  <c r="R2179" i="10"/>
  <c r="R2171" i="10"/>
  <c r="R2163" i="10"/>
  <c r="R2139" i="10"/>
  <c r="R2123" i="10"/>
  <c r="R2115" i="10"/>
  <c r="R2099" i="10"/>
  <c r="R2075" i="10"/>
  <c r="R2059" i="10"/>
  <c r="R2051" i="10"/>
  <c r="R2035" i="10"/>
  <c r="R2011" i="10"/>
  <c r="R1995" i="10"/>
  <c r="R1987" i="10"/>
  <c r="T3400" i="10"/>
  <c r="Q3126" i="10"/>
  <c r="S3083" i="10"/>
  <c r="Q3038" i="10"/>
  <c r="Q2990" i="10"/>
  <c r="S2963" i="10"/>
  <c r="Q2927" i="10"/>
  <c r="Q2902" i="10"/>
  <c r="S2895" i="10"/>
  <c r="Q2870" i="10"/>
  <c r="Q2858" i="10"/>
  <c r="Q2847" i="10"/>
  <c r="Q2824" i="10"/>
  <c r="S2807" i="10"/>
  <c r="Q2799" i="10"/>
  <c r="Q2790" i="10"/>
  <c r="Q2782" i="10"/>
  <c r="Q2774" i="10"/>
  <c r="Q2738" i="10"/>
  <c r="S2734" i="10"/>
  <c r="R2710" i="10"/>
  <c r="Q2700" i="10"/>
  <c r="Q2687" i="10"/>
  <c r="Q2677" i="10"/>
  <c r="Q2667" i="10"/>
  <c r="R2630" i="10"/>
  <c r="Q2627" i="10"/>
  <c r="Q2624" i="10"/>
  <c r="Q2621" i="10"/>
  <c r="Q2618" i="10"/>
  <c r="Q2615" i="10"/>
  <c r="Q2612" i="10"/>
  <c r="Q2600" i="10"/>
  <c r="R2597" i="10"/>
  <c r="Q2583" i="10"/>
  <c r="Q2566" i="10"/>
  <c r="Q2563" i="10"/>
  <c r="Q2546" i="10"/>
  <c r="Q2529" i="10"/>
  <c r="R2526" i="10"/>
  <c r="Q2509" i="10"/>
  <c r="R2506" i="10"/>
  <c r="Q2492" i="10"/>
  <c r="R2489" i="10"/>
  <c r="Q2472" i="10"/>
  <c r="R2469" i="10"/>
  <c r="Q2455" i="10"/>
  <c r="R2452" i="10"/>
  <c r="Q2438" i="10"/>
  <c r="Q2435" i="10"/>
  <c r="Q2427" i="10"/>
  <c r="Q2419" i="10"/>
  <c r="Q2411" i="10"/>
  <c r="Q2403" i="10"/>
  <c r="Q2395" i="10"/>
  <c r="Q2387" i="10"/>
  <c r="Q2379" i="10"/>
  <c r="Q2371" i="10"/>
  <c r="Q2363" i="10"/>
  <c r="Q2355" i="10"/>
  <c r="Q2347" i="10"/>
  <c r="Q2339" i="10"/>
  <c r="Q2331" i="10"/>
  <c r="Q2323" i="10"/>
  <c r="Q2315" i="10"/>
  <c r="Q2307" i="10"/>
  <c r="Q2299" i="10"/>
  <c r="Q2291" i="10"/>
  <c r="Q2283" i="10"/>
  <c r="Q2275" i="10"/>
  <c r="Q2267" i="10"/>
  <c r="Q2259" i="10"/>
  <c r="Q2251" i="10"/>
  <c r="Q2243" i="10"/>
  <c r="Q2235" i="10"/>
  <c r="Q2227" i="10"/>
  <c r="Q2219" i="10"/>
  <c r="Q2211" i="10"/>
  <c r="Q2203" i="10"/>
  <c r="Q2195" i="10"/>
  <c r="Q2187" i="10"/>
  <c r="Q2179" i="10"/>
  <c r="Q2171" i="10"/>
  <c r="R3331" i="10"/>
  <c r="R3071" i="10"/>
  <c r="Q3030" i="10"/>
  <c r="Q3022" i="10"/>
  <c r="Q3014" i="10"/>
  <c r="Q3006" i="10"/>
  <c r="Q2998" i="10"/>
  <c r="Q2935" i="10"/>
  <c r="R2895" i="10"/>
  <c r="Q2882" i="10"/>
  <c r="S2876" i="10"/>
  <c r="S2863" i="10"/>
  <c r="S2852" i="10"/>
  <c r="Q2837" i="10"/>
  <c r="R2832" i="10"/>
  <c r="S2820" i="10"/>
  <c r="R2807" i="10"/>
  <c r="R2766" i="10"/>
  <c r="R2759" i="10"/>
  <c r="S2748" i="10"/>
  <c r="R2734" i="10"/>
  <c r="Q2724" i="10"/>
  <c r="Q2717" i="10"/>
  <c r="Q2710" i="10"/>
  <c r="R2703" i="10"/>
  <c r="S2696" i="10"/>
  <c r="Q2690" i="10"/>
  <c r="Q2680" i="10"/>
  <c r="R2670" i="10"/>
  <c r="T2660" i="10"/>
  <c r="R2636" i="10"/>
  <c r="Q2633" i="10"/>
  <c r="Q2630" i="10"/>
  <c r="Q2597" i="10"/>
  <c r="S2591" i="10"/>
  <c r="Q2580" i="10"/>
  <c r="Q2560" i="10"/>
  <c r="S2554" i="10"/>
  <c r="Q2543" i="10"/>
  <c r="S2537" i="10"/>
  <c r="T2534" i="10"/>
  <c r="Q2526" i="10"/>
  <c r="Q2523" i="10"/>
  <c r="S2517" i="10"/>
  <c r="Q2506" i="10"/>
  <c r="S2500" i="10"/>
  <c r="Q2489" i="10"/>
  <c r="R2486" i="10"/>
  <c r="S2480" i="10"/>
  <c r="Q2469" i="10"/>
  <c r="S2463" i="10"/>
  <c r="Q2452" i="10"/>
  <c r="S3420" i="10"/>
  <c r="R3257" i="10"/>
  <c r="R3202" i="10"/>
  <c r="S3147" i="10"/>
  <c r="Q2943" i="10"/>
  <c r="Q2926" i="10"/>
  <c r="S2916" i="10"/>
  <c r="S2901" i="10"/>
  <c r="Q2895" i="10"/>
  <c r="Q2888" i="10"/>
  <c r="R2863" i="10"/>
  <c r="Q2846" i="10"/>
  <c r="Q2832" i="10"/>
  <c r="S2815" i="10"/>
  <c r="Q2807" i="10"/>
  <c r="Q2798" i="10"/>
  <c r="R2794" i="10"/>
  <c r="Q2786" i="10"/>
  <c r="Q2778" i="10"/>
  <c r="Q2770" i="10"/>
  <c r="Q2766" i="10"/>
  <c r="Q2759" i="10"/>
  <c r="Q2748" i="10"/>
  <c r="R2744" i="10"/>
  <c r="Q2741" i="10"/>
  <c r="Q2734" i="10"/>
  <c r="R2727" i="10"/>
  <c r="Q2720" i="10"/>
  <c r="Q2703" i="10"/>
  <c r="R2696" i="10"/>
  <c r="Q2693" i="10"/>
  <c r="Q2683" i="10"/>
  <c r="Q2670" i="10"/>
  <c r="R2654" i="10"/>
  <c r="Q2651" i="10"/>
  <c r="Q2648" i="10"/>
  <c r="Q2645" i="10"/>
  <c r="Q2642" i="10"/>
  <c r="Q2639" i="10"/>
  <c r="Q2636" i="10"/>
  <c r="Q2594" i="10"/>
  <c r="R2591" i="10"/>
  <c r="Q2577" i="10"/>
  <c r="R2574" i="10"/>
  <c r="S2571" i="10"/>
  <c r="Q2557" i="10"/>
  <c r="R2554" i="10"/>
  <c r="Q2540" i="10"/>
  <c r="R2537" i="10"/>
  <c r="S2534" i="10"/>
  <c r="Q2520" i="10"/>
  <c r="R2517" i="10"/>
  <c r="Q2503" i="10"/>
  <c r="R2500" i="10"/>
  <c r="Q2486" i="10"/>
  <c r="Q2483" i="10"/>
  <c r="R2480" i="10"/>
  <c r="Q2466" i="10"/>
  <c r="R2463" i="10"/>
  <c r="Q2449" i="10"/>
  <c r="R2446" i="10"/>
  <c r="S2443" i="10"/>
  <c r="Q2432" i="10"/>
  <c r="Q2424" i="10"/>
  <c r="Q2416" i="10"/>
  <c r="Q2408" i="10"/>
  <c r="Q2400" i="10"/>
  <c r="Q2392" i="10"/>
  <c r="S3319" i="10"/>
  <c r="Q3309" i="10"/>
  <c r="Q3288" i="10"/>
  <c r="R3266" i="10"/>
  <c r="Q3190" i="10"/>
  <c r="R3135" i="10"/>
  <c r="S2971" i="10"/>
  <c r="Q2951" i="10"/>
  <c r="S2908" i="10"/>
  <c r="S2875" i="10"/>
  <c r="Q2869" i="10"/>
  <c r="Q2863" i="10"/>
  <c r="S2851" i="10"/>
  <c r="S2828" i="10"/>
  <c r="S2819" i="10"/>
  <c r="R2815" i="10"/>
  <c r="Q2794" i="10"/>
  <c r="Q2744" i="10"/>
  <c r="Q2727" i="10"/>
  <c r="Q2713" i="10"/>
  <c r="Q2696" i="10"/>
  <c r="R2686" i="10"/>
  <c r="Q2673" i="10"/>
  <c r="R2660" i="10"/>
  <c r="Q2657" i="10"/>
  <c r="Q2654" i="10"/>
  <c r="Q2591" i="10"/>
  <c r="Q2574" i="10"/>
  <c r="Q2571" i="10"/>
  <c r="Q2554" i="10"/>
  <c r="Q2537" i="10"/>
  <c r="R2534" i="10"/>
  <c r="Q2517" i="10"/>
  <c r="Q2500" i="10"/>
  <c r="Q2480" i="10"/>
  <c r="Q2463" i="10"/>
  <c r="Q2446" i="10"/>
  <c r="Q2443" i="10"/>
  <c r="R2381" i="10"/>
  <c r="R2373" i="10"/>
  <c r="R2365" i="10"/>
  <c r="R2357" i="10"/>
  <c r="R2349" i="10"/>
  <c r="R2341" i="10"/>
  <c r="R2333" i="10"/>
  <c r="R2325" i="10"/>
  <c r="R2317" i="10"/>
  <c r="R2309" i="10"/>
  <c r="S3080" i="10"/>
  <c r="S3059" i="10"/>
  <c r="Q2934" i="10"/>
  <c r="T2900" i="10"/>
  <c r="Q2894" i="10"/>
  <c r="S2887" i="10"/>
  <c r="Q2856" i="10"/>
  <c r="Q2840" i="10"/>
  <c r="S2823" i="10"/>
  <c r="Q2815" i="10"/>
  <c r="Q2806" i="10"/>
  <c r="R2758" i="10"/>
  <c r="R2751" i="10"/>
  <c r="Q2737" i="10"/>
  <c r="S2709" i="10"/>
  <c r="Q2706" i="10"/>
  <c r="S2702" i="10"/>
  <c r="Q2699" i="10"/>
  <c r="Q2686" i="10"/>
  <c r="T2679" i="10"/>
  <c r="S2676" i="10"/>
  <c r="S2666" i="10"/>
  <c r="R2663" i="10"/>
  <c r="Q2660" i="10"/>
  <c r="T2635" i="10"/>
  <c r="S2632" i="10"/>
  <c r="S2629" i="10"/>
  <c r="S2626" i="10"/>
  <c r="S2623" i="10"/>
  <c r="S2620" i="10"/>
  <c r="S2617" i="10"/>
  <c r="R2614" i="10"/>
  <c r="Q2611" i="10"/>
  <c r="Q2608" i="10"/>
  <c r="Q2605" i="10"/>
  <c r="S2599" i="10"/>
  <c r="Q2588" i="10"/>
  <c r="Q2568" i="10"/>
  <c r="S2562" i="10"/>
  <c r="T2559" i="10"/>
  <c r="Q2551" i="10"/>
  <c r="S2545" i="10"/>
  <c r="Q2534" i="10"/>
  <c r="Q2531" i="10"/>
  <c r="Q2514" i="10"/>
  <c r="Q2497" i="10"/>
  <c r="R2494" i="10"/>
  <c r="Q2477" i="10"/>
  <c r="Q2460" i="10"/>
  <c r="R2457" i="10"/>
  <c r="Q2440" i="10"/>
  <c r="Q2429" i="10"/>
  <c r="Q2421" i="10"/>
  <c r="Q2413" i="10"/>
  <c r="S2410" i="10"/>
  <c r="Q3674" i="10"/>
  <c r="Q3514" i="10"/>
  <c r="Q3352" i="10"/>
  <c r="S3211" i="10"/>
  <c r="Q3123" i="10"/>
  <c r="S3051" i="10"/>
  <c r="S2979" i="10"/>
  <c r="Q2942" i="10"/>
  <c r="S2924" i="10"/>
  <c r="S2900" i="10"/>
  <c r="R2887" i="10"/>
  <c r="Q2880" i="10"/>
  <c r="Q2862" i="10"/>
  <c r="S2836" i="10"/>
  <c r="R2823" i="10"/>
  <c r="Q2802" i="10"/>
  <c r="Q2789" i="10"/>
  <c r="Q2781" i="10"/>
  <c r="Q2773" i="10"/>
  <c r="Q2762" i="10"/>
  <c r="Q2758" i="10"/>
  <c r="Q2751" i="10"/>
  <c r="Q2730" i="10"/>
  <c r="S2726" i="10"/>
  <c r="R2709" i="10"/>
  <c r="R2702" i="10"/>
  <c r="Q2689" i="10"/>
  <c r="Q2676" i="10"/>
  <c r="R2666" i="10"/>
  <c r="Q2663" i="10"/>
  <c r="R2632" i="10"/>
  <c r="R2629" i="10"/>
  <c r="R2626" i="10"/>
  <c r="R2623" i="10"/>
  <c r="R2620" i="10"/>
  <c r="Q2617" i="10"/>
  <c r="Q2614" i="10"/>
  <c r="Q2602" i="10"/>
  <c r="R2599" i="10"/>
  <c r="Q2585" i="10"/>
  <c r="R2582" i="10"/>
  <c r="Q2565" i="10"/>
  <c r="R2562" i="10"/>
  <c r="Q2548" i="10"/>
  <c r="R2545" i="10"/>
  <c r="Q2528" i="10"/>
  <c r="Q2511" i="10"/>
  <c r="Q2494" i="10"/>
  <c r="Q2491" i="10"/>
  <c r="Q2474" i="10"/>
  <c r="Q2457" i="10"/>
  <c r="R2454" i="10"/>
  <c r="Q2437" i="10"/>
  <c r="R2410" i="10"/>
  <c r="R2402" i="10"/>
  <c r="R2394" i="10"/>
  <c r="R2386" i="10"/>
  <c r="R2378" i="10"/>
  <c r="R2370" i="10"/>
  <c r="R2354" i="10"/>
  <c r="R2346" i="10"/>
  <c r="R2338" i="10"/>
  <c r="R2330" i="10"/>
  <c r="R2314" i="10"/>
  <c r="R2298" i="10"/>
  <c r="R2290" i="10"/>
  <c r="Q3554" i="10"/>
  <c r="S3427" i="10"/>
  <c r="S3375" i="10"/>
  <c r="S3339" i="10"/>
  <c r="Q3254" i="10"/>
  <c r="R3199" i="10"/>
  <c r="S3144" i="10"/>
  <c r="R3068" i="10"/>
  <c r="S3043" i="10"/>
  <c r="Q2950" i="10"/>
  <c r="Q2887" i="10"/>
  <c r="Q2874" i="10"/>
  <c r="S2868" i="10"/>
  <c r="S2855" i="10"/>
  <c r="Q2845" i="10"/>
  <c r="S2831" i="10"/>
  <c r="Q2823" i="10"/>
  <c r="T2818" i="10"/>
  <c r="Q2814" i="10"/>
  <c r="T2743" i="10"/>
  <c r="S2740" i="10"/>
  <c r="R2726" i="10"/>
  <c r="Q2716" i="10"/>
  <c r="Q2709" i="10"/>
  <c r="Q2702" i="10"/>
  <c r="T2695" i="10"/>
  <c r="S2692" i="10"/>
  <c r="T2685" i="10"/>
  <c r="S2682" i="10"/>
  <c r="R2679" i="10"/>
  <c r="S2672" i="10"/>
  <c r="Q2666" i="10"/>
  <c r="R2638" i="10"/>
  <c r="Q2635" i="10"/>
  <c r="Q2632" i="10"/>
  <c r="Q2629" i="10"/>
  <c r="Q2626" i="10"/>
  <c r="Q2623" i="10"/>
  <c r="Q2620" i="10"/>
  <c r="Q2599" i="10"/>
  <c r="S2593" i="10"/>
  <c r="T2590" i="10"/>
  <c r="Q2582" i="10"/>
  <c r="Q2579" i="10"/>
  <c r="S2573" i="10"/>
  <c r="T2570" i="10"/>
  <c r="Q2562" i="10"/>
  <c r="R2559" i="10"/>
  <c r="S2556" i="10"/>
  <c r="T2553" i="10"/>
  <c r="Q2545" i="10"/>
  <c r="R2542" i="10"/>
  <c r="S2539" i="10"/>
  <c r="S2536" i="10"/>
  <c r="T2533" i="10"/>
  <c r="Q2525" i="10"/>
  <c r="R2522" i="10"/>
  <c r="S2519" i="10"/>
  <c r="T2516" i="10"/>
  <c r="Q2508" i="10"/>
  <c r="R2505" i="10"/>
  <c r="S2502" i="10"/>
  <c r="T2499" i="10"/>
  <c r="Q2488" i="10"/>
  <c r="R2485" i="10"/>
  <c r="S2482" i="10"/>
  <c r="T2479" i="10"/>
  <c r="Q2471" i="10"/>
  <c r="R2468" i="10"/>
  <c r="S2465" i="10"/>
  <c r="T2462" i="10"/>
  <c r="Q2454" i="10"/>
  <c r="Q2451" i="10"/>
  <c r="R2448" i="10"/>
  <c r="S2445" i="10"/>
  <c r="T2442" i="10"/>
  <c r="Q2434" i="10"/>
  <c r="S2431" i="10"/>
  <c r="Q2426" i="10"/>
  <c r="S2423" i="10"/>
  <c r="Q2418" i="10"/>
  <c r="S2415" i="10"/>
  <c r="Q2410" i="10"/>
  <c r="S2407" i="10"/>
  <c r="Q2402" i="10"/>
  <c r="S2399" i="10"/>
  <c r="T3522" i="10"/>
  <c r="Q3327" i="10"/>
  <c r="S3275" i="10"/>
  <c r="T3089" i="10"/>
  <c r="S3035" i="10"/>
  <c r="S2987" i="10"/>
  <c r="S2932" i="10"/>
  <c r="Q2914" i="10"/>
  <c r="S2879" i="10"/>
  <c r="R2855" i="10"/>
  <c r="Q2850" i="10"/>
  <c r="T2839" i="10"/>
  <c r="R2831" i="10"/>
  <c r="S2818" i="10"/>
  <c r="Q2810" i="10"/>
  <c r="S2805" i="10"/>
  <c r="Q2797" i="10"/>
  <c r="R2792" i="10"/>
  <c r="R2784" i="10"/>
  <c r="R2776" i="10"/>
  <c r="Q2765" i="10"/>
  <c r="R2754" i="10"/>
  <c r="R2750" i="10"/>
  <c r="S2743" i="10"/>
  <c r="Q2740" i="10"/>
  <c r="R2736" i="10"/>
  <c r="Q2733" i="10"/>
  <c r="Q2726" i="10"/>
  <c r="R2719" i="10"/>
  <c r="Q2712" i="10"/>
  <c r="S2705" i="10"/>
  <c r="S2695" i="10"/>
  <c r="Q2692" i="10"/>
  <c r="S2685" i="10"/>
  <c r="R2682" i="10"/>
  <c r="Q2679" i="10"/>
  <c r="T2675" i="10"/>
  <c r="R2672" i="10"/>
  <c r="Q2669" i="10"/>
  <c r="S2662" i="10"/>
  <c r="S2659" i="10"/>
  <c r="R2656" i="10"/>
  <c r="R2653" i="10"/>
  <c r="R2650" i="10"/>
  <c r="R2647" i="10"/>
  <c r="R2644" i="10"/>
  <c r="Q2641" i="10"/>
  <c r="Q2638" i="10"/>
  <c r="Q2596" i="10"/>
  <c r="R2593" i="10"/>
  <c r="S2590" i="10"/>
  <c r="T2587" i="10"/>
  <c r="Q2576" i="10"/>
  <c r="R2573" i="10"/>
  <c r="S2570" i="10"/>
  <c r="Q2559" i="10"/>
  <c r="R2556" i="10"/>
  <c r="S2553" i="10"/>
  <c r="T2550" i="10"/>
  <c r="Q2542" i="10"/>
  <c r="Q2539" i="10"/>
  <c r="R2536" i="10"/>
  <c r="S2533" i="10"/>
  <c r="Q2522" i="10"/>
  <c r="R2519" i="10"/>
  <c r="S2516" i="10"/>
  <c r="Q2505" i="10"/>
  <c r="R2502" i="10"/>
  <c r="S2499" i="10"/>
  <c r="S2496" i="10"/>
  <c r="Q2485" i="10"/>
  <c r="R2482" i="10"/>
  <c r="S2479" i="10"/>
  <c r="Q2468" i="10"/>
  <c r="R2465" i="10"/>
  <c r="S2462" i="10"/>
  <c r="T2459" i="10"/>
  <c r="Q2448" i="10"/>
  <c r="R2445" i="10"/>
  <c r="S2442" i="10"/>
  <c r="R2431" i="10"/>
  <c r="R2423" i="10"/>
  <c r="R2415" i="10"/>
  <c r="R2407" i="10"/>
  <c r="R2399" i="10"/>
  <c r="R2391" i="10"/>
  <c r="R2383" i="10"/>
  <c r="R2375" i="10"/>
  <c r="T3594" i="10"/>
  <c r="R3263" i="10"/>
  <c r="Q3187" i="10"/>
  <c r="R3132" i="10"/>
  <c r="S3027" i="10"/>
  <c r="S3019" i="10"/>
  <c r="S3011" i="10"/>
  <c r="S3003" i="10"/>
  <c r="S2995" i="10"/>
  <c r="Q2958" i="10"/>
  <c r="S2940" i="10"/>
  <c r="S2923" i="10"/>
  <c r="Q2906" i="10"/>
  <c r="T2892" i="10"/>
  <c r="Q2886" i="10"/>
  <c r="R2879" i="10"/>
  <c r="Q2861" i="10"/>
  <c r="Q2855" i="10"/>
  <c r="T2844" i="10"/>
  <c r="S2839" i="10"/>
  <c r="Q2831" i="10"/>
  <c r="Q2822" i="10"/>
  <c r="R2818" i="10"/>
  <c r="R2805" i="10"/>
  <c r="Q2792" i="10"/>
  <c r="T2788" i="10"/>
  <c r="Q2784" i="10"/>
  <c r="T2780" i="10"/>
  <c r="Q2776" i="10"/>
  <c r="T2772" i="10"/>
  <c r="R2768" i="10"/>
  <c r="Q2754" i="10"/>
  <c r="Q2750" i="10"/>
  <c r="R2743" i="10"/>
  <c r="Q2736" i="10"/>
  <c r="S2729" i="10"/>
  <c r="Q2719" i="10"/>
  <c r="Q2705" i="10"/>
  <c r="R2695" i="10"/>
  <c r="R2685" i="10"/>
  <c r="Q2682" i="10"/>
  <c r="S2675" i="10"/>
  <c r="Q2672" i="10"/>
  <c r="R2662" i="10"/>
  <c r="Q2659" i="10"/>
  <c r="Q2656" i="10"/>
  <c r="Q2653" i="10"/>
  <c r="Q2650" i="10"/>
  <c r="Q2647" i="10"/>
  <c r="Q2644" i="10"/>
  <c r="S2616" i="10"/>
  <c r="S2613" i="10"/>
  <c r="S2610" i="10"/>
  <c r="S2607" i="10"/>
  <c r="S2604" i="10"/>
  <c r="T2601" i="10"/>
  <c r="Q2593" i="10"/>
  <c r="R2590" i="10"/>
  <c r="S2587" i="10"/>
  <c r="S2584" i="10"/>
  <c r="Q2573" i="10"/>
  <c r="R2570" i="10"/>
  <c r="S2567" i="10"/>
  <c r="Q2556" i="10"/>
  <c r="R2553" i="10"/>
  <c r="S2550" i="10"/>
  <c r="Q2536" i="10"/>
  <c r="R2533" i="10"/>
  <c r="S2530" i="10"/>
  <c r="Q2519" i="10"/>
  <c r="R2516" i="10"/>
  <c r="S2513" i="10"/>
  <c r="T2510" i="10"/>
  <c r="Q2502" i="10"/>
  <c r="Q2499" i="10"/>
  <c r="R2496" i="10"/>
  <c r="S2493" i="10"/>
  <c r="Q2482" i="10"/>
  <c r="R2479" i="10"/>
  <c r="S2476" i="10"/>
  <c r="Q2465" i="10"/>
  <c r="R2462" i="10"/>
  <c r="S2459" i="10"/>
  <c r="S2456" i="10"/>
  <c r="Q2445" i="10"/>
  <c r="R2442" i="10"/>
  <c r="S2439" i="10"/>
  <c r="Q2431" i="10"/>
  <c r="S2428" i="10"/>
  <c r="Q2423" i="10"/>
  <c r="S2420" i="10"/>
  <c r="Q2415" i="10"/>
  <c r="S2412" i="10"/>
  <c r="Q2407" i="10"/>
  <c r="S2404" i="10"/>
  <c r="T4052" i="10"/>
  <c r="R3457" i="10"/>
  <c r="S3208" i="10"/>
  <c r="R3077" i="10"/>
  <c r="S2948" i="10"/>
  <c r="S2892" i="10"/>
  <c r="Q2879" i="10"/>
  <c r="S2844" i="10"/>
  <c r="R2839" i="10"/>
  <c r="S2826" i="10"/>
  <c r="Q2818" i="10"/>
  <c r="S2813" i="10"/>
  <c r="Q2805" i="10"/>
  <c r="S2788" i="10"/>
  <c r="S2780" i="10"/>
  <c r="S2772" i="10"/>
  <c r="Q2768" i="10"/>
  <c r="S2746" i="10"/>
  <c r="Q2743" i="10"/>
  <c r="Q2729" i="10"/>
  <c r="S2715" i="10"/>
  <c r="T2708" i="10"/>
  <c r="S2701" i="10"/>
  <c r="Q2695" i="10"/>
  <c r="Q2685" i="10"/>
  <c r="S2678" i="10"/>
  <c r="Q2675" i="10"/>
  <c r="S2665" i="10"/>
  <c r="Q2662" i="10"/>
  <c r="T2628" i="10"/>
  <c r="S2622" i="10"/>
  <c r="S2619" i="10"/>
  <c r="R2616" i="10"/>
  <c r="R2613" i="10"/>
  <c r="R2610" i="10"/>
  <c r="R2607" i="10"/>
  <c r="R2604" i="10"/>
  <c r="S2601" i="10"/>
  <c r="T2598" i="10"/>
  <c r="Q2590" i="10"/>
  <c r="Q2587" i="10"/>
  <c r="R2584" i="10"/>
  <c r="S2581" i="10"/>
  <c r="Q2570" i="10"/>
  <c r="R2567" i="10"/>
  <c r="S2564" i="10"/>
  <c r="Q2553" i="10"/>
  <c r="R2550" i="10"/>
  <c r="S2547" i="10"/>
  <c r="S2544" i="10"/>
  <c r="Q2533" i="10"/>
  <c r="R2530" i="10"/>
  <c r="S2527" i="10"/>
  <c r="Q2516" i="10"/>
  <c r="R2513" i="10"/>
  <c r="S2510" i="10"/>
  <c r="Q2496" i="10"/>
  <c r="R2493" i="10"/>
  <c r="S2490" i="10"/>
  <c r="Q2479" i="10"/>
  <c r="R2476" i="10"/>
  <c r="S2473" i="10"/>
  <c r="T2470" i="10"/>
  <c r="Q2462" i="10"/>
  <c r="Q2459" i="10"/>
  <c r="R2456" i="10"/>
  <c r="S2453" i="10"/>
  <c r="Q2442" i="10"/>
  <c r="R2439" i="10"/>
  <c r="S2436" i="10"/>
  <c r="R2428" i="10"/>
  <c r="R2420" i="10"/>
  <c r="R2412" i="10"/>
  <c r="R2404" i="10"/>
  <c r="R2396" i="10"/>
  <c r="R2388" i="10"/>
  <c r="R2380" i="10"/>
  <c r="R2372" i="10"/>
  <c r="R2364" i="10"/>
  <c r="R2356" i="10"/>
  <c r="R2348" i="10"/>
  <c r="R2340" i="10"/>
  <c r="R2332" i="10"/>
  <c r="R2324" i="10"/>
  <c r="R2316" i="10"/>
  <c r="R2308" i="10"/>
  <c r="R2300" i="10"/>
  <c r="R2292" i="10"/>
  <c r="R2284" i="10"/>
  <c r="R2276" i="10"/>
  <c r="R2268" i="10"/>
  <c r="R2252" i="10"/>
  <c r="R3531" i="10"/>
  <c r="Q3295" i="10"/>
  <c r="Q3251" i="10"/>
  <c r="T3153" i="10"/>
  <c r="R3065" i="10"/>
  <c r="S2931" i="10"/>
  <c r="Q2912" i="10"/>
  <c r="Q2898" i="10"/>
  <c r="S2885" i="10"/>
  <c r="Q2872" i="10"/>
  <c r="Q2854" i="10"/>
  <c r="Q2839" i="10"/>
  <c r="Q2830" i="10"/>
  <c r="R2826" i="10"/>
  <c r="R2813" i="10"/>
  <c r="Q2800" i="10"/>
  <c r="Q2788" i="10"/>
  <c r="Q2780" i="10"/>
  <c r="Q2772" i="10"/>
  <c r="Q2757" i="10"/>
  <c r="R2746" i="10"/>
  <c r="S2739" i="10"/>
  <c r="Q2722" i="10"/>
  <c r="S2718" i="10"/>
  <c r="S2708" i="10"/>
  <c r="R2701" i="10"/>
  <c r="Q2698" i="10"/>
  <c r="Q2688" i="10"/>
  <c r="R2678" i="10"/>
  <c r="Q2665" i="10"/>
  <c r="S2628" i="10"/>
  <c r="S2625" i="10"/>
  <c r="R2622" i="10"/>
  <c r="Q2619" i="10"/>
  <c r="Q2616" i="10"/>
  <c r="Q2613" i="10"/>
  <c r="Q2610" i="10"/>
  <c r="Q2607" i="10"/>
  <c r="Q2604" i="10"/>
  <c r="R2601" i="10"/>
  <c r="S2598" i="10"/>
  <c r="Q2584" i="10"/>
  <c r="R2581" i="10"/>
  <c r="Q2567" i="10"/>
  <c r="R2564" i="10"/>
  <c r="Q2550" i="10"/>
  <c r="Q2547" i="10"/>
  <c r="R2544" i="10"/>
  <c r="Q2530" i="10"/>
  <c r="R2527" i="10"/>
  <c r="Q2513" i="10"/>
  <c r="R2510" i="10"/>
  <c r="S2507" i="10"/>
  <c r="Q2493" i="10"/>
  <c r="R2490" i="10"/>
  <c r="Q2476" i="10"/>
  <c r="R2473" i="10"/>
  <c r="S2470" i="10"/>
  <c r="Q2456" i="10"/>
  <c r="R2453" i="10"/>
  <c r="Q2439" i="10"/>
  <c r="R2436" i="10"/>
  <c r="Q2428" i="10"/>
  <c r="Q2420" i="10"/>
  <c r="Q2412" i="10"/>
  <c r="Q2404" i="10"/>
  <c r="Q2396" i="10"/>
  <c r="Q2388" i="10"/>
  <c r="Q2380" i="10"/>
  <c r="Q2372" i="10"/>
  <c r="Q2364" i="10"/>
  <c r="Q2356" i="10"/>
  <c r="Q2348" i="10"/>
  <c r="Q2340" i="10"/>
  <c r="T3434" i="10"/>
  <c r="S3335" i="10"/>
  <c r="S3272" i="10"/>
  <c r="R3196" i="10"/>
  <c r="R3141" i="10"/>
  <c r="T3086" i="10"/>
  <c r="Q2966" i="10"/>
  <c r="S2939" i="10"/>
  <c r="Q2904" i="10"/>
  <c r="Q2878" i="10"/>
  <c r="Q2866" i="10"/>
  <c r="S2860" i="10"/>
  <c r="S2834" i="10"/>
  <c r="Q2826" i="10"/>
  <c r="S2821" i="10"/>
  <c r="Q2813" i="10"/>
  <c r="S2796" i="10"/>
  <c r="T2791" i="10"/>
  <c r="T2783" i="10"/>
  <c r="T2775" i="10"/>
  <c r="S2764" i="10"/>
  <c r="S2749" i="10"/>
  <c r="Q2746" i="10"/>
  <c r="S2742" i="10"/>
  <c r="T2735" i="10"/>
  <c r="R2718" i="10"/>
  <c r="Q2708" i="10"/>
  <c r="Q2701" i="10"/>
  <c r="Q2691" i="10"/>
  <c r="Q2678" i="10"/>
  <c r="T2671" i="10"/>
  <c r="T2652" i="10"/>
  <c r="R2628" i="10"/>
  <c r="Q2625" i="10"/>
  <c r="Q2622" i="10"/>
  <c r="Q2601" i="10"/>
  <c r="R2598" i="10"/>
  <c r="S2592" i="10"/>
  <c r="Q2581" i="10"/>
  <c r="S2575" i="10"/>
  <c r="Q2564" i="10"/>
  <c r="Q2544" i="10"/>
  <c r="S2538" i="10"/>
  <c r="Q2527" i="10"/>
  <c r="S2521" i="10"/>
  <c r="T2518" i="10"/>
  <c r="Q2510" i="10"/>
  <c r="Q2507" i="10"/>
  <c r="S2501" i="10"/>
  <c r="Q2490" i="10"/>
  <c r="S2484" i="10"/>
  <c r="Q2473" i="10"/>
  <c r="R2470" i="10"/>
  <c r="S2464" i="10"/>
  <c r="Q2453" i="10"/>
  <c r="Q2436" i="10"/>
  <c r="R2329" i="10"/>
  <c r="R2321" i="10"/>
  <c r="R2313" i="10"/>
  <c r="R2305" i="10"/>
  <c r="R2297" i="10"/>
  <c r="R2289" i="10"/>
  <c r="R2281" i="10"/>
  <c r="R2273" i="10"/>
  <c r="R2265" i="10"/>
  <c r="R2257" i="10"/>
  <c r="R2249" i="10"/>
  <c r="R2241" i="10"/>
  <c r="R2233" i="10"/>
  <c r="R2225" i="10"/>
  <c r="R2217" i="10"/>
  <c r="R2209" i="10"/>
  <c r="R2201" i="10"/>
  <c r="R2193" i="10"/>
  <c r="R2185" i="10"/>
  <c r="R2177" i="10"/>
  <c r="R2169" i="10"/>
  <c r="R2161" i="10"/>
  <c r="R2129" i="10"/>
  <c r="R2105" i="10"/>
  <c r="R2097" i="10"/>
  <c r="R2089" i="10"/>
  <c r="R2073" i="10"/>
  <c r="R2065" i="10"/>
  <c r="R2057" i="10"/>
  <c r="R2041" i="10"/>
  <c r="R2033" i="10"/>
  <c r="R2025" i="10"/>
  <c r="R2009" i="10"/>
  <c r="R2001" i="10"/>
  <c r="R1993" i="10"/>
  <c r="R1985" i="10"/>
  <c r="R1961" i="10"/>
  <c r="R1953" i="10"/>
  <c r="R1937" i="10"/>
  <c r="R1929" i="10"/>
  <c r="R1921" i="10"/>
  <c r="R3129" i="10"/>
  <c r="S2947" i="10"/>
  <c r="S2911" i="10"/>
  <c r="S2871" i="10"/>
  <c r="T2853" i="10"/>
  <c r="Q2848" i="10"/>
  <c r="Q2838" i="10"/>
  <c r="R2834" i="10"/>
  <c r="R2821" i="10"/>
  <c r="Q2808" i="10"/>
  <c r="S2791" i="10"/>
  <c r="S2783" i="10"/>
  <c r="S2775" i="10"/>
  <c r="T2767" i="10"/>
  <c r="Q2764" i="10"/>
  <c r="Q2760" i="10"/>
  <c r="R2749" i="10"/>
  <c r="R2742" i="10"/>
  <c r="S2735" i="10"/>
  <c r="Q2732" i="10"/>
  <c r="R2728" i="10"/>
  <c r="Q2725" i="10"/>
  <c r="Q2718" i="10"/>
  <c r="Q2704" i="10"/>
  <c r="T2684" i="10"/>
  <c r="Q2681" i="10"/>
  <c r="S2671" i="10"/>
  <c r="Q2668" i="10"/>
  <c r="S2661" i="10"/>
  <c r="S2658" i="10"/>
  <c r="S2655" i="10"/>
  <c r="S2652" i="10"/>
  <c r="S2649" i="10"/>
  <c r="Q2643" i="10"/>
  <c r="Q2640" i="10"/>
  <c r="Q2637" i="10"/>
  <c r="Q2634" i="10"/>
  <c r="Q2631" i="10"/>
  <c r="Q2628" i="10"/>
  <c r="Q2598" i="10"/>
  <c r="Q2595" i="10"/>
  <c r="R2592" i="10"/>
  <c r="S2589" i="10"/>
  <c r="Q2578" i="10"/>
  <c r="R2575" i="10"/>
  <c r="S2572" i="10"/>
  <c r="Q2561" i="10"/>
  <c r="S2555" i="10"/>
  <c r="S2552" i="10"/>
  <c r="Q2541" i="10"/>
  <c r="R2538" i="10"/>
  <c r="S2535" i="10"/>
  <c r="Q2524" i="10"/>
  <c r="R2521" i="10"/>
  <c r="S2518" i="10"/>
  <c r="Q2504" i="10"/>
  <c r="R2501" i="10"/>
  <c r="S2498" i="10"/>
  <c r="Q2487" i="10"/>
  <c r="R2484" i="10"/>
  <c r="S2481" i="10"/>
  <c r="T2478" i="10"/>
  <c r="Q2470" i="10"/>
  <c r="Q2467" i="10"/>
  <c r="R2464" i="10"/>
  <c r="S2461" i="10"/>
  <c r="Q2450" i="10"/>
  <c r="R2447" i="10"/>
  <c r="S2444" i="10"/>
  <c r="Q2433" i="10"/>
  <c r="S2430" i="10"/>
  <c r="Q2425" i="10"/>
  <c r="S2422" i="10"/>
  <c r="Q2417" i="10"/>
  <c r="S2414" i="10"/>
  <c r="Q2409" i="10"/>
  <c r="S2406" i="10"/>
  <c r="Q2401" i="10"/>
  <c r="S2398" i="10"/>
  <c r="Q2393" i="10"/>
  <c r="S2390" i="10"/>
  <c r="Q2385" i="10"/>
  <c r="S2382" i="10"/>
  <c r="Q2377" i="10"/>
  <c r="S2374" i="10"/>
  <c r="Q2369" i="10"/>
  <c r="S2366" i="10"/>
  <c r="Q2361" i="10"/>
  <c r="S2358" i="10"/>
  <c r="Q2353" i="10"/>
  <c r="S2350" i="10"/>
  <c r="Q2345" i="10"/>
  <c r="S2342" i="10"/>
  <c r="Q2337" i="10"/>
  <c r="S2334" i="10"/>
  <c r="Q2329" i="10"/>
  <c r="S2326" i="10"/>
  <c r="Q2321" i="10"/>
  <c r="S2318" i="10"/>
  <c r="Q2313" i="10"/>
  <c r="S2310" i="10"/>
  <c r="Q3571" i="10"/>
  <c r="Q3413" i="10"/>
  <c r="S3312" i="10"/>
  <c r="R3260" i="10"/>
  <c r="T3217" i="10"/>
  <c r="R3074" i="10"/>
  <c r="Q2974" i="10"/>
  <c r="S2955" i="10"/>
  <c r="Q2919" i="10"/>
  <c r="Q2911" i="10"/>
  <c r="S2903" i="10"/>
  <c r="S2884" i="10"/>
  <c r="S2877" i="10"/>
  <c r="R2871" i="10"/>
  <c r="S2853" i="10"/>
  <c r="Q2834" i="10"/>
  <c r="S2829" i="10"/>
  <c r="Q2821" i="10"/>
  <c r="S2804" i="10"/>
  <c r="T2799" i="10"/>
  <c r="S2795" i="10"/>
  <c r="R2791" i="10"/>
  <c r="R2783" i="10"/>
  <c r="R2775" i="10"/>
  <c r="S2767" i="10"/>
  <c r="T2756" i="10"/>
  <c r="Q2749" i="10"/>
  <c r="Q2742" i="10"/>
  <c r="T2738" i="10"/>
  <c r="R2735" i="10"/>
  <c r="Q2728" i="10"/>
  <c r="S2721" i="10"/>
  <c r="S2714" i="10"/>
  <c r="Q2711" i="10"/>
  <c r="S2697" i="10"/>
  <c r="Q2694" i="10"/>
  <c r="T2687" i="10"/>
  <c r="S2684" i="10"/>
  <c r="T2677" i="10"/>
  <c r="R2671" i="10"/>
  <c r="R2661" i="10"/>
  <c r="R2658" i="10"/>
  <c r="R2655" i="10"/>
  <c r="R2652" i="10"/>
  <c r="Q2649" i="10"/>
  <c r="Q2646" i="10"/>
  <c r="T2621" i="10"/>
  <c r="S2606" i="10"/>
  <c r="Q2592" i="10"/>
  <c r="R2589" i="10"/>
  <c r="Q2575" i="10"/>
  <c r="R2572" i="10"/>
  <c r="Q2558" i="10"/>
  <c r="Q2555" i="10"/>
  <c r="R2552" i="10"/>
  <c r="Q2538" i="10"/>
  <c r="R2535" i="10"/>
  <c r="Q2521" i="10"/>
  <c r="R2518" i="10"/>
  <c r="S2515" i="10"/>
  <c r="Q2501" i="10"/>
  <c r="R2498" i="10"/>
  <c r="Q2484" i="10"/>
  <c r="R2481" i="10"/>
  <c r="S2478" i="10"/>
  <c r="Q2464" i="10"/>
  <c r="R2461" i="10"/>
  <c r="Q2447" i="10"/>
  <c r="R2444" i="10"/>
  <c r="R2430" i="10"/>
  <c r="R2422" i="10"/>
  <c r="R2414" i="10"/>
  <c r="R2406" i="10"/>
  <c r="R2398" i="10"/>
  <c r="R2390" i="10"/>
  <c r="R2382" i="10"/>
  <c r="R2374" i="10"/>
  <c r="R2366" i="10"/>
  <c r="R2358" i="10"/>
  <c r="R2350" i="10"/>
  <c r="R2342" i="10"/>
  <c r="R2334" i="10"/>
  <c r="R2326" i="10"/>
  <c r="R2318" i="10"/>
  <c r="R2310" i="10"/>
  <c r="R2302" i="10"/>
  <c r="R2294" i="10"/>
  <c r="R2286" i="10"/>
  <c r="R2278" i="10"/>
  <c r="R2270" i="10"/>
  <c r="R2262" i="10"/>
  <c r="R2254" i="10"/>
  <c r="R2246" i="10"/>
  <c r="R2238" i="10"/>
  <c r="R2230" i="10"/>
  <c r="R2222" i="10"/>
  <c r="R3205" i="10"/>
  <c r="Q2871" i="10"/>
  <c r="Q2697" i="10"/>
  <c r="S2609" i="10"/>
  <c r="Q2518" i="10"/>
  <c r="T2489" i="10"/>
  <c r="T2469" i="10"/>
  <c r="R2441" i="10"/>
  <c r="Q2430" i="10"/>
  <c r="S2419" i="10"/>
  <c r="Q2397" i="10"/>
  <c r="Q2389" i="10"/>
  <c r="Q2375" i="10"/>
  <c r="S2316" i="10"/>
  <c r="R2311" i="10"/>
  <c r="S2302" i="10"/>
  <c r="Q2294" i="10"/>
  <c r="Q2290" i="10"/>
  <c r="Q2282" i="10"/>
  <c r="Q2278" i="10"/>
  <c r="R2263" i="10"/>
  <c r="Q2252" i="10"/>
  <c r="R2234" i="10"/>
  <c r="Q2217" i="10"/>
  <c r="R2207" i="10"/>
  <c r="R2204" i="10"/>
  <c r="R2191" i="10"/>
  <c r="R2188" i="10"/>
  <c r="R2175" i="10"/>
  <c r="R2172" i="10"/>
  <c r="R2126" i="10"/>
  <c r="Q2123" i="10"/>
  <c r="Q2120" i="10"/>
  <c r="Q2117" i="10"/>
  <c r="Q2114" i="10"/>
  <c r="Q2111" i="10"/>
  <c r="Q2108" i="10"/>
  <c r="R2062" i="10"/>
  <c r="Q2059" i="10"/>
  <c r="Q2056" i="10"/>
  <c r="Q2053" i="10"/>
  <c r="Q2050" i="10"/>
  <c r="Q2047" i="10"/>
  <c r="Q2044" i="10"/>
  <c r="R1998" i="10"/>
  <c r="Q1995" i="10"/>
  <c r="Q1992" i="10"/>
  <c r="Q1989" i="10"/>
  <c r="Q1986" i="10"/>
  <c r="Q1983" i="10"/>
  <c r="Q1980" i="10"/>
  <c r="Q1977" i="10"/>
  <c r="R1974" i="10"/>
  <c r="Q1960" i="10"/>
  <c r="R1957" i="10"/>
  <c r="Q1943" i="10"/>
  <c r="R1940" i="10"/>
  <c r="Q1923" i="10"/>
  <c r="R1920" i="10"/>
  <c r="Q1912" i="10"/>
  <c r="Q1904" i="10"/>
  <c r="Q1896" i="10"/>
  <c r="Q1888" i="10"/>
  <c r="Q1880" i="10"/>
  <c r="Q1872" i="10"/>
  <c r="Q1864" i="10"/>
  <c r="Q1856" i="10"/>
  <c r="Q1848" i="10"/>
  <c r="Q1840" i="10"/>
  <c r="Q1832" i="10"/>
  <c r="Q1824" i="10"/>
  <c r="Q3054" i="10"/>
  <c r="S2842" i="10"/>
  <c r="R2767" i="10"/>
  <c r="R2674" i="10"/>
  <c r="Q2655" i="10"/>
  <c r="Q2498" i="10"/>
  <c r="Q2406" i="10"/>
  <c r="Q2357" i="10"/>
  <c r="S2351" i="10"/>
  <c r="Q2341" i="10"/>
  <c r="S2335" i="10"/>
  <c r="Q2316" i="10"/>
  <c r="Q2311" i="10"/>
  <c r="Q2302" i="10"/>
  <c r="Q2298" i="10"/>
  <c r="S2270" i="10"/>
  <c r="Q2263" i="10"/>
  <c r="Q2241" i="10"/>
  <c r="Q2234" i="10"/>
  <c r="Q2207" i="10"/>
  <c r="Q2204" i="10"/>
  <c r="Q2191" i="10"/>
  <c r="Q2188" i="10"/>
  <c r="Q2175" i="10"/>
  <c r="Q2172" i="10"/>
  <c r="R2132" i="10"/>
  <c r="Q2129" i="10"/>
  <c r="Q2126" i="10"/>
  <c r="R2068" i="10"/>
  <c r="Q2065" i="10"/>
  <c r="Q2062" i="10"/>
  <c r="R2004" i="10"/>
  <c r="Q2001" i="10"/>
  <c r="Q1998" i="10"/>
  <c r="Q1974" i="10"/>
  <c r="Q1957" i="10"/>
  <c r="Q1940" i="10"/>
  <c r="Q1937" i="10"/>
  <c r="Q1920" i="10"/>
  <c r="R1789" i="10"/>
  <c r="R1781" i="10"/>
  <c r="R1773" i="10"/>
  <c r="R1765" i="10"/>
  <c r="R1725" i="10"/>
  <c r="R1709" i="10"/>
  <c r="R1701" i="10"/>
  <c r="R1661" i="10"/>
  <c r="R3062" i="10"/>
  <c r="Q2896" i="10"/>
  <c r="R2829" i="10"/>
  <c r="Q2684" i="10"/>
  <c r="R2664" i="10"/>
  <c r="T2597" i="10"/>
  <c r="S2546" i="10"/>
  <c r="S2396" i="10"/>
  <c r="S2388" i="10"/>
  <c r="Q2374" i="10"/>
  <c r="Q2368" i="10"/>
  <c r="R2351" i="10"/>
  <c r="Q2346" i="10"/>
  <c r="R2335" i="10"/>
  <c r="S2330" i="10"/>
  <c r="S2325" i="10"/>
  <c r="Q2306" i="10"/>
  <c r="S2285" i="10"/>
  <c r="Q2274" i="10"/>
  <c r="Q2270" i="10"/>
  <c r="R2255" i="10"/>
  <c r="S2251" i="10"/>
  <c r="S2244" i="10"/>
  <c r="S2230" i="10"/>
  <c r="S2223" i="10"/>
  <c r="R2220" i="10"/>
  <c r="R2216" i="10"/>
  <c r="Q2210" i="10"/>
  <c r="Q2194" i="10"/>
  <c r="Q2178" i="10"/>
  <c r="S2168" i="10"/>
  <c r="R2150" i="10"/>
  <c r="Q2147" i="10"/>
  <c r="Q2144" i="10"/>
  <c r="Q2141" i="10"/>
  <c r="Q2138" i="10"/>
  <c r="Q2135" i="10"/>
  <c r="Q2132" i="10"/>
  <c r="S2092" i="10"/>
  <c r="S2089" i="10"/>
  <c r="R2086" i="10"/>
  <c r="Q2083" i="10"/>
  <c r="Q2080" i="10"/>
  <c r="Q2077" i="10"/>
  <c r="Q2074" i="10"/>
  <c r="Q2071" i="10"/>
  <c r="Q2068" i="10"/>
  <c r="S2028" i="10"/>
  <c r="S2025" i="10"/>
  <c r="R2022" i="10"/>
  <c r="Q2019" i="10"/>
  <c r="Q2016" i="10"/>
  <c r="Q2013" i="10"/>
  <c r="Q2010" i="10"/>
  <c r="Q2007" i="10"/>
  <c r="Q2004" i="10"/>
  <c r="Q2853" i="10"/>
  <c r="Q2816" i="10"/>
  <c r="Q2791" i="10"/>
  <c r="S2707" i="10"/>
  <c r="S2566" i="10"/>
  <c r="T2526" i="10"/>
  <c r="T2506" i="10"/>
  <c r="R2478" i="10"/>
  <c r="R2458" i="10"/>
  <c r="Q2405" i="10"/>
  <c r="Q2381" i="10"/>
  <c r="T2356" i="10"/>
  <c r="Q2351" i="10"/>
  <c r="T2340" i="10"/>
  <c r="Q2335" i="10"/>
  <c r="Q2330" i="10"/>
  <c r="Q2325" i="10"/>
  <c r="Q2320" i="10"/>
  <c r="S2315" i="10"/>
  <c r="Q2310" i="10"/>
  <c r="S2289" i="10"/>
  <c r="R2285" i="10"/>
  <c r="S2262" i="10"/>
  <c r="Q2255" i="10"/>
  <c r="R2244" i="10"/>
  <c r="Q2237" i="10"/>
  <c r="Q2230" i="10"/>
  <c r="R2223" i="10"/>
  <c r="Q2220" i="10"/>
  <c r="Q2216" i="10"/>
  <c r="Q2213" i="10"/>
  <c r="Q2200" i="10"/>
  <c r="Q2197" i="10"/>
  <c r="Q2184" i="10"/>
  <c r="Q2181" i="10"/>
  <c r="R2168" i="10"/>
  <c r="R2165" i="10"/>
  <c r="R2156" i="10"/>
  <c r="Q2153" i="10"/>
  <c r="Q2150" i="10"/>
  <c r="R2092" i="10"/>
  <c r="Q2089" i="10"/>
  <c r="Q2086" i="10"/>
  <c r="R2028" i="10"/>
  <c r="Q2025" i="10"/>
  <c r="Q2022" i="10"/>
  <c r="Q1968" i="10"/>
  <c r="R1965" i="10"/>
  <c r="Q1951" i="10"/>
  <c r="R1948" i="10"/>
  <c r="Q1931" i="10"/>
  <c r="R1928" i="10"/>
  <c r="R1898" i="10"/>
  <c r="S2618" i="10"/>
  <c r="R2606" i="10"/>
  <c r="R2586" i="10"/>
  <c r="S2438" i="10"/>
  <c r="S2427" i="10"/>
  <c r="S2395" i="10"/>
  <c r="S2387" i="10"/>
  <c r="S2367" i="10"/>
  <c r="Q2362" i="10"/>
  <c r="S2356" i="10"/>
  <c r="S2340" i="10"/>
  <c r="S2297" i="10"/>
  <c r="R2293" i="10"/>
  <c r="Q2289" i="10"/>
  <c r="Q2285" i="10"/>
  <c r="Q2281" i="10"/>
  <c r="Q2266" i="10"/>
  <c r="Q2262" i="10"/>
  <c r="Q2244" i="10"/>
  <c r="Q2240" i="10"/>
  <c r="Q2223" i="10"/>
  <c r="S2206" i="10"/>
  <c r="S2203" i="10"/>
  <c r="S2190" i="10"/>
  <c r="S2187" i="10"/>
  <c r="S2174" i="10"/>
  <c r="S2171" i="10"/>
  <c r="Q2168" i="10"/>
  <c r="Q2165" i="10"/>
  <c r="Q2162" i="10"/>
  <c r="Q2159" i="10"/>
  <c r="Q2156" i="10"/>
  <c r="R2110" i="10"/>
  <c r="Q2107" i="10"/>
  <c r="Q2104" i="10"/>
  <c r="Q2101" i="10"/>
  <c r="Q2098" i="10"/>
  <c r="Q2095" i="10"/>
  <c r="Q2092" i="10"/>
  <c r="S2052" i="10"/>
  <c r="R2046" i="10"/>
  <c r="Q2043" i="10"/>
  <c r="Q2040" i="10"/>
  <c r="Q2037" i="10"/>
  <c r="Q2034" i="10"/>
  <c r="Q2031" i="10"/>
  <c r="Q2028" i="10"/>
  <c r="S1988" i="10"/>
  <c r="S1985" i="10"/>
  <c r="R1982" i="10"/>
  <c r="R1979" i="10"/>
  <c r="Q3302" i="10"/>
  <c r="T2627" i="10"/>
  <c r="Q2535" i="10"/>
  <c r="S2380" i="10"/>
  <c r="R2367" i="10"/>
  <c r="Q2350" i="10"/>
  <c r="Q2334" i="10"/>
  <c r="R2301" i="10"/>
  <c r="Q2297" i="10"/>
  <c r="Q2293" i="10"/>
  <c r="Q2277" i="10"/>
  <c r="S2254" i="10"/>
  <c r="Q2247" i="10"/>
  <c r="R2226" i="10"/>
  <c r="R2206" i="10"/>
  <c r="R2190" i="10"/>
  <c r="R2174" i="10"/>
  <c r="R2116" i="10"/>
  <c r="Q2113" i="10"/>
  <c r="Q2110" i="10"/>
  <c r="R2052" i="10"/>
  <c r="Q2049" i="10"/>
  <c r="Q2046" i="10"/>
  <c r="R1988" i="10"/>
  <c r="Q1985" i="10"/>
  <c r="Q1982" i="10"/>
  <c r="Q1979" i="10"/>
  <c r="Q1962" i="10"/>
  <c r="Q1942" i="10"/>
  <c r="Q1925" i="10"/>
  <c r="R1922" i="10"/>
  <c r="R1911" i="10"/>
  <c r="R1903" i="10"/>
  <c r="R3497" i="10"/>
  <c r="Q2661" i="10"/>
  <c r="Q2652" i="10"/>
  <c r="Q2515" i="10"/>
  <c r="R2495" i="10"/>
  <c r="S2403" i="10"/>
  <c r="Q2373" i="10"/>
  <c r="Q2367" i="10"/>
  <c r="S2324" i="10"/>
  <c r="R2319" i="10"/>
  <c r="Q2305" i="10"/>
  <c r="Q2301" i="10"/>
  <c r="R2288" i="10"/>
  <c r="R2280" i="10"/>
  <c r="Q2273" i="10"/>
  <c r="R2269" i="10"/>
  <c r="Q2258" i="10"/>
  <c r="Q2254" i="10"/>
  <c r="Q2233" i="10"/>
  <c r="Q2226" i="10"/>
  <c r="Q2206" i="10"/>
  <c r="Q2190" i="10"/>
  <c r="Q2174" i="10"/>
  <c r="R2134" i="10"/>
  <c r="Q2131" i="10"/>
  <c r="Q2128" i="10"/>
  <c r="Q2125" i="10"/>
  <c r="Q2122" i="10"/>
  <c r="Q2119" i="10"/>
  <c r="Q2116" i="10"/>
  <c r="S2076" i="10"/>
  <c r="S2073" i="10"/>
  <c r="R2070" i="10"/>
  <c r="Q2067" i="10"/>
  <c r="Q2064" i="10"/>
  <c r="Q2061" i="10"/>
  <c r="Q2058" i="10"/>
  <c r="Q2055" i="10"/>
  <c r="Q2052" i="10"/>
  <c r="S2012" i="10"/>
  <c r="S2009" i="10"/>
  <c r="R2006" i="10"/>
  <c r="Q2003" i="10"/>
  <c r="Q2000" i="10"/>
  <c r="Q1997" i="10"/>
  <c r="Q1994" i="10"/>
  <c r="Q1991" i="10"/>
  <c r="Q1988" i="10"/>
  <c r="S2799" i="10"/>
  <c r="Q2775" i="10"/>
  <c r="S2738" i="10"/>
  <c r="Q2671" i="10"/>
  <c r="T2563" i="10"/>
  <c r="S2475" i="10"/>
  <c r="Q2414" i="10"/>
  <c r="Q2394" i="10"/>
  <c r="Q2386" i="10"/>
  <c r="Q2344" i="10"/>
  <c r="Q2324" i="10"/>
  <c r="Q2319" i="10"/>
  <c r="Q2314" i="10"/>
  <c r="Q2309" i="10"/>
  <c r="Q2288" i="10"/>
  <c r="S2284" i="10"/>
  <c r="Q2280" i="10"/>
  <c r="Q2269" i="10"/>
  <c r="S2265" i="10"/>
  <c r="S2261" i="10"/>
  <c r="S2236" i="10"/>
  <c r="S2222" i="10"/>
  <c r="S2215" i="10"/>
  <c r="S2212" i="10"/>
  <c r="Q2209" i="10"/>
  <c r="S2199" i="10"/>
  <c r="S2196" i="10"/>
  <c r="Q2193" i="10"/>
  <c r="S2183" i="10"/>
  <c r="S2180" i="10"/>
  <c r="Q2177" i="10"/>
  <c r="T2164" i="10"/>
  <c r="T2161" i="10"/>
  <c r="S2158" i="10"/>
  <c r="R2140" i="10"/>
  <c r="Q2137" i="10"/>
  <c r="Q2134" i="10"/>
  <c r="T2100" i="10"/>
  <c r="R2076" i="10"/>
  <c r="Q2073" i="10"/>
  <c r="Q2070" i="10"/>
  <c r="T2036" i="10"/>
  <c r="R2012" i="10"/>
  <c r="Q2009" i="10"/>
  <c r="Q2006" i="10"/>
  <c r="Q1973" i="10"/>
  <c r="R1970" i="10"/>
  <c r="S1967" i="10"/>
  <c r="T1964" i="10"/>
  <c r="Q2877" i="10"/>
  <c r="T2812" i="10"/>
  <c r="S2615" i="10"/>
  <c r="S2603" i="10"/>
  <c r="S2583" i="10"/>
  <c r="S2455" i="10"/>
  <c r="T2435" i="10"/>
  <c r="S2402" i="10"/>
  <c r="Q2366" i="10"/>
  <c r="Q2360" i="10"/>
  <c r="S2333" i="10"/>
  <c r="R2304" i="10"/>
  <c r="T2300" i="10"/>
  <c r="Q2296" i="10"/>
  <c r="Q2284" i="10"/>
  <c r="T2276" i="10"/>
  <c r="R2272" i="10"/>
  <c r="Q2265" i="10"/>
  <c r="R2261" i="10"/>
  <c r="Q2250" i="10"/>
  <c r="S2246" i="10"/>
  <c r="S2239" i="10"/>
  <c r="R2236" i="10"/>
  <c r="R2232" i="10"/>
  <c r="Q2229" i="10"/>
  <c r="Q2222" i="10"/>
  <c r="R2215" i="10"/>
  <c r="R2212" i="10"/>
  <c r="S2202" i="10"/>
  <c r="R2199" i="10"/>
  <c r="R2196" i="10"/>
  <c r="S2186" i="10"/>
  <c r="R2183" i="10"/>
  <c r="R2180" i="10"/>
  <c r="S2170" i="10"/>
  <c r="S2167" i="10"/>
  <c r="S2164" i="10"/>
  <c r="S2161" i="10"/>
  <c r="R2158" i="10"/>
  <c r="Q2155" i="10"/>
  <c r="Q2152" i="10"/>
  <c r="Q2149" i="10"/>
  <c r="Q2146" i="10"/>
  <c r="Q2143" i="10"/>
  <c r="Q2140" i="10"/>
  <c r="S2112" i="10"/>
  <c r="S2109" i="10"/>
  <c r="S2106" i="10"/>
  <c r="S2103" i="10"/>
  <c r="S2100" i="10"/>
  <c r="S2097" i="10"/>
  <c r="R2094" i="10"/>
  <c r="Q2091" i="10"/>
  <c r="Q2088" i="10"/>
  <c r="Q2085" i="10"/>
  <c r="Q2082" i="10"/>
  <c r="Q2079" i="10"/>
  <c r="Q2076" i="10"/>
  <c r="S2048" i="10"/>
  <c r="S2045" i="10"/>
  <c r="S2042" i="10"/>
  <c r="S2039" i="10"/>
  <c r="S2036" i="10"/>
  <c r="S2033" i="10"/>
  <c r="R2030" i="10"/>
  <c r="Q2027" i="10"/>
  <c r="Q2024" i="10"/>
  <c r="Q2021" i="10"/>
  <c r="Q2018" i="10"/>
  <c r="Q2015" i="10"/>
  <c r="Q2012" i="10"/>
  <c r="R3323" i="10"/>
  <c r="Q2903" i="10"/>
  <c r="R2714" i="10"/>
  <c r="Q2572" i="10"/>
  <c r="S2378" i="10"/>
  <c r="S2372" i="10"/>
  <c r="S2354" i="10"/>
  <c r="Q2349" i="10"/>
  <c r="S2343" i="10"/>
  <c r="S2338" i="10"/>
  <c r="Q2333" i="10"/>
  <c r="Q2328" i="10"/>
  <c r="S2323" i="10"/>
  <c r="Q2318" i="10"/>
  <c r="T2308" i="10"/>
  <c r="Q2304" i="10"/>
  <c r="S2300" i="10"/>
  <c r="Q2292" i="10"/>
  <c r="S2276" i="10"/>
  <c r="Q2272" i="10"/>
  <c r="Q2261" i="10"/>
  <c r="S2257" i="10"/>
  <c r="Q2246" i="10"/>
  <c r="R2239" i="10"/>
  <c r="Q2236" i="10"/>
  <c r="Q2232" i="10"/>
  <c r="T2225" i="10"/>
  <c r="Q2215" i="10"/>
  <c r="Q2212" i="10"/>
  <c r="R2202" i="10"/>
  <c r="Q2199" i="10"/>
  <c r="Q2196" i="10"/>
  <c r="R2186" i="10"/>
  <c r="Q2183" i="10"/>
  <c r="Q2180" i="10"/>
  <c r="R2170" i="10"/>
  <c r="R2167" i="10"/>
  <c r="R2164" i="10"/>
  <c r="Q2161" i="10"/>
  <c r="Q2158" i="10"/>
  <c r="S2118" i="10"/>
  <c r="S2115" i="10"/>
  <c r="R2112" i="10"/>
  <c r="R2109" i="10"/>
  <c r="R2106" i="10"/>
  <c r="R2103" i="10"/>
  <c r="R2100" i="10"/>
  <c r="Q2097" i="10"/>
  <c r="Q2094" i="10"/>
  <c r="S2054" i="10"/>
  <c r="S2051" i="10"/>
  <c r="R2048" i="10"/>
  <c r="R2045" i="10"/>
  <c r="R2042" i="10"/>
  <c r="R2039" i="10"/>
  <c r="R2036" i="10"/>
  <c r="Q2033" i="10"/>
  <c r="Q2030" i="10"/>
  <c r="S1990" i="10"/>
  <c r="S1987" i="10"/>
  <c r="R1984" i="10"/>
  <c r="R1981" i="10"/>
  <c r="Q1967" i="10"/>
  <c r="R1964" i="10"/>
  <c r="S1961" i="10"/>
  <c r="Q1947" i="10"/>
  <c r="R1944" i="10"/>
  <c r="Q2890" i="10"/>
  <c r="S2624" i="10"/>
  <c r="Q2552" i="10"/>
  <c r="R2532" i="10"/>
  <c r="R2512" i="10"/>
  <c r="S2492" i="10"/>
  <c r="Q2444" i="10"/>
  <c r="Q2384" i="10"/>
  <c r="Q2378" i="10"/>
  <c r="S2359" i="10"/>
  <c r="Q2354" i="10"/>
  <c r="R2343" i="10"/>
  <c r="Q2338" i="10"/>
  <c r="S2313" i="10"/>
  <c r="S2308" i="10"/>
  <c r="Q2300" i="10"/>
  <c r="S2287" i="10"/>
  <c r="S2283" i="10"/>
  <c r="T2279" i="10"/>
  <c r="Q2276" i="10"/>
  <c r="Q2257" i="10"/>
  <c r="S2242" i="10"/>
  <c r="Q2239" i="10"/>
  <c r="S2225" i="10"/>
  <c r="Q2202" i="10"/>
  <c r="Q2186" i="10"/>
  <c r="Q2170" i="10"/>
  <c r="Q2167" i="10"/>
  <c r="Q2164" i="10"/>
  <c r="S2136" i="10"/>
  <c r="S2133" i="10"/>
  <c r="S2130" i="10"/>
  <c r="S2127" i="10"/>
  <c r="R2118" i="10"/>
  <c r="Q2115" i="10"/>
  <c r="Q2112" i="10"/>
  <c r="Q2109" i="10"/>
  <c r="Q2106" i="10"/>
  <c r="Q2103" i="10"/>
  <c r="Q2100" i="10"/>
  <c r="T2075" i="10"/>
  <c r="S2072" i="10"/>
  <c r="S2069" i="10"/>
  <c r="S2066" i="10"/>
  <c r="S2063" i="10"/>
  <c r="S2060" i="10"/>
  <c r="S2057" i="10"/>
  <c r="R2054" i="10"/>
  <c r="Q2051" i="10"/>
  <c r="Q2048" i="10"/>
  <c r="Q2045" i="10"/>
  <c r="Q2042" i="10"/>
  <c r="Q2039" i="10"/>
  <c r="Q2036" i="10"/>
  <c r="S2847" i="10"/>
  <c r="S2677" i="10"/>
  <c r="Q2658" i="10"/>
  <c r="S2472" i="10"/>
  <c r="S2411" i="10"/>
  <c r="S2391" i="10"/>
  <c r="R2359" i="10"/>
  <c r="Q2343" i="10"/>
  <c r="Q2308" i="10"/>
  <c r="R2287" i="10"/>
  <c r="Q2264" i="10"/>
  <c r="Q2253" i="10"/>
  <c r="R2242" i="10"/>
  <c r="Q2225" i="10"/>
  <c r="Q2218" i="10"/>
  <c r="Q2208" i="10"/>
  <c r="Q2205" i="10"/>
  <c r="Q2192" i="10"/>
  <c r="Q2189" i="10"/>
  <c r="Q2176" i="10"/>
  <c r="Q2173" i="10"/>
  <c r="R2136" i="10"/>
  <c r="R2133" i="10"/>
  <c r="R2130" i="10"/>
  <c r="R2127" i="10"/>
  <c r="R2124" i="10"/>
  <c r="Q2121" i="10"/>
  <c r="Q2118" i="10"/>
  <c r="R2072" i="10"/>
  <c r="R2069" i="10"/>
  <c r="R2066" i="10"/>
  <c r="R2063" i="10"/>
  <c r="R2060" i="10"/>
  <c r="Q2057" i="10"/>
  <c r="Q2054" i="10"/>
  <c r="R2008" i="10"/>
  <c r="R2005" i="10"/>
  <c r="R2002" i="10"/>
  <c r="R1999" i="10"/>
  <c r="R1996" i="10"/>
  <c r="Q1993" i="10"/>
  <c r="Q1990" i="10"/>
  <c r="Q1978" i="10"/>
  <c r="R1975" i="10"/>
  <c r="Q1958" i="10"/>
  <c r="R1955" i="10"/>
  <c r="Q1941" i="10"/>
  <c r="R1938" i="10"/>
  <c r="Q1924" i="10"/>
  <c r="Q1921" i="10"/>
  <c r="R1918" i="10"/>
  <c r="R1910" i="10"/>
  <c r="R1902" i="10"/>
  <c r="R1878" i="10"/>
  <c r="R1870" i="10"/>
  <c r="R1862" i="10"/>
  <c r="R1854" i="10"/>
  <c r="R1846" i="10"/>
  <c r="R1838" i="10"/>
  <c r="R1830" i="10"/>
  <c r="R1822" i="10"/>
  <c r="R1806" i="10"/>
  <c r="R1790" i="10"/>
  <c r="R1782" i="10"/>
  <c r="R1774" i="10"/>
  <c r="R1766" i="10"/>
  <c r="R1758" i="10"/>
  <c r="R1742" i="10"/>
  <c r="R1726" i="10"/>
  <c r="R1718" i="10"/>
  <c r="R1710" i="10"/>
  <c r="R1702" i="10"/>
  <c r="R1694" i="10"/>
  <c r="R1686" i="10"/>
  <c r="R1678" i="10"/>
  <c r="R1670" i="10"/>
  <c r="R1662" i="10"/>
  <c r="R1654" i="10"/>
  <c r="T2700" i="10"/>
  <c r="T2667" i="10"/>
  <c r="S2612" i="10"/>
  <c r="Q2422" i="10"/>
  <c r="Q2399" i="10"/>
  <c r="Q2391" i="10"/>
  <c r="S2383" i="10"/>
  <c r="Q2365" i="10"/>
  <c r="Q2359" i="10"/>
  <c r="S2348" i="10"/>
  <c r="S2332" i="10"/>
  <c r="R2327" i="10"/>
  <c r="R2295" i="10"/>
  <c r="Q2287" i="10"/>
  <c r="R2279" i="10"/>
  <c r="T2271" i="10"/>
  <c r="Q2268" i="10"/>
  <c r="Q2249" i="10"/>
  <c r="S2245" i="10"/>
  <c r="Q2242" i="10"/>
  <c r="S2214" i="10"/>
  <c r="S2198" i="10"/>
  <c r="S2182" i="10"/>
  <c r="S2160" i="10"/>
  <c r="S2157" i="10"/>
  <c r="S2154" i="10"/>
  <c r="S2151" i="10"/>
  <c r="R2142" i="10"/>
  <c r="Q2139" i="10"/>
  <c r="Q2136" i="10"/>
  <c r="Q2133" i="10"/>
  <c r="Q2130" i="10"/>
  <c r="Q2127" i="10"/>
  <c r="Q2124" i="10"/>
  <c r="S2096" i="10"/>
  <c r="S2093" i="10"/>
  <c r="S2090" i="10"/>
  <c r="S2087" i="10"/>
  <c r="R2078" i="10"/>
  <c r="Q2075" i="10"/>
  <c r="Q2072" i="10"/>
  <c r="Q2069" i="10"/>
  <c r="Q2066" i="10"/>
  <c r="Q2063" i="10"/>
  <c r="Q2060" i="10"/>
  <c r="S2032" i="10"/>
  <c r="S2029" i="10"/>
  <c r="S2026" i="10"/>
  <c r="S2023" i="10"/>
  <c r="R2014" i="10"/>
  <c r="Q2011" i="10"/>
  <c r="Q2008" i="10"/>
  <c r="Q2005" i="10"/>
  <c r="Q2002" i="10"/>
  <c r="Q1999" i="10"/>
  <c r="Q1996" i="10"/>
  <c r="Q1975" i="10"/>
  <c r="R1972" i="10"/>
  <c r="S1966" i="10"/>
  <c r="T1963" i="10"/>
  <c r="Q1955" i="10"/>
  <c r="S1949" i="10"/>
  <c r="T1946" i="10"/>
  <c r="Q1938" i="10"/>
  <c r="Q1918" i="10"/>
  <c r="S1915" i="10"/>
  <c r="Q1910" i="10"/>
  <c r="S1907" i="10"/>
  <c r="Q1902" i="10"/>
  <c r="S1899" i="10"/>
  <c r="Q2783" i="10"/>
  <c r="Q2735" i="10"/>
  <c r="S2687" i="10"/>
  <c r="S2600" i="10"/>
  <c r="Q2481" i="10"/>
  <c r="T2452" i="10"/>
  <c r="Q2383" i="10"/>
  <c r="Q2376" i="10"/>
  <c r="S2370" i="10"/>
  <c r="Q2342" i="10"/>
  <c r="Q2332" i="10"/>
  <c r="Q2327" i="10"/>
  <c r="Q2322" i="10"/>
  <c r="Q2317" i="10"/>
  <c r="Q2312" i="10"/>
  <c r="Q2295" i="10"/>
  <c r="Q2279" i="10"/>
  <c r="S2271" i="10"/>
  <c r="Q2256" i="10"/>
  <c r="R2245" i="10"/>
  <c r="S2238" i="10"/>
  <c r="S2231" i="10"/>
  <c r="R2224" i="10"/>
  <c r="Q2221" i="10"/>
  <c r="R2214" i="10"/>
  <c r="R2198" i="10"/>
  <c r="R2182" i="10"/>
  <c r="S2166" i="10"/>
  <c r="S2163" i="10"/>
  <c r="R2160" i="10"/>
  <c r="R2157" i="10"/>
  <c r="R2154" i="10"/>
  <c r="R2151" i="10"/>
  <c r="Q2145" i="10"/>
  <c r="Q2142" i="10"/>
  <c r="T2108" i="10"/>
  <c r="S2102" i="10"/>
  <c r="S2099" i="10"/>
  <c r="R2096" i="10"/>
  <c r="R2093" i="10"/>
  <c r="R2090" i="10"/>
  <c r="R2087" i="10"/>
  <c r="Q2081" i="10"/>
  <c r="Q2078" i="10"/>
  <c r="T2044" i="10"/>
  <c r="S2038" i="10"/>
  <c r="S2035" i="10"/>
  <c r="R2032" i="10"/>
  <c r="R2029" i="10"/>
  <c r="R2026" i="10"/>
  <c r="R2023" i="10"/>
  <c r="Q2017" i="10"/>
  <c r="Q2014" i="10"/>
  <c r="T1980" i="10"/>
  <c r="S2745" i="10"/>
  <c r="R2549" i="10"/>
  <c r="S2529" i="10"/>
  <c r="S2509" i="10"/>
  <c r="Q2461" i="10"/>
  <c r="Q2398" i="10"/>
  <c r="Q2390" i="10"/>
  <c r="Q2370" i="10"/>
  <c r="T2364" i="10"/>
  <c r="Q2358" i="10"/>
  <c r="S2347" i="10"/>
  <c r="Q2303" i="10"/>
  <c r="S2286" i="10"/>
  <c r="S2282" i="10"/>
  <c r="R2271" i="10"/>
  <c r="S2267" i="10"/>
  <c r="T2263" i="10"/>
  <c r="Q2260" i="10"/>
  <c r="T2252" i="10"/>
  <c r="Q2245" i="10"/>
  <c r="Q2238" i="10"/>
  <c r="T2234" i="10"/>
  <c r="R2231" i="10"/>
  <c r="Q2228" i="10"/>
  <c r="Q2224" i="10"/>
  <c r="T2217" i="10"/>
  <c r="Q2214" i="10"/>
  <c r="T2207" i="10"/>
  <c r="T2204" i="10"/>
  <c r="S2201" i="10"/>
  <c r="Q2198" i="10"/>
  <c r="T2191" i="10"/>
  <c r="S2185" i="10"/>
  <c r="Q2182" i="10"/>
  <c r="T2175" i="10"/>
  <c r="S2169" i="10"/>
  <c r="R2166" i="10"/>
  <c r="Q2163" i="10"/>
  <c r="Q2160" i="10"/>
  <c r="Q2157" i="10"/>
  <c r="Q2154" i="10"/>
  <c r="Q2151" i="10"/>
  <c r="Q2148" i="10"/>
  <c r="S2108" i="10"/>
  <c r="S2105" i="10"/>
  <c r="R2102" i="10"/>
  <c r="Q2099" i="10"/>
  <c r="Q2096" i="10"/>
  <c r="Q2093" i="10"/>
  <c r="Q2090" i="10"/>
  <c r="Q2087" i="10"/>
  <c r="Q2084" i="10"/>
  <c r="S2044" i="10"/>
  <c r="S2041" i="10"/>
  <c r="R2038" i="10"/>
  <c r="Q2035" i="10"/>
  <c r="Q2032" i="10"/>
  <c r="Q2029" i="10"/>
  <c r="Q2026" i="10"/>
  <c r="Q2023" i="10"/>
  <c r="Q2020" i="10"/>
  <c r="S1980" i="10"/>
  <c r="Q1966" i="10"/>
  <c r="R1963" i="10"/>
  <c r="Q2721" i="10"/>
  <c r="S2263" i="10"/>
  <c r="R2120" i="10"/>
  <c r="R2108" i="10"/>
  <c r="Q1976" i="10"/>
  <c r="R1943" i="10"/>
  <c r="R1887" i="10"/>
  <c r="Q1870" i="10"/>
  <c r="R1860" i="10"/>
  <c r="R1857" i="10"/>
  <c r="R1844" i="10"/>
  <c r="R1841" i="10"/>
  <c r="R1828" i="10"/>
  <c r="R1825" i="10"/>
  <c r="R1794" i="10"/>
  <c r="R1791" i="10"/>
  <c r="R1788" i="10"/>
  <c r="R1785" i="10"/>
  <c r="Q1782" i="10"/>
  <c r="Q1779" i="10"/>
  <c r="Q1776" i="10"/>
  <c r="R1730" i="10"/>
  <c r="R1727" i="10"/>
  <c r="R1724" i="10"/>
  <c r="R1721" i="10"/>
  <c r="Q1718" i="10"/>
  <c r="Q1715" i="10"/>
  <c r="Q1712" i="10"/>
  <c r="R1666" i="10"/>
  <c r="R1663" i="10"/>
  <c r="R1660" i="10"/>
  <c r="R1657" i="10"/>
  <c r="Q1654" i="10"/>
  <c r="R1651" i="10"/>
  <c r="R1643" i="10"/>
  <c r="R1635" i="10"/>
  <c r="R1627" i="10"/>
  <c r="R1619" i="10"/>
  <c r="R1611" i="10"/>
  <c r="R1603" i="10"/>
  <c r="R1595" i="10"/>
  <c r="R1587" i="10"/>
  <c r="R1579" i="10"/>
  <c r="R1571" i="10"/>
  <c r="R1563" i="10"/>
  <c r="R1555" i="10"/>
  <c r="R1547" i="10"/>
  <c r="R1539" i="10"/>
  <c r="R1531" i="10"/>
  <c r="R1523" i="10"/>
  <c r="R1515" i="10"/>
  <c r="R1507" i="10"/>
  <c r="R1499" i="10"/>
  <c r="R1491" i="10"/>
  <c r="R1483" i="10"/>
  <c r="R1475" i="10"/>
  <c r="R1467" i="10"/>
  <c r="R1459" i="10"/>
  <c r="R1451" i="10"/>
  <c r="R1443" i="10"/>
  <c r="R1435" i="10"/>
  <c r="R1427" i="10"/>
  <c r="R1419" i="10"/>
  <c r="R1411" i="10"/>
  <c r="R1395" i="10"/>
  <c r="R1387" i="10"/>
  <c r="R1379" i="10"/>
  <c r="R1371" i="10"/>
  <c r="R1363" i="10"/>
  <c r="R1355" i="10"/>
  <c r="R1347" i="10"/>
  <c r="R1339" i="10"/>
  <c r="R1331" i="10"/>
  <c r="R1323" i="10"/>
  <c r="R1315" i="10"/>
  <c r="R1307" i="10"/>
  <c r="R1299" i="10"/>
  <c r="R1291" i="10"/>
  <c r="R1275" i="10"/>
  <c r="R1267" i="10"/>
  <c r="R1259" i="10"/>
  <c r="R1251" i="10"/>
  <c r="R1243" i="10"/>
  <c r="R1227" i="10"/>
  <c r="R1219" i="10"/>
  <c r="R1211" i="10"/>
  <c r="R1195" i="10"/>
  <c r="R1171" i="10"/>
  <c r="R1155" i="10"/>
  <c r="R1147" i="10"/>
  <c r="R1131" i="10"/>
  <c r="R1123" i="10"/>
  <c r="R1115" i="10"/>
  <c r="R1099" i="10"/>
  <c r="R1091" i="10"/>
  <c r="R1083" i="10"/>
  <c r="R1067" i="10"/>
  <c r="R1051" i="10"/>
  <c r="R1043" i="10"/>
  <c r="R1027" i="10"/>
  <c r="R1011" i="10"/>
  <c r="R1003" i="10"/>
  <c r="R995" i="10"/>
  <c r="R987" i="10"/>
  <c r="R971" i="10"/>
  <c r="R963" i="10"/>
  <c r="R2569" i="10"/>
  <c r="S2204" i="10"/>
  <c r="S1999" i="10"/>
  <c r="R1990" i="10"/>
  <c r="Q1965" i="10"/>
  <c r="S1955" i="10"/>
  <c r="R1933" i="10"/>
  <c r="S1929" i="10"/>
  <c r="S1913" i="10"/>
  <c r="S1905" i="10"/>
  <c r="Q1894" i="10"/>
  <c r="Q1887" i="10"/>
  <c r="R1863" i="10"/>
  <c r="Q1860" i="10"/>
  <c r="Q1857" i="10"/>
  <c r="R1847" i="10"/>
  <c r="Q1844" i="10"/>
  <c r="Q1841" i="10"/>
  <c r="R1831" i="10"/>
  <c r="Q1828" i="10"/>
  <c r="Q1825" i="10"/>
  <c r="R1803" i="10"/>
  <c r="R1800" i="10"/>
  <c r="Q1797" i="10"/>
  <c r="Q1794" i="10"/>
  <c r="Q1791" i="10"/>
  <c r="Q1788" i="10"/>
  <c r="Q1785" i="10"/>
  <c r="R1739" i="10"/>
  <c r="R1736" i="10"/>
  <c r="Q1733" i="10"/>
  <c r="Q1730" i="10"/>
  <c r="Q1727" i="10"/>
  <c r="Q1724" i="10"/>
  <c r="Q1721" i="10"/>
  <c r="R1675" i="10"/>
  <c r="R1672" i="10"/>
  <c r="Q1669" i="10"/>
  <c r="Q1666" i="10"/>
  <c r="Q1663" i="10"/>
  <c r="Q1660" i="10"/>
  <c r="Q1657" i="10"/>
  <c r="Q1651" i="10"/>
  <c r="Q1643" i="10"/>
  <c r="Q1635" i="10"/>
  <c r="Q1627" i="10"/>
  <c r="Q1619" i="10"/>
  <c r="Q1611" i="10"/>
  <c r="Q1603" i="10"/>
  <c r="Q1595" i="10"/>
  <c r="Q1587" i="10"/>
  <c r="Q1579" i="10"/>
  <c r="Q1571" i="10"/>
  <c r="Q1563" i="10"/>
  <c r="Q1555" i="10"/>
  <c r="Q1547" i="10"/>
  <c r="Q1539" i="10"/>
  <c r="Q1531" i="10"/>
  <c r="Q1523" i="10"/>
  <c r="Q1515" i="10"/>
  <c r="Q1507" i="10"/>
  <c r="Q1499" i="10"/>
  <c r="Q1491" i="10"/>
  <c r="Q1483" i="10"/>
  <c r="Q1475" i="10"/>
  <c r="Q1467" i="10"/>
  <c r="Q1459" i="10"/>
  <c r="Q1451" i="10"/>
  <c r="Q1443" i="10"/>
  <c r="Q1435" i="10"/>
  <c r="Q1427" i="10"/>
  <c r="Q1419" i="10"/>
  <c r="Q1411" i="10"/>
  <c r="Q1403" i="10"/>
  <c r="Q1395" i="10"/>
  <c r="Q1387" i="10"/>
  <c r="Q1379" i="10"/>
  <c r="Q1371" i="10"/>
  <c r="Q1363" i="10"/>
  <c r="Q1355" i="10"/>
  <c r="Q1347" i="10"/>
  <c r="Q1339" i="10"/>
  <c r="Q1331" i="10"/>
  <c r="Q1323" i="10"/>
  <c r="Q1315" i="10"/>
  <c r="Q1307" i="10"/>
  <c r="Q1299" i="10"/>
  <c r="Q1291" i="10"/>
  <c r="Q1283" i="10"/>
  <c r="Q1275" i="10"/>
  <c r="Q1267" i="10"/>
  <c r="Q1259" i="10"/>
  <c r="Q1251" i="10"/>
  <c r="Q1243" i="10"/>
  <c r="Q1235" i="10"/>
  <c r="Q1227" i="10"/>
  <c r="Q2248" i="10"/>
  <c r="T2129" i="10"/>
  <c r="S1975" i="10"/>
  <c r="Q1970" i="10"/>
  <c r="S1946" i="10"/>
  <c r="R1942" i="10"/>
  <c r="Q1933" i="10"/>
  <c r="Q1929" i="10"/>
  <c r="Q1917" i="10"/>
  <c r="R1913" i="10"/>
  <c r="Q1909" i="10"/>
  <c r="R1905" i="10"/>
  <c r="Q1901" i="10"/>
  <c r="S1897" i="10"/>
  <c r="S1883" i="10"/>
  <c r="R1880" i="10"/>
  <c r="R1873" i="10"/>
  <c r="Q1863" i="10"/>
  <c r="Q1847" i="10"/>
  <c r="Q1831" i="10"/>
  <c r="R1809" i="10"/>
  <c r="Q1806" i="10"/>
  <c r="Q1803" i="10"/>
  <c r="Q1800" i="10"/>
  <c r="R1745" i="10"/>
  <c r="Q1742" i="10"/>
  <c r="Q1739" i="10"/>
  <c r="Q1736" i="10"/>
  <c r="R1681" i="10"/>
  <c r="Q1678" i="10"/>
  <c r="Q1675" i="10"/>
  <c r="Q1672" i="10"/>
  <c r="S2172" i="10"/>
  <c r="S2062" i="10"/>
  <c r="R2050" i="10"/>
  <c r="Q2038" i="10"/>
  <c r="R1989" i="10"/>
  <c r="S1981" i="10"/>
  <c r="S1964" i="10"/>
  <c r="R1950" i="10"/>
  <c r="R1946" i="10"/>
  <c r="Q1913" i="10"/>
  <c r="Q1905" i="10"/>
  <c r="R1897" i="10"/>
  <c r="Q1890" i="10"/>
  <c r="R1883" i="10"/>
  <c r="R1876" i="10"/>
  <c r="Q1873" i="10"/>
  <c r="Q1866" i="10"/>
  <c r="T1856" i="10"/>
  <c r="Q1853" i="10"/>
  <c r="Q1850" i="10"/>
  <c r="T1840" i="10"/>
  <c r="Q1837" i="10"/>
  <c r="Q1834" i="10"/>
  <c r="T1824" i="10"/>
  <c r="Q1821" i="10"/>
  <c r="Q1818" i="10"/>
  <c r="Q1815" i="10"/>
  <c r="Q1812" i="10"/>
  <c r="Q1809" i="10"/>
  <c r="T1784" i="10"/>
  <c r="S1778" i="10"/>
  <c r="S1775" i="10"/>
  <c r="S1772" i="10"/>
  <c r="S1769" i="10"/>
  <c r="S1766" i="10"/>
  <c r="R1763" i="10"/>
  <c r="R1760" i="10"/>
  <c r="Q1757" i="10"/>
  <c r="Q1754" i="10"/>
  <c r="Q1751" i="10"/>
  <c r="Q1748" i="10"/>
  <c r="Q1745" i="10"/>
  <c r="T1720" i="10"/>
  <c r="S1714" i="10"/>
  <c r="S1711" i="10"/>
  <c r="S1708" i="10"/>
  <c r="S1705" i="10"/>
  <c r="S1702" i="10"/>
  <c r="R1699" i="10"/>
  <c r="R1696" i="10"/>
  <c r="Q1693" i="10"/>
  <c r="Q1690" i="10"/>
  <c r="Q1687" i="10"/>
  <c r="Q1684" i="10"/>
  <c r="Q1681" i="10"/>
  <c r="T1656" i="10"/>
  <c r="Q1648" i="10"/>
  <c r="S1645" i="10"/>
  <c r="Q1640" i="10"/>
  <c r="S1637" i="10"/>
  <c r="Q1632" i="10"/>
  <c r="S1629" i="10"/>
  <c r="Q1624" i="10"/>
  <c r="S1621" i="10"/>
  <c r="Q1616" i="10"/>
  <c r="S1613" i="10"/>
  <c r="Q1608" i="10"/>
  <c r="S1605" i="10"/>
  <c r="Q1600" i="10"/>
  <c r="S1597" i="10"/>
  <c r="Q1592" i="10"/>
  <c r="S1589" i="10"/>
  <c r="Q1584" i="10"/>
  <c r="S1581" i="10"/>
  <c r="Q1576" i="10"/>
  <c r="S1573" i="10"/>
  <c r="Q1568" i="10"/>
  <c r="S1565" i="10"/>
  <c r="Q1560" i="10"/>
  <c r="S1557" i="10"/>
  <c r="Q1552" i="10"/>
  <c r="S1549" i="10"/>
  <c r="Q1544" i="10"/>
  <c r="S1541" i="10"/>
  <c r="Q1536" i="10"/>
  <c r="S1533" i="10"/>
  <c r="Q1528" i="10"/>
  <c r="S1525" i="10"/>
  <c r="Q1520" i="10"/>
  <c r="S1517" i="10"/>
  <c r="S2331" i="10"/>
  <c r="S2294" i="10"/>
  <c r="R2282" i="10"/>
  <c r="R2117" i="10"/>
  <c r="Q2105" i="10"/>
  <c r="S2005" i="10"/>
  <c r="S1998" i="10"/>
  <c r="Q1981" i="10"/>
  <c r="Q1969" i="10"/>
  <c r="Q1964" i="10"/>
  <c r="Q1950" i="10"/>
  <c r="Q1946" i="10"/>
  <c r="Q1897" i="10"/>
  <c r="Q1883" i="10"/>
  <c r="Q1876" i="10"/>
  <c r="Q1869" i="10"/>
  <c r="S1859" i="10"/>
  <c r="S1843" i="10"/>
  <c r="S1827" i="10"/>
  <c r="S1784" i="10"/>
  <c r="S1781" i="10"/>
  <c r="R1778" i="10"/>
  <c r="R1775" i="10"/>
  <c r="R1772" i="10"/>
  <c r="R1769" i="10"/>
  <c r="Q1766" i="10"/>
  <c r="Q1763" i="10"/>
  <c r="Q1760" i="10"/>
  <c r="S1720" i="10"/>
  <c r="R1714" i="10"/>
  <c r="R1711" i="10"/>
  <c r="R1708" i="10"/>
  <c r="R1705" i="10"/>
  <c r="Q1702" i="10"/>
  <c r="Q1699" i="10"/>
  <c r="Q1696" i="10"/>
  <c r="S1656" i="10"/>
  <c r="R1645" i="10"/>
  <c r="R1637" i="10"/>
  <c r="R1629" i="10"/>
  <c r="R1621" i="10"/>
  <c r="R1613" i="10"/>
  <c r="R1605" i="10"/>
  <c r="R1597" i="10"/>
  <c r="R1589" i="10"/>
  <c r="R1581" i="10"/>
  <c r="R1573" i="10"/>
  <c r="R1565" i="10"/>
  <c r="R1557" i="10"/>
  <c r="R1549" i="10"/>
  <c r="R1541" i="10"/>
  <c r="R1533" i="10"/>
  <c r="R1525" i="10"/>
  <c r="R1517" i="10"/>
  <c r="R1509" i="10"/>
  <c r="R1501" i="10"/>
  <c r="R1493" i="10"/>
  <c r="R1485" i="10"/>
  <c r="R1477" i="10"/>
  <c r="R1469" i="10"/>
  <c r="R1461" i="10"/>
  <c r="R1453" i="10"/>
  <c r="R1445" i="10"/>
  <c r="R1437" i="10"/>
  <c r="R1429" i="10"/>
  <c r="R1421" i="10"/>
  <c r="R1413" i="10"/>
  <c r="R1405" i="10"/>
  <c r="R1397" i="10"/>
  <c r="R1381" i="10"/>
  <c r="R1373" i="10"/>
  <c r="R1365" i="10"/>
  <c r="R1357" i="10"/>
  <c r="R1349" i="10"/>
  <c r="R1341" i="10"/>
  <c r="R1333" i="10"/>
  <c r="R1325" i="10"/>
  <c r="R1317" i="10"/>
  <c r="R1309" i="10"/>
  <c r="R1301" i="10"/>
  <c r="S2756" i="10"/>
  <c r="Q2589" i="10"/>
  <c r="Q2382" i="10"/>
  <c r="Q2271" i="10"/>
  <c r="S2234" i="10"/>
  <c r="S2191" i="10"/>
  <c r="S1974" i="10"/>
  <c r="Q1959" i="10"/>
  <c r="Q1954" i="10"/>
  <c r="R1916" i="10"/>
  <c r="Q1893" i="10"/>
  <c r="R1859" i="10"/>
  <c r="R1856" i="10"/>
  <c r="R1843" i="10"/>
  <c r="R1840" i="10"/>
  <c r="T1830" i="10"/>
  <c r="R1827" i="10"/>
  <c r="R1824" i="10"/>
  <c r="T1808" i="10"/>
  <c r="S1802" i="10"/>
  <c r="S1799" i="10"/>
  <c r="S1796" i="10"/>
  <c r="S1793" i="10"/>
  <c r="S1790" i="10"/>
  <c r="R1784" i="10"/>
  <c r="Q1781" i="10"/>
  <c r="Q1778" i="10"/>
  <c r="Q1775" i="10"/>
  <c r="Q1772" i="10"/>
  <c r="Q1769" i="10"/>
  <c r="T1744" i="10"/>
  <c r="S1738" i="10"/>
  <c r="S1735" i="10"/>
  <c r="S1732" i="10"/>
  <c r="S1729" i="10"/>
  <c r="S1726" i="10"/>
  <c r="R1720" i="10"/>
  <c r="Q1717" i="10"/>
  <c r="Q1714" i="10"/>
  <c r="Q1711" i="10"/>
  <c r="Q1708" i="10"/>
  <c r="Q1705" i="10"/>
  <c r="T1680" i="10"/>
  <c r="S1674" i="10"/>
  <c r="S1671" i="10"/>
  <c r="S1668" i="10"/>
  <c r="S1665" i="10"/>
  <c r="S1662" i="10"/>
  <c r="R1656" i="10"/>
  <c r="Q1653" i="10"/>
  <c r="S1650" i="10"/>
  <c r="Q1645" i="10"/>
  <c r="S1642" i="10"/>
  <c r="Q1637" i="10"/>
  <c r="S1634" i="10"/>
  <c r="Q1629" i="10"/>
  <c r="S1626" i="10"/>
  <c r="Q1621" i="10"/>
  <c r="S1618" i="10"/>
  <c r="Q1613" i="10"/>
  <c r="S1610" i="10"/>
  <c r="Q1605" i="10"/>
  <c r="S1602" i="10"/>
  <c r="Q1597" i="10"/>
  <c r="S1594" i="10"/>
  <c r="Q1589" i="10"/>
  <c r="S1586" i="10"/>
  <c r="Q1581" i="10"/>
  <c r="S1578" i="10"/>
  <c r="Q1573" i="10"/>
  <c r="S1570" i="10"/>
  <c r="Q1565" i="10"/>
  <c r="S1562" i="10"/>
  <c r="Q1557" i="10"/>
  <c r="S1554" i="10"/>
  <c r="Q1549" i="10"/>
  <c r="S1546" i="10"/>
  <c r="Q1541" i="10"/>
  <c r="S1538" i="10"/>
  <c r="Q1533" i="10"/>
  <c r="S1530" i="10"/>
  <c r="Q1525" i="10"/>
  <c r="S1522" i="10"/>
  <c r="T2316" i="10"/>
  <c r="Q2201" i="10"/>
  <c r="R1980" i="10"/>
  <c r="R1968" i="10"/>
  <c r="S1963" i="10"/>
  <c r="R1949" i="10"/>
  <c r="Q1932" i="10"/>
  <c r="Q1928" i="10"/>
  <c r="T1924" i="10"/>
  <c r="S1920" i="10"/>
  <c r="Q1916" i="10"/>
  <c r="Q1908" i="10"/>
  <c r="Q1900" i="10"/>
  <c r="Q1886" i="10"/>
  <c r="Q1879" i="10"/>
  <c r="Q1859" i="10"/>
  <c r="Q1843" i="10"/>
  <c r="Q1827" i="10"/>
  <c r="R1802" i="10"/>
  <c r="R1799" i="10"/>
  <c r="R1796" i="10"/>
  <c r="R1793" i="10"/>
  <c r="Q1790" i="10"/>
  <c r="Q1787" i="10"/>
  <c r="Q1784" i="10"/>
  <c r="R1738" i="10"/>
  <c r="R1735" i="10"/>
  <c r="R1732" i="10"/>
  <c r="R1729" i="10"/>
  <c r="Q1726" i="10"/>
  <c r="Q1723" i="10"/>
  <c r="Q1720" i="10"/>
  <c r="R1674" i="10"/>
  <c r="R1671" i="10"/>
  <c r="R1668" i="10"/>
  <c r="R1665" i="10"/>
  <c r="Q1662" i="10"/>
  <c r="Q1659" i="10"/>
  <c r="Q1656" i="10"/>
  <c r="R1650" i="10"/>
  <c r="R1642" i="10"/>
  <c r="R1634" i="10"/>
  <c r="R1626" i="10"/>
  <c r="R1618" i="10"/>
  <c r="R1610" i="10"/>
  <c r="R1602" i="10"/>
  <c r="R1594" i="10"/>
  <c r="R1586" i="10"/>
  <c r="R1578" i="10"/>
  <c r="R1570" i="10"/>
  <c r="R1562" i="10"/>
  <c r="R1554" i="10"/>
  <c r="R1546" i="10"/>
  <c r="R1538" i="10"/>
  <c r="R1530" i="10"/>
  <c r="R1522" i="10"/>
  <c r="R1514" i="10"/>
  <c r="R1506" i="10"/>
  <c r="R1498" i="10"/>
  <c r="R1490" i="10"/>
  <c r="R1482" i="10"/>
  <c r="R1474" i="10"/>
  <c r="R1466" i="10"/>
  <c r="R1458" i="10"/>
  <c r="R1450" i="10"/>
  <c r="R1442" i="10"/>
  <c r="R1434" i="10"/>
  <c r="R1426" i="10"/>
  <c r="R1418" i="10"/>
  <c r="R1410" i="10"/>
  <c r="R1402" i="10"/>
  <c r="R1394" i="10"/>
  <c r="R1386" i="10"/>
  <c r="R1378" i="10"/>
  <c r="R1370" i="10"/>
  <c r="R1362" i="10"/>
  <c r="R1354" i="10"/>
  <c r="R1346" i="10"/>
  <c r="R1338" i="10"/>
  <c r="R1330" i="10"/>
  <c r="R1322" i="10"/>
  <c r="R1306" i="10"/>
  <c r="R1298" i="10"/>
  <c r="R1290" i="10"/>
  <c r="R1274" i="10"/>
  <c r="R1266" i="10"/>
  <c r="R1242" i="10"/>
  <c r="R1210" i="10"/>
  <c r="R1186" i="10"/>
  <c r="R1178" i="10"/>
  <c r="R1170" i="10"/>
  <c r="S2059" i="10"/>
  <c r="R2047" i="10"/>
  <c r="T2011" i="10"/>
  <c r="T2004" i="10"/>
  <c r="S1996" i="10"/>
  <c r="Q1987" i="10"/>
  <c r="Q1963" i="10"/>
  <c r="S1953" i="10"/>
  <c r="Q1949" i="10"/>
  <c r="Q1936" i="10"/>
  <c r="S1924" i="10"/>
  <c r="R1912" i="10"/>
  <c r="R1904" i="10"/>
  <c r="T1892" i="10"/>
  <c r="S1875" i="10"/>
  <c r="R1872" i="10"/>
  <c r="S1868" i="10"/>
  <c r="Q1862" i="10"/>
  <c r="T1855" i="10"/>
  <c r="S1852" i="10"/>
  <c r="Q1846" i="10"/>
  <c r="T1839" i="10"/>
  <c r="S1836" i="10"/>
  <c r="Q1830" i="10"/>
  <c r="T1823" i="10"/>
  <c r="S1820" i="10"/>
  <c r="R1808" i="10"/>
  <c r="Q1805" i="10"/>
  <c r="Q1802" i="10"/>
  <c r="Q1799" i="10"/>
  <c r="Q1796" i="10"/>
  <c r="Q1793" i="10"/>
  <c r="T1768" i="10"/>
  <c r="S1762" i="10"/>
  <c r="S1759" i="10"/>
  <c r="S1756" i="10"/>
  <c r="R1744" i="10"/>
  <c r="Q1741" i="10"/>
  <c r="Q1738" i="10"/>
  <c r="Q1735" i="10"/>
  <c r="Q1732" i="10"/>
  <c r="Q1729" i="10"/>
  <c r="T1704" i="10"/>
  <c r="T1701" i="10"/>
  <c r="S1698" i="10"/>
  <c r="S1695" i="10"/>
  <c r="S1692" i="10"/>
  <c r="R1683" i="10"/>
  <c r="R1680" i="10"/>
  <c r="Q1677" i="10"/>
  <c r="Q1674" i="10"/>
  <c r="Q1671" i="10"/>
  <c r="Q1668" i="10"/>
  <c r="Q1665" i="10"/>
  <c r="Q1650" i="10"/>
  <c r="S1647" i="10"/>
  <c r="Q1642" i="10"/>
  <c r="S1639" i="10"/>
  <c r="Q1634" i="10"/>
  <c r="S1631" i="10"/>
  <c r="Q1626" i="10"/>
  <c r="S1623" i="10"/>
  <c r="Q1618" i="10"/>
  <c r="S1615" i="10"/>
  <c r="Q1610" i="10"/>
  <c r="S1607" i="10"/>
  <c r="Q1602" i="10"/>
  <c r="S1599" i="10"/>
  <c r="Q1594" i="10"/>
  <c r="S1591" i="10"/>
  <c r="Q1586" i="10"/>
  <c r="S1583" i="10"/>
  <c r="Q1578" i="10"/>
  <c r="S1575" i="10"/>
  <c r="Q1570" i="10"/>
  <c r="S1567" i="10"/>
  <c r="Q1562" i="10"/>
  <c r="S1559" i="10"/>
  <c r="Q1554" i="10"/>
  <c r="S1551" i="10"/>
  <c r="Q1546" i="10"/>
  <c r="S1543" i="10"/>
  <c r="Q1538" i="10"/>
  <c r="S1535" i="10"/>
  <c r="Q1530" i="10"/>
  <c r="S1527" i="10"/>
  <c r="Q1522" i="10"/>
  <c r="S1519" i="10"/>
  <c r="Q1514" i="10"/>
  <c r="S1511" i="10"/>
  <c r="Q1506" i="10"/>
  <c r="S1503" i="10"/>
  <c r="Q1498" i="10"/>
  <c r="S1495" i="10"/>
  <c r="Q1490" i="10"/>
  <c r="S1487" i="10"/>
  <c r="Q1482" i="10"/>
  <c r="S1479" i="10"/>
  <c r="Q1474" i="10"/>
  <c r="S1471" i="10"/>
  <c r="Q1466" i="10"/>
  <c r="S1463" i="10"/>
  <c r="Q1458" i="10"/>
  <c r="S1455" i="10"/>
  <c r="Q1450" i="10"/>
  <c r="S1447" i="10"/>
  <c r="T2341" i="10"/>
  <c r="Q2169" i="10"/>
  <c r="S2126" i="10"/>
  <c r="R2114" i="10"/>
  <c r="Q2102" i="10"/>
  <c r="T2068" i="10"/>
  <c r="T1979" i="10"/>
  <c r="R1973" i="10"/>
  <c r="Q1953" i="10"/>
  <c r="Q1945" i="10"/>
  <c r="R1931" i="10"/>
  <c r="T1927" i="10"/>
  <c r="R1924" i="10"/>
  <c r="R1896" i="10"/>
  <c r="S1892" i="10"/>
  <c r="R1889" i="10"/>
  <c r="Q1882" i="10"/>
  <c r="R1875" i="10"/>
  <c r="R1868" i="10"/>
  <c r="R1865" i="10"/>
  <c r="S1855" i="10"/>
  <c r="R1852" i="10"/>
  <c r="R1849" i="10"/>
  <c r="S1839" i="10"/>
  <c r="R1836" i="10"/>
  <c r="R1833" i="10"/>
  <c r="S1823" i="10"/>
  <c r="R1820" i="10"/>
  <c r="R1817" i="10"/>
  <c r="Q1814" i="10"/>
  <c r="Q1811" i="10"/>
  <c r="Q1808" i="10"/>
  <c r="T1777" i="10"/>
  <c r="T1774" i="10"/>
  <c r="S1771" i="10"/>
  <c r="S1768" i="10"/>
  <c r="S1765" i="10"/>
  <c r="R1762" i="10"/>
  <c r="R1759" i="10"/>
  <c r="R1756" i="10"/>
  <c r="R1753" i="10"/>
  <c r="Q1750" i="10"/>
  <c r="Q1747" i="10"/>
  <c r="Q1744" i="10"/>
  <c r="T1713" i="10"/>
  <c r="T1710" i="10"/>
  <c r="S1707" i="10"/>
  <c r="S1704" i="10"/>
  <c r="S1701" i="10"/>
  <c r="R1698" i="10"/>
  <c r="R1695" i="10"/>
  <c r="R1692" i="10"/>
  <c r="R1689" i="10"/>
  <c r="Q1686" i="10"/>
  <c r="Q1683" i="10"/>
  <c r="Q1680" i="10"/>
  <c r="R1647" i="10"/>
  <c r="R1639" i="10"/>
  <c r="R1631" i="10"/>
  <c r="R1623" i="10"/>
  <c r="R1615" i="10"/>
  <c r="R1607" i="10"/>
  <c r="R1599" i="10"/>
  <c r="R1591" i="10"/>
  <c r="R1583" i="10"/>
  <c r="R1575" i="10"/>
  <c r="R1567" i="10"/>
  <c r="R1559" i="10"/>
  <c r="R1551" i="10"/>
  <c r="R1543" i="10"/>
  <c r="R1535" i="10"/>
  <c r="R1527" i="10"/>
  <c r="R1519" i="10"/>
  <c r="R1511" i="10"/>
  <c r="R1503" i="10"/>
  <c r="R1495" i="10"/>
  <c r="R1487" i="10"/>
  <c r="R1479" i="10"/>
  <c r="R1471" i="10"/>
  <c r="R1463" i="10"/>
  <c r="R1455" i="10"/>
  <c r="R1447" i="10"/>
  <c r="R1439" i="10"/>
  <c r="R1431" i="10"/>
  <c r="R1423" i="10"/>
  <c r="R1415" i="10"/>
  <c r="R1407" i="10"/>
  <c r="R1399" i="10"/>
  <c r="R1391" i="10"/>
  <c r="R1383" i="10"/>
  <c r="R1375" i="10"/>
  <c r="R1367" i="10"/>
  <c r="R1359" i="10"/>
  <c r="R1351" i="10"/>
  <c r="R1343" i="10"/>
  <c r="R1335" i="10"/>
  <c r="S2290" i="10"/>
  <c r="S1995" i="10"/>
  <c r="R1986" i="10"/>
  <c r="T1967" i="10"/>
  <c r="S1927" i="10"/>
  <c r="R1915" i="10"/>
  <c r="S1911" i="10"/>
  <c r="R1907" i="10"/>
  <c r="S1903" i="10"/>
  <c r="R1899" i="10"/>
  <c r="R1892" i="10"/>
  <c r="Q1889" i="10"/>
  <c r="Q1875" i="10"/>
  <c r="S1871" i="10"/>
  <c r="Q1868" i="10"/>
  <c r="Q1865" i="10"/>
  <c r="S1858" i="10"/>
  <c r="R1855" i="10"/>
  <c r="Q1852" i="10"/>
  <c r="Q1849" i="10"/>
  <c r="S1842" i="10"/>
  <c r="R1839" i="10"/>
  <c r="Q1836" i="10"/>
  <c r="Q1833" i="10"/>
  <c r="S1826" i="10"/>
  <c r="R1823" i="10"/>
  <c r="Q1820" i="10"/>
  <c r="Q1817" i="10"/>
  <c r="T1792" i="10"/>
  <c r="S1786" i="10"/>
  <c r="S1783" i="10"/>
  <c r="S1780" i="10"/>
  <c r="S1777" i="10"/>
  <c r="S1774" i="10"/>
  <c r="R1771" i="10"/>
  <c r="R1768" i="10"/>
  <c r="Q1765" i="10"/>
  <c r="Q1762" i="10"/>
  <c r="Q1759" i="10"/>
  <c r="Q1756" i="10"/>
  <c r="Q1753" i="10"/>
  <c r="T1728" i="10"/>
  <c r="S1722" i="10"/>
  <c r="S1719" i="10"/>
  <c r="S1716" i="10"/>
  <c r="S1713" i="10"/>
  <c r="S1710" i="10"/>
  <c r="R1707" i="10"/>
  <c r="R1704" i="10"/>
  <c r="Q1701" i="10"/>
  <c r="Q1698" i="10"/>
  <c r="Q1695" i="10"/>
  <c r="Q1692" i="10"/>
  <c r="Q1689" i="10"/>
  <c r="T1664" i="10"/>
  <c r="S1658" i="10"/>
  <c r="S1655" i="10"/>
  <c r="S1652" i="10"/>
  <c r="Q1647" i="10"/>
  <c r="S1644" i="10"/>
  <c r="Q1639" i="10"/>
  <c r="S1636" i="10"/>
  <c r="Q1631" i="10"/>
  <c r="S1628" i="10"/>
  <c r="Q1623" i="10"/>
  <c r="S1620" i="10"/>
  <c r="Q1615" i="10"/>
  <c r="S1612" i="10"/>
  <c r="Q1607" i="10"/>
  <c r="S1604" i="10"/>
  <c r="Q1599" i="10"/>
  <c r="S1596" i="10"/>
  <c r="Q1591" i="10"/>
  <c r="S1588" i="10"/>
  <c r="Q1583" i="10"/>
  <c r="S1580" i="10"/>
  <c r="Q1575" i="10"/>
  <c r="S1572" i="10"/>
  <c r="Q1567" i="10"/>
  <c r="S1564" i="10"/>
  <c r="Q1559" i="10"/>
  <c r="S1556" i="10"/>
  <c r="Q1551" i="10"/>
  <c r="S1548" i="10"/>
  <c r="Q1543" i="10"/>
  <c r="S1540" i="10"/>
  <c r="Q1535" i="10"/>
  <c r="S1532" i="10"/>
  <c r="Q1527" i="10"/>
  <c r="S1524" i="10"/>
  <c r="Q1519" i="10"/>
  <c r="S1516" i="10"/>
  <c r="Q1511" i="10"/>
  <c r="S1508" i="10"/>
  <c r="Q1503" i="10"/>
  <c r="S1500" i="10"/>
  <c r="Q1495" i="10"/>
  <c r="S1492" i="10"/>
  <c r="Q1487" i="10"/>
  <c r="S1484" i="10"/>
  <c r="Q2352" i="10"/>
  <c r="Q2326" i="10"/>
  <c r="S2278" i="10"/>
  <c r="S2188" i="10"/>
  <c r="S2002" i="10"/>
  <c r="R1967" i="10"/>
  <c r="T1962" i="10"/>
  <c r="S1957" i="10"/>
  <c r="S1948" i="10"/>
  <c r="T1944" i="10"/>
  <c r="R1927" i="10"/>
  <c r="T1923" i="10"/>
  <c r="Q1915" i="10"/>
  <c r="Q1911" i="10"/>
  <c r="Q1907" i="10"/>
  <c r="Q1903" i="10"/>
  <c r="Q1899" i="10"/>
  <c r="S1895" i="10"/>
  <c r="Q1892" i="10"/>
  <c r="Q1885" i="10"/>
  <c r="S1878" i="10"/>
  <c r="R1871" i="10"/>
  <c r="R1858" i="10"/>
  <c r="Q1855" i="10"/>
  <c r="R1842" i="10"/>
  <c r="Q1839" i="10"/>
  <c r="R1826" i="10"/>
  <c r="Q1823" i="10"/>
  <c r="T1801" i="10"/>
  <c r="S1795" i="10"/>
  <c r="S1792" i="10"/>
  <c r="S1789" i="10"/>
  <c r="R1786" i="10"/>
  <c r="R1783" i="10"/>
  <c r="R1780" i="10"/>
  <c r="R1777" i="10"/>
  <c r="Q1774" i="10"/>
  <c r="Q1771" i="10"/>
  <c r="Q1768" i="10"/>
  <c r="T1737" i="10"/>
  <c r="S1731" i="10"/>
  <c r="S1728" i="10"/>
  <c r="S1725" i="10"/>
  <c r="R1722" i="10"/>
  <c r="R1719" i="10"/>
  <c r="R1716" i="10"/>
  <c r="R1713" i="10"/>
  <c r="Q1710" i="10"/>
  <c r="Q1707" i="10"/>
  <c r="Q1704" i="10"/>
  <c r="T1673" i="10"/>
  <c r="T1670" i="10"/>
  <c r="S1667" i="10"/>
  <c r="S1664" i="10"/>
  <c r="S1661" i="10"/>
  <c r="R1658" i="10"/>
  <c r="R1655" i="10"/>
  <c r="R1652" i="10"/>
  <c r="R1644" i="10"/>
  <c r="R1636" i="10"/>
  <c r="R1628" i="10"/>
  <c r="R1620" i="10"/>
  <c r="R1612" i="10"/>
  <c r="R1604" i="10"/>
  <c r="R1596" i="10"/>
  <c r="R1588" i="10"/>
  <c r="R1580" i="10"/>
  <c r="R1572" i="10"/>
  <c r="R1564" i="10"/>
  <c r="R1556" i="10"/>
  <c r="R1548" i="10"/>
  <c r="R1540" i="10"/>
  <c r="R1532" i="10"/>
  <c r="R1524" i="10"/>
  <c r="R1516" i="10"/>
  <c r="R1508" i="10"/>
  <c r="R1500" i="10"/>
  <c r="R1492" i="10"/>
  <c r="R1484" i="10"/>
  <c r="R1476" i="10"/>
  <c r="R1468" i="10"/>
  <c r="R1460" i="10"/>
  <c r="R1452" i="10"/>
  <c r="R1444" i="10"/>
  <c r="R1436" i="10"/>
  <c r="R1428" i="10"/>
  <c r="R1420" i="10"/>
  <c r="R1412" i="10"/>
  <c r="R1404" i="10"/>
  <c r="R1396" i="10"/>
  <c r="R1388" i="10"/>
  <c r="R1380" i="10"/>
  <c r="R1372" i="10"/>
  <c r="R1364" i="10"/>
  <c r="R1356" i="10"/>
  <c r="R1348" i="10"/>
  <c r="R1340" i="10"/>
  <c r="R1332" i="10"/>
  <c r="R1324" i="10"/>
  <c r="R1316" i="10"/>
  <c r="R1308" i="10"/>
  <c r="R1300" i="10"/>
  <c r="R1292" i="10"/>
  <c r="R1284" i="10"/>
  <c r="R1276" i="10"/>
  <c r="R1268" i="10"/>
  <c r="R1260" i="10"/>
  <c r="R1252" i="10"/>
  <c r="R1244" i="10"/>
  <c r="R1236" i="10"/>
  <c r="R1228" i="10"/>
  <c r="R1220" i="10"/>
  <c r="R1212" i="10"/>
  <c r="R1204" i="10"/>
  <c r="R1196" i="10"/>
  <c r="R1188" i="10"/>
  <c r="R1180" i="10"/>
  <c r="R1172" i="10"/>
  <c r="R1164" i="10"/>
  <c r="R1156" i="10"/>
  <c r="R1148" i="10"/>
  <c r="R1140" i="10"/>
  <c r="R1132" i="10"/>
  <c r="R1124" i="10"/>
  <c r="R1116" i="10"/>
  <c r="R1108" i="10"/>
  <c r="R1100" i="10"/>
  <c r="R1092" i="10"/>
  <c r="R1084" i="10"/>
  <c r="Q2231" i="10"/>
  <c r="R2056" i="10"/>
  <c r="R2044" i="10"/>
  <c r="T1972" i="10"/>
  <c r="R1962" i="10"/>
  <c r="Q1948" i="10"/>
  <c r="S1944" i="10"/>
  <c r="Q1935" i="10"/>
  <c r="Q1927" i="10"/>
  <c r="S1923" i="10"/>
  <c r="Q1919" i="10"/>
  <c r="R1895" i="10"/>
  <c r="Q1878" i="10"/>
  <c r="Q1871" i="10"/>
  <c r="Q1861" i="10"/>
  <c r="Q1858" i="10"/>
  <c r="Q1845" i="10"/>
  <c r="Q1842" i="10"/>
  <c r="Q1829" i="10"/>
  <c r="Q1826" i="10"/>
  <c r="R1795" i="10"/>
  <c r="R1792" i="10"/>
  <c r="Q1789" i="10"/>
  <c r="Q1786" i="10"/>
  <c r="Q1783" i="10"/>
  <c r="Q1780" i="10"/>
  <c r="Q1777" i="10"/>
  <c r="S1737" i="10"/>
  <c r="R1731" i="10"/>
  <c r="R1728" i="10"/>
  <c r="Q1725" i="10"/>
  <c r="Q1722" i="10"/>
  <c r="Q1719" i="10"/>
  <c r="Q1716" i="10"/>
  <c r="Q1713" i="10"/>
  <c r="S1673" i="10"/>
  <c r="S1670" i="10"/>
  <c r="R1667" i="10"/>
  <c r="R1664" i="10"/>
  <c r="Q1661" i="10"/>
  <c r="Q1658" i="10"/>
  <c r="Q1655" i="10"/>
  <c r="Q1652" i="10"/>
  <c r="Q1644" i="10"/>
  <c r="Q1636" i="10"/>
  <c r="Q1628" i="10"/>
  <c r="Q1620" i="10"/>
  <c r="Q1612" i="10"/>
  <c r="Q1604" i="10"/>
  <c r="Q1596" i="10"/>
  <c r="Q1588" i="10"/>
  <c r="Q1580" i="10"/>
  <c r="Q1572" i="10"/>
  <c r="Q1564" i="10"/>
  <c r="Q1556" i="10"/>
  <c r="Q1548" i="10"/>
  <c r="Q1540" i="10"/>
  <c r="Q1532" i="10"/>
  <c r="Q1524" i="10"/>
  <c r="Q1516" i="10"/>
  <c r="Q1508" i="10"/>
  <c r="Q1500" i="10"/>
  <c r="Q1492" i="10"/>
  <c r="Q1484" i="10"/>
  <c r="Q1476" i="10"/>
  <c r="Q1468" i="10"/>
  <c r="Q1460" i="10"/>
  <c r="Q1452" i="10"/>
  <c r="Q1444" i="10"/>
  <c r="Q1436" i="10"/>
  <c r="Q1428" i="10"/>
  <c r="Q1420" i="10"/>
  <c r="Q1412" i="10"/>
  <c r="Q1404" i="10"/>
  <c r="Q1396" i="10"/>
  <c r="Q1388" i="10"/>
  <c r="Q1380" i="10"/>
  <c r="Q1372" i="10"/>
  <c r="Q1364" i="10"/>
  <c r="Q1356" i="10"/>
  <c r="Q1348" i="10"/>
  <c r="Q1340" i="10"/>
  <c r="Q1332" i="10"/>
  <c r="Q1324" i="10"/>
  <c r="Q1316" i="10"/>
  <c r="S2217" i="10"/>
  <c r="S2207" i="10"/>
  <c r="S2123" i="10"/>
  <c r="R2111" i="10"/>
  <c r="S1993" i="10"/>
  <c r="Q1972" i="10"/>
  <c r="Q1952" i="10"/>
  <c r="Q1944" i="10"/>
  <c r="Q1939" i="10"/>
  <c r="S1930" i="10"/>
  <c r="R1923" i="10"/>
  <c r="Q1895" i="10"/>
  <c r="T1884" i="10"/>
  <c r="S1867" i="10"/>
  <c r="S1851" i="10"/>
  <c r="S1835" i="10"/>
  <c r="S1819" i="10"/>
  <c r="R1801" i="10"/>
  <c r="Q1798" i="10"/>
  <c r="Q1795" i="10"/>
  <c r="Q1792" i="10"/>
  <c r="T1767" i="10"/>
  <c r="T1761" i="10"/>
  <c r="S1755" i="10"/>
  <c r="R1737" i="10"/>
  <c r="Q1734" i="10"/>
  <c r="Q1731" i="10"/>
  <c r="Q1728" i="10"/>
  <c r="T1697" i="10"/>
  <c r="S1691" i="10"/>
  <c r="R1673" i="10"/>
  <c r="Q1670" i="10"/>
  <c r="Q1667" i="10"/>
  <c r="Q1664" i="10"/>
  <c r="R1417" i="10"/>
  <c r="R1305" i="10"/>
  <c r="R1289" i="10"/>
  <c r="R1281" i="10"/>
  <c r="R1273" i="10"/>
  <c r="R1257" i="10"/>
  <c r="R1249" i="10"/>
  <c r="R1241" i="10"/>
  <c r="R1233" i="10"/>
  <c r="R1225" i="10"/>
  <c r="R1217" i="10"/>
  <c r="R1209" i="10"/>
  <c r="R1201" i="10"/>
  <c r="R1193" i="10"/>
  <c r="R1185" i="10"/>
  <c r="R1177" i="10"/>
  <c r="R1169" i="10"/>
  <c r="R1161" i="10"/>
  <c r="R1153" i="10"/>
  <c r="R1145" i="10"/>
  <c r="R1137" i="10"/>
  <c r="R1129" i="10"/>
  <c r="R1121" i="10"/>
  <c r="R1113" i="10"/>
  <c r="R1105" i="10"/>
  <c r="R1097" i="10"/>
  <c r="R1089" i="10"/>
  <c r="R1081" i="10"/>
  <c r="R1073" i="10"/>
  <c r="R1065" i="10"/>
  <c r="R1057" i="10"/>
  <c r="R1049" i="10"/>
  <c r="R1041" i="10"/>
  <c r="R1033" i="10"/>
  <c r="R1025" i="10"/>
  <c r="R1017" i="10"/>
  <c r="R1009" i="10"/>
  <c r="R993" i="10"/>
  <c r="R985" i="10"/>
  <c r="R961" i="10"/>
  <c r="R953" i="10"/>
  <c r="R945" i="10"/>
  <c r="R937" i="10"/>
  <c r="S2621" i="10"/>
  <c r="S2364" i="10"/>
  <c r="S2252" i="10"/>
  <c r="T2241" i="10"/>
  <c r="Q2166" i="10"/>
  <c r="T2132" i="10"/>
  <c r="T2065" i="10"/>
  <c r="T2001" i="10"/>
  <c r="S1984" i="10"/>
  <c r="R1966" i="10"/>
  <c r="T1947" i="10"/>
  <c r="R1930" i="10"/>
  <c r="S1926" i="10"/>
  <c r="S1898" i="10"/>
  <c r="S1891" i="10"/>
  <c r="R1888" i="10"/>
  <c r="S1884" i="10"/>
  <c r="Q1874" i="10"/>
  <c r="R1867" i="10"/>
  <c r="R1864" i="10"/>
  <c r="T1854" i="10"/>
  <c r="R1851" i="10"/>
  <c r="R1848" i="10"/>
  <c r="T1838" i="10"/>
  <c r="R1835" i="10"/>
  <c r="R1832" i="10"/>
  <c r="T1822" i="10"/>
  <c r="R1819" i="10"/>
  <c r="Q1813" i="10"/>
  <c r="Q1810" i="10"/>
  <c r="Q1807" i="10"/>
  <c r="Q1804" i="10"/>
  <c r="Q1801" i="10"/>
  <c r="T1776" i="10"/>
  <c r="T1773" i="10"/>
  <c r="S1770" i="10"/>
  <c r="S1767" i="10"/>
  <c r="S1764" i="10"/>
  <c r="S1761" i="10"/>
  <c r="S1758" i="10"/>
  <c r="R1755" i="10"/>
  <c r="Q1749" i="10"/>
  <c r="Q1746" i="10"/>
  <c r="Q1743" i="10"/>
  <c r="Q1740" i="10"/>
  <c r="Q1737" i="10"/>
  <c r="T1712" i="10"/>
  <c r="T1709" i="10"/>
  <c r="S1706" i="10"/>
  <c r="S1703" i="10"/>
  <c r="S1700" i="10"/>
  <c r="S1697" i="10"/>
  <c r="S1694" i="10"/>
  <c r="R1691" i="10"/>
  <c r="Q1685" i="10"/>
  <c r="Q1682" i="10"/>
  <c r="Q1679" i="10"/>
  <c r="Q1676" i="10"/>
  <c r="Q1673" i="10"/>
  <c r="Q1649" i="10"/>
  <c r="S1646" i="10"/>
  <c r="Q1641" i="10"/>
  <c r="S1638" i="10"/>
  <c r="Q1633" i="10"/>
  <c r="S1630" i="10"/>
  <c r="Q1625" i="10"/>
  <c r="S1622" i="10"/>
  <c r="Q1617" i="10"/>
  <c r="S1614" i="10"/>
  <c r="Q1609" i="10"/>
  <c r="S1606" i="10"/>
  <c r="Q1601" i="10"/>
  <c r="S1598" i="10"/>
  <c r="Q1593" i="10"/>
  <c r="S1590" i="10"/>
  <c r="Q1585" i="10"/>
  <c r="S1582" i="10"/>
  <c r="Q1577" i="10"/>
  <c r="S1574" i="10"/>
  <c r="Q1569" i="10"/>
  <c r="S1566" i="10"/>
  <c r="Q1561" i="10"/>
  <c r="S1558" i="10"/>
  <c r="Q1553" i="10"/>
  <c r="S1550" i="10"/>
  <c r="Q1545" i="10"/>
  <c r="S1542" i="10"/>
  <c r="Q1537" i="10"/>
  <c r="S1534" i="10"/>
  <c r="Q1529" i="10"/>
  <c r="S1526" i="10"/>
  <c r="Q1521" i="10"/>
  <c r="S1518" i="10"/>
  <c r="Q1513" i="10"/>
  <c r="S1510" i="10"/>
  <c r="Q1505" i="10"/>
  <c r="S1502" i="10"/>
  <c r="Q1497" i="10"/>
  <c r="S1494" i="10"/>
  <c r="Q1489" i="10"/>
  <c r="S1486" i="10"/>
  <c r="Q1481" i="10"/>
  <c r="S1478" i="10"/>
  <c r="Q1473" i="10"/>
  <c r="S1470" i="10"/>
  <c r="Q1465" i="10"/>
  <c r="S1462" i="10"/>
  <c r="Q1457" i="10"/>
  <c r="S1454" i="10"/>
  <c r="Q1449" i="10"/>
  <c r="S1446" i="10"/>
  <c r="Q1441" i="10"/>
  <c r="S1438" i="10"/>
  <c r="Q1433" i="10"/>
  <c r="S1430" i="10"/>
  <c r="Q1425" i="10"/>
  <c r="S1422" i="10"/>
  <c r="Q1417" i="10"/>
  <c r="S1414" i="10"/>
  <c r="Q1409" i="10"/>
  <c r="S1406" i="10"/>
  <c r="Q1401" i="10"/>
  <c r="S1398" i="10"/>
  <c r="Q1393" i="10"/>
  <c r="S1390" i="10"/>
  <c r="Q1385" i="10"/>
  <c r="S1382" i="10"/>
  <c r="Q1377" i="10"/>
  <c r="S1374" i="10"/>
  <c r="Q1369" i="10"/>
  <c r="S1366" i="10"/>
  <c r="S2375" i="10"/>
  <c r="Q2336" i="10"/>
  <c r="S2311" i="10"/>
  <c r="T2298" i="10"/>
  <c r="S2175" i="10"/>
  <c r="S2008" i="10"/>
  <c r="R1992" i="10"/>
  <c r="Q1984" i="10"/>
  <c r="T1961" i="10"/>
  <c r="S1947" i="10"/>
  <c r="T1943" i="10"/>
  <c r="Q1934" i="10"/>
  <c r="Q1930" i="10"/>
  <c r="R1926" i="10"/>
  <c r="S1922" i="10"/>
  <c r="S1918" i="10"/>
  <c r="Q1914" i="10"/>
  <c r="S1910" i="10"/>
  <c r="Q1906" i="10"/>
  <c r="S1902" i="10"/>
  <c r="Q1898" i="10"/>
  <c r="R1891" i="10"/>
  <c r="R1884" i="10"/>
  <c r="Q1881" i="10"/>
  <c r="Q1867" i="10"/>
  <c r="T1857" i="10"/>
  <c r="S1854" i="10"/>
  <c r="Q1851" i="10"/>
  <c r="T1841" i="10"/>
  <c r="S1838" i="10"/>
  <c r="Q1835" i="10"/>
  <c r="T1825" i="10"/>
  <c r="S1822" i="10"/>
  <c r="Q1819" i="10"/>
  <c r="Q1816" i="10"/>
  <c r="T1785" i="10"/>
  <c r="S1776" i="10"/>
  <c r="S1773" i="10"/>
  <c r="R1770" i="10"/>
  <c r="R1767" i="10"/>
  <c r="R1764" i="10"/>
  <c r="R1761" i="10"/>
  <c r="Q1758" i="10"/>
  <c r="Q1755" i="10"/>
  <c r="Q1752" i="10"/>
  <c r="S1712" i="10"/>
  <c r="S1709" i="10"/>
  <c r="R1706" i="10"/>
  <c r="R1703" i="10"/>
  <c r="R1700" i="10"/>
  <c r="R1697" i="10"/>
  <c r="Q1694" i="10"/>
  <c r="Q1691" i="10"/>
  <c r="Q1688" i="10"/>
  <c r="R1646" i="10"/>
  <c r="R1638" i="10"/>
  <c r="R1630" i="10"/>
  <c r="R1622" i="10"/>
  <c r="R1614" i="10"/>
  <c r="R1606" i="10"/>
  <c r="R1598" i="10"/>
  <c r="R1590" i="10"/>
  <c r="R1582" i="10"/>
  <c r="R1574" i="10"/>
  <c r="R1566" i="10"/>
  <c r="R1558" i="10"/>
  <c r="R1550" i="10"/>
  <c r="R1542" i="10"/>
  <c r="R1534" i="10"/>
  <c r="R1526" i="10"/>
  <c r="R1518" i="10"/>
  <c r="R1510" i="10"/>
  <c r="R1502" i="10"/>
  <c r="R1494" i="10"/>
  <c r="R1486" i="10"/>
  <c r="R1478" i="10"/>
  <c r="R1470" i="10"/>
  <c r="R1462" i="10"/>
  <c r="R1454" i="10"/>
  <c r="R1446" i="10"/>
  <c r="R1438" i="10"/>
  <c r="R1430" i="10"/>
  <c r="R1422" i="10"/>
  <c r="R1414" i="10"/>
  <c r="R1406" i="10"/>
  <c r="R1398" i="10"/>
  <c r="R1390" i="10"/>
  <c r="R1382" i="10"/>
  <c r="R1374" i="10"/>
  <c r="R1366" i="10"/>
  <c r="R1358" i="10"/>
  <c r="R1350" i="10"/>
  <c r="R1342" i="10"/>
  <c r="R1334" i="10"/>
  <c r="R1326" i="10"/>
  <c r="R1318" i="10"/>
  <c r="R1310" i="10"/>
  <c r="R1302" i="10"/>
  <c r="R1294" i="10"/>
  <c r="R1286" i="10"/>
  <c r="R1278" i="10"/>
  <c r="R1270" i="10"/>
  <c r="R1262" i="10"/>
  <c r="R1254" i="10"/>
  <c r="R1246" i="10"/>
  <c r="R1238" i="10"/>
  <c r="R1230" i="10"/>
  <c r="R1222" i="10"/>
  <c r="R1214" i="10"/>
  <c r="R1206" i="10"/>
  <c r="R1198" i="10"/>
  <c r="R1190" i="10"/>
  <c r="R1182" i="10"/>
  <c r="R1174" i="10"/>
  <c r="R1166" i="10"/>
  <c r="R1158" i="10"/>
  <c r="R1150" i="10"/>
  <c r="R1142" i="10"/>
  <c r="R1134" i="10"/>
  <c r="R1126" i="10"/>
  <c r="R1118" i="10"/>
  <c r="R1110" i="10"/>
  <c r="R1102" i="10"/>
  <c r="R1094" i="10"/>
  <c r="R1086" i="10"/>
  <c r="R1078" i="10"/>
  <c r="R1070" i="10"/>
  <c r="R1062" i="10"/>
  <c r="R1054" i="10"/>
  <c r="R1046" i="10"/>
  <c r="R1038" i="10"/>
  <c r="R1030" i="10"/>
  <c r="R1022" i="10"/>
  <c r="R2053" i="10"/>
  <c r="S1870" i="10"/>
  <c r="S1860" i="10"/>
  <c r="S1841" i="10"/>
  <c r="T1831" i="10"/>
  <c r="Q1822" i="10"/>
  <c r="S1785" i="10"/>
  <c r="S1666" i="10"/>
  <c r="S1654" i="10"/>
  <c r="S1619" i="10"/>
  <c r="Q1494" i="10"/>
  <c r="S1485" i="10"/>
  <c r="Q1477" i="10"/>
  <c r="Q1469" i="10"/>
  <c r="Q1461" i="10"/>
  <c r="Q1453" i="10"/>
  <c r="Q1445" i="10"/>
  <c r="S1423" i="10"/>
  <c r="Q1416" i="10"/>
  <c r="S1402" i="10"/>
  <c r="S1395" i="10"/>
  <c r="S1388" i="10"/>
  <c r="Q1381" i="10"/>
  <c r="S1347" i="10"/>
  <c r="Q1341" i="10"/>
  <c r="S1334" i="10"/>
  <c r="S1322" i="10"/>
  <c r="Q1317" i="10"/>
  <c r="R1311" i="10"/>
  <c r="Q1306" i="10"/>
  <c r="Q1301" i="10"/>
  <c r="Q1296" i="10"/>
  <c r="Q1292" i="10"/>
  <c r="R1287" i="10"/>
  <c r="Q1278" i="10"/>
  <c r="Q1269" i="10"/>
  <c r="Q1264" i="10"/>
  <c r="Q1252" i="10"/>
  <c r="S1239" i="10"/>
  <c r="R1231" i="10"/>
  <c r="R1223" i="10"/>
  <c r="Q1219" i="10"/>
  <c r="S1215" i="10"/>
  <c r="S1211" i="10"/>
  <c r="Q1196" i="10"/>
  <c r="Q1192" i="10"/>
  <c r="R1184" i="10"/>
  <c r="T1180" i="10"/>
  <c r="S1176" i="10"/>
  <c r="Q1165" i="10"/>
  <c r="Q1161" i="10"/>
  <c r="S1157" i="10"/>
  <c r="Q1154" i="10"/>
  <c r="S1143" i="10"/>
  <c r="Q1136" i="10"/>
  <c r="Q1129" i="10"/>
  <c r="S1125" i="10"/>
  <c r="Q1122" i="10"/>
  <c r="S1111" i="10"/>
  <c r="Q1104" i="10"/>
  <c r="Q1097" i="10"/>
  <c r="S1093" i="10"/>
  <c r="Q1090" i="10"/>
  <c r="S1079" i="10"/>
  <c r="R1076" i="10"/>
  <c r="S1069" i="10"/>
  <c r="R1066" i="10"/>
  <c r="Q1063" i="10"/>
  <c r="R1056" i="10"/>
  <c r="Q1053" i="10"/>
  <c r="Q1043" i="10"/>
  <c r="T1033" i="10"/>
  <c r="Q1030" i="10"/>
  <c r="T1023" i="10"/>
  <c r="S1020" i="10"/>
  <c r="Q1017" i="10"/>
  <c r="Q1014" i="10"/>
  <c r="T989" i="10"/>
  <c r="T986" i="10"/>
  <c r="T983" i="10"/>
  <c r="T980" i="10"/>
  <c r="S974" i="10"/>
  <c r="S971" i="10"/>
  <c r="R968" i="10"/>
  <c r="R965" i="10"/>
  <c r="R962" i="10"/>
  <c r="R959" i="10"/>
  <c r="R956" i="10"/>
  <c r="Q953" i="10"/>
  <c r="Q950" i="10"/>
  <c r="Q947" i="10"/>
  <c r="R944" i="10"/>
  <c r="S941" i="10"/>
  <c r="T938" i="10"/>
  <c r="Q930" i="10"/>
  <c r="R927" i="10"/>
  <c r="S924" i="10"/>
  <c r="T921" i="10"/>
  <c r="R916" i="10"/>
  <c r="T913" i="10"/>
  <c r="R908" i="10"/>
  <c r="T905" i="10"/>
  <c r="R900" i="10"/>
  <c r="T897" i="10"/>
  <c r="R892" i="10"/>
  <c r="T889" i="10"/>
  <c r="R884" i="10"/>
  <c r="T881" i="10"/>
  <c r="R876" i="10"/>
  <c r="T873" i="10"/>
  <c r="R868" i="10"/>
  <c r="T865" i="10"/>
  <c r="T857" i="10"/>
  <c r="R852" i="10"/>
  <c r="T849" i="10"/>
  <c r="R844" i="10"/>
  <c r="T841" i="10"/>
  <c r="R836" i="10"/>
  <c r="R828" i="10"/>
  <c r="T825" i="10"/>
  <c r="R820" i="10"/>
  <c r="T817" i="10"/>
  <c r="R812" i="10"/>
  <c r="T809" i="10"/>
  <c r="R804" i="10"/>
  <c r="T801" i="10"/>
  <c r="R796" i="10"/>
  <c r="T793" i="10"/>
  <c r="R788" i="10"/>
  <c r="T785" i="10"/>
  <c r="R780" i="10"/>
  <c r="T777" i="10"/>
  <c r="R772" i="10"/>
  <c r="T769" i="10"/>
  <c r="R764" i="10"/>
  <c r="T761" i="10"/>
  <c r="R756" i="10"/>
  <c r="T753" i="10"/>
  <c r="R748" i="10"/>
  <c r="T745" i="10"/>
  <c r="R740" i="10"/>
  <c r="T737" i="10"/>
  <c r="R732" i="10"/>
  <c r="T729" i="10"/>
  <c r="R724" i="10"/>
  <c r="T721" i="10"/>
  <c r="R716" i="10"/>
  <c r="T713" i="10"/>
  <c r="R708" i="10"/>
  <c r="T705" i="10"/>
  <c r="R700" i="10"/>
  <c r="T697" i="10"/>
  <c r="R692" i="10"/>
  <c r="T689" i="10"/>
  <c r="R684" i="10"/>
  <c r="R676" i="10"/>
  <c r="R668" i="10"/>
  <c r="R660" i="10"/>
  <c r="R652" i="10"/>
  <c r="R644" i="10"/>
  <c r="R636" i="10"/>
  <c r="R628" i="10"/>
  <c r="R620" i="10"/>
  <c r="R612" i="10"/>
  <c r="R604" i="10"/>
  <c r="R596" i="10"/>
  <c r="R588" i="10"/>
  <c r="R580" i="10"/>
  <c r="R572" i="10"/>
  <c r="R564" i="10"/>
  <c r="R556" i="10"/>
  <c r="Q1773" i="10"/>
  <c r="S1730" i="10"/>
  <c r="S1718" i="10"/>
  <c r="Q1630" i="10"/>
  <c r="S1595" i="10"/>
  <c r="S1523" i="10"/>
  <c r="Q1512" i="10"/>
  <c r="Q1485" i="10"/>
  <c r="Q1430" i="10"/>
  <c r="Q1423" i="10"/>
  <c r="Q1402" i="10"/>
  <c r="Q1366" i="10"/>
  <c r="S1359" i="10"/>
  <c r="Q1353" i="10"/>
  <c r="Q1334" i="10"/>
  <c r="S1327" i="10"/>
  <c r="Q1322" i="10"/>
  <c r="Q1311" i="10"/>
  <c r="Q1287" i="10"/>
  <c r="Q1260" i="10"/>
  <c r="R1239" i="10"/>
  <c r="Q1231" i="10"/>
  <c r="Q1223" i="10"/>
  <c r="R1215" i="10"/>
  <c r="Q1211" i="10"/>
  <c r="Q1188" i="10"/>
  <c r="Q1184" i="10"/>
  <c r="R1176" i="10"/>
  <c r="R1157" i="10"/>
  <c r="Q1150" i="10"/>
  <c r="R1143" i="10"/>
  <c r="R1125" i="10"/>
  <c r="Q1118" i="10"/>
  <c r="R1111" i="10"/>
  <c r="R1093" i="10"/>
  <c r="Q1086" i="10"/>
  <c r="R1079" i="10"/>
  <c r="Q1076" i="10"/>
  <c r="R1069" i="10"/>
  <c r="Q1066" i="10"/>
  <c r="Q1056" i="10"/>
  <c r="R1020" i="10"/>
  <c r="R974" i="10"/>
  <c r="Q971" i="10"/>
  <c r="Q968" i="10"/>
  <c r="Q965" i="10"/>
  <c r="Q962" i="10"/>
  <c r="Q959" i="10"/>
  <c r="Q956" i="10"/>
  <c r="Q944" i="10"/>
  <c r="R941" i="10"/>
  <c r="Q927" i="10"/>
  <c r="R924" i="10"/>
  <c r="Q916" i="10"/>
  <c r="Q908" i="10"/>
  <c r="Q900" i="10"/>
  <c r="Q892" i="10"/>
  <c r="Q884" i="10"/>
  <c r="Q876" i="10"/>
  <c r="Q868" i="10"/>
  <c r="Q860" i="10"/>
  <c r="Q852" i="10"/>
  <c r="Q844" i="10"/>
  <c r="Q836" i="10"/>
  <c r="Q828" i="10"/>
  <c r="Q820" i="10"/>
  <c r="Q812" i="10"/>
  <c r="Q804" i="10"/>
  <c r="Q796" i="10"/>
  <c r="Q788" i="10"/>
  <c r="Q780" i="10"/>
  <c r="Q772" i="10"/>
  <c r="Q764" i="10"/>
  <c r="Q756" i="10"/>
  <c r="Q748" i="10"/>
  <c r="Q740" i="10"/>
  <c r="Q732" i="10"/>
  <c r="Q724" i="10"/>
  <c r="Q716" i="10"/>
  <c r="Q708" i="10"/>
  <c r="Q700" i="10"/>
  <c r="Q692" i="10"/>
  <c r="Q684" i="10"/>
  <c r="Q676" i="10"/>
  <c r="Q668" i="10"/>
  <c r="Q660" i="10"/>
  <c r="Q652" i="10"/>
  <c r="Q644" i="10"/>
  <c r="Q636" i="10"/>
  <c r="Q628" i="10"/>
  <c r="Q620" i="10"/>
  <c r="Q612" i="10"/>
  <c r="Q604" i="10"/>
  <c r="Q596" i="10"/>
  <c r="Q588" i="10"/>
  <c r="Q580" i="10"/>
  <c r="Q572" i="10"/>
  <c r="Q564" i="10"/>
  <c r="Q556" i="10"/>
  <c r="Q548" i="10"/>
  <c r="Q540" i="10"/>
  <c r="Q532" i="10"/>
  <c r="Q524" i="10"/>
  <c r="Q516" i="10"/>
  <c r="Q508" i="10"/>
  <c r="Q1891" i="10"/>
  <c r="Q1606" i="10"/>
  <c r="S1571" i="10"/>
  <c r="Q1502" i="10"/>
  <c r="S1493" i="10"/>
  <c r="S1476" i="10"/>
  <c r="S1468" i="10"/>
  <c r="S1460" i="10"/>
  <c r="S1452" i="10"/>
  <c r="S1444" i="10"/>
  <c r="Q1437" i="10"/>
  <c r="S1415" i="10"/>
  <c r="Q1408" i="10"/>
  <c r="S1394" i="10"/>
  <c r="S1387" i="10"/>
  <c r="S1380" i="10"/>
  <c r="Q1373" i="10"/>
  <c r="Q1359" i="10"/>
  <c r="S1346" i="10"/>
  <c r="S1340" i="10"/>
  <c r="R1327" i="10"/>
  <c r="T1300" i="10"/>
  <c r="S1291" i="10"/>
  <c r="Q1282" i="10"/>
  <c r="S1277" i="10"/>
  <c r="Q1273" i="10"/>
  <c r="T1268" i="10"/>
  <c r="S1255" i="10"/>
  <c r="S1251" i="10"/>
  <c r="R1247" i="10"/>
  <c r="Q1239" i="10"/>
  <c r="Q1215" i="10"/>
  <c r="R1207" i="10"/>
  <c r="Q1203" i="10"/>
  <c r="S1199" i="10"/>
  <c r="S1195" i="10"/>
  <c r="Q1180" i="10"/>
  <c r="Q1176" i="10"/>
  <c r="S1172" i="10"/>
  <c r="R1168" i="10"/>
  <c r="T1164" i="10"/>
  <c r="S1160" i="10"/>
  <c r="Q1157" i="10"/>
  <c r="S1146" i="10"/>
  <c r="Q1143" i="10"/>
  <c r="Q1139" i="10"/>
  <c r="S1132" i="10"/>
  <c r="S1128" i="10"/>
  <c r="Q1125" i="10"/>
  <c r="S1114" i="10"/>
  <c r="Q1111" i="10"/>
  <c r="Q1107" i="10"/>
  <c r="S1100" i="10"/>
  <c r="S1096" i="10"/>
  <c r="Q1093" i="10"/>
  <c r="S1082" i="10"/>
  <c r="Q1079" i="10"/>
  <c r="R1072" i="10"/>
  <c r="Q1069" i="10"/>
  <c r="Q1059" i="10"/>
  <c r="T1049" i="10"/>
  <c r="Q1046" i="10"/>
  <c r="S1036" i="10"/>
  <c r="Q1033" i="10"/>
  <c r="S1026" i="10"/>
  <c r="R1023" i="10"/>
  <c r="Q1020" i="10"/>
  <c r="T1004" i="10"/>
  <c r="S998" i="10"/>
  <c r="S995" i="10"/>
  <c r="R992" i="10"/>
  <c r="R989" i="10"/>
  <c r="R986" i="10"/>
  <c r="R983" i="10"/>
  <c r="R980" i="10"/>
  <c r="Q977" i="10"/>
  <c r="Q974" i="10"/>
  <c r="Q941" i="10"/>
  <c r="R938" i="10"/>
  <c r="S935" i="10"/>
  <c r="T932" i="10"/>
  <c r="Q924" i="10"/>
  <c r="R921" i="10"/>
  <c r="R913" i="10"/>
  <c r="R905" i="10"/>
  <c r="R897" i="10"/>
  <c r="R889" i="10"/>
  <c r="R881" i="10"/>
  <c r="R873" i="10"/>
  <c r="R865" i="10"/>
  <c r="R857" i="10"/>
  <c r="R849" i="10"/>
  <c r="R841" i="10"/>
  <c r="R825" i="10"/>
  <c r="R817" i="10"/>
  <c r="R809" i="10"/>
  <c r="R801" i="10"/>
  <c r="R793" i="10"/>
  <c r="R785" i="10"/>
  <c r="R777" i="10"/>
  <c r="R769" i="10"/>
  <c r="R761" i="10"/>
  <c r="R753" i="10"/>
  <c r="R745" i="10"/>
  <c r="R737" i="10"/>
  <c r="R729" i="10"/>
  <c r="R721" i="10"/>
  <c r="R713" i="10"/>
  <c r="R705" i="10"/>
  <c r="R697" i="10"/>
  <c r="R689" i="10"/>
  <c r="Q1764" i="10"/>
  <c r="Q1582" i="10"/>
  <c r="S1547" i="10"/>
  <c r="Q1534" i="10"/>
  <c r="Q1493" i="10"/>
  <c r="Q1422" i="10"/>
  <c r="Q1415" i="10"/>
  <c r="Q1394" i="10"/>
  <c r="Q1352" i="10"/>
  <c r="Q1346" i="10"/>
  <c r="Q1327" i="10"/>
  <c r="S1310" i="10"/>
  <c r="S1286" i="10"/>
  <c r="R1277" i="10"/>
  <c r="R1255" i="10"/>
  <c r="Q1247" i="10"/>
  <c r="S1230" i="10"/>
  <c r="Q1207" i="10"/>
  <c r="R1199" i="10"/>
  <c r="Q1195" i="10"/>
  <c r="Q1172" i="10"/>
  <c r="Q1168" i="10"/>
  <c r="R1160" i="10"/>
  <c r="R1146" i="10"/>
  <c r="Q1132" i="10"/>
  <c r="R1128" i="10"/>
  <c r="R1114" i="10"/>
  <c r="Q1100" i="10"/>
  <c r="R1096" i="10"/>
  <c r="R1082" i="10"/>
  <c r="Q1072" i="10"/>
  <c r="R1036" i="10"/>
  <c r="R1026" i="10"/>
  <c r="Q1023" i="10"/>
  <c r="R998" i="10"/>
  <c r="Q995" i="10"/>
  <c r="Q992" i="10"/>
  <c r="Q989" i="10"/>
  <c r="Q986" i="10"/>
  <c r="Q983" i="10"/>
  <c r="Q980" i="10"/>
  <c r="Q938" i="10"/>
  <c r="R935" i="10"/>
  <c r="Q921" i="10"/>
  <c r="Q913" i="10"/>
  <c r="Q905" i="10"/>
  <c r="Q897" i="10"/>
  <c r="Q889" i="10"/>
  <c r="Q881" i="10"/>
  <c r="Q873" i="10"/>
  <c r="Q865" i="10"/>
  <c r="Q857" i="10"/>
  <c r="Q849" i="10"/>
  <c r="Q841" i="10"/>
  <c r="Q833" i="10"/>
  <c r="Q825" i="10"/>
  <c r="Q817" i="10"/>
  <c r="Q809" i="10"/>
  <c r="Q801" i="10"/>
  <c r="Q793" i="10"/>
  <c r="Q785" i="10"/>
  <c r="Q777" i="10"/>
  <c r="Q769" i="10"/>
  <c r="Q761" i="10"/>
  <c r="Q753" i="10"/>
  <c r="Q745" i="10"/>
  <c r="Q737" i="10"/>
  <c r="Q729" i="10"/>
  <c r="Q721" i="10"/>
  <c r="Q713" i="10"/>
  <c r="Q705" i="10"/>
  <c r="Q697" i="10"/>
  <c r="Q689" i="10"/>
  <c r="Q681" i="10"/>
  <c r="Q673" i="10"/>
  <c r="Q665" i="10"/>
  <c r="Q657" i="10"/>
  <c r="Q649" i="10"/>
  <c r="Q641" i="10"/>
  <c r="Q633" i="10"/>
  <c r="Q625" i="10"/>
  <c r="Q617" i="10"/>
  <c r="Q609" i="10"/>
  <c r="Q601" i="10"/>
  <c r="Q593" i="10"/>
  <c r="Q585" i="10"/>
  <c r="Q577" i="10"/>
  <c r="Q569" i="10"/>
  <c r="Q561" i="10"/>
  <c r="Q553" i="10"/>
  <c r="Q545" i="10"/>
  <c r="Q537" i="10"/>
  <c r="Q529" i="10"/>
  <c r="Q521" i="10"/>
  <c r="Q513" i="10"/>
  <c r="Q505" i="10"/>
  <c r="Q497" i="10"/>
  <c r="Q489" i="10"/>
  <c r="Q481" i="10"/>
  <c r="S1943" i="10"/>
  <c r="Q1922" i="10"/>
  <c r="S1794" i="10"/>
  <c r="S1782" i="10"/>
  <c r="Q1706" i="10"/>
  <c r="Q1697" i="10"/>
  <c r="S1663" i="10"/>
  <c r="S1651" i="10"/>
  <c r="Q1558" i="10"/>
  <c r="Q1510" i="10"/>
  <c r="S1501" i="10"/>
  <c r="S1483" i="10"/>
  <c r="S1475" i="10"/>
  <c r="S1467" i="10"/>
  <c r="S1459" i="10"/>
  <c r="S1451" i="10"/>
  <c r="S1443" i="10"/>
  <c r="S1436" i="10"/>
  <c r="Q1429" i="10"/>
  <c r="S1407" i="10"/>
  <c r="Q1400" i="10"/>
  <c r="S1379" i="10"/>
  <c r="S1372" i="10"/>
  <c r="Q1365" i="10"/>
  <c r="S1358" i="10"/>
  <c r="S1339" i="10"/>
  <c r="Q1333" i="10"/>
  <c r="Q1321" i="10"/>
  <c r="Q1310" i="10"/>
  <c r="Q1305" i="10"/>
  <c r="Q1300" i="10"/>
  <c r="R1295" i="10"/>
  <c r="Q1286" i="10"/>
  <c r="Q1277" i="10"/>
  <c r="Q1272" i="10"/>
  <c r="Q1268" i="10"/>
  <c r="R1263" i="10"/>
  <c r="Q1255" i="10"/>
  <c r="S1238" i="10"/>
  <c r="Q1230" i="10"/>
  <c r="Q1226" i="10"/>
  <c r="Q1222" i="10"/>
  <c r="Q1199" i="10"/>
  <c r="R1191" i="10"/>
  <c r="Q1187" i="10"/>
  <c r="Q1164" i="10"/>
  <c r="Q1160" i="10"/>
  <c r="Q1153" i="10"/>
  <c r="Q1146" i="10"/>
  <c r="Q1128" i="10"/>
  <c r="Q1121" i="10"/>
  <c r="Q1114" i="10"/>
  <c r="Q1096" i="10"/>
  <c r="Q1089" i="10"/>
  <c r="Q1082" i="10"/>
  <c r="Q1075" i="10"/>
  <c r="Q1062" i="10"/>
  <c r="Q1049" i="10"/>
  <c r="Q1036" i="10"/>
  <c r="Q1026" i="10"/>
  <c r="R1004" i="10"/>
  <c r="Q1001" i="10"/>
  <c r="Q998" i="10"/>
  <c r="Q935" i="10"/>
  <c r="R932" i="10"/>
  <c r="R782" i="10"/>
  <c r="R774" i="10"/>
  <c r="R750" i="10"/>
  <c r="R742" i="10"/>
  <c r="R718" i="10"/>
  <c r="R710" i="10"/>
  <c r="R694" i="10"/>
  <c r="R686" i="10"/>
  <c r="R678" i="10"/>
  <c r="R670" i="10"/>
  <c r="R662" i="10"/>
  <c r="R654" i="10"/>
  <c r="R630" i="10"/>
  <c r="R606" i="10"/>
  <c r="R598" i="10"/>
  <c r="R590" i="10"/>
  <c r="R558" i="10"/>
  <c r="R550" i="10"/>
  <c r="R534" i="10"/>
  <c r="R526" i="10"/>
  <c r="R518" i="10"/>
  <c r="R502" i="10"/>
  <c r="R494" i="10"/>
  <c r="R478" i="10"/>
  <c r="S1857" i="10"/>
  <c r="T1847" i="10"/>
  <c r="Q1838" i="10"/>
  <c r="S1727" i="10"/>
  <c r="R1715" i="10"/>
  <c r="S1627" i="10"/>
  <c r="Q1501" i="10"/>
  <c r="Q1414" i="10"/>
  <c r="Q1407" i="10"/>
  <c r="Q1386" i="10"/>
  <c r="Q1358" i="10"/>
  <c r="S1351" i="10"/>
  <c r="Q1345" i="10"/>
  <c r="S1326" i="10"/>
  <c r="Q1295" i="10"/>
  <c r="Q1263" i="10"/>
  <c r="S1246" i="10"/>
  <c r="Q1238" i="10"/>
  <c r="Q1234" i="10"/>
  <c r="Q1218" i="10"/>
  <c r="Q1214" i="10"/>
  <c r="Q1191" i="10"/>
  <c r="R1183" i="10"/>
  <c r="Q1179" i="10"/>
  <c r="R1149" i="10"/>
  <c r="Q1142" i="10"/>
  <c r="R1135" i="10"/>
  <c r="R1117" i="10"/>
  <c r="Q1110" i="10"/>
  <c r="R1103" i="10"/>
  <c r="R1085" i="10"/>
  <c r="R1052" i="10"/>
  <c r="R1042" i="10"/>
  <c r="Q1039" i="10"/>
  <c r="R1032" i="10"/>
  <c r="Q1029" i="10"/>
  <c r="Q1019" i="10"/>
  <c r="Q1016" i="10"/>
  <c r="Q1013" i="10"/>
  <c r="Q1010" i="10"/>
  <c r="Q1007" i="10"/>
  <c r="Q1004" i="10"/>
  <c r="R958" i="10"/>
  <c r="Q955" i="10"/>
  <c r="Q952" i="10"/>
  <c r="Q949" i="10"/>
  <c r="R946" i="10"/>
  <c r="Q932" i="10"/>
  <c r="Q929" i="10"/>
  <c r="R926" i="10"/>
  <c r="Q918" i="10"/>
  <c r="Q910" i="10"/>
  <c r="Q902" i="10"/>
  <c r="Q894" i="10"/>
  <c r="Q886" i="10"/>
  <c r="Q878" i="10"/>
  <c r="Q870" i="10"/>
  <c r="Q862" i="10"/>
  <c r="Q854" i="10"/>
  <c r="Q846" i="10"/>
  <c r="Q838" i="10"/>
  <c r="Q830" i="10"/>
  <c r="Q822" i="10"/>
  <c r="Q814" i="10"/>
  <c r="Q806" i="10"/>
  <c r="Q798" i="10"/>
  <c r="Q790" i="10"/>
  <c r="Q782" i="10"/>
  <c r="Q774" i="10"/>
  <c r="Q766" i="10"/>
  <c r="Q758" i="10"/>
  <c r="Q750" i="10"/>
  <c r="Q742" i="10"/>
  <c r="Q734" i="10"/>
  <c r="Q726" i="10"/>
  <c r="Q718" i="10"/>
  <c r="Q710" i="10"/>
  <c r="Q702" i="10"/>
  <c r="Q694" i="10"/>
  <c r="Q686" i="10"/>
  <c r="Q678" i="10"/>
  <c r="Q670" i="10"/>
  <c r="Q662" i="10"/>
  <c r="Q654" i="10"/>
  <c r="Q646" i="10"/>
  <c r="Q638" i="10"/>
  <c r="Q630" i="10"/>
  <c r="Q622" i="10"/>
  <c r="Q614" i="10"/>
  <c r="Q606" i="10"/>
  <c r="Q598" i="10"/>
  <c r="Q590" i="10"/>
  <c r="Q582" i="10"/>
  <c r="Q574" i="10"/>
  <c r="Q566" i="10"/>
  <c r="Q558" i="10"/>
  <c r="Q550" i="10"/>
  <c r="R1951" i="10"/>
  <c r="Q1877" i="10"/>
  <c r="S1828" i="10"/>
  <c r="T1672" i="10"/>
  <c r="Q1638" i="10"/>
  <c r="S1603" i="10"/>
  <c r="S1509" i="10"/>
  <c r="S1482" i="10"/>
  <c r="S1428" i="10"/>
  <c r="Q1421" i="10"/>
  <c r="S1399" i="10"/>
  <c r="Q1392" i="10"/>
  <c r="S1364" i="10"/>
  <c r="Q1351" i="10"/>
  <c r="Q1326" i="10"/>
  <c r="Q1320" i="10"/>
  <c r="Q1304" i="10"/>
  <c r="Q1290" i="10"/>
  <c r="Q1281" i="10"/>
  <c r="S1254" i="10"/>
  <c r="Q1246" i="10"/>
  <c r="Q1242" i="10"/>
  <c r="Q1210" i="10"/>
  <c r="Q1206" i="10"/>
  <c r="Q1183" i="10"/>
  <c r="R1175" i="10"/>
  <c r="Q1171" i="10"/>
  <c r="Q1149" i="10"/>
  <c r="Q1135" i="10"/>
  <c r="Q1131" i="10"/>
  <c r="Q1117" i="10"/>
  <c r="Q1103" i="10"/>
  <c r="Q1099" i="10"/>
  <c r="Q1085" i="10"/>
  <c r="Q1078" i="10"/>
  <c r="Q1065" i="10"/>
  <c r="Q1052" i="10"/>
  <c r="Q1042" i="10"/>
  <c r="Q1032" i="10"/>
  <c r="R964" i="10"/>
  <c r="Q961" i="10"/>
  <c r="Q958" i="10"/>
  <c r="Q946" i="10"/>
  <c r="Q926" i="10"/>
  <c r="R739" i="10"/>
  <c r="R707" i="10"/>
  <c r="R691" i="10"/>
  <c r="R675" i="10"/>
  <c r="R659" i="10"/>
  <c r="R651" i="10"/>
  <c r="R643" i="10"/>
  <c r="R635" i="10"/>
  <c r="R627" i="10"/>
  <c r="R619" i="10"/>
  <c r="R611" i="10"/>
  <c r="R595" i="10"/>
  <c r="R587" i="10"/>
  <c r="R579" i="10"/>
  <c r="R571" i="10"/>
  <c r="R539" i="10"/>
  <c r="R531" i="10"/>
  <c r="R523" i="10"/>
  <c r="R507" i="10"/>
  <c r="R499" i="10"/>
  <c r="R491" i="10"/>
  <c r="R467" i="10"/>
  <c r="R451" i="10"/>
  <c r="R443" i="10"/>
  <c r="R435" i="10"/>
  <c r="Q1971" i="10"/>
  <c r="Q1961" i="10"/>
  <c r="Q1770" i="10"/>
  <c r="Q1614" i="10"/>
  <c r="S1579" i="10"/>
  <c r="S1531" i="10"/>
  <c r="Q1518" i="10"/>
  <c r="Q1509" i="10"/>
  <c r="Q1442" i="10"/>
  <c r="S1413" i="10"/>
  <c r="Q1406" i="10"/>
  <c r="Q1399" i="10"/>
  <c r="Q1378" i="10"/>
  <c r="S1357" i="10"/>
  <c r="Q1344" i="10"/>
  <c r="Q1338" i="10"/>
  <c r="Q1309" i="10"/>
  <c r="S1294" i="10"/>
  <c r="R1285" i="10"/>
  <c r="S1276" i="10"/>
  <c r="S1262" i="10"/>
  <c r="Q1254" i="10"/>
  <c r="Q1250" i="10"/>
  <c r="T1237" i="10"/>
  <c r="S1225" i="10"/>
  <c r="T1213" i="10"/>
  <c r="Q1202" i="10"/>
  <c r="Q1198" i="10"/>
  <c r="S1190" i="10"/>
  <c r="Q1175" i="10"/>
  <c r="R1167" i="10"/>
  <c r="Q1163" i="10"/>
  <c r="T1159" i="10"/>
  <c r="Q1156" i="10"/>
  <c r="S1145" i="10"/>
  <c r="T1127" i="10"/>
  <c r="Q1124" i="10"/>
  <c r="S1113" i="10"/>
  <c r="T1095" i="10"/>
  <c r="Q1092" i="10"/>
  <c r="S1081" i="10"/>
  <c r="S1071" i="10"/>
  <c r="R1068" i="10"/>
  <c r="S1061" i="10"/>
  <c r="R1058" i="10"/>
  <c r="Q1055" i="10"/>
  <c r="Q1045" i="10"/>
  <c r="Q1035" i="10"/>
  <c r="Q1022" i="10"/>
  <c r="T1003" i="10"/>
  <c r="S1000" i="10"/>
  <c r="S997" i="10"/>
  <c r="S994" i="10"/>
  <c r="S991" i="10"/>
  <c r="S988" i="10"/>
  <c r="S985" i="10"/>
  <c r="R982" i="10"/>
  <c r="Q979" i="10"/>
  <c r="Q976" i="10"/>
  <c r="Q973" i="10"/>
  <c r="Q970" i="10"/>
  <c r="Q967" i="10"/>
  <c r="Q964" i="10"/>
  <c r="Q943" i="10"/>
  <c r="R940" i="10"/>
  <c r="S937" i="10"/>
  <c r="S934" i="10"/>
  <c r="Q923" i="10"/>
  <c r="S920" i="10"/>
  <c r="Q915" i="10"/>
  <c r="S912" i="10"/>
  <c r="Q907" i="10"/>
  <c r="S904" i="10"/>
  <c r="Q899" i="10"/>
  <c r="S896" i="10"/>
  <c r="Q891" i="10"/>
  <c r="S888" i="10"/>
  <c r="Q883" i="10"/>
  <c r="S880" i="10"/>
  <c r="Q875" i="10"/>
  <c r="S872" i="10"/>
  <c r="Q867" i="10"/>
  <c r="S864" i="10"/>
  <c r="Q859" i="10"/>
  <c r="S856" i="10"/>
  <c r="Q851" i="10"/>
  <c r="S848" i="10"/>
  <c r="Q843" i="10"/>
  <c r="S840" i="10"/>
  <c r="Q835" i="10"/>
  <c r="S832" i="10"/>
  <c r="Q827" i="10"/>
  <c r="S824" i="10"/>
  <c r="Q819" i="10"/>
  <c r="S816" i="10"/>
  <c r="Q811" i="10"/>
  <c r="S808" i="10"/>
  <c r="Q803" i="10"/>
  <c r="S800" i="10"/>
  <c r="Q795" i="10"/>
  <c r="S792" i="10"/>
  <c r="Q787" i="10"/>
  <c r="S1887" i="10"/>
  <c r="S1791" i="10"/>
  <c r="R1779" i="10"/>
  <c r="Q1703" i="10"/>
  <c r="S1660" i="10"/>
  <c r="Q1590" i="10"/>
  <c r="S1555" i="10"/>
  <c r="S1490" i="10"/>
  <c r="S1427" i="10"/>
  <c r="S1420" i="10"/>
  <c r="Q1413" i="10"/>
  <c r="S1391" i="10"/>
  <c r="Q1384" i="10"/>
  <c r="Q1357" i="10"/>
  <c r="S1350" i="10"/>
  <c r="S1319" i="10"/>
  <c r="Q1314" i="10"/>
  <c r="S1303" i="10"/>
  <c r="Q1294" i="10"/>
  <c r="Q1285" i="10"/>
  <c r="Q1280" i="10"/>
  <c r="Q1276" i="10"/>
  <c r="R1271" i="10"/>
  <c r="T1266" i="10"/>
  <c r="Q1262" i="10"/>
  <c r="Q1258" i="10"/>
  <c r="T1245" i="10"/>
  <c r="S1237" i="10"/>
  <c r="R1229" i="10"/>
  <c r="Q1225" i="10"/>
  <c r="R1221" i="10"/>
  <c r="S1213" i="10"/>
  <c r="T1205" i="10"/>
  <c r="Q1194" i="10"/>
  <c r="Q1190" i="10"/>
  <c r="S1186" i="10"/>
  <c r="T1178" i="10"/>
  <c r="Q1167" i="10"/>
  <c r="S1159" i="10"/>
  <c r="Q1152" i="10"/>
  <c r="Q1145" i="10"/>
  <c r="S1141" i="10"/>
  <c r="Q1138" i="10"/>
  <c r="S1127" i="10"/>
  <c r="Q1120" i="10"/>
  <c r="Q1113" i="10"/>
  <c r="S1109" i="10"/>
  <c r="Q1106" i="10"/>
  <c r="S1095" i="10"/>
  <c r="Q1088" i="10"/>
  <c r="Q1081" i="10"/>
  <c r="S1074" i="10"/>
  <c r="R1071" i="10"/>
  <c r="Q1068" i="10"/>
  <c r="S1064" i="10"/>
  <c r="R1061" i="10"/>
  <c r="Q1058" i="10"/>
  <c r="S1051" i="10"/>
  <c r="Q1048" i="10"/>
  <c r="T1028" i="10"/>
  <c r="T1012" i="10"/>
  <c r="S1006" i="10"/>
  <c r="S1003" i="10"/>
  <c r="R1000" i="10"/>
  <c r="R997" i="10"/>
  <c r="R994" i="10"/>
  <c r="R991" i="10"/>
  <c r="R988" i="10"/>
  <c r="Q985" i="10"/>
  <c r="Q982" i="10"/>
  <c r="T948" i="10"/>
  <c r="Q940" i="10"/>
  <c r="Q937" i="10"/>
  <c r="R934" i="10"/>
  <c r="S931" i="10"/>
  <c r="R920" i="10"/>
  <c r="R912" i="10"/>
  <c r="R904" i="10"/>
  <c r="R896" i="10"/>
  <c r="R888" i="10"/>
  <c r="R880" i="10"/>
  <c r="R872" i="10"/>
  <c r="R864" i="10"/>
  <c r="R856" i="10"/>
  <c r="R848" i="10"/>
  <c r="R840" i="10"/>
  <c r="R832" i="10"/>
  <c r="R824" i="10"/>
  <c r="R816" i="10"/>
  <c r="R808" i="10"/>
  <c r="R800" i="10"/>
  <c r="R792" i="10"/>
  <c r="R784" i="10"/>
  <c r="R776" i="10"/>
  <c r="R768" i="10"/>
  <c r="R760" i="10"/>
  <c r="R752" i="10"/>
  <c r="R744" i="10"/>
  <c r="R736" i="10"/>
  <c r="R728" i="10"/>
  <c r="R720" i="10"/>
  <c r="R712" i="10"/>
  <c r="R704" i="10"/>
  <c r="R696" i="10"/>
  <c r="R688" i="10"/>
  <c r="R680" i="10"/>
  <c r="R672" i="10"/>
  <c r="R664" i="10"/>
  <c r="R656" i="10"/>
  <c r="R648" i="10"/>
  <c r="R640" i="10"/>
  <c r="R632" i="10"/>
  <c r="R624" i="10"/>
  <c r="R616" i="10"/>
  <c r="R608" i="10"/>
  <c r="R600" i="10"/>
  <c r="R592" i="10"/>
  <c r="R584" i="10"/>
  <c r="R576" i="10"/>
  <c r="R568" i="10"/>
  <c r="R560" i="10"/>
  <c r="R552" i="10"/>
  <c r="R544" i="10"/>
  <c r="R536" i="10"/>
  <c r="R528" i="10"/>
  <c r="R520" i="10"/>
  <c r="Q1761" i="10"/>
  <c r="T1736" i="10"/>
  <c r="S1724" i="10"/>
  <c r="R1712" i="10"/>
  <c r="Q1566" i="10"/>
  <c r="Q1542" i="10"/>
  <c r="Q1517" i="10"/>
  <c r="Q1480" i="10"/>
  <c r="Q1472" i="10"/>
  <c r="Q1464" i="10"/>
  <c r="Q1456" i="10"/>
  <c r="Q1448" i="10"/>
  <c r="Q1434" i="10"/>
  <c r="S1405" i="10"/>
  <c r="Q1398" i="10"/>
  <c r="Q1391" i="10"/>
  <c r="Q1370" i="10"/>
  <c r="Q1350" i="10"/>
  <c r="S1343" i="10"/>
  <c r="Q1337" i="10"/>
  <c r="Q1325" i="10"/>
  <c r="R1319" i="10"/>
  <c r="T1308" i="10"/>
  <c r="R1303" i="10"/>
  <c r="S1298" i="10"/>
  <c r="S1289" i="10"/>
  <c r="Q1271" i="10"/>
  <c r="S1266" i="10"/>
  <c r="S1245" i="10"/>
  <c r="S1241" i="10"/>
  <c r="R1237" i="10"/>
  <c r="Q1233" i="10"/>
  <c r="Q1229" i="10"/>
  <c r="Q1221" i="10"/>
  <c r="Q1217" i="10"/>
  <c r="R1213" i="10"/>
  <c r="S1209" i="10"/>
  <c r="S1205" i="10"/>
  <c r="Q1186" i="10"/>
  <c r="Q1182" i="10"/>
  <c r="S1178" i="10"/>
  <c r="S1174" i="10"/>
  <c r="R1159" i="10"/>
  <c r="S1155" i="10"/>
  <c r="T1148" i="10"/>
  <c r="R1141" i="10"/>
  <c r="Q1134" i="10"/>
  <c r="R1127" i="10"/>
  <c r="S1123" i="10"/>
  <c r="T1116" i="10"/>
  <c r="R1109" i="10"/>
  <c r="Q1102" i="10"/>
  <c r="R1095" i="10"/>
  <c r="S1091" i="10"/>
  <c r="T1084" i="10"/>
  <c r="S1077" i="10"/>
  <c r="R1074" i="10"/>
  <c r="Q1071" i="10"/>
  <c r="R1064" i="10"/>
  <c r="Q1061" i="10"/>
  <c r="Q1051" i="10"/>
  <c r="T1041" i="10"/>
  <c r="Q1038" i="10"/>
  <c r="S1028" i="10"/>
  <c r="Q1025" i="10"/>
  <c r="S1018" i="10"/>
  <c r="S1015" i="10"/>
  <c r="S1012" i="10"/>
  <c r="S1009" i="10"/>
  <c r="R1006" i="10"/>
  <c r="Q1003" i="10"/>
  <c r="Q1000" i="10"/>
  <c r="Q997" i="10"/>
  <c r="Q994" i="10"/>
  <c r="Q991" i="10"/>
  <c r="Q988" i="10"/>
  <c r="S960" i="10"/>
  <c r="S957" i="10"/>
  <c r="S954" i="10"/>
  <c r="S951" i="10"/>
  <c r="S948" i="10"/>
  <c r="Q934" i="10"/>
  <c r="R931" i="10"/>
  <c r="S928" i="10"/>
  <c r="Q920" i="10"/>
  <c r="S917" i="10"/>
  <c r="Q912" i="10"/>
  <c r="S909" i="10"/>
  <c r="Q904" i="10"/>
  <c r="S901" i="10"/>
  <c r="Q896" i="10"/>
  <c r="S893" i="10"/>
  <c r="Q888" i="10"/>
  <c r="S885" i="10"/>
  <c r="Q880" i="10"/>
  <c r="S877" i="10"/>
  <c r="Q872" i="10"/>
  <c r="S869" i="10"/>
  <c r="Q864" i="10"/>
  <c r="S861" i="10"/>
  <c r="Q856" i="10"/>
  <c r="S853" i="10"/>
  <c r="Q848" i="10"/>
  <c r="S845" i="10"/>
  <c r="Q840" i="10"/>
  <c r="S837" i="10"/>
  <c r="Q832" i="10"/>
  <c r="S829" i="10"/>
  <c r="Q824" i="10"/>
  <c r="S821" i="10"/>
  <c r="Q816" i="10"/>
  <c r="S813" i="10"/>
  <c r="Q808" i="10"/>
  <c r="S805" i="10"/>
  <c r="Q800" i="10"/>
  <c r="S797" i="10"/>
  <c r="Q792" i="10"/>
  <c r="S789" i="10"/>
  <c r="Q784" i="10"/>
  <c r="S781" i="10"/>
  <c r="Q776" i="10"/>
  <c r="S773" i="10"/>
  <c r="Q768" i="10"/>
  <c r="S765" i="10"/>
  <c r="T1863" i="10"/>
  <c r="Q1854" i="10"/>
  <c r="S1635" i="10"/>
  <c r="S1507" i="10"/>
  <c r="S1498" i="10"/>
  <c r="Q1440" i="10"/>
  <c r="S1426" i="10"/>
  <c r="S1419" i="10"/>
  <c r="S1412" i="10"/>
  <c r="Q1405" i="10"/>
  <c r="S1383" i="10"/>
  <c r="Q1376" i="10"/>
  <c r="S1362" i="10"/>
  <c r="S1356" i="10"/>
  <c r="Q1343" i="10"/>
  <c r="S1330" i="10"/>
  <c r="Q1319" i="10"/>
  <c r="S1308" i="10"/>
  <c r="Q1303" i="10"/>
  <c r="Q1298" i="10"/>
  <c r="S1293" i="10"/>
  <c r="Q1289" i="10"/>
  <c r="T1284" i="10"/>
  <c r="S1275" i="10"/>
  <c r="Q1266" i="10"/>
  <c r="S1253" i="10"/>
  <c r="S1249" i="10"/>
  <c r="R1245" i="10"/>
  <c r="Q1241" i="10"/>
  <c r="Q1237" i="10"/>
  <c r="Q1213" i="10"/>
  <c r="Q1209" i="10"/>
  <c r="R1205" i="10"/>
  <c r="S1201" i="10"/>
  <c r="S1197" i="10"/>
  <c r="Q1178" i="10"/>
  <c r="Q1174" i="10"/>
  <c r="S1170" i="10"/>
  <c r="S1166" i="10"/>
  <c r="Q1159" i="10"/>
  <c r="Q1155" i="10"/>
  <c r="S1148" i="10"/>
  <c r="Q1141" i="10"/>
  <c r="Q1127" i="10"/>
  <c r="Q1123" i="10"/>
  <c r="S1116" i="10"/>
  <c r="Q1109" i="10"/>
  <c r="Q1095" i="10"/>
  <c r="Q1091" i="10"/>
  <c r="S1084" i="10"/>
  <c r="R1077" i="10"/>
  <c r="Q1074" i="10"/>
  <c r="S1067" i="10"/>
  <c r="Q1064" i="10"/>
  <c r="S1054" i="10"/>
  <c r="S1041" i="10"/>
  <c r="R1028" i="10"/>
  <c r="R1018" i="10"/>
  <c r="R1015" i="10"/>
  <c r="R1012" i="10"/>
  <c r="Q1009" i="10"/>
  <c r="Q1006" i="10"/>
  <c r="S966" i="10"/>
  <c r="S963" i="10"/>
  <c r="R960" i="10"/>
  <c r="R957" i="10"/>
  <c r="R954" i="10"/>
  <c r="R951" i="10"/>
  <c r="R948" i="10"/>
  <c r="S945" i="10"/>
  <c r="Q931" i="10"/>
  <c r="R928" i="10"/>
  <c r="R917" i="10"/>
  <c r="R909" i="10"/>
  <c r="R901" i="10"/>
  <c r="R893" i="10"/>
  <c r="R885" i="10"/>
  <c r="R877" i="10"/>
  <c r="R869" i="10"/>
  <c r="R861" i="10"/>
  <c r="R853" i="10"/>
  <c r="R845" i="10"/>
  <c r="R837" i="10"/>
  <c r="R829" i="10"/>
  <c r="R821" i="10"/>
  <c r="R813" i="10"/>
  <c r="R805" i="10"/>
  <c r="R797" i="10"/>
  <c r="R789" i="10"/>
  <c r="R781" i="10"/>
  <c r="R773" i="10"/>
  <c r="R765" i="10"/>
  <c r="R757" i="10"/>
  <c r="R749" i="10"/>
  <c r="R741" i="10"/>
  <c r="R733" i="10"/>
  <c r="R725" i="10"/>
  <c r="R717" i="10"/>
  <c r="R709" i="10"/>
  <c r="R701" i="10"/>
  <c r="R693" i="10"/>
  <c r="R685" i="10"/>
  <c r="R677" i="10"/>
  <c r="R669" i="10"/>
  <c r="R661" i="10"/>
  <c r="R653" i="10"/>
  <c r="R645" i="10"/>
  <c r="R637" i="10"/>
  <c r="R629" i="10"/>
  <c r="R621" i="10"/>
  <c r="R613" i="10"/>
  <c r="R605" i="10"/>
  <c r="R597" i="10"/>
  <c r="R589" i="10"/>
  <c r="R581" i="10"/>
  <c r="R573" i="10"/>
  <c r="R565" i="10"/>
  <c r="R557" i="10"/>
  <c r="R549" i="10"/>
  <c r="R541" i="10"/>
  <c r="R533" i="10"/>
  <c r="R525" i="10"/>
  <c r="R517" i="10"/>
  <c r="R509" i="10"/>
  <c r="R501" i="10"/>
  <c r="R493" i="10"/>
  <c r="R485" i="10"/>
  <c r="R477" i="10"/>
  <c r="R469" i="10"/>
  <c r="R461" i="10"/>
  <c r="R453" i="10"/>
  <c r="R445" i="10"/>
  <c r="R437" i="10"/>
  <c r="R429" i="10"/>
  <c r="R421" i="10"/>
  <c r="Q2185" i="10"/>
  <c r="S1938" i="10"/>
  <c r="S1844" i="10"/>
  <c r="S1825" i="10"/>
  <c r="Q1646" i="10"/>
  <c r="S1611" i="10"/>
  <c r="Q1488" i="10"/>
  <c r="Q1479" i="10"/>
  <c r="Q1471" i="10"/>
  <c r="Q1463" i="10"/>
  <c r="Q1455" i="10"/>
  <c r="Q1447" i="10"/>
  <c r="Q1426" i="10"/>
  <c r="Q1390" i="10"/>
  <c r="Q1383" i="10"/>
  <c r="Q1362" i="10"/>
  <c r="Q1336" i="10"/>
  <c r="Q1330" i="10"/>
  <c r="Q1313" i="10"/>
  <c r="Q1308" i="10"/>
  <c r="R1293" i="10"/>
  <c r="S1270" i="10"/>
  <c r="R1253" i="10"/>
  <c r="Q1249" i="10"/>
  <c r="Q1245" i="10"/>
  <c r="Q1205" i="10"/>
  <c r="Q1201" i="10"/>
  <c r="R1197" i="10"/>
  <c r="Q1170" i="10"/>
  <c r="Q1166" i="10"/>
  <c r="Q1148" i="10"/>
  <c r="Q1116" i="10"/>
  <c r="Q1084" i="10"/>
  <c r="Q1077" i="10"/>
  <c r="Q1067" i="10"/>
  <c r="Q1054" i="10"/>
  <c r="Q1041" i="10"/>
  <c r="Q1028" i="10"/>
  <c r="Q1018" i="10"/>
  <c r="Q1015" i="10"/>
  <c r="Q1012" i="10"/>
  <c r="R966" i="10"/>
  <c r="Q963" i="10"/>
  <c r="Q960" i="10"/>
  <c r="Q957" i="10"/>
  <c r="Q954" i="10"/>
  <c r="Q951" i="10"/>
  <c r="Q948" i="10"/>
  <c r="Q945" i="10"/>
  <c r="Q928" i="10"/>
  <c r="Q917" i="10"/>
  <c r="Q909" i="10"/>
  <c r="Q901" i="10"/>
  <c r="Q893" i="10"/>
  <c r="Q885" i="10"/>
  <c r="Q877" i="10"/>
  <c r="Q869" i="10"/>
  <c r="Q861" i="10"/>
  <c r="Q853" i="10"/>
  <c r="Q845" i="10"/>
  <c r="Q837" i="10"/>
  <c r="Q829" i="10"/>
  <c r="Q821" i="10"/>
  <c r="Q813" i="10"/>
  <c r="Q805" i="10"/>
  <c r="Q797" i="10"/>
  <c r="Q789" i="10"/>
  <c r="Q781" i="10"/>
  <c r="Q773" i="10"/>
  <c r="Q765" i="10"/>
  <c r="Q757" i="10"/>
  <c r="Q749" i="10"/>
  <c r="Q741" i="10"/>
  <c r="Q733" i="10"/>
  <c r="Q725" i="10"/>
  <c r="Q717" i="10"/>
  <c r="Q709" i="10"/>
  <c r="Q701" i="10"/>
  <c r="Q693" i="10"/>
  <c r="Q685" i="10"/>
  <c r="Q677" i="10"/>
  <c r="Q669" i="10"/>
  <c r="Q661" i="10"/>
  <c r="Q653" i="10"/>
  <c r="Q645" i="10"/>
  <c r="Q637" i="10"/>
  <c r="Q629" i="10"/>
  <c r="Q621" i="10"/>
  <c r="Q613" i="10"/>
  <c r="Q1884" i="10"/>
  <c r="T1800" i="10"/>
  <c r="S1788" i="10"/>
  <c r="R1776" i="10"/>
  <c r="Q1767" i="10"/>
  <c r="S1657" i="10"/>
  <c r="Q1622" i="10"/>
  <c r="S1587" i="10"/>
  <c r="S1515" i="10"/>
  <c r="S1506" i="10"/>
  <c r="S1439" i="10"/>
  <c r="Q1432" i="10"/>
  <c r="S1404" i="10"/>
  <c r="Q1397" i="10"/>
  <c r="S1375" i="10"/>
  <c r="Q1368" i="10"/>
  <c r="Q1349" i="10"/>
  <c r="S1342" i="10"/>
  <c r="S1318" i="10"/>
  <c r="S1302" i="10"/>
  <c r="Q1293" i="10"/>
  <c r="Q1288" i="10"/>
  <c r="Q1284" i="10"/>
  <c r="R1279" i="10"/>
  <c r="Q1270" i="10"/>
  <c r="R1261" i="10"/>
  <c r="Q1257" i="10"/>
  <c r="Q1253" i="10"/>
  <c r="Q1232" i="10"/>
  <c r="Q1224" i="10"/>
  <c r="S1208" i="10"/>
  <c r="Q1197" i="10"/>
  <c r="Q1193" i="10"/>
  <c r="R1189" i="10"/>
  <c r="T1173" i="10"/>
  <c r="Q1162" i="10"/>
  <c r="Q1144" i="10"/>
  <c r="Q1137" i="10"/>
  <c r="S1133" i="10"/>
  <c r="Q1130" i="10"/>
  <c r="Q1112" i="10"/>
  <c r="Q1105" i="10"/>
  <c r="S1101" i="10"/>
  <c r="Q1098" i="10"/>
  <c r="Q1080" i="10"/>
  <c r="T1050" i="10"/>
  <c r="R1044" i="10"/>
  <c r="Q1031" i="10"/>
  <c r="R1024" i="10"/>
  <c r="Q1021" i="10"/>
  <c r="R984" i="10"/>
  <c r="R981" i="10"/>
  <c r="R972" i="10"/>
  <c r="Q969" i="10"/>
  <c r="Q966" i="10"/>
  <c r="Q942" i="10"/>
  <c r="Q925" i="10"/>
  <c r="R906" i="10"/>
  <c r="R890" i="10"/>
  <c r="R874" i="10"/>
  <c r="R858" i="10"/>
  <c r="R842" i="10"/>
  <c r="R826" i="10"/>
  <c r="R818" i="10"/>
  <c r="R802" i="10"/>
  <c r="R794" i="10"/>
  <c r="R778" i="10"/>
  <c r="R770" i="10"/>
  <c r="R762" i="10"/>
  <c r="R754" i="10"/>
  <c r="R746" i="10"/>
  <c r="R738" i="10"/>
  <c r="R730" i="10"/>
  <c r="R722" i="10"/>
  <c r="R714" i="10"/>
  <c r="R698" i="10"/>
  <c r="R690" i="10"/>
  <c r="R682" i="10"/>
  <c r="R674" i="10"/>
  <c r="R658" i="10"/>
  <c r="R642" i="10"/>
  <c r="R634" i="10"/>
  <c r="R618" i="10"/>
  <c r="R610" i="10"/>
  <c r="R602" i="10"/>
  <c r="R586" i="10"/>
  <c r="R570" i="10"/>
  <c r="R546" i="10"/>
  <c r="R538" i="10"/>
  <c r="R530" i="10"/>
  <c r="R522" i="10"/>
  <c r="R514" i="10"/>
  <c r="R506" i="10"/>
  <c r="R498" i="10"/>
  <c r="R490" i="10"/>
  <c r="R482" i="10"/>
  <c r="R474" i="10"/>
  <c r="R466" i="10"/>
  <c r="R458" i="10"/>
  <c r="R450" i="10"/>
  <c r="R418" i="10"/>
  <c r="R410" i="10"/>
  <c r="R402" i="10"/>
  <c r="R394" i="10"/>
  <c r="R386" i="10"/>
  <c r="R378" i="10"/>
  <c r="R370" i="10"/>
  <c r="R362" i="10"/>
  <c r="R338" i="10"/>
  <c r="R330" i="10"/>
  <c r="R322" i="10"/>
  <c r="R314" i="10"/>
  <c r="R306" i="10"/>
  <c r="R290" i="10"/>
  <c r="R274" i="10"/>
  <c r="Q2286" i="10"/>
  <c r="Q2041" i="10"/>
  <c r="R1947" i="10"/>
  <c r="S1721" i="10"/>
  <c r="Q1598" i="10"/>
  <c r="S1563" i="10"/>
  <c r="S1539" i="10"/>
  <c r="Q1526" i="10"/>
  <c r="Q1496" i="10"/>
  <c r="Q1478" i="10"/>
  <c r="Q1470" i="10"/>
  <c r="Q1462" i="10"/>
  <c r="Q1454" i="10"/>
  <c r="Q1446" i="10"/>
  <c r="Q1439" i="10"/>
  <c r="Q1418" i="10"/>
  <c r="Q1382" i="10"/>
  <c r="Q1375" i="10"/>
  <c r="Q1361" i="10"/>
  <c r="Q1342" i="10"/>
  <c r="S1335" i="10"/>
  <c r="Q1329" i="10"/>
  <c r="Q1318" i="10"/>
  <c r="Q1312" i="10"/>
  <c r="Q1302" i="10"/>
  <c r="Q1279" i="10"/>
  <c r="S1274" i="10"/>
  <c r="Q1261" i="10"/>
  <c r="R1248" i="10"/>
  <c r="T1244" i="10"/>
  <c r="Q1240" i="10"/>
  <c r="Q1228" i="10"/>
  <c r="Q1220" i="10"/>
  <c r="Q1216" i="10"/>
  <c r="R1208" i="10"/>
  <c r="T1204" i="10"/>
  <c r="S1200" i="10"/>
  <c r="Q1189" i="10"/>
  <c r="Q1185" i="10"/>
  <c r="R1181" i="10"/>
  <c r="S1173" i="10"/>
  <c r="T1165" i="10"/>
  <c r="Q1158" i="10"/>
  <c r="R1151" i="10"/>
  <c r="S1147" i="10"/>
  <c r="T1140" i="10"/>
  <c r="R1133" i="10"/>
  <c r="Q1126" i="10"/>
  <c r="S1115" i="10"/>
  <c r="T1108" i="10"/>
  <c r="R1101" i="10"/>
  <c r="Q1094" i="10"/>
  <c r="R1087" i="10"/>
  <c r="S1083" i="10"/>
  <c r="T1073" i="10"/>
  <c r="Q1070" i="10"/>
  <c r="S1060" i="10"/>
  <c r="Q1057" i="10"/>
  <c r="S1050" i="10"/>
  <c r="R1047" i="10"/>
  <c r="Q1044" i="10"/>
  <c r="S1040" i="10"/>
  <c r="R1037" i="10"/>
  <c r="Q1034" i="10"/>
  <c r="Q1024" i="10"/>
  <c r="T1011" i="10"/>
  <c r="S1008" i="10"/>
  <c r="S1005" i="10"/>
  <c r="S1002" i="10"/>
  <c r="S999" i="10"/>
  <c r="R990" i="10"/>
  <c r="Q987" i="10"/>
  <c r="Q984" i="10"/>
  <c r="Q981" i="10"/>
  <c r="Q978" i="10"/>
  <c r="Q975" i="10"/>
  <c r="Q972" i="10"/>
  <c r="Q939" i="10"/>
  <c r="R936" i="10"/>
  <c r="S933" i="10"/>
  <c r="Q922" i="10"/>
  <c r="S919" i="10"/>
  <c r="Q914" i="10"/>
  <c r="S911" i="10"/>
  <c r="Q906" i="10"/>
  <c r="S903" i="10"/>
  <c r="Q898" i="10"/>
  <c r="S895" i="10"/>
  <c r="Q890" i="10"/>
  <c r="S887" i="10"/>
  <c r="Q882" i="10"/>
  <c r="S879" i="10"/>
  <c r="Q874" i="10"/>
  <c r="S871" i="10"/>
  <c r="Q866" i="10"/>
  <c r="S863" i="10"/>
  <c r="Q858" i="10"/>
  <c r="S855" i="10"/>
  <c r="Q850" i="10"/>
  <c r="S847" i="10"/>
  <c r="Q842" i="10"/>
  <c r="S839" i="10"/>
  <c r="Q834" i="10"/>
  <c r="S831" i="10"/>
  <c r="Q826" i="10"/>
  <c r="S823" i="10"/>
  <c r="Q818" i="10"/>
  <c r="S815" i="10"/>
  <c r="Q810" i="10"/>
  <c r="S807" i="10"/>
  <c r="Q802" i="10"/>
  <c r="S799" i="10"/>
  <c r="Q794" i="10"/>
  <c r="S791" i="10"/>
  <c r="Q786" i="10"/>
  <c r="S783" i="10"/>
  <c r="Q778" i="10"/>
  <c r="S775" i="10"/>
  <c r="Q770" i="10"/>
  <c r="S767" i="10"/>
  <c r="Q762" i="10"/>
  <c r="S759" i="10"/>
  <c r="Q754" i="10"/>
  <c r="S751" i="10"/>
  <c r="Q746" i="10"/>
  <c r="S743" i="10"/>
  <c r="Q738" i="10"/>
  <c r="S735" i="10"/>
  <c r="Q730" i="10"/>
  <c r="S727" i="10"/>
  <c r="Q722" i="10"/>
  <c r="S719" i="10"/>
  <c r="Q714" i="10"/>
  <c r="S711" i="10"/>
  <c r="Q706" i="10"/>
  <c r="S703" i="10"/>
  <c r="Q698" i="10"/>
  <c r="S695" i="10"/>
  <c r="Q690" i="10"/>
  <c r="S687" i="10"/>
  <c r="Q682" i="10"/>
  <c r="S679" i="10"/>
  <c r="Q674" i="10"/>
  <c r="S671" i="10"/>
  <c r="Q666" i="10"/>
  <c r="S663" i="10"/>
  <c r="Q1956" i="10"/>
  <c r="Q1926" i="10"/>
  <c r="Q1709" i="10"/>
  <c r="Q1700" i="10"/>
  <c r="Q1574" i="10"/>
  <c r="S1514" i="10"/>
  <c r="Q1486" i="10"/>
  <c r="S1431" i="10"/>
  <c r="Q1424" i="10"/>
  <c r="S1410" i="10"/>
  <c r="S1396" i="10"/>
  <c r="Q1389" i="10"/>
  <c r="S1367" i="10"/>
  <c r="S1354" i="10"/>
  <c r="Q1335" i="10"/>
  <c r="Q1297" i="10"/>
  <c r="T1292" i="10"/>
  <c r="Q1274" i="10"/>
  <c r="S1269" i="10"/>
  <c r="Q1265" i="10"/>
  <c r="R1256" i="10"/>
  <c r="T1252" i="10"/>
  <c r="Q1248" i="10"/>
  <c r="S1244" i="10"/>
  <c r="Q1236" i="10"/>
  <c r="Q1212" i="10"/>
  <c r="Q1208" i="10"/>
  <c r="S1204" i="10"/>
  <c r="R1200" i="10"/>
  <c r="T1196" i="10"/>
  <c r="S1192" i="10"/>
  <c r="Q1181" i="10"/>
  <c r="Q1177" i="10"/>
  <c r="R1173" i="10"/>
  <c r="S1169" i="10"/>
  <c r="S1165" i="10"/>
  <c r="S1154" i="10"/>
  <c r="Q1151" i="10"/>
  <c r="Q1147" i="10"/>
  <c r="S1140" i="10"/>
  <c r="S1136" i="10"/>
  <c r="Q1133" i="10"/>
  <c r="S1122" i="10"/>
  <c r="Q1119" i="10"/>
  <c r="Q1115" i="10"/>
  <c r="S1108" i="10"/>
  <c r="S1104" i="10"/>
  <c r="Q1101" i="10"/>
  <c r="S1090" i="10"/>
  <c r="Q1087" i="10"/>
  <c r="Q1083" i="10"/>
  <c r="T1076" i="10"/>
  <c r="S1073" i="10"/>
  <c r="T1066" i="10"/>
  <c r="S1063" i="10"/>
  <c r="R1060" i="10"/>
  <c r="S1053" i="10"/>
  <c r="R1050" i="10"/>
  <c r="Q1047" i="10"/>
  <c r="R1040" i="10"/>
  <c r="Q1037" i="10"/>
  <c r="Q1027" i="10"/>
  <c r="S1014" i="10"/>
  <c r="S1011" i="10"/>
  <c r="R1008" i="10"/>
  <c r="R1005" i="10"/>
  <c r="R1002" i="10"/>
  <c r="R999" i="10"/>
  <c r="R996" i="10"/>
  <c r="Q993" i="10"/>
  <c r="Q990" i="10"/>
  <c r="T965" i="10"/>
  <c r="T962" i="10"/>
  <c r="T959" i="10"/>
  <c r="T956" i="10"/>
  <c r="S950" i="10"/>
  <c r="S947" i="10"/>
  <c r="T944" i="10"/>
  <c r="Q936" i="10"/>
  <c r="R933" i="10"/>
  <c r="S930" i="10"/>
  <c r="T927" i="10"/>
  <c r="R919" i="10"/>
  <c r="T916" i="10"/>
  <c r="R911" i="10"/>
  <c r="T908" i="10"/>
  <c r="R903" i="10"/>
  <c r="T900" i="10"/>
  <c r="R895" i="10"/>
  <c r="T892" i="10"/>
  <c r="R887" i="10"/>
  <c r="T884" i="10"/>
  <c r="R879" i="10"/>
  <c r="T876" i="10"/>
  <c r="R871" i="10"/>
  <c r="T868" i="10"/>
  <c r="R863" i="10"/>
  <c r="R855" i="10"/>
  <c r="T852" i="10"/>
  <c r="R847" i="10"/>
  <c r="T844" i="10"/>
  <c r="R839" i="10"/>
  <c r="T836" i="10"/>
  <c r="R831" i="10"/>
  <c r="T828" i="10"/>
  <c r="R823" i="10"/>
  <c r="T820" i="10"/>
  <c r="R815" i="10"/>
  <c r="T812" i="10"/>
  <c r="R807" i="10"/>
  <c r="T804" i="10"/>
  <c r="R799" i="10"/>
  <c r="T796" i="10"/>
  <c r="R791" i="10"/>
  <c r="T788" i="10"/>
  <c r="P15" i="10"/>
  <c r="P20" i="10"/>
  <c r="Q23" i="10"/>
  <c r="R27" i="10"/>
  <c r="P30" i="10"/>
  <c r="R35" i="10"/>
  <c r="P38" i="10"/>
  <c r="P46" i="10"/>
  <c r="P54" i="10"/>
  <c r="P62" i="10"/>
  <c r="R67" i="10"/>
  <c r="P70" i="10"/>
  <c r="R75" i="10"/>
  <c r="P78" i="10"/>
  <c r="R83" i="10"/>
  <c r="P86" i="10"/>
  <c r="R91" i="10"/>
  <c r="R99" i="10"/>
  <c r="R107" i="10"/>
  <c r="R115" i="10"/>
  <c r="R131" i="10"/>
  <c r="R147" i="10"/>
  <c r="R155" i="10"/>
  <c r="R163" i="10"/>
  <c r="R195" i="10"/>
  <c r="R203" i="10"/>
  <c r="R211" i="10"/>
  <c r="R219" i="10"/>
  <c r="R227" i="10"/>
  <c r="R235" i="10"/>
  <c r="R243" i="10"/>
  <c r="R259" i="10"/>
  <c r="R281" i="10"/>
  <c r="Q284" i="10"/>
  <c r="R301" i="10"/>
  <c r="Q304" i="10"/>
  <c r="R318" i="10"/>
  <c r="Q321" i="10"/>
  <c r="R335" i="10"/>
  <c r="Q338" i="10"/>
  <c r="Q341" i="10"/>
  <c r="R355" i="10"/>
  <c r="Q358" i="10"/>
  <c r="Q375" i="10"/>
  <c r="S389" i="10"/>
  <c r="Q395" i="10"/>
  <c r="Q412" i="10"/>
  <c r="Q430" i="10"/>
  <c r="T440" i="10"/>
  <c r="Q443" i="10"/>
  <c r="S446" i="10"/>
  <c r="R456" i="10"/>
  <c r="S469" i="10"/>
  <c r="Q487" i="10"/>
  <c r="Q502" i="10"/>
  <c r="Q506" i="10"/>
  <c r="Q510" i="10"/>
  <c r="Q514" i="10"/>
  <c r="Q518" i="10"/>
  <c r="T527" i="10"/>
  <c r="S531" i="10"/>
  <c r="S535" i="10"/>
  <c r="R540" i="10"/>
  <c r="S544" i="10"/>
  <c r="Q549" i="10"/>
  <c r="Q559" i="10"/>
  <c r="S564" i="10"/>
  <c r="S585" i="10"/>
  <c r="T591" i="10"/>
  <c r="S596" i="10"/>
  <c r="R607" i="10"/>
  <c r="S613" i="10"/>
  <c r="S626" i="10"/>
  <c r="S631" i="10"/>
  <c r="S638" i="10"/>
  <c r="P638" i="10"/>
  <c r="T638" i="10" s="1"/>
  <c r="P650" i="10"/>
  <c r="T650" i="10" s="1"/>
  <c r="T656" i="10"/>
  <c r="T669" i="10"/>
  <c r="S683" i="10"/>
  <c r="P683" i="10"/>
  <c r="T683" i="10" s="1"/>
  <c r="S689" i="10"/>
  <c r="R695" i="10"/>
  <c r="S702" i="10"/>
  <c r="P702" i="10"/>
  <c r="T702" i="10" s="1"/>
  <c r="S708" i="10"/>
  <c r="S715" i="10"/>
  <c r="P715" i="10"/>
  <c r="T715" i="10" s="1"/>
  <c r="S721" i="10"/>
  <c r="R727" i="10"/>
  <c r="S734" i="10"/>
  <c r="P734" i="10"/>
  <c r="T734" i="10" s="1"/>
  <c r="S740" i="10"/>
  <c r="S747" i="10"/>
  <c r="P747" i="10"/>
  <c r="T747" i="10" s="1"/>
  <c r="S753" i="10"/>
  <c r="R759" i="10"/>
  <c r="T772" i="10"/>
  <c r="P786" i="10"/>
  <c r="T786" i="10" s="1"/>
  <c r="S804" i="10"/>
  <c r="S814" i="10"/>
  <c r="T823" i="10"/>
  <c r="S841" i="10"/>
  <c r="S850" i="10"/>
  <c r="P850" i="10"/>
  <c r="T850" i="10" s="1"/>
  <c r="S868" i="10"/>
  <c r="S878" i="10"/>
  <c r="T887" i="10"/>
  <c r="S905" i="10"/>
  <c r="S914" i="10"/>
  <c r="P914" i="10"/>
  <c r="T914" i="10" s="1"/>
  <c r="Q933" i="10"/>
  <c r="T954" i="10"/>
  <c r="T964" i="10"/>
  <c r="T988" i="10"/>
  <c r="T1005" i="10"/>
  <c r="T1015" i="10"/>
  <c r="T1027" i="10"/>
  <c r="Q1060" i="10"/>
  <c r="T1082" i="10"/>
  <c r="S1106" i="10"/>
  <c r="S1131" i="10"/>
  <c r="S1240" i="10"/>
  <c r="P1240" i="10"/>
  <c r="T1240" i="10" s="1"/>
  <c r="T1276" i="10"/>
  <c r="S1290" i="10"/>
  <c r="Q61" i="10"/>
  <c r="Q17" i="10"/>
  <c r="Q35" i="10"/>
  <c r="Q75" i="10"/>
  <c r="Q91" i="10"/>
  <c r="Q123" i="10"/>
  <c r="Q94" i="10"/>
  <c r="Q102" i="10"/>
  <c r="Q110" i="10"/>
  <c r="Q118" i="10"/>
  <c r="Q126" i="10"/>
  <c r="Q134" i="10"/>
  <c r="Q142" i="10"/>
  <c r="Q150" i="10"/>
  <c r="Q158" i="10"/>
  <c r="Q166" i="10"/>
  <c r="Q174" i="10"/>
  <c r="Q182" i="10"/>
  <c r="Q190" i="10"/>
  <c r="Q198" i="10"/>
  <c r="Q206" i="10"/>
  <c r="Q214" i="10"/>
  <c r="Q222" i="10"/>
  <c r="Q230" i="10"/>
  <c r="Q238" i="10"/>
  <c r="Q246" i="10"/>
  <c r="Q254" i="10"/>
  <c r="Q262" i="10"/>
  <c r="Q270" i="10"/>
  <c r="Q287" i="10"/>
  <c r="S301" i="10"/>
  <c r="R304" i="10"/>
  <c r="Q307" i="10"/>
  <c r="R321" i="10"/>
  <c r="Q324" i="10"/>
  <c r="R341" i="10"/>
  <c r="Q344" i="10"/>
  <c r="Q361" i="10"/>
  <c r="R375" i="10"/>
  <c r="Q378" i="10"/>
  <c r="Q381" i="10"/>
  <c r="R395" i="10"/>
  <c r="Q398" i="10"/>
  <c r="R412" i="10"/>
  <c r="Q415" i="10"/>
  <c r="Q424" i="10"/>
  <c r="Q427" i="10"/>
  <c r="R430" i="10"/>
  <c r="Q440" i="10"/>
  <c r="Q453" i="10"/>
  <c r="S456" i="10"/>
  <c r="Q466" i="10"/>
  <c r="Q476" i="10"/>
  <c r="T480" i="10"/>
  <c r="Q491" i="10"/>
  <c r="T523" i="10"/>
  <c r="Q527" i="10"/>
  <c r="T536" i="10"/>
  <c r="S540" i="10"/>
  <c r="S545" i="10"/>
  <c r="S549" i="10"/>
  <c r="Q554" i="10"/>
  <c r="T575" i="10"/>
  <c r="Q591" i="10"/>
  <c r="T596" i="10"/>
  <c r="Q602" i="10"/>
  <c r="S607" i="10"/>
  <c r="S614" i="10"/>
  <c r="P614" i="10"/>
  <c r="T614" i="10" s="1"/>
  <c r="P626" i="10"/>
  <c r="T626" i="10" s="1"/>
  <c r="T632" i="10"/>
  <c r="S644" i="10"/>
  <c r="Q650" i="10"/>
  <c r="Q656" i="10"/>
  <c r="T663" i="10"/>
  <c r="S669" i="10"/>
  <c r="S676" i="10"/>
  <c r="Q683" i="10"/>
  <c r="T696" i="10"/>
  <c r="T708" i="10"/>
  <c r="Q715" i="10"/>
  <c r="T728" i="10"/>
  <c r="T740" i="10"/>
  <c r="Q747" i="10"/>
  <c r="T760" i="10"/>
  <c r="T767" i="10"/>
  <c r="T773" i="10"/>
  <c r="S787" i="10"/>
  <c r="T805" i="10"/>
  <c r="Q823" i="10"/>
  <c r="T832" i="10"/>
  <c r="S851" i="10"/>
  <c r="T869" i="10"/>
  <c r="Q887" i="10"/>
  <c r="T896" i="10"/>
  <c r="S915" i="10"/>
  <c r="T924" i="10"/>
  <c r="S955" i="10"/>
  <c r="S975" i="10"/>
  <c r="P975" i="10"/>
  <c r="T975" i="10" s="1"/>
  <c r="S989" i="10"/>
  <c r="T997" i="10"/>
  <c r="Q1005" i="10"/>
  <c r="S1016" i="10"/>
  <c r="Q1050" i="10"/>
  <c r="T1071" i="10"/>
  <c r="S1107" i="10"/>
  <c r="P1119" i="10"/>
  <c r="T1119" i="10" s="1"/>
  <c r="S1119" i="10"/>
  <c r="T1143" i="10"/>
  <c r="S1168" i="10"/>
  <c r="S1179" i="10"/>
  <c r="S1202" i="10"/>
  <c r="S1252" i="10"/>
  <c r="T1290" i="10"/>
  <c r="S1317" i="10"/>
  <c r="Q1360" i="10"/>
  <c r="Q1374" i="10"/>
  <c r="P1389" i="10"/>
  <c r="T1389" i="10" s="1"/>
  <c r="S1389" i="10"/>
  <c r="S1477" i="10"/>
  <c r="T1597" i="10"/>
  <c r="T1732" i="10"/>
  <c r="S1811" i="10"/>
  <c r="T1070" i="10"/>
  <c r="T1094" i="10"/>
  <c r="T1126" i="10"/>
  <c r="T1158" i="10"/>
  <c r="T1185" i="10"/>
  <c r="S1232" i="10"/>
  <c r="T1279" i="10"/>
  <c r="S1288" i="10"/>
  <c r="T1302" i="10"/>
  <c r="T1307" i="10"/>
  <c r="S1312" i="10"/>
  <c r="P1312" i="10"/>
  <c r="T1312" i="10" s="1"/>
  <c r="T1318" i="10"/>
  <c r="S1329" i="10"/>
  <c r="P1329" i="10"/>
  <c r="T1329" i="10" s="1"/>
  <c r="T1342" i="10"/>
  <c r="S1361" i="10"/>
  <c r="P1361" i="10"/>
  <c r="T1361" i="10" s="1"/>
  <c r="T1375" i="10"/>
  <c r="T1382" i="10"/>
  <c r="T1418" i="10"/>
  <c r="T1439" i="10"/>
  <c r="T1446" i="10"/>
  <c r="T1454" i="10"/>
  <c r="T1462" i="10"/>
  <c r="T1470" i="10"/>
  <c r="T1478" i="10"/>
  <c r="S1496" i="10"/>
  <c r="P1496" i="10"/>
  <c r="T1496" i="10" s="1"/>
  <c r="S1505" i="10"/>
  <c r="P1505" i="10"/>
  <c r="T1505" i="10" s="1"/>
  <c r="T1526" i="10"/>
  <c r="T1539" i="10"/>
  <c r="T1563" i="10"/>
  <c r="T1586" i="10"/>
  <c r="T1598" i="10"/>
  <c r="S1609" i="10"/>
  <c r="P1609" i="10"/>
  <c r="T1609" i="10" s="1"/>
  <c r="T1621" i="10"/>
  <c r="S1632" i="10"/>
  <c r="T1644" i="10"/>
  <c r="T1678" i="10"/>
  <c r="T1691" i="10"/>
  <c r="T1721" i="10"/>
  <c r="S1733" i="10"/>
  <c r="T1745" i="10"/>
  <c r="T1758" i="10"/>
  <c r="T1775" i="10"/>
  <c r="S1787" i="10"/>
  <c r="T1799" i="10"/>
  <c r="S1812" i="10"/>
  <c r="T1833" i="10"/>
  <c r="T1852" i="10"/>
  <c r="S1862" i="10"/>
  <c r="T1872" i="10"/>
  <c r="S1894" i="10"/>
  <c r="T1905" i="10"/>
  <c r="T1937" i="10"/>
  <c r="P1977" i="10"/>
  <c r="T1977" i="10" s="1"/>
  <c r="S1977" i="10"/>
  <c r="S2195" i="10"/>
  <c r="P925" i="10"/>
  <c r="T925" i="10" s="1"/>
  <c r="P942" i="10"/>
  <c r="T942" i="10" s="1"/>
  <c r="T966" i="10"/>
  <c r="P969" i="10"/>
  <c r="T969" i="10" s="1"/>
  <c r="S996" i="10"/>
  <c r="P1021" i="10"/>
  <c r="T1021" i="10" s="1"/>
  <c r="P1031" i="10"/>
  <c r="T1031" i="10" s="1"/>
  <c r="P1080" i="10"/>
  <c r="T1080" i="10" s="1"/>
  <c r="P1098" i="10"/>
  <c r="T1098" i="10" s="1"/>
  <c r="T1105" i="10"/>
  <c r="P1112" i="10"/>
  <c r="T1112" i="10" s="1"/>
  <c r="P1130" i="10"/>
  <c r="T1130" i="10" s="1"/>
  <c r="T1137" i="10"/>
  <c r="P1144" i="10"/>
  <c r="T1144" i="10" s="1"/>
  <c r="P1162" i="10"/>
  <c r="T1162" i="10" s="1"/>
  <c r="T1193" i="10"/>
  <c r="P1224" i="10"/>
  <c r="T1224" i="10" s="1"/>
  <c r="P1232" i="10"/>
  <c r="T1232" i="10" s="1"/>
  <c r="T1257" i="10"/>
  <c r="T1270" i="10"/>
  <c r="P1288" i="10"/>
  <c r="T1288" i="10" s="1"/>
  <c r="T1293" i="10"/>
  <c r="S1307" i="10"/>
  <c r="T1349" i="10"/>
  <c r="T1355" i="10"/>
  <c r="S1368" i="10"/>
  <c r="P1368" i="10"/>
  <c r="T1368" i="10" s="1"/>
  <c r="T1397" i="10"/>
  <c r="T1404" i="10"/>
  <c r="T1411" i="10"/>
  <c r="S1425" i="10"/>
  <c r="P1425" i="10"/>
  <c r="T1425" i="10" s="1"/>
  <c r="S1432" i="10"/>
  <c r="P1432" i="10"/>
  <c r="T1432" i="10" s="1"/>
  <c r="T1487" i="10"/>
  <c r="T1506" i="10"/>
  <c r="T1515" i="10"/>
  <c r="T1551" i="10"/>
  <c r="T1587" i="10"/>
  <c r="T1610" i="10"/>
  <c r="T1622" i="10"/>
  <c r="S1633" i="10"/>
  <c r="P1633" i="10"/>
  <c r="T1633" i="10" s="1"/>
  <c r="T1645" i="10"/>
  <c r="T1657" i="10"/>
  <c r="T1668" i="10"/>
  <c r="S1679" i="10"/>
  <c r="P1679" i="10"/>
  <c r="T1679" i="10" s="1"/>
  <c r="S1746" i="10"/>
  <c r="P1746" i="10"/>
  <c r="T1746" i="10" s="1"/>
  <c r="T1788" i="10"/>
  <c r="S1813" i="10"/>
  <c r="P1813" i="10"/>
  <c r="T1813" i="10" s="1"/>
  <c r="S1834" i="10"/>
  <c r="T1862" i="10"/>
  <c r="T1873" i="10"/>
  <c r="P1906" i="10"/>
  <c r="T1906" i="10" s="1"/>
  <c r="S1906" i="10"/>
  <c r="T1992" i="10"/>
  <c r="S2647" i="10"/>
  <c r="T1054" i="10"/>
  <c r="S1057" i="10"/>
  <c r="S1070" i="10"/>
  <c r="S1094" i="10"/>
  <c r="S1126" i="10"/>
  <c r="S1158" i="10"/>
  <c r="T1166" i="10"/>
  <c r="S1185" i="10"/>
  <c r="T1201" i="10"/>
  <c r="S1220" i="10"/>
  <c r="S1228" i="10"/>
  <c r="T1249" i="10"/>
  <c r="S1313" i="10"/>
  <c r="P1313" i="10"/>
  <c r="T1313" i="10" s="1"/>
  <c r="S1324" i="10"/>
  <c r="T1330" i="10"/>
  <c r="S1336" i="10"/>
  <c r="P1336" i="10"/>
  <c r="T1336" i="10" s="1"/>
  <c r="S1355" i="10"/>
  <c r="T1362" i="10"/>
  <c r="T1383" i="10"/>
  <c r="T1390" i="10"/>
  <c r="S1411" i="10"/>
  <c r="S1418" i="10"/>
  <c r="T1426" i="10"/>
  <c r="T1447" i="10"/>
  <c r="T1455" i="10"/>
  <c r="T1463" i="10"/>
  <c r="T1471" i="10"/>
  <c r="T1479" i="10"/>
  <c r="S1488" i="10"/>
  <c r="P1488" i="10"/>
  <c r="T1488" i="10" s="1"/>
  <c r="S1497" i="10"/>
  <c r="P1497" i="10"/>
  <c r="T1497" i="10" s="1"/>
  <c r="T1527" i="10"/>
  <c r="T1540" i="10"/>
  <c r="S1552" i="10"/>
  <c r="T1564" i="10"/>
  <c r="T1575" i="10"/>
  <c r="T1611" i="10"/>
  <c r="T1634" i="10"/>
  <c r="T1646" i="10"/>
  <c r="S1669" i="10"/>
  <c r="T1692" i="10"/>
  <c r="T1722" i="10"/>
  <c r="S1734" i="10"/>
  <c r="S1747" i="10"/>
  <c r="T1759" i="10"/>
  <c r="S1814" i="10"/>
  <c r="T1844" i="10"/>
  <c r="S1863" i="10"/>
  <c r="S1874" i="10"/>
  <c r="P1874" i="10"/>
  <c r="T1874" i="10" s="1"/>
  <c r="T1895" i="10"/>
  <c r="S2018" i="10"/>
  <c r="S972" i="10"/>
  <c r="T1006" i="10"/>
  <c r="S1044" i="10"/>
  <c r="S1105" i="10"/>
  <c r="S1137" i="10"/>
  <c r="T1155" i="10"/>
  <c r="T1174" i="10"/>
  <c r="S1189" i="10"/>
  <c r="S1193" i="10"/>
  <c r="T1209" i="10"/>
  <c r="T1241" i="10"/>
  <c r="S1257" i="10"/>
  <c r="S1261" i="10"/>
  <c r="T1275" i="10"/>
  <c r="S1279" i="10"/>
  <c r="S1284" i="10"/>
  <c r="T1289" i="10"/>
  <c r="T1303" i="10"/>
  <c r="T1319" i="10"/>
  <c r="T1343" i="10"/>
  <c r="S1349" i="10"/>
  <c r="T1356" i="10"/>
  <c r="S1369" i="10"/>
  <c r="P1369" i="10"/>
  <c r="T1369" i="10" s="1"/>
  <c r="S1376" i="10"/>
  <c r="P1376" i="10"/>
  <c r="T1376" i="10" s="1"/>
  <c r="S1397" i="10"/>
  <c r="T1405" i="10"/>
  <c r="T1412" i="10"/>
  <c r="T1419" i="10"/>
  <c r="S1433" i="10"/>
  <c r="P1433" i="10"/>
  <c r="T1433" i="10" s="1"/>
  <c r="S1440" i="10"/>
  <c r="P1440" i="10"/>
  <c r="T1440" i="10" s="1"/>
  <c r="T1498" i="10"/>
  <c r="T1507" i="10"/>
  <c r="T1516" i="10"/>
  <c r="S1528" i="10"/>
  <c r="T1541" i="10"/>
  <c r="S1553" i="10"/>
  <c r="P1553" i="10"/>
  <c r="T1553" i="10" s="1"/>
  <c r="T1565" i="10"/>
  <c r="S1576" i="10"/>
  <c r="T1588" i="10"/>
  <c r="T1599" i="10"/>
  <c r="T1635" i="10"/>
  <c r="T1658" i="10"/>
  <c r="T1681" i="10"/>
  <c r="S1693" i="10"/>
  <c r="T1711" i="10"/>
  <c r="S1723" i="10"/>
  <c r="T1735" i="10"/>
  <c r="S1748" i="10"/>
  <c r="T1760" i="10"/>
  <c r="T1789" i="10"/>
  <c r="S1815" i="10"/>
  <c r="T1835" i="10"/>
  <c r="T1896" i="10"/>
  <c r="T1918" i="10"/>
  <c r="T2109" i="10"/>
  <c r="S2275" i="10"/>
  <c r="T934" i="10"/>
  <c r="T1000" i="10"/>
  <c r="T1038" i="10"/>
  <c r="T1051" i="10"/>
  <c r="T1102" i="10"/>
  <c r="T1134" i="10"/>
  <c r="T1182" i="10"/>
  <c r="T1217" i="10"/>
  <c r="T1233" i="10"/>
  <c r="T1271" i="10"/>
  <c r="S1280" i="10"/>
  <c r="T1325" i="10"/>
  <c r="S1337" i="10"/>
  <c r="P1337" i="10"/>
  <c r="T1337" i="10" s="1"/>
  <c r="T1350" i="10"/>
  <c r="T1370" i="10"/>
  <c r="T1391" i="10"/>
  <c r="T1398" i="10"/>
  <c r="T1434" i="10"/>
  <c r="S1448" i="10"/>
  <c r="P1448" i="10"/>
  <c r="T1448" i="10" s="1"/>
  <c r="S1456" i="10"/>
  <c r="P1456" i="10"/>
  <c r="T1456" i="10" s="1"/>
  <c r="S1464" i="10"/>
  <c r="P1464" i="10"/>
  <c r="T1464" i="10" s="1"/>
  <c r="S1472" i="10"/>
  <c r="P1472" i="10"/>
  <c r="T1472" i="10" s="1"/>
  <c r="S1480" i="10"/>
  <c r="P1480" i="10"/>
  <c r="T1480" i="10" s="1"/>
  <c r="S1489" i="10"/>
  <c r="P1489" i="10"/>
  <c r="T1489" i="10" s="1"/>
  <c r="T1517" i="10"/>
  <c r="S1529" i="10"/>
  <c r="P1529" i="10"/>
  <c r="T1529" i="10" s="1"/>
  <c r="T1542" i="10"/>
  <c r="T1554" i="10"/>
  <c r="T1566" i="10"/>
  <c r="S1577" i="10"/>
  <c r="P1577" i="10"/>
  <c r="T1577" i="10" s="1"/>
  <c r="T1589" i="10"/>
  <c r="S1600" i="10"/>
  <c r="T1612" i="10"/>
  <c r="T1623" i="10"/>
  <c r="S1659" i="10"/>
  <c r="S1682" i="10"/>
  <c r="P1682" i="10"/>
  <c r="T1682" i="10" s="1"/>
  <c r="T1702" i="10"/>
  <c r="T1724" i="10"/>
  <c r="S1749" i="10"/>
  <c r="P1749" i="10"/>
  <c r="T1749" i="10" s="1"/>
  <c r="T1769" i="10"/>
  <c r="T1778" i="10"/>
  <c r="T1790" i="10"/>
  <c r="T1802" i="10"/>
  <c r="P1816" i="10"/>
  <c r="T1816" i="10" s="1"/>
  <c r="S1816" i="10"/>
  <c r="T1826" i="10"/>
  <c r="S1886" i="10"/>
  <c r="T1897" i="10"/>
  <c r="S1908" i="10"/>
  <c r="S1939" i="10"/>
  <c r="S1959" i="10"/>
  <c r="T2490" i="10"/>
  <c r="S2559" i="10"/>
  <c r="T982" i="10"/>
  <c r="P1048" i="10"/>
  <c r="T1048" i="10" s="1"/>
  <c r="P1058" i="10"/>
  <c r="T1058" i="10" s="1"/>
  <c r="T1081" i="10"/>
  <c r="P1088" i="10"/>
  <c r="T1088" i="10" s="1"/>
  <c r="P1106" i="10"/>
  <c r="T1106" i="10" s="1"/>
  <c r="T1113" i="10"/>
  <c r="P1120" i="10"/>
  <c r="T1120" i="10" s="1"/>
  <c r="P1138" i="10"/>
  <c r="T1138" i="10" s="1"/>
  <c r="T1145" i="10"/>
  <c r="P1152" i="10"/>
  <c r="T1152" i="10" s="1"/>
  <c r="T1167" i="10"/>
  <c r="T1190" i="10"/>
  <c r="P1194" i="10"/>
  <c r="T1194" i="10" s="1"/>
  <c r="T1225" i="10"/>
  <c r="P1258" i="10"/>
  <c r="T1258" i="10" s="1"/>
  <c r="T1262" i="10"/>
  <c r="P1280" i="10"/>
  <c r="T1280" i="10" s="1"/>
  <c r="T1285" i="10"/>
  <c r="T1294" i="10"/>
  <c r="P1314" i="10"/>
  <c r="T1314" i="10" s="1"/>
  <c r="T1331" i="10"/>
  <c r="T1357" i="10"/>
  <c r="T1363" i="10"/>
  <c r="S1377" i="10"/>
  <c r="P1377" i="10"/>
  <c r="T1377" i="10" s="1"/>
  <c r="S1384" i="10"/>
  <c r="P1384" i="10"/>
  <c r="T1384" i="10" s="1"/>
  <c r="T1413" i="10"/>
  <c r="T1420" i="10"/>
  <c r="T1427" i="10"/>
  <c r="S1441" i="10"/>
  <c r="P1441" i="10"/>
  <c r="T1441" i="10" s="1"/>
  <c r="T1490" i="10"/>
  <c r="T1499" i="10"/>
  <c r="T1508" i="10"/>
  <c r="T1530" i="10"/>
  <c r="T1555" i="10"/>
  <c r="T1578" i="10"/>
  <c r="T1590" i="10"/>
  <c r="S1601" i="10"/>
  <c r="P1601" i="10"/>
  <c r="T1601" i="10" s="1"/>
  <c r="T1613" i="10"/>
  <c r="S1624" i="10"/>
  <c r="T1636" i="10"/>
  <c r="T1647" i="10"/>
  <c r="T1660" i="10"/>
  <c r="S1683" i="10"/>
  <c r="T1694" i="10"/>
  <c r="T1703" i="10"/>
  <c r="S1750" i="10"/>
  <c r="T1779" i="10"/>
  <c r="T1791" i="10"/>
  <c r="S1803" i="10"/>
  <c r="T1817" i="10"/>
  <c r="T1836" i="10"/>
  <c r="S1846" i="10"/>
  <c r="T1864" i="10"/>
  <c r="S1876" i="10"/>
  <c r="T1887" i="10"/>
  <c r="T1940" i="10"/>
  <c r="P763" i="10"/>
  <c r="T763" i="10" s="1"/>
  <c r="P771" i="10"/>
  <c r="T771" i="10" s="1"/>
  <c r="P779" i="10"/>
  <c r="T779" i="10" s="1"/>
  <c r="P787" i="10"/>
  <c r="T787" i="10" s="1"/>
  <c r="P795" i="10"/>
  <c r="T795" i="10" s="1"/>
  <c r="P803" i="10"/>
  <c r="T803" i="10" s="1"/>
  <c r="P811" i="10"/>
  <c r="T811" i="10" s="1"/>
  <c r="P819" i="10"/>
  <c r="T819" i="10" s="1"/>
  <c r="P827" i="10"/>
  <c r="T827" i="10" s="1"/>
  <c r="P835" i="10"/>
  <c r="T835" i="10" s="1"/>
  <c r="P843" i="10"/>
  <c r="T843" i="10" s="1"/>
  <c r="P851" i="10"/>
  <c r="T851" i="10" s="1"/>
  <c r="P859" i="10"/>
  <c r="T859" i="10" s="1"/>
  <c r="P867" i="10"/>
  <c r="T867" i="10" s="1"/>
  <c r="P875" i="10"/>
  <c r="T875" i="10" s="1"/>
  <c r="P883" i="10"/>
  <c r="T883" i="10" s="1"/>
  <c r="P891" i="10"/>
  <c r="T891" i="10" s="1"/>
  <c r="P899" i="10"/>
  <c r="T899" i="10" s="1"/>
  <c r="P907" i="10"/>
  <c r="T907" i="10" s="1"/>
  <c r="P915" i="10"/>
  <c r="T915" i="10" s="1"/>
  <c r="P923" i="10"/>
  <c r="T923" i="10" s="1"/>
  <c r="P943" i="10"/>
  <c r="T943" i="10" s="1"/>
  <c r="P967" i="10"/>
  <c r="T967" i="10" s="1"/>
  <c r="P970" i="10"/>
  <c r="T970" i="10" s="1"/>
  <c r="P973" i="10"/>
  <c r="T973" i="10" s="1"/>
  <c r="P976" i="10"/>
  <c r="T976" i="10" s="1"/>
  <c r="P979" i="10"/>
  <c r="T979" i="10" s="1"/>
  <c r="T1022" i="10"/>
  <c r="S1025" i="10"/>
  <c r="P1035" i="10"/>
  <c r="T1035" i="10" s="1"/>
  <c r="S1038" i="10"/>
  <c r="P1045" i="10"/>
  <c r="T1045" i="10" s="1"/>
  <c r="P1055" i="10"/>
  <c r="T1055" i="10" s="1"/>
  <c r="S1102" i="10"/>
  <c r="S1134" i="10"/>
  <c r="P1163" i="10"/>
  <c r="T1163" i="10" s="1"/>
  <c r="T1175" i="10"/>
  <c r="S1182" i="10"/>
  <c r="T1198" i="10"/>
  <c r="P1202" i="10"/>
  <c r="T1202" i="10" s="1"/>
  <c r="S1217" i="10"/>
  <c r="S1233" i="10"/>
  <c r="P1250" i="10"/>
  <c r="T1250" i="10" s="1"/>
  <c r="T1254" i="10"/>
  <c r="T1309" i="10"/>
  <c r="S1325" i="10"/>
  <c r="S1331" i="10"/>
  <c r="T1338" i="10"/>
  <c r="S1344" i="10"/>
  <c r="P1344" i="10"/>
  <c r="T1344" i="10" s="1"/>
  <c r="S1363" i="10"/>
  <c r="S1370" i="10"/>
  <c r="T1378" i="10"/>
  <c r="T1399" i="10"/>
  <c r="T1406" i="10"/>
  <c r="S1434" i="10"/>
  <c r="T1442" i="10"/>
  <c r="S1449" i="10"/>
  <c r="P1449" i="10"/>
  <c r="T1449" i="10" s="1"/>
  <c r="S1457" i="10"/>
  <c r="P1457" i="10"/>
  <c r="T1457" i="10" s="1"/>
  <c r="S1465" i="10"/>
  <c r="P1465" i="10"/>
  <c r="T1465" i="10" s="1"/>
  <c r="S1473" i="10"/>
  <c r="P1473" i="10"/>
  <c r="T1473" i="10" s="1"/>
  <c r="S1481" i="10"/>
  <c r="P1481" i="10"/>
  <c r="T1481" i="10" s="1"/>
  <c r="S1499" i="10"/>
  <c r="T1509" i="10"/>
  <c r="T1518" i="10"/>
  <c r="T1531" i="10"/>
  <c r="T1543" i="10"/>
  <c r="T1579" i="10"/>
  <c r="T1602" i="10"/>
  <c r="T1614" i="10"/>
  <c r="S1625" i="10"/>
  <c r="P1625" i="10"/>
  <c r="T1625" i="10" s="1"/>
  <c r="T1637" i="10"/>
  <c r="S1648" i="10"/>
  <c r="T1671" i="10"/>
  <c r="T1725" i="10"/>
  <c r="S1751" i="10"/>
  <c r="S1818" i="10"/>
  <c r="T1846" i="10"/>
  <c r="T1865" i="10"/>
  <c r="T1876" i="10"/>
  <c r="T1898" i="10"/>
  <c r="T1920" i="10"/>
  <c r="T1930" i="10"/>
  <c r="T2097" i="10"/>
  <c r="T926" i="10"/>
  <c r="T958" i="10"/>
  <c r="T1032" i="10"/>
  <c r="T1078" i="10"/>
  <c r="T1099" i="10"/>
  <c r="T1131" i="10"/>
  <c r="T1171" i="10"/>
  <c r="T1183" i="10"/>
  <c r="T1206" i="10"/>
  <c r="S1221" i="10"/>
  <c r="S1229" i="10"/>
  <c r="T1246" i="10"/>
  <c r="T1267" i="10"/>
  <c r="S1271" i="10"/>
  <c r="T1281" i="10"/>
  <c r="T1299" i="10"/>
  <c r="S1304" i="10"/>
  <c r="P1304" i="10"/>
  <c r="T1304" i="10" s="1"/>
  <c r="S1320" i="10"/>
  <c r="P1320" i="10"/>
  <c r="T1320" i="10" s="1"/>
  <c r="T1326" i="10"/>
  <c r="T1332" i="10"/>
  <c r="T1351" i="10"/>
  <c r="T1364" i="10"/>
  <c r="T1371" i="10"/>
  <c r="S1385" i="10"/>
  <c r="P1385" i="10"/>
  <c r="T1385" i="10" s="1"/>
  <c r="S1392" i="10"/>
  <c r="P1392" i="10"/>
  <c r="T1392" i="10" s="1"/>
  <c r="T1421" i="10"/>
  <c r="T1428" i="10"/>
  <c r="T1435" i="10"/>
  <c r="T1450" i="10"/>
  <c r="T1458" i="10"/>
  <c r="T1466" i="10"/>
  <c r="T1474" i="10"/>
  <c r="T1482" i="10"/>
  <c r="T1491" i="10"/>
  <c r="T1500" i="10"/>
  <c r="S1544" i="10"/>
  <c r="T1556" i="10"/>
  <c r="T1567" i="10"/>
  <c r="T1603" i="10"/>
  <c r="T1626" i="10"/>
  <c r="T1638" i="10"/>
  <c r="S1649" i="10"/>
  <c r="P1649" i="10"/>
  <c r="T1649" i="10" s="1"/>
  <c r="T1661" i="10"/>
  <c r="S1684" i="10"/>
  <c r="T1695" i="10"/>
  <c r="T1714" i="10"/>
  <c r="T1726" i="10"/>
  <c r="T1738" i="10"/>
  <c r="P1752" i="10"/>
  <c r="T1752" i="10" s="1"/>
  <c r="S1752" i="10"/>
  <c r="T1780" i="10"/>
  <c r="S1804" i="10"/>
  <c r="P1804" i="10"/>
  <c r="T1804" i="10" s="1"/>
  <c r="T1828" i="10"/>
  <c r="S1847" i="10"/>
  <c r="S1866" i="10"/>
  <c r="T1888" i="10"/>
  <c r="T1910" i="10"/>
  <c r="T1921" i="10"/>
  <c r="T2251" i="10"/>
  <c r="P790" i="10"/>
  <c r="T790" i="10" s="1"/>
  <c r="P798" i="10"/>
  <c r="T798" i="10" s="1"/>
  <c r="P806" i="10"/>
  <c r="T806" i="10" s="1"/>
  <c r="P814" i="10"/>
  <c r="T814" i="10" s="1"/>
  <c r="P822" i="10"/>
  <c r="T822" i="10" s="1"/>
  <c r="P830" i="10"/>
  <c r="T830" i="10" s="1"/>
  <c r="P838" i="10"/>
  <c r="T838" i="10" s="1"/>
  <c r="P846" i="10"/>
  <c r="T846" i="10" s="1"/>
  <c r="P854" i="10"/>
  <c r="T854" i="10" s="1"/>
  <c r="P862" i="10"/>
  <c r="T862" i="10" s="1"/>
  <c r="P870" i="10"/>
  <c r="T870" i="10" s="1"/>
  <c r="P878" i="10"/>
  <c r="T878" i="10" s="1"/>
  <c r="P886" i="10"/>
  <c r="T886" i="10" s="1"/>
  <c r="P894" i="10"/>
  <c r="T894" i="10" s="1"/>
  <c r="P902" i="10"/>
  <c r="T902" i="10" s="1"/>
  <c r="P910" i="10"/>
  <c r="T910" i="10" s="1"/>
  <c r="P918" i="10"/>
  <c r="T918" i="10" s="1"/>
  <c r="P929" i="10"/>
  <c r="T929" i="10" s="1"/>
  <c r="S940" i="10"/>
  <c r="P949" i="10"/>
  <c r="T949" i="10" s="1"/>
  <c r="P952" i="10"/>
  <c r="T952" i="10" s="1"/>
  <c r="P955" i="10"/>
  <c r="T955" i="10" s="1"/>
  <c r="S982" i="10"/>
  <c r="P1007" i="10"/>
  <c r="T1007" i="10" s="1"/>
  <c r="P1010" i="10"/>
  <c r="T1010" i="10" s="1"/>
  <c r="P1013" i="10"/>
  <c r="T1013" i="10" s="1"/>
  <c r="P1016" i="10"/>
  <c r="T1016" i="10" s="1"/>
  <c r="P1019" i="10"/>
  <c r="T1019" i="10" s="1"/>
  <c r="S1022" i="10"/>
  <c r="P1029" i="10"/>
  <c r="T1029" i="10" s="1"/>
  <c r="P1039" i="10"/>
  <c r="T1039" i="10" s="1"/>
  <c r="S1068" i="10"/>
  <c r="S1092" i="10"/>
  <c r="T1110" i="10"/>
  <c r="S1124" i="10"/>
  <c r="T1142" i="10"/>
  <c r="S1156" i="10"/>
  <c r="S1167" i="10"/>
  <c r="P1179" i="10"/>
  <c r="T1179" i="10" s="1"/>
  <c r="T1191" i="10"/>
  <c r="S1198" i="10"/>
  <c r="T1214" i="10"/>
  <c r="P1218" i="10"/>
  <c r="T1218" i="10" s="1"/>
  <c r="P1234" i="10"/>
  <c r="T1234" i="10" s="1"/>
  <c r="T1238" i="10"/>
  <c r="T1263" i="10"/>
  <c r="S1267" i="10"/>
  <c r="S1272" i="10"/>
  <c r="S1285" i="10"/>
  <c r="T1295" i="10"/>
  <c r="S1299" i="10"/>
  <c r="S1309" i="10"/>
  <c r="T1315" i="10"/>
  <c r="S1332" i="10"/>
  <c r="S1338" i="10"/>
  <c r="S1345" i="10"/>
  <c r="P1345" i="10"/>
  <c r="T1345" i="10" s="1"/>
  <c r="T1358" i="10"/>
  <c r="S1371" i="10"/>
  <c r="S1378" i="10"/>
  <c r="T1386" i="10"/>
  <c r="T1407" i="10"/>
  <c r="T1414" i="10"/>
  <c r="S1435" i="10"/>
  <c r="S1442" i="10"/>
  <c r="S1450" i="10"/>
  <c r="S1458" i="10"/>
  <c r="S1466" i="10"/>
  <c r="S1474" i="10"/>
  <c r="S1491" i="10"/>
  <c r="T1501" i="10"/>
  <c r="T1519" i="10"/>
  <c r="T1532" i="10"/>
  <c r="S1545" i="10"/>
  <c r="P1545" i="10"/>
  <c r="T1545" i="10" s="1"/>
  <c r="T1557" i="10"/>
  <c r="S1568" i="10"/>
  <c r="T1580" i="10"/>
  <c r="T1591" i="10"/>
  <c r="T1627" i="10"/>
  <c r="T1650" i="10"/>
  <c r="T1662" i="10"/>
  <c r="S1685" i="10"/>
  <c r="P1685" i="10"/>
  <c r="T1685" i="10" s="1"/>
  <c r="T1696" i="10"/>
  <c r="T1705" i="10"/>
  <c r="T1715" i="10"/>
  <c r="T1727" i="10"/>
  <c r="S1739" i="10"/>
  <c r="T1753" i="10"/>
  <c r="S1763" i="10"/>
  <c r="T1781" i="10"/>
  <c r="T1793" i="10"/>
  <c r="S1805" i="10"/>
  <c r="T1819" i="10"/>
  <c r="T1889" i="10"/>
  <c r="T1984" i="10"/>
  <c r="T2073" i="10"/>
  <c r="T2154" i="10"/>
  <c r="T2165" i="10"/>
  <c r="T2348" i="10"/>
  <c r="S964" i="10"/>
  <c r="T998" i="10"/>
  <c r="P1001" i="10"/>
  <c r="T1001" i="10" s="1"/>
  <c r="T1062" i="10"/>
  <c r="S1065" i="10"/>
  <c r="P1075" i="10"/>
  <c r="T1075" i="10" s="1"/>
  <c r="S1078" i="10"/>
  <c r="T1089" i="10"/>
  <c r="T1121" i="10"/>
  <c r="T1153" i="10"/>
  <c r="S1175" i="10"/>
  <c r="P1187" i="10"/>
  <c r="T1187" i="10" s="1"/>
  <c r="T1199" i="10"/>
  <c r="S1206" i="10"/>
  <c r="T1222" i="10"/>
  <c r="P1226" i="10"/>
  <c r="T1226" i="10" s="1"/>
  <c r="T1230" i="10"/>
  <c r="T1255" i="10"/>
  <c r="P1272" i="10"/>
  <c r="T1272" i="10" s="1"/>
  <c r="T1277" i="10"/>
  <c r="S1281" i="10"/>
  <c r="T1286" i="10"/>
  <c r="T1305" i="10"/>
  <c r="T1310" i="10"/>
  <c r="S1315" i="10"/>
  <c r="S1321" i="10"/>
  <c r="P1321" i="10"/>
  <c r="T1321" i="10" s="1"/>
  <c r="T1333" i="10"/>
  <c r="T1339" i="10"/>
  <c r="T1365" i="10"/>
  <c r="T1372" i="10"/>
  <c r="T1379" i="10"/>
  <c r="S1393" i="10"/>
  <c r="P1393" i="10"/>
  <c r="T1393" i="10" s="1"/>
  <c r="S1400" i="10"/>
  <c r="P1400" i="10"/>
  <c r="T1400" i="10" s="1"/>
  <c r="S1421" i="10"/>
  <c r="T1429" i="10"/>
  <c r="T1436" i="10"/>
  <c r="T1443" i="10"/>
  <c r="T1451" i="10"/>
  <c r="T1459" i="10"/>
  <c r="T1467" i="10"/>
  <c r="T1475" i="10"/>
  <c r="T1483" i="10"/>
  <c r="T1492" i="10"/>
  <c r="T1510" i="10"/>
  <c r="S1520" i="10"/>
  <c r="T1533" i="10"/>
  <c r="T1546" i="10"/>
  <c r="T1558" i="10"/>
  <c r="S1569" i="10"/>
  <c r="P1569" i="10"/>
  <c r="T1569" i="10" s="1"/>
  <c r="T1581" i="10"/>
  <c r="S1592" i="10"/>
  <c r="T1604" i="10"/>
  <c r="T1615" i="10"/>
  <c r="T1651" i="10"/>
  <c r="T1663" i="10"/>
  <c r="S1686" i="10"/>
  <c r="T1706" i="10"/>
  <c r="S1754" i="10"/>
  <c r="T1782" i="10"/>
  <c r="T1794" i="10"/>
  <c r="S1806" i="10"/>
  <c r="T1867" i="10"/>
  <c r="T1878" i="10"/>
  <c r="S1890" i="10"/>
  <c r="S1900" i="10"/>
  <c r="S2141" i="10"/>
  <c r="P545" i="10"/>
  <c r="P553" i="10"/>
  <c r="T553" i="10" s="1"/>
  <c r="P561" i="10"/>
  <c r="T561" i="10" s="1"/>
  <c r="P569" i="10"/>
  <c r="T569" i="10" s="1"/>
  <c r="P577" i="10"/>
  <c r="T577" i="10" s="1"/>
  <c r="P585" i="10"/>
  <c r="T585" i="10" s="1"/>
  <c r="P593" i="10"/>
  <c r="T593" i="10" s="1"/>
  <c r="P601" i="10"/>
  <c r="T601" i="10" s="1"/>
  <c r="P609" i="10"/>
  <c r="T609" i="10" s="1"/>
  <c r="P617" i="10"/>
  <c r="T617" i="10" s="1"/>
  <c r="P625" i="10"/>
  <c r="T625" i="10" s="1"/>
  <c r="P633" i="10"/>
  <c r="T633" i="10" s="1"/>
  <c r="P641" i="10"/>
  <c r="T641" i="10" s="1"/>
  <c r="P649" i="10"/>
  <c r="T649" i="10" s="1"/>
  <c r="P657" i="10"/>
  <c r="T657" i="10" s="1"/>
  <c r="P665" i="10"/>
  <c r="T665" i="10" s="1"/>
  <c r="P673" i="10"/>
  <c r="T673" i="10" s="1"/>
  <c r="P681" i="10"/>
  <c r="T681" i="10" s="1"/>
  <c r="S958" i="10"/>
  <c r="T992" i="10"/>
  <c r="S1052" i="10"/>
  <c r="T1072" i="10"/>
  <c r="S1103" i="10"/>
  <c r="S1110" i="10"/>
  <c r="S1135" i="10"/>
  <c r="S1142" i="10"/>
  <c r="T1168" i="10"/>
  <c r="S1183" i="10"/>
  <c r="T1195" i="10"/>
  <c r="T1207" i="10"/>
  <c r="S1214" i="10"/>
  <c r="T1247" i="10"/>
  <c r="T1259" i="10"/>
  <c r="T1327" i="10"/>
  <c r="T1346" i="10"/>
  <c r="S1352" i="10"/>
  <c r="P1352" i="10"/>
  <c r="T1352" i="10" s="1"/>
  <c r="S1386" i="10"/>
  <c r="T1394" i="10"/>
  <c r="T1415" i="10"/>
  <c r="T1422" i="10"/>
  <c r="T1493" i="10"/>
  <c r="S1521" i="10"/>
  <c r="P1521" i="10"/>
  <c r="T1521" i="10" s="1"/>
  <c r="T1534" i="10"/>
  <c r="T1547" i="10"/>
  <c r="T1570" i="10"/>
  <c r="T1582" i="10"/>
  <c r="S1593" i="10"/>
  <c r="P1593" i="10"/>
  <c r="T1593" i="10" s="1"/>
  <c r="T1605" i="10"/>
  <c r="S1616" i="10"/>
  <c r="T1628" i="10"/>
  <c r="T1639" i="10"/>
  <c r="T1674" i="10"/>
  <c r="T1686" i="10"/>
  <c r="T1716" i="10"/>
  <c r="S1740" i="10"/>
  <c r="P1740" i="10"/>
  <c r="T1740" i="10" s="1"/>
  <c r="T1764" i="10"/>
  <c r="T1772" i="10"/>
  <c r="T1806" i="10"/>
  <c r="T1820" i="10"/>
  <c r="S1830" i="10"/>
  <c r="T1848" i="10"/>
  <c r="T1858" i="10"/>
  <c r="S1879" i="10"/>
  <c r="T1912" i="10"/>
  <c r="S1933" i="10"/>
  <c r="S932" i="10"/>
  <c r="T974" i="10"/>
  <c r="P977" i="10"/>
  <c r="T977" i="10" s="1"/>
  <c r="S1004" i="10"/>
  <c r="T1046" i="10"/>
  <c r="S1049" i="10"/>
  <c r="P1059" i="10"/>
  <c r="T1059" i="10" s="1"/>
  <c r="S1062" i="10"/>
  <c r="S1089" i="10"/>
  <c r="P1107" i="10"/>
  <c r="T1107" i="10" s="1"/>
  <c r="S1121" i="10"/>
  <c r="P1139" i="10"/>
  <c r="T1139" i="10" s="1"/>
  <c r="S1153" i="10"/>
  <c r="S1164" i="10"/>
  <c r="S1191" i="10"/>
  <c r="P1203" i="10"/>
  <c r="T1203" i="10" s="1"/>
  <c r="T1215" i="10"/>
  <c r="S1222" i="10"/>
  <c r="T1239" i="10"/>
  <c r="S1263" i="10"/>
  <c r="S1268" i="10"/>
  <c r="T1273" i="10"/>
  <c r="P1282" i="10"/>
  <c r="T1282" i="10" s="1"/>
  <c r="T1291" i="10"/>
  <c r="S1295" i="10"/>
  <c r="S1300" i="10"/>
  <c r="S1305" i="10"/>
  <c r="S1316" i="10"/>
  <c r="S1333" i="10"/>
  <c r="T1340" i="10"/>
  <c r="T1359" i="10"/>
  <c r="S1365" i="10"/>
  <c r="T1373" i="10"/>
  <c r="T1380" i="10"/>
  <c r="T1387" i="10"/>
  <c r="S1401" i="10"/>
  <c r="P1401" i="10"/>
  <c r="T1401" i="10" s="1"/>
  <c r="S1408" i="10"/>
  <c r="P1408" i="10"/>
  <c r="T1408" i="10" s="1"/>
  <c r="S1429" i="10"/>
  <c r="T1437" i="10"/>
  <c r="T1444" i="10"/>
  <c r="T1452" i="10"/>
  <c r="T1460" i="10"/>
  <c r="T1468" i="10"/>
  <c r="T1476" i="10"/>
  <c r="T1484" i="10"/>
  <c r="T1502" i="10"/>
  <c r="T1511" i="10"/>
  <c r="T1522" i="10"/>
  <c r="T1571" i="10"/>
  <c r="T1594" i="10"/>
  <c r="T1606" i="10"/>
  <c r="S1617" i="10"/>
  <c r="P1617" i="10"/>
  <c r="T1617" i="10" s="1"/>
  <c r="T1629" i="10"/>
  <c r="S1640" i="10"/>
  <c r="T1652" i="10"/>
  <c r="S1675" i="10"/>
  <c r="S1687" i="10"/>
  <c r="S1717" i="10"/>
  <c r="T1729" i="10"/>
  <c r="S1741" i="10"/>
  <c r="T1755" i="10"/>
  <c r="T1783" i="10"/>
  <c r="T1795" i="10"/>
  <c r="S1807" i="10"/>
  <c r="P1807" i="10"/>
  <c r="T1807" i="10" s="1"/>
  <c r="T1849" i="10"/>
  <c r="T1868" i="10"/>
  <c r="T1880" i="10"/>
  <c r="T1913" i="10"/>
  <c r="S2001" i="10"/>
  <c r="S2065" i="10"/>
  <c r="P2228" i="10"/>
  <c r="T2228" i="10" s="1"/>
  <c r="S2228" i="10"/>
  <c r="T968" i="10"/>
  <c r="T1056" i="10"/>
  <c r="T1086" i="10"/>
  <c r="T1118" i="10"/>
  <c r="T1150" i="10"/>
  <c r="T1184" i="10"/>
  <c r="T1211" i="10"/>
  <c r="T1223" i="10"/>
  <c r="T1231" i="10"/>
  <c r="T1243" i="10"/>
  <c r="S1264" i="10"/>
  <c r="T1287" i="10"/>
  <c r="S1296" i="10"/>
  <c r="T1311" i="10"/>
  <c r="T1322" i="10"/>
  <c r="T1334" i="10"/>
  <c r="S1353" i="10"/>
  <c r="P1353" i="10"/>
  <c r="T1353" i="10" s="1"/>
  <c r="T1366" i="10"/>
  <c r="T1402" i="10"/>
  <c r="T1423" i="10"/>
  <c r="T1430" i="10"/>
  <c r="T1485" i="10"/>
  <c r="S1512" i="10"/>
  <c r="P1512" i="10"/>
  <c r="T1512" i="10" s="1"/>
  <c r="T1523" i="10"/>
  <c r="T1535" i="10"/>
  <c r="T1548" i="10"/>
  <c r="T1559" i="10"/>
  <c r="T1595" i="10"/>
  <c r="T1618" i="10"/>
  <c r="T1630" i="10"/>
  <c r="S1641" i="10"/>
  <c r="P1641" i="10"/>
  <c r="T1641" i="10" s="1"/>
  <c r="S1653" i="10"/>
  <c r="T1665" i="10"/>
  <c r="P1688" i="10"/>
  <c r="T1688" i="10" s="1"/>
  <c r="S1688" i="10"/>
  <c r="T1718" i="10"/>
  <c r="T1730" i="10"/>
  <c r="S1742" i="10"/>
  <c r="T1796" i="10"/>
  <c r="S1831" i="10"/>
  <c r="S1850" i="10"/>
  <c r="P1881" i="10"/>
  <c r="T1881" i="10" s="1"/>
  <c r="S1881" i="10"/>
  <c r="T1902" i="10"/>
  <c r="P1914" i="10"/>
  <c r="T1914" i="10" s="1"/>
  <c r="S1914" i="10"/>
  <c r="S1934" i="10"/>
  <c r="P1934" i="10"/>
  <c r="T1934" i="10" s="1"/>
  <c r="T1987" i="10"/>
  <c r="S2131" i="10"/>
  <c r="T950" i="10"/>
  <c r="S980" i="10"/>
  <c r="T1014" i="10"/>
  <c r="T1030" i="10"/>
  <c r="S1033" i="10"/>
  <c r="S1046" i="10"/>
  <c r="T1097" i="10"/>
  <c r="T1129" i="10"/>
  <c r="T1161" i="10"/>
  <c r="S1180" i="10"/>
  <c r="S1207" i="10"/>
  <c r="P1235" i="10"/>
  <c r="T1235" i="10" s="1"/>
  <c r="S1247" i="10"/>
  <c r="S1256" i="10"/>
  <c r="P1264" i="10"/>
  <c r="T1264" i="10" s="1"/>
  <c r="T1269" i="10"/>
  <c r="S1273" i="10"/>
  <c r="T1278" i="10"/>
  <c r="P1296" i="10"/>
  <c r="T1296" i="10" s="1"/>
  <c r="T1301" i="10"/>
  <c r="T1317" i="10"/>
  <c r="T1341" i="10"/>
  <c r="T1347" i="10"/>
  <c r="S1373" i="10"/>
  <c r="T1381" i="10"/>
  <c r="T1388" i="10"/>
  <c r="T1395" i="10"/>
  <c r="S1409" i="10"/>
  <c r="P1409" i="10"/>
  <c r="T1409" i="10" s="1"/>
  <c r="S1416" i="10"/>
  <c r="P1416" i="10"/>
  <c r="T1416" i="10" s="1"/>
  <c r="S1437" i="10"/>
  <c r="T1445" i="10"/>
  <c r="T1453" i="10"/>
  <c r="T1461" i="10"/>
  <c r="T1469" i="10"/>
  <c r="T1477" i="10"/>
  <c r="T1494" i="10"/>
  <c r="T1503" i="10"/>
  <c r="S1536" i="10"/>
  <c r="T1549" i="10"/>
  <c r="S1560" i="10"/>
  <c r="T1572" i="10"/>
  <c r="T1583" i="10"/>
  <c r="T1619" i="10"/>
  <c r="T1642" i="10"/>
  <c r="T1654" i="10"/>
  <c r="T1666" i="10"/>
  <c r="S1676" i="10"/>
  <c r="P1676" i="10"/>
  <c r="T1676" i="10" s="1"/>
  <c r="T1689" i="10"/>
  <c r="S1699" i="10"/>
  <c r="T1708" i="10"/>
  <c r="T1742" i="10"/>
  <c r="T1756" i="10"/>
  <c r="T1765" i="10"/>
  <c r="S1797" i="10"/>
  <c r="T1809" i="10"/>
  <c r="T1860" i="10"/>
  <c r="T1870" i="10"/>
  <c r="S1882" i="10"/>
  <c r="T1008" i="10"/>
  <c r="T1040" i="10"/>
  <c r="S1086" i="10"/>
  <c r="S1118" i="10"/>
  <c r="S1150" i="10"/>
  <c r="T1169" i="10"/>
  <c r="S1188" i="10"/>
  <c r="T1200" i="10"/>
  <c r="T1227" i="10"/>
  <c r="S1248" i="10"/>
  <c r="T1256" i="10"/>
  <c r="S1260" i="10"/>
  <c r="S1328" i="10"/>
  <c r="P1328" i="10"/>
  <c r="T1328" i="10" s="1"/>
  <c r="T1354" i="10"/>
  <c r="S1360" i="10"/>
  <c r="P1360" i="10"/>
  <c r="T1360" i="10" s="1"/>
  <c r="T1367" i="10"/>
  <c r="T1374" i="10"/>
  <c r="T1410" i="10"/>
  <c r="T1431" i="10"/>
  <c r="T1438" i="10"/>
  <c r="S1504" i="10"/>
  <c r="P1504" i="10"/>
  <c r="T1504" i="10" s="1"/>
  <c r="S1513" i="10"/>
  <c r="P1513" i="10"/>
  <c r="T1513" i="10" s="1"/>
  <c r="T1524" i="10"/>
  <c r="S1537" i="10"/>
  <c r="P1537" i="10"/>
  <c r="T1537" i="10" s="1"/>
  <c r="T1550" i="10"/>
  <c r="S1561" i="10"/>
  <c r="P1561" i="10"/>
  <c r="T1561" i="10" s="1"/>
  <c r="T1573" i="10"/>
  <c r="S1584" i="10"/>
  <c r="T1596" i="10"/>
  <c r="T1607" i="10"/>
  <c r="T1643" i="10"/>
  <c r="S1677" i="10"/>
  <c r="S1690" i="10"/>
  <c r="T1719" i="10"/>
  <c r="T1731" i="10"/>
  <c r="S1743" i="10"/>
  <c r="P1743" i="10"/>
  <c r="T1743" i="10" s="1"/>
  <c r="S1757" i="10"/>
  <c r="S1810" i="10"/>
  <c r="P1810" i="10"/>
  <c r="T1810" i="10" s="1"/>
  <c r="T1851" i="10"/>
  <c r="S1715" i="10"/>
  <c r="S1779" i="10"/>
  <c r="S1952" i="10"/>
  <c r="T1966" i="10"/>
  <c r="S2019" i="10"/>
  <c r="S2031" i="10"/>
  <c r="T2042" i="10"/>
  <c r="S2074" i="10"/>
  <c r="S2098" i="10"/>
  <c r="S2122" i="10"/>
  <c r="S2155" i="10"/>
  <c r="T2186" i="10"/>
  <c r="T2195" i="10"/>
  <c r="S2229" i="10"/>
  <c r="T2349" i="10"/>
  <c r="T2420" i="10"/>
  <c r="T1667" i="10"/>
  <c r="P1734" i="10"/>
  <c r="T1734" i="10" s="1"/>
  <c r="P1798" i="10"/>
  <c r="T1798" i="10" s="1"/>
  <c r="S1829" i="10"/>
  <c r="S1845" i="10"/>
  <c r="S1861" i="10"/>
  <c r="S1919" i="10"/>
  <c r="S1935" i="10"/>
  <c r="P1939" i="10"/>
  <c r="T1939" i="10" s="1"/>
  <c r="P1952" i="10"/>
  <c r="T1952" i="10" s="1"/>
  <c r="S1962" i="10"/>
  <c r="S1978" i="10"/>
  <c r="T1993" i="10"/>
  <c r="P2020" i="10"/>
  <c r="T2020" i="10" s="1"/>
  <c r="S2020" i="10"/>
  <c r="S2043" i="10"/>
  <c r="S2055" i="10"/>
  <c r="T2087" i="10"/>
  <c r="T2111" i="10"/>
  <c r="T2123" i="10"/>
  <c r="T2156" i="10"/>
  <c r="T2196" i="10"/>
  <c r="S2266" i="10"/>
  <c r="S2299" i="10"/>
  <c r="T2324" i="10"/>
  <c r="T2390" i="10"/>
  <c r="T2549" i="10"/>
  <c r="P1829" i="10"/>
  <c r="T1829" i="10" s="1"/>
  <c r="S1832" i="10"/>
  <c r="P1845" i="10"/>
  <c r="T1845" i="10" s="1"/>
  <c r="S1848" i="10"/>
  <c r="P1861" i="10"/>
  <c r="T1861" i="10" s="1"/>
  <c r="S1864" i="10"/>
  <c r="S1888" i="10"/>
  <c r="P1919" i="10"/>
  <c r="T1919" i="10" s="1"/>
  <c r="P1935" i="10"/>
  <c r="T1935" i="10" s="1"/>
  <c r="T1948" i="10"/>
  <c r="T2009" i="10"/>
  <c r="S2021" i="10"/>
  <c r="T2032" i="10"/>
  <c r="T2056" i="10"/>
  <c r="S2075" i="10"/>
  <c r="S2088" i="10"/>
  <c r="T2099" i="10"/>
  <c r="S2143" i="10"/>
  <c r="T2167" i="10"/>
  <c r="S2177" i="10"/>
  <c r="T2187" i="10"/>
  <c r="S2197" i="10"/>
  <c r="T2231" i="10"/>
  <c r="S2253" i="10"/>
  <c r="S2277" i="10"/>
  <c r="T2325" i="10"/>
  <c r="T2338" i="10"/>
  <c r="S2698" i="10"/>
  <c r="T1707" i="10"/>
  <c r="T1771" i="10"/>
  <c r="S1801" i="10"/>
  <c r="S1885" i="10"/>
  <c r="P1885" i="10"/>
  <c r="T1885" i="10" s="1"/>
  <c r="T1899" i="10"/>
  <c r="T1903" i="10"/>
  <c r="T1907" i="10"/>
  <c r="T1911" i="10"/>
  <c r="T1915" i="10"/>
  <c r="T1957" i="10"/>
  <c r="T1985" i="10"/>
  <c r="S1994" i="10"/>
  <c r="P1994" i="10"/>
  <c r="T1994" i="10" s="1"/>
  <c r="T2002" i="10"/>
  <c r="S2010" i="10"/>
  <c r="T2066" i="10"/>
  <c r="T2089" i="10"/>
  <c r="T2112" i="10"/>
  <c r="T2124" i="10"/>
  <c r="T2133" i="10"/>
  <c r="S2144" i="10"/>
  <c r="T2157" i="10"/>
  <c r="T2177" i="10"/>
  <c r="T2188" i="10"/>
  <c r="T2198" i="10"/>
  <c r="S2218" i="10"/>
  <c r="T2242" i="10"/>
  <c r="T2267" i="10"/>
  <c r="S2314" i="10"/>
  <c r="S2339" i="10"/>
  <c r="S2408" i="10"/>
  <c r="T2538" i="10"/>
  <c r="T1698" i="10"/>
  <c r="T1762" i="10"/>
  <c r="T1875" i="10"/>
  <c r="S1931" i="10"/>
  <c r="S1973" i="10"/>
  <c r="S1979" i="10"/>
  <c r="T1986" i="10"/>
  <c r="T1995" i="10"/>
  <c r="T2033" i="10"/>
  <c r="T2045" i="10"/>
  <c r="T2057" i="10"/>
  <c r="S2067" i="10"/>
  <c r="T2076" i="10"/>
  <c r="S2101" i="10"/>
  <c r="S2113" i="10"/>
  <c r="S2125" i="10"/>
  <c r="S2145" i="10"/>
  <c r="P2145" i="10"/>
  <c r="T2145" i="10" s="1"/>
  <c r="S2178" i="10"/>
  <c r="S2209" i="10"/>
  <c r="S2219" i="10"/>
  <c r="S2243" i="10"/>
  <c r="T2255" i="10"/>
  <c r="T2268" i="10"/>
  <c r="T2290" i="10"/>
  <c r="T2301" i="10"/>
  <c r="T2610" i="10"/>
  <c r="S2794" i="10"/>
  <c r="T1683" i="10"/>
  <c r="P1747" i="10"/>
  <c r="T1747" i="10" s="1"/>
  <c r="P1750" i="10"/>
  <c r="T1750" i="10" s="1"/>
  <c r="P1811" i="10"/>
  <c r="T1811" i="10" s="1"/>
  <c r="P1814" i="10"/>
  <c r="T1814" i="10" s="1"/>
  <c r="P1882" i="10"/>
  <c r="T1882" i="10" s="1"/>
  <c r="T1931" i="10"/>
  <c r="S1936" i="10"/>
  <c r="S1940" i="10"/>
  <c r="S1945" i="10"/>
  <c r="P1945" i="10"/>
  <c r="T1945" i="10" s="1"/>
  <c r="T1953" i="10"/>
  <c r="S1958" i="10"/>
  <c r="P1958" i="10"/>
  <c r="T1958" i="10" s="1"/>
  <c r="T1973" i="10"/>
  <c r="S2003" i="10"/>
  <c r="S2011" i="10"/>
  <c r="T2023" i="10"/>
  <c r="S2034" i="10"/>
  <c r="S2058" i="10"/>
  <c r="S2077" i="10"/>
  <c r="T2090" i="10"/>
  <c r="T2114" i="10"/>
  <c r="S2135" i="10"/>
  <c r="S2146" i="10"/>
  <c r="S2159" i="10"/>
  <c r="T2169" i="10"/>
  <c r="S2189" i="10"/>
  <c r="T2199" i="10"/>
  <c r="T2209" i="10"/>
  <c r="T2220" i="10"/>
  <c r="S2256" i="10"/>
  <c r="P2256" i="10"/>
  <c r="T2256" i="10" s="1"/>
  <c r="S2269" i="10"/>
  <c r="P1677" i="10"/>
  <c r="T1677" i="10" s="1"/>
  <c r="P1741" i="10"/>
  <c r="T1741" i="10" s="1"/>
  <c r="P1805" i="10"/>
  <c r="T1805" i="10" s="1"/>
  <c r="P1936" i="10"/>
  <c r="T1936" i="10" s="1"/>
  <c r="T1949" i="10"/>
  <c r="S1968" i="10"/>
  <c r="T1996" i="10"/>
  <c r="S2024" i="10"/>
  <c r="T2047" i="10"/>
  <c r="T2059" i="10"/>
  <c r="S2091" i="10"/>
  <c r="S2147" i="10"/>
  <c r="S2179" i="10"/>
  <c r="S2210" i="10"/>
  <c r="S2221" i="10"/>
  <c r="P2221" i="10"/>
  <c r="T2221" i="10" s="1"/>
  <c r="T2233" i="10"/>
  <c r="T2244" i="10"/>
  <c r="T2269" i="10"/>
  <c r="S2291" i="10"/>
  <c r="P2303" i="10"/>
  <c r="T2303" i="10" s="1"/>
  <c r="S2303" i="10"/>
  <c r="T2354" i="10"/>
  <c r="T2461" i="10"/>
  <c r="T2529" i="10"/>
  <c r="P1659" i="10"/>
  <c r="T1659" i="10" s="1"/>
  <c r="S1689" i="10"/>
  <c r="P1723" i="10"/>
  <c r="T1723" i="10" s="1"/>
  <c r="S1753" i="10"/>
  <c r="P1787" i="10"/>
  <c r="T1787" i="10" s="1"/>
  <c r="S1817" i="10"/>
  <c r="T1827" i="10"/>
  <c r="S1833" i="10"/>
  <c r="T1843" i="10"/>
  <c r="S1849" i="10"/>
  <c r="T1859" i="10"/>
  <c r="S1865" i="10"/>
  <c r="P1879" i="10"/>
  <c r="T1879" i="10" s="1"/>
  <c r="P1886" i="10"/>
  <c r="T1886" i="10" s="1"/>
  <c r="S1889" i="10"/>
  <c r="S1896" i="10"/>
  <c r="P1900" i="10"/>
  <c r="T1900" i="10" s="1"/>
  <c r="P1908" i="10"/>
  <c r="T1908" i="10" s="1"/>
  <c r="T1916" i="10"/>
  <c r="T1928" i="10"/>
  <c r="P1932" i="10"/>
  <c r="T1932" i="10" s="1"/>
  <c r="S1932" i="10"/>
  <c r="S1941" i="10"/>
  <c r="P1941" i="10"/>
  <c r="T1941" i="10" s="1"/>
  <c r="T1968" i="10"/>
  <c r="T2035" i="10"/>
  <c r="T2092" i="10"/>
  <c r="T2103" i="10"/>
  <c r="T2115" i="10"/>
  <c r="P2148" i="10"/>
  <c r="T2148" i="10" s="1"/>
  <c r="S2148" i="10"/>
  <c r="T2160" i="10"/>
  <c r="T2170" i="10"/>
  <c r="T2179" i="10"/>
  <c r="T2201" i="10"/>
  <c r="S2258" i="10"/>
  <c r="T2292" i="10"/>
  <c r="S2355" i="10"/>
  <c r="P1653" i="10"/>
  <c r="T1653" i="10" s="1"/>
  <c r="S1680" i="10"/>
  <c r="P1717" i="10"/>
  <c r="T1717" i="10" s="1"/>
  <c r="S1744" i="10"/>
  <c r="S1808" i="10"/>
  <c r="S1872" i="10"/>
  <c r="S1893" i="10"/>
  <c r="P1893" i="10"/>
  <c r="T1893" i="10" s="1"/>
  <c r="S1904" i="10"/>
  <c r="S1912" i="10"/>
  <c r="S1954" i="10"/>
  <c r="P1954" i="10"/>
  <c r="T1954" i="10" s="1"/>
  <c r="P1959" i="10"/>
  <c r="T1959" i="10" s="1"/>
  <c r="T1974" i="10"/>
  <c r="S1997" i="10"/>
  <c r="P1997" i="10"/>
  <c r="T1997" i="10" s="1"/>
  <c r="T2012" i="10"/>
  <c r="T2025" i="10"/>
  <c r="T2048" i="10"/>
  <c r="T2060" i="10"/>
  <c r="T2069" i="10"/>
  <c r="S2079" i="10"/>
  <c r="S2104" i="10"/>
  <c r="T2116" i="10"/>
  <c r="T2127" i="10"/>
  <c r="S2149" i="10"/>
  <c r="T2180" i="10"/>
  <c r="S2211" i="10"/>
  <c r="T2223" i="10"/>
  <c r="T2245" i="10"/>
  <c r="S2259" i="10"/>
  <c r="T2293" i="10"/>
  <c r="T2330" i="10"/>
  <c r="T1699" i="10"/>
  <c r="T1763" i="10"/>
  <c r="S1821" i="10"/>
  <c r="S1837" i="10"/>
  <c r="S1853" i="10"/>
  <c r="S1869" i="10"/>
  <c r="P1869" i="10"/>
  <c r="T1869" i="10" s="1"/>
  <c r="T1883" i="10"/>
  <c r="S1925" i="10"/>
  <c r="S1928" i="10"/>
  <c r="T1950" i="10"/>
  <c r="S1969" i="10"/>
  <c r="P1969" i="10"/>
  <c r="T1969" i="10" s="1"/>
  <c r="T1981" i="10"/>
  <c r="T1988" i="10"/>
  <c r="T2005" i="10"/>
  <c r="S2013" i="10"/>
  <c r="S2037" i="10"/>
  <c r="S2049" i="10"/>
  <c r="S2061" i="10"/>
  <c r="S2080" i="10"/>
  <c r="T2093" i="10"/>
  <c r="T2105" i="10"/>
  <c r="T2117" i="10"/>
  <c r="S2128" i="10"/>
  <c r="S2137" i="10"/>
  <c r="T2171" i="10"/>
  <c r="S2181" i="10"/>
  <c r="T2202" i="10"/>
  <c r="T2211" i="10"/>
  <c r="P2260" i="10"/>
  <c r="T2260" i="10" s="1"/>
  <c r="S2260" i="10"/>
  <c r="T2282" i="10"/>
  <c r="T2317" i="10"/>
  <c r="T2331" i="10"/>
  <c r="T2370" i="10"/>
  <c r="T2398" i="10"/>
  <c r="S2452" i="10"/>
  <c r="P1520" i="10"/>
  <c r="T1520" i="10" s="1"/>
  <c r="P1528" i="10"/>
  <c r="T1528" i="10" s="1"/>
  <c r="P1536" i="10"/>
  <c r="T1536" i="10" s="1"/>
  <c r="P1544" i="10"/>
  <c r="T1544" i="10" s="1"/>
  <c r="P1552" i="10"/>
  <c r="T1552" i="10" s="1"/>
  <c r="P1560" i="10"/>
  <c r="T1560" i="10" s="1"/>
  <c r="P1568" i="10"/>
  <c r="T1568" i="10" s="1"/>
  <c r="P1576" i="10"/>
  <c r="T1576" i="10" s="1"/>
  <c r="P1584" i="10"/>
  <c r="T1584" i="10" s="1"/>
  <c r="P1592" i="10"/>
  <c r="T1592" i="10" s="1"/>
  <c r="P1600" i="10"/>
  <c r="T1600" i="10" s="1"/>
  <c r="P1608" i="10"/>
  <c r="T1608" i="10" s="1"/>
  <c r="P1616" i="10"/>
  <c r="T1616" i="10" s="1"/>
  <c r="P1624" i="10"/>
  <c r="T1624" i="10" s="1"/>
  <c r="P1632" i="10"/>
  <c r="T1632" i="10" s="1"/>
  <c r="P1640" i="10"/>
  <c r="T1640" i="10" s="1"/>
  <c r="P1648" i="10"/>
  <c r="T1648" i="10" s="1"/>
  <c r="P1684" i="10"/>
  <c r="T1684" i="10" s="1"/>
  <c r="P1687" i="10"/>
  <c r="T1687" i="10" s="1"/>
  <c r="P1690" i="10"/>
  <c r="T1690" i="10" s="1"/>
  <c r="P1693" i="10"/>
  <c r="T1693" i="10" s="1"/>
  <c r="P1748" i="10"/>
  <c r="T1748" i="10" s="1"/>
  <c r="P1751" i="10"/>
  <c r="T1751" i="10" s="1"/>
  <c r="P1754" i="10"/>
  <c r="T1754" i="10" s="1"/>
  <c r="P1757" i="10"/>
  <c r="T1757" i="10" s="1"/>
  <c r="P1812" i="10"/>
  <c r="T1812" i="10" s="1"/>
  <c r="P1815" i="10"/>
  <c r="T1815" i="10" s="1"/>
  <c r="P1818" i="10"/>
  <c r="T1818" i="10" s="1"/>
  <c r="P1821" i="10"/>
  <c r="T1821" i="10" s="1"/>
  <c r="S1824" i="10"/>
  <c r="P1834" i="10"/>
  <c r="T1834" i="10" s="1"/>
  <c r="P1837" i="10"/>
  <c r="T1837" i="10" s="1"/>
  <c r="S1840" i="10"/>
  <c r="P1850" i="10"/>
  <c r="T1850" i="10" s="1"/>
  <c r="P1853" i="10"/>
  <c r="T1853" i="10" s="1"/>
  <c r="S1856" i="10"/>
  <c r="P1866" i="10"/>
  <c r="T1866" i="10" s="1"/>
  <c r="P1890" i="10"/>
  <c r="T1890" i="10" s="1"/>
  <c r="P1925" i="10"/>
  <c r="T1925" i="10" s="1"/>
  <c r="S1937" i="10"/>
  <c r="S1942" i="10"/>
  <c r="T1989" i="10"/>
  <c r="T2026" i="10"/>
  <c r="T2050" i="10"/>
  <c r="S2071" i="10"/>
  <c r="S2081" i="10"/>
  <c r="P2081" i="10"/>
  <c r="T2081" i="10" s="1"/>
  <c r="S2129" i="10"/>
  <c r="S2138" i="10"/>
  <c r="S2162" i="10"/>
  <c r="T2172" i="10"/>
  <c r="T2182" i="10"/>
  <c r="T2212" i="10"/>
  <c r="T2224" i="10"/>
  <c r="S2235" i="10"/>
  <c r="S2247" i="10"/>
  <c r="S2306" i="10"/>
  <c r="T2358" i="10"/>
  <c r="T2666" i="10"/>
  <c r="T1675" i="10"/>
  <c r="T1739" i="10"/>
  <c r="T1803" i="10"/>
  <c r="S1901" i="10"/>
  <c r="P1901" i="10"/>
  <c r="T1901" i="10" s="1"/>
  <c r="S1909" i="10"/>
  <c r="P1909" i="10"/>
  <c r="T1909" i="10" s="1"/>
  <c r="S1917" i="10"/>
  <c r="P1917" i="10"/>
  <c r="T1917" i="10" s="1"/>
  <c r="S1921" i="10"/>
  <c r="T1929" i="10"/>
  <c r="T1933" i="10"/>
  <c r="T1942" i="10"/>
  <c r="P1960" i="10"/>
  <c r="T1960" i="10" s="1"/>
  <c r="S1960" i="10"/>
  <c r="T1970" i="10"/>
  <c r="T1975" i="10"/>
  <c r="S2027" i="10"/>
  <c r="S2082" i="10"/>
  <c r="S2095" i="10"/>
  <c r="T2106" i="10"/>
  <c r="T2151" i="10"/>
  <c r="S2193" i="10"/>
  <c r="T2203" i="10"/>
  <c r="S2213" i="10"/>
  <c r="T2236" i="10"/>
  <c r="T2261" i="10"/>
  <c r="T2283" i="10"/>
  <c r="S2307" i="10"/>
  <c r="P2307" i="10"/>
  <c r="T2307" i="10" s="1"/>
  <c r="T2332" i="10"/>
  <c r="S2346" i="10"/>
  <c r="T2372" i="10"/>
  <c r="T2509" i="10"/>
  <c r="T2745" i="10"/>
  <c r="P1669" i="10"/>
  <c r="T1669" i="10" s="1"/>
  <c r="S1696" i="10"/>
  <c r="P1733" i="10"/>
  <c r="T1733" i="10" s="1"/>
  <c r="S1760" i="10"/>
  <c r="P1797" i="10"/>
  <c r="T1797" i="10" s="1"/>
  <c r="P1894" i="10"/>
  <c r="T1894" i="10" s="1"/>
  <c r="S1950" i="10"/>
  <c r="T1955" i="10"/>
  <c r="T1965" i="10"/>
  <c r="T1982" i="10"/>
  <c r="T1999" i="10"/>
  <c r="S2007" i="10"/>
  <c r="S2015" i="10"/>
  <c r="T2028" i="10"/>
  <c r="T2039" i="10"/>
  <c r="T2051" i="10"/>
  <c r="S2083" i="10"/>
  <c r="S2107" i="10"/>
  <c r="S2119" i="10"/>
  <c r="S2139" i="10"/>
  <c r="S2152" i="10"/>
  <c r="T2163" i="10"/>
  <c r="S2173" i="10"/>
  <c r="T2183" i="10"/>
  <c r="T2193" i="10"/>
  <c r="T2214" i="10"/>
  <c r="S2226" i="10"/>
  <c r="S2237" i="10"/>
  <c r="T2284" i="10"/>
  <c r="T2333" i="10"/>
  <c r="T2579" i="10"/>
  <c r="S1681" i="10"/>
  <c r="S1745" i="10"/>
  <c r="S1809" i="10"/>
  <c r="S1873" i="10"/>
  <c r="S1880" i="10"/>
  <c r="S1951" i="10"/>
  <c r="S1970" i="10"/>
  <c r="S1976" i="10"/>
  <c r="P1976" i="10"/>
  <c r="T1976" i="10" s="1"/>
  <c r="P1983" i="10"/>
  <c r="T1983" i="10" s="1"/>
  <c r="S1983" i="10"/>
  <c r="S2016" i="10"/>
  <c r="S2040" i="10"/>
  <c r="T2052" i="10"/>
  <c r="T2063" i="10"/>
  <c r="P2084" i="10"/>
  <c r="T2084" i="10" s="1"/>
  <c r="S2084" i="10"/>
  <c r="T2096" i="10"/>
  <c r="T2120" i="10"/>
  <c r="T2139" i="10"/>
  <c r="S2153" i="10"/>
  <c r="S2194" i="10"/>
  <c r="T2226" i="10"/>
  <c r="T2238" i="10"/>
  <c r="S2274" i="10"/>
  <c r="T2285" i="10"/>
  <c r="T2309" i="10"/>
  <c r="S1672" i="10"/>
  <c r="S1736" i="10"/>
  <c r="T1770" i="10"/>
  <c r="S1800" i="10"/>
  <c r="S1877" i="10"/>
  <c r="P1877" i="10"/>
  <c r="T1877" i="10" s="1"/>
  <c r="T1891" i="10"/>
  <c r="T1922" i="10"/>
  <c r="T1938" i="10"/>
  <c r="T1951" i="10"/>
  <c r="P1956" i="10"/>
  <c r="T1956" i="10" s="1"/>
  <c r="S1956" i="10"/>
  <c r="S1965" i="10"/>
  <c r="S1971" i="10"/>
  <c r="S1991" i="10"/>
  <c r="P1991" i="10"/>
  <c r="T1991" i="10" s="1"/>
  <c r="S2000" i="10"/>
  <c r="S2017" i="10"/>
  <c r="P2017" i="10"/>
  <c r="T2017" i="10" s="1"/>
  <c r="T2029" i="10"/>
  <c r="T2041" i="10"/>
  <c r="T2053" i="10"/>
  <c r="S2064" i="10"/>
  <c r="S2085" i="10"/>
  <c r="T2130" i="10"/>
  <c r="T2140" i="10"/>
  <c r="S2165" i="10"/>
  <c r="T2185" i="10"/>
  <c r="S2205" i="10"/>
  <c r="T2215" i="10"/>
  <c r="S2227" i="10"/>
  <c r="T2239" i="10"/>
  <c r="S2250" i="10"/>
  <c r="S2298" i="10"/>
  <c r="S2322" i="10"/>
  <c r="P2322" i="10"/>
  <c r="T2322" i="10" s="1"/>
  <c r="T2347" i="10"/>
  <c r="S2362" i="10"/>
  <c r="S1986" i="10"/>
  <c r="S1989" i="10"/>
  <c r="S1992" i="10"/>
  <c r="T2014" i="10"/>
  <c r="S2047" i="10"/>
  <c r="S2050" i="10"/>
  <c r="S2053" i="10"/>
  <c r="S2056" i="10"/>
  <c r="T2078" i="10"/>
  <c r="S2111" i="10"/>
  <c r="S2114" i="10"/>
  <c r="S2117" i="10"/>
  <c r="S2120" i="10"/>
  <c r="T2142" i="10"/>
  <c r="T2295" i="10"/>
  <c r="S2312" i="10"/>
  <c r="P2312" i="10"/>
  <c r="T2312" i="10" s="1"/>
  <c r="T2327" i="10"/>
  <c r="T2342" i="10"/>
  <c r="S2376" i="10"/>
  <c r="P2376" i="10"/>
  <c r="T2376" i="10" s="1"/>
  <c r="T2383" i="10"/>
  <c r="S2409" i="10"/>
  <c r="P2409" i="10"/>
  <c r="T2409" i="10" s="1"/>
  <c r="S2421" i="10"/>
  <c r="T2431" i="10"/>
  <c r="S2471" i="10"/>
  <c r="T2481" i="10"/>
  <c r="S2491" i="10"/>
  <c r="T2519" i="10"/>
  <c r="S2580" i="10"/>
  <c r="S2611" i="10"/>
  <c r="S2633" i="10"/>
  <c r="T2647" i="10"/>
  <c r="S2657" i="10"/>
  <c r="S2667" i="10"/>
  <c r="T2676" i="10"/>
  <c r="S2699" i="10"/>
  <c r="P2711" i="10"/>
  <c r="T2711" i="10" s="1"/>
  <c r="S2711" i="10"/>
  <c r="S2722" i="10"/>
  <c r="S2757" i="10"/>
  <c r="S2769" i="10"/>
  <c r="T2794" i="10"/>
  <c r="T2807" i="10"/>
  <c r="T2845" i="10"/>
  <c r="S2858" i="10"/>
  <c r="T3117" i="10"/>
  <c r="T3270" i="10"/>
  <c r="T3370" i="10"/>
  <c r="T2008" i="10"/>
  <c r="T2072" i="10"/>
  <c r="T2136" i="10"/>
  <c r="S2176" i="10"/>
  <c r="S2192" i="10"/>
  <c r="S2208" i="10"/>
  <c r="T2249" i="10"/>
  <c r="S2264" i="10"/>
  <c r="T2275" i="10"/>
  <c r="T2287" i="10"/>
  <c r="T2299" i="10"/>
  <c r="S2337" i="10"/>
  <c r="P2337" i="10"/>
  <c r="T2337" i="10" s="1"/>
  <c r="S2353" i="10"/>
  <c r="P2353" i="10"/>
  <c r="T2353" i="10" s="1"/>
  <c r="T2359" i="10"/>
  <c r="T2365" i="10"/>
  <c r="T2391" i="10"/>
  <c r="T2399" i="10"/>
  <c r="T2410" i="10"/>
  <c r="T2422" i="10"/>
  <c r="S2432" i="10"/>
  <c r="T2491" i="10"/>
  <c r="T2500" i="10"/>
  <c r="S2520" i="10"/>
  <c r="T2530" i="10"/>
  <c r="T2539" i="10"/>
  <c r="S2560" i="10"/>
  <c r="T2612" i="10"/>
  <c r="T2623" i="10"/>
  <c r="S2634" i="10"/>
  <c r="P2634" i="10"/>
  <c r="T2634" i="10" s="1"/>
  <c r="S2648" i="10"/>
  <c r="T2657" i="10"/>
  <c r="S2723" i="10"/>
  <c r="T2746" i="10"/>
  <c r="S2770" i="10"/>
  <c r="S2808" i="10"/>
  <c r="P2808" i="10"/>
  <c r="T2808" i="10" s="1"/>
  <c r="T2820" i="10"/>
  <c r="P2859" i="10"/>
  <c r="T2859" i="10" s="1"/>
  <c r="S2859" i="10"/>
  <c r="S2874" i="10"/>
  <c r="T2974" i="10"/>
  <c r="S3096" i="10"/>
  <c r="T3194" i="10"/>
  <c r="T3346" i="10"/>
  <c r="P1978" i="10"/>
  <c r="T1978" i="10" s="1"/>
  <c r="T1990" i="10"/>
  <c r="T2054" i="10"/>
  <c r="T2118" i="10"/>
  <c r="P2121" i="10"/>
  <c r="T2121" i="10" s="1"/>
  <c r="P2173" i="10"/>
  <c r="T2173" i="10" s="1"/>
  <c r="P2176" i="10"/>
  <c r="T2176" i="10" s="1"/>
  <c r="P2189" i="10"/>
  <c r="T2189" i="10" s="1"/>
  <c r="P2192" i="10"/>
  <c r="T2192" i="10" s="1"/>
  <c r="P2205" i="10"/>
  <c r="T2205" i="10" s="1"/>
  <c r="P2208" i="10"/>
  <c r="T2208" i="10" s="1"/>
  <c r="P2218" i="10"/>
  <c r="T2218" i="10" s="1"/>
  <c r="P2235" i="10"/>
  <c r="T2235" i="10" s="1"/>
  <c r="P2253" i="10"/>
  <c r="T2253" i="10" s="1"/>
  <c r="P2264" i="10"/>
  <c r="T2264" i="10" s="1"/>
  <c r="P2291" i="10"/>
  <c r="T2291" i="10" s="1"/>
  <c r="S2317" i="10"/>
  <c r="T2343" i="10"/>
  <c r="T2371" i="10"/>
  <c r="S2377" i="10"/>
  <c r="P2377" i="10"/>
  <c r="T2377" i="10" s="1"/>
  <c r="T2411" i="10"/>
  <c r="S2433" i="10"/>
  <c r="P2433" i="10"/>
  <c r="T2433" i="10" s="1"/>
  <c r="T2443" i="10"/>
  <c r="T2453" i="10"/>
  <c r="S2511" i="10"/>
  <c r="S2531" i="10"/>
  <c r="S2540" i="10"/>
  <c r="S2551" i="10"/>
  <c r="S2561" i="10"/>
  <c r="P2561" i="10"/>
  <c r="T2561" i="10" s="1"/>
  <c r="T2581" i="10"/>
  <c r="T2591" i="10"/>
  <c r="S2635" i="10"/>
  <c r="T2658" i="10"/>
  <c r="S2688" i="10"/>
  <c r="S2713" i="10"/>
  <c r="T2724" i="10"/>
  <c r="S2747" i="10"/>
  <c r="T2759" i="10"/>
  <c r="S2771" i="10"/>
  <c r="P2771" i="10"/>
  <c r="T2771" i="10" s="1"/>
  <c r="T2795" i="10"/>
  <c r="T2860" i="10"/>
  <c r="T2928" i="10"/>
  <c r="S3032" i="10"/>
  <c r="S1972" i="10"/>
  <c r="S2014" i="10"/>
  <c r="S2078" i="10"/>
  <c r="S2142" i="10"/>
  <c r="S2232" i="10"/>
  <c r="S2249" i="10"/>
  <c r="T2257" i="10"/>
  <c r="S2268" i="10"/>
  <c r="S2272" i="10"/>
  <c r="S2279" i="10"/>
  <c r="S2295" i="10"/>
  <c r="S2304" i="10"/>
  <c r="T2313" i="10"/>
  <c r="S2327" i="10"/>
  <c r="S2365" i="10"/>
  <c r="S2371" i="10"/>
  <c r="T2378" i="10"/>
  <c r="S2384" i="10"/>
  <c r="P2384" i="10"/>
  <c r="T2384" i="10" s="1"/>
  <c r="S2400" i="10"/>
  <c r="P2400" i="10"/>
  <c r="T2400" i="10" s="1"/>
  <c r="S2434" i="10"/>
  <c r="T2444" i="10"/>
  <c r="T2454" i="10"/>
  <c r="T2463" i="10"/>
  <c r="T2482" i="10"/>
  <c r="T2492" i="10"/>
  <c r="T2501" i="10"/>
  <c r="T2512" i="10"/>
  <c r="T2521" i="10"/>
  <c r="T2532" i="10"/>
  <c r="S2541" i="10"/>
  <c r="P2541" i="10"/>
  <c r="T2541" i="10" s="1"/>
  <c r="T2552" i="10"/>
  <c r="T2571" i="10"/>
  <c r="T2582" i="10"/>
  <c r="T2613" i="10"/>
  <c r="T2649" i="10"/>
  <c r="T2668" i="10"/>
  <c r="S2689" i="10"/>
  <c r="T2701" i="10"/>
  <c r="S2725" i="10"/>
  <c r="P2725" i="10"/>
  <c r="T2725" i="10" s="1"/>
  <c r="T2748" i="10"/>
  <c r="S2760" i="10"/>
  <c r="P2760" i="10"/>
  <c r="T2760" i="10" s="1"/>
  <c r="T2796" i="10"/>
  <c r="S2810" i="10"/>
  <c r="T2821" i="10"/>
  <c r="T2834" i="10"/>
  <c r="S3334" i="10"/>
  <c r="T2030" i="10"/>
  <c r="T2094" i="10"/>
  <c r="S2124" i="10"/>
  <c r="T2158" i="10"/>
  <c r="T2232" i="10"/>
  <c r="T2246" i="10"/>
  <c r="T2272" i="10"/>
  <c r="S2296" i="10"/>
  <c r="T2304" i="10"/>
  <c r="T2318" i="10"/>
  <c r="T2323" i="10"/>
  <c r="S2328" i="10"/>
  <c r="P2328" i="10"/>
  <c r="T2328" i="10" s="1"/>
  <c r="S2392" i="10"/>
  <c r="P2392" i="10"/>
  <c r="T2392" i="10" s="1"/>
  <c r="S2401" i="10"/>
  <c r="P2401" i="10"/>
  <c r="T2401" i="10" s="1"/>
  <c r="T2412" i="10"/>
  <c r="T2423" i="10"/>
  <c r="S2435" i="10"/>
  <c r="T2473" i="10"/>
  <c r="S2483" i="10"/>
  <c r="T2502" i="10"/>
  <c r="S2522" i="10"/>
  <c r="T2542" i="10"/>
  <c r="T2562" i="10"/>
  <c r="T2572" i="10"/>
  <c r="T2592" i="10"/>
  <c r="S2602" i="10"/>
  <c r="T2636" i="10"/>
  <c r="S2650" i="10"/>
  <c r="S2669" i="10"/>
  <c r="S2690" i="10"/>
  <c r="T2714" i="10"/>
  <c r="S2737" i="10"/>
  <c r="S2761" i="10"/>
  <c r="S2773" i="10"/>
  <c r="S2797" i="10"/>
  <c r="S2811" i="10"/>
  <c r="S2835" i="10"/>
  <c r="T2876" i="10"/>
  <c r="S3024" i="10"/>
  <c r="S3183" i="10"/>
  <c r="T3260" i="10"/>
  <c r="P2015" i="10"/>
  <c r="T2015" i="10" s="1"/>
  <c r="P2018" i="10"/>
  <c r="T2018" i="10" s="1"/>
  <c r="P2021" i="10"/>
  <c r="T2021" i="10" s="1"/>
  <c r="P2024" i="10"/>
  <c r="T2024" i="10" s="1"/>
  <c r="P2027" i="10"/>
  <c r="T2027" i="10" s="1"/>
  <c r="P2079" i="10"/>
  <c r="T2079" i="10" s="1"/>
  <c r="P2082" i="10"/>
  <c r="T2082" i="10" s="1"/>
  <c r="P2085" i="10"/>
  <c r="T2085" i="10" s="1"/>
  <c r="P2088" i="10"/>
  <c r="T2088" i="10" s="1"/>
  <c r="P2091" i="10"/>
  <c r="T2091" i="10" s="1"/>
  <c r="P2143" i="10"/>
  <c r="T2143" i="10" s="1"/>
  <c r="P2146" i="10"/>
  <c r="T2146" i="10" s="1"/>
  <c r="P2149" i="10"/>
  <c r="T2149" i="10" s="1"/>
  <c r="P2152" i="10"/>
  <c r="T2152" i="10" s="1"/>
  <c r="P2155" i="10"/>
  <c r="T2155" i="10" s="1"/>
  <c r="T2222" i="10"/>
  <c r="P2229" i="10"/>
  <c r="T2229" i="10" s="1"/>
  <c r="P2250" i="10"/>
  <c r="T2250" i="10" s="1"/>
  <c r="T2265" i="10"/>
  <c r="S2280" i="10"/>
  <c r="S2288" i="10"/>
  <c r="P2296" i="10"/>
  <c r="T2296" i="10" s="1"/>
  <c r="S2360" i="10"/>
  <c r="P2360" i="10"/>
  <c r="T2360" i="10" s="1"/>
  <c r="T2366" i="10"/>
  <c r="S2385" i="10"/>
  <c r="P2385" i="10"/>
  <c r="T2385" i="10" s="1"/>
  <c r="S2393" i="10"/>
  <c r="P2393" i="10"/>
  <c r="T2393" i="10" s="1"/>
  <c r="T2402" i="10"/>
  <c r="S2413" i="10"/>
  <c r="S2424" i="10"/>
  <c r="T2455" i="10"/>
  <c r="T2464" i="10"/>
  <c r="S2474" i="10"/>
  <c r="T2493" i="10"/>
  <c r="S2503" i="10"/>
  <c r="T2513" i="10"/>
  <c r="T2522" i="10"/>
  <c r="S2543" i="10"/>
  <c r="S2563" i="10"/>
  <c r="T2583" i="10"/>
  <c r="T2603" i="10"/>
  <c r="T2615" i="10"/>
  <c r="T2625" i="10"/>
  <c r="S2637" i="10"/>
  <c r="P2637" i="10"/>
  <c r="T2637" i="10" s="1"/>
  <c r="T2650" i="10"/>
  <c r="T2659" i="10"/>
  <c r="T2703" i="10"/>
  <c r="T2727" i="10"/>
  <c r="T2749" i="10"/>
  <c r="S2786" i="10"/>
  <c r="T2823" i="10"/>
  <c r="T2836" i="10"/>
  <c r="S3085" i="10"/>
  <c r="T3539" i="10"/>
  <c r="T2006" i="10"/>
  <c r="T2070" i="10"/>
  <c r="T2134" i="10"/>
  <c r="P2137" i="10"/>
  <c r="T2137" i="10" s="1"/>
  <c r="T2280" i="10"/>
  <c r="T2288" i="10"/>
  <c r="S2292" i="10"/>
  <c r="T2314" i="10"/>
  <c r="T2319" i="10"/>
  <c r="S2344" i="10"/>
  <c r="P2344" i="10"/>
  <c r="T2344" i="10" s="1"/>
  <c r="S2349" i="10"/>
  <c r="T2379" i="10"/>
  <c r="T2386" i="10"/>
  <c r="T2394" i="10"/>
  <c r="T2414" i="10"/>
  <c r="S2425" i="10"/>
  <c r="P2425" i="10"/>
  <c r="T2425" i="10" s="1"/>
  <c r="T2445" i="10"/>
  <c r="T2475" i="10"/>
  <c r="T2484" i="10"/>
  <c r="T2494" i="10"/>
  <c r="S2504" i="10"/>
  <c r="P2504" i="10"/>
  <c r="T2504" i="10" s="1"/>
  <c r="S2514" i="10"/>
  <c r="S2523" i="10"/>
  <c r="T2593" i="10"/>
  <c r="T2626" i="10"/>
  <c r="S2651" i="10"/>
  <c r="S2680" i="10"/>
  <c r="S2691" i="10"/>
  <c r="S2704" i="10"/>
  <c r="P2704" i="10"/>
  <c r="T2704" i="10" s="1"/>
  <c r="S2762" i="10"/>
  <c r="S2787" i="10"/>
  <c r="P2787" i="10"/>
  <c r="T2787" i="10" s="1"/>
  <c r="S2837" i="10"/>
  <c r="S2850" i="10"/>
  <c r="T2955" i="10"/>
  <c r="S3016" i="10"/>
  <c r="P2000" i="10"/>
  <c r="T2000" i="10" s="1"/>
  <c r="P2003" i="10"/>
  <c r="T2003" i="10" s="1"/>
  <c r="S2030" i="10"/>
  <c r="P2055" i="10"/>
  <c r="T2055" i="10" s="1"/>
  <c r="P2058" i="10"/>
  <c r="T2058" i="10" s="1"/>
  <c r="P2061" i="10"/>
  <c r="T2061" i="10" s="1"/>
  <c r="P2064" i="10"/>
  <c r="T2064" i="10" s="1"/>
  <c r="P2067" i="10"/>
  <c r="T2067" i="10" s="1"/>
  <c r="S2094" i="10"/>
  <c r="P2119" i="10"/>
  <c r="T2119" i="10" s="1"/>
  <c r="P2122" i="10"/>
  <c r="T2122" i="10" s="1"/>
  <c r="P2125" i="10"/>
  <c r="T2125" i="10" s="1"/>
  <c r="P2128" i="10"/>
  <c r="T2128" i="10" s="1"/>
  <c r="P2131" i="10"/>
  <c r="T2131" i="10" s="1"/>
  <c r="T2174" i="10"/>
  <c r="T2190" i="10"/>
  <c r="T2206" i="10"/>
  <c r="T2243" i="10"/>
  <c r="T2254" i="10"/>
  <c r="P2258" i="10"/>
  <c r="T2258" i="10" s="1"/>
  <c r="T2273" i="10"/>
  <c r="T2305" i="10"/>
  <c r="T2329" i="10"/>
  <c r="P2339" i="10"/>
  <c r="T2339" i="10" s="1"/>
  <c r="P2355" i="10"/>
  <c r="T2355" i="10" s="1"/>
  <c r="S2361" i="10"/>
  <c r="P2361" i="10"/>
  <c r="T2361" i="10" s="1"/>
  <c r="T2367" i="10"/>
  <c r="T2373" i="10"/>
  <c r="S2379" i="10"/>
  <c r="T2403" i="10"/>
  <c r="S2426" i="10"/>
  <c r="T2436" i="10"/>
  <c r="T2446" i="10"/>
  <c r="T2456" i="10"/>
  <c r="T2465" i="10"/>
  <c r="S2485" i="10"/>
  <c r="T2495" i="10"/>
  <c r="S2505" i="10"/>
  <c r="T2515" i="10"/>
  <c r="T2523" i="10"/>
  <c r="T2544" i="10"/>
  <c r="T2573" i="10"/>
  <c r="T2584" i="10"/>
  <c r="S2594" i="10"/>
  <c r="T2604" i="10"/>
  <c r="T2616" i="10"/>
  <c r="S2627" i="10"/>
  <c r="S2639" i="10"/>
  <c r="T2661" i="10"/>
  <c r="S2681" i="10"/>
  <c r="P2681" i="10"/>
  <c r="T2681" i="10" s="1"/>
  <c r="T2692" i="10"/>
  <c r="T2715" i="10"/>
  <c r="T2728" i="10"/>
  <c r="T2751" i="10"/>
  <c r="S2763" i="10"/>
  <c r="T2813" i="10"/>
  <c r="S2825" i="10"/>
  <c r="P2825" i="10"/>
  <c r="T2825" i="10" s="1"/>
  <c r="S2865" i="10"/>
  <c r="P2865" i="10"/>
  <c r="T2865" i="10" s="1"/>
  <c r="T2919" i="10"/>
  <c r="T3228" i="10"/>
  <c r="T3238" i="10"/>
  <c r="T3248" i="10"/>
  <c r="T3312" i="10"/>
  <c r="T2046" i="10"/>
  <c r="P2049" i="10"/>
  <c r="T2049" i="10" s="1"/>
  <c r="T2110" i="10"/>
  <c r="P2113" i="10"/>
  <c r="T2113" i="10" s="1"/>
  <c r="S2140" i="10"/>
  <c r="P2219" i="10"/>
  <c r="T2219" i="10" s="1"/>
  <c r="S2240" i="10"/>
  <c r="P2247" i="10"/>
  <c r="T2247" i="10" s="1"/>
  <c r="P2277" i="10"/>
  <c r="T2277" i="10" s="1"/>
  <c r="T2297" i="10"/>
  <c r="S2309" i="10"/>
  <c r="S2329" i="10"/>
  <c r="T2334" i="10"/>
  <c r="T2350" i="10"/>
  <c r="T2380" i="10"/>
  <c r="S2386" i="10"/>
  <c r="S2394" i="10"/>
  <c r="S2437" i="10"/>
  <c r="S2447" i="10"/>
  <c r="S2457" i="10"/>
  <c r="S2466" i="10"/>
  <c r="T2476" i="10"/>
  <c r="T2485" i="10"/>
  <c r="T2505" i="10"/>
  <c r="S2524" i="10"/>
  <c r="P2524" i="10"/>
  <c r="T2524" i="10" s="1"/>
  <c r="T2535" i="10"/>
  <c r="T2554" i="10"/>
  <c r="T2564" i="10"/>
  <c r="T2574" i="10"/>
  <c r="S2585" i="10"/>
  <c r="S2595" i="10"/>
  <c r="P2595" i="10"/>
  <c r="T2595" i="10" s="1"/>
  <c r="S2605" i="10"/>
  <c r="T2617" i="10"/>
  <c r="S2640" i="10"/>
  <c r="P2640" i="10"/>
  <c r="T2640" i="10" s="1"/>
  <c r="S2693" i="10"/>
  <c r="T2716" i="10"/>
  <c r="T2739" i="10"/>
  <c r="S2789" i="10"/>
  <c r="T2826" i="10"/>
  <c r="S2866" i="10"/>
  <c r="S3008" i="10"/>
  <c r="S2006" i="10"/>
  <c r="P2031" i="10"/>
  <c r="T2031" i="10" s="1"/>
  <c r="P2034" i="10"/>
  <c r="T2034" i="10" s="1"/>
  <c r="P2037" i="10"/>
  <c r="T2037" i="10" s="1"/>
  <c r="P2040" i="10"/>
  <c r="T2040" i="10" s="1"/>
  <c r="P2043" i="10"/>
  <c r="T2043" i="10" s="1"/>
  <c r="S2070" i="10"/>
  <c r="P2095" i="10"/>
  <c r="T2095" i="10" s="1"/>
  <c r="P2098" i="10"/>
  <c r="T2098" i="10" s="1"/>
  <c r="P2101" i="10"/>
  <c r="T2101" i="10" s="1"/>
  <c r="P2104" i="10"/>
  <c r="T2104" i="10" s="1"/>
  <c r="P2107" i="10"/>
  <c r="T2107" i="10" s="1"/>
  <c r="S2134" i="10"/>
  <c r="P2159" i="10"/>
  <c r="T2159" i="10" s="1"/>
  <c r="P2162" i="10"/>
  <c r="T2162" i="10" s="1"/>
  <c r="T2168" i="10"/>
  <c r="S2184" i="10"/>
  <c r="S2200" i="10"/>
  <c r="S2216" i="10"/>
  <c r="S2233" i="10"/>
  <c r="P2240" i="10"/>
  <c r="T2240" i="10" s="1"/>
  <c r="T2262" i="10"/>
  <c r="P2266" i="10"/>
  <c r="T2266" i="10" s="1"/>
  <c r="S2273" i="10"/>
  <c r="T2281" i="10"/>
  <c r="T2289" i="10"/>
  <c r="S2305" i="10"/>
  <c r="S2319" i="10"/>
  <c r="S2345" i="10"/>
  <c r="P2345" i="10"/>
  <c r="T2345" i="10" s="1"/>
  <c r="P2362" i="10"/>
  <c r="T2362" i="10" s="1"/>
  <c r="S2373" i="10"/>
  <c r="T2387" i="10"/>
  <c r="T2395" i="10"/>
  <c r="T2404" i="10"/>
  <c r="T2415" i="10"/>
  <c r="T2427" i="10"/>
  <c r="T2438" i="10"/>
  <c r="T2447" i="10"/>
  <c r="T2457" i="10"/>
  <c r="S2467" i="10"/>
  <c r="P2467" i="10"/>
  <c r="T2467" i="10" s="1"/>
  <c r="S2477" i="10"/>
  <c r="T2486" i="10"/>
  <c r="S2506" i="10"/>
  <c r="S2525" i="10"/>
  <c r="T2545" i="10"/>
  <c r="S2565" i="10"/>
  <c r="T2586" i="10"/>
  <c r="S2596" i="10"/>
  <c r="T2618" i="10"/>
  <c r="S2641" i="10"/>
  <c r="S2653" i="10"/>
  <c r="T2682" i="10"/>
  <c r="P2694" i="10"/>
  <c r="T2694" i="10" s="1"/>
  <c r="S2694" i="10"/>
  <c r="S2706" i="10"/>
  <c r="S2717" i="10"/>
  <c r="T2740" i="10"/>
  <c r="T2764" i="10"/>
  <c r="T2815" i="10"/>
  <c r="S2827" i="10"/>
  <c r="T2852" i="10"/>
  <c r="T3074" i="10"/>
  <c r="T2022" i="10"/>
  <c r="T2086" i="10"/>
  <c r="S2116" i="10"/>
  <c r="T2150" i="10"/>
  <c r="P2153" i="10"/>
  <c r="T2153" i="10" s="1"/>
  <c r="P2181" i="10"/>
  <c r="T2181" i="10" s="1"/>
  <c r="P2184" i="10"/>
  <c r="T2184" i="10" s="1"/>
  <c r="P2197" i="10"/>
  <c r="T2197" i="10" s="1"/>
  <c r="P2200" i="10"/>
  <c r="T2200" i="10" s="1"/>
  <c r="P2213" i="10"/>
  <c r="T2213" i="10" s="1"/>
  <c r="T2216" i="10"/>
  <c r="T2230" i="10"/>
  <c r="P2237" i="10"/>
  <c r="T2237" i="10" s="1"/>
  <c r="S2301" i="10"/>
  <c r="T2310" i="10"/>
  <c r="T2315" i="10"/>
  <c r="S2320" i="10"/>
  <c r="P2320" i="10"/>
  <c r="T2320" i="10" s="1"/>
  <c r="T2335" i="10"/>
  <c r="T2351" i="10"/>
  <c r="T2381" i="10"/>
  <c r="S2405" i="10"/>
  <c r="S2416" i="10"/>
  <c r="S2448" i="10"/>
  <c r="T2458" i="10"/>
  <c r="S2468" i="10"/>
  <c r="S2487" i="10"/>
  <c r="P2487" i="10"/>
  <c r="T2487" i="10" s="1"/>
  <c r="T2555" i="10"/>
  <c r="T2566" i="10"/>
  <c r="T2575" i="10"/>
  <c r="S2597" i="10"/>
  <c r="S2642" i="10"/>
  <c r="T2653" i="10"/>
  <c r="T2663" i="10"/>
  <c r="S2673" i="10"/>
  <c r="S2683" i="10"/>
  <c r="T2707" i="10"/>
  <c r="S2730" i="10"/>
  <c r="S2741" i="10"/>
  <c r="S2753" i="10"/>
  <c r="S2765" i="10"/>
  <c r="S2802" i="10"/>
  <c r="T2828" i="10"/>
  <c r="T2868" i="10"/>
  <c r="S2946" i="10"/>
  <c r="P2946" i="10"/>
  <c r="T2946" i="10" s="1"/>
  <c r="S3000" i="10"/>
  <c r="P1971" i="10"/>
  <c r="T1971" i="10" s="1"/>
  <c r="S1982" i="10"/>
  <c r="P2007" i="10"/>
  <c r="T2007" i="10" s="1"/>
  <c r="P2010" i="10"/>
  <c r="T2010" i="10" s="1"/>
  <c r="P2013" i="10"/>
  <c r="T2013" i="10" s="1"/>
  <c r="P2016" i="10"/>
  <c r="T2016" i="10" s="1"/>
  <c r="P2019" i="10"/>
  <c r="T2019" i="10" s="1"/>
  <c r="S2046" i="10"/>
  <c r="P2071" i="10"/>
  <c r="T2071" i="10" s="1"/>
  <c r="P2074" i="10"/>
  <c r="T2074" i="10" s="1"/>
  <c r="P2077" i="10"/>
  <c r="T2077" i="10" s="1"/>
  <c r="P2080" i="10"/>
  <c r="T2080" i="10" s="1"/>
  <c r="P2083" i="10"/>
  <c r="T2083" i="10" s="1"/>
  <c r="S2110" i="10"/>
  <c r="P2135" i="10"/>
  <c r="T2135" i="10" s="1"/>
  <c r="P2138" i="10"/>
  <c r="T2138" i="10" s="1"/>
  <c r="P2141" i="10"/>
  <c r="T2141" i="10" s="1"/>
  <c r="P2144" i="10"/>
  <c r="T2144" i="10" s="1"/>
  <c r="P2147" i="10"/>
  <c r="T2147" i="10" s="1"/>
  <c r="P2178" i="10"/>
  <c r="T2178" i="10" s="1"/>
  <c r="P2194" i="10"/>
  <c r="T2194" i="10" s="1"/>
  <c r="P2210" i="10"/>
  <c r="T2210" i="10" s="1"/>
  <c r="T2270" i="10"/>
  <c r="P2274" i="10"/>
  <c r="T2274" i="10" s="1"/>
  <c r="S2281" i="10"/>
  <c r="S2293" i="10"/>
  <c r="P2306" i="10"/>
  <c r="T2306" i="10" s="1"/>
  <c r="T2346" i="10"/>
  <c r="S2368" i="10"/>
  <c r="P2368" i="10"/>
  <c r="T2368" i="10" s="1"/>
  <c r="T2374" i="10"/>
  <c r="T2388" i="10"/>
  <c r="T2396" i="10"/>
  <c r="S2417" i="10"/>
  <c r="P2417" i="10"/>
  <c r="T2417" i="10" s="1"/>
  <c r="T2428" i="10"/>
  <c r="T2439" i="10"/>
  <c r="T2468" i="10"/>
  <c r="S2488" i="10"/>
  <c r="S2497" i="10"/>
  <c r="T2546" i="10"/>
  <c r="S2576" i="10"/>
  <c r="T2607" i="10"/>
  <c r="T2619" i="10"/>
  <c r="T2629" i="10"/>
  <c r="S2643" i="10"/>
  <c r="P2643" i="10"/>
  <c r="T2643" i="10" s="1"/>
  <c r="T2664" i="10"/>
  <c r="S2731" i="10"/>
  <c r="T2742" i="10"/>
  <c r="S2754" i="10"/>
  <c r="S2778" i="10"/>
  <c r="S2803" i="10"/>
  <c r="T2829" i="10"/>
  <c r="T1998" i="10"/>
  <c r="T2062" i="10"/>
  <c r="T2126" i="10"/>
  <c r="S2156" i="10"/>
  <c r="T2302" i="10"/>
  <c r="T2311" i="10"/>
  <c r="T2357" i="10"/>
  <c r="T2363" i="10"/>
  <c r="S2381" i="10"/>
  <c r="T2406" i="10"/>
  <c r="S2418" i="10"/>
  <c r="S2429" i="10"/>
  <c r="S2440" i="10"/>
  <c r="S2449" i="10"/>
  <c r="S2469" i="10"/>
  <c r="S2489" i="10"/>
  <c r="T2498" i="10"/>
  <c r="T2507" i="10"/>
  <c r="T2517" i="10"/>
  <c r="T2527" i="10"/>
  <c r="T2556" i="10"/>
  <c r="T2567" i="10"/>
  <c r="S2577" i="10"/>
  <c r="S2608" i="10"/>
  <c r="T2620" i="10"/>
  <c r="T2644" i="10"/>
  <c r="T2655" i="10"/>
  <c r="T2674" i="10"/>
  <c r="T2719" i="10"/>
  <c r="T2754" i="10"/>
  <c r="S2779" i="10"/>
  <c r="P2779" i="10"/>
  <c r="T2779" i="10" s="1"/>
  <c r="T2804" i="10"/>
  <c r="T2842" i="10"/>
  <c r="S3282" i="10"/>
  <c r="S2022" i="10"/>
  <c r="S2086" i="10"/>
  <c r="S2150" i="10"/>
  <c r="S2220" i="10"/>
  <c r="P2227" i="10"/>
  <c r="T2227" i="10" s="1"/>
  <c r="S2248" i="10"/>
  <c r="S2255" i="10"/>
  <c r="P2259" i="10"/>
  <c r="T2259" i="10" s="1"/>
  <c r="T2278" i="10"/>
  <c r="T2294" i="10"/>
  <c r="T2321" i="10"/>
  <c r="S2363" i="10"/>
  <c r="S2369" i="10"/>
  <c r="P2369" i="10"/>
  <c r="T2369" i="10" s="1"/>
  <c r="T2375" i="10"/>
  <c r="S2389" i="10"/>
  <c r="P2389" i="10"/>
  <c r="T2389" i="10" s="1"/>
  <c r="S2397" i="10"/>
  <c r="P2397" i="10"/>
  <c r="T2397" i="10" s="1"/>
  <c r="T2419" i="10"/>
  <c r="T2430" i="10"/>
  <c r="T2441" i="10"/>
  <c r="S2450" i="10"/>
  <c r="P2450" i="10"/>
  <c r="T2450" i="10" s="1"/>
  <c r="S2508" i="10"/>
  <c r="S2528" i="10"/>
  <c r="T2537" i="10"/>
  <c r="T2547" i="10"/>
  <c r="S2557" i="10"/>
  <c r="S2568" i="10"/>
  <c r="S2578" i="10"/>
  <c r="P2578" i="10"/>
  <c r="T2578" i="10" s="1"/>
  <c r="S2588" i="10"/>
  <c r="T2609" i="10"/>
  <c r="S2631" i="10"/>
  <c r="P2631" i="10"/>
  <c r="T2631" i="10" s="1"/>
  <c r="S2645" i="10"/>
  <c r="T2665" i="10"/>
  <c r="T2697" i="10"/>
  <c r="T2732" i="10"/>
  <c r="S2755" i="10"/>
  <c r="T2884" i="10"/>
  <c r="T1926" i="10"/>
  <c r="S2004" i="10"/>
  <c r="T2038" i="10"/>
  <c r="S2068" i="10"/>
  <c r="T2102" i="10"/>
  <c r="S2132" i="10"/>
  <c r="T2166" i="10"/>
  <c r="S2224" i="10"/>
  <c r="S2241" i="10"/>
  <c r="P2248" i="10"/>
  <c r="T2248" i="10" s="1"/>
  <c r="T2286" i="10"/>
  <c r="S2321" i="10"/>
  <c r="T2326" i="10"/>
  <c r="S2336" i="10"/>
  <c r="P2336" i="10"/>
  <c r="T2336" i="10" s="1"/>
  <c r="S2341" i="10"/>
  <c r="S2352" i="10"/>
  <c r="P2352" i="10"/>
  <c r="T2352" i="10" s="1"/>
  <c r="S2357" i="10"/>
  <c r="T2382" i="10"/>
  <c r="T2407" i="10"/>
  <c r="S2451" i="10"/>
  <c r="S2460" i="10"/>
  <c r="S2548" i="10"/>
  <c r="P2558" i="10"/>
  <c r="T2558" i="10" s="1"/>
  <c r="S2558" i="10"/>
  <c r="T2569" i="10"/>
  <c r="S2579" i="10"/>
  <c r="T2589" i="10"/>
  <c r="T2599" i="10"/>
  <c r="P2646" i="10"/>
  <c r="T2646" i="10" s="1"/>
  <c r="S2646" i="10"/>
  <c r="S2656" i="10"/>
  <c r="T2709" i="10"/>
  <c r="T2721" i="10"/>
  <c r="S2733" i="10"/>
  <c r="S2781" i="10"/>
  <c r="T2805" i="10"/>
  <c r="T2831" i="10"/>
  <c r="S2843" i="10"/>
  <c r="T2911" i="10"/>
  <c r="S2937" i="10"/>
  <c r="P2937" i="10"/>
  <c r="T2937" i="10" s="1"/>
  <c r="S3128" i="10"/>
  <c r="S2441" i="10"/>
  <c r="S2458" i="10"/>
  <c r="S2495" i="10"/>
  <c r="S2512" i="10"/>
  <c r="S2532" i="10"/>
  <c r="S2549" i="10"/>
  <c r="S2569" i="10"/>
  <c r="S2586" i="10"/>
  <c r="S2664" i="10"/>
  <c r="S2674" i="10"/>
  <c r="T2718" i="10"/>
  <c r="T2838" i="10"/>
  <c r="S2848" i="10"/>
  <c r="P2848" i="10"/>
  <c r="T2848" i="10" s="1"/>
  <c r="T2891" i="10"/>
  <c r="S2897" i="10"/>
  <c r="P2897" i="10"/>
  <c r="T2897" i="10" s="1"/>
  <c r="S2929" i="10"/>
  <c r="P2929" i="10"/>
  <c r="T2929" i="10" s="1"/>
  <c r="S2938" i="10"/>
  <c r="P2938" i="10"/>
  <c r="T2938" i="10" s="1"/>
  <c r="T2947" i="10"/>
  <c r="S2965" i="10"/>
  <c r="S2992" i="10"/>
  <c r="T3000" i="10"/>
  <c r="T3008" i="10"/>
  <c r="T3016" i="10"/>
  <c r="T3024" i="10"/>
  <c r="T3032" i="10"/>
  <c r="S3040" i="10"/>
  <c r="T3063" i="10"/>
  <c r="S3086" i="10"/>
  <c r="T3097" i="10"/>
  <c r="T3108" i="10"/>
  <c r="S3140" i="10"/>
  <c r="S3151" i="10"/>
  <c r="S3229" i="10"/>
  <c r="S3271" i="10"/>
  <c r="S3294" i="10"/>
  <c r="T3324" i="10"/>
  <c r="P3371" i="10"/>
  <c r="T3371" i="10" s="1"/>
  <c r="S3371" i="10"/>
  <c r="S3465" i="10"/>
  <c r="T2622" i="10"/>
  <c r="T2678" i="10"/>
  <c r="P2691" i="10"/>
  <c r="T2691" i="10" s="1"/>
  <c r="P2753" i="10"/>
  <c r="T2753" i="10" s="1"/>
  <c r="S2800" i="10"/>
  <c r="S2817" i="10"/>
  <c r="P2817" i="10"/>
  <c r="T2817" i="10" s="1"/>
  <c r="P2843" i="10"/>
  <c r="T2843" i="10" s="1"/>
  <c r="P2866" i="10"/>
  <c r="T2866" i="10" s="1"/>
  <c r="T2878" i="10"/>
  <c r="S2891" i="10"/>
  <c r="S2898" i="10"/>
  <c r="S2904" i="10"/>
  <c r="S2920" i="10"/>
  <c r="S2930" i="10"/>
  <c r="P2930" i="10"/>
  <c r="T2930" i="10" s="1"/>
  <c r="T2939" i="10"/>
  <c r="T2966" i="10"/>
  <c r="S2984" i="10"/>
  <c r="T2992" i="10"/>
  <c r="S3001" i="10"/>
  <c r="P3001" i="10"/>
  <c r="T3001" i="10" s="1"/>
  <c r="S3009" i="10"/>
  <c r="P3009" i="10"/>
  <c r="T3009" i="10" s="1"/>
  <c r="S3017" i="10"/>
  <c r="P3017" i="10"/>
  <c r="T3017" i="10" s="1"/>
  <c r="S3025" i="10"/>
  <c r="P3025" i="10"/>
  <c r="T3025" i="10" s="1"/>
  <c r="S3033" i="10"/>
  <c r="P3033" i="10"/>
  <c r="T3033" i="10" s="1"/>
  <c r="T3040" i="10"/>
  <c r="S3048" i="10"/>
  <c r="S3064" i="10"/>
  <c r="S3098" i="10"/>
  <c r="T3118" i="10"/>
  <c r="T3141" i="10"/>
  <c r="S3152" i="10"/>
  <c r="T3174" i="10"/>
  <c r="T3184" i="10"/>
  <c r="T3196" i="10"/>
  <c r="S3218" i="10"/>
  <c r="T3239" i="10"/>
  <c r="S3250" i="10"/>
  <c r="T3272" i="10"/>
  <c r="S3284" i="10"/>
  <c r="T3348" i="10"/>
  <c r="T3392" i="10"/>
  <c r="T3613" i="10"/>
  <c r="T3647" i="10"/>
  <c r="S2668" i="10"/>
  <c r="P2688" i="10"/>
  <c r="T2688" i="10" s="1"/>
  <c r="P2698" i="10"/>
  <c r="T2698" i="10" s="1"/>
  <c r="P2722" i="10"/>
  <c r="T2722" i="10" s="1"/>
  <c r="S2732" i="10"/>
  <c r="P2757" i="10"/>
  <c r="T2757" i="10" s="1"/>
  <c r="S2768" i="10"/>
  <c r="P2800" i="10"/>
  <c r="T2800" i="10" s="1"/>
  <c r="T2830" i="10"/>
  <c r="T2854" i="10"/>
  <c r="S2872" i="10"/>
  <c r="P2872" i="10"/>
  <c r="T2872" i="10" s="1"/>
  <c r="T2885" i="10"/>
  <c r="P2898" i="10"/>
  <c r="T2898" i="10" s="1"/>
  <c r="S2912" i="10"/>
  <c r="S2921" i="10"/>
  <c r="P2921" i="10"/>
  <c r="T2921" i="10" s="1"/>
  <c r="T2931" i="10"/>
  <c r="T2984" i="10"/>
  <c r="S2993" i="10"/>
  <c r="P2993" i="10"/>
  <c r="T2993" i="10" s="1"/>
  <c r="S3002" i="10"/>
  <c r="S3010" i="10"/>
  <c r="S3018" i="10"/>
  <c r="S3026" i="10"/>
  <c r="S3034" i="10"/>
  <c r="S3041" i="10"/>
  <c r="P3041" i="10"/>
  <c r="T3041" i="10" s="1"/>
  <c r="T3048" i="10"/>
  <c r="S3056" i="10"/>
  <c r="S3076" i="10"/>
  <c r="S3119" i="10"/>
  <c r="T3130" i="10"/>
  <c r="T3164" i="10"/>
  <c r="S3207" i="10"/>
  <c r="S3230" i="10"/>
  <c r="P3230" i="10"/>
  <c r="T3230" i="10" s="1"/>
  <c r="S3240" i="10"/>
  <c r="T3284" i="10"/>
  <c r="S3304" i="10"/>
  <c r="S3314" i="10"/>
  <c r="S3360" i="10"/>
  <c r="T2496" i="10"/>
  <c r="T2662" i="10"/>
  <c r="T2729" i="10"/>
  <c r="S2736" i="10"/>
  <c r="T2768" i="10"/>
  <c r="S2776" i="10"/>
  <c r="S2784" i="10"/>
  <c r="S2792" i="10"/>
  <c r="S2809" i="10"/>
  <c r="P2809" i="10"/>
  <c r="T2809" i="10" s="1"/>
  <c r="S2849" i="10"/>
  <c r="P2849" i="10"/>
  <c r="T2849" i="10" s="1"/>
  <c r="T2879" i="10"/>
  <c r="S2905" i="10"/>
  <c r="P2905" i="10"/>
  <c r="T2905" i="10" s="1"/>
  <c r="S2922" i="10"/>
  <c r="P2922" i="10"/>
  <c r="T2922" i="10" s="1"/>
  <c r="S2957" i="10"/>
  <c r="S2976" i="10"/>
  <c r="S2985" i="10"/>
  <c r="P2985" i="10"/>
  <c r="T2985" i="10" s="1"/>
  <c r="S2994" i="10"/>
  <c r="T3034" i="10"/>
  <c r="S3042" i="10"/>
  <c r="S3049" i="10"/>
  <c r="P3049" i="10"/>
  <c r="T3049" i="10" s="1"/>
  <c r="T3056" i="10"/>
  <c r="T3077" i="10"/>
  <c r="S3087" i="10"/>
  <c r="S3165" i="10"/>
  <c r="T3175" i="10"/>
  <c r="S3186" i="10"/>
  <c r="T3197" i="10"/>
  <c r="T3208" i="10"/>
  <c r="S3220" i="10"/>
  <c r="S3231" i="10"/>
  <c r="T3240" i="10"/>
  <c r="S3262" i="10"/>
  <c r="P3285" i="10"/>
  <c r="T3285" i="10" s="1"/>
  <c r="S3285" i="10"/>
  <c r="S3336" i="10"/>
  <c r="T3360" i="10"/>
  <c r="T3603" i="10"/>
  <c r="S3694" i="10"/>
  <c r="P3694" i="10"/>
  <c r="T3694" i="10" s="1"/>
  <c r="T2536" i="10"/>
  <c r="T2656" i="10"/>
  <c r="T2672" i="10"/>
  <c r="T2705" i="10"/>
  <c r="S2712" i="10"/>
  <c r="T2736" i="10"/>
  <c r="T2750" i="10"/>
  <c r="T2761" i="10"/>
  <c r="T2776" i="10"/>
  <c r="T2784" i="10"/>
  <c r="T2792" i="10"/>
  <c r="T2822" i="10"/>
  <c r="T2855" i="10"/>
  <c r="T2861" i="10"/>
  <c r="T2867" i="10"/>
  <c r="S2873" i="10"/>
  <c r="P2873" i="10"/>
  <c r="T2873" i="10" s="1"/>
  <c r="T2886" i="10"/>
  <c r="T2899" i="10"/>
  <c r="S2906" i="10"/>
  <c r="P2906" i="10"/>
  <c r="T2906" i="10" s="1"/>
  <c r="S2913" i="10"/>
  <c r="P2913" i="10"/>
  <c r="T2913" i="10" s="1"/>
  <c r="T2923" i="10"/>
  <c r="T2958" i="10"/>
  <c r="T2976" i="10"/>
  <c r="S2986" i="10"/>
  <c r="T2995" i="10"/>
  <c r="T3042" i="10"/>
  <c r="S3050" i="10"/>
  <c r="S3057" i="10"/>
  <c r="P3057" i="10"/>
  <c r="T3057" i="10" s="1"/>
  <c r="T3066" i="10"/>
  <c r="S3088" i="10"/>
  <c r="T3110" i="10"/>
  <c r="T3120" i="10"/>
  <c r="T3132" i="10"/>
  <c r="S3154" i="10"/>
  <c r="S3166" i="10"/>
  <c r="P3166" i="10"/>
  <c r="T3166" i="10" s="1"/>
  <c r="S3176" i="10"/>
  <c r="S3198" i="10"/>
  <c r="T3231" i="10"/>
  <c r="T3241" i="10"/>
  <c r="T3252" i="10"/>
  <c r="T3263" i="10"/>
  <c r="S3274" i="10"/>
  <c r="S3361" i="10"/>
  <c r="P3361" i="10"/>
  <c r="T3361" i="10" s="1"/>
  <c r="S3384" i="10"/>
  <c r="S3490" i="10"/>
  <c r="T3563" i="10"/>
  <c r="T2448" i="10"/>
  <c r="P2576" i="10"/>
  <c r="T2576" i="10" s="1"/>
  <c r="P2596" i="10"/>
  <c r="T2596" i="10" s="1"/>
  <c r="T2638" i="10"/>
  <c r="P2641" i="10"/>
  <c r="T2641" i="10" s="1"/>
  <c r="P2669" i="10"/>
  <c r="T2669" i="10" s="1"/>
  <c r="P2712" i="10"/>
  <c r="T2712" i="10" s="1"/>
  <c r="T2726" i="10"/>
  <c r="P2733" i="10"/>
  <c r="T2733" i="10" s="1"/>
  <c r="P2765" i="10"/>
  <c r="T2765" i="10" s="1"/>
  <c r="P2797" i="10"/>
  <c r="T2797" i="10" s="1"/>
  <c r="S2801" i="10"/>
  <c r="P2801" i="10"/>
  <c r="T2801" i="10" s="1"/>
  <c r="P2810" i="10"/>
  <c r="T2810" i="10" s="1"/>
  <c r="P2835" i="10"/>
  <c r="T2835" i="10" s="1"/>
  <c r="P2850" i="10"/>
  <c r="T2850" i="10" s="1"/>
  <c r="S2867" i="10"/>
  <c r="S2899" i="10"/>
  <c r="S2914" i="10"/>
  <c r="P2914" i="10"/>
  <c r="T2914" i="10" s="1"/>
  <c r="S2949" i="10"/>
  <c r="S2968" i="10"/>
  <c r="S2977" i="10"/>
  <c r="P2977" i="10"/>
  <c r="T2977" i="10" s="1"/>
  <c r="T2987" i="10"/>
  <c r="T3050" i="10"/>
  <c r="S3058" i="10"/>
  <c r="T3100" i="10"/>
  <c r="S3143" i="10"/>
  <c r="T3176" i="10"/>
  <c r="T3198" i="10"/>
  <c r="S3221" i="10"/>
  <c r="S3232" i="10"/>
  <c r="S3253" i="10"/>
  <c r="T3286" i="10"/>
  <c r="S3306" i="10"/>
  <c r="T3316" i="10"/>
  <c r="T3338" i="10"/>
  <c r="T3362" i="10"/>
  <c r="T3384" i="10"/>
  <c r="P2418" i="10"/>
  <c r="T2418" i="10" s="1"/>
  <c r="P2426" i="10"/>
  <c r="T2426" i="10" s="1"/>
  <c r="P2434" i="10"/>
  <c r="T2434" i="10" s="1"/>
  <c r="P2451" i="10"/>
  <c r="T2451" i="10" s="1"/>
  <c r="P2471" i="10"/>
  <c r="T2471" i="10" s="1"/>
  <c r="P2488" i="10"/>
  <c r="T2488" i="10" s="1"/>
  <c r="P2508" i="10"/>
  <c r="T2508" i="10" s="1"/>
  <c r="P2525" i="10"/>
  <c r="T2525" i="10" s="1"/>
  <c r="T2632" i="10"/>
  <c r="T2702" i="10"/>
  <c r="T2814" i="10"/>
  <c r="S2861" i="10"/>
  <c r="T2874" i="10"/>
  <c r="T2887" i="10"/>
  <c r="T2893" i="10"/>
  <c r="T2907" i="10"/>
  <c r="S2941" i="10"/>
  <c r="T2950" i="10"/>
  <c r="T2968" i="10"/>
  <c r="S2978" i="10"/>
  <c r="T3058" i="10"/>
  <c r="T3068" i="10"/>
  <c r="S3101" i="10"/>
  <c r="T3111" i="10"/>
  <c r="S3122" i="10"/>
  <c r="T3133" i="10"/>
  <c r="T3144" i="10"/>
  <c r="S3156" i="10"/>
  <c r="T3167" i="10"/>
  <c r="T3177" i="10"/>
  <c r="T3188" i="10"/>
  <c r="T3199" i="10"/>
  <c r="S3210" i="10"/>
  <c r="S3222" i="10"/>
  <c r="T3232" i="10"/>
  <c r="T3242" i="10"/>
  <c r="T3254" i="10"/>
  <c r="S3385" i="10"/>
  <c r="P2437" i="10"/>
  <c r="T2437" i="10" s="1"/>
  <c r="P2474" i="10"/>
  <c r="T2474" i="10" s="1"/>
  <c r="P2511" i="10"/>
  <c r="T2511" i="10" s="1"/>
  <c r="P2528" i="10"/>
  <c r="T2528" i="10" s="1"/>
  <c r="P2548" i="10"/>
  <c r="T2548" i="10" s="1"/>
  <c r="P2565" i="10"/>
  <c r="T2565" i="10" s="1"/>
  <c r="P2585" i="10"/>
  <c r="T2585" i="10" s="1"/>
  <c r="P2602" i="10"/>
  <c r="T2602" i="10" s="1"/>
  <c r="T2614" i="10"/>
  <c r="S2644" i="10"/>
  <c r="P2689" i="10"/>
  <c r="T2689" i="10" s="1"/>
  <c r="S2719" i="10"/>
  <c r="P2730" i="10"/>
  <c r="T2730" i="10" s="1"/>
  <c r="P2747" i="10"/>
  <c r="T2747" i="10" s="1"/>
  <c r="T2758" i="10"/>
  <c r="P2762" i="10"/>
  <c r="T2762" i="10" s="1"/>
  <c r="P2769" i="10"/>
  <c r="T2769" i="10" s="1"/>
  <c r="P2773" i="10"/>
  <c r="T2773" i="10" s="1"/>
  <c r="T2777" i="10"/>
  <c r="P2781" i="10"/>
  <c r="T2781" i="10" s="1"/>
  <c r="T2785" i="10"/>
  <c r="P2789" i="10"/>
  <c r="T2789" i="10" s="1"/>
  <c r="S2793" i="10"/>
  <c r="P2793" i="10"/>
  <c r="T2793" i="10" s="1"/>
  <c r="P2802" i="10"/>
  <c r="T2802" i="10" s="1"/>
  <c r="P2827" i="10"/>
  <c r="T2827" i="10" s="1"/>
  <c r="S2840" i="10"/>
  <c r="T2862" i="10"/>
  <c r="S2880" i="10"/>
  <c r="S2893" i="10"/>
  <c r="S2907" i="10"/>
  <c r="T2915" i="10"/>
  <c r="S2933" i="10"/>
  <c r="T2942" i="10"/>
  <c r="S2969" i="10"/>
  <c r="P2969" i="10"/>
  <c r="T2969" i="10" s="1"/>
  <c r="T2979" i="10"/>
  <c r="S3079" i="10"/>
  <c r="S3090" i="10"/>
  <c r="S3102" i="10"/>
  <c r="P3102" i="10"/>
  <c r="T3102" i="10" s="1"/>
  <c r="S3112" i="10"/>
  <c r="S3168" i="10"/>
  <c r="S3189" i="10"/>
  <c r="S3223" i="10"/>
  <c r="P3233" i="10"/>
  <c r="T3233" i="10" s="1"/>
  <c r="S3233" i="10"/>
  <c r="S3276" i="10"/>
  <c r="S3298" i="10"/>
  <c r="S3318" i="10"/>
  <c r="T3386" i="10"/>
  <c r="T3417" i="10"/>
  <c r="P2405" i="10"/>
  <c r="T2405" i="10" s="1"/>
  <c r="P2413" i="10"/>
  <c r="T2413" i="10" s="1"/>
  <c r="P2421" i="10"/>
  <c r="T2421" i="10" s="1"/>
  <c r="P2429" i="10"/>
  <c r="T2429" i="10" s="1"/>
  <c r="P2440" i="10"/>
  <c r="T2440" i="10" s="1"/>
  <c r="P2460" i="10"/>
  <c r="T2460" i="10" s="1"/>
  <c r="P2477" i="10"/>
  <c r="T2477" i="10" s="1"/>
  <c r="P2497" i="10"/>
  <c r="T2497" i="10" s="1"/>
  <c r="P2514" i="10"/>
  <c r="T2514" i="10" s="1"/>
  <c r="P2531" i="10"/>
  <c r="T2531" i="10" s="1"/>
  <c r="S2542" i="10"/>
  <c r="P2551" i="10"/>
  <c r="T2551" i="10" s="1"/>
  <c r="P2568" i="10"/>
  <c r="T2568" i="10" s="1"/>
  <c r="P2588" i="10"/>
  <c r="T2588" i="10" s="1"/>
  <c r="P2605" i="10"/>
  <c r="T2605" i="10" s="1"/>
  <c r="P2608" i="10"/>
  <c r="T2608" i="10" s="1"/>
  <c r="P2611" i="10"/>
  <c r="T2611" i="10" s="1"/>
  <c r="S2638" i="10"/>
  <c r="S2679" i="10"/>
  <c r="T2686" i="10"/>
  <c r="P2699" i="10"/>
  <c r="T2699" i="10" s="1"/>
  <c r="P2706" i="10"/>
  <c r="T2706" i="10" s="1"/>
  <c r="S2716" i="10"/>
  <c r="P2723" i="10"/>
  <c r="T2723" i="10" s="1"/>
  <c r="P2737" i="10"/>
  <c r="T2737" i="10" s="1"/>
  <c r="S2744" i="10"/>
  <c r="S2777" i="10"/>
  <c r="S2785" i="10"/>
  <c r="T2806" i="10"/>
  <c r="P2840" i="10"/>
  <c r="T2840" i="10" s="1"/>
  <c r="S2845" i="10"/>
  <c r="S2856" i="10"/>
  <c r="P2856" i="10"/>
  <c r="T2856" i="10" s="1"/>
  <c r="T2894" i="10"/>
  <c r="S2915" i="10"/>
  <c r="T2934" i="10"/>
  <c r="S2960" i="10"/>
  <c r="S2970" i="10"/>
  <c r="S2997" i="10"/>
  <c r="S3005" i="10"/>
  <c r="S3013" i="10"/>
  <c r="S3021" i="10"/>
  <c r="S3029" i="10"/>
  <c r="T3069" i="10"/>
  <c r="T3080" i="10"/>
  <c r="T3134" i="10"/>
  <c r="S3157" i="10"/>
  <c r="P3169" i="10"/>
  <c r="T3169" i="10" s="1"/>
  <c r="S3169" i="10"/>
  <c r="T3178" i="10"/>
  <c r="T3200" i="10"/>
  <c r="S3234" i="10"/>
  <c r="S3244" i="10"/>
  <c r="T3255" i="10"/>
  <c r="S3277" i="10"/>
  <c r="T3308" i="10"/>
  <c r="S3376" i="10"/>
  <c r="T3449" i="10"/>
  <c r="S2454" i="10"/>
  <c r="T2480" i="10"/>
  <c r="S2582" i="10"/>
  <c r="T2654" i="10"/>
  <c r="T2673" i="10"/>
  <c r="T2696" i="10"/>
  <c r="T2713" i="10"/>
  <c r="S2720" i="10"/>
  <c r="T2744" i="10"/>
  <c r="T2819" i="10"/>
  <c r="S2832" i="10"/>
  <c r="T2851" i="10"/>
  <c r="T2863" i="10"/>
  <c r="T2869" i="10"/>
  <c r="T2875" i="10"/>
  <c r="S2881" i="10"/>
  <c r="P2881" i="10"/>
  <c r="T2881" i="10" s="1"/>
  <c r="S2925" i="10"/>
  <c r="T2960" i="10"/>
  <c r="T2971" i="10"/>
  <c r="S2989" i="10"/>
  <c r="T2997" i="10"/>
  <c r="T3005" i="10"/>
  <c r="T3013" i="10"/>
  <c r="T3021" i="10"/>
  <c r="T3029" i="10"/>
  <c r="S3037" i="10"/>
  <c r="S3092" i="10"/>
  <c r="T3103" i="10"/>
  <c r="T3113" i="10"/>
  <c r="T3124" i="10"/>
  <c r="T3135" i="10"/>
  <c r="S3146" i="10"/>
  <c r="S3158" i="10"/>
  <c r="S3212" i="10"/>
  <c r="S3224" i="10"/>
  <c r="T3234" i="10"/>
  <c r="S3256" i="10"/>
  <c r="T3266" i="10"/>
  <c r="S3278" i="10"/>
  <c r="P2408" i="10"/>
  <c r="T2408" i="10" s="1"/>
  <c r="P2416" i="10"/>
  <c r="T2416" i="10" s="1"/>
  <c r="P2424" i="10"/>
  <c r="T2424" i="10" s="1"/>
  <c r="P2432" i="10"/>
  <c r="T2432" i="10" s="1"/>
  <c r="P2449" i="10"/>
  <c r="T2449" i="10" s="1"/>
  <c r="P2466" i="10"/>
  <c r="T2466" i="10" s="1"/>
  <c r="P2483" i="10"/>
  <c r="T2483" i="10" s="1"/>
  <c r="S2494" i="10"/>
  <c r="P2503" i="10"/>
  <c r="T2503" i="10" s="1"/>
  <c r="P2520" i="10"/>
  <c r="T2520" i="10" s="1"/>
  <c r="P2540" i="10"/>
  <c r="T2540" i="10" s="1"/>
  <c r="P2557" i="10"/>
  <c r="T2557" i="10" s="1"/>
  <c r="P2577" i="10"/>
  <c r="T2577" i="10" s="1"/>
  <c r="P2594" i="10"/>
  <c r="T2594" i="10" s="1"/>
  <c r="S2614" i="10"/>
  <c r="P2639" i="10"/>
  <c r="T2639" i="10" s="1"/>
  <c r="P2642" i="10"/>
  <c r="T2642" i="10" s="1"/>
  <c r="P2645" i="10"/>
  <c r="T2645" i="10" s="1"/>
  <c r="P2648" i="10"/>
  <c r="T2648" i="10" s="1"/>
  <c r="P2651" i="10"/>
  <c r="T2651" i="10" s="1"/>
  <c r="S2663" i="10"/>
  <c r="T2670" i="10"/>
  <c r="P2683" i="10"/>
  <c r="T2683" i="10" s="1"/>
  <c r="P2693" i="10"/>
  <c r="T2693" i="10" s="1"/>
  <c r="P2720" i="10"/>
  <c r="T2720" i="10" s="1"/>
  <c r="T2734" i="10"/>
  <c r="P2741" i="10"/>
  <c r="T2741" i="10" s="1"/>
  <c r="S2751" i="10"/>
  <c r="P2755" i="10"/>
  <c r="T2755" i="10" s="1"/>
  <c r="T2766" i="10"/>
  <c r="P2770" i="10"/>
  <c r="T2770" i="10" s="1"/>
  <c r="P2778" i="10"/>
  <c r="T2778" i="10" s="1"/>
  <c r="P2786" i="10"/>
  <c r="T2786" i="10" s="1"/>
  <c r="T2798" i="10"/>
  <c r="T2832" i="10"/>
  <c r="T2846" i="10"/>
  <c r="S2857" i="10"/>
  <c r="P2857" i="10"/>
  <c r="T2857" i="10" s="1"/>
  <c r="S2882" i="10"/>
  <c r="S2888" i="10"/>
  <c r="T2895" i="10"/>
  <c r="T2901" i="10"/>
  <c r="T2926" i="10"/>
  <c r="S2961" i="10"/>
  <c r="P2961" i="10"/>
  <c r="T2961" i="10" s="1"/>
  <c r="T2989" i="10"/>
  <c r="T3037" i="10"/>
  <c r="S3045" i="10"/>
  <c r="T3070" i="10"/>
  <c r="S3104" i="10"/>
  <c r="S3125" i="10"/>
  <c r="S3159" i="10"/>
  <c r="T3170" i="10"/>
  <c r="S3180" i="10"/>
  <c r="T3202" i="10"/>
  <c r="S3213" i="10"/>
  <c r="T3225" i="10"/>
  <c r="T3245" i="10"/>
  <c r="S3300" i="10"/>
  <c r="S3342" i="10"/>
  <c r="T3354" i="10"/>
  <c r="T3366" i="10"/>
  <c r="T3378" i="10"/>
  <c r="P2543" i="10"/>
  <c r="T2543" i="10" s="1"/>
  <c r="P2560" i="10"/>
  <c r="T2560" i="10" s="1"/>
  <c r="P2580" i="10"/>
  <c r="T2580" i="10" s="1"/>
  <c r="T2630" i="10"/>
  <c r="P2633" i="10"/>
  <c r="T2633" i="10" s="1"/>
  <c r="S2660" i="10"/>
  <c r="P2680" i="10"/>
  <c r="T2680" i="10" s="1"/>
  <c r="S2686" i="10"/>
  <c r="P2690" i="10"/>
  <c r="T2690" i="10" s="1"/>
  <c r="T2710" i="10"/>
  <c r="P2717" i="10"/>
  <c r="T2717" i="10" s="1"/>
  <c r="P2811" i="10"/>
  <c r="T2811" i="10" s="1"/>
  <c r="S2824" i="10"/>
  <c r="P2837" i="10"/>
  <c r="T2837" i="10" s="1"/>
  <c r="S2841" i="10"/>
  <c r="P2841" i="10"/>
  <c r="T2841" i="10" s="1"/>
  <c r="S2869" i="10"/>
  <c r="P2882" i="10"/>
  <c r="T2882" i="10" s="1"/>
  <c r="T2909" i="10"/>
  <c r="S2952" i="10"/>
  <c r="S2962" i="10"/>
  <c r="S2981" i="10"/>
  <c r="T3045" i="10"/>
  <c r="S3053" i="10"/>
  <c r="T3071" i="10"/>
  <c r="S3082" i="10"/>
  <c r="S3093" i="10"/>
  <c r="P3105" i="10"/>
  <c r="T3105" i="10" s="1"/>
  <c r="S3105" i="10"/>
  <c r="T3114" i="10"/>
  <c r="T3136" i="10"/>
  <c r="T3191" i="10"/>
  <c r="S3214" i="10"/>
  <c r="S3226" i="10"/>
  <c r="S3279" i="10"/>
  <c r="T3300" i="10"/>
  <c r="S3320" i="10"/>
  <c r="T3547" i="10"/>
  <c r="T3754" i="10"/>
  <c r="S2446" i="10"/>
  <c r="T2472" i="10"/>
  <c r="S2574" i="10"/>
  <c r="T2600" i="10"/>
  <c r="T2624" i="10"/>
  <c r="S2654" i="10"/>
  <c r="S2727" i="10"/>
  <c r="S2752" i="10"/>
  <c r="T2774" i="10"/>
  <c r="T2782" i="10"/>
  <c r="T2790" i="10"/>
  <c r="P2824" i="10"/>
  <c r="T2824" i="10" s="1"/>
  <c r="T2847" i="10"/>
  <c r="P2858" i="10"/>
  <c r="T2858" i="10" s="1"/>
  <c r="T2870" i="10"/>
  <c r="S2889" i="10"/>
  <c r="P2889" i="10"/>
  <c r="T2889" i="10" s="1"/>
  <c r="T2902" i="10"/>
  <c r="S2909" i="10"/>
  <c r="S2917" i="10"/>
  <c r="T2927" i="10"/>
  <c r="S2944" i="10"/>
  <c r="T2952" i="10"/>
  <c r="T2963" i="10"/>
  <c r="T2981" i="10"/>
  <c r="T3053" i="10"/>
  <c r="S3061" i="10"/>
  <c r="S3094" i="10"/>
  <c r="S3148" i="10"/>
  <c r="S3160" i="10"/>
  <c r="T3181" i="10"/>
  <c r="S3192" i="10"/>
  <c r="T3236" i="10"/>
  <c r="T3246" i="10"/>
  <c r="S3268" i="10"/>
  <c r="S3280" i="10"/>
  <c r="S3290" i="10"/>
  <c r="T3473" i="10"/>
  <c r="S3506" i="10"/>
  <c r="P3506" i="10"/>
  <c r="T3506" i="10" s="1"/>
  <c r="S2486" i="10"/>
  <c r="T2606" i="10"/>
  <c r="S2636" i="10"/>
  <c r="S2670" i="10"/>
  <c r="S2703" i="10"/>
  <c r="S2724" i="10"/>
  <c r="P2731" i="10"/>
  <c r="T2731" i="10" s="1"/>
  <c r="P2752" i="10"/>
  <c r="T2752" i="10" s="1"/>
  <c r="S2759" i="10"/>
  <c r="P2763" i="10"/>
  <c r="T2763" i="10" s="1"/>
  <c r="P2803" i="10"/>
  <c r="T2803" i="10" s="1"/>
  <c r="S2816" i="10"/>
  <c r="S2833" i="10"/>
  <c r="P2833" i="10"/>
  <c r="T2833" i="10" s="1"/>
  <c r="S2864" i="10"/>
  <c r="P2864" i="10"/>
  <c r="T2864" i="10" s="1"/>
  <c r="T2883" i="10"/>
  <c r="S2890" i="10"/>
  <c r="T2910" i="10"/>
  <c r="T2918" i="10"/>
  <c r="S2936" i="10"/>
  <c r="T2944" i="10"/>
  <c r="S2953" i="10"/>
  <c r="P2953" i="10"/>
  <c r="T2953" i="10" s="1"/>
  <c r="S2973" i="10"/>
  <c r="T2982" i="10"/>
  <c r="T3072" i="10"/>
  <c r="S3095" i="10"/>
  <c r="T3106" i="10"/>
  <c r="S3116" i="10"/>
  <c r="T3138" i="10"/>
  <c r="S3149" i="10"/>
  <c r="T3161" i="10"/>
  <c r="T3172" i="10"/>
  <c r="S3204" i="10"/>
  <c r="S3215" i="10"/>
  <c r="S3247" i="10"/>
  <c r="T3269" i="10"/>
  <c r="T3322" i="10"/>
  <c r="S3344" i="10"/>
  <c r="P3344" i="10"/>
  <c r="T3344" i="10" s="1"/>
  <c r="P3357" i="10"/>
  <c r="T3357" i="10" s="1"/>
  <c r="S3357" i="10"/>
  <c r="S3368" i="10"/>
  <c r="T3390" i="10"/>
  <c r="T3442" i="10"/>
  <c r="S3656" i="10"/>
  <c r="S2526" i="10"/>
  <c r="S2630" i="10"/>
  <c r="S2700" i="10"/>
  <c r="S2728" i="10"/>
  <c r="P2816" i="10"/>
  <c r="T2816" i="10" s="1"/>
  <c r="T2871" i="10"/>
  <c r="T2877" i="10"/>
  <c r="S2883" i="10"/>
  <c r="P2890" i="10"/>
  <c r="T2890" i="10" s="1"/>
  <c r="S2896" i="10"/>
  <c r="T2903" i="10"/>
  <c r="S2928" i="10"/>
  <c r="T2936" i="10"/>
  <c r="S2945" i="10"/>
  <c r="P2945" i="10"/>
  <c r="T2945" i="10" s="1"/>
  <c r="S2954" i="10"/>
  <c r="T2973" i="10"/>
  <c r="T3062" i="10"/>
  <c r="S3084" i="10"/>
  <c r="T3127" i="10"/>
  <c r="S3150" i="10"/>
  <c r="S3162" i="10"/>
  <c r="T3182" i="10"/>
  <c r="T3205" i="10"/>
  <c r="S3216" i="10"/>
  <c r="S3228" i="10"/>
  <c r="S3292" i="10"/>
  <c r="P3292" i="10"/>
  <c r="T3292" i="10" s="1"/>
  <c r="T3099" i="10"/>
  <c r="T3163" i="10"/>
  <c r="T3227" i="10"/>
  <c r="T3299" i="10"/>
  <c r="T3340" i="10"/>
  <c r="T3381" i="10"/>
  <c r="T3396" i="10"/>
  <c r="S3401" i="10"/>
  <c r="T3407" i="10"/>
  <c r="S3414" i="10"/>
  <c r="S3428" i="10"/>
  <c r="T3435" i="10"/>
  <c r="T3443" i="10"/>
  <c r="S3466" i="10"/>
  <c r="T3474" i="10"/>
  <c r="T3481" i="10"/>
  <c r="T3490" i="10"/>
  <c r="T3507" i="10"/>
  <c r="P3523" i="10"/>
  <c r="T3523" i="10" s="1"/>
  <c r="S3523" i="10"/>
  <c r="S3540" i="10"/>
  <c r="T3548" i="10"/>
  <c r="T3555" i="10"/>
  <c r="S3564" i="10"/>
  <c r="S3580" i="10"/>
  <c r="P3580" i="10"/>
  <c r="T3580" i="10" s="1"/>
  <c r="S3604" i="10"/>
  <c r="T3614" i="10"/>
  <c r="T3623" i="10"/>
  <c r="T3639" i="10"/>
  <c r="S3648" i="10"/>
  <c r="S3695" i="10"/>
  <c r="S3735" i="10"/>
  <c r="S3821" i="10"/>
  <c r="T3924" i="10"/>
  <c r="T3991" i="10"/>
  <c r="S4143" i="10"/>
  <c r="S4572" i="10"/>
  <c r="P4572" i="10"/>
  <c r="T4572" i="10" s="1"/>
  <c r="S4642" i="10"/>
  <c r="T4656" i="10"/>
  <c r="P3084" i="10"/>
  <c r="T3084" i="10" s="1"/>
  <c r="P3087" i="10"/>
  <c r="T3087" i="10" s="1"/>
  <c r="P3090" i="10"/>
  <c r="T3090" i="10" s="1"/>
  <c r="P3093" i="10"/>
  <c r="T3093" i="10" s="1"/>
  <c r="P3096" i="10"/>
  <c r="T3096" i="10" s="1"/>
  <c r="P3148" i="10"/>
  <c r="T3148" i="10" s="1"/>
  <c r="P3151" i="10"/>
  <c r="T3151" i="10" s="1"/>
  <c r="P3154" i="10"/>
  <c r="T3154" i="10" s="1"/>
  <c r="P3157" i="10"/>
  <c r="T3157" i="10" s="1"/>
  <c r="P3160" i="10"/>
  <c r="T3160" i="10" s="1"/>
  <c r="P3212" i="10"/>
  <c r="T3212" i="10" s="1"/>
  <c r="P3215" i="10"/>
  <c r="T3215" i="10" s="1"/>
  <c r="P3218" i="10"/>
  <c r="T3218" i="10" s="1"/>
  <c r="P3221" i="10"/>
  <c r="T3221" i="10" s="1"/>
  <c r="P3224" i="10"/>
  <c r="T3224" i="10" s="1"/>
  <c r="P3276" i="10"/>
  <c r="T3276" i="10" s="1"/>
  <c r="P3279" i="10"/>
  <c r="T3279" i="10" s="1"/>
  <c r="P3282" i="10"/>
  <c r="T3282" i="10" s="1"/>
  <c r="P3306" i="10"/>
  <c r="T3306" i="10" s="1"/>
  <c r="S3313" i="10"/>
  <c r="P3313" i="10"/>
  <c r="T3313" i="10" s="1"/>
  <c r="P3320" i="10"/>
  <c r="T3320" i="10" s="1"/>
  <c r="T3332" i="10"/>
  <c r="P3336" i="10"/>
  <c r="T3336" i="10" s="1"/>
  <c r="P3376" i="10"/>
  <c r="T3376" i="10" s="1"/>
  <c r="T3391" i="10"/>
  <c r="S3402" i="10"/>
  <c r="P3402" i="10"/>
  <c r="T3402" i="10" s="1"/>
  <c r="S3429" i="10"/>
  <c r="S3436" i="10"/>
  <c r="T3450" i="10"/>
  <c r="P3466" i="10"/>
  <c r="T3466" i="10" s="1"/>
  <c r="S3482" i="10"/>
  <c r="T3498" i="10"/>
  <c r="P3540" i="10"/>
  <c r="T3540" i="10" s="1"/>
  <c r="S3556" i="10"/>
  <c r="T3564" i="10"/>
  <c r="S3581" i="10"/>
  <c r="P3604" i="10"/>
  <c r="T3604" i="10" s="1"/>
  <c r="T3615" i="10"/>
  <c r="T3624" i="10"/>
  <c r="S3640" i="10"/>
  <c r="P3648" i="10"/>
  <c r="T3648" i="10" s="1"/>
  <c r="T3666" i="10"/>
  <c r="S3696" i="10"/>
  <c r="S3736" i="10"/>
  <c r="T3776" i="10"/>
  <c r="T3839" i="10"/>
  <c r="T4131" i="10"/>
  <c r="T4210" i="10"/>
  <c r="T3075" i="10"/>
  <c r="T3139" i="10"/>
  <c r="T3203" i="10"/>
  <c r="T3267" i="10"/>
  <c r="S3289" i="10"/>
  <c r="P3289" i="10"/>
  <c r="T3289" i="10" s="1"/>
  <c r="S3340" i="10"/>
  <c r="T3349" i="10"/>
  <c r="S3353" i="10"/>
  <c r="P3353" i="10"/>
  <c r="T3353" i="10" s="1"/>
  <c r="S3362" i="10"/>
  <c r="T3367" i="10"/>
  <c r="S3386" i="10"/>
  <c r="T3397" i="10"/>
  <c r="T3408" i="10"/>
  <c r="S3422" i="10"/>
  <c r="P3422" i="10"/>
  <c r="T3422" i="10" s="1"/>
  <c r="P3429" i="10"/>
  <c r="T3429" i="10" s="1"/>
  <c r="T3436" i="10"/>
  <c r="P3483" i="10"/>
  <c r="T3483" i="10" s="1"/>
  <c r="S3483" i="10"/>
  <c r="T3499" i="10"/>
  <c r="T3524" i="10"/>
  <c r="S3557" i="10"/>
  <c r="T3565" i="10"/>
  <c r="T3572" i="10"/>
  <c r="T3596" i="10"/>
  <c r="S3616" i="10"/>
  <c r="T3658" i="10"/>
  <c r="S3686" i="10"/>
  <c r="P3686" i="10"/>
  <c r="T3686" i="10" s="1"/>
  <c r="T3706" i="10"/>
  <c r="T3746" i="10"/>
  <c r="S3981" i="10"/>
  <c r="T4041" i="10"/>
  <c r="S3099" i="10"/>
  <c r="S3163" i="10"/>
  <c r="S3227" i="10"/>
  <c r="T3261" i="10"/>
  <c r="S3299" i="10"/>
  <c r="T3303" i="10"/>
  <c r="T3317" i="10"/>
  <c r="T3341" i="10"/>
  <c r="S3358" i="10"/>
  <c r="T3372" i="10"/>
  <c r="S3381" i="10"/>
  <c r="T3403" i="10"/>
  <c r="T3423" i="10"/>
  <c r="S3430" i="10"/>
  <c r="T3437" i="10"/>
  <c r="S3468" i="10"/>
  <c r="S3500" i="10"/>
  <c r="T3516" i="10"/>
  <c r="T3557" i="10"/>
  <c r="S3573" i="10"/>
  <c r="S3589" i="10"/>
  <c r="T3616" i="10"/>
  <c r="T3632" i="10"/>
  <c r="T3641" i="10"/>
  <c r="S3687" i="10"/>
  <c r="S3727" i="10"/>
  <c r="T3767" i="10"/>
  <c r="T3115" i="10"/>
  <c r="T3179" i="10"/>
  <c r="T3243" i="10"/>
  <c r="T3293" i="10"/>
  <c r="T3333" i="10"/>
  <c r="S3345" i="10"/>
  <c r="P3345" i="10"/>
  <c r="T3345" i="10" s="1"/>
  <c r="T3358" i="10"/>
  <c r="T3363" i="10"/>
  <c r="S3382" i="10"/>
  <c r="P3387" i="10"/>
  <c r="T3387" i="10" s="1"/>
  <c r="S3387" i="10"/>
  <c r="S3409" i="10"/>
  <c r="S3415" i="10"/>
  <c r="P3415" i="10"/>
  <c r="T3415" i="10" s="1"/>
  <c r="T3444" i="10"/>
  <c r="T3460" i="10"/>
  <c r="S3476" i="10"/>
  <c r="S3484" i="10"/>
  <c r="S3492" i="10"/>
  <c r="T3500" i="10"/>
  <c r="S3517" i="10"/>
  <c r="S3542" i="10"/>
  <c r="S3558" i="10"/>
  <c r="S3574" i="10"/>
  <c r="T3590" i="10"/>
  <c r="T3606" i="10"/>
  <c r="T3650" i="10"/>
  <c r="S3688" i="10"/>
  <c r="S3728" i="10"/>
  <c r="T3786" i="10"/>
  <c r="S4197" i="10"/>
  <c r="T3109" i="10"/>
  <c r="T3173" i="10"/>
  <c r="T3237" i="10"/>
  <c r="T3283" i="10"/>
  <c r="T3307" i="10"/>
  <c r="S3321" i="10"/>
  <c r="P3321" i="10"/>
  <c r="T3321" i="10" s="1"/>
  <c r="T3325" i="10"/>
  <c r="S3337" i="10"/>
  <c r="P3337" i="10"/>
  <c r="T3337" i="10" s="1"/>
  <c r="T3373" i="10"/>
  <c r="S3377" i="10"/>
  <c r="T3382" i="10"/>
  <c r="T3409" i="10"/>
  <c r="S3431" i="10"/>
  <c r="S3452" i="10"/>
  <c r="P3452" i="10"/>
  <c r="T3452" i="10" s="1"/>
  <c r="T3477" i="10"/>
  <c r="S3485" i="10"/>
  <c r="S3493" i="10"/>
  <c r="S3509" i="10"/>
  <c r="T3517" i="10"/>
  <c r="T3534" i="10"/>
  <c r="S3550" i="10"/>
  <c r="S3559" i="10"/>
  <c r="S3566" i="10"/>
  <c r="T3574" i="10"/>
  <c r="S3607" i="10"/>
  <c r="T3617" i="10"/>
  <c r="T3633" i="10"/>
  <c r="S3678" i="10"/>
  <c r="P3678" i="10"/>
  <c r="T3678" i="10" s="1"/>
  <c r="T3698" i="10"/>
  <c r="T3738" i="10"/>
  <c r="T3778" i="10"/>
  <c r="S3850" i="10"/>
  <c r="P3850" i="10"/>
  <c r="T3850" i="10" s="1"/>
  <c r="T3905" i="10"/>
  <c r="T3972" i="10"/>
  <c r="P4346" i="10"/>
  <c r="T4346" i="10" s="1"/>
  <c r="S4346" i="10"/>
  <c r="P2954" i="10"/>
  <c r="T2954" i="10" s="1"/>
  <c r="P2962" i="10"/>
  <c r="T2962" i="10" s="1"/>
  <c r="P2970" i="10"/>
  <c r="T2970" i="10" s="1"/>
  <c r="P2978" i="10"/>
  <c r="T2978" i="10" s="1"/>
  <c r="P2986" i="10"/>
  <c r="T2986" i="10" s="1"/>
  <c r="P2994" i="10"/>
  <c r="T2994" i="10" s="1"/>
  <c r="P3002" i="10"/>
  <c r="T3002" i="10" s="1"/>
  <c r="P3010" i="10"/>
  <c r="T3010" i="10" s="1"/>
  <c r="P3018" i="10"/>
  <c r="T3018" i="10" s="1"/>
  <c r="P3026" i="10"/>
  <c r="T3026" i="10" s="1"/>
  <c r="T3091" i="10"/>
  <c r="P3094" i="10"/>
  <c r="T3094" i="10" s="1"/>
  <c r="T3155" i="10"/>
  <c r="P3158" i="10"/>
  <c r="T3158" i="10" s="1"/>
  <c r="T3219" i="10"/>
  <c r="P3222" i="10"/>
  <c r="T3222" i="10" s="1"/>
  <c r="P3314" i="10"/>
  <c r="T3314" i="10" s="1"/>
  <c r="S3329" i="10"/>
  <c r="P3329" i="10"/>
  <c r="T3329" i="10" s="1"/>
  <c r="S3350" i="10"/>
  <c r="S3354" i="10"/>
  <c r="P3368" i="10"/>
  <c r="T3368" i="10" s="1"/>
  <c r="S3398" i="10"/>
  <c r="T3416" i="10"/>
  <c r="S3438" i="10"/>
  <c r="S3445" i="10"/>
  <c r="S3453" i="10"/>
  <c r="S3469" i="10"/>
  <c r="P3469" i="10"/>
  <c r="T3469" i="10" s="1"/>
  <c r="T3494" i="10"/>
  <c r="S3501" i="10"/>
  <c r="S3510" i="10"/>
  <c r="S3526" i="10"/>
  <c r="P3526" i="10"/>
  <c r="T3526" i="10" s="1"/>
  <c r="T3551" i="10"/>
  <c r="S3567" i="10"/>
  <c r="P3598" i="10"/>
  <c r="T3598" i="10" s="1"/>
  <c r="S3598" i="10"/>
  <c r="P3607" i="10"/>
  <c r="T3607" i="10" s="1"/>
  <c r="T3618" i="10"/>
  <c r="S3679" i="10"/>
  <c r="S3719" i="10"/>
  <c r="T4031" i="10"/>
  <c r="P3076" i="10"/>
  <c r="T3076" i="10" s="1"/>
  <c r="P3079" i="10"/>
  <c r="T3079" i="10" s="1"/>
  <c r="P3082" i="10"/>
  <c r="T3082" i="10" s="1"/>
  <c r="P3085" i="10"/>
  <c r="T3085" i="10" s="1"/>
  <c r="P3088" i="10"/>
  <c r="T3088" i="10" s="1"/>
  <c r="S3115" i="10"/>
  <c r="P3140" i="10"/>
  <c r="T3140" i="10" s="1"/>
  <c r="P3143" i="10"/>
  <c r="T3143" i="10" s="1"/>
  <c r="P3146" i="10"/>
  <c r="T3146" i="10" s="1"/>
  <c r="P3149" i="10"/>
  <c r="T3149" i="10" s="1"/>
  <c r="P3152" i="10"/>
  <c r="T3152" i="10" s="1"/>
  <c r="S3179" i="10"/>
  <c r="P3204" i="10"/>
  <c r="T3204" i="10" s="1"/>
  <c r="P3207" i="10"/>
  <c r="T3207" i="10" s="1"/>
  <c r="P3210" i="10"/>
  <c r="T3210" i="10" s="1"/>
  <c r="P3213" i="10"/>
  <c r="T3213" i="10" s="1"/>
  <c r="P3216" i="10"/>
  <c r="T3216" i="10" s="1"/>
  <c r="S3243" i="10"/>
  <c r="P3268" i="10"/>
  <c r="T3268" i="10" s="1"/>
  <c r="P3271" i="10"/>
  <c r="T3271" i="10" s="1"/>
  <c r="P3274" i="10"/>
  <c r="T3274" i="10" s="1"/>
  <c r="P3277" i="10"/>
  <c r="T3277" i="10" s="1"/>
  <c r="P3280" i="10"/>
  <c r="T3280" i="10" s="1"/>
  <c r="P3290" i="10"/>
  <c r="T3290" i="10" s="1"/>
  <c r="S3293" i="10"/>
  <c r="S3297" i="10"/>
  <c r="P3297" i="10"/>
  <c r="T3297" i="10" s="1"/>
  <c r="S3333" i="10"/>
  <c r="P3350" i="10"/>
  <c r="T3350" i="10" s="1"/>
  <c r="T3359" i="10"/>
  <c r="S3363" i="10"/>
  <c r="T3383" i="10"/>
  <c r="P3398" i="10"/>
  <c r="T3398" i="10" s="1"/>
  <c r="S3410" i="10"/>
  <c r="S3439" i="10"/>
  <c r="P3439" i="10"/>
  <c r="T3439" i="10" s="1"/>
  <c r="T3453" i="10"/>
  <c r="S3486" i="10"/>
  <c r="S3502" i="10"/>
  <c r="T3510" i="10"/>
  <c r="S3527" i="10"/>
  <c r="S3543" i="10"/>
  <c r="P3543" i="10"/>
  <c r="T3543" i="10" s="1"/>
  <c r="T3568" i="10"/>
  <c r="S3575" i="10"/>
  <c r="S3583" i="10"/>
  <c r="P3619" i="10"/>
  <c r="T3619" i="10" s="1"/>
  <c r="S3619" i="10"/>
  <c r="T3626" i="10"/>
  <c r="S3680" i="10"/>
  <c r="S3720" i="10"/>
  <c r="S3759" i="10"/>
  <c r="S3798" i="10"/>
  <c r="P3798" i="10"/>
  <c r="T3798" i="10" s="1"/>
  <c r="T3895" i="10"/>
  <c r="S4099" i="10"/>
  <c r="P2917" i="10"/>
  <c r="T2917" i="10" s="1"/>
  <c r="P2925" i="10"/>
  <c r="T2925" i="10" s="1"/>
  <c r="P2933" i="10"/>
  <c r="T2933" i="10" s="1"/>
  <c r="P2941" i="10"/>
  <c r="T2941" i="10" s="1"/>
  <c r="P2949" i="10"/>
  <c r="T2949" i="10" s="1"/>
  <c r="P2957" i="10"/>
  <c r="T2957" i="10" s="1"/>
  <c r="P2965" i="10"/>
  <c r="T2965" i="10" s="1"/>
  <c r="T3061" i="10"/>
  <c r="T3067" i="10"/>
  <c r="T3131" i="10"/>
  <c r="S3161" i="10"/>
  <c r="T3195" i="10"/>
  <c r="S3225" i="10"/>
  <c r="T3259" i="10"/>
  <c r="P3262" i="10"/>
  <c r="T3262" i="10" s="1"/>
  <c r="S3283" i="10"/>
  <c r="P3304" i="10"/>
  <c r="T3304" i="10" s="1"/>
  <c r="S3307" i="10"/>
  <c r="T3311" i="10"/>
  <c r="P3318" i="10"/>
  <c r="T3318" i="10" s="1"/>
  <c r="S3325" i="10"/>
  <c r="P3342" i="10"/>
  <c r="T3342" i="10" s="1"/>
  <c r="T3355" i="10"/>
  <c r="T3364" i="10"/>
  <c r="S3373" i="10"/>
  <c r="S3378" i="10"/>
  <c r="T3388" i="10"/>
  <c r="S3393" i="10"/>
  <c r="S3432" i="10"/>
  <c r="P3432" i="10"/>
  <c r="T3432" i="10" s="1"/>
  <c r="T3440" i="10"/>
  <c r="T3446" i="10"/>
  <c r="T3470" i="10"/>
  <c r="P3486" i="10"/>
  <c r="T3486" i="10" s="1"/>
  <c r="S3503" i="10"/>
  <c r="T3511" i="10"/>
  <c r="T3518" i="10"/>
  <c r="T3527" i="10"/>
  <c r="S3560" i="10"/>
  <c r="P3560" i="10"/>
  <c r="T3560" i="10" s="1"/>
  <c r="S3584" i="10"/>
  <c r="T3599" i="10"/>
  <c r="T3643" i="10"/>
  <c r="S3670" i="10"/>
  <c r="P3670" i="10"/>
  <c r="T3670" i="10" s="1"/>
  <c r="T3690" i="10"/>
  <c r="T3730" i="10"/>
  <c r="S3760" i="10"/>
  <c r="S3770" i="10"/>
  <c r="T3852" i="10"/>
  <c r="T4172" i="10"/>
  <c r="P3064" i="10"/>
  <c r="T3064" i="10" s="1"/>
  <c r="S3091" i="10"/>
  <c r="P3116" i="10"/>
  <c r="T3116" i="10" s="1"/>
  <c r="P3119" i="10"/>
  <c r="T3119" i="10" s="1"/>
  <c r="P3122" i="10"/>
  <c r="T3122" i="10" s="1"/>
  <c r="P3125" i="10"/>
  <c r="T3125" i="10" s="1"/>
  <c r="P3128" i="10"/>
  <c r="T3128" i="10" s="1"/>
  <c r="S3155" i="10"/>
  <c r="P3180" i="10"/>
  <c r="T3180" i="10" s="1"/>
  <c r="P3183" i="10"/>
  <c r="T3183" i="10" s="1"/>
  <c r="P3186" i="10"/>
  <c r="T3186" i="10" s="1"/>
  <c r="P3189" i="10"/>
  <c r="T3189" i="10" s="1"/>
  <c r="P3192" i="10"/>
  <c r="T3192" i="10" s="1"/>
  <c r="S3219" i="10"/>
  <c r="P3244" i="10"/>
  <c r="T3244" i="10" s="1"/>
  <c r="P3247" i="10"/>
  <c r="T3247" i="10" s="1"/>
  <c r="P3250" i="10"/>
  <c r="T3250" i="10" s="1"/>
  <c r="P3253" i="10"/>
  <c r="T3253" i="10" s="1"/>
  <c r="P3256" i="10"/>
  <c r="T3256" i="10" s="1"/>
  <c r="T3287" i="10"/>
  <c r="P3294" i="10"/>
  <c r="T3294" i="10" s="1"/>
  <c r="T3301" i="10"/>
  <c r="P3334" i="10"/>
  <c r="T3334" i="10" s="1"/>
  <c r="S3346" i="10"/>
  <c r="S3374" i="10"/>
  <c r="T3399" i="10"/>
  <c r="T3411" i="10"/>
  <c r="P3503" i="10"/>
  <c r="T3503" i="10" s="1"/>
  <c r="S3519" i="10"/>
  <c r="T3535" i="10"/>
  <c r="T3544" i="10"/>
  <c r="S3552" i="10"/>
  <c r="T3576" i="10"/>
  <c r="T3592" i="10"/>
  <c r="S3600" i="10"/>
  <c r="S3609" i="10"/>
  <c r="T3628" i="10"/>
  <c r="S3671" i="10"/>
  <c r="S3711" i="10"/>
  <c r="T4019" i="10"/>
  <c r="P2880" i="10"/>
  <c r="T2880" i="10" s="1"/>
  <c r="P2888" i="10"/>
  <c r="T2888" i="10" s="1"/>
  <c r="P2896" i="10"/>
  <c r="T2896" i="10" s="1"/>
  <c r="P2904" i="10"/>
  <c r="T2904" i="10" s="1"/>
  <c r="P2912" i="10"/>
  <c r="T2912" i="10" s="1"/>
  <c r="P2920" i="10"/>
  <c r="T2920" i="10" s="1"/>
  <c r="T3107" i="10"/>
  <c r="T3171" i="10"/>
  <c r="T3235" i="10"/>
  <c r="S3265" i="10"/>
  <c r="T3315" i="10"/>
  <c r="T3326" i="10"/>
  <c r="S3338" i="10"/>
  <c r="T3351" i="10"/>
  <c r="T3365" i="10"/>
  <c r="S3369" i="10"/>
  <c r="P3369" i="10"/>
  <c r="T3369" i="10" s="1"/>
  <c r="T3374" i="10"/>
  <c r="P3379" i="10"/>
  <c r="T3379" i="10" s="1"/>
  <c r="S3379" i="10"/>
  <c r="T3389" i="10"/>
  <c r="T3425" i="10"/>
  <c r="T3433" i="10"/>
  <c r="S3447" i="10"/>
  <c r="T3462" i="10"/>
  <c r="T3487" i="10"/>
  <c r="S3520" i="10"/>
  <c r="T3536" i="10"/>
  <c r="T3561" i="10"/>
  <c r="S3577" i="10"/>
  <c r="S3610" i="10"/>
  <c r="T3620" i="10"/>
  <c r="S3672" i="10"/>
  <c r="S3712" i="10"/>
  <c r="S3751" i="10"/>
  <c r="S3876" i="10"/>
  <c r="S3953" i="10"/>
  <c r="P4273" i="10"/>
  <c r="T4273" i="10" s="1"/>
  <c r="S4273" i="10"/>
  <c r="S3067" i="10"/>
  <c r="P3092" i="10"/>
  <c r="T3092" i="10" s="1"/>
  <c r="P3095" i="10"/>
  <c r="T3095" i="10" s="1"/>
  <c r="P3098" i="10"/>
  <c r="T3098" i="10" s="1"/>
  <c r="P3101" i="10"/>
  <c r="T3101" i="10" s="1"/>
  <c r="P3104" i="10"/>
  <c r="T3104" i="10" s="1"/>
  <c r="S3131" i="10"/>
  <c r="P3156" i="10"/>
  <c r="T3156" i="10" s="1"/>
  <c r="P3159" i="10"/>
  <c r="T3159" i="10" s="1"/>
  <c r="P3162" i="10"/>
  <c r="T3162" i="10" s="1"/>
  <c r="P3165" i="10"/>
  <c r="T3165" i="10" s="1"/>
  <c r="P3168" i="10"/>
  <c r="T3168" i="10" s="1"/>
  <c r="S3195" i="10"/>
  <c r="P3220" i="10"/>
  <c r="T3220" i="10" s="1"/>
  <c r="P3223" i="10"/>
  <c r="T3223" i="10" s="1"/>
  <c r="P3226" i="10"/>
  <c r="T3226" i="10" s="1"/>
  <c r="T3229" i="10"/>
  <c r="T3291" i="10"/>
  <c r="T3347" i="10"/>
  <c r="S3355" i="10"/>
  <c r="S3412" i="10"/>
  <c r="S3418" i="10"/>
  <c r="S3426" i="10"/>
  <c r="T3479" i="10"/>
  <c r="S3488" i="10"/>
  <c r="T3520" i="10"/>
  <c r="S3537" i="10"/>
  <c r="T3577" i="10"/>
  <c r="T3593" i="10"/>
  <c r="S3601" i="10"/>
  <c r="T3610" i="10"/>
  <c r="T3621" i="10"/>
  <c r="S3636" i="10"/>
  <c r="S3663" i="10"/>
  <c r="P3663" i="10"/>
  <c r="T3663" i="10" s="1"/>
  <c r="T3682" i="10"/>
  <c r="T3722" i="10"/>
  <c r="S3752" i="10"/>
  <c r="T3943" i="10"/>
  <c r="S4088" i="10"/>
  <c r="S4162" i="10"/>
  <c r="T3083" i="10"/>
  <c r="T3147" i="10"/>
  <c r="P3150" i="10"/>
  <c r="T3150" i="10" s="1"/>
  <c r="T3211" i="10"/>
  <c r="P3214" i="10"/>
  <c r="T3214" i="10" s="1"/>
  <c r="T3275" i="10"/>
  <c r="P3278" i="10"/>
  <c r="T3278" i="10" s="1"/>
  <c r="P3298" i="10"/>
  <c r="T3298" i="10" s="1"/>
  <c r="S3305" i="10"/>
  <c r="P3305" i="10"/>
  <c r="T3305" i="10" s="1"/>
  <c r="T3339" i="10"/>
  <c r="T3343" i="10"/>
  <c r="T3356" i="10"/>
  <c r="P3395" i="10"/>
  <c r="T3395" i="10" s="1"/>
  <c r="S3395" i="10"/>
  <c r="T3406" i="10"/>
  <c r="P3412" i="10"/>
  <c r="T3412" i="10" s="1"/>
  <c r="P3419" i="10"/>
  <c r="T3419" i="10" s="1"/>
  <c r="S3419" i="10"/>
  <c r="T3426" i="10"/>
  <c r="S3455" i="10"/>
  <c r="T3463" i="10"/>
  <c r="S3505" i="10"/>
  <c r="T3512" i="10"/>
  <c r="S3521" i="10"/>
  <c r="S3529" i="10"/>
  <c r="T3537" i="10"/>
  <c r="T3553" i="10"/>
  <c r="P3601" i="10"/>
  <c r="T3601" i="10" s="1"/>
  <c r="S3637" i="10"/>
  <c r="S3655" i="10"/>
  <c r="S3664" i="10"/>
  <c r="S3702" i="10"/>
  <c r="P3702" i="10"/>
  <c r="T3702" i="10" s="1"/>
  <c r="T3762" i="10"/>
  <c r="T4010" i="10"/>
  <c r="S4064" i="10"/>
  <c r="S3107" i="10"/>
  <c r="S3171" i="10"/>
  <c r="S3235" i="10"/>
  <c r="S3315" i="10"/>
  <c r="T3319" i="10"/>
  <c r="T3323" i="10"/>
  <c r="T3331" i="10"/>
  <c r="T3335" i="10"/>
  <c r="S3365" i="10"/>
  <c r="S3370" i="10"/>
  <c r="T3375" i="10"/>
  <c r="T3420" i="10"/>
  <c r="T3448" i="10"/>
  <c r="S3456" i="10"/>
  <c r="S3472" i="10"/>
  <c r="T3480" i="10"/>
  <c r="T3497" i="10"/>
  <c r="S3513" i="10"/>
  <c r="S3522" i="10"/>
  <c r="S3530" i="10"/>
  <c r="S3554" i="10"/>
  <c r="T3570" i="10"/>
  <c r="T3578" i="10"/>
  <c r="S3586" i="10"/>
  <c r="S3612" i="10"/>
  <c r="P3638" i="10"/>
  <c r="T3638" i="10" s="1"/>
  <c r="S3638" i="10"/>
  <c r="T3655" i="10"/>
  <c r="S3703" i="10"/>
  <c r="S3743" i="10"/>
  <c r="S3089" i="10"/>
  <c r="T3123" i="10"/>
  <c r="S3153" i="10"/>
  <c r="T3187" i="10"/>
  <c r="S3217" i="10"/>
  <c r="T3251" i="10"/>
  <c r="S3281" i="10"/>
  <c r="S3291" i="10"/>
  <c r="T3295" i="10"/>
  <c r="T3309" i="10"/>
  <c r="T3327" i="10"/>
  <c r="S3347" i="10"/>
  <c r="S3366" i="10"/>
  <c r="T3380" i="10"/>
  <c r="S3390" i="10"/>
  <c r="T3427" i="10"/>
  <c r="S3449" i="10"/>
  <c r="T3457" i="10"/>
  <c r="T3464" i="10"/>
  <c r="S3473" i="10"/>
  <c r="S3489" i="10"/>
  <c r="P3489" i="10"/>
  <c r="T3489" i="10" s="1"/>
  <c r="T3514" i="10"/>
  <c r="T3531" i="10"/>
  <c r="S3538" i="10"/>
  <c r="S3546" i="10"/>
  <c r="T3554" i="10"/>
  <c r="T3571" i="10"/>
  <c r="T3587" i="10"/>
  <c r="T3602" i="10"/>
  <c r="S3613" i="10"/>
  <c r="T3630" i="10"/>
  <c r="T3674" i="10"/>
  <c r="S3704" i="10"/>
  <c r="T3714" i="10"/>
  <c r="S3744" i="10"/>
  <c r="T3792" i="10"/>
  <c r="T4234" i="10"/>
  <c r="S3710" i="10"/>
  <c r="P3710" i="10"/>
  <c r="T3710" i="10" s="1"/>
  <c r="S3718" i="10"/>
  <c r="P3718" i="10"/>
  <c r="T3718" i="10" s="1"/>
  <c r="S3726" i="10"/>
  <c r="P3726" i="10"/>
  <c r="T3726" i="10" s="1"/>
  <c r="S3734" i="10"/>
  <c r="P3734" i="10"/>
  <c r="T3734" i="10" s="1"/>
  <c r="S3742" i="10"/>
  <c r="P3742" i="10"/>
  <c r="T3742" i="10" s="1"/>
  <c r="S3750" i="10"/>
  <c r="P3750" i="10"/>
  <c r="T3750" i="10" s="1"/>
  <c r="S3758" i="10"/>
  <c r="P3758" i="10"/>
  <c r="T3758" i="10" s="1"/>
  <c r="S3781" i="10"/>
  <c r="T3787" i="10"/>
  <c r="S3799" i="10"/>
  <c r="S3810" i="10"/>
  <c r="T3821" i="10"/>
  <c r="T3857" i="10"/>
  <c r="T3876" i="10"/>
  <c r="S3896" i="10"/>
  <c r="T3915" i="10"/>
  <c r="S3935" i="10"/>
  <c r="S3944" i="10"/>
  <c r="S3992" i="10"/>
  <c r="S4042" i="10"/>
  <c r="T4053" i="10"/>
  <c r="S4065" i="10"/>
  <c r="P4065" i="10"/>
  <c r="T4065" i="10" s="1"/>
  <c r="T4077" i="10"/>
  <c r="T4089" i="10"/>
  <c r="T4100" i="10"/>
  <c r="T4143" i="10"/>
  <c r="S4163" i="10"/>
  <c r="S4173" i="10"/>
  <c r="S4211" i="10"/>
  <c r="T4223" i="10"/>
  <c r="T4247" i="10"/>
  <c r="T4274" i="10"/>
  <c r="T4303" i="10"/>
  <c r="S3406" i="10"/>
  <c r="S3423" i="10"/>
  <c r="S3460" i="10"/>
  <c r="S3477" i="10"/>
  <c r="S3497" i="10"/>
  <c r="S3514" i="10"/>
  <c r="P3635" i="10"/>
  <c r="T3635" i="10" s="1"/>
  <c r="S3635" i="10"/>
  <c r="S3645" i="10"/>
  <c r="T3781" i="10"/>
  <c r="T3799" i="10"/>
  <c r="P3810" i="10"/>
  <c r="T3810" i="10" s="1"/>
  <c r="T3816" i="10"/>
  <c r="S3822" i="10"/>
  <c r="P3822" i="10"/>
  <c r="T3822" i="10" s="1"/>
  <c r="T3858" i="10"/>
  <c r="T3867" i="10"/>
  <c r="S3877" i="10"/>
  <c r="P3877" i="10"/>
  <c r="T3877" i="10" s="1"/>
  <c r="S3887" i="10"/>
  <c r="S3897" i="10"/>
  <c r="P3897" i="10"/>
  <c r="T3897" i="10" s="1"/>
  <c r="T3906" i="10"/>
  <c r="S3916" i="10"/>
  <c r="T3935" i="10"/>
  <c r="T3954" i="10"/>
  <c r="T3973" i="10"/>
  <c r="S4001" i="10"/>
  <c r="S4021" i="10"/>
  <c r="T4032" i="10"/>
  <c r="T4043" i="10"/>
  <c r="T4066" i="10"/>
  <c r="T4111" i="10"/>
  <c r="S4133" i="10"/>
  <c r="S4186" i="10"/>
  <c r="P4199" i="10"/>
  <c r="T4199" i="10" s="1"/>
  <c r="S4199" i="10"/>
  <c r="T4212" i="10"/>
  <c r="T4260" i="10"/>
  <c r="S4488" i="10"/>
  <c r="T4873" i="10"/>
  <c r="P3377" i="10"/>
  <c r="T3377" i="10" s="1"/>
  <c r="P3385" i="10"/>
  <c r="T3385" i="10" s="1"/>
  <c r="P3393" i="10"/>
  <c r="T3393" i="10" s="1"/>
  <c r="P3401" i="10"/>
  <c r="T3401" i="10" s="1"/>
  <c r="P3418" i="10"/>
  <c r="T3418" i="10" s="1"/>
  <c r="P3438" i="10"/>
  <c r="T3438" i="10" s="1"/>
  <c r="P3455" i="10"/>
  <c r="T3455" i="10" s="1"/>
  <c r="P3472" i="10"/>
  <c r="T3472" i="10" s="1"/>
  <c r="P3492" i="10"/>
  <c r="T3492" i="10" s="1"/>
  <c r="P3509" i="10"/>
  <c r="T3509" i="10" s="1"/>
  <c r="P3529" i="10"/>
  <c r="T3529" i="10" s="1"/>
  <c r="P3546" i="10"/>
  <c r="T3546" i="10" s="1"/>
  <c r="P3566" i="10"/>
  <c r="T3566" i="10" s="1"/>
  <c r="P3583" i="10"/>
  <c r="T3583" i="10" s="1"/>
  <c r="P3586" i="10"/>
  <c r="T3586" i="10" s="1"/>
  <c r="P3589" i="10"/>
  <c r="T3589" i="10" s="1"/>
  <c r="P3645" i="10"/>
  <c r="T3645" i="10" s="1"/>
  <c r="T3659" i="10"/>
  <c r="P3671" i="10"/>
  <c r="T3671" i="10" s="1"/>
  <c r="P3679" i="10"/>
  <c r="T3679" i="10" s="1"/>
  <c r="P3687" i="10"/>
  <c r="T3687" i="10" s="1"/>
  <c r="P3695" i="10"/>
  <c r="T3695" i="10" s="1"/>
  <c r="P3703" i="10"/>
  <c r="T3703" i="10" s="1"/>
  <c r="P3711" i="10"/>
  <c r="T3711" i="10" s="1"/>
  <c r="P3719" i="10"/>
  <c r="T3719" i="10" s="1"/>
  <c r="P3727" i="10"/>
  <c r="T3727" i="10" s="1"/>
  <c r="P3735" i="10"/>
  <c r="T3735" i="10" s="1"/>
  <c r="P3743" i="10"/>
  <c r="T3743" i="10" s="1"/>
  <c r="P3751" i="10"/>
  <c r="T3751" i="10" s="1"/>
  <c r="P3759" i="10"/>
  <c r="T3759" i="10" s="1"/>
  <c r="T3763" i="10"/>
  <c r="T3811" i="10"/>
  <c r="S3823" i="10"/>
  <c r="S3834" i="10"/>
  <c r="S3845" i="10"/>
  <c r="T3868" i="10"/>
  <c r="T3878" i="10"/>
  <c r="T3887" i="10"/>
  <c r="S3898" i="10"/>
  <c r="S3907" i="10"/>
  <c r="S3955" i="10"/>
  <c r="T3963" i="10"/>
  <c r="T3993" i="10"/>
  <c r="T4011" i="10"/>
  <c r="S4055" i="10"/>
  <c r="S4067" i="10"/>
  <c r="S4079" i="10"/>
  <c r="T4090" i="10"/>
  <c r="T4101" i="10"/>
  <c r="T4133" i="10"/>
  <c r="S4187" i="10"/>
  <c r="S4200" i="10"/>
  <c r="T4224" i="10"/>
  <c r="S4261" i="10"/>
  <c r="T4276" i="10"/>
  <c r="S4421" i="10"/>
  <c r="T3421" i="10"/>
  <c r="T3549" i="10"/>
  <c r="T3629" i="10"/>
  <c r="T3768" i="10"/>
  <c r="S3782" i="10"/>
  <c r="P3782" i="10"/>
  <c r="T3782" i="10" s="1"/>
  <c r="S3805" i="10"/>
  <c r="T3823" i="10"/>
  <c r="T3834" i="10"/>
  <c r="T3840" i="10"/>
  <c r="T3845" i="10"/>
  <c r="S3859" i="10"/>
  <c r="S3879" i="10"/>
  <c r="T3898" i="10"/>
  <c r="T3917" i="10"/>
  <c r="S3964" i="10"/>
  <c r="T4002" i="10"/>
  <c r="S4012" i="10"/>
  <c r="T4033" i="10"/>
  <c r="P4068" i="10"/>
  <c r="T4068" i="10" s="1"/>
  <c r="S4068" i="10"/>
  <c r="S4091" i="10"/>
  <c r="T4213" i="10"/>
  <c r="T4550" i="10"/>
  <c r="S3435" i="10"/>
  <c r="T3461" i="10"/>
  <c r="S3563" i="10"/>
  <c r="T3667" i="10"/>
  <c r="T3675" i="10"/>
  <c r="T3683" i="10"/>
  <c r="T3691" i="10"/>
  <c r="T3699" i="10"/>
  <c r="T3707" i="10"/>
  <c r="T3715" i="10"/>
  <c r="T3723" i="10"/>
  <c r="T3731" i="10"/>
  <c r="T3739" i="10"/>
  <c r="T3747" i="10"/>
  <c r="T3755" i="10"/>
  <c r="S3783" i="10"/>
  <c r="S3794" i="10"/>
  <c r="T3805" i="10"/>
  <c r="T3835" i="10"/>
  <c r="S3846" i="10"/>
  <c r="P3846" i="10"/>
  <c r="T3846" i="10" s="1"/>
  <c r="S3860" i="10"/>
  <c r="P3860" i="10"/>
  <c r="T3860" i="10" s="1"/>
  <c r="T3869" i="10"/>
  <c r="S3899" i="10"/>
  <c r="T3918" i="10"/>
  <c r="S3927" i="10"/>
  <c r="T3956" i="10"/>
  <c r="S3975" i="10"/>
  <c r="S3984" i="10"/>
  <c r="S4003" i="10"/>
  <c r="T4013" i="10"/>
  <c r="T4023" i="10"/>
  <c r="T4034" i="10"/>
  <c r="S4045" i="10"/>
  <c r="T4056" i="10"/>
  <c r="T4069" i="10"/>
  <c r="T4080" i="10"/>
  <c r="T4165" i="10"/>
  <c r="S4176" i="10"/>
  <c r="T4202" i="10"/>
  <c r="S4226" i="10"/>
  <c r="P4263" i="10"/>
  <c r="T4263" i="10" s="1"/>
  <c r="S4263" i="10"/>
  <c r="T4278" i="10"/>
  <c r="T4478" i="10"/>
  <c r="P3410" i="10"/>
  <c r="T3410" i="10" s="1"/>
  <c r="P3430" i="10"/>
  <c r="T3430" i="10" s="1"/>
  <c r="P3447" i="10"/>
  <c r="T3447" i="10" s="1"/>
  <c r="P3484" i="10"/>
  <c r="T3484" i="10" s="1"/>
  <c r="P3501" i="10"/>
  <c r="T3501" i="10" s="1"/>
  <c r="P3521" i="10"/>
  <c r="T3521" i="10" s="1"/>
  <c r="P3538" i="10"/>
  <c r="T3538" i="10" s="1"/>
  <c r="P3558" i="10"/>
  <c r="T3558" i="10" s="1"/>
  <c r="P3575" i="10"/>
  <c r="T3575" i="10" s="1"/>
  <c r="P3636" i="10"/>
  <c r="T3636" i="10" s="1"/>
  <c r="P3656" i="10"/>
  <c r="T3656" i="10" s="1"/>
  <c r="S3773" i="10"/>
  <c r="T3783" i="10"/>
  <c r="P3794" i="10"/>
  <c r="T3794" i="10" s="1"/>
  <c r="T3800" i="10"/>
  <c r="S3806" i="10"/>
  <c r="P3806" i="10"/>
  <c r="T3806" i="10" s="1"/>
  <c r="S3829" i="10"/>
  <c r="S3847" i="10"/>
  <c r="S3861" i="10"/>
  <c r="T3870" i="10"/>
  <c r="T3880" i="10"/>
  <c r="T3937" i="10"/>
  <c r="T3965" i="10"/>
  <c r="T3976" i="10"/>
  <c r="S4004" i="10"/>
  <c r="S4024" i="10"/>
  <c r="S4103" i="10"/>
  <c r="T4113" i="10"/>
  <c r="T4135" i="10"/>
  <c r="S4146" i="10"/>
  <c r="T4156" i="10"/>
  <c r="T4189" i="10"/>
  <c r="T4215" i="10"/>
  <c r="T4226" i="10"/>
  <c r="T4614" i="10"/>
  <c r="T3413" i="10"/>
  <c r="S3515" i="10"/>
  <c r="T3541" i="10"/>
  <c r="T3605" i="10"/>
  <c r="T3608" i="10"/>
  <c r="T3773" i="10"/>
  <c r="T3795" i="10"/>
  <c r="S3807" i="10"/>
  <c r="S3818" i="10"/>
  <c r="T3829" i="10"/>
  <c r="T3847" i="10"/>
  <c r="T3861" i="10"/>
  <c r="S3881" i="10"/>
  <c r="T3889" i="10"/>
  <c r="T3919" i="10"/>
  <c r="T3928" i="10"/>
  <c r="S3938" i="10"/>
  <c r="T4004" i="10"/>
  <c r="S4035" i="10"/>
  <c r="T4057" i="10"/>
  <c r="T4081" i="10"/>
  <c r="T4093" i="10"/>
  <c r="S4104" i="10"/>
  <c r="S4114" i="10"/>
  <c r="S4136" i="10"/>
  <c r="T4147" i="10"/>
  <c r="T4157" i="10"/>
  <c r="T4167" i="10"/>
  <c r="S4203" i="10"/>
  <c r="T4216" i="10"/>
  <c r="T4239" i="10"/>
  <c r="T4367" i="10"/>
  <c r="T3581" i="10"/>
  <c r="S3653" i="10"/>
  <c r="T3664" i="10"/>
  <c r="S3789" i="10"/>
  <c r="T3807" i="10"/>
  <c r="T3818" i="10"/>
  <c r="T3824" i="10"/>
  <c r="S3830" i="10"/>
  <c r="P3830" i="10"/>
  <c r="T3830" i="10" s="1"/>
  <c r="S3853" i="10"/>
  <c r="T3881" i="10"/>
  <c r="S3890" i="10"/>
  <c r="T3900" i="10"/>
  <c r="T3939" i="10"/>
  <c r="T3947" i="10"/>
  <c r="S3967" i="10"/>
  <c r="T3985" i="10"/>
  <c r="T3995" i="10"/>
  <c r="S4005" i="10"/>
  <c r="P4005" i="10"/>
  <c r="T4005" i="10" s="1"/>
  <c r="S4015" i="10"/>
  <c r="T4036" i="10"/>
  <c r="T4047" i="10"/>
  <c r="S4058" i="10"/>
  <c r="T4071" i="10"/>
  <c r="S4082" i="10"/>
  <c r="P4105" i="10"/>
  <c r="T4105" i="10" s="1"/>
  <c r="S4105" i="10"/>
  <c r="T4125" i="10"/>
  <c r="T4137" i="10"/>
  <c r="T4178" i="10"/>
  <c r="T4204" i="10"/>
  <c r="T4252" i="10"/>
  <c r="T4310" i="10"/>
  <c r="T4467" i="10"/>
  <c r="T4603" i="10"/>
  <c r="T4703" i="10"/>
  <c r="P3456" i="10"/>
  <c r="T3456" i="10" s="1"/>
  <c r="P3476" i="10"/>
  <c r="T3476" i="10" s="1"/>
  <c r="P3493" i="10"/>
  <c r="T3493" i="10" s="1"/>
  <c r="P3513" i="10"/>
  <c r="T3513" i="10" s="1"/>
  <c r="P3530" i="10"/>
  <c r="T3530" i="10" s="1"/>
  <c r="P3550" i="10"/>
  <c r="T3550" i="10" s="1"/>
  <c r="P3567" i="10"/>
  <c r="T3567" i="10" s="1"/>
  <c r="P3584" i="10"/>
  <c r="T3584" i="10" s="1"/>
  <c r="P3653" i="10"/>
  <c r="T3653" i="10" s="1"/>
  <c r="P3672" i="10"/>
  <c r="T3672" i="10" s="1"/>
  <c r="P3680" i="10"/>
  <c r="T3680" i="10" s="1"/>
  <c r="P3688" i="10"/>
  <c r="T3688" i="10" s="1"/>
  <c r="P3696" i="10"/>
  <c r="T3696" i="10" s="1"/>
  <c r="P3704" i="10"/>
  <c r="T3704" i="10" s="1"/>
  <c r="P3712" i="10"/>
  <c r="T3712" i="10" s="1"/>
  <c r="P3720" i="10"/>
  <c r="T3720" i="10" s="1"/>
  <c r="P3728" i="10"/>
  <c r="T3728" i="10" s="1"/>
  <c r="P3736" i="10"/>
  <c r="T3736" i="10" s="1"/>
  <c r="P3744" i="10"/>
  <c r="T3744" i="10" s="1"/>
  <c r="P3752" i="10"/>
  <c r="T3752" i="10" s="1"/>
  <c r="P3760" i="10"/>
  <c r="T3760" i="10" s="1"/>
  <c r="T3789" i="10"/>
  <c r="T3819" i="10"/>
  <c r="S3831" i="10"/>
  <c r="S3842" i="10"/>
  <c r="S3901" i="10"/>
  <c r="T3910" i="10"/>
  <c r="T3958" i="10"/>
  <c r="T3967" i="10"/>
  <c r="T3986" i="10"/>
  <c r="T3996" i="10"/>
  <c r="T4006" i="10"/>
  <c r="T4015" i="10"/>
  <c r="T4037" i="10"/>
  <c r="S4048" i="10"/>
  <c r="T4072" i="10"/>
  <c r="T4095" i="10"/>
  <c r="S4115" i="10"/>
  <c r="S4138" i="10"/>
  <c r="P4138" i="10"/>
  <c r="T4138" i="10" s="1"/>
  <c r="T4168" i="10"/>
  <c r="S4179" i="10"/>
  <c r="S4205" i="10"/>
  <c r="T4240" i="10"/>
  <c r="T4253" i="10"/>
  <c r="T3405" i="10"/>
  <c r="T3533" i="10"/>
  <c r="S3587" i="10"/>
  <c r="P3627" i="10"/>
  <c r="T3627" i="10" s="1"/>
  <c r="S3627" i="10"/>
  <c r="S3630" i="10"/>
  <c r="S3774" i="10"/>
  <c r="P3774" i="10"/>
  <c r="T3774" i="10" s="1"/>
  <c r="T3779" i="10"/>
  <c r="T3784" i="10"/>
  <c r="S3790" i="10"/>
  <c r="P3790" i="10"/>
  <c r="T3790" i="10" s="1"/>
  <c r="S3813" i="10"/>
  <c r="T3831" i="10"/>
  <c r="P3842" i="10"/>
  <c r="T3842" i="10" s="1"/>
  <c r="T3863" i="10"/>
  <c r="T3882" i="10"/>
  <c r="T3891" i="10"/>
  <c r="T3902" i="10"/>
  <c r="S3930" i="10"/>
  <c r="T3948" i="10"/>
  <c r="T3959" i="10"/>
  <c r="S3968" i="10"/>
  <c r="P3968" i="10"/>
  <c r="T3968" i="10" s="1"/>
  <c r="S3978" i="10"/>
  <c r="S3987" i="10"/>
  <c r="S4007" i="10"/>
  <c r="T4026" i="10"/>
  <c r="S4049" i="10"/>
  <c r="S4059" i="10"/>
  <c r="T4083" i="10"/>
  <c r="T4116" i="10"/>
  <c r="S4127" i="10"/>
  <c r="S4149" i="10"/>
  <c r="S4159" i="10"/>
  <c r="T4180" i="10"/>
  <c r="T4192" i="10"/>
  <c r="S4218" i="10"/>
  <c r="T4229" i="10"/>
  <c r="P3428" i="10"/>
  <c r="T3428" i="10" s="1"/>
  <c r="P3445" i="10"/>
  <c r="T3445" i="10" s="1"/>
  <c r="P3465" i="10"/>
  <c r="T3465" i="10" s="1"/>
  <c r="P3482" i="10"/>
  <c r="T3482" i="10" s="1"/>
  <c r="P3502" i="10"/>
  <c r="T3502" i="10" s="1"/>
  <c r="P3519" i="10"/>
  <c r="T3519" i="10" s="1"/>
  <c r="S3547" i="10"/>
  <c r="P3556" i="10"/>
  <c r="T3556" i="10" s="1"/>
  <c r="P3573" i="10"/>
  <c r="T3573" i="10" s="1"/>
  <c r="P3609" i="10"/>
  <c r="T3609" i="10" s="1"/>
  <c r="P3612" i="10"/>
  <c r="T3612" i="10" s="1"/>
  <c r="P3640" i="10"/>
  <c r="T3640" i="10" s="1"/>
  <c r="S3661" i="10"/>
  <c r="S3765" i="10"/>
  <c r="P3770" i="10"/>
  <c r="T3770" i="10" s="1"/>
  <c r="S3775" i="10"/>
  <c r="S3791" i="10"/>
  <c r="S3802" i="10"/>
  <c r="T3813" i="10"/>
  <c r="T3848" i="10"/>
  <c r="S3864" i="10"/>
  <c r="T3911" i="10"/>
  <c r="S3921" i="10"/>
  <c r="T3930" i="10"/>
  <c r="T3949" i="10"/>
  <c r="T3969" i="10"/>
  <c r="T3978" i="10"/>
  <c r="S3988" i="10"/>
  <c r="P3988" i="10"/>
  <c r="T3988" i="10" s="1"/>
  <c r="T3997" i="10"/>
  <c r="S4027" i="10"/>
  <c r="T4060" i="10"/>
  <c r="T4073" i="10"/>
  <c r="T4096" i="10"/>
  <c r="S4117" i="10"/>
  <c r="T4127" i="10"/>
  <c r="T4149" i="10"/>
  <c r="T4159" i="10"/>
  <c r="S4242" i="10"/>
  <c r="P4268" i="10"/>
  <c r="T4268" i="10" s="1"/>
  <c r="S4268" i="10"/>
  <c r="S4520" i="10"/>
  <c r="T4593" i="10"/>
  <c r="T3485" i="10"/>
  <c r="P3637" i="10"/>
  <c r="T3637" i="10" s="1"/>
  <c r="S3654" i="10"/>
  <c r="P3654" i="10"/>
  <c r="T3654" i="10" s="1"/>
  <c r="P3661" i="10"/>
  <c r="T3661" i="10" s="1"/>
  <c r="P3775" i="10"/>
  <c r="T3775" i="10" s="1"/>
  <c r="T3791" i="10"/>
  <c r="T3802" i="10"/>
  <c r="T3808" i="10"/>
  <c r="S3814" i="10"/>
  <c r="P3814" i="10"/>
  <c r="T3814" i="10" s="1"/>
  <c r="S3837" i="10"/>
  <c r="S3873" i="10"/>
  <c r="T3912" i="10"/>
  <c r="T3922" i="10"/>
  <c r="S3931" i="10"/>
  <c r="P3931" i="10"/>
  <c r="T3931" i="10" s="1"/>
  <c r="S3941" i="10"/>
  <c r="T3950" i="10"/>
  <c r="T3960" i="10"/>
  <c r="S3970" i="10"/>
  <c r="S3989" i="10"/>
  <c r="T3998" i="10"/>
  <c r="T4008" i="10"/>
  <c r="S4039" i="10"/>
  <c r="S4061" i="10"/>
  <c r="S4085" i="10"/>
  <c r="T4117" i="10"/>
  <c r="S4128" i="10"/>
  <c r="P4128" i="10"/>
  <c r="T4128" i="10" s="1"/>
  <c r="T4140" i="10"/>
  <c r="T4170" i="10"/>
  <c r="T4181" i="10"/>
  <c r="S4194" i="10"/>
  <c r="T4231" i="10"/>
  <c r="T4255" i="10"/>
  <c r="S4401" i="10"/>
  <c r="P4401" i="10"/>
  <c r="T4401" i="10" s="1"/>
  <c r="T3525" i="10"/>
  <c r="T3597" i="10"/>
  <c r="T3600" i="10"/>
  <c r="S3669" i="10"/>
  <c r="S3677" i="10"/>
  <c r="S3685" i="10"/>
  <c r="S3693" i="10"/>
  <c r="S3701" i="10"/>
  <c r="S3709" i="10"/>
  <c r="S3717" i="10"/>
  <c r="S3725" i="10"/>
  <c r="S3733" i="10"/>
  <c r="S3741" i="10"/>
  <c r="S3749" i="10"/>
  <c r="S3757" i="10"/>
  <c r="T3803" i="10"/>
  <c r="S3815" i="10"/>
  <c r="S3826" i="10"/>
  <c r="T3837" i="10"/>
  <c r="T3865" i="10"/>
  <c r="T3883" i="10"/>
  <c r="S3893" i="10"/>
  <c r="S3913" i="10"/>
  <c r="T3932" i="10"/>
  <c r="T3941" i="10"/>
  <c r="S3951" i="10"/>
  <c r="P3951" i="10"/>
  <c r="T3951" i="10" s="1"/>
  <c r="S3961" i="10"/>
  <c r="T3989" i="10"/>
  <c r="S4009" i="10"/>
  <c r="T4017" i="10"/>
  <c r="T4040" i="10"/>
  <c r="T4050" i="10"/>
  <c r="T4074" i="10"/>
  <c r="T4097" i="10"/>
  <c r="P4118" i="10"/>
  <c r="T4118" i="10" s="1"/>
  <c r="S4118" i="10"/>
  <c r="T4129" i="10"/>
  <c r="S4208" i="10"/>
  <c r="S4232" i="10"/>
  <c r="P4232" i="10"/>
  <c r="T4232" i="10" s="1"/>
  <c r="T4583" i="10"/>
  <c r="S4678" i="10"/>
  <c r="P3669" i="10"/>
  <c r="T3669" i="10" s="1"/>
  <c r="P3677" i="10"/>
  <c r="T3677" i="10" s="1"/>
  <c r="P3685" i="10"/>
  <c r="T3685" i="10" s="1"/>
  <c r="P3693" i="10"/>
  <c r="T3693" i="10" s="1"/>
  <c r="P3701" i="10"/>
  <c r="T3701" i="10" s="1"/>
  <c r="P3709" i="10"/>
  <c r="T3709" i="10" s="1"/>
  <c r="T3717" i="10"/>
  <c r="T3725" i="10"/>
  <c r="T3733" i="10"/>
  <c r="T3741" i="10"/>
  <c r="T3749" i="10"/>
  <c r="T3757" i="10"/>
  <c r="S3766" i="10"/>
  <c r="P3766" i="10"/>
  <c r="T3766" i="10" s="1"/>
  <c r="T3771" i="10"/>
  <c r="S3797" i="10"/>
  <c r="T3815" i="10"/>
  <c r="T3826" i="10"/>
  <c r="T3832" i="10"/>
  <c r="S3838" i="10"/>
  <c r="P3838" i="10"/>
  <c r="T3838" i="10" s="1"/>
  <c r="S3856" i="10"/>
  <c r="T3874" i="10"/>
  <c r="S3884" i="10"/>
  <c r="T3893" i="10"/>
  <c r="S3904" i="10"/>
  <c r="T3913" i="10"/>
  <c r="S3923" i="10"/>
  <c r="S3933" i="10"/>
  <c r="S3952" i="10"/>
  <c r="T3961" i="10"/>
  <c r="S3971" i="10"/>
  <c r="T4009" i="10"/>
  <c r="S4018" i="10"/>
  <c r="T4029" i="10"/>
  <c r="S4051" i="10"/>
  <c r="S4075" i="10"/>
  <c r="T4098" i="10"/>
  <c r="T4119" i="10"/>
  <c r="S4130" i="10"/>
  <c r="T4141" i="10"/>
  <c r="T4151" i="10"/>
  <c r="T4183" i="10"/>
  <c r="T4195" i="10"/>
  <c r="T4374" i="10"/>
  <c r="T4510" i="10"/>
  <c r="S3451" i="10"/>
  <c r="S3579" i="10"/>
  <c r="S3662" i="10"/>
  <c r="P3662" i="10"/>
  <c r="T3662" i="10" s="1"/>
  <c r="S3767" i="10"/>
  <c r="S3786" i="10"/>
  <c r="T3797" i="10"/>
  <c r="T3827" i="10"/>
  <c r="S3839" i="10"/>
  <c r="S3875" i="10"/>
  <c r="T3885" i="10"/>
  <c r="P3894" i="10"/>
  <c r="T3894" i="10" s="1"/>
  <c r="S3894" i="10"/>
  <c r="S3914" i="10"/>
  <c r="P3914" i="10"/>
  <c r="T3914" i="10" s="1"/>
  <c r="S3924" i="10"/>
  <c r="S3972" i="10"/>
  <c r="T3980" i="10"/>
  <c r="T4063" i="10"/>
  <c r="T4076" i="10"/>
  <c r="T4087" i="10"/>
  <c r="T4109" i="10"/>
  <c r="S4120" i="10"/>
  <c r="S4152" i="10"/>
  <c r="T4161" i="10"/>
  <c r="T4184" i="10"/>
  <c r="T4196" i="10"/>
  <c r="S4234" i="10"/>
  <c r="S4245" i="10"/>
  <c r="T4258" i="10"/>
  <c r="S3868" i="10"/>
  <c r="S3885" i="10"/>
  <c r="S3905" i="10"/>
  <c r="S3922" i="10"/>
  <c r="S3959" i="10"/>
  <c r="S3976" i="10"/>
  <c r="S3996" i="10"/>
  <c r="S4013" i="10"/>
  <c r="S4031" i="10"/>
  <c r="S4034" i="10"/>
  <c r="S4037" i="10"/>
  <c r="S4040" i="10"/>
  <c r="T4062" i="10"/>
  <c r="S4095" i="10"/>
  <c r="S4098" i="10"/>
  <c r="S4157" i="10"/>
  <c r="S4167" i="10"/>
  <c r="T4174" i="10"/>
  <c r="S4184" i="10"/>
  <c r="S4202" i="10"/>
  <c r="T4206" i="10"/>
  <c r="S4216" i="10"/>
  <c r="T4254" i="10"/>
  <c r="T4284" i="10"/>
  <c r="T4290" i="10"/>
  <c r="S4296" i="10"/>
  <c r="P4296" i="10"/>
  <c r="T4296" i="10" s="1"/>
  <c r="T4325" i="10"/>
  <c r="T4332" i="10"/>
  <c r="T4339" i="10"/>
  <c r="S4353" i="10"/>
  <c r="P4353" i="10"/>
  <c r="T4353" i="10" s="1"/>
  <c r="S4360" i="10"/>
  <c r="P4360" i="10"/>
  <c r="T4360" i="10" s="1"/>
  <c r="T4382" i="10"/>
  <c r="S4402" i="10"/>
  <c r="P4402" i="10"/>
  <c r="T4402" i="10" s="1"/>
  <c r="T4412" i="10"/>
  <c r="T4422" i="10"/>
  <c r="S4432" i="10"/>
  <c r="T4444" i="10"/>
  <c r="S4489" i="10"/>
  <c r="P4489" i="10"/>
  <c r="T4489" i="10" s="1"/>
  <c r="T4500" i="10"/>
  <c r="S4521" i="10"/>
  <c r="P4521" i="10"/>
  <c r="T4521" i="10" s="1"/>
  <c r="S4531" i="10"/>
  <c r="S4551" i="10"/>
  <c r="S4562" i="10"/>
  <c r="S4573" i="10"/>
  <c r="T4594" i="10"/>
  <c r="T4623" i="10"/>
  <c r="S4704" i="10"/>
  <c r="S4717" i="10"/>
  <c r="T4763" i="10"/>
  <c r="S3643" i="10"/>
  <c r="S3651" i="10"/>
  <c r="S3659" i="10"/>
  <c r="S3667" i="10"/>
  <c r="S3675" i="10"/>
  <c r="S3683" i="10"/>
  <c r="S3691" i="10"/>
  <c r="S3699" i="10"/>
  <c r="S3707" i="10"/>
  <c r="S3715" i="10"/>
  <c r="S3723" i="10"/>
  <c r="S3731" i="10"/>
  <c r="S3739" i="10"/>
  <c r="S3747" i="10"/>
  <c r="S3755" i="10"/>
  <c r="S3763" i="10"/>
  <c r="S3771" i="10"/>
  <c r="S3779" i="10"/>
  <c r="S3787" i="10"/>
  <c r="S3795" i="10"/>
  <c r="S3803" i="10"/>
  <c r="P3971" i="10"/>
  <c r="T3971" i="10" s="1"/>
  <c r="P4059" i="10"/>
  <c r="T4059" i="10" s="1"/>
  <c r="T4102" i="10"/>
  <c r="P4115" i="10"/>
  <c r="T4115" i="10" s="1"/>
  <c r="T4185" i="10"/>
  <c r="T4217" i="10"/>
  <c r="T4241" i="10"/>
  <c r="P4245" i="10"/>
  <c r="T4245" i="10" s="1"/>
  <c r="T4311" i="10"/>
  <c r="T4318" i="10"/>
  <c r="S4339" i="10"/>
  <c r="T4354" i="10"/>
  <c r="T4375" i="10"/>
  <c r="S4392" i="10"/>
  <c r="T4403" i="10"/>
  <c r="S4433" i="10"/>
  <c r="P4433" i="10"/>
  <c r="T4433" i="10" s="1"/>
  <c r="S4445" i="10"/>
  <c r="S4456" i="10"/>
  <c r="T4468" i="10"/>
  <c r="S4490" i="10"/>
  <c r="S4501" i="10"/>
  <c r="S4522" i="10"/>
  <c r="S4542" i="10"/>
  <c r="T4551" i="10"/>
  <c r="T4562" i="10"/>
  <c r="S4574" i="10"/>
  <c r="T4604" i="10"/>
  <c r="S4624" i="10"/>
  <c r="S4644" i="10"/>
  <c r="P4644" i="10"/>
  <c r="T4644" i="10" s="1"/>
  <c r="T4679" i="10"/>
  <c r="T4937" i="10"/>
  <c r="T5050" i="10"/>
  <c r="T3920" i="10"/>
  <c r="T4038" i="10"/>
  <c r="T4112" i="10"/>
  <c r="T4158" i="10"/>
  <c r="S4161" i="10"/>
  <c r="T4171" i="10"/>
  <c r="S4174" i="10"/>
  <c r="S4206" i="10"/>
  <c r="T4221" i="10"/>
  <c r="T4225" i="10"/>
  <c r="T4233" i="10"/>
  <c r="T4237" i="10"/>
  <c r="T4250" i="10"/>
  <c r="T4259" i="10"/>
  <c r="T4279" i="10"/>
  <c r="S4284" i="10"/>
  <c r="S4290" i="10"/>
  <c r="S4297" i="10"/>
  <c r="P4297" i="10"/>
  <c r="T4297" i="10" s="1"/>
  <c r="S4304" i="10"/>
  <c r="P4304" i="10"/>
  <c r="T4304" i="10" s="1"/>
  <c r="S4325" i="10"/>
  <c r="T4333" i="10"/>
  <c r="T4340" i="10"/>
  <c r="T4347" i="10"/>
  <c r="S4361" i="10"/>
  <c r="P4361" i="10"/>
  <c r="T4361" i="10" s="1"/>
  <c r="S4368" i="10"/>
  <c r="P4368" i="10"/>
  <c r="T4368" i="10" s="1"/>
  <c r="T4383" i="10"/>
  <c r="S4393" i="10"/>
  <c r="P4393" i="10"/>
  <c r="T4393" i="10" s="1"/>
  <c r="S4413" i="10"/>
  <c r="S4434" i="10"/>
  <c r="T4446" i="10"/>
  <c r="S4457" i="10"/>
  <c r="P4457" i="10"/>
  <c r="T4457" i="10" s="1"/>
  <c r="S4469" i="10"/>
  <c r="T4491" i="10"/>
  <c r="T4501" i="10"/>
  <c r="T4523" i="10"/>
  <c r="T4532" i="10"/>
  <c r="T4542" i="10"/>
  <c r="S4552" i="10"/>
  <c r="P4552" i="10"/>
  <c r="T4552" i="10" s="1"/>
  <c r="T4563" i="10"/>
  <c r="T4584" i="10"/>
  <c r="S4605" i="10"/>
  <c r="T4624" i="10"/>
  <c r="S4636" i="10"/>
  <c r="S4645" i="10"/>
  <c r="T4658" i="10"/>
  <c r="S4680" i="10"/>
  <c r="P4719" i="10"/>
  <c r="T4719" i="10" s="1"/>
  <c r="S4719" i="10"/>
  <c r="T4732" i="10"/>
  <c r="T4764" i="10"/>
  <c r="T4775" i="10"/>
  <c r="T5040" i="10"/>
  <c r="P3923" i="10"/>
  <c r="T3923" i="10" s="1"/>
  <c r="S3934" i="10"/>
  <c r="P4035" i="10"/>
  <c r="T4035" i="10" s="1"/>
  <c r="S4062" i="10"/>
  <c r="P4099" i="10"/>
  <c r="T4099" i="10" s="1"/>
  <c r="S4148" i="10"/>
  <c r="P4203" i="10"/>
  <c r="T4203" i="10" s="1"/>
  <c r="S4259" i="10"/>
  <c r="T4269" i="10"/>
  <c r="T4285" i="10"/>
  <c r="T4291" i="10"/>
  <c r="T4298" i="10"/>
  <c r="T4319" i="10"/>
  <c r="T4326" i="10"/>
  <c r="T4362" i="10"/>
  <c r="S4394" i="10"/>
  <c r="P4394" i="10"/>
  <c r="T4394" i="10" s="1"/>
  <c r="T4404" i="10"/>
  <c r="T4414" i="10"/>
  <c r="T4435" i="10"/>
  <c r="S4458" i="10"/>
  <c r="T4470" i="10"/>
  <c r="S4480" i="10"/>
  <c r="T4502" i="10"/>
  <c r="S4512" i="10"/>
  <c r="T4543" i="10"/>
  <c r="T4553" i="10"/>
  <c r="T4575" i="10"/>
  <c r="T4585" i="10"/>
  <c r="T4605" i="10"/>
  <c r="S4616" i="10"/>
  <c r="T4625" i="10"/>
  <c r="T4636" i="10"/>
  <c r="S4646" i="10"/>
  <c r="S4669" i="10"/>
  <c r="S4693" i="10"/>
  <c r="P4693" i="10"/>
  <c r="T4693" i="10" s="1"/>
  <c r="S4720" i="10"/>
  <c r="T5298" i="10"/>
  <c r="T3872" i="10"/>
  <c r="T4000" i="10"/>
  <c r="T4078" i="10"/>
  <c r="T4142" i="10"/>
  <c r="T4155" i="10"/>
  <c r="T4182" i="10"/>
  <c r="T4214" i="10"/>
  <c r="T4246" i="10"/>
  <c r="S4264" i="10"/>
  <c r="P4264" i="10"/>
  <c r="T4264" i="10" s="1"/>
  <c r="S4305" i="10"/>
  <c r="P4305" i="10"/>
  <c r="T4305" i="10" s="1"/>
  <c r="S4312" i="10"/>
  <c r="P4312" i="10"/>
  <c r="T4312" i="10" s="1"/>
  <c r="T4341" i="10"/>
  <c r="T4348" i="10"/>
  <c r="T4355" i="10"/>
  <c r="S4369" i="10"/>
  <c r="P4369" i="10"/>
  <c r="T4369" i="10" s="1"/>
  <c r="S4376" i="10"/>
  <c r="P4376" i="10"/>
  <c r="T4376" i="10" s="1"/>
  <c r="S4384" i="10"/>
  <c r="P4384" i="10"/>
  <c r="T4384" i="10" s="1"/>
  <c r="T4395" i="10"/>
  <c r="T4459" i="10"/>
  <c r="S4481" i="10"/>
  <c r="P4481" i="10"/>
  <c r="T4481" i="10" s="1"/>
  <c r="T4492" i="10"/>
  <c r="S4513" i="10"/>
  <c r="P4513" i="10"/>
  <c r="T4513" i="10" s="1"/>
  <c r="T4533" i="10"/>
  <c r="S4554" i="10"/>
  <c r="T4564" i="10"/>
  <c r="S4576" i="10"/>
  <c r="S4596" i="10"/>
  <c r="S4606" i="10"/>
  <c r="P4606" i="10"/>
  <c r="T4606" i="10" s="1"/>
  <c r="T4616" i="10"/>
  <c r="S4626" i="10"/>
  <c r="P4626" i="10"/>
  <c r="T4626" i="10" s="1"/>
  <c r="S4637" i="10"/>
  <c r="S4647" i="10"/>
  <c r="P4647" i="10"/>
  <c r="T4647" i="10" s="1"/>
  <c r="P4660" i="10"/>
  <c r="T4660" i="10" s="1"/>
  <c r="S4660" i="10"/>
  <c r="T4734" i="10"/>
  <c r="T4926" i="10"/>
  <c r="T5225" i="10"/>
  <c r="P3875" i="10"/>
  <c r="T3875" i="10" s="1"/>
  <c r="S3886" i="10"/>
  <c r="P4003" i="10"/>
  <c r="T4003" i="10" s="1"/>
  <c r="S4014" i="10"/>
  <c r="S4038" i="10"/>
  <c r="P4075" i="10"/>
  <c r="T4075" i="10" s="1"/>
  <c r="P4103" i="10"/>
  <c r="T4103" i="10" s="1"/>
  <c r="P4152" i="10"/>
  <c r="T4152" i="10" s="1"/>
  <c r="P4162" i="10"/>
  <c r="T4162" i="10" s="1"/>
  <c r="P4186" i="10"/>
  <c r="T4186" i="10" s="1"/>
  <c r="T4193" i="10"/>
  <c r="P4200" i="10"/>
  <c r="T4200" i="10" s="1"/>
  <c r="P4218" i="10"/>
  <c r="T4218" i="10" s="1"/>
  <c r="P4242" i="10"/>
  <c r="T4242" i="10" s="1"/>
  <c r="T4292" i="10"/>
  <c r="T4306" i="10"/>
  <c r="T4327" i="10"/>
  <c r="T4334" i="10"/>
  <c r="S4355" i="10"/>
  <c r="T4370" i="10"/>
  <c r="S4385" i="10"/>
  <c r="P4385" i="10"/>
  <c r="T4385" i="10" s="1"/>
  <c r="S4405" i="10"/>
  <c r="S4424" i="10"/>
  <c r="T4436" i="10"/>
  <c r="S4482" i="10"/>
  <c r="S4493" i="10"/>
  <c r="S4514" i="10"/>
  <c r="S4534" i="10"/>
  <c r="T4544" i="10"/>
  <c r="S4565" i="10"/>
  <c r="T4577" i="10"/>
  <c r="T4586" i="10"/>
  <c r="T4597" i="10"/>
  <c r="S4607" i="10"/>
  <c r="S4648" i="10"/>
  <c r="T4670" i="10"/>
  <c r="T4695" i="10"/>
  <c r="T4722" i="10"/>
  <c r="S4745" i="10"/>
  <c r="S4825" i="10"/>
  <c r="P4825" i="10"/>
  <c r="T4825" i="10" s="1"/>
  <c r="T4863" i="10"/>
  <c r="T3952" i="10"/>
  <c r="T4054" i="10"/>
  <c r="T4126" i="10"/>
  <c r="T4139" i="10"/>
  <c r="S4214" i="10"/>
  <c r="T4222" i="10"/>
  <c r="T4238" i="10"/>
  <c r="T4251" i="10"/>
  <c r="S4260" i="10"/>
  <c r="T4265" i="10"/>
  <c r="T4270" i="10"/>
  <c r="T4275" i="10"/>
  <c r="S4280" i="10"/>
  <c r="P4280" i="10"/>
  <c r="T4280" i="10" s="1"/>
  <c r="T4286" i="10"/>
  <c r="T4299" i="10"/>
  <c r="S4313" i="10"/>
  <c r="P4313" i="10"/>
  <c r="T4313" i="10" s="1"/>
  <c r="S4320" i="10"/>
  <c r="P4320" i="10"/>
  <c r="T4320" i="10" s="1"/>
  <c r="S4341" i="10"/>
  <c r="T4349" i="10"/>
  <c r="T4356" i="10"/>
  <c r="T4363" i="10"/>
  <c r="S4377" i="10"/>
  <c r="P4377" i="10"/>
  <c r="T4377" i="10" s="1"/>
  <c r="S4386" i="10"/>
  <c r="P4386" i="10"/>
  <c r="T4386" i="10" s="1"/>
  <c r="T4396" i="10"/>
  <c r="T4406" i="10"/>
  <c r="S4425" i="10"/>
  <c r="P4425" i="10"/>
  <c r="T4425" i="10" s="1"/>
  <c r="S4437" i="10"/>
  <c r="S4448" i="10"/>
  <c r="T4460" i="10"/>
  <c r="T4483" i="10"/>
  <c r="T4493" i="10"/>
  <c r="T4515" i="10"/>
  <c r="S4525" i="10"/>
  <c r="T4534" i="10"/>
  <c r="T4545" i="10"/>
  <c r="T4555" i="10"/>
  <c r="S4587" i="10"/>
  <c r="T4607" i="10"/>
  <c r="S4628" i="10"/>
  <c r="T4649" i="10"/>
  <c r="T4661" i="10"/>
  <c r="T4696" i="10"/>
  <c r="S4709" i="10"/>
  <c r="S4723" i="10"/>
  <c r="P4723" i="10"/>
  <c r="T4723" i="10" s="1"/>
  <c r="P3864" i="10"/>
  <c r="T3864" i="10" s="1"/>
  <c r="P3884" i="10"/>
  <c r="T3884" i="10" s="1"/>
  <c r="P3901" i="10"/>
  <c r="T3901" i="10" s="1"/>
  <c r="P3921" i="10"/>
  <c r="T3921" i="10" s="1"/>
  <c r="P3938" i="10"/>
  <c r="T3938" i="10" s="1"/>
  <c r="P3955" i="10"/>
  <c r="T3955" i="10" s="1"/>
  <c r="S3966" i="10"/>
  <c r="P3975" i="10"/>
  <c r="T3975" i="10" s="1"/>
  <c r="P3992" i="10"/>
  <c r="T3992" i="10" s="1"/>
  <c r="P4012" i="10"/>
  <c r="T4012" i="10" s="1"/>
  <c r="P4039" i="10"/>
  <c r="T4039" i="10" s="1"/>
  <c r="P4042" i="10"/>
  <c r="T4042" i="10" s="1"/>
  <c r="P4045" i="10"/>
  <c r="T4045" i="10" s="1"/>
  <c r="P4048" i="10"/>
  <c r="T4048" i="10" s="1"/>
  <c r="P4051" i="10"/>
  <c r="T4051" i="10" s="1"/>
  <c r="S4078" i="10"/>
  <c r="S4116" i="10"/>
  <c r="P4136" i="10"/>
  <c r="T4136" i="10" s="1"/>
  <c r="P4146" i="10"/>
  <c r="T4146" i="10" s="1"/>
  <c r="P4179" i="10"/>
  <c r="T4179" i="10" s="1"/>
  <c r="S4193" i="10"/>
  <c r="P4197" i="10"/>
  <c r="T4197" i="10" s="1"/>
  <c r="P4211" i="10"/>
  <c r="T4211" i="10" s="1"/>
  <c r="T4230" i="10"/>
  <c r="S4251" i="10"/>
  <c r="S4275" i="10"/>
  <c r="S4299" i="10"/>
  <c r="S4306" i="10"/>
  <c r="T4314" i="10"/>
  <c r="T4335" i="10"/>
  <c r="T4342" i="10"/>
  <c r="S4363" i="10"/>
  <c r="S4370" i="10"/>
  <c r="T4378" i="10"/>
  <c r="T4387" i="10"/>
  <c r="S4426" i="10"/>
  <c r="T4438" i="10"/>
  <c r="S4449" i="10"/>
  <c r="P4449" i="10"/>
  <c r="T4449" i="10" s="1"/>
  <c r="S4461" i="10"/>
  <c r="S4472" i="10"/>
  <c r="T4494" i="10"/>
  <c r="S4504" i="10"/>
  <c r="T4525" i="10"/>
  <c r="S4535" i="10"/>
  <c r="P4535" i="10"/>
  <c r="T4535" i="10" s="1"/>
  <c r="T4546" i="10"/>
  <c r="S4556" i="10"/>
  <c r="T4566" i="10"/>
  <c r="T4598" i="10"/>
  <c r="S4608" i="10"/>
  <c r="T4618" i="10"/>
  <c r="T4628" i="10"/>
  <c r="S4650" i="10"/>
  <c r="P4650" i="10"/>
  <c r="T4650" i="10" s="1"/>
  <c r="T3904" i="10"/>
  <c r="T4030" i="10"/>
  <c r="T4094" i="10"/>
  <c r="T4110" i="10"/>
  <c r="S4113" i="10"/>
  <c r="T4123" i="10"/>
  <c r="S4126" i="10"/>
  <c r="T4190" i="10"/>
  <c r="S4204" i="10"/>
  <c r="S4222" i="10"/>
  <c r="S4256" i="10"/>
  <c r="P4256" i="10"/>
  <c r="T4256" i="10" s="1"/>
  <c r="S4265" i="10"/>
  <c r="T4281" i="10"/>
  <c r="T4293" i="10"/>
  <c r="T4300" i="10"/>
  <c r="T4307" i="10"/>
  <c r="S4321" i="10"/>
  <c r="P4321" i="10"/>
  <c r="T4321" i="10" s="1"/>
  <c r="S4328" i="10"/>
  <c r="P4328" i="10"/>
  <c r="T4328" i="10" s="1"/>
  <c r="S4349" i="10"/>
  <c r="T4357" i="10"/>
  <c r="T4364" i="10"/>
  <c r="T4371" i="10"/>
  <c r="S4397" i="10"/>
  <c r="S4416" i="10"/>
  <c r="T4427" i="10"/>
  <c r="S4450" i="10"/>
  <c r="T4462" i="10"/>
  <c r="S4473" i="10"/>
  <c r="P4473" i="10"/>
  <c r="T4473" i="10" s="1"/>
  <c r="T4484" i="10"/>
  <c r="S4505" i="10"/>
  <c r="P4505" i="10"/>
  <c r="T4505" i="10" s="1"/>
  <c r="T4516" i="10"/>
  <c r="T4526" i="10"/>
  <c r="S4536" i="10"/>
  <c r="T4557" i="10"/>
  <c r="S4588" i="10"/>
  <c r="S4599" i="10"/>
  <c r="S4619" i="10"/>
  <c r="S4629" i="10"/>
  <c r="P4629" i="10"/>
  <c r="T4629" i="10" s="1"/>
  <c r="T4638" i="10"/>
  <c r="S4672" i="10"/>
  <c r="T4685" i="10"/>
  <c r="T4725" i="10"/>
  <c r="T4747" i="10"/>
  <c r="T4769" i="10"/>
  <c r="T4779" i="10"/>
  <c r="P3853" i="10"/>
  <c r="T3853" i="10" s="1"/>
  <c r="P3873" i="10"/>
  <c r="T3873" i="10" s="1"/>
  <c r="P3890" i="10"/>
  <c r="T3890" i="10" s="1"/>
  <c r="P3907" i="10"/>
  <c r="T3907" i="10" s="1"/>
  <c r="S3918" i="10"/>
  <c r="P3927" i="10"/>
  <c r="T3927" i="10" s="1"/>
  <c r="P3944" i="10"/>
  <c r="T3944" i="10" s="1"/>
  <c r="P3964" i="10"/>
  <c r="T3964" i="10" s="1"/>
  <c r="P3981" i="10"/>
  <c r="T3981" i="10" s="1"/>
  <c r="P4001" i="10"/>
  <c r="T4001" i="10" s="1"/>
  <c r="P4018" i="10"/>
  <c r="T4018" i="10" s="1"/>
  <c r="P4021" i="10"/>
  <c r="T4021" i="10" s="1"/>
  <c r="P4024" i="10"/>
  <c r="T4024" i="10" s="1"/>
  <c r="P4027" i="10"/>
  <c r="T4027" i="10" s="1"/>
  <c r="S4054" i="10"/>
  <c r="P4079" i="10"/>
  <c r="T4079" i="10" s="1"/>
  <c r="P4082" i="10"/>
  <c r="T4082" i="10" s="1"/>
  <c r="P4085" i="10"/>
  <c r="T4085" i="10" s="1"/>
  <c r="P4088" i="10"/>
  <c r="T4088" i="10" s="1"/>
  <c r="P4091" i="10"/>
  <c r="T4091" i="10" s="1"/>
  <c r="S4100" i="10"/>
  <c r="P4120" i="10"/>
  <c r="T4120" i="10" s="1"/>
  <c r="P4130" i="10"/>
  <c r="T4130" i="10" s="1"/>
  <c r="T4166" i="10"/>
  <c r="S4169" i="10"/>
  <c r="P4176" i="10"/>
  <c r="T4176" i="10" s="1"/>
  <c r="P4194" i="10"/>
  <c r="T4194" i="10" s="1"/>
  <c r="T4201" i="10"/>
  <c r="P4208" i="10"/>
  <c r="T4208" i="10" s="1"/>
  <c r="S4230" i="10"/>
  <c r="P4261" i="10"/>
  <c r="T4261" i="10" s="1"/>
  <c r="T4271" i="10"/>
  <c r="T4287" i="10"/>
  <c r="S4307" i="10"/>
  <c r="S4314" i="10"/>
  <c r="T4322" i="10"/>
  <c r="T4343" i="10"/>
  <c r="T4350" i="10"/>
  <c r="S4371" i="10"/>
  <c r="S4378" i="10"/>
  <c r="T4388" i="10"/>
  <c r="T4398" i="10"/>
  <c r="S4417" i="10"/>
  <c r="P4417" i="10"/>
  <c r="T4417" i="10" s="1"/>
  <c r="T4451" i="10"/>
  <c r="S4474" i="10"/>
  <c r="S4485" i="10"/>
  <c r="S4506" i="10"/>
  <c r="S4517" i="10"/>
  <c r="T4567" i="10"/>
  <c r="S4579" i="10"/>
  <c r="T4588" i="10"/>
  <c r="T4599" i="10"/>
  <c r="T4620" i="10"/>
  <c r="S4630" i="10"/>
  <c r="S4639" i="10"/>
  <c r="T4652" i="10"/>
  <c r="T4663" i="10"/>
  <c r="T4737" i="10"/>
  <c r="S4996" i="10"/>
  <c r="P3765" i="10"/>
  <c r="T3765" i="10" s="1"/>
  <c r="T3856" i="10"/>
  <c r="T3984" i="10"/>
  <c r="T4070" i="10"/>
  <c r="T4107" i="10"/>
  <c r="S4110" i="10"/>
  <c r="S4190" i="10"/>
  <c r="T4219" i="10"/>
  <c r="T4243" i="10"/>
  <c r="S4252" i="10"/>
  <c r="T4257" i="10"/>
  <c r="T4266" i="10"/>
  <c r="S4276" i="10"/>
  <c r="S4281" i="10"/>
  <c r="S4293" i="10"/>
  <c r="T4301" i="10"/>
  <c r="T4308" i="10"/>
  <c r="T4315" i="10"/>
  <c r="S4329" i="10"/>
  <c r="P4329" i="10"/>
  <c r="T4329" i="10" s="1"/>
  <c r="S4336" i="10"/>
  <c r="P4336" i="10"/>
  <c r="T4336" i="10" s="1"/>
  <c r="S4357" i="10"/>
  <c r="T4365" i="10"/>
  <c r="T4372" i="10"/>
  <c r="T4379" i="10"/>
  <c r="S4418" i="10"/>
  <c r="P4418" i="10"/>
  <c r="T4418" i="10" s="1"/>
  <c r="T4428" i="10"/>
  <c r="T4475" i="10"/>
  <c r="T4485" i="10"/>
  <c r="T4507" i="10"/>
  <c r="T4517" i="10"/>
  <c r="T4527" i="10"/>
  <c r="S4568" i="10"/>
  <c r="S4589" i="10"/>
  <c r="P4589" i="10"/>
  <c r="T4589" i="10" s="1"/>
  <c r="T4600" i="10"/>
  <c r="S4610" i="10"/>
  <c r="S4631" i="10"/>
  <c r="T4639" i="10"/>
  <c r="P4674" i="10"/>
  <c r="T4674" i="10" s="1"/>
  <c r="S4674" i="10"/>
  <c r="S4712" i="10"/>
  <c r="T4726" i="10"/>
  <c r="T4748" i="10"/>
  <c r="S4897" i="10"/>
  <c r="P3859" i="10"/>
  <c r="T3859" i="10" s="1"/>
  <c r="S3870" i="10"/>
  <c r="P3879" i="10"/>
  <c r="T3879" i="10" s="1"/>
  <c r="P3896" i="10"/>
  <c r="T3896" i="10" s="1"/>
  <c r="P3916" i="10"/>
  <c r="T3916" i="10" s="1"/>
  <c r="P3933" i="10"/>
  <c r="T3933" i="10" s="1"/>
  <c r="P3953" i="10"/>
  <c r="T3953" i="10" s="1"/>
  <c r="P3970" i="10"/>
  <c r="T3970" i="10" s="1"/>
  <c r="P3987" i="10"/>
  <c r="T3987" i="10" s="1"/>
  <c r="S3998" i="10"/>
  <c r="P4007" i="10"/>
  <c r="T4007" i="10" s="1"/>
  <c r="S4030" i="10"/>
  <c r="P4055" i="10"/>
  <c r="T4055" i="10" s="1"/>
  <c r="P4058" i="10"/>
  <c r="T4058" i="10" s="1"/>
  <c r="P4061" i="10"/>
  <c r="T4061" i="10" s="1"/>
  <c r="P4064" i="10"/>
  <c r="T4064" i="10" s="1"/>
  <c r="P4067" i="10"/>
  <c r="T4067" i="10" s="1"/>
  <c r="S4094" i="10"/>
  <c r="P4104" i="10"/>
  <c r="T4104" i="10" s="1"/>
  <c r="P4114" i="10"/>
  <c r="T4114" i="10" s="1"/>
  <c r="T4150" i="10"/>
  <c r="S4153" i="10"/>
  <c r="P4163" i="10"/>
  <c r="T4163" i="10" s="1"/>
  <c r="S4166" i="10"/>
  <c r="P4173" i="10"/>
  <c r="T4173" i="10" s="1"/>
  <c r="P4187" i="10"/>
  <c r="T4187" i="10" s="1"/>
  <c r="S4201" i="10"/>
  <c r="P4205" i="10"/>
  <c r="T4205" i="10" s="1"/>
  <c r="T4227" i="10"/>
  <c r="T4235" i="10"/>
  <c r="S4243" i="10"/>
  <c r="T4282" i="10"/>
  <c r="S4287" i="10"/>
  <c r="T4294" i="10"/>
  <c r="S4315" i="10"/>
  <c r="T4330" i="10"/>
  <c r="T4351" i="10"/>
  <c r="T4358" i="10"/>
  <c r="S4389" i="10"/>
  <c r="S4408" i="10"/>
  <c r="T4419" i="10"/>
  <c r="S4429" i="10"/>
  <c r="S4440" i="10"/>
  <c r="T4452" i="10"/>
  <c r="T4486" i="10"/>
  <c r="S4496" i="10"/>
  <c r="T4518" i="10"/>
  <c r="S4528" i="10"/>
  <c r="T4538" i="10"/>
  <c r="S4548" i="10"/>
  <c r="P4569" i="10"/>
  <c r="T4569" i="10" s="1"/>
  <c r="S4569" i="10"/>
  <c r="T4580" i="10"/>
  <c r="S4590" i="10"/>
  <c r="T4611" i="10"/>
  <c r="T4631" i="10"/>
  <c r="S4640" i="10"/>
  <c r="T4653" i="10"/>
  <c r="T3936" i="10"/>
  <c r="T4046" i="10"/>
  <c r="T4160" i="10"/>
  <c r="S4180" i="10"/>
  <c r="T4198" i="10"/>
  <c r="S4212" i="10"/>
  <c r="S4219" i="10"/>
  <c r="S4248" i="10"/>
  <c r="P4248" i="10"/>
  <c r="T4248" i="10" s="1"/>
  <c r="T4262" i="10"/>
  <c r="T4277" i="10"/>
  <c r="S4288" i="10"/>
  <c r="P4288" i="10"/>
  <c r="T4288" i="10" s="1"/>
  <c r="T4309" i="10"/>
  <c r="T4316" i="10"/>
  <c r="T4323" i="10"/>
  <c r="S4337" i="10"/>
  <c r="P4337" i="10"/>
  <c r="T4337" i="10" s="1"/>
  <c r="S4344" i="10"/>
  <c r="P4344" i="10"/>
  <c r="T4344" i="10" s="1"/>
  <c r="T4373" i="10"/>
  <c r="T4380" i="10"/>
  <c r="T4390" i="10"/>
  <c r="S4409" i="10"/>
  <c r="P4409" i="10"/>
  <c r="T4409" i="10" s="1"/>
  <c r="T4430" i="10"/>
  <c r="S4441" i="10"/>
  <c r="P4441" i="10"/>
  <c r="T4441" i="10" s="1"/>
  <c r="S4453" i="10"/>
  <c r="S4464" i="10"/>
  <c r="T4476" i="10"/>
  <c r="S4497" i="10"/>
  <c r="P4497" i="10"/>
  <c r="T4497" i="10" s="1"/>
  <c r="T4508" i="10"/>
  <c r="S4539" i="10"/>
  <c r="S4559" i="10"/>
  <c r="S4570" i="10"/>
  <c r="S4591" i="10"/>
  <c r="T4621" i="10"/>
  <c r="S4632" i="10"/>
  <c r="P4632" i="10"/>
  <c r="T4632" i="10" s="1"/>
  <c r="S4654" i="10"/>
  <c r="T4687" i="10"/>
  <c r="T4701" i="10"/>
  <c r="T4750" i="10"/>
  <c r="S3950" i="10"/>
  <c r="S4070" i="10"/>
  <c r="T4134" i="10"/>
  <c r="S4137" i="10"/>
  <c r="S4150" i="10"/>
  <c r="T4177" i="10"/>
  <c r="T4209" i="10"/>
  <c r="S4227" i="10"/>
  <c r="S4231" i="10"/>
  <c r="T4267" i="10"/>
  <c r="S4272" i="10"/>
  <c r="P4272" i="10"/>
  <c r="T4272" i="10" s="1"/>
  <c r="S4282" i="10"/>
  <c r="T4295" i="10"/>
  <c r="T4302" i="10"/>
  <c r="S4323" i="10"/>
  <c r="S4330" i="10"/>
  <c r="T4338" i="10"/>
  <c r="T4359" i="10"/>
  <c r="T4366" i="10"/>
  <c r="S4410" i="10"/>
  <c r="P4410" i="10"/>
  <c r="T4410" i="10" s="1"/>
  <c r="T4420" i="10"/>
  <c r="S4442" i="10"/>
  <c r="T4454" i="10"/>
  <c r="S4465" i="10"/>
  <c r="P4465" i="10"/>
  <c r="T4465" i="10" s="1"/>
  <c r="S4477" i="10"/>
  <c r="S4498" i="10"/>
  <c r="S4509" i="10"/>
  <c r="T4540" i="10"/>
  <c r="T4549" i="10"/>
  <c r="T4560" i="10"/>
  <c r="T4570" i="10"/>
  <c r="T4581" i="10"/>
  <c r="S4602" i="10"/>
  <c r="T4612" i="10"/>
  <c r="S4622" i="10"/>
  <c r="T4633" i="10"/>
  <c r="S4655" i="10"/>
  <c r="T4665" i="10"/>
  <c r="T4677" i="10"/>
  <c r="S4688" i="10"/>
  <c r="P4783" i="10"/>
  <c r="T4783" i="10" s="1"/>
  <c r="S4783" i="10"/>
  <c r="T4804" i="10"/>
  <c r="S4948" i="10"/>
  <c r="S4962" i="10"/>
  <c r="P4962" i="10"/>
  <c r="T4962" i="10" s="1"/>
  <c r="S3862" i="10"/>
  <c r="T3888" i="10"/>
  <c r="S3990" i="10"/>
  <c r="T4016" i="10"/>
  <c r="T4022" i="10"/>
  <c r="S4052" i="10"/>
  <c r="T4086" i="10"/>
  <c r="S4124" i="10"/>
  <c r="T4144" i="10"/>
  <c r="S4191" i="10"/>
  <c r="S4198" i="10"/>
  <c r="S4240" i="10"/>
  <c r="S4244" i="10"/>
  <c r="T4249" i="10"/>
  <c r="S4267" i="10"/>
  <c r="S4277" i="10"/>
  <c r="T4283" i="10"/>
  <c r="T4289" i="10"/>
  <c r="S4309" i="10"/>
  <c r="T4317" i="10"/>
  <c r="T4324" i="10"/>
  <c r="T4331" i="10"/>
  <c r="S4345" i="10"/>
  <c r="P4345" i="10"/>
  <c r="T4345" i="10" s="1"/>
  <c r="S4352" i="10"/>
  <c r="P4352" i="10"/>
  <c r="T4352" i="10" s="1"/>
  <c r="S4373" i="10"/>
  <c r="S4381" i="10"/>
  <c r="S4400" i="10"/>
  <c r="T4411" i="10"/>
  <c r="T4443" i="10"/>
  <c r="S4466" i="10"/>
  <c r="T4477" i="10"/>
  <c r="T4499" i="10"/>
  <c r="T4509" i="10"/>
  <c r="S4550" i="10"/>
  <c r="S4571" i="10"/>
  <c r="S4582" i="10"/>
  <c r="T4592" i="10"/>
  <c r="S4613" i="10"/>
  <c r="T4622" i="10"/>
  <c r="S4634" i="10"/>
  <c r="T4655" i="10"/>
  <c r="T4728" i="10"/>
  <c r="S4543" i="10"/>
  <c r="S4560" i="10"/>
  <c r="S4635" i="10"/>
  <c r="S4667" i="10"/>
  <c r="T4689" i="10"/>
  <c r="T4697" i="10"/>
  <c r="T4710" i="10"/>
  <c r="T4758" i="10"/>
  <c r="T4796" i="10"/>
  <c r="S4814" i="10"/>
  <c r="P4814" i="10"/>
  <c r="T4814" i="10" s="1"/>
  <c r="S4826" i="10"/>
  <c r="P4826" i="10"/>
  <c r="T4826" i="10" s="1"/>
  <c r="S4839" i="10"/>
  <c r="T4864" i="10"/>
  <c r="S4884" i="10"/>
  <c r="P4884" i="10"/>
  <c r="T4884" i="10" s="1"/>
  <c r="S4898" i="10"/>
  <c r="P4898" i="10"/>
  <c r="T4898" i="10" s="1"/>
  <c r="T4963" i="10"/>
  <c r="S4986" i="10"/>
  <c r="T5007" i="10"/>
  <c r="T5018" i="10"/>
  <c r="T5041" i="10"/>
  <c r="T5084" i="10"/>
  <c r="T5107" i="10"/>
  <c r="T5131" i="10"/>
  <c r="P4635" i="10"/>
  <c r="T4635" i="10" s="1"/>
  <c r="T4667" i="10"/>
  <c r="S4710" i="10"/>
  <c r="S4743" i="10"/>
  <c r="T4797" i="10"/>
  <c r="T4815" i="10"/>
  <c r="T4827" i="10"/>
  <c r="T4848" i="10"/>
  <c r="S4874" i="10"/>
  <c r="T4918" i="10"/>
  <c r="S4938" i="10"/>
  <c r="S4950" i="10"/>
  <c r="P4950" i="10"/>
  <c r="T4950" i="10" s="1"/>
  <c r="S4964" i="10"/>
  <c r="T4987" i="10"/>
  <c r="S5042" i="10"/>
  <c r="T4595" i="10"/>
  <c r="T4678" i="10"/>
  <c r="S4715" i="10"/>
  <c r="S4724" i="10"/>
  <c r="P4724" i="10"/>
  <c r="T4724" i="10" s="1"/>
  <c r="T4738" i="10"/>
  <c r="T4743" i="10"/>
  <c r="T4749" i="10"/>
  <c r="T4765" i="10"/>
  <c r="T4771" i="10"/>
  <c r="S4791" i="10"/>
  <c r="T4806" i="10"/>
  <c r="S4815" i="10"/>
  <c r="S4828" i="10"/>
  <c r="P4828" i="10"/>
  <c r="T4828" i="10" s="1"/>
  <c r="T4840" i="10"/>
  <c r="T4856" i="10"/>
  <c r="T4865" i="10"/>
  <c r="S4886" i="10"/>
  <c r="P4886" i="10"/>
  <c r="T4886" i="10" s="1"/>
  <c r="S4900" i="10"/>
  <c r="T4928" i="10"/>
  <c r="T4939" i="10"/>
  <c r="S4951" i="10"/>
  <c r="P4965" i="10"/>
  <c r="T4965" i="10" s="1"/>
  <c r="S4965" i="10"/>
  <c r="S4976" i="10"/>
  <c r="S4988" i="10"/>
  <c r="P4988" i="10"/>
  <c r="T4988" i="10" s="1"/>
  <c r="S5020" i="10"/>
  <c r="S5073" i="10"/>
  <c r="P5073" i="10"/>
  <c r="T5073" i="10" s="1"/>
  <c r="T5097" i="10"/>
  <c r="T5108" i="10"/>
  <c r="S5179" i="10"/>
  <c r="P5179" i="10"/>
  <c r="T5179" i="10" s="1"/>
  <c r="T5214" i="10"/>
  <c r="S4609" i="10"/>
  <c r="T4702" i="10"/>
  <c r="S4711" i="10"/>
  <c r="P4715" i="10"/>
  <c r="T4715" i="10" s="1"/>
  <c r="P4720" i="10"/>
  <c r="T4720" i="10" s="1"/>
  <c r="T4729" i="10"/>
  <c r="S4744" i="10"/>
  <c r="P4744" i="10"/>
  <c r="T4744" i="10" s="1"/>
  <c r="T4754" i="10"/>
  <c r="T4759" i="10"/>
  <c r="S4798" i="10"/>
  <c r="P4798" i="10"/>
  <c r="T4798" i="10" s="1"/>
  <c r="S4806" i="10"/>
  <c r="P4829" i="10"/>
  <c r="T4829" i="10" s="1"/>
  <c r="S4829" i="10"/>
  <c r="T4841" i="10"/>
  <c r="T4875" i="10"/>
  <c r="S4887" i="10"/>
  <c r="P4901" i="10"/>
  <c r="T4901" i="10" s="1"/>
  <c r="S4901" i="10"/>
  <c r="T4940" i="10"/>
  <c r="S4952" i="10"/>
  <c r="S4977" i="10"/>
  <c r="S4999" i="10"/>
  <c r="S5009" i="10"/>
  <c r="T5043" i="10"/>
  <c r="S5074" i="10"/>
  <c r="T5351" i="10"/>
  <c r="S5437" i="10"/>
  <c r="T4547" i="10"/>
  <c r="T4668" i="10"/>
  <c r="S4675" i="10"/>
  <c r="T4686" i="10"/>
  <c r="T4739" i="10"/>
  <c r="T4766" i="10"/>
  <c r="S4777" i="10"/>
  <c r="P4777" i="10"/>
  <c r="T4777" i="10" s="1"/>
  <c r="S4785" i="10"/>
  <c r="S4799" i="10"/>
  <c r="P4799" i="10"/>
  <c r="T4799" i="10" s="1"/>
  <c r="T4807" i="10"/>
  <c r="T4816" i="10"/>
  <c r="S4830" i="10"/>
  <c r="T4857" i="10"/>
  <c r="S4866" i="10"/>
  <c r="T4876" i="10"/>
  <c r="S4888" i="10"/>
  <c r="T4929" i="10"/>
  <c r="T4952" i="10"/>
  <c r="S4978" i="10"/>
  <c r="P4978" i="10"/>
  <c r="T4978" i="10" s="1"/>
  <c r="T4990" i="10"/>
  <c r="S5000" i="10"/>
  <c r="T5009" i="10"/>
  <c r="T5022" i="10"/>
  <c r="T5033" i="10"/>
  <c r="S5121" i="10"/>
  <c r="S5205" i="10"/>
  <c r="S5276" i="10"/>
  <c r="T4587" i="10"/>
  <c r="S4627" i="10"/>
  <c r="S4651" i="10"/>
  <c r="P4654" i="10"/>
  <c r="T4654" i="10" s="1"/>
  <c r="P4675" i="10"/>
  <c r="T4675" i="10" s="1"/>
  <c r="T4694" i="10"/>
  <c r="S4707" i="10"/>
  <c r="S4716" i="10"/>
  <c r="P4716" i="10"/>
  <c r="T4716" i="10" s="1"/>
  <c r="S4730" i="10"/>
  <c r="P4730" i="10"/>
  <c r="T4730" i="10" s="1"/>
  <c r="S4750" i="10"/>
  <c r="S4766" i="10"/>
  <c r="S4800" i="10"/>
  <c r="S4817" i="10"/>
  <c r="P4817" i="10"/>
  <c r="T4817" i="10" s="1"/>
  <c r="S4831" i="10"/>
  <c r="P4831" i="10"/>
  <c r="T4831" i="10" s="1"/>
  <c r="S4842" i="10"/>
  <c r="T4867" i="10"/>
  <c r="T4888" i="10"/>
  <c r="T4920" i="10"/>
  <c r="S4930" i="10"/>
  <c r="S4953" i="10"/>
  <c r="P4953" i="10"/>
  <c r="T4953" i="10" s="1"/>
  <c r="S4967" i="10"/>
  <c r="T4979" i="10"/>
  <c r="S5010" i="10"/>
  <c r="S5034" i="10"/>
  <c r="T5044" i="10"/>
  <c r="T5065" i="10"/>
  <c r="T5076" i="10"/>
  <c r="T5170" i="10"/>
  <c r="S5424" i="10"/>
  <c r="T5519" i="10"/>
  <c r="P4426" i="10"/>
  <c r="T4426" i="10" s="1"/>
  <c r="P4434" i="10"/>
  <c r="T4434" i="10" s="1"/>
  <c r="P4442" i="10"/>
  <c r="T4442" i="10" s="1"/>
  <c r="P4450" i="10"/>
  <c r="T4450" i="10" s="1"/>
  <c r="P4458" i="10"/>
  <c r="T4458" i="10" s="1"/>
  <c r="P4466" i="10"/>
  <c r="T4466" i="10" s="1"/>
  <c r="P4474" i="10"/>
  <c r="T4474" i="10" s="1"/>
  <c r="P4482" i="10"/>
  <c r="T4482" i="10" s="1"/>
  <c r="P4490" i="10"/>
  <c r="T4490" i="10" s="1"/>
  <c r="P4498" i="10"/>
  <c r="T4498" i="10" s="1"/>
  <c r="P4506" i="10"/>
  <c r="T4506" i="10" s="1"/>
  <c r="P4514" i="10"/>
  <c r="T4514" i="10" s="1"/>
  <c r="P4522" i="10"/>
  <c r="T4522" i="10" s="1"/>
  <c r="P4536" i="10"/>
  <c r="T4536" i="10" s="1"/>
  <c r="P4556" i="10"/>
  <c r="T4556" i="10" s="1"/>
  <c r="P4573" i="10"/>
  <c r="T4573" i="10" s="1"/>
  <c r="P4590" i="10"/>
  <c r="T4590" i="10" s="1"/>
  <c r="P4610" i="10"/>
  <c r="T4610" i="10" s="1"/>
  <c r="P4627" i="10"/>
  <c r="T4627" i="10" s="1"/>
  <c r="P4630" i="10"/>
  <c r="T4630" i="10" s="1"/>
  <c r="P4642" i="10"/>
  <c r="T4642" i="10" s="1"/>
  <c r="P4645" i="10"/>
  <c r="T4645" i="10" s="1"/>
  <c r="P4648" i="10"/>
  <c r="T4648" i="10" s="1"/>
  <c r="P4651" i="10"/>
  <c r="T4651" i="10" s="1"/>
  <c r="S4679" i="10"/>
  <c r="S4683" i="10"/>
  <c r="S4694" i="10"/>
  <c r="S4703" i="10"/>
  <c r="P4707" i="10"/>
  <c r="T4707" i="10" s="1"/>
  <c r="P4712" i="10"/>
  <c r="T4712" i="10" s="1"/>
  <c r="T4735" i="10"/>
  <c r="P4745" i="10"/>
  <c r="T4745" i="10" s="1"/>
  <c r="S4760" i="10"/>
  <c r="P4760" i="10"/>
  <c r="T4760" i="10" s="1"/>
  <c r="T4767" i="10"/>
  <c r="S4778" i="10"/>
  <c r="P4778" i="10"/>
  <c r="T4778" i="10" s="1"/>
  <c r="S4818" i="10"/>
  <c r="P4818" i="10"/>
  <c r="T4818" i="10" s="1"/>
  <c r="S4889" i="10"/>
  <c r="P4889" i="10"/>
  <c r="T4889" i="10" s="1"/>
  <c r="S4903" i="10"/>
  <c r="T4912" i="10"/>
  <c r="T4921" i="10"/>
  <c r="S4942" i="10"/>
  <c r="S4954" i="10"/>
  <c r="S4980" i="10"/>
  <c r="T4991" i="10"/>
  <c r="T5010" i="10"/>
  <c r="T5034" i="10"/>
  <c r="S5100" i="10"/>
  <c r="T5265" i="10"/>
  <c r="P4539" i="10"/>
  <c r="T4539" i="10" s="1"/>
  <c r="P4559" i="10"/>
  <c r="T4559" i="10" s="1"/>
  <c r="P4576" i="10"/>
  <c r="T4576" i="10" s="1"/>
  <c r="P4596" i="10"/>
  <c r="T4596" i="10" s="1"/>
  <c r="P4613" i="10"/>
  <c r="T4613" i="10" s="1"/>
  <c r="S4668" i="10"/>
  <c r="P4672" i="10"/>
  <c r="T4672" i="10" s="1"/>
  <c r="P4683" i="10"/>
  <c r="T4683" i="10" s="1"/>
  <c r="T4721" i="10"/>
  <c r="S4725" i="10"/>
  <c r="S4731" i="10"/>
  <c r="T4751" i="10"/>
  <c r="S4767" i="10"/>
  <c r="T4786" i="10"/>
  <c r="T4808" i="10"/>
  <c r="T4832" i="10"/>
  <c r="T4868" i="10"/>
  <c r="S4878" i="10"/>
  <c r="P4878" i="10"/>
  <c r="T4878" i="10" s="1"/>
  <c r="S4890" i="10"/>
  <c r="T4931" i="10"/>
  <c r="T4943" i="10"/>
  <c r="T4955" i="10"/>
  <c r="T4968" i="10"/>
  <c r="T5001" i="10"/>
  <c r="P5011" i="10"/>
  <c r="T5011" i="10" s="1"/>
  <c r="S5011" i="10"/>
  <c r="T5035" i="10"/>
  <c r="T5046" i="10"/>
  <c r="T5066" i="10"/>
  <c r="S5507" i="10"/>
  <c r="T5730" i="10"/>
  <c r="P4381" i="10"/>
  <c r="T4381" i="10" s="1"/>
  <c r="P4389" i="10"/>
  <c r="T4389" i="10" s="1"/>
  <c r="P4397" i="10"/>
  <c r="T4397" i="10" s="1"/>
  <c r="P4405" i="10"/>
  <c r="T4405" i="10" s="1"/>
  <c r="P4413" i="10"/>
  <c r="T4413" i="10" s="1"/>
  <c r="P4421" i="10"/>
  <c r="T4421" i="10" s="1"/>
  <c r="P4429" i="10"/>
  <c r="T4429" i="10" s="1"/>
  <c r="P4437" i="10"/>
  <c r="T4437" i="10" s="1"/>
  <c r="P4445" i="10"/>
  <c r="T4445" i="10" s="1"/>
  <c r="P4453" i="10"/>
  <c r="T4453" i="10" s="1"/>
  <c r="P4461" i="10"/>
  <c r="T4461" i="10" s="1"/>
  <c r="P4469" i="10"/>
  <c r="T4469" i="10" s="1"/>
  <c r="S4553" i="10"/>
  <c r="T4579" i="10"/>
  <c r="T4676" i="10"/>
  <c r="S4691" i="10"/>
  <c r="S4699" i="10"/>
  <c r="S4708" i="10"/>
  <c r="P4708" i="10"/>
  <c r="T4708" i="10" s="1"/>
  <c r="P4717" i="10"/>
  <c r="T4717" i="10" s="1"/>
  <c r="P4731" i="10"/>
  <c r="T4731" i="10" s="1"/>
  <c r="S4740" i="10"/>
  <c r="P4740" i="10"/>
  <c r="T4740" i="10" s="1"/>
  <c r="S4761" i="10"/>
  <c r="P4761" i="10"/>
  <c r="T4761" i="10" s="1"/>
  <c r="S4768" i="10"/>
  <c r="T4809" i="10"/>
  <c r="S4833" i="10"/>
  <c r="T4851" i="10"/>
  <c r="T4879" i="10"/>
  <c r="T4891" i="10"/>
  <c r="T4904" i="10"/>
  <c r="S4956" i="10"/>
  <c r="P4956" i="10"/>
  <c r="T4956" i="10" s="1"/>
  <c r="S4969" i="10"/>
  <c r="S5002" i="10"/>
  <c r="S5012" i="10"/>
  <c r="T5025" i="10"/>
  <c r="T5036" i="10"/>
  <c r="T5067" i="10"/>
  <c r="S5089" i="10"/>
  <c r="P5089" i="10"/>
  <c r="T5089" i="10" s="1"/>
  <c r="S5124" i="10"/>
  <c r="S5137" i="10"/>
  <c r="S5329" i="10"/>
  <c r="S5401" i="10"/>
  <c r="P4528" i="10"/>
  <c r="T4528" i="10" s="1"/>
  <c r="P4548" i="10"/>
  <c r="T4548" i="10" s="1"/>
  <c r="P4565" i="10"/>
  <c r="T4565" i="10" s="1"/>
  <c r="P4582" i="10"/>
  <c r="T4582" i="10" s="1"/>
  <c r="S4593" i="10"/>
  <c r="P4602" i="10"/>
  <c r="T4602" i="10" s="1"/>
  <c r="P4619" i="10"/>
  <c r="T4619" i="10" s="1"/>
  <c r="S4658" i="10"/>
  <c r="P4669" i="10"/>
  <c r="T4669" i="10" s="1"/>
  <c r="P4680" i="10"/>
  <c r="T4680" i="10" s="1"/>
  <c r="P4691" i="10"/>
  <c r="T4691" i="10" s="1"/>
  <c r="S4695" i="10"/>
  <c r="P4699" i="10"/>
  <c r="T4699" i="10" s="1"/>
  <c r="P4704" i="10"/>
  <c r="T4704" i="10" s="1"/>
  <c r="S4726" i="10"/>
  <c r="S4746" i="10"/>
  <c r="P4746" i="10"/>
  <c r="T4746" i="10" s="1"/>
  <c r="S4751" i="10"/>
  <c r="T4756" i="10"/>
  <c r="T4787" i="10"/>
  <c r="S4809" i="10"/>
  <c r="S4820" i="10"/>
  <c r="P4820" i="10"/>
  <c r="T4820" i="10" s="1"/>
  <c r="S4834" i="10"/>
  <c r="P4834" i="10"/>
  <c r="T4834" i="10" s="1"/>
  <c r="S4892" i="10"/>
  <c r="P4892" i="10"/>
  <c r="T4892" i="10" s="1"/>
  <c r="T4932" i="10"/>
  <c r="S4944" i="10"/>
  <c r="T4970" i="10"/>
  <c r="T4982" i="10"/>
  <c r="T5002" i="10"/>
  <c r="S5068" i="10"/>
  <c r="S5090" i="10"/>
  <c r="S5255" i="10"/>
  <c r="P4392" i="10"/>
  <c r="T4392" i="10" s="1"/>
  <c r="P4400" i="10"/>
  <c r="T4400" i="10" s="1"/>
  <c r="P4408" i="10"/>
  <c r="T4408" i="10" s="1"/>
  <c r="P4416" i="10"/>
  <c r="T4416" i="10" s="1"/>
  <c r="P4424" i="10"/>
  <c r="T4424" i="10" s="1"/>
  <c r="P4432" i="10"/>
  <c r="T4432" i="10" s="1"/>
  <c r="P4440" i="10"/>
  <c r="T4440" i="10" s="1"/>
  <c r="P4448" i="10"/>
  <c r="T4448" i="10" s="1"/>
  <c r="P4456" i="10"/>
  <c r="T4456" i="10" s="1"/>
  <c r="P4464" i="10"/>
  <c r="T4464" i="10" s="1"/>
  <c r="P4472" i="10"/>
  <c r="T4472" i="10" s="1"/>
  <c r="P4480" i="10"/>
  <c r="T4480" i="10" s="1"/>
  <c r="P4488" i="10"/>
  <c r="T4488" i="10" s="1"/>
  <c r="P4496" i="10"/>
  <c r="T4496" i="10" s="1"/>
  <c r="P4504" i="10"/>
  <c r="T4504" i="10" s="1"/>
  <c r="P4512" i="10"/>
  <c r="T4512" i="10" s="1"/>
  <c r="P4520" i="10"/>
  <c r="T4520" i="10" s="1"/>
  <c r="P4531" i="10"/>
  <c r="T4531" i="10" s="1"/>
  <c r="P4568" i="10"/>
  <c r="T4568" i="10" s="1"/>
  <c r="T4662" i="10"/>
  <c r="S4676" i="10"/>
  <c r="T4684" i="10"/>
  <c r="T4713" i="10"/>
  <c r="P4741" i="10"/>
  <c r="T4741" i="10" s="1"/>
  <c r="S4741" i="10"/>
  <c r="S4762" i="10"/>
  <c r="P4762" i="10"/>
  <c r="T4762" i="10" s="1"/>
  <c r="S4780" i="10"/>
  <c r="S4810" i="10"/>
  <c r="T4821" i="10"/>
  <c r="T4860" i="10"/>
  <c r="T4870" i="10"/>
  <c r="T4944" i="10"/>
  <c r="S4958" i="10"/>
  <c r="T4993" i="10"/>
  <c r="S5026" i="10"/>
  <c r="T5068" i="10"/>
  <c r="T5090" i="10"/>
  <c r="T5139" i="10"/>
  <c r="T5319" i="10"/>
  <c r="S4545" i="10"/>
  <c r="P4554" i="10"/>
  <c r="T4554" i="10" s="1"/>
  <c r="P4571" i="10"/>
  <c r="T4571" i="10" s="1"/>
  <c r="P4591" i="10"/>
  <c r="T4591" i="10" s="1"/>
  <c r="P4608" i="10"/>
  <c r="T4608" i="10" s="1"/>
  <c r="S4643" i="10"/>
  <c r="S4659" i="10"/>
  <c r="P4688" i="10"/>
  <c r="T4688" i="10" s="1"/>
  <c r="S4700" i="10"/>
  <c r="P4700" i="10"/>
  <c r="T4700" i="10" s="1"/>
  <c r="P4709" i="10"/>
  <c r="T4709" i="10" s="1"/>
  <c r="S4774" i="10"/>
  <c r="T4788" i="10"/>
  <c r="S4794" i="10"/>
  <c r="S4822" i="10"/>
  <c r="P4822" i="10"/>
  <c r="T4822" i="10" s="1"/>
  <c r="T4880" i="10"/>
  <c r="S4894" i="10"/>
  <c r="S4906" i="10"/>
  <c r="T4934" i="10"/>
  <c r="S4945" i="10"/>
  <c r="S4959" i="10"/>
  <c r="P4959" i="10"/>
  <c r="T4959" i="10" s="1"/>
  <c r="T5027" i="10"/>
  <c r="T5038" i="10"/>
  <c r="S5057" i="10"/>
  <c r="T5069" i="10"/>
  <c r="T5091" i="10"/>
  <c r="T5245" i="10"/>
  <c r="P4574" i="10"/>
  <c r="T4574" i="10" s="1"/>
  <c r="S4585" i="10"/>
  <c r="P4643" i="10"/>
  <c r="T4643" i="10" s="1"/>
  <c r="P4646" i="10"/>
  <c r="T4646" i="10" s="1"/>
  <c r="P4659" i="10"/>
  <c r="T4659" i="10" s="1"/>
  <c r="T4673" i="10"/>
  <c r="S4684" i="10"/>
  <c r="T4692" i="10"/>
  <c r="S4763" i="10"/>
  <c r="T4774" i="10"/>
  <c r="T4802" i="10"/>
  <c r="T4811" i="10"/>
  <c r="S4823" i="10"/>
  <c r="P4823" i="10"/>
  <c r="T4823" i="10" s="1"/>
  <c r="S4836" i="10"/>
  <c r="T4846" i="10"/>
  <c r="T4871" i="10"/>
  <c r="S4881" i="10"/>
  <c r="P4881" i="10"/>
  <c r="T4881" i="10" s="1"/>
  <c r="S4895" i="10"/>
  <c r="P4895" i="10"/>
  <c r="T4895" i="10" s="1"/>
  <c r="T4915" i="10"/>
  <c r="T4924" i="10"/>
  <c r="S4946" i="10"/>
  <c r="S4960" i="10"/>
  <c r="T4972" i="10"/>
  <c r="T4984" i="10"/>
  <c r="S5028" i="10"/>
  <c r="S5049" i="10"/>
  <c r="T5080" i="10"/>
  <c r="S5092" i="10"/>
  <c r="T5140" i="10"/>
  <c r="S5380" i="10"/>
  <c r="P5380" i="10"/>
  <c r="T5380" i="10" s="1"/>
  <c r="S4625" i="10"/>
  <c r="T4705" i="10"/>
  <c r="T4718" i="10"/>
  <c r="T4727" i="10"/>
  <c r="P4757" i="10"/>
  <c r="T4757" i="10" s="1"/>
  <c r="S4757" i="10"/>
  <c r="T4803" i="10"/>
  <c r="T4812" i="10"/>
  <c r="S4824" i="10"/>
  <c r="P4837" i="10"/>
  <c r="T4837" i="10" s="1"/>
  <c r="S4837" i="10"/>
  <c r="T4862" i="10"/>
  <c r="S4882" i="10"/>
  <c r="S4896" i="10"/>
  <c r="T4935" i="10"/>
  <c r="T4960" i="10"/>
  <c r="T5049" i="10"/>
  <c r="T5058" i="10"/>
  <c r="T5081" i="10"/>
  <c r="T5093" i="10"/>
  <c r="S5105" i="10"/>
  <c r="S5116" i="10"/>
  <c r="T5567" i="10"/>
  <c r="S4537" i="10"/>
  <c r="S4666" i="10"/>
  <c r="T4681" i="10"/>
  <c r="S4692" i="10"/>
  <c r="S4718" i="10"/>
  <c r="S4737" i="10"/>
  <c r="S4748" i="10"/>
  <c r="S4782" i="10"/>
  <c r="P4782" i="10"/>
  <c r="T4782" i="10" s="1"/>
  <c r="T4795" i="10"/>
  <c r="S4803" i="10"/>
  <c r="S4812" i="10"/>
  <c r="T4824" i="10"/>
  <c r="T4838" i="10"/>
  <c r="T4854" i="10"/>
  <c r="T4872" i="10"/>
  <c r="T4896" i="10"/>
  <c r="S4936" i="10"/>
  <c r="S4961" i="10"/>
  <c r="S5017" i="10"/>
  <c r="S5050" i="10"/>
  <c r="S5082" i="10"/>
  <c r="S5129" i="10"/>
  <c r="P5129" i="10"/>
  <c r="T5129" i="10" s="1"/>
  <c r="S5154" i="10"/>
  <c r="T5371" i="10"/>
  <c r="S4732" i="10"/>
  <c r="S4752" i="10"/>
  <c r="S4769" i="10"/>
  <c r="S5007" i="10"/>
  <c r="T5098" i="10"/>
  <c r="S5148" i="10"/>
  <c r="P5148" i="10"/>
  <c r="T5148" i="10" s="1"/>
  <c r="T5154" i="10"/>
  <c r="S5163" i="10"/>
  <c r="S5188" i="10"/>
  <c r="T5196" i="10"/>
  <c r="T5205" i="10"/>
  <c r="S5215" i="10"/>
  <c r="P5215" i="10"/>
  <c r="T5215" i="10" s="1"/>
  <c r="T5226" i="10"/>
  <c r="S5235" i="10"/>
  <c r="S5256" i="10"/>
  <c r="T5277" i="10"/>
  <c r="T5287" i="10"/>
  <c r="S5299" i="10"/>
  <c r="S5330" i="10"/>
  <c r="T5340" i="10"/>
  <c r="T5361" i="10"/>
  <c r="S5381" i="10"/>
  <c r="S5402" i="10"/>
  <c r="S5413" i="10"/>
  <c r="S5425" i="10"/>
  <c r="T5449" i="10"/>
  <c r="T5461" i="10"/>
  <c r="T5473" i="10"/>
  <c r="T5507" i="10"/>
  <c r="S5531" i="10"/>
  <c r="T5543" i="10"/>
  <c r="T5555" i="10"/>
  <c r="T5579" i="10"/>
  <c r="T5603" i="10"/>
  <c r="T4813" i="10"/>
  <c r="T4877" i="10"/>
  <c r="T4941" i="10"/>
  <c r="T4975" i="10"/>
  <c r="S5008" i="10"/>
  <c r="S5015" i="10"/>
  <c r="T5037" i="10"/>
  <c r="S5048" i="10"/>
  <c r="S5055" i="10"/>
  <c r="T5085" i="10"/>
  <c r="S5098" i="10"/>
  <c r="S5103" i="10"/>
  <c r="P5103" i="10"/>
  <c r="T5103" i="10" s="1"/>
  <c r="P5124" i="10"/>
  <c r="T5124" i="10" s="1"/>
  <c r="T5141" i="10"/>
  <c r="S5171" i="10"/>
  <c r="S5180" i="10"/>
  <c r="T5188" i="10"/>
  <c r="S5197" i="10"/>
  <c r="S5216" i="10"/>
  <c r="S5236" i="10"/>
  <c r="T5257" i="10"/>
  <c r="T5266" i="10"/>
  <c r="S5288" i="10"/>
  <c r="T5299" i="10"/>
  <c r="S5309" i="10"/>
  <c r="T5320" i="10"/>
  <c r="T5331" i="10"/>
  <c r="T5352" i="10"/>
  <c r="S5362" i="10"/>
  <c r="T5372" i="10"/>
  <c r="S5426" i="10"/>
  <c r="P5426" i="10"/>
  <c r="T5426" i="10" s="1"/>
  <c r="P5439" i="10"/>
  <c r="T5439" i="10" s="1"/>
  <c r="S5439" i="10"/>
  <c r="S5497" i="10"/>
  <c r="S5799" i="10"/>
  <c r="P5799" i="10"/>
  <c r="T5799" i="10" s="1"/>
  <c r="P4810" i="10"/>
  <c r="T4810" i="10" s="1"/>
  <c r="P4874" i="10"/>
  <c r="T4874" i="10" s="1"/>
  <c r="P4938" i="10"/>
  <c r="T4938" i="10" s="1"/>
  <c r="P5008" i="10"/>
  <c r="T5008" i="10" s="1"/>
  <c r="P5015" i="10"/>
  <c r="T5015" i="10" s="1"/>
  <c r="P5026" i="10"/>
  <c r="T5026" i="10" s="1"/>
  <c r="P5048" i="10"/>
  <c r="T5048" i="10" s="1"/>
  <c r="T5055" i="10"/>
  <c r="T5077" i="10"/>
  <c r="T5109" i="10"/>
  <c r="T5114" i="10"/>
  <c r="T5149" i="10"/>
  <c r="T5155" i="10"/>
  <c r="S5164" i="10"/>
  <c r="T5171" i="10"/>
  <c r="T5189" i="10"/>
  <c r="S5217" i="10"/>
  <c r="T5237" i="10"/>
  <c r="T5300" i="10"/>
  <c r="T5310" i="10"/>
  <c r="T5341" i="10"/>
  <c r="S5353" i="10"/>
  <c r="S5373" i="10"/>
  <c r="S5393" i="10"/>
  <c r="T5415" i="10"/>
  <c r="S5427" i="10"/>
  <c r="T5450" i="10"/>
  <c r="S5474" i="10"/>
  <c r="S5498" i="10"/>
  <c r="P5498" i="10"/>
  <c r="T5498" i="10" s="1"/>
  <c r="S5509" i="10"/>
  <c r="P5509" i="10"/>
  <c r="T5509" i="10" s="1"/>
  <c r="S5521" i="10"/>
  <c r="S5545" i="10"/>
  <c r="P5545" i="10"/>
  <c r="T5545" i="10" s="1"/>
  <c r="S5557" i="10"/>
  <c r="T5631" i="10"/>
  <c r="S5721" i="10"/>
  <c r="T5917" i="10"/>
  <c r="S6144" i="10"/>
  <c r="P6144" i="10"/>
  <c r="T6144" i="10" s="1"/>
  <c r="T4853" i="10"/>
  <c r="T4917" i="10"/>
  <c r="S4947" i="10"/>
  <c r="P4969" i="10"/>
  <c r="T4969" i="10" s="1"/>
  <c r="T5005" i="10"/>
  <c r="P5012" i="10"/>
  <c r="T5012" i="10" s="1"/>
  <c r="S5019" i="10"/>
  <c r="S5059" i="10"/>
  <c r="S5104" i="10"/>
  <c r="P5104" i="10"/>
  <c r="T5104" i="10" s="1"/>
  <c r="S5119" i="10"/>
  <c r="P5119" i="10"/>
  <c r="T5119" i="10" s="1"/>
  <c r="S5135" i="10"/>
  <c r="P5135" i="10"/>
  <c r="T5135" i="10" s="1"/>
  <c r="T5172" i="10"/>
  <c r="T5207" i="10"/>
  <c r="T5258" i="10"/>
  <c r="T5267" i="10"/>
  <c r="S5279" i="10"/>
  <c r="S5289" i="10"/>
  <c r="P5289" i="10"/>
  <c r="T5289" i="10" s="1"/>
  <c r="T5311" i="10"/>
  <c r="T5332" i="10"/>
  <c r="T5342" i="10"/>
  <c r="T5353" i="10"/>
  <c r="T5373" i="10"/>
  <c r="S5383" i="10"/>
  <c r="T5393" i="10"/>
  <c r="S5403" i="10"/>
  <c r="S5416" i="10"/>
  <c r="P5416" i="10"/>
  <c r="T5416" i="10" s="1"/>
  <c r="T5428" i="10"/>
  <c r="T5451" i="10"/>
  <c r="S5475" i="10"/>
  <c r="S5499" i="10"/>
  <c r="S5533" i="10"/>
  <c r="T5655" i="10"/>
  <c r="S5906" i="10"/>
  <c r="P5906" i="10"/>
  <c r="T5906" i="10" s="1"/>
  <c r="S4813" i="10"/>
  <c r="T4847" i="10"/>
  <c r="S4877" i="10"/>
  <c r="T4911" i="10"/>
  <c r="S4941" i="10"/>
  <c r="T4992" i="10"/>
  <c r="S5023" i="10"/>
  <c r="T5045" i="10"/>
  <c r="T5125" i="10"/>
  <c r="T5130" i="10"/>
  <c r="S5165" i="10"/>
  <c r="S5181" i="10"/>
  <c r="T5198" i="10"/>
  <c r="S5208" i="10"/>
  <c r="S5228" i="10"/>
  <c r="S5248" i="10"/>
  <c r="S5259" i="10"/>
  <c r="S5268" i="10"/>
  <c r="T5280" i="10"/>
  <c r="S5290" i="10"/>
  <c r="S5322" i="10"/>
  <c r="S5333" i="10"/>
  <c r="S5343" i="10"/>
  <c r="P5343" i="10"/>
  <c r="T5343" i="10" s="1"/>
  <c r="T5354" i="10"/>
  <c r="S5363" i="10"/>
  <c r="S5384" i="10"/>
  <c r="T5404" i="10"/>
  <c r="T5452" i="10"/>
  <c r="T5476" i="10"/>
  <c r="T5511" i="10"/>
  <c r="T5607" i="10"/>
  <c r="T6080" i="10"/>
  <c r="T4893" i="10"/>
  <c r="T4957" i="10"/>
  <c r="T4989" i="10"/>
  <c r="S5016" i="10"/>
  <c r="T5023" i="10"/>
  <c r="S5056" i="10"/>
  <c r="S5063" i="10"/>
  <c r="T5105" i="10"/>
  <c r="S5120" i="10"/>
  <c r="P5120" i="10"/>
  <c r="T5120" i="10" s="1"/>
  <c r="S5136" i="10"/>
  <c r="P5136" i="10"/>
  <c r="T5136" i="10" s="1"/>
  <c r="S5199" i="10"/>
  <c r="P5199" i="10"/>
  <c r="T5199" i="10" s="1"/>
  <c r="S5218" i="10"/>
  <c r="T5228" i="10"/>
  <c r="S5239" i="10"/>
  <c r="T5259" i="10"/>
  <c r="S5269" i="10"/>
  <c r="P5269" i="10"/>
  <c r="T5269" i="10" s="1"/>
  <c r="S5291" i="10"/>
  <c r="T5312" i="10"/>
  <c r="S5323" i="10"/>
  <c r="P5323" i="10"/>
  <c r="T5323" i="10" s="1"/>
  <c r="S5344" i="10"/>
  <c r="S5364" i="10"/>
  <c r="T5385" i="10"/>
  <c r="T5394" i="10"/>
  <c r="S5405" i="10"/>
  <c r="T5429" i="10"/>
  <c r="S5453" i="10"/>
  <c r="P5453" i="10"/>
  <c r="T5453" i="10" s="1"/>
  <c r="T5489" i="10"/>
  <c r="T5501" i="10"/>
  <c r="S5523" i="10"/>
  <c r="T5535" i="10"/>
  <c r="T5547" i="10"/>
  <c r="T5583" i="10"/>
  <c r="T5595" i="10"/>
  <c r="S5608" i="10"/>
  <c r="P5608" i="10"/>
  <c r="T5608" i="10" s="1"/>
  <c r="S5893" i="10"/>
  <c r="P4887" i="10"/>
  <c r="T4887" i="10" s="1"/>
  <c r="P4890" i="10"/>
  <c r="T4890" i="10" s="1"/>
  <c r="P4942" i="10"/>
  <c r="T4942" i="10" s="1"/>
  <c r="P4945" i="10"/>
  <c r="T4945" i="10" s="1"/>
  <c r="P4948" i="10"/>
  <c r="T4948" i="10" s="1"/>
  <c r="P4951" i="10"/>
  <c r="T4951" i="10" s="1"/>
  <c r="P4954" i="10"/>
  <c r="T4954" i="10" s="1"/>
  <c r="P4976" i="10"/>
  <c r="T4976" i="10" s="1"/>
  <c r="S4979" i="10"/>
  <c r="P4999" i="10"/>
  <c r="T4999" i="10" s="1"/>
  <c r="P5016" i="10"/>
  <c r="T5016" i="10" s="1"/>
  <c r="P5020" i="10"/>
  <c r="T5020" i="10" s="1"/>
  <c r="S5027" i="10"/>
  <c r="P5056" i="10"/>
  <c r="T5056" i="10" s="1"/>
  <c r="P5060" i="10"/>
  <c r="T5060" i="10" s="1"/>
  <c r="P5063" i="10"/>
  <c r="T5063" i="10" s="1"/>
  <c r="P5074" i="10"/>
  <c r="T5074" i="10" s="1"/>
  <c r="P5082" i="10"/>
  <c r="T5082" i="10" s="1"/>
  <c r="P5100" i="10"/>
  <c r="T5100" i="10" s="1"/>
  <c r="S5157" i="10"/>
  <c r="P5157" i="10"/>
  <c r="T5157" i="10" s="1"/>
  <c r="T5182" i="10"/>
  <c r="S5191" i="10"/>
  <c r="T5200" i="10"/>
  <c r="T5209" i="10"/>
  <c r="T5219" i="10"/>
  <c r="T5240" i="10"/>
  <c r="T5249" i="10"/>
  <c r="T5260" i="10"/>
  <c r="T5270" i="10"/>
  <c r="T5281" i="10"/>
  <c r="T5302" i="10"/>
  <c r="S5313" i="10"/>
  <c r="S5345" i="10"/>
  <c r="T5365" i="10"/>
  <c r="P5406" i="10"/>
  <c r="T5406" i="10" s="1"/>
  <c r="S5406" i="10"/>
  <c r="S5418" i="10"/>
  <c r="T5442" i="10"/>
  <c r="S5465" i="10"/>
  <c r="T5477" i="10"/>
  <c r="S5490" i="10"/>
  <c r="T5657" i="10"/>
  <c r="T5678" i="10"/>
  <c r="T4805" i="10"/>
  <c r="T4869" i="10"/>
  <c r="T4933" i="10"/>
  <c r="P4936" i="10"/>
  <c r="T4936" i="10" s="1"/>
  <c r="S4963" i="10"/>
  <c r="T4973" i="10"/>
  <c r="P4986" i="10"/>
  <c r="T4986" i="10" s="1"/>
  <c r="P4996" i="10"/>
  <c r="T4996" i="10" s="1"/>
  <c r="S5031" i="10"/>
  <c r="T5053" i="10"/>
  <c r="S5067" i="10"/>
  <c r="P5121" i="10"/>
  <c r="T5121" i="10" s="1"/>
  <c r="P5137" i="10"/>
  <c r="T5137" i="10" s="1"/>
  <c r="S5143" i="10"/>
  <c r="P5143" i="10"/>
  <c r="T5143" i="10" s="1"/>
  <c r="P5158" i="10"/>
  <c r="T5158" i="10" s="1"/>
  <c r="S5158" i="10"/>
  <c r="T5183" i="10"/>
  <c r="T5191" i="10"/>
  <c r="T5220" i="10"/>
  <c r="T5229" i="10"/>
  <c r="S5271" i="10"/>
  <c r="S5282" i="10"/>
  <c r="S5292" i="10"/>
  <c r="T5314" i="10"/>
  <c r="T5324" i="10"/>
  <c r="T5335" i="10"/>
  <c r="T5386" i="10"/>
  <c r="T5395" i="10"/>
  <c r="T5418" i="10"/>
  <c r="T5431" i="10"/>
  <c r="T5455" i="10"/>
  <c r="T5466" i="10"/>
  <c r="S5513" i="10"/>
  <c r="T5549" i="10"/>
  <c r="S5573" i="10"/>
  <c r="P4866" i="10"/>
  <c r="T4866" i="10" s="1"/>
  <c r="S4893" i="10"/>
  <c r="T4927" i="10"/>
  <c r="S4957" i="10"/>
  <c r="T4983" i="10"/>
  <c r="S4989" i="10"/>
  <c r="T5013" i="10"/>
  <c r="S5024" i="10"/>
  <c r="T5031" i="10"/>
  <c r="S5095" i="10"/>
  <c r="P5095" i="10"/>
  <c r="T5095" i="10" s="1"/>
  <c r="P5116" i="10"/>
  <c r="T5116" i="10" s="1"/>
  <c r="S5144" i="10"/>
  <c r="P5144" i="10"/>
  <c r="T5144" i="10" s="1"/>
  <c r="T5151" i="10"/>
  <c r="T5167" i="10"/>
  <c r="P5174" i="10"/>
  <c r="T5174" i="10" s="1"/>
  <c r="S5174" i="10"/>
  <c r="S5201" i="10"/>
  <c r="T5241" i="10"/>
  <c r="T5250" i="10"/>
  <c r="T5261" i="10"/>
  <c r="T5282" i="10"/>
  <c r="S5293" i="10"/>
  <c r="T5303" i="10"/>
  <c r="S5325" i="10"/>
  <c r="S5336" i="10"/>
  <c r="S5356" i="10"/>
  <c r="S5376" i="10"/>
  <c r="S5387" i="10"/>
  <c r="S5396" i="10"/>
  <c r="S5408" i="10"/>
  <c r="T5432" i="10"/>
  <c r="T5443" i="10"/>
  <c r="T5479" i="10"/>
  <c r="S5525" i="10"/>
  <c r="S5537" i="10"/>
  <c r="T5597" i="10"/>
  <c r="T5623" i="10"/>
  <c r="T4791" i="10"/>
  <c r="T4845" i="10"/>
  <c r="T4909" i="10"/>
  <c r="S4939" i="10"/>
  <c r="P4980" i="10"/>
  <c r="T4980" i="10" s="1"/>
  <c r="P5017" i="10"/>
  <c r="T5017" i="10" s="1"/>
  <c r="P5024" i="10"/>
  <c r="T5024" i="10" s="1"/>
  <c r="P5028" i="10"/>
  <c r="T5028" i="10" s="1"/>
  <c r="S5035" i="10"/>
  <c r="P5057" i="10"/>
  <c r="T5057" i="10" s="1"/>
  <c r="S5064" i="10"/>
  <c r="S5071" i="10"/>
  <c r="T5101" i="10"/>
  <c r="T5106" i="10"/>
  <c r="T5138" i="10"/>
  <c r="T5184" i="10"/>
  <c r="T5192" i="10"/>
  <c r="T5221" i="10"/>
  <c r="S5231" i="10"/>
  <c r="S5242" i="10"/>
  <c r="S5251" i="10"/>
  <c r="T5262" i="10"/>
  <c r="T5315" i="10"/>
  <c r="S5346" i="10"/>
  <c r="T5356" i="10"/>
  <c r="S5367" i="10"/>
  <c r="T5387" i="10"/>
  <c r="S5397" i="10"/>
  <c r="P5397" i="10"/>
  <c r="T5397" i="10" s="1"/>
  <c r="T5419" i="10"/>
  <c r="T5456" i="10"/>
  <c r="S5467" i="10"/>
  <c r="S5491" i="10"/>
  <c r="T5611" i="10"/>
  <c r="P4794" i="10"/>
  <c r="T4794" i="10" s="1"/>
  <c r="S4805" i="10"/>
  <c r="P4830" i="10"/>
  <c r="T4830" i="10" s="1"/>
  <c r="P4833" i="10"/>
  <c r="T4833" i="10" s="1"/>
  <c r="P4836" i="10"/>
  <c r="T4836" i="10" s="1"/>
  <c r="P4839" i="10"/>
  <c r="T4839" i="10" s="1"/>
  <c r="P4842" i="10"/>
  <c r="T4842" i="10" s="1"/>
  <c r="S4869" i="10"/>
  <c r="P4894" i="10"/>
  <c r="T4894" i="10" s="1"/>
  <c r="P4897" i="10"/>
  <c r="T4897" i="10" s="1"/>
  <c r="P4900" i="10"/>
  <c r="T4900" i="10" s="1"/>
  <c r="P4903" i="10"/>
  <c r="T4903" i="10" s="1"/>
  <c r="P4906" i="10"/>
  <c r="T4906" i="10" s="1"/>
  <c r="P4958" i="10"/>
  <c r="T4958" i="10" s="1"/>
  <c r="P4961" i="10"/>
  <c r="T4961" i="10" s="1"/>
  <c r="P4964" i="10"/>
  <c r="T4964" i="10" s="1"/>
  <c r="P4967" i="10"/>
  <c r="T4967" i="10" s="1"/>
  <c r="S4973" i="10"/>
  <c r="P4977" i="10"/>
  <c r="T4977" i="10" s="1"/>
  <c r="S5039" i="10"/>
  <c r="P5064" i="10"/>
  <c r="T5064" i="10" s="1"/>
  <c r="T5071" i="10"/>
  <c r="S5087" i="10"/>
  <c r="P5087" i="10"/>
  <c r="T5087" i="10" s="1"/>
  <c r="S5096" i="10"/>
  <c r="P5096" i="10"/>
  <c r="T5096" i="10" s="1"/>
  <c r="S5111" i="10"/>
  <c r="P5111" i="10"/>
  <c r="T5111" i="10" s="1"/>
  <c r="T5132" i="10"/>
  <c r="T5145" i="10"/>
  <c r="T5152" i="10"/>
  <c r="S5168" i="10"/>
  <c r="T5175" i="10"/>
  <c r="S5202" i="10"/>
  <c r="S5211" i="10"/>
  <c r="T5222" i="10"/>
  <c r="S5232" i="10"/>
  <c r="P5232" i="10"/>
  <c r="T5232" i="10" s="1"/>
  <c r="T5242" i="10"/>
  <c r="T5251" i="10"/>
  <c r="T5263" i="10"/>
  <c r="S5272" i="10"/>
  <c r="T5283" i="10"/>
  <c r="S5316" i="10"/>
  <c r="T5337" i="10"/>
  <c r="T5347" i="10"/>
  <c r="T5368" i="10"/>
  <c r="T5377" i="10"/>
  <c r="T5388" i="10"/>
  <c r="T5398" i="10"/>
  <c r="T5409" i="10"/>
  <c r="T5433" i="10"/>
  <c r="S5445" i="10"/>
  <c r="T5457" i="10"/>
  <c r="T5468" i="10"/>
  <c r="S5515" i="10"/>
  <c r="T5527" i="10"/>
  <c r="T5563" i="10"/>
  <c r="T5599" i="10"/>
  <c r="S5704" i="10"/>
  <c r="S5738" i="10"/>
  <c r="T4885" i="10"/>
  <c r="T4949" i="10"/>
  <c r="T5000" i="10"/>
  <c r="T5021" i="10"/>
  <c r="S5032" i="10"/>
  <c r="T5039" i="10"/>
  <c r="T5061" i="10"/>
  <c r="S5079" i="10"/>
  <c r="P5079" i="10"/>
  <c r="T5079" i="10" s="1"/>
  <c r="T5117" i="10"/>
  <c r="T5122" i="10"/>
  <c r="S5160" i="10"/>
  <c r="S5185" i="10"/>
  <c r="T5203" i="10"/>
  <c r="T5223" i="10"/>
  <c r="T5243" i="10"/>
  <c r="S5252" i="10"/>
  <c r="P5252" i="10"/>
  <c r="T5252" i="10" s="1"/>
  <c r="S5273" i="10"/>
  <c r="T5295" i="10"/>
  <c r="S5305" i="10"/>
  <c r="T5317" i="10"/>
  <c r="T5326" i="10"/>
  <c r="T5348" i="10"/>
  <c r="T5357" i="10"/>
  <c r="S5399" i="10"/>
  <c r="S5421" i="10"/>
  <c r="S5434" i="10"/>
  <c r="S5458" i="10"/>
  <c r="S5469" i="10"/>
  <c r="S5481" i="10"/>
  <c r="S5493" i="10"/>
  <c r="S5539" i="10"/>
  <c r="S5637" i="10"/>
  <c r="P5637" i="10"/>
  <c r="T5637" i="10" s="1"/>
  <c r="S5671" i="10"/>
  <c r="P5671" i="10"/>
  <c r="T5671" i="10" s="1"/>
  <c r="S5859" i="10"/>
  <c r="S4845" i="10"/>
  <c r="P4882" i="10"/>
  <c r="T4882" i="10" s="1"/>
  <c r="S4909" i="10"/>
  <c r="P4946" i="10"/>
  <c r="T4946" i="10" s="1"/>
  <c r="T4997" i="10"/>
  <c r="P5032" i="10"/>
  <c r="T5032" i="10" s="1"/>
  <c r="S5043" i="10"/>
  <c r="P5092" i="10"/>
  <c r="T5092" i="10" s="1"/>
  <c r="S5112" i="10"/>
  <c r="P5112" i="10"/>
  <c r="T5112" i="10" s="1"/>
  <c r="S5122" i="10"/>
  <c r="S5127" i="10"/>
  <c r="P5127" i="10"/>
  <c r="T5127" i="10" s="1"/>
  <c r="T5146" i="10"/>
  <c r="T5153" i="10"/>
  <c r="T5176" i="10"/>
  <c r="T5186" i="10"/>
  <c r="T5212" i="10"/>
  <c r="T5233" i="10"/>
  <c r="S5253" i="10"/>
  <c r="T5274" i="10"/>
  <c r="S5296" i="10"/>
  <c r="S5306" i="10"/>
  <c r="P5306" i="10"/>
  <c r="T5306" i="10" s="1"/>
  <c r="S5327" i="10"/>
  <c r="T5369" i="10"/>
  <c r="T5378" i="10"/>
  <c r="T5389" i="10"/>
  <c r="T5410" i="10"/>
  <c r="T5435" i="10"/>
  <c r="S5459" i="10"/>
  <c r="T5470" i="10"/>
  <c r="S5482" i="10"/>
  <c r="T5493" i="10"/>
  <c r="T5505" i="10"/>
  <c r="T5614" i="10"/>
  <c r="T5650" i="10"/>
  <c r="S4797" i="10"/>
  <c r="S4827" i="10"/>
  <c r="T4861" i="10"/>
  <c r="S4891" i="10"/>
  <c r="T4925" i="10"/>
  <c r="S4955" i="10"/>
  <c r="S4987" i="10"/>
  <c r="S5047" i="10"/>
  <c r="S5072" i="10"/>
  <c r="S5088" i="10"/>
  <c r="T5133" i="10"/>
  <c r="S5161" i="10"/>
  <c r="P5161" i="10"/>
  <c r="T5161" i="10" s="1"/>
  <c r="T5169" i="10"/>
  <c r="S5177" i="10"/>
  <c r="P5177" i="10"/>
  <c r="T5177" i="10" s="1"/>
  <c r="S5194" i="10"/>
  <c r="T5204" i="10"/>
  <c r="T5224" i="10"/>
  <c r="S5234" i="10"/>
  <c r="T5244" i="10"/>
  <c r="S5285" i="10"/>
  <c r="T5297" i="10"/>
  <c r="S5307" i="10"/>
  <c r="T5328" i="10"/>
  <c r="T5349" i="10"/>
  <c r="S5359" i="10"/>
  <c r="S5370" i="10"/>
  <c r="S5379" i="10"/>
  <c r="T5390" i="10"/>
  <c r="S5411" i="10"/>
  <c r="S5483" i="10"/>
  <c r="S5517" i="10"/>
  <c r="S5529" i="10"/>
  <c r="T5565" i="10"/>
  <c r="T5639" i="10"/>
  <c r="T5849" i="10"/>
  <c r="S4821" i="10"/>
  <c r="T4855" i="10"/>
  <c r="S4885" i="10"/>
  <c r="T4919" i="10"/>
  <c r="S4949" i="10"/>
  <c r="S4974" i="10"/>
  <c r="T4981" i="10"/>
  <c r="T5029" i="10"/>
  <c r="S5040" i="10"/>
  <c r="T5047" i="10"/>
  <c r="T5072" i="10"/>
  <c r="S5080" i="10"/>
  <c r="T5088" i="10"/>
  <c r="T5113" i="10"/>
  <c r="S5128" i="10"/>
  <c r="P5128" i="10"/>
  <c r="T5128" i="10" s="1"/>
  <c r="S5147" i="10"/>
  <c r="T5162" i="10"/>
  <c r="S5178" i="10"/>
  <c r="P5178" i="10"/>
  <c r="T5178" i="10" s="1"/>
  <c r="T5187" i="10"/>
  <c r="S5195" i="10"/>
  <c r="P5195" i="10"/>
  <c r="T5195" i="10" s="1"/>
  <c r="T5213" i="10"/>
  <c r="S5245" i="10"/>
  <c r="S5265" i="10"/>
  <c r="S5275" i="10"/>
  <c r="P5286" i="10"/>
  <c r="T5286" i="10" s="1"/>
  <c r="S5286" i="10"/>
  <c r="S5308" i="10"/>
  <c r="S5319" i="10"/>
  <c r="S5339" i="10"/>
  <c r="T5350" i="10"/>
  <c r="S5360" i="10"/>
  <c r="P5360" i="10"/>
  <c r="T5360" i="10" s="1"/>
  <c r="T5370" i="10"/>
  <c r="T5379" i="10"/>
  <c r="T5391" i="10"/>
  <c r="S5400" i="10"/>
  <c r="T5436" i="10"/>
  <c r="T5460" i="10"/>
  <c r="P5484" i="10"/>
  <c r="T5484" i="10" s="1"/>
  <c r="S5484" i="10"/>
  <c r="S5541" i="10"/>
  <c r="S5695" i="10"/>
  <c r="T5809" i="10"/>
  <c r="T5446" i="10"/>
  <c r="T5550" i="10"/>
  <c r="S5560" i="10"/>
  <c r="P5560" i="10"/>
  <c r="T5560" i="10" s="1"/>
  <c r="S5581" i="10"/>
  <c r="S5609" i="10"/>
  <c r="T5626" i="10"/>
  <c r="S5672" i="10"/>
  <c r="T5679" i="10"/>
  <c r="S5688" i="10"/>
  <c r="P5688" i="10"/>
  <c r="T5688" i="10" s="1"/>
  <c r="T5695" i="10"/>
  <c r="S5705" i="10"/>
  <c r="T5713" i="10"/>
  <c r="S5722" i="10"/>
  <c r="S5739" i="10"/>
  <c r="T5756" i="10"/>
  <c r="T5773" i="10"/>
  <c r="T5782" i="10"/>
  <c r="S5810" i="10"/>
  <c r="T5859" i="10"/>
  <c r="S5881" i="10"/>
  <c r="S5941" i="10"/>
  <c r="T6003" i="10"/>
  <c r="T6165" i="10"/>
  <c r="P5164" i="10"/>
  <c r="T5164" i="10" s="1"/>
  <c r="P5181" i="10"/>
  <c r="T5181" i="10" s="1"/>
  <c r="P5201" i="10"/>
  <c r="T5201" i="10" s="1"/>
  <c r="P5218" i="10"/>
  <c r="T5218" i="10" s="1"/>
  <c r="P5235" i="10"/>
  <c r="T5235" i="10" s="1"/>
  <c r="P5255" i="10"/>
  <c r="T5255" i="10" s="1"/>
  <c r="P5272" i="10"/>
  <c r="T5272" i="10" s="1"/>
  <c r="P5292" i="10"/>
  <c r="T5292" i="10" s="1"/>
  <c r="P5309" i="10"/>
  <c r="T5309" i="10" s="1"/>
  <c r="P5329" i="10"/>
  <c r="T5329" i="10" s="1"/>
  <c r="P5346" i="10"/>
  <c r="T5346" i="10" s="1"/>
  <c r="P5363" i="10"/>
  <c r="T5363" i="10" s="1"/>
  <c r="P5383" i="10"/>
  <c r="T5383" i="10" s="1"/>
  <c r="P5400" i="10"/>
  <c r="T5400" i="10" s="1"/>
  <c r="P5403" i="10"/>
  <c r="T5403" i="10" s="1"/>
  <c r="P5413" i="10"/>
  <c r="T5413" i="10" s="1"/>
  <c r="P5474" i="10"/>
  <c r="T5474" i="10" s="1"/>
  <c r="P5491" i="10"/>
  <c r="T5491" i="10" s="1"/>
  <c r="P5513" i="10"/>
  <c r="T5513" i="10" s="1"/>
  <c r="P5517" i="10"/>
  <c r="T5517" i="10" s="1"/>
  <c r="P5521" i="10"/>
  <c r="T5521" i="10" s="1"/>
  <c r="P5525" i="10"/>
  <c r="T5525" i="10" s="1"/>
  <c r="P5529" i="10"/>
  <c r="T5529" i="10" s="1"/>
  <c r="P5533" i="10"/>
  <c r="T5533" i="10" s="1"/>
  <c r="P5537" i="10"/>
  <c r="T5537" i="10" s="1"/>
  <c r="P5541" i="10"/>
  <c r="T5541" i="10" s="1"/>
  <c r="S5555" i="10"/>
  <c r="P5581" i="10"/>
  <c r="T5581" i="10" s="1"/>
  <c r="S5592" i="10"/>
  <c r="P5592" i="10"/>
  <c r="T5592" i="10" s="1"/>
  <c r="T5598" i="10"/>
  <c r="P5609" i="10"/>
  <c r="T5609" i="10" s="1"/>
  <c r="T5658" i="10"/>
  <c r="S5664" i="10"/>
  <c r="T5696" i="10"/>
  <c r="T5705" i="10"/>
  <c r="T5722" i="10"/>
  <c r="T5739" i="10"/>
  <c r="S5748" i="10"/>
  <c r="S5765" i="10"/>
  <c r="S5783" i="10"/>
  <c r="S5811" i="10"/>
  <c r="S5850" i="10"/>
  <c r="P5860" i="10"/>
  <c r="T5860" i="10" s="1"/>
  <c r="S5860" i="10"/>
  <c r="T5882" i="10"/>
  <c r="S5963" i="10"/>
  <c r="T5973" i="10"/>
  <c r="T6231" i="10"/>
  <c r="P5147" i="10"/>
  <c r="T5147" i="10" s="1"/>
  <c r="P5275" i="10"/>
  <c r="T5275" i="10" s="1"/>
  <c r="S5460" i="10"/>
  <c r="P5467" i="10"/>
  <c r="T5467" i="10" s="1"/>
  <c r="P5481" i="10"/>
  <c r="T5481" i="10" s="1"/>
  <c r="S5488" i="10"/>
  <c r="T5502" i="10"/>
  <c r="S5561" i="10"/>
  <c r="T5566" i="10"/>
  <c r="S5576" i="10"/>
  <c r="P5576" i="10"/>
  <c r="T5576" i="10" s="1"/>
  <c r="S5593" i="10"/>
  <c r="S5620" i="10"/>
  <c r="S5632" i="10"/>
  <c r="P5632" i="10"/>
  <c r="T5632" i="10" s="1"/>
  <c r="T5638" i="10"/>
  <c r="T5689" i="10"/>
  <c r="S5731" i="10"/>
  <c r="T5740" i="10"/>
  <c r="S5749" i="10"/>
  <c r="T5757" i="10"/>
  <c r="T5766" i="10"/>
  <c r="T5783" i="10"/>
  <c r="P5811" i="10"/>
  <c r="T5811" i="10" s="1"/>
  <c r="T5883" i="10"/>
  <c r="T5895" i="10"/>
  <c r="T5908" i="10"/>
  <c r="T5919" i="10"/>
  <c r="T5943" i="10"/>
  <c r="T5963" i="10"/>
  <c r="S5995" i="10"/>
  <c r="S5198" i="10"/>
  <c r="S5326" i="10"/>
  <c r="S5436" i="10"/>
  <c r="S5464" i="10"/>
  <c r="P5488" i="10"/>
  <c r="T5488" i="10" s="1"/>
  <c r="T5546" i="10"/>
  <c r="S5556" i="10"/>
  <c r="P5561" i="10"/>
  <c r="T5561" i="10" s="1"/>
  <c r="S5571" i="10"/>
  <c r="T5582" i="10"/>
  <c r="P5593" i="10"/>
  <c r="T5593" i="10" s="1"/>
  <c r="S5604" i="10"/>
  <c r="T5610" i="10"/>
  <c r="S5621" i="10"/>
  <c r="S5633" i="10"/>
  <c r="S5644" i="10"/>
  <c r="T5665" i="10"/>
  <c r="T5706" i="10"/>
  <c r="T5714" i="10"/>
  <c r="T5723" i="10"/>
  <c r="S5732" i="10"/>
  <c r="S5741" i="10"/>
  <c r="T5749" i="10"/>
  <c r="T5758" i="10"/>
  <c r="T5767" i="10"/>
  <c r="S5775" i="10"/>
  <c r="T5784" i="10"/>
  <c r="S5801" i="10"/>
  <c r="S5840" i="10"/>
  <c r="T5851" i="10"/>
  <c r="T5909" i="10"/>
  <c r="S5931" i="10"/>
  <c r="S5984" i="10"/>
  <c r="P5984" i="10"/>
  <c r="T5984" i="10" s="1"/>
  <c r="S6136" i="10"/>
  <c r="T6189" i="10"/>
  <c r="S5238" i="10"/>
  <c r="T5264" i="10"/>
  <c r="S5366" i="10"/>
  <c r="T5392" i="10"/>
  <c r="S5423" i="10"/>
  <c r="T5430" i="10"/>
  <c r="S5440" i="10"/>
  <c r="T5464" i="10"/>
  <c r="T5478" i="10"/>
  <c r="S5577" i="10"/>
  <c r="T5621" i="10"/>
  <c r="T5633" i="10"/>
  <c r="S5645" i="10"/>
  <c r="T5697" i="10"/>
  <c r="S5707" i="10"/>
  <c r="S5715" i="10"/>
  <c r="S5724" i="10"/>
  <c r="T5732" i="10"/>
  <c r="S5759" i="10"/>
  <c r="S5776" i="10"/>
  <c r="S5792" i="10"/>
  <c r="S5802" i="10"/>
  <c r="S5813" i="10"/>
  <c r="T5823" i="10"/>
  <c r="T5852" i="10"/>
  <c r="S5873" i="10"/>
  <c r="T6223" i="10"/>
  <c r="T6267" i="10"/>
  <c r="T5304" i="10"/>
  <c r="T5417" i="10"/>
  <c r="T5440" i="10"/>
  <c r="T5454" i="10"/>
  <c r="T5510" i="10"/>
  <c r="T5514" i="10"/>
  <c r="T5518" i="10"/>
  <c r="T5522" i="10"/>
  <c r="T5526" i="10"/>
  <c r="T5530" i="10"/>
  <c r="T5534" i="10"/>
  <c r="T5538" i="10"/>
  <c r="T5542" i="10"/>
  <c r="T5562" i="10"/>
  <c r="S5572" i="10"/>
  <c r="T5577" i="10"/>
  <c r="S5588" i="10"/>
  <c r="T5594" i="10"/>
  <c r="S5605" i="10"/>
  <c r="T5645" i="10"/>
  <c r="S5652" i="10"/>
  <c r="T5666" i="10"/>
  <c r="S5681" i="10"/>
  <c r="S5698" i="10"/>
  <c r="T5716" i="10"/>
  <c r="T5733" i="10"/>
  <c r="P5742" i="10"/>
  <c r="T5742" i="10" s="1"/>
  <c r="S5742" i="10"/>
  <c r="T5759" i="10"/>
  <c r="T5776" i="10"/>
  <c r="T5802" i="10"/>
  <c r="P5814" i="10"/>
  <c r="T5814" i="10" s="1"/>
  <c r="S5814" i="10"/>
  <c r="S5832" i="10"/>
  <c r="S5841" i="10"/>
  <c r="T5885" i="10"/>
  <c r="S5921" i="10"/>
  <c r="P5921" i="10"/>
  <c r="T5921" i="10" s="1"/>
  <c r="S5933" i="10"/>
  <c r="P5933" i="10"/>
  <c r="T5933" i="10" s="1"/>
  <c r="S5955" i="10"/>
  <c r="T6043" i="10"/>
  <c r="T6051" i="10"/>
  <c r="T6073" i="10"/>
  <c r="T6409" i="10"/>
  <c r="P5216" i="10"/>
  <c r="T5216" i="10" s="1"/>
  <c r="P5236" i="10"/>
  <c r="T5236" i="10" s="1"/>
  <c r="P5253" i="10"/>
  <c r="T5253" i="10" s="1"/>
  <c r="P5273" i="10"/>
  <c r="T5273" i="10" s="1"/>
  <c r="P5290" i="10"/>
  <c r="T5290" i="10" s="1"/>
  <c r="P5307" i="10"/>
  <c r="T5307" i="10" s="1"/>
  <c r="P5327" i="10"/>
  <c r="T5327" i="10" s="1"/>
  <c r="P5344" i="10"/>
  <c r="T5344" i="10" s="1"/>
  <c r="P5364" i="10"/>
  <c r="T5364" i="10" s="1"/>
  <c r="P5381" i="10"/>
  <c r="T5381" i="10" s="1"/>
  <c r="P5401" i="10"/>
  <c r="T5401" i="10" s="1"/>
  <c r="T5414" i="10"/>
  <c r="P5427" i="10"/>
  <c r="T5427" i="10" s="1"/>
  <c r="P5437" i="10"/>
  <c r="T5437" i="10" s="1"/>
  <c r="P5482" i="10"/>
  <c r="T5482" i="10" s="1"/>
  <c r="P5499" i="10"/>
  <c r="T5499" i="10" s="1"/>
  <c r="P5557" i="10"/>
  <c r="T5557" i="10" s="1"/>
  <c r="P5605" i="10"/>
  <c r="T5605" i="10" s="1"/>
  <c r="S5616" i="10"/>
  <c r="P5616" i="10"/>
  <c r="T5616" i="10" s="1"/>
  <c r="T5622" i="10"/>
  <c r="T5634" i="10"/>
  <c r="T5646" i="10"/>
  <c r="S5653" i="10"/>
  <c r="S5725" i="10"/>
  <c r="P5725" i="10"/>
  <c r="T5725" i="10" s="1"/>
  <c r="T5768" i="10"/>
  <c r="T5777" i="10"/>
  <c r="S5785" i="10"/>
  <c r="T5793" i="10"/>
  <c r="S5833" i="10"/>
  <c r="S5842" i="10"/>
  <c r="T5853" i="10"/>
  <c r="S5874" i="10"/>
  <c r="P5874" i="10"/>
  <c r="T5874" i="10" s="1"/>
  <c r="T5898" i="10"/>
  <c r="T5911" i="10"/>
  <c r="T5997" i="10"/>
  <c r="S6107" i="10"/>
  <c r="P6107" i="10"/>
  <c r="T6107" i="10" s="1"/>
  <c r="P5165" i="10"/>
  <c r="T5165" i="10" s="1"/>
  <c r="P5185" i="10"/>
  <c r="T5185" i="10" s="1"/>
  <c r="P5202" i="10"/>
  <c r="T5202" i="10" s="1"/>
  <c r="P5239" i="10"/>
  <c r="T5239" i="10" s="1"/>
  <c r="P5256" i="10"/>
  <c r="T5256" i="10" s="1"/>
  <c r="P5276" i="10"/>
  <c r="T5276" i="10" s="1"/>
  <c r="P5293" i="10"/>
  <c r="T5293" i="10" s="1"/>
  <c r="P5313" i="10"/>
  <c r="T5313" i="10" s="1"/>
  <c r="P5330" i="10"/>
  <c r="T5330" i="10" s="1"/>
  <c r="P5367" i="10"/>
  <c r="T5367" i="10" s="1"/>
  <c r="P5384" i="10"/>
  <c r="T5384" i="10" s="1"/>
  <c r="S5404" i="10"/>
  <c r="P5424" i="10"/>
  <c r="T5424" i="10" s="1"/>
  <c r="P5434" i="10"/>
  <c r="T5434" i="10" s="1"/>
  <c r="P5458" i="10"/>
  <c r="T5458" i="10" s="1"/>
  <c r="S5468" i="10"/>
  <c r="P5475" i="10"/>
  <c r="T5475" i="10" s="1"/>
  <c r="S5496" i="10"/>
  <c r="S5552" i="10"/>
  <c r="P5552" i="10"/>
  <c r="T5552" i="10" s="1"/>
  <c r="T5578" i="10"/>
  <c r="S5589" i="10"/>
  <c r="S5617" i="10"/>
  <c r="T5653" i="10"/>
  <c r="S5660" i="10"/>
  <c r="S5667" i="10"/>
  <c r="S5674" i="10"/>
  <c r="T5682" i="10"/>
  <c r="S5691" i="10"/>
  <c r="T5699" i="10"/>
  <c r="S5708" i="10"/>
  <c r="P5708" i="10"/>
  <c r="T5708" i="10" s="1"/>
  <c r="T5726" i="10"/>
  <c r="T5743" i="10"/>
  <c r="T5751" i="10"/>
  <c r="S5769" i="10"/>
  <c r="S5778" i="10"/>
  <c r="T5815" i="10"/>
  <c r="P5833" i="10"/>
  <c r="T5833" i="10" s="1"/>
  <c r="T5935" i="10"/>
  <c r="S5987" i="10"/>
  <c r="S6008" i="10"/>
  <c r="P6008" i="10"/>
  <c r="T6008" i="10" s="1"/>
  <c r="T6035" i="10"/>
  <c r="T5168" i="10"/>
  <c r="S5270" i="10"/>
  <c r="P5279" i="10"/>
  <c r="T5279" i="10" s="1"/>
  <c r="P5296" i="10"/>
  <c r="T5296" i="10" s="1"/>
  <c r="P5316" i="10"/>
  <c r="T5316" i="10" s="1"/>
  <c r="P5333" i="10"/>
  <c r="T5333" i="10" s="1"/>
  <c r="S5398" i="10"/>
  <c r="P5411" i="10"/>
  <c r="T5411" i="10" s="1"/>
  <c r="P5421" i="10"/>
  <c r="T5421" i="10" s="1"/>
  <c r="S5444" i="10"/>
  <c r="P5465" i="10"/>
  <c r="T5465" i="10" s="1"/>
  <c r="S5472" i="10"/>
  <c r="P5496" i="10"/>
  <c r="T5496" i="10" s="1"/>
  <c r="S5503" i="10"/>
  <c r="S5547" i="10"/>
  <c r="P5573" i="10"/>
  <c r="T5573" i="10" s="1"/>
  <c r="P5589" i="10"/>
  <c r="T5589" i="10" s="1"/>
  <c r="S5600" i="10"/>
  <c r="P5600" i="10"/>
  <c r="T5600" i="10" s="1"/>
  <c r="T5606" i="10"/>
  <c r="P5617" i="10"/>
  <c r="T5617" i="10" s="1"/>
  <c r="S5628" i="10"/>
  <c r="S5640" i="10"/>
  <c r="T5654" i="10"/>
  <c r="S5668" i="10"/>
  <c r="T5691" i="10"/>
  <c r="S5709" i="10"/>
  <c r="S5752" i="10"/>
  <c r="S5761" i="10"/>
  <c r="T5769" i="10"/>
  <c r="S5786" i="10"/>
  <c r="T5794" i="10"/>
  <c r="T5804" i="10"/>
  <c r="S5816" i="10"/>
  <c r="S5843" i="10"/>
  <c r="P5843" i="10"/>
  <c r="T5843" i="10" s="1"/>
  <c r="T5855" i="10"/>
  <c r="S5865" i="10"/>
  <c r="S5899" i="10"/>
  <c r="S5923" i="10"/>
  <c r="T5957" i="10"/>
  <c r="T6027" i="10"/>
  <c r="T6356" i="10"/>
  <c r="T5208" i="10"/>
  <c r="T5336" i="10"/>
  <c r="T5408" i="10"/>
  <c r="T5441" i="10"/>
  <c r="S5448" i="10"/>
  <c r="T5472" i="10"/>
  <c r="T5486" i="10"/>
  <c r="S5500" i="10"/>
  <c r="P5500" i="10"/>
  <c r="T5500" i="10" s="1"/>
  <c r="S5553" i="10"/>
  <c r="T5558" i="10"/>
  <c r="S5568" i="10"/>
  <c r="P5568" i="10"/>
  <c r="T5568" i="10" s="1"/>
  <c r="S5601" i="10"/>
  <c r="S5629" i="10"/>
  <c r="S5641" i="10"/>
  <c r="S5661" i="10"/>
  <c r="P5668" i="10"/>
  <c r="T5668" i="10" s="1"/>
  <c r="S5675" i="10"/>
  <c r="T5683" i="10"/>
  <c r="S5692" i="10"/>
  <c r="T5709" i="10"/>
  <c r="S5735" i="10"/>
  <c r="T5753" i="10"/>
  <c r="T5770" i="10"/>
  <c r="S5779" i="10"/>
  <c r="P5779" i="10"/>
  <c r="T5779" i="10" s="1"/>
  <c r="T5786" i="10"/>
  <c r="S5795" i="10"/>
  <c r="S5805" i="10"/>
  <c r="S5825" i="10"/>
  <c r="T5876" i="10"/>
  <c r="T5913" i="10"/>
  <c r="S5947" i="10"/>
  <c r="T6045" i="10"/>
  <c r="T6257" i="10"/>
  <c r="P5194" i="10"/>
  <c r="T5194" i="10" s="1"/>
  <c r="P5211" i="10"/>
  <c r="T5211" i="10" s="1"/>
  <c r="S5222" i="10"/>
  <c r="P5231" i="10"/>
  <c r="T5231" i="10" s="1"/>
  <c r="P5248" i="10"/>
  <c r="T5248" i="10" s="1"/>
  <c r="P5268" i="10"/>
  <c r="T5268" i="10" s="1"/>
  <c r="P5285" i="10"/>
  <c r="T5285" i="10" s="1"/>
  <c r="P5305" i="10"/>
  <c r="T5305" i="10" s="1"/>
  <c r="P5322" i="10"/>
  <c r="T5322" i="10" s="1"/>
  <c r="P5339" i="10"/>
  <c r="T5339" i="10" s="1"/>
  <c r="S5350" i="10"/>
  <c r="P5359" i="10"/>
  <c r="T5359" i="10" s="1"/>
  <c r="P5376" i="10"/>
  <c r="T5376" i="10" s="1"/>
  <c r="P5396" i="10"/>
  <c r="T5396" i="10" s="1"/>
  <c r="P5405" i="10"/>
  <c r="T5405" i="10" s="1"/>
  <c r="P5448" i="10"/>
  <c r="T5448" i="10" s="1"/>
  <c r="T5462" i="10"/>
  <c r="P5469" i="10"/>
  <c r="T5469" i="10" s="1"/>
  <c r="S5504" i="10"/>
  <c r="P5515" i="10"/>
  <c r="T5515" i="10" s="1"/>
  <c r="P5523" i="10"/>
  <c r="T5523" i="10" s="1"/>
  <c r="P5531" i="10"/>
  <c r="T5531" i="10" s="1"/>
  <c r="P5539" i="10"/>
  <c r="T5539" i="10" s="1"/>
  <c r="S5548" i="10"/>
  <c r="P5553" i="10"/>
  <c r="T5553" i="10" s="1"/>
  <c r="S5563" i="10"/>
  <c r="S5584" i="10"/>
  <c r="P5584" i="10"/>
  <c r="T5584" i="10" s="1"/>
  <c r="T5590" i="10"/>
  <c r="P5601" i="10"/>
  <c r="T5601" i="10" s="1"/>
  <c r="S5612" i="10"/>
  <c r="T5618" i="10"/>
  <c r="P5629" i="10"/>
  <c r="T5629" i="10" s="1"/>
  <c r="P5641" i="10"/>
  <c r="T5641" i="10" s="1"/>
  <c r="T5661" i="10"/>
  <c r="T5675" i="10"/>
  <c r="S5684" i="10"/>
  <c r="T5692" i="10"/>
  <c r="T5718" i="10"/>
  <c r="S5762" i="10"/>
  <c r="P5762" i="10"/>
  <c r="T5762" i="10" s="1"/>
  <c r="T5787" i="10"/>
  <c r="S5796" i="10"/>
  <c r="P5805" i="10"/>
  <c r="T5805" i="10" s="1"/>
  <c r="T5817" i="10"/>
  <c r="T5826" i="10"/>
  <c r="S5835" i="10"/>
  <c r="S5845" i="10"/>
  <c r="S5866" i="10"/>
  <c r="T5877" i="10"/>
  <c r="S5901" i="10"/>
  <c r="T5989" i="10"/>
  <c r="T6019" i="10"/>
  <c r="T6037" i="10"/>
  <c r="T6088" i="10"/>
  <c r="T6237" i="10"/>
  <c r="T5160" i="10"/>
  <c r="S5262" i="10"/>
  <c r="T5288" i="10"/>
  <c r="S5390" i="10"/>
  <c r="T5438" i="10"/>
  <c r="T5504" i="10"/>
  <c r="S5511" i="10"/>
  <c r="S5519" i="10"/>
  <c r="S5527" i="10"/>
  <c r="S5535" i="10"/>
  <c r="S5569" i="10"/>
  <c r="T5574" i="10"/>
  <c r="S5585" i="10"/>
  <c r="S5648" i="10"/>
  <c r="T5662" i="10"/>
  <c r="T5669" i="10"/>
  <c r="T5676" i="10"/>
  <c r="S5685" i="10"/>
  <c r="T5693" i="10"/>
  <c r="S5701" i="10"/>
  <c r="T5736" i="10"/>
  <c r="S5745" i="10"/>
  <c r="P5745" i="10"/>
  <c r="T5745" i="10" s="1"/>
  <c r="S5763" i="10"/>
  <c r="T5780" i="10"/>
  <c r="P5796" i="10"/>
  <c r="T5796" i="10" s="1"/>
  <c r="T5846" i="10"/>
  <c r="S5857" i="10"/>
  <c r="T5902" i="10"/>
  <c r="T5925" i="10"/>
  <c r="S5949" i="10"/>
  <c r="P5949" i="10"/>
  <c r="T5949" i="10" s="1"/>
  <c r="T5979" i="10"/>
  <c r="T6248" i="10"/>
  <c r="P5163" i="10"/>
  <c r="T5163" i="10" s="1"/>
  <c r="P5291" i="10"/>
  <c r="T5291" i="10" s="1"/>
  <c r="S5302" i="10"/>
  <c r="P5425" i="10"/>
  <c r="T5425" i="10" s="1"/>
  <c r="S5455" i="10"/>
  <c r="S5476" i="10"/>
  <c r="P5483" i="10"/>
  <c r="T5483" i="10" s="1"/>
  <c r="P5497" i="10"/>
  <c r="T5497" i="10" s="1"/>
  <c r="S5508" i="10"/>
  <c r="P5508" i="10"/>
  <c r="T5508" i="10" s="1"/>
  <c r="T5554" i="10"/>
  <c r="S5564" i="10"/>
  <c r="P5569" i="10"/>
  <c r="T5569" i="10" s="1"/>
  <c r="S5579" i="10"/>
  <c r="P5585" i="10"/>
  <c r="T5585" i="10" s="1"/>
  <c r="S5596" i="10"/>
  <c r="T5602" i="10"/>
  <c r="S5613" i="10"/>
  <c r="S5624" i="10"/>
  <c r="P5624" i="10"/>
  <c r="T5624" i="10" s="1"/>
  <c r="T5630" i="10"/>
  <c r="T5642" i="10"/>
  <c r="S5649" i="10"/>
  <c r="P5685" i="10"/>
  <c r="T5685" i="10" s="1"/>
  <c r="P5702" i="10"/>
  <c r="T5702" i="10" s="1"/>
  <c r="S5702" i="10"/>
  <c r="T5719" i="10"/>
  <c r="S5728" i="10"/>
  <c r="S5746" i="10"/>
  <c r="T5763" i="10"/>
  <c r="S5807" i="10"/>
  <c r="T5818" i="10"/>
  <c r="S5867" i="10"/>
  <c r="S5890" i="10"/>
  <c r="S5915" i="10"/>
  <c r="T6056" i="10"/>
  <c r="S6100" i="10"/>
  <c r="P6100" i="10"/>
  <c r="T6100" i="10" s="1"/>
  <c r="T6121" i="10"/>
  <c r="S5214" i="10"/>
  <c r="S5342" i="10"/>
  <c r="S5415" i="10"/>
  <c r="T5422" i="10"/>
  <c r="S5452" i="10"/>
  <c r="P5459" i="10"/>
  <c r="T5459" i="10" s="1"/>
  <c r="S5480" i="10"/>
  <c r="S5512" i="10"/>
  <c r="P5512" i="10"/>
  <c r="T5512" i="10" s="1"/>
  <c r="S5516" i="10"/>
  <c r="P5516" i="10"/>
  <c r="T5516" i="10" s="1"/>
  <c r="S5520" i="10"/>
  <c r="P5520" i="10"/>
  <c r="T5520" i="10" s="1"/>
  <c r="S5524" i="10"/>
  <c r="P5524" i="10"/>
  <c r="T5524" i="10" s="1"/>
  <c r="S5528" i="10"/>
  <c r="P5528" i="10"/>
  <c r="T5528" i="10" s="1"/>
  <c r="S5532" i="10"/>
  <c r="P5532" i="10"/>
  <c r="T5532" i="10" s="1"/>
  <c r="S5536" i="10"/>
  <c r="P5536" i="10"/>
  <c r="T5536" i="10" s="1"/>
  <c r="S5540" i="10"/>
  <c r="P5540" i="10"/>
  <c r="T5540" i="10" s="1"/>
  <c r="S5544" i="10"/>
  <c r="P5544" i="10"/>
  <c r="T5544" i="10" s="1"/>
  <c r="P5613" i="10"/>
  <c r="T5613" i="10" s="1"/>
  <c r="S5625" i="10"/>
  <c r="P5649" i="10"/>
  <c r="T5649" i="10" s="1"/>
  <c r="S5656" i="10"/>
  <c r="S5711" i="10"/>
  <c r="S5729" i="10"/>
  <c r="T5746" i="10"/>
  <c r="T5788" i="10"/>
  <c r="T5797" i="10"/>
  <c r="S5808" i="10"/>
  <c r="S5819" i="10"/>
  <c r="S5827" i="10"/>
  <c r="T5879" i="10"/>
  <c r="S5891" i="10"/>
  <c r="P5891" i="10"/>
  <c r="T5891" i="10" s="1"/>
  <c r="T5915" i="10"/>
  <c r="T5927" i="10"/>
  <c r="S5939" i="10"/>
  <c r="T5970" i="10"/>
  <c r="T6011" i="10"/>
  <c r="T6021" i="10"/>
  <c r="S5254" i="10"/>
  <c r="S5382" i="10"/>
  <c r="S5412" i="10"/>
  <c r="S5456" i="10"/>
  <c r="P5480" i="10"/>
  <c r="T5480" i="10" s="1"/>
  <c r="T5494" i="10"/>
  <c r="T5570" i="10"/>
  <c r="S5580" i="10"/>
  <c r="T5586" i="10"/>
  <c r="S5597" i="10"/>
  <c r="P5625" i="10"/>
  <c r="T5625" i="10" s="1"/>
  <c r="S5636" i="10"/>
  <c r="S5657" i="10"/>
  <c r="T5677" i="10"/>
  <c r="S5687" i="10"/>
  <c r="T5703" i="10"/>
  <c r="S5712" i="10"/>
  <c r="T5720" i="10"/>
  <c r="T5729" i="10"/>
  <c r="S5755" i="10"/>
  <c r="S5772" i="10"/>
  <c r="S5789" i="10"/>
  <c r="P5808" i="10"/>
  <c r="T5808" i="10" s="1"/>
  <c r="T5828" i="10"/>
  <c r="T5837" i="10"/>
  <c r="T5858" i="10"/>
  <c r="S5869" i="10"/>
  <c r="T5892" i="10"/>
  <c r="T5971" i="10"/>
  <c r="T6068" i="10"/>
  <c r="T6122" i="10"/>
  <c r="S6198" i="10"/>
  <c r="S5929" i="10"/>
  <c r="S5961" i="10"/>
  <c r="T5994" i="10"/>
  <c r="S6024" i="10"/>
  <c r="S6040" i="10"/>
  <c r="S6062" i="10"/>
  <c r="T6108" i="10"/>
  <c r="S6122" i="10"/>
  <c r="S6130" i="10"/>
  <c r="T6136" i="10"/>
  <c r="P6145" i="10"/>
  <c r="T6145" i="10" s="1"/>
  <c r="S6145" i="10"/>
  <c r="T6151" i="10"/>
  <c r="T6158" i="10"/>
  <c r="T6249" i="10"/>
  <c r="T6268" i="10"/>
  <c r="T6448" i="10"/>
  <c r="T5830" i="10"/>
  <c r="P5850" i="10"/>
  <c r="T5850" i="10" s="1"/>
  <c r="P5867" i="10"/>
  <c r="T5867" i="10" s="1"/>
  <c r="P5881" i="10"/>
  <c r="T5881" i="10" s="1"/>
  <c r="S5888" i="10"/>
  <c r="P5929" i="10"/>
  <c r="T5929" i="10" s="1"/>
  <c r="S5937" i="10"/>
  <c r="P5941" i="10"/>
  <c r="T5941" i="10" s="1"/>
  <c r="S5945" i="10"/>
  <c r="S5953" i="10"/>
  <c r="P5961" i="10"/>
  <c r="T5961" i="10" s="1"/>
  <c r="S5980" i="10"/>
  <c r="S6009" i="10"/>
  <c r="T6014" i="10"/>
  <c r="T6081" i="10"/>
  <c r="T6114" i="10"/>
  <c r="S6174" i="10"/>
  <c r="T6181" i="10"/>
  <c r="S6190" i="10"/>
  <c r="P6190" i="10"/>
  <c r="T6190" i="10" s="1"/>
  <c r="T6206" i="10"/>
  <c r="T6241" i="10"/>
  <c r="S6358" i="10"/>
  <c r="P6358" i="10"/>
  <c r="T6358" i="10" s="1"/>
  <c r="T6396" i="10"/>
  <c r="P5548" i="10"/>
  <c r="T5548" i="10" s="1"/>
  <c r="P5556" i="10"/>
  <c r="T5556" i="10" s="1"/>
  <c r="P5564" i="10"/>
  <c r="T5564" i="10" s="1"/>
  <c r="P5572" i="10"/>
  <c r="T5572" i="10" s="1"/>
  <c r="P5580" i="10"/>
  <c r="T5580" i="10" s="1"/>
  <c r="P5588" i="10"/>
  <c r="T5588" i="10" s="1"/>
  <c r="P5596" i="10"/>
  <c r="T5596" i="10" s="1"/>
  <c r="P5604" i="10"/>
  <c r="T5604" i="10" s="1"/>
  <c r="P5612" i="10"/>
  <c r="T5612" i="10" s="1"/>
  <c r="P5620" i="10"/>
  <c r="T5620" i="10" s="1"/>
  <c r="P5628" i="10"/>
  <c r="T5628" i="10" s="1"/>
  <c r="P5636" i="10"/>
  <c r="T5636" i="10" s="1"/>
  <c r="P5644" i="10"/>
  <c r="T5644" i="10" s="1"/>
  <c r="P5652" i="10"/>
  <c r="T5652" i="10" s="1"/>
  <c r="P5711" i="10"/>
  <c r="T5711" i="10" s="1"/>
  <c r="P5728" i="10"/>
  <c r="T5728" i="10" s="1"/>
  <c r="P5748" i="10"/>
  <c r="T5748" i="10" s="1"/>
  <c r="P5765" i="10"/>
  <c r="T5765" i="10" s="1"/>
  <c r="T5840" i="10"/>
  <c r="T5857" i="10"/>
  <c r="S5864" i="10"/>
  <c r="P5888" i="10"/>
  <c r="T5888" i="10" s="1"/>
  <c r="T5910" i="10"/>
  <c r="P5937" i="10"/>
  <c r="T5937" i="10" s="1"/>
  <c r="T5945" i="10"/>
  <c r="T5953" i="10"/>
  <c r="T5966" i="10"/>
  <c r="S5985" i="10"/>
  <c r="S6004" i="10"/>
  <c r="T6009" i="10"/>
  <c r="S6025" i="10"/>
  <c r="S6041" i="10"/>
  <c r="S6063" i="10"/>
  <c r="T6069" i="10"/>
  <c r="T6075" i="10"/>
  <c r="S6089" i="10"/>
  <c r="S6108" i="10"/>
  <c r="S6137" i="10"/>
  <c r="P6137" i="10"/>
  <c r="T6137" i="10" s="1"/>
  <c r="S6146" i="10"/>
  <c r="T6152" i="10"/>
  <c r="S6159" i="10"/>
  <c r="T6166" i="10"/>
  <c r="T6174" i="10"/>
  <c r="T6182" i="10"/>
  <c r="S6199" i="10"/>
  <c r="T6224" i="10"/>
  <c r="T6258" i="10"/>
  <c r="P6270" i="10"/>
  <c r="T6270" i="10" s="1"/>
  <c r="S6270" i="10"/>
  <c r="P5731" i="10"/>
  <c r="T5731" i="10" s="1"/>
  <c r="P5827" i="10"/>
  <c r="T5827" i="10" s="1"/>
  <c r="P5864" i="10"/>
  <c r="T5864" i="10" s="1"/>
  <c r="T5878" i="10"/>
  <c r="P5899" i="10"/>
  <c r="T5899" i="10" s="1"/>
  <c r="T5918" i="10"/>
  <c r="P5985" i="10"/>
  <c r="T5985" i="10" s="1"/>
  <c r="T5990" i="10"/>
  <c r="S6020" i="10"/>
  <c r="P6025" i="10"/>
  <c r="T6025" i="10" s="1"/>
  <c r="S6036" i="10"/>
  <c r="P6041" i="10"/>
  <c r="T6041" i="10" s="1"/>
  <c r="P6063" i="10"/>
  <c r="T6063" i="10" s="1"/>
  <c r="S6070" i="10"/>
  <c r="P6070" i="10"/>
  <c r="T6070" i="10" s="1"/>
  <c r="S6082" i="10"/>
  <c r="S6102" i="10"/>
  <c r="S6123" i="10"/>
  <c r="T6167" i="10"/>
  <c r="T6207" i="10"/>
  <c r="T6345" i="10"/>
  <c r="T5680" i="10"/>
  <c r="S5782" i="10"/>
  <c r="T5824" i="10"/>
  <c r="S5830" i="10"/>
  <c r="T5854" i="10"/>
  <c r="T5926" i="10"/>
  <c r="S5976" i="10"/>
  <c r="P5976" i="10"/>
  <c r="T5976" i="10" s="1"/>
  <c r="T6010" i="10"/>
  <c r="S6052" i="10"/>
  <c r="T6064" i="10"/>
  <c r="T6076" i="10"/>
  <c r="S6124" i="10"/>
  <c r="P6124" i="10"/>
  <c r="T6124" i="10" s="1"/>
  <c r="T6138" i="10"/>
  <c r="S6153" i="10"/>
  <c r="S6175" i="10"/>
  <c r="P6175" i="10"/>
  <c r="T6175" i="10" s="1"/>
  <c r="S6183" i="10"/>
  <c r="T6200" i="10"/>
  <c r="S6216" i="10"/>
  <c r="T6225" i="10"/>
  <c r="T6243" i="10"/>
  <c r="T6271" i="10"/>
  <c r="S5694" i="10"/>
  <c r="T5806" i="10"/>
  <c r="S5871" i="10"/>
  <c r="S5896" i="10"/>
  <c r="T5934" i="10"/>
  <c r="T5950" i="10"/>
  <c r="T5958" i="10"/>
  <c r="T5986" i="10"/>
  <c r="S6000" i="10"/>
  <c r="P6000" i="10"/>
  <c r="T6000" i="10" s="1"/>
  <c r="T6026" i="10"/>
  <c r="T6042" i="10"/>
  <c r="T6071" i="10"/>
  <c r="S6083" i="10"/>
  <c r="S6116" i="10"/>
  <c r="T6125" i="10"/>
  <c r="S6139" i="10"/>
  <c r="T6153" i="10"/>
  <c r="T6217" i="10"/>
  <c r="S6226" i="10"/>
  <c r="T6251" i="10"/>
  <c r="T6272" i="10"/>
  <c r="T5760" i="10"/>
  <c r="T5800" i="10"/>
  <c r="T5889" i="10"/>
  <c r="T5896" i="10"/>
  <c r="T5942" i="10"/>
  <c r="S5972" i="10"/>
  <c r="T6058" i="10"/>
  <c r="T6083" i="10"/>
  <c r="T6090" i="10"/>
  <c r="T6096" i="10"/>
  <c r="S6103" i="10"/>
  <c r="P6103" i="10"/>
  <c r="T6103" i="10" s="1"/>
  <c r="T6116" i="10"/>
  <c r="T6160" i="10"/>
  <c r="T6168" i="10"/>
  <c r="T6201" i="10"/>
  <c r="T6208" i="10"/>
  <c r="T6252" i="10"/>
  <c r="P6309" i="10"/>
  <c r="T6309" i="10" s="1"/>
  <c r="S6309" i="10"/>
  <c r="S6347" i="10"/>
  <c r="T6386" i="10"/>
  <c r="S6427" i="10"/>
  <c r="T6491" i="10"/>
  <c r="T5672" i="10"/>
  <c r="P5841" i="10"/>
  <c r="T5841" i="10" s="1"/>
  <c r="T5865" i="10"/>
  <c r="S5872" i="10"/>
  <c r="P5893" i="10"/>
  <c r="T5893" i="10" s="1"/>
  <c r="S5977" i="10"/>
  <c r="S5996" i="10"/>
  <c r="S6065" i="10"/>
  <c r="T6091" i="10"/>
  <c r="S6126" i="10"/>
  <c r="S6154" i="10"/>
  <c r="P6154" i="10"/>
  <c r="T6154" i="10" s="1"/>
  <c r="S6161" i="10"/>
  <c r="T6184" i="10"/>
  <c r="T6209" i="10"/>
  <c r="S6218" i="10"/>
  <c r="T6235" i="10"/>
  <c r="S6274" i="10"/>
  <c r="T5712" i="10"/>
  <c r="T5838" i="10"/>
  <c r="S5848" i="10"/>
  <c r="T5872" i="10"/>
  <c r="T5886" i="10"/>
  <c r="S5904" i="10"/>
  <c r="T5977" i="10"/>
  <c r="T5982" i="10"/>
  <c r="S6001" i="10"/>
  <c r="T6006" i="10"/>
  <c r="S6016" i="10"/>
  <c r="P6016" i="10"/>
  <c r="T6016" i="10" s="1"/>
  <c r="S6032" i="10"/>
  <c r="T6059" i="10"/>
  <c r="S6072" i="10"/>
  <c r="T6084" i="10"/>
  <c r="T6104" i="10"/>
  <c r="P6117" i="10"/>
  <c r="T6117" i="10" s="1"/>
  <c r="S6117" i="10"/>
  <c r="S6140" i="10"/>
  <c r="S6169" i="10"/>
  <c r="P6169" i="10"/>
  <c r="T6169" i="10" s="1"/>
  <c r="S6177" i="10"/>
  <c r="S6193" i="10"/>
  <c r="T6219" i="10"/>
  <c r="T6236" i="10"/>
  <c r="P6275" i="10"/>
  <c r="T6275" i="10" s="1"/>
  <c r="S6275" i="10"/>
  <c r="T6479" i="10"/>
  <c r="T6613" i="10"/>
  <c r="P5681" i="10"/>
  <c r="T5681" i="10" s="1"/>
  <c r="P5698" i="10"/>
  <c r="T5698" i="10" s="1"/>
  <c r="P5715" i="10"/>
  <c r="T5715" i="10" s="1"/>
  <c r="S5726" i="10"/>
  <c r="P5735" i="10"/>
  <c r="T5735" i="10" s="1"/>
  <c r="P5752" i="10"/>
  <c r="T5752" i="10" s="1"/>
  <c r="P5772" i="10"/>
  <c r="T5772" i="10" s="1"/>
  <c r="P5789" i="10"/>
  <c r="T5789" i="10" s="1"/>
  <c r="T5822" i="10"/>
  <c r="P5825" i="10"/>
  <c r="T5825" i="10" s="1"/>
  <c r="S5828" i="10"/>
  <c r="P5848" i="10"/>
  <c r="T5848" i="10" s="1"/>
  <c r="T5862" i="10"/>
  <c r="P5869" i="10"/>
  <c r="T5869" i="10" s="1"/>
  <c r="S5897" i="10"/>
  <c r="P5904" i="10"/>
  <c r="T5904" i="10" s="1"/>
  <c r="P5923" i="10"/>
  <c r="T5923" i="10" s="1"/>
  <c r="S5968" i="10"/>
  <c r="P5968" i="10"/>
  <c r="T5968" i="10" s="1"/>
  <c r="P5987" i="10"/>
  <c r="T5987" i="10" s="1"/>
  <c r="P6001" i="10"/>
  <c r="T6001" i="10" s="1"/>
  <c r="S6048" i="10"/>
  <c r="T6054" i="10"/>
  <c r="S6059" i="10"/>
  <c r="S6091" i="10"/>
  <c r="T6097" i="10"/>
  <c r="T6118" i="10"/>
  <c r="T6133" i="10"/>
  <c r="P6141" i="10"/>
  <c r="T6141" i="10" s="1"/>
  <c r="S6141" i="10"/>
  <c r="T6155" i="10"/>
  <c r="T6185" i="10"/>
  <c r="T6202" i="10"/>
  <c r="S6288" i="10"/>
  <c r="P6288" i="10"/>
  <c r="T6288" i="10" s="1"/>
  <c r="T6322" i="10"/>
  <c r="T6637" i="10"/>
  <c r="P5640" i="10"/>
  <c r="T5640" i="10" s="1"/>
  <c r="P5648" i="10"/>
  <c r="T5648" i="10" s="1"/>
  <c r="P5656" i="10"/>
  <c r="T5656" i="10" s="1"/>
  <c r="P5664" i="10"/>
  <c r="T5664" i="10" s="1"/>
  <c r="P5684" i="10"/>
  <c r="T5684" i="10" s="1"/>
  <c r="P5701" i="10"/>
  <c r="T5701" i="10" s="1"/>
  <c r="P5721" i="10"/>
  <c r="T5721" i="10" s="1"/>
  <c r="P5738" i="10"/>
  <c r="T5738" i="10" s="1"/>
  <c r="P5755" i="10"/>
  <c r="T5755" i="10" s="1"/>
  <c r="S5766" i="10"/>
  <c r="P5775" i="10"/>
  <c r="T5775" i="10" s="1"/>
  <c r="P5792" i="10"/>
  <c r="T5792" i="10" s="1"/>
  <c r="P5807" i="10"/>
  <c r="T5807" i="10" s="1"/>
  <c r="P5810" i="10"/>
  <c r="T5810" i="10" s="1"/>
  <c r="P5813" i="10"/>
  <c r="T5813" i="10" s="1"/>
  <c r="P5816" i="10"/>
  <c r="T5816" i="10" s="1"/>
  <c r="P5819" i="10"/>
  <c r="T5819" i="10" s="1"/>
  <c r="P5835" i="10"/>
  <c r="T5835" i="10" s="1"/>
  <c r="P5845" i="10"/>
  <c r="T5845" i="10" s="1"/>
  <c r="S5879" i="10"/>
  <c r="P5890" i="10"/>
  <c r="T5890" i="10" s="1"/>
  <c r="P5897" i="10"/>
  <c r="T5897" i="10" s="1"/>
  <c r="P5901" i="10"/>
  <c r="T5901" i="10" s="1"/>
  <c r="S5908" i="10"/>
  <c r="S5912" i="10"/>
  <c r="P5931" i="10"/>
  <c r="T5931" i="10" s="1"/>
  <c r="P5947" i="10"/>
  <c r="T5947" i="10" s="1"/>
  <c r="P5955" i="10"/>
  <c r="T5955" i="10" s="1"/>
  <c r="T5978" i="10"/>
  <c r="S5992" i="10"/>
  <c r="P5992" i="10"/>
  <c r="T5992" i="10" s="1"/>
  <c r="S6017" i="10"/>
  <c r="S6033" i="10"/>
  <c r="S6066" i="10"/>
  <c r="P6066" i="10"/>
  <c r="T6066" i="10" s="1"/>
  <c r="T6092" i="10"/>
  <c r="T6170" i="10"/>
  <c r="S6195" i="10"/>
  <c r="T6228" i="10"/>
  <c r="T6264" i="10"/>
  <c r="T6276" i="10"/>
  <c r="P5667" i="10"/>
  <c r="T5667" i="10" s="1"/>
  <c r="S5678" i="10"/>
  <c r="P5687" i="10"/>
  <c r="T5687" i="10" s="1"/>
  <c r="P5704" i="10"/>
  <c r="T5704" i="10" s="1"/>
  <c r="P5724" i="10"/>
  <c r="T5724" i="10" s="1"/>
  <c r="P5741" i="10"/>
  <c r="T5741" i="10" s="1"/>
  <c r="P5761" i="10"/>
  <c r="T5761" i="10" s="1"/>
  <c r="P5778" i="10"/>
  <c r="T5778" i="10" s="1"/>
  <c r="P5795" i="10"/>
  <c r="T5795" i="10" s="1"/>
  <c r="T5798" i="10"/>
  <c r="P5801" i="10"/>
  <c r="T5801" i="10" s="1"/>
  <c r="P5832" i="10"/>
  <c r="T5832" i="10" s="1"/>
  <c r="S5838" i="10"/>
  <c r="P5842" i="10"/>
  <c r="T5842" i="10" s="1"/>
  <c r="S5855" i="10"/>
  <c r="P5866" i="10"/>
  <c r="T5866" i="10" s="1"/>
  <c r="S5876" i="10"/>
  <c r="P5912" i="10"/>
  <c r="T5912" i="10" s="1"/>
  <c r="S5916" i="10"/>
  <c r="P5916" i="10"/>
  <c r="T5916" i="10" s="1"/>
  <c r="S5920" i="10"/>
  <c r="P5939" i="10"/>
  <c r="T5939" i="10" s="1"/>
  <c r="S5964" i="10"/>
  <c r="T6002" i="10"/>
  <c r="S6012" i="10"/>
  <c r="P6017" i="10"/>
  <c r="T6017" i="10" s="1"/>
  <c r="S6028" i="10"/>
  <c r="T6033" i="10"/>
  <c r="S6044" i="10"/>
  <c r="S6049" i="10"/>
  <c r="S6054" i="10"/>
  <c r="T6060" i="10"/>
  <c r="S6098" i="10"/>
  <c r="T6112" i="10"/>
  <c r="S6119" i="10"/>
  <c r="T6142" i="10"/>
  <c r="S6156" i="10"/>
  <c r="S6171" i="10"/>
  <c r="T6186" i="10"/>
  <c r="T6203" i="10"/>
  <c r="T6211" i="10"/>
  <c r="T6229" i="10"/>
  <c r="S6247" i="10"/>
  <c r="T6277" i="10"/>
  <c r="S5718" i="10"/>
  <c r="T5744" i="10"/>
  <c r="S5822" i="10"/>
  <c r="T5873" i="10"/>
  <c r="S5880" i="10"/>
  <c r="T5894" i="10"/>
  <c r="S5905" i="10"/>
  <c r="T5920" i="10"/>
  <c r="S5924" i="10"/>
  <c r="P5924" i="10"/>
  <c r="T5924" i="10" s="1"/>
  <c r="S5928" i="10"/>
  <c r="S5960" i="10"/>
  <c r="S5969" i="10"/>
  <c r="S5988" i="10"/>
  <c r="T6049" i="10"/>
  <c r="T6055" i="10"/>
  <c r="T6067" i="10"/>
  <c r="S6079" i="10"/>
  <c r="S6086" i="10"/>
  <c r="P6086" i="10"/>
  <c r="T6086" i="10" s="1"/>
  <c r="P6128" i="10"/>
  <c r="T6128" i="10" s="1"/>
  <c r="S6128" i="10"/>
  <c r="T6134" i="10"/>
  <c r="T6156" i="10"/>
  <c r="T6163" i="10"/>
  <c r="T6171" i="10"/>
  <c r="T6179" i="10"/>
  <c r="S6187" i="10"/>
  <c r="P6187" i="10"/>
  <c r="T6187" i="10" s="1"/>
  <c r="T6221" i="10"/>
  <c r="S6238" i="10"/>
  <c r="S6338" i="10"/>
  <c r="T6406" i="10"/>
  <c r="T6458" i="10"/>
  <c r="S5758" i="10"/>
  <c r="S5804" i="10"/>
  <c r="S5856" i="10"/>
  <c r="P5880" i="10"/>
  <c r="T5880" i="10" s="1"/>
  <c r="P5905" i="10"/>
  <c r="T5905" i="10" s="1"/>
  <c r="P5928" i="10"/>
  <c r="T5928" i="10" s="1"/>
  <c r="S5932" i="10"/>
  <c r="P5932" i="10"/>
  <c r="T5932" i="10" s="1"/>
  <c r="S5936" i="10"/>
  <c r="S5944" i="10"/>
  <c r="S5948" i="10"/>
  <c r="S5952" i="10"/>
  <c r="S5956" i="10"/>
  <c r="P5960" i="10"/>
  <c r="T5960" i="10" s="1"/>
  <c r="P5969" i="10"/>
  <c r="T5969" i="10" s="1"/>
  <c r="T5974" i="10"/>
  <c r="S5993" i="10"/>
  <c r="T6018" i="10"/>
  <c r="T6034" i="10"/>
  <c r="S6087" i="10"/>
  <c r="P6087" i="10"/>
  <c r="T6087" i="10" s="1"/>
  <c r="S6099" i="10"/>
  <c r="S6120" i="10"/>
  <c r="P6120" i="10"/>
  <c r="T6120" i="10" s="1"/>
  <c r="T6135" i="10"/>
  <c r="S6143" i="10"/>
  <c r="T6150" i="10"/>
  <c r="T6164" i="10"/>
  <c r="S6196" i="10"/>
  <c r="T6204" i="10"/>
  <c r="T6230" i="10"/>
  <c r="S6407" i="10"/>
  <c r="T6459" i="10"/>
  <c r="S5670" i="10"/>
  <c r="S5798" i="10"/>
  <c r="P5856" i="10"/>
  <c r="T5856" i="10" s="1"/>
  <c r="T5870" i="10"/>
  <c r="S5913" i="10"/>
  <c r="P5936" i="10"/>
  <c r="T5936" i="10" s="1"/>
  <c r="S5940" i="10"/>
  <c r="P5944" i="10"/>
  <c r="T5944" i="10" s="1"/>
  <c r="P5952" i="10"/>
  <c r="T5952" i="10" s="1"/>
  <c r="P5993" i="10"/>
  <c r="T5993" i="10" s="1"/>
  <c r="T5998" i="10"/>
  <c r="T6050" i="10"/>
  <c r="T6106" i="10"/>
  <c r="T6113" i="10"/>
  <c r="T6129" i="10"/>
  <c r="P6157" i="10"/>
  <c r="T6157" i="10" s="1"/>
  <c r="S6157" i="10"/>
  <c r="S6172" i="10"/>
  <c r="P6172" i="10"/>
  <c r="T6172" i="10" s="1"/>
  <c r="S6180" i="10"/>
  <c r="T6188" i="10"/>
  <c r="T6197" i="10"/>
  <c r="T6240" i="10"/>
  <c r="T6368" i="10"/>
  <c r="S6178" i="10"/>
  <c r="T6295" i="10"/>
  <c r="S6302" i="10"/>
  <c r="T6315" i="10"/>
  <c r="T6339" i="10"/>
  <c r="S6369" i="10"/>
  <c r="T6379" i="10"/>
  <c r="T6398" i="10"/>
  <c r="S6408" i="10"/>
  <c r="T6417" i="10"/>
  <c r="T6579" i="10"/>
  <c r="T6604" i="10"/>
  <c r="P6123" i="10"/>
  <c r="T6123" i="10" s="1"/>
  <c r="P6140" i="10"/>
  <c r="T6140" i="10" s="1"/>
  <c r="P6178" i="10"/>
  <c r="T6178" i="10" s="1"/>
  <c r="P6193" i="10"/>
  <c r="T6193" i="10" s="1"/>
  <c r="P6196" i="10"/>
  <c r="T6196" i="10" s="1"/>
  <c r="P6199" i="10"/>
  <c r="T6199" i="10" s="1"/>
  <c r="S6202" i="10"/>
  <c r="P6218" i="10"/>
  <c r="T6218" i="10" s="1"/>
  <c r="P6238" i="10"/>
  <c r="T6238" i="10" s="1"/>
  <c r="S6282" i="10"/>
  <c r="P6282" i="10"/>
  <c r="T6282" i="10" s="1"/>
  <c r="S6289" i="10"/>
  <c r="S6303" i="10"/>
  <c r="S6323" i="10"/>
  <c r="T6331" i="10"/>
  <c r="T6369" i="10"/>
  <c r="S6399" i="10"/>
  <c r="T6418" i="10"/>
  <c r="T6429" i="10"/>
  <c r="T6469" i="10"/>
  <c r="S6513" i="10"/>
  <c r="P6513" i="10"/>
  <c r="T6513" i="10" s="1"/>
  <c r="S6523" i="10"/>
  <c r="T6557" i="10"/>
  <c r="T6661" i="10"/>
  <c r="T6752" i="10"/>
  <c r="P5940" i="10"/>
  <c r="T5940" i="10" s="1"/>
  <c r="P5948" i="10"/>
  <c r="T5948" i="10" s="1"/>
  <c r="P5956" i="10"/>
  <c r="T5956" i="10" s="1"/>
  <c r="P5964" i="10"/>
  <c r="T5964" i="10" s="1"/>
  <c r="P5972" i="10"/>
  <c r="T5972" i="10" s="1"/>
  <c r="P5980" i="10"/>
  <c r="T5980" i="10" s="1"/>
  <c r="P5988" i="10"/>
  <c r="T5988" i="10" s="1"/>
  <c r="P5996" i="10"/>
  <c r="T5996" i="10" s="1"/>
  <c r="P6004" i="10"/>
  <c r="T6004" i="10" s="1"/>
  <c r="P6012" i="10"/>
  <c r="T6012" i="10" s="1"/>
  <c r="P6020" i="10"/>
  <c r="T6020" i="10" s="1"/>
  <c r="P6028" i="10"/>
  <c r="T6028" i="10" s="1"/>
  <c r="P6036" i="10"/>
  <c r="T6036" i="10" s="1"/>
  <c r="T6143" i="10"/>
  <c r="S6181" i="10"/>
  <c r="T6255" i="10"/>
  <c r="T6259" i="10"/>
  <c r="T6263" i="10"/>
  <c r="S6283" i="10"/>
  <c r="T6289" i="10"/>
  <c r="S6296" i="10"/>
  <c r="T6303" i="10"/>
  <c r="T6310" i="10"/>
  <c r="S6360" i="10"/>
  <c r="S6370" i="10"/>
  <c r="S6390" i="10"/>
  <c r="T6400" i="10"/>
  <c r="T6419" i="10"/>
  <c r="P6430" i="10"/>
  <c r="T6430" i="10" s="1"/>
  <c r="S6430" i="10"/>
  <c r="T6605" i="10"/>
  <c r="T6639" i="10"/>
  <c r="S6673" i="10"/>
  <c r="S6753" i="10"/>
  <c r="P6753" i="10"/>
  <c r="T6753" i="10" s="1"/>
  <c r="P6146" i="10"/>
  <c r="T6146" i="10" s="1"/>
  <c r="S6205" i="10"/>
  <c r="P6283" i="10"/>
  <c r="T6283" i="10" s="1"/>
  <c r="T6332" i="10"/>
  <c r="T6349" i="10"/>
  <c r="P6370" i="10"/>
  <c r="T6370" i="10" s="1"/>
  <c r="T6381" i="10"/>
  <c r="T6391" i="10"/>
  <c r="T6450" i="10"/>
  <c r="T6525" i="10"/>
  <c r="T6547" i="10"/>
  <c r="T6581" i="10"/>
  <c r="S6717" i="10"/>
  <c r="T6095" i="10"/>
  <c r="S6290" i="10"/>
  <c r="S6297" i="10"/>
  <c r="T6304" i="10"/>
  <c r="S6350" i="10"/>
  <c r="S6361" i="10"/>
  <c r="P6361" i="10"/>
  <c r="T6361" i="10" s="1"/>
  <c r="T6371" i="10"/>
  <c r="S6410" i="10"/>
  <c r="T6440" i="10"/>
  <c r="S6451" i="10"/>
  <c r="T6461" i="10"/>
  <c r="T6471" i="10"/>
  <c r="T6483" i="10"/>
  <c r="T6559" i="10"/>
  <c r="S6595" i="10"/>
  <c r="T6629" i="10"/>
  <c r="T6685" i="10"/>
  <c r="P6098" i="10"/>
  <c r="T6098" i="10" s="1"/>
  <c r="S6109" i="10"/>
  <c r="P6161" i="10"/>
  <c r="T6161" i="10" s="1"/>
  <c r="S6170" i="10"/>
  <c r="T6256" i="10"/>
  <c r="S6259" i="10"/>
  <c r="P6297" i="10"/>
  <c r="T6297" i="10" s="1"/>
  <c r="S6311" i="10"/>
  <c r="T6317" i="10"/>
  <c r="T6341" i="10"/>
  <c r="T6351" i="10"/>
  <c r="T6372" i="10"/>
  <c r="T6382" i="10"/>
  <c r="S6401" i="10"/>
  <c r="S6411" i="10"/>
  <c r="T6451" i="10"/>
  <c r="P6504" i="10"/>
  <c r="T6504" i="10" s="1"/>
  <c r="S6504" i="10"/>
  <c r="P6595" i="10"/>
  <c r="T6595" i="10" s="1"/>
  <c r="S6630" i="10"/>
  <c r="T6653" i="10"/>
  <c r="T6191" i="10"/>
  <c r="S6194" i="10"/>
  <c r="S6273" i="10"/>
  <c r="P6273" i="10"/>
  <c r="T6273" i="10" s="1"/>
  <c r="T6278" i="10"/>
  <c r="S6291" i="10"/>
  <c r="T6342" i="10"/>
  <c r="T6362" i="10"/>
  <c r="P6373" i="10"/>
  <c r="T6373" i="10" s="1"/>
  <c r="S6373" i="10"/>
  <c r="T6392" i="10"/>
  <c r="S6402" i="10"/>
  <c r="T6421" i="10"/>
  <c r="S6432" i="10"/>
  <c r="S6441" i="10"/>
  <c r="P6441" i="10"/>
  <c r="T6441" i="10" s="1"/>
  <c r="P6452" i="10"/>
  <c r="T6452" i="10" s="1"/>
  <c r="S6452" i="10"/>
  <c r="T6527" i="10"/>
  <c r="T6572" i="10"/>
  <c r="S6707" i="10"/>
  <c r="S6744" i="10"/>
  <c r="S6061" i="10"/>
  <c r="P6194" i="10"/>
  <c r="T6194" i="10" s="1"/>
  <c r="S6264" i="10"/>
  <c r="P6291" i="10"/>
  <c r="T6291" i="10" s="1"/>
  <c r="T6298" i="10"/>
  <c r="S6305" i="10"/>
  <c r="T6312" i="10"/>
  <c r="T6318" i="10"/>
  <c r="S6326" i="10"/>
  <c r="T6334" i="10"/>
  <c r="S6352" i="10"/>
  <c r="P6352" i="10"/>
  <c r="T6352" i="10" s="1"/>
  <c r="S6363" i="10"/>
  <c r="T6383" i="10"/>
  <c r="S6393" i="10"/>
  <c r="T6403" i="10"/>
  <c r="T6485" i="10"/>
  <c r="S6539" i="10"/>
  <c r="S6665" i="10"/>
  <c r="T6127" i="10"/>
  <c r="S6197" i="10"/>
  <c r="S6209" i="10"/>
  <c r="S6219" i="10"/>
  <c r="T6246" i="10"/>
  <c r="S6249" i="10"/>
  <c r="T6253" i="10"/>
  <c r="P6292" i="10"/>
  <c r="T6292" i="10" s="1"/>
  <c r="S6292" i="10"/>
  <c r="S6306" i="10"/>
  <c r="T6327" i="10"/>
  <c r="S6353" i="10"/>
  <c r="T6374" i="10"/>
  <c r="S6384" i="10"/>
  <c r="T6394" i="10"/>
  <c r="P6413" i="10"/>
  <c r="T6413" i="10" s="1"/>
  <c r="S6413" i="10"/>
  <c r="S6423" i="10"/>
  <c r="S6443" i="10"/>
  <c r="T6573" i="10"/>
  <c r="T6677" i="10"/>
  <c r="T6950" i="10"/>
  <c r="S6213" i="10"/>
  <c r="P6216" i="10"/>
  <c r="T6216" i="10" s="1"/>
  <c r="P6226" i="10"/>
  <c r="T6226" i="10" s="1"/>
  <c r="S6229" i="10"/>
  <c r="S6236" i="10"/>
  <c r="P6274" i="10"/>
  <c r="T6274" i="10" s="1"/>
  <c r="S6279" i="10"/>
  <c r="P6279" i="10"/>
  <c r="T6279" i="10" s="1"/>
  <c r="P6285" i="10"/>
  <c r="T6285" i="10" s="1"/>
  <c r="S6285" i="10"/>
  <c r="S6299" i="10"/>
  <c r="P6306" i="10"/>
  <c r="T6306" i="10" s="1"/>
  <c r="T6319" i="10"/>
  <c r="S6335" i="10"/>
  <c r="S6343" i="10"/>
  <c r="S6354" i="10"/>
  <c r="P6364" i="10"/>
  <c r="T6364" i="10" s="1"/>
  <c r="S6364" i="10"/>
  <c r="S6375" i="10"/>
  <c r="T6423" i="10"/>
  <c r="S6475" i="10"/>
  <c r="S6507" i="10"/>
  <c r="P6518" i="10"/>
  <c r="T6518" i="10" s="1"/>
  <c r="S6518" i="10"/>
  <c r="S6656" i="10"/>
  <c r="P6024" i="10"/>
  <c r="T6024" i="10" s="1"/>
  <c r="P6032" i="10"/>
  <c r="T6032" i="10" s="1"/>
  <c r="P6040" i="10"/>
  <c r="T6040" i="10" s="1"/>
  <c r="P6048" i="10"/>
  <c r="T6048" i="10" s="1"/>
  <c r="P6062" i="10"/>
  <c r="T6062" i="10" s="1"/>
  <c r="P6079" i="10"/>
  <c r="T6079" i="10" s="1"/>
  <c r="P6099" i="10"/>
  <c r="T6099" i="10" s="1"/>
  <c r="T6159" i="10"/>
  <c r="S6162" i="10"/>
  <c r="S6210" i="10"/>
  <c r="P6213" i="10"/>
  <c r="T6213" i="10" s="1"/>
  <c r="P6220" i="10"/>
  <c r="T6220" i="10" s="1"/>
  <c r="S6220" i="10"/>
  <c r="S6233" i="10"/>
  <c r="S6280" i="10"/>
  <c r="S6286" i="10"/>
  <c r="T6336" i="10"/>
  <c r="S6344" i="10"/>
  <c r="P6344" i="10"/>
  <c r="T6344" i="10" s="1"/>
  <c r="T6385" i="10"/>
  <c r="T6424" i="10"/>
  <c r="T6434" i="10"/>
  <c r="S6464" i="10"/>
  <c r="T6475" i="10"/>
  <c r="T6487" i="10"/>
  <c r="T6531" i="10"/>
  <c r="S6587" i="10"/>
  <c r="S6622" i="10"/>
  <c r="T6645" i="10"/>
  <c r="P6735" i="10"/>
  <c r="T6735" i="10" s="1"/>
  <c r="S6735" i="10"/>
  <c r="S6784" i="10"/>
  <c r="P6065" i="10"/>
  <c r="T6065" i="10" s="1"/>
  <c r="P6082" i="10"/>
  <c r="T6082" i="10" s="1"/>
  <c r="S6093" i="10"/>
  <c r="P6102" i="10"/>
  <c r="T6102" i="10" s="1"/>
  <c r="P6119" i="10"/>
  <c r="T6119" i="10" s="1"/>
  <c r="P6139" i="10"/>
  <c r="T6139" i="10" s="1"/>
  <c r="P6162" i="10"/>
  <c r="T6162" i="10" s="1"/>
  <c r="P6177" i="10"/>
  <c r="T6177" i="10" s="1"/>
  <c r="P6180" i="10"/>
  <c r="T6180" i="10" s="1"/>
  <c r="P6183" i="10"/>
  <c r="T6183" i="10" s="1"/>
  <c r="S6186" i="10"/>
  <c r="P6195" i="10"/>
  <c r="T6195" i="10" s="1"/>
  <c r="P6198" i="10"/>
  <c r="T6198" i="10" s="1"/>
  <c r="P6210" i="10"/>
  <c r="T6210" i="10" s="1"/>
  <c r="S6230" i="10"/>
  <c r="P6233" i="10"/>
  <c r="T6233" i="10" s="1"/>
  <c r="S6237" i="10"/>
  <c r="S6246" i="10"/>
  <c r="T6250" i="10"/>
  <c r="S6265" i="10"/>
  <c r="P6280" i="10"/>
  <c r="T6280" i="10" s="1"/>
  <c r="P6286" i="10"/>
  <c r="T6286" i="10" s="1"/>
  <c r="P6300" i="10"/>
  <c r="T6300" i="10" s="1"/>
  <c r="S6300" i="10"/>
  <c r="T6307" i="10"/>
  <c r="S6320" i="10"/>
  <c r="T6328" i="10"/>
  <c r="S6355" i="10"/>
  <c r="P6355" i="10"/>
  <c r="T6355" i="10" s="1"/>
  <c r="S6366" i="10"/>
  <c r="T6376" i="10"/>
  <c r="T6395" i="10"/>
  <c r="T6405" i="10"/>
  <c r="S6415" i="10"/>
  <c r="S6425" i="10"/>
  <c r="P6445" i="10"/>
  <c r="T6445" i="10" s="1"/>
  <c r="S6445" i="10"/>
  <c r="T6497" i="10"/>
  <c r="P6587" i="10"/>
  <c r="T6587" i="10" s="1"/>
  <c r="T6435" i="10"/>
  <c r="S6456" i="10"/>
  <c r="T6466" i="10"/>
  <c r="T6477" i="10"/>
  <c r="P6509" i="10"/>
  <c r="T6509" i="10" s="1"/>
  <c r="S6509" i="10"/>
  <c r="S6690" i="10"/>
  <c r="S6189" i="10"/>
  <c r="S6227" i="10"/>
  <c r="T6247" i="10"/>
  <c r="T6254" i="10"/>
  <c r="T6287" i="10"/>
  <c r="S6294" i="10"/>
  <c r="T6321" i="10"/>
  <c r="S6329" i="10"/>
  <c r="S6337" i="10"/>
  <c r="S6367" i="10"/>
  <c r="T6377" i="10"/>
  <c r="S6387" i="10"/>
  <c r="P6456" i="10"/>
  <c r="T6456" i="10" s="1"/>
  <c r="T6589" i="10"/>
  <c r="T6647" i="10"/>
  <c r="S6085" i="10"/>
  <c r="T6111" i="10"/>
  <c r="T6214" i="10"/>
  <c r="T6227" i="10"/>
  <c r="T6234" i="10"/>
  <c r="T6244" i="10"/>
  <c r="T6262" i="10"/>
  <c r="P6294" i="10"/>
  <c r="T6294" i="10" s="1"/>
  <c r="T6308" i="10"/>
  <c r="T6314" i="10"/>
  <c r="T6330" i="10"/>
  <c r="S6346" i="10"/>
  <c r="P6367" i="10"/>
  <c r="T6367" i="10" s="1"/>
  <c r="T6378" i="10"/>
  <c r="T6416" i="10"/>
  <c r="T6467" i="10"/>
  <c r="S6648" i="10"/>
  <c r="S6763" i="10"/>
  <c r="P6763" i="10"/>
  <c r="T6763" i="10" s="1"/>
  <c r="S6884" i="10"/>
  <c r="P6884" i="10"/>
  <c r="T6884" i="10" s="1"/>
  <c r="T6460" i="10"/>
  <c r="T6496" i="10"/>
  <c r="T6500" i="10"/>
  <c r="T6532" i="10"/>
  <c r="S6553" i="10"/>
  <c r="P6553" i="10"/>
  <c r="T6553" i="10" s="1"/>
  <c r="T6560" i="10"/>
  <c r="S6566" i="10"/>
  <c r="P6566" i="10"/>
  <c r="T6566" i="10" s="1"/>
  <c r="T6580" i="10"/>
  <c r="T6588" i="10"/>
  <c r="T6596" i="10"/>
  <c r="S6614" i="10"/>
  <c r="T6631" i="10"/>
  <c r="S6640" i="10"/>
  <c r="S6657" i="10"/>
  <c r="S6682" i="10"/>
  <c r="S6691" i="10"/>
  <c r="T6699" i="10"/>
  <c r="S6708" i="10"/>
  <c r="T6717" i="10"/>
  <c r="S6776" i="10"/>
  <c r="T6794" i="10"/>
  <c r="S6965" i="10"/>
  <c r="P6343" i="10"/>
  <c r="T6343" i="10" s="1"/>
  <c r="P6346" i="10"/>
  <c r="T6346" i="10" s="1"/>
  <c r="P6407" i="10"/>
  <c r="T6407" i="10" s="1"/>
  <c r="P6410" i="10"/>
  <c r="T6410" i="10" s="1"/>
  <c r="T6420" i="10"/>
  <c r="P6427" i="10"/>
  <c r="T6427" i="10" s="1"/>
  <c r="S6449" i="10"/>
  <c r="P6464" i="10"/>
  <c r="T6464" i="10" s="1"/>
  <c r="T6488" i="10"/>
  <c r="T6492" i="10"/>
  <c r="T6514" i="10"/>
  <c r="P6523" i="10"/>
  <c r="T6523" i="10" s="1"/>
  <c r="S6537" i="10"/>
  <c r="P6537" i="10"/>
  <c r="T6537" i="10" s="1"/>
  <c r="S6542" i="10"/>
  <c r="P6542" i="10"/>
  <c r="T6542" i="10" s="1"/>
  <c r="T6548" i="10"/>
  <c r="T6623" i="10"/>
  <c r="T6632" i="10"/>
  <c r="S6649" i="10"/>
  <c r="S6674" i="10"/>
  <c r="S6683" i="10"/>
  <c r="T6691" i="10"/>
  <c r="T6708" i="10"/>
  <c r="T6718" i="10"/>
  <c r="T6736" i="10"/>
  <c r="S6765" i="10"/>
  <c r="T6776" i="10"/>
  <c r="P6337" i="10"/>
  <c r="T6337" i="10" s="1"/>
  <c r="P6401" i="10"/>
  <c r="T6401" i="10" s="1"/>
  <c r="S6434" i="10"/>
  <c r="T6438" i="10"/>
  <c r="P6449" i="10"/>
  <c r="T6449" i="10" s="1"/>
  <c r="S6460" i="10"/>
  <c r="T6468" i="10"/>
  <c r="T6480" i="10"/>
  <c r="T6484" i="10"/>
  <c r="S6500" i="10"/>
  <c r="S6505" i="10"/>
  <c r="P6505" i="10"/>
  <c r="T6505" i="10" s="1"/>
  <c r="T6528" i="10"/>
  <c r="S6532" i="10"/>
  <c r="S6554" i="10"/>
  <c r="P6554" i="10"/>
  <c r="T6554" i="10" s="1"/>
  <c r="T6567" i="10"/>
  <c r="S6606" i="10"/>
  <c r="T6615" i="10"/>
  <c r="T6624" i="10"/>
  <c r="S6641" i="10"/>
  <c r="S6666" i="10"/>
  <c r="S6675" i="10"/>
  <c r="T6683" i="10"/>
  <c r="T6692" i="10"/>
  <c r="S6700" i="10"/>
  <c r="T6709" i="10"/>
  <c r="T6728" i="10"/>
  <c r="S6745" i="10"/>
  <c r="S6755" i="10"/>
  <c r="S6766" i="10"/>
  <c r="T6834" i="10"/>
  <c r="T6873" i="10"/>
  <c r="S6980" i="10"/>
  <c r="P6980" i="10"/>
  <c r="T6980" i="10" s="1"/>
  <c r="S6349" i="10"/>
  <c r="T6431" i="10"/>
  <c r="S6457" i="10"/>
  <c r="T6472" i="10"/>
  <c r="T6476" i="10"/>
  <c r="S6496" i="10"/>
  <c r="T6510" i="10"/>
  <c r="T6519" i="10"/>
  <c r="S6555" i="10"/>
  <c r="S6574" i="10"/>
  <c r="P6574" i="10"/>
  <c r="T6574" i="10" s="1"/>
  <c r="T6616" i="10"/>
  <c r="S6633" i="10"/>
  <c r="S6658" i="10"/>
  <c r="S6667" i="10"/>
  <c r="T6675" i="10"/>
  <c r="T6684" i="10"/>
  <c r="S6737" i="10"/>
  <c r="T6746" i="10"/>
  <c r="T6766" i="10"/>
  <c r="T7087" i="10"/>
  <c r="S6276" i="10"/>
  <c r="S6340" i="10"/>
  <c r="S6404" i="10"/>
  <c r="S6420" i="10"/>
  <c r="T6446" i="10"/>
  <c r="S6453" i="10"/>
  <c r="P6457" i="10"/>
  <c r="T6457" i="10" s="1"/>
  <c r="S6468" i="10"/>
  <c r="S6488" i="10"/>
  <c r="S6497" i="10"/>
  <c r="T6524" i="10"/>
  <c r="T6538" i="10"/>
  <c r="T6543" i="10"/>
  <c r="P6555" i="10"/>
  <c r="T6555" i="10" s="1"/>
  <c r="S6561" i="10"/>
  <c r="T6568" i="10"/>
  <c r="S6598" i="10"/>
  <c r="T6607" i="10"/>
  <c r="S6625" i="10"/>
  <c r="S6650" i="10"/>
  <c r="S6659" i="10"/>
  <c r="T6667" i="10"/>
  <c r="T6676" i="10"/>
  <c r="S6693" i="10"/>
  <c r="T6701" i="10"/>
  <c r="S6710" i="10"/>
  <c r="S6720" i="10"/>
  <c r="T6767" i="10"/>
  <c r="P6862" i="10"/>
  <c r="T6862" i="10" s="1"/>
  <c r="S6862" i="10"/>
  <c r="S6995" i="10"/>
  <c r="T6359" i="10"/>
  <c r="T6414" i="10"/>
  <c r="T6428" i="10"/>
  <c r="S6465" i="10"/>
  <c r="S6489" i="10"/>
  <c r="T6506" i="10"/>
  <c r="T6515" i="10"/>
  <c r="T6575" i="10"/>
  <c r="S6582" i="10"/>
  <c r="S6590" i="10"/>
  <c r="T6608" i="10"/>
  <c r="S6617" i="10"/>
  <c r="S6642" i="10"/>
  <c r="S6651" i="10"/>
  <c r="T6659" i="10"/>
  <c r="T6668" i="10"/>
  <c r="S6694" i="10"/>
  <c r="P6694" i="10"/>
  <c r="T6694" i="10" s="1"/>
  <c r="S6702" i="10"/>
  <c r="S6711" i="10"/>
  <c r="P6711" i="10"/>
  <c r="T6711" i="10" s="1"/>
  <c r="T6720" i="10"/>
  <c r="S6747" i="10"/>
  <c r="S6757" i="10"/>
  <c r="S6768" i="10"/>
  <c r="P6768" i="10"/>
  <c r="T6768" i="10" s="1"/>
  <c r="T6778" i="10"/>
  <c r="T6787" i="10"/>
  <c r="T6902" i="10"/>
  <c r="S6915" i="10"/>
  <c r="T6929" i="10"/>
  <c r="P6347" i="10"/>
  <c r="T6347" i="10" s="1"/>
  <c r="P6350" i="10"/>
  <c r="T6350" i="10" s="1"/>
  <c r="P6353" i="10"/>
  <c r="T6353" i="10" s="1"/>
  <c r="P6408" i="10"/>
  <c r="T6408" i="10" s="1"/>
  <c r="P6411" i="10"/>
  <c r="T6411" i="10" s="1"/>
  <c r="T6454" i="10"/>
  <c r="P6465" i="10"/>
  <c r="T6465" i="10" s="1"/>
  <c r="S6481" i="10"/>
  <c r="P6489" i="10"/>
  <c r="T6489" i="10" s="1"/>
  <c r="T6520" i="10"/>
  <c r="S6529" i="10"/>
  <c r="P6529" i="10"/>
  <c r="T6529" i="10" s="1"/>
  <c r="T6544" i="10"/>
  <c r="T6556" i="10"/>
  <c r="S6562" i="10"/>
  <c r="P6562" i="10"/>
  <c r="T6562" i="10" s="1"/>
  <c r="T6576" i="10"/>
  <c r="T6599" i="10"/>
  <c r="S6634" i="10"/>
  <c r="S6643" i="10"/>
  <c r="T6651" i="10"/>
  <c r="T6660" i="10"/>
  <c r="T6695" i="10"/>
  <c r="T6712" i="10"/>
  <c r="T6730" i="10"/>
  <c r="P6748" i="10"/>
  <c r="T6748" i="10" s="1"/>
  <c r="S6748" i="10"/>
  <c r="S6758" i="10"/>
  <c r="P6758" i="10"/>
  <c r="T6758" i="10" s="1"/>
  <c r="S6769" i="10"/>
  <c r="P6824" i="10"/>
  <c r="T6824" i="10" s="1"/>
  <c r="S6824" i="10"/>
  <c r="P6335" i="10"/>
  <c r="T6335" i="10" s="1"/>
  <c r="P6338" i="10"/>
  <c r="T6338" i="10" s="1"/>
  <c r="P6399" i="10"/>
  <c r="T6399" i="10" s="1"/>
  <c r="P6402" i="10"/>
  <c r="T6402" i="10" s="1"/>
  <c r="P6432" i="10"/>
  <c r="T6432" i="10" s="1"/>
  <c r="T6439" i="10"/>
  <c r="S6450" i="10"/>
  <c r="S6473" i="10"/>
  <c r="P6481" i="10"/>
  <c r="T6481" i="10" s="1"/>
  <c r="S6485" i="10"/>
  <c r="T6502" i="10"/>
  <c r="S6506" i="10"/>
  <c r="T6511" i="10"/>
  <c r="T6534" i="10"/>
  <c r="P6539" i="10"/>
  <c r="T6539" i="10" s="1"/>
  <c r="S6550" i="10"/>
  <c r="P6550" i="10"/>
  <c r="T6550" i="10" s="1"/>
  <c r="S6563" i="10"/>
  <c r="T6583" i="10"/>
  <c r="T6591" i="10"/>
  <c r="T6600" i="10"/>
  <c r="S6609" i="10"/>
  <c r="S6626" i="10"/>
  <c r="S6635" i="10"/>
  <c r="T6643" i="10"/>
  <c r="T6652" i="10"/>
  <c r="S6686" i="10"/>
  <c r="S6703" i="10"/>
  <c r="S6721" i="10"/>
  <c r="T6779" i="10"/>
  <c r="P6320" i="10"/>
  <c r="T6320" i="10" s="1"/>
  <c r="P6323" i="10"/>
  <c r="T6323" i="10" s="1"/>
  <c r="P6326" i="10"/>
  <c r="T6326" i="10" s="1"/>
  <c r="P6329" i="10"/>
  <c r="T6329" i="10" s="1"/>
  <c r="S6356" i="10"/>
  <c r="P6384" i="10"/>
  <c r="T6384" i="10" s="1"/>
  <c r="P6387" i="10"/>
  <c r="T6387" i="10" s="1"/>
  <c r="P6390" i="10"/>
  <c r="T6390" i="10" s="1"/>
  <c r="P6393" i="10"/>
  <c r="T6393" i="10" s="1"/>
  <c r="S6421" i="10"/>
  <c r="P6425" i="10"/>
  <c r="T6425" i="10" s="1"/>
  <c r="S6428" i="10"/>
  <c r="P6443" i="10"/>
  <c r="T6443" i="10" s="1"/>
  <c r="T6462" i="10"/>
  <c r="S6469" i="10"/>
  <c r="P6473" i="10"/>
  <c r="T6473" i="10" s="1"/>
  <c r="S6477" i="10"/>
  <c r="T6494" i="10"/>
  <c r="T6498" i="10"/>
  <c r="T6516" i="10"/>
  <c r="T6563" i="10"/>
  <c r="S6569" i="10"/>
  <c r="T6584" i="10"/>
  <c r="T6592" i="10"/>
  <c r="S6618" i="10"/>
  <c r="S6627" i="10"/>
  <c r="T6635" i="10"/>
  <c r="T6644" i="10"/>
  <c r="S6678" i="10"/>
  <c r="T6703" i="10"/>
  <c r="P6722" i="10"/>
  <c r="T6722" i="10" s="1"/>
  <c r="S6722" i="10"/>
  <c r="T6731" i="10"/>
  <c r="T6770" i="10"/>
  <c r="P6840" i="10"/>
  <c r="T6840" i="10" s="1"/>
  <c r="S6840" i="10"/>
  <c r="T7050" i="10"/>
  <c r="P6311" i="10"/>
  <c r="T6311" i="10" s="1"/>
  <c r="S6341" i="10"/>
  <c r="P6375" i="10"/>
  <c r="T6375" i="10" s="1"/>
  <c r="S6405" i="10"/>
  <c r="T6436" i="10"/>
  <c r="T6447" i="10"/>
  <c r="S6454" i="10"/>
  <c r="S6458" i="10"/>
  <c r="T6486" i="10"/>
  <c r="T6490" i="10"/>
  <c r="S6502" i="10"/>
  <c r="P6507" i="10"/>
  <c r="T6507" i="10" s="1"/>
  <c r="S6520" i="10"/>
  <c r="S6525" i="10"/>
  <c r="T6530" i="10"/>
  <c r="S6534" i="10"/>
  <c r="S6601" i="10"/>
  <c r="S6610" i="10"/>
  <c r="S6619" i="10"/>
  <c r="T6627" i="10"/>
  <c r="T6636" i="10"/>
  <c r="S6670" i="10"/>
  <c r="T6687" i="10"/>
  <c r="S6704" i="10"/>
  <c r="P6704" i="10"/>
  <c r="T6704" i="10" s="1"/>
  <c r="S6723" i="10"/>
  <c r="S6760" i="10"/>
  <c r="P6296" i="10"/>
  <c r="T6296" i="10" s="1"/>
  <c r="P6299" i="10"/>
  <c r="T6299" i="10" s="1"/>
  <c r="P6302" i="10"/>
  <c r="T6302" i="10" s="1"/>
  <c r="P6305" i="10"/>
  <c r="T6305" i="10" s="1"/>
  <c r="S6332" i="10"/>
  <c r="P6360" i="10"/>
  <c r="T6360" i="10" s="1"/>
  <c r="P6363" i="10"/>
  <c r="T6363" i="10" s="1"/>
  <c r="T6366" i="10"/>
  <c r="S6396" i="10"/>
  <c r="T6415" i="10"/>
  <c r="T6422" i="10"/>
  <c r="T6470" i="10"/>
  <c r="T6478" i="10"/>
  <c r="T6482" i="10"/>
  <c r="S6498" i="10"/>
  <c r="T6512" i="10"/>
  <c r="S6516" i="10"/>
  <c r="S6521" i="10"/>
  <c r="P6521" i="10"/>
  <c r="T6521" i="10" s="1"/>
  <c r="T6540" i="10"/>
  <c r="S6545" i="10"/>
  <c r="P6545" i="10"/>
  <c r="T6545" i="10" s="1"/>
  <c r="T6551" i="10"/>
  <c r="T6564" i="10"/>
  <c r="S6570" i="10"/>
  <c r="S6577" i="10"/>
  <c r="S6611" i="10"/>
  <c r="T6619" i="10"/>
  <c r="T6628" i="10"/>
  <c r="S6662" i="10"/>
  <c r="T6679" i="10"/>
  <c r="S6688" i="10"/>
  <c r="S6705" i="10"/>
  <c r="P6714" i="10"/>
  <c r="T6714" i="10" s="1"/>
  <c r="S6714" i="10"/>
  <c r="T6741" i="10"/>
  <c r="S6750" i="10"/>
  <c r="T6760" i="10"/>
  <c r="T6771" i="10"/>
  <c r="P6290" i="10"/>
  <c r="T6290" i="10" s="1"/>
  <c r="P6354" i="10"/>
  <c r="T6354" i="10" s="1"/>
  <c r="T6412" i="10"/>
  <c r="T6455" i="10"/>
  <c r="S6462" i="10"/>
  <c r="T6474" i="10"/>
  <c r="S6494" i="10"/>
  <c r="T6503" i="10"/>
  <c r="T6526" i="10"/>
  <c r="S6530" i="10"/>
  <c r="T6535" i="10"/>
  <c r="S6571" i="10"/>
  <c r="S6585" i="10"/>
  <c r="S6593" i="10"/>
  <c r="S6602" i="10"/>
  <c r="T6611" i="10"/>
  <c r="T6620" i="10"/>
  <c r="S6654" i="10"/>
  <c r="T6671" i="10"/>
  <c r="S6680" i="10"/>
  <c r="S6697" i="10"/>
  <c r="T6705" i="10"/>
  <c r="T6715" i="10"/>
  <c r="S6733" i="10"/>
  <c r="P7167" i="10"/>
  <c r="T7167" i="10" s="1"/>
  <c r="S7167" i="10"/>
  <c r="S7180" i="10"/>
  <c r="S6308" i="10"/>
  <c r="S6372" i="10"/>
  <c r="S6429" i="10"/>
  <c r="S6436" i="10"/>
  <c r="T6444" i="10"/>
  <c r="S6482" i="10"/>
  <c r="S6486" i="10"/>
  <c r="T6508" i="10"/>
  <c r="S6546" i="10"/>
  <c r="P6546" i="10"/>
  <c r="T6546" i="10" s="1"/>
  <c r="T6552" i="10"/>
  <c r="S6558" i="10"/>
  <c r="P6558" i="10"/>
  <c r="T6558" i="10" s="1"/>
  <c r="P6571" i="10"/>
  <c r="T6571" i="10" s="1"/>
  <c r="S6578" i="10"/>
  <c r="S6603" i="10"/>
  <c r="T6612" i="10"/>
  <c r="S6646" i="10"/>
  <c r="T6663" i="10"/>
  <c r="S6672" i="10"/>
  <c r="S6689" i="10"/>
  <c r="T6697" i="10"/>
  <c r="T6725" i="10"/>
  <c r="T6742" i="10"/>
  <c r="T6761" i="10"/>
  <c r="S6773" i="10"/>
  <c r="P6773" i="10"/>
  <c r="T6773" i="10" s="1"/>
  <c r="S6782" i="10"/>
  <c r="S6792" i="10"/>
  <c r="P6829" i="10"/>
  <c r="T6829" i="10" s="1"/>
  <c r="S6829" i="10"/>
  <c r="T7033" i="10"/>
  <c r="S7105" i="10"/>
  <c r="T6222" i="10"/>
  <c r="S6293" i="10"/>
  <c r="S6357" i="10"/>
  <c r="S6422" i="10"/>
  <c r="T6463" i="10"/>
  <c r="S6470" i="10"/>
  <c r="S6474" i="10"/>
  <c r="S6478" i="10"/>
  <c r="T6495" i="10"/>
  <c r="S6512" i="10"/>
  <c r="S6517" i="10"/>
  <c r="T6522" i="10"/>
  <c r="S6526" i="10"/>
  <c r="T6536" i="10"/>
  <c r="S6579" i="10"/>
  <c r="S6586" i="10"/>
  <c r="S6594" i="10"/>
  <c r="T6603" i="10"/>
  <c r="S6638" i="10"/>
  <c r="T6655" i="10"/>
  <c r="S6664" i="10"/>
  <c r="S6681" i="10"/>
  <c r="S6734" i="10"/>
  <c r="T6743" i="10"/>
  <c r="T6774" i="10"/>
  <c r="T6922" i="10"/>
  <c r="T6814" i="10"/>
  <c r="S6819" i="10"/>
  <c r="P6819" i="10"/>
  <c r="T6819" i="10" s="1"/>
  <c r="S6851" i="10"/>
  <c r="P6851" i="10"/>
  <c r="T6851" i="10" s="1"/>
  <c r="T6879" i="10"/>
  <c r="T6890" i="10"/>
  <c r="S6896" i="10"/>
  <c r="P6896" i="10"/>
  <c r="T6896" i="10" s="1"/>
  <c r="S6909" i="10"/>
  <c r="P6909" i="10"/>
  <c r="T6909" i="10" s="1"/>
  <c r="S6936" i="10"/>
  <c r="P6936" i="10"/>
  <c r="T6936" i="10" s="1"/>
  <c r="T6958" i="10"/>
  <c r="S6973" i="10"/>
  <c r="S6988" i="10"/>
  <c r="P6988" i="10"/>
  <c r="T6988" i="10" s="1"/>
  <c r="S7003" i="10"/>
  <c r="T7017" i="10"/>
  <c r="S7030" i="10"/>
  <c r="S7044" i="10"/>
  <c r="S7065" i="10"/>
  <c r="S7088" i="10"/>
  <c r="T7105" i="10"/>
  <c r="T7156" i="10"/>
  <c r="P6570" i="10"/>
  <c r="T6570" i="10" s="1"/>
  <c r="P6578" i="10"/>
  <c r="T6578" i="10" s="1"/>
  <c r="P6586" i="10"/>
  <c r="T6586" i="10" s="1"/>
  <c r="P6594" i="10"/>
  <c r="T6594" i="10" s="1"/>
  <c r="P6602" i="10"/>
  <c r="T6602" i="10" s="1"/>
  <c r="P6610" i="10"/>
  <c r="T6610" i="10" s="1"/>
  <c r="P6618" i="10"/>
  <c r="T6618" i="10" s="1"/>
  <c r="P6626" i="10"/>
  <c r="T6626" i="10" s="1"/>
  <c r="P6634" i="10"/>
  <c r="T6634" i="10" s="1"/>
  <c r="P6642" i="10"/>
  <c r="T6642" i="10" s="1"/>
  <c r="P6650" i="10"/>
  <c r="T6650" i="10" s="1"/>
  <c r="P6658" i="10"/>
  <c r="T6658" i="10" s="1"/>
  <c r="P6666" i="10"/>
  <c r="T6666" i="10" s="1"/>
  <c r="P6674" i="10"/>
  <c r="T6674" i="10" s="1"/>
  <c r="P6682" i="10"/>
  <c r="T6682" i="10" s="1"/>
  <c r="P6690" i="10"/>
  <c r="T6690" i="10" s="1"/>
  <c r="P6707" i="10"/>
  <c r="T6707" i="10" s="1"/>
  <c r="T6732" i="10"/>
  <c r="P6745" i="10"/>
  <c r="T6745" i="10" s="1"/>
  <c r="P6755" i="10"/>
  <c r="T6755" i="10" s="1"/>
  <c r="P6765" i="10"/>
  <c r="T6765" i="10" s="1"/>
  <c r="T6790" i="10"/>
  <c r="T6799" i="10"/>
  <c r="T6804" i="10"/>
  <c r="T6809" i="10"/>
  <c r="T6846" i="10"/>
  <c r="T6857" i="10"/>
  <c r="S6868" i="10"/>
  <c r="P6868" i="10"/>
  <c r="T6868" i="10" s="1"/>
  <c r="S6879" i="10"/>
  <c r="T6885" i="10"/>
  <c r="S6916" i="10"/>
  <c r="P6916" i="10"/>
  <c r="T6916" i="10" s="1"/>
  <c r="S6943" i="10"/>
  <c r="P6943" i="10"/>
  <c r="T6943" i="10" s="1"/>
  <c r="T6966" i="10"/>
  <c r="S6981" i="10"/>
  <c r="S6996" i="10"/>
  <c r="P6996" i="10"/>
  <c r="T6996" i="10" s="1"/>
  <c r="T7065" i="10"/>
  <c r="T7088" i="10"/>
  <c r="P7219" i="10"/>
  <c r="T7219" i="10" s="1"/>
  <c r="S7219" i="10"/>
  <c r="S7308" i="10"/>
  <c r="P6693" i="10"/>
  <c r="T6693" i="10" s="1"/>
  <c r="P6710" i="10"/>
  <c r="T6710" i="10" s="1"/>
  <c r="S6778" i="10"/>
  <c r="P6782" i="10"/>
  <c r="T6782" i="10" s="1"/>
  <c r="S6794" i="10"/>
  <c r="S6814" i="10"/>
  <c r="T6830" i="10"/>
  <c r="S6835" i="10"/>
  <c r="P6835" i="10"/>
  <c r="T6835" i="10" s="1"/>
  <c r="T6863" i="10"/>
  <c r="T6874" i="10"/>
  <c r="T6880" i="10"/>
  <c r="T6903" i="10"/>
  <c r="T6910" i="10"/>
  <c r="S6923" i="10"/>
  <c r="T6930" i="10"/>
  <c r="T6937" i="10"/>
  <c r="S6944" i="10"/>
  <c r="P6944" i="10"/>
  <c r="T6944" i="10" s="1"/>
  <c r="S6951" i="10"/>
  <c r="P6951" i="10"/>
  <c r="T6951" i="10" s="1"/>
  <c r="T6974" i="10"/>
  <c r="S6989" i="10"/>
  <c r="S7023" i="10"/>
  <c r="S7051" i="10"/>
  <c r="T7058" i="10"/>
  <c r="S7073" i="10"/>
  <c r="S7097" i="10"/>
  <c r="T7146" i="10"/>
  <c r="T6713" i="10"/>
  <c r="T6716" i="10"/>
  <c r="S6719" i="10"/>
  <c r="T6729" i="10"/>
  <c r="S6732" i="10"/>
  <c r="S6786" i="10"/>
  <c r="S6790" i="10"/>
  <c r="S6799" i="10"/>
  <c r="T6815" i="10"/>
  <c r="T6820" i="10"/>
  <c r="T6825" i="10"/>
  <c r="T6841" i="10"/>
  <c r="S6846" i="10"/>
  <c r="S6852" i="10"/>
  <c r="P6852" i="10"/>
  <c r="T6852" i="10" s="1"/>
  <c r="T6869" i="10"/>
  <c r="S6885" i="10"/>
  <c r="S6891" i="10"/>
  <c r="P6891" i="10"/>
  <c r="T6891" i="10" s="1"/>
  <c r="T6897" i="10"/>
  <c r="S6917" i="10"/>
  <c r="P6917" i="10"/>
  <c r="T6917" i="10" s="1"/>
  <c r="S6952" i="10"/>
  <c r="P6952" i="10"/>
  <c r="T6952" i="10" s="1"/>
  <c r="S6959" i="10"/>
  <c r="P6959" i="10"/>
  <c r="T6959" i="10" s="1"/>
  <c r="T6982" i="10"/>
  <c r="S6997" i="10"/>
  <c r="S7004" i="10"/>
  <c r="P7004" i="10"/>
  <c r="T7004" i="10" s="1"/>
  <c r="S7011" i="10"/>
  <c r="S7031" i="10"/>
  <c r="P7031" i="10"/>
  <c r="T7031" i="10" s="1"/>
  <c r="T7037" i="10"/>
  <c r="S7052" i="10"/>
  <c r="P7052" i="10"/>
  <c r="T7052" i="10" s="1"/>
  <c r="S7059" i="10"/>
  <c r="T7073" i="10"/>
  <c r="T7116" i="10"/>
  <c r="T7208" i="10"/>
  <c r="T6726" i="10"/>
  <c r="T6772" i="10"/>
  <c r="S6779" i="10"/>
  <c r="T6791" i="10"/>
  <c r="S6795" i="10"/>
  <c r="P6795" i="10"/>
  <c r="T6795" i="10" s="1"/>
  <c r="T6800" i="10"/>
  <c r="T6805" i="10"/>
  <c r="T6810" i="10"/>
  <c r="T6847" i="10"/>
  <c r="T6858" i="10"/>
  <c r="T6864" i="10"/>
  <c r="T6886" i="10"/>
  <c r="S6904" i="10"/>
  <c r="P6904" i="10"/>
  <c r="T6904" i="10" s="1"/>
  <c r="S6924" i="10"/>
  <c r="P6924" i="10"/>
  <c r="T6924" i="10" s="1"/>
  <c r="T6945" i="10"/>
  <c r="S6960" i="10"/>
  <c r="P6960" i="10"/>
  <c r="T6960" i="10" s="1"/>
  <c r="S6967" i="10"/>
  <c r="P6967" i="10"/>
  <c r="T6967" i="10" s="1"/>
  <c r="T6990" i="10"/>
  <c r="T7024" i="10"/>
  <c r="S7038" i="10"/>
  <c r="P7038" i="10"/>
  <c r="T7038" i="10" s="1"/>
  <c r="T7045" i="10"/>
  <c r="T7059" i="10"/>
  <c r="S7090" i="10"/>
  <c r="P7090" i="10"/>
  <c r="T7090" i="10" s="1"/>
  <c r="S7098" i="10"/>
  <c r="S7107" i="10"/>
  <c r="P7126" i="10"/>
  <c r="T7126" i="10" s="1"/>
  <c r="S7126" i="10"/>
  <c r="S7138" i="10"/>
  <c r="T7260" i="10"/>
  <c r="S7284" i="10"/>
  <c r="P6640" i="10"/>
  <c r="T6640" i="10" s="1"/>
  <c r="P6648" i="10"/>
  <c r="T6648" i="10" s="1"/>
  <c r="P6656" i="10"/>
  <c r="T6656" i="10" s="1"/>
  <c r="P6664" i="10"/>
  <c r="T6664" i="10" s="1"/>
  <c r="P6672" i="10"/>
  <c r="T6672" i="10" s="1"/>
  <c r="P6680" i="10"/>
  <c r="T6680" i="10" s="1"/>
  <c r="P6688" i="10"/>
  <c r="T6688" i="10" s="1"/>
  <c r="P6702" i="10"/>
  <c r="T6702" i="10" s="1"/>
  <c r="P6723" i="10"/>
  <c r="T6723" i="10" s="1"/>
  <c r="P6733" i="10"/>
  <c r="T6733" i="10" s="1"/>
  <c r="T6783" i="10"/>
  <c r="S6787" i="10"/>
  <c r="T6831" i="10"/>
  <c r="S6836" i="10"/>
  <c r="P6836" i="10"/>
  <c r="T6836" i="10" s="1"/>
  <c r="T6853" i="10"/>
  <c r="S6875" i="10"/>
  <c r="P6875" i="10"/>
  <c r="T6875" i="10" s="1"/>
  <c r="T6911" i="10"/>
  <c r="T6918" i="10"/>
  <c r="S6931" i="10"/>
  <c r="T6938" i="10"/>
  <c r="T6953" i="10"/>
  <c r="S6968" i="10"/>
  <c r="P6968" i="10"/>
  <c r="T6968" i="10" s="1"/>
  <c r="S6975" i="10"/>
  <c r="P6975" i="10"/>
  <c r="T6975" i="10" s="1"/>
  <c r="T6998" i="10"/>
  <c r="S7005" i="10"/>
  <c r="T7025" i="10"/>
  <c r="T7032" i="10"/>
  <c r="S7046" i="10"/>
  <c r="T7053" i="10"/>
  <c r="T7081" i="10"/>
  <c r="T7091" i="10"/>
  <c r="T7098" i="10"/>
  <c r="T7108" i="10"/>
  <c r="T7117" i="10"/>
  <c r="T6756" i="10"/>
  <c r="P6769" i="10"/>
  <c r="T6769" i="10" s="1"/>
  <c r="T6816" i="10"/>
  <c r="T6821" i="10"/>
  <c r="T6826" i="10"/>
  <c r="T6842" i="10"/>
  <c r="T6848" i="10"/>
  <c r="T6870" i="10"/>
  <c r="T6881" i="10"/>
  <c r="S6892" i="10"/>
  <c r="P6892" i="10"/>
  <c r="T6892" i="10" s="1"/>
  <c r="T6898" i="10"/>
  <c r="T6905" i="10"/>
  <c r="S6911" i="10"/>
  <c r="S6925" i="10"/>
  <c r="P6925" i="10"/>
  <c r="T6925" i="10" s="1"/>
  <c r="T6961" i="10"/>
  <c r="S6976" i="10"/>
  <c r="P6976" i="10"/>
  <c r="T6976" i="10" s="1"/>
  <c r="S6983" i="10"/>
  <c r="P6983" i="10"/>
  <c r="T6983" i="10" s="1"/>
  <c r="S7012" i="10"/>
  <c r="P7012" i="10"/>
  <c r="T7012" i="10" s="1"/>
  <c r="S7019" i="10"/>
  <c r="T7039" i="10"/>
  <c r="T7067" i="10"/>
  <c r="T7099" i="10"/>
  <c r="S7128" i="10"/>
  <c r="T7396" i="10"/>
  <c r="T6796" i="10"/>
  <c r="T6806" i="10"/>
  <c r="S6811" i="10"/>
  <c r="P6811" i="10"/>
  <c r="T6811" i="10" s="1"/>
  <c r="T6837" i="10"/>
  <c r="S6859" i="10"/>
  <c r="P6859" i="10"/>
  <c r="T6859" i="10" s="1"/>
  <c r="T6887" i="10"/>
  <c r="S6912" i="10"/>
  <c r="P6912" i="10"/>
  <c r="T6912" i="10" s="1"/>
  <c r="S6932" i="10"/>
  <c r="P6932" i="10"/>
  <c r="T6932" i="10" s="1"/>
  <c r="T6946" i="10"/>
  <c r="T6969" i="10"/>
  <c r="S6984" i="10"/>
  <c r="P6984" i="10"/>
  <c r="T6984" i="10" s="1"/>
  <c r="S6991" i="10"/>
  <c r="P6991" i="10"/>
  <c r="T6991" i="10" s="1"/>
  <c r="T7006" i="10"/>
  <c r="S7082" i="10"/>
  <c r="S7100" i="10"/>
  <c r="P7100" i="10"/>
  <c r="T7100" i="10" s="1"/>
  <c r="T7128" i="10"/>
  <c r="P7173" i="10"/>
  <c r="T7173" i="10" s="1"/>
  <c r="S7173" i="10"/>
  <c r="T6740" i="10"/>
  <c r="S6743" i="10"/>
  <c r="S6756" i="10"/>
  <c r="P6792" i="10"/>
  <c r="T6792" i="10" s="1"/>
  <c r="T6801" i="10"/>
  <c r="S6816" i="10"/>
  <c r="S6821" i="10"/>
  <c r="S6826" i="10"/>
  <c r="T6832" i="10"/>
  <c r="S6848" i="10"/>
  <c r="T6854" i="10"/>
  <c r="T6865" i="10"/>
  <c r="S6870" i="10"/>
  <c r="S6876" i="10"/>
  <c r="P6876" i="10"/>
  <c r="T6876" i="10" s="1"/>
  <c r="S6887" i="10"/>
  <c r="T6893" i="10"/>
  <c r="T6919" i="10"/>
  <c r="T6926" i="10"/>
  <c r="S6939" i="10"/>
  <c r="T6954" i="10"/>
  <c r="T6977" i="10"/>
  <c r="S6992" i="10"/>
  <c r="P6992" i="10"/>
  <c r="T6992" i="10" s="1"/>
  <c r="S6999" i="10"/>
  <c r="P6999" i="10"/>
  <c r="T6999" i="10" s="1"/>
  <c r="S7013" i="10"/>
  <c r="T7026" i="10"/>
  <c r="S7040" i="10"/>
  <c r="T7068" i="10"/>
  <c r="S7083" i="10"/>
  <c r="P7083" i="10"/>
  <c r="T7083" i="10" s="1"/>
  <c r="T7110" i="10"/>
  <c r="T7119" i="10"/>
  <c r="T7140" i="10"/>
  <c r="T7212" i="10"/>
  <c r="T7340" i="10"/>
  <c r="P6582" i="10"/>
  <c r="T6582" i="10" s="1"/>
  <c r="P6590" i="10"/>
  <c r="T6590" i="10" s="1"/>
  <c r="P6598" i="10"/>
  <c r="T6598" i="10" s="1"/>
  <c r="P6606" i="10"/>
  <c r="T6606" i="10" s="1"/>
  <c r="P6614" i="10"/>
  <c r="T6614" i="10" s="1"/>
  <c r="P6622" i="10"/>
  <c r="T6622" i="10" s="1"/>
  <c r="P6630" i="10"/>
  <c r="T6630" i="10" s="1"/>
  <c r="P6638" i="10"/>
  <c r="T6638" i="10" s="1"/>
  <c r="P6646" i="10"/>
  <c r="T6646" i="10" s="1"/>
  <c r="P6654" i="10"/>
  <c r="T6654" i="10" s="1"/>
  <c r="P6662" i="10"/>
  <c r="T6662" i="10" s="1"/>
  <c r="P6670" i="10"/>
  <c r="T6670" i="10" s="1"/>
  <c r="P6678" i="10"/>
  <c r="T6678" i="10" s="1"/>
  <c r="P6686" i="10"/>
  <c r="T6686" i="10" s="1"/>
  <c r="S6730" i="10"/>
  <c r="T6750" i="10"/>
  <c r="T6780" i="10"/>
  <c r="P6784" i="10"/>
  <c r="T6784" i="10" s="1"/>
  <c r="T6788" i="10"/>
  <c r="S6796" i="10"/>
  <c r="S6806" i="10"/>
  <c r="T6822" i="10"/>
  <c r="S6827" i="10"/>
  <c r="P6827" i="10"/>
  <c r="T6827" i="10" s="1"/>
  <c r="S6837" i="10"/>
  <c r="S6843" i="10"/>
  <c r="P6843" i="10"/>
  <c r="T6843" i="10" s="1"/>
  <c r="T6871" i="10"/>
  <c r="T6882" i="10"/>
  <c r="T6888" i="10"/>
  <c r="S6899" i="10"/>
  <c r="T6906" i="10"/>
  <c r="T6913" i="10"/>
  <c r="S6919" i="10"/>
  <c r="S6933" i="10"/>
  <c r="P6933" i="10"/>
  <c r="T6933" i="10" s="1"/>
  <c r="S6947" i="10"/>
  <c r="T6962" i="10"/>
  <c r="T6985" i="10"/>
  <c r="S7000" i="10"/>
  <c r="P7000" i="10"/>
  <c r="T7000" i="10" s="1"/>
  <c r="S7020" i="10"/>
  <c r="P7020" i="10"/>
  <c r="T7020" i="10" s="1"/>
  <c r="S7027" i="10"/>
  <c r="P7027" i="10"/>
  <c r="T7027" i="10" s="1"/>
  <c r="T7075" i="10"/>
  <c r="T7093" i="10"/>
  <c r="S7354" i="10"/>
  <c r="P7354" i="10"/>
  <c r="T7354" i="10" s="1"/>
  <c r="T7520" i="10"/>
  <c r="P6700" i="10"/>
  <c r="T6700" i="10" s="1"/>
  <c r="T6724" i="10"/>
  <c r="S6727" i="10"/>
  <c r="P6737" i="10"/>
  <c r="T6737" i="10" s="1"/>
  <c r="S6740" i="10"/>
  <c r="P6747" i="10"/>
  <c r="T6747" i="10" s="1"/>
  <c r="P6757" i="10"/>
  <c r="T6757" i="10" s="1"/>
  <c r="T6797" i="10"/>
  <c r="T6807" i="10"/>
  <c r="T6812" i="10"/>
  <c r="T6817" i="10"/>
  <c r="S6832" i="10"/>
  <c r="T6838" i="10"/>
  <c r="T6849" i="10"/>
  <c r="S6854" i="10"/>
  <c r="S6860" i="10"/>
  <c r="P6860" i="10"/>
  <c r="T6860" i="10" s="1"/>
  <c r="S6871" i="10"/>
  <c r="T6877" i="10"/>
  <c r="S6893" i="10"/>
  <c r="S6920" i="10"/>
  <c r="P6920" i="10"/>
  <c r="T6920" i="10" s="1"/>
  <c r="S6940" i="10"/>
  <c r="P6940" i="10"/>
  <c r="T6940" i="10" s="1"/>
  <c r="S6955" i="10"/>
  <c r="T6970" i="10"/>
  <c r="T6993" i="10"/>
  <c r="S7007" i="10"/>
  <c r="P7007" i="10"/>
  <c r="T7007" i="10" s="1"/>
  <c r="T7014" i="10"/>
  <c r="S7034" i="10"/>
  <c r="S7041" i="10"/>
  <c r="T7076" i="10"/>
  <c r="T7102" i="10"/>
  <c r="T7111" i="10"/>
  <c r="T7130" i="10"/>
  <c r="T7141" i="10"/>
  <c r="S7252" i="10"/>
  <c r="P6561" i="10"/>
  <c r="T6561" i="10" s="1"/>
  <c r="P6569" i="10"/>
  <c r="T6569" i="10" s="1"/>
  <c r="P6577" i="10"/>
  <c r="T6577" i="10" s="1"/>
  <c r="P6585" i="10"/>
  <c r="T6585" i="10" s="1"/>
  <c r="P6593" i="10"/>
  <c r="T6593" i="10" s="1"/>
  <c r="P6601" i="10"/>
  <c r="T6601" i="10" s="1"/>
  <c r="P6609" i="10"/>
  <c r="T6609" i="10" s="1"/>
  <c r="T6734" i="10"/>
  <c r="T6802" i="10"/>
  <c r="T6855" i="10"/>
  <c r="T6866" i="10"/>
  <c r="T6872" i="10"/>
  <c r="T6894" i="10"/>
  <c r="S6900" i="10"/>
  <c r="P6900" i="10"/>
  <c r="T6900" i="10" s="1"/>
  <c r="T6927" i="10"/>
  <c r="T6934" i="10"/>
  <c r="S6948" i="10"/>
  <c r="P6948" i="10"/>
  <c r="T6948" i="10" s="1"/>
  <c r="S6963" i="10"/>
  <c r="T6978" i="10"/>
  <c r="T7001" i="10"/>
  <c r="S7008" i="10"/>
  <c r="P7008" i="10"/>
  <c r="T7008" i="10" s="1"/>
  <c r="T7028" i="10"/>
  <c r="T7034" i="10"/>
  <c r="S7042" i="10"/>
  <c r="S7048" i="10"/>
  <c r="T7055" i="10"/>
  <c r="S7085" i="10"/>
  <c r="P7085" i="10"/>
  <c r="T7085" i="10" s="1"/>
  <c r="T7103" i="10"/>
  <c r="P7239" i="10"/>
  <c r="T7239" i="10" s="1"/>
  <c r="S7239" i="10"/>
  <c r="T7449" i="10"/>
  <c r="P6721" i="10"/>
  <c r="T6721" i="10" s="1"/>
  <c r="S6724" i="10"/>
  <c r="S6770" i="10"/>
  <c r="S6807" i="10"/>
  <c r="S6812" i="10"/>
  <c r="T6823" i="10"/>
  <c r="T6828" i="10"/>
  <c r="T6833" i="10"/>
  <c r="S6838" i="10"/>
  <c r="S6844" i="10"/>
  <c r="P6844" i="10"/>
  <c r="T6844" i="10" s="1"/>
  <c r="S6855" i="10"/>
  <c r="T6861" i="10"/>
  <c r="S6877" i="10"/>
  <c r="S6883" i="10"/>
  <c r="P6883" i="10"/>
  <c r="T6883" i="10" s="1"/>
  <c r="S6907" i="10"/>
  <c r="T6914" i="10"/>
  <c r="T6921" i="10"/>
  <c r="S6927" i="10"/>
  <c r="S6941" i="10"/>
  <c r="S6956" i="10"/>
  <c r="P6956" i="10"/>
  <c r="T6956" i="10" s="1"/>
  <c r="S6971" i="10"/>
  <c r="T6986" i="10"/>
  <c r="S7035" i="10"/>
  <c r="P7042" i="10"/>
  <c r="T7042" i="10" s="1"/>
  <c r="T7048" i="10"/>
  <c r="S7056" i="10"/>
  <c r="T7062" i="10"/>
  <c r="T7077" i="10"/>
  <c r="T7164" i="10"/>
  <c r="T7436" i="10"/>
  <c r="T6764" i="10"/>
  <c r="S6767" i="10"/>
  <c r="T6777" i="10"/>
  <c r="T6793" i="10"/>
  <c r="S6797" i="10"/>
  <c r="S6802" i="10"/>
  <c r="T6808" i="10"/>
  <c r="T6813" i="10"/>
  <c r="T6818" i="10"/>
  <c r="T6839" i="10"/>
  <c r="T6850" i="10"/>
  <c r="T6856" i="10"/>
  <c r="S6872" i="10"/>
  <c r="T6878" i="10"/>
  <c r="T6889" i="10"/>
  <c r="S6894" i="10"/>
  <c r="S6901" i="10"/>
  <c r="P6901" i="10"/>
  <c r="T6901" i="10" s="1"/>
  <c r="S6928" i="10"/>
  <c r="P6928" i="10"/>
  <c r="T6928" i="10" s="1"/>
  <c r="S6949" i="10"/>
  <c r="S6964" i="10"/>
  <c r="P6964" i="10"/>
  <c r="T6964" i="10" s="1"/>
  <c r="S6979" i="10"/>
  <c r="T6994" i="10"/>
  <c r="T7009" i="10"/>
  <c r="S7015" i="10"/>
  <c r="P7015" i="10"/>
  <c r="T7015" i="10" s="1"/>
  <c r="P7056" i="10"/>
  <c r="T7056" i="10" s="1"/>
  <c r="T7070" i="10"/>
  <c r="S6706" i="10"/>
  <c r="S6754" i="10"/>
  <c r="T6785" i="10"/>
  <c r="T6798" i="10"/>
  <c r="S6803" i="10"/>
  <c r="P6803" i="10"/>
  <c r="T6803" i="10" s="1"/>
  <c r="S6823" i="10"/>
  <c r="S6828" i="10"/>
  <c r="T6845" i="10"/>
  <c r="S6861" i="10"/>
  <c r="S6867" i="10"/>
  <c r="P6867" i="10"/>
  <c r="T6867" i="10" s="1"/>
  <c r="T6895" i="10"/>
  <c r="S6908" i="10"/>
  <c r="P6908" i="10"/>
  <c r="T6908" i="10" s="1"/>
  <c r="T6935" i="10"/>
  <c r="T6942" i="10"/>
  <c r="S6957" i="10"/>
  <c r="S6972" i="10"/>
  <c r="P6972" i="10"/>
  <c r="T6972" i="10" s="1"/>
  <c r="S6987" i="10"/>
  <c r="T7002" i="10"/>
  <c r="S7016" i="10"/>
  <c r="P7016" i="10"/>
  <c r="T7016" i="10" s="1"/>
  <c r="T7049" i="10"/>
  <c r="T7071" i="10"/>
  <c r="P7078" i="10"/>
  <c r="T7078" i="10" s="1"/>
  <c r="S7078" i="10"/>
  <c r="T7095" i="10"/>
  <c r="T7122" i="10"/>
  <c r="S7133" i="10"/>
  <c r="P7133" i="10"/>
  <c r="T7133" i="10" s="1"/>
  <c r="T7204" i="10"/>
  <c r="T7112" i="10"/>
  <c r="T7177" i="10"/>
  <c r="T7200" i="10"/>
  <c r="T7318" i="10"/>
  <c r="T7327" i="10"/>
  <c r="S7337" i="10"/>
  <c r="S7346" i="10"/>
  <c r="P7346" i="10"/>
  <c r="T7346" i="10" s="1"/>
  <c r="S7406" i="10"/>
  <c r="P7406" i="10"/>
  <c r="T7406" i="10" s="1"/>
  <c r="T7583" i="10"/>
  <c r="P7092" i="10"/>
  <c r="T7092" i="10" s="1"/>
  <c r="S7092" i="10"/>
  <c r="T7129" i="10"/>
  <c r="S7137" i="10"/>
  <c r="T7147" i="10"/>
  <c r="S7152" i="10"/>
  <c r="P7231" i="10"/>
  <c r="T7231" i="10" s="1"/>
  <c r="S7231" i="10"/>
  <c r="T7256" i="10"/>
  <c r="S7289" i="10"/>
  <c r="S7299" i="10"/>
  <c r="P7299" i="10"/>
  <c r="T7299" i="10" s="1"/>
  <c r="S7407" i="10"/>
  <c r="T7427" i="10"/>
  <c r="T7540" i="10"/>
  <c r="S7857" i="10"/>
  <c r="P7857" i="10"/>
  <c r="T7857" i="10" s="1"/>
  <c r="P7023" i="10"/>
  <c r="T7023" i="10" s="1"/>
  <c r="P7051" i="10"/>
  <c r="T7051" i="10" s="1"/>
  <c r="T7072" i="10"/>
  <c r="P7082" i="10"/>
  <c r="T7082" i="10" s="1"/>
  <c r="T7153" i="10"/>
  <c r="P7159" i="10"/>
  <c r="T7159" i="10" s="1"/>
  <c r="S7159" i="10"/>
  <c r="T7171" i="10"/>
  <c r="S7177" i="10"/>
  <c r="S7210" i="10"/>
  <c r="P7257" i="10"/>
  <c r="T7257" i="10" s="1"/>
  <c r="S7257" i="10"/>
  <c r="T7265" i="10"/>
  <c r="S7338" i="10"/>
  <c r="P7338" i="10"/>
  <c r="T7338" i="10" s="1"/>
  <c r="T7387" i="10"/>
  <c r="T7466" i="10"/>
  <c r="T7489" i="10"/>
  <c r="P7789" i="10"/>
  <c r="T7789" i="10" s="1"/>
  <c r="S7789" i="10"/>
  <c r="P7040" i="10"/>
  <c r="T7040" i="10" s="1"/>
  <c r="S7102" i="10"/>
  <c r="S7120" i="10"/>
  <c r="S7129" i="10"/>
  <c r="P7138" i="10"/>
  <c r="T7138" i="10" s="1"/>
  <c r="S7202" i="10"/>
  <c r="P7202" i="10"/>
  <c r="T7202" i="10" s="1"/>
  <c r="P7210" i="10"/>
  <c r="T7210" i="10" s="1"/>
  <c r="T7300" i="10"/>
  <c r="S7329" i="10"/>
  <c r="P7417" i="10"/>
  <c r="T7417" i="10" s="1"/>
  <c r="S7417" i="10"/>
  <c r="T7439" i="10"/>
  <c r="T7478" i="10"/>
  <c r="P7490" i="10"/>
  <c r="T7490" i="10" s="1"/>
  <c r="S7490" i="10"/>
  <c r="T7512" i="10"/>
  <c r="T7089" i="10"/>
  <c r="T7120" i="10"/>
  <c r="T7125" i="10"/>
  <c r="T7134" i="10"/>
  <c r="S7153" i="10"/>
  <c r="S7171" i="10"/>
  <c r="T7179" i="10"/>
  <c r="S7186" i="10"/>
  <c r="P7186" i="10"/>
  <c r="T7186" i="10" s="1"/>
  <c r="S7274" i="10"/>
  <c r="P7274" i="10"/>
  <c r="T7274" i="10" s="1"/>
  <c r="T7320" i="10"/>
  <c r="T7357" i="10"/>
  <c r="P7365" i="10"/>
  <c r="T7365" i="10" s="1"/>
  <c r="S7365" i="10"/>
  <c r="T7429" i="10"/>
  <c r="T7467" i="10"/>
  <c r="T7553" i="10"/>
  <c r="T7644" i="10"/>
  <c r="S7063" i="10"/>
  <c r="T7096" i="10"/>
  <c r="T7106" i="10"/>
  <c r="T7121" i="10"/>
  <c r="T7148" i="10"/>
  <c r="S7172" i="10"/>
  <c r="T7218" i="10"/>
  <c r="P7225" i="10"/>
  <c r="T7225" i="10" s="1"/>
  <c r="S7225" i="10"/>
  <c r="P7233" i="10"/>
  <c r="T7233" i="10" s="1"/>
  <c r="S7233" i="10"/>
  <c r="S7292" i="10"/>
  <c r="T7302" i="10"/>
  <c r="T7373" i="10"/>
  <c r="T7399" i="10"/>
  <c r="T7459" i="10"/>
  <c r="T7479" i="10"/>
  <c r="T7543" i="10"/>
  <c r="P6941" i="10"/>
  <c r="T6941" i="10" s="1"/>
  <c r="P6949" i="10"/>
  <c r="T6949" i="10" s="1"/>
  <c r="P6957" i="10"/>
  <c r="T6957" i="10" s="1"/>
  <c r="P6965" i="10"/>
  <c r="T6965" i="10" s="1"/>
  <c r="P6973" i="10"/>
  <c r="T6973" i="10" s="1"/>
  <c r="P6981" i="10"/>
  <c r="T6981" i="10" s="1"/>
  <c r="P6989" i="10"/>
  <c r="T6989" i="10" s="1"/>
  <c r="P6997" i="10"/>
  <c r="T6997" i="10" s="1"/>
  <c r="P7005" i="10"/>
  <c r="T7005" i="10" s="1"/>
  <c r="P7013" i="10"/>
  <c r="T7013" i="10" s="1"/>
  <c r="P7035" i="10"/>
  <c r="T7035" i="10" s="1"/>
  <c r="P7046" i="10"/>
  <c r="T7046" i="10" s="1"/>
  <c r="P7063" i="10"/>
  <c r="T7063" i="10" s="1"/>
  <c r="S7117" i="10"/>
  <c r="S7134" i="10"/>
  <c r="S7179" i="10"/>
  <c r="T7194" i="10"/>
  <c r="S7204" i="10"/>
  <c r="S7250" i="10"/>
  <c r="P7250" i="10"/>
  <c r="T7250" i="10" s="1"/>
  <c r="P7292" i="10"/>
  <c r="T7292" i="10" s="1"/>
  <c r="T7358" i="10"/>
  <c r="S7400" i="10"/>
  <c r="P7400" i="10"/>
  <c r="T7400" i="10" s="1"/>
  <c r="T7312" i="10"/>
  <c r="S7332" i="10"/>
  <c r="S7390" i="10"/>
  <c r="P7390" i="10"/>
  <c r="T7390" i="10" s="1"/>
  <c r="S7401" i="10"/>
  <c r="T7410" i="10"/>
  <c r="T7420" i="10"/>
  <c r="S7442" i="10"/>
  <c r="P7442" i="10"/>
  <c r="T7442" i="10" s="1"/>
  <c r="S7565" i="10"/>
  <c r="P7565" i="10"/>
  <c r="T7565" i="10" s="1"/>
  <c r="S7076" i="10"/>
  <c r="S7114" i="10"/>
  <c r="T7149" i="10"/>
  <c r="P7155" i="10"/>
  <c r="T7155" i="10" s="1"/>
  <c r="S7155" i="10"/>
  <c r="P7181" i="10"/>
  <c r="T7181" i="10" s="1"/>
  <c r="S7181" i="10"/>
  <c r="S7188" i="10"/>
  <c r="P7188" i="10"/>
  <c r="T7188" i="10" s="1"/>
  <c r="S7196" i="10"/>
  <c r="P7243" i="10"/>
  <c r="T7243" i="10" s="1"/>
  <c r="S7243" i="10"/>
  <c r="S7268" i="10"/>
  <c r="P7268" i="10"/>
  <c r="T7268" i="10" s="1"/>
  <c r="P7284" i="10"/>
  <c r="T7284" i="10" s="1"/>
  <c r="T7294" i="10"/>
  <c r="P7332" i="10"/>
  <c r="T7332" i="10" s="1"/>
  <c r="P7421" i="10"/>
  <c r="T7421" i="10" s="1"/>
  <c r="S7421" i="10"/>
  <c r="P7515" i="10"/>
  <c r="T7515" i="10" s="1"/>
  <c r="S7515" i="10"/>
  <c r="T7546" i="10"/>
  <c r="P7041" i="10"/>
  <c r="T7041" i="10" s="1"/>
  <c r="S7055" i="10"/>
  <c r="S7067" i="10"/>
  <c r="S7080" i="10"/>
  <c r="P7107" i="10"/>
  <c r="T7107" i="10" s="1"/>
  <c r="P7114" i="10"/>
  <c r="T7114" i="10" s="1"/>
  <c r="P7196" i="10"/>
  <c r="T7196" i="10" s="1"/>
  <c r="T7235" i="10"/>
  <c r="P7252" i="10"/>
  <c r="T7252" i="10" s="1"/>
  <c r="T7304" i="10"/>
  <c r="S7376" i="10"/>
  <c r="P7376" i="10"/>
  <c r="T7376" i="10" s="1"/>
  <c r="T7432" i="10"/>
  <c r="T7461" i="10"/>
  <c r="T7516" i="10"/>
  <c r="T7899" i="10"/>
  <c r="P6899" i="10"/>
  <c r="T6899" i="10" s="1"/>
  <c r="P6907" i="10"/>
  <c r="T6907" i="10" s="1"/>
  <c r="P6915" i="10"/>
  <c r="T6915" i="10" s="1"/>
  <c r="P6923" i="10"/>
  <c r="T6923" i="10" s="1"/>
  <c r="P6931" i="10"/>
  <c r="T6931" i="10" s="1"/>
  <c r="P6939" i="10"/>
  <c r="T6939" i="10" s="1"/>
  <c r="P6947" i="10"/>
  <c r="T6947" i="10" s="1"/>
  <c r="P6955" i="10"/>
  <c r="T6955" i="10" s="1"/>
  <c r="P6963" i="10"/>
  <c r="T6963" i="10" s="1"/>
  <c r="P6971" i="10"/>
  <c r="T6971" i="10" s="1"/>
  <c r="P6979" i="10"/>
  <c r="T6979" i="10" s="1"/>
  <c r="P6987" i="10"/>
  <c r="T6987" i="10" s="1"/>
  <c r="P6995" i="10"/>
  <c r="T6995" i="10" s="1"/>
  <c r="S7064" i="10"/>
  <c r="S7070" i="10"/>
  <c r="T7080" i="10"/>
  <c r="T7097" i="10"/>
  <c r="T7118" i="10"/>
  <c r="T7144" i="10"/>
  <c r="T7175" i="10"/>
  <c r="P7182" i="10"/>
  <c r="T7182" i="10" s="1"/>
  <c r="S7182" i="10"/>
  <c r="P7206" i="10"/>
  <c r="T7206" i="10" s="1"/>
  <c r="S7206" i="10"/>
  <c r="S7235" i="10"/>
  <c r="S7244" i="10"/>
  <c r="P7244" i="10"/>
  <c r="T7244" i="10" s="1"/>
  <c r="T7295" i="10"/>
  <c r="S7305" i="10"/>
  <c r="T7343" i="10"/>
  <c r="T7482" i="10"/>
  <c r="S7495" i="10"/>
  <c r="P7495" i="10"/>
  <c r="T7495" i="10" s="1"/>
  <c r="S7548" i="10"/>
  <c r="S7047" i="10"/>
  <c r="P7064" i="10"/>
  <c r="T7064" i="10" s="1"/>
  <c r="S7084" i="10"/>
  <c r="P7084" i="10"/>
  <c r="T7084" i="10" s="1"/>
  <c r="T7104" i="10"/>
  <c r="S7122" i="10"/>
  <c r="P7127" i="10"/>
  <c r="T7127" i="10" s="1"/>
  <c r="S7127" i="10"/>
  <c r="T7136" i="10"/>
  <c r="P7150" i="10"/>
  <c r="T7150" i="10" s="1"/>
  <c r="S7150" i="10"/>
  <c r="T7236" i="10"/>
  <c r="S7324" i="10"/>
  <c r="T7360" i="10"/>
  <c r="T7368" i="10"/>
  <c r="S7393" i="10"/>
  <c r="P7393" i="10"/>
  <c r="T7393" i="10" s="1"/>
  <c r="P7433" i="10"/>
  <c r="T7433" i="10" s="1"/>
  <c r="S7433" i="10"/>
  <c r="P7580" i="10"/>
  <c r="T7580" i="10" s="1"/>
  <c r="S7580" i="10"/>
  <c r="S7101" i="10"/>
  <c r="P7101" i="10"/>
  <c r="T7101" i="10" s="1"/>
  <c r="S7118" i="10"/>
  <c r="T7132" i="10"/>
  <c r="T7190" i="10"/>
  <c r="T7198" i="10"/>
  <c r="P7237" i="10"/>
  <c r="T7237" i="10" s="1"/>
  <c r="S7237" i="10"/>
  <c r="T7254" i="10"/>
  <c r="T7270" i="10"/>
  <c r="S7315" i="10"/>
  <c r="P7315" i="10"/>
  <c r="T7315" i="10" s="1"/>
  <c r="P7324" i="10"/>
  <c r="T7324" i="10" s="1"/>
  <c r="T7369" i="10"/>
  <c r="S7394" i="10"/>
  <c r="P7394" i="10"/>
  <c r="T7394" i="10" s="1"/>
  <c r="T7403" i="10"/>
  <c r="P7413" i="10"/>
  <c r="T7413" i="10" s="1"/>
  <c r="S7413" i="10"/>
  <c r="T7463" i="10"/>
  <c r="S7763" i="10"/>
  <c r="S7039" i="10"/>
  <c r="S7094" i="10"/>
  <c r="T7123" i="10"/>
  <c r="S7136" i="10"/>
  <c r="P7145" i="10"/>
  <c r="T7145" i="10" s="1"/>
  <c r="S7145" i="10"/>
  <c r="P7169" i="10"/>
  <c r="T7169" i="10" s="1"/>
  <c r="S7169" i="10"/>
  <c r="S7175" i="10"/>
  <c r="S7198" i="10"/>
  <c r="T7287" i="10"/>
  <c r="T7335" i="10"/>
  <c r="S7464" i="10"/>
  <c r="P7604" i="10"/>
  <c r="T7604" i="10" s="1"/>
  <c r="S7604" i="10"/>
  <c r="S7685" i="10"/>
  <c r="P7685" i="10"/>
  <c r="T7685" i="10" s="1"/>
  <c r="T7137" i="10"/>
  <c r="S7141" i="10"/>
  <c r="S7146" i="10"/>
  <c r="P7163" i="10"/>
  <c r="T7163" i="10" s="1"/>
  <c r="S7163" i="10"/>
  <c r="P7215" i="10"/>
  <c r="T7215" i="10" s="1"/>
  <c r="S7215" i="10"/>
  <c r="P7229" i="10"/>
  <c r="T7229" i="10" s="1"/>
  <c r="S7229" i="10"/>
  <c r="T7238" i="10"/>
  <c r="T7246" i="10"/>
  <c r="P7263" i="10"/>
  <c r="T7263" i="10" s="1"/>
  <c r="S7263" i="10"/>
  <c r="P7279" i="10"/>
  <c r="T7279" i="10" s="1"/>
  <c r="S7279" i="10"/>
  <c r="S7297" i="10"/>
  <c r="S7307" i="10"/>
  <c r="P7307" i="10"/>
  <c r="T7307" i="10" s="1"/>
  <c r="T7316" i="10"/>
  <c r="T7326" i="10"/>
  <c r="T7362" i="10"/>
  <c r="T7379" i="10"/>
  <c r="T7404" i="10"/>
  <c r="S7414" i="10"/>
  <c r="P7414" i="10"/>
  <c r="T7414" i="10" s="1"/>
  <c r="S7446" i="10"/>
  <c r="P7446" i="10"/>
  <c r="T7446" i="10" s="1"/>
  <c r="P7475" i="10"/>
  <c r="T7475" i="10" s="1"/>
  <c r="S7475" i="10"/>
  <c r="T7486" i="10"/>
  <c r="P7571" i="10"/>
  <c r="T7571" i="10" s="1"/>
  <c r="S7571" i="10"/>
  <c r="S7109" i="10"/>
  <c r="T7139" i="10"/>
  <c r="S7149" i="10"/>
  <c r="T7157" i="10"/>
  <c r="T7161" i="10"/>
  <c r="T7165" i="10"/>
  <c r="S7194" i="10"/>
  <c r="T7223" i="10"/>
  <c r="T7227" i="10"/>
  <c r="T7261" i="10"/>
  <c r="S7321" i="10"/>
  <c r="T7349" i="10"/>
  <c r="T7371" i="10"/>
  <c r="T7407" i="10"/>
  <c r="S7467" i="10"/>
  <c r="S7492" i="10"/>
  <c r="T7557" i="10"/>
  <c r="T7593" i="10"/>
  <c r="T7715" i="10"/>
  <c r="T7778" i="10"/>
  <c r="S7178" i="10"/>
  <c r="T7207" i="10"/>
  <c r="T7211" i="10"/>
  <c r="T7248" i="10"/>
  <c r="S7266" i="10"/>
  <c r="T7285" i="10"/>
  <c r="S7290" i="10"/>
  <c r="T7333" i="10"/>
  <c r="S7355" i="10"/>
  <c r="P7355" i="10"/>
  <c r="T7355" i="10" s="1"/>
  <c r="S7377" i="10"/>
  <c r="P7377" i="10"/>
  <c r="T7377" i="10" s="1"/>
  <c r="T7401" i="10"/>
  <c r="S7408" i="10"/>
  <c r="S7434" i="10"/>
  <c r="T7440" i="10"/>
  <c r="S7509" i="10"/>
  <c r="S7567" i="10"/>
  <c r="S7654" i="10"/>
  <c r="P7654" i="10"/>
  <c r="T7654" i="10" s="1"/>
  <c r="S7157" i="10"/>
  <c r="S7161" i="10"/>
  <c r="S7170" i="10"/>
  <c r="P7178" i="10"/>
  <c r="T7178" i="10" s="1"/>
  <c r="T7199" i="10"/>
  <c r="T7203" i="10"/>
  <c r="S7223" i="10"/>
  <c r="T7240" i="10"/>
  <c r="T7253" i="10"/>
  <c r="P7266" i="10"/>
  <c r="T7266" i="10" s="1"/>
  <c r="S7275" i="10"/>
  <c r="P7275" i="10"/>
  <c r="T7275" i="10" s="1"/>
  <c r="P7290" i="10"/>
  <c r="T7290" i="10" s="1"/>
  <c r="T7311" i="10"/>
  <c r="S7322" i="10"/>
  <c r="T7344" i="10"/>
  <c r="T7361" i="10"/>
  <c r="S7378" i="10"/>
  <c r="S7395" i="10"/>
  <c r="P7408" i="10"/>
  <c r="T7408" i="10" s="1"/>
  <c r="S7415" i="10"/>
  <c r="P7415" i="10"/>
  <c r="T7415" i="10" s="1"/>
  <c r="P7434" i="10"/>
  <c r="T7434" i="10" s="1"/>
  <c r="P7509" i="10"/>
  <c r="T7509" i="10" s="1"/>
  <c r="P7567" i="10"/>
  <c r="T7567" i="10" s="1"/>
  <c r="S7162" i="10"/>
  <c r="S7174" i="10"/>
  <c r="T7191" i="10"/>
  <c r="T7195" i="10"/>
  <c r="T7232" i="10"/>
  <c r="T7249" i="10"/>
  <c r="T7271" i="10"/>
  <c r="T7280" i="10"/>
  <c r="S7285" i="10"/>
  <c r="T7301" i="10"/>
  <c r="S7306" i="10"/>
  <c r="T7317" i="10"/>
  <c r="S7339" i="10"/>
  <c r="P7339" i="10"/>
  <c r="T7339" i="10" s="1"/>
  <c r="T7372" i="10"/>
  <c r="T7388" i="10"/>
  <c r="S7402" i="10"/>
  <c r="S7416" i="10"/>
  <c r="S7435" i="10"/>
  <c r="S7448" i="10"/>
  <c r="S7455" i="10"/>
  <c r="S7501" i="10"/>
  <c r="P7501" i="10"/>
  <c r="T7501" i="10" s="1"/>
  <c r="T7526" i="10"/>
  <c r="S7541" i="10"/>
  <c r="P7541" i="10"/>
  <c r="T7541" i="10" s="1"/>
  <c r="T7666" i="10"/>
  <c r="T7183" i="10"/>
  <c r="T7187" i="10"/>
  <c r="T7224" i="10"/>
  <c r="S7258" i="10"/>
  <c r="T7328" i="10"/>
  <c r="S7345" i="10"/>
  <c r="T7389" i="10"/>
  <c r="T7402" i="10"/>
  <c r="S7409" i="10"/>
  <c r="P7409" i="10"/>
  <c r="T7409" i="10" s="1"/>
  <c r="T7455" i="10"/>
  <c r="S7485" i="10"/>
  <c r="S7518" i="10"/>
  <c r="P7518" i="10"/>
  <c r="T7518" i="10" s="1"/>
  <c r="P7587" i="10"/>
  <c r="T7587" i="10" s="1"/>
  <c r="S7587" i="10"/>
  <c r="S7635" i="10"/>
  <c r="P7635" i="10"/>
  <c r="T7635" i="10" s="1"/>
  <c r="T7645" i="10"/>
  <c r="T7216" i="10"/>
  <c r="T7241" i="10"/>
  <c r="T7245" i="10"/>
  <c r="T7267" i="10"/>
  <c r="T7281" i="10"/>
  <c r="S7291" i="10"/>
  <c r="P7291" i="10"/>
  <c r="T7291" i="10" s="1"/>
  <c r="T7296" i="10"/>
  <c r="S7323" i="10"/>
  <c r="P7323" i="10"/>
  <c r="T7323" i="10" s="1"/>
  <c r="T7351" i="10"/>
  <c r="T7384" i="10"/>
  <c r="S7403" i="10"/>
  <c r="T7423" i="10"/>
  <c r="S7463" i="10"/>
  <c r="P7485" i="10"/>
  <c r="T7485" i="10" s="1"/>
  <c r="T7502" i="10"/>
  <c r="S7511" i="10"/>
  <c r="T7552" i="10"/>
  <c r="S8065" i="10"/>
  <c r="T7192" i="10"/>
  <c r="T7217" i="10"/>
  <c r="T7221" i="10"/>
  <c r="S7241" i="10"/>
  <c r="T7259" i="10"/>
  <c r="T7272" i="10"/>
  <c r="T7277" i="10"/>
  <c r="S7282" i="10"/>
  <c r="S7313" i="10"/>
  <c r="T7341" i="10"/>
  <c r="S7363" i="10"/>
  <c r="P7397" i="10"/>
  <c r="T7397" i="10" s="1"/>
  <c r="S7397" i="10"/>
  <c r="S7411" i="10"/>
  <c r="S7418" i="10"/>
  <c r="T7424" i="10"/>
  <c r="S7443" i="10"/>
  <c r="P7443" i="10"/>
  <c r="T7443" i="10" s="1"/>
  <c r="P7450" i="10"/>
  <c r="T7450" i="10" s="1"/>
  <c r="S7450" i="10"/>
  <c r="S7471" i="10"/>
  <c r="P7471" i="10"/>
  <c r="T7471" i="10" s="1"/>
  <c r="S7545" i="10"/>
  <c r="P7545" i="10"/>
  <c r="T7545" i="10" s="1"/>
  <c r="S7608" i="10"/>
  <c r="P7608" i="10"/>
  <c r="T7608" i="10" s="1"/>
  <c r="S7628" i="10"/>
  <c r="P7628" i="10"/>
  <c r="T7628" i="10" s="1"/>
  <c r="T7680" i="10"/>
  <c r="P7180" i="10"/>
  <c r="T7180" i="10" s="1"/>
  <c r="T7184" i="10"/>
  <c r="T7209" i="10"/>
  <c r="T7213" i="10"/>
  <c r="S7242" i="10"/>
  <c r="T7255" i="10"/>
  <c r="S7259" i="10"/>
  <c r="P7282" i="10"/>
  <c r="T7282" i="10" s="1"/>
  <c r="T7303" i="10"/>
  <c r="P7308" i="10"/>
  <c r="T7308" i="10" s="1"/>
  <c r="T7319" i="10"/>
  <c r="S7330" i="10"/>
  <c r="T7352" i="10"/>
  <c r="P7363" i="10"/>
  <c r="T7363" i="10" s="1"/>
  <c r="S7374" i="10"/>
  <c r="T7385" i="10"/>
  <c r="S7391" i="10"/>
  <c r="P7411" i="10"/>
  <c r="T7411" i="10" s="1"/>
  <c r="P7418" i="10"/>
  <c r="T7418" i="10" s="1"/>
  <c r="P7437" i="10"/>
  <c r="T7437" i="10" s="1"/>
  <c r="S7437" i="10"/>
  <c r="S7472" i="10"/>
  <c r="P7472" i="10"/>
  <c r="T7472" i="10" s="1"/>
  <c r="T7581" i="10"/>
  <c r="T7744" i="10"/>
  <c r="T7806" i="10"/>
  <c r="P7152" i="10"/>
  <c r="T7152" i="10" s="1"/>
  <c r="P7172" i="10"/>
  <c r="T7172" i="10" s="1"/>
  <c r="T7176" i="10"/>
  <c r="T7201" i="10"/>
  <c r="T7205" i="10"/>
  <c r="S7221" i="10"/>
  <c r="S7234" i="10"/>
  <c r="P7242" i="10"/>
  <c r="T7242" i="10" s="1"/>
  <c r="T7273" i="10"/>
  <c r="S7277" i="10"/>
  <c r="T7293" i="10"/>
  <c r="S7298" i="10"/>
  <c r="T7325" i="10"/>
  <c r="P7330" i="10"/>
  <c r="T7330" i="10" s="1"/>
  <c r="S7347" i="10"/>
  <c r="P7347" i="10"/>
  <c r="T7347" i="10" s="1"/>
  <c r="P7374" i="10"/>
  <c r="T7374" i="10" s="1"/>
  <c r="P7391" i="10"/>
  <c r="T7391" i="10" s="1"/>
  <c r="T7398" i="10"/>
  <c r="S7419" i="10"/>
  <c r="T7444" i="10"/>
  <c r="T7451" i="10"/>
  <c r="S7521" i="10"/>
  <c r="P7521" i="10"/>
  <c r="T7521" i="10" s="1"/>
  <c r="S7590" i="10"/>
  <c r="P7590" i="10"/>
  <c r="T7590" i="10" s="1"/>
  <c r="P7639" i="10"/>
  <c r="T7639" i="10" s="1"/>
  <c r="S7639" i="10"/>
  <c r="S7659" i="10"/>
  <c r="T7670" i="10"/>
  <c r="T7131" i="10"/>
  <c r="T7168" i="10"/>
  <c r="T7193" i="10"/>
  <c r="T7197" i="10"/>
  <c r="S7213" i="10"/>
  <c r="S7217" i="10"/>
  <c r="S7226" i="10"/>
  <c r="P7234" i="10"/>
  <c r="T7234" i="10" s="1"/>
  <c r="S7238" i="10"/>
  <c r="T7251" i="10"/>
  <c r="T7264" i="10"/>
  <c r="P7298" i="10"/>
  <c r="T7298" i="10" s="1"/>
  <c r="S7314" i="10"/>
  <c r="T7336" i="10"/>
  <c r="S7353" i="10"/>
  <c r="S7375" i="10"/>
  <c r="S7392" i="10"/>
  <c r="P7405" i="10"/>
  <c r="T7405" i="10" s="1"/>
  <c r="S7405" i="10"/>
  <c r="S7431" i="10"/>
  <c r="P7431" i="10"/>
  <c r="T7431" i="10" s="1"/>
  <c r="T7445" i="10"/>
  <c r="T7458" i="10"/>
  <c r="T7574" i="10"/>
  <c r="T7582" i="10"/>
  <c r="S7610" i="10"/>
  <c r="S7620" i="10"/>
  <c r="P7659" i="10"/>
  <c r="T7659" i="10" s="1"/>
  <c r="S7725" i="10"/>
  <c r="P7725" i="10"/>
  <c r="T7725" i="10" s="1"/>
  <c r="T7160" i="10"/>
  <c r="T7185" i="10"/>
  <c r="T7189" i="10"/>
  <c r="S7205" i="10"/>
  <c r="S7209" i="10"/>
  <c r="S7218" i="10"/>
  <c r="P7226" i="10"/>
  <c r="T7226" i="10" s="1"/>
  <c r="S7230" i="10"/>
  <c r="T7247" i="10"/>
  <c r="S7251" i="10"/>
  <c r="S7255" i="10"/>
  <c r="T7269" i="10"/>
  <c r="S7283" i="10"/>
  <c r="P7283" i="10"/>
  <c r="T7283" i="10" s="1"/>
  <c r="T7288" i="10"/>
  <c r="S7293" i="10"/>
  <c r="T7309" i="10"/>
  <c r="P7314" i="10"/>
  <c r="T7314" i="10" s="1"/>
  <c r="S7331" i="10"/>
  <c r="P7331" i="10"/>
  <c r="T7331" i="10" s="1"/>
  <c r="T7359" i="10"/>
  <c r="T7370" i="10"/>
  <c r="T7381" i="10"/>
  <c r="T7386" i="10"/>
  <c r="S7399" i="10"/>
  <c r="T7412" i="10"/>
  <c r="S7432" i="10"/>
  <c r="S7459" i="10"/>
  <c r="T7522" i="10"/>
  <c r="T7537" i="10"/>
  <c r="T7611" i="10"/>
  <c r="P7620" i="10"/>
  <c r="T7620" i="10" s="1"/>
  <c r="S7911" i="10"/>
  <c r="P7911" i="10"/>
  <c r="T7911" i="10" s="1"/>
  <c r="T7922" i="10"/>
  <c r="S7366" i="10"/>
  <c r="S7481" i="10"/>
  <c r="S7528" i="10"/>
  <c r="T7559" i="10"/>
  <c r="T7572" i="10"/>
  <c r="T7584" i="10"/>
  <c r="P7623" i="10"/>
  <c r="T7623" i="10" s="1"/>
  <c r="S7623" i="10"/>
  <c r="P7631" i="10"/>
  <c r="T7631" i="10" s="1"/>
  <c r="S7631" i="10"/>
  <c r="T7716" i="10"/>
  <c r="T7734" i="10"/>
  <c r="T7780" i="10"/>
  <c r="P7808" i="10"/>
  <c r="T7808" i="10" s="1"/>
  <c r="S7808" i="10"/>
  <c r="S7870" i="10"/>
  <c r="S7946" i="10"/>
  <c r="P7946" i="10"/>
  <c r="T7946" i="10" s="1"/>
  <c r="T7481" i="10"/>
  <c r="S7504" i="10"/>
  <c r="T7533" i="10"/>
  <c r="S7538" i="10"/>
  <c r="T7549" i="10"/>
  <c r="S7573" i="10"/>
  <c r="S7624" i="10"/>
  <c r="S7819" i="10"/>
  <c r="P7819" i="10"/>
  <c r="T7819" i="10" s="1"/>
  <c r="P7870" i="10"/>
  <c r="T7870" i="10" s="1"/>
  <c r="T8045" i="10"/>
  <c r="T7452" i="10"/>
  <c r="T7491" i="10"/>
  <c r="P7504" i="10"/>
  <c r="T7504" i="10" s="1"/>
  <c r="P7538" i="10"/>
  <c r="T7538" i="10" s="1"/>
  <c r="P7573" i="10"/>
  <c r="T7573" i="10" s="1"/>
  <c r="P7578" i="10"/>
  <c r="T7578" i="10" s="1"/>
  <c r="S7578" i="10"/>
  <c r="S7591" i="10"/>
  <c r="P7624" i="10"/>
  <c r="T7624" i="10" s="1"/>
  <c r="T7632" i="10"/>
  <c r="T7640" i="10"/>
  <c r="T7699" i="10"/>
  <c r="S7728" i="10"/>
  <c r="T7800" i="10"/>
  <c r="S7960" i="10"/>
  <c r="P7960" i="10"/>
  <c r="T7960" i="10" s="1"/>
  <c r="S7422" i="10"/>
  <c r="S7438" i="10"/>
  <c r="T7460" i="10"/>
  <c r="T7468" i="10"/>
  <c r="S7505" i="10"/>
  <c r="S7544" i="10"/>
  <c r="P7544" i="10"/>
  <c r="T7544" i="10" s="1"/>
  <c r="S7561" i="10"/>
  <c r="T7591" i="10"/>
  <c r="P7597" i="10"/>
  <c r="T7597" i="10" s="1"/>
  <c r="S7597" i="10"/>
  <c r="S7691" i="10"/>
  <c r="T7728" i="10"/>
  <c r="T7763" i="10"/>
  <c r="S7810" i="10"/>
  <c r="P7949" i="10"/>
  <c r="T7949" i="10" s="1"/>
  <c r="S7949" i="10"/>
  <c r="P7289" i="10"/>
  <c r="T7289" i="10" s="1"/>
  <c r="P7297" i="10"/>
  <c r="T7297" i="10" s="1"/>
  <c r="P7305" i="10"/>
  <c r="T7305" i="10" s="1"/>
  <c r="P7313" i="10"/>
  <c r="T7313" i="10" s="1"/>
  <c r="P7321" i="10"/>
  <c r="T7321" i="10" s="1"/>
  <c r="P7329" i="10"/>
  <c r="T7329" i="10" s="1"/>
  <c r="P7337" i="10"/>
  <c r="T7337" i="10" s="1"/>
  <c r="P7345" i="10"/>
  <c r="T7345" i="10" s="1"/>
  <c r="P7353" i="10"/>
  <c r="T7353" i="10" s="1"/>
  <c r="P7375" i="10"/>
  <c r="T7375" i="10" s="1"/>
  <c r="P7392" i="10"/>
  <c r="T7392" i="10" s="1"/>
  <c r="P7395" i="10"/>
  <c r="T7395" i="10" s="1"/>
  <c r="S7398" i="10"/>
  <c r="P7419" i="10"/>
  <c r="T7419" i="10" s="1"/>
  <c r="P7422" i="10"/>
  <c r="T7422" i="10" s="1"/>
  <c r="S7425" i="10"/>
  <c r="P7435" i="10"/>
  <c r="T7435" i="10" s="1"/>
  <c r="P7438" i="10"/>
  <c r="T7438" i="10" s="1"/>
  <c r="P7492" i="10"/>
  <c r="T7492" i="10" s="1"/>
  <c r="T7496" i="10"/>
  <c r="P7505" i="10"/>
  <c r="T7505" i="10" s="1"/>
  <c r="S7510" i="10"/>
  <c r="T7519" i="10"/>
  <c r="S7524" i="10"/>
  <c r="S7529" i="10"/>
  <c r="P7539" i="10"/>
  <c r="T7539" i="10" s="1"/>
  <c r="S7539" i="10"/>
  <c r="P7555" i="10"/>
  <c r="T7555" i="10" s="1"/>
  <c r="S7555" i="10"/>
  <c r="P7561" i="10"/>
  <c r="T7561" i="10" s="1"/>
  <c r="S7592" i="10"/>
  <c r="T7691" i="10"/>
  <c r="T7774" i="10"/>
  <c r="P7810" i="10"/>
  <c r="T7810" i="10" s="1"/>
  <c r="T7649" i="10"/>
  <c r="S7702" i="10"/>
  <c r="S7738" i="10"/>
  <c r="T7793" i="10"/>
  <c r="T7926" i="10"/>
  <c r="T7702" i="10"/>
  <c r="T7710" i="10"/>
  <c r="T7841" i="10"/>
  <c r="T7975" i="10"/>
  <c r="S7389" i="10"/>
  <c r="S7474" i="10"/>
  <c r="S7525" i="10"/>
  <c r="P7525" i="10"/>
  <c r="T7525" i="10" s="1"/>
  <c r="S7535" i="10"/>
  <c r="P7619" i="10"/>
  <c r="T7619" i="10" s="1"/>
  <c r="S7619" i="10"/>
  <c r="S7674" i="10"/>
  <c r="P7674" i="10"/>
  <c r="T7674" i="10" s="1"/>
  <c r="T7693" i="10"/>
  <c r="T7721" i="10"/>
  <c r="S7739" i="10"/>
  <c r="S7823" i="10"/>
  <c r="S7854" i="10"/>
  <c r="P7854" i="10"/>
  <c r="T7854" i="10" s="1"/>
  <c r="S7874" i="10"/>
  <c r="P7874" i="10"/>
  <c r="T7874" i="10" s="1"/>
  <c r="S7894" i="10"/>
  <c r="S7488" i="10"/>
  <c r="P7488" i="10"/>
  <c r="T7488" i="10" s="1"/>
  <c r="P7535" i="10"/>
  <c r="T7535" i="10" s="1"/>
  <c r="T7556" i="10"/>
  <c r="T7562" i="10"/>
  <c r="S7568" i="10"/>
  <c r="P7568" i="10"/>
  <c r="T7568" i="10" s="1"/>
  <c r="S7575" i="10"/>
  <c r="S7600" i="10"/>
  <c r="P7600" i="10"/>
  <c r="T7600" i="10" s="1"/>
  <c r="P7613" i="10"/>
  <c r="T7613" i="10" s="1"/>
  <c r="S7613" i="10"/>
  <c r="S7627" i="10"/>
  <c r="P7627" i="10"/>
  <c r="T7627" i="10" s="1"/>
  <c r="T7766" i="10"/>
  <c r="T7794" i="10"/>
  <c r="T7906" i="10"/>
  <c r="P7917" i="10"/>
  <c r="T7917" i="10" s="1"/>
  <c r="S7917" i="10"/>
  <c r="T7668" i="10"/>
  <c r="T7694" i="10"/>
  <c r="S7713" i="10"/>
  <c r="S7731" i="10"/>
  <c r="T7785" i="10"/>
  <c r="S7918" i="10"/>
  <c r="T7955" i="10"/>
  <c r="S7430" i="10"/>
  <c r="S7454" i="10"/>
  <c r="S7462" i="10"/>
  <c r="S7470" i="10"/>
  <c r="S7484" i="10"/>
  <c r="S7498" i="10"/>
  <c r="P7507" i="10"/>
  <c r="T7507" i="10" s="1"/>
  <c r="S7507" i="10"/>
  <c r="S7558" i="10"/>
  <c r="S7570" i="10"/>
  <c r="S7588" i="10"/>
  <c r="P7588" i="10"/>
  <c r="T7588" i="10" s="1"/>
  <c r="P7601" i="10"/>
  <c r="T7601" i="10" s="1"/>
  <c r="S7601" i="10"/>
  <c r="S7637" i="10"/>
  <c r="T7652" i="10"/>
  <c r="T7677" i="10"/>
  <c r="T7796" i="10"/>
  <c r="T7886" i="10"/>
  <c r="T7919" i="10"/>
  <c r="S7382" i="10"/>
  <c r="P7430" i="10"/>
  <c r="T7430" i="10" s="1"/>
  <c r="S7447" i="10"/>
  <c r="P7454" i="10"/>
  <c r="T7454" i="10" s="1"/>
  <c r="P7462" i="10"/>
  <c r="T7462" i="10" s="1"/>
  <c r="P7470" i="10"/>
  <c r="T7470" i="10" s="1"/>
  <c r="P7484" i="10"/>
  <c r="T7484" i="10" s="1"/>
  <c r="P7498" i="10"/>
  <c r="T7498" i="10" s="1"/>
  <c r="T7517" i="10"/>
  <c r="T7536" i="10"/>
  <c r="S7542" i="10"/>
  <c r="P7558" i="10"/>
  <c r="T7558" i="10" s="1"/>
  <c r="S7564" i="10"/>
  <c r="P7570" i="10"/>
  <c r="T7570" i="10" s="1"/>
  <c r="S7602" i="10"/>
  <c r="P7637" i="10"/>
  <c r="T7637" i="10" s="1"/>
  <c r="S7645" i="10"/>
  <c r="T7660" i="10"/>
  <c r="T7686" i="10"/>
  <c r="S7696" i="10"/>
  <c r="T7714" i="10"/>
  <c r="T7815" i="10"/>
  <c r="S7827" i="10"/>
  <c r="P7979" i="10"/>
  <c r="T7979" i="10" s="1"/>
  <c r="S7979" i="10"/>
  <c r="T8085" i="10"/>
  <c r="T8178" i="10"/>
  <c r="P7382" i="10"/>
  <c r="T7382" i="10" s="1"/>
  <c r="P7447" i="10"/>
  <c r="T7447" i="10" s="1"/>
  <c r="S7451" i="10"/>
  <c r="S7494" i="10"/>
  <c r="S7508" i="10"/>
  <c r="P7508" i="10"/>
  <c r="T7508" i="10" s="1"/>
  <c r="S7522" i="10"/>
  <c r="T7532" i="10"/>
  <c r="P7542" i="10"/>
  <c r="T7542" i="10" s="1"/>
  <c r="P7564" i="10"/>
  <c r="T7564" i="10" s="1"/>
  <c r="T7595" i="10"/>
  <c r="P7602" i="10"/>
  <c r="T7602" i="10" s="1"/>
  <c r="P7609" i="10"/>
  <c r="T7609" i="10" s="1"/>
  <c r="S7609" i="10"/>
  <c r="P7615" i="10"/>
  <c r="T7615" i="10" s="1"/>
  <c r="S7615" i="10"/>
  <c r="T7669" i="10"/>
  <c r="P7679" i="10"/>
  <c r="T7679" i="10" s="1"/>
  <c r="S7679" i="10"/>
  <c r="T7696" i="10"/>
  <c r="T7769" i="10"/>
  <c r="T7898" i="10"/>
  <c r="S7980" i="10"/>
  <c r="P7980" i="10"/>
  <c r="T7980" i="10" s="1"/>
  <c r="T8053" i="10"/>
  <c r="S7642" i="10"/>
  <c r="T7651" i="10"/>
  <c r="T7656" i="10"/>
  <c r="T7661" i="10"/>
  <c r="S7722" i="10"/>
  <c r="T7753" i="10"/>
  <c r="S7767" i="10"/>
  <c r="P7767" i="10"/>
  <c r="T7767" i="10" s="1"/>
  <c r="S7790" i="10"/>
  <c r="T7827" i="10"/>
  <c r="S7867" i="10"/>
  <c r="P7867" i="10"/>
  <c r="T7867" i="10" s="1"/>
  <c r="T7997" i="10"/>
  <c r="T8096" i="10"/>
  <c r="T8105" i="10"/>
  <c r="T8115" i="10"/>
  <c r="T8218" i="10"/>
  <c r="T8466" i="10"/>
  <c r="P7474" i="10"/>
  <c r="T7474" i="10" s="1"/>
  <c r="P7494" i="10"/>
  <c r="T7494" i="10" s="1"/>
  <c r="P7511" i="10"/>
  <c r="T7511" i="10" s="1"/>
  <c r="P7528" i="10"/>
  <c r="T7528" i="10" s="1"/>
  <c r="P7548" i="10"/>
  <c r="T7548" i="10" s="1"/>
  <c r="S7606" i="10"/>
  <c r="P7606" i="10"/>
  <c r="T7606" i="10" s="1"/>
  <c r="P7610" i="10"/>
  <c r="T7610" i="10" s="1"/>
  <c r="S7617" i="10"/>
  <c r="P7642" i="10"/>
  <c r="T7642" i="10" s="1"/>
  <c r="T7683" i="10"/>
  <c r="S7689" i="10"/>
  <c r="P7722" i="10"/>
  <c r="T7722" i="10" s="1"/>
  <c r="T7760" i="10"/>
  <c r="T7790" i="10"/>
  <c r="T7811" i="10"/>
  <c r="P7941" i="10"/>
  <c r="T7941" i="10" s="1"/>
  <c r="S7941" i="10"/>
  <c r="S8036" i="10"/>
  <c r="P8036" i="10"/>
  <c r="T8036" i="10" s="1"/>
  <c r="S8184" i="10"/>
  <c r="P8184" i="10"/>
  <c r="T8184" i="10" s="1"/>
  <c r="T7477" i="10"/>
  <c r="T7585" i="10"/>
  <c r="S7595" i="10"/>
  <c r="T7617" i="10"/>
  <c r="S7621" i="10"/>
  <c r="T7625" i="10"/>
  <c r="T7647" i="10"/>
  <c r="P7689" i="10"/>
  <c r="T7689" i="10" s="1"/>
  <c r="S7734" i="10"/>
  <c r="T7768" i="10"/>
  <c r="S7775" i="10"/>
  <c r="P7775" i="10"/>
  <c r="T7775" i="10" s="1"/>
  <c r="T7782" i="10"/>
  <c r="T7798" i="10"/>
  <c r="T7828" i="10"/>
  <c r="P7953" i="10"/>
  <c r="T7953" i="10" s="1"/>
  <c r="S7953" i="10"/>
  <c r="S8173" i="10"/>
  <c r="P8173" i="10"/>
  <c r="T8173" i="10" s="1"/>
  <c r="S8185" i="10"/>
  <c r="P8185" i="10"/>
  <c r="T8185" i="10" s="1"/>
  <c r="S7491" i="10"/>
  <c r="S7569" i="10"/>
  <c r="P7592" i="10"/>
  <c r="T7592" i="10" s="1"/>
  <c r="P7621" i="10"/>
  <c r="T7621" i="10" s="1"/>
  <c r="T7633" i="10"/>
  <c r="T7657" i="10"/>
  <c r="S7672" i="10"/>
  <c r="P7672" i="10"/>
  <c r="T7672" i="10" s="1"/>
  <c r="T7700" i="10"/>
  <c r="T7706" i="10"/>
  <c r="T7717" i="10"/>
  <c r="T7729" i="10"/>
  <c r="S7742" i="10"/>
  <c r="P7742" i="10"/>
  <c r="T7742" i="10" s="1"/>
  <c r="S7748" i="10"/>
  <c r="S7761" i="10"/>
  <c r="P7761" i="10"/>
  <c r="T7761" i="10" s="1"/>
  <c r="T7783" i="10"/>
  <c r="S7891" i="10"/>
  <c r="P7891" i="10"/>
  <c r="T7891" i="10" s="1"/>
  <c r="T8008" i="10"/>
  <c r="T8068" i="10"/>
  <c r="S8079" i="10"/>
  <c r="P8079" i="10"/>
  <c r="T8079" i="10" s="1"/>
  <c r="T8174" i="10"/>
  <c r="S7531" i="10"/>
  <c r="P7569" i="10"/>
  <c r="T7569" i="10" s="1"/>
  <c r="S7603" i="10"/>
  <c r="P7603" i="10"/>
  <c r="T7603" i="10" s="1"/>
  <c r="S7625" i="10"/>
  <c r="S7629" i="10"/>
  <c r="P7748" i="10"/>
  <c r="T7748" i="10" s="1"/>
  <c r="P7813" i="10"/>
  <c r="T7813" i="10" s="1"/>
  <c r="S7813" i="10"/>
  <c r="P7821" i="10"/>
  <c r="T7821" i="10" s="1"/>
  <c r="S7821" i="10"/>
  <c r="S7843" i="10"/>
  <c r="P7843" i="10"/>
  <c r="T7843" i="10" s="1"/>
  <c r="S7963" i="10"/>
  <c r="P7963" i="10"/>
  <c r="T7963" i="10" s="1"/>
  <c r="T8038" i="10"/>
  <c r="T7589" i="10"/>
  <c r="T7614" i="10"/>
  <c r="S7618" i="10"/>
  <c r="S7634" i="10"/>
  <c r="P7634" i="10"/>
  <c r="T7634" i="10" s="1"/>
  <c r="T7648" i="10"/>
  <c r="T7667" i="10"/>
  <c r="S7678" i="10"/>
  <c r="P7695" i="10"/>
  <c r="T7695" i="10" s="1"/>
  <c r="S7695" i="10"/>
  <c r="S7712" i="10"/>
  <c r="S7736" i="10"/>
  <c r="P7743" i="10"/>
  <c r="T7743" i="10" s="1"/>
  <c r="S7743" i="10"/>
  <c r="T7762" i="10"/>
  <c r="T7784" i="10"/>
  <c r="T7805" i="10"/>
  <c r="T7844" i="10"/>
  <c r="T7869" i="10"/>
  <c r="S7900" i="10"/>
  <c r="P7900" i="10"/>
  <c r="T7900" i="10" s="1"/>
  <c r="T7991" i="10"/>
  <c r="S8028" i="10"/>
  <c r="P8028" i="10"/>
  <c r="T8028" i="10" s="1"/>
  <c r="S7586" i="10"/>
  <c r="P7586" i="10"/>
  <c r="T7586" i="10" s="1"/>
  <c r="P7618" i="10"/>
  <c r="T7618" i="10" s="1"/>
  <c r="S7630" i="10"/>
  <c r="T7658" i="10"/>
  <c r="T7673" i="10"/>
  <c r="P7678" i="10"/>
  <c r="T7678" i="10" s="1"/>
  <c r="P7712" i="10"/>
  <c r="T7712" i="10" s="1"/>
  <c r="T7730" i="10"/>
  <c r="T7737" i="10"/>
  <c r="S7806" i="10"/>
  <c r="P7837" i="10"/>
  <c r="T7837" i="10" s="1"/>
  <c r="S7837" i="10"/>
  <c r="S7869" i="10"/>
  <c r="T7892" i="10"/>
  <c r="T7910" i="10"/>
  <c r="S7926" i="10"/>
  <c r="S8059" i="10"/>
  <c r="P8059" i="10"/>
  <c r="T8059" i="10" s="1"/>
  <c r="T8154" i="10"/>
  <c r="S7708" i="10"/>
  <c r="S7732" i="10"/>
  <c r="S7863" i="10"/>
  <c r="P7863" i="10"/>
  <c r="T7863" i="10" s="1"/>
  <c r="T7879" i="10"/>
  <c r="S7904" i="10"/>
  <c r="P7904" i="10"/>
  <c r="T7904" i="10" s="1"/>
  <c r="T8051" i="10"/>
  <c r="S8073" i="10"/>
  <c r="S8157" i="10"/>
  <c r="P8157" i="10"/>
  <c r="T8157" i="10" s="1"/>
  <c r="T8226" i="10"/>
  <c r="S7577" i="10"/>
  <c r="S7650" i="10"/>
  <c r="P7655" i="10"/>
  <c r="T7655" i="10" s="1"/>
  <c r="S7655" i="10"/>
  <c r="S7681" i="10"/>
  <c r="P7681" i="10"/>
  <c r="T7681" i="10" s="1"/>
  <c r="T7708" i="10"/>
  <c r="S7726" i="10"/>
  <c r="P7732" i="10"/>
  <c r="T7732" i="10" s="1"/>
  <c r="P7739" i="10"/>
  <c r="T7739" i="10" s="1"/>
  <c r="T7751" i="10"/>
  <c r="T7772" i="10"/>
  <c r="T7787" i="10"/>
  <c r="S7816" i="10"/>
  <c r="P7816" i="10"/>
  <c r="T7816" i="10" s="1"/>
  <c r="T7847" i="10"/>
  <c r="T7938" i="10"/>
  <c r="T7948" i="10"/>
  <c r="T7968" i="10"/>
  <c r="S8022" i="10"/>
  <c r="P8145" i="10"/>
  <c r="T8145" i="10" s="1"/>
  <c r="S8145" i="10"/>
  <c r="T7493" i="10"/>
  <c r="S7594" i="10"/>
  <c r="T7641" i="10"/>
  <c r="T7665" i="10"/>
  <c r="P7726" i="10"/>
  <c r="T7726" i="10" s="1"/>
  <c r="S7758" i="10"/>
  <c r="S7779" i="10"/>
  <c r="S7795" i="10"/>
  <c r="S7864" i="10"/>
  <c r="T7939" i="10"/>
  <c r="P7594" i="10"/>
  <c r="T7594" i="10" s="1"/>
  <c r="S7636" i="10"/>
  <c r="P7636" i="10"/>
  <c r="T7636" i="10" s="1"/>
  <c r="T7698" i="10"/>
  <c r="T7746" i="10"/>
  <c r="T7752" i="10"/>
  <c r="P7758" i="10"/>
  <c r="T7758" i="10" s="1"/>
  <c r="P7773" i="10"/>
  <c r="T7773" i="10" s="1"/>
  <c r="S7773" i="10"/>
  <c r="P7779" i="10"/>
  <c r="T7779" i="10" s="1"/>
  <c r="P7795" i="10"/>
  <c r="T7795" i="10" s="1"/>
  <c r="S7803" i="10"/>
  <c r="T7865" i="10"/>
  <c r="T7873" i="10"/>
  <c r="S8014" i="10"/>
  <c r="P8014" i="10"/>
  <c r="T8014" i="10" s="1"/>
  <c r="S7971" i="10"/>
  <c r="P7971" i="10"/>
  <c r="T7971" i="10" s="1"/>
  <c r="P7993" i="10"/>
  <c r="T7993" i="10" s="1"/>
  <c r="S7993" i="10"/>
  <c r="T8022" i="10"/>
  <c r="T8054" i="10"/>
  <c r="P8089" i="10"/>
  <c r="T8089" i="10" s="1"/>
  <c r="S8089" i="10"/>
  <c r="S8197" i="10"/>
  <c r="P8197" i="10"/>
  <c r="T8197" i="10" s="1"/>
  <c r="T8219" i="10"/>
  <c r="S7709" i="10"/>
  <c r="T7713" i="10"/>
  <c r="P7735" i="10"/>
  <c r="T7735" i="10" s="1"/>
  <c r="S7735" i="10"/>
  <c r="P7749" i="10"/>
  <c r="T7749" i="10" s="1"/>
  <c r="S7749" i="10"/>
  <c r="S7759" i="10"/>
  <c r="S7764" i="10"/>
  <c r="P7764" i="10"/>
  <c r="T7764" i="10" s="1"/>
  <c r="T7801" i="10"/>
  <c r="S7833" i="10"/>
  <c r="T7876" i="10"/>
  <c r="T7887" i="10"/>
  <c r="S7907" i="10"/>
  <c r="T7964" i="10"/>
  <c r="P7973" i="10"/>
  <c r="T7973" i="10" s="1"/>
  <c r="S7973" i="10"/>
  <c r="T7987" i="10"/>
  <c r="P8001" i="10"/>
  <c r="T8001" i="10" s="1"/>
  <c r="S8001" i="10"/>
  <c r="S8283" i="10"/>
  <c r="S7692" i="10"/>
  <c r="S7705" i="10"/>
  <c r="P7705" i="10"/>
  <c r="T7705" i="10" s="1"/>
  <c r="P7709" i="10"/>
  <c r="T7709" i="10" s="1"/>
  <c r="S7718" i="10"/>
  <c r="P7718" i="10"/>
  <c r="T7718" i="10" s="1"/>
  <c r="T7740" i="10"/>
  <c r="P7754" i="10"/>
  <c r="T7754" i="10" s="1"/>
  <c r="S7754" i="10"/>
  <c r="T7759" i="10"/>
  <c r="P7765" i="10"/>
  <c r="T7765" i="10" s="1"/>
  <c r="S7765" i="10"/>
  <c r="S7770" i="10"/>
  <c r="P7770" i="10"/>
  <c r="T7770" i="10" s="1"/>
  <c r="T7791" i="10"/>
  <c r="P7823" i="10"/>
  <c r="T7823" i="10" s="1"/>
  <c r="P7833" i="10"/>
  <c r="T7833" i="10" s="1"/>
  <c r="T7851" i="10"/>
  <c r="T7871" i="10"/>
  <c r="T7882" i="10"/>
  <c r="P7894" i="10"/>
  <c r="T7894" i="10" s="1"/>
  <c r="P7907" i="10"/>
  <c r="T7907" i="10" s="1"/>
  <c r="T7913" i="10"/>
  <c r="T7942" i="10"/>
  <c r="T7950" i="10"/>
  <c r="P7965" i="10"/>
  <c r="T7965" i="10" s="1"/>
  <c r="S7965" i="10"/>
  <c r="P8041" i="10"/>
  <c r="T8041" i="10" s="1"/>
  <c r="S8041" i="10"/>
  <c r="T8126" i="10"/>
  <c r="T8248" i="10"/>
  <c r="T8272" i="10"/>
  <c r="S7660" i="10"/>
  <c r="S7688" i="10"/>
  <c r="P7688" i="10"/>
  <c r="T7688" i="10" s="1"/>
  <c r="P7692" i="10"/>
  <c r="T7692" i="10" s="1"/>
  <c r="S7701" i="10"/>
  <c r="P7701" i="10"/>
  <c r="T7701" i="10" s="1"/>
  <c r="P7731" i="10"/>
  <c r="T7731" i="10" s="1"/>
  <c r="P7736" i="10"/>
  <c r="T7736" i="10" s="1"/>
  <c r="S7745" i="10"/>
  <c r="S7776" i="10"/>
  <c r="T7781" i="10"/>
  <c r="S7786" i="10"/>
  <c r="T7797" i="10"/>
  <c r="T7812" i="10"/>
  <c r="S7834" i="10"/>
  <c r="T7920" i="10"/>
  <c r="S7935" i="10"/>
  <c r="P7935" i="10"/>
  <c r="T7935" i="10" s="1"/>
  <c r="S7943" i="10"/>
  <c r="T7974" i="10"/>
  <c r="P8065" i="10"/>
  <c r="T8065" i="10" s="1"/>
  <c r="T8074" i="10"/>
  <c r="T8189" i="10"/>
  <c r="S8249" i="10"/>
  <c r="P7671" i="10"/>
  <c r="T7671" i="10" s="1"/>
  <c r="S7671" i="10"/>
  <c r="S7675" i="10"/>
  <c r="T7723" i="10"/>
  <c r="T7745" i="10"/>
  <c r="T7750" i="10"/>
  <c r="S7755" i="10"/>
  <c r="T7771" i="10"/>
  <c r="T7776" i="10"/>
  <c r="S7792" i="10"/>
  <c r="T7807" i="10"/>
  <c r="T7834" i="10"/>
  <c r="T7840" i="10"/>
  <c r="T7908" i="10"/>
  <c r="T7936" i="10"/>
  <c r="T7943" i="10"/>
  <c r="S7958" i="10"/>
  <c r="P7958" i="10"/>
  <c r="T7958" i="10" s="1"/>
  <c r="S7966" i="10"/>
  <c r="P7966" i="10"/>
  <c r="T7966" i="10" s="1"/>
  <c r="S7982" i="10"/>
  <c r="T7995" i="10"/>
  <c r="P8033" i="10"/>
  <c r="T8033" i="10" s="1"/>
  <c r="S8033" i="10"/>
  <c r="T8137" i="10"/>
  <c r="S7653" i="10"/>
  <c r="S7661" i="10"/>
  <c r="P7675" i="10"/>
  <c r="T7675" i="10" s="1"/>
  <c r="T7697" i="10"/>
  <c r="P7755" i="10"/>
  <c r="T7755" i="10" s="1"/>
  <c r="P7792" i="10"/>
  <c r="T7792" i="10" s="1"/>
  <c r="S7835" i="10"/>
  <c r="T7872" i="10"/>
  <c r="S7921" i="10"/>
  <c r="S7944" i="10"/>
  <c r="P7944" i="10"/>
  <c r="T7944" i="10" s="1"/>
  <c r="T7951" i="10"/>
  <c r="P7982" i="10"/>
  <c r="T7982" i="10" s="1"/>
  <c r="S8066" i="10"/>
  <c r="P8066" i="10"/>
  <c r="T8066" i="10" s="1"/>
  <c r="T8160" i="10"/>
  <c r="T8190" i="10"/>
  <c r="T8224" i="10"/>
  <c r="S7746" i="10"/>
  <c r="T7777" i="10"/>
  <c r="S7782" i="10"/>
  <c r="S7793" i="10"/>
  <c r="S7798" i="10"/>
  <c r="S7818" i="10"/>
  <c r="S7830" i="10"/>
  <c r="P7830" i="10"/>
  <c r="T7830" i="10" s="1"/>
  <c r="T7835" i="10"/>
  <c r="S7847" i="10"/>
  <c r="P7853" i="10"/>
  <c r="T7853" i="10" s="1"/>
  <c r="S7853" i="10"/>
  <c r="P7859" i="10"/>
  <c r="T7859" i="10" s="1"/>
  <c r="S7859" i="10"/>
  <c r="T7866" i="10"/>
  <c r="T7878" i="10"/>
  <c r="P7929" i="10"/>
  <c r="T7929" i="10" s="1"/>
  <c r="S7929" i="10"/>
  <c r="S7968" i="10"/>
  <c r="T8019" i="10"/>
  <c r="P8215" i="10"/>
  <c r="T8215" i="10" s="1"/>
  <c r="S8215" i="10"/>
  <c r="S7644" i="10"/>
  <c r="T7676" i="10"/>
  <c r="S7698" i="10"/>
  <c r="S7715" i="10"/>
  <c r="S7733" i="10"/>
  <c r="S7751" i="10"/>
  <c r="T7756" i="10"/>
  <c r="T7825" i="10"/>
  <c r="P7861" i="10"/>
  <c r="T7861" i="10" s="1"/>
  <c r="S7861" i="10"/>
  <c r="S7884" i="10"/>
  <c r="P7884" i="10"/>
  <c r="T7884" i="10" s="1"/>
  <c r="P7896" i="10"/>
  <c r="T7896" i="10" s="1"/>
  <c r="S7896" i="10"/>
  <c r="T7976" i="10"/>
  <c r="S7990" i="10"/>
  <c r="P7990" i="10"/>
  <c r="T7990" i="10" s="1"/>
  <c r="T8004" i="10"/>
  <c r="S8035" i="10"/>
  <c r="S8051" i="10"/>
  <c r="S8120" i="10"/>
  <c r="S8140" i="10"/>
  <c r="P8140" i="10"/>
  <c r="T8140" i="10" s="1"/>
  <c r="T8381" i="10"/>
  <c r="S7651" i="10"/>
  <c r="P7711" i="10"/>
  <c r="T7711" i="10" s="1"/>
  <c r="S7711" i="10"/>
  <c r="S7716" i="10"/>
  <c r="S7729" i="10"/>
  <c r="T7747" i="10"/>
  <c r="S7752" i="10"/>
  <c r="S7762" i="10"/>
  <c r="S7778" i="10"/>
  <c r="T7804" i="10"/>
  <c r="T7814" i="10"/>
  <c r="S7820" i="10"/>
  <c r="T7890" i="10"/>
  <c r="S7898" i="10"/>
  <c r="T7931" i="10"/>
  <c r="T7954" i="10"/>
  <c r="T8020" i="10"/>
  <c r="T8078" i="10"/>
  <c r="T8095" i="10"/>
  <c r="T8121" i="10"/>
  <c r="T8315" i="10"/>
  <c r="T8356" i="10"/>
  <c r="T8061" i="10"/>
  <c r="S8070" i="10"/>
  <c r="T8195" i="10"/>
  <c r="S8316" i="10"/>
  <c r="T7839" i="10"/>
  <c r="S7880" i="10"/>
  <c r="T7888" i="10"/>
  <c r="T7927" i="10"/>
  <c r="S7932" i="10"/>
  <c r="T7956" i="10"/>
  <c r="T7961" i="10"/>
  <c r="T8005" i="10"/>
  <c r="T8011" i="10"/>
  <c r="T8029" i="10"/>
  <c r="P8049" i="10"/>
  <c r="T8049" i="10" s="1"/>
  <c r="S8049" i="10"/>
  <c r="S8055" i="10"/>
  <c r="P8055" i="10"/>
  <c r="T8055" i="10" s="1"/>
  <c r="T8075" i="10"/>
  <c r="T8117" i="10"/>
  <c r="T8125" i="10"/>
  <c r="S8150" i="10"/>
  <c r="P8150" i="10"/>
  <c r="T8150" i="10" s="1"/>
  <c r="T8169" i="10"/>
  <c r="T8210" i="10"/>
  <c r="T8311" i="10"/>
  <c r="T8754" i="10"/>
  <c r="P7738" i="10"/>
  <c r="T7738" i="10" s="1"/>
  <c r="P7786" i="10"/>
  <c r="T7786" i="10" s="1"/>
  <c r="P7818" i="10"/>
  <c r="T7818" i="10" s="1"/>
  <c r="S7839" i="10"/>
  <c r="P7864" i="10"/>
  <c r="T7864" i="10" s="1"/>
  <c r="P7880" i="10"/>
  <c r="T7880" i="10" s="1"/>
  <c r="T7901" i="10"/>
  <c r="S7913" i="10"/>
  <c r="P7918" i="10"/>
  <c r="T7918" i="10" s="1"/>
  <c r="P7932" i="10"/>
  <c r="T7932" i="10" s="1"/>
  <c r="S7947" i="10"/>
  <c r="S8006" i="10"/>
  <c r="S8030" i="10"/>
  <c r="P8030" i="10"/>
  <c r="T8030" i="10" s="1"/>
  <c r="S8043" i="10"/>
  <c r="P8043" i="10"/>
  <c r="T8043" i="10" s="1"/>
  <c r="S8062" i="10"/>
  <c r="P8062" i="10"/>
  <c r="T8062" i="10" s="1"/>
  <c r="P8070" i="10"/>
  <c r="T8070" i="10" s="1"/>
  <c r="S8076" i="10"/>
  <c r="P8076" i="10"/>
  <c r="T8076" i="10" s="1"/>
  <c r="T8111" i="10"/>
  <c r="S8134" i="10"/>
  <c r="P8134" i="10"/>
  <c r="T8134" i="10" s="1"/>
  <c r="P8151" i="10"/>
  <c r="T8151" i="10" s="1"/>
  <c r="S8151" i="10"/>
  <c r="S7802" i="10"/>
  <c r="S7805" i="10"/>
  <c r="S7860" i="10"/>
  <c r="T7868" i="10"/>
  <c r="S7872" i="10"/>
  <c r="S7876" i="10"/>
  <c r="S7897" i="10"/>
  <c r="T7905" i="10"/>
  <c r="S7923" i="10"/>
  <c r="P7937" i="10"/>
  <c r="T7937" i="10" s="1"/>
  <c r="S7937" i="10"/>
  <c r="P7947" i="10"/>
  <c r="T7947" i="10" s="1"/>
  <c r="S7952" i="10"/>
  <c r="T7977" i="10"/>
  <c r="T7983" i="10"/>
  <c r="P8006" i="10"/>
  <c r="T8006" i="10" s="1"/>
  <c r="T8037" i="10"/>
  <c r="S8063" i="10"/>
  <c r="P8063" i="10"/>
  <c r="T8063" i="10" s="1"/>
  <c r="S8097" i="10"/>
  <c r="S8170" i="10"/>
  <c r="S8289" i="10"/>
  <c r="P8289" i="10"/>
  <c r="T8289" i="10" s="1"/>
  <c r="S7799" i="10"/>
  <c r="P7802" i="10"/>
  <c r="T7802" i="10" s="1"/>
  <c r="S7836" i="10"/>
  <c r="S7856" i="10"/>
  <c r="P7860" i="10"/>
  <c r="T7860" i="10" s="1"/>
  <c r="P7897" i="10"/>
  <c r="T7897" i="10" s="1"/>
  <c r="S7914" i="10"/>
  <c r="P7923" i="10"/>
  <c r="T7923" i="10" s="1"/>
  <c r="P7952" i="10"/>
  <c r="T7952" i="10" s="1"/>
  <c r="S7961" i="10"/>
  <c r="S7967" i="10"/>
  <c r="S8012" i="10"/>
  <c r="T8044" i="10"/>
  <c r="T8083" i="10"/>
  <c r="S8111" i="10"/>
  <c r="T8170" i="10"/>
  <c r="T8233" i="10"/>
  <c r="S8343" i="10"/>
  <c r="S8480" i="10"/>
  <c r="S7796" i="10"/>
  <c r="T7799" i="10"/>
  <c r="S7873" i="10"/>
  <c r="T7877" i="10"/>
  <c r="T7881" i="10"/>
  <c r="P7893" i="10"/>
  <c r="T7893" i="10" s="1"/>
  <c r="S7893" i="10"/>
  <c r="S7901" i="10"/>
  <c r="S7910" i="10"/>
  <c r="T7914" i="10"/>
  <c r="S7938" i="10"/>
  <c r="T7984" i="10"/>
  <c r="S7995" i="10"/>
  <c r="P8012" i="10"/>
  <c r="T8012" i="10" s="1"/>
  <c r="T8057" i="10"/>
  <c r="S8126" i="10"/>
  <c r="T8182" i="10"/>
  <c r="T8234" i="10"/>
  <c r="S7890" i="10"/>
  <c r="S7920" i="10"/>
  <c r="S7934" i="10"/>
  <c r="P7934" i="10"/>
  <c r="T7934" i="10" s="1"/>
  <c r="S7991" i="10"/>
  <c r="S8020" i="10"/>
  <c r="S8092" i="10"/>
  <c r="P8092" i="10"/>
  <c r="T8092" i="10" s="1"/>
  <c r="T8106" i="10"/>
  <c r="S8121" i="10"/>
  <c r="S8137" i="10"/>
  <c r="T8249" i="10"/>
  <c r="T8260" i="10"/>
  <c r="P8293" i="10"/>
  <c r="T8293" i="10" s="1"/>
  <c r="S8293" i="10"/>
  <c r="P8283" i="10"/>
  <c r="T8283" i="10" s="1"/>
  <c r="S8336" i="10"/>
  <c r="S7781" i="10"/>
  <c r="S7797" i="10"/>
  <c r="S7817" i="10"/>
  <c r="S7846" i="10"/>
  <c r="P7846" i="10"/>
  <c r="T7846" i="10" s="1"/>
  <c r="S7850" i="10"/>
  <c r="T7895" i="10"/>
  <c r="T7903" i="10"/>
  <c r="S7940" i="10"/>
  <c r="T7959" i="10"/>
  <c r="S8003" i="10"/>
  <c r="T8080" i="10"/>
  <c r="T8087" i="10"/>
  <c r="T8094" i="10"/>
  <c r="T8130" i="10"/>
  <c r="T8228" i="10"/>
  <c r="T8296" i="10"/>
  <c r="P7817" i="10"/>
  <c r="T7817" i="10" s="1"/>
  <c r="T7831" i="10"/>
  <c r="P7850" i="10"/>
  <c r="T7850" i="10" s="1"/>
  <c r="S7871" i="10"/>
  <c r="S7883" i="10"/>
  <c r="P7883" i="10"/>
  <c r="T7883" i="10" s="1"/>
  <c r="S7887" i="10"/>
  <c r="S7908" i="10"/>
  <c r="P7940" i="10"/>
  <c r="T7940" i="10" s="1"/>
  <c r="S7955" i="10"/>
  <c r="S7975" i="10"/>
  <c r="S8004" i="10"/>
  <c r="T8016" i="10"/>
  <c r="S8115" i="10"/>
  <c r="S8131" i="10"/>
  <c r="P8131" i="10"/>
  <c r="T8131" i="10" s="1"/>
  <c r="T8166" i="10"/>
  <c r="T8188" i="10"/>
  <c r="P8252" i="10"/>
  <c r="T8252" i="10" s="1"/>
  <c r="S8252" i="10"/>
  <c r="T8320" i="10"/>
  <c r="T8103" i="10"/>
  <c r="S8146" i="10"/>
  <c r="P8146" i="10"/>
  <c r="T8146" i="10" s="1"/>
  <c r="S8166" i="10"/>
  <c r="P8205" i="10"/>
  <c r="T8205" i="10" s="1"/>
  <c r="S8205" i="10"/>
  <c r="T8212" i="10"/>
  <c r="S8218" i="10"/>
  <c r="T8225" i="10"/>
  <c r="T8449" i="10"/>
  <c r="S8494" i="10"/>
  <c r="P8494" i="10"/>
  <c r="T8494" i="10" s="1"/>
  <c r="S7999" i="10"/>
  <c r="S8047" i="10"/>
  <c r="P8047" i="10"/>
  <c r="T8047" i="10" s="1"/>
  <c r="S8081" i="10"/>
  <c r="T8099" i="10"/>
  <c r="S8108" i="10"/>
  <c r="P8108" i="10"/>
  <c r="T8108" i="10" s="1"/>
  <c r="S8123" i="10"/>
  <c r="P8123" i="10"/>
  <c r="T8123" i="10" s="1"/>
  <c r="T8129" i="10"/>
  <c r="S8147" i="10"/>
  <c r="P8147" i="10"/>
  <c r="T8147" i="10" s="1"/>
  <c r="S8227" i="10"/>
  <c r="T8256" i="10"/>
  <c r="T8280" i="10"/>
  <c r="T8326" i="10"/>
  <c r="T8716" i="10"/>
  <c r="S7988" i="10"/>
  <c r="P7999" i="10"/>
  <c r="T7999" i="10" s="1"/>
  <c r="P8003" i="10"/>
  <c r="T8003" i="10" s="1"/>
  <c r="P8035" i="10"/>
  <c r="T8035" i="10" s="1"/>
  <c r="S8039" i="10"/>
  <c r="P8039" i="10"/>
  <c r="T8039" i="10" s="1"/>
  <c r="T8090" i="10"/>
  <c r="S8118" i="10"/>
  <c r="S8129" i="10"/>
  <c r="S8161" i="10"/>
  <c r="P8214" i="10"/>
  <c r="T8214" i="10" s="1"/>
  <c r="S8214" i="10"/>
  <c r="P8227" i="10"/>
  <c r="T8227" i="10" s="1"/>
  <c r="T7988" i="10"/>
  <c r="S8007" i="10"/>
  <c r="T8027" i="10"/>
  <c r="S8031" i="10"/>
  <c r="P8031" i="10"/>
  <c r="T8031" i="10" s="1"/>
  <c r="S8060" i="10"/>
  <c r="S8068" i="10"/>
  <c r="T8077" i="10"/>
  <c r="T8086" i="10"/>
  <c r="S8095" i="10"/>
  <c r="S8109" i="10"/>
  <c r="T8118" i="10"/>
  <c r="S8148" i="10"/>
  <c r="S8155" i="10"/>
  <c r="T8161" i="10"/>
  <c r="S8250" i="10"/>
  <c r="S8258" i="10"/>
  <c r="P8258" i="10"/>
  <c r="T8258" i="10" s="1"/>
  <c r="S8281" i="10"/>
  <c r="P8281" i="10"/>
  <c r="T8281" i="10" s="1"/>
  <c r="T8367" i="10"/>
  <c r="T8377" i="10"/>
  <c r="T8430" i="10"/>
  <c r="S8517" i="10"/>
  <c r="P8517" i="10"/>
  <c r="T8517" i="10" s="1"/>
  <c r="P7967" i="10"/>
  <c r="T7967" i="10" s="1"/>
  <c r="S7977" i="10"/>
  <c r="S7996" i="10"/>
  <c r="P8007" i="10"/>
  <c r="T8007" i="10" s="1"/>
  <c r="S8023" i="10"/>
  <c r="P8023" i="10"/>
  <c r="T8023" i="10" s="1"/>
  <c r="S8052" i="10"/>
  <c r="P8060" i="10"/>
  <c r="T8060" i="10" s="1"/>
  <c r="P8109" i="10"/>
  <c r="T8109" i="10" s="1"/>
  <c r="P8155" i="10"/>
  <c r="T8155" i="10" s="1"/>
  <c r="S8181" i="10"/>
  <c r="T8194" i="10"/>
  <c r="T8220" i="10"/>
  <c r="S8243" i="10"/>
  <c r="S8591" i="10"/>
  <c r="P8591" i="10"/>
  <c r="T8591" i="10" s="1"/>
  <c r="T7855" i="10"/>
  <c r="S7964" i="10"/>
  <c r="P7996" i="10"/>
  <c r="T7996" i="10" s="1"/>
  <c r="S8015" i="10"/>
  <c r="P8015" i="10"/>
  <c r="T8015" i="10" s="1"/>
  <c r="S8044" i="10"/>
  <c r="P8052" i="10"/>
  <c r="T8052" i="10" s="1"/>
  <c r="S8069" i="10"/>
  <c r="T8142" i="10"/>
  <c r="T8149" i="10"/>
  <c r="S8169" i="10"/>
  <c r="S8188" i="10"/>
  <c r="P8236" i="10"/>
  <c r="T8236" i="10" s="1"/>
  <c r="S8236" i="10"/>
  <c r="P8243" i="10"/>
  <c r="T8243" i="10" s="1"/>
  <c r="S8309" i="10"/>
  <c r="T8509" i="10"/>
  <c r="T8541" i="10"/>
  <c r="T8302" i="10"/>
  <c r="S8488" i="10"/>
  <c r="P8488" i="10"/>
  <c r="T8488" i="10" s="1"/>
  <c r="T8230" i="10"/>
  <c r="S8425" i="10"/>
  <c r="T8209" i="10"/>
  <c r="S8294" i="10"/>
  <c r="P8294" i="10"/>
  <c r="T8294" i="10" s="1"/>
  <c r="T8394" i="10"/>
  <c r="T8415" i="10"/>
  <c r="T8425" i="10"/>
  <c r="P8610" i="10"/>
  <c r="T8610" i="10" s="1"/>
  <c r="S8610" i="10"/>
  <c r="S8623" i="10"/>
  <c r="S7972" i="10"/>
  <c r="T8025" i="10"/>
  <c r="T8071" i="10"/>
  <c r="S8093" i="10"/>
  <c r="T8102" i="10"/>
  <c r="S8138" i="10"/>
  <c r="P8171" i="10"/>
  <c r="T8171" i="10" s="1"/>
  <c r="S8171" i="10"/>
  <c r="S8203" i="10"/>
  <c r="S8246" i="10"/>
  <c r="S8286" i="10"/>
  <c r="P7972" i="10"/>
  <c r="T7972" i="10" s="1"/>
  <c r="T8017" i="10"/>
  <c r="P8093" i="10"/>
  <c r="T8093" i="10" s="1"/>
  <c r="T8112" i="10"/>
  <c r="T8127" i="10"/>
  <c r="S8164" i="10"/>
  <c r="P8164" i="10"/>
  <c r="T8164" i="10" s="1"/>
  <c r="S8172" i="10"/>
  <c r="T8198" i="10"/>
  <c r="P8203" i="10"/>
  <c r="T8203" i="10" s="1"/>
  <c r="P8246" i="10"/>
  <c r="T8246" i="10" s="1"/>
  <c r="T8373" i="10"/>
  <c r="T8479" i="10"/>
  <c r="S7983" i="10"/>
  <c r="S8139" i="10"/>
  <c r="S8152" i="10"/>
  <c r="P8152" i="10"/>
  <c r="T8152" i="10" s="1"/>
  <c r="S8160" i="10"/>
  <c r="P8165" i="10"/>
  <c r="T8165" i="10" s="1"/>
  <c r="S8165" i="10"/>
  <c r="T8211" i="10"/>
  <c r="S8224" i="10"/>
  <c r="T8262" i="10"/>
  <c r="S8270" i="10"/>
  <c r="P8270" i="10"/>
  <c r="T8270" i="10" s="1"/>
  <c r="S8340" i="10"/>
  <c r="P8340" i="10"/>
  <c r="T8340" i="10" s="1"/>
  <c r="P8350" i="10"/>
  <c r="T8350" i="10" s="1"/>
  <c r="S8350" i="10"/>
  <c r="T8559" i="10"/>
  <c r="S8116" i="10"/>
  <c r="T8263" i="10"/>
  <c r="T8276" i="10"/>
  <c r="S8297" i="10"/>
  <c r="P8297" i="10"/>
  <c r="T8297" i="10" s="1"/>
  <c r="S8317" i="10"/>
  <c r="T8330" i="10"/>
  <c r="T8391" i="10"/>
  <c r="S8398" i="10"/>
  <c r="P8398" i="10"/>
  <c r="T8398" i="10" s="1"/>
  <c r="S8573" i="10"/>
  <c r="S8730" i="10"/>
  <c r="P8730" i="10"/>
  <c r="T8730" i="10" s="1"/>
  <c r="T8743" i="10"/>
  <c r="P8069" i="10"/>
  <c r="T8069" i="10" s="1"/>
  <c r="P8120" i="10"/>
  <c r="T8120" i="10" s="1"/>
  <c r="S8127" i="10"/>
  <c r="P8139" i="10"/>
  <c r="T8139" i="10" s="1"/>
  <c r="P8148" i="10"/>
  <c r="T8148" i="10" s="1"/>
  <c r="P8176" i="10"/>
  <c r="T8176" i="10" s="1"/>
  <c r="S8176" i="10"/>
  <c r="P8181" i="10"/>
  <c r="T8181" i="10" s="1"/>
  <c r="S8200" i="10"/>
  <c r="S8276" i="10"/>
  <c r="S8331" i="10"/>
  <c r="S8551" i="10"/>
  <c r="S8084" i="10"/>
  <c r="P8084" i="10"/>
  <c r="T8084" i="10" s="1"/>
  <c r="S8087" i="10"/>
  <c r="S8100" i="10"/>
  <c r="P8100" i="10"/>
  <c r="T8100" i="10" s="1"/>
  <c r="S8103" i="10"/>
  <c r="T8113" i="10"/>
  <c r="T8135" i="10"/>
  <c r="P8143" i="10"/>
  <c r="T8143" i="10" s="1"/>
  <c r="S8143" i="10"/>
  <c r="S8153" i="10"/>
  <c r="P8153" i="10"/>
  <c r="T8153" i="10" s="1"/>
  <c r="T8200" i="10"/>
  <c r="S8264" i="10"/>
  <c r="T8298" i="10"/>
  <c r="S8304" i="10"/>
  <c r="P8304" i="10"/>
  <c r="T8304" i="10" s="1"/>
  <c r="T8331" i="10"/>
  <c r="S8351" i="10"/>
  <c r="T8358" i="10"/>
  <c r="P8408" i="10"/>
  <c r="T8408" i="10" s="1"/>
  <c r="S8408" i="10"/>
  <c r="S8440" i="10"/>
  <c r="S8457" i="10"/>
  <c r="P8457" i="10"/>
  <c r="T8457" i="10" s="1"/>
  <c r="P8467" i="10"/>
  <c r="T8467" i="10" s="1"/>
  <c r="S8467" i="10"/>
  <c r="S8542" i="10"/>
  <c r="P8612" i="10"/>
  <c r="T8612" i="10" s="1"/>
  <c r="S8612" i="10"/>
  <c r="P8664" i="10"/>
  <c r="T8664" i="10" s="1"/>
  <c r="S8664" i="10"/>
  <c r="T8706" i="10"/>
  <c r="P8081" i="10"/>
  <c r="T8081" i="10" s="1"/>
  <c r="P8097" i="10"/>
  <c r="T8097" i="10" s="1"/>
  <c r="S8110" i="10"/>
  <c r="S8158" i="10"/>
  <c r="P8172" i="10"/>
  <c r="T8172" i="10" s="1"/>
  <c r="T8177" i="10"/>
  <c r="P8191" i="10"/>
  <c r="T8191" i="10" s="1"/>
  <c r="S8191" i="10"/>
  <c r="S8206" i="10"/>
  <c r="S8211" i="10"/>
  <c r="S8221" i="10"/>
  <c r="T8232" i="10"/>
  <c r="S8237" i="10"/>
  <c r="S8253" i="10"/>
  <c r="P8253" i="10"/>
  <c r="T8253" i="10" s="1"/>
  <c r="T8278" i="10"/>
  <c r="T8285" i="10"/>
  <c r="S8312" i="10"/>
  <c r="S8352" i="10"/>
  <c r="S8359" i="10"/>
  <c r="S8368" i="10"/>
  <c r="T8374" i="10"/>
  <c r="S8392" i="10"/>
  <c r="S8525" i="10"/>
  <c r="P8525" i="10"/>
  <c r="T8525" i="10" s="1"/>
  <c r="T8602" i="10"/>
  <c r="T8694" i="10"/>
  <c r="S8706" i="10"/>
  <c r="P8110" i="10"/>
  <c r="T8110" i="10" s="1"/>
  <c r="T8144" i="10"/>
  <c r="P8158" i="10"/>
  <c r="T8158" i="10" s="1"/>
  <c r="P8167" i="10"/>
  <c r="T8167" i="10" s="1"/>
  <c r="S8167" i="10"/>
  <c r="P8206" i="10"/>
  <c r="T8206" i="10" s="1"/>
  <c r="P8221" i="10"/>
  <c r="T8221" i="10" s="1"/>
  <c r="S8226" i="10"/>
  <c r="S8259" i="10"/>
  <c r="P8312" i="10"/>
  <c r="T8312" i="10" s="1"/>
  <c r="P8352" i="10"/>
  <c r="T8352" i="10" s="1"/>
  <c r="P8368" i="10"/>
  <c r="T8368" i="10" s="1"/>
  <c r="S8401" i="10"/>
  <c r="T8441" i="10"/>
  <c r="T8499" i="10"/>
  <c r="S8124" i="10"/>
  <c r="T8132" i="10"/>
  <c r="S8149" i="10"/>
  <c r="S8182" i="10"/>
  <c r="S8212" i="10"/>
  <c r="T8217" i="10"/>
  <c r="T8238" i="10"/>
  <c r="T8259" i="10"/>
  <c r="T8266" i="10"/>
  <c r="S8272" i="10"/>
  <c r="T8299" i="10"/>
  <c r="S8320" i="10"/>
  <c r="S8326" i="10"/>
  <c r="S8376" i="10"/>
  <c r="T8426" i="10"/>
  <c r="T8450" i="10"/>
  <c r="T8487" i="10"/>
  <c r="T8267" i="10"/>
  <c r="S8280" i="10"/>
  <c r="T8307" i="10"/>
  <c r="S8386" i="10"/>
  <c r="P8386" i="10"/>
  <c r="T8386" i="10" s="1"/>
  <c r="T8452" i="10"/>
  <c r="S8655" i="10"/>
  <c r="P8655" i="10"/>
  <c r="T8655" i="10" s="1"/>
  <c r="T8334" i="10"/>
  <c r="T8341" i="10"/>
  <c r="S8379" i="10"/>
  <c r="T8395" i="10"/>
  <c r="P8412" i="10"/>
  <c r="T8412" i="10" s="1"/>
  <c r="S8412" i="10"/>
  <c r="T8480" i="10"/>
  <c r="S8518" i="10"/>
  <c r="P8518" i="10"/>
  <c r="T8518" i="10" s="1"/>
  <c r="P8644" i="10"/>
  <c r="T8644" i="10" s="1"/>
  <c r="S8644" i="10"/>
  <c r="T8322" i="10"/>
  <c r="T8355" i="10"/>
  <c r="T8437" i="10"/>
  <c r="P8444" i="10"/>
  <c r="T8444" i="10" s="1"/>
  <c r="S8444" i="10"/>
  <c r="T8462" i="10"/>
  <c r="T8472" i="10"/>
  <c r="T8502" i="10"/>
  <c r="T8538" i="10"/>
  <c r="P8568" i="10"/>
  <c r="T8568" i="10" s="1"/>
  <c r="S8568" i="10"/>
  <c r="T8580" i="10"/>
  <c r="T8372" i="10"/>
  <c r="S8380" i="10"/>
  <c r="T8421" i="10"/>
  <c r="T8473" i="10"/>
  <c r="P8739" i="10"/>
  <c r="T8739" i="10" s="1"/>
  <c r="S8739" i="10"/>
  <c r="P8156" i="10"/>
  <c r="T8156" i="10" s="1"/>
  <c r="S8156" i="10"/>
  <c r="T8179" i="10"/>
  <c r="S8194" i="10"/>
  <c r="S8209" i="10"/>
  <c r="S8235" i="10"/>
  <c r="P8235" i="10"/>
  <c r="T8235" i="10" s="1"/>
  <c r="S8240" i="10"/>
  <c r="P8240" i="10"/>
  <c r="T8240" i="10" s="1"/>
  <c r="S8256" i="10"/>
  <c r="T8268" i="10"/>
  <c r="T8275" i="10"/>
  <c r="S8308" i="10"/>
  <c r="P8308" i="10"/>
  <c r="T8308" i="10" s="1"/>
  <c r="S8335" i="10"/>
  <c r="P8380" i="10"/>
  <c r="T8380" i="10" s="1"/>
  <c r="T8493" i="10"/>
  <c r="T8329" i="10"/>
  <c r="T8335" i="10"/>
  <c r="S8356" i="10"/>
  <c r="S8364" i="10"/>
  <c r="P8364" i="10"/>
  <c r="T8364" i="10" s="1"/>
  <c r="T8474" i="10"/>
  <c r="T8503" i="10"/>
  <c r="T8621" i="10"/>
  <c r="T8740" i="10"/>
  <c r="S8277" i="10"/>
  <c r="T8290" i="10"/>
  <c r="S8313" i="10"/>
  <c r="P8313" i="10"/>
  <c r="T8313" i="10" s="1"/>
  <c r="S8318" i="10"/>
  <c r="S8342" i="10"/>
  <c r="S8347" i="10"/>
  <c r="T8445" i="10"/>
  <c r="T8534" i="10"/>
  <c r="P8552" i="10"/>
  <c r="T8552" i="10" s="1"/>
  <c r="S8552" i="10"/>
  <c r="T8684" i="10"/>
  <c r="P8237" i="10"/>
  <c r="T8237" i="10" s="1"/>
  <c r="P8250" i="10"/>
  <c r="T8250" i="10" s="1"/>
  <c r="P8264" i="10"/>
  <c r="T8264" i="10" s="1"/>
  <c r="S8268" i="10"/>
  <c r="P8277" i="10"/>
  <c r="T8277" i="10" s="1"/>
  <c r="T8295" i="10"/>
  <c r="P8309" i="10"/>
  <c r="T8309" i="10" s="1"/>
  <c r="P8318" i="10"/>
  <c r="T8318" i="10" s="1"/>
  <c r="S8332" i="10"/>
  <c r="T8347" i="10"/>
  <c r="P8404" i="10"/>
  <c r="T8404" i="10" s="1"/>
  <c r="S8404" i="10"/>
  <c r="S8422" i="10"/>
  <c r="S8475" i="10"/>
  <c r="S8481" i="10"/>
  <c r="P8481" i="10"/>
  <c r="T8481" i="10" s="1"/>
  <c r="T8504" i="10"/>
  <c r="P8116" i="10"/>
  <c r="T8116" i="10" s="1"/>
  <c r="P8124" i="10"/>
  <c r="T8124" i="10" s="1"/>
  <c r="P8138" i="10"/>
  <c r="T8138" i="10" s="1"/>
  <c r="S8300" i="10"/>
  <c r="P8300" i="10"/>
  <c r="T8300" i="10" s="1"/>
  <c r="S8323" i="10"/>
  <c r="S8327" i="10"/>
  <c r="T8332" i="10"/>
  <c r="P8343" i="10"/>
  <c r="T8343" i="10" s="1"/>
  <c r="T8370" i="10"/>
  <c r="P8376" i="10"/>
  <c r="T8376" i="10" s="1"/>
  <c r="P8416" i="10"/>
  <c r="T8416" i="10" s="1"/>
  <c r="S8416" i="10"/>
  <c r="P8422" i="10"/>
  <c r="T8422" i="10" s="1"/>
  <c r="P8440" i="10"/>
  <c r="T8440" i="10" s="1"/>
  <c r="S8453" i="10"/>
  <c r="T8512" i="10"/>
  <c r="S8529" i="10"/>
  <c r="S8269" i="10"/>
  <c r="S8273" i="10"/>
  <c r="P8273" i="10"/>
  <c r="T8273" i="10" s="1"/>
  <c r="P8286" i="10"/>
  <c r="T8286" i="10" s="1"/>
  <c r="P8323" i="10"/>
  <c r="T8323" i="10" s="1"/>
  <c r="T8327" i="10"/>
  <c r="S8333" i="10"/>
  <c r="P8359" i="10"/>
  <c r="T8359" i="10" s="1"/>
  <c r="S8382" i="10"/>
  <c r="S8388" i="10"/>
  <c r="S8491" i="10"/>
  <c r="P8491" i="10"/>
  <c r="T8491" i="10" s="1"/>
  <c r="P8536" i="10"/>
  <c r="T8536" i="10" s="1"/>
  <c r="S8536" i="10"/>
  <c r="P8573" i="10"/>
  <c r="T8573" i="10" s="1"/>
  <c r="T8605" i="10"/>
  <c r="S8709" i="10"/>
  <c r="P8709" i="10"/>
  <c r="T8709" i="10" s="1"/>
  <c r="S8135" i="10"/>
  <c r="S8201" i="10"/>
  <c r="S8204" i="10"/>
  <c r="T8257" i="10"/>
  <c r="P8269" i="10"/>
  <c r="T8269" i="10" s="1"/>
  <c r="S8291" i="10"/>
  <c r="T8310" i="10"/>
  <c r="T8333" i="10"/>
  <c r="S8365" i="10"/>
  <c r="S8371" i="10"/>
  <c r="P8382" i="10"/>
  <c r="T8382" i="10" s="1"/>
  <c r="P8399" i="10"/>
  <c r="T8399" i="10" s="1"/>
  <c r="S8399" i="10"/>
  <c r="T8461" i="10"/>
  <c r="S8505" i="10"/>
  <c r="S8513" i="10"/>
  <c r="T8544" i="10"/>
  <c r="P8596" i="10"/>
  <c r="T8596" i="10" s="1"/>
  <c r="S8596" i="10"/>
  <c r="S8652" i="10"/>
  <c r="S8663" i="10"/>
  <c r="P8663" i="10"/>
  <c r="T8663" i="10" s="1"/>
  <c r="T8700" i="10"/>
  <c r="P8201" i="10"/>
  <c r="T8201" i="10" s="1"/>
  <c r="P8204" i="10"/>
  <c r="T8204" i="10" s="1"/>
  <c r="S8247" i="10"/>
  <c r="T8254" i="10"/>
  <c r="T8291" i="10"/>
  <c r="T8301" i="10"/>
  <c r="S8305" i="10"/>
  <c r="P8305" i="10"/>
  <c r="T8305" i="10" s="1"/>
  <c r="T8328" i="10"/>
  <c r="T8338" i="10"/>
  <c r="S8349" i="10"/>
  <c r="S8355" i="10"/>
  <c r="P8365" i="10"/>
  <c r="T8365" i="10" s="1"/>
  <c r="P8371" i="10"/>
  <c r="T8371" i="10" s="1"/>
  <c r="T8389" i="10"/>
  <c r="S8406" i="10"/>
  <c r="S8411" i="10"/>
  <c r="P8530" i="10"/>
  <c r="T8530" i="10" s="1"/>
  <c r="S8530" i="10"/>
  <c r="P8545" i="10"/>
  <c r="T8545" i="10" s="1"/>
  <c r="S8545" i="10"/>
  <c r="P8674" i="10"/>
  <c r="T8674" i="10" s="1"/>
  <c r="S8674" i="10"/>
  <c r="S8700" i="10"/>
  <c r="S8238" i="10"/>
  <c r="T8241" i="10"/>
  <c r="S8265" i="10"/>
  <c r="P8265" i="10"/>
  <c r="T8265" i="10" s="1"/>
  <c r="S8292" i="10"/>
  <c r="P8292" i="10"/>
  <c r="T8292" i="10" s="1"/>
  <c r="S8344" i="10"/>
  <c r="P8344" i="10"/>
  <c r="T8344" i="10" s="1"/>
  <c r="S8360" i="10"/>
  <c r="S8366" i="10"/>
  <c r="S8395" i="10"/>
  <c r="S8437" i="10"/>
  <c r="S8441" i="10"/>
  <c r="T8448" i="10"/>
  <c r="S8462" i="10"/>
  <c r="T8514" i="10"/>
  <c r="P8574" i="10"/>
  <c r="T8574" i="10" s="1"/>
  <c r="S8574" i="10"/>
  <c r="T8193" i="10"/>
  <c r="S8302" i="10"/>
  <c r="T8361" i="10"/>
  <c r="S8431" i="10"/>
  <c r="P8431" i="10"/>
  <c r="T8431" i="10" s="1"/>
  <c r="S8463" i="10"/>
  <c r="P8463" i="10"/>
  <c r="T8463" i="10" s="1"/>
  <c r="T8763" i="10"/>
  <c r="S8348" i="10"/>
  <c r="T8387" i="10"/>
  <c r="S8413" i="10"/>
  <c r="T8427" i="10"/>
  <c r="T8458" i="10"/>
  <c r="S8470" i="10"/>
  <c r="P8470" i="10"/>
  <c r="T8470" i="10" s="1"/>
  <c r="T8476" i="10"/>
  <c r="P8586" i="10"/>
  <c r="T8586" i="10" s="1"/>
  <c r="S8586" i="10"/>
  <c r="S8701" i="10"/>
  <c r="S8324" i="10"/>
  <c r="S8357" i="10"/>
  <c r="S8374" i="10"/>
  <c r="T8413" i="10"/>
  <c r="T8442" i="10"/>
  <c r="S8519" i="10"/>
  <c r="P8519" i="10"/>
  <c r="T8519" i="10" s="1"/>
  <c r="T8539" i="10"/>
  <c r="S8597" i="10"/>
  <c r="P8597" i="10"/>
  <c r="T8597" i="10" s="1"/>
  <c r="S8637" i="10"/>
  <c r="P8689" i="10"/>
  <c r="T8689" i="10" s="1"/>
  <c r="S8689" i="10"/>
  <c r="P8701" i="10"/>
  <c r="T8701" i="10" s="1"/>
  <c r="T8735" i="10"/>
  <c r="P8747" i="10"/>
  <c r="T8747" i="10" s="1"/>
  <c r="S8747" i="10"/>
  <c r="S8383" i="10"/>
  <c r="T8392" i="10"/>
  <c r="T8396" i="10"/>
  <c r="S8409" i="10"/>
  <c r="P8423" i="10"/>
  <c r="T8423" i="10" s="1"/>
  <c r="S8423" i="10"/>
  <c r="S8458" i="10"/>
  <c r="T8489" i="10"/>
  <c r="P8495" i="10"/>
  <c r="T8495" i="10" s="1"/>
  <c r="S8495" i="10"/>
  <c r="T8507" i="10"/>
  <c r="P8513" i="10"/>
  <c r="T8513" i="10" s="1"/>
  <c r="P8587" i="10"/>
  <c r="T8587" i="10" s="1"/>
  <c r="S8587" i="10"/>
  <c r="P8670" i="10"/>
  <c r="T8670" i="10" s="1"/>
  <c r="S8670" i="10"/>
  <c r="T8724" i="10"/>
  <c r="S8284" i="10"/>
  <c r="P8284" i="10"/>
  <c r="T8284" i="10" s="1"/>
  <c r="T8336" i="10"/>
  <c r="T8353" i="10"/>
  <c r="P8379" i="10"/>
  <c r="T8379" i="10" s="1"/>
  <c r="P8383" i="10"/>
  <c r="T8383" i="10" s="1"/>
  <c r="P8388" i="10"/>
  <c r="T8388" i="10" s="1"/>
  <c r="P8401" i="10"/>
  <c r="T8401" i="10" s="1"/>
  <c r="P8409" i="10"/>
  <c r="T8409" i="10" s="1"/>
  <c r="S8434" i="10"/>
  <c r="T8443" i="10"/>
  <c r="P8453" i="10"/>
  <c r="T8453" i="10" s="1"/>
  <c r="S8477" i="10"/>
  <c r="S8489" i="10"/>
  <c r="T8578" i="10"/>
  <c r="P8598" i="10"/>
  <c r="T8598" i="10" s="1"/>
  <c r="S8598" i="10"/>
  <c r="P8680" i="10"/>
  <c r="T8680" i="10" s="1"/>
  <c r="S8680" i="10"/>
  <c r="T8748" i="10"/>
  <c r="P8362" i="10"/>
  <c r="T8362" i="10" s="1"/>
  <c r="S8362" i="10"/>
  <c r="S8370" i="10"/>
  <c r="S8375" i="10"/>
  <c r="T8419" i="10"/>
  <c r="T8429" i="10"/>
  <c r="P8434" i="10"/>
  <c r="T8434" i="10" s="1"/>
  <c r="T8471" i="10"/>
  <c r="T8546" i="10"/>
  <c r="S8572" i="10"/>
  <c r="S8620" i="10"/>
  <c r="S8260" i="10"/>
  <c r="T8321" i="10"/>
  <c r="S8405" i="10"/>
  <c r="T8424" i="10"/>
  <c r="S8502" i="10"/>
  <c r="S8514" i="10"/>
  <c r="T8521" i="10"/>
  <c r="S8578" i="10"/>
  <c r="T8589" i="10"/>
  <c r="S8630" i="10"/>
  <c r="S8450" i="10"/>
  <c r="S8548" i="10"/>
  <c r="S8631" i="10"/>
  <c r="P8631" i="10"/>
  <c r="T8631" i="10" s="1"/>
  <c r="T8324" i="10"/>
  <c r="S8339" i="10"/>
  <c r="S8390" i="10"/>
  <c r="S8393" i="10"/>
  <c r="P8406" i="10"/>
  <c r="T8406" i="10" s="1"/>
  <c r="T8438" i="10"/>
  <c r="S8446" i="10"/>
  <c r="T8477" i="10"/>
  <c r="S8482" i="10"/>
  <c r="P8482" i="10"/>
  <c r="T8482" i="10" s="1"/>
  <c r="S8496" i="10"/>
  <c r="T8515" i="10"/>
  <c r="S8521" i="10"/>
  <c r="T8542" i="10"/>
  <c r="T8556" i="10"/>
  <c r="S8562" i="10"/>
  <c r="P8583" i="10"/>
  <c r="T8583" i="10" s="1"/>
  <c r="S8583" i="10"/>
  <c r="T8607" i="10"/>
  <c r="P8640" i="10"/>
  <c r="T8640" i="10" s="1"/>
  <c r="S8640" i="10"/>
  <c r="T8711" i="10"/>
  <c r="T8759" i="10"/>
  <c r="P8316" i="10"/>
  <c r="T8316" i="10" s="1"/>
  <c r="P8339" i="10"/>
  <c r="T8339" i="10" s="1"/>
  <c r="P8342" i="10"/>
  <c r="T8342" i="10" s="1"/>
  <c r="P8348" i="10"/>
  <c r="T8348" i="10" s="1"/>
  <c r="P8351" i="10"/>
  <c r="T8351" i="10" s="1"/>
  <c r="P8357" i="10"/>
  <c r="T8357" i="10" s="1"/>
  <c r="P8360" i="10"/>
  <c r="T8360" i="10" s="1"/>
  <c r="S8363" i="10"/>
  <c r="P8390" i="10"/>
  <c r="T8390" i="10" s="1"/>
  <c r="P8393" i="10"/>
  <c r="T8393" i="10" s="1"/>
  <c r="S8396" i="10"/>
  <c r="T8435" i="10"/>
  <c r="P8446" i="10"/>
  <c r="T8446" i="10" s="1"/>
  <c r="P8496" i="10"/>
  <c r="T8496" i="10" s="1"/>
  <c r="P8505" i="10"/>
  <c r="T8505" i="10" s="1"/>
  <c r="S8510" i="10"/>
  <c r="T8549" i="10"/>
  <c r="P8562" i="10"/>
  <c r="T8562" i="10" s="1"/>
  <c r="T8641" i="10"/>
  <c r="P8649" i="10"/>
  <c r="T8649" i="10" s="1"/>
  <c r="S8649" i="10"/>
  <c r="S8694" i="10"/>
  <c r="T8732" i="10"/>
  <c r="P8363" i="10"/>
  <c r="T8363" i="10" s="1"/>
  <c r="P8366" i="10"/>
  <c r="T8366" i="10" s="1"/>
  <c r="P8375" i="10"/>
  <c r="T8375" i="10" s="1"/>
  <c r="S8497" i="10"/>
  <c r="P8497" i="10"/>
  <c r="T8497" i="10" s="1"/>
  <c r="T8510" i="10"/>
  <c r="S8522" i="10"/>
  <c r="S8537" i="10"/>
  <c r="T8616" i="10"/>
  <c r="P8624" i="10"/>
  <c r="T8624" i="10" s="1"/>
  <c r="S8624" i="10"/>
  <c r="P8658" i="10"/>
  <c r="T8658" i="10" s="1"/>
  <c r="S8658" i="10"/>
  <c r="T8685" i="10"/>
  <c r="S8722" i="10"/>
  <c r="S8330" i="10"/>
  <c r="S8407" i="10"/>
  <c r="S8417" i="10"/>
  <c r="S8451" i="10"/>
  <c r="S8464" i="10"/>
  <c r="P8464" i="10"/>
  <c r="T8464" i="10" s="1"/>
  <c r="S8473" i="10"/>
  <c r="S8478" i="10"/>
  <c r="S8483" i="10"/>
  <c r="T8506" i="10"/>
  <c r="P8522" i="10"/>
  <c r="T8522" i="10" s="1"/>
  <c r="P8527" i="10"/>
  <c r="T8527" i="10" s="1"/>
  <c r="S8527" i="10"/>
  <c r="P8537" i="10"/>
  <c r="T8537" i="10" s="1"/>
  <c r="T8634" i="10"/>
  <c r="S8669" i="10"/>
  <c r="T8686" i="10"/>
  <c r="S8695" i="10"/>
  <c r="P8695" i="10"/>
  <c r="T8695" i="10" s="1"/>
  <c r="S8714" i="10"/>
  <c r="P8722" i="10"/>
  <c r="T8722" i="10" s="1"/>
  <c r="P8741" i="10"/>
  <c r="T8741" i="10" s="1"/>
  <c r="S8741" i="10"/>
  <c r="S8354" i="10"/>
  <c r="S8394" i="10"/>
  <c r="T8414" i="10"/>
  <c r="T8432" i="10"/>
  <c r="S8447" i="10"/>
  <c r="P8447" i="10"/>
  <c r="T8447" i="10" s="1"/>
  <c r="S8465" i="10"/>
  <c r="P8465" i="10"/>
  <c r="T8465" i="10" s="1"/>
  <c r="T8478" i="10"/>
  <c r="S8511" i="10"/>
  <c r="P8511" i="10"/>
  <c r="T8511" i="10" s="1"/>
  <c r="S8528" i="10"/>
  <c r="P8528" i="10"/>
  <c r="T8528" i="10" s="1"/>
  <c r="T8557" i="10"/>
  <c r="P8585" i="10"/>
  <c r="T8585" i="10" s="1"/>
  <c r="S8585" i="10"/>
  <c r="S8616" i="10"/>
  <c r="T8650" i="10"/>
  <c r="P8659" i="10"/>
  <c r="T8659" i="10" s="1"/>
  <c r="S8659" i="10"/>
  <c r="P8714" i="10"/>
  <c r="T8714" i="10" s="1"/>
  <c r="P8723" i="10"/>
  <c r="T8723" i="10" s="1"/>
  <c r="S8723" i="10"/>
  <c r="T8733" i="10"/>
  <c r="T8727" i="10"/>
  <c r="T8746" i="10"/>
  <c r="S8523" i="10"/>
  <c r="S8531" i="10"/>
  <c r="S8570" i="10"/>
  <c r="S8581" i="10"/>
  <c r="T8606" i="10"/>
  <c r="S8645" i="10"/>
  <c r="P8645" i="10"/>
  <c r="T8645" i="10" s="1"/>
  <c r="T8752" i="10"/>
  <c r="S8454" i="10"/>
  <c r="P8531" i="10"/>
  <c r="T8531" i="10" s="1"/>
  <c r="T8535" i="10"/>
  <c r="S8554" i="10"/>
  <c r="P8570" i="10"/>
  <c r="T8570" i="10" s="1"/>
  <c r="P8576" i="10"/>
  <c r="T8576" i="10" s="1"/>
  <c r="S8576" i="10"/>
  <c r="P8581" i="10"/>
  <c r="T8581" i="10" s="1"/>
  <c r="P8626" i="10"/>
  <c r="T8626" i="10" s="1"/>
  <c r="S8626" i="10"/>
  <c r="T8639" i="10"/>
  <c r="P8668" i="10"/>
  <c r="T8668" i="10" s="1"/>
  <c r="S8668" i="10"/>
  <c r="T8690" i="10"/>
  <c r="P8704" i="10"/>
  <c r="T8704" i="10" s="1"/>
  <c r="S8704" i="10"/>
  <c r="P8451" i="10"/>
  <c r="T8451" i="10" s="1"/>
  <c r="P8454" i="10"/>
  <c r="T8454" i="10" s="1"/>
  <c r="P8475" i="10"/>
  <c r="T8475" i="10" s="1"/>
  <c r="S8486" i="10"/>
  <c r="P8486" i="10"/>
  <c r="T8486" i="10" s="1"/>
  <c r="P8554" i="10"/>
  <c r="T8554" i="10" s="1"/>
  <c r="T8565" i="10"/>
  <c r="S8588" i="10"/>
  <c r="P8588" i="10"/>
  <c r="T8588" i="10" s="1"/>
  <c r="S8606" i="10"/>
  <c r="T8620" i="10"/>
  <c r="T8660" i="10"/>
  <c r="T8719" i="10"/>
  <c r="T8728" i="10"/>
  <c r="P8736" i="10"/>
  <c r="T8736" i="10" s="1"/>
  <c r="S8736" i="10"/>
  <c r="S8752" i="10"/>
  <c r="S8424" i="10"/>
  <c r="S8544" i="10"/>
  <c r="S8549" i="10"/>
  <c r="T8653" i="10"/>
  <c r="S8660" i="10"/>
  <c r="P8669" i="10"/>
  <c r="T8669" i="10" s="1"/>
  <c r="P8676" i="10"/>
  <c r="T8676" i="10" s="1"/>
  <c r="S8676" i="10"/>
  <c r="S8698" i="10"/>
  <c r="P8720" i="10"/>
  <c r="T8720" i="10" s="1"/>
  <c r="S8720" i="10"/>
  <c r="T8753" i="10"/>
  <c r="S8433" i="10"/>
  <c r="S8520" i="10"/>
  <c r="T8566" i="10"/>
  <c r="S8602" i="10"/>
  <c r="T8654" i="10"/>
  <c r="S8705" i="10"/>
  <c r="T8721" i="10"/>
  <c r="T8729" i="10"/>
  <c r="T8738" i="10"/>
  <c r="S8746" i="10"/>
  <c r="S8385" i="10"/>
  <c r="S8485" i="10"/>
  <c r="P8485" i="10"/>
  <c r="T8485" i="10" s="1"/>
  <c r="S8534" i="10"/>
  <c r="P8553" i="10"/>
  <c r="T8553" i="10" s="1"/>
  <c r="S8553" i="10"/>
  <c r="T8558" i="10"/>
  <c r="P8564" i="10"/>
  <c r="T8564" i="10" s="1"/>
  <c r="S8564" i="10"/>
  <c r="P8592" i="10"/>
  <c r="T8592" i="10" s="1"/>
  <c r="S8592" i="10"/>
  <c r="T8625" i="10"/>
  <c r="P8638" i="10"/>
  <c r="T8638" i="10" s="1"/>
  <c r="S8638" i="10"/>
  <c r="S8666" i="10"/>
  <c r="P8666" i="10"/>
  <c r="T8666" i="10" s="1"/>
  <c r="P8681" i="10"/>
  <c r="T8681" i="10" s="1"/>
  <c r="S8681" i="10"/>
  <c r="S8726" i="10"/>
  <c r="P8726" i="10"/>
  <c r="T8726" i="10" s="1"/>
  <c r="S8734" i="10"/>
  <c r="P8734" i="10"/>
  <c r="T8734" i="10" s="1"/>
  <c r="S8742" i="10"/>
  <c r="P8742" i="10"/>
  <c r="T8742" i="10" s="1"/>
  <c r="S8758" i="10"/>
  <c r="P8758" i="10"/>
  <c r="T8758" i="10" s="1"/>
  <c r="S8765" i="10"/>
  <c r="P8765" i="10"/>
  <c r="T8765" i="10" s="1"/>
  <c r="T8636" i="10"/>
  <c r="T8691" i="10"/>
  <c r="P8696" i="10"/>
  <c r="T8696" i="10" s="1"/>
  <c r="S8696" i="10"/>
  <c r="T8717" i="10"/>
  <c r="S8754" i="10"/>
  <c r="T8760" i="10"/>
  <c r="T8547" i="10"/>
  <c r="T8579" i="10"/>
  <c r="T8593" i="10"/>
  <c r="P8617" i="10"/>
  <c r="T8617" i="10" s="1"/>
  <c r="S8617" i="10"/>
  <c r="S8636" i="10"/>
  <c r="S8661" i="10"/>
  <c r="T8671" i="10"/>
  <c r="S8691" i="10"/>
  <c r="T8702" i="10"/>
  <c r="T8712" i="10"/>
  <c r="S8718" i="10"/>
  <c r="P8718" i="10"/>
  <c r="T8718" i="10" s="1"/>
  <c r="P8755" i="10"/>
  <c r="T8755" i="10" s="1"/>
  <c r="S8755" i="10"/>
  <c r="S8760" i="10"/>
  <c r="P8520" i="10"/>
  <c r="T8520" i="10" s="1"/>
  <c r="P8523" i="10"/>
  <c r="T8523" i="10" s="1"/>
  <c r="P8551" i="10"/>
  <c r="T8551" i="10" s="1"/>
  <c r="T8555" i="10"/>
  <c r="S8567" i="10"/>
  <c r="T8575" i="10"/>
  <c r="T8622" i="10"/>
  <c r="T8627" i="10"/>
  <c r="T8632" i="10"/>
  <c r="S8641" i="10"/>
  <c r="T8692" i="10"/>
  <c r="P8731" i="10"/>
  <c r="T8731" i="10" s="1"/>
  <c r="S8731" i="10"/>
  <c r="T8761" i="10"/>
  <c r="S8526" i="10"/>
  <c r="S8547" i="10"/>
  <c r="T8563" i="10"/>
  <c r="P8567" i="10"/>
  <c r="T8567" i="10" s="1"/>
  <c r="S8593" i="10"/>
  <c r="T8608" i="10"/>
  <c r="S8622" i="10"/>
  <c r="T8637" i="10"/>
  <c r="T8672" i="10"/>
  <c r="S8677" i="10"/>
  <c r="T8682" i="10"/>
  <c r="S8702" i="10"/>
  <c r="S8712" i="10"/>
  <c r="T8737" i="10"/>
  <c r="T8749" i="10"/>
  <c r="T8526" i="10"/>
  <c r="T8584" i="10"/>
  <c r="T8594" i="10"/>
  <c r="S8599" i="10"/>
  <c r="S8613" i="10"/>
  <c r="T8618" i="10"/>
  <c r="S8627" i="10"/>
  <c r="T8642" i="10"/>
  <c r="P8656" i="10"/>
  <c r="T8656" i="10" s="1"/>
  <c r="S8656" i="10"/>
  <c r="S8672" i="10"/>
  <c r="P8677" i="10"/>
  <c r="T8677" i="10" s="1"/>
  <c r="T8713" i="10"/>
  <c r="T8725" i="10"/>
  <c r="S8749" i="10"/>
  <c r="S8762" i="10"/>
  <c r="P8548" i="10"/>
  <c r="T8548" i="10" s="1"/>
  <c r="S8563" i="10"/>
  <c r="P8599" i="10"/>
  <c r="T8599" i="10" s="1"/>
  <c r="T8604" i="10"/>
  <c r="P8613" i="10"/>
  <c r="T8613" i="10" s="1"/>
  <c r="P8623" i="10"/>
  <c r="T8623" i="10" s="1"/>
  <c r="T8628" i="10"/>
  <c r="P8652" i="10"/>
  <c r="T8652" i="10" s="1"/>
  <c r="P8657" i="10"/>
  <c r="T8657" i="10" s="1"/>
  <c r="S8657" i="10"/>
  <c r="S8662" i="10"/>
  <c r="S8693" i="10"/>
  <c r="P8698" i="10"/>
  <c r="T8698" i="10" s="1"/>
  <c r="T8703" i="10"/>
  <c r="S8708" i="10"/>
  <c r="S8725" i="10"/>
  <c r="S8738" i="10"/>
  <c r="T8744" i="10"/>
  <c r="S8750" i="10"/>
  <c r="P8750" i="10"/>
  <c r="T8750" i="10" s="1"/>
  <c r="P8762" i="10"/>
  <c r="T8762" i="10" s="1"/>
  <c r="P8560" i="10"/>
  <c r="T8560" i="10" s="1"/>
  <c r="S8560" i="10"/>
  <c r="T8590" i="10"/>
  <c r="T8595" i="10"/>
  <c r="T8600" i="10"/>
  <c r="S8609" i="10"/>
  <c r="S8629" i="10"/>
  <c r="P8629" i="10"/>
  <c r="T8629" i="10" s="1"/>
  <c r="T8648" i="10"/>
  <c r="S8673" i="10"/>
  <c r="P8688" i="10"/>
  <c r="T8688" i="10" s="1"/>
  <c r="S8688" i="10"/>
  <c r="P8715" i="10"/>
  <c r="T8715" i="10" s="1"/>
  <c r="S8715" i="10"/>
  <c r="T8745" i="10"/>
  <c r="T8757" i="10"/>
  <c r="T8611" i="10"/>
  <c r="T8643" i="10"/>
  <c r="T8675" i="10"/>
  <c r="T8707" i="10"/>
  <c r="S8579" i="10"/>
  <c r="S8611" i="10"/>
  <c r="S8643" i="10"/>
  <c r="P8661" i="10"/>
  <c r="T8661" i="10" s="1"/>
  <c r="S8675" i="10"/>
  <c r="P8693" i="10"/>
  <c r="T8693" i="10" s="1"/>
  <c r="S8707" i="10"/>
  <c r="T8619" i="10"/>
  <c r="T8651" i="10"/>
  <c r="T8683" i="10"/>
  <c r="T8571" i="10"/>
  <c r="T8603" i="10"/>
  <c r="T8635" i="10"/>
  <c r="T8667" i="10"/>
  <c r="T8699" i="10"/>
  <c r="S8763" i="10"/>
  <c r="D29" i="2"/>
  <c r="D33" i="2" s="1"/>
  <c r="G310" i="11" l="1"/>
  <c r="G358" i="11"/>
  <c r="G258" i="11"/>
  <c r="G122" i="11"/>
  <c r="G765" i="11"/>
  <c r="G1657" i="11"/>
  <c r="G93" i="11"/>
  <c r="G1644" i="11"/>
  <c r="G1230" i="11"/>
  <c r="G37" i="11"/>
  <c r="G837" i="11"/>
  <c r="G33" i="11"/>
  <c r="G349" i="11"/>
  <c r="G1153" i="11"/>
  <c r="G25" i="11"/>
  <c r="G637" i="11"/>
  <c r="G5" i="11"/>
  <c r="G204" i="11"/>
  <c r="G725" i="11"/>
  <c r="D22" i="10"/>
  <c r="F22" i="10" s="1"/>
  <c r="G22" i="10" s="1"/>
  <c r="G1113" i="11"/>
  <c r="G605" i="11"/>
  <c r="I117" i="11"/>
  <c r="G972" i="11"/>
  <c r="G115" i="11"/>
  <c r="G318" i="11"/>
  <c r="G1121" i="11"/>
  <c r="G99" i="11"/>
  <c r="I187" i="11"/>
  <c r="G623" i="11"/>
  <c r="G70" i="11"/>
  <c r="G326" i="11"/>
  <c r="G609" i="11"/>
  <c r="G1145" i="11"/>
  <c r="G90" i="11"/>
  <c r="G685" i="11"/>
  <c r="G619" i="11"/>
  <c r="G1178" i="11"/>
  <c r="G486" i="11"/>
  <c r="G626" i="11"/>
  <c r="G1064" i="11"/>
  <c r="G879" i="11"/>
  <c r="G494" i="11"/>
  <c r="G1674" i="11"/>
  <c r="G2174" i="11"/>
  <c r="G2217" i="11"/>
  <c r="G138" i="11"/>
  <c r="G49" i="11"/>
  <c r="G649" i="11"/>
  <c r="G171" i="11"/>
  <c r="G2086" i="11"/>
  <c r="G652" i="11"/>
  <c r="G762" i="11"/>
  <c r="G951" i="11"/>
  <c r="G179" i="11"/>
  <c r="G672" i="11"/>
  <c r="G2198" i="11"/>
  <c r="G341" i="11"/>
  <c r="G580" i="11"/>
  <c r="G1303" i="11"/>
  <c r="G76" i="11"/>
  <c r="G1466" i="11"/>
  <c r="G221" i="11"/>
  <c r="G679" i="11"/>
  <c r="G778" i="11"/>
  <c r="G1054" i="11"/>
  <c r="G1580" i="11"/>
  <c r="G1409" i="11"/>
  <c r="G534" i="11"/>
  <c r="G588" i="11"/>
  <c r="G237" i="11"/>
  <c r="G908" i="11"/>
  <c r="G597" i="11"/>
  <c r="G1086" i="11"/>
  <c r="G749" i="11"/>
  <c r="G1110" i="11"/>
  <c r="G1494" i="11"/>
  <c r="G631" i="11"/>
  <c r="G1015" i="11"/>
  <c r="G1118" i="11"/>
  <c r="G1089" i="11"/>
  <c r="G1477" i="11"/>
  <c r="G120" i="11"/>
  <c r="G634" i="11"/>
  <c r="G1626" i="11"/>
  <c r="G302" i="11"/>
  <c r="G1126" i="11"/>
  <c r="G1105" i="11"/>
  <c r="G1811" i="11"/>
  <c r="G1889" i="11"/>
  <c r="G726" i="11"/>
  <c r="G1239" i="11"/>
  <c r="G1572" i="11"/>
  <c r="G1969" i="11"/>
  <c r="G2022" i="11"/>
  <c r="G2201" i="11"/>
  <c r="G2153" i="11"/>
  <c r="G1596" i="11"/>
  <c r="G1673" i="11"/>
  <c r="G1793" i="11"/>
  <c r="G1312" i="11"/>
  <c r="G1568" i="11"/>
  <c r="G1834" i="11"/>
  <c r="G2353" i="11"/>
  <c r="G1669" i="11"/>
  <c r="G2072" i="11"/>
  <c r="G2468" i="11"/>
  <c r="G2603" i="11"/>
  <c r="G2704" i="11"/>
  <c r="G2680" i="11"/>
  <c r="G2367" i="11"/>
  <c r="G2930" i="11"/>
  <c r="G2653" i="11"/>
  <c r="G3160" i="11"/>
  <c r="G2979" i="11"/>
  <c r="G2606" i="11"/>
  <c r="G2862" i="11"/>
  <c r="G2990" i="11"/>
  <c r="G3419" i="11"/>
  <c r="G3378" i="11"/>
  <c r="G3442" i="11"/>
  <c r="G3721" i="11"/>
  <c r="G3318" i="11"/>
  <c r="G3746" i="11"/>
  <c r="G3732" i="11"/>
  <c r="G3471" i="11"/>
  <c r="G3492" i="11"/>
  <c r="G3828" i="11"/>
  <c r="G3847" i="11"/>
  <c r="G3975" i="11"/>
  <c r="G4132" i="11"/>
  <c r="G3541" i="11"/>
  <c r="G4038" i="11"/>
  <c r="G4049" i="11"/>
  <c r="G4173" i="11"/>
  <c r="G4301" i="11"/>
  <c r="G4429" i="11"/>
  <c r="G4056" i="11"/>
  <c r="G4312" i="11"/>
  <c r="G4411" i="11"/>
  <c r="G4504" i="11"/>
  <c r="G4313" i="11"/>
  <c r="G4409" i="11"/>
  <c r="G4324" i="11"/>
  <c r="G4610" i="11"/>
  <c r="G4902" i="11"/>
  <c r="G4867" i="11"/>
  <c r="G4782" i="11"/>
  <c r="G4947" i="11"/>
  <c r="G4566" i="11"/>
  <c r="G5038" i="11"/>
  <c r="G5447" i="11"/>
  <c r="G4804" i="11"/>
  <c r="G4932" i="11"/>
  <c r="G5063" i="11"/>
  <c r="G5431" i="11"/>
  <c r="G4802" i="11"/>
  <c r="G5234" i="11"/>
  <c r="G5362" i="11"/>
  <c r="G5045" i="11"/>
  <c r="G5301" i="11"/>
  <c r="G5429" i="11"/>
  <c r="G5201" i="11"/>
  <c r="G5753" i="11"/>
  <c r="G5708" i="11"/>
  <c r="G5546" i="11"/>
  <c r="G5674" i="11"/>
  <c r="G5693" i="11"/>
  <c r="G5827" i="11"/>
  <c r="G6002" i="11"/>
  <c r="G6294" i="11"/>
  <c r="G6027" i="11"/>
  <c r="G6255" i="11"/>
  <c r="G6046" i="11"/>
  <c r="G6369" i="11"/>
  <c r="G6281" i="11"/>
  <c r="G6154" i="11"/>
  <c r="G6401" i="11"/>
  <c r="G6514" i="11"/>
  <c r="G6633" i="11"/>
  <c r="G6533" i="11"/>
  <c r="G6678" i="11"/>
  <c r="G6536" i="11"/>
  <c r="G6502" i="11"/>
  <c r="G6561" i="11"/>
  <c r="G6641" i="11"/>
  <c r="G7077" i="11"/>
  <c r="G6737" i="11"/>
  <c r="G6865" i="11"/>
  <c r="G6911" i="11"/>
  <c r="G6783" i="11"/>
  <c r="G6738" i="11"/>
  <c r="G6866" i="11"/>
  <c r="G7003" i="11"/>
  <c r="G6955" i="11"/>
  <c r="G7138" i="11"/>
  <c r="G7363" i="11"/>
  <c r="G7694" i="11"/>
  <c r="G7281" i="11"/>
  <c r="G6980" i="11"/>
  <c r="G7108" i="11"/>
  <c r="G7236" i="11"/>
  <c r="G7210" i="11"/>
  <c r="G7399" i="11"/>
  <c r="G7512" i="11"/>
  <c r="G7515" i="11"/>
  <c r="G7657" i="11"/>
  <c r="G7598" i="11"/>
  <c r="G7577" i="11"/>
  <c r="G7607" i="11"/>
  <c r="G7618" i="11"/>
  <c r="G7776" i="11"/>
  <c r="G7691" i="11"/>
  <c r="G7768" i="11"/>
  <c r="G8201" i="11"/>
  <c r="G7865" i="11"/>
  <c r="G7958" i="11"/>
  <c r="G8082" i="11"/>
  <c r="G7945" i="11"/>
  <c r="G8018" i="11"/>
  <c r="G8240" i="11"/>
  <c r="G8187" i="11"/>
  <c r="G8210" i="11"/>
  <c r="G8162" i="11"/>
  <c r="G8095" i="11"/>
  <c r="G8166" i="11"/>
  <c r="G8452" i="11"/>
  <c r="G8458" i="11"/>
  <c r="G8632" i="11"/>
  <c r="G8444" i="11"/>
  <c r="G8518" i="11"/>
  <c r="G8426" i="11"/>
  <c r="G8616" i="11"/>
  <c r="G8505" i="11"/>
  <c r="G8576" i="11"/>
  <c r="G8487" i="11"/>
  <c r="G8643" i="11"/>
  <c r="G606" i="11"/>
  <c r="G61" i="11"/>
  <c r="G812" i="11"/>
  <c r="G887" i="11"/>
  <c r="G366" i="11"/>
  <c r="G1228" i="11"/>
  <c r="G1348" i="11"/>
  <c r="G1413" i="11"/>
  <c r="G1227" i="11"/>
  <c r="G1484" i="11"/>
  <c r="G1468" i="11"/>
  <c r="G2081" i="11"/>
  <c r="G1763" i="11"/>
  <c r="G1737" i="11"/>
  <c r="G1902" i="11"/>
  <c r="G2078" i="11"/>
  <c r="G1849" i="11"/>
  <c r="G1854" i="11"/>
  <c r="G2209" i="11"/>
  <c r="G2922" i="11"/>
  <c r="G2365" i="11"/>
  <c r="G1714" i="11"/>
  <c r="G1842" i="11"/>
  <c r="G2098" i="11"/>
  <c r="G2061" i="11"/>
  <c r="G2440" i="11"/>
  <c r="G1952" i="11"/>
  <c r="G2721" i="11"/>
  <c r="G2978" i="11"/>
  <c r="G2488" i="11"/>
  <c r="G2476" i="11"/>
  <c r="G2707" i="11"/>
  <c r="G2552" i="11"/>
  <c r="G3109" i="11"/>
  <c r="G2793" i="11"/>
  <c r="G3145" i="11"/>
  <c r="G3381" i="11"/>
  <c r="G2742" i="11"/>
  <c r="G2870" i="11"/>
  <c r="G2998" i="11"/>
  <c r="G3385" i="11"/>
  <c r="G4143" i="11"/>
  <c r="G3570" i="11"/>
  <c r="G3326" i="11"/>
  <c r="G3590" i="11"/>
  <c r="G3577" i="11"/>
  <c r="G3060" i="11"/>
  <c r="G3188" i="11"/>
  <c r="G3855" i="11"/>
  <c r="G3983" i="11"/>
  <c r="G4146" i="11"/>
  <c r="G3421" i="11"/>
  <c r="G4242" i="11"/>
  <c r="G3664" i="11"/>
  <c r="G4039" i="11"/>
  <c r="G4457" i="11"/>
  <c r="G4440" i="11"/>
  <c r="G4064" i="11"/>
  <c r="G4192" i="11"/>
  <c r="G4320" i="11"/>
  <c r="G4419" i="11"/>
  <c r="G4321" i="11"/>
  <c r="G4223" i="11"/>
  <c r="G4446" i="11"/>
  <c r="G4574" i="11"/>
  <c r="G4913" i="11"/>
  <c r="G5503" i="11"/>
  <c r="G4940" i="11"/>
  <c r="G5495" i="11"/>
  <c r="G4810" i="11"/>
  <c r="G5542" i="11"/>
  <c r="G5471" i="11"/>
  <c r="G5734" i="11"/>
  <c r="G5114" i="11"/>
  <c r="G5309" i="11"/>
  <c r="G5437" i="11"/>
  <c r="G5571" i="11"/>
  <c r="G5880" i="11"/>
  <c r="G5716" i="11"/>
  <c r="G5682" i="11"/>
  <c r="G5701" i="11"/>
  <c r="G6064" i="11"/>
  <c r="G5829" i="11"/>
  <c r="G5907" i="11"/>
  <c r="G6035" i="11"/>
  <c r="G6303" i="11"/>
  <c r="G6240" i="11"/>
  <c r="G5926" i="11"/>
  <c r="G6054" i="11"/>
  <c r="G6498" i="11"/>
  <c r="G6161" i="11"/>
  <c r="G6289" i="11"/>
  <c r="G6780" i="11"/>
  <c r="G6636" i="11"/>
  <c r="G6541" i="11"/>
  <c r="G6544" i="11"/>
  <c r="G6668" i="11"/>
  <c r="G6510" i="11"/>
  <c r="G6644" i="11"/>
  <c r="G6723" i="11"/>
  <c r="G6420" i="11"/>
  <c r="G6745" i="11"/>
  <c r="G6873" i="11"/>
  <c r="G6860" i="11"/>
  <c r="G6618" i="11"/>
  <c r="G6746" i="11"/>
  <c r="G6874" i="11"/>
  <c r="G6958" i="11"/>
  <c r="G7262" i="11"/>
  <c r="G7145" i="11"/>
  <c r="G7424" i="11"/>
  <c r="G7330" i="11"/>
  <c r="G7289" i="11"/>
  <c r="G6988" i="11"/>
  <c r="G7116" i="11"/>
  <c r="G7244" i="11"/>
  <c r="G7218" i="11"/>
  <c r="G7491" i="11"/>
  <c r="G7448" i="11"/>
  <c r="G7478" i="11"/>
  <c r="G7606" i="11"/>
  <c r="G7457" i="11"/>
  <c r="G7585" i="11"/>
  <c r="G7749" i="11"/>
  <c r="G7615" i="11"/>
  <c r="G7626" i="11"/>
  <c r="G7778" i="11"/>
  <c r="G7699" i="11"/>
  <c r="G7873" i="11"/>
  <c r="G8133" i="11"/>
  <c r="G7953" i="11"/>
  <c r="G8083" i="11"/>
  <c r="G8066" i="11"/>
  <c r="G8280" i="11"/>
  <c r="G8345" i="11"/>
  <c r="G8120" i="11"/>
  <c r="G8323" i="11"/>
  <c r="G8453" i="11"/>
  <c r="G8359" i="11"/>
  <c r="G8434" i="11"/>
  <c r="G8513" i="11"/>
  <c r="G8495" i="11"/>
  <c r="G8651" i="11"/>
  <c r="G8647" i="11"/>
  <c r="G829" i="11"/>
  <c r="G374" i="11"/>
  <c r="G502" i="11"/>
  <c r="G1058" i="11"/>
  <c r="G1290" i="11"/>
  <c r="G1231" i="11"/>
  <c r="G1161" i="11"/>
  <c r="G560" i="11"/>
  <c r="G1417" i="11"/>
  <c r="G2012" i="11"/>
  <c r="G1689" i="11"/>
  <c r="G1324" i="11"/>
  <c r="G2030" i="11"/>
  <c r="G1616" i="11"/>
  <c r="G1690" i="11"/>
  <c r="G1985" i="11"/>
  <c r="G1456" i="11"/>
  <c r="G1584" i="11"/>
  <c r="G1716" i="11"/>
  <c r="G1722" i="11"/>
  <c r="G1978" i="11"/>
  <c r="G2106" i="11"/>
  <c r="G2234" i="11"/>
  <c r="G2443" i="11"/>
  <c r="G2639" i="11"/>
  <c r="G1704" i="11"/>
  <c r="G1832" i="11"/>
  <c r="G2499" i="11"/>
  <c r="G2729" i="11"/>
  <c r="G3081" i="11"/>
  <c r="G3127" i="11"/>
  <c r="G3170" i="11"/>
  <c r="G2622" i="11"/>
  <c r="G2878" i="11"/>
  <c r="G3006" i="11"/>
  <c r="G2881" i="11"/>
  <c r="G3009" i="11"/>
  <c r="G3397" i="11"/>
  <c r="G2887" i="11"/>
  <c r="G3206" i="11"/>
  <c r="G3431" i="11"/>
  <c r="G3491" i="11"/>
  <c r="G3844" i="11"/>
  <c r="G3735" i="11"/>
  <c r="G3863" i="11"/>
  <c r="G3991" i="11"/>
  <c r="G3557" i="11"/>
  <c r="G3685" i="11"/>
  <c r="G3654" i="11"/>
  <c r="G3990" i="11"/>
  <c r="G4317" i="11"/>
  <c r="G4443" i="11"/>
  <c r="G4200" i="11"/>
  <c r="G4328" i="11"/>
  <c r="G4466" i="11"/>
  <c r="G4589" i="11"/>
  <c r="G4427" i="11"/>
  <c r="G4644" i="11"/>
  <c r="G4166" i="11"/>
  <c r="G4329" i="11"/>
  <c r="G4417" i="11"/>
  <c r="G4456" i="11"/>
  <c r="G4560" i="11"/>
  <c r="G4613" i="11"/>
  <c r="G4921" i="11"/>
  <c r="G5052" i="11"/>
  <c r="G5439" i="11"/>
  <c r="G4948" i="11"/>
  <c r="G5081" i="11"/>
  <c r="G4818" i="11"/>
  <c r="G4733" i="11"/>
  <c r="G5577" i="11"/>
  <c r="G5122" i="11"/>
  <c r="G5250" i="11"/>
  <c r="G5317" i="11"/>
  <c r="G5445" i="11"/>
  <c r="G5641" i="11"/>
  <c r="G5769" i="11"/>
  <c r="G5724" i="11"/>
  <c r="G6343" i="11"/>
  <c r="G5690" i="11"/>
  <c r="G5709" i="11"/>
  <c r="G5833" i="11"/>
  <c r="G6018" i="11"/>
  <c r="G6181" i="11"/>
  <c r="G6069" i="11"/>
  <c r="G6224" i="11"/>
  <c r="G5934" i="11"/>
  <c r="G6062" i="11"/>
  <c r="G6297" i="11"/>
  <c r="G6664" i="11"/>
  <c r="G6170" i="11"/>
  <c r="G6298" i="11"/>
  <c r="G6421" i="11"/>
  <c r="G6549" i="11"/>
  <c r="G7083" i="11"/>
  <c r="G6552" i="11"/>
  <c r="G6518" i="11"/>
  <c r="G6569" i="11"/>
  <c r="G6881" i="11"/>
  <c r="G6868" i="11"/>
  <c r="G6925" i="11"/>
  <c r="G6671" i="11"/>
  <c r="G6934" i="11"/>
  <c r="G6754" i="11"/>
  <c r="G6882" i="11"/>
  <c r="G7362" i="11"/>
  <c r="G7058" i="11"/>
  <c r="G7267" i="11"/>
  <c r="G7299" i="11"/>
  <c r="G7373" i="11"/>
  <c r="G7297" i="11"/>
  <c r="G7300" i="11"/>
  <c r="G6996" i="11"/>
  <c r="G7252" i="11"/>
  <c r="G7427" i="11"/>
  <c r="G7226" i="11"/>
  <c r="G7405" i="11"/>
  <c r="G7451" i="11"/>
  <c r="G7531" i="11"/>
  <c r="G7486" i="11"/>
  <c r="G7614" i="11"/>
  <c r="G7593" i="11"/>
  <c r="G7628" i="11"/>
  <c r="G7634" i="11"/>
  <c r="G7896" i="11"/>
  <c r="G7707" i="11"/>
  <c r="G7939" i="11"/>
  <c r="G7835" i="11"/>
  <c r="G7881" i="11"/>
  <c r="G7971" i="11"/>
  <c r="G8022" i="11"/>
  <c r="G7974" i="11"/>
  <c r="G7961" i="11"/>
  <c r="G8136" i="11"/>
  <c r="G8071" i="11"/>
  <c r="G8257" i="11"/>
  <c r="G8179" i="11"/>
  <c r="G8202" i="11"/>
  <c r="G8191" i="11"/>
  <c r="G8112" i="11"/>
  <c r="G8403" i="11"/>
  <c r="G8229" i="11"/>
  <c r="G8374" i="11"/>
  <c r="G8182" i="11"/>
  <c r="G8467" i="11"/>
  <c r="G8445" i="11"/>
  <c r="G8600" i="11"/>
  <c r="G8503" i="11"/>
  <c r="G8680" i="11"/>
  <c r="G8655" i="11"/>
  <c r="G96" i="11"/>
  <c r="G1243" i="11"/>
  <c r="G130" i="11"/>
  <c r="G1004" i="11"/>
  <c r="G775" i="11"/>
  <c r="G901" i="11"/>
  <c r="G1029" i="11"/>
  <c r="G382" i="11"/>
  <c r="G510" i="11"/>
  <c r="G684" i="11"/>
  <c r="G124" i="11"/>
  <c r="G252" i="11"/>
  <c r="G1093" i="11"/>
  <c r="G2004" i="11"/>
  <c r="G1134" i="11"/>
  <c r="G1234" i="11"/>
  <c r="G1041" i="11"/>
  <c r="G1169" i="11"/>
  <c r="G1602" i="11"/>
  <c r="G1509" i="11"/>
  <c r="G1080" i="11"/>
  <c r="G1588" i="11"/>
  <c r="G1643" i="11"/>
  <c r="G1801" i="11"/>
  <c r="G2033" i="11"/>
  <c r="G1486" i="11"/>
  <c r="G2019" i="11"/>
  <c r="G2249" i="11"/>
  <c r="G2166" i="11"/>
  <c r="G2241" i="11"/>
  <c r="G2142" i="11"/>
  <c r="G2102" i="11"/>
  <c r="G1595" i="11"/>
  <c r="G2565" i="11"/>
  <c r="G2633" i="11"/>
  <c r="G1858" i="11"/>
  <c r="G2242" i="11"/>
  <c r="G1821" i="11"/>
  <c r="G1949" i="11"/>
  <c r="G1712" i="11"/>
  <c r="G2294" i="11"/>
  <c r="G2753" i="11"/>
  <c r="G3112" i="11"/>
  <c r="G2623" i="11"/>
  <c r="G2745" i="11"/>
  <c r="G2572" i="11"/>
  <c r="G2391" i="11"/>
  <c r="G3024" i="11"/>
  <c r="G3273" i="11"/>
  <c r="G3258" i="11"/>
  <c r="G3173" i="11"/>
  <c r="G2630" i="11"/>
  <c r="G2758" i="11"/>
  <c r="G2886" i="11"/>
  <c r="G3014" i="11"/>
  <c r="G3436" i="11"/>
  <c r="G3017" i="11"/>
  <c r="G3938" i="11"/>
  <c r="G3095" i="11"/>
  <c r="G2767" i="11"/>
  <c r="G2895" i="11"/>
  <c r="G3394" i="11"/>
  <c r="G3753" i="11"/>
  <c r="G3086" i="11"/>
  <c r="G3214" i="11"/>
  <c r="G3342" i="11"/>
  <c r="G3611" i="11"/>
  <c r="G3794" i="11"/>
  <c r="G3764" i="11"/>
  <c r="G3076" i="11"/>
  <c r="G3204" i="11"/>
  <c r="G3441" i="11"/>
  <c r="G3871" i="11"/>
  <c r="G3999" i="11"/>
  <c r="G4164" i="11"/>
  <c r="G4029" i="11"/>
  <c r="G3693" i="11"/>
  <c r="G3918" i="11"/>
  <c r="G4081" i="11"/>
  <c r="G4069" i="11"/>
  <c r="G4325" i="11"/>
  <c r="G4460" i="11"/>
  <c r="G4208" i="11"/>
  <c r="G4336" i="11"/>
  <c r="G4599" i="11"/>
  <c r="G4051" i="11"/>
  <c r="G4435" i="11"/>
  <c r="G4209" i="11"/>
  <c r="G4337" i="11"/>
  <c r="G4487" i="11"/>
  <c r="G4220" i="11"/>
  <c r="G4563" i="11"/>
  <c r="G4634" i="11"/>
  <c r="G4774" i="11"/>
  <c r="G4621" i="11"/>
  <c r="G4899" i="11"/>
  <c r="G4929" i="11"/>
  <c r="G5070" i="11"/>
  <c r="G4956" i="11"/>
  <c r="G5095" i="11"/>
  <c r="G5391" i="11"/>
  <c r="G5130" i="11"/>
  <c r="G5258" i="11"/>
  <c r="G5325" i="11"/>
  <c r="G5453" i="11"/>
  <c r="G5585" i="11"/>
  <c r="G6040" i="11"/>
  <c r="G5155" i="11"/>
  <c r="G5732" i="11"/>
  <c r="G5841" i="11"/>
  <c r="G5698" i="11"/>
  <c r="G5717" i="11"/>
  <c r="G5836" i="11"/>
  <c r="G5845" i="11"/>
  <c r="G6090" i="11"/>
  <c r="G6051" i="11"/>
  <c r="G5942" i="11"/>
  <c r="G6073" i="11"/>
  <c r="G6326" i="11"/>
  <c r="G6177" i="11"/>
  <c r="G6188" i="11"/>
  <c r="G6426" i="11"/>
  <c r="G6306" i="11"/>
  <c r="G6538" i="11"/>
  <c r="G6836" i="11"/>
  <c r="G6557" i="11"/>
  <c r="G6710" i="11"/>
  <c r="G6560" i="11"/>
  <c r="G6526" i="11"/>
  <c r="G6812" i="11"/>
  <c r="G6889" i="11"/>
  <c r="G6876" i="11"/>
  <c r="G7013" i="11"/>
  <c r="G6928" i="11"/>
  <c r="G6762" i="11"/>
  <c r="G6890" i="11"/>
  <c r="G7080" i="11"/>
  <c r="G7061" i="11"/>
  <c r="G7154" i="11"/>
  <c r="G7158" i="11"/>
  <c r="G7259" i="11"/>
  <c r="G7304" i="11"/>
  <c r="G7130" i="11"/>
  <c r="G7357" i="11"/>
  <c r="G7311" i="11"/>
  <c r="G7260" i="11"/>
  <c r="G7063" i="11"/>
  <c r="G7234" i="11"/>
  <c r="G7501" i="11"/>
  <c r="G7408" i="11"/>
  <c r="G7454" i="11"/>
  <c r="G7544" i="11"/>
  <c r="G7539" i="11"/>
  <c r="G7494" i="11"/>
  <c r="G7622" i="11"/>
  <c r="G7601" i="11"/>
  <c r="G7639" i="11"/>
  <c r="G7788" i="11"/>
  <c r="G7715" i="11"/>
  <c r="G7858" i="11"/>
  <c r="G7890" i="11"/>
  <c r="G7920" i="11"/>
  <c r="G7830" i="11"/>
  <c r="G7889" i="11"/>
  <c r="G7979" i="11"/>
  <c r="G7982" i="11"/>
  <c r="G8119" i="11"/>
  <c r="G7969" i="11"/>
  <c r="G8096" i="11"/>
  <c r="G7962" i="11"/>
  <c r="G8219" i="11"/>
  <c r="G8339" i="11"/>
  <c r="G8122" i="11"/>
  <c r="G8288" i="11"/>
  <c r="G8074" i="11"/>
  <c r="G8371" i="11"/>
  <c r="G8353" i="11"/>
  <c r="G8315" i="11"/>
  <c r="G8349" i="11"/>
  <c r="G8237" i="11"/>
  <c r="G8334" i="11"/>
  <c r="G8062" i="11"/>
  <c r="G8190" i="11"/>
  <c r="G8472" i="11"/>
  <c r="G8461" i="11"/>
  <c r="G8464" i="11"/>
  <c r="G8470" i="11"/>
  <c r="G8507" i="11"/>
  <c r="G8604" i="11"/>
  <c r="G8511" i="11"/>
  <c r="G8650" i="11"/>
  <c r="G8539" i="11"/>
  <c r="G8667" i="11"/>
  <c r="G8558" i="11"/>
  <c r="G815" i="11"/>
  <c r="G589" i="11"/>
  <c r="G53" i="11"/>
  <c r="G277" i="11"/>
  <c r="G661" i="11"/>
  <c r="G844" i="11"/>
  <c r="G1245" i="11"/>
  <c r="G390" i="11"/>
  <c r="G518" i="11"/>
  <c r="G1318" i="11"/>
  <c r="G687" i="11"/>
  <c r="G1451" i="11"/>
  <c r="G1142" i="11"/>
  <c r="G1237" i="11"/>
  <c r="G1049" i="11"/>
  <c r="G1177" i="11"/>
  <c r="G1377" i="11"/>
  <c r="G1203" i="11"/>
  <c r="G576" i="11"/>
  <c r="G1426" i="11"/>
  <c r="G1358" i="11"/>
  <c r="G1341" i="11"/>
  <c r="G1260" i="11"/>
  <c r="G1434" i="11"/>
  <c r="G1681" i="11"/>
  <c r="G1740" i="11"/>
  <c r="G1633" i="11"/>
  <c r="G1852" i="11"/>
  <c r="G2006" i="11"/>
  <c r="G2043" i="11"/>
  <c r="G2233" i="11"/>
  <c r="G1344" i="11"/>
  <c r="G2073" i="11"/>
  <c r="G2467" i="11"/>
  <c r="G2523" i="11"/>
  <c r="G1994" i="11"/>
  <c r="G2122" i="11"/>
  <c r="G2250" i="11"/>
  <c r="G1957" i="11"/>
  <c r="G2472" i="11"/>
  <c r="G1720" i="11"/>
  <c r="G2496" i="11"/>
  <c r="G3329" i="11"/>
  <c r="G2600" i="11"/>
  <c r="G2761" i="11"/>
  <c r="G2692" i="11"/>
  <c r="G3133" i="11"/>
  <c r="G3261" i="11"/>
  <c r="G3395" i="11"/>
  <c r="G3176" i="11"/>
  <c r="G2894" i="11"/>
  <c r="G3022" i="11"/>
  <c r="G2775" i="11"/>
  <c r="G2903" i="11"/>
  <c r="G3031" i="11"/>
  <c r="G3153" i="11"/>
  <c r="G3593" i="11"/>
  <c r="G3618" i="11"/>
  <c r="G3451" i="11"/>
  <c r="G3604" i="11"/>
  <c r="G4089" i="11"/>
  <c r="G3879" i="11"/>
  <c r="G4007" i="11"/>
  <c r="G4186" i="11"/>
  <c r="G3798" i="11"/>
  <c r="G3926" i="11"/>
  <c r="G3998" i="11"/>
  <c r="G4333" i="11"/>
  <c r="G4628" i="11"/>
  <c r="G4088" i="11"/>
  <c r="G4216" i="11"/>
  <c r="G4344" i="11"/>
  <c r="G4483" i="11"/>
  <c r="G4187" i="11"/>
  <c r="G4182" i="11"/>
  <c r="G4345" i="11"/>
  <c r="G4425" i="11"/>
  <c r="G4584" i="11"/>
  <c r="G4476" i="11"/>
  <c r="G4247" i="11"/>
  <c r="G4642" i="11"/>
  <c r="G4629" i="11"/>
  <c r="G4758" i="11"/>
  <c r="G4910" i="11"/>
  <c r="G5399" i="11"/>
  <c r="G4937" i="11"/>
  <c r="G4836" i="11"/>
  <c r="G4964" i="11"/>
  <c r="G5563" i="11"/>
  <c r="G4834" i="11"/>
  <c r="G5394" i="11"/>
  <c r="G5077" i="11"/>
  <c r="G5333" i="11"/>
  <c r="G5461" i="11"/>
  <c r="G5233" i="11"/>
  <c r="G5935" i="11"/>
  <c r="G5740" i="11"/>
  <c r="G5844" i="11"/>
  <c r="G5706" i="11"/>
  <c r="G5725" i="11"/>
  <c r="G5839" i="11"/>
  <c r="G6264" i="11"/>
  <c r="G6363" i="11"/>
  <c r="G5853" i="11"/>
  <c r="G6093" i="11"/>
  <c r="G6334" i="11"/>
  <c r="G5950" i="11"/>
  <c r="G6235" i="11"/>
  <c r="G6394" i="11"/>
  <c r="G6186" i="11"/>
  <c r="G6314" i="11"/>
  <c r="G6565" i="11"/>
  <c r="G6568" i="11"/>
  <c r="G6534" i="11"/>
  <c r="G6577" i="11"/>
  <c r="G7126" i="11"/>
  <c r="G6884" i="11"/>
  <c r="G6770" i="11"/>
  <c r="G6898" i="11"/>
  <c r="G7086" i="11"/>
  <c r="G7171" i="11"/>
  <c r="G7037" i="11"/>
  <c r="G7254" i="11"/>
  <c r="G7423" i="11"/>
  <c r="G7268" i="11"/>
  <c r="G7242" i="11"/>
  <c r="G7508" i="11"/>
  <c r="G7411" i="11"/>
  <c r="G7547" i="11"/>
  <c r="G7630" i="11"/>
  <c r="G7481" i="11"/>
  <c r="G7609" i="11"/>
  <c r="G7912" i="11"/>
  <c r="G7796" i="11"/>
  <c r="G7648" i="11"/>
  <c r="G7791" i="11"/>
  <c r="G7723" i="11"/>
  <c r="G7963" i="11"/>
  <c r="G7848" i="11"/>
  <c r="G7990" i="11"/>
  <c r="G7977" i="11"/>
  <c r="G8264" i="11"/>
  <c r="G7970" i="11"/>
  <c r="G8093" i="11"/>
  <c r="G8312" i="11"/>
  <c r="G8292" i="11"/>
  <c r="G8385" i="11"/>
  <c r="G8140" i="11"/>
  <c r="G8132" i="11"/>
  <c r="G8256" i="11"/>
  <c r="G8352" i="11"/>
  <c r="G8419" i="11"/>
  <c r="G8596" i="11"/>
  <c r="G8499" i="11"/>
  <c r="G8484" i="11"/>
  <c r="G8462" i="11"/>
  <c r="G8557" i="11"/>
  <c r="G8519" i="11"/>
  <c r="G194" i="11"/>
  <c r="G45" i="11"/>
  <c r="G285" i="11"/>
  <c r="G667" i="11"/>
  <c r="G692" i="11"/>
  <c r="G919" i="11"/>
  <c r="G1061" i="11"/>
  <c r="G1719" i="11"/>
  <c r="G398" i="11"/>
  <c r="G526" i="11"/>
  <c r="G690" i="11"/>
  <c r="G786" i="11"/>
  <c r="G140" i="11"/>
  <c r="G1311" i="11"/>
  <c r="G1638" i="11"/>
  <c r="G1150" i="11"/>
  <c r="G1057" i="11"/>
  <c r="G1185" i="11"/>
  <c r="G1627" i="11"/>
  <c r="G2126" i="11"/>
  <c r="G1429" i="11"/>
  <c r="G1437" i="11"/>
  <c r="G1796" i="11"/>
  <c r="G1940" i="11"/>
  <c r="G1659" i="11"/>
  <c r="G1224" i="11"/>
  <c r="G1612" i="11"/>
  <c r="G1897" i="11"/>
  <c r="G2596" i="11"/>
  <c r="G2002" i="11"/>
  <c r="G2130" i="11"/>
  <c r="G2258" i="11"/>
  <c r="G2339" i="11"/>
  <c r="G2777" i="11"/>
  <c r="G2382" i="11"/>
  <c r="G2508" i="11"/>
  <c r="G2640" i="11"/>
  <c r="G2589" i="11"/>
  <c r="G2394" i="11"/>
  <c r="G3115" i="11"/>
  <c r="G2562" i="11"/>
  <c r="G3264" i="11"/>
  <c r="G3179" i="11"/>
  <c r="G2646" i="11"/>
  <c r="G2902" i="11"/>
  <c r="G3030" i="11"/>
  <c r="G3320" i="11"/>
  <c r="G4017" i="11"/>
  <c r="G2783" i="11"/>
  <c r="G3039" i="11"/>
  <c r="G3328" i="11"/>
  <c r="G3479" i="11"/>
  <c r="G3220" i="11"/>
  <c r="G3887" i="11"/>
  <c r="G4015" i="11"/>
  <c r="G3696" i="11"/>
  <c r="G3806" i="11"/>
  <c r="G3934" i="11"/>
  <c r="G4095" i="11"/>
  <c r="G4341" i="11"/>
  <c r="G4477" i="11"/>
  <c r="G4463" i="11"/>
  <c r="G4096" i="11"/>
  <c r="G4224" i="11"/>
  <c r="G4352" i="11"/>
  <c r="G4225" i="11"/>
  <c r="G4353" i="11"/>
  <c r="G4587" i="11"/>
  <c r="G4364" i="11"/>
  <c r="G4717" i="11"/>
  <c r="G4637" i="11"/>
  <c r="G4841" i="11"/>
  <c r="G4606" i="11"/>
  <c r="G4945" i="11"/>
  <c r="G5084" i="11"/>
  <c r="G5595" i="11"/>
  <c r="G4972" i="11"/>
  <c r="G5113" i="11"/>
  <c r="G5188" i="11"/>
  <c r="G5479" i="11"/>
  <c r="G5654" i="11"/>
  <c r="G5146" i="11"/>
  <c r="G5402" i="11"/>
  <c r="G5341" i="11"/>
  <c r="G5469" i="11"/>
  <c r="G5603" i="11"/>
  <c r="G5241" i="11"/>
  <c r="G5820" i="11"/>
  <c r="G5665" i="11"/>
  <c r="G5748" i="11"/>
  <c r="G6032" i="11"/>
  <c r="G5714" i="11"/>
  <c r="G5878" i="11"/>
  <c r="G5733" i="11"/>
  <c r="G5842" i="11"/>
  <c r="G6327" i="11"/>
  <c r="G6042" i="11"/>
  <c r="G6213" i="11"/>
  <c r="G6096" i="11"/>
  <c r="G5939" i="11"/>
  <c r="G6067" i="11"/>
  <c r="G5958" i="11"/>
  <c r="G6295" i="11"/>
  <c r="G6465" i="11"/>
  <c r="G6193" i="11"/>
  <c r="G6321" i="11"/>
  <c r="G6076" i="11"/>
  <c r="G6322" i="11"/>
  <c r="G6688" i="11"/>
  <c r="G6554" i="11"/>
  <c r="G6445" i="11"/>
  <c r="G6573" i="11"/>
  <c r="G6576" i="11"/>
  <c r="G7089" i="11"/>
  <c r="G6777" i="11"/>
  <c r="G6905" i="11"/>
  <c r="G7009" i="11"/>
  <c r="G6892" i="11"/>
  <c r="G7022" i="11"/>
  <c r="G6957" i="11"/>
  <c r="G6695" i="11"/>
  <c r="G7129" i="11"/>
  <c r="G6778" i="11"/>
  <c r="G6906" i="11"/>
  <c r="G7067" i="11"/>
  <c r="G7178" i="11"/>
  <c r="G7040" i="11"/>
  <c r="G7165" i="11"/>
  <c r="G7353" i="11"/>
  <c r="G7146" i="11"/>
  <c r="G7275" i="11"/>
  <c r="G7193" i="11"/>
  <c r="G7322" i="11"/>
  <c r="G7325" i="11"/>
  <c r="G7276" i="11"/>
  <c r="G7250" i="11"/>
  <c r="G7663" i="11"/>
  <c r="G7460" i="11"/>
  <c r="G7335" i="11"/>
  <c r="G7555" i="11"/>
  <c r="G7769" i="11"/>
  <c r="G7617" i="11"/>
  <c r="G7519" i="11"/>
  <c r="G7402" i="11"/>
  <c r="G7649" i="11"/>
  <c r="G7794" i="11"/>
  <c r="G7731" i="11"/>
  <c r="G7856" i="11"/>
  <c r="G7944" i="11"/>
  <c r="G7995" i="11"/>
  <c r="G8031" i="11"/>
  <c r="G7998" i="11"/>
  <c r="G7985" i="11"/>
  <c r="G8272" i="11"/>
  <c r="G8244" i="11"/>
  <c r="G8369" i="11"/>
  <c r="G8139" i="11"/>
  <c r="G8296" i="11"/>
  <c r="G8199" i="11"/>
  <c r="G8091" i="11"/>
  <c r="G8208" i="11"/>
  <c r="G8306" i="11"/>
  <c r="G8411" i="11"/>
  <c r="G8344" i="11"/>
  <c r="G8478" i="11"/>
  <c r="G8481" i="11"/>
  <c r="G8356" i="11"/>
  <c r="G8391" i="11"/>
  <c r="G8527" i="11"/>
  <c r="G8683" i="11"/>
  <c r="G535" i="11"/>
  <c r="G181" i="11"/>
  <c r="G1077" i="11"/>
  <c r="G797" i="11"/>
  <c r="G559" i="11"/>
  <c r="G695" i="11"/>
  <c r="G406" i="11"/>
  <c r="G789" i="11"/>
  <c r="G693" i="11"/>
  <c r="G148" i="11"/>
  <c r="G276" i="11"/>
  <c r="G646" i="11"/>
  <c r="G1030" i="11"/>
  <c r="G1158" i="11"/>
  <c r="G1550" i="11"/>
  <c r="G1193" i="11"/>
  <c r="G1847" i="11"/>
  <c r="G1663" i="11"/>
  <c r="G1851" i="11"/>
  <c r="G1364" i="11"/>
  <c r="G1283" i="11"/>
  <c r="G1683" i="11"/>
  <c r="G1812" i="11"/>
  <c r="G1750" i="11"/>
  <c r="G1905" i="11"/>
  <c r="G1650" i="11"/>
  <c r="G1862" i="11"/>
  <c r="G1780" i="11"/>
  <c r="G2531" i="11"/>
  <c r="G2414" i="11"/>
  <c r="G1717" i="11"/>
  <c r="G1845" i="11"/>
  <c r="G1973" i="11"/>
  <c r="G1864" i="11"/>
  <c r="G2318" i="11"/>
  <c r="G2385" i="11"/>
  <c r="G2620" i="11"/>
  <c r="G2713" i="11"/>
  <c r="G2834" i="11"/>
  <c r="G3163" i="11"/>
  <c r="G2840" i="11"/>
  <c r="G2984" i="11"/>
  <c r="G3032" i="11"/>
  <c r="G3139" i="11"/>
  <c r="G3267" i="11"/>
  <c r="G3427" i="11"/>
  <c r="G2899" i="11"/>
  <c r="G2910" i="11"/>
  <c r="G3038" i="11"/>
  <c r="G2919" i="11"/>
  <c r="G3628" i="11"/>
  <c r="G3366" i="11"/>
  <c r="G3643" i="11"/>
  <c r="G3468" i="11"/>
  <c r="G3393" i="11"/>
  <c r="G3100" i="11"/>
  <c r="G3228" i="11"/>
  <c r="G3895" i="11"/>
  <c r="G4023" i="11"/>
  <c r="G3461" i="11"/>
  <c r="G3717" i="11"/>
  <c r="G3686" i="11"/>
  <c r="G3814" i="11"/>
  <c r="G3942" i="11"/>
  <c r="G4006" i="11"/>
  <c r="G4113" i="11"/>
  <c r="G4290" i="11"/>
  <c r="G4221" i="11"/>
  <c r="G4349" i="11"/>
  <c r="G4232" i="11"/>
  <c r="G4360" i="11"/>
  <c r="G4361" i="11"/>
  <c r="G4433" i="11"/>
  <c r="G4244" i="11"/>
  <c r="G4372" i="11"/>
  <c r="G4846" i="11"/>
  <c r="G4645" i="11"/>
  <c r="G4614" i="11"/>
  <c r="G4825" i="11"/>
  <c r="G4953" i="11"/>
  <c r="G4980" i="11"/>
  <c r="G5127" i="11"/>
  <c r="G4850" i="11"/>
  <c r="G5487" i="11"/>
  <c r="G5154" i="11"/>
  <c r="G5536" i="11"/>
  <c r="G5782" i="11"/>
  <c r="G5349" i="11"/>
  <c r="G5477" i="11"/>
  <c r="G5622" i="11"/>
  <c r="G5249" i="11"/>
  <c r="G5673" i="11"/>
  <c r="G5801" i="11"/>
  <c r="G5756" i="11"/>
  <c r="G5722" i="11"/>
  <c r="G6024" i="11"/>
  <c r="G5741" i="11"/>
  <c r="G6272" i="11"/>
  <c r="G6050" i="11"/>
  <c r="G6099" i="11"/>
  <c r="G5966" i="11"/>
  <c r="G6082" i="11"/>
  <c r="G6387" i="11"/>
  <c r="G6442" i="11"/>
  <c r="G6202" i="11"/>
  <c r="G6330" i="11"/>
  <c r="G6830" i="11"/>
  <c r="G6562" i="11"/>
  <c r="G6453" i="11"/>
  <c r="G6581" i="11"/>
  <c r="G6750" i="11"/>
  <c r="G6584" i="11"/>
  <c r="G6659" i="11"/>
  <c r="G6910" i="11"/>
  <c r="G6585" i="11"/>
  <c r="G7142" i="11"/>
  <c r="G6785" i="11"/>
  <c r="G6900" i="11"/>
  <c r="G6960" i="11"/>
  <c r="G6786" i="11"/>
  <c r="G6917" i="11"/>
  <c r="G7043" i="11"/>
  <c r="G7278" i="11"/>
  <c r="G7114" i="11"/>
  <c r="G7305" i="11"/>
  <c r="G7028" i="11"/>
  <c r="G7284" i="11"/>
  <c r="G7258" i="11"/>
  <c r="G7495" i="11"/>
  <c r="G7684" i="11"/>
  <c r="G7625" i="11"/>
  <c r="G7538" i="11"/>
  <c r="G7947" i="11"/>
  <c r="G7682" i="11"/>
  <c r="G7664" i="11"/>
  <c r="G7899" i="11"/>
  <c r="G7864" i="11"/>
  <c r="G7867" i="11"/>
  <c r="G8003" i="11"/>
  <c r="G8006" i="11"/>
  <c r="G8065" i="11"/>
  <c r="G7993" i="11"/>
  <c r="G7978" i="11"/>
  <c r="G7901" i="11"/>
  <c r="G8276" i="11"/>
  <c r="G8247" i="11"/>
  <c r="G8300" i="11"/>
  <c r="G8028" i="11"/>
  <c r="G8100" i="11"/>
  <c r="G8157" i="11"/>
  <c r="G8149" i="11"/>
  <c r="G8366" i="11"/>
  <c r="G8314" i="11"/>
  <c r="G8399" i="11"/>
  <c r="G8664" i="11"/>
  <c r="G8535" i="11"/>
  <c r="G8691" i="11"/>
  <c r="G8617" i="11"/>
  <c r="G8687" i="11"/>
  <c r="G29" i="11"/>
  <c r="G301" i="11"/>
  <c r="G713" i="11"/>
  <c r="G876" i="11"/>
  <c r="G698" i="11"/>
  <c r="G805" i="11"/>
  <c r="G933" i="11"/>
  <c r="G414" i="11"/>
  <c r="G543" i="11"/>
  <c r="G1410" i="11"/>
  <c r="G1485" i="11"/>
  <c r="G782" i="11"/>
  <c r="G1038" i="11"/>
  <c r="G1166" i="11"/>
  <c r="G1411" i="11"/>
  <c r="G1073" i="11"/>
  <c r="G1473" i="11"/>
  <c r="G1386" i="11"/>
  <c r="G728" i="11"/>
  <c r="G1870" i="11"/>
  <c r="G1361" i="11"/>
  <c r="G1443" i="11"/>
  <c r="G1554" i="11"/>
  <c r="G1461" i="11"/>
  <c r="G1698" i="11"/>
  <c r="G1521" i="11"/>
  <c r="G1806" i="11"/>
  <c r="G1724" i="11"/>
  <c r="G2038" i="11"/>
  <c r="G1676" i="11"/>
  <c r="G1240" i="11"/>
  <c r="G1368" i="11"/>
  <c r="G2274" i="11"/>
  <c r="G2356" i="11"/>
  <c r="G2326" i="11"/>
  <c r="G2712" i="11"/>
  <c r="G2388" i="11"/>
  <c r="G2763" i="11"/>
  <c r="G2524" i="11"/>
  <c r="G3157" i="11"/>
  <c r="G3786" i="11"/>
  <c r="G2579" i="11"/>
  <c r="G2907" i="11"/>
  <c r="G3313" i="11"/>
  <c r="G2918" i="11"/>
  <c r="G3046" i="11"/>
  <c r="G3337" i="11"/>
  <c r="G3345" i="11"/>
  <c r="G3496" i="11"/>
  <c r="G3625" i="11"/>
  <c r="G3650" i="11"/>
  <c r="G3636" i="11"/>
  <c r="G3401" i="11"/>
  <c r="G4215" i="11"/>
  <c r="G4178" i="11"/>
  <c r="G3903" i="11"/>
  <c r="G4037" i="11"/>
  <c r="G4044" i="11"/>
  <c r="G3597" i="11"/>
  <c r="G3725" i="11"/>
  <c r="G3968" i="11"/>
  <c r="G3822" i="11"/>
  <c r="G4322" i="11"/>
  <c r="G4101" i="11"/>
  <c r="G4357" i="11"/>
  <c r="G4647" i="11"/>
  <c r="G4480" i="11"/>
  <c r="G4668" i="11"/>
  <c r="G4240" i="11"/>
  <c r="G4368" i="11"/>
  <c r="G4636" i="11"/>
  <c r="G4083" i="11"/>
  <c r="G4455" i="11"/>
  <c r="G4369" i="11"/>
  <c r="G4380" i="11"/>
  <c r="G4493" i="11"/>
  <c r="G4271" i="11"/>
  <c r="G4767" i="11"/>
  <c r="G4653" i="11"/>
  <c r="G4851" i="11"/>
  <c r="G4494" i="11"/>
  <c r="G4724" i="11"/>
  <c r="G4988" i="11"/>
  <c r="G5034" i="11"/>
  <c r="G5162" i="11"/>
  <c r="G5290" i="11"/>
  <c r="G5418" i="11"/>
  <c r="G5560" i="11"/>
  <c r="G5614" i="11"/>
  <c r="G5357" i="11"/>
  <c r="G5485" i="11"/>
  <c r="G5257" i="11"/>
  <c r="G5896" i="11"/>
  <c r="G5809" i="11"/>
  <c r="G5999" i="11"/>
  <c r="G5764" i="11"/>
  <c r="G5730" i="11"/>
  <c r="G5749" i="11"/>
  <c r="G5855" i="11"/>
  <c r="G6246" i="11"/>
  <c r="G6005" i="11"/>
  <c r="G6254" i="11"/>
  <c r="G5955" i="11"/>
  <c r="G6441" i="11"/>
  <c r="G5974" i="11"/>
  <c r="G6474" i="11"/>
  <c r="G6131" i="11"/>
  <c r="G6390" i="11"/>
  <c r="G6209" i="11"/>
  <c r="G6337" i="11"/>
  <c r="G6490" i="11"/>
  <c r="G6220" i="11"/>
  <c r="G6338" i="11"/>
  <c r="G6461" i="11"/>
  <c r="G6589" i="11"/>
  <c r="G6592" i="11"/>
  <c r="G7027" i="11"/>
  <c r="G6966" i="11"/>
  <c r="G6794" i="11"/>
  <c r="G7073" i="11"/>
  <c r="G7046" i="11"/>
  <c r="G7283" i="11"/>
  <c r="G7435" i="11"/>
  <c r="G7209" i="11"/>
  <c r="G7336" i="11"/>
  <c r="G7292" i="11"/>
  <c r="G7303" i="11"/>
  <c r="G7095" i="11"/>
  <c r="G7266" i="11"/>
  <c r="G7351" i="11"/>
  <c r="G7571" i="11"/>
  <c r="G7633" i="11"/>
  <c r="G7535" i="11"/>
  <c r="G7800" i="11"/>
  <c r="G7875" i="11"/>
  <c r="G8037" i="11"/>
  <c r="G8014" i="11"/>
  <c r="G8001" i="11"/>
  <c r="G8026" i="11"/>
  <c r="G8088" i="11"/>
  <c r="G7909" i="11"/>
  <c r="G8304" i="11"/>
  <c r="G8322" i="11"/>
  <c r="G8222" i="11"/>
  <c r="G8425" i="11"/>
  <c r="G8510" i="11"/>
  <c r="G8407" i="11"/>
  <c r="G8354" i="11"/>
  <c r="G8589" i="11"/>
  <c r="G8515" i="11"/>
  <c r="G8571" i="11"/>
  <c r="G8590" i="11"/>
  <c r="G8695" i="11"/>
  <c r="G989" i="11"/>
  <c r="G746" i="11"/>
  <c r="G1007" i="11"/>
  <c r="G21" i="11"/>
  <c r="G1273" i="11"/>
  <c r="G579" i="11"/>
  <c r="G716" i="11"/>
  <c r="G701" i="11"/>
  <c r="G107" i="11"/>
  <c r="G422" i="11"/>
  <c r="G810" i="11"/>
  <c r="G662" i="11"/>
  <c r="G1046" i="11"/>
  <c r="G1174" i="11"/>
  <c r="G1081" i="11"/>
  <c r="G1349" i="11"/>
  <c r="G2001" i="11"/>
  <c r="G736" i="11"/>
  <c r="G1639" i="11"/>
  <c r="G1438" i="11"/>
  <c r="G1501" i="11"/>
  <c r="G1233" i="11"/>
  <c r="G1446" i="11"/>
  <c r="G2123" i="11"/>
  <c r="G1926" i="11"/>
  <c r="G2049" i="11"/>
  <c r="G1790" i="11"/>
  <c r="G1937" i="11"/>
  <c r="G1942" i="11"/>
  <c r="G2110" i="11"/>
  <c r="G1504" i="11"/>
  <c r="G2776" i="11"/>
  <c r="G1898" i="11"/>
  <c r="G2430" i="11"/>
  <c r="G2676" i="11"/>
  <c r="G1880" i="11"/>
  <c r="G2585" i="11"/>
  <c r="G2842" i="11"/>
  <c r="G2532" i="11"/>
  <c r="G2848" i="11"/>
  <c r="G3444" i="11"/>
  <c r="G3043" i="11"/>
  <c r="G3323" i="11"/>
  <c r="G2542" i="11"/>
  <c r="G2670" i="11"/>
  <c r="G2798" i="11"/>
  <c r="G2926" i="11"/>
  <c r="G3347" i="11"/>
  <c r="G2807" i="11"/>
  <c r="G3355" i="11"/>
  <c r="G3826" i="11"/>
  <c r="G3409" i="11"/>
  <c r="G3892" i="11"/>
  <c r="G3783" i="11"/>
  <c r="G3911" i="11"/>
  <c r="G4050" i="11"/>
  <c r="G4561" i="11"/>
  <c r="G4109" i="11"/>
  <c r="G4237" i="11"/>
  <c r="G4365" i="11"/>
  <c r="G4248" i="11"/>
  <c r="G4376" i="11"/>
  <c r="G4249" i="11"/>
  <c r="G4377" i="11"/>
  <c r="G4388" i="11"/>
  <c r="G4496" i="11"/>
  <c r="G4546" i="11"/>
  <c r="G4674" i="11"/>
  <c r="G4833" i="11"/>
  <c r="G4661" i="11"/>
  <c r="G4502" i="11"/>
  <c r="G4630" i="11"/>
  <c r="G4835" i="11"/>
  <c r="G5455" i="11"/>
  <c r="G4969" i="11"/>
  <c r="G5116" i="11"/>
  <c r="G5319" i="11"/>
  <c r="G4996" i="11"/>
  <c r="G5145" i="11"/>
  <c r="G5426" i="11"/>
  <c r="G5365" i="11"/>
  <c r="G5493" i="11"/>
  <c r="G5611" i="11"/>
  <c r="G5817" i="11"/>
  <c r="G5772" i="11"/>
  <c r="G5610" i="11"/>
  <c r="G5738" i="11"/>
  <c r="G5757" i="11"/>
  <c r="G6280" i="11"/>
  <c r="G5963" i="11"/>
  <c r="G6103" i="11"/>
  <c r="G5982" i="11"/>
  <c r="G6267" i="11"/>
  <c r="G6393" i="11"/>
  <c r="G6378" i="11"/>
  <c r="G6218" i="11"/>
  <c r="G6578" i="11"/>
  <c r="G6469" i="11"/>
  <c r="G6597" i="11"/>
  <c r="G6790" i="11"/>
  <c r="G6438" i="11"/>
  <c r="G6593" i="11"/>
  <c r="G6348" i="11"/>
  <c r="G6802" i="11"/>
  <c r="G7253" i="11"/>
  <c r="G7049" i="11"/>
  <c r="G7182" i="11"/>
  <c r="G7386" i="11"/>
  <c r="G7319" i="11"/>
  <c r="G7044" i="11"/>
  <c r="G7274" i="11"/>
  <c r="G7520" i="11"/>
  <c r="G7752" i="11"/>
  <c r="G7534" i="11"/>
  <c r="G7726" i="11"/>
  <c r="G7426" i="11"/>
  <c r="G7698" i="11"/>
  <c r="G7952" i="11"/>
  <c r="G7762" i="11"/>
  <c r="G7883" i="11"/>
  <c r="G7742" i="11"/>
  <c r="G7870" i="11"/>
  <c r="G7801" i="11"/>
  <c r="G8025" i="11"/>
  <c r="G8009" i="11"/>
  <c r="G7903" i="11"/>
  <c r="G7986" i="11"/>
  <c r="G7917" i="11"/>
  <c r="G8291" i="11"/>
  <c r="G8167" i="11"/>
  <c r="G8111" i="11"/>
  <c r="G8117" i="11"/>
  <c r="G8330" i="11"/>
  <c r="G8380" i="11"/>
  <c r="G8526" i="11"/>
  <c r="G8415" i="11"/>
  <c r="G8488" i="11"/>
  <c r="G8720" i="11"/>
  <c r="G8523" i="11"/>
  <c r="G8562" i="11"/>
  <c r="G8579" i="11"/>
  <c r="G8707" i="11"/>
  <c r="G8761" i="11"/>
  <c r="G57" i="11"/>
  <c r="G317" i="11"/>
  <c r="G823" i="11"/>
  <c r="G430" i="11"/>
  <c r="G1182" i="11"/>
  <c r="G1308" i="11"/>
  <c r="G1419" i="11"/>
  <c r="G1664" i="11"/>
  <c r="G1128" i="11"/>
  <c r="G1822" i="11"/>
  <c r="G2225" i="11"/>
  <c r="G1670" i="11"/>
  <c r="G1734" i="11"/>
  <c r="G2025" i="11"/>
  <c r="G2182" i="11"/>
  <c r="G1649" i="11"/>
  <c r="G2034" i="11"/>
  <c r="G1613" i="11"/>
  <c r="G2559" i="11"/>
  <c r="G2214" i="11"/>
  <c r="G2422" i="11"/>
  <c r="G2786" i="11"/>
  <c r="G2637" i="11"/>
  <c r="G2732" i="11"/>
  <c r="G2677" i="11"/>
  <c r="G2812" i="11"/>
  <c r="G2626" i="11"/>
  <c r="G3353" i="11"/>
  <c r="G3330" i="11"/>
  <c r="G2934" i="11"/>
  <c r="G3354" i="11"/>
  <c r="G2815" i="11"/>
  <c r="G3362" i="11"/>
  <c r="G3438" i="11"/>
  <c r="G3390" i="11"/>
  <c r="G3675" i="11"/>
  <c r="G3417" i="11"/>
  <c r="G3124" i="11"/>
  <c r="G3252" i="11"/>
  <c r="G4121" i="11"/>
  <c r="G3919" i="11"/>
  <c r="G3485" i="11"/>
  <c r="G3600" i="11"/>
  <c r="G3728" i="11"/>
  <c r="G3856" i="11"/>
  <c r="G4373" i="11"/>
  <c r="G4128" i="11"/>
  <c r="G4256" i="11"/>
  <c r="G4384" i="11"/>
  <c r="G4615" i="11"/>
  <c r="G4396" i="11"/>
  <c r="G4499" i="11"/>
  <c r="G4682" i="11"/>
  <c r="G4669" i="11"/>
  <c r="G4950" i="11"/>
  <c r="G4718" i="11"/>
  <c r="G4510" i="11"/>
  <c r="G4638" i="11"/>
  <c r="G4748" i="11"/>
  <c r="G5004" i="11"/>
  <c r="G5159" i="11"/>
  <c r="G4874" i="11"/>
  <c r="G5050" i="11"/>
  <c r="G5178" i="11"/>
  <c r="G5434" i="11"/>
  <c r="G5373" i="11"/>
  <c r="G5501" i="11"/>
  <c r="G5619" i="11"/>
  <c r="G5774" i="11"/>
  <c r="G5273" i="11"/>
  <c r="G6056" i="11"/>
  <c r="G5697" i="11"/>
  <c r="G5780" i="11"/>
  <c r="G5832" i="11"/>
  <c r="G5746" i="11"/>
  <c r="G5765" i="11"/>
  <c r="G5865" i="11"/>
  <c r="G6117" i="11"/>
  <c r="G6310" i="11"/>
  <c r="G6128" i="11"/>
  <c r="G5990" i="11"/>
  <c r="G6408" i="11"/>
  <c r="G6275" i="11"/>
  <c r="G6466" i="11"/>
  <c r="G6225" i="11"/>
  <c r="G6226" i="11"/>
  <c r="G6477" i="11"/>
  <c r="G6600" i="11"/>
  <c r="G6480" i="11"/>
  <c r="G6796" i="11"/>
  <c r="G6681" i="11"/>
  <c r="G6809" i="11"/>
  <c r="G6942" i="11"/>
  <c r="G6922" i="11"/>
  <c r="G6810" i="11"/>
  <c r="G6946" i="11"/>
  <c r="G6949" i="11"/>
  <c r="G6661" i="11"/>
  <c r="G7195" i="11"/>
  <c r="G7219" i="11"/>
  <c r="G7123" i="11"/>
  <c r="G7313" i="11"/>
  <c r="G6989" i="11"/>
  <c r="G7133" i="11"/>
  <c r="G7194" i="11"/>
  <c r="G7170" i="11"/>
  <c r="G7416" i="11"/>
  <c r="G7345" i="11"/>
  <c r="G7052" i="11"/>
  <c r="G7314" i="11"/>
  <c r="G7317" i="11"/>
  <c r="G7282" i="11"/>
  <c r="G7367" i="11"/>
  <c r="G7587" i="11"/>
  <c r="G7434" i="11"/>
  <c r="G7562" i="11"/>
  <c r="G7845" i="11"/>
  <c r="G7834" i="11"/>
  <c r="G7734" i="11"/>
  <c r="G7866" i="11"/>
  <c r="G7916" i="11"/>
  <c r="G7930" i="11"/>
  <c r="G7888" i="11"/>
  <c r="G7878" i="11"/>
  <c r="G7809" i="11"/>
  <c r="G8019" i="11"/>
  <c r="G7902" i="11"/>
  <c r="G8034" i="11"/>
  <c r="G8017" i="11"/>
  <c r="G8316" i="11"/>
  <c r="G8284" i="11"/>
  <c r="G8220" i="11"/>
  <c r="G8430" i="11"/>
  <c r="G8395" i="11"/>
  <c r="G8110" i="11"/>
  <c r="G8388" i="11"/>
  <c r="G8423" i="11"/>
  <c r="G8612" i="11"/>
  <c r="G8559" i="11"/>
  <c r="G8715" i="11"/>
  <c r="G957" i="11"/>
  <c r="G975" i="11"/>
  <c r="G740" i="11"/>
  <c r="G325" i="11"/>
  <c r="G1082" i="11"/>
  <c r="G438" i="11"/>
  <c r="G1062" i="11"/>
  <c r="G1190" i="11"/>
  <c r="G1590" i="11"/>
  <c r="G1097" i="11"/>
  <c r="G1267" i="11"/>
  <c r="G1420" i="11"/>
  <c r="G1385" i="11"/>
  <c r="G1136" i="11"/>
  <c r="G1624" i="11"/>
  <c r="G1841" i="11"/>
  <c r="G1517" i="11"/>
  <c r="G1452" i="11"/>
  <c r="G1564" i="11"/>
  <c r="G1950" i="11"/>
  <c r="G1630" i="11"/>
  <c r="G1619" i="11"/>
  <c r="G1520" i="11"/>
  <c r="G1786" i="11"/>
  <c r="G2170" i="11"/>
  <c r="G2408" i="11"/>
  <c r="G2512" i="11"/>
  <c r="G2520" i="11"/>
  <c r="G2850" i="11"/>
  <c r="G2986" i="11"/>
  <c r="G2549" i="11"/>
  <c r="G2599" i="11"/>
  <c r="G2856" i="11"/>
  <c r="G3106" i="11"/>
  <c r="G3209" i="11"/>
  <c r="G2686" i="11"/>
  <c r="G2942" i="11"/>
  <c r="G3079" i="11"/>
  <c r="G2695" i="11"/>
  <c r="G2951" i="11"/>
  <c r="G3523" i="11"/>
  <c r="G3657" i="11"/>
  <c r="G3142" i="11"/>
  <c r="G3270" i="11"/>
  <c r="G3398" i="11"/>
  <c r="G3682" i="11"/>
  <c r="G3505" i="11"/>
  <c r="G3668" i="11"/>
  <c r="G3564" i="11"/>
  <c r="G3495" i="11"/>
  <c r="G3799" i="11"/>
  <c r="G3927" i="11"/>
  <c r="G4068" i="11"/>
  <c r="G4605" i="11"/>
  <c r="G3718" i="11"/>
  <c r="G3958" i="11"/>
  <c r="G4022" i="11"/>
  <c r="G4145" i="11"/>
  <c r="G4676" i="11"/>
  <c r="G4381" i="11"/>
  <c r="G4264" i="11"/>
  <c r="G4392" i="11"/>
  <c r="G4660" i="11"/>
  <c r="G4235" i="11"/>
  <c r="G4472" i="11"/>
  <c r="G4102" i="11"/>
  <c r="G4385" i="11"/>
  <c r="G4450" i="11"/>
  <c r="G4520" i="11"/>
  <c r="G4276" i="11"/>
  <c r="G4404" i="11"/>
  <c r="G4295" i="11"/>
  <c r="G4690" i="11"/>
  <c r="G4843" i="11"/>
  <c r="G4677" i="11"/>
  <c r="G4817" i="11"/>
  <c r="G5463" i="11"/>
  <c r="G4985" i="11"/>
  <c r="G4756" i="11"/>
  <c r="G5012" i="11"/>
  <c r="G5383" i="11"/>
  <c r="G5758" i="11"/>
  <c r="G5058" i="11"/>
  <c r="G5186" i="11"/>
  <c r="G5314" i="11"/>
  <c r="G5592" i="11"/>
  <c r="G5381" i="11"/>
  <c r="G5509" i="11"/>
  <c r="G5646" i="11"/>
  <c r="G5660" i="11"/>
  <c r="G5788" i="11"/>
  <c r="G5903" i="11"/>
  <c r="G5754" i="11"/>
  <c r="G6048" i="11"/>
  <c r="G5645" i="11"/>
  <c r="G5773" i="11"/>
  <c r="G6238" i="11"/>
  <c r="G5954" i="11"/>
  <c r="G5851" i="11"/>
  <c r="G5998" i="11"/>
  <c r="G6335" i="11"/>
  <c r="G6418" i="11"/>
  <c r="G6105" i="11"/>
  <c r="G6355" i="11"/>
  <c r="G6482" i="11"/>
  <c r="G6724" i="11"/>
  <c r="G6894" i="11"/>
  <c r="G6603" i="11"/>
  <c r="G6488" i="11"/>
  <c r="G6640" i="11"/>
  <c r="G6454" i="11"/>
  <c r="G6364" i="11"/>
  <c r="G6817" i="11"/>
  <c r="G6818" i="11"/>
  <c r="G6952" i="11"/>
  <c r="G7206" i="11"/>
  <c r="G7162" i="11"/>
  <c r="G7396" i="11"/>
  <c r="G7420" i="11"/>
  <c r="G7333" i="11"/>
  <c r="G7233" i="11"/>
  <c r="G7348" i="11"/>
  <c r="G7060" i="11"/>
  <c r="G7328" i="11"/>
  <c r="G7290" i="11"/>
  <c r="G7472" i="11"/>
  <c r="G7702" i="11"/>
  <c r="G7671" i="11"/>
  <c r="G7442" i="11"/>
  <c r="G7570" i="11"/>
  <c r="G7779" i="11"/>
  <c r="G7886" i="11"/>
  <c r="G7817" i="11"/>
  <c r="G7910" i="11"/>
  <c r="G8050" i="11"/>
  <c r="G8035" i="11"/>
  <c r="G7919" i="11"/>
  <c r="G7994" i="11"/>
  <c r="G8299" i="11"/>
  <c r="G8128" i="11"/>
  <c r="G8223" i="11"/>
  <c r="G8186" i="11"/>
  <c r="G8441" i="11"/>
  <c r="G8406" i="11"/>
  <c r="G8336" i="11"/>
  <c r="G8431" i="11"/>
  <c r="G8504" i="11"/>
  <c r="G8543" i="11"/>
  <c r="G8544" i="11"/>
  <c r="G8764" i="11"/>
  <c r="G8719" i="11"/>
  <c r="G1197" i="11"/>
  <c r="G628" i="11"/>
  <c r="G965" i="11"/>
  <c r="G446" i="11"/>
  <c r="G1755" i="11"/>
  <c r="G1070" i="11"/>
  <c r="G1481" i="11"/>
  <c r="G1206" i="11"/>
  <c r="G1582" i="11"/>
  <c r="G1867" i="11"/>
  <c r="G1314" i="11"/>
  <c r="G1574" i="11"/>
  <c r="G1553" i="11"/>
  <c r="G1687" i="11"/>
  <c r="G2145" i="11"/>
  <c r="G2054" i="11"/>
  <c r="G2333" i="11"/>
  <c r="G1794" i="11"/>
  <c r="G1922" i="11"/>
  <c r="G2178" i="11"/>
  <c r="G2411" i="11"/>
  <c r="G1629" i="11"/>
  <c r="G1776" i="11"/>
  <c r="G1904" i="11"/>
  <c r="G2032" i="11"/>
  <c r="G2230" i="11"/>
  <c r="G2748" i="11"/>
  <c r="G2643" i="11"/>
  <c r="G3547" i="11"/>
  <c r="G3063" i="11"/>
  <c r="G3194" i="11"/>
  <c r="G3333" i="11"/>
  <c r="G3234" i="11"/>
  <c r="G2566" i="11"/>
  <c r="G2950" i="11"/>
  <c r="G2953" i="11"/>
  <c r="G2703" i="11"/>
  <c r="G2831" i="11"/>
  <c r="G2959" i="11"/>
  <c r="G3526" i="11"/>
  <c r="G3150" i="11"/>
  <c r="G3278" i="11"/>
  <c r="G3406" i="11"/>
  <c r="G3508" i="11"/>
  <c r="G3434" i="11"/>
  <c r="G3140" i="11"/>
  <c r="G3268" i="11"/>
  <c r="G3807" i="11"/>
  <c r="G3935" i="11"/>
  <c r="G4082" i="11"/>
  <c r="G3629" i="11"/>
  <c r="G3757" i="11"/>
  <c r="G4497" i="11"/>
  <c r="G4133" i="11"/>
  <c r="G4261" i="11"/>
  <c r="G4389" i="11"/>
  <c r="G4272" i="11"/>
  <c r="G4400" i="11"/>
  <c r="G4115" i="11"/>
  <c r="G4523" i="11"/>
  <c r="G4412" i="11"/>
  <c r="G4698" i="11"/>
  <c r="G4685" i="11"/>
  <c r="G4526" i="11"/>
  <c r="G5148" i="11"/>
  <c r="G4764" i="11"/>
  <c r="G5020" i="11"/>
  <c r="G5177" i="11"/>
  <c r="G5375" i="11"/>
  <c r="G5223" i="11"/>
  <c r="G5066" i="11"/>
  <c r="G5194" i="11"/>
  <c r="G5450" i="11"/>
  <c r="G5389" i="11"/>
  <c r="G5517" i="11"/>
  <c r="G5814" i="11"/>
  <c r="G5289" i="11"/>
  <c r="G5668" i="11"/>
  <c r="G5796" i="11"/>
  <c r="G5864" i="11"/>
  <c r="G5762" i="11"/>
  <c r="G5824" i="11"/>
  <c r="G5653" i="11"/>
  <c r="G5781" i="11"/>
  <c r="G6111" i="11"/>
  <c r="G5987" i="11"/>
  <c r="G6006" i="11"/>
  <c r="G6124" i="11"/>
  <c r="G6367" i="11"/>
  <c r="G6358" i="11"/>
  <c r="G6242" i="11"/>
  <c r="G6493" i="11"/>
  <c r="G6606" i="11"/>
  <c r="G6496" i="11"/>
  <c r="G6643" i="11"/>
  <c r="G6742" i="11"/>
  <c r="G6686" i="11"/>
  <c r="G6462" i="11"/>
  <c r="G6825" i="11"/>
  <c r="G6919" i="11"/>
  <c r="G6615" i="11"/>
  <c r="G6826" i="11"/>
  <c r="G6923" i="11"/>
  <c r="G7344" i="11"/>
  <c r="G7101" i="11"/>
  <c r="G7139" i="11"/>
  <c r="G6995" i="11"/>
  <c r="G7149" i="11"/>
  <c r="G7430" i="11"/>
  <c r="G7241" i="11"/>
  <c r="G7331" i="11"/>
  <c r="G7298" i="11"/>
  <c r="G7475" i="11"/>
  <c r="G7383" i="11"/>
  <c r="G7603" i="11"/>
  <c r="G7450" i="11"/>
  <c r="G7578" i="11"/>
  <c r="G7711" i="11"/>
  <c r="G7722" i="11"/>
  <c r="G7874" i="11"/>
  <c r="G7825" i="11"/>
  <c r="G8043" i="11"/>
  <c r="G8038" i="11"/>
  <c r="G8156" i="11"/>
  <c r="G8226" i="11"/>
  <c r="G8194" i="11"/>
  <c r="G8520" i="11"/>
  <c r="G8287" i="11"/>
  <c r="G8414" i="11"/>
  <c r="G8486" i="11"/>
  <c r="G8393" i="11"/>
  <c r="G8439" i="11"/>
  <c r="G8592" i="11"/>
  <c r="G8386" i="11"/>
  <c r="G8744" i="11"/>
  <c r="G8621" i="11"/>
  <c r="G8656" i="11"/>
  <c r="G925" i="11"/>
  <c r="G539" i="11"/>
  <c r="G943" i="11"/>
  <c r="G731" i="11"/>
  <c r="G454" i="11"/>
  <c r="G748" i="11"/>
  <c r="G1078" i="11"/>
  <c r="G1204" i="11"/>
  <c r="G1209" i="11"/>
  <c r="G1966" i="11"/>
  <c r="G768" i="11"/>
  <c r="G1533" i="11"/>
  <c r="G1600" i="11"/>
  <c r="G1647" i="11"/>
  <c r="G1964" i="11"/>
  <c r="G2265" i="11"/>
  <c r="G1855" i="11"/>
  <c r="G2009" i="11"/>
  <c r="G2190" i="11"/>
  <c r="G2121" i="11"/>
  <c r="G2065" i="11"/>
  <c r="G2257" i="11"/>
  <c r="G1280" i="11"/>
  <c r="G1536" i="11"/>
  <c r="G1802" i="11"/>
  <c r="G2058" i="11"/>
  <c r="G2186" i="11"/>
  <c r="G2314" i="11"/>
  <c r="G1765" i="11"/>
  <c r="G2021" i="11"/>
  <c r="G2602" i="11"/>
  <c r="G1912" i="11"/>
  <c r="G2438" i="11"/>
  <c r="G2563" i="11"/>
  <c r="G2657" i="11"/>
  <c r="G2858" i="11"/>
  <c r="G2569" i="11"/>
  <c r="G3197" i="11"/>
  <c r="G2819" i="11"/>
  <c r="G3237" i="11"/>
  <c r="G2830" i="11"/>
  <c r="G2958" i="11"/>
  <c r="G3386" i="11"/>
  <c r="G3529" i="11"/>
  <c r="G3414" i="11"/>
  <c r="G3707" i="11"/>
  <c r="G3511" i="11"/>
  <c r="G3574" i="11"/>
  <c r="G4043" i="11"/>
  <c r="G3815" i="11"/>
  <c r="G3943" i="11"/>
  <c r="G3765" i="11"/>
  <c r="G4191" i="11"/>
  <c r="G3966" i="11"/>
  <c r="G4141" i="11"/>
  <c r="G4397" i="11"/>
  <c r="G4552" i="11"/>
  <c r="G4280" i="11"/>
  <c r="G4408" i="11"/>
  <c r="G4528" i="11"/>
  <c r="G4492" i="11"/>
  <c r="G4281" i="11"/>
  <c r="G4393" i="11"/>
  <c r="G4420" i="11"/>
  <c r="G4623" i="11"/>
  <c r="G4800" i="11"/>
  <c r="G4706" i="11"/>
  <c r="G4693" i="11"/>
  <c r="G4827" i="11"/>
  <c r="G4915" i="11"/>
  <c r="G4534" i="11"/>
  <c r="G5001" i="11"/>
  <c r="G4772" i="11"/>
  <c r="G5028" i="11"/>
  <c r="G5191" i="11"/>
  <c r="G4813" i="11"/>
  <c r="G5202" i="11"/>
  <c r="G5397" i="11"/>
  <c r="G5520" i="11"/>
  <c r="G5676" i="11"/>
  <c r="G5804" i="11"/>
  <c r="G6311" i="11"/>
  <c r="G5642" i="11"/>
  <c r="G5770" i="11"/>
  <c r="G5661" i="11"/>
  <c r="G5789" i="11"/>
  <c r="G6015" i="11"/>
  <c r="G5970" i="11"/>
  <c r="G6114" i="11"/>
  <c r="G6342" i="11"/>
  <c r="G6160" i="11"/>
  <c r="G6262" i="11"/>
  <c r="G5867" i="11"/>
  <c r="G6014" i="11"/>
  <c r="G6424" i="11"/>
  <c r="G6299" i="11"/>
  <c r="G6361" i="11"/>
  <c r="G6122" i="11"/>
  <c r="G6250" i="11"/>
  <c r="G6621" i="11"/>
  <c r="G6763" i="11"/>
  <c r="G6699" i="11"/>
  <c r="G6501" i="11"/>
  <c r="G6609" i="11"/>
  <c r="G6504" i="11"/>
  <c r="G6646" i="11"/>
  <c r="G6470" i="11"/>
  <c r="G7016" i="11"/>
  <c r="G6751" i="11"/>
  <c r="G6834" i="11"/>
  <c r="G6926" i="11"/>
  <c r="G7019" i="11"/>
  <c r="G7104" i="11"/>
  <c r="G7203" i="11"/>
  <c r="G7378" i="11"/>
  <c r="G7339" i="11"/>
  <c r="G7354" i="11"/>
  <c r="G7076" i="11"/>
  <c r="G7204" i="11"/>
  <c r="G7611" i="11"/>
  <c r="G7417" i="11"/>
  <c r="G7545" i="11"/>
  <c r="G7458" i="11"/>
  <c r="G7586" i="11"/>
  <c r="G7738" i="11"/>
  <c r="G7712" i="11"/>
  <c r="G7914" i="11"/>
  <c r="G7833" i="11"/>
  <c r="G8049" i="11"/>
  <c r="G8046" i="11"/>
  <c r="G7935" i="11"/>
  <c r="G8002" i="11"/>
  <c r="G8328" i="11"/>
  <c r="G8184" i="11"/>
  <c r="G8173" i="11"/>
  <c r="G8125" i="11"/>
  <c r="G8148" i="11"/>
  <c r="G8154" i="11"/>
  <c r="G8203" i="11"/>
  <c r="G8295" i="11"/>
  <c r="G8427" i="11"/>
  <c r="G8363" i="11"/>
  <c r="G8134" i="11"/>
  <c r="G8560" i="11"/>
  <c r="G8412" i="11"/>
  <c r="G8640" i="11"/>
  <c r="G8455" i="11"/>
  <c r="G8591" i="11"/>
  <c r="G940" i="11"/>
  <c r="G1074" i="11"/>
  <c r="G855" i="11"/>
  <c r="G983" i="11"/>
  <c r="G334" i="11"/>
  <c r="G462" i="11"/>
  <c r="G629" i="11"/>
  <c r="G751" i="11"/>
  <c r="G1457" i="11"/>
  <c r="G1623" i="11"/>
  <c r="G1739" i="11"/>
  <c r="G1212" i="11"/>
  <c r="G1032" i="11"/>
  <c r="G1160" i="11"/>
  <c r="G2011" i="11"/>
  <c r="G1891" i="11"/>
  <c r="G1301" i="11"/>
  <c r="G1465" i="11"/>
  <c r="G1707" i="11"/>
  <c r="G1592" i="11"/>
  <c r="G1977" i="11"/>
  <c r="G1809" i="11"/>
  <c r="G2281" i="11"/>
  <c r="G1569" i="11"/>
  <c r="G1711" i="11"/>
  <c r="G2273" i="11"/>
  <c r="G2194" i="11"/>
  <c r="G2667" i="11"/>
  <c r="G2048" i="11"/>
  <c r="G2491" i="11"/>
  <c r="G2477" i="11"/>
  <c r="G2737" i="11"/>
  <c r="G2613" i="11"/>
  <c r="G2764" i="11"/>
  <c r="G2330" i="11"/>
  <c r="G3069" i="11"/>
  <c r="G3200" i="11"/>
  <c r="G2955" i="11"/>
  <c r="G3360" i="11"/>
  <c r="G2838" i="11"/>
  <c r="G2966" i="11"/>
  <c r="G3321" i="11"/>
  <c r="G2975" i="11"/>
  <c r="G3089" i="11"/>
  <c r="G3689" i="11"/>
  <c r="G3714" i="11"/>
  <c r="G3514" i="11"/>
  <c r="G3700" i="11"/>
  <c r="G4175" i="11"/>
  <c r="G3156" i="11"/>
  <c r="G3284" i="11"/>
  <c r="G3585" i="11"/>
  <c r="G4266" i="11"/>
  <c r="G3567" i="11"/>
  <c r="G3823" i="11"/>
  <c r="G3951" i="11"/>
  <c r="G4100" i="11"/>
  <c r="G3517" i="11"/>
  <c r="G3773" i="11"/>
  <c r="G4035" i="11"/>
  <c r="G3632" i="11"/>
  <c r="G3760" i="11"/>
  <c r="G3614" i="11"/>
  <c r="G3870" i="11"/>
  <c r="G4405" i="11"/>
  <c r="G4555" i="11"/>
  <c r="G4160" i="11"/>
  <c r="G4288" i="11"/>
  <c r="G4416" i="11"/>
  <c r="G4531" i="11"/>
  <c r="G4259" i="11"/>
  <c r="G4387" i="11"/>
  <c r="G4428" i="11"/>
  <c r="G4777" i="11"/>
  <c r="G4714" i="11"/>
  <c r="G4870" i="11"/>
  <c r="G4701" i="11"/>
  <c r="G4923" i="11"/>
  <c r="G4766" i="11"/>
  <c r="G4881" i="11"/>
  <c r="G5407" i="11"/>
  <c r="G5031" i="11"/>
  <c r="G4906" i="11"/>
  <c r="G5082" i="11"/>
  <c r="G5210" i="11"/>
  <c r="G5466" i="11"/>
  <c r="G5678" i="11"/>
  <c r="G5405" i="11"/>
  <c r="G5305" i="11"/>
  <c r="G6078" i="11"/>
  <c r="G5684" i="11"/>
  <c r="G5812" i="11"/>
  <c r="G5650" i="11"/>
  <c r="G5960" i="11"/>
  <c r="G5669" i="11"/>
  <c r="G5797" i="11"/>
  <c r="G6302" i="11"/>
  <c r="G6270" i="11"/>
  <c r="G5875" i="11"/>
  <c r="G6003" i="11"/>
  <c r="G6022" i="11"/>
  <c r="G6129" i="11"/>
  <c r="G6624" i="11"/>
  <c r="G6381" i="11"/>
  <c r="G6612" i="11"/>
  <c r="G6512" i="11"/>
  <c r="G6649" i="11"/>
  <c r="G6844" i="11"/>
  <c r="G6478" i="11"/>
  <c r="G6632" i="11"/>
  <c r="G6694" i="11"/>
  <c r="G6828" i="11"/>
  <c r="G6388" i="11"/>
  <c r="G6713" i="11"/>
  <c r="G6841" i="11"/>
  <c r="G6954" i="11"/>
  <c r="G6759" i="11"/>
  <c r="G6714" i="11"/>
  <c r="G6842" i="11"/>
  <c r="G6982" i="11"/>
  <c r="G7122" i="11"/>
  <c r="G7107" i="11"/>
  <c r="G7155" i="11"/>
  <c r="G7444" i="11"/>
  <c r="G7257" i="11"/>
  <c r="G7387" i="11"/>
  <c r="G7212" i="11"/>
  <c r="G7488" i="11"/>
  <c r="G7619" i="11"/>
  <c r="G7644" i="11"/>
  <c r="G7553" i="11"/>
  <c r="G7718" i="11"/>
  <c r="G7594" i="11"/>
  <c r="G7837" i="11"/>
  <c r="G7741" i="11"/>
  <c r="G7667" i="11"/>
  <c r="G7751" i="11"/>
  <c r="G7882" i="11"/>
  <c r="G7841" i="11"/>
  <c r="G8368" i="11"/>
  <c r="G8320" i="11"/>
  <c r="G8068" i="11"/>
  <c r="G8248" i="11"/>
  <c r="G8211" i="11"/>
  <c r="G8331" i="11"/>
  <c r="G8075" i="11"/>
  <c r="G8303" i="11"/>
  <c r="G8456" i="11"/>
  <c r="G8402" i="11"/>
  <c r="G8373" i="11"/>
  <c r="G8728" i="11"/>
  <c r="G8575" i="11"/>
  <c r="G8747" i="11"/>
  <c r="G893" i="11"/>
  <c r="G17" i="11"/>
  <c r="G911" i="11"/>
  <c r="G625" i="11"/>
  <c r="G573" i="11"/>
  <c r="G330" i="11"/>
  <c r="G756" i="11"/>
  <c r="G1331" i="11"/>
  <c r="G1194" i="11"/>
  <c r="G342" i="11"/>
  <c r="G470" i="11"/>
  <c r="G1222" i="11"/>
  <c r="G754" i="11"/>
  <c r="G595" i="11"/>
  <c r="G1265" i="11"/>
  <c r="G1828" i="11"/>
  <c r="G710" i="11"/>
  <c r="G1094" i="11"/>
  <c r="G1622" i="11"/>
  <c r="G1129" i="11"/>
  <c r="G1305" i="11"/>
  <c r="G1355" i="11"/>
  <c r="G1482" i="11"/>
  <c r="G528" i="11"/>
  <c r="G1040" i="11"/>
  <c r="G1168" i="11"/>
  <c r="G2017" i="11"/>
  <c r="G1732" i="11"/>
  <c r="G1459" i="11"/>
  <c r="G1549" i="11"/>
  <c r="G1819" i="11"/>
  <c r="G1971" i="11"/>
  <c r="G1865" i="11"/>
  <c r="G1783" i="11"/>
  <c r="G2129" i="11"/>
  <c r="G1552" i="11"/>
  <c r="G2475" i="11"/>
  <c r="G2202" i="11"/>
  <c r="G2336" i="11"/>
  <c r="G2715" i="11"/>
  <c r="G1653" i="11"/>
  <c r="G1781" i="11"/>
  <c r="G2424" i="11"/>
  <c r="G2706" i="11"/>
  <c r="G2254" i="11"/>
  <c r="G2617" i="11"/>
  <c r="G2448" i="11"/>
  <c r="G3154" i="11"/>
  <c r="G2784" i="11"/>
  <c r="G2452" i="11"/>
  <c r="G2698" i="11"/>
  <c r="G2663" i="11"/>
  <c r="G2788" i="11"/>
  <c r="G2769" i="11"/>
  <c r="G2636" i="11"/>
  <c r="G2992" i="11"/>
  <c r="G3953" i="11"/>
  <c r="G3072" i="11"/>
  <c r="G3203" i="11"/>
  <c r="G2963" i="11"/>
  <c r="G2846" i="11"/>
  <c r="G2974" i="11"/>
  <c r="G3361" i="11"/>
  <c r="G3425" i="11"/>
  <c r="G3454" i="11"/>
  <c r="G3164" i="11"/>
  <c r="G3292" i="11"/>
  <c r="G4153" i="11"/>
  <c r="G3575" i="11"/>
  <c r="G3703" i="11"/>
  <c r="G3831" i="11"/>
  <c r="G3959" i="11"/>
  <c r="G4114" i="11"/>
  <c r="G3653" i="11"/>
  <c r="G3781" i="11"/>
  <c r="G3622" i="11"/>
  <c r="G3750" i="11"/>
  <c r="G3974" i="11"/>
  <c r="G4177" i="11"/>
  <c r="G4285" i="11"/>
  <c r="G4413" i="11"/>
  <c r="G4592" i="11"/>
  <c r="G4540" i="11"/>
  <c r="G4296" i="11"/>
  <c r="G4424" i="11"/>
  <c r="G4395" i="11"/>
  <c r="G4134" i="11"/>
  <c r="G4297" i="11"/>
  <c r="G4401" i="11"/>
  <c r="G4467" i="11"/>
  <c r="G4597" i="11"/>
  <c r="G4548" i="11"/>
  <c r="G4594" i="11"/>
  <c r="G4709" i="11"/>
  <c r="G4931" i="11"/>
  <c r="G5017" i="11"/>
  <c r="G5180" i="11"/>
  <c r="G4788" i="11"/>
  <c r="G4916" i="11"/>
  <c r="G5207" i="11"/>
  <c r="G5511" i="11"/>
  <c r="G5090" i="11"/>
  <c r="G5218" i="11"/>
  <c r="G5346" i="11"/>
  <c r="G5413" i="11"/>
  <c r="G5884" i="11"/>
  <c r="G5975" i="11"/>
  <c r="G5692" i="11"/>
  <c r="G5823" i="11"/>
  <c r="G5687" i="11"/>
  <c r="G5530" i="11"/>
  <c r="G5658" i="11"/>
  <c r="G5918" i="11"/>
  <c r="G5677" i="11"/>
  <c r="G5805" i="11"/>
  <c r="G6230" i="11"/>
  <c r="G5986" i="11"/>
  <c r="G6061" i="11"/>
  <c r="G6278" i="11"/>
  <c r="G5883" i="11"/>
  <c r="G6070" i="11"/>
  <c r="G6030" i="11"/>
  <c r="G6366" i="11"/>
  <c r="G6315" i="11"/>
  <c r="G6351" i="11"/>
  <c r="G6265" i="11"/>
  <c r="G6138" i="11"/>
  <c r="G6395" i="11"/>
  <c r="G6627" i="11"/>
  <c r="G6389" i="11"/>
  <c r="G6517" i="11"/>
  <c r="G6520" i="11"/>
  <c r="G6652" i="11"/>
  <c r="G6486" i="11"/>
  <c r="G6635" i="11"/>
  <c r="G6396" i="11"/>
  <c r="G6721" i="11"/>
  <c r="G6849" i="11"/>
  <c r="G6639" i="11"/>
  <c r="G6767" i="11"/>
  <c r="G6943" i="11"/>
  <c r="G6722" i="11"/>
  <c r="G6850" i="11"/>
  <c r="G7110" i="11"/>
  <c r="G7477" i="11"/>
  <c r="G7484" i="11"/>
  <c r="G7265" i="11"/>
  <c r="G7394" i="11"/>
  <c r="G7220" i="11"/>
  <c r="G7370" i="11"/>
  <c r="G7364" i="11"/>
  <c r="G7380" i="11"/>
  <c r="G7923" i="11"/>
  <c r="G7561" i="11"/>
  <c r="G7710" i="11"/>
  <c r="G7596" i="11"/>
  <c r="G7602" i="11"/>
  <c r="G7755" i="11"/>
  <c r="G7759" i="11"/>
  <c r="G7675" i="11"/>
  <c r="G8138" i="11"/>
  <c r="G7790" i="11"/>
  <c r="G7928" i="11"/>
  <c r="G7849" i="11"/>
  <c r="G7942" i="11"/>
  <c r="G8047" i="11"/>
  <c r="G8010" i="11"/>
  <c r="G8055" i="11"/>
  <c r="G8204" i="11"/>
  <c r="G8170" i="11"/>
  <c r="G8145" i="11"/>
  <c r="G8165" i="11"/>
  <c r="G8097" i="11"/>
  <c r="G8171" i="11"/>
  <c r="G8377" i="11"/>
  <c r="G8150" i="11"/>
  <c r="G8410" i="11"/>
  <c r="G8489" i="11"/>
  <c r="G8627" i="11"/>
  <c r="G8755" i="11"/>
  <c r="G8646" i="11"/>
  <c r="G8681" i="11"/>
  <c r="G8623" i="11"/>
  <c r="G8751" i="11"/>
  <c r="G9" i="11"/>
  <c r="G125" i="11"/>
  <c r="G551" i="11"/>
  <c r="G1315" i="11"/>
  <c r="G759" i="11"/>
  <c r="G869" i="11"/>
  <c r="G997" i="11"/>
  <c r="G350" i="11"/>
  <c r="G478" i="11"/>
  <c r="G1253" i="11"/>
  <c r="G757" i="11"/>
  <c r="G220" i="11"/>
  <c r="G1428" i="11"/>
  <c r="G1835" i="11"/>
  <c r="G1102" i="11"/>
  <c r="G1137" i="11"/>
  <c r="G1646" i="11"/>
  <c r="G1236" i="11"/>
  <c r="G536" i="11"/>
  <c r="G664" i="11"/>
  <c r="G1048" i="11"/>
  <c r="G1176" i="11"/>
  <c r="G1474" i="11"/>
  <c r="G1351" i="11"/>
  <c r="G1615" i="11"/>
  <c r="G1585" i="11"/>
  <c r="G1727" i="11"/>
  <c r="G1721" i="11"/>
  <c r="G1839" i="11"/>
  <c r="G1961" i="11"/>
  <c r="G1844" i="11"/>
  <c r="G1789" i="11"/>
  <c r="G2427" i="11"/>
  <c r="G1808" i="11"/>
  <c r="G1936" i="11"/>
  <c r="G2397" i="11"/>
  <c r="G2674" i="11"/>
  <c r="G2535" i="11"/>
  <c r="G2920" i="11"/>
  <c r="G2359" i="11"/>
  <c r="G2346" i="11"/>
  <c r="G2864" i="11"/>
  <c r="G3377" i="11"/>
  <c r="G2598" i="11"/>
  <c r="G2726" i="11"/>
  <c r="G2854" i="11"/>
  <c r="G2982" i="11"/>
  <c r="G3596" i="11"/>
  <c r="G2735" i="11"/>
  <c r="G2863" i="11"/>
  <c r="G2991" i="11"/>
  <c r="G3369" i="11"/>
  <c r="G3865" i="11"/>
  <c r="G3538" i="11"/>
  <c r="G3448" i="11"/>
  <c r="G3739" i="11"/>
  <c r="G4057" i="11"/>
  <c r="G3839" i="11"/>
  <c r="G3967" i="11"/>
  <c r="G3661" i="11"/>
  <c r="G4041" i="11"/>
  <c r="G3520" i="11"/>
  <c r="G4165" i="11"/>
  <c r="G4421" i="11"/>
  <c r="G4543" i="11"/>
  <c r="G4304" i="11"/>
  <c r="G4432" i="11"/>
  <c r="G4147" i="11"/>
  <c r="G4403" i="11"/>
  <c r="G4439" i="11"/>
  <c r="G4787" i="11"/>
  <c r="G4602" i="11"/>
  <c r="G4720" i="11"/>
  <c r="G4939" i="11"/>
  <c r="G4558" i="11"/>
  <c r="G5025" i="11"/>
  <c r="G5415" i="11"/>
  <c r="G4924" i="11"/>
  <c r="G5049" i="11"/>
  <c r="G5423" i="11"/>
  <c r="G4794" i="11"/>
  <c r="G5098" i="11"/>
  <c r="G5354" i="11"/>
  <c r="G5523" i="11"/>
  <c r="G5293" i="11"/>
  <c r="G5421" i="11"/>
  <c r="G5553" i="11"/>
  <c r="G5702" i="11"/>
  <c r="G5123" i="11"/>
  <c r="G5700" i="11"/>
  <c r="G5951" i="11"/>
  <c r="G5666" i="11"/>
  <c r="G5685" i="11"/>
  <c r="G5813" i="11"/>
  <c r="G6318" i="11"/>
  <c r="G5994" i="11"/>
  <c r="G6149" i="11"/>
  <c r="G6319" i="11"/>
  <c r="G6072" i="11"/>
  <c r="G6192" i="11"/>
  <c r="G6286" i="11"/>
  <c r="G6038" i="11"/>
  <c r="G6399" i="11"/>
  <c r="G6145" i="11"/>
  <c r="G6273" i="11"/>
  <c r="G6156" i="11"/>
  <c r="G6398" i="11"/>
  <c r="G6630" i="11"/>
  <c r="G6804" i="11"/>
  <c r="G6525" i="11"/>
  <c r="G6820" i="11"/>
  <c r="G6528" i="11"/>
  <c r="G6494" i="11"/>
  <c r="G6638" i="11"/>
  <c r="G6852" i="11"/>
  <c r="G6729" i="11"/>
  <c r="G6775" i="11"/>
  <c r="G6730" i="11"/>
  <c r="G6858" i="11"/>
  <c r="G7327" i="11"/>
  <c r="G7113" i="11"/>
  <c r="G7050" i="11"/>
  <c r="G7186" i="11"/>
  <c r="G7347" i="11"/>
  <c r="G7230" i="11"/>
  <c r="G7228" i="11"/>
  <c r="G7031" i="11"/>
  <c r="G7202" i="11"/>
  <c r="G7388" i="11"/>
  <c r="G7727" i="11"/>
  <c r="G7638" i="11"/>
  <c r="G7441" i="11"/>
  <c r="G7569" i="11"/>
  <c r="G7482" i="11"/>
  <c r="G7610" i="11"/>
  <c r="G7860" i="11"/>
  <c r="G7761" i="11"/>
  <c r="G7683" i="11"/>
  <c r="G7824" i="11"/>
  <c r="G8042" i="11"/>
  <c r="G7894" i="11"/>
  <c r="G7857" i="11"/>
  <c r="G7950" i="11"/>
  <c r="G8057" i="11"/>
  <c r="G8308" i="11"/>
  <c r="G8103" i="11"/>
  <c r="G8438" i="11"/>
  <c r="G8473" i="11"/>
  <c r="G8418" i="11"/>
  <c r="G8564" i="11"/>
  <c r="G8497" i="11"/>
  <c r="G8652" i="11"/>
  <c r="G8479" i="11"/>
  <c r="G8631" i="11"/>
  <c r="G861" i="11"/>
  <c r="G572" i="11"/>
  <c r="G1021" i="11"/>
  <c r="R353" i="10"/>
  <c r="T23" i="10"/>
  <c r="R92" i="10"/>
  <c r="R294" i="10"/>
  <c r="R505" i="10"/>
  <c r="T399" i="10"/>
  <c r="R363" i="10"/>
  <c r="R368" i="10"/>
  <c r="R436" i="10"/>
  <c r="R819" i="10"/>
  <c r="T271" i="10"/>
  <c r="R239" i="10"/>
  <c r="R191" i="10"/>
  <c r="R41" i="10"/>
  <c r="R231" i="10"/>
  <c r="R251" i="10"/>
  <c r="R513" i="10"/>
  <c r="T297" i="10"/>
  <c r="R372" i="10"/>
  <c r="R755" i="10"/>
  <c r="R594" i="10"/>
  <c r="R18" i="10"/>
  <c r="R169" i="10"/>
  <c r="R7155" i="10"/>
  <c r="R123" i="10"/>
  <c r="R860" i="10"/>
  <c r="R2433" i="10"/>
  <c r="R603" i="10"/>
  <c r="R3154" i="10"/>
  <c r="R1216" i="10"/>
  <c r="R559" i="10"/>
  <c r="R1369" i="10"/>
  <c r="R4536" i="10"/>
  <c r="R8305" i="10"/>
  <c r="R1240" i="10"/>
  <c r="R574" i="10"/>
  <c r="R766" i="10"/>
  <c r="R554" i="10"/>
  <c r="R922" i="10"/>
  <c r="R1481" i="10"/>
  <c r="R108" i="10"/>
  <c r="R348" i="10"/>
  <c r="R215" i="10"/>
  <c r="R806" i="10"/>
  <c r="R1138" i="10"/>
  <c r="R622" i="10"/>
  <c r="R910" i="10"/>
  <c r="R1203" i="10"/>
  <c r="R2808" i="10"/>
  <c r="R447" i="10"/>
  <c r="R1120" i="10"/>
  <c r="R1751" i="10"/>
  <c r="R241" i="10"/>
  <c r="R337" i="10"/>
  <c r="R289" i="10"/>
  <c r="R563" i="10"/>
  <c r="R354" i="10"/>
  <c r="R898" i="10"/>
  <c r="R731" i="10"/>
  <c r="R1250" i="10"/>
  <c r="R487" i="10"/>
  <c r="R486" i="10"/>
  <c r="R786" i="10"/>
  <c r="R459" i="10"/>
  <c r="R843" i="10"/>
  <c r="R1264" i="10"/>
  <c r="R3395" i="10"/>
  <c r="R292" i="10"/>
  <c r="R2752" i="10"/>
  <c r="R179" i="10"/>
  <c r="R666" i="10"/>
  <c r="R1320" i="10"/>
  <c r="R1685" i="10"/>
  <c r="R2408" i="10"/>
  <c r="R2933" i="10"/>
  <c r="R171" i="10"/>
  <c r="R475" i="10"/>
  <c r="R510" i="10"/>
  <c r="T833" i="10"/>
  <c r="R1747" i="10"/>
  <c r="R1424" i="10"/>
  <c r="R6999" i="10"/>
  <c r="R105" i="10"/>
  <c r="R272" i="10"/>
  <c r="R810" i="10"/>
  <c r="R601" i="10"/>
  <c r="R1568" i="10"/>
  <c r="R407" i="10"/>
  <c r="R51" i="10"/>
  <c r="R1592" i="10"/>
  <c r="R2344" i="10"/>
  <c r="R2213" i="10"/>
  <c r="R433" i="10"/>
  <c r="R426" i="10"/>
  <c r="R1733" i="10"/>
  <c r="R199" i="10"/>
  <c r="T199" i="10"/>
  <c r="R298" i="10"/>
  <c r="R434" i="10"/>
  <c r="R562" i="10"/>
  <c r="R706" i="10"/>
  <c r="R542" i="10"/>
  <c r="R223" i="10"/>
  <c r="R43" i="10"/>
  <c r="R442" i="10"/>
  <c r="R734" i="10"/>
  <c r="R409" i="10"/>
  <c r="R578" i="10"/>
  <c r="R866" i="10"/>
  <c r="R667" i="10"/>
  <c r="R1265" i="10"/>
  <c r="R455" i="10"/>
  <c r="R116" i="10"/>
  <c r="R81" i="10"/>
  <c r="R284" i="10"/>
  <c r="R547" i="10"/>
  <c r="R2800" i="10"/>
  <c r="R6306" i="10"/>
  <c r="R882" i="10"/>
  <c r="R1224" i="10"/>
  <c r="R555" i="10"/>
  <c r="R1080" i="10"/>
  <c r="R1505" i="10"/>
  <c r="R1352" i="10"/>
  <c r="R1866" i="10"/>
  <c r="R1107" i="10"/>
  <c r="R2405" i="10"/>
  <c r="R3334" i="10"/>
  <c r="R3329" i="10"/>
  <c r="R4895" i="10"/>
  <c r="R4745" i="10"/>
  <c r="R6320" i="10"/>
  <c r="R7252" i="10"/>
  <c r="R479" i="10"/>
  <c r="R414" i="10"/>
  <c r="R457" i="10"/>
  <c r="R13" i="10"/>
  <c r="R976" i="10"/>
  <c r="R1001" i="10"/>
  <c r="R1513" i="10"/>
  <c r="R1746" i="10"/>
  <c r="R1360" i="10"/>
  <c r="R1952" i="10"/>
  <c r="R2250" i="10"/>
  <c r="R2277" i="10"/>
  <c r="R2098" i="10"/>
  <c r="R1977" i="10"/>
  <c r="R2770" i="10"/>
  <c r="R2611" i="10"/>
  <c r="R4035" i="10"/>
  <c r="R5135" i="10"/>
  <c r="R5323" i="10"/>
  <c r="R7027" i="10"/>
  <c r="R7210" i="10"/>
  <c r="R8562" i="10"/>
  <c r="R366" i="10"/>
  <c r="R153" i="10"/>
  <c r="R358" i="10"/>
  <c r="R1112" i="10"/>
  <c r="R1537" i="10"/>
  <c r="R1925" i="10"/>
  <c r="R1368" i="10"/>
  <c r="R1890" i="10"/>
  <c r="R2104" i="10"/>
  <c r="R2071" i="10"/>
  <c r="R2841" i="10"/>
  <c r="R2483" i="10"/>
  <c r="R4199" i="10"/>
  <c r="R5985" i="10"/>
  <c r="R7442" i="10"/>
  <c r="R7692" i="10"/>
  <c r="R417" i="10"/>
  <c r="T382" i="10"/>
  <c r="R336" i="10"/>
  <c r="R300" i="10"/>
  <c r="R8497" i="10"/>
  <c r="R8" i="10"/>
  <c r="R1034" i="10"/>
  <c r="R1577" i="10"/>
  <c r="R1392" i="10"/>
  <c r="R2000" i="10"/>
  <c r="R2706" i="10"/>
  <c r="R2339" i="10"/>
  <c r="R2969" i="10"/>
  <c r="R3215" i="10"/>
  <c r="R5384" i="10"/>
  <c r="R5869" i="10"/>
  <c r="R6411" i="10"/>
  <c r="R8120" i="10"/>
  <c r="R7918" i="10"/>
  <c r="R8176" i="10"/>
  <c r="R569" i="10"/>
  <c r="R1088" i="10"/>
  <c r="R779" i="10"/>
  <c r="R726" i="10"/>
  <c r="R1633" i="10"/>
  <c r="R979" i="10"/>
  <c r="R2336" i="10"/>
  <c r="R1813" i="10"/>
  <c r="R2640" i="10"/>
  <c r="R3879" i="10"/>
  <c r="R3752" i="10"/>
  <c r="R5537" i="10"/>
  <c r="R7601" i="10"/>
  <c r="R8661" i="10"/>
  <c r="R8688" i="10"/>
  <c r="C20" i="10"/>
  <c r="F24" i="10" s="1"/>
  <c r="G24" i="10" s="1"/>
  <c r="R795" i="10"/>
  <c r="R1007" i="10"/>
  <c r="R1641" i="10"/>
  <c r="R1432" i="10"/>
  <c r="R2266" i="10"/>
  <c r="R1861" i="10"/>
  <c r="R3305" i="10"/>
  <c r="R3679" i="10"/>
  <c r="R5008" i="10"/>
  <c r="R5772" i="10"/>
  <c r="R6722" i="10"/>
  <c r="R7911" i="10"/>
  <c r="R8340" i="10"/>
  <c r="R8362" i="10"/>
  <c r="R582" i="10"/>
  <c r="R1010" i="10"/>
  <c r="R1649" i="10"/>
  <c r="R1440" i="10"/>
  <c r="R1748" i="10"/>
  <c r="R2352" i="10"/>
  <c r="R2320" i="10"/>
  <c r="R1869" i="10"/>
  <c r="R2730" i="10"/>
  <c r="R2520" i="10"/>
  <c r="R3140" i="10"/>
  <c r="R3220" i="10"/>
  <c r="R3727" i="10"/>
  <c r="R3419" i="10"/>
  <c r="R3873" i="10"/>
  <c r="R5087" i="10"/>
  <c r="R5195" i="10"/>
  <c r="R7338" i="10"/>
  <c r="R7711" i="10"/>
  <c r="R8235" i="10"/>
  <c r="R8368" i="10"/>
  <c r="R650" i="10"/>
  <c r="R835" i="10"/>
  <c r="R1013" i="10"/>
  <c r="R1329" i="10"/>
  <c r="R1496" i="10"/>
  <c r="R2018" i="10"/>
  <c r="R2061" i="10"/>
  <c r="R1653" i="10"/>
  <c r="R2409" i="10"/>
  <c r="R2541" i="10"/>
  <c r="R3009" i="10"/>
  <c r="R6562" i="10"/>
  <c r="R8470" i="10"/>
  <c r="R939" i="10"/>
  <c r="R1353" i="10"/>
  <c r="R1520" i="10"/>
  <c r="R2303" i="10"/>
  <c r="R2024" i="10"/>
  <c r="R2296" i="10"/>
  <c r="R2064" i="10"/>
  <c r="R2200" i="10"/>
  <c r="R2531" i="10"/>
  <c r="R3907" i="10"/>
  <c r="R5421" i="10"/>
  <c r="R5616" i="10"/>
  <c r="R5845" i="10"/>
  <c r="R6456" i="10"/>
  <c r="R6690" i="10"/>
  <c r="R6622" i="10"/>
  <c r="R6769" i="10"/>
  <c r="R1021" i="10"/>
  <c r="R515" i="10"/>
  <c r="R883" i="10"/>
  <c r="R641" i="10"/>
  <c r="R1804" i="10"/>
  <c r="R1560" i="10"/>
  <c r="R1734" i="10"/>
  <c r="R1886" i="10"/>
  <c r="R1669" i="10"/>
  <c r="R2561" i="10"/>
  <c r="R3017" i="10"/>
  <c r="R3538" i="10"/>
  <c r="R3726" i="10"/>
  <c r="R5129" i="10"/>
  <c r="R4961" i="10"/>
  <c r="R5893" i="10"/>
  <c r="R6513" i="10"/>
  <c r="R8393" i="10"/>
  <c r="R139" i="10"/>
  <c r="R907" i="10"/>
  <c r="R1039" i="10"/>
  <c r="R657" i="10"/>
  <c r="R1385" i="10"/>
  <c r="R2194" i="10"/>
  <c r="R2781" i="10"/>
  <c r="R4163" i="10"/>
  <c r="R4724" i="10"/>
  <c r="R5136" i="10"/>
  <c r="R7229" i="10"/>
  <c r="R7837" i="10"/>
  <c r="R7850" i="10"/>
  <c r="R8357" i="10"/>
  <c r="R267" i="10"/>
  <c r="R282" i="10"/>
  <c r="R1031" i="10"/>
  <c r="R1232" i="10"/>
  <c r="R923" i="10"/>
  <c r="R681" i="10"/>
  <c r="R1409" i="10"/>
  <c r="R2173" i="10"/>
  <c r="R1693" i="10"/>
  <c r="R2787" i="10"/>
  <c r="R3580" i="10"/>
  <c r="R3546" i="10"/>
  <c r="R3530" i="10"/>
  <c r="R3846" i="10"/>
  <c r="R4242" i="10"/>
  <c r="R4629" i="10"/>
  <c r="R5835" i="10"/>
  <c r="R7283" i="10"/>
  <c r="R7446" i="10"/>
  <c r="R8023" i="10"/>
  <c r="R100" i="10"/>
  <c r="R279" i="10"/>
  <c r="R846" i="10"/>
  <c r="R1314" i="10"/>
  <c r="R1632" i="10"/>
  <c r="R2081" i="10"/>
  <c r="R2578" i="10"/>
  <c r="R2067" i="10"/>
  <c r="R2864" i="10"/>
  <c r="R6464" i="10"/>
  <c r="R6900" i="10"/>
  <c r="R7419" i="10"/>
  <c r="R7821" i="10"/>
  <c r="R7761" i="10"/>
  <c r="R7863" i="10"/>
  <c r="R8610" i="10"/>
  <c r="R8496" i="10"/>
  <c r="R8567" i="10"/>
  <c r="R8560" i="10"/>
  <c r="R328" i="10"/>
  <c r="T328" i="10"/>
  <c r="R978" i="10"/>
  <c r="R942" i="10"/>
  <c r="R1152" i="10"/>
  <c r="R862" i="10"/>
  <c r="R1425" i="10"/>
  <c r="R1958" i="10"/>
  <c r="R1272" i="10"/>
  <c r="R1648" i="10"/>
  <c r="R1834" i="10"/>
  <c r="R2085" i="10"/>
  <c r="R1959" i="10"/>
  <c r="R2031" i="10"/>
  <c r="R3041" i="10"/>
  <c r="R3274" i="10"/>
  <c r="R5416" i="10"/>
  <c r="R6299" i="10"/>
  <c r="R7031" i="10"/>
  <c r="R7443" i="10"/>
  <c r="R7539" i="10"/>
  <c r="R7671" i="10"/>
  <c r="R7487" i="10"/>
  <c r="R52" i="10"/>
  <c r="R207" i="10"/>
  <c r="T207" i="10"/>
  <c r="R683" i="10"/>
  <c r="R902" i="10"/>
  <c r="R1816" i="10"/>
  <c r="R1449" i="10"/>
  <c r="R1312" i="10"/>
  <c r="R2088" i="10"/>
  <c r="R2525" i="10"/>
  <c r="R2083" i="10"/>
  <c r="R3654" i="10"/>
  <c r="R4409" i="10"/>
  <c r="R4424" i="10"/>
  <c r="R4814" i="10"/>
  <c r="R5400" i="10"/>
  <c r="R5548" i="10"/>
  <c r="R6012" i="10"/>
  <c r="R6912" i="10"/>
  <c r="R6899" i="10"/>
  <c r="R8001" i="10"/>
  <c r="R383" i="10"/>
  <c r="I25" i="10"/>
  <c r="D20" i="10"/>
  <c r="R2921" i="10"/>
  <c r="R4296" i="10"/>
  <c r="R6087" i="10"/>
  <c r="T184" i="10"/>
  <c r="R184" i="10"/>
  <c r="T56" i="10"/>
  <c r="R56" i="10"/>
  <c r="T213" i="10"/>
  <c r="R213" i="10"/>
  <c r="T85" i="10"/>
  <c r="R85" i="10"/>
  <c r="R86" i="10"/>
  <c r="T86" i="10"/>
  <c r="R715" i="10"/>
  <c r="R614" i="10"/>
  <c r="R870" i="10"/>
  <c r="R1545" i="10"/>
  <c r="R1400" i="10"/>
  <c r="R1528" i="10"/>
  <c r="R1235" i="10"/>
  <c r="R1821" i="10"/>
  <c r="R2074" i="10"/>
  <c r="R2711" i="10"/>
  <c r="R2113" i="10"/>
  <c r="R2369" i="10"/>
  <c r="R2487" i="10"/>
  <c r="R2688" i="10"/>
  <c r="R2548" i="10"/>
  <c r="R2413" i="10"/>
  <c r="R2551" i="10"/>
  <c r="R2416" i="10"/>
  <c r="R2091" i="10"/>
  <c r="R2219" i="10"/>
  <c r="R3105" i="10"/>
  <c r="R3292" i="10"/>
  <c r="R2801" i="10"/>
  <c r="R2929" i="10"/>
  <c r="R3157" i="10"/>
  <c r="R3289" i="10"/>
  <c r="R2882" i="10"/>
  <c r="R2970" i="10"/>
  <c r="R3143" i="10"/>
  <c r="R3277" i="10"/>
  <c r="R2941" i="10"/>
  <c r="R3223" i="10"/>
  <c r="R2747" i="10"/>
  <c r="R3214" i="10"/>
  <c r="R3342" i="10"/>
  <c r="R3452" i="10"/>
  <c r="R3418" i="10"/>
  <c r="R3687" i="10"/>
  <c r="R3402" i="10"/>
  <c r="R3482" i="10"/>
  <c r="R3064" i="10"/>
  <c r="R3192" i="10"/>
  <c r="R3320" i="10"/>
  <c r="R3734" i="10"/>
  <c r="R4152" i="10"/>
  <c r="R3901" i="10"/>
  <c r="R4018" i="10"/>
  <c r="R4176" i="10"/>
  <c r="R3760" i="10"/>
  <c r="R4417" i="10"/>
  <c r="R4535" i="10"/>
  <c r="R4632" i="10"/>
  <c r="R4410" i="10"/>
  <c r="R4474" i="10"/>
  <c r="R4672" i="10"/>
  <c r="R4245" i="10"/>
  <c r="R4304" i="10"/>
  <c r="R4432" i="10"/>
  <c r="R5148" i="10"/>
  <c r="R4969" i="10"/>
  <c r="R5512" i="10"/>
  <c r="R4817" i="10"/>
  <c r="R5060" i="10"/>
  <c r="R4699" i="10"/>
  <c r="R4830" i="10"/>
  <c r="R4964" i="10"/>
  <c r="R5016" i="10"/>
  <c r="R5144" i="10"/>
  <c r="R5343" i="10"/>
  <c r="R5272" i="10"/>
  <c r="R5236" i="10"/>
  <c r="R5296" i="10"/>
  <c r="R5174" i="10"/>
  <c r="R5143" i="10"/>
  <c r="R5285" i="10"/>
  <c r="R5405" i="10"/>
  <c r="R4810" i="10"/>
  <c r="R4938" i="10"/>
  <c r="R5545" i="10"/>
  <c r="R5668" i="10"/>
  <c r="R5556" i="10"/>
  <c r="R5629" i="10"/>
  <c r="R5624" i="10"/>
  <c r="R5459" i="10"/>
  <c r="R6117" i="10"/>
  <c r="R5993" i="10"/>
  <c r="R6020" i="10"/>
  <c r="R6292" i="10"/>
  <c r="R6119" i="10"/>
  <c r="R6210" i="10"/>
  <c r="R5715" i="10"/>
  <c r="R5843" i="10"/>
  <c r="R6323" i="10"/>
  <c r="R6311" i="10"/>
  <c r="R6302" i="10"/>
  <c r="R6758" i="10"/>
  <c r="R6570" i="10"/>
  <c r="R6710" i="10"/>
  <c r="R6427" i="10"/>
  <c r="R6555" i="10"/>
  <c r="R6630" i="10"/>
  <c r="R6393" i="10"/>
  <c r="R6521" i="10"/>
  <c r="R6908" i="10"/>
  <c r="R7007" i="10"/>
  <c r="R7013" i="10"/>
  <c r="R6920" i="10"/>
  <c r="R7038" i="10"/>
  <c r="R7114" i="10"/>
  <c r="R6907" i="10"/>
  <c r="R7237" i="10"/>
  <c r="R7498" i="10"/>
  <c r="R7233" i="10"/>
  <c r="R7618" i="10"/>
  <c r="R7145" i="10"/>
  <c r="R7152" i="10"/>
  <c r="R7363" i="10"/>
  <c r="R7163" i="10"/>
  <c r="R7291" i="10"/>
  <c r="R7431" i="10"/>
  <c r="R7417" i="10"/>
  <c r="R7594" i="10"/>
  <c r="R7346" i="10"/>
  <c r="R7450" i="10"/>
  <c r="R7742" i="10"/>
  <c r="R7564" i="10"/>
  <c r="R7454" i="10"/>
  <c r="R7627" i="10"/>
  <c r="R7816" i="10"/>
  <c r="R7597" i="10"/>
  <c r="R7830" i="10"/>
  <c r="R7749" i="10"/>
  <c r="R7758" i="10"/>
  <c r="R7764" i="10"/>
  <c r="R7860" i="10"/>
  <c r="R7870" i="10"/>
  <c r="R8033" i="10"/>
  <c r="R8109" i="10"/>
  <c r="R8031" i="10"/>
  <c r="R8227" i="10"/>
  <c r="R8167" i="10"/>
  <c r="R8485" i="10"/>
  <c r="R8423" i="10"/>
  <c r="R8313" i="10"/>
  <c r="R8236" i="10"/>
  <c r="R8360" i="10"/>
  <c r="R8658" i="10"/>
  <c r="R8570" i="10"/>
  <c r="R8585" i="10"/>
  <c r="R8505" i="10"/>
  <c r="R8669" i="10"/>
  <c r="R8568" i="10"/>
  <c r="R8696" i="10"/>
  <c r="T176" i="10"/>
  <c r="R176" i="10"/>
  <c r="T48" i="10"/>
  <c r="R48" i="10"/>
  <c r="T205" i="10"/>
  <c r="R205" i="10"/>
  <c r="T77" i="10"/>
  <c r="R77" i="10"/>
  <c r="T138" i="10"/>
  <c r="R138" i="10"/>
  <c r="T28" i="10"/>
  <c r="R28" i="10"/>
  <c r="T20" i="10"/>
  <c r="R20" i="10"/>
  <c r="R834" i="10"/>
  <c r="R723" i="10"/>
  <c r="R851" i="10"/>
  <c r="R967" i="10"/>
  <c r="R878" i="10"/>
  <c r="R1016" i="10"/>
  <c r="R1881" i="10"/>
  <c r="R1297" i="10"/>
  <c r="R1553" i="10"/>
  <c r="R1282" i="10"/>
  <c r="R1936" i="10"/>
  <c r="R1280" i="10"/>
  <c r="R1408" i="10"/>
  <c r="R1536" i="10"/>
  <c r="R2148" i="10"/>
  <c r="R2176" i="10"/>
  <c r="R2240" i="10"/>
  <c r="R1829" i="10"/>
  <c r="R1954" i="10"/>
  <c r="R2077" i="10"/>
  <c r="R2121" i="10"/>
  <c r="R2377" i="10"/>
  <c r="R2704" i="10"/>
  <c r="R2421" i="10"/>
  <c r="R2424" i="10"/>
  <c r="R2639" i="10"/>
  <c r="R2741" i="10"/>
  <c r="R2227" i="10"/>
  <c r="R2355" i="10"/>
  <c r="R2681" i="10"/>
  <c r="R2809" i="10"/>
  <c r="R2937" i="10"/>
  <c r="R3025" i="10"/>
  <c r="R2890" i="10"/>
  <c r="R3146" i="10"/>
  <c r="R3297" i="10"/>
  <c r="R2949" i="10"/>
  <c r="R3701" i="10"/>
  <c r="R3092" i="10"/>
  <c r="R3226" i="10"/>
  <c r="R2755" i="10"/>
  <c r="R3094" i="10"/>
  <c r="R3222" i="10"/>
  <c r="R3350" i="10"/>
  <c r="R3466" i="10"/>
  <c r="R3598" i="10"/>
  <c r="R3566" i="10"/>
  <c r="R3695" i="10"/>
  <c r="R3282" i="10"/>
  <c r="R3550" i="10"/>
  <c r="R3573" i="10"/>
  <c r="R3637" i="10"/>
  <c r="R3742" i="10"/>
  <c r="R4005" i="10"/>
  <c r="R4128" i="10"/>
  <c r="R4197" i="10"/>
  <c r="R3890" i="10"/>
  <c r="R4021" i="10"/>
  <c r="R3896" i="10"/>
  <c r="R4205" i="10"/>
  <c r="R3640" i="10"/>
  <c r="R4297" i="10"/>
  <c r="R4425" i="10"/>
  <c r="R4556" i="10"/>
  <c r="R4381" i="10"/>
  <c r="R4312" i="10"/>
  <c r="R4440" i="10"/>
  <c r="R4568" i="10"/>
  <c r="R3923" i="10"/>
  <c r="R4051" i="10"/>
  <c r="R4179" i="10"/>
  <c r="R4744" i="10"/>
  <c r="R4719" i="10"/>
  <c r="R4820" i="10"/>
  <c r="R5063" i="10"/>
  <c r="R4707" i="10"/>
  <c r="R4833" i="10"/>
  <c r="R4967" i="10"/>
  <c r="R5024" i="10"/>
  <c r="R5161" i="10"/>
  <c r="R5426" i="10"/>
  <c r="R5413" i="10"/>
  <c r="R5401" i="10"/>
  <c r="R5276" i="10"/>
  <c r="R5157" i="10"/>
  <c r="R4818" i="10"/>
  <c r="R4946" i="10"/>
  <c r="R5074" i="10"/>
  <c r="R5425" i="10"/>
  <c r="R5553" i="10"/>
  <c r="R5874" i="10"/>
  <c r="R5564" i="10"/>
  <c r="R5637" i="10"/>
  <c r="R5789" i="10"/>
  <c r="R5632" i="10"/>
  <c r="R6079" i="10"/>
  <c r="R5211" i="10"/>
  <c r="R5339" i="10"/>
  <c r="R5467" i="10"/>
  <c r="R6001" i="10"/>
  <c r="R6193" i="10"/>
  <c r="R6028" i="10"/>
  <c r="R6373" i="10"/>
  <c r="R6326" i="10"/>
  <c r="R6178" i="10"/>
  <c r="R6578" i="10"/>
  <c r="R6707" i="10"/>
  <c r="R6638" i="10"/>
  <c r="R6273" i="10"/>
  <c r="R6401" i="10"/>
  <c r="R6529" i="10"/>
  <c r="R6916" i="10"/>
  <c r="R7231" i="10"/>
  <c r="R7015" i="10"/>
  <c r="R6901" i="10"/>
  <c r="R7375" i="10"/>
  <c r="R6928" i="10"/>
  <c r="R7392" i="10"/>
  <c r="R6915" i="10"/>
  <c r="R7064" i="10"/>
  <c r="R7263" i="10"/>
  <c r="R7743" i="10"/>
  <c r="R7374" i="10"/>
  <c r="R7299" i="10"/>
  <c r="R7268" i="10"/>
  <c r="R7226" i="10"/>
  <c r="R7354" i="10"/>
  <c r="R7624" i="10"/>
  <c r="R7508" i="10"/>
  <c r="R7474" i="10"/>
  <c r="R7462" i="10"/>
  <c r="R7655" i="10"/>
  <c r="R7639" i="10"/>
  <c r="R7679" i="10"/>
  <c r="R7600" i="10"/>
  <c r="R7861" i="10"/>
  <c r="R7767" i="10"/>
  <c r="R7813" i="10"/>
  <c r="R7528" i="10"/>
  <c r="R7775" i="10"/>
  <c r="R7973" i="10"/>
  <c r="R8012" i="10"/>
  <c r="R8028" i="10"/>
  <c r="R8134" i="10"/>
  <c r="R8039" i="10"/>
  <c r="R8139" i="10"/>
  <c r="R8486" i="10"/>
  <c r="R7934" i="10"/>
  <c r="R8062" i="10"/>
  <c r="R8528" i="10"/>
  <c r="R8475" i="10"/>
  <c r="R8440" i="10"/>
  <c r="R8583" i="10"/>
  <c r="R8513" i="10"/>
  <c r="R8587" i="10"/>
  <c r="R8715" i="10"/>
  <c r="R8677" i="10"/>
  <c r="R8576" i="10"/>
  <c r="R8704" i="10"/>
  <c r="R553" i="10"/>
  <c r="T369" i="10"/>
  <c r="R369" i="10"/>
  <c r="T278" i="10"/>
  <c r="R278" i="10"/>
  <c r="T168" i="10"/>
  <c r="R168" i="10"/>
  <c r="T40" i="10"/>
  <c r="R40" i="10"/>
  <c r="T360" i="10"/>
  <c r="R360" i="10"/>
  <c r="T197" i="10"/>
  <c r="R197" i="10"/>
  <c r="T69" i="10"/>
  <c r="R69" i="10"/>
  <c r="T130" i="10"/>
  <c r="R130" i="10"/>
  <c r="R5381" i="10"/>
  <c r="R78" i="10"/>
  <c r="T78" i="10"/>
  <c r="R15" i="10"/>
  <c r="T15" i="10"/>
  <c r="R859" i="10"/>
  <c r="R970" i="10"/>
  <c r="R758" i="10"/>
  <c r="R886" i="10"/>
  <c r="R1956" i="10"/>
  <c r="R1433" i="10"/>
  <c r="R1561" i="10"/>
  <c r="R1676" i="10"/>
  <c r="R1162" i="10"/>
  <c r="R1941" i="10"/>
  <c r="R1288" i="10"/>
  <c r="R1416" i="10"/>
  <c r="R1544" i="10"/>
  <c r="R1812" i="10"/>
  <c r="R1983" i="10"/>
  <c r="R1798" i="10"/>
  <c r="R2328" i="10"/>
  <c r="R2247" i="10"/>
  <c r="R2237" i="10"/>
  <c r="R1837" i="10"/>
  <c r="R2080" i="10"/>
  <c r="R2210" i="10"/>
  <c r="R2385" i="10"/>
  <c r="R2698" i="10"/>
  <c r="R2418" i="10"/>
  <c r="R2437" i="10"/>
  <c r="R2429" i="10"/>
  <c r="R2568" i="10"/>
  <c r="R2432" i="10"/>
  <c r="R2642" i="10"/>
  <c r="R2107" i="10"/>
  <c r="R2235" i="10"/>
  <c r="R2689" i="10"/>
  <c r="R2817" i="10"/>
  <c r="R2945" i="10"/>
  <c r="R2898" i="10"/>
  <c r="R2978" i="10"/>
  <c r="R3149" i="10"/>
  <c r="R2957" i="10"/>
  <c r="R3095" i="10"/>
  <c r="R2763" i="10"/>
  <c r="R3102" i="10"/>
  <c r="R3230" i="10"/>
  <c r="R3601" i="10"/>
  <c r="R3469" i="10"/>
  <c r="R3438" i="10"/>
  <c r="R3703" i="10"/>
  <c r="R3484" i="10"/>
  <c r="R3290" i="10"/>
  <c r="R3422" i="10"/>
  <c r="R3775" i="10"/>
  <c r="R3336" i="10"/>
  <c r="R3750" i="10"/>
  <c r="R3860" i="10"/>
  <c r="R4162" i="10"/>
  <c r="R3921" i="10"/>
  <c r="R4039" i="10"/>
  <c r="R4024" i="10"/>
  <c r="R4194" i="10"/>
  <c r="R3648" i="10"/>
  <c r="R4305" i="10"/>
  <c r="R4433" i="10"/>
  <c r="R4418" i="10"/>
  <c r="R4482" i="10"/>
  <c r="R4683" i="10"/>
  <c r="R4261" i="10"/>
  <c r="R4389" i="10"/>
  <c r="R4320" i="10"/>
  <c r="R4448" i="10"/>
  <c r="R3931" i="10"/>
  <c r="R4059" i="10"/>
  <c r="R4187" i="10"/>
  <c r="R4757" i="10"/>
  <c r="R4822" i="10"/>
  <c r="R4829" i="10"/>
  <c r="R4823" i="10"/>
  <c r="R4715" i="10"/>
  <c r="R4836" i="10"/>
  <c r="R5079" i="10"/>
  <c r="R5439" i="10"/>
  <c r="R5032" i="10"/>
  <c r="R5252" i="10"/>
  <c r="R5327" i="10"/>
  <c r="R5305" i="10"/>
  <c r="R4826" i="10"/>
  <c r="R4954" i="10"/>
  <c r="R5082" i="10"/>
  <c r="R5936" i="10"/>
  <c r="R6024" i="10"/>
  <c r="R5561" i="10"/>
  <c r="R5572" i="10"/>
  <c r="R5711" i="10"/>
  <c r="R6000" i="10"/>
  <c r="R5517" i="10"/>
  <c r="R5640" i="10"/>
  <c r="R5775" i="10"/>
  <c r="R5832" i="10"/>
  <c r="R5475" i="10"/>
  <c r="R5881" i="10"/>
  <c r="R6196" i="10"/>
  <c r="R6036" i="10"/>
  <c r="R5731" i="10"/>
  <c r="R5987" i="10"/>
  <c r="R6768" i="10"/>
  <c r="R6586" i="10"/>
  <c r="R6443" i="10"/>
  <c r="R6571" i="10"/>
  <c r="R6694" i="10"/>
  <c r="R6518" i="10"/>
  <c r="R6646" i="10"/>
  <c r="R6747" i="10"/>
  <c r="R6537" i="10"/>
  <c r="R6924" i="10"/>
  <c r="R7289" i="10"/>
  <c r="R7023" i="10"/>
  <c r="R6909" i="10"/>
  <c r="R6936" i="10"/>
  <c r="R6795" i="10"/>
  <c r="R6923" i="10"/>
  <c r="R7169" i="10"/>
  <c r="R7239" i="10"/>
  <c r="R7492" i="10"/>
  <c r="R7159" i="10"/>
  <c r="R7377" i="10"/>
  <c r="R7307" i="10"/>
  <c r="R7182" i="10"/>
  <c r="R7413" i="10"/>
  <c r="R7234" i="10"/>
  <c r="R7505" i="10"/>
  <c r="R7642" i="10"/>
  <c r="R7944" i="10"/>
  <c r="R7570" i="10"/>
  <c r="R7470" i="10"/>
  <c r="R7490" i="10"/>
  <c r="R7672" i="10"/>
  <c r="R7755" i="10"/>
  <c r="R8110" i="10"/>
  <c r="R7883" i="10"/>
  <c r="R8312" i="10"/>
  <c r="R8036" i="10"/>
  <c r="R8344" i="10"/>
  <c r="R8047" i="10"/>
  <c r="R7874" i="10"/>
  <c r="R8434" i="10"/>
  <c r="R8240" i="10"/>
  <c r="R8084" i="10"/>
  <c r="R8522" i="10"/>
  <c r="R8388" i="10"/>
  <c r="R8623" i="10"/>
  <c r="R8252" i="10"/>
  <c r="R8366" i="10"/>
  <c r="R8446" i="10"/>
  <c r="R8444" i="10"/>
  <c r="R8652" i="10"/>
  <c r="R8698" i="10"/>
  <c r="R8689" i="10"/>
  <c r="R8599" i="10"/>
  <c r="R8723" i="10"/>
  <c r="R8574" i="10"/>
  <c r="T160" i="10"/>
  <c r="R160" i="10"/>
  <c r="T32" i="10"/>
  <c r="R32" i="10"/>
  <c r="T19" i="10"/>
  <c r="R19" i="10"/>
  <c r="T189" i="10"/>
  <c r="R189" i="10"/>
  <c r="T61" i="10"/>
  <c r="R61" i="10"/>
  <c r="T122" i="10"/>
  <c r="R122" i="10"/>
  <c r="R6099" i="10"/>
  <c r="R6162" i="10"/>
  <c r="R7297" i="10"/>
  <c r="R187" i="10"/>
  <c r="R850" i="10"/>
  <c r="R975" i="10"/>
  <c r="R925" i="10"/>
  <c r="R1106" i="10"/>
  <c r="R483" i="10"/>
  <c r="R867" i="10"/>
  <c r="R973" i="10"/>
  <c r="R638" i="10"/>
  <c r="R894" i="10"/>
  <c r="R1029" i="10"/>
  <c r="R585" i="10"/>
  <c r="R929" i="10"/>
  <c r="R1313" i="10"/>
  <c r="R1441" i="10"/>
  <c r="R1569" i="10"/>
  <c r="R1679" i="10"/>
  <c r="R1296" i="10"/>
  <c r="R1552" i="10"/>
  <c r="R1815" i="10"/>
  <c r="R2312" i="10"/>
  <c r="R2189" i="10"/>
  <c r="R1939" i="10"/>
  <c r="R2055" i="10"/>
  <c r="R2159" i="10"/>
  <c r="R1717" i="10"/>
  <c r="R1845" i="10"/>
  <c r="R1971" i="10"/>
  <c r="R2137" i="10"/>
  <c r="R2393" i="10"/>
  <c r="R2504" i="10"/>
  <c r="R2596" i="10"/>
  <c r="R2426" i="10"/>
  <c r="R2762" i="10"/>
  <c r="R2440" i="10"/>
  <c r="R2449" i="10"/>
  <c r="R2645" i="10"/>
  <c r="R2825" i="10"/>
  <c r="R2953" i="10"/>
  <c r="R3033" i="10"/>
  <c r="R2906" i="10"/>
  <c r="R2965" i="10"/>
  <c r="R3116" i="10"/>
  <c r="R3244" i="10"/>
  <c r="R3098" i="10"/>
  <c r="R2643" i="10"/>
  <c r="R2771" i="10"/>
  <c r="R3486" i="10"/>
  <c r="R3604" i="10"/>
  <c r="R3583" i="10"/>
  <c r="R3711" i="10"/>
  <c r="R3558" i="10"/>
  <c r="R3298" i="10"/>
  <c r="R3567" i="10"/>
  <c r="R3088" i="10"/>
  <c r="R3216" i="10"/>
  <c r="R3344" i="10"/>
  <c r="R3758" i="10"/>
  <c r="R4138" i="10"/>
  <c r="R4042" i="10"/>
  <c r="R4208" i="10"/>
  <c r="R4055" i="10"/>
  <c r="R3656" i="10"/>
  <c r="R4313" i="10"/>
  <c r="R4441" i="10"/>
  <c r="R4552" i="10"/>
  <c r="R4573" i="10"/>
  <c r="R4539" i="10"/>
  <c r="R4397" i="10"/>
  <c r="R4328" i="10"/>
  <c r="R4456" i="10"/>
  <c r="R4067" i="10"/>
  <c r="R4825" i="10"/>
  <c r="R4942" i="10"/>
  <c r="R4723" i="10"/>
  <c r="R4839" i="10"/>
  <c r="R4977" i="10"/>
  <c r="R5360" i="10"/>
  <c r="R5292" i="10"/>
  <c r="R5293" i="10"/>
  <c r="R5316" i="10"/>
  <c r="R5177" i="10"/>
  <c r="R4834" i="10"/>
  <c r="R4962" i="10"/>
  <c r="R5944" i="10"/>
  <c r="R5569" i="10"/>
  <c r="R5685" i="10"/>
  <c r="R5671" i="10"/>
  <c r="R5580" i="10"/>
  <c r="R5525" i="10"/>
  <c r="R5648" i="10"/>
  <c r="R5687" i="10"/>
  <c r="R6128" i="10"/>
  <c r="R5483" i="10"/>
  <c r="R6017" i="10"/>
  <c r="R6199" i="10"/>
  <c r="R5916" i="10"/>
  <c r="R6139" i="10"/>
  <c r="R5867" i="10"/>
  <c r="R6364" i="10"/>
  <c r="R6343" i="10"/>
  <c r="R6066" i="10"/>
  <c r="R6194" i="10"/>
  <c r="R6338" i="10"/>
  <c r="R6594" i="10"/>
  <c r="R6654" i="10"/>
  <c r="R6784" i="10"/>
  <c r="R6545" i="10"/>
  <c r="R6932" i="10"/>
  <c r="R6917" i="10"/>
  <c r="R6944" i="10"/>
  <c r="R7052" i="10"/>
  <c r="R6803" i="10"/>
  <c r="R6931" i="10"/>
  <c r="R7447" i="10"/>
  <c r="R7315" i="10"/>
  <c r="R7284" i="10"/>
  <c r="R7685" i="10"/>
  <c r="R7433" i="10"/>
  <c r="R7242" i="10"/>
  <c r="R7602" i="10"/>
  <c r="R7525" i="10"/>
  <c r="R7494" i="10"/>
  <c r="R7897" i="10"/>
  <c r="R7544" i="10"/>
  <c r="R7917" i="10"/>
  <c r="R7859" i="10"/>
  <c r="R8157" i="10"/>
  <c r="R8350" i="10"/>
  <c r="R8055" i="10"/>
  <c r="R7754" i="10"/>
  <c r="R8201" i="10"/>
  <c r="R8185" i="10"/>
  <c r="R8092" i="10"/>
  <c r="R8153" i="10"/>
  <c r="R8323" i="10"/>
  <c r="R8283" i="10"/>
  <c r="R8519" i="10"/>
  <c r="R8517" i="10"/>
  <c r="R8617" i="10"/>
  <c r="R8401" i="10"/>
  <c r="R8731" i="10"/>
  <c r="R8693" i="10"/>
  <c r="R8592" i="10"/>
  <c r="R8720" i="10"/>
  <c r="T152" i="10"/>
  <c r="R152" i="10"/>
  <c r="T21" i="10"/>
  <c r="R21" i="10"/>
  <c r="T340" i="10"/>
  <c r="R340" i="10"/>
  <c r="T181" i="10"/>
  <c r="R181" i="10"/>
  <c r="T53" i="10"/>
  <c r="R53" i="10"/>
  <c r="T114" i="10"/>
  <c r="R114" i="10"/>
  <c r="R2361" i="10"/>
  <c r="R2793" i="10"/>
  <c r="R70" i="10"/>
  <c r="T70" i="10"/>
  <c r="R346" i="10"/>
  <c r="R747" i="10"/>
  <c r="R875" i="10"/>
  <c r="R646" i="10"/>
  <c r="R593" i="10"/>
  <c r="R1321" i="10"/>
  <c r="R1682" i="10"/>
  <c r="R1978" i="10"/>
  <c r="R1919" i="10"/>
  <c r="R1879" i="10"/>
  <c r="R1304" i="10"/>
  <c r="R1684" i="10"/>
  <c r="R1818" i="10"/>
  <c r="R1139" i="10"/>
  <c r="R2248" i="10"/>
  <c r="R1814" i="10"/>
  <c r="R2192" i="10"/>
  <c r="R2058" i="10"/>
  <c r="R2258" i="10"/>
  <c r="R2162" i="10"/>
  <c r="R1853" i="10"/>
  <c r="R2646" i="10"/>
  <c r="R2017" i="10"/>
  <c r="R2145" i="10"/>
  <c r="R2401" i="10"/>
  <c r="R2725" i="10"/>
  <c r="R2848" i="10"/>
  <c r="R2306" i="10"/>
  <c r="R2434" i="10"/>
  <c r="R2565" i="10"/>
  <c r="R2773" i="10"/>
  <c r="R2540" i="10"/>
  <c r="R2648" i="10"/>
  <c r="R2824" i="10"/>
  <c r="R2833" i="10"/>
  <c r="R2961" i="10"/>
  <c r="R3212" i="10"/>
  <c r="R2914" i="10"/>
  <c r="R2986" i="10"/>
  <c r="R3410" i="10"/>
  <c r="R3119" i="10"/>
  <c r="R3247" i="10"/>
  <c r="R2856" i="10"/>
  <c r="R3101" i="10"/>
  <c r="R2651" i="10"/>
  <c r="R2779" i="10"/>
  <c r="R3607" i="10"/>
  <c r="R3455" i="10"/>
  <c r="R3586" i="10"/>
  <c r="R3719" i="10"/>
  <c r="R3306" i="10"/>
  <c r="R3439" i="10"/>
  <c r="R3502" i="10"/>
  <c r="R3661" i="10"/>
  <c r="R3096" i="10"/>
  <c r="R3224" i="10"/>
  <c r="R3766" i="10"/>
  <c r="R3951" i="10"/>
  <c r="R3938" i="10"/>
  <c r="R4045" i="10"/>
  <c r="R3770" i="10"/>
  <c r="R3916" i="10"/>
  <c r="R4058" i="10"/>
  <c r="R4569" i="10"/>
  <c r="R4065" i="10"/>
  <c r="R4321" i="10"/>
  <c r="R4449" i="10"/>
  <c r="R4644" i="10"/>
  <c r="R4426" i="10"/>
  <c r="R4490" i="10"/>
  <c r="R4405" i="10"/>
  <c r="R4528" i="10"/>
  <c r="R4336" i="10"/>
  <c r="R4464" i="10"/>
  <c r="R4075" i="10"/>
  <c r="R4203" i="10"/>
  <c r="R4828" i="10"/>
  <c r="R4945" i="10"/>
  <c r="R4980" i="10"/>
  <c r="R4574" i="10"/>
  <c r="R5048" i="10"/>
  <c r="R5178" i="10"/>
  <c r="R5164" i="10"/>
  <c r="R5253" i="10"/>
  <c r="R5322" i="10"/>
  <c r="R4842" i="10"/>
  <c r="R5952" i="10"/>
  <c r="R6040" i="10"/>
  <c r="R5850" i="10"/>
  <c r="R5588" i="10"/>
  <c r="R5728" i="10"/>
  <c r="R5533" i="10"/>
  <c r="R6220" i="10"/>
  <c r="R5681" i="10"/>
  <c r="R5904" i="10"/>
  <c r="R5656" i="10"/>
  <c r="R5792" i="10"/>
  <c r="R5890" i="10"/>
  <c r="R5842" i="10"/>
  <c r="R5235" i="10"/>
  <c r="R5363" i="10"/>
  <c r="R5491" i="10"/>
  <c r="R5897" i="10"/>
  <c r="R6169" i="10"/>
  <c r="R5924" i="10"/>
  <c r="R6107" i="10"/>
  <c r="R6367" i="10"/>
  <c r="R6285" i="10"/>
  <c r="R6399" i="10"/>
  <c r="R6346" i="10"/>
  <c r="R6602" i="10"/>
  <c r="R6509" i="10"/>
  <c r="R6587" i="10"/>
  <c r="R6662" i="10"/>
  <c r="R6757" i="10"/>
  <c r="R6297" i="10"/>
  <c r="R6425" i="10"/>
  <c r="R6553" i="10"/>
  <c r="R7042" i="10"/>
  <c r="R7561" i="10"/>
  <c r="R6940" i="10"/>
  <c r="R7085" i="10"/>
  <c r="R6925" i="10"/>
  <c r="R7167" i="10"/>
  <c r="R6824" i="10"/>
  <c r="R6952" i="10"/>
  <c r="R7100" i="10"/>
  <c r="R6811" i="10"/>
  <c r="R6939" i="10"/>
  <c r="R7084" i="10"/>
  <c r="R7435" i="10"/>
  <c r="R7329" i="10"/>
  <c r="R7391" i="10"/>
  <c r="R7323" i="10"/>
  <c r="R7586" i="10"/>
  <c r="R7292" i="10"/>
  <c r="R7250" i="10"/>
  <c r="R7613" i="10"/>
  <c r="R7705" i="10"/>
  <c r="R7864" i="10"/>
  <c r="R7900" i="10"/>
  <c r="R7604" i="10"/>
  <c r="R7732" i="10"/>
  <c r="R7979" i="10"/>
  <c r="R8052" i="10"/>
  <c r="R8066" i="10"/>
  <c r="R8181" i="10"/>
  <c r="R8644" i="10"/>
  <c r="R7958" i="10"/>
  <c r="R8191" i="10"/>
  <c r="R8246" i="10"/>
  <c r="R8197" i="10"/>
  <c r="R8253" i="10"/>
  <c r="R8100" i="10"/>
  <c r="R8382" i="10"/>
  <c r="R8488" i="10"/>
  <c r="R8150" i="10"/>
  <c r="R8270" i="10"/>
  <c r="R8676" i="10"/>
  <c r="R8140" i="10"/>
  <c r="R8412" i="10"/>
  <c r="R8520" i="10"/>
  <c r="R8714" i="10"/>
  <c r="R8668" i="10"/>
  <c r="R8409" i="10"/>
  <c r="R8537" i="10"/>
  <c r="R8739" i="10"/>
  <c r="R8718" i="10"/>
  <c r="R8573" i="10"/>
  <c r="R8701" i="10"/>
  <c r="T352" i="10"/>
  <c r="R352" i="10"/>
  <c r="T275" i="10"/>
  <c r="R275" i="10"/>
  <c r="T144" i="10"/>
  <c r="R144" i="10"/>
  <c r="T17" i="10"/>
  <c r="R17" i="10"/>
  <c r="T323" i="10"/>
  <c r="R323" i="10"/>
  <c r="T173" i="10"/>
  <c r="R173" i="10"/>
  <c r="T45" i="10"/>
  <c r="R45" i="10"/>
  <c r="T106" i="10"/>
  <c r="R106" i="10"/>
  <c r="R537" i="10"/>
  <c r="R545" i="10"/>
  <c r="T545" i="10"/>
  <c r="R1457" i="10"/>
  <c r="R1585" i="10"/>
  <c r="R1687" i="10"/>
  <c r="R1019" i="10"/>
  <c r="R1403" i="10"/>
  <c r="R2015" i="10"/>
  <c r="R2143" i="10"/>
  <c r="R2558" i="10"/>
  <c r="R2153" i="10"/>
  <c r="R2588" i="10"/>
  <c r="R2003" i="10"/>
  <c r="R2131" i="10"/>
  <c r="R2259" i="10"/>
  <c r="R2922" i="10"/>
  <c r="R3122" i="10"/>
  <c r="R3250" i="10"/>
  <c r="R3503" i="10"/>
  <c r="R3489" i="10"/>
  <c r="R3589" i="10"/>
  <c r="R3314" i="10"/>
  <c r="R3428" i="10"/>
  <c r="R3104" i="10"/>
  <c r="R3774" i="10"/>
  <c r="R4048" i="10"/>
  <c r="R3927" i="10"/>
  <c r="R4061" i="10"/>
  <c r="R3672" i="10"/>
  <c r="R4329" i="10"/>
  <c r="R4457" i="10"/>
  <c r="R4572" i="10"/>
  <c r="R4647" i="10"/>
  <c r="R4346" i="10"/>
  <c r="R4712" i="10"/>
  <c r="R4413" i="10"/>
  <c r="R4669" i="10"/>
  <c r="R4344" i="10"/>
  <c r="R4472" i="10"/>
  <c r="R3955" i="10"/>
  <c r="R4211" i="10"/>
  <c r="R4761" i="10"/>
  <c r="R4831" i="10"/>
  <c r="R5165" i="10"/>
  <c r="R4948" i="10"/>
  <c r="R5121" i="10"/>
  <c r="R4740" i="10"/>
  <c r="R4582" i="10"/>
  <c r="R5056" i="10"/>
  <c r="R5269" i="10"/>
  <c r="R5453" i="10"/>
  <c r="R5309" i="10"/>
  <c r="R5474" i="10"/>
  <c r="R5437" i="10"/>
  <c r="R5185" i="10"/>
  <c r="R5424" i="10"/>
  <c r="R5333" i="10"/>
  <c r="R5194" i="10"/>
  <c r="R5448" i="10"/>
  <c r="R5960" i="10"/>
  <c r="R4978" i="10"/>
  <c r="R5856" i="10"/>
  <c r="R6062" i="10"/>
  <c r="R5585" i="10"/>
  <c r="R5906" i="10"/>
  <c r="R5688" i="10"/>
  <c r="R5596" i="10"/>
  <c r="R5888" i="10"/>
  <c r="R5541" i="10"/>
  <c r="R5664" i="10"/>
  <c r="R5901" i="10"/>
  <c r="R5704" i="10"/>
  <c r="R5866" i="10"/>
  <c r="R5499" i="10"/>
  <c r="R5905" i="10"/>
  <c r="R6025" i="10"/>
  <c r="R6172" i="10"/>
  <c r="R5932" i="10"/>
  <c r="R6275" i="10"/>
  <c r="R5755" i="10"/>
  <c r="R6288" i="10"/>
  <c r="R7345" i="10"/>
  <c r="R6344" i="10"/>
  <c r="R6082" i="10"/>
  <c r="R6213" i="10"/>
  <c r="R6360" i="10"/>
  <c r="R6354" i="10"/>
  <c r="R6610" i="10"/>
  <c r="R6755" i="10"/>
  <c r="R6595" i="10"/>
  <c r="R6714" i="10"/>
  <c r="R6542" i="10"/>
  <c r="R6670" i="10"/>
  <c r="R6305" i="10"/>
  <c r="R6561" i="10"/>
  <c r="R6948" i="10"/>
  <c r="R6933" i="10"/>
  <c r="R7181" i="10"/>
  <c r="R6960" i="10"/>
  <c r="R6819" i="10"/>
  <c r="R6947" i="10"/>
  <c r="R7558" i="10"/>
  <c r="R7395" i="10"/>
  <c r="R7397" i="10"/>
  <c r="R7509" i="10"/>
  <c r="R7331" i="10"/>
  <c r="R7206" i="10"/>
  <c r="R7172" i="10"/>
  <c r="R7376" i="10"/>
  <c r="R7511" i="10"/>
  <c r="R7953" i="10"/>
  <c r="R7621" i="10"/>
  <c r="R7891" i="10"/>
  <c r="R7590" i="10"/>
  <c r="R7709" i="10"/>
  <c r="R7867" i="10"/>
  <c r="R7773" i="10"/>
  <c r="R7971" i="10"/>
  <c r="R8070" i="10"/>
  <c r="R7929" i="10"/>
  <c r="R7923" i="10"/>
  <c r="R7907" i="10"/>
  <c r="R8041" i="10"/>
  <c r="R7819" i="10"/>
  <c r="R7937" i="10"/>
  <c r="R8145" i="10"/>
  <c r="R8060" i="10"/>
  <c r="R7770" i="10"/>
  <c r="R7966" i="10"/>
  <c r="R8143" i="10"/>
  <c r="R8467" i="10"/>
  <c r="R8065" i="10"/>
  <c r="R8564" i="10"/>
  <c r="R8108" i="10"/>
  <c r="R8399" i="10"/>
  <c r="R8494" i="10"/>
  <c r="R8379" i="10"/>
  <c r="R8591" i="10"/>
  <c r="R8148" i="10"/>
  <c r="R8518" i="10"/>
  <c r="R8612" i="10"/>
  <c r="R8523" i="10"/>
  <c r="R8722" i="10"/>
  <c r="R8631" i="10"/>
  <c r="R8747" i="10"/>
  <c r="R8598" i="10"/>
  <c r="R8726" i="10"/>
  <c r="R8581" i="10"/>
  <c r="R8709" i="10"/>
  <c r="R8736" i="10"/>
  <c r="R449" i="10"/>
  <c r="T264" i="10"/>
  <c r="R264" i="10"/>
  <c r="T136" i="10"/>
  <c r="R136" i="10"/>
  <c r="T12" i="10"/>
  <c r="R12" i="10"/>
  <c r="T303" i="10"/>
  <c r="R303" i="10"/>
  <c r="T165" i="10"/>
  <c r="R165" i="10"/>
  <c r="T37" i="10"/>
  <c r="R37" i="10"/>
  <c r="R577" i="10"/>
  <c r="T98" i="10"/>
  <c r="R98" i="10"/>
  <c r="R62" i="10"/>
  <c r="T62" i="10"/>
  <c r="R763" i="10"/>
  <c r="R891" i="10"/>
  <c r="R790" i="10"/>
  <c r="R918" i="10"/>
  <c r="R609" i="10"/>
  <c r="R1337" i="10"/>
  <c r="R1465" i="10"/>
  <c r="R1593" i="10"/>
  <c r="R1807" i="10"/>
  <c r="R1194" i="10"/>
  <c r="R1787" i="10"/>
  <c r="R1900" i="10"/>
  <c r="R1448" i="10"/>
  <c r="R1576" i="10"/>
  <c r="R1690" i="10"/>
  <c r="R1283" i="10"/>
  <c r="R2205" i="10"/>
  <c r="R2146" i="10"/>
  <c r="R2229" i="10"/>
  <c r="R1874" i="10"/>
  <c r="R2034" i="10"/>
  <c r="R1741" i="10"/>
  <c r="R2135" i="10"/>
  <c r="R2417" i="10"/>
  <c r="R2722" i="10"/>
  <c r="R2712" i="10"/>
  <c r="R2322" i="10"/>
  <c r="R2474" i="10"/>
  <c r="R2585" i="10"/>
  <c r="R2789" i="10"/>
  <c r="R2460" i="10"/>
  <c r="R2466" i="10"/>
  <c r="R2778" i="10"/>
  <c r="R2543" i="10"/>
  <c r="R2837" i="10"/>
  <c r="R3233" i="10"/>
  <c r="R3685" i="10"/>
  <c r="R2849" i="10"/>
  <c r="R2977" i="10"/>
  <c r="R3084" i="10"/>
  <c r="R3218" i="10"/>
  <c r="R3677" i="10"/>
  <c r="R2930" i="10"/>
  <c r="R2994" i="10"/>
  <c r="R3204" i="10"/>
  <c r="R3125" i="10"/>
  <c r="R3253" i="10"/>
  <c r="R2872" i="10"/>
  <c r="R3262" i="10"/>
  <c r="R3337" i="10"/>
  <c r="R3735" i="10"/>
  <c r="R3501" i="10"/>
  <c r="R3609" i="10"/>
  <c r="R3368" i="10"/>
  <c r="R3782" i="10"/>
  <c r="R3877" i="10"/>
  <c r="R4186" i="10"/>
  <c r="R4079" i="10"/>
  <c r="R3933" i="10"/>
  <c r="R4064" i="10"/>
  <c r="R3680" i="10"/>
  <c r="R4337" i="10"/>
  <c r="R4465" i="10"/>
  <c r="R4650" i="10"/>
  <c r="R4434" i="10"/>
  <c r="R4498" i="10"/>
  <c r="R4559" i="10"/>
  <c r="R4421" i="10"/>
  <c r="R4717" i="10"/>
  <c r="R4548" i="10"/>
  <c r="R4680" i="10"/>
  <c r="R4352" i="10"/>
  <c r="R4480" i="10"/>
  <c r="R4554" i="10"/>
  <c r="R4091" i="10"/>
  <c r="R5520" i="10"/>
  <c r="R4782" i="10"/>
  <c r="R4951" i="10"/>
  <c r="R4590" i="10"/>
  <c r="R5286" i="10"/>
  <c r="R4936" i="10"/>
  <c r="R5064" i="10"/>
  <c r="R5181" i="10"/>
  <c r="R5273" i="10"/>
  <c r="R5344" i="10"/>
  <c r="R5313" i="10"/>
  <c r="R4730" i="10"/>
  <c r="R4986" i="10"/>
  <c r="R5814" i="10"/>
  <c r="R5465" i="10"/>
  <c r="R5593" i="10"/>
  <c r="R5796" i="10"/>
  <c r="R5604" i="10"/>
  <c r="R5976" i="10"/>
  <c r="R5698" i="10"/>
  <c r="R5544" i="10"/>
  <c r="R6175" i="10"/>
  <c r="R6218" i="10"/>
  <c r="R5940" i="10"/>
  <c r="R6177" i="10"/>
  <c r="R5891" i="10"/>
  <c r="R6291" i="10"/>
  <c r="R6347" i="10"/>
  <c r="R6384" i="10"/>
  <c r="R6363" i="10"/>
  <c r="R6216" i="10"/>
  <c r="R6618" i="10"/>
  <c r="R6763" i="10"/>
  <c r="R6550" i="10"/>
  <c r="R6678" i="10"/>
  <c r="R6441" i="10"/>
  <c r="R6569" i="10"/>
  <c r="R6956" i="10"/>
  <c r="R7051" i="10"/>
  <c r="R6941" i="10"/>
  <c r="R7035" i="10"/>
  <c r="R6840" i="10"/>
  <c r="R6968" i="10"/>
  <c r="R7041" i="10"/>
  <c r="R6827" i="10"/>
  <c r="R6955" i="10"/>
  <c r="R7353" i="10"/>
  <c r="R7321" i="10"/>
  <c r="R7615" i="10"/>
  <c r="R7555" i="10"/>
  <c r="R7421" i="10"/>
  <c r="R7400" i="10"/>
  <c r="R7083" i="10"/>
  <c r="R7339" i="10"/>
  <c r="R7495" i="10"/>
  <c r="R7180" i="10"/>
  <c r="R7308" i="10"/>
  <c r="R7475" i="10"/>
  <c r="R7266" i="10"/>
  <c r="R7545" i="10"/>
  <c r="R7507" i="10"/>
  <c r="R7722" i="10"/>
  <c r="R7947" i="10"/>
  <c r="R7736" i="10"/>
  <c r="R7568" i="10"/>
  <c r="R7932" i="10"/>
  <c r="R7940" i="10"/>
  <c r="R7620" i="10"/>
  <c r="R7748" i="10"/>
  <c r="R8146" i="10"/>
  <c r="R8203" i="10"/>
  <c r="R8116" i="10"/>
  <c r="R8545" i="10"/>
  <c r="R8286" i="10"/>
  <c r="R8536" i="10"/>
  <c r="R8156" i="10"/>
  <c r="R8284" i="10"/>
  <c r="R8451" i="10"/>
  <c r="R8588" i="10"/>
  <c r="R8453" i="10"/>
  <c r="R8730" i="10"/>
  <c r="R8649" i="10"/>
  <c r="R8755" i="10"/>
  <c r="R8734" i="10"/>
  <c r="T256" i="10"/>
  <c r="R256" i="10"/>
  <c r="T128" i="10"/>
  <c r="R128" i="10"/>
  <c r="T286" i="10"/>
  <c r="R286" i="10"/>
  <c r="T157" i="10"/>
  <c r="R157" i="10"/>
  <c r="T29" i="10"/>
  <c r="R29" i="10"/>
  <c r="T90" i="10"/>
  <c r="R90" i="10"/>
  <c r="R59" i="10"/>
  <c r="R626" i="10"/>
  <c r="R771" i="10"/>
  <c r="R899" i="10"/>
  <c r="R1045" i="10"/>
  <c r="R798" i="10"/>
  <c r="R617" i="10"/>
  <c r="R1752" i="10"/>
  <c r="R1345" i="10"/>
  <c r="R1473" i="10"/>
  <c r="R1601" i="10"/>
  <c r="R1810" i="10"/>
  <c r="R1811" i="10"/>
  <c r="R1202" i="10"/>
  <c r="R1908" i="10"/>
  <c r="R1328" i="10"/>
  <c r="R1456" i="10"/>
  <c r="R1584" i="10"/>
  <c r="R1035" i="10"/>
  <c r="R1163" i="10"/>
  <c r="R2084" i="10"/>
  <c r="R2208" i="10"/>
  <c r="R2021" i="10"/>
  <c r="R2149" i="10"/>
  <c r="R1976" i="10"/>
  <c r="R1882" i="10"/>
  <c r="R2037" i="10"/>
  <c r="R2181" i="10"/>
  <c r="R1749" i="10"/>
  <c r="R1877" i="10"/>
  <c r="R2138" i="10"/>
  <c r="R2274" i="10"/>
  <c r="R2425" i="10"/>
  <c r="R2802" i="10"/>
  <c r="R2605" i="10"/>
  <c r="R2840" i="10"/>
  <c r="R2557" i="10"/>
  <c r="R2786" i="10"/>
  <c r="R2019" i="10"/>
  <c r="R2147" i="10"/>
  <c r="R2857" i="10"/>
  <c r="R2985" i="10"/>
  <c r="R3049" i="10"/>
  <c r="R3087" i="10"/>
  <c r="R3221" i="10"/>
  <c r="R3207" i="10"/>
  <c r="R2880" i="10"/>
  <c r="R3379" i="10"/>
  <c r="R2803" i="10"/>
  <c r="R3398" i="10"/>
  <c r="R3523" i="10"/>
  <c r="R3506" i="10"/>
  <c r="R3345" i="10"/>
  <c r="R3743" i="10"/>
  <c r="R3575" i="10"/>
  <c r="R3636" i="10"/>
  <c r="R3653" i="10"/>
  <c r="R3519" i="10"/>
  <c r="R3612" i="10"/>
  <c r="R3376" i="10"/>
  <c r="R3619" i="10"/>
  <c r="R4263" i="10"/>
  <c r="R3662" i="10"/>
  <c r="R3790" i="10"/>
  <c r="R4200" i="10"/>
  <c r="R3794" i="10"/>
  <c r="R3944" i="10"/>
  <c r="R4082" i="10"/>
  <c r="R3432" i="10"/>
  <c r="R3560" i="10"/>
  <c r="R3688" i="10"/>
  <c r="R4345" i="10"/>
  <c r="R4473" i="10"/>
  <c r="R4268" i="10"/>
  <c r="R4610" i="10"/>
  <c r="R4429" i="10"/>
  <c r="R4731" i="10"/>
  <c r="R4232" i="10"/>
  <c r="R4360" i="10"/>
  <c r="R4488" i="10"/>
  <c r="R3971" i="10"/>
  <c r="R4099" i="10"/>
  <c r="R4950" i="10"/>
  <c r="R4760" i="10"/>
  <c r="R4894" i="10"/>
  <c r="R5289" i="10"/>
  <c r="R5329" i="10"/>
  <c r="R5488" i="10"/>
  <c r="R5199" i="10"/>
  <c r="R5202" i="10"/>
  <c r="R5434" i="10"/>
  <c r="R5496" i="10"/>
  <c r="R4866" i="10"/>
  <c r="R5601" i="10"/>
  <c r="R5799" i="10"/>
  <c r="R5484" i="10"/>
  <c r="R5612" i="10"/>
  <c r="R5748" i="10"/>
  <c r="R6016" i="10"/>
  <c r="R5557" i="10"/>
  <c r="R5552" i="10"/>
  <c r="R5515" i="10"/>
  <c r="R5921" i="10"/>
  <c r="R6100" i="10"/>
  <c r="R6086" i="10"/>
  <c r="R5948" i="10"/>
  <c r="R6124" i="10"/>
  <c r="R6656" i="10"/>
  <c r="R6180" i="10"/>
  <c r="R5899" i="10"/>
  <c r="R6504" i="10"/>
  <c r="R6294" i="10"/>
  <c r="R6350" i="10"/>
  <c r="R6432" i="10"/>
  <c r="R6387" i="10"/>
  <c r="R6098" i="10"/>
  <c r="R6680" i="10"/>
  <c r="R6370" i="10"/>
  <c r="R6626" i="10"/>
  <c r="R6765" i="10"/>
  <c r="R6558" i="10"/>
  <c r="R6686" i="10"/>
  <c r="R6449" i="10"/>
  <c r="R6577" i="10"/>
  <c r="R7279" i="10"/>
  <c r="R6836" i="10"/>
  <c r="R6964" i="10"/>
  <c r="R7092" i="10"/>
  <c r="R7040" i="10"/>
  <c r="R6949" i="10"/>
  <c r="R6976" i="10"/>
  <c r="R6835" i="10"/>
  <c r="R6963" i="10"/>
  <c r="R7215" i="10"/>
  <c r="R7219" i="10"/>
  <c r="R7347" i="10"/>
  <c r="R7518" i="10"/>
  <c r="R7188" i="10"/>
  <c r="R7274" i="10"/>
  <c r="R7571" i="10"/>
  <c r="R7542" i="10"/>
  <c r="R7689" i="10"/>
  <c r="R7972" i="10"/>
  <c r="R7725" i="10"/>
  <c r="R7484" i="10"/>
  <c r="R7726" i="10"/>
  <c r="R7675" i="10"/>
  <c r="R7779" i="10"/>
  <c r="R7678" i="10"/>
  <c r="R7681" i="10"/>
  <c r="R7637" i="10"/>
  <c r="R7935" i="10"/>
  <c r="R7963" i="10"/>
  <c r="R7960" i="10"/>
  <c r="R7628" i="10"/>
  <c r="R7896" i="10"/>
  <c r="R7786" i="10"/>
  <c r="R7982" i="10"/>
  <c r="R8206" i="10"/>
  <c r="R8081" i="10"/>
  <c r="R8304" i="10"/>
  <c r="R8124" i="10"/>
  <c r="R8147" i="10"/>
  <c r="R8269" i="10"/>
  <c r="R8404" i="10"/>
  <c r="R8277" i="10"/>
  <c r="R8294" i="10"/>
  <c r="R8406" i="10"/>
  <c r="R8342" i="10"/>
  <c r="R8164" i="10"/>
  <c r="R8292" i="10"/>
  <c r="R8742" i="10"/>
  <c r="R8597" i="10"/>
  <c r="R8624" i="10"/>
  <c r="R406" i="10"/>
  <c r="R439" i="10"/>
  <c r="T248" i="10"/>
  <c r="R248" i="10"/>
  <c r="T120" i="10"/>
  <c r="R120" i="10"/>
  <c r="T149" i="10"/>
  <c r="R149" i="10"/>
  <c r="T82" i="10"/>
  <c r="R82" i="10"/>
  <c r="T22" i="10"/>
  <c r="R22" i="10"/>
  <c r="R316" i="10"/>
  <c r="T54" i="10"/>
  <c r="R54" i="10"/>
  <c r="R625" i="10"/>
  <c r="R969" i="10"/>
  <c r="R1609" i="10"/>
  <c r="R1336" i="10"/>
  <c r="R1464" i="10"/>
  <c r="R1850" i="10"/>
  <c r="R1960" i="10"/>
  <c r="R2218" i="10"/>
  <c r="R2152" i="10"/>
  <c r="R2040" i="10"/>
  <c r="R2184" i="10"/>
  <c r="R1757" i="10"/>
  <c r="R1885" i="10"/>
  <c r="R2007" i="10"/>
  <c r="R2141" i="10"/>
  <c r="R2049" i="10"/>
  <c r="R2524" i="10"/>
  <c r="R2631" i="10"/>
  <c r="R2471" i="10"/>
  <c r="R2477" i="10"/>
  <c r="R2608" i="10"/>
  <c r="R2560" i="10"/>
  <c r="R2680" i="10"/>
  <c r="R2027" i="10"/>
  <c r="R2155" i="10"/>
  <c r="R2737" i="10"/>
  <c r="R2865" i="10"/>
  <c r="R3090" i="10"/>
  <c r="R3669" i="10"/>
  <c r="R2938" i="10"/>
  <c r="R3002" i="10"/>
  <c r="R3076" i="10"/>
  <c r="R3210" i="10"/>
  <c r="R2888" i="10"/>
  <c r="R3156" i="10"/>
  <c r="R2683" i="10"/>
  <c r="R2811" i="10"/>
  <c r="R3150" i="10"/>
  <c r="R3278" i="10"/>
  <c r="R3412" i="10"/>
  <c r="R3353" i="10"/>
  <c r="R3492" i="10"/>
  <c r="R3751" i="10"/>
  <c r="R3476" i="10"/>
  <c r="R3445" i="10"/>
  <c r="R3128" i="10"/>
  <c r="R3256" i="10"/>
  <c r="R3627" i="10"/>
  <c r="R4068" i="10"/>
  <c r="R3670" i="10"/>
  <c r="R3798" i="10"/>
  <c r="R3897" i="10"/>
  <c r="R3968" i="10"/>
  <c r="R3975" i="10"/>
  <c r="R4085" i="10"/>
  <c r="R3953" i="10"/>
  <c r="R4104" i="10"/>
  <c r="R3696" i="10"/>
  <c r="R4660" i="10"/>
  <c r="R4353" i="10"/>
  <c r="R4481" i="10"/>
  <c r="R4589" i="10"/>
  <c r="R4635" i="10"/>
  <c r="R4720" i="10"/>
  <c r="R4675" i="10"/>
  <c r="R4442" i="10"/>
  <c r="R4506" i="10"/>
  <c r="R4576" i="10"/>
  <c r="R4437" i="10"/>
  <c r="R4565" i="10"/>
  <c r="R4691" i="10"/>
  <c r="R4368" i="10"/>
  <c r="R4496" i="10"/>
  <c r="R4571" i="10"/>
  <c r="R4688" i="10"/>
  <c r="R4643" i="10"/>
  <c r="R4965" i="10"/>
  <c r="R5928" i="10"/>
  <c r="R4953" i="10"/>
  <c r="R5073" i="10"/>
  <c r="R5012" i="10"/>
  <c r="R4878" i="10"/>
  <c r="R4897" i="10"/>
  <c r="R4606" i="10"/>
  <c r="R5380" i="10"/>
  <c r="R5201" i="10"/>
  <c r="R5330" i="10"/>
  <c r="R5092" i="10"/>
  <c r="R5359" i="10"/>
  <c r="R5469" i="10"/>
  <c r="R4746" i="10"/>
  <c r="R4874" i="10"/>
  <c r="R5481" i="10"/>
  <c r="R5609" i="10"/>
  <c r="R5933" i="10"/>
  <c r="R5708" i="10"/>
  <c r="R5620" i="10"/>
  <c r="R5560" i="10"/>
  <c r="R5684" i="10"/>
  <c r="R5724" i="10"/>
  <c r="R5523" i="10"/>
  <c r="R5801" i="10"/>
  <c r="R5929" i="10"/>
  <c r="R6238" i="10"/>
  <c r="R5956" i="10"/>
  <c r="R6183" i="10"/>
  <c r="R5779" i="10"/>
  <c r="R6300" i="10"/>
  <c r="R6702" i="10"/>
  <c r="R6390" i="10"/>
  <c r="R6634" i="10"/>
  <c r="R6773" i="10"/>
  <c r="R6566" i="10"/>
  <c r="R6329" i="10"/>
  <c r="R6457" i="10"/>
  <c r="R6585" i="10"/>
  <c r="R7056" i="10"/>
  <c r="R6844" i="10"/>
  <c r="R6972" i="10"/>
  <c r="R6943" i="10"/>
  <c r="R7082" i="10"/>
  <c r="R6829" i="10"/>
  <c r="R6957" i="10"/>
  <c r="R7046" i="10"/>
  <c r="R6984" i="10"/>
  <c r="R6843" i="10"/>
  <c r="R6971" i="10"/>
  <c r="R7127" i="10"/>
  <c r="R7225" i="10"/>
  <c r="R7138" i="10"/>
  <c r="R7355" i="10"/>
  <c r="R7196" i="10"/>
  <c r="R7324" i="10"/>
  <c r="R7282" i="10"/>
  <c r="R7390" i="10"/>
  <c r="R7365" i="10"/>
  <c r="R7588" i="10"/>
  <c r="R7608" i="10"/>
  <c r="R7739" i="10"/>
  <c r="R7688" i="10"/>
  <c r="R7904" i="10"/>
  <c r="R7789" i="10"/>
  <c r="R7636" i="10"/>
  <c r="R8258" i="10"/>
  <c r="R7967" i="10"/>
  <c r="R7990" i="10"/>
  <c r="R8152" i="10"/>
  <c r="R8089" i="10"/>
  <c r="R8309" i="10"/>
  <c r="R8138" i="10"/>
  <c r="R8454" i="10"/>
  <c r="R8172" i="10"/>
  <c r="R8300" i="10"/>
  <c r="R8343" i="10"/>
  <c r="R8655" i="10"/>
  <c r="R8511" i="10"/>
  <c r="R8551" i="10"/>
  <c r="R8663" i="10"/>
  <c r="R8750" i="10"/>
  <c r="T332" i="10"/>
  <c r="R332" i="10"/>
  <c r="T240" i="10"/>
  <c r="R240" i="10"/>
  <c r="T112" i="10"/>
  <c r="R112" i="10"/>
  <c r="T269" i="10"/>
  <c r="R269" i="10"/>
  <c r="T141" i="10"/>
  <c r="R141" i="10"/>
  <c r="T14" i="10"/>
  <c r="R14" i="10"/>
  <c r="T74" i="10"/>
  <c r="R74" i="10"/>
  <c r="R1048" i="10"/>
  <c r="R787" i="10"/>
  <c r="R915" i="10"/>
  <c r="R1055" i="10"/>
  <c r="R814" i="10"/>
  <c r="R949" i="10"/>
  <c r="R633" i="10"/>
  <c r="R1688" i="10"/>
  <c r="R977" i="10"/>
  <c r="R1361" i="10"/>
  <c r="R1489" i="10"/>
  <c r="R1617" i="10"/>
  <c r="R1218" i="10"/>
  <c r="R1723" i="10"/>
  <c r="R1932" i="10"/>
  <c r="R1344" i="10"/>
  <c r="R1472" i="10"/>
  <c r="R1600" i="10"/>
  <c r="R1179" i="10"/>
  <c r="R2221" i="10"/>
  <c r="R1893" i="10"/>
  <c r="R2010" i="10"/>
  <c r="R2144" i="10"/>
  <c r="R2634" i="10"/>
  <c r="R2760" i="10"/>
  <c r="R2733" i="10"/>
  <c r="R2602" i="10"/>
  <c r="R2360" i="10"/>
  <c r="R2577" i="10"/>
  <c r="R2693" i="10"/>
  <c r="R2291" i="10"/>
  <c r="R2873" i="10"/>
  <c r="R2993" i="10"/>
  <c r="R3057" i="10"/>
  <c r="R3093" i="10"/>
  <c r="R3709" i="10"/>
  <c r="R3079" i="10"/>
  <c r="R3213" i="10"/>
  <c r="R2896" i="10"/>
  <c r="R3159" i="10"/>
  <c r="R2691" i="10"/>
  <c r="R3158" i="10"/>
  <c r="R3540" i="10"/>
  <c r="R3526" i="10"/>
  <c r="R3663" i="10"/>
  <c r="R3361" i="10"/>
  <c r="R3759" i="10"/>
  <c r="R3635" i="10"/>
  <c r="R3678" i="10"/>
  <c r="R3806" i="10"/>
  <c r="R3810" i="10"/>
  <c r="R4088" i="10"/>
  <c r="R3704" i="10"/>
  <c r="R4118" i="10"/>
  <c r="R4674" i="10"/>
  <c r="R4105" i="10"/>
  <c r="R4361" i="10"/>
  <c r="R4489" i="10"/>
  <c r="R4627" i="10"/>
  <c r="R4445" i="10"/>
  <c r="R4704" i="10"/>
  <c r="R4248" i="10"/>
  <c r="R4376" i="10"/>
  <c r="R4504" i="10"/>
  <c r="R3859" i="10"/>
  <c r="R3987" i="10"/>
  <c r="R4115" i="10"/>
  <c r="R4956" i="10"/>
  <c r="R4881" i="10"/>
  <c r="R4996" i="10"/>
  <c r="R4777" i="10"/>
  <c r="R4900" i="10"/>
  <c r="R5346" i="10"/>
  <c r="R5137" i="10"/>
  <c r="R5100" i="10"/>
  <c r="R5231" i="10"/>
  <c r="R4882" i="10"/>
  <c r="R5617" i="10"/>
  <c r="R5805" i="10"/>
  <c r="R5500" i="10"/>
  <c r="R5628" i="10"/>
  <c r="R5765" i="10"/>
  <c r="R6032" i="10"/>
  <c r="R5573" i="10"/>
  <c r="R5968" i="10"/>
  <c r="R5568" i="10"/>
  <c r="R5807" i="10"/>
  <c r="R5992" i="10"/>
  <c r="R5912" i="10"/>
  <c r="R5147" i="10"/>
  <c r="R5275" i="10"/>
  <c r="R5403" i="10"/>
  <c r="R5531" i="10"/>
  <c r="R5937" i="10"/>
  <c r="R6041" i="10"/>
  <c r="R6120" i="10"/>
  <c r="R6187" i="10"/>
  <c r="R6103" i="10"/>
  <c r="R5964" i="10"/>
  <c r="R6161" i="10"/>
  <c r="R6144" i="10"/>
  <c r="R6413" i="10"/>
  <c r="R6723" i="10"/>
  <c r="R6375" i="10"/>
  <c r="R6862" i="10"/>
  <c r="R6642" i="10"/>
  <c r="R6782" i="10"/>
  <c r="R6574" i="10"/>
  <c r="R6337" i="10"/>
  <c r="R6465" i="10"/>
  <c r="R6593" i="10"/>
  <c r="R6721" i="10"/>
  <c r="R6852" i="10"/>
  <c r="R6980" i="10"/>
  <c r="R6951" i="10"/>
  <c r="R6965" i="10"/>
  <c r="R6992" i="10"/>
  <c r="R6851" i="10"/>
  <c r="R6979" i="10"/>
  <c r="R7635" i="10"/>
  <c r="R7437" i="10"/>
  <c r="R7409" i="10"/>
  <c r="R7107" i="10"/>
  <c r="R7332" i="10"/>
  <c r="R7393" i="10"/>
  <c r="R7290" i="10"/>
  <c r="R7606" i="10"/>
  <c r="R7548" i="10"/>
  <c r="R7394" i="10"/>
  <c r="R8079" i="10"/>
  <c r="R7501" i="10"/>
  <c r="R7619" i="10"/>
  <c r="R7695" i="10"/>
  <c r="R7792" i="10"/>
  <c r="R7880" i="10"/>
  <c r="R7654" i="10"/>
  <c r="R7592" i="10"/>
  <c r="R7731" i="10"/>
  <c r="R7854" i="10"/>
  <c r="R8059" i="10"/>
  <c r="R7857" i="10"/>
  <c r="R8205" i="10"/>
  <c r="R8123" i="10"/>
  <c r="R7802" i="10"/>
  <c r="R8155" i="10"/>
  <c r="R8386" i="10"/>
  <c r="R8097" i="10"/>
  <c r="R8422" i="10"/>
  <c r="R8308" i="10"/>
  <c r="R8363" i="10"/>
  <c r="R8674" i="10"/>
  <c r="R8351" i="10"/>
  <c r="R8681" i="10"/>
  <c r="R8758" i="10"/>
  <c r="R8613" i="10"/>
  <c r="R8741" i="10"/>
  <c r="R8640" i="10"/>
  <c r="T232" i="10"/>
  <c r="R232" i="10"/>
  <c r="T104" i="10"/>
  <c r="R104" i="10"/>
  <c r="T261" i="10"/>
  <c r="R261" i="10"/>
  <c r="T133" i="10"/>
  <c r="R133" i="10"/>
  <c r="T66" i="10"/>
  <c r="R66" i="10"/>
  <c r="R84" i="10"/>
  <c r="R392" i="10"/>
  <c r="R46" i="10"/>
  <c r="T46" i="10"/>
  <c r="R1119" i="10"/>
  <c r="R1098" i="10"/>
  <c r="R566" i="10"/>
  <c r="R822" i="10"/>
  <c r="R952" i="10"/>
  <c r="R1497" i="10"/>
  <c r="R1625" i="10"/>
  <c r="R1226" i="10"/>
  <c r="R1480" i="10"/>
  <c r="R1608" i="10"/>
  <c r="R1059" i="10"/>
  <c r="R1187" i="10"/>
  <c r="R2119" i="10"/>
  <c r="R1906" i="10"/>
  <c r="R2197" i="10"/>
  <c r="R1901" i="10"/>
  <c r="R2013" i="10"/>
  <c r="R2450" i="10"/>
  <c r="R2637" i="10"/>
  <c r="R2757" i="10"/>
  <c r="R2488" i="10"/>
  <c r="R2511" i="10"/>
  <c r="R2497" i="10"/>
  <c r="R2368" i="10"/>
  <c r="R2690" i="10"/>
  <c r="R2043" i="10"/>
  <c r="R3357" i="10"/>
  <c r="R2753" i="10"/>
  <c r="R2881" i="10"/>
  <c r="R3321" i="10"/>
  <c r="R2946" i="10"/>
  <c r="R3010" i="10"/>
  <c r="R3082" i="10"/>
  <c r="R3447" i="10"/>
  <c r="R2904" i="10"/>
  <c r="R3162" i="10"/>
  <c r="R2699" i="10"/>
  <c r="R2827" i="10"/>
  <c r="R3638" i="10"/>
  <c r="R3166" i="10"/>
  <c r="R3294" i="10"/>
  <c r="R3429" i="10"/>
  <c r="R3369" i="10"/>
  <c r="R3509" i="10"/>
  <c r="R3493" i="10"/>
  <c r="R3894" i="10"/>
  <c r="R3686" i="10"/>
  <c r="R3814" i="10"/>
  <c r="R4103" i="10"/>
  <c r="R4218" i="10"/>
  <c r="R3992" i="10"/>
  <c r="R3964" i="10"/>
  <c r="R3970" i="10"/>
  <c r="R4114" i="10"/>
  <c r="R3456" i="10"/>
  <c r="R3584" i="10"/>
  <c r="R3712" i="10"/>
  <c r="R4369" i="10"/>
  <c r="R4497" i="10"/>
  <c r="R4386" i="10"/>
  <c r="R4450" i="10"/>
  <c r="R4514" i="10"/>
  <c r="R4596" i="10"/>
  <c r="R4453" i="10"/>
  <c r="R4256" i="10"/>
  <c r="R4384" i="10"/>
  <c r="R4512" i="10"/>
  <c r="R4659" i="10"/>
  <c r="R4901" i="10"/>
  <c r="R4959" i="10"/>
  <c r="R4799" i="10"/>
  <c r="R4884" i="10"/>
  <c r="R4903" i="10"/>
  <c r="R5096" i="10"/>
  <c r="R5215" i="10"/>
  <c r="R5306" i="10"/>
  <c r="R5498" i="10"/>
  <c r="R5218" i="10"/>
  <c r="R5011" i="10"/>
  <c r="R5290" i="10"/>
  <c r="R5482" i="10"/>
  <c r="R5458" i="10"/>
  <c r="R5095" i="10"/>
  <c r="R5376" i="10"/>
  <c r="R4762" i="10"/>
  <c r="R4890" i="10"/>
  <c r="R6145" i="10"/>
  <c r="R5497" i="10"/>
  <c r="R5625" i="10"/>
  <c r="R5808" i="10"/>
  <c r="R5949" i="10"/>
  <c r="R5725" i="10"/>
  <c r="R5508" i="10"/>
  <c r="R5636" i="10"/>
  <c r="R5581" i="10"/>
  <c r="R6048" i="10"/>
  <c r="R5735" i="10"/>
  <c r="R5576" i="10"/>
  <c r="R5701" i="10"/>
  <c r="R5810" i="10"/>
  <c r="R5741" i="10"/>
  <c r="R5411" i="10"/>
  <c r="R5539" i="10"/>
  <c r="R6190" i="10"/>
  <c r="R5972" i="10"/>
  <c r="R6452" i="10"/>
  <c r="R6226" i="10"/>
  <c r="R6065" i="10"/>
  <c r="R5667" i="10"/>
  <c r="R5795" i="10"/>
  <c r="R5923" i="10"/>
  <c r="R6407" i="10"/>
  <c r="R6733" i="10"/>
  <c r="R6672" i="10"/>
  <c r="R6704" i="10"/>
  <c r="R6650" i="10"/>
  <c r="R6507" i="10"/>
  <c r="R6582" i="10"/>
  <c r="R6473" i="10"/>
  <c r="R6601" i="10"/>
  <c r="R6860" i="10"/>
  <c r="R6988" i="10"/>
  <c r="R6959" i="10"/>
  <c r="R6973" i="10"/>
  <c r="R7000" i="10"/>
  <c r="R6859" i="10"/>
  <c r="R6987" i="10"/>
  <c r="R7101" i="10"/>
  <c r="R7173" i="10"/>
  <c r="R7337" i="10"/>
  <c r="R7257" i="10"/>
  <c r="R7535" i="10"/>
  <c r="R7609" i="10"/>
  <c r="R7243" i="10"/>
  <c r="R7573" i="10"/>
  <c r="R7298" i="10"/>
  <c r="R7610" i="10"/>
  <c r="R7569" i="10"/>
  <c r="R7541" i="10"/>
  <c r="R7765" i="10"/>
  <c r="R7795" i="10"/>
  <c r="R7884" i="10"/>
  <c r="R8049" i="10"/>
  <c r="R7701" i="10"/>
  <c r="R7472" i="10"/>
  <c r="R7603" i="10"/>
  <c r="R7980" i="10"/>
  <c r="R8063" i="10"/>
  <c r="R8131" i="10"/>
  <c r="R8069" i="10"/>
  <c r="R7810" i="10"/>
  <c r="R8006" i="10"/>
  <c r="R8158" i="10"/>
  <c r="R8221" i="10"/>
  <c r="R8237" i="10"/>
  <c r="R8376" i="10"/>
  <c r="R8165" i="10"/>
  <c r="R8447" i="10"/>
  <c r="R8495" i="10"/>
  <c r="R8318" i="10"/>
  <c r="R8265" i="10"/>
  <c r="R8431" i="10"/>
  <c r="R8316" i="10"/>
  <c r="R8390" i="10"/>
  <c r="R8359" i="10"/>
  <c r="R8762" i="10"/>
  <c r="R8457" i="10"/>
  <c r="R8659" i="10"/>
  <c r="R8638" i="10"/>
  <c r="T7" i="10"/>
  <c r="R7" i="10"/>
  <c r="R423" i="10"/>
  <c r="T224" i="10"/>
  <c r="R224" i="10"/>
  <c r="T96" i="10"/>
  <c r="R96" i="10"/>
  <c r="T253" i="10"/>
  <c r="R253" i="10"/>
  <c r="T125" i="10"/>
  <c r="R125" i="10"/>
  <c r="T58" i="10"/>
  <c r="R58" i="10"/>
  <c r="R76" i="10"/>
  <c r="R299" i="10"/>
  <c r="R914" i="10"/>
  <c r="R803" i="10"/>
  <c r="R702" i="10"/>
  <c r="R830" i="10"/>
  <c r="R649" i="10"/>
  <c r="R1377" i="10"/>
  <c r="R1740" i="10"/>
  <c r="R1234" i="10"/>
  <c r="R1488" i="10"/>
  <c r="R1616" i="10"/>
  <c r="R1935" i="10"/>
  <c r="R2122" i="10"/>
  <c r="R1914" i="10"/>
  <c r="R1909" i="10"/>
  <c r="R2016" i="10"/>
  <c r="R1945" i="10"/>
  <c r="R2362" i="10"/>
  <c r="R2376" i="10"/>
  <c r="R2580" i="10"/>
  <c r="R2307" i="10"/>
  <c r="R3169" i="10"/>
  <c r="R2633" i="10"/>
  <c r="R2889" i="10"/>
  <c r="R3001" i="10"/>
  <c r="R3276" i="10"/>
  <c r="R3387" i="10"/>
  <c r="R3085" i="10"/>
  <c r="R3180" i="10"/>
  <c r="R2912" i="10"/>
  <c r="R3165" i="10"/>
  <c r="R2451" i="10"/>
  <c r="R2835" i="10"/>
  <c r="R3543" i="10"/>
  <c r="R3377" i="10"/>
  <c r="R3645" i="10"/>
  <c r="R3521" i="10"/>
  <c r="R3152" i="10"/>
  <c r="R3280" i="10"/>
  <c r="R3694" i="10"/>
  <c r="R3822" i="10"/>
  <c r="R3864" i="10"/>
  <c r="R4136" i="10"/>
  <c r="R3720" i="10"/>
  <c r="R4377" i="10"/>
  <c r="R4505" i="10"/>
  <c r="R4693" i="10"/>
  <c r="R4642" i="10"/>
  <c r="R4461" i="10"/>
  <c r="R4264" i="10"/>
  <c r="R4392" i="10"/>
  <c r="R4520" i="10"/>
  <c r="R4591" i="10"/>
  <c r="R4709" i="10"/>
  <c r="R3875" i="10"/>
  <c r="R4003" i="10"/>
  <c r="R5089" i="10"/>
  <c r="R4887" i="10"/>
  <c r="R4999" i="10"/>
  <c r="R5017" i="10"/>
  <c r="R4630" i="10"/>
  <c r="R4976" i="10"/>
  <c r="R5104" i="10"/>
  <c r="R5397" i="10"/>
  <c r="R5509" i="10"/>
  <c r="R5216" i="10"/>
  <c r="R5364" i="10"/>
  <c r="R5116" i="10"/>
  <c r="R5103" i="10"/>
  <c r="R5248" i="10"/>
  <c r="R4898" i="10"/>
  <c r="R5026" i="10"/>
  <c r="R6008" i="10"/>
  <c r="R5742" i="10"/>
  <c r="R5516" i="10"/>
  <c r="R5644" i="10"/>
  <c r="R5589" i="10"/>
  <c r="R5584" i="10"/>
  <c r="R5813" i="10"/>
  <c r="R5163" i="10"/>
  <c r="R5291" i="10"/>
  <c r="R5825" i="10"/>
  <c r="R5980" i="10"/>
  <c r="R6195" i="10"/>
  <c r="R5931" i="10"/>
  <c r="R6274" i="10"/>
  <c r="R6402" i="10"/>
  <c r="R6658" i="10"/>
  <c r="R6590" i="10"/>
  <c r="R6353" i="10"/>
  <c r="R6481" i="10"/>
  <c r="R6609" i="10"/>
  <c r="R6737" i="10"/>
  <c r="R6868" i="10"/>
  <c r="R6996" i="10"/>
  <c r="R6711" i="10"/>
  <c r="R6967" i="10"/>
  <c r="R6981" i="10"/>
  <c r="R7008" i="10"/>
  <c r="R6867" i="10"/>
  <c r="R6995" i="10"/>
  <c r="R7382" i="10"/>
  <c r="R7313" i="10"/>
  <c r="R7126" i="10"/>
  <c r="R7178" i="10"/>
  <c r="R7405" i="10"/>
  <c r="R7631" i="10"/>
  <c r="R7941" i="10"/>
  <c r="R7712" i="10"/>
  <c r="R7674" i="10"/>
  <c r="R7949" i="10"/>
  <c r="R7818" i="10"/>
  <c r="R7946" i="10"/>
  <c r="R8014" i="10"/>
  <c r="R8365" i="10"/>
  <c r="R8273" i="10"/>
  <c r="R8339" i="10"/>
  <c r="R8464" i="10"/>
  <c r="R8531" i="10"/>
  <c r="R8666" i="10"/>
  <c r="R8695" i="10"/>
  <c r="R8465" i="10"/>
  <c r="R8629" i="10"/>
  <c r="R8656" i="10"/>
  <c r="R329" i="10"/>
  <c r="T315" i="10"/>
  <c r="R315" i="10"/>
  <c r="R465" i="10"/>
  <c r="T216" i="10"/>
  <c r="R216" i="10"/>
  <c r="T88" i="10"/>
  <c r="R88" i="10"/>
  <c r="T245" i="10"/>
  <c r="R245" i="10"/>
  <c r="T117" i="10"/>
  <c r="R117" i="10"/>
  <c r="R529" i="10"/>
  <c r="T50" i="10"/>
  <c r="R50" i="10"/>
  <c r="R68" i="10"/>
  <c r="R390" i="10"/>
  <c r="T38" i="10"/>
  <c r="R38" i="10"/>
  <c r="R811" i="10"/>
  <c r="R943" i="10"/>
  <c r="R838" i="10"/>
  <c r="R1743" i="10"/>
  <c r="R1659" i="10"/>
  <c r="R1624" i="10"/>
  <c r="R1075" i="10"/>
  <c r="R1750" i="10"/>
  <c r="R2253" i="10"/>
  <c r="R1991" i="10"/>
  <c r="R2125" i="10"/>
  <c r="R2095" i="10"/>
  <c r="R1917" i="10"/>
  <c r="R2178" i="10"/>
  <c r="R2816" i="10"/>
  <c r="R2337" i="10"/>
  <c r="R2260" i="10"/>
  <c r="R2765" i="10"/>
  <c r="R2528" i="10"/>
  <c r="R2514" i="10"/>
  <c r="R2384" i="10"/>
  <c r="R2503" i="10"/>
  <c r="R2594" i="10"/>
  <c r="R3371" i="10"/>
  <c r="R2641" i="10"/>
  <c r="R2769" i="10"/>
  <c r="R2897" i="10"/>
  <c r="R3279" i="10"/>
  <c r="R2850" i="10"/>
  <c r="R2954" i="10"/>
  <c r="R3018" i="10"/>
  <c r="R3183" i="10"/>
  <c r="R2920" i="10"/>
  <c r="R2843" i="10"/>
  <c r="R3693" i="10"/>
  <c r="R3415" i="10"/>
  <c r="R3385" i="10"/>
  <c r="R3160" i="10"/>
  <c r="R3702" i="10"/>
  <c r="R3830" i="10"/>
  <c r="R3914" i="10"/>
  <c r="R3981" i="10"/>
  <c r="R4120" i="10"/>
  <c r="R3472" i="10"/>
  <c r="R3728" i="10"/>
  <c r="R4385" i="10"/>
  <c r="R4513" i="10"/>
  <c r="R4394" i="10"/>
  <c r="R4458" i="10"/>
  <c r="R4522" i="10"/>
  <c r="R4645" i="10"/>
  <c r="R4613" i="10"/>
  <c r="R4469" i="10"/>
  <c r="R4602" i="10"/>
  <c r="R4272" i="10"/>
  <c r="R4400" i="10"/>
  <c r="R4531" i="10"/>
  <c r="R4837" i="10"/>
  <c r="R4700" i="10"/>
  <c r="R4886" i="10"/>
  <c r="R5536" i="10"/>
  <c r="R5028" i="10"/>
  <c r="R5528" i="10"/>
  <c r="R5406" i="10"/>
  <c r="R5112" i="10"/>
  <c r="R5239" i="10"/>
  <c r="R5124" i="10"/>
  <c r="R5111" i="10"/>
  <c r="R4778" i="10"/>
  <c r="R4906" i="10"/>
  <c r="R5513" i="10"/>
  <c r="R5641" i="10"/>
  <c r="R5745" i="10"/>
  <c r="R5941" i="10"/>
  <c r="R5524" i="10"/>
  <c r="R5652" i="10"/>
  <c r="R5752" i="10"/>
  <c r="R5848" i="10"/>
  <c r="R5592" i="10"/>
  <c r="R5721" i="10"/>
  <c r="R5816" i="10"/>
  <c r="R5761" i="10"/>
  <c r="R5427" i="10"/>
  <c r="R6157" i="10"/>
  <c r="R5833" i="10"/>
  <c r="R5961" i="10"/>
  <c r="R6123" i="10"/>
  <c r="R5860" i="10"/>
  <c r="R5988" i="10"/>
  <c r="R6141" i="10"/>
  <c r="R6070" i="10"/>
  <c r="R6198" i="10"/>
  <c r="R5811" i="10"/>
  <c r="R5939" i="10"/>
  <c r="R6430" i="10"/>
  <c r="R6640" i="10"/>
  <c r="R6352" i="10"/>
  <c r="R6279" i="10"/>
  <c r="R6280" i="10"/>
  <c r="R6282" i="10"/>
  <c r="R6410" i="10"/>
  <c r="R6666" i="10"/>
  <c r="R6523" i="10"/>
  <c r="R6792" i="10"/>
  <c r="R6598" i="10"/>
  <c r="R6233" i="10"/>
  <c r="R6361" i="10"/>
  <c r="R6489" i="10"/>
  <c r="R6745" i="10"/>
  <c r="R6748" i="10"/>
  <c r="R6876" i="10"/>
  <c r="R7004" i="10"/>
  <c r="R7133" i="10"/>
  <c r="R6975" i="10"/>
  <c r="R6989" i="10"/>
  <c r="R7016" i="10"/>
  <c r="R6875" i="10"/>
  <c r="R7078" i="10"/>
  <c r="R7406" i="10"/>
  <c r="R7186" i="10"/>
  <c r="R7314" i="10"/>
  <c r="R7408" i="10"/>
  <c r="R7414" i="10"/>
  <c r="R7565" i="10"/>
  <c r="R7418" i="10"/>
  <c r="R7521" i="10"/>
  <c r="R7422" i="10"/>
  <c r="R7808" i="10"/>
  <c r="R8076" i="10"/>
  <c r="R7718" i="10"/>
  <c r="R7996" i="10"/>
  <c r="R7488" i="10"/>
  <c r="R7623" i="10"/>
  <c r="R8003" i="10"/>
  <c r="R7833" i="10"/>
  <c r="R7952" i="10"/>
  <c r="R8184" i="10"/>
  <c r="R8093" i="10"/>
  <c r="R7999" i="10"/>
  <c r="R8151" i="10"/>
  <c r="R8215" i="10"/>
  <c r="R8364" i="10"/>
  <c r="R8250" i="10"/>
  <c r="R8171" i="10"/>
  <c r="R8371" i="10"/>
  <c r="R8491" i="10"/>
  <c r="R8281" i="10"/>
  <c r="R8204" i="10"/>
  <c r="R8527" i="10"/>
  <c r="R8375" i="10"/>
  <c r="R8586" i="10"/>
  <c r="R8765" i="10"/>
  <c r="R8664" i="10"/>
  <c r="T208" i="10"/>
  <c r="R208" i="10"/>
  <c r="T80" i="10"/>
  <c r="R80" i="10"/>
  <c r="T377" i="10"/>
  <c r="R377" i="10"/>
  <c r="T237" i="10"/>
  <c r="R237" i="10"/>
  <c r="T109" i="10"/>
  <c r="R109" i="10"/>
  <c r="T42" i="10"/>
  <c r="R42" i="10"/>
  <c r="R60" i="10"/>
  <c r="T44" i="10"/>
  <c r="R44" i="10"/>
  <c r="R1130" i="10"/>
  <c r="R665" i="10"/>
  <c r="R1393" i="10"/>
  <c r="R1521" i="10"/>
  <c r="R1376" i="10"/>
  <c r="R1504" i="10"/>
  <c r="R1754" i="10"/>
  <c r="R955" i="10"/>
  <c r="R2020" i="10"/>
  <c r="R2228" i="10"/>
  <c r="R2256" i="10"/>
  <c r="R2079" i="10"/>
  <c r="R1994" i="10"/>
  <c r="R2128" i="10"/>
  <c r="R1797" i="10"/>
  <c r="R2345" i="10"/>
  <c r="R2669" i="10"/>
  <c r="R2797" i="10"/>
  <c r="R2508" i="10"/>
  <c r="R2389" i="10"/>
  <c r="R2392" i="10"/>
  <c r="R2717" i="10"/>
  <c r="R2905" i="10"/>
  <c r="R3148" i="10"/>
  <c r="R2858" i="10"/>
  <c r="R3268" i="10"/>
  <c r="R2917" i="10"/>
  <c r="R3186" i="10"/>
  <c r="R2467" i="10"/>
  <c r="R2595" i="10"/>
  <c r="R2723" i="10"/>
  <c r="R3318" i="10"/>
  <c r="R3393" i="10"/>
  <c r="R3529" i="10"/>
  <c r="R3513" i="10"/>
  <c r="R3465" i="10"/>
  <c r="R3168" i="10"/>
  <c r="R3710" i="10"/>
  <c r="R3838" i="10"/>
  <c r="R3988" i="10"/>
  <c r="R4012" i="10"/>
  <c r="R4146" i="10"/>
  <c r="R3842" i="10"/>
  <c r="R3853" i="10"/>
  <c r="R3736" i="10"/>
  <c r="R4393" i="10"/>
  <c r="R4521" i="10"/>
  <c r="R4648" i="10"/>
  <c r="R4741" i="10"/>
  <c r="R4280" i="10"/>
  <c r="R4408" i="10"/>
  <c r="R4608" i="10"/>
  <c r="R4708" i="10"/>
  <c r="R4798" i="10"/>
  <c r="R4889" i="10"/>
  <c r="R4988" i="10"/>
  <c r="R5015" i="10"/>
  <c r="R5880" i="10"/>
  <c r="R5020" i="10"/>
  <c r="R4646" i="10"/>
  <c r="R4783" i="10"/>
  <c r="R5120" i="10"/>
  <c r="R5232" i="10"/>
  <c r="R5383" i="10"/>
  <c r="R5367" i="10"/>
  <c r="R5119" i="10"/>
  <c r="R5396" i="10"/>
  <c r="R5521" i="10"/>
  <c r="R5649" i="10"/>
  <c r="R5532" i="10"/>
  <c r="R5864" i="10"/>
  <c r="R5605" i="10"/>
  <c r="R5600" i="10"/>
  <c r="R5179" i="10"/>
  <c r="R5307" i="10"/>
  <c r="R5841" i="10"/>
  <c r="R5969" i="10"/>
  <c r="R6137" i="10"/>
  <c r="R5996" i="10"/>
  <c r="R6664" i="10"/>
  <c r="R5819" i="10"/>
  <c r="R5947" i="10"/>
  <c r="R6355" i="10"/>
  <c r="R6270" i="10"/>
  <c r="R6283" i="10"/>
  <c r="R6335" i="10"/>
  <c r="R6146" i="10"/>
  <c r="R6290" i="10"/>
  <c r="R6546" i="10"/>
  <c r="R6674" i="10"/>
  <c r="R6606" i="10"/>
  <c r="R6700" i="10"/>
  <c r="R6753" i="10"/>
  <c r="R6884" i="10"/>
  <c r="R7012" i="10"/>
  <c r="R6983" i="10"/>
  <c r="R6997" i="10"/>
  <c r="R7063" i="10"/>
  <c r="R7090" i="10"/>
  <c r="R6896" i="10"/>
  <c r="R6883" i="10"/>
  <c r="R7305" i="10"/>
  <c r="R7515" i="10"/>
  <c r="R7411" i="10"/>
  <c r="R7485" i="10"/>
  <c r="R7471" i="10"/>
  <c r="R7659" i="10"/>
  <c r="R7430" i="10"/>
  <c r="R7567" i="10"/>
  <c r="R7735" i="10"/>
  <c r="R7823" i="10"/>
  <c r="R7894" i="10"/>
  <c r="R7846" i="10"/>
  <c r="R7893" i="10"/>
  <c r="R8007" i="10"/>
  <c r="R8408" i="10"/>
  <c r="R8530" i="10"/>
  <c r="R8030" i="10"/>
  <c r="R8352" i="10"/>
  <c r="R8398" i="10"/>
  <c r="R8264" i="10"/>
  <c r="R8554" i="10"/>
  <c r="R8525" i="10"/>
  <c r="R8289" i="10"/>
  <c r="R8348" i="10"/>
  <c r="R8548" i="10"/>
  <c r="R8383" i="10"/>
  <c r="R8657" i="10"/>
  <c r="R8553" i="10"/>
  <c r="R8481" i="10"/>
  <c r="R8645" i="10"/>
  <c r="T200" i="10"/>
  <c r="R200" i="10"/>
  <c r="T72" i="10"/>
  <c r="R72" i="10"/>
  <c r="T229" i="10"/>
  <c r="R229" i="10"/>
  <c r="T101" i="10"/>
  <c r="R101" i="10"/>
  <c r="T34" i="10"/>
  <c r="R34" i="10"/>
  <c r="R561" i="10"/>
  <c r="R30" i="10"/>
  <c r="T30" i="10"/>
  <c r="R1144" i="10"/>
  <c r="R699" i="10"/>
  <c r="R827" i="10"/>
  <c r="R854" i="10"/>
  <c r="R673" i="10"/>
  <c r="R1401" i="10"/>
  <c r="R1529" i="10"/>
  <c r="R1258" i="10"/>
  <c r="R1389" i="10"/>
  <c r="R1384" i="10"/>
  <c r="R1512" i="10"/>
  <c r="R1640" i="10"/>
  <c r="R1894" i="10"/>
  <c r="R2264" i="10"/>
  <c r="R2082" i="10"/>
  <c r="R1997" i="10"/>
  <c r="R2101" i="10"/>
  <c r="R1677" i="10"/>
  <c r="R1805" i="10"/>
  <c r="R1934" i="10"/>
  <c r="R2694" i="10"/>
  <c r="R1969" i="10"/>
  <c r="R2353" i="10"/>
  <c r="R2576" i="10"/>
  <c r="R2810" i="10"/>
  <c r="R2397" i="10"/>
  <c r="R2400" i="10"/>
  <c r="R2720" i="10"/>
  <c r="R3285" i="10"/>
  <c r="R2913" i="10"/>
  <c r="R3151" i="10"/>
  <c r="R3313" i="10"/>
  <c r="R3430" i="10"/>
  <c r="R2866" i="10"/>
  <c r="R2962" i="10"/>
  <c r="R3026" i="10"/>
  <c r="R3271" i="10"/>
  <c r="R2925" i="10"/>
  <c r="R3189" i="10"/>
  <c r="R2731" i="10"/>
  <c r="R2859" i="10"/>
  <c r="R3483" i="10"/>
  <c r="R3401" i="10"/>
  <c r="R3671" i="10"/>
  <c r="R3556" i="10"/>
  <c r="R3765" i="10"/>
  <c r="R3304" i="10"/>
  <c r="R3718" i="10"/>
  <c r="R3884" i="10"/>
  <c r="R3850" i="10"/>
  <c r="R4001" i="10"/>
  <c r="R4130" i="10"/>
  <c r="R4007" i="10"/>
  <c r="R4173" i="10"/>
  <c r="R3744" i="10"/>
  <c r="R4273" i="10"/>
  <c r="R4401" i="10"/>
  <c r="R4626" i="10"/>
  <c r="R4402" i="10"/>
  <c r="R4466" i="10"/>
  <c r="R4651" i="10"/>
  <c r="R4619" i="10"/>
  <c r="R4288" i="10"/>
  <c r="R4416" i="10"/>
  <c r="R4027" i="10"/>
  <c r="R4716" i="10"/>
  <c r="R4892" i="10"/>
  <c r="R5057" i="10"/>
  <c r="R4958" i="10"/>
  <c r="R4654" i="10"/>
  <c r="R5480" i="10"/>
  <c r="R5158" i="10"/>
  <c r="R5128" i="10"/>
  <c r="R5255" i="10"/>
  <c r="R5256" i="10"/>
  <c r="R5279" i="10"/>
  <c r="R5127" i="10"/>
  <c r="R5268" i="10"/>
  <c r="R4794" i="10"/>
  <c r="R5702" i="10"/>
  <c r="R5984" i="10"/>
  <c r="R5529" i="10"/>
  <c r="R5762" i="10"/>
  <c r="R5540" i="10"/>
  <c r="R5613" i="10"/>
  <c r="R5608" i="10"/>
  <c r="R5738" i="10"/>
  <c r="R5778" i="10"/>
  <c r="R6309" i="10"/>
  <c r="R6063" i="10"/>
  <c r="R6140" i="10"/>
  <c r="R6004" i="10"/>
  <c r="R6102" i="10"/>
  <c r="R5827" i="10"/>
  <c r="R5955" i="10"/>
  <c r="R6648" i="10"/>
  <c r="R6445" i="10"/>
  <c r="R6358" i="10"/>
  <c r="R6286" i="10"/>
  <c r="R6408" i="10"/>
  <c r="R6688" i="10"/>
  <c r="R6154" i="10"/>
  <c r="R6296" i="10"/>
  <c r="R6554" i="10"/>
  <c r="R6682" i="10"/>
  <c r="R6693" i="10"/>
  <c r="R6539" i="10"/>
  <c r="R6614" i="10"/>
  <c r="R6505" i="10"/>
  <c r="R6892" i="10"/>
  <c r="R7020" i="10"/>
  <c r="R6735" i="10"/>
  <c r="R6991" i="10"/>
  <c r="R7005" i="10"/>
  <c r="R6904" i="10"/>
  <c r="R6891" i="10"/>
  <c r="R7275" i="10"/>
  <c r="R7415" i="10"/>
  <c r="R7150" i="10"/>
  <c r="R7244" i="10"/>
  <c r="R7202" i="10"/>
  <c r="R7330" i="10"/>
  <c r="R7578" i="10"/>
  <c r="R7434" i="10"/>
  <c r="R7993" i="10"/>
  <c r="R7538" i="10"/>
  <c r="R7438" i="10"/>
  <c r="R7587" i="10"/>
  <c r="R7817" i="10"/>
  <c r="R7580" i="10"/>
  <c r="R7634" i="10"/>
  <c r="R7843" i="10"/>
  <c r="R7738" i="10"/>
  <c r="R7504" i="10"/>
  <c r="R8043" i="10"/>
  <c r="R8035" i="10"/>
  <c r="R8214" i="10"/>
  <c r="R7853" i="10"/>
  <c r="R7965" i="10"/>
  <c r="R8015" i="10"/>
  <c r="R8293" i="10"/>
  <c r="R8173" i="10"/>
  <c r="R8243" i="10"/>
  <c r="R8416" i="10"/>
  <c r="R8596" i="10"/>
  <c r="R8380" i="10"/>
  <c r="R8297" i="10"/>
  <c r="R8463" i="10"/>
  <c r="R8482" i="10"/>
  <c r="R8626" i="10"/>
  <c r="R8670" i="10"/>
  <c r="R8552" i="10"/>
  <c r="R8680" i="10"/>
  <c r="R403" i="10"/>
  <c r="R312" i="10"/>
  <c r="T295" i="10"/>
  <c r="R295" i="10"/>
  <c r="T192" i="10"/>
  <c r="R192" i="10"/>
  <c r="T64" i="10"/>
  <c r="R64" i="10"/>
  <c r="R521" i="10"/>
  <c r="T221" i="10"/>
  <c r="R221" i="10"/>
  <c r="T93" i="10"/>
  <c r="R93" i="10"/>
  <c r="T26" i="10"/>
  <c r="R26" i="10"/>
  <c r="T36" i="10"/>
  <c r="R36" i="10"/>
  <c r="E29" i="2"/>
  <c r="F8" i="2"/>
  <c r="F7" i="2"/>
  <c r="L5" i="11" s="1"/>
  <c r="F15" i="2"/>
  <c r="F6" i="2"/>
  <c r="L4" i="11" l="1"/>
  <c r="L6" i="11" s="1"/>
  <c r="L7" i="11"/>
  <c r="F20" i="10"/>
  <c r="G20" i="10" s="1"/>
  <c r="G14" i="10" s="1"/>
  <c r="C22" i="10"/>
  <c r="L9" i="11" l="1"/>
  <c r="L8" i="11"/>
  <c r="E28" i="2"/>
  <c r="D28" i="2"/>
  <c r="B7" i="9"/>
  <c r="Q10" i="3"/>
  <c r="P10" i="3"/>
  <c r="O10" i="3"/>
  <c r="N10" i="3"/>
  <c r="M10" i="3"/>
  <c r="L10" i="3"/>
  <c r="K10" i="3"/>
  <c r="J10" i="3"/>
  <c r="I10" i="3"/>
  <c r="H10" i="3"/>
  <c r="G10" i="3"/>
  <c r="F10" i="3"/>
  <c r="C19" i="4" l="1"/>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79" i="4"/>
  <c r="C80" i="4"/>
  <c r="C81" i="4"/>
  <c r="C82" i="4"/>
  <c r="C83" i="4"/>
  <c r="A4" i="4"/>
  <c r="B56" i="4" s="1"/>
  <c r="AF4" i="4" a="1"/>
  <c r="AF4" i="4" s="1"/>
  <c r="AF2" i="4" s="1"/>
  <c r="AG4" i="4" a="1"/>
  <c r="AG4" i="4" s="1"/>
  <c r="AG2" i="4" s="1"/>
  <c r="AH4" i="4" a="1"/>
  <c r="AH4" i="4" s="1"/>
  <c r="AH2" i="4" s="1"/>
  <c r="AI4" i="4" a="1"/>
  <c r="AI4" i="4" s="1"/>
  <c r="AI2" i="4" s="1"/>
  <c r="AJ4" i="4" a="1"/>
  <c r="AJ4" i="4" s="1"/>
  <c r="AJ2" i="4" s="1"/>
  <c r="AK4" i="4" a="1"/>
  <c r="AK4" i="4" s="1"/>
  <c r="AK2" i="4" s="1"/>
  <c r="AL4" i="4" a="1"/>
  <c r="AL4" i="4" s="1"/>
  <c r="AL2" i="4" s="1"/>
  <c r="AM4" i="4" a="1"/>
  <c r="AM4" i="4" s="1"/>
  <c r="AM2" i="4" s="1"/>
  <c r="AN4" i="4" a="1"/>
  <c r="AN4" i="4" s="1"/>
  <c r="AN2" i="4" s="1"/>
  <c r="AO4" i="4" a="1"/>
  <c r="AO4" i="4" s="1"/>
  <c r="AO2" i="4" s="1"/>
  <c r="AP4" i="4" a="1"/>
  <c r="AP4" i="4" s="1"/>
  <c r="AP2" i="4" s="1"/>
  <c r="AQ4" i="4" a="1"/>
  <c r="AQ4" i="4" s="1"/>
  <c r="AQ2" i="4" s="1"/>
  <c r="AR4" i="4" a="1"/>
  <c r="AR4" i="4" s="1"/>
  <c r="AR2" i="4" s="1"/>
  <c r="AS4" i="4" a="1"/>
  <c r="AS4" i="4" s="1"/>
  <c r="AS2" i="4" s="1"/>
  <c r="AT4" i="4" a="1"/>
  <c r="AT4" i="4" s="1"/>
  <c r="AT2" i="4" s="1"/>
  <c r="AU4" i="4" a="1"/>
  <c r="AU4" i="4" s="1"/>
  <c r="AU2" i="4" s="1"/>
  <c r="AV4" i="4" a="1"/>
  <c r="AV4" i="4" s="1"/>
  <c r="AV2" i="4" s="1"/>
  <c r="AW4" i="4" a="1"/>
  <c r="AW4" i="4" s="1"/>
  <c r="AW2" i="4" s="1"/>
  <c r="AX4" i="4" a="1"/>
  <c r="AX4" i="4" s="1"/>
  <c r="AX2" i="4" s="1"/>
  <c r="AY4" i="4" a="1"/>
  <c r="AY4" i="4" s="1"/>
  <c r="AY2" i="4" s="1"/>
  <c r="AZ4" i="4" a="1"/>
  <c r="AZ4" i="4" s="1"/>
  <c r="AZ2" i="4" s="1"/>
  <c r="BA4" i="4" a="1"/>
  <c r="BA4" i="4" s="1"/>
  <c r="BA2" i="4" s="1"/>
  <c r="BB4" i="4" a="1"/>
  <c r="BB4" i="4" s="1"/>
  <c r="BB2" i="4" s="1"/>
  <c r="BC4" i="4" a="1"/>
  <c r="BC4" i="4" s="1"/>
  <c r="BC2" i="4" s="1"/>
  <c r="BD4" i="4" a="1"/>
  <c r="BD4" i="4" s="1"/>
  <c r="BD2" i="4" s="1"/>
  <c r="BE4" i="4" a="1"/>
  <c r="BE4" i="4" s="1"/>
  <c r="BE2" i="4" s="1"/>
  <c r="BF4" i="4" a="1"/>
  <c r="BF4" i="4" s="1"/>
  <c r="BF2" i="4" s="1"/>
  <c r="BG4" i="4" a="1"/>
  <c r="BG4" i="4" s="1"/>
  <c r="BG2" i="4" s="1"/>
  <c r="BH4" i="4" a="1"/>
  <c r="BH4" i="4" s="1"/>
  <c r="BH2" i="4" s="1"/>
  <c r="BI4" i="4" a="1"/>
  <c r="BI4" i="4" s="1"/>
  <c r="BI2" i="4" s="1"/>
  <c r="BJ4" i="4" a="1"/>
  <c r="BJ4" i="4" s="1"/>
  <c r="BJ2" i="4" s="1"/>
  <c r="BK4" i="4" a="1"/>
  <c r="BK4" i="4" s="1"/>
  <c r="BK2" i="4" s="1"/>
  <c r="BL4" i="4" a="1"/>
  <c r="BL4" i="4" s="1"/>
  <c r="BL2" i="4" s="1"/>
  <c r="BM4" i="4" a="1"/>
  <c r="BM4" i="4" s="1"/>
  <c r="BM2" i="4" s="1"/>
  <c r="BN4" i="4" a="1"/>
  <c r="BN4" i="4" s="1"/>
  <c r="BN2" i="4" s="1"/>
  <c r="BO4" i="4" a="1"/>
  <c r="BO4" i="4" s="1"/>
  <c r="BO2" i="4" s="1"/>
  <c r="BP4" i="4" a="1"/>
  <c r="BP4" i="4" s="1"/>
  <c r="BP2" i="4" s="1"/>
  <c r="BQ4" i="4" a="1"/>
  <c r="BQ4" i="4" s="1"/>
  <c r="BQ2" i="4" s="1"/>
  <c r="BR4" i="4" a="1"/>
  <c r="BR4" i="4" s="1"/>
  <c r="BR2" i="4" s="1"/>
  <c r="BS4" i="4" a="1"/>
  <c r="BS4" i="4" s="1"/>
  <c r="BS2" i="4" s="1"/>
  <c r="BT4" i="4" a="1"/>
  <c r="BT4" i="4" s="1"/>
  <c r="BT2" i="4" s="1"/>
  <c r="BU4" i="4" a="1"/>
  <c r="BU4" i="4" s="1"/>
  <c r="BU2" i="4" s="1"/>
  <c r="BV4" i="4" a="1"/>
  <c r="BV4" i="4" s="1"/>
  <c r="BV2" i="4" s="1"/>
  <c r="BW4" i="4" a="1"/>
  <c r="BW4" i="4" s="1"/>
  <c r="BW2" i="4" s="1"/>
  <c r="BX4" i="4" a="1"/>
  <c r="BX4" i="4" s="1"/>
  <c r="BX2" i="4" s="1"/>
  <c r="BY4" i="4" a="1"/>
  <c r="BY4" i="4" s="1"/>
  <c r="BY2" i="4" s="1"/>
  <c r="BZ4" i="4" a="1"/>
  <c r="BZ4" i="4" s="1"/>
  <c r="BZ2" i="4" s="1"/>
  <c r="CA4" i="4" a="1"/>
  <c r="CA4" i="4" s="1"/>
  <c r="CA2" i="4" s="1"/>
  <c r="CB4" i="4" a="1"/>
  <c r="CB4" i="4" s="1"/>
  <c r="CB2" i="4" s="1"/>
  <c r="CC4" i="4" a="1"/>
  <c r="CC4" i="4" s="1"/>
  <c r="CC2" i="4" s="1"/>
  <c r="CD4" i="4" a="1"/>
  <c r="CD4" i="4" s="1"/>
  <c r="CD2" i="4" s="1"/>
  <c r="CE4" i="4" a="1"/>
  <c r="CE4" i="4" s="1"/>
  <c r="CE2" i="4" s="1"/>
  <c r="CF4" i="4" a="1"/>
  <c r="CF4" i="4" s="1"/>
  <c r="CF2" i="4" s="1"/>
  <c r="CG4" i="4" a="1"/>
  <c r="CG4" i="4" s="1"/>
  <c r="CG2" i="4" s="1"/>
  <c r="CH4" i="4" a="1"/>
  <c r="CH4" i="4" s="1"/>
  <c r="CH2" i="4" s="1"/>
  <c r="CI4" i="4" a="1"/>
  <c r="CI4" i="4" s="1"/>
  <c r="CI2" i="4" s="1"/>
  <c r="CJ4" i="4" a="1"/>
  <c r="CJ4" i="4" s="1"/>
  <c r="CJ2" i="4" s="1"/>
  <c r="CK4" i="4" a="1"/>
  <c r="CK4" i="4" s="1"/>
  <c r="CK2" i="4" s="1"/>
  <c r="CL4" i="4" a="1"/>
  <c r="CL4" i="4" s="1"/>
  <c r="CL2" i="4" s="1"/>
  <c r="CM4" i="4" a="1"/>
  <c r="CM4" i="4" s="1"/>
  <c r="CM2" i="4" s="1"/>
  <c r="CN4" i="4" a="1"/>
  <c r="CN4" i="4" s="1"/>
  <c r="CN2" i="4" s="1"/>
  <c r="CO4" i="4" a="1"/>
  <c r="CO4" i="4" s="1"/>
  <c r="CO2" i="4" s="1"/>
  <c r="CP4" i="4" a="1"/>
  <c r="CP4" i="4" s="1"/>
  <c r="CP2" i="4" s="1"/>
  <c r="CQ4" i="4" a="1"/>
  <c r="CQ4" i="4" s="1"/>
  <c r="CQ2" i="4" s="1"/>
  <c r="CR4" i="4" a="1"/>
  <c r="CR4" i="4" s="1"/>
  <c r="CR2" i="4" s="1"/>
  <c r="CS4" i="4" a="1"/>
  <c r="CS4" i="4" s="1"/>
  <c r="CS2" i="4" s="1"/>
  <c r="CT4" i="4" a="1"/>
  <c r="CT4" i="4" s="1"/>
  <c r="CT2" i="4" s="1"/>
  <c r="AE4" i="4" a="1"/>
  <c r="AE4" i="4" s="1"/>
  <c r="AE2" i="4" s="1"/>
  <c r="B50" i="4" l="1"/>
  <c r="B45" i="4"/>
  <c r="B44" i="4"/>
  <c r="B39" i="4"/>
  <c r="B34" i="4"/>
  <c r="B33" i="4"/>
  <c r="B30" i="4"/>
  <c r="B29" i="4"/>
  <c r="B28" i="4"/>
  <c r="B23" i="4"/>
  <c r="B22" i="4"/>
  <c r="B20" i="4"/>
  <c r="B27" i="4"/>
  <c r="B19" i="4"/>
  <c r="B14" i="4"/>
  <c r="B13" i="4"/>
  <c r="B10" i="4"/>
  <c r="B9" i="4"/>
  <c r="B8" i="4"/>
  <c r="B7" i="4"/>
  <c r="B43" i="4"/>
  <c r="B54" i="4"/>
  <c r="B42" i="4"/>
  <c r="B53" i="4"/>
  <c r="B40" i="4"/>
  <c r="B51" i="4"/>
  <c r="C4" i="4"/>
  <c r="B26" i="4"/>
  <c r="B6" i="4"/>
  <c r="B25" i="4"/>
  <c r="B5" i="4"/>
  <c r="B4" i="4"/>
  <c r="B24" i="4"/>
  <c r="B55" i="4"/>
  <c r="C18" i="4"/>
  <c r="C17" i="4"/>
  <c r="C16" i="4"/>
  <c r="B41" i="4"/>
  <c r="B21" i="4"/>
  <c r="B52" i="4"/>
  <c r="C15" i="4"/>
  <c r="C14" i="4"/>
  <c r="C13" i="4"/>
  <c r="B38" i="4"/>
  <c r="B18" i="4"/>
  <c r="B49" i="4"/>
  <c r="C12" i="4"/>
  <c r="B37" i="4"/>
  <c r="B17" i="4"/>
  <c r="B48" i="4"/>
  <c r="C11" i="4"/>
  <c r="B36" i="4"/>
  <c r="B16" i="4"/>
  <c r="B47" i="4"/>
  <c r="C10" i="4"/>
  <c r="B35" i="4"/>
  <c r="B15" i="4"/>
  <c r="B46" i="4"/>
  <c r="C9" i="4"/>
  <c r="C8" i="4"/>
  <c r="C7" i="4"/>
  <c r="B32" i="4"/>
  <c r="B12" i="4"/>
  <c r="B57" i="4"/>
  <c r="C6" i="4"/>
  <c r="B31" i="4"/>
  <c r="B11" i="4"/>
  <c r="C5" i="4"/>
  <c r="D14" i="3" l="1"/>
  <c r="C20" i="3"/>
  <c r="C23" i="3" s="1" a="1"/>
  <c r="C23" i="3" s="1"/>
  <c r="D16" i="3" s="1"/>
  <c r="D18" i="2" l="1"/>
  <c r="E27" i="2" l="1"/>
  <c r="E30" i="2" s="1"/>
  <c r="D27" i="2"/>
  <c r="D34" i="2" l="1"/>
  <c r="D35" i="2" s="1"/>
  <c r="E31" i="2"/>
  <c r="D30" i="2"/>
  <c r="D31" i="2" s="1"/>
  <c r="D22" i="2"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<sst xmlns="http://schemas.openxmlformats.org/spreadsheetml/2006/main" count="6188" uniqueCount="2743">
  <si>
    <t>Hours since 00:00 Jan 1</t>
  </si>
  <si>
    <t xml:space="preserve">Rated power (W/yr) </t>
  </si>
  <si>
    <t>Setpoint Temp (°F)</t>
  </si>
  <si>
    <t>Inside</t>
  </si>
  <si>
    <t>Outside</t>
  </si>
  <si>
    <t>May</t>
  </si>
  <si>
    <t>Energy demand for WUFI (W)</t>
  </si>
  <si>
    <t xml:space="preserve">Name </t>
  </si>
  <si>
    <t xml:space="preserve">Device type </t>
  </si>
  <si>
    <t xml:space="preserve">Quantity </t>
  </si>
  <si>
    <t xml:space="preserve">In conditioned space </t>
  </si>
  <si>
    <t xml:space="preserve">UNCHECKED </t>
  </si>
  <si>
    <t xml:space="preserve">Other </t>
  </si>
  <si>
    <t>Period of Operation (khr/yr)</t>
  </si>
  <si>
    <t>Jan</t>
  </si>
  <si>
    <t>Feb</t>
  </si>
  <si>
    <t>Mar</t>
  </si>
  <si>
    <t>Apr</t>
  </si>
  <si>
    <t>Jun</t>
  </si>
  <si>
    <t>Jul</t>
  </si>
  <si>
    <t>Aug</t>
  </si>
  <si>
    <t>Sep</t>
  </si>
  <si>
    <t>Oct</t>
  </si>
  <si>
    <t>Nov</t>
  </si>
  <si>
    <t>Dec</t>
  </si>
  <si>
    <t>Required input cells.</t>
  </si>
  <si>
    <t>Calculated.</t>
  </si>
  <si>
    <t>Required dropdown menu inputs.</t>
  </si>
  <si>
    <t>Calculated from another sheet.</t>
  </si>
  <si>
    <t>Linest</t>
  </si>
  <si>
    <t>Avg. Temp. (F)</t>
  </si>
  <si>
    <t>Red. Factor</t>
  </si>
  <si>
    <t>Calculations</t>
  </si>
  <si>
    <t>Constant 1</t>
  </si>
  <si>
    <t>Constant 2</t>
  </si>
  <si>
    <t>Inputs</t>
  </si>
  <si>
    <t>Semi-Conditioned Space Name</t>
  </si>
  <si>
    <t>Setpoint Temp. (F)</t>
  </si>
  <si>
    <t>Output for WUFI</t>
  </si>
  <si>
    <t>Name:</t>
  </si>
  <si>
    <t>Type of attached zone:</t>
  </si>
  <si>
    <t>Unheated space</t>
  </si>
  <si>
    <t>Temperature difference reduction factor [-]</t>
  </si>
  <si>
    <t>Attached Zones:</t>
  </si>
  <si>
    <t>Create New</t>
  </si>
  <si>
    <t>Outputs for WUFI</t>
  </si>
  <si>
    <t>Country</t>
  </si>
  <si>
    <t>State</t>
  </si>
  <si>
    <t>Phius Climate Location</t>
  </si>
  <si>
    <t>USA</t>
  </si>
  <si>
    <t>MA</t>
  </si>
  <si>
    <t>Phius - Attached Zone: Temperature Reduction Factor Calculator</t>
  </si>
  <si>
    <t>Freeze Protection (stair, bike, fire)</t>
  </si>
  <si>
    <t>Phius Ambient Temperature (F)</t>
  </si>
  <si>
    <t>-</t>
  </si>
  <si>
    <t>County</t>
  </si>
  <si>
    <t>City</t>
  </si>
  <si>
    <t>Canada</t>
  </si>
  <si>
    <t>AB</t>
  </si>
  <si>
    <t>CALGARY</t>
  </si>
  <si>
    <t>COP</t>
  </si>
  <si>
    <t>EDMONTON</t>
  </si>
  <si>
    <t>FORT</t>
  </si>
  <si>
    <t>GRAND</t>
  </si>
  <si>
    <t>LACOMBE</t>
  </si>
  <si>
    <t>LETHBRIDGE</t>
  </si>
  <si>
    <t>MEDICINE</t>
  </si>
  <si>
    <t>RED</t>
  </si>
  <si>
    <t>SPRINGBANK</t>
  </si>
  <si>
    <t>United Arab Emirates</t>
  </si>
  <si>
    <t>AE</t>
  </si>
  <si>
    <t>DUBAI</t>
  </si>
  <si>
    <t>AK</t>
  </si>
  <si>
    <t>Aleutians West</t>
  </si>
  <si>
    <t>ADAK</t>
  </si>
  <si>
    <t>Northwest Arctic</t>
  </si>
  <si>
    <t>AMBLER</t>
  </si>
  <si>
    <t>North Slope</t>
  </si>
  <si>
    <t>ANAKTUVUK</t>
  </si>
  <si>
    <t>Anchorage</t>
  </si>
  <si>
    <t>ANCHORAGE</t>
  </si>
  <si>
    <t>Bethel</t>
  </si>
  <si>
    <t>ANIAK</t>
  </si>
  <si>
    <t>Prince of Wales-Outer Ketchikan</t>
  </si>
  <si>
    <t>METLAKATLA</t>
  </si>
  <si>
    <t>Yukon-Koyukuk</t>
  </si>
  <si>
    <t>ANVIK</t>
  </si>
  <si>
    <t>UTQIAGVIK</t>
  </si>
  <si>
    <t>Bettles</t>
  </si>
  <si>
    <t>Southeast Fairbanks</t>
  </si>
  <si>
    <t>Big Delta</t>
  </si>
  <si>
    <t>Kenai Peninsula</t>
  </si>
  <si>
    <t>TYONEK</t>
  </si>
  <si>
    <t>Aleutians East</t>
  </si>
  <si>
    <t>COLD BAY</t>
  </si>
  <si>
    <t>Valdez-Cordova</t>
  </si>
  <si>
    <t>CORDOVA</t>
  </si>
  <si>
    <t>DEADHORSE</t>
  </si>
  <si>
    <t>Dillingham</t>
  </si>
  <si>
    <t>DILLINGHAM</t>
  </si>
  <si>
    <t>UNALASKA</t>
  </si>
  <si>
    <t>Kusilvak</t>
  </si>
  <si>
    <t>EMMONAK</t>
  </si>
  <si>
    <t>Fairbanks North Star</t>
  </si>
  <si>
    <t>FAIRBANKS</t>
  </si>
  <si>
    <t>FORT YUKON</t>
  </si>
  <si>
    <t>Nome</t>
  </si>
  <si>
    <t>GAMBELL</t>
  </si>
  <si>
    <t>GULKANA</t>
  </si>
  <si>
    <t>Skagway-Hoonah-Angoon</t>
  </si>
  <si>
    <t>GUSTAVUS</t>
  </si>
  <si>
    <t>HOMER</t>
  </si>
  <si>
    <t>HOOPER BAY</t>
  </si>
  <si>
    <t>HYDABURG</t>
  </si>
  <si>
    <t>Lake and Peninsula</t>
  </si>
  <si>
    <t>ILIAMNA</t>
  </si>
  <si>
    <t>Juneau</t>
  </si>
  <si>
    <t>JUNEAU</t>
  </si>
  <si>
    <t>KAKE</t>
  </si>
  <si>
    <t>KENAI</t>
  </si>
  <si>
    <t>Ketchikan Gateway</t>
  </si>
  <si>
    <t>KETCHIKAN</t>
  </si>
  <si>
    <t>Bristol Bay</t>
  </si>
  <si>
    <t>King Salmon</t>
  </si>
  <si>
    <t>Kodiak Island</t>
  </si>
  <si>
    <t>KODIAK</t>
  </si>
  <si>
    <t>KOTZEBUE</t>
  </si>
  <si>
    <t>MCGRATH</t>
  </si>
  <si>
    <t>MEKORYUK</t>
  </si>
  <si>
    <t>NENANA</t>
  </si>
  <si>
    <t>NOME</t>
  </si>
  <si>
    <t>NORTHWAY</t>
  </si>
  <si>
    <t>Matanuska-Susitna</t>
  </si>
  <si>
    <t>PALMER</t>
  </si>
  <si>
    <t>Wrangell-Petersburg</t>
  </si>
  <si>
    <t>PETERSBURG</t>
  </si>
  <si>
    <t>POINT HOPE</t>
  </si>
  <si>
    <t>PORT HEIDEN</t>
  </si>
  <si>
    <t>ST. MARY'S</t>
  </si>
  <si>
    <t>SAND POINT</t>
  </si>
  <si>
    <t>SAVOONGA</t>
  </si>
  <si>
    <t>SELAWIK</t>
  </si>
  <si>
    <t>SEWARD</t>
  </si>
  <si>
    <t>ATTU STATION</t>
  </si>
  <si>
    <t>SHISHMAREF</t>
  </si>
  <si>
    <t>Sitka</t>
  </si>
  <si>
    <t>SITKA</t>
  </si>
  <si>
    <t>SKAGWAY</t>
  </si>
  <si>
    <t>SLEETMUTE</t>
  </si>
  <si>
    <t>SOLDOTNA</t>
  </si>
  <si>
    <t>ST. PAUL</t>
  </si>
  <si>
    <t>Talkeetna</t>
  </si>
  <si>
    <t>TANANA</t>
  </si>
  <si>
    <t>TOGIAK</t>
  </si>
  <si>
    <t>UNALAKLEET</t>
  </si>
  <si>
    <t>VALDEZ</t>
  </si>
  <si>
    <t>WHITTIER</t>
  </si>
  <si>
    <t>WRANGELL</t>
  </si>
  <si>
    <t>Yakutat</t>
  </si>
  <si>
    <t>YAKUTAT</t>
  </si>
  <si>
    <t>AL</t>
  </si>
  <si>
    <t>Calhoun</t>
  </si>
  <si>
    <t>ANNISTON</t>
  </si>
  <si>
    <t>Lee</t>
  </si>
  <si>
    <t>AUBURN</t>
  </si>
  <si>
    <t>Jefferson</t>
  </si>
  <si>
    <t>BIRMINGHAM</t>
  </si>
  <si>
    <t>Dale</t>
  </si>
  <si>
    <t>FORT RUCKER</t>
  </si>
  <si>
    <t>Houston</t>
  </si>
  <si>
    <t>DOTHAN</t>
  </si>
  <si>
    <t>Etowah</t>
  </si>
  <si>
    <t>Madison</t>
  </si>
  <si>
    <t>HUNTSVILLE</t>
  </si>
  <si>
    <t>Montgomery</t>
  </si>
  <si>
    <t>MONTGOMERY</t>
  </si>
  <si>
    <t>Mobile</t>
  </si>
  <si>
    <t>MOBILE</t>
  </si>
  <si>
    <t>Colbert</t>
  </si>
  <si>
    <t>MUSCLE SHOALS</t>
  </si>
  <si>
    <t>Pike</t>
  </si>
  <si>
    <t>Tuscaloosa</t>
  </si>
  <si>
    <t>TUSCALOOSA</t>
  </si>
  <si>
    <t>AR</t>
  </si>
  <si>
    <t>Independence</t>
  </si>
  <si>
    <t>BATESVILLE</t>
  </si>
  <si>
    <t>Benton</t>
  </si>
  <si>
    <t>BENTONVILLE</t>
  </si>
  <si>
    <t>Union</t>
  </si>
  <si>
    <t>EL DORADO</t>
  </si>
  <si>
    <t>Washington</t>
  </si>
  <si>
    <t>FAYETTEVILLE</t>
  </si>
  <si>
    <t>Marion</t>
  </si>
  <si>
    <t>FLIPPIN</t>
  </si>
  <si>
    <t>Sebastian</t>
  </si>
  <si>
    <t>FORT SMITH</t>
  </si>
  <si>
    <t>Boone</t>
  </si>
  <si>
    <t>HARRISON</t>
  </si>
  <si>
    <t>Craighead</t>
  </si>
  <si>
    <t>JONESBORO</t>
  </si>
  <si>
    <t>Pulaski</t>
  </si>
  <si>
    <t>LITTLE ROCK</t>
  </si>
  <si>
    <t>PINE BLUFF</t>
  </si>
  <si>
    <t>ROGERS</t>
  </si>
  <si>
    <t>SILOAM SPRING</t>
  </si>
  <si>
    <t>SPRINGDALE</t>
  </si>
  <si>
    <t>Arkansas</t>
  </si>
  <si>
    <t>STUTTGART</t>
  </si>
  <si>
    <t>Miller</t>
  </si>
  <si>
    <t>TEXARKANA</t>
  </si>
  <si>
    <t>Lawrence</t>
  </si>
  <si>
    <t>WALNUT RIDGE</t>
  </si>
  <si>
    <t>AZ</t>
  </si>
  <si>
    <t>Pinal</t>
  </si>
  <si>
    <t>CASA GRANDE</t>
  </si>
  <si>
    <t>Pima</t>
  </si>
  <si>
    <t>TUCSON</t>
  </si>
  <si>
    <t>Maricopa</t>
  </si>
  <si>
    <t>PHOENIX</t>
  </si>
  <si>
    <t>Cochise</t>
  </si>
  <si>
    <t>DOUGLAS</t>
  </si>
  <si>
    <t>Coconino</t>
  </si>
  <si>
    <t>FLAGSTAFF</t>
  </si>
  <si>
    <t>GRAND CANYON</t>
  </si>
  <si>
    <t>Mohave</t>
  </si>
  <si>
    <t>KINGMAN</t>
  </si>
  <si>
    <t>GLENDALE</t>
  </si>
  <si>
    <t>PAGE</t>
  </si>
  <si>
    <t>Yavapai</t>
  </si>
  <si>
    <t>PRESCOTT</t>
  </si>
  <si>
    <t>Graham</t>
  </si>
  <si>
    <t>SAFFORD</t>
  </si>
  <si>
    <t>SCOTTSDALE</t>
  </si>
  <si>
    <t>Navajo</t>
  </si>
  <si>
    <t>WINSLOW</t>
  </si>
  <si>
    <t>Yuma</t>
  </si>
  <si>
    <t>YUMA</t>
  </si>
  <si>
    <t>BC</t>
  </si>
  <si>
    <t>ABBOTSFORD</t>
  </si>
  <si>
    <t>AGASSIZ</t>
  </si>
  <si>
    <t>BALLENAS</t>
  </si>
  <si>
    <t>COMOX</t>
  </si>
  <si>
    <t>CRANBROOK</t>
  </si>
  <si>
    <t>DISCOVERY</t>
  </si>
  <si>
    <t>ENTRANCE</t>
  </si>
  <si>
    <t>ESQUIMALT</t>
  </si>
  <si>
    <t>KAMLOOPS</t>
  </si>
  <si>
    <t>KELOWNA</t>
  </si>
  <si>
    <t>MALAHAT</t>
  </si>
  <si>
    <t>NORTH</t>
  </si>
  <si>
    <t>PENTICTON</t>
  </si>
  <si>
    <t>PITT</t>
  </si>
  <si>
    <t>PRINCE</t>
  </si>
  <si>
    <t>SMITHERS</t>
  </si>
  <si>
    <t>SUMMERLAND</t>
  </si>
  <si>
    <t>VANCOUVER</t>
  </si>
  <si>
    <t>VERNON</t>
  </si>
  <si>
    <t>VICTORIA</t>
  </si>
  <si>
    <t>W</t>
  </si>
  <si>
    <t>WHISTLER</t>
  </si>
  <si>
    <t>WHITE</t>
  </si>
  <si>
    <t>India</t>
  </si>
  <si>
    <t>BD</t>
  </si>
  <si>
    <t>DHAKA</t>
  </si>
  <si>
    <t>CA</t>
  </si>
  <si>
    <t>Modoc</t>
  </si>
  <si>
    <t>ALTURAS</t>
  </si>
  <si>
    <t>Humboldt</t>
  </si>
  <si>
    <t>ARCATA</t>
  </si>
  <si>
    <t>Kern</t>
  </si>
  <si>
    <t>BAKERSFIELD</t>
  </si>
  <si>
    <t>Yuba</t>
  </si>
  <si>
    <t>BEALE</t>
  </si>
  <si>
    <t>Inyo</t>
  </si>
  <si>
    <t>BISHOP</t>
  </si>
  <si>
    <t>Placer</t>
  </si>
  <si>
    <t>Riverside</t>
  </si>
  <si>
    <t>BLYTHE</t>
  </si>
  <si>
    <t>Los Angeles</t>
  </si>
  <si>
    <t>BURBANK</t>
  </si>
  <si>
    <t>Ventura</t>
  </si>
  <si>
    <t>CAMARILLO</t>
  </si>
  <si>
    <t>San Diego</t>
  </si>
  <si>
    <t>CAMP PENDLETON</t>
  </si>
  <si>
    <t>CARLSBAD</t>
  </si>
  <si>
    <t>San Bernardino</t>
  </si>
  <si>
    <t>CHINO</t>
  </si>
  <si>
    <t>CHULA VISTA</t>
  </si>
  <si>
    <t>Contra Costa</t>
  </si>
  <si>
    <t>CONCORD</t>
  </si>
  <si>
    <t>Del Norte</t>
  </si>
  <si>
    <t>CRESCENT CITY</t>
  </si>
  <si>
    <t>BARSTOW</t>
  </si>
  <si>
    <t>EDWARDS</t>
  </si>
  <si>
    <t>Fresno</t>
  </si>
  <si>
    <t>FRESNO</t>
  </si>
  <si>
    <t>Orange</t>
  </si>
  <si>
    <t>FULLERTON</t>
  </si>
  <si>
    <t>Alameda</t>
  </si>
  <si>
    <t>HAYWARD</t>
  </si>
  <si>
    <t>Imperial</t>
  </si>
  <si>
    <t>IMPERIAL</t>
  </si>
  <si>
    <t>HAWTHORNE</t>
  </si>
  <si>
    <t>LANCASTER</t>
  </si>
  <si>
    <t>Kings</t>
  </si>
  <si>
    <t>LEMOORE</t>
  </si>
  <si>
    <t>LIVERMORE</t>
  </si>
  <si>
    <t>Santa Barbara</t>
  </si>
  <si>
    <t>LOMPOC</t>
  </si>
  <si>
    <t>LONG BEACH</t>
  </si>
  <si>
    <t>LOS ANGELES</t>
  </si>
  <si>
    <t>MARCH</t>
  </si>
  <si>
    <t>Merced</t>
  </si>
  <si>
    <t>MERCED</t>
  </si>
  <si>
    <t>Stanislaus</t>
  </si>
  <si>
    <t>MODESTO</t>
  </si>
  <si>
    <t>Siskiyou</t>
  </si>
  <si>
    <t>MONTAGUE</t>
  </si>
  <si>
    <t>Monterey</t>
  </si>
  <si>
    <t>MONTEREY</t>
  </si>
  <si>
    <t>Santa Clara</t>
  </si>
  <si>
    <t>MOUNTAIN VIEW</t>
  </si>
  <si>
    <t>Napa</t>
  </si>
  <si>
    <t>NAPA</t>
  </si>
  <si>
    <t>NEEDLES</t>
  </si>
  <si>
    <t>OAKLAND</t>
  </si>
  <si>
    <t>OXNARD</t>
  </si>
  <si>
    <t>PALM SPRINGS</t>
  </si>
  <si>
    <t>PALMDALE</t>
  </si>
  <si>
    <t>San Luis Obispo</t>
  </si>
  <si>
    <t>El Paso de Robles</t>
  </si>
  <si>
    <t>PORT HUENEME</t>
  </si>
  <si>
    <t>Tulare</t>
  </si>
  <si>
    <t>PORTERVILLE</t>
  </si>
  <si>
    <t>Tehama</t>
  </si>
  <si>
    <t>RED BLUFF</t>
  </si>
  <si>
    <t>Shasta</t>
  </si>
  <si>
    <t>REDDING</t>
  </si>
  <si>
    <t>RIVERSIDE</t>
  </si>
  <si>
    <t>Sacramento</t>
  </si>
  <si>
    <t>SACRAMENTO</t>
  </si>
  <si>
    <t>SALINAS</t>
  </si>
  <si>
    <t>SAN DIEGO</t>
  </si>
  <si>
    <t>San Francisco</t>
  </si>
  <si>
    <t>SAN FRANCISCO</t>
  </si>
  <si>
    <t>SAN JOSE</t>
  </si>
  <si>
    <t>SAN LUIS</t>
  </si>
  <si>
    <t>LAKE HUGHES</t>
  </si>
  <si>
    <t>SANTA BARBARA</t>
  </si>
  <si>
    <t>SANTA MARIA</t>
  </si>
  <si>
    <t>SANTA MONICA</t>
  </si>
  <si>
    <t>Sonoma</t>
  </si>
  <si>
    <t>SANTA ROSA</t>
  </si>
  <si>
    <t>El Dorado</t>
  </si>
  <si>
    <t>San Joaquin</t>
  </si>
  <si>
    <t>STOCKTON</t>
  </si>
  <si>
    <t>Solano</t>
  </si>
  <si>
    <t>FAIRFIELD</t>
  </si>
  <si>
    <t>Nevada</t>
  </si>
  <si>
    <t>TRUCKEE</t>
  </si>
  <si>
    <t>Mendocino</t>
  </si>
  <si>
    <t>UKIAH</t>
  </si>
  <si>
    <t>VISALIA</t>
  </si>
  <si>
    <t>Sutter</t>
  </si>
  <si>
    <t>YUBA</t>
  </si>
  <si>
    <t>CO</t>
  </si>
  <si>
    <t>AKRON</t>
  </si>
  <si>
    <t>Alamosa</t>
  </si>
  <si>
    <t>ALAMOSA</t>
  </si>
  <si>
    <t>Pitkin</t>
  </si>
  <si>
    <t>ASPEN</t>
  </si>
  <si>
    <t>Adams</t>
  </si>
  <si>
    <t>AURORA</t>
  </si>
  <si>
    <t>Colombia</t>
  </si>
  <si>
    <t>BARRANQUILLA</t>
  </si>
  <si>
    <t>Broomfield</t>
  </si>
  <si>
    <t>BROOMFIELD</t>
  </si>
  <si>
    <t>CALI</t>
  </si>
  <si>
    <t>CARTAGENA</t>
  </si>
  <si>
    <t>El Paso</t>
  </si>
  <si>
    <t>COLORADO SPRINGS</t>
  </si>
  <si>
    <t>Montezuma</t>
  </si>
  <si>
    <t>CORTEZ</t>
  </si>
  <si>
    <t>Moffat</t>
  </si>
  <si>
    <t>CRAIG</t>
  </si>
  <si>
    <t>Denver</t>
  </si>
  <si>
    <t>DENVER</t>
  </si>
  <si>
    <t>La Plata</t>
  </si>
  <si>
    <t>DURANGO</t>
  </si>
  <si>
    <t>Eagle</t>
  </si>
  <si>
    <t>EAGLE</t>
  </si>
  <si>
    <t>Larimer</t>
  </si>
  <si>
    <t>FORT COLLINS</t>
  </si>
  <si>
    <t>Mesa</t>
  </si>
  <si>
    <t>GRAND JUNCTION</t>
  </si>
  <si>
    <t>Weld</t>
  </si>
  <si>
    <t>GREELEY</t>
  </si>
  <si>
    <t>Gunnison</t>
  </si>
  <si>
    <t>GUNNISON</t>
  </si>
  <si>
    <t>Routt</t>
  </si>
  <si>
    <t>HAYDEN</t>
  </si>
  <si>
    <t>Otero</t>
  </si>
  <si>
    <t>LA JUNTA</t>
  </si>
  <si>
    <t>Prowers</t>
  </si>
  <si>
    <t>LAMAR</t>
  </si>
  <si>
    <t>Lake</t>
  </si>
  <si>
    <t>LEADVILLE</t>
  </si>
  <si>
    <t>Lincoln</t>
  </si>
  <si>
    <t>LIMON</t>
  </si>
  <si>
    <t>Montrose</t>
  </si>
  <si>
    <t>MONTROSE</t>
  </si>
  <si>
    <t>Pueblo</t>
  </si>
  <si>
    <t>PUEBLO</t>
  </si>
  <si>
    <t>Garfield</t>
  </si>
  <si>
    <t>RIFLE</t>
  </si>
  <si>
    <t>Las Animas</t>
  </si>
  <si>
    <t>TRINIDAD</t>
  </si>
  <si>
    <t>CT</t>
  </si>
  <si>
    <t>Fairfield</t>
  </si>
  <si>
    <t>BRIDGEPORT</t>
  </si>
  <si>
    <t>DANBURY</t>
  </si>
  <si>
    <t>New London</t>
  </si>
  <si>
    <t>GROTON</t>
  </si>
  <si>
    <t>Hartford</t>
  </si>
  <si>
    <t>HARTFORD</t>
  </si>
  <si>
    <t>New Haven</t>
  </si>
  <si>
    <t>NEW HAVEN</t>
  </si>
  <si>
    <t>WATERBURY</t>
  </si>
  <si>
    <t>DE</t>
  </si>
  <si>
    <t>Kent</t>
  </si>
  <si>
    <t>DOVER</t>
  </si>
  <si>
    <t>New Castle</t>
  </si>
  <si>
    <t>WILMINGTON</t>
  </si>
  <si>
    <t>FL</t>
  </si>
  <si>
    <t>Okaloosa</t>
  </si>
  <si>
    <t>CRESTVIEW</t>
  </si>
  <si>
    <t>Volusia</t>
  </si>
  <si>
    <t>DAYTONA BEACH</t>
  </si>
  <si>
    <t>Broward</t>
  </si>
  <si>
    <t>FORT LAUDERDALE</t>
  </si>
  <si>
    <t>FORT MYERS</t>
  </si>
  <si>
    <t>Alachua</t>
  </si>
  <si>
    <t>GAINESVILLE</t>
  </si>
  <si>
    <t>Miami-Dade</t>
  </si>
  <si>
    <t>HOMESTEAD</t>
  </si>
  <si>
    <t>Duval</t>
  </si>
  <si>
    <t>JACKSONVILLE</t>
  </si>
  <si>
    <t>Monroe</t>
  </si>
  <si>
    <t>KEY WEST</t>
  </si>
  <si>
    <t>Hillsborough</t>
  </si>
  <si>
    <t>TAMPA</t>
  </si>
  <si>
    <t>MARATHON</t>
  </si>
  <si>
    <t>Brevard</t>
  </si>
  <si>
    <t>MELBOURNE</t>
  </si>
  <si>
    <t>MIAMI</t>
  </si>
  <si>
    <t>Collier</t>
  </si>
  <si>
    <t>NAPLES</t>
  </si>
  <si>
    <t>ORLANDO</t>
  </si>
  <si>
    <t>OCALA</t>
  </si>
  <si>
    <t>Bay</t>
  </si>
  <si>
    <t>PANAMA CITY</t>
  </si>
  <si>
    <t>Escambia</t>
  </si>
  <si>
    <t>PENSACOLA</t>
  </si>
  <si>
    <t>Sarasota</t>
  </si>
  <si>
    <t>SARASOTA</t>
  </si>
  <si>
    <t>St. Lucie</t>
  </si>
  <si>
    <t>FORT PIERCE</t>
  </si>
  <si>
    <t>Pinellas</t>
  </si>
  <si>
    <t>ST. PETERSBURG</t>
  </si>
  <si>
    <t>Leon</t>
  </si>
  <si>
    <t>TALLAHASSEE</t>
  </si>
  <si>
    <t>TYNDALL</t>
  </si>
  <si>
    <t>VALPARAISO</t>
  </si>
  <si>
    <t>Indian River</t>
  </si>
  <si>
    <t>VERO BEACH</t>
  </si>
  <si>
    <t>Santa Rosa</t>
  </si>
  <si>
    <t>MILTON</t>
  </si>
  <si>
    <t>GA</t>
  </si>
  <si>
    <t>Dougherty</t>
  </si>
  <si>
    <t>ALBANY</t>
  </si>
  <si>
    <t>Bacon</t>
  </si>
  <si>
    <t>ALMA</t>
  </si>
  <si>
    <t>Clarke</t>
  </si>
  <si>
    <t>ATHENS</t>
  </si>
  <si>
    <t>Fulton</t>
  </si>
  <si>
    <t>ATLANTA</t>
  </si>
  <si>
    <t>Richmond</t>
  </si>
  <si>
    <t>AUGUSTA</t>
  </si>
  <si>
    <t>Glynn</t>
  </si>
  <si>
    <t>BRUNSWICK</t>
  </si>
  <si>
    <t>Muscogee</t>
  </si>
  <si>
    <t>COLUMBUS</t>
  </si>
  <si>
    <t>FULTON</t>
  </si>
  <si>
    <t>Chatham</t>
  </si>
  <si>
    <t>SAVANNAH</t>
  </si>
  <si>
    <t>Bibb</t>
  </si>
  <si>
    <t>MACON</t>
  </si>
  <si>
    <t>Cobb</t>
  </si>
  <si>
    <t>MARIETTA</t>
  </si>
  <si>
    <t>Lowndes</t>
  </si>
  <si>
    <t>MOODY</t>
  </si>
  <si>
    <t>Floyd</t>
  </si>
  <si>
    <t>ROME</t>
  </si>
  <si>
    <t>VALDOSTA</t>
  </si>
  <si>
    <t>WARNER</t>
  </si>
  <si>
    <t>HI</t>
  </si>
  <si>
    <t>Honolulu</t>
  </si>
  <si>
    <t>KAPOLEI</t>
  </si>
  <si>
    <t>Hawaii</t>
  </si>
  <si>
    <t>HILO</t>
  </si>
  <si>
    <t>HONOLULU</t>
  </si>
  <si>
    <t>Maui</t>
  </si>
  <si>
    <t>KAHULUI</t>
  </si>
  <si>
    <t>KANEOHE</t>
  </si>
  <si>
    <t>KALAOA</t>
  </si>
  <si>
    <t>Kauai</t>
  </si>
  <si>
    <t>LIHUE</t>
  </si>
  <si>
    <t>Kaunakakai</t>
  </si>
  <si>
    <t>IA</t>
  </si>
  <si>
    <t>Kossuth</t>
  </si>
  <si>
    <t>ALGONA</t>
  </si>
  <si>
    <t>Cass</t>
  </si>
  <si>
    <t>ATLANTIC</t>
  </si>
  <si>
    <t>BOONE</t>
  </si>
  <si>
    <t>Des Moines</t>
  </si>
  <si>
    <t>BURLINGTON</t>
  </si>
  <si>
    <t>Carroll</t>
  </si>
  <si>
    <t>CARROLL</t>
  </si>
  <si>
    <t>Linn</t>
  </si>
  <si>
    <t>CEDAR RAPIDS</t>
  </si>
  <si>
    <t>Lucas</t>
  </si>
  <si>
    <t>CHARITON</t>
  </si>
  <si>
    <t>CHARLES CITY</t>
  </si>
  <si>
    <t>Page</t>
  </si>
  <si>
    <t>CLARINDA</t>
  </si>
  <si>
    <t>Clinton</t>
  </si>
  <si>
    <t>CLINTON</t>
  </si>
  <si>
    <t>Pottawattamie</t>
  </si>
  <si>
    <t>COUNCIL BLUFFS</t>
  </si>
  <si>
    <t>CRESTON</t>
  </si>
  <si>
    <t>Winneshiek</t>
  </si>
  <si>
    <t>DECORAH</t>
  </si>
  <si>
    <t>Crawford</t>
  </si>
  <si>
    <t>DENISON</t>
  </si>
  <si>
    <t>Polk</t>
  </si>
  <si>
    <t>DES MOINES</t>
  </si>
  <si>
    <t>Dubuque</t>
  </si>
  <si>
    <t>DUBUQUE</t>
  </si>
  <si>
    <t>Emmet</t>
  </si>
  <si>
    <t>ESTHERVILLE</t>
  </si>
  <si>
    <t>Buchanan</t>
  </si>
  <si>
    <t>FAIR</t>
  </si>
  <si>
    <t>Webster</t>
  </si>
  <si>
    <t>FORT DODGE</t>
  </si>
  <si>
    <t>FORT MADISON</t>
  </si>
  <si>
    <t>KEOKUK</t>
  </si>
  <si>
    <t>KNOXVILLE</t>
  </si>
  <si>
    <t>Plymouth</t>
  </si>
  <si>
    <t>LE MARS</t>
  </si>
  <si>
    <t>Cerro Gordo</t>
  </si>
  <si>
    <t>MASON CITY</t>
  </si>
  <si>
    <t>Jones</t>
  </si>
  <si>
    <t>MONTICELLO</t>
  </si>
  <si>
    <t>Muscatine</t>
  </si>
  <si>
    <t>MUSCATINE</t>
  </si>
  <si>
    <t>Jasper</t>
  </si>
  <si>
    <t>NEWTON</t>
  </si>
  <si>
    <t>Fayette</t>
  </si>
  <si>
    <t>MAYNARD</t>
  </si>
  <si>
    <t>Sioux</t>
  </si>
  <si>
    <t>ORANGE CITY</t>
  </si>
  <si>
    <t>Wapello</t>
  </si>
  <si>
    <t>OTTUMWA</t>
  </si>
  <si>
    <t>RED OAK</t>
  </si>
  <si>
    <t>O'Brien</t>
  </si>
  <si>
    <t>SHELDON</t>
  </si>
  <si>
    <t>SHENANDOAH</t>
  </si>
  <si>
    <t>Woodbury</t>
  </si>
  <si>
    <t>SIOUX CITY</t>
  </si>
  <si>
    <t>Clay</t>
  </si>
  <si>
    <t>SPENCER</t>
  </si>
  <si>
    <t>Buena Vista</t>
  </si>
  <si>
    <t>STORM LAKE</t>
  </si>
  <si>
    <t>Chickasaw</t>
  </si>
  <si>
    <t>WASHINGTON</t>
  </si>
  <si>
    <t>Black Hawk</t>
  </si>
  <si>
    <t>WATERLOO</t>
  </si>
  <si>
    <t>Hamilton</t>
  </si>
  <si>
    <t>WEBSTER CITY</t>
  </si>
  <si>
    <t>ID</t>
  </si>
  <si>
    <t>Ada</t>
  </si>
  <si>
    <t>BOISE</t>
  </si>
  <si>
    <t>Cassia</t>
  </si>
  <si>
    <t>BURLEY</t>
  </si>
  <si>
    <t>Canyon</t>
  </si>
  <si>
    <t>CALDWELL</t>
  </si>
  <si>
    <t>Kootenai</t>
  </si>
  <si>
    <t>COEUR D'ALENE</t>
  </si>
  <si>
    <t>Bonneville</t>
  </si>
  <si>
    <t>IDAHO FALLS</t>
  </si>
  <si>
    <t>Twin Falls</t>
  </si>
  <si>
    <t>TWIN FALLS</t>
  </si>
  <si>
    <t>Nez Perce</t>
  </si>
  <si>
    <t>LEWISTON</t>
  </si>
  <si>
    <t>Elmore</t>
  </si>
  <si>
    <t>MOUNTAIN HOME</t>
  </si>
  <si>
    <t>Bannock</t>
  </si>
  <si>
    <t>POCATELLO</t>
  </si>
  <si>
    <t>Lemhi</t>
  </si>
  <si>
    <t>SALMON</t>
  </si>
  <si>
    <t>IL</t>
  </si>
  <si>
    <t>Kane</t>
  </si>
  <si>
    <t>St. Clair</t>
  </si>
  <si>
    <t>BELLEVILLE</t>
  </si>
  <si>
    <t>ST. LOUIS</t>
  </si>
  <si>
    <t>CENTRAL</t>
  </si>
  <si>
    <t>Cook</t>
  </si>
  <si>
    <t>CHICAGO</t>
  </si>
  <si>
    <t>WAUKEGAN</t>
  </si>
  <si>
    <t>Macon</t>
  </si>
  <si>
    <t>DECATUR</t>
  </si>
  <si>
    <t>Williamson</t>
  </si>
  <si>
    <t>MARION</t>
  </si>
  <si>
    <t>Rock Island</t>
  </si>
  <si>
    <t>MOLINE</t>
  </si>
  <si>
    <t>MOUNT VERNON</t>
  </si>
  <si>
    <t>Tazewell</t>
  </si>
  <si>
    <t>PEORIA</t>
  </si>
  <si>
    <t>QUINCY</t>
  </si>
  <si>
    <t>Winnebago</t>
  </si>
  <si>
    <t>ROCKFORD</t>
  </si>
  <si>
    <t>Jackson</t>
  </si>
  <si>
    <t>MURPHYSBORO</t>
  </si>
  <si>
    <t>Sangamon</t>
  </si>
  <si>
    <t>SPRINGFIELD</t>
  </si>
  <si>
    <t>Brown</t>
  </si>
  <si>
    <t>STERLING</t>
  </si>
  <si>
    <t>Champaign</t>
  </si>
  <si>
    <t>BONDVILLE</t>
  </si>
  <si>
    <t>DuPage</t>
  </si>
  <si>
    <t>WEST CHICAGO</t>
  </si>
  <si>
    <t>IN</t>
  </si>
  <si>
    <t>Delaware</t>
  </si>
  <si>
    <t>MUNCIE</t>
  </si>
  <si>
    <t>Vanderburgh</t>
  </si>
  <si>
    <t>EVANSVILLE</t>
  </si>
  <si>
    <t>Allen</t>
  </si>
  <si>
    <t>FORT WAYNE</t>
  </si>
  <si>
    <t>Miami</t>
  </si>
  <si>
    <t>GRISSOM</t>
  </si>
  <si>
    <t>Dubois</t>
  </si>
  <si>
    <t>HUNTINGBURG</t>
  </si>
  <si>
    <t>INDIANAPOLIS</t>
  </si>
  <si>
    <t>Tippecanoe</t>
  </si>
  <si>
    <t>LAFAYETTE</t>
  </si>
  <si>
    <t>BLOOMINGTON</t>
  </si>
  <si>
    <t>NEW DELHI</t>
  </si>
  <si>
    <t>PATNA</t>
  </si>
  <si>
    <t>St. Joseph</t>
  </si>
  <si>
    <t>SOUTH BEND</t>
  </si>
  <si>
    <t>Vigo</t>
  </si>
  <si>
    <t>TERRE HAUTE</t>
  </si>
  <si>
    <t>KS</t>
  </si>
  <si>
    <t>Neosho</t>
  </si>
  <si>
    <t>CHANUTE</t>
  </si>
  <si>
    <t>Cloud</t>
  </si>
  <si>
    <t>CONCORDIA</t>
  </si>
  <si>
    <t>Ford</t>
  </si>
  <si>
    <t>DODGE CITY</t>
  </si>
  <si>
    <t>Lyon</t>
  </si>
  <si>
    <t>EMPORIA</t>
  </si>
  <si>
    <t>Riley</t>
  </si>
  <si>
    <t>FORT RILEY</t>
  </si>
  <si>
    <t>Finney</t>
  </si>
  <si>
    <t>GARDEN CITY</t>
  </si>
  <si>
    <t>Sherman</t>
  </si>
  <si>
    <t>GOODLAND</t>
  </si>
  <si>
    <t>Barton</t>
  </si>
  <si>
    <t>GREAT BEND</t>
  </si>
  <si>
    <t>Ellis</t>
  </si>
  <si>
    <t>HAYS</t>
  </si>
  <si>
    <t>HILL CITY</t>
  </si>
  <si>
    <t>Reno</t>
  </si>
  <si>
    <t>HUTCHINSON</t>
  </si>
  <si>
    <t>Seward</t>
  </si>
  <si>
    <t>LIBERAL</t>
  </si>
  <si>
    <t>MANHATTAN</t>
  </si>
  <si>
    <t>Sedgwick</t>
  </si>
  <si>
    <t>MCCONNELL</t>
  </si>
  <si>
    <t>Harvey</t>
  </si>
  <si>
    <t>Johnson</t>
  </si>
  <si>
    <t>OLATHE</t>
  </si>
  <si>
    <t>Russell</t>
  </si>
  <si>
    <t>RUSSELL</t>
  </si>
  <si>
    <t>Saline</t>
  </si>
  <si>
    <t>SALINA</t>
  </si>
  <si>
    <t>Shawnee</t>
  </si>
  <si>
    <t>TOPEKA</t>
  </si>
  <si>
    <t>WICHITA</t>
  </si>
  <si>
    <t>KY</t>
  </si>
  <si>
    <t>Warren</t>
  </si>
  <si>
    <t>BOWLING GREEN</t>
  </si>
  <si>
    <t>HEBRON</t>
  </si>
  <si>
    <t>Christian</t>
  </si>
  <si>
    <t>FORT CAMPBELL</t>
  </si>
  <si>
    <t>Hardin</t>
  </si>
  <si>
    <t>FORT KNOX</t>
  </si>
  <si>
    <t>Henderson</t>
  </si>
  <si>
    <t>HENDERSON</t>
  </si>
  <si>
    <t>Breathitt</t>
  </si>
  <si>
    <t>JACKSON</t>
  </si>
  <si>
    <t>LEXINGTON</t>
  </si>
  <si>
    <t>Laurel</t>
  </si>
  <si>
    <t>LONDON</t>
  </si>
  <si>
    <t>LOUISVILLE</t>
  </si>
  <si>
    <t>McCracken</t>
  </si>
  <si>
    <t>PADUCAH</t>
  </si>
  <si>
    <t>SOMERSET</t>
  </si>
  <si>
    <t>LA</t>
  </si>
  <si>
    <t>Rapides</t>
  </si>
  <si>
    <t>ALEXANDRIA</t>
  </si>
  <si>
    <t>Bossier</t>
  </si>
  <si>
    <t>BOSSIER CITY</t>
  </si>
  <si>
    <t>East Baton Rouge</t>
  </si>
  <si>
    <t>BATON ROUGE</t>
  </si>
  <si>
    <t>Vernon</t>
  </si>
  <si>
    <t>FORT POLK</t>
  </si>
  <si>
    <t>Lafayette</t>
  </si>
  <si>
    <t>Calcasieu</t>
  </si>
  <si>
    <t>LAKE CHARLES</t>
  </si>
  <si>
    <t>Ouachita</t>
  </si>
  <si>
    <t>MONROE</t>
  </si>
  <si>
    <t>Iberia</t>
  </si>
  <si>
    <t>NEW IBERIA</t>
  </si>
  <si>
    <t>Orleans</t>
  </si>
  <si>
    <t>NEW ORLEANS</t>
  </si>
  <si>
    <t>St. Mary</t>
  </si>
  <si>
    <t>PATTERSON</t>
  </si>
  <si>
    <t>Caddo</t>
  </si>
  <si>
    <t>SHREVEPORT</t>
  </si>
  <si>
    <t>Barnstable</t>
  </si>
  <si>
    <t>BARNSTABLE</t>
  </si>
  <si>
    <t>Essex</t>
  </si>
  <si>
    <t>BEVERLY</t>
  </si>
  <si>
    <t>Suffolk</t>
  </si>
  <si>
    <t>BOSTON</t>
  </si>
  <si>
    <t>Hampden</t>
  </si>
  <si>
    <t>CHICOPEE</t>
  </si>
  <si>
    <t>LAWRENCE</t>
  </si>
  <si>
    <t>Dukes</t>
  </si>
  <si>
    <t>Vineyard Haven</t>
  </si>
  <si>
    <t>Nantucket</t>
  </si>
  <si>
    <t>SIASCONSET</t>
  </si>
  <si>
    <t>Bristol</t>
  </si>
  <si>
    <t>NEW BEDFORD</t>
  </si>
  <si>
    <t>Berkshire</t>
  </si>
  <si>
    <t>NORTH ADAMS</t>
  </si>
  <si>
    <t>Norfolk</t>
  </si>
  <si>
    <t>Millis-Clicquot</t>
  </si>
  <si>
    <t>SANDWICH</t>
  </si>
  <si>
    <t>PLYMOUTH</t>
  </si>
  <si>
    <t>DENNIS</t>
  </si>
  <si>
    <t>WESTFIELD</t>
  </si>
  <si>
    <t>Worcester</t>
  </si>
  <si>
    <t>WORCESTER</t>
  </si>
  <si>
    <t>MB</t>
  </si>
  <si>
    <t>WINNIPEG</t>
  </si>
  <si>
    <t>MD</t>
  </si>
  <si>
    <t>Prince George's</t>
  </si>
  <si>
    <t>ANDREWS</t>
  </si>
  <si>
    <t>Baltimore</t>
  </si>
  <si>
    <t>BALTIMORE</t>
  </si>
  <si>
    <t>HAGERSTOWN</t>
  </si>
  <si>
    <t>St. Mary's</t>
  </si>
  <si>
    <t>LEXINGTON PARK</t>
  </si>
  <si>
    <t>Wicomico</t>
  </si>
  <si>
    <t>SALISBURY</t>
  </si>
  <si>
    <t>ME</t>
  </si>
  <si>
    <t>Androscoggin</t>
  </si>
  <si>
    <t>Kennebec</t>
  </si>
  <si>
    <t>Penobscot</t>
  </si>
  <si>
    <t>BANGOR</t>
  </si>
  <si>
    <t>Hancock</t>
  </si>
  <si>
    <t>ELLSWORTH</t>
  </si>
  <si>
    <t>Aroostook</t>
  </si>
  <si>
    <t>CARIBOU</t>
  </si>
  <si>
    <t>Cumberland</t>
  </si>
  <si>
    <t>PORTLAND</t>
  </si>
  <si>
    <t>PRESQUE ISLE</t>
  </si>
  <si>
    <t>Knox</t>
  </si>
  <si>
    <t>ROCKLAND</t>
  </si>
  <si>
    <t>York</t>
  </si>
  <si>
    <t>SANFORD</t>
  </si>
  <si>
    <t>WATERVILLE</t>
  </si>
  <si>
    <t>WISCASSET</t>
  </si>
  <si>
    <t>MI</t>
  </si>
  <si>
    <t>Alpena</t>
  </si>
  <si>
    <t>ALPENA</t>
  </si>
  <si>
    <t>Washtenaw</t>
  </si>
  <si>
    <t>ANN ARBOR</t>
  </si>
  <si>
    <t>BATTLE CREEK</t>
  </si>
  <si>
    <t>Berrien</t>
  </si>
  <si>
    <t>BENTON HARBOR</t>
  </si>
  <si>
    <t>Wexford</t>
  </si>
  <si>
    <t>CADILLAC</t>
  </si>
  <si>
    <t>Chippewa</t>
  </si>
  <si>
    <t>SAULT STE. MARIE</t>
  </si>
  <si>
    <t>Wayne</t>
  </si>
  <si>
    <t>DETROIT</t>
  </si>
  <si>
    <t>Delta</t>
  </si>
  <si>
    <t>ESCANABA</t>
  </si>
  <si>
    <t>Genesee</t>
  </si>
  <si>
    <t>FLINT</t>
  </si>
  <si>
    <t>GRAND RAPIDS</t>
  </si>
  <si>
    <t>Houghton</t>
  </si>
  <si>
    <t>HANCOCK</t>
  </si>
  <si>
    <t>Roscommon</t>
  </si>
  <si>
    <t>HOUGHTON LAKE</t>
  </si>
  <si>
    <t>Livingston</t>
  </si>
  <si>
    <t>HOWELL</t>
  </si>
  <si>
    <t>Dickinson</t>
  </si>
  <si>
    <t>KINGSFORD</t>
  </si>
  <si>
    <t>Gogebic</t>
  </si>
  <si>
    <t>IRONWOOD</t>
  </si>
  <si>
    <t>Kalamazoo</t>
  </si>
  <si>
    <t>KALAMAZOO</t>
  </si>
  <si>
    <t>Ingham</t>
  </si>
  <si>
    <t>LANSING</t>
  </si>
  <si>
    <t>Manistee</t>
  </si>
  <si>
    <t>MANISTEE</t>
  </si>
  <si>
    <t>Menominee</t>
  </si>
  <si>
    <t>MENOMINEE</t>
  </si>
  <si>
    <t>Macomb</t>
  </si>
  <si>
    <t>MOUNT CLEMENS</t>
  </si>
  <si>
    <t>Muskegon</t>
  </si>
  <si>
    <t>MUSKEGON</t>
  </si>
  <si>
    <t>Oakland</t>
  </si>
  <si>
    <t>PONTIAC</t>
  </si>
  <si>
    <t>Iosco</t>
  </si>
  <si>
    <t>OSCODA</t>
  </si>
  <si>
    <t>PELLSTON</t>
  </si>
  <si>
    <t>Saginaw</t>
  </si>
  <si>
    <t>SAGINAW</t>
  </si>
  <si>
    <t>SAULT</t>
  </si>
  <si>
    <t>ST. CLAIR</t>
  </si>
  <si>
    <t>Grand Traverse</t>
  </si>
  <si>
    <t>TRAVERSE CITY</t>
  </si>
  <si>
    <t>MN</t>
  </si>
  <si>
    <t>Aitkin</t>
  </si>
  <si>
    <t>AITKIN</t>
  </si>
  <si>
    <t>Freeborn</t>
  </si>
  <si>
    <t>ALBERT</t>
  </si>
  <si>
    <t>Douglas</t>
  </si>
  <si>
    <t>Mower</t>
  </si>
  <si>
    <t>AUSTIN</t>
  </si>
  <si>
    <t>Lake of the Woods</t>
  </si>
  <si>
    <t>BAUDETTE</t>
  </si>
  <si>
    <t>Beltrami</t>
  </si>
  <si>
    <t>BEMIDJI</t>
  </si>
  <si>
    <t>Swift</t>
  </si>
  <si>
    <t>BENSON</t>
  </si>
  <si>
    <t>Crow Wing</t>
  </si>
  <si>
    <t>BRAINERD</t>
  </si>
  <si>
    <t>Isanti</t>
  </si>
  <si>
    <t>CAMBRIDGE</t>
  </si>
  <si>
    <t>Carlton</t>
  </si>
  <si>
    <t>CLOQUET</t>
  </si>
  <si>
    <t>St. Louis</t>
  </si>
  <si>
    <t>VIRGINIA</t>
  </si>
  <si>
    <t>CROOKSTON</t>
  </si>
  <si>
    <t>Becker</t>
  </si>
  <si>
    <t>DULUTH</t>
  </si>
  <si>
    <t>Faribault</t>
  </si>
  <si>
    <t>ELY</t>
  </si>
  <si>
    <t>EVELETH</t>
  </si>
  <si>
    <t>Martin</t>
  </si>
  <si>
    <t>FAIRMONT</t>
  </si>
  <si>
    <t>Rice</t>
  </si>
  <si>
    <t>FARIBAULT</t>
  </si>
  <si>
    <t>Otter Tail</t>
  </si>
  <si>
    <t>Hennepin</t>
  </si>
  <si>
    <t>MINNEAPOLIS</t>
  </si>
  <si>
    <t>FOSSTON</t>
  </si>
  <si>
    <t>Pope</t>
  </si>
  <si>
    <t>GLENWOOD</t>
  </si>
  <si>
    <t>Itasca</t>
  </si>
  <si>
    <t>Kittson</t>
  </si>
  <si>
    <t>HALLOCK</t>
  </si>
  <si>
    <t>HIBBING</t>
  </si>
  <si>
    <t>McLeod</t>
  </si>
  <si>
    <t>Koochiching</t>
  </si>
  <si>
    <t>INTERNATIONAL FALLS</t>
  </si>
  <si>
    <t>Meeker</t>
  </si>
  <si>
    <t>LITCHFIELD</t>
  </si>
  <si>
    <t>Morrison</t>
  </si>
  <si>
    <t>LITTLE FALLS</t>
  </si>
  <si>
    <t>Blue Earth</t>
  </si>
  <si>
    <t>MANKATO</t>
  </si>
  <si>
    <t>Kanabec</t>
  </si>
  <si>
    <t>MORA</t>
  </si>
  <si>
    <t>Stevens</t>
  </si>
  <si>
    <t>MORRIS</t>
  </si>
  <si>
    <t>NEW ULM</t>
  </si>
  <si>
    <t>Big Stone</t>
  </si>
  <si>
    <t>ORR</t>
  </si>
  <si>
    <t>Steele</t>
  </si>
  <si>
    <t>OWATONNA</t>
  </si>
  <si>
    <t>Hubbard</t>
  </si>
  <si>
    <t>PARK RAPIDS</t>
  </si>
  <si>
    <t>Pipestone</t>
  </si>
  <si>
    <t>PIPESTONE</t>
  </si>
  <si>
    <t>Goodhue</t>
  </si>
  <si>
    <t>RED WING</t>
  </si>
  <si>
    <t>Redwood</t>
  </si>
  <si>
    <t>REDWOOD FALLS</t>
  </si>
  <si>
    <t>Olmsted</t>
  </si>
  <si>
    <t>ROCHESTER</t>
  </si>
  <si>
    <t>Roseau</t>
  </si>
  <si>
    <t>ROSEAU</t>
  </si>
  <si>
    <t>SILVER BAY</t>
  </si>
  <si>
    <t>Ramsey</t>
  </si>
  <si>
    <t>Stearns</t>
  </si>
  <si>
    <t>ST. CLOUD</t>
  </si>
  <si>
    <t>Pennington</t>
  </si>
  <si>
    <t>THIEF RIVER</t>
  </si>
  <si>
    <t>Traverse</t>
  </si>
  <si>
    <t>WHEATON</t>
  </si>
  <si>
    <t>Kandiyohi</t>
  </si>
  <si>
    <t>WILLMAR</t>
  </si>
  <si>
    <t>Winona</t>
  </si>
  <si>
    <t>WINONA</t>
  </si>
  <si>
    <t>Nobles</t>
  </si>
  <si>
    <t>WORTHINGTON</t>
  </si>
  <si>
    <t>MO</t>
  </si>
  <si>
    <t>Cape Girardeau</t>
  </si>
  <si>
    <t>CAPE GIRARDEAU</t>
  </si>
  <si>
    <t>COLUMBIA</t>
  </si>
  <si>
    <t>St. Francois</t>
  </si>
  <si>
    <t>FARMINGTON</t>
  </si>
  <si>
    <t>Cole</t>
  </si>
  <si>
    <t>JEFFERSON CITY</t>
  </si>
  <si>
    <t>JOPLIN</t>
  </si>
  <si>
    <t>BRUMLEY</t>
  </si>
  <si>
    <t>KANSAS CITY</t>
  </si>
  <si>
    <t>Adair</t>
  </si>
  <si>
    <t>KIRKSVILLE</t>
  </si>
  <si>
    <t>Butler</t>
  </si>
  <si>
    <t>POPLAR BLUFF</t>
  </si>
  <si>
    <t>Greene</t>
  </si>
  <si>
    <t>ST. JOSEPH</t>
  </si>
  <si>
    <t>St. Charles</t>
  </si>
  <si>
    <t>Phelps</t>
  </si>
  <si>
    <t>ROLLA</t>
  </si>
  <si>
    <t>WHITEMAN</t>
  </si>
  <si>
    <t>MS</t>
  </si>
  <si>
    <t>Tishomingo</t>
  </si>
  <si>
    <t>GOLDEN</t>
  </si>
  <si>
    <t>Leflore</t>
  </si>
  <si>
    <t>GREENWOOD</t>
  </si>
  <si>
    <t>Harrison</t>
  </si>
  <si>
    <t>GULFPORT</t>
  </si>
  <si>
    <t>Forrest</t>
  </si>
  <si>
    <t>HATTIESBURG</t>
  </si>
  <si>
    <t>Hinds</t>
  </si>
  <si>
    <t>BILOXI</t>
  </si>
  <si>
    <t>MCCOMB</t>
  </si>
  <si>
    <t>Lauderdale</t>
  </si>
  <si>
    <t>MERIDIAN</t>
  </si>
  <si>
    <t>NATCHEZ</t>
  </si>
  <si>
    <t>TUPELO</t>
  </si>
  <si>
    <t>MT</t>
  </si>
  <si>
    <t>Yellowstone</t>
  </si>
  <si>
    <t>BILLINGS</t>
  </si>
  <si>
    <t>Gallatin</t>
  </si>
  <si>
    <t>BOZEMAN</t>
  </si>
  <si>
    <t>Silver Bow</t>
  </si>
  <si>
    <t>BUTTE</t>
  </si>
  <si>
    <t>Glacier</t>
  </si>
  <si>
    <t>CUT BANK</t>
  </si>
  <si>
    <t>Valley</t>
  </si>
  <si>
    <t>GLASGOW</t>
  </si>
  <si>
    <t>Dawson</t>
  </si>
  <si>
    <t>GLENDIVE</t>
  </si>
  <si>
    <t>Cascade</t>
  </si>
  <si>
    <t>GREAT FALLS</t>
  </si>
  <si>
    <t>Hill</t>
  </si>
  <si>
    <t>HAVRE</t>
  </si>
  <si>
    <t>Lewis and Clark</t>
  </si>
  <si>
    <t>HELENA</t>
  </si>
  <si>
    <t>Flathead</t>
  </si>
  <si>
    <t>KALISPELL</t>
  </si>
  <si>
    <t>Fergus</t>
  </si>
  <si>
    <t>LEWISTOWN</t>
  </si>
  <si>
    <t>Park</t>
  </si>
  <si>
    <t>LIVINGSTON</t>
  </si>
  <si>
    <t>Custer</t>
  </si>
  <si>
    <t>MILES CITY</t>
  </si>
  <si>
    <t>Missoula</t>
  </si>
  <si>
    <t>MISSOULA</t>
  </si>
  <si>
    <t>Richland</t>
  </si>
  <si>
    <t>SIDNEY</t>
  </si>
  <si>
    <t>Roosevelt</t>
  </si>
  <si>
    <t>WOLF POINT</t>
  </si>
  <si>
    <t>NB</t>
  </si>
  <si>
    <t>FREDERICTON</t>
  </si>
  <si>
    <t>MONCTON</t>
  </si>
  <si>
    <t>NC</t>
  </si>
  <si>
    <t>Buncombe</t>
  </si>
  <si>
    <t>ASHEVILLE</t>
  </si>
  <si>
    <t>Dare</t>
  </si>
  <si>
    <t>BUXTON</t>
  </si>
  <si>
    <t>Mecklenburg</t>
  </si>
  <si>
    <t>CHARLOTTE</t>
  </si>
  <si>
    <t>Craven</t>
  </si>
  <si>
    <t>HAVELOCK</t>
  </si>
  <si>
    <t>MANNS HARBOR</t>
  </si>
  <si>
    <t>Pasquotank</t>
  </si>
  <si>
    <t>ELIZABETH CITY</t>
  </si>
  <si>
    <t>GOLDSBORO</t>
  </si>
  <si>
    <t>Guilford</t>
  </si>
  <si>
    <t>GREENSBORO</t>
  </si>
  <si>
    <t>Catawba</t>
  </si>
  <si>
    <t>HICKORY</t>
  </si>
  <si>
    <t>Onslow</t>
  </si>
  <si>
    <t>NEW BERN</t>
  </si>
  <si>
    <t>Pitt</t>
  </si>
  <si>
    <t>GREENVILLE</t>
  </si>
  <si>
    <t>Durham</t>
  </si>
  <si>
    <t>DURHAM</t>
  </si>
  <si>
    <t>Nash</t>
  </si>
  <si>
    <t>ROCKY MOUNT</t>
  </si>
  <si>
    <t>Moore</t>
  </si>
  <si>
    <t>CARTHAGE</t>
  </si>
  <si>
    <t>New Hanover</t>
  </si>
  <si>
    <t>Forsyth</t>
  </si>
  <si>
    <t>WINSTON-SALEM</t>
  </si>
  <si>
    <t>ND</t>
  </si>
  <si>
    <t>Burleigh</t>
  </si>
  <si>
    <t>BISMARCK</t>
  </si>
  <si>
    <t>DEVILS LAKE</t>
  </si>
  <si>
    <t>Stark</t>
  </si>
  <si>
    <t>DICKINSON</t>
  </si>
  <si>
    <t>FARGO</t>
  </si>
  <si>
    <t>Grand Forks</t>
  </si>
  <si>
    <t>GRAND FORKS</t>
  </si>
  <si>
    <t>Stutsman</t>
  </si>
  <si>
    <t>JAMESTOWN</t>
  </si>
  <si>
    <t>Ward</t>
  </si>
  <si>
    <t>MINOT</t>
  </si>
  <si>
    <t>Williams</t>
  </si>
  <si>
    <t>WILLISTON</t>
  </si>
  <si>
    <t>NE</t>
  </si>
  <si>
    <t>AINSWORTH</t>
  </si>
  <si>
    <t>Box Butte</t>
  </si>
  <si>
    <t>ALLIANCE</t>
  </si>
  <si>
    <t>Gage</t>
  </si>
  <si>
    <t>BEATRICE</t>
  </si>
  <si>
    <t>Sarpy</t>
  </si>
  <si>
    <t>BELLEVUE</t>
  </si>
  <si>
    <t>Blaine</t>
  </si>
  <si>
    <t>BREWSTER</t>
  </si>
  <si>
    <t>BROKEN BOW</t>
  </si>
  <si>
    <t>Dawes</t>
  </si>
  <si>
    <t>Platte</t>
  </si>
  <si>
    <t>Richardson</t>
  </si>
  <si>
    <t>FALLS CITY</t>
  </si>
  <si>
    <t>Dodge</t>
  </si>
  <si>
    <t>FREMONT</t>
  </si>
  <si>
    <t>Hall</t>
  </si>
  <si>
    <t>GRAND ISLAND</t>
  </si>
  <si>
    <t>HASTINGS</t>
  </si>
  <si>
    <t>Chase</t>
  </si>
  <si>
    <t>Buffalo</t>
  </si>
  <si>
    <t>KEARNEY</t>
  </si>
  <si>
    <t>Lancaster</t>
  </si>
  <si>
    <t>LINCOLN</t>
  </si>
  <si>
    <t>Red Willow</t>
  </si>
  <si>
    <t>MCCOOK</t>
  </si>
  <si>
    <t>NORFOLK</t>
  </si>
  <si>
    <t>NORTH PLATTE</t>
  </si>
  <si>
    <t>OMAHA</t>
  </si>
  <si>
    <t>Holt</t>
  </si>
  <si>
    <t>Scotts Bluff</t>
  </si>
  <si>
    <t>SCOTTSBLUFF</t>
  </si>
  <si>
    <t>Cheyenne</t>
  </si>
  <si>
    <t>Burt</t>
  </si>
  <si>
    <t>TEKAMAH</t>
  </si>
  <si>
    <t>Cherry</t>
  </si>
  <si>
    <t>VALENTINE</t>
  </si>
  <si>
    <t>NH</t>
  </si>
  <si>
    <t>Coos</t>
  </si>
  <si>
    <t>BERLIN</t>
  </si>
  <si>
    <t>Merrimack</t>
  </si>
  <si>
    <t>Cheshire</t>
  </si>
  <si>
    <t>SWANZEY</t>
  </si>
  <si>
    <t>Belknap</t>
  </si>
  <si>
    <t>LACONIA</t>
  </si>
  <si>
    <t>Grafton</t>
  </si>
  <si>
    <t>LEBANON</t>
  </si>
  <si>
    <t>MANCHESTER</t>
  </si>
  <si>
    <t>COOS</t>
  </si>
  <si>
    <t>Rockingham</t>
  </si>
  <si>
    <t>PORTSMOUTH</t>
  </si>
  <si>
    <t>NJ</t>
  </si>
  <si>
    <t>Atlantic</t>
  </si>
  <si>
    <t>ATLANTIC CITY</t>
  </si>
  <si>
    <t>Monmouth</t>
  </si>
  <si>
    <t>BELMAR</t>
  </si>
  <si>
    <t>Cape May</t>
  </si>
  <si>
    <t>CAPE</t>
  </si>
  <si>
    <t>Burlington</t>
  </si>
  <si>
    <t>MCGUIRE</t>
  </si>
  <si>
    <t>MILLVILLE</t>
  </si>
  <si>
    <t>Hudson</t>
  </si>
  <si>
    <t>NEWARK</t>
  </si>
  <si>
    <t>Bergen</t>
  </si>
  <si>
    <t>TETERBORO</t>
  </si>
  <si>
    <t>Mercer</t>
  </si>
  <si>
    <t>TRENTON</t>
  </si>
  <si>
    <t>NL</t>
  </si>
  <si>
    <t>ST JOHN'S INTL</t>
  </si>
  <si>
    <t>ST</t>
  </si>
  <si>
    <t>NM</t>
  </si>
  <si>
    <t>Bernalillo</t>
  </si>
  <si>
    <t>ALBUQUERQUE</t>
  </si>
  <si>
    <t>Eddy</t>
  </si>
  <si>
    <t>CLAYTON</t>
  </si>
  <si>
    <t>Curry</t>
  </si>
  <si>
    <t>CLOVIS</t>
  </si>
  <si>
    <t>Luna</t>
  </si>
  <si>
    <t>DEMING</t>
  </si>
  <si>
    <t>San Juan</t>
  </si>
  <si>
    <t>McKinley</t>
  </si>
  <si>
    <t>GALLUP</t>
  </si>
  <si>
    <t>HOLLOMAN</t>
  </si>
  <si>
    <t>Dona Ana</t>
  </si>
  <si>
    <t>San Miguel</t>
  </si>
  <si>
    <t>LAS VEGAS</t>
  </si>
  <si>
    <t>Chaves</t>
  </si>
  <si>
    <t>ROSWELL</t>
  </si>
  <si>
    <t>Santa Fe</t>
  </si>
  <si>
    <t>SANTA FE</t>
  </si>
  <si>
    <t>Grant</t>
  </si>
  <si>
    <t>ALTO</t>
  </si>
  <si>
    <t>Taos</t>
  </si>
  <si>
    <t>TAOS</t>
  </si>
  <si>
    <t>Sierra</t>
  </si>
  <si>
    <t>TRUTH OR CONSEQUENCES</t>
  </si>
  <si>
    <t>Quay</t>
  </si>
  <si>
    <t>NS</t>
  </si>
  <si>
    <t>HALIFAX STANFIELD INTL</t>
  </si>
  <si>
    <t>HALIFAX</t>
  </si>
  <si>
    <t>SHEARWATER JETTY</t>
  </si>
  <si>
    <t>SHEARWATER</t>
  </si>
  <si>
    <t>SYDNEY</t>
  </si>
  <si>
    <t>NT</t>
  </si>
  <si>
    <t>YELLOWKNIFE</t>
  </si>
  <si>
    <t>NU</t>
  </si>
  <si>
    <t>IQALUIT</t>
  </si>
  <si>
    <t>NV</t>
  </si>
  <si>
    <t>Elko</t>
  </si>
  <si>
    <t>ELKO</t>
  </si>
  <si>
    <t>White Pine</t>
  </si>
  <si>
    <t>Churchill</t>
  </si>
  <si>
    <t>FALLON</t>
  </si>
  <si>
    <t>Clark</t>
  </si>
  <si>
    <t>Pershing</t>
  </si>
  <si>
    <t>LOVELOCK</t>
  </si>
  <si>
    <t>INDIAN SPRINGS</t>
  </si>
  <si>
    <t>NELLIS</t>
  </si>
  <si>
    <t>Washoe</t>
  </si>
  <si>
    <t>RENO</t>
  </si>
  <si>
    <t>Nye</t>
  </si>
  <si>
    <t>TONOPAH</t>
  </si>
  <si>
    <t>WINNEMUCCA</t>
  </si>
  <si>
    <t>NY</t>
  </si>
  <si>
    <t>Franklin</t>
  </si>
  <si>
    <t>SARANAC LAKE</t>
  </si>
  <si>
    <t>Albany</t>
  </si>
  <si>
    <t>Broome</t>
  </si>
  <si>
    <t>BINGHAMTON</t>
  </si>
  <si>
    <t>Erie</t>
  </si>
  <si>
    <t>BUFFALO</t>
  </si>
  <si>
    <t>Chemung</t>
  </si>
  <si>
    <t>ELMIRA</t>
  </si>
  <si>
    <t>FORT DRUM</t>
  </si>
  <si>
    <t>GLENS FALLS</t>
  </si>
  <si>
    <t>ISLIP</t>
  </si>
  <si>
    <t>Chautauqua</t>
  </si>
  <si>
    <t>St. Lawrence</t>
  </si>
  <si>
    <t>OGDENSBURG</t>
  </si>
  <si>
    <t>Sullivan</t>
  </si>
  <si>
    <t>New York</t>
  </si>
  <si>
    <t>NEW YORK</t>
  </si>
  <si>
    <t>Niagara</t>
  </si>
  <si>
    <t>NIAGARA FALLS</t>
  </si>
  <si>
    <t>Dutchess</t>
  </si>
  <si>
    <t>POUGHKEEPSIE</t>
  </si>
  <si>
    <t>FARMINGDALE</t>
  </si>
  <si>
    <t>WOODBURY</t>
  </si>
  <si>
    <t>Onondaga</t>
  </si>
  <si>
    <t>SYRACUSE</t>
  </si>
  <si>
    <t>Oneida</t>
  </si>
  <si>
    <t>UTICA</t>
  </si>
  <si>
    <t>WATERTOWN</t>
  </si>
  <si>
    <t>WESTHAMPTON</t>
  </si>
  <si>
    <t>Westchester</t>
  </si>
  <si>
    <t>WHITE PLAINS</t>
  </si>
  <si>
    <t>OH</t>
  </si>
  <si>
    <t>Summit</t>
  </si>
  <si>
    <t>BURKE</t>
  </si>
  <si>
    <t>CINCINNATI</t>
  </si>
  <si>
    <t>Cuyahoga</t>
  </si>
  <si>
    <t>CLEVELAND</t>
  </si>
  <si>
    <t>DAYTON</t>
  </si>
  <si>
    <t>FINDLAY</t>
  </si>
  <si>
    <t>MANSFIELD</t>
  </si>
  <si>
    <t>TOLEDO</t>
  </si>
  <si>
    <t>Mahoning</t>
  </si>
  <si>
    <t>YOUNGSTOWN</t>
  </si>
  <si>
    <t>Muskingum</t>
  </si>
  <si>
    <t>ZANESVILLE</t>
  </si>
  <si>
    <t>OK</t>
  </si>
  <si>
    <t>ALTUS</t>
  </si>
  <si>
    <t>Osage</t>
  </si>
  <si>
    <t>Comanche</t>
  </si>
  <si>
    <t>LAWTON</t>
  </si>
  <si>
    <t>GAGE</t>
  </si>
  <si>
    <t>Kiowa</t>
  </si>
  <si>
    <t>HOBART</t>
  </si>
  <si>
    <t>Pittsburg</t>
  </si>
  <si>
    <t>MCALESTER</t>
  </si>
  <si>
    <t>Oklahoma</t>
  </si>
  <si>
    <t>OKLAHOMA CITY</t>
  </si>
  <si>
    <t>Kay</t>
  </si>
  <si>
    <t>PONCA CITY</t>
  </si>
  <si>
    <t>Payne</t>
  </si>
  <si>
    <t>STILLWATER</t>
  </si>
  <si>
    <t>Tulsa</t>
  </si>
  <si>
    <t>TULSA</t>
  </si>
  <si>
    <t>ENID</t>
  </si>
  <si>
    <t>ON</t>
  </si>
  <si>
    <t>BEAUSOLEIL</t>
  </si>
  <si>
    <t>BURLINGTON PIERS</t>
  </si>
  <si>
    <t>ERIEAU</t>
  </si>
  <si>
    <t>LAGOON CITY</t>
  </si>
  <si>
    <t>NORTH BAY</t>
  </si>
  <si>
    <t>OTTAWA</t>
  </si>
  <si>
    <t>PETERBOROUGH</t>
  </si>
  <si>
    <t>PORT WELLER</t>
  </si>
  <si>
    <t>SUDBURY</t>
  </si>
  <si>
    <t>THUNDER</t>
  </si>
  <si>
    <t>TIMMINS</t>
  </si>
  <si>
    <t>TORONTO</t>
  </si>
  <si>
    <t>WINDSOR</t>
  </si>
  <si>
    <t>OR</t>
  </si>
  <si>
    <t>Clatsop</t>
  </si>
  <si>
    <t>ASTORIA</t>
  </si>
  <si>
    <t>Baker</t>
  </si>
  <si>
    <t>BAKER</t>
  </si>
  <si>
    <t>Harney</t>
  </si>
  <si>
    <t>BURNS</t>
  </si>
  <si>
    <t>CORVALLIS</t>
  </si>
  <si>
    <t>Lane</t>
  </si>
  <si>
    <t>EUGENE</t>
  </si>
  <si>
    <t>Klamath</t>
  </si>
  <si>
    <t>KLAMATH FALLS</t>
  </si>
  <si>
    <t>LA GRANDE</t>
  </si>
  <si>
    <t>LAKEVIEW</t>
  </si>
  <si>
    <t>MEDFORD</t>
  </si>
  <si>
    <t>NORTH BEND</t>
  </si>
  <si>
    <t>Umatilla</t>
  </si>
  <si>
    <t>PENDLETON</t>
  </si>
  <si>
    <t>Multnomah</t>
  </si>
  <si>
    <t>HILLSBORO</t>
  </si>
  <si>
    <t>TROUTDALE</t>
  </si>
  <si>
    <t>Deschutes</t>
  </si>
  <si>
    <t>REDMOND</t>
  </si>
  <si>
    <t>ROSEBURG</t>
  </si>
  <si>
    <t>SALEM</t>
  </si>
  <si>
    <t>Josephine</t>
  </si>
  <si>
    <t>REDWOOD</t>
  </si>
  <si>
    <t>PA</t>
  </si>
  <si>
    <t>Lehigh</t>
  </si>
  <si>
    <t>ALLENTOWN</t>
  </si>
  <si>
    <t>Blair</t>
  </si>
  <si>
    <t>ALTOONA</t>
  </si>
  <si>
    <t>McKean</t>
  </si>
  <si>
    <t>BRADFORD</t>
  </si>
  <si>
    <t>BUTLER</t>
  </si>
  <si>
    <t>Clearfield</t>
  </si>
  <si>
    <t>DUBOIS</t>
  </si>
  <si>
    <t>ERIE</t>
  </si>
  <si>
    <t>Venango</t>
  </si>
  <si>
    <t>FRANKLIN</t>
  </si>
  <si>
    <t>Dauphin</t>
  </si>
  <si>
    <t>HARRISBURG</t>
  </si>
  <si>
    <t>Cambria</t>
  </si>
  <si>
    <t>JOHNSTOWN</t>
  </si>
  <si>
    <t>MIDDLETOWN</t>
  </si>
  <si>
    <t>Philadelphia</t>
  </si>
  <si>
    <t>PHILADELPHIA</t>
  </si>
  <si>
    <t>Allegheny</t>
  </si>
  <si>
    <t>PITTSBURGH</t>
  </si>
  <si>
    <t>Berks</t>
  </si>
  <si>
    <t>READING</t>
  </si>
  <si>
    <t>Centre</t>
  </si>
  <si>
    <t>STATE COLLEGE</t>
  </si>
  <si>
    <t>Luzerne</t>
  </si>
  <si>
    <t>WILKES-BARRE</t>
  </si>
  <si>
    <t>Lycoming</t>
  </si>
  <si>
    <t>WILLIAMSPORT</t>
  </si>
  <si>
    <t>WILLOW GROVE</t>
  </si>
  <si>
    <t>PE</t>
  </si>
  <si>
    <t>CHARLOTTETOWN</t>
  </si>
  <si>
    <t>QC</t>
  </si>
  <si>
    <t>JONQUIERE</t>
  </si>
  <si>
    <t>LACADIE</t>
  </si>
  <si>
    <t>LASSOMPTION</t>
  </si>
  <si>
    <t>LENNOXVILLE</t>
  </si>
  <si>
    <t>MC</t>
  </si>
  <si>
    <t>MONT</t>
  </si>
  <si>
    <t>MONT-ORFORD</t>
  </si>
  <si>
    <t>MONTREAL</t>
  </si>
  <si>
    <t>MONTREAL-MIRABEL</t>
  </si>
  <si>
    <t>NICOLET</t>
  </si>
  <si>
    <t>POINT-AU-PERE</t>
  </si>
  <si>
    <t>QUEBEC</t>
  </si>
  <si>
    <t>SHERBROOKE</t>
  </si>
  <si>
    <t>STE</t>
  </si>
  <si>
    <t>TROIS</t>
  </si>
  <si>
    <t>VARENNES</t>
  </si>
  <si>
    <t>RI</t>
  </si>
  <si>
    <t>BLOCK</t>
  </si>
  <si>
    <t>Providence</t>
  </si>
  <si>
    <t>PAWTUCKET</t>
  </si>
  <si>
    <t>PROVIDENCE</t>
  </si>
  <si>
    <t>Saudi Arabia</t>
  </si>
  <si>
    <t>SA</t>
  </si>
  <si>
    <t>RIYADH</t>
  </si>
  <si>
    <t>SC</t>
  </si>
  <si>
    <t>Anderson</t>
  </si>
  <si>
    <t>ANDERSON</t>
  </si>
  <si>
    <t>Beaufort</t>
  </si>
  <si>
    <t>BEAUFORT</t>
  </si>
  <si>
    <t>Charleston</t>
  </si>
  <si>
    <t>CHARLESTON</t>
  </si>
  <si>
    <t>Florence</t>
  </si>
  <si>
    <t>FLORENCE</t>
  </si>
  <si>
    <t>Greenville</t>
  </si>
  <si>
    <t>GREER</t>
  </si>
  <si>
    <t>Horry</t>
  </si>
  <si>
    <t>MYRTLE BEACH</t>
  </si>
  <si>
    <t>Sumter</t>
  </si>
  <si>
    <t>SUMTER</t>
  </si>
  <si>
    <t>SD</t>
  </si>
  <si>
    <t>ABERDEEN</t>
  </si>
  <si>
    <t>Brookings</t>
  </si>
  <si>
    <t>BROOKINGS</t>
  </si>
  <si>
    <t>Turner</t>
  </si>
  <si>
    <t>CHAN</t>
  </si>
  <si>
    <t>BOX ELDER</t>
  </si>
  <si>
    <t>Beadle</t>
  </si>
  <si>
    <t>HURON</t>
  </si>
  <si>
    <t>Davison</t>
  </si>
  <si>
    <t>MITCHELL</t>
  </si>
  <si>
    <t>Walworth</t>
  </si>
  <si>
    <t>MOBRIDGE</t>
  </si>
  <si>
    <t>Stanley</t>
  </si>
  <si>
    <t>PIERRE</t>
  </si>
  <si>
    <t>RAPID CITY</t>
  </si>
  <si>
    <t>Minnehaha</t>
  </si>
  <si>
    <t>SIOUX FALLS</t>
  </si>
  <si>
    <t>Codington</t>
  </si>
  <si>
    <t>SK</t>
  </si>
  <si>
    <t>MOOSE</t>
  </si>
  <si>
    <t>REGINA</t>
  </si>
  <si>
    <t>SASKATOON</t>
  </si>
  <si>
    <t>TN</t>
  </si>
  <si>
    <t>BRISTOL</t>
  </si>
  <si>
    <t>CHATTANOOGA</t>
  </si>
  <si>
    <t>CROSSVILLE</t>
  </si>
  <si>
    <t>Dyer</t>
  </si>
  <si>
    <t>DYERSBURG</t>
  </si>
  <si>
    <t>Shelby</t>
  </si>
  <si>
    <t>MEMPHIS</t>
  </si>
  <si>
    <t>Davidson</t>
  </si>
  <si>
    <t>NASHVILLE</t>
  </si>
  <si>
    <t>TX</t>
  </si>
  <si>
    <t>Taylor</t>
  </si>
  <si>
    <t>ABILENE</t>
  </si>
  <si>
    <t>Jim Wells</t>
  </si>
  <si>
    <t>ALICE</t>
  </si>
  <si>
    <t>Potter</t>
  </si>
  <si>
    <t>AMARILLO</t>
  </si>
  <si>
    <t>Travis</t>
  </si>
  <si>
    <t>Cameron</t>
  </si>
  <si>
    <t>BROWNSVILLE</t>
  </si>
  <si>
    <t>Childress</t>
  </si>
  <si>
    <t>CHILDRESS</t>
  </si>
  <si>
    <t>Brazos</t>
  </si>
  <si>
    <t>COLLEGE</t>
  </si>
  <si>
    <t>Nueces</t>
  </si>
  <si>
    <t>CORPUS CHRISTI</t>
  </si>
  <si>
    <t>La Salle</t>
  </si>
  <si>
    <t>COTULLA</t>
  </si>
  <si>
    <t>Lamar</t>
  </si>
  <si>
    <t>PARIS</t>
  </si>
  <si>
    <t>Dallam</t>
  </si>
  <si>
    <t>DALHART</t>
  </si>
  <si>
    <t>Dallas</t>
  </si>
  <si>
    <t>DALLAS</t>
  </si>
  <si>
    <t>Val Verde</t>
  </si>
  <si>
    <t>DEL RIO</t>
  </si>
  <si>
    <t>Bell</t>
  </si>
  <si>
    <t>TEMPLE</t>
  </si>
  <si>
    <t>EL PASO</t>
  </si>
  <si>
    <t>FORT HOOD</t>
  </si>
  <si>
    <t>Tarrant</t>
  </si>
  <si>
    <t>FORT WORTH</t>
  </si>
  <si>
    <t>Galveston</t>
  </si>
  <si>
    <t>GALVESTON</t>
  </si>
  <si>
    <t>GEORGETOWN</t>
  </si>
  <si>
    <t>Hunt</t>
  </si>
  <si>
    <t>HARLINGEN</t>
  </si>
  <si>
    <t>Medina</t>
  </si>
  <si>
    <t>HONDO</t>
  </si>
  <si>
    <t>Harris</t>
  </si>
  <si>
    <t>HOUSTON</t>
  </si>
  <si>
    <t>Kleberg</t>
  </si>
  <si>
    <t>KINGSVILLE</t>
  </si>
  <si>
    <t>Webb</t>
  </si>
  <si>
    <t>LAREDO</t>
  </si>
  <si>
    <t>Gregg</t>
  </si>
  <si>
    <t>LONGVIEW</t>
  </si>
  <si>
    <t>Lubbock</t>
  </si>
  <si>
    <t>LUBBOCK</t>
  </si>
  <si>
    <t>Angelina</t>
  </si>
  <si>
    <t>LUFKIN</t>
  </si>
  <si>
    <t>Presidio</t>
  </si>
  <si>
    <t>MARFA</t>
  </si>
  <si>
    <t>San Patricio</t>
  </si>
  <si>
    <t>GREGOR</t>
  </si>
  <si>
    <t>Hidalgo</t>
  </si>
  <si>
    <t>MCALLEN</t>
  </si>
  <si>
    <t>Midland</t>
  </si>
  <si>
    <t>MIDLAND</t>
  </si>
  <si>
    <t>Palo Pinto</t>
  </si>
  <si>
    <t>MINERAL WELLS</t>
  </si>
  <si>
    <t>Nacogdoches</t>
  </si>
  <si>
    <t>NACOGDOCHES</t>
  </si>
  <si>
    <t>Matagorda</t>
  </si>
  <si>
    <t>PALACIOS</t>
  </si>
  <si>
    <t>PORT ARTHUR</t>
  </si>
  <si>
    <t>Bexar</t>
  </si>
  <si>
    <t>RANDOLPH</t>
  </si>
  <si>
    <t>Aransas</t>
  </si>
  <si>
    <t>ROCKPORT</t>
  </si>
  <si>
    <t>Tom Green</t>
  </si>
  <si>
    <t>SAN ANGELO</t>
  </si>
  <si>
    <t>SAN ANTONIO</t>
  </si>
  <si>
    <t>Smith</t>
  </si>
  <si>
    <t>TYLER</t>
  </si>
  <si>
    <t>Starr</t>
  </si>
  <si>
    <t>McLennan</t>
  </si>
  <si>
    <t>WACO</t>
  </si>
  <si>
    <t>Wichita</t>
  </si>
  <si>
    <t>WICHITA FALLS</t>
  </si>
  <si>
    <t>Winkler</t>
  </si>
  <si>
    <t>WINK</t>
  </si>
  <si>
    <t>UT</t>
  </si>
  <si>
    <t>Iron</t>
  </si>
  <si>
    <t>CEDAR CITY</t>
  </si>
  <si>
    <t>Grand</t>
  </si>
  <si>
    <t>MOAB</t>
  </si>
  <si>
    <t>Weber</t>
  </si>
  <si>
    <t>OGDEN</t>
  </si>
  <si>
    <t>Utah</t>
  </si>
  <si>
    <t>PROVO</t>
  </si>
  <si>
    <t>ST. GEORGE</t>
  </si>
  <si>
    <t>Davis</t>
  </si>
  <si>
    <t>SALT LAKE</t>
  </si>
  <si>
    <t>Uintah</t>
  </si>
  <si>
    <t>VERNAL</t>
  </si>
  <si>
    <t>Tooele</t>
  </si>
  <si>
    <t>WENDOVER</t>
  </si>
  <si>
    <t>VA</t>
  </si>
  <si>
    <t>ABINGDON</t>
  </si>
  <si>
    <t>Charlottesville</t>
  </si>
  <si>
    <t>CHARLOTTESVILLE</t>
  </si>
  <si>
    <t>Danville</t>
  </si>
  <si>
    <t>DANVILLE</t>
  </si>
  <si>
    <t>Fairfax</t>
  </si>
  <si>
    <t>FORT BELVOIR</t>
  </si>
  <si>
    <t>Prince Edward</t>
  </si>
  <si>
    <t>FARMVILLE</t>
  </si>
  <si>
    <t>HILLSVILLE</t>
  </si>
  <si>
    <t>Bath</t>
  </si>
  <si>
    <t>HOT SPRINGS</t>
  </si>
  <si>
    <t>Hampton</t>
  </si>
  <si>
    <t>HAMPTON</t>
  </si>
  <si>
    <t>Loudoun</t>
  </si>
  <si>
    <t>LEESBURG</t>
  </si>
  <si>
    <t>Lynchburg</t>
  </si>
  <si>
    <t>LYNCHBURG</t>
  </si>
  <si>
    <t>Manassas</t>
  </si>
  <si>
    <t>MANASSAS</t>
  </si>
  <si>
    <t>Smyth</t>
  </si>
  <si>
    <t>Martinsville</t>
  </si>
  <si>
    <t>MARTINSVILLE</t>
  </si>
  <si>
    <t>Accomack</t>
  </si>
  <si>
    <t>MELFA</t>
  </si>
  <si>
    <t>Newport News</t>
  </si>
  <si>
    <t>NEWPORT NEWS</t>
  </si>
  <si>
    <t>Virginia Beach</t>
  </si>
  <si>
    <t>VIRGINIA BEACH</t>
  </si>
  <si>
    <t>Prince William</t>
  </si>
  <si>
    <t>QUANTICO</t>
  </si>
  <si>
    <t>RICHMOND</t>
  </si>
  <si>
    <t>Roanoke</t>
  </si>
  <si>
    <t>ROANOKE</t>
  </si>
  <si>
    <t>Fredericksburg</t>
  </si>
  <si>
    <t>FREDERICKSBURG</t>
  </si>
  <si>
    <t>Staunton</t>
  </si>
  <si>
    <t>STAUNTON</t>
  </si>
  <si>
    <t>BLACKSBURG</t>
  </si>
  <si>
    <t>DULLES</t>
  </si>
  <si>
    <t>Arlington</t>
  </si>
  <si>
    <t>ARLINGTON</t>
  </si>
  <si>
    <t>Winchester</t>
  </si>
  <si>
    <t>WINCHESTER</t>
  </si>
  <si>
    <t>Wise</t>
  </si>
  <si>
    <t>WISE</t>
  </si>
  <si>
    <t>VT</t>
  </si>
  <si>
    <t>Chittenden</t>
  </si>
  <si>
    <t>Vietnam</t>
  </si>
  <si>
    <t>HO</t>
  </si>
  <si>
    <t>MONTPELIER</t>
  </si>
  <si>
    <t>Rutland</t>
  </si>
  <si>
    <t>RUTLAND</t>
  </si>
  <si>
    <t>Windsor</t>
  </si>
  <si>
    <t>WA</t>
  </si>
  <si>
    <t>Whatcom</t>
  </si>
  <si>
    <t>BELLINGHAM</t>
  </si>
  <si>
    <t>Kitsap</t>
  </si>
  <si>
    <t>BREMERTON</t>
  </si>
  <si>
    <t>EPHRATA</t>
  </si>
  <si>
    <t>Spokane</t>
  </si>
  <si>
    <t>FAIRCHILD</t>
  </si>
  <si>
    <t>SPOKANE</t>
  </si>
  <si>
    <t>Grays Harbor</t>
  </si>
  <si>
    <t>GRAY</t>
  </si>
  <si>
    <t>KENNEWICK</t>
  </si>
  <si>
    <t>HOQUIAM</t>
  </si>
  <si>
    <t>Cowlitz</t>
  </si>
  <si>
    <t>KELSO</t>
  </si>
  <si>
    <t>MOSES LAKE</t>
  </si>
  <si>
    <t>Thurston</t>
  </si>
  <si>
    <t>OLYMPIA</t>
  </si>
  <si>
    <t>PASCO</t>
  </si>
  <si>
    <t>Whitman</t>
  </si>
  <si>
    <t>PULLMAN</t>
  </si>
  <si>
    <t>Clallam</t>
  </si>
  <si>
    <t>FORKS</t>
  </si>
  <si>
    <t>King</t>
  </si>
  <si>
    <t>RENTON</t>
  </si>
  <si>
    <t>SEATTLE</t>
  </si>
  <si>
    <t>Snohomish</t>
  </si>
  <si>
    <t>SNOHOMISH</t>
  </si>
  <si>
    <t>Pierce</t>
  </si>
  <si>
    <t>TACOMA</t>
  </si>
  <si>
    <t>Klickitat</t>
  </si>
  <si>
    <t>DALLESPORT</t>
  </si>
  <si>
    <t>Walla Walla</t>
  </si>
  <si>
    <t>WALLA</t>
  </si>
  <si>
    <t>WENATCHEE</t>
  </si>
  <si>
    <t>Island</t>
  </si>
  <si>
    <t>WHIDBEY ISLAND</t>
  </si>
  <si>
    <t>PORT ANGELES</t>
  </si>
  <si>
    <t>Yakima</t>
  </si>
  <si>
    <t>YAKIMA</t>
  </si>
  <si>
    <t>WI</t>
  </si>
  <si>
    <t>Outagamie</t>
  </si>
  <si>
    <t>APPLETON</t>
  </si>
  <si>
    <t>Eau Claire</t>
  </si>
  <si>
    <t>EAU CLAIRE</t>
  </si>
  <si>
    <t>GREEN BAY</t>
  </si>
  <si>
    <t>Rock</t>
  </si>
  <si>
    <t>JANESVILLE</t>
  </si>
  <si>
    <t>La Crosse</t>
  </si>
  <si>
    <t>LA CROSSE</t>
  </si>
  <si>
    <t>LONE ROCK</t>
  </si>
  <si>
    <t>Dane</t>
  </si>
  <si>
    <t>MADISON</t>
  </si>
  <si>
    <t>Manitowoc</t>
  </si>
  <si>
    <t>MANITOWOC</t>
  </si>
  <si>
    <t>Wood</t>
  </si>
  <si>
    <t>MARSHFIELD</t>
  </si>
  <si>
    <t>Milwaukee</t>
  </si>
  <si>
    <t>MILWAUKEE</t>
  </si>
  <si>
    <t>MINOCQUA</t>
  </si>
  <si>
    <t>Marathon</t>
  </si>
  <si>
    <t>MOSINEE</t>
  </si>
  <si>
    <t>Price</t>
  </si>
  <si>
    <t>PHILLIPS</t>
  </si>
  <si>
    <t>RHINELANDER</t>
  </si>
  <si>
    <t>RICE</t>
  </si>
  <si>
    <t>Door</t>
  </si>
  <si>
    <t>STURGEON</t>
  </si>
  <si>
    <t>WAUSAU</t>
  </si>
  <si>
    <t>OSHKOSH</t>
  </si>
  <si>
    <t>WV</t>
  </si>
  <si>
    <t>Raleigh</t>
  </si>
  <si>
    <t>BECKLEY</t>
  </si>
  <si>
    <t>BLUEFIELD</t>
  </si>
  <si>
    <t>Kanawha</t>
  </si>
  <si>
    <t>Randolph</t>
  </si>
  <si>
    <t>ELKINS</t>
  </si>
  <si>
    <t>Cabell</t>
  </si>
  <si>
    <t>HUNTINGTON</t>
  </si>
  <si>
    <t>Greenbrier</t>
  </si>
  <si>
    <t>LEWISBURG</t>
  </si>
  <si>
    <t>Berkeley</t>
  </si>
  <si>
    <t>MARTINSBURG</t>
  </si>
  <si>
    <t>Monongalia</t>
  </si>
  <si>
    <t>MORGANTOWN</t>
  </si>
  <si>
    <t>PARKERSBURG</t>
  </si>
  <si>
    <t>Ohio</t>
  </si>
  <si>
    <t>WHEELING</t>
  </si>
  <si>
    <t>WY</t>
  </si>
  <si>
    <t>Natrona</t>
  </si>
  <si>
    <t>CASPER</t>
  </si>
  <si>
    <t>Laramie</t>
  </si>
  <si>
    <t>CHEYENNE</t>
  </si>
  <si>
    <t>CODY</t>
  </si>
  <si>
    <t>Uinta</t>
  </si>
  <si>
    <t>Campbell</t>
  </si>
  <si>
    <t>GILLETTE</t>
  </si>
  <si>
    <t>Sweetwater</t>
  </si>
  <si>
    <t>Teton</t>
  </si>
  <si>
    <t>Fremont</t>
  </si>
  <si>
    <t>LANDER</t>
  </si>
  <si>
    <t>Goshen</t>
  </si>
  <si>
    <t>LARAMIE</t>
  </si>
  <si>
    <t>Carbon</t>
  </si>
  <si>
    <t>RAWLINS</t>
  </si>
  <si>
    <t>RIVERTON</t>
  </si>
  <si>
    <t>Sheridan</t>
  </si>
  <si>
    <t>SHERIDAN</t>
  </si>
  <si>
    <t>Washakie</t>
  </si>
  <si>
    <t>WORLAND</t>
  </si>
  <si>
    <t>YT</t>
  </si>
  <si>
    <t>WHITEHORSE</t>
  </si>
  <si>
    <t>City_WUFIp Data Set</t>
  </si>
  <si>
    <t>CALGARY INT AP</t>
  </si>
  <si>
    <t>COP UPPER</t>
  </si>
  <si>
    <t>EDMONTON AP</t>
  </si>
  <si>
    <t>EDMONTON MUN AP</t>
  </si>
  <si>
    <t>EDMONTON NAMAO</t>
  </si>
  <si>
    <t>FORT MCMURRAY AP</t>
  </si>
  <si>
    <t>GRAND PRAIRIE</t>
  </si>
  <si>
    <t>MEDICINE AP</t>
  </si>
  <si>
    <t>RED DEER AP</t>
  </si>
  <si>
    <t>DUBAI INT AP</t>
  </si>
  <si>
    <t>ADAK NAS</t>
  </si>
  <si>
    <t>ANAKTUVUK PASS</t>
  </si>
  <si>
    <t>ANCHORAGE INTL AP</t>
  </si>
  <si>
    <t>ANCHORAGE MERRILL FIELD</t>
  </si>
  <si>
    <t>ANCHORAGE/ELMENDORF</t>
  </si>
  <si>
    <t>ANIAK AIRPORT</t>
  </si>
  <si>
    <t>ANNETTE ISLAND AP</t>
  </si>
  <si>
    <t>BARROW W POST-W ROGERS ARPT [NSA - ARM]</t>
  </si>
  <si>
    <t>BETHEL AIRPORT</t>
  </si>
  <si>
    <t>BETTLES FIELD</t>
  </si>
  <si>
    <t>BIG DELTA ALLEN AAF</t>
  </si>
  <si>
    <t>BIG RIVER LAKE</t>
  </si>
  <si>
    <t>BIRCHWOOD</t>
  </si>
  <si>
    <t>COLD BAY ARPT</t>
  </si>
  <si>
    <t>DILLINGHAM (AMOS)</t>
  </si>
  <si>
    <t>DUTCH HARBOR</t>
  </si>
  <si>
    <t>FAIRBANKS INTL ARPT</t>
  </si>
  <si>
    <t>FAIRBANKS/EIELSON A</t>
  </si>
  <si>
    <t>GULKANA INTERMEDIATE FIELD</t>
  </si>
  <si>
    <t>HOMER ARPT</t>
  </si>
  <si>
    <t>HOONAH</t>
  </si>
  <si>
    <t>HUSLIA</t>
  </si>
  <si>
    <t>HYDABURG SEAPLANE</t>
  </si>
  <si>
    <t>ILIAMNA ARPT</t>
  </si>
  <si>
    <t>JUNEAU INT ARPT</t>
  </si>
  <si>
    <t>KAKE SEAPLANE BASE</t>
  </si>
  <si>
    <t>KENAI MUNICIPAL AP</t>
  </si>
  <si>
    <t>KETCHIKAN INTL AP</t>
  </si>
  <si>
    <t>KING SALMON ARPT</t>
  </si>
  <si>
    <t>KODIAK AIRPORT</t>
  </si>
  <si>
    <t>KOTZEBUE RALPH WEIN MEMORIAL</t>
  </si>
  <si>
    <t>LAKE HOOD SEAPLANE</t>
  </si>
  <si>
    <t>MCGRATH ARPT</t>
  </si>
  <si>
    <t>MIDDLETON ISLAND AUT</t>
  </si>
  <si>
    <t>MINCHUMINA</t>
  </si>
  <si>
    <t>NENANA MUNICIPAL AP</t>
  </si>
  <si>
    <t>NOME MUNICIPAL ARPT</t>
  </si>
  <si>
    <t>NORTHWAY AIRPORT</t>
  </si>
  <si>
    <t>PALMER MUNICIPAL</t>
  </si>
  <si>
    <t>POINT HOPE (AWOS)</t>
  </si>
  <si>
    <t>SAINT MARY`S (AWOS)</t>
  </si>
  <si>
    <t>SHEMYA AFB</t>
  </si>
  <si>
    <t>SHISHMAREF (AWOS)</t>
  </si>
  <si>
    <t>SITKA JAPONSKI AP</t>
  </si>
  <si>
    <t>SKAGWAY AIRPORT</t>
  </si>
  <si>
    <t>ST PAUL ISLAND ARPT</t>
  </si>
  <si>
    <t>TALKEETNA STATE ARPT</t>
  </si>
  <si>
    <t>TANANA RALPH M CALHOUN MEM AP</t>
  </si>
  <si>
    <t>TOGIAK VILLAGE AWOS</t>
  </si>
  <si>
    <t>UNALAKLEET FIELD</t>
  </si>
  <si>
    <t>VALDEZ PIONEER FIEL</t>
  </si>
  <si>
    <t>VALDEZ WSO</t>
  </si>
  <si>
    <t>YAKUTAT STATE ARPT</t>
  </si>
  <si>
    <t>ANNISTON METROPOLITAN AP</t>
  </si>
  <si>
    <t>AUBURN-OPELIKA APT</t>
  </si>
  <si>
    <t>BIRMINGHAM MUNICIPAL AP</t>
  </si>
  <si>
    <t>CAIRNS FIELD FORT RUCKER</t>
  </si>
  <si>
    <t>DOTHAN MUNICIPAL AP</t>
  </si>
  <si>
    <t>GADSEN MUNI AWOS</t>
  </si>
  <si>
    <t>HUNTSVILLE INTL/JONES FIELD</t>
  </si>
  <si>
    <t>MAXWELL AFB</t>
  </si>
  <si>
    <t>MOBILE DOWNTOWN AP</t>
  </si>
  <si>
    <t>MOBILE REGIONAL AP</t>
  </si>
  <si>
    <t>MONTGOMERY DANNELLY FIELD</t>
  </si>
  <si>
    <t>MUSCLE SHOALS REGIONAL AP</t>
  </si>
  <si>
    <t>TROY AIR FIELD</t>
  </si>
  <si>
    <t>TUSCALOOSA MUNICIPAL AP</t>
  </si>
  <si>
    <t>BATESVILLE (AWOS)</t>
  </si>
  <si>
    <t>BENTONVILLE (AWOS)</t>
  </si>
  <si>
    <t>EL DORADO GOODWIN FIELD</t>
  </si>
  <si>
    <t>FAYETTEVILLE DRAKE FIELD</t>
  </si>
  <si>
    <t>FLIPPIN (AWOS)</t>
  </si>
  <si>
    <t>FORT SMITH REGIONAL AP</t>
  </si>
  <si>
    <t>HARRISON FAA AP</t>
  </si>
  <si>
    <t>JONESBORO MUNI</t>
  </si>
  <si>
    <t>LITTLE ROCK ADAMS FIELD</t>
  </si>
  <si>
    <t>LITTLE ROCK AFB</t>
  </si>
  <si>
    <t>PINE BLUFF FAA AP</t>
  </si>
  <si>
    <t>ROGERS (AWOS)</t>
  </si>
  <si>
    <t>SILOAM SPRING(AWOS)</t>
  </si>
  <si>
    <t>SPRINGDALE MUNI</t>
  </si>
  <si>
    <t>STUTTGART (AWOS)</t>
  </si>
  <si>
    <t>TEXARKANA WEBB FIELD</t>
  </si>
  <si>
    <t>WALNUT RIDGE (AWOS)</t>
  </si>
  <si>
    <t>CASA GRANDE (AWOS)</t>
  </si>
  <si>
    <t>DAVIS MONTHAN AFB</t>
  </si>
  <si>
    <t>DEER VALLEY/PHOENIX</t>
  </si>
  <si>
    <t>DOUGLAS BISBEE-DOUGLAS INTL A</t>
  </si>
  <si>
    <t>FLAGSTAFF PULLIAM ARPT</t>
  </si>
  <si>
    <t>GRAND CANYON NATL P</t>
  </si>
  <si>
    <t>KINGMAN (AMOS)</t>
  </si>
  <si>
    <t>LUKE AFB</t>
  </si>
  <si>
    <t>PAGE MUNI (AMOS)</t>
  </si>
  <si>
    <t>PHOENIX SKY HARBOR INTL AP</t>
  </si>
  <si>
    <t>PRESCOTT LOVE FIELD</t>
  </si>
  <si>
    <t>SAFFORD (AMOS)</t>
  </si>
  <si>
    <t>SCOTTSDALE MUNI</t>
  </si>
  <si>
    <t>SHOW LOW MUNI AP</t>
  </si>
  <si>
    <t>TUCSON INTERNATIONAL AP</t>
  </si>
  <si>
    <t>WINSLOW MUNICIPAL AP</t>
  </si>
  <si>
    <t>YUMA INTL ARPT</t>
  </si>
  <si>
    <t>YUMA MCAS</t>
  </si>
  <si>
    <t>ABBOTSFORD AP</t>
  </si>
  <si>
    <t>AGASSIZ CDA</t>
  </si>
  <si>
    <t>BALLENAS ISLAND</t>
  </si>
  <si>
    <t>COMOX AP</t>
  </si>
  <si>
    <t>CRANBROOK AP</t>
  </si>
  <si>
    <t>DISCOVERY ISLAND</t>
  </si>
  <si>
    <t>ENTRANCE ISLAND</t>
  </si>
  <si>
    <t>ESQUIMALT HARBOUR</t>
  </si>
  <si>
    <t>FORT NELSON</t>
  </si>
  <si>
    <t>FORT SAINT JOHN</t>
  </si>
  <si>
    <t>KAMLOOPS AP</t>
  </si>
  <si>
    <t>KELOWNA AP</t>
  </si>
  <si>
    <t>NORTH VANCOUVER</t>
  </si>
  <si>
    <t>PENTICTON AP</t>
  </si>
  <si>
    <t>PITT MEADOWS</t>
  </si>
  <si>
    <t>PRINCE GEORGE</t>
  </si>
  <si>
    <t>SMITHERS AP</t>
  </si>
  <si>
    <t>VICTORIA AP</t>
  </si>
  <si>
    <t>VICTORIA UNIV</t>
  </si>
  <si>
    <t>W VANCOUVER</t>
  </si>
  <si>
    <t>WHITE ROCK</t>
  </si>
  <si>
    <t>ARCATA AIRPORT</t>
  </si>
  <si>
    <t>BAKERSFIELD MEADOWS FIELD</t>
  </si>
  <si>
    <t>BEALE AFB</t>
  </si>
  <si>
    <t>BISHOP AIRPORT</t>
  </si>
  <si>
    <t>BLUE CANYON AP</t>
  </si>
  <si>
    <t>BLYTHE RIVERSIDE CO ARPT</t>
  </si>
  <si>
    <t>BURBANK-GLENDALE-PASADENA AP</t>
  </si>
  <si>
    <t>CAMARILLO (AWOS)</t>
  </si>
  <si>
    <t>CAMP PENDLETON MCAS</t>
  </si>
  <si>
    <t>CARLSBAD/PALOMAR</t>
  </si>
  <si>
    <t>CHINA LAKE NAF</t>
  </si>
  <si>
    <t>CHINO AIRPORT</t>
  </si>
  <si>
    <t>CHULA VISTA BROWN FIELD NAAS</t>
  </si>
  <si>
    <t>CONCORD CONCORD-BUCHANAN FIEL</t>
  </si>
  <si>
    <t>CRESCENT CITY FAA AI</t>
  </si>
  <si>
    <t>DAGGETT BARSTOW-DAGGETT AP</t>
  </si>
  <si>
    <t>EDWARDS AFB</t>
  </si>
  <si>
    <t>FRESNO YOSEMITE INTL AP</t>
  </si>
  <si>
    <t>FULLERTON MUNICIPAL</t>
  </si>
  <si>
    <t>HAYWARD AIR TERM</t>
  </si>
  <si>
    <t>JACK NORTHROP FLD H</t>
  </si>
  <si>
    <t>LANCASTER GEN WM FOX FIELD</t>
  </si>
  <si>
    <t>LEMOORE REEVES NAS</t>
  </si>
  <si>
    <t>LIVERMORE MUNICIPAL</t>
  </si>
  <si>
    <t>LOMPOC (AWOS)</t>
  </si>
  <si>
    <t>LONG BEACH DAUGHERTY FLD</t>
  </si>
  <si>
    <t>LOS ANGELES INTL ARPT</t>
  </si>
  <si>
    <t>MARCH AFB</t>
  </si>
  <si>
    <t>MERCED/MACREADY FLD</t>
  </si>
  <si>
    <t>MODESTO CITY-COUNTY AP</t>
  </si>
  <si>
    <t>MONTAGUE SISKIYOU COUNTY AP</t>
  </si>
  <si>
    <t>MONTEREY NAF</t>
  </si>
  <si>
    <t>MOUNTAIN VIEW MOFFETT FLD NAS</t>
  </si>
  <si>
    <t>NAPA CO. AIRPORT</t>
  </si>
  <si>
    <t>NEEDLES AIRPORT</t>
  </si>
  <si>
    <t>OAKLAND METROPOLITAN ARPT</t>
  </si>
  <si>
    <t>OXNARD AIRPORT</t>
  </si>
  <si>
    <t>PALM SPRINGS INTL</t>
  </si>
  <si>
    <t>PALM SPRINGS THERMAL AP</t>
  </si>
  <si>
    <t>PALMDALE AIRPORT</t>
  </si>
  <si>
    <t>PASO ROBLES MUNICIPAL ARPT</t>
  </si>
  <si>
    <t>POINT MUGU NF</t>
  </si>
  <si>
    <t>PORTERVILLE (AWOS)</t>
  </si>
  <si>
    <t>RED BLUFF MUNICIPAL ARPT</t>
  </si>
  <si>
    <t>REDDING MUNICIPAL ARPT</t>
  </si>
  <si>
    <t>RIVERSIDE MUNI</t>
  </si>
  <si>
    <t>SACRAMENTO EXECUTIVE ARPT</t>
  </si>
  <si>
    <t>SACRAMENTO METROPOLITAN AP</t>
  </si>
  <si>
    <t>SALINAS MUNICIPAL AP</t>
  </si>
  <si>
    <t>SAN DIEGO LINDBERGH FIELD</t>
  </si>
  <si>
    <t>SAN DIEGO MIRAMAR NAS</t>
  </si>
  <si>
    <t>SAN DIEGO NORTH ISLAND NAS</t>
  </si>
  <si>
    <t>SAN DIEGO/MONTGOMER</t>
  </si>
  <si>
    <t>SAN FRANCISCO INTL AP</t>
  </si>
  <si>
    <t>SAN JOSE INTL AP</t>
  </si>
  <si>
    <t>SAN LUIS CO RGNL</t>
  </si>
  <si>
    <t>SANDBERG</t>
  </si>
  <si>
    <t>SANTA ANA-JOHN WAYNE AP</t>
  </si>
  <si>
    <t>SANTA BARBARA MUNICIPAL AP</t>
  </si>
  <si>
    <t>SANTA MARIA PUBLIC ARPT</t>
  </si>
  <si>
    <t>SANTA MONICA MUNI</t>
  </si>
  <si>
    <t>SANTA ROSA (AWOS)</t>
  </si>
  <si>
    <t>SOUTH LAKE TAHOE-LAKE TAHOE AP</t>
  </si>
  <si>
    <t>STOCKTON METROPOLITAN ARPT</t>
  </si>
  <si>
    <t>TRAVIS FIELD AFB</t>
  </si>
  <si>
    <t>TRUCKEE-TAHOE</t>
  </si>
  <si>
    <t>TWENTYNINE PALMS</t>
  </si>
  <si>
    <t>UKIAH MUNICIPAL AP</t>
  </si>
  <si>
    <t>VAN NUYS AIRPORT</t>
  </si>
  <si>
    <t>VISALIA MUNI (AWOS)</t>
  </si>
  <si>
    <t>YUBA CO</t>
  </si>
  <si>
    <t>AKRON WASHINGTON CO AP</t>
  </si>
  <si>
    <t>ALAMOSA SAN LUIS VALLEY RGNL</t>
  </si>
  <si>
    <t>ASPEN PITKIN CO SAR</t>
  </si>
  <si>
    <t>AURORA BUCKLEY FIELD ANGB</t>
  </si>
  <si>
    <t>BROOMFIELD/JEFFCO [BOULDER - SURFRAD]</t>
  </si>
  <si>
    <t>COLORADO SPRINGS MUNI AP</t>
  </si>
  <si>
    <t>CORTEZ/MONTEZUMA</t>
  </si>
  <si>
    <t>CRAIG-MOFFAT</t>
  </si>
  <si>
    <t>DENVER INTL AP</t>
  </si>
  <si>
    <t>DENVER/CENTENNIAL [GOLDEN - NREL]</t>
  </si>
  <si>
    <t>DURANGO/LA PLATA CO</t>
  </si>
  <si>
    <t>EAGLE COUNTY AP</t>
  </si>
  <si>
    <t>FORT COLLINS (AWOS)</t>
  </si>
  <si>
    <t>GRAND JUNCTION WALKER FIELD</t>
  </si>
  <si>
    <t>GREELEY/WELD (AWOS)</t>
  </si>
  <si>
    <t>GUNNISON CO. (AWOS)</t>
  </si>
  <si>
    <t>HAYDEN/YAMPA (AWOS)</t>
  </si>
  <si>
    <t>LA JUNTA MUNICIPAL AP</t>
  </si>
  <si>
    <t>LAMAR MUNICIPAL</t>
  </si>
  <si>
    <t>LEADVILLE/LAKE CO.</t>
  </si>
  <si>
    <t>MONTROSE CO. ARPT</t>
  </si>
  <si>
    <t>PUEBLO MEMORIAL AP</t>
  </si>
  <si>
    <t>RIFLE/GARFIELD RGNL</t>
  </si>
  <si>
    <t>TRINIDAD LAS ANIMAS COUNTY AP</t>
  </si>
  <si>
    <t>BRIDGEPORT SIKORSKY MEMORIAL</t>
  </si>
  <si>
    <t>DANBURY MUNICIPAL</t>
  </si>
  <si>
    <t>GROTON NEW LONDON AP</t>
  </si>
  <si>
    <t>HARTFORD BRADLEY INTL AP</t>
  </si>
  <si>
    <t>HARTFORD BRAINARD FD</t>
  </si>
  <si>
    <t>NEW HAVEN TWEED AIRPORT</t>
  </si>
  <si>
    <t>OXFORD (AWOS)</t>
  </si>
  <si>
    <t>DOVER AFB</t>
  </si>
  <si>
    <t>WILMINGTON NEW CASTLE CNTY AP</t>
  </si>
  <si>
    <t>CRESTVIEW BOB SIKES AP</t>
  </si>
  <si>
    <t>DAYTONA BEACH INTL AP</t>
  </si>
  <si>
    <t>FORT LAUDERDALE HOLLYWOOD INT</t>
  </si>
  <si>
    <t>FORT MYERS PAGE FIELD</t>
  </si>
  <si>
    <t>GAINESVILLE REGIONAL AP</t>
  </si>
  <si>
    <t>HOMESTEAD AFB</t>
  </si>
  <si>
    <t>JACKSONVILLE INTL ARPT</t>
  </si>
  <si>
    <t>JACKSONVILLE NAS</t>
  </si>
  <si>
    <t>JACKSONVILLE/CRAIG</t>
  </si>
  <si>
    <t>KEY WEST INTL ARPT</t>
  </si>
  <si>
    <t>KEY WEST NAS</t>
  </si>
  <si>
    <t>MACDILL AFB</t>
  </si>
  <si>
    <t>MARATHON AIRPORT</t>
  </si>
  <si>
    <t>MAYPORT NS</t>
  </si>
  <si>
    <t>MELBOURNE REGIONAL AP</t>
  </si>
  <si>
    <t>MIAMI INTL AP</t>
  </si>
  <si>
    <t>MIAMI/KENDALL-TAMIA</t>
  </si>
  <si>
    <t>MIAMI/OPA LOCKA</t>
  </si>
  <si>
    <t>NAPLES MUNICIPAL</t>
  </si>
  <si>
    <t>NASA SHUTTLE FCLTY</t>
  </si>
  <si>
    <t>OCALA MUNI (AWOS)</t>
  </si>
  <si>
    <t>ORLANDO EXECUTIVE AP</t>
  </si>
  <si>
    <t>ORLANDO INTL ARPT</t>
  </si>
  <si>
    <t>ORLANDO SANFORD AIRPORT</t>
  </si>
  <si>
    <t>PANAMA CITY BAY CO</t>
  </si>
  <si>
    <t>PENSACOLA FOREST SHERMAN NAS</t>
  </si>
  <si>
    <t>PENSACOLA REGIONAL AP</t>
  </si>
  <si>
    <t>SARASOTA BRADENTON</t>
  </si>
  <si>
    <t>SOUTHWEST FLORIDA I</t>
  </si>
  <si>
    <t>ST LUCIE CO INTL</t>
  </si>
  <si>
    <t>ST PETERSBURG ALBERT WHITTED</t>
  </si>
  <si>
    <t>ST PETERSBURG CLEAR</t>
  </si>
  <si>
    <t>TALLAHASSEE REGIONAL AP [ISIS]</t>
  </si>
  <si>
    <t>TAMPA INTERNATIONAL AP</t>
  </si>
  <si>
    <t>TYNDALL AFB</t>
  </si>
  <si>
    <t>VALPARAISO EGLIN AFB</t>
  </si>
  <si>
    <t>VALPARAISO HURLBURT</t>
  </si>
  <si>
    <t>VERO BEACH MUNICIPAL ARPT</t>
  </si>
  <si>
    <t>WHITING FIELD NAAS</t>
  </si>
  <si>
    <t>ALBANY DOUGHERTY COUNTY AP</t>
  </si>
  <si>
    <t>ALMA BACON COUNTY AP</t>
  </si>
  <si>
    <t>ATHENS BEN EPPS AP</t>
  </si>
  <si>
    <t>ATLANTA HARTSFIELD INTL AP</t>
  </si>
  <si>
    <t>AUGUSTA BUSH FIELD</t>
  </si>
  <si>
    <t>BRUNSWICK GOLDEN IS</t>
  </si>
  <si>
    <t>BRUNSWICK MALCOLM MCKINNON AP</t>
  </si>
  <si>
    <t>COLUMBUS METROPOLITAN ARPT</t>
  </si>
  <si>
    <t>DEKALB PEACHTREE</t>
  </si>
  <si>
    <t>FORT BENNING LAWSON</t>
  </si>
  <si>
    <t>FULTON CO ARPT BROW</t>
  </si>
  <si>
    <t>HUNTER AAF</t>
  </si>
  <si>
    <t>MACON MIDDLE GA REGIONAL AP</t>
  </si>
  <si>
    <t>MARIETTA DOBBINS AFB</t>
  </si>
  <si>
    <t>MOODY AFB/VALDOSTA</t>
  </si>
  <si>
    <t>ROME R B RUSSELL AP</t>
  </si>
  <si>
    <t>SAVANNAH INTL AP</t>
  </si>
  <si>
    <t>VALDOSTA WB AIRPORT</t>
  </si>
  <si>
    <t>WARNER ROBINS AFB</t>
  </si>
  <si>
    <t>BARBERS POINT NAS</t>
  </si>
  <si>
    <t>HILO INTERNATIONAL AP</t>
  </si>
  <si>
    <t>HONOLULU INTL ARPT</t>
  </si>
  <si>
    <t>KAHULUI AIRPORT</t>
  </si>
  <si>
    <t>KANEOHE BAY MCAS</t>
  </si>
  <si>
    <t>KONA INTL AT KEAHOL</t>
  </si>
  <si>
    <t>LANAI AP</t>
  </si>
  <si>
    <t>LIHUE AIRPORT</t>
  </si>
  <si>
    <t>MOLOKAI (AMOS)</t>
  </si>
  <si>
    <t>BOONE MUNI</t>
  </si>
  <si>
    <t>BURLINGTON MUNICIPAL AP</t>
  </si>
  <si>
    <t>CEDAR RAPIDS MUNICIPAL AP</t>
  </si>
  <si>
    <t>CLINTON MUNI (AWOS)</t>
  </si>
  <si>
    <t>DES MOINES INTL AP</t>
  </si>
  <si>
    <t>DUBUQUE REGIONAL AP</t>
  </si>
  <si>
    <t>ESTHERVILLE MUNI</t>
  </si>
  <si>
    <t>FAIR FIELD</t>
  </si>
  <si>
    <t>FORT DODGE (AWOS)</t>
  </si>
  <si>
    <t>KEOKUK MUNI</t>
  </si>
  <si>
    <t>MASON CITY MUNICIPAL ARPT</t>
  </si>
  <si>
    <t>MONTICELLO MUNI</t>
  </si>
  <si>
    <t>NEWTON MUNI</t>
  </si>
  <si>
    <t>OELWEN</t>
  </si>
  <si>
    <t>OTTUMWA INDUSTRIAL AP</t>
  </si>
  <si>
    <t>SHENANDOAH MUNI</t>
  </si>
  <si>
    <t>SIOUX CITY SIOUX GATEWAY AP</t>
  </si>
  <si>
    <t>WATERLOO MUNICIPAL AP</t>
  </si>
  <si>
    <t>BOISE AIR TERMINAL [UO]</t>
  </si>
  <si>
    <t>BURLEY MUNICIPAL ARPT</t>
  </si>
  <si>
    <t>CALDWELL (AWOS)</t>
  </si>
  <si>
    <t>COEUR D`ALENE(AWOS)</t>
  </si>
  <si>
    <t>IDAHO FALLS FANNING FIELD</t>
  </si>
  <si>
    <t>JOSLIN FLD MAGIC VA [TWIN FALLS - UO]</t>
  </si>
  <si>
    <t>LEWISTON NEZ PERCE CNTY AP</t>
  </si>
  <si>
    <t>MOUNTAIN HOME AFB</t>
  </si>
  <si>
    <t>POCATELLO REGIONAL AP</t>
  </si>
  <si>
    <t>SALMON/LEMHI (AWOS)</t>
  </si>
  <si>
    <t>AURORA MUNICIPAL</t>
  </si>
  <si>
    <t>BELLEVILLE SCOTT AFB</t>
  </si>
  <si>
    <t>CAHOKIA/ST. LOUIS</t>
  </si>
  <si>
    <t>CENTRAL ILLINOIS RG</t>
  </si>
  <si>
    <t>CHICAGO MIDWAY AP</t>
  </si>
  <si>
    <t>CHICAGO OHARE INTL AP</t>
  </si>
  <si>
    <t>CHICAGO/WAUKEGAN</t>
  </si>
  <si>
    <t>MARION REGIONAL</t>
  </si>
  <si>
    <t>MOLINE QUAD CITY INTL AP</t>
  </si>
  <si>
    <t>MOUNT VERNON (AWOS)</t>
  </si>
  <si>
    <t>PEORIA GREATER PEORIA AP</t>
  </si>
  <si>
    <t>QUINCY MUNI BALDWIN FLD</t>
  </si>
  <si>
    <t>ROCKFORD GREATER ROCKFORD AP</t>
  </si>
  <si>
    <t>SOUTHERN ILLINOIS</t>
  </si>
  <si>
    <t>SPRINGFIELD CAPITAL AP</t>
  </si>
  <si>
    <t>STERLING ROCKFALLS</t>
  </si>
  <si>
    <t>UNIV OF ILLINOIS WI [BONDVILLE - SURFRAD]</t>
  </si>
  <si>
    <t>W. CHICAGO/DU PAGE</t>
  </si>
  <si>
    <t>DELAWARE CO JOHNSON</t>
  </si>
  <si>
    <t>EVANSVILLE REGIONAL AP</t>
  </si>
  <si>
    <t>FORT WAYNE INTL AP</t>
  </si>
  <si>
    <t>GRISSOM ARB</t>
  </si>
  <si>
    <t>INDIANAPOLIS INTL AP</t>
  </si>
  <si>
    <t>LAFAYETTE PURDUE UNIV AP</t>
  </si>
  <si>
    <t>MONROE CO</t>
  </si>
  <si>
    <t>NEW DELHI SAFDARJUNG AP</t>
  </si>
  <si>
    <t>SOUTH BEND MICHIANA RGNL AP</t>
  </si>
  <si>
    <t>TERRE HAUTE HULMAN REGIONAL A</t>
  </si>
  <si>
    <t>CHANUTE MARTIN JOHNSON AP</t>
  </si>
  <si>
    <t>CONCORDIA BLOSSER MUNI AP</t>
  </si>
  <si>
    <t>DODGE CITY REGIONAL AP</t>
  </si>
  <si>
    <t>EMPORIA MUNICIPAL AP</t>
  </si>
  <si>
    <t>FORT RILEY MARSHALL AAF</t>
  </si>
  <si>
    <t>GARDEN CITY MUNICIPAL AP</t>
  </si>
  <si>
    <t>GOODLAND RENNER FIELD</t>
  </si>
  <si>
    <t>GREAT BEND (AWOS)</t>
  </si>
  <si>
    <t>HAYS MUNI (AWOS)</t>
  </si>
  <si>
    <t>HILL CITY MUNICIPAL AP</t>
  </si>
  <si>
    <t>HUTCHINSON MUNICIPAL AP</t>
  </si>
  <si>
    <t>LIBERAL MUNI</t>
  </si>
  <si>
    <t>MANHATTAN RGNL</t>
  </si>
  <si>
    <t>MCCONNELL AFB</t>
  </si>
  <si>
    <t>NEWTON (AWOS)</t>
  </si>
  <si>
    <t>OLATHE-JOHNSON COUNTY INDUSTRIAL AP</t>
  </si>
  <si>
    <t>OLATHE/JOHNSON CO.</t>
  </si>
  <si>
    <t>RUSSELL MUNICIPAL AP</t>
  </si>
  <si>
    <t>SALINA MUNICIPAL AP</t>
  </si>
  <si>
    <t>TOPEKA FORBES FIELD</t>
  </si>
  <si>
    <t>TOPEKA MUNICIPAL AP</t>
  </si>
  <si>
    <t>WICHITA MID-CONTINENT AP</t>
  </si>
  <si>
    <t>WICHITA/COL. JABARA</t>
  </si>
  <si>
    <t>BOWLING GREEN WARREN CO AP</t>
  </si>
  <si>
    <t>CINCINNATI NORTHERN KY AP</t>
  </si>
  <si>
    <t>FORT CAMPBELL AAF</t>
  </si>
  <si>
    <t>FORT KNOX GODMAN AAF</t>
  </si>
  <si>
    <t>HENDERSON CITY</t>
  </si>
  <si>
    <t>JACKSON JULIAN CARROLL AP</t>
  </si>
  <si>
    <t>LEXINGTON BLUEGRASS AP</t>
  </si>
  <si>
    <t>LONDON-CORBIN AP</t>
  </si>
  <si>
    <t>LOUISVILLE BOWMAN FIELD</t>
  </si>
  <si>
    <t>LOUISVILLE STANDIFORD FIELD</t>
  </si>
  <si>
    <t>PADUCAH BARKLEY REGIONAL AP</t>
  </si>
  <si>
    <t>SOMERSET(AWOS)</t>
  </si>
  <si>
    <t>ALEXANDRIA ESLER REGIONAL AP</t>
  </si>
  <si>
    <t>BARKSDALE AFB</t>
  </si>
  <si>
    <t>BATON ROUGE RYAN ARPT</t>
  </si>
  <si>
    <t>ENGLAND AFB</t>
  </si>
  <si>
    <t>FORT POLK AAF</t>
  </si>
  <si>
    <t>LAFAYETTE REGIONAL AP</t>
  </si>
  <si>
    <t>LAKE CHARLES REGIONAL ARPT</t>
  </si>
  <si>
    <t>MONROE REGIONAL AP</t>
  </si>
  <si>
    <t>NEW IBERIA NAAS</t>
  </si>
  <si>
    <t>NEW ORLEANS ALVIN CALLENDER F</t>
  </si>
  <si>
    <t>NEW ORLEANS INTL ARPT</t>
  </si>
  <si>
    <t>NEW ORLEANS LAKEFRONT AP</t>
  </si>
  <si>
    <t>PATTERSON MEMORIAL</t>
  </si>
  <si>
    <t>SHREVEPORT DOWNTOWN</t>
  </si>
  <si>
    <t>SHREVEPORT REGIONAL ARPT</t>
  </si>
  <si>
    <t>BARNSTABLE MUNI BOA</t>
  </si>
  <si>
    <t>BEVERLY MUNI</t>
  </si>
  <si>
    <t>BOSTON LOGAN INT ARPT</t>
  </si>
  <si>
    <t>CHICOPEE FALLS WESTO</t>
  </si>
  <si>
    <t>LAWRENCE MUNI</t>
  </si>
  <si>
    <t>MARTHAS VINEYARD</t>
  </si>
  <si>
    <t>NANTUCKET MEMORIAL AP</t>
  </si>
  <si>
    <t>NEW BEDFORD RGNL</t>
  </si>
  <si>
    <t>NORWOOD MEMORIAL</t>
  </si>
  <si>
    <t>OTIS ANGB</t>
  </si>
  <si>
    <t>PLYMOUTH MUNICIPAL</t>
  </si>
  <si>
    <t>PROVINCETOWN (AWOS)</t>
  </si>
  <si>
    <t>WESTFIELD BARNES MUNI AP</t>
  </si>
  <si>
    <t>WORCESTER REGIONAL ARPT</t>
  </si>
  <si>
    <t>ANDREWS AFB</t>
  </si>
  <si>
    <t>BALTIMORE BLT-WASHNGTN INT</t>
  </si>
  <si>
    <t>HAGERSTOWN RGNL RIC</t>
  </si>
  <si>
    <t>PATUXENT RIVER NAS</t>
  </si>
  <si>
    <t>SALISBURY WICOMICO CO AP</t>
  </si>
  <si>
    <t>AUBURN-LEWISTON</t>
  </si>
  <si>
    <t>AUGUSTA AIRPORT</t>
  </si>
  <si>
    <t>BANGOR INTERNATIONAL AP</t>
  </si>
  <si>
    <t>BAR HARBOR (AWOS)</t>
  </si>
  <si>
    <t>CARIBOU MUNICIPAL ARPT</t>
  </si>
  <si>
    <t>HOULTON INTL ARPT</t>
  </si>
  <si>
    <t>MILLINOCKET MUNICIPAL AP</t>
  </si>
  <si>
    <t>NORTHERN AROOSTOOK</t>
  </si>
  <si>
    <t>PORTLAND INTL JETPORT</t>
  </si>
  <si>
    <t>PRESQUE ISLE MUNICIP</t>
  </si>
  <si>
    <t>ROCKLAND/KNOX(AWOS)</t>
  </si>
  <si>
    <t>SANFORD MUNI (AWOS)</t>
  </si>
  <si>
    <t>WATERVILLE (AWOS)</t>
  </si>
  <si>
    <t>ALPENA COUNTY REGIONAL AP</t>
  </si>
  <si>
    <t>ANN ARBOR MUNICIPAL</t>
  </si>
  <si>
    <t>BATTLE CREEK KELLOGG AP</t>
  </si>
  <si>
    <t>BENTON HARBOR/ROSS</t>
  </si>
  <si>
    <t>CADILLAC WEXFORD CO AP</t>
  </si>
  <si>
    <t>CHIPPEWA CO INTL</t>
  </si>
  <si>
    <t>DETROIT CITY AIRPORT</t>
  </si>
  <si>
    <t>DETROIT METROPOLITAN ARPT</t>
  </si>
  <si>
    <t>DETROIT WILLOW RUN AP</t>
  </si>
  <si>
    <t>ESCANABA (AWOS)</t>
  </si>
  <si>
    <t>FLINT BISHOP INTL ARPT</t>
  </si>
  <si>
    <t>GRAND RAPIDS KENT COUNTY INT</t>
  </si>
  <si>
    <t>HANCOCK HOUGHTON CO AP</t>
  </si>
  <si>
    <t>HOUGHTON LAKE ROSCOMMON CO AR</t>
  </si>
  <si>
    <t>IRON MOUNTAIN/FORD</t>
  </si>
  <si>
    <t>IRONWOOD (AWOS)</t>
  </si>
  <si>
    <t>JACKSON REYNOLDS FIELD</t>
  </si>
  <si>
    <t>KALAMAZOO BATTLE CR</t>
  </si>
  <si>
    <t>LANSING CAPITAL CITY ARPT</t>
  </si>
  <si>
    <t>MANISTEE (AWOS)</t>
  </si>
  <si>
    <t>MENOMINEE (AWOS)</t>
  </si>
  <si>
    <t>MOUNT CLEMENS SELFRIDGE FLD</t>
  </si>
  <si>
    <t>MUSKEGON COUNTY ARPT</t>
  </si>
  <si>
    <t>OAKLAND CO INTL</t>
  </si>
  <si>
    <t>OSCODA WURTSMITH AFB</t>
  </si>
  <si>
    <t>PELLSTON EMMET COUNTY AP</t>
  </si>
  <si>
    <t>SAGINAW TRI CITY INTL AP</t>
  </si>
  <si>
    <t>SAULT STE MARIE SANDERSON FIE</t>
  </si>
  <si>
    <t>ST.CLAIR COUNTY INT</t>
  </si>
  <si>
    <t>TRAVERSE CITY CHERRY CAPITAL</t>
  </si>
  <si>
    <t>AITKIN NDB(AWOS)</t>
  </si>
  <si>
    <t>ALBERT LEA (AWOS)</t>
  </si>
  <si>
    <t>ALEXANDRIA MUNICIPAL AP</t>
  </si>
  <si>
    <t>AUSTIN MUNI</t>
  </si>
  <si>
    <t>BAUDETTE INTERNATIONAL AP</t>
  </si>
  <si>
    <t>BEMIDJI MUNICIPAL</t>
  </si>
  <si>
    <t>BENSON MUNI</t>
  </si>
  <si>
    <t>BRAINERD/WIELAND</t>
  </si>
  <si>
    <t>CAMBRIDGE MUNI</t>
  </si>
  <si>
    <t>CLOQUET (AWOS)</t>
  </si>
  <si>
    <t>CRANE LAKE (AWOS)</t>
  </si>
  <si>
    <t>CROOKSTON MUNI FLD</t>
  </si>
  <si>
    <t>DETROIT LAKES(AWOS)</t>
  </si>
  <si>
    <t>DULUTH INTERNATIONAL ARPT</t>
  </si>
  <si>
    <t>ELY MUNI</t>
  </si>
  <si>
    <t>EVELETH MUNI (AWOS)</t>
  </si>
  <si>
    <t>FAIRMONT MUNI(AWOS)</t>
  </si>
  <si>
    <t>FARIBAULT MUNI AWOS</t>
  </si>
  <si>
    <t>FERGUS FALLS AWOS</t>
  </si>
  <si>
    <t>FLYING CLOUD</t>
  </si>
  <si>
    <t>FOSSTON(AWOS)</t>
  </si>
  <si>
    <t>GLENWOOD (ASOS)</t>
  </si>
  <si>
    <t>GRAND RAPIDS(AWOS)</t>
  </si>
  <si>
    <t>HIBBING CHISHOLM-HIBBING AP</t>
  </si>
  <si>
    <t>HUTCHINSON (AWOS)</t>
  </si>
  <si>
    <t>INTERNATIONAL FALLS INTL AP</t>
  </si>
  <si>
    <t>LITCHFIELD MUNI</t>
  </si>
  <si>
    <t>LITTLE FALLS (AWOS)</t>
  </si>
  <si>
    <t>MANKATO(AWOS)</t>
  </si>
  <si>
    <t>MARSHALL MUNI-RYAN FIELD AWOS</t>
  </si>
  <si>
    <t>MINNEAPOLIS-ST PAUL INT ARP</t>
  </si>
  <si>
    <t>MINNEAPOLIS/CRYSTAL</t>
  </si>
  <si>
    <t>MORA MUNI (AWOS)</t>
  </si>
  <si>
    <t>MORRIS MUNI (AWOS)</t>
  </si>
  <si>
    <t>NEW ULM MUNI (AWOS)</t>
  </si>
  <si>
    <t>OWATONNA (AWOS)</t>
  </si>
  <si>
    <t>PARK RAPIDS MUNICIPAL AP</t>
  </si>
  <si>
    <t>PIPESTONE (AWOS)</t>
  </si>
  <si>
    <t>REDWOOD FALLS MUNI</t>
  </si>
  <si>
    <t>ROCHESTER INTERNATIONAL ARPT</t>
  </si>
  <si>
    <t>ROSEAU MUNI (AWOS)</t>
  </si>
  <si>
    <t>SOUTH ST PAUL MUNI</t>
  </si>
  <si>
    <t>ST CLOUD REGIONAL ARPT</t>
  </si>
  <si>
    <t>ST PAUL DOWNTOWN AP</t>
  </si>
  <si>
    <t>THIEF RIVER(AWOS)</t>
  </si>
  <si>
    <t>TWO HARBORS MUNI AP</t>
  </si>
  <si>
    <t>WHEATON NDB (AWOS)</t>
  </si>
  <si>
    <t>WINONA MUNI (AWOS)</t>
  </si>
  <si>
    <t>WORTHINGTON (AWOS)</t>
  </si>
  <si>
    <t>CAPE GIRARDEAU MUNICIPAL AP</t>
  </si>
  <si>
    <t>COLUMBIA REGIONAL AIRPORT</t>
  </si>
  <si>
    <t>JEFFERSON CITY MEM</t>
  </si>
  <si>
    <t>JOPLIN MUNICIPAL AP</t>
  </si>
  <si>
    <t>KAISER MEM (AWOS)</t>
  </si>
  <si>
    <t>KANSAS CITY DOWNTOWN AP</t>
  </si>
  <si>
    <t>KANSAS CITY INT ARPT</t>
  </si>
  <si>
    <t>KIRKSVILLE REGIONAL AP</t>
  </si>
  <si>
    <t>POPLAR BLUFF(AMOS)</t>
  </si>
  <si>
    <t>SPRINGFIELD REGIONAL ARPT</t>
  </si>
  <si>
    <t>ST JOSEPH ROSECRANS MEMORIAL</t>
  </si>
  <si>
    <t>ST LOUIS LAMBERT INT ARPT</t>
  </si>
  <si>
    <t>ST LOUIS SPIRIT OF ST LOUIS A</t>
  </si>
  <si>
    <t>VICHY ROLLA NATL ARPT</t>
  </si>
  <si>
    <t>WHITEMAN AFB</t>
  </si>
  <si>
    <t>COLUMBUS AFB</t>
  </si>
  <si>
    <t>GOLDEN TRI(AWOS)</t>
  </si>
  <si>
    <t>GREENVILLE MUNI AP</t>
  </si>
  <si>
    <t>GREENWOOD LEFLORE ARPT</t>
  </si>
  <si>
    <t>GULFPORT BILOXI INT</t>
  </si>
  <si>
    <t>HATTIESBURG LAUREL</t>
  </si>
  <si>
    <t>JACKSON INTERNATIONAL AP</t>
  </si>
  <si>
    <t>KEESLER AFB</t>
  </si>
  <si>
    <t>MCCOMB PIKE COUNTY AP</t>
  </si>
  <si>
    <t>MERIDIAN KEY FIELD</t>
  </si>
  <si>
    <t>MERIDIAN NAAS</t>
  </si>
  <si>
    <t>NATCHEZ/HARDY(AWOS)</t>
  </si>
  <si>
    <t>TUPELO C D LEMONS ARPT</t>
  </si>
  <si>
    <t>BILLINGS LOGAN INT ARPT</t>
  </si>
  <si>
    <t>BOZEMAN GALLATIN FIELD</t>
  </si>
  <si>
    <t>BUTTE BERT MOONEY ARPT</t>
  </si>
  <si>
    <t>CUT BANK MUNI AP</t>
  </si>
  <si>
    <t>GLASGOW INTL ARPT</t>
  </si>
  <si>
    <t>GLENDIVE(AWOS)</t>
  </si>
  <si>
    <t>GREAT FALLS INTL ARPT</t>
  </si>
  <si>
    <t>HAVRE CITY-COUNTY AP</t>
  </si>
  <si>
    <t>HELENA REGIONAL AIRPORT</t>
  </si>
  <si>
    <t>KALISPELL GLACIER PK INT AR</t>
  </si>
  <si>
    <t>LEWISTOWN MUNICIPAL ARPT</t>
  </si>
  <si>
    <t>LIVINGSTON MISSION FIELD</t>
  </si>
  <si>
    <t>MILES CITY MUNICIPAL ARPT</t>
  </si>
  <si>
    <t>MISSOULA INTERNATIONAL AP</t>
  </si>
  <si>
    <t>SIDNEY-RICHLAND</t>
  </si>
  <si>
    <t>WOLF POINT INTL [FORT PECK - SURFRAD]</t>
  </si>
  <si>
    <t>MONCTON AP</t>
  </si>
  <si>
    <t>ASHEVILLE REGIONAL ARPT</t>
  </si>
  <si>
    <t>CAPE HATTERAS NWS BLDG</t>
  </si>
  <si>
    <t>CHARLOTTE DOUGLAS INTL ARPT</t>
  </si>
  <si>
    <t>CHERRY POINT MCAS</t>
  </si>
  <si>
    <t>DARE CO RGNL</t>
  </si>
  <si>
    <t>ELIZABETH CITY COAST GUARD AI [NREL]</t>
  </si>
  <si>
    <t>FAYETTEVILLE POPE AFB</t>
  </si>
  <si>
    <t>FAYETTEVILLE RGNL G</t>
  </si>
  <si>
    <t>FORT BRAGG SIMMONS AAF</t>
  </si>
  <si>
    <t>GOLDSBORO SEYMOUR JOHNSON AFB</t>
  </si>
  <si>
    <t>GREENSBORO PIEDMONT TRIAD INT</t>
  </si>
  <si>
    <t>HICKORY REGIONAL AP</t>
  </si>
  <si>
    <t>JACKSONVILLE (AWOS)</t>
  </si>
  <si>
    <t>NEW BERN CRAVEN CO REGL AP</t>
  </si>
  <si>
    <t>NEW RIVER MCAF</t>
  </si>
  <si>
    <t>PITT GREENVILLE ARP</t>
  </si>
  <si>
    <t>RALEIGH DURHAM INTERNATIONAL</t>
  </si>
  <si>
    <t>ROCKY MOUNT WILSON</t>
  </si>
  <si>
    <t>SOUTHERN PINES AWOS</t>
  </si>
  <si>
    <t>WILMINGTON INTERNATIONAL ARPT</t>
  </si>
  <si>
    <t>WINSTON-SALEM REYNOLDS AP</t>
  </si>
  <si>
    <t>BISMARCK MUNICIPAL ARPT [ISIS]</t>
  </si>
  <si>
    <t>DEVILS LAKE(AWOS)</t>
  </si>
  <si>
    <t>DICKINSON MUNICIPAL AP</t>
  </si>
  <si>
    <t>FARGO HECTOR INTERNATIONAL AP</t>
  </si>
  <si>
    <t>GRAND FORKS AF</t>
  </si>
  <si>
    <t>GRAND FORKS INTERNATIONAL AP</t>
  </si>
  <si>
    <t>JAMESTOWN MUNICIPAL ARPT</t>
  </si>
  <si>
    <t>MINOT AFB</t>
  </si>
  <si>
    <t>MINOT FAA AP</t>
  </si>
  <si>
    <t>WILLISTON SLOULIN INTL AP</t>
  </si>
  <si>
    <t>AINSWORTH MUNICIPAL</t>
  </si>
  <si>
    <t>ALLIANCE MUNICIPAL</t>
  </si>
  <si>
    <t>BEATRICE MUNICIPAL</t>
  </si>
  <si>
    <t>BELLEVUE OFFUTT AFB</t>
  </si>
  <si>
    <t>BREWSTER FIELD ARPT</t>
  </si>
  <si>
    <t>BROKEN BOW MUNI</t>
  </si>
  <si>
    <t>CHADRON MUNI AP</t>
  </si>
  <si>
    <t>COLUMBUS MUNI</t>
  </si>
  <si>
    <t>FALLS CITY/BRENNER</t>
  </si>
  <si>
    <t>FREMONT MUNI ARPT</t>
  </si>
  <si>
    <t>GRAND ISLAND CENTRAL NE REGIO</t>
  </si>
  <si>
    <t>HASTINGS MUNICIPAL</t>
  </si>
  <si>
    <t>IMPERIAL MUNI AP</t>
  </si>
  <si>
    <t>KEARNEY MUNI (AWOS)</t>
  </si>
  <si>
    <t>LINCOLN MUNICIPAL ARPT</t>
  </si>
  <si>
    <t>MCCOOK MUNICIPAL</t>
  </si>
  <si>
    <t>NORFOLK KARL STEFAN MEM ARPT</t>
  </si>
  <si>
    <t>NORTH PLATTE REGIONAL AP</t>
  </si>
  <si>
    <t>OMAHA EPPLEY AIRFIELD</t>
  </si>
  <si>
    <t>OMAHA WSFO</t>
  </si>
  <si>
    <t>ONEILL-BAKER FIELD</t>
  </si>
  <si>
    <t>ORD-SHARP FIELD</t>
  </si>
  <si>
    <t>SCOTTSBLUFF W B HEILIG FIELD</t>
  </si>
  <si>
    <t>SIDNEY MUNICIPAL AP</t>
  </si>
  <si>
    <t>TEKAMAH (ASOS)</t>
  </si>
  <si>
    <t>VALENTINE MILLER FIELD</t>
  </si>
  <si>
    <t>BERLIN MUNICIPAL</t>
  </si>
  <si>
    <t>CONCORD MUNICIPAL ARPT</t>
  </si>
  <si>
    <t>DILLANT HOPKINS</t>
  </si>
  <si>
    <t>LACONIA MUNI (AWOS)</t>
  </si>
  <si>
    <t>LEBANON MUNICIPAL</t>
  </si>
  <si>
    <t>MANCHESTER AIRPORT</t>
  </si>
  <si>
    <t>MOUNT WASHINGTON</t>
  </si>
  <si>
    <t>PEASE INTL TRADEPOR</t>
  </si>
  <si>
    <t>ATLANTIC CITY INTL AP</t>
  </si>
  <si>
    <t>BELMAR ASC</t>
  </si>
  <si>
    <t>CALDWELL/ESSEX CO.</t>
  </si>
  <si>
    <t>CAPE MAY CO</t>
  </si>
  <si>
    <t>MCGUIRE AFB</t>
  </si>
  <si>
    <t>MILLVILLE MUNICIPAL AP</t>
  </si>
  <si>
    <t>NEWARK INTERNATIONAL ARPT</t>
  </si>
  <si>
    <t>TETERBORO AIRPORT</t>
  </si>
  <si>
    <t>TRENTON MERCER COUNTY AP</t>
  </si>
  <si>
    <t>ST JOHNS</t>
  </si>
  <si>
    <t>ALBUQUERQUE INTL ARPT [ISIS]</t>
  </si>
  <si>
    <t>CARLSBAD CAVERN CITY AIR TERM</t>
  </si>
  <si>
    <t>CLAYTON MUNICIPAL AIRPARK</t>
  </si>
  <si>
    <t>CLOVIS CANNON AFB</t>
  </si>
  <si>
    <t>CLOVIS MUNI (AWOS)</t>
  </si>
  <si>
    <t>DEMING MUNI</t>
  </si>
  <si>
    <t>FARMINGTON FOUR CORNERS REGL</t>
  </si>
  <si>
    <t>GALLUP SEN CLARKE FLD</t>
  </si>
  <si>
    <t>HOLLOMAN AFB</t>
  </si>
  <si>
    <t>LAS CRUCES INTL AP</t>
  </si>
  <si>
    <t>LAS VEGAS MUNICIPAL ARPT</t>
  </si>
  <si>
    <t>ROSWELL INDUSTRIAL AIR PARK</t>
  </si>
  <si>
    <t>SANTA FE COUNTY MUNICIPAL AP</t>
  </si>
  <si>
    <t>SIERRA BLANCA RGNL</t>
  </si>
  <si>
    <t>TAOS MUNI APT(AWOS)</t>
  </si>
  <si>
    <t>TRUTH OR CONSEQUENCES MUNI AP</t>
  </si>
  <si>
    <t>TUCUMCARI AP</t>
  </si>
  <si>
    <t>GREENWOOD AP</t>
  </si>
  <si>
    <t>SYDNEY AP</t>
  </si>
  <si>
    <t>YELLOWKNIFE AP</t>
  </si>
  <si>
    <t>ELKO MUNICIPAL ARPT</t>
  </si>
  <si>
    <t>ELY YELLAND FIELD</t>
  </si>
  <si>
    <t>FALLON NAAS</t>
  </si>
  <si>
    <t>LAS VEGAS MCCARRAN INTL AP</t>
  </si>
  <si>
    <t>LOVELOCK DERBY FIELD</t>
  </si>
  <si>
    <t>MERCURY DESERT ROCK AP [SURFRAD]</t>
  </si>
  <si>
    <t>NELLIS AFB</t>
  </si>
  <si>
    <t>RENO TAHOE INTERNATIONAL AP</t>
  </si>
  <si>
    <t>TONOPAH AIRPORT</t>
  </si>
  <si>
    <t>WINNEMUCCA MUNICIPAL ARPT</t>
  </si>
  <si>
    <t>ADIRONDACK RGNL</t>
  </si>
  <si>
    <t>ALBANY COUNTY AP</t>
  </si>
  <si>
    <t>BINGHAMTON EDWIN A LINK FIELD</t>
  </si>
  <si>
    <t>BUFFALO NIAGARA INTL AP</t>
  </si>
  <si>
    <t>ELMIRA CORNING REGIONAL AP</t>
  </si>
  <si>
    <t>FORT DRUM/WHEELER-S</t>
  </si>
  <si>
    <t>GLENS FALLS AP</t>
  </si>
  <si>
    <t>ISLIP LONG ISL MACARTHUR AP</t>
  </si>
  <si>
    <t>JAMESTOWN (AWOS)</t>
  </si>
  <si>
    <t>MASSENA AP</t>
  </si>
  <si>
    <t>MONTICELLO(AWOS)</t>
  </si>
  <si>
    <t>NEW YORK CENTRAL PRK OBS BELV</t>
  </si>
  <si>
    <t>NEW YORK J F KENNEDY INT AR</t>
  </si>
  <si>
    <t>NEW YORK LAGUARDIA ARPT</t>
  </si>
  <si>
    <t>NIAGARA FALLS AF</t>
  </si>
  <si>
    <t>POUGHKEEPSIE DUTCHESS CO AP</t>
  </si>
  <si>
    <t>REPUBLIC</t>
  </si>
  <si>
    <t>ROCHESTER GREATER ROCHESTER I</t>
  </si>
  <si>
    <t>STEWART FIELD</t>
  </si>
  <si>
    <t>SYRACUSE HANCOCK INT ARPT</t>
  </si>
  <si>
    <t>UTICA ONEIDA COUNTY AP</t>
  </si>
  <si>
    <t>WATERTOWN AP</t>
  </si>
  <si>
    <t>WESTHAMPTON GABRESKI AP</t>
  </si>
  <si>
    <t>WHITE PLAINS WESTCHESTER CO A</t>
  </si>
  <si>
    <t>AKRON AKRON-CANTON REG AP</t>
  </si>
  <si>
    <t>BURKE LAKEFRONT</t>
  </si>
  <si>
    <t>CINCINNATI MUNICIPAL AP LUNKI</t>
  </si>
  <si>
    <t>CLEVELAND HOPKINS INTL AP</t>
  </si>
  <si>
    <t>COLUMBUS PORT COLUMBUS INTL A</t>
  </si>
  <si>
    <t>DAYTON INTERNATIONAL AIRPORT</t>
  </si>
  <si>
    <t>FINDLAY AIRPORT</t>
  </si>
  <si>
    <t>MANSFIELD LAHM MUNICIPAL ARPT</t>
  </si>
  <si>
    <t>OHIO STATE UNIVERSI</t>
  </si>
  <si>
    <t>TOLEDO EXPRESS AIRPORT</t>
  </si>
  <si>
    <t>YOUNGSTOWN REGIONAL AIRPORT</t>
  </si>
  <si>
    <t>ZANESVILLE MUNICIPAL AP</t>
  </si>
  <si>
    <t>ALTUS AFB</t>
  </si>
  <si>
    <t>BARTLESVILLE-PHILLIPS FIELD</t>
  </si>
  <si>
    <t>CLINTON-SHERMAN</t>
  </si>
  <si>
    <t>FORT SILL POST FIELD AF</t>
  </si>
  <si>
    <t>GAGE AIRPORT</t>
  </si>
  <si>
    <t>HOBART MUNICIPAL AP</t>
  </si>
  <si>
    <t>LAWTON MUNICIPAL</t>
  </si>
  <si>
    <t>MCALESTER MUNICIPAL AP</t>
  </si>
  <si>
    <t>OKLAHOMA CITY TINKER AFB</t>
  </si>
  <si>
    <t>OKLAHOMA CITY WILL ROGERS WOR</t>
  </si>
  <si>
    <t>OKLAHOMA CITY/WILEY</t>
  </si>
  <si>
    <t>PONCA CITY MUNICIPAL AP [SGP - ARM]</t>
  </si>
  <si>
    <t>STILLWATER RGNL</t>
  </si>
  <si>
    <t>TULSA INTERNATIONAL AIRPORT</t>
  </si>
  <si>
    <t>VANCE AFB</t>
  </si>
  <si>
    <t>LONDON AP</t>
  </si>
  <si>
    <t>NORTH BAY AP</t>
  </si>
  <si>
    <t>PETERBOROUGH AP</t>
  </si>
  <si>
    <t>SAULT STE MARIE</t>
  </si>
  <si>
    <t>SUDBURY AP</t>
  </si>
  <si>
    <t>THUNDER BAY AP</t>
  </si>
  <si>
    <t>TIMMINS AP</t>
  </si>
  <si>
    <t>TORONTO AP</t>
  </si>
  <si>
    <t>TORONTO ISLAND AP</t>
  </si>
  <si>
    <t>TRENTON AP</t>
  </si>
  <si>
    <t>ASTORIA REGIONAL AIRPORT</t>
  </si>
  <si>
    <t>AURORA STATE</t>
  </si>
  <si>
    <t>BAKER MUNICIPAL AP</t>
  </si>
  <si>
    <t>BURNS MUNICIPAL ARPT [UO]</t>
  </si>
  <si>
    <t>CORVALLIS MUNI</t>
  </si>
  <si>
    <t>EUGENE MAHLON SWEET ARPT [UO]</t>
  </si>
  <si>
    <t>KLAMATH FALLS INTL AP [UO]</t>
  </si>
  <si>
    <t>LA GRANDE MUNI AP</t>
  </si>
  <si>
    <t>LAKEVIEW (AWOS)</t>
  </si>
  <si>
    <t>MEDFORD ROGUE VALLEY INTL AP [ASHLAND - UO]</t>
  </si>
  <si>
    <t>NORTH BEND MUNI AIRPORT</t>
  </si>
  <si>
    <t>PENDLETON E OR REGIONAL AP</t>
  </si>
  <si>
    <t>PORTLAND INTERNATIONAL AP</t>
  </si>
  <si>
    <t>PORTLAND/HILLSBORO</t>
  </si>
  <si>
    <t>PORTLAND/TROUTDALE</t>
  </si>
  <si>
    <t>REDMOND ROBERTS FIELD</t>
  </si>
  <si>
    <t>ROSEBURG REGIONAL AP</t>
  </si>
  <si>
    <t>SALEM MCNARY FIELD</t>
  </si>
  <si>
    <t>SEXTON SUMMIT</t>
  </si>
  <si>
    <t>ALLENTOWN LEHIGH VALLEY INTL</t>
  </si>
  <si>
    <t>ALTOONA BLAIR CO ARPT</t>
  </si>
  <si>
    <t>BRADFORD REGIONAL AP</t>
  </si>
  <si>
    <t>BUTLER CO (AWOS)</t>
  </si>
  <si>
    <t>DUBOIS FAA AP</t>
  </si>
  <si>
    <t>ERIE INTERNATIONAL AP</t>
  </si>
  <si>
    <t>HARRISBURG CAPITAL CITY ARPT</t>
  </si>
  <si>
    <t>JOHNSTOWN CAMBRIA COUNTY AP</t>
  </si>
  <si>
    <t>MIDDLETOWN HARRISBURG INTL AP</t>
  </si>
  <si>
    <t>PHILADELPHIA INTERNATIONAL AP</t>
  </si>
  <si>
    <t>PHILADELPHIA NE PHILADELPHIA</t>
  </si>
  <si>
    <t>PITTSBURGH ALLEGHENY CO AP</t>
  </si>
  <si>
    <t>PITTSBURGH INTERNATIONAL AP</t>
  </si>
  <si>
    <t>READING SPAATZ FIELD</t>
  </si>
  <si>
    <t>STATE COLLEGE [PENN STATE - SURFRAD]</t>
  </si>
  <si>
    <t>WASHINGTON (AWOS)</t>
  </si>
  <si>
    <t>WILKES-BARRE SCRANTON INTL AP</t>
  </si>
  <si>
    <t>WILLIAMSPORT REGIONAL AP</t>
  </si>
  <si>
    <t>WILLOW GROVE NAS</t>
  </si>
  <si>
    <t>LA BAIE</t>
  </si>
  <si>
    <t>MC TAVISH</t>
  </si>
  <si>
    <t>MONT JOLI AB</t>
  </si>
  <si>
    <t>QUEBEC AP</t>
  </si>
  <si>
    <t>SHERBROOKE AP</t>
  </si>
  <si>
    <t>ST ANICET</t>
  </si>
  <si>
    <t>STE ANNE DE BELLEVUE</t>
  </si>
  <si>
    <t>STE FOY</t>
  </si>
  <si>
    <t>TROIS RIVIERES</t>
  </si>
  <si>
    <t>BLOCK ISLAND STATE ARPT</t>
  </si>
  <si>
    <t>PAWTUCKET (AWOS)</t>
  </si>
  <si>
    <t>PROVIDENCE T F GREEN STATE AR</t>
  </si>
  <si>
    <t>ANDERSON COUNTY AP</t>
  </si>
  <si>
    <t>BEAUFORT MCAS</t>
  </si>
  <si>
    <t>CHARLESTON INTL ARPT</t>
  </si>
  <si>
    <t>COLUMBIA METRO ARPT</t>
  </si>
  <si>
    <t>FLORENCE REGIONAL AP</t>
  </si>
  <si>
    <t>GREENVILLE DOWNTOWN AP</t>
  </si>
  <si>
    <t>GREER GREENV-SPARTANBRG AP</t>
  </si>
  <si>
    <t>MYRTLE BEACH AFB</t>
  </si>
  <si>
    <t>NORTH MYRTLE BEACH-GRAND STRAND FIELD</t>
  </si>
  <si>
    <t>SUMTER SHAW AFB</t>
  </si>
  <si>
    <t>ABERDEEN REGIONAL ARPT</t>
  </si>
  <si>
    <t>BROOKINGS (AWOS)</t>
  </si>
  <si>
    <t>CHAN GURNEY MUNI</t>
  </si>
  <si>
    <t>ELLSWORTH AFB</t>
  </si>
  <si>
    <t>HURON REGIONAL ARPT</t>
  </si>
  <si>
    <t>MITCHELL (AWOS)</t>
  </si>
  <si>
    <t>PIERRE MUNICIPAL AP</t>
  </si>
  <si>
    <t>RAPID CITY REGIONAL ARPT</t>
  </si>
  <si>
    <t>SIOUX FALLS FOSS FIELD</t>
  </si>
  <si>
    <t>WATERTOWN MUNICIPAL AP</t>
  </si>
  <si>
    <t>MOOSE JAW AP</t>
  </si>
  <si>
    <t>PRINCE ALBERT AP</t>
  </si>
  <si>
    <t>BRISTOL TRI CITY AIRPORT</t>
  </si>
  <si>
    <t>CHATTANOOGA LOVELL FIELD AP</t>
  </si>
  <si>
    <t>CROSSVILLE MEMORIAL AP</t>
  </si>
  <si>
    <t>DYERSBURG MUNICIPAL AP</t>
  </si>
  <si>
    <t>JACKSON MCKELLAR-SIPES REGL A</t>
  </si>
  <si>
    <t>KNOXVILLE MCGHEE TYSON AP</t>
  </si>
  <si>
    <t>MEMPHIS INTERNATIONAL AP</t>
  </si>
  <si>
    <t>NASHVILLE INTERNATIONAL AP</t>
  </si>
  <si>
    <t>ABILENE DYESS AFB</t>
  </si>
  <si>
    <t>ABILENE REGIONAL AP [UT]</t>
  </si>
  <si>
    <t>ALICE INTL AP</t>
  </si>
  <si>
    <t>AMARILLO INTERNATIONAL AP [CANYON - UT]</t>
  </si>
  <si>
    <t>AUSTIN MUELLER MUNICIPAL AP [UT]</t>
  </si>
  <si>
    <t>BROWNSVILLE S PADRE ISL INTL</t>
  </si>
  <si>
    <t>CAMP MABRY</t>
  </si>
  <si>
    <t>CHILDRESS MUNICIPAL AP</t>
  </si>
  <si>
    <t>COLLEGE STATION EASTERWOOD FL</t>
  </si>
  <si>
    <t>CORPUS CHRISTI INTL ARPT [UT]</t>
  </si>
  <si>
    <t>CORPUS CHRISTI NAS</t>
  </si>
  <si>
    <t>COTULLA FAA AP</t>
  </si>
  <si>
    <t>COX FLD</t>
  </si>
  <si>
    <t>DALHART MUNICIPAL AP</t>
  </si>
  <si>
    <t>DALLAS-FORT WORTH INTL AP</t>
  </si>
  <si>
    <t>DALLAS-LOVE FIELD</t>
  </si>
  <si>
    <t>DALLAS/ADDISON ARPT</t>
  </si>
  <si>
    <t>DALLAS/REDBIRD ARPT</t>
  </si>
  <si>
    <t>DEL RIO [UT]</t>
  </si>
  <si>
    <t>DEL RIO LAUGHLIN AFB</t>
  </si>
  <si>
    <t>DRAUGHON MILLER CEN</t>
  </si>
  <si>
    <t>EL PASO INTERNATIONAL AP [UT]</t>
  </si>
  <si>
    <t>FORT WORTH ALLIANCE</t>
  </si>
  <si>
    <t>FORT WORTH MEACHAM</t>
  </si>
  <si>
    <t>FORT WORTH NAS</t>
  </si>
  <si>
    <t>GALVESTON/SCHOLES</t>
  </si>
  <si>
    <t>GEORGETOWN (AWOS)</t>
  </si>
  <si>
    <t>GREENVILLE MUNICIPAL AP</t>
  </si>
  <si>
    <t>HARLINGEN RIO GRANDE VALLEY I</t>
  </si>
  <si>
    <t>HONDO MUNICIPAL AP</t>
  </si>
  <si>
    <t>HOUSTON BUSH INTERCONTINENTAL</t>
  </si>
  <si>
    <t>HOUSTON ELLINGTON AFB [CLEAR LAKE - UT]</t>
  </si>
  <si>
    <t>HOUSTON WILLIAM P HOBBY AP</t>
  </si>
  <si>
    <t>HOUSTON/D.W. HOOKS</t>
  </si>
  <si>
    <t>KILLEEN MUNI AWOS</t>
  </si>
  <si>
    <t>LAREDO INTL AP [UT]</t>
  </si>
  <si>
    <t>LONGVIEW GREGG COUNTY AP [OVERTON - UT]</t>
  </si>
  <si>
    <t>LUBBOCK INTERNATIONAL AP</t>
  </si>
  <si>
    <t>LUFKIN ANGELINA CO</t>
  </si>
  <si>
    <t>MARFA AP</t>
  </si>
  <si>
    <t>MC GREGOR (AWOS)</t>
  </si>
  <si>
    <t>MCALLEN MILLER INTL AP [EDINBURG - UT]</t>
  </si>
  <si>
    <t>MIDLAND INTERNATIONAL AP</t>
  </si>
  <si>
    <t>MINERAL WELLS MUNICIPAL AP</t>
  </si>
  <si>
    <t>NACOGDOCHES (AWOS)</t>
  </si>
  <si>
    <t>PALACIOS MUNICIPAL AP</t>
  </si>
  <si>
    <t>PORT ARTHUR JEFFERSON COUNTY</t>
  </si>
  <si>
    <t>RANDOLPH AFB</t>
  </si>
  <si>
    <t>ROCKPORT/ARANSAS CO</t>
  </si>
  <si>
    <t>SAN ANGELO MATHIS FIELD</t>
  </si>
  <si>
    <t>SAN ANTONIO INTL AP</t>
  </si>
  <si>
    <t>SAN ANTONIO KELLY FIELD AFB</t>
  </si>
  <si>
    <t>SAN ANTONIO/STINSON</t>
  </si>
  <si>
    <t>TYLER/POUNDS FLD</t>
  </si>
  <si>
    <t>VICTORIA REGIONAL AP</t>
  </si>
  <si>
    <t>WACO REGIONAL AP</t>
  </si>
  <si>
    <t>WICHITA FALLS MUNICIPAL ARPT</t>
  </si>
  <si>
    <t>WINK WINKLER COUNTY AP</t>
  </si>
  <si>
    <t>BLANDING MUNI AP</t>
  </si>
  <si>
    <t>BRYCE CANYON AP</t>
  </si>
  <si>
    <t>CEDAR CITY MUNICIPAL AP</t>
  </si>
  <si>
    <t>HANKSVILLE AP</t>
  </si>
  <si>
    <t>MOAB/CANYONLANDS [UO]</t>
  </si>
  <si>
    <t>OGDEN HILL AFB</t>
  </si>
  <si>
    <t>OGDEN HINKLEY AIRPORT</t>
  </si>
  <si>
    <t>PROVO MUNI (AWOS)</t>
  </si>
  <si>
    <t>SAINT GEORGE (AWOS)</t>
  </si>
  <si>
    <t>SALT LAKE CITY INT ARPT [ISIS]</t>
  </si>
  <si>
    <t>WENDOVER USAF AUXILIARY FIELD</t>
  </si>
  <si>
    <t>CHARLOTTESVILLE FAA</t>
  </si>
  <si>
    <t>DANVILLE FAA AP</t>
  </si>
  <si>
    <t>DAVISON AAF</t>
  </si>
  <si>
    <t>FRANKLIN NAAS</t>
  </si>
  <si>
    <t>HOT SPRINGS/INGALLS</t>
  </si>
  <si>
    <t>LANGLEY AFB</t>
  </si>
  <si>
    <t>LEESBURG/GODFREY</t>
  </si>
  <si>
    <t>LYNCHBURG REGIONAL ARPT</t>
  </si>
  <si>
    <t>MANASSAS MUNI(AWOS)</t>
  </si>
  <si>
    <t>MARION / WYTHEVILLE</t>
  </si>
  <si>
    <t>MELFA/ACCOMACK ARPT</t>
  </si>
  <si>
    <t>NORFOLK INTERNATIONAL AP</t>
  </si>
  <si>
    <t>NORFOLK NAS</t>
  </si>
  <si>
    <t>OCEANA NAS</t>
  </si>
  <si>
    <t>PULASKI-NEW RIVER VALLEY AP</t>
  </si>
  <si>
    <t>QUANTICO MCAS</t>
  </si>
  <si>
    <t>RICHMOND INTERNATIONAL AP</t>
  </si>
  <si>
    <t>ROANOKE REGIONAL AP</t>
  </si>
  <si>
    <t>SHANNON ARPT</t>
  </si>
  <si>
    <t>STAUNTON/SHENANDOAH</t>
  </si>
  <si>
    <t>VIRGINIA TECH ARPT</t>
  </si>
  <si>
    <t>WASHINGTON DC DULLES INT AR [STERLING - ISIS]</t>
  </si>
  <si>
    <t>WASHINGTON DC REAGAN AP</t>
  </si>
  <si>
    <t>WINCHESTER RGNL</t>
  </si>
  <si>
    <t>WISE/LONESOME PINE</t>
  </si>
  <si>
    <t>BURLINGTON INTERNATIONAL AP</t>
  </si>
  <si>
    <t>HO CHI MIHN</t>
  </si>
  <si>
    <t>MONTPELIER AP</t>
  </si>
  <si>
    <t>RUTLAND STATE</t>
  </si>
  <si>
    <t>SPRINGFIELD/HARTNES</t>
  </si>
  <si>
    <t>BELLINGHAM INTL AP</t>
  </si>
  <si>
    <t>BREMERTON NATIONAL</t>
  </si>
  <si>
    <t>EPHRATA AP FCWOS</t>
  </si>
  <si>
    <t>FAIRCHILD AFB</t>
  </si>
  <si>
    <t>FELTS FLD</t>
  </si>
  <si>
    <t>GRAY AAF</t>
  </si>
  <si>
    <t>HANFORD</t>
  </si>
  <si>
    <t>HOQUIAM AP</t>
  </si>
  <si>
    <t>KELSO WB AP</t>
  </si>
  <si>
    <t>MOSES LAKE GRANT COUNTY AP</t>
  </si>
  <si>
    <t>OLYMPIA AIRPORT</t>
  </si>
  <si>
    <t>PULLMAN/MOSCOW RGNL</t>
  </si>
  <si>
    <t>QUILLAYUTE STATE AIRPORT</t>
  </si>
  <si>
    <t>RENTON MUNI</t>
  </si>
  <si>
    <t>SEATTLE BOEING FIELD [ISIS]</t>
  </si>
  <si>
    <t>SEATTLE SEATTLE-TACOMA INTL A</t>
  </si>
  <si>
    <t>SNOHOMISH CO</t>
  </si>
  <si>
    <t>SPOKANE INTERNATIONAL AP [CHENEY - UO]</t>
  </si>
  <si>
    <t>STAMPEDE PASS</t>
  </si>
  <si>
    <t>TACOMA MCCHORD AFB</t>
  </si>
  <si>
    <t>TACOMA NARROWS</t>
  </si>
  <si>
    <t>THE DALLES MUNICIPAL ARPT</t>
  </si>
  <si>
    <t>WALLA WALLA CITY COUNTY AP</t>
  </si>
  <si>
    <t>WENATCHEE/PANGBORN</t>
  </si>
  <si>
    <t>WHIDBEY ISLAND NAS</t>
  </si>
  <si>
    <t>WILLIAM R FAIRCHILD</t>
  </si>
  <si>
    <t>YAKIMA AIR TERMINAL</t>
  </si>
  <si>
    <t>APPLETON/OUTAGAMIE</t>
  </si>
  <si>
    <t>EAU CLAIRE COUNTY AP</t>
  </si>
  <si>
    <t>GREEN BAY AUSTIN STRAUBEL INT</t>
  </si>
  <si>
    <t>JANESVILLE/ROCK CO.</t>
  </si>
  <si>
    <t>LA CROSSE MUNICIPAL ARPT</t>
  </si>
  <si>
    <t>LONE ROCK FAA AP</t>
  </si>
  <si>
    <t>MADISON DANE CO REGIONAL ARPT [ISIS]</t>
  </si>
  <si>
    <t>MANITOWOC MUNI AWOS</t>
  </si>
  <si>
    <t>MARSHFIELD MUNI</t>
  </si>
  <si>
    <t>MILWAUKEE MITCHELL INTL AP</t>
  </si>
  <si>
    <t>MINOCQUA/WOODRUFF</t>
  </si>
  <si>
    <t>MOSINEE/CENTRAL WI</t>
  </si>
  <si>
    <t>PHILLIPS/PRICE CO.</t>
  </si>
  <si>
    <t>RHINELANDER ONEIDA</t>
  </si>
  <si>
    <t>RICE LAKE MUNICIPAL</t>
  </si>
  <si>
    <t>STURGEON BAY</t>
  </si>
  <si>
    <t>WAUSAU MUNICIPAL ARPT</t>
  </si>
  <si>
    <t>WITTMAN RGNL</t>
  </si>
  <si>
    <t>BECKLEY RALEIGH CO MEM AP</t>
  </si>
  <si>
    <t>BLUEFIELD/MERCER CO [NREL]</t>
  </si>
  <si>
    <t>CHARLESTON YEAGER ARPT</t>
  </si>
  <si>
    <t>ELKINS ELKINS-RANDOLPH CO ARP</t>
  </si>
  <si>
    <t>HARRISON MARION RGN</t>
  </si>
  <si>
    <t>HUNTINGTON TRI-STATE ARPT</t>
  </si>
  <si>
    <t>LEWISBURG/GREENBRIE</t>
  </si>
  <si>
    <t>MARTINSBURG EASTERN WV REG AP</t>
  </si>
  <si>
    <t>MORGANTOWN HART FIELD</t>
  </si>
  <si>
    <t>PARKERSBURG WOOD COUNTY AP</t>
  </si>
  <si>
    <t>WHEELING OHIO COUNTY AP</t>
  </si>
  <si>
    <t>CASPER NATRONA CO INTL AP</t>
  </si>
  <si>
    <t>CHEYENNE MUNICIPAL ARPT</t>
  </si>
  <si>
    <t>CODY MUNI (AWOS)</t>
  </si>
  <si>
    <t>EVANSTON-UINTA COUNTY AP-BURNS FIELD</t>
  </si>
  <si>
    <t>GILLETTE/GILLETTE-C</t>
  </si>
  <si>
    <t>GREEN RIVER-GREATER GREEN RIVER INTERGALACTIC SPACEPORT</t>
  </si>
  <si>
    <t>JACKSON HOLE</t>
  </si>
  <si>
    <t>LANDER HUNT FIELD</t>
  </si>
  <si>
    <t>LARAMIE GENERAL BREES FIELD</t>
  </si>
  <si>
    <t>RAWLINS MUNICIPAL AP</t>
  </si>
  <si>
    <t>RIVERTON MUNICIPL AP</t>
  </si>
  <si>
    <t>SHERIDAN COUNTY ARPT</t>
  </si>
  <si>
    <t>WORLAND MUNICIPAL</t>
  </si>
  <si>
    <t>Columbia</t>
  </si>
  <si>
    <t>Cartagena</t>
  </si>
  <si>
    <t>DC</t>
  </si>
  <si>
    <t>State Options</t>
  </si>
  <si>
    <t>City Options</t>
  </si>
  <si>
    <t>COL</t>
  </si>
  <si>
    <t>IND</t>
  </si>
  <si>
    <t>VIT</t>
  </si>
  <si>
    <t>Monthly Ambient Temperatures</t>
  </si>
  <si>
    <t>Type of Phius Climate Data</t>
  </si>
  <si>
    <t>Typical</t>
  </si>
  <si>
    <t>US CUSTOMARY:</t>
  </si>
  <si>
    <t>Month</t>
  </si>
  <si>
    <t>Heating Load</t>
  </si>
  <si>
    <t>Cooling Load</t>
  </si>
  <si>
    <t>Days</t>
  </si>
  <si>
    <t>Weather 1</t>
  </si>
  <si>
    <t>Weather 2</t>
  </si>
  <si>
    <t>Radiation</t>
  </si>
  <si>
    <t>Latitude:</t>
  </si>
  <si>
    <t>Longitude ° East:</t>
  </si>
  <si>
    <t>Altitude (ft):</t>
  </si>
  <si>
    <t/>
  </si>
  <si>
    <t>Daily temperature variation summer (F)</t>
  </si>
  <si>
    <t>Radiation Data:</t>
  </si>
  <si>
    <t>kBTU/(ft².month)</t>
  </si>
  <si>
    <t>Radiation: BTU/hr.ft²</t>
  </si>
  <si>
    <t>BTU/hr.ft²</t>
  </si>
  <si>
    <t>Ambient Temp (°F)</t>
  </si>
  <si>
    <t>North</t>
  </si>
  <si>
    <t>East</t>
  </si>
  <si>
    <t>South</t>
  </si>
  <si>
    <t>West</t>
  </si>
  <si>
    <t>Global</t>
  </si>
  <si>
    <t>Dewpoint</t>
  </si>
  <si>
    <t>Sky temperature</t>
  </si>
  <si>
    <r>
      <t>Step 2:</t>
    </r>
    <r>
      <rPr>
        <i/>
        <sz val="9"/>
        <rFont val="Open Sans"/>
        <family val="2"/>
      </rPr>
      <t xml:space="preserve"> Enter the </t>
    </r>
    <r>
      <rPr>
        <b/>
        <i/>
        <sz val="9"/>
        <rFont val="Open Sans"/>
        <family val="2"/>
      </rPr>
      <t>name of the semi-conditioned space</t>
    </r>
    <r>
      <rPr>
        <i/>
        <sz val="9"/>
        <rFont val="Open Sans"/>
        <family val="2"/>
      </rPr>
      <t xml:space="preserve">, as well as the planned </t>
    </r>
    <r>
      <rPr>
        <b/>
        <i/>
        <sz val="9"/>
        <rFont val="Open Sans"/>
        <family val="2"/>
      </rPr>
      <t>setpoint temperature</t>
    </r>
    <r>
      <rPr>
        <i/>
        <sz val="9"/>
        <rFont val="Open Sans"/>
        <family val="2"/>
      </rPr>
      <t xml:space="preserve"> of the space in the cells above. </t>
    </r>
  </si>
  <si>
    <r>
      <t xml:space="preserve">Constants &amp; </t>
    </r>
    <r>
      <rPr>
        <i/>
        <sz val="10"/>
        <color rgb="FF000000"/>
        <rFont val="Open Sans"/>
        <family val="2"/>
      </rPr>
      <t>Instructions</t>
    </r>
  </si>
  <si>
    <r>
      <rPr>
        <b/>
        <i/>
        <sz val="9"/>
        <rFont val="Open Sans"/>
        <family val="2"/>
      </rPr>
      <t xml:space="preserve">Step 1a: </t>
    </r>
    <r>
      <rPr>
        <i/>
        <sz val="9"/>
        <rFont val="Open Sans"/>
        <family val="2"/>
      </rPr>
      <t xml:space="preserve">If using </t>
    </r>
    <r>
      <rPr>
        <b/>
        <i/>
        <sz val="9"/>
        <rFont val="Open Sans"/>
        <family val="2"/>
      </rPr>
      <t>typical Phius Climate Data</t>
    </r>
    <r>
      <rPr>
        <i/>
        <sz val="9"/>
        <rFont val="Open Sans"/>
        <family val="2"/>
      </rPr>
      <t xml:space="preserve">, select the country, state, and climate location from the Dropdown menus. The climate location name should match the name of the climate file name as show in the screenshot to the right. 
</t>
    </r>
    <r>
      <rPr>
        <b/>
        <i/>
        <sz val="9"/>
        <rFont val="Open Sans"/>
        <family val="2"/>
      </rPr>
      <t>Step 1b:</t>
    </r>
    <r>
      <rPr>
        <i/>
        <sz val="9"/>
        <rFont val="Open Sans"/>
        <family val="2"/>
      </rPr>
      <t xml:space="preserve"> If using </t>
    </r>
    <r>
      <rPr>
        <b/>
        <i/>
        <sz val="9"/>
        <rFont val="Open Sans"/>
        <family val="2"/>
      </rPr>
      <t>Phius-generated Custom Climate Data</t>
    </r>
    <r>
      <rPr>
        <i/>
        <sz val="9"/>
        <rFont val="Open Sans"/>
        <family val="2"/>
      </rPr>
      <t xml:space="preserve">, select the country and state from the Dropdown menus. Then, paste the climate location name from WUFI in the "Custom Climate Location" cell. </t>
    </r>
  </si>
  <si>
    <r>
      <t xml:space="preserve">Step 2b (custom CD ONLY): </t>
    </r>
    <r>
      <rPr>
        <i/>
        <sz val="9"/>
        <rFont val="Open Sans"/>
        <family val="2"/>
      </rPr>
      <t xml:space="preserve">Copy and paste the 'US Customary' climate data from the Official Phius Climate Data set in the 'Custom Climate Data' tab below. The monthly ambient temperatures will automatically populate in this section once complete. </t>
    </r>
  </si>
  <si>
    <r>
      <t xml:space="preserve">Step 3: </t>
    </r>
    <r>
      <rPr>
        <i/>
        <sz val="9"/>
        <rFont val="Open Sans"/>
        <family val="2"/>
      </rPr>
      <t xml:space="preserve">Create a new attached zone in WUFI </t>
    </r>
    <r>
      <rPr>
        <b/>
        <i/>
        <sz val="9"/>
        <rFont val="Open Sans"/>
        <family val="2"/>
      </rPr>
      <t xml:space="preserve">
Step 4: </t>
    </r>
    <r>
      <rPr>
        <i/>
        <sz val="9"/>
        <rFont val="Open Sans"/>
        <family val="2"/>
      </rPr>
      <t xml:space="preserve">Match the name of the attached zone in the calculator to the attached zone in WUFI
</t>
    </r>
    <r>
      <rPr>
        <b/>
        <i/>
        <sz val="9"/>
        <rFont val="Open Sans"/>
        <family val="2"/>
      </rPr>
      <t xml:space="preserve">Step 5: </t>
    </r>
    <r>
      <rPr>
        <i/>
        <sz val="9"/>
        <rFont val="Open Sans"/>
        <family val="2"/>
      </rPr>
      <t xml:space="preserve">Set type of attached zone to 'Unheated space'
</t>
    </r>
    <r>
      <rPr>
        <b/>
        <i/>
        <sz val="9"/>
        <rFont val="Open Sans"/>
        <family val="2"/>
      </rPr>
      <t xml:space="preserve">Step 6: </t>
    </r>
    <r>
      <rPr>
        <i/>
        <sz val="9"/>
        <rFont val="Open Sans"/>
        <family val="2"/>
      </rPr>
      <t xml:space="preserve">Click into the newly created attached zone in the WUFI tree, and enter the calculated Temperature difference reduction factor. </t>
    </r>
  </si>
  <si>
    <t xml:space="preserve">*This tab is for instructional purposes ONLY. Complete your specific calcuation in the tabs that follow. </t>
  </si>
  <si>
    <t xml:space="preserve">R-value </t>
  </si>
  <si>
    <t>Ambient</t>
  </si>
  <si>
    <t>Ground</t>
  </si>
  <si>
    <t>U*A*DT</t>
  </si>
  <si>
    <t xml:space="preserve">Surface area </t>
  </si>
  <si>
    <t>U x A</t>
  </si>
  <si>
    <t>U/A AMB</t>
  </si>
  <si>
    <t>U/A GRND</t>
  </si>
  <si>
    <t xml:space="preserve">TOTAL AMB: </t>
  </si>
  <si>
    <t>TOTAL GRND:</t>
  </si>
  <si>
    <t>R-AMB</t>
  </si>
  <si>
    <t>R-GRND</t>
  </si>
  <si>
    <t>F Ambient</t>
  </si>
  <si>
    <t>F Ground</t>
  </si>
  <si>
    <t>Filtered Ambient</t>
  </si>
  <si>
    <t>Filtered Ground</t>
  </si>
  <si>
    <t>TOTAL DEGREE-HOURS Ambient:</t>
  </si>
  <si>
    <t>TOTAL DEGREE-HOURS Ground:</t>
  </si>
  <si>
    <t>CFM4</t>
  </si>
  <si>
    <t>DT Ambient</t>
  </si>
  <si>
    <t>DT Ground</t>
  </si>
  <si>
    <t>Envelope Area - Ground (sf)</t>
  </si>
  <si>
    <t>Envelope Area - Ambient (sf)</t>
  </si>
  <si>
    <t>Weighted Average R - Ground</t>
  </si>
  <si>
    <t>Weighted Average R - Ambient</t>
  </si>
  <si>
    <t>UA AMB</t>
  </si>
  <si>
    <t>UA GRND</t>
  </si>
  <si>
    <t>CFM4*cpP*Gt(amb)</t>
  </si>
  <si>
    <t>Specific Heat Capacity of Air - cpP (constant)</t>
  </si>
  <si>
    <t>Connection (Select)</t>
  </si>
  <si>
    <t>USA_MA_Boston-Logan.Intl.AP.725090_TMY3.epw: Dry Temp ('C)</t>
  </si>
  <si>
    <t>Envelope Losses</t>
  </si>
  <si>
    <t>Ventilation Losses</t>
  </si>
  <si>
    <t xml:space="preserve">Component type </t>
  </si>
  <si>
    <t>Floor</t>
  </si>
  <si>
    <t>Roof</t>
  </si>
  <si>
    <t>Wall</t>
  </si>
  <si>
    <t>Phius - Auxilliary Energy Estimation Calculator</t>
  </si>
  <si>
    <t xml:space="preserve">Outputs for WUFI </t>
  </si>
  <si>
    <t>Paste Hourly Climate Data Here</t>
  </si>
  <si>
    <t>Constants &amp; Instructions</t>
  </si>
  <si>
    <t>Slab</t>
  </si>
  <si>
    <r>
      <rPr>
        <b/>
        <i/>
        <sz val="11"/>
        <color theme="1"/>
        <rFont val="Calibri"/>
        <family val="2"/>
        <scheme val="minor"/>
      </rPr>
      <t>Hint:</t>
    </r>
    <r>
      <rPr>
        <i/>
        <sz val="11"/>
        <color theme="1"/>
        <rFont val="Calibri"/>
        <family val="2"/>
        <scheme val="minor"/>
      </rPr>
      <t xml:space="preserve"> BeOpt is the easiest tool to export hourly climate data from, and it exports in the exact format needed for entry below. At this time, Phius does not have a database of hourly data for all of our climate data sets. If you need assistance, please request hourly data for your climate location. You will receive it in a format that is easily pastable in the cells below.</t>
    </r>
  </si>
  <si>
    <r>
      <rPr>
        <b/>
        <i/>
        <sz val="12"/>
        <color theme="1"/>
        <rFont val="Calibri"/>
        <family val="2"/>
        <scheme val="minor"/>
      </rPr>
      <t xml:space="preserve">Step 1: </t>
    </r>
    <r>
      <rPr>
        <i/>
        <sz val="12"/>
        <color theme="1"/>
        <rFont val="Calibri"/>
        <family val="2"/>
        <scheme val="minor"/>
      </rPr>
      <t xml:space="preserve">Enter </t>
    </r>
    <r>
      <rPr>
        <b/>
        <i/>
        <sz val="12"/>
        <color theme="1"/>
        <rFont val="Calibri"/>
        <family val="2"/>
        <scheme val="minor"/>
      </rPr>
      <t>hourly TMY3 climate data</t>
    </r>
    <r>
      <rPr>
        <i/>
        <sz val="12"/>
        <color theme="1"/>
        <rFont val="Calibri"/>
        <family val="2"/>
        <scheme val="minor"/>
      </rPr>
      <t xml:space="preserve"> for the project climate location.  If you haven't already, make sure you've entered a </t>
    </r>
    <r>
      <rPr>
        <b/>
        <i/>
        <sz val="12"/>
        <color theme="1"/>
        <rFont val="Calibri"/>
        <family val="2"/>
        <scheme val="minor"/>
      </rPr>
      <t>Setpoint Temperature</t>
    </r>
    <r>
      <rPr>
        <i/>
        <sz val="12"/>
        <color theme="1"/>
        <rFont val="Calibri"/>
        <family val="2"/>
        <scheme val="minor"/>
      </rPr>
      <t xml:space="preserve"> in the </t>
    </r>
    <r>
      <rPr>
        <b/>
        <i/>
        <sz val="12"/>
        <color theme="1"/>
        <rFont val="Calibri"/>
        <family val="2"/>
        <scheme val="minor"/>
      </rPr>
      <t xml:space="preserve">'Temperature Reduction Factor' </t>
    </r>
    <r>
      <rPr>
        <i/>
        <sz val="12"/>
        <color theme="1"/>
        <rFont val="Calibri"/>
        <family val="2"/>
        <scheme val="minor"/>
      </rPr>
      <t xml:space="preserve">tab below. 
</t>
    </r>
    <r>
      <rPr>
        <b/>
        <i/>
        <sz val="12"/>
        <color theme="1"/>
        <rFont val="Calibri"/>
        <family val="2"/>
        <scheme val="minor"/>
      </rPr>
      <t xml:space="preserve">Step 2: </t>
    </r>
    <r>
      <rPr>
        <i/>
        <sz val="12"/>
        <color theme="1"/>
        <rFont val="Calibri"/>
        <family val="2"/>
        <scheme val="minor"/>
      </rPr>
      <t xml:space="preserve">Input enclosure information for the semi-conditioned space. This includes all exterior roofs, floors, and walls. Remember to measure the surfaces at the </t>
    </r>
    <r>
      <rPr>
        <b/>
        <i/>
        <sz val="12"/>
        <color theme="1"/>
        <rFont val="Calibri"/>
        <family val="2"/>
        <scheme val="minor"/>
      </rPr>
      <t>exterior of the thermal envelope</t>
    </r>
    <r>
      <rPr>
        <i/>
        <sz val="12"/>
        <color theme="1"/>
        <rFont val="Calibri"/>
        <family val="2"/>
        <scheme val="minor"/>
      </rPr>
      <t xml:space="preserve">. See example below which corresponds with example zone to the right. Imagine a stair shaft with the two far walls connected to the thermal envelope, leaving 5 exterior surfaces to be accounted for in the calculation. Click into cells to see calculation being performed for each surface. </t>
    </r>
  </si>
  <si>
    <r>
      <rPr>
        <b/>
        <i/>
        <sz val="12"/>
        <color theme="1"/>
        <rFont val="Calibri"/>
        <family val="2"/>
        <scheme val="minor"/>
      </rPr>
      <t>Step 3:</t>
    </r>
    <r>
      <rPr>
        <i/>
        <sz val="12"/>
        <color theme="1"/>
        <rFont val="Calibri"/>
        <family val="2"/>
        <scheme val="minor"/>
      </rPr>
      <t xml:space="preserve"> Caclulation complete! In WUFI under Systems &gt; System 1 &gt; Distribution &gt; </t>
    </r>
    <r>
      <rPr>
        <b/>
        <i/>
        <sz val="12"/>
        <color theme="1"/>
        <rFont val="Calibri"/>
        <family val="2"/>
        <scheme val="minor"/>
      </rPr>
      <t>Supportive Devices/Auxilliary Energy</t>
    </r>
    <r>
      <rPr>
        <i/>
        <sz val="12"/>
        <color theme="1"/>
        <rFont val="Calibri"/>
        <family val="2"/>
        <scheme val="minor"/>
      </rPr>
      <t xml:space="preserve">, enter the device above exactly as shown in the purple cells. 
</t>
    </r>
    <r>
      <rPr>
        <b/>
        <i/>
        <sz val="10"/>
        <color theme="1"/>
        <rFont val="Calibri"/>
        <family val="2"/>
        <scheme val="minor"/>
      </rPr>
      <t>Informative:</t>
    </r>
    <r>
      <rPr>
        <i/>
        <sz val="10"/>
        <color theme="1"/>
        <rFont val="Calibri"/>
        <family val="2"/>
        <scheme val="minor"/>
      </rPr>
      <t xml:space="preserve"> The calculations below are accounting for envelope transmission losses and standard conservative natural ventilation losses through the envelope components in contact with outdoor air. </t>
    </r>
  </si>
  <si>
    <t>Device Type:</t>
  </si>
  <si>
    <t>Quantity:</t>
  </si>
  <si>
    <t>In conditioned space:</t>
  </si>
  <si>
    <t>Energy demand for WUFI (W):</t>
  </si>
  <si>
    <t>Annual Transmission Losses</t>
  </si>
  <si>
    <t>Annual Ventilation Losses</t>
  </si>
  <si>
    <t>cpP (contstant)</t>
  </si>
  <si>
    <t>Variables</t>
  </si>
  <si>
    <t>U*A*Gt</t>
  </si>
  <si>
    <t>Degree Hours (Gt)</t>
  </si>
  <si>
    <t>Weighted R (1/U)</t>
  </si>
  <si>
    <t>Envelope Area (A)</t>
  </si>
  <si>
    <t>Period of Operation (khr/yr):</t>
  </si>
  <si>
    <t>Setpoint Temp (F):</t>
  </si>
  <si>
    <t xml:space="preserve">Connection </t>
  </si>
  <si>
    <t xml:space="preserve">Surface area (sf) </t>
  </si>
  <si>
    <t>Walls</t>
  </si>
  <si>
    <t>Freeze Protection (stair, bike, fire) Aux Energy</t>
  </si>
  <si>
    <r>
      <rPr>
        <b/>
        <i/>
        <sz val="11"/>
        <color theme="1"/>
        <rFont val="Calibri"/>
        <family val="2"/>
        <scheme val="minor"/>
      </rPr>
      <t xml:space="preserve">Step 1: </t>
    </r>
    <r>
      <rPr>
        <i/>
        <sz val="11"/>
        <color theme="1"/>
        <rFont val="Calibri"/>
        <family val="2"/>
        <scheme val="minor"/>
      </rPr>
      <t xml:space="preserve">Request </t>
    </r>
    <r>
      <rPr>
        <b/>
        <i/>
        <sz val="11"/>
        <color theme="1"/>
        <rFont val="Calibri"/>
        <family val="2"/>
        <scheme val="minor"/>
      </rPr>
      <t>hourly TMY3 climate data</t>
    </r>
    <r>
      <rPr>
        <i/>
        <sz val="11"/>
        <color theme="1"/>
        <rFont val="Calibri"/>
        <family val="2"/>
        <scheme val="minor"/>
      </rPr>
      <t xml:space="preserve"> for the project climate location from Phius.  If you haven't already, make sure you've entered a </t>
    </r>
    <r>
      <rPr>
        <b/>
        <i/>
        <sz val="11"/>
        <color theme="1"/>
        <rFont val="Calibri"/>
        <family val="2"/>
        <scheme val="minor"/>
      </rPr>
      <t>Setpoint Temperature</t>
    </r>
    <r>
      <rPr>
        <i/>
        <sz val="11"/>
        <color theme="1"/>
        <rFont val="Calibri"/>
        <family val="2"/>
        <scheme val="minor"/>
      </rPr>
      <t xml:space="preserve"> in the </t>
    </r>
    <r>
      <rPr>
        <b/>
        <i/>
        <sz val="11"/>
        <color theme="1"/>
        <rFont val="Calibri"/>
        <family val="2"/>
        <scheme val="minor"/>
      </rPr>
      <t>'Temperature Reduction Factor'</t>
    </r>
    <r>
      <rPr>
        <i/>
        <sz val="11"/>
        <color theme="1"/>
        <rFont val="Calibri"/>
        <family val="2"/>
        <scheme val="minor"/>
      </rPr>
      <t xml:space="preserve"> tab below. 
</t>
    </r>
    <r>
      <rPr>
        <b/>
        <i/>
        <sz val="11"/>
        <color theme="1"/>
        <rFont val="Calibri"/>
        <family val="2"/>
        <scheme val="minor"/>
      </rPr>
      <t xml:space="preserve">Step 2: </t>
    </r>
    <r>
      <rPr>
        <i/>
        <sz val="11"/>
        <color theme="1"/>
        <rFont val="Calibri"/>
        <family val="2"/>
        <scheme val="minor"/>
      </rPr>
      <t xml:space="preserve">Input enclosure information for the semi-conditioned space. This includes all </t>
    </r>
    <r>
      <rPr>
        <b/>
        <i/>
        <sz val="11"/>
        <color theme="1"/>
        <rFont val="Calibri"/>
        <family val="2"/>
        <scheme val="minor"/>
      </rPr>
      <t>exterior roofs, floors, and walls</t>
    </r>
    <r>
      <rPr>
        <i/>
        <sz val="11"/>
        <color theme="1"/>
        <rFont val="Calibri"/>
        <family val="2"/>
        <scheme val="minor"/>
      </rPr>
      <t xml:space="preserve">. Remember to measure the surfaces at the </t>
    </r>
    <r>
      <rPr>
        <b/>
        <i/>
        <sz val="11"/>
        <color theme="1"/>
        <rFont val="Calibri"/>
        <family val="2"/>
        <scheme val="minor"/>
      </rPr>
      <t>exterior of the thermal envelope</t>
    </r>
    <r>
      <rPr>
        <i/>
        <sz val="11"/>
        <color theme="1"/>
        <rFont val="Calibri"/>
        <family val="2"/>
        <scheme val="minor"/>
      </rPr>
      <t xml:space="preserve">. See example below which corresponds with example zone to the right. Imagine a stair shaft with the two far walls connected to the thermal envelope, leaving 5 exterior surfaces to be accounted for in the calculation. Click into 'Surface area' cells above to see calculation being performed for each surface. </t>
    </r>
  </si>
  <si>
    <r>
      <rPr>
        <b/>
        <i/>
        <sz val="12"/>
        <color theme="1"/>
        <rFont val="Calibri"/>
        <family val="2"/>
        <scheme val="minor"/>
      </rPr>
      <t xml:space="preserve">Informative: </t>
    </r>
    <r>
      <rPr>
        <i/>
        <sz val="12"/>
        <color theme="1"/>
        <rFont val="Calibri"/>
        <family val="2"/>
        <scheme val="minor"/>
      </rPr>
      <t xml:space="preserve">The calculations below are accounting for envelope transmission losses and standard conservative natural ventilation losses through the envelope components in contact with outdoor air. </t>
    </r>
  </si>
  <si>
    <r>
      <rPr>
        <b/>
        <i/>
        <sz val="12"/>
        <color theme="1"/>
        <rFont val="Calibri"/>
        <family val="2"/>
        <scheme val="minor"/>
      </rPr>
      <t>Step 3:</t>
    </r>
    <r>
      <rPr>
        <i/>
        <sz val="12"/>
        <color theme="1"/>
        <rFont val="Calibri"/>
        <family val="2"/>
        <scheme val="minor"/>
      </rPr>
      <t xml:space="preserve"> Caclulation complete! In WUFI under Systems &gt; System 1 &gt; Distribution &gt; Supportive Devices/Auxilliary Energy, enter the device above exactly as shown in the purple cells. </t>
    </r>
  </si>
  <si>
    <t>v24.1.1 - 2024.10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</si>
</sst>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
    <numFmt numFmtId="165" formatCode="0.0%"/>
    <numFmt numFmtId="166" formatCode="_(* #,##0.0_);_(* \(#,##0.0\);_(* &quot;-&quot;??_);_(@_)"/>
    <numFmt numFmtId="167" formatCode="_(* #,##0.000_);_(* \(#,##0.000\);_(* &quot;-&quot;??_);_(@_)"/>
    <numFmt numFmtId="168" formatCode="#,##0.0_);\(#,##0.0\)"/>
    <numFmt numFmtId="169" formatCode="#,##0.000_);\(#,##0.000\)"/>
  </numFmts>
  <fonts count="37" x14ac:knownFonts="1">
    <font>
      <sz val="11"/>
      <color theme="1"/>
      <name val="Calibri"/>
      <family val="2"/>
      <scheme val="minor"/>
    </font>
    <font>
      <sz val="10"/>
      <name val="Arial"/>
    </font>
    <font>
      <sz val="11"/>
      <color theme="1"/>
      <name val="Calibri"/>
      <family val="2"/>
      <scheme val="minor"/>
    </font>
    <font>
      <b/>
      <sz val="11"/>
      <color theme="0"/>
      <name val="Calibri"/>
      <family val="2"/>
      <scheme val="minor"/>
    </font>
    <font>
      <sz val="10"/>
      <color theme="1"/>
      <name val="Open Sans"/>
      <family val="2"/>
    </font>
    <font>
      <b/>
      <sz val="10"/>
      <color theme="0"/>
      <name val="Open Sans"/>
      <family val="2"/>
    </font>
    <font>
      <b/>
      <sz val="10"/>
      <color rgb="FF0E2746"/>
      <name val="Open Sans"/>
      <family val="2"/>
    </font>
    <font>
      <sz val="10"/>
      <color rgb="FF000000"/>
      <name val="Open Sans"/>
      <family val="2"/>
    </font>
    <font>
      <sz val="10"/>
      <name val="Open Sans"/>
      <family val="2"/>
    </font>
    <font>
      <b/>
      <sz val="16"/>
      <color theme="0"/>
      <name val="Open Sans"/>
      <family val="2"/>
    </font>
    <font>
      <sz val="8"/>
      <name val="Open Sans"/>
      <family val="2"/>
    </font>
    <font>
      <sz val="11"/>
      <color theme="1"/>
      <name val="Open Sans"/>
      <family val="2"/>
    </font>
    <font>
      <sz val="10"/>
      <name val="Verdana"/>
      <family val="2"/>
    </font>
    <font>
      <sz val="11"/>
      <name val="Open Sans"/>
      <family val="2"/>
    </font>
    <font>
      <sz val="11"/>
      <color rgb="FFFF0000"/>
      <name val="Open Sans"/>
      <family val="2"/>
    </font>
    <font>
      <b/>
      <sz val="12"/>
      <color theme="0"/>
      <name val="Open Sans"/>
      <family val="2"/>
    </font>
    <font>
      <sz val="10"/>
      <name val="Arial"/>
      <family val="2"/>
    </font>
    <font>
      <b/>
      <sz val="10"/>
      <color indexed="61"/>
      <name val="Courier New"/>
      <family val="3"/>
    </font>
    <font>
      <b/>
      <sz val="14"/>
      <name val="Arial"/>
      <family val="2"/>
    </font>
    <font>
      <b/>
      <sz val="11"/>
      <color indexed="30"/>
      <name val="Courier New"/>
      <family val="3"/>
    </font>
    <font>
      <b/>
      <i/>
      <sz val="9"/>
      <name val="Open Sans"/>
      <family val="2"/>
    </font>
    <font>
      <i/>
      <sz val="9"/>
      <name val="Open Sans"/>
      <family val="2"/>
    </font>
    <font>
      <i/>
      <sz val="10"/>
      <color rgb="FF000000"/>
      <name val="Open Sans"/>
      <family val="2"/>
    </font>
    <font>
      <sz val="12"/>
      <color theme="1"/>
      <name val="Calibri"/>
      <family val="2"/>
      <scheme val="minor"/>
    </font>
    <font>
      <b/>
      <sz val="8"/>
      <name val="Open Sans"/>
      <family val="2"/>
    </font>
    <font>
      <i/>
      <sz val="11"/>
      <color theme="1"/>
      <name val="Calibri"/>
      <family val="2"/>
      <scheme val="minor"/>
    </font>
    <font>
      <b/>
      <i/>
      <sz val="11"/>
      <color theme="1"/>
      <name val="Calibri"/>
      <family val="2"/>
      <scheme val="minor"/>
    </font>
    <font>
      <i/>
      <sz val="12"/>
      <color theme="1"/>
      <name val="Calibri"/>
      <family val="2"/>
      <scheme val="minor"/>
    </font>
    <font>
      <b/>
      <i/>
      <sz val="12"/>
      <color theme="1"/>
      <name val="Calibri"/>
      <family val="2"/>
      <scheme val="minor"/>
    </font>
    <font>
      <b/>
      <i/>
      <sz val="10"/>
      <color theme="1"/>
      <name val="Calibri"/>
      <family val="2"/>
      <scheme val="minor"/>
    </font>
    <font>
      <i/>
      <sz val="10"/>
      <color theme="1"/>
      <name val="Calibri"/>
      <family val="2"/>
      <scheme val="minor"/>
    </font>
    <font>
      <b/>
      <sz val="9"/>
      <color rgb="FF000000"/>
      <name val="Open Sans"/>
      <family val="2"/>
    </font>
    <font>
      <b/>
      <sz val="9"/>
      <color rgb="FF0E2746"/>
      <name val="Open Sans"/>
      <family val="2"/>
    </font>
    <font>
      <sz val="9"/>
      <color theme="1"/>
      <name val="Open Sans"/>
      <family val="2"/>
    </font>
    <font>
      <b/>
      <sz val="9"/>
      <color theme="0"/>
      <name val="Open Sans"/>
      <family val="2"/>
    </font>
    <font>
      <sz val="9"/>
      <color rgb="FF000000"/>
      <name val="Open Sans"/>
      <family val="2"/>
    </font>
    <font>
      <i/>
      <sz val="9"/>
      <color rgb="FF000000"/>
      <name val="Open Sans"/>
      <family val="2"/>
    </font>
  </fonts>
  <fills count="16">
    <fill>
      <patternFill patternType="none"/>
    </fill>
    <fill>
      <patternFill patternType="gray125"/>
    </fill>
    <fill>
      <patternFill patternType="solid">
        <fgColor rgb="FFB5E3E8"/>
        <bgColor indexed="64"/>
      </patternFill>
    </fill>
    <fill>
      <patternFill patternType="darkGray">
        <fgColor rgb="FFDFFD61"/>
        <bgColor auto="1"/>
      </patternFill>
    </fill>
    <fill>
      <patternFill patternType="solid">
        <fgColor rgb="FF6E4692"/>
        <bgColor indexed="64"/>
      </patternFill>
    </fill>
    <fill>
      <patternFill patternType="solid">
        <fgColor rgb="FF00AAAF"/>
        <bgColor rgb="FF00AAAF"/>
      </patternFill>
    </fill>
    <fill>
      <patternFill patternType="solid">
        <fgColor rgb="FFDFFD61"/>
        <bgColor rgb="FF000000"/>
      </patternFill>
    </fill>
    <fill>
      <patternFill patternType="solid">
        <fgColor rgb="FFEDECE0"/>
        <bgColor indexed="64"/>
      </patternFill>
    </fill>
    <fill>
      <patternFill patternType="solid">
        <fgColor rgb="FF00AAAF"/>
        <bgColor indexed="64"/>
      </patternFill>
    </fill>
    <fill>
      <patternFill patternType="solid">
        <fgColor rgb="FF0E2746"/>
        <bgColor rgb="FF005856"/>
      </patternFill>
    </fill>
    <fill>
      <patternFill patternType="solid">
        <fgColor theme="2"/>
        <bgColor indexed="64"/>
      </patternFill>
    </fill>
    <fill>
      <patternFill patternType="solid">
        <fgColor theme="0" tint="-4.9989318521683403E-2"/>
        <bgColor indexed="64"/>
      </patternFill>
    </fill>
    <fill>
      <patternFill patternType="solid">
        <fgColor rgb="FFFFFF00"/>
        <bgColor indexed="64"/>
      </patternFill>
    </fill>
    <fill>
      <patternFill patternType="solid">
        <fgColor indexed="9"/>
        <bgColor indexed="64"/>
      </patternFill>
    </fill>
    <fill>
      <patternFill patternType="solid">
        <fgColor indexed="26"/>
        <bgColor indexed="64"/>
      </patternFill>
    </fill>
    <fill>
      <patternFill patternType="solid">
        <fgColor rgb="FFEDECE0"/>
        <bgColor rgb="FFEDECE0"/>
      </patternFill>
    </fill>
  </fills>
  <borders count="7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medium">
        <color indexed="64"/>
      </top>
      <bottom/>
      <diagonal/>
    </border>
    <border>
      <left style="thin">
        <color indexed="64"/>
      </left>
      <right style="thin">
        <color indexed="64"/>
      </right>
      <top/>
      <bottom style="thin">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top/>
      <bottom/>
      <diagonal/>
    </border>
    <border>
      <left style="thin">
        <color indexed="64"/>
      </left>
      <right style="medium">
        <color indexed="64"/>
      </right>
      <top/>
      <bottom style="thin">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diagonal/>
    </border>
    <border>
      <left style="thin">
        <color indexed="64"/>
      </left>
      <right/>
      <top style="thin">
        <color auto="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auto="1"/>
      </left>
      <right style="thin">
        <color auto="1"/>
      </right>
      <top/>
      <bottom style="medium">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auto="1"/>
      </left>
      <right/>
      <top/>
      <bottom/>
      <diagonal/>
    </border>
    <border>
      <left style="thin">
        <color auto="1"/>
      </left>
      <right style="thin">
        <color auto="1"/>
      </right>
      <top/>
      <bottom/>
      <diagonal/>
    </border>
    <border>
      <left/>
      <right style="medium">
        <color indexed="64"/>
      </right>
      <top style="thin">
        <color indexed="64"/>
      </top>
      <bottom style="medium">
        <color indexed="64"/>
      </bottom>
      <diagonal/>
    </border>
    <border>
      <left style="medium">
        <color indexed="64"/>
      </left>
      <right style="thin">
        <color auto="1"/>
      </right>
      <top/>
      <bottom style="thin">
        <color auto="1"/>
      </bottom>
      <diagonal/>
    </border>
    <border>
      <left/>
      <right style="thin">
        <color indexed="64"/>
      </right>
      <top/>
      <bottom/>
      <diagonal/>
    </border>
    <border>
      <left/>
      <right style="medium">
        <color indexed="64"/>
      </right>
      <top/>
      <bottom style="thin">
        <color indexed="64"/>
      </bottom>
      <diagonal/>
    </border>
    <border>
      <left style="medium">
        <color indexed="64"/>
      </left>
      <right style="medium">
        <color indexed="64"/>
      </right>
      <top style="thin">
        <color auto="1"/>
      </top>
      <bottom style="thin">
        <color auto="1"/>
      </bottom>
      <diagonal/>
    </border>
    <border>
      <left/>
      <right/>
      <top style="thin">
        <color auto="1"/>
      </top>
      <bottom style="medium">
        <color indexed="64"/>
      </bottom>
      <diagonal/>
    </border>
    <border>
      <left/>
      <right style="thin">
        <color indexed="64"/>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s>
  <cellStyleXfs count="7">
    <xf numFmtId="0" fontId="0" fillId="0" borderId="0"/>
    <xf numFmtId="0" fontId="1" fillId="0" borderId="0"/>
    <xf numFmtId="43" fontId="2" fillId="0" borderId="0" applyFont="0" applyFill="0" applyBorder="0" applyAlignment="0" applyProtection="0"/>
    <xf numFmtId="0" fontId="2" fillId="0" borderId="0"/>
    <xf numFmtId="0" fontId="12" fillId="0" borderId="0"/>
    <xf numFmtId="0" fontId="16" fillId="0" borderId="0"/>
    <xf numFmtId="43" fontId="16" fillId="0" borderId="0" applyFont="0" applyFill="0" applyBorder="0" applyAlignment="0" applyProtection="0"/>
  </cellStyleXfs>
  <cellXfs count="329">
    <xf numFmtId="0" fontId="0" fillId="0" borderId="0" xfId="0"/>
    <xf numFmtId="0" fontId="7" fillId="7" borderId="1" xfId="0" applyFont="1" applyFill="1" applyBorder="1" applyAlignment="1">
      <alignment horizontal="center" vertical="center" wrapText="1"/>
    </xf>
    <xf numFmtId="2" fontId="4" fillId="3" borderId="1" xfId="3" applyNumberFormat="1" applyFont="1" applyFill="1" applyBorder="1" applyAlignment="1">
      <alignment horizontal="center" vertical="center" wrapText="1"/>
    </xf>
    <xf numFmtId="0" fontId="7" fillId="7" borderId="3" xfId="0" applyFont="1" applyFill="1" applyBorder="1" applyAlignment="1">
      <alignment horizontal="center" vertical="center" wrapText="1"/>
    </xf>
    <xf numFmtId="0" fontId="7" fillId="7" borderId="8" xfId="0" applyFont="1" applyFill="1" applyBorder="1" applyAlignment="1">
      <alignment horizontal="center" vertical="center" wrapText="1"/>
    </xf>
    <xf numFmtId="0" fontId="7" fillId="7" borderId="9" xfId="0" applyFont="1" applyFill="1" applyBorder="1" applyAlignment="1">
      <alignment horizontal="center" vertical="center" wrapText="1"/>
    </xf>
    <xf numFmtId="0" fontId="7" fillId="7" borderId="10" xfId="0" applyFont="1" applyFill="1" applyBorder="1" applyAlignment="1">
      <alignment horizontal="center" vertical="center" wrapText="1"/>
    </xf>
    <xf numFmtId="0" fontId="7" fillId="7" borderId="11" xfId="0" applyFont="1" applyFill="1" applyBorder="1" applyAlignment="1">
      <alignment horizontal="center" vertical="center" wrapText="1"/>
    </xf>
    <xf numFmtId="2" fontId="4" fillId="3" borderId="12" xfId="3" applyNumberFormat="1" applyFont="1" applyFill="1" applyBorder="1" applyAlignment="1">
      <alignment horizontal="center" vertical="center" wrapText="1"/>
    </xf>
    <xf numFmtId="2" fontId="4" fillId="3" borderId="13" xfId="3" applyNumberFormat="1" applyFont="1" applyFill="1" applyBorder="1" applyAlignment="1">
      <alignment horizontal="center" vertical="center" wrapText="1"/>
    </xf>
    <xf numFmtId="0" fontId="8" fillId="0" borderId="0" xfId="1" applyFont="1" applyAlignment="1">
      <alignment horizontal="center" vertical="center" wrapText="1"/>
    </xf>
    <xf numFmtId="0" fontId="8" fillId="7" borderId="7" xfId="1" applyFont="1" applyFill="1" applyBorder="1" applyAlignment="1">
      <alignment horizontal="center" vertical="center" wrapText="1"/>
    </xf>
    <xf numFmtId="1" fontId="4" fillId="2" borderId="13" xfId="3" applyNumberFormat="1" applyFont="1" applyFill="1" applyBorder="1" applyAlignment="1">
      <alignment horizontal="center" vertical="center" wrapText="1"/>
    </xf>
    <xf numFmtId="0" fontId="5" fillId="4" borderId="10" xfId="1" applyFont="1" applyFill="1" applyBorder="1" applyAlignment="1">
      <alignment horizontal="center" vertical="center" wrapText="1"/>
    </xf>
    <xf numFmtId="2" fontId="5" fillId="4" borderId="13" xfId="3" applyNumberFormat="1" applyFont="1" applyFill="1" applyBorder="1" applyAlignment="1">
      <alignment horizontal="center" vertical="center" wrapText="1"/>
    </xf>
    <xf numFmtId="0" fontId="8" fillId="7" borderId="7" xfId="1" applyFont="1" applyFill="1" applyBorder="1" applyAlignment="1">
      <alignment vertical="center" wrapText="1"/>
    </xf>
    <xf numFmtId="0" fontId="8" fillId="0" borderId="0" xfId="1" applyFont="1" applyAlignment="1">
      <alignment vertical="center" wrapText="1"/>
    </xf>
    <xf numFmtId="164" fontId="6" fillId="6" borderId="1" xfId="3" applyNumberFormat="1" applyFont="1" applyFill="1" applyBorder="1" applyAlignment="1">
      <alignment horizontal="center" vertical="center" wrapText="1"/>
    </xf>
    <xf numFmtId="0" fontId="8" fillId="0" borderId="0" xfId="1" applyFont="1" applyAlignment="1">
      <alignment horizontal="left" vertical="center" wrapText="1"/>
    </xf>
    <xf numFmtId="0" fontId="10" fillId="0" borderId="0" xfId="1" applyFont="1" applyAlignment="1">
      <alignment horizontal="left" vertical="center" wrapText="1"/>
    </xf>
    <xf numFmtId="0" fontId="0" fillId="7" borderId="1" xfId="0" applyFill="1" applyBorder="1" applyAlignment="1">
      <alignment horizontal="center" vertical="center" wrapText="1"/>
    </xf>
    <xf numFmtId="0" fontId="0" fillId="7" borderId="9" xfId="0" applyFill="1" applyBorder="1" applyAlignment="1">
      <alignment horizontal="center" vertical="center" wrapText="1"/>
    </xf>
    <xf numFmtId="0" fontId="0" fillId="7" borderId="10" xfId="0" applyFill="1" applyBorder="1" applyAlignment="1">
      <alignment horizontal="center" vertical="center" wrapText="1"/>
    </xf>
    <xf numFmtId="0" fontId="0" fillId="7" borderId="5" xfId="0" quotePrefix="1" applyFill="1" applyBorder="1" applyAlignment="1">
      <alignment horizontal="center" vertical="center" wrapText="1"/>
    </xf>
    <xf numFmtId="0" fontId="0" fillId="7" borderId="5" xfId="0" applyFill="1" applyBorder="1" applyAlignment="1">
      <alignment horizontal="center" vertical="center" wrapText="1"/>
    </xf>
    <xf numFmtId="0" fontId="0" fillId="0" borderId="0" xfId="0" applyAlignment="1">
      <alignment vertical="center"/>
    </xf>
    <xf numFmtId="0" fontId="0" fillId="0" borderId="0" xfId="0" applyAlignment="1">
      <alignment horizontal="center" vertical="center"/>
    </xf>
    <xf numFmtId="0" fontId="0" fillId="7" borderId="6" xfId="0" applyFill="1" applyBorder="1" applyAlignment="1">
      <alignment horizontal="center" vertical="center" wrapText="1"/>
    </xf>
    <xf numFmtId="0" fontId="0" fillId="0" borderId="0" xfId="0" applyAlignment="1">
      <alignment vertical="center" wrapText="1"/>
    </xf>
    <xf numFmtId="166" fontId="4" fillId="3" borderId="12" xfId="2" applyNumberFormat="1" applyFont="1" applyFill="1" applyBorder="1" applyAlignment="1">
      <alignment horizontal="center" vertical="center" wrapText="1"/>
    </xf>
    <xf numFmtId="166" fontId="4" fillId="3" borderId="13" xfId="2" applyNumberFormat="1" applyFont="1" applyFill="1" applyBorder="1" applyAlignment="1">
      <alignment horizontal="center" vertical="center" wrapText="1"/>
    </xf>
    <xf numFmtId="1" fontId="3" fillId="4" borderId="13" xfId="0" applyNumberFormat="1" applyFont="1" applyFill="1" applyBorder="1" applyAlignment="1">
      <alignment horizontal="center" vertical="center" wrapText="1"/>
    </xf>
    <xf numFmtId="43" fontId="4" fillId="3" borderId="1" xfId="2" applyFont="1" applyFill="1" applyBorder="1" applyAlignment="1">
      <alignment horizontal="center" vertical="center" wrapText="1"/>
    </xf>
    <xf numFmtId="0" fontId="0" fillId="2" borderId="1" xfId="0" applyFill="1" applyBorder="1" applyAlignment="1">
      <alignment vertical="center"/>
    </xf>
    <xf numFmtId="0" fontId="0" fillId="2" borderId="1" xfId="0" applyFill="1" applyBorder="1" applyAlignment="1">
      <alignment horizontal="center" vertical="center"/>
    </xf>
    <xf numFmtId="0" fontId="0" fillId="2" borderId="3" xfId="0" applyFill="1" applyBorder="1" applyAlignment="1">
      <alignment vertical="center"/>
    </xf>
    <xf numFmtId="0" fontId="0" fillId="2" borderId="3" xfId="0" applyFill="1" applyBorder="1" applyAlignment="1">
      <alignment horizontal="center" vertical="center"/>
    </xf>
    <xf numFmtId="43" fontId="4" fillId="3" borderId="3" xfId="2" applyFont="1" applyFill="1" applyBorder="1" applyAlignment="1">
      <alignment horizontal="center" vertical="center" wrapText="1"/>
    </xf>
    <xf numFmtId="0" fontId="8" fillId="7" borderId="1" xfId="1" applyFont="1" applyFill="1" applyBorder="1" applyAlignment="1">
      <alignment horizontal="center" vertical="center" wrapText="1"/>
    </xf>
    <xf numFmtId="0" fontId="11" fillId="0" borderId="0" xfId="0" applyFont="1"/>
    <xf numFmtId="0" fontId="8" fillId="0" borderId="0" xfId="4" applyFont="1" applyAlignment="1">
      <alignment horizontal="center" vertical="center" wrapText="1"/>
    </xf>
    <xf numFmtId="0" fontId="8" fillId="0" borderId="0" xfId="4" applyFont="1"/>
    <xf numFmtId="0" fontId="11" fillId="0" borderId="0" xfId="0" applyFont="1" applyAlignment="1">
      <alignment horizontal="center" vertical="center"/>
    </xf>
    <xf numFmtId="0" fontId="13" fillId="10" borderId="0" xfId="0" applyFont="1" applyFill="1" applyAlignment="1">
      <alignment horizontal="center" vertical="center"/>
    </xf>
    <xf numFmtId="0" fontId="13" fillId="10" borderId="0" xfId="4" applyFont="1" applyFill="1" applyAlignment="1">
      <alignment horizontal="center" vertical="center"/>
    </xf>
    <xf numFmtId="0" fontId="13" fillId="10" borderId="0" xfId="4" applyFont="1" applyFill="1"/>
    <xf numFmtId="0" fontId="14" fillId="11" borderId="0" xfId="4" applyFont="1" applyFill="1" applyAlignment="1">
      <alignment horizontal="center" vertical="center"/>
    </xf>
    <xf numFmtId="0" fontId="5" fillId="8" borderId="1" xfId="1" applyFont="1" applyFill="1" applyBorder="1" applyAlignment="1">
      <alignment horizontal="center" wrapText="1"/>
    </xf>
    <xf numFmtId="0" fontId="5" fillId="8" borderId="10" xfId="1" applyFont="1" applyFill="1" applyBorder="1" applyAlignment="1">
      <alignment horizontal="center" wrapText="1"/>
    </xf>
    <xf numFmtId="0" fontId="11" fillId="0" borderId="0" xfId="0" applyFont="1" applyAlignment="1">
      <alignment horizontal="center"/>
    </xf>
    <xf numFmtId="0" fontId="13" fillId="12" borderId="0" xfId="4" applyFont="1" applyFill="1" applyAlignment="1">
      <alignment horizontal="center" vertical="center"/>
    </xf>
    <xf numFmtId="0" fontId="9" fillId="0" borderId="0" xfId="0" applyFont="1" applyAlignment="1">
      <alignment horizontal="left" vertical="center" wrapText="1"/>
    </xf>
    <xf numFmtId="0" fontId="5" fillId="8" borderId="28" xfId="1" applyFont="1" applyFill="1" applyBorder="1" applyAlignment="1">
      <alignment horizontal="center" wrapText="1"/>
    </xf>
    <xf numFmtId="0" fontId="8" fillId="7" borderId="10" xfId="1" applyFont="1" applyFill="1" applyBorder="1" applyAlignment="1">
      <alignment horizontal="center" vertical="center" wrapText="1"/>
    </xf>
    <xf numFmtId="0" fontId="8" fillId="7" borderId="28" xfId="1" applyFont="1" applyFill="1" applyBorder="1" applyAlignment="1">
      <alignment horizontal="center" vertical="center" wrapText="1"/>
    </xf>
    <xf numFmtId="0" fontId="16" fillId="0" borderId="0" xfId="5"/>
    <xf numFmtId="0" fontId="16" fillId="0" borderId="6" xfId="5" applyBorder="1" applyAlignment="1">
      <alignment horizontal="center" vertical="center"/>
    </xf>
    <xf numFmtId="0" fontId="16" fillId="0" borderId="32" xfId="5" applyBorder="1" applyAlignment="1">
      <alignment horizontal="centerContinuous" vertical="center"/>
    </xf>
    <xf numFmtId="0" fontId="16" fillId="0" borderId="33" xfId="5" applyBorder="1" applyAlignment="1">
      <alignment horizontal="centerContinuous" vertical="center"/>
    </xf>
    <xf numFmtId="0" fontId="16" fillId="0" borderId="9" xfId="5" applyBorder="1" applyAlignment="1">
      <alignment horizontal="center" vertical="center"/>
    </xf>
    <xf numFmtId="1" fontId="16" fillId="13" borderId="1" xfId="5" applyNumberFormat="1" applyFill="1" applyBorder="1" applyAlignment="1">
      <alignment horizontal="center" vertical="center"/>
    </xf>
    <xf numFmtId="0" fontId="16" fillId="0" borderId="1" xfId="5" applyBorder="1" applyAlignment="1">
      <alignment horizontal="center" vertical="center"/>
    </xf>
    <xf numFmtId="0" fontId="16" fillId="0" borderId="10" xfId="5" applyBorder="1" applyAlignment="1">
      <alignment horizontal="center" vertical="center"/>
    </xf>
    <xf numFmtId="0" fontId="16" fillId="0" borderId="1" xfId="5" applyBorder="1" applyAlignment="1">
      <alignment horizontal="right" vertical="center"/>
    </xf>
    <xf numFmtId="0" fontId="16" fillId="0" borderId="28" xfId="5" applyBorder="1" applyAlignment="1">
      <alignment horizontal="centerContinuous" vertical="center"/>
    </xf>
    <xf numFmtId="0" fontId="16" fillId="0" borderId="21" xfId="5" applyBorder="1" applyAlignment="1">
      <alignment horizontal="centerContinuous" vertical="center"/>
    </xf>
    <xf numFmtId="0" fontId="16" fillId="0" borderId="34" xfId="5" applyBorder="1" applyAlignment="1">
      <alignment horizontal="center" vertical="center" wrapText="1"/>
    </xf>
    <xf numFmtId="0" fontId="16" fillId="0" borderId="35" xfId="5" applyBorder="1" applyAlignment="1">
      <alignment horizontal="center" vertical="center"/>
    </xf>
    <xf numFmtId="0" fontId="16" fillId="0" borderId="36" xfId="5" applyBorder="1" applyAlignment="1">
      <alignment horizontal="center" vertical="center"/>
    </xf>
    <xf numFmtId="0" fontId="16" fillId="0" borderId="34" xfId="5" applyBorder="1" applyAlignment="1">
      <alignment horizontal="center" vertical="center"/>
    </xf>
    <xf numFmtId="0" fontId="16" fillId="0" borderId="11" xfId="5" applyBorder="1" applyAlignment="1">
      <alignment horizontal="center" vertical="center"/>
    </xf>
    <xf numFmtId="164" fontId="17" fillId="0" borderId="12" xfId="5" applyNumberFormat="1" applyFont="1" applyBorder="1" applyAlignment="1">
      <alignment horizontal="center" vertical="center"/>
    </xf>
    <xf numFmtId="164" fontId="17" fillId="0" borderId="13" xfId="5" applyNumberFormat="1" applyFont="1" applyBorder="1" applyAlignment="1">
      <alignment horizontal="center" vertical="center"/>
    </xf>
    <xf numFmtId="164" fontId="17" fillId="0" borderId="11" xfId="5" applyNumberFormat="1" applyFont="1" applyBorder="1" applyAlignment="1">
      <alignment horizontal="center" vertical="center"/>
    </xf>
    <xf numFmtId="0" fontId="18" fillId="0" borderId="0" xfId="5" applyFont="1"/>
    <xf numFmtId="1" fontId="16" fillId="13" borderId="19" xfId="5" applyNumberFormat="1" applyFill="1" applyBorder="1" applyAlignment="1">
      <alignment horizontal="center" vertical="center"/>
    </xf>
    <xf numFmtId="0" fontId="16" fillId="0" borderId="4" xfId="5" applyBorder="1" applyAlignment="1">
      <alignment horizontal="center" vertical="center"/>
    </xf>
    <xf numFmtId="1" fontId="16" fillId="13" borderId="5" xfId="5" applyNumberFormat="1" applyFill="1" applyBorder="1" applyAlignment="1">
      <alignment horizontal="center" vertical="center"/>
    </xf>
    <xf numFmtId="1" fontId="16" fillId="13" borderId="37" xfId="5" applyNumberFormat="1" applyFill="1" applyBorder="1" applyAlignment="1">
      <alignment horizontal="center" vertical="center"/>
    </xf>
    <xf numFmtId="1" fontId="19" fillId="14" borderId="1" xfId="6" applyNumberFormat="1" applyFont="1" applyFill="1" applyBorder="1" applyAlignment="1" applyProtection="1">
      <alignment horizontal="center" vertical="center"/>
      <protection locked="0"/>
    </xf>
    <xf numFmtId="164" fontId="19" fillId="14" borderId="1" xfId="5" applyNumberFormat="1" applyFont="1" applyFill="1" applyBorder="1" applyAlignment="1">
      <alignment horizontal="center" vertical="center"/>
    </xf>
    <xf numFmtId="164" fontId="19" fillId="14" borderId="19" xfId="5" applyNumberFormat="1" applyFont="1" applyFill="1" applyBorder="1" applyAlignment="1">
      <alignment horizontal="center" vertical="center"/>
    </xf>
    <xf numFmtId="164" fontId="19" fillId="14" borderId="9" xfId="5" applyNumberFormat="1" applyFont="1" applyFill="1" applyBorder="1" applyAlignment="1">
      <alignment horizontal="center" vertical="center"/>
    </xf>
    <xf numFmtId="164" fontId="19" fillId="14" borderId="10" xfId="5" applyNumberFormat="1" applyFont="1" applyFill="1" applyBorder="1" applyAlignment="1">
      <alignment horizontal="center" vertical="center"/>
    </xf>
    <xf numFmtId="164" fontId="19" fillId="14" borderId="38" xfId="5" applyNumberFormat="1" applyFont="1" applyFill="1" applyBorder="1" applyAlignment="1">
      <alignment horizontal="center"/>
    </xf>
    <xf numFmtId="164" fontId="19" fillId="14" borderId="39" xfId="5" applyNumberFormat="1" applyFont="1" applyFill="1" applyBorder="1" applyAlignment="1">
      <alignment horizontal="center"/>
    </xf>
    <xf numFmtId="164" fontId="19" fillId="14" borderId="34" xfId="5" applyNumberFormat="1" applyFont="1" applyFill="1" applyBorder="1" applyAlignment="1">
      <alignment horizontal="center"/>
    </xf>
    <xf numFmtId="164" fontId="19" fillId="14" borderId="40" xfId="5" applyNumberFormat="1" applyFont="1" applyFill="1" applyBorder="1" applyAlignment="1">
      <alignment horizontal="center"/>
    </xf>
    <xf numFmtId="164" fontId="19" fillId="14" borderId="41" xfId="5" applyNumberFormat="1" applyFont="1" applyFill="1" applyBorder="1" applyAlignment="1">
      <alignment horizontal="center" vertical="center"/>
    </xf>
    <xf numFmtId="164" fontId="19" fillId="14" borderId="42" xfId="5" applyNumberFormat="1" applyFont="1" applyFill="1" applyBorder="1" applyAlignment="1">
      <alignment horizontal="center" vertical="center"/>
    </xf>
    <xf numFmtId="164" fontId="19" fillId="14" borderId="35" xfId="5" applyNumberFormat="1" applyFont="1" applyFill="1" applyBorder="1" applyAlignment="1">
      <alignment horizontal="center" vertical="center"/>
    </xf>
    <xf numFmtId="164" fontId="19" fillId="14" borderId="43" xfId="5" applyNumberFormat="1" applyFont="1" applyFill="1" applyBorder="1" applyAlignment="1">
      <alignment horizontal="center" vertical="center"/>
    </xf>
    <xf numFmtId="164" fontId="19" fillId="14" borderId="44" xfId="5" applyNumberFormat="1" applyFont="1" applyFill="1" applyBorder="1" applyAlignment="1">
      <alignment horizontal="center" vertical="center"/>
    </xf>
    <xf numFmtId="164" fontId="19" fillId="14" borderId="45" xfId="5" applyNumberFormat="1" applyFont="1" applyFill="1" applyBorder="1" applyAlignment="1">
      <alignment horizontal="center" vertical="center"/>
    </xf>
    <xf numFmtId="164" fontId="19" fillId="14" borderId="36" xfId="5" applyNumberFormat="1" applyFont="1" applyFill="1" applyBorder="1" applyAlignment="1">
      <alignment horizontal="center" vertical="center"/>
    </xf>
    <xf numFmtId="164" fontId="19" fillId="14" borderId="46" xfId="5" applyNumberFormat="1" applyFont="1" applyFill="1" applyBorder="1" applyAlignment="1">
      <alignment horizontal="center" vertical="center"/>
    </xf>
    <xf numFmtId="164" fontId="19" fillId="14" borderId="38" xfId="5" applyNumberFormat="1" applyFont="1" applyFill="1" applyBorder="1" applyAlignment="1">
      <alignment horizontal="center" vertical="center"/>
    </xf>
    <xf numFmtId="164" fontId="19" fillId="14" borderId="39" xfId="5" applyNumberFormat="1" applyFont="1" applyFill="1" applyBorder="1" applyAlignment="1">
      <alignment horizontal="center" vertical="center"/>
    </xf>
    <xf numFmtId="164" fontId="19" fillId="14" borderId="34" xfId="5" applyNumberFormat="1" applyFont="1" applyFill="1" applyBorder="1" applyAlignment="1">
      <alignment horizontal="center" vertical="center"/>
    </xf>
    <xf numFmtId="164" fontId="19" fillId="14" borderId="40" xfId="5" applyNumberFormat="1" applyFont="1" applyFill="1" applyBorder="1" applyAlignment="1">
      <alignment horizontal="center" vertical="center"/>
    </xf>
    <xf numFmtId="0" fontId="5" fillId="8" borderId="28" xfId="1" applyFont="1" applyFill="1" applyBorder="1" applyAlignment="1">
      <alignment horizontal="center" vertical="center" wrapText="1"/>
    </xf>
    <xf numFmtId="0" fontId="5" fillId="8" borderId="1" xfId="1" applyFont="1" applyFill="1" applyBorder="1" applyAlignment="1">
      <alignment horizontal="center" vertical="center" wrapText="1"/>
    </xf>
    <xf numFmtId="0" fontId="5" fillId="8" borderId="10" xfId="1" applyFont="1" applyFill="1" applyBorder="1" applyAlignment="1">
      <alignment horizontal="center" vertical="center" wrapText="1"/>
    </xf>
    <xf numFmtId="164" fontId="6" fillId="6" borderId="59" xfId="3" applyNumberFormat="1" applyFont="1" applyFill="1" applyBorder="1" applyAlignment="1">
      <alignment horizontal="center" vertical="center" wrapText="1"/>
    </xf>
    <xf numFmtId="164" fontId="6" fillId="6" borderId="60" xfId="3" applyNumberFormat="1" applyFont="1" applyFill="1" applyBorder="1" applyAlignment="1">
      <alignment horizontal="center" vertical="center" wrapText="1"/>
    </xf>
    <xf numFmtId="164" fontId="6" fillId="6" borderId="14" xfId="3" applyNumberFormat="1" applyFont="1" applyFill="1" applyBorder="1" applyAlignment="1">
      <alignment horizontal="center" vertical="center" wrapText="1"/>
    </xf>
    <xf numFmtId="0" fontId="0" fillId="7" borderId="4" xfId="0" applyFill="1" applyBorder="1" applyAlignment="1">
      <alignment horizontal="center" vertical="center" wrapText="1"/>
    </xf>
    <xf numFmtId="0" fontId="0" fillId="0" borderId="0" xfId="0" applyAlignment="1">
      <alignment horizontal="right" vertical="center"/>
    </xf>
    <xf numFmtId="164" fontId="0" fillId="0" borderId="0" xfId="0" applyNumberFormat="1" applyAlignment="1">
      <alignment vertical="center"/>
    </xf>
    <xf numFmtId="1" fontId="0" fillId="0" borderId="0" xfId="0" applyNumberFormat="1" applyAlignment="1">
      <alignment vertical="center"/>
    </xf>
    <xf numFmtId="167" fontId="4" fillId="15" borderId="12" xfId="2" applyNumberFormat="1" applyFont="1" applyFill="1" applyBorder="1" applyAlignment="1">
      <alignment horizontal="center" vertical="center" wrapText="1"/>
    </xf>
    <xf numFmtId="0" fontId="5" fillId="5" borderId="22" xfId="3" applyFont="1" applyFill="1" applyBorder="1" applyAlignment="1">
      <alignment horizontal="center" vertical="center" wrapText="1"/>
    </xf>
    <xf numFmtId="0" fontId="0" fillId="0" borderId="0" xfId="0" applyAlignment="1">
      <alignment horizontal="center" vertical="center" wrapText="1"/>
    </xf>
    <xf numFmtId="166" fontId="4" fillId="0" borderId="0" xfId="2" applyNumberFormat="1" applyFont="1" applyFill="1" applyBorder="1" applyAlignment="1">
      <alignment horizontal="center" vertical="center" wrapText="1"/>
    </xf>
    <xf numFmtId="1" fontId="3" fillId="0" borderId="0" xfId="0" applyNumberFormat="1" applyFont="1" applyAlignment="1">
      <alignment horizontal="center" vertical="center" wrapText="1"/>
    </xf>
    <xf numFmtId="0" fontId="3" fillId="0" borderId="0" xfId="0" applyFont="1" applyAlignment="1">
      <alignment horizontal="center" vertical="center" wrapText="1"/>
    </xf>
    <xf numFmtId="3" fontId="0" fillId="2" borderId="1" xfId="0" applyNumberFormat="1" applyFill="1" applyBorder="1" applyAlignment="1">
      <alignment horizontal="center" vertical="center"/>
    </xf>
    <xf numFmtId="0" fontId="0" fillId="2" borderId="9" xfId="0" applyFill="1" applyBorder="1" applyAlignment="1">
      <alignment horizontal="center" vertical="center"/>
    </xf>
    <xf numFmtId="166" fontId="4" fillId="3" borderId="10" xfId="2" applyNumberFormat="1" applyFont="1" applyFill="1" applyBorder="1" applyAlignment="1">
      <alignment horizontal="center" vertical="center" wrapText="1"/>
    </xf>
    <xf numFmtId="166" fontId="4" fillId="3" borderId="61" xfId="2" applyNumberFormat="1" applyFont="1" applyFill="1" applyBorder="1" applyAlignment="1">
      <alignment horizontal="center" vertical="center" wrapText="1"/>
    </xf>
    <xf numFmtId="166" fontId="4" fillId="3" borderId="11" xfId="2" applyNumberFormat="1" applyFont="1" applyFill="1" applyBorder="1" applyAlignment="1">
      <alignment horizontal="center" vertical="center" wrapText="1"/>
    </xf>
    <xf numFmtId="0" fontId="5" fillId="5" borderId="1" xfId="3" applyFont="1" applyFill="1" applyBorder="1" applyAlignment="1">
      <alignment horizontal="center" vertical="center" wrapText="1"/>
    </xf>
    <xf numFmtId="0" fontId="0" fillId="7" borderId="48" xfId="0" applyFill="1" applyBorder="1" applyAlignment="1">
      <alignment horizontal="center" vertical="center" wrapText="1"/>
    </xf>
    <xf numFmtId="0" fontId="3" fillId="4" borderId="68" xfId="0" applyFont="1" applyFill="1" applyBorder="1" applyAlignment="1">
      <alignment horizontal="center" vertical="center" wrapText="1"/>
    </xf>
    <xf numFmtId="0" fontId="3" fillId="4" borderId="59"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0" fillId="7" borderId="22" xfId="0" applyFill="1" applyBorder="1" applyAlignment="1">
      <alignment horizontal="center" vertical="center" wrapText="1"/>
    </xf>
    <xf numFmtId="0" fontId="0" fillId="7" borderId="24" xfId="0" applyFill="1" applyBorder="1" applyAlignment="1">
      <alignment horizontal="center" vertical="center" wrapText="1"/>
    </xf>
    <xf numFmtId="1" fontId="4" fillId="2" borderId="1" xfId="3" applyNumberFormat="1" applyFont="1" applyFill="1" applyBorder="1" applyAlignment="1">
      <alignment horizontal="center" vertical="center" wrapText="1"/>
    </xf>
    <xf numFmtId="0" fontId="0" fillId="2" borderId="59" xfId="0" applyFill="1" applyBorder="1" applyAlignment="1">
      <alignment horizontal="center" vertical="center"/>
    </xf>
    <xf numFmtId="0" fontId="0" fillId="2" borderId="60" xfId="0" applyFill="1" applyBorder="1" applyAlignment="1">
      <alignment horizontal="center" vertical="center"/>
    </xf>
    <xf numFmtId="3" fontId="0" fillId="2" borderId="60" xfId="0" applyNumberFormat="1" applyFill="1" applyBorder="1" applyAlignment="1">
      <alignment horizontal="center" vertical="center"/>
    </xf>
    <xf numFmtId="168" fontId="4" fillId="3" borderId="13" xfId="2" applyNumberFormat="1" applyFont="1" applyFill="1" applyBorder="1" applyAlignment="1">
      <alignment horizontal="center" vertical="center" wrapText="1"/>
    </xf>
    <xf numFmtId="0" fontId="0" fillId="0" borderId="0" xfId="0" quotePrefix="1" applyAlignment="1">
      <alignment horizontal="center" vertical="center" wrapText="1"/>
    </xf>
    <xf numFmtId="0" fontId="15" fillId="0" borderId="0" xfId="0" applyFont="1" applyAlignment="1">
      <alignment vertical="center" wrapText="1"/>
    </xf>
    <xf numFmtId="0" fontId="0" fillId="0" borderId="0" xfId="0" applyAlignment="1">
      <alignment horizontal="right" vertical="center" wrapText="1"/>
    </xf>
    <xf numFmtId="0" fontId="0" fillId="0" borderId="0" xfId="0" applyAlignment="1">
      <alignment horizontal="right" wrapText="1"/>
    </xf>
    <xf numFmtId="0" fontId="0" fillId="7" borderId="3" xfId="0" applyFill="1" applyBorder="1" applyAlignment="1">
      <alignment horizontal="center" vertical="center" wrapText="1"/>
    </xf>
    <xf numFmtId="0" fontId="7" fillId="7" borderId="6" xfId="0" applyFont="1" applyFill="1" applyBorder="1" applyAlignment="1">
      <alignment horizontal="center" vertical="center" wrapText="1"/>
    </xf>
    <xf numFmtId="168" fontId="4" fillId="3" borderId="10" xfId="2" applyNumberFormat="1" applyFont="1" applyFill="1" applyBorder="1" applyAlignment="1">
      <alignment horizontal="center" vertical="center" wrapText="1"/>
    </xf>
    <xf numFmtId="169" fontId="4" fillId="15" borderId="13" xfId="2" applyNumberFormat="1" applyFont="1" applyFill="1" applyBorder="1" applyAlignment="1">
      <alignment horizontal="center" vertical="center" wrapText="1"/>
    </xf>
    <xf numFmtId="0" fontId="0" fillId="0" borderId="7" xfId="0" applyBorder="1" applyAlignment="1">
      <alignment vertical="center"/>
    </xf>
    <xf numFmtId="0" fontId="0" fillId="0" borderId="29" xfId="0" applyBorder="1" applyAlignment="1">
      <alignment vertical="center"/>
    </xf>
    <xf numFmtId="0" fontId="7" fillId="7" borderId="33" xfId="0" applyFont="1" applyFill="1" applyBorder="1" applyAlignment="1">
      <alignment horizontal="center" vertical="center" wrapText="1"/>
    </xf>
    <xf numFmtId="0" fontId="8" fillId="7" borderId="16" xfId="1" applyFont="1" applyFill="1" applyBorder="1" applyAlignment="1">
      <alignment vertical="center" wrapText="1"/>
    </xf>
    <xf numFmtId="0" fontId="8" fillId="7" borderId="16" xfId="1" applyFont="1" applyFill="1" applyBorder="1" applyAlignment="1">
      <alignment horizontal="center" vertical="center" wrapText="1"/>
    </xf>
    <xf numFmtId="0" fontId="7" fillId="7" borderId="33" xfId="0" applyFont="1" applyFill="1" applyBorder="1" applyAlignment="1">
      <alignment horizontal="right" vertical="center" wrapText="1"/>
    </xf>
    <xf numFmtId="0" fontId="7" fillId="7" borderId="72" xfId="0" applyFont="1" applyFill="1" applyBorder="1" applyAlignment="1">
      <alignment horizontal="right" vertical="center" wrapText="1"/>
    </xf>
    <xf numFmtId="0" fontId="0" fillId="7" borderId="72" xfId="0" applyFill="1" applyBorder="1" applyAlignment="1">
      <alignment horizontal="right" vertical="center" wrapText="1"/>
    </xf>
    <xf numFmtId="0" fontId="0" fillId="7" borderId="17" xfId="0" applyFill="1" applyBorder="1" applyAlignment="1">
      <alignment horizontal="right" vertical="center" wrapText="1"/>
    </xf>
    <xf numFmtId="0" fontId="8" fillId="0" borderId="0" xfId="1" applyFont="1" applyAlignment="1">
      <alignment horizontal="right" vertical="center" wrapText="1"/>
    </xf>
    <xf numFmtId="0" fontId="0" fillId="0" borderId="0" xfId="0" applyAlignment="1">
      <alignment horizontal="right"/>
    </xf>
    <xf numFmtId="168" fontId="4" fillId="3" borderId="21" xfId="2" applyNumberFormat="1" applyFont="1" applyFill="1" applyBorder="1" applyAlignment="1">
      <alignment horizontal="right" vertical="center" wrapText="1"/>
    </xf>
    <xf numFmtId="168" fontId="4" fillId="3" borderId="52" xfId="2" applyNumberFormat="1" applyFont="1" applyFill="1" applyBorder="1" applyAlignment="1">
      <alignment horizontal="right" vertical="center" wrapText="1"/>
    </xf>
    <xf numFmtId="0" fontId="0" fillId="7" borderId="33" xfId="0" applyFill="1" applyBorder="1" applyAlignment="1">
      <alignment horizontal="right" vertical="center" wrapText="1"/>
    </xf>
    <xf numFmtId="168" fontId="4" fillId="3" borderId="20" xfId="2" applyNumberFormat="1" applyFont="1" applyFill="1" applyBorder="1" applyAlignment="1">
      <alignment horizontal="right" vertical="center" wrapText="1"/>
    </xf>
    <xf numFmtId="168" fontId="4" fillId="3" borderId="73" xfId="2" applyNumberFormat="1" applyFont="1" applyFill="1" applyBorder="1" applyAlignment="1">
      <alignment horizontal="right" vertical="center" wrapText="1"/>
    </xf>
    <xf numFmtId="0" fontId="15" fillId="0" borderId="0" xfId="0" applyFont="1" applyAlignment="1">
      <alignment horizontal="right" vertical="center" wrapText="1"/>
    </xf>
    <xf numFmtId="0" fontId="5" fillId="0" borderId="0" xfId="3" applyFont="1" applyAlignment="1">
      <alignment vertical="center" wrapText="1"/>
    </xf>
    <xf numFmtId="165" fontId="6" fillId="0" borderId="0" xfId="3" applyNumberFormat="1" applyFont="1" applyAlignment="1">
      <alignment vertical="center" wrapText="1"/>
    </xf>
    <xf numFmtId="0" fontId="7" fillId="0" borderId="0" xfId="0" applyFont="1" applyAlignment="1">
      <alignment vertical="center" wrapText="1"/>
    </xf>
    <xf numFmtId="0" fontId="0" fillId="2" borderId="11" xfId="0" applyFill="1" applyBorder="1" applyAlignment="1">
      <alignment horizontal="center" vertical="center"/>
    </xf>
    <xf numFmtId="0" fontId="5" fillId="5" borderId="12" xfId="3" applyFont="1" applyFill="1" applyBorder="1" applyAlignment="1">
      <alignment horizontal="center" vertical="center" wrapText="1"/>
    </xf>
    <xf numFmtId="3" fontId="0" fillId="2" borderId="12" xfId="0" applyNumberFormat="1" applyFill="1" applyBorder="1" applyAlignment="1">
      <alignment horizontal="center" vertical="center"/>
    </xf>
    <xf numFmtId="0" fontId="0" fillId="7" borderId="69" xfId="0" applyFill="1" applyBorder="1" applyAlignment="1">
      <alignment horizontal="center" vertical="center" wrapText="1"/>
    </xf>
    <xf numFmtId="0" fontId="0" fillId="7" borderId="8" xfId="0" applyFill="1" applyBorder="1" applyAlignment="1">
      <alignment horizontal="center" vertical="center" wrapText="1"/>
    </xf>
    <xf numFmtId="0" fontId="31" fillId="7" borderId="74" xfId="0" applyFont="1" applyFill="1" applyBorder="1" applyAlignment="1">
      <alignment horizontal="right" vertical="center" wrapText="1"/>
    </xf>
    <xf numFmtId="164" fontId="32" fillId="6" borderId="75" xfId="3" applyNumberFormat="1" applyFont="1" applyFill="1" applyBorder="1" applyAlignment="1">
      <alignment horizontal="center" vertical="center" wrapText="1"/>
    </xf>
    <xf numFmtId="166" fontId="4" fillId="3" borderId="71" xfId="2" applyNumberFormat="1" applyFont="1" applyFill="1" applyBorder="1" applyAlignment="1">
      <alignment horizontal="center" vertical="center" wrapText="1"/>
    </xf>
    <xf numFmtId="166" fontId="4" fillId="3" borderId="49" xfId="2" applyNumberFormat="1" applyFont="1" applyFill="1" applyBorder="1" applyAlignment="1">
      <alignment horizontal="center" vertical="center" wrapText="1"/>
    </xf>
    <xf numFmtId="0" fontId="5" fillId="5" borderId="60" xfId="3" applyFont="1" applyFill="1" applyBorder="1" applyAlignment="1">
      <alignment horizontal="center" vertical="center" wrapText="1"/>
    </xf>
    <xf numFmtId="0" fontId="24" fillId="12" borderId="0" xfId="1" applyFont="1" applyFill="1" applyAlignment="1">
      <alignment horizontal="left" vertical="center" wrapText="1"/>
    </xf>
    <xf numFmtId="0" fontId="20" fillId="7" borderId="29" xfId="1" applyFont="1" applyFill="1" applyBorder="1" applyAlignment="1">
      <alignment horizontal="left" vertical="center" wrapText="1"/>
    </xf>
    <xf numFmtId="0" fontId="20" fillId="7" borderId="30" xfId="1" applyFont="1" applyFill="1" applyBorder="1" applyAlignment="1">
      <alignment horizontal="left" vertical="center" wrapText="1"/>
    </xf>
    <xf numFmtId="0" fontId="20" fillId="7" borderId="31" xfId="1" applyFont="1" applyFill="1" applyBorder="1" applyAlignment="1">
      <alignment horizontal="left" vertical="center" wrapText="1"/>
    </xf>
    <xf numFmtId="0" fontId="20" fillId="7" borderId="7" xfId="1" applyFont="1" applyFill="1" applyBorder="1" applyAlignment="1">
      <alignment horizontal="left" vertical="center" wrapText="1"/>
    </xf>
    <xf numFmtId="0" fontId="20" fillId="7" borderId="0" xfId="1" applyFont="1" applyFill="1" applyAlignment="1">
      <alignment horizontal="left" vertical="center" wrapText="1"/>
    </xf>
    <xf numFmtId="0" fontId="20" fillId="7" borderId="53" xfId="1" applyFont="1" applyFill="1" applyBorder="1" applyAlignment="1">
      <alignment horizontal="left" vertical="center" wrapText="1"/>
    </xf>
    <xf numFmtId="0" fontId="20" fillId="7" borderId="54" xfId="1" applyFont="1" applyFill="1" applyBorder="1" applyAlignment="1">
      <alignment horizontal="left" vertical="center" wrapText="1"/>
    </xf>
    <xf numFmtId="0" fontId="20" fillId="7" borderId="55" xfId="1" applyFont="1" applyFill="1" applyBorder="1" applyAlignment="1">
      <alignment horizontal="left" vertical="center" wrapText="1"/>
    </xf>
    <xf numFmtId="0" fontId="20" fillId="7" borderId="49" xfId="1" applyFont="1" applyFill="1" applyBorder="1" applyAlignment="1">
      <alignment horizontal="left" vertical="center" wrapText="1"/>
    </xf>
    <xf numFmtId="0" fontId="21" fillId="7" borderId="29" xfId="1" applyFont="1" applyFill="1" applyBorder="1" applyAlignment="1">
      <alignment horizontal="left" vertical="top" wrapText="1"/>
    </xf>
    <xf numFmtId="0" fontId="21" fillId="7" borderId="30" xfId="1" applyFont="1" applyFill="1" applyBorder="1" applyAlignment="1">
      <alignment horizontal="left" vertical="top" wrapText="1"/>
    </xf>
    <xf numFmtId="0" fontId="21" fillId="7" borderId="31" xfId="1" applyFont="1" applyFill="1" applyBorder="1" applyAlignment="1">
      <alignment horizontal="left" vertical="top" wrapText="1"/>
    </xf>
    <xf numFmtId="0" fontId="21" fillId="7" borderId="7" xfId="1" applyFont="1" applyFill="1" applyBorder="1" applyAlignment="1">
      <alignment horizontal="left" vertical="top" wrapText="1"/>
    </xf>
    <xf numFmtId="0" fontId="21" fillId="7" borderId="0" xfId="1" applyFont="1" applyFill="1" applyAlignment="1">
      <alignment horizontal="left" vertical="top" wrapText="1"/>
    </xf>
    <xf numFmtId="0" fontId="21" fillId="7" borderId="53" xfId="1" applyFont="1" applyFill="1" applyBorder="1" applyAlignment="1">
      <alignment horizontal="left" vertical="top" wrapText="1"/>
    </xf>
    <xf numFmtId="0" fontId="21" fillId="7" borderId="54" xfId="1" applyFont="1" applyFill="1" applyBorder="1" applyAlignment="1">
      <alignment horizontal="left" vertical="top" wrapText="1"/>
    </xf>
    <xf numFmtId="0" fontId="21" fillId="7" borderId="55" xfId="1" applyFont="1" applyFill="1" applyBorder="1" applyAlignment="1">
      <alignment horizontal="left" vertical="top" wrapText="1"/>
    </xf>
    <xf numFmtId="0" fontId="21" fillId="7" borderId="49" xfId="1" applyFont="1" applyFill="1" applyBorder="1" applyAlignment="1">
      <alignment horizontal="left" vertical="top" wrapText="1"/>
    </xf>
    <xf numFmtId="0" fontId="8" fillId="7" borderId="28" xfId="1" applyFont="1" applyFill="1" applyBorder="1" applyAlignment="1">
      <alignment horizontal="right" vertical="center" wrapText="1"/>
    </xf>
    <xf numFmtId="0" fontId="8" fillId="7" borderId="21" xfId="1" applyFont="1" applyFill="1" applyBorder="1" applyAlignment="1">
      <alignment horizontal="right" vertical="center" wrapText="1"/>
    </xf>
    <xf numFmtId="0" fontId="8" fillId="7" borderId="51" xfId="1" applyFont="1" applyFill="1" applyBorder="1" applyAlignment="1">
      <alignment horizontal="right" vertical="center" wrapText="1"/>
    </xf>
    <xf numFmtId="0" fontId="8" fillId="7" borderId="52" xfId="1" applyFont="1" applyFill="1" applyBorder="1" applyAlignment="1">
      <alignment horizontal="right" vertical="center" wrapText="1"/>
    </xf>
    <xf numFmtId="0" fontId="9" fillId="9" borderId="0" xfId="0" applyFont="1" applyFill="1" applyAlignment="1">
      <alignment horizontal="left" vertical="center" wrapText="1"/>
    </xf>
    <xf numFmtId="0" fontId="15" fillId="9" borderId="32" xfId="0" applyFont="1" applyFill="1" applyBorder="1" applyAlignment="1">
      <alignment horizontal="center" vertical="center" wrapText="1"/>
    </xf>
    <xf numFmtId="0" fontId="15" fillId="9" borderId="47" xfId="0" applyFont="1" applyFill="1" applyBorder="1" applyAlignment="1">
      <alignment horizontal="center" vertical="center" wrapText="1"/>
    </xf>
    <xf numFmtId="0" fontId="15" fillId="9" borderId="48" xfId="0" applyFont="1" applyFill="1" applyBorder="1" applyAlignment="1">
      <alignment horizontal="center" vertical="center" wrapText="1"/>
    </xf>
    <xf numFmtId="0" fontId="15" fillId="9" borderId="0" xfId="0" applyFont="1" applyFill="1" applyAlignment="1">
      <alignment horizontal="center" vertical="center" wrapText="1"/>
    </xf>
    <xf numFmtId="0" fontId="8" fillId="7" borderId="28" xfId="1" applyFont="1" applyFill="1" applyBorder="1" applyAlignment="1">
      <alignment horizontal="center" wrapText="1"/>
    </xf>
    <xf numFmtId="0" fontId="8" fillId="7" borderId="20" xfId="1" applyFont="1" applyFill="1" applyBorder="1" applyAlignment="1">
      <alignment horizontal="center" wrapText="1"/>
    </xf>
    <xf numFmtId="0" fontId="8" fillId="7" borderId="50" xfId="1" applyFont="1" applyFill="1" applyBorder="1" applyAlignment="1">
      <alignment horizontal="center" wrapText="1"/>
    </xf>
    <xf numFmtId="0" fontId="5" fillId="8" borderId="28" xfId="1" applyFont="1" applyFill="1" applyBorder="1" applyAlignment="1">
      <alignment horizontal="center" wrapText="1"/>
    </xf>
    <xf numFmtId="0" fontId="5" fillId="8" borderId="20" xfId="1" applyFont="1" applyFill="1" applyBorder="1" applyAlignment="1">
      <alignment horizontal="center" wrapText="1"/>
    </xf>
    <xf numFmtId="0" fontId="5" fillId="8" borderId="50" xfId="1" applyFont="1" applyFill="1" applyBorder="1" applyAlignment="1">
      <alignment horizontal="center" wrapText="1"/>
    </xf>
    <xf numFmtId="0" fontId="8" fillId="7" borderId="28" xfId="1" applyFont="1" applyFill="1" applyBorder="1" applyAlignment="1">
      <alignment horizontal="center" vertical="center" wrapText="1"/>
    </xf>
    <xf numFmtId="0" fontId="8" fillId="7" borderId="21" xfId="1" applyFont="1" applyFill="1" applyBorder="1" applyAlignment="1">
      <alignment horizontal="center" vertical="center" wrapText="1"/>
    </xf>
    <xf numFmtId="0" fontId="4" fillId="2" borderId="51" xfId="3" applyFont="1" applyFill="1" applyBorder="1" applyAlignment="1">
      <alignment horizontal="center" vertical="center" wrapText="1"/>
    </xf>
    <xf numFmtId="0" fontId="4" fillId="2" borderId="52" xfId="3" applyFont="1" applyFill="1" applyBorder="1" applyAlignment="1">
      <alignment horizontal="center" vertical="center" wrapText="1"/>
    </xf>
    <xf numFmtId="0" fontId="15" fillId="9" borderId="26" xfId="0" applyFont="1" applyFill="1" applyBorder="1" applyAlignment="1">
      <alignment horizontal="center" vertical="center" wrapText="1"/>
    </xf>
    <xf numFmtId="0" fontId="20" fillId="7" borderId="56" xfId="1" applyFont="1" applyFill="1" applyBorder="1" applyAlignment="1">
      <alignment horizontal="left" vertical="center" wrapText="1"/>
    </xf>
    <xf numFmtId="0" fontId="20" fillId="7" borderId="57" xfId="1" applyFont="1" applyFill="1" applyBorder="1" applyAlignment="1">
      <alignment horizontal="left" vertical="center" wrapText="1"/>
    </xf>
    <xf numFmtId="0" fontId="20" fillId="7" borderId="58" xfId="1" applyFont="1" applyFill="1" applyBorder="1" applyAlignment="1">
      <alignment horizontal="left" vertical="center" wrapText="1"/>
    </xf>
    <xf numFmtId="165" fontId="6" fillId="6" borderId="22" xfId="3" applyNumberFormat="1" applyFont="1" applyFill="1" applyBorder="1" applyAlignment="1">
      <alignment horizontal="center" vertical="center" wrapText="1"/>
    </xf>
    <xf numFmtId="165" fontId="6" fillId="6" borderId="23" xfId="3" applyNumberFormat="1" applyFont="1" applyFill="1" applyBorder="1" applyAlignment="1">
      <alignment horizontal="center" vertical="center" wrapText="1"/>
    </xf>
    <xf numFmtId="165" fontId="6" fillId="6" borderId="24" xfId="3" applyNumberFormat="1" applyFont="1" applyFill="1" applyBorder="1" applyAlignment="1">
      <alignment horizontal="center" vertical="center" wrapText="1"/>
    </xf>
    <xf numFmtId="165" fontId="6" fillId="6" borderId="25" xfId="3" applyNumberFormat="1" applyFont="1" applyFill="1" applyBorder="1" applyAlignment="1">
      <alignment horizontal="center" vertical="center" wrapText="1"/>
    </xf>
    <xf numFmtId="165" fontId="6" fillId="6" borderId="26" xfId="3" applyNumberFormat="1" applyFont="1" applyFill="1" applyBorder="1" applyAlignment="1">
      <alignment horizontal="center" vertical="center" wrapText="1"/>
    </xf>
    <xf numFmtId="165" fontId="6" fillId="6" borderId="27" xfId="3" applyNumberFormat="1" applyFont="1" applyFill="1" applyBorder="1" applyAlignment="1">
      <alignment horizontal="center" vertical="center" wrapText="1"/>
    </xf>
    <xf numFmtId="0" fontId="5" fillId="5" borderId="22" xfId="3" applyFont="1" applyFill="1" applyBorder="1" applyAlignment="1">
      <alignment horizontal="center" vertical="center" wrapText="1"/>
    </xf>
    <xf numFmtId="0" fontId="5" fillId="5" borderId="23" xfId="3" applyFont="1" applyFill="1" applyBorder="1" applyAlignment="1">
      <alignment horizontal="center" vertical="center" wrapText="1"/>
    </xf>
    <xf numFmtId="0" fontId="5" fillId="5" borderId="24" xfId="3" applyFont="1" applyFill="1" applyBorder="1" applyAlignment="1">
      <alignment horizontal="center" vertical="center" wrapText="1"/>
    </xf>
    <xf numFmtId="0" fontId="5" fillId="5" borderId="25" xfId="3" applyFont="1" applyFill="1" applyBorder="1" applyAlignment="1">
      <alignment horizontal="center" vertical="center" wrapText="1"/>
    </xf>
    <xf numFmtId="0" fontId="5" fillId="5" borderId="26" xfId="3" applyFont="1" applyFill="1" applyBorder="1" applyAlignment="1">
      <alignment horizontal="center" vertical="center" wrapText="1"/>
    </xf>
    <xf numFmtId="0" fontId="5" fillId="5" borderId="27" xfId="3" applyFont="1" applyFill="1" applyBorder="1" applyAlignment="1">
      <alignment horizontal="center" vertical="center" wrapText="1"/>
    </xf>
    <xf numFmtId="0" fontId="7" fillId="7" borderId="22" xfId="0" applyFont="1" applyFill="1" applyBorder="1" applyAlignment="1">
      <alignment horizontal="center" vertical="center" wrapText="1"/>
    </xf>
    <xf numFmtId="0" fontId="7" fillId="7" borderId="23" xfId="0" applyFont="1" applyFill="1" applyBorder="1" applyAlignment="1">
      <alignment horizontal="center" vertical="center" wrapText="1"/>
    </xf>
    <xf numFmtId="0" fontId="7" fillId="7" borderId="24" xfId="0" applyFont="1" applyFill="1" applyBorder="1" applyAlignment="1">
      <alignment horizontal="center" vertical="center" wrapText="1"/>
    </xf>
    <xf numFmtId="0" fontId="7" fillId="7" borderId="25" xfId="0" applyFont="1" applyFill="1" applyBorder="1" applyAlignment="1">
      <alignment horizontal="center" vertical="center" wrapText="1"/>
    </xf>
    <xf numFmtId="0" fontId="7" fillId="7" borderId="26" xfId="0" applyFont="1" applyFill="1" applyBorder="1" applyAlignment="1">
      <alignment horizontal="center" vertical="center" wrapText="1"/>
    </xf>
    <xf numFmtId="0" fontId="7" fillId="7" borderId="27" xfId="0" applyFont="1" applyFill="1" applyBorder="1" applyAlignment="1">
      <alignment horizontal="center" vertical="center" wrapText="1"/>
    </xf>
    <xf numFmtId="0" fontId="8" fillId="7" borderId="9" xfId="1" applyFont="1" applyFill="1" applyBorder="1" applyAlignment="1">
      <alignment horizontal="right" vertical="center" wrapText="1"/>
    </xf>
    <xf numFmtId="0" fontId="8" fillId="7" borderId="1" xfId="1" applyFont="1" applyFill="1" applyBorder="1" applyAlignment="1">
      <alignment horizontal="right" vertical="center" wrapText="1"/>
    </xf>
    <xf numFmtId="0" fontId="8" fillId="7" borderId="11" xfId="1" applyFont="1" applyFill="1" applyBorder="1" applyAlignment="1">
      <alignment horizontal="right" vertical="center" wrapText="1"/>
    </xf>
    <xf numFmtId="0" fontId="8" fillId="7" borderId="12" xfId="1" applyFont="1" applyFill="1" applyBorder="1" applyAlignment="1">
      <alignment horizontal="right" vertical="center" wrapText="1"/>
    </xf>
    <xf numFmtId="0" fontId="15" fillId="9" borderId="29" xfId="0" applyFont="1" applyFill="1" applyBorder="1" applyAlignment="1">
      <alignment horizontal="center" vertical="center" wrapText="1"/>
    </xf>
    <xf numFmtId="0" fontId="15" fillId="9" borderId="30" xfId="0" applyFont="1" applyFill="1" applyBorder="1" applyAlignment="1">
      <alignment horizontal="center" vertical="center" wrapText="1"/>
    </xf>
    <xf numFmtId="0" fontId="15" fillId="9" borderId="31" xfId="0" applyFont="1" applyFill="1" applyBorder="1" applyAlignment="1">
      <alignment horizontal="center" vertical="center" wrapText="1"/>
    </xf>
    <xf numFmtId="0" fontId="8" fillId="7" borderId="9" xfId="1" applyFont="1" applyFill="1" applyBorder="1" applyAlignment="1">
      <alignment horizontal="center" vertical="center" wrapText="1"/>
    </xf>
    <xf numFmtId="0" fontId="8" fillId="7" borderId="1" xfId="1" applyFont="1" applyFill="1" applyBorder="1" applyAlignment="1">
      <alignment horizontal="center" vertical="center" wrapText="1"/>
    </xf>
    <xf numFmtId="0" fontId="4" fillId="2" borderId="11" xfId="3" applyFont="1" applyFill="1" applyBorder="1" applyAlignment="1">
      <alignment horizontal="center" vertical="center" wrapText="1"/>
    </xf>
    <xf numFmtId="0" fontId="4" fillId="2" borderId="12" xfId="3" applyFont="1" applyFill="1" applyBorder="1" applyAlignment="1">
      <alignment horizontal="center" vertical="center" wrapText="1"/>
    </xf>
    <xf numFmtId="0" fontId="8" fillId="7" borderId="9" xfId="1" applyFont="1" applyFill="1" applyBorder="1" applyAlignment="1">
      <alignment horizontal="center" wrapText="1"/>
    </xf>
    <xf numFmtId="0" fontId="8" fillId="7" borderId="1" xfId="1" applyFont="1" applyFill="1" applyBorder="1" applyAlignment="1">
      <alignment horizontal="center" wrapText="1"/>
    </xf>
    <xf numFmtId="0" fontId="8" fillId="7" borderId="10" xfId="1" applyFont="1" applyFill="1" applyBorder="1" applyAlignment="1">
      <alignment horizontal="center" wrapText="1"/>
    </xf>
    <xf numFmtId="0" fontId="5" fillId="8" borderId="9" xfId="1" applyFont="1" applyFill="1" applyBorder="1" applyAlignment="1">
      <alignment horizontal="center" wrapText="1"/>
    </xf>
    <xf numFmtId="0" fontId="5" fillId="8" borderId="1" xfId="1" applyFont="1" applyFill="1" applyBorder="1" applyAlignment="1">
      <alignment horizontal="center" wrapText="1"/>
    </xf>
    <xf numFmtId="0" fontId="5" fillId="8" borderId="10" xfId="1" applyFont="1" applyFill="1" applyBorder="1" applyAlignment="1">
      <alignment horizontal="center" wrapText="1"/>
    </xf>
    <xf numFmtId="0" fontId="4" fillId="2" borderId="1" xfId="3" applyFont="1" applyFill="1" applyBorder="1" applyAlignment="1">
      <alignment horizontal="center" vertical="center" wrapText="1"/>
    </xf>
    <xf numFmtId="0" fontId="4" fillId="3" borderId="1" xfId="3" applyFont="1" applyFill="1" applyBorder="1" applyAlignment="1">
      <alignment horizontal="center" vertical="center" wrapText="1"/>
    </xf>
    <xf numFmtId="0" fontId="5" fillId="4" borderId="1" xfId="3" applyFont="1" applyFill="1" applyBorder="1" applyAlignment="1">
      <alignment horizontal="center" vertical="center" wrapText="1"/>
    </xf>
    <xf numFmtId="0" fontId="33" fillId="3" borderId="1" xfId="3" applyFont="1" applyFill="1" applyBorder="1" applyAlignment="1">
      <alignment horizontal="center" vertical="center" wrapText="1"/>
    </xf>
    <xf numFmtId="0" fontId="34" fillId="4" borderId="1" xfId="3" applyFont="1" applyFill="1" applyBorder="1" applyAlignment="1">
      <alignment horizontal="center" vertical="center" wrapText="1"/>
    </xf>
    <xf numFmtId="0" fontId="34" fillId="5" borderId="1" xfId="3" applyFont="1" applyFill="1" applyBorder="1" applyAlignment="1">
      <alignment horizontal="center" vertical="center" wrapText="1"/>
    </xf>
    <xf numFmtId="165" fontId="32" fillId="6" borderId="1" xfId="3" applyNumberFormat="1" applyFont="1" applyFill="1" applyBorder="1" applyAlignment="1">
      <alignment horizontal="center" vertical="center" wrapText="1"/>
    </xf>
    <xf numFmtId="0" fontId="35" fillId="7" borderId="1" xfId="0" applyFont="1" applyFill="1" applyBorder="1" applyAlignment="1">
      <alignment horizontal="center" vertical="center" wrapText="1"/>
    </xf>
    <xf numFmtId="0" fontId="25" fillId="7" borderId="22" xfId="0" applyFont="1" applyFill="1" applyBorder="1" applyAlignment="1">
      <alignment horizontal="left" vertical="center" wrapText="1"/>
    </xf>
    <xf numFmtId="0" fontId="36" fillId="7" borderId="23" xfId="0" applyFont="1" applyFill="1" applyBorder="1" applyAlignment="1">
      <alignment horizontal="left" vertical="center" wrapText="1"/>
    </xf>
    <xf numFmtId="0" fontId="36" fillId="7" borderId="24" xfId="0" applyFont="1" applyFill="1" applyBorder="1" applyAlignment="1">
      <alignment horizontal="left" vertical="center" wrapText="1"/>
    </xf>
    <xf numFmtId="0" fontId="36" fillId="7" borderId="66" xfId="0" applyFont="1" applyFill="1" applyBorder="1" applyAlignment="1">
      <alignment horizontal="left" vertical="center" wrapText="1"/>
    </xf>
    <xf numFmtId="0" fontId="36" fillId="7" borderId="0" xfId="0" applyFont="1" applyFill="1" applyAlignment="1">
      <alignment horizontal="left" vertical="center" wrapText="1"/>
    </xf>
    <xf numFmtId="0" fontId="36" fillId="7" borderId="70" xfId="0" applyFont="1" applyFill="1" applyBorder="1" applyAlignment="1">
      <alignment horizontal="left" vertical="center" wrapText="1"/>
    </xf>
    <xf numFmtId="0" fontId="36" fillId="7" borderId="25" xfId="0" applyFont="1" applyFill="1" applyBorder="1" applyAlignment="1">
      <alignment horizontal="left" vertical="center" wrapText="1"/>
    </xf>
    <xf numFmtId="0" fontId="36" fillId="7" borderId="26" xfId="0" applyFont="1" applyFill="1" applyBorder="1" applyAlignment="1">
      <alignment horizontal="left" vertical="center" wrapText="1"/>
    </xf>
    <xf numFmtId="0" fontId="36" fillId="7" borderId="27" xfId="0" applyFont="1" applyFill="1" applyBorder="1" applyAlignment="1">
      <alignment horizontal="left" vertical="center" wrapText="1"/>
    </xf>
    <xf numFmtId="0" fontId="3" fillId="4" borderId="19" xfId="0" applyFont="1" applyFill="1" applyBorder="1" applyAlignment="1">
      <alignment horizontal="center" vertical="center" wrapText="1"/>
    </xf>
    <xf numFmtId="0" fontId="3" fillId="4" borderId="50" xfId="0" applyFont="1" applyFill="1" applyBorder="1" applyAlignment="1">
      <alignment horizontal="center" vertical="center" wrapText="1"/>
    </xf>
    <xf numFmtId="1" fontId="3" fillId="4" borderId="19" xfId="0" applyNumberFormat="1" applyFont="1" applyFill="1" applyBorder="1" applyAlignment="1">
      <alignment horizontal="center" vertical="center" wrapText="1"/>
    </xf>
    <xf numFmtId="1" fontId="3" fillId="4" borderId="50" xfId="0" applyNumberFormat="1" applyFont="1" applyFill="1" applyBorder="1" applyAlignment="1">
      <alignment horizontal="center" vertical="center" wrapText="1"/>
    </xf>
    <xf numFmtId="0" fontId="15" fillId="9" borderId="56" xfId="0" applyFont="1" applyFill="1" applyBorder="1" applyAlignment="1">
      <alignment horizontal="center" vertical="center" wrapText="1"/>
    </xf>
    <xf numFmtId="0" fontId="15" fillId="9" borderId="57" xfId="0" applyFont="1" applyFill="1" applyBorder="1" applyAlignment="1">
      <alignment horizontal="center" vertical="center" wrapText="1"/>
    </xf>
    <xf numFmtId="0" fontId="15" fillId="9" borderId="58" xfId="0" applyFont="1" applyFill="1" applyBorder="1" applyAlignment="1">
      <alignment horizontal="center" vertical="center" wrapText="1"/>
    </xf>
    <xf numFmtId="0" fontId="33" fillId="2" borderId="1" xfId="3" applyFont="1" applyFill="1" applyBorder="1" applyAlignment="1">
      <alignment horizontal="center" vertical="center" wrapText="1"/>
    </xf>
    <xf numFmtId="0" fontId="27" fillId="7" borderId="29" xfId="0" applyFont="1" applyFill="1" applyBorder="1" applyAlignment="1">
      <alignment horizontal="left" vertical="center" wrapText="1"/>
    </xf>
    <xf numFmtId="0" fontId="27" fillId="7" borderId="30" xfId="0" applyFont="1" applyFill="1" applyBorder="1" applyAlignment="1">
      <alignment horizontal="left" vertical="center" wrapText="1"/>
    </xf>
    <xf numFmtId="0" fontId="27" fillId="7" borderId="31" xfId="0" applyFont="1" applyFill="1" applyBorder="1" applyAlignment="1">
      <alignment horizontal="left" vertical="center" wrapText="1"/>
    </xf>
    <xf numFmtId="0" fontId="27" fillId="7" borderId="7" xfId="0" applyFont="1" applyFill="1" applyBorder="1" applyAlignment="1">
      <alignment horizontal="left" vertical="center" wrapText="1"/>
    </xf>
    <xf numFmtId="0" fontId="27" fillId="7" borderId="0" xfId="0" applyFont="1" applyFill="1" applyAlignment="1">
      <alignment horizontal="left" vertical="center" wrapText="1"/>
    </xf>
    <xf numFmtId="0" fontId="27" fillId="7" borderId="53" xfId="0" applyFont="1" applyFill="1" applyBorder="1" applyAlignment="1">
      <alignment horizontal="left" vertical="center" wrapText="1"/>
    </xf>
    <xf numFmtId="0" fontId="27" fillId="7" borderId="54" xfId="0" applyFont="1" applyFill="1" applyBorder="1" applyAlignment="1">
      <alignment horizontal="left" vertical="center" wrapText="1"/>
    </xf>
    <xf numFmtId="0" fontId="27" fillId="7" borderId="55" xfId="0" applyFont="1" applyFill="1" applyBorder="1" applyAlignment="1">
      <alignment horizontal="left" vertical="center" wrapText="1"/>
    </xf>
    <xf numFmtId="0" fontId="27" fillId="7" borderId="49" xfId="0" applyFont="1" applyFill="1" applyBorder="1" applyAlignment="1">
      <alignment horizontal="left" vertical="center" wrapText="1"/>
    </xf>
    <xf numFmtId="0" fontId="5" fillId="9" borderId="62" xfId="0" applyFont="1" applyFill="1" applyBorder="1" applyAlignment="1">
      <alignment horizontal="center" vertical="center" wrapText="1"/>
    </xf>
    <xf numFmtId="0" fontId="5" fillId="9" borderId="63" xfId="0" applyFont="1" applyFill="1" applyBorder="1" applyAlignment="1">
      <alignment horizontal="center" vertical="center" wrapText="1"/>
    </xf>
    <xf numFmtId="0" fontId="5" fillId="9" borderId="65"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68" xfId="0" applyFont="1" applyFill="1" applyBorder="1" applyAlignment="1">
      <alignment horizontal="center" vertical="center" wrapText="1"/>
    </xf>
    <xf numFmtId="1" fontId="3" fillId="4" borderId="1" xfId="0" applyNumberFormat="1" applyFont="1" applyFill="1" applyBorder="1" applyAlignment="1">
      <alignment horizontal="center" vertical="center" wrapText="1"/>
    </xf>
    <xf numFmtId="1" fontId="3" fillId="4" borderId="10" xfId="0" applyNumberFormat="1"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0" fillId="7" borderId="2" xfId="0" quotePrefix="1" applyFill="1" applyBorder="1" applyAlignment="1">
      <alignment horizontal="center" vertical="center" wrapText="1"/>
    </xf>
    <xf numFmtId="0" fontId="0" fillId="7" borderId="18" xfId="0" quotePrefix="1" applyFill="1" applyBorder="1" applyAlignment="1">
      <alignment horizontal="center" vertical="center" wrapText="1"/>
    </xf>
    <xf numFmtId="0" fontId="0" fillId="0" borderId="2" xfId="0" applyBorder="1" applyAlignment="1">
      <alignment horizontal="center" vertical="center" wrapText="1"/>
    </xf>
    <xf numFmtId="0" fontId="0" fillId="0" borderId="18" xfId="0" applyBorder="1" applyAlignment="1">
      <alignment horizontal="center" vertical="center" wrapText="1"/>
    </xf>
    <xf numFmtId="0" fontId="0" fillId="7" borderId="4" xfId="0" applyFill="1" applyBorder="1" applyAlignment="1">
      <alignment horizontal="center" vertical="center" wrapText="1"/>
    </xf>
    <xf numFmtId="0" fontId="0" fillId="7" borderId="11" xfId="0" applyFill="1" applyBorder="1" applyAlignment="1">
      <alignment horizontal="center" vertical="center" wrapText="1"/>
    </xf>
    <xf numFmtId="0" fontId="0" fillId="0" borderId="5" xfId="0" applyBorder="1" applyAlignment="1">
      <alignment horizontal="center" vertical="center" wrapText="1"/>
    </xf>
    <xf numFmtId="0" fontId="0" fillId="0" borderId="12" xfId="0" applyBorder="1" applyAlignment="1">
      <alignment horizontal="center" vertical="center" wrapText="1"/>
    </xf>
    <xf numFmtId="0" fontId="0" fillId="7" borderId="5" xfId="0" quotePrefix="1" applyFill="1" applyBorder="1" applyAlignment="1">
      <alignment horizontal="center" vertical="center" wrapText="1"/>
    </xf>
    <xf numFmtId="0" fontId="0" fillId="7" borderId="12" xfId="0" quotePrefix="1" applyFill="1" applyBorder="1" applyAlignment="1">
      <alignment horizontal="center" vertical="center" wrapText="1"/>
    </xf>
    <xf numFmtId="1" fontId="4" fillId="2" borderId="2" xfId="3" applyNumberFormat="1" applyFont="1" applyFill="1" applyBorder="1" applyAlignment="1">
      <alignment horizontal="center" vertical="center" wrapText="1"/>
    </xf>
    <xf numFmtId="1" fontId="4" fillId="2" borderId="18" xfId="3" applyNumberFormat="1" applyFont="1" applyFill="1" applyBorder="1" applyAlignment="1">
      <alignment horizontal="center" vertical="center" wrapText="1"/>
    </xf>
    <xf numFmtId="0" fontId="0" fillId="7" borderId="62" xfId="0" applyFill="1" applyBorder="1" applyAlignment="1">
      <alignment horizontal="center" vertical="center" textRotation="90" wrapText="1"/>
    </xf>
    <xf numFmtId="0" fontId="0" fillId="7" borderId="65" xfId="0" applyFill="1" applyBorder="1" applyAlignment="1">
      <alignment horizontal="center" vertical="center" textRotation="90" wrapText="1"/>
    </xf>
    <xf numFmtId="0" fontId="27" fillId="7" borderId="32" xfId="0" applyFont="1" applyFill="1" applyBorder="1" applyAlignment="1">
      <alignment horizontal="left" vertical="center" wrapText="1"/>
    </xf>
    <xf numFmtId="0" fontId="23" fillId="7" borderId="47" xfId="0" applyFont="1" applyFill="1" applyBorder="1" applyAlignment="1">
      <alignment horizontal="left" vertical="center" wrapText="1"/>
    </xf>
    <xf numFmtId="0" fontId="23" fillId="7" borderId="33" xfId="0" applyFont="1" applyFill="1" applyBorder="1" applyAlignment="1">
      <alignment horizontal="left" vertical="center" wrapText="1"/>
    </xf>
    <xf numFmtId="0" fontId="27" fillId="7" borderId="22" xfId="0" applyFont="1" applyFill="1" applyBorder="1" applyAlignment="1">
      <alignment horizontal="left" vertical="center" wrapText="1"/>
    </xf>
    <xf numFmtId="0" fontId="27" fillId="7" borderId="23" xfId="0" applyFont="1" applyFill="1" applyBorder="1" applyAlignment="1">
      <alignment horizontal="left" vertical="center" wrapText="1"/>
    </xf>
    <xf numFmtId="0" fontId="27" fillId="7" borderId="24" xfId="0" applyFont="1" applyFill="1" applyBorder="1" applyAlignment="1">
      <alignment horizontal="left" vertical="center" wrapText="1"/>
    </xf>
    <xf numFmtId="0" fontId="27" fillId="7" borderId="25" xfId="0" applyFont="1" applyFill="1" applyBorder="1" applyAlignment="1">
      <alignment horizontal="left" vertical="center" wrapText="1"/>
    </xf>
    <xf numFmtId="0" fontId="27" fillId="7" borderId="26" xfId="0" applyFont="1" applyFill="1" applyBorder="1" applyAlignment="1">
      <alignment horizontal="left" vertical="center" wrapText="1"/>
    </xf>
    <xf numFmtId="0" fontId="27" fillId="7" borderId="27" xfId="0" applyFont="1" applyFill="1" applyBorder="1" applyAlignment="1">
      <alignment horizontal="left" vertical="center" wrapText="1"/>
    </xf>
    <xf numFmtId="0" fontId="0" fillId="7" borderId="67" xfId="0" quotePrefix="1" applyFill="1" applyBorder="1" applyAlignment="1">
      <alignment horizontal="center" vertical="center" wrapText="1"/>
    </xf>
    <xf numFmtId="0" fontId="25" fillId="7" borderId="25" xfId="0" applyFont="1" applyFill="1" applyBorder="1" applyAlignment="1">
      <alignment horizontal="left" vertical="center" wrapText="1"/>
    </xf>
    <xf numFmtId="0" fontId="0" fillId="7" borderId="27" xfId="0" applyFill="1" applyBorder="1" applyAlignment="1">
      <alignment horizontal="left" vertical="center" wrapText="1"/>
    </xf>
    <xf numFmtId="0" fontId="15" fillId="9" borderId="55" xfId="0" applyFont="1" applyFill="1" applyBorder="1" applyAlignment="1">
      <alignment horizontal="center" vertical="center" wrapText="1"/>
    </xf>
    <xf numFmtId="0" fontId="0" fillId="7" borderId="63" xfId="0" applyFill="1" applyBorder="1" applyAlignment="1">
      <alignment horizontal="center" vertical="center" textRotation="90" wrapText="1"/>
    </xf>
    <xf numFmtId="0" fontId="0" fillId="7" borderId="64" xfId="0" applyFill="1" applyBorder="1" applyAlignment="1">
      <alignment horizontal="center" vertical="center" textRotation="90" wrapText="1"/>
    </xf>
    <xf numFmtId="0" fontId="0" fillId="0" borderId="67" xfId="0" applyBorder="1" applyAlignment="1">
      <alignment horizontal="center" vertical="center" wrapText="1"/>
    </xf>
    <xf numFmtId="0" fontId="9" fillId="9" borderId="26" xfId="0" applyFont="1" applyFill="1" applyBorder="1" applyAlignment="1">
      <alignment horizontal="center" vertical="center" wrapText="1"/>
    </xf>
    <xf numFmtId="164" fontId="6" fillId="6" borderId="37" xfId="3" applyNumberFormat="1" applyFont="1" applyFill="1" applyBorder="1" applyAlignment="1">
      <alignment horizontal="center" vertical="center" wrapText="1"/>
    </xf>
    <xf numFmtId="164" fontId="6" fillId="6" borderId="66" xfId="3" applyNumberFormat="1" applyFont="1" applyFill="1" applyBorder="1" applyAlignment="1">
      <alignment horizontal="center" vertical="center" wrapText="1"/>
    </xf>
    <xf numFmtId="164" fontId="6" fillId="6" borderId="15" xfId="3" applyNumberFormat="1" applyFont="1" applyFill="1" applyBorder="1" applyAlignment="1">
      <alignment horizontal="center" vertical="center" wrapText="1"/>
    </xf>
    <xf numFmtId="0" fontId="0" fillId="2" borderId="12" xfId="0" applyFill="1" applyBorder="1" applyAlignment="1">
      <alignment horizontal="center" vertical="center"/>
    </xf>
  </cellXfs>
  <cellStyles count="7">
    <cellStyle name="Comma" xfId="2" builtinId="3"/>
    <cellStyle name="Comma 2" xfId="6" xr:uid="{66930E6C-EB79-42FE-9777-3E3ACBA757CE}"/>
    <cellStyle name="Normal" xfId="0" builtinId="0"/>
    <cellStyle name="Normal 2" xfId="4" xr:uid="{719DEC6F-5EE1-426D-8880-9F6720D5931E}"/>
    <cellStyle name="Normal 3" xfId="5" xr:uid="{587B38B2-4783-41AC-ACC6-00A9BED386CE}"/>
    <cellStyle name="Normal 4" xfId="3" xr:uid="{C794F53B-E5C2-4340-9384-B0A63F7A8B4B}"/>
    <cellStyle name="Normal 6" xfId="1" xr:uid="{F836A6A5-BF7F-41F4-BB03-C1A28A5998D2}"/>
  </cellStyles>
  <dxfs count="0"/>
  <tableStyles count="0" defaultTableStyle="TableStyleMedium2" defaultPivotStyle="PivotStyleLight16"/>
  <colors>
    <mruColors>
      <color rgb="FF6E4692"/>
      <color rgb="FF00AAAF"/>
      <color rgb="FFEDECE0"/>
      <color rgb="FFB5E3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haredStrings" Target="sharedStrings.xml"/><Relationship Id="rId3" Type="http://schemas.openxmlformats.org/officeDocument/2006/relationships/worksheet" Target="worksheets/sheet3.xml"/><Relationship Id="rId21" Type="http://schemas.microsoft.com/office/2017/06/relationships/rdRichValueStructure" Target="richData/rdrichvaluestructure.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calcChain" Target="calcChain.xml"/><Relationship Id="rId10" Type="http://schemas.openxmlformats.org/officeDocument/2006/relationships/externalLink" Target="externalLinks/externalLink2.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svg"/><Relationship Id="rId7" Type="http://schemas.openxmlformats.org/officeDocument/2006/relationships/image" Target="../media/image7.sv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svg"/><Relationship Id="rId10" Type="http://schemas.openxmlformats.org/officeDocument/2006/relationships/image" Target="../media/image10.sv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17</xdr:col>
      <xdr:colOff>52756</xdr:colOff>
      <xdr:row>12</xdr:row>
      <xdr:rowOff>11723</xdr:rowOff>
    </xdr:from>
    <xdr:to>
      <xdr:col>21</xdr:col>
      <xdr:colOff>275494</xdr:colOff>
      <xdr:row>15</xdr:row>
      <xdr:rowOff>6602</xdr:rowOff>
    </xdr:to>
    <xdr:pic>
      <xdr:nvPicPr>
        <xdr:cNvPr id="3" name="Picture 2">
          <a:extLst>
            <a:ext uri="{FF2B5EF4-FFF2-40B4-BE49-F238E27FC236}">
              <a16:creationId xmlns:a16="http://schemas.microsoft.com/office/drawing/2014/main" id="{311D3197-BB67-55A1-B65E-EDBE76A45EF6}"/>
            </a:ext>
          </a:extLst>
        </xdr:cNvPr>
        <xdr:cNvPicPr>
          <a:picLocks noChangeAspect="1"/>
        </xdr:cNvPicPr>
      </xdr:nvPicPr>
      <xdr:blipFill>
        <a:blip xmlns:r="http://schemas.openxmlformats.org/officeDocument/2006/relationships" r:embed="rId1"/>
        <a:stretch>
          <a:fillRect/>
        </a:stretch>
      </xdr:blipFill>
      <xdr:spPr>
        <a:xfrm>
          <a:off x="9284679" y="3182815"/>
          <a:ext cx="2661138" cy="985479"/>
        </a:xfrm>
        <a:prstGeom prst="rect">
          <a:avLst/>
        </a:prstGeom>
        <a:ln w="12700">
          <a:solidFill>
            <a:schemeClr val="tx1"/>
          </a:solidFill>
        </a:ln>
      </xdr:spPr>
    </xdr:pic>
    <xdr:clientData/>
  </xdr:twoCellAnchor>
  <xdr:twoCellAnchor editAs="oneCell">
    <xdr:from>
      <xdr:col>21</xdr:col>
      <xdr:colOff>46893</xdr:colOff>
      <xdr:row>13</xdr:row>
      <xdr:rowOff>35169</xdr:rowOff>
    </xdr:from>
    <xdr:to>
      <xdr:col>21</xdr:col>
      <xdr:colOff>316524</xdr:colOff>
      <xdr:row>14</xdr:row>
      <xdr:rowOff>111369</xdr:rowOff>
    </xdr:to>
    <xdr:pic>
      <xdr:nvPicPr>
        <xdr:cNvPr id="4" name="Graphic 3" descr="Badge 3 with solid fill">
          <a:extLst>
            <a:ext uri="{FF2B5EF4-FFF2-40B4-BE49-F238E27FC236}">
              <a16:creationId xmlns:a16="http://schemas.microsoft.com/office/drawing/2014/main" id="{09CF61AA-69DB-4582-BDC7-20F11DEEDE8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717216" y="3429000"/>
          <a:ext cx="269631" cy="269631"/>
        </a:xfrm>
        <a:prstGeom prst="rect">
          <a:avLst/>
        </a:prstGeom>
      </xdr:spPr>
    </xdr:pic>
    <xdr:clientData/>
  </xdr:twoCellAnchor>
  <xdr:twoCellAnchor>
    <xdr:from>
      <xdr:col>20</xdr:col>
      <xdr:colOff>410308</xdr:colOff>
      <xdr:row>13</xdr:row>
      <xdr:rowOff>99646</xdr:rowOff>
    </xdr:from>
    <xdr:to>
      <xdr:col>21</xdr:col>
      <xdr:colOff>46892</xdr:colOff>
      <xdr:row>14</xdr:row>
      <xdr:rowOff>41030</xdr:rowOff>
    </xdr:to>
    <xdr:sp macro="" textlink="">
      <xdr:nvSpPr>
        <xdr:cNvPr id="5" name="Rectangle 4">
          <a:extLst>
            <a:ext uri="{FF2B5EF4-FFF2-40B4-BE49-F238E27FC236}">
              <a16:creationId xmlns:a16="http://schemas.microsoft.com/office/drawing/2014/main" id="{D24EB152-BCCB-0C9B-B571-F4849331596F}"/>
            </a:ext>
          </a:extLst>
        </xdr:cNvPr>
        <xdr:cNvSpPr/>
      </xdr:nvSpPr>
      <xdr:spPr>
        <a:xfrm>
          <a:off x="11471031" y="3493477"/>
          <a:ext cx="246184" cy="134815"/>
        </a:xfrm>
        <a:prstGeom prst="rect">
          <a:avLst/>
        </a:prstGeom>
        <a:noFill/>
        <a:ln w="127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17</xdr:col>
      <xdr:colOff>99647</xdr:colOff>
      <xdr:row>14</xdr:row>
      <xdr:rowOff>17584</xdr:rowOff>
    </xdr:from>
    <xdr:to>
      <xdr:col>17</xdr:col>
      <xdr:colOff>373967</xdr:colOff>
      <xdr:row>14</xdr:row>
      <xdr:rowOff>291904</xdr:rowOff>
    </xdr:to>
    <xdr:pic>
      <xdr:nvPicPr>
        <xdr:cNvPr id="6" name="Graphic 5" descr="Badge 4 with solid fill">
          <a:extLst>
            <a:ext uri="{FF2B5EF4-FFF2-40B4-BE49-F238E27FC236}">
              <a16:creationId xmlns:a16="http://schemas.microsoft.com/office/drawing/2014/main" id="{A3C3EA6F-4192-48EE-9E1E-20520D2293C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9331570" y="3604846"/>
          <a:ext cx="274320" cy="274320"/>
        </a:xfrm>
        <a:prstGeom prst="rect">
          <a:avLst/>
        </a:prstGeom>
      </xdr:spPr>
    </xdr:pic>
    <xdr:clientData/>
  </xdr:twoCellAnchor>
  <xdr:twoCellAnchor>
    <xdr:from>
      <xdr:col>17</xdr:col>
      <xdr:colOff>205153</xdr:colOff>
      <xdr:row>13</xdr:row>
      <xdr:rowOff>117231</xdr:rowOff>
    </xdr:from>
    <xdr:to>
      <xdr:col>18</xdr:col>
      <xdr:colOff>422030</xdr:colOff>
      <xdr:row>14</xdr:row>
      <xdr:rowOff>52753</xdr:rowOff>
    </xdr:to>
    <xdr:sp macro="" textlink="">
      <xdr:nvSpPr>
        <xdr:cNvPr id="7" name="Rectangle 6">
          <a:extLst>
            <a:ext uri="{FF2B5EF4-FFF2-40B4-BE49-F238E27FC236}">
              <a16:creationId xmlns:a16="http://schemas.microsoft.com/office/drawing/2014/main" id="{9D107EAD-1F0C-4B32-B817-2E3D3C3F9F42}"/>
            </a:ext>
          </a:extLst>
        </xdr:cNvPr>
        <xdr:cNvSpPr/>
      </xdr:nvSpPr>
      <xdr:spPr>
        <a:xfrm>
          <a:off x="9437076" y="3511062"/>
          <a:ext cx="826477" cy="128953"/>
        </a:xfrm>
        <a:prstGeom prst="rect">
          <a:avLst/>
        </a:prstGeom>
        <a:noFill/>
        <a:ln w="127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19</xdr:col>
      <xdr:colOff>240324</xdr:colOff>
      <xdr:row>14</xdr:row>
      <xdr:rowOff>35169</xdr:rowOff>
    </xdr:from>
    <xdr:to>
      <xdr:col>19</xdr:col>
      <xdr:colOff>514644</xdr:colOff>
      <xdr:row>14</xdr:row>
      <xdr:rowOff>309489</xdr:rowOff>
    </xdr:to>
    <xdr:pic>
      <xdr:nvPicPr>
        <xdr:cNvPr id="8" name="Graphic 7" descr="Badge 5 with solid fill">
          <a:extLst>
            <a:ext uri="{FF2B5EF4-FFF2-40B4-BE49-F238E27FC236}">
              <a16:creationId xmlns:a16="http://schemas.microsoft.com/office/drawing/2014/main" id="{6F8AA8B5-F9F0-443C-B104-0C47F5E536E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10691447" y="3622431"/>
          <a:ext cx="274320" cy="274320"/>
        </a:xfrm>
        <a:prstGeom prst="rect">
          <a:avLst/>
        </a:prstGeom>
      </xdr:spPr>
    </xdr:pic>
    <xdr:clientData/>
  </xdr:twoCellAnchor>
  <xdr:twoCellAnchor>
    <xdr:from>
      <xdr:col>19</xdr:col>
      <xdr:colOff>275492</xdr:colOff>
      <xdr:row>13</xdr:row>
      <xdr:rowOff>111369</xdr:rowOff>
    </xdr:from>
    <xdr:to>
      <xdr:col>20</xdr:col>
      <xdr:colOff>93785</xdr:colOff>
      <xdr:row>14</xdr:row>
      <xdr:rowOff>52753</xdr:rowOff>
    </xdr:to>
    <xdr:sp macro="" textlink="">
      <xdr:nvSpPr>
        <xdr:cNvPr id="9" name="Rectangle 8">
          <a:extLst>
            <a:ext uri="{FF2B5EF4-FFF2-40B4-BE49-F238E27FC236}">
              <a16:creationId xmlns:a16="http://schemas.microsoft.com/office/drawing/2014/main" id="{744FF0BD-9C64-421C-BE9A-BE24E768108F}"/>
            </a:ext>
          </a:extLst>
        </xdr:cNvPr>
        <xdr:cNvSpPr/>
      </xdr:nvSpPr>
      <xdr:spPr>
        <a:xfrm>
          <a:off x="10726615" y="3505200"/>
          <a:ext cx="427893" cy="134815"/>
        </a:xfrm>
        <a:prstGeom prst="rect">
          <a:avLst/>
        </a:prstGeom>
        <a:noFill/>
        <a:ln w="127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5</xdr:col>
      <xdr:colOff>11722</xdr:colOff>
      <xdr:row>18</xdr:row>
      <xdr:rowOff>8792</xdr:rowOff>
    </xdr:from>
    <xdr:to>
      <xdr:col>17</xdr:col>
      <xdr:colOff>5862</xdr:colOff>
      <xdr:row>22</xdr:row>
      <xdr:rowOff>55334</xdr:rowOff>
    </xdr:to>
    <xdr:pic>
      <xdr:nvPicPr>
        <xdr:cNvPr id="10" name="Picture 9">
          <a:extLst>
            <a:ext uri="{FF2B5EF4-FFF2-40B4-BE49-F238E27FC236}">
              <a16:creationId xmlns:a16="http://schemas.microsoft.com/office/drawing/2014/main" id="{546BADC8-B7FC-1257-8895-A2DAB5B12A0A}"/>
            </a:ext>
          </a:extLst>
        </xdr:cNvPr>
        <xdr:cNvPicPr>
          <a:picLocks noChangeAspect="1"/>
        </xdr:cNvPicPr>
      </xdr:nvPicPr>
      <xdr:blipFill rotWithShape="1">
        <a:blip xmlns:r="http://schemas.openxmlformats.org/officeDocument/2006/relationships" r:embed="rId8"/>
        <a:srcRect t="12915"/>
        <a:stretch/>
      </xdr:blipFill>
      <xdr:spPr>
        <a:xfrm>
          <a:off x="4033993" y="4776735"/>
          <a:ext cx="5219283" cy="841199"/>
        </a:xfrm>
        <a:prstGeom prst="rect">
          <a:avLst/>
        </a:prstGeom>
        <a:ln w="12700">
          <a:solidFill>
            <a:sysClr val="windowText" lastClr="000000"/>
          </a:solidFill>
        </a:ln>
      </xdr:spPr>
    </xdr:pic>
    <xdr:clientData/>
  </xdr:twoCellAnchor>
  <xdr:twoCellAnchor>
    <xdr:from>
      <xdr:col>14</xdr:col>
      <xdr:colOff>398583</xdr:colOff>
      <xdr:row>21</xdr:row>
      <xdr:rowOff>82061</xdr:rowOff>
    </xdr:from>
    <xdr:to>
      <xdr:col>15</xdr:col>
      <xdr:colOff>187569</xdr:colOff>
      <xdr:row>22</xdr:row>
      <xdr:rowOff>29307</xdr:rowOff>
    </xdr:to>
    <xdr:sp macro="" textlink="">
      <xdr:nvSpPr>
        <xdr:cNvPr id="11" name="Rectangle 10">
          <a:extLst>
            <a:ext uri="{FF2B5EF4-FFF2-40B4-BE49-F238E27FC236}">
              <a16:creationId xmlns:a16="http://schemas.microsoft.com/office/drawing/2014/main" id="{F76162BE-BC30-4674-9AAF-27492A2A055D}"/>
            </a:ext>
          </a:extLst>
        </xdr:cNvPr>
        <xdr:cNvSpPr/>
      </xdr:nvSpPr>
      <xdr:spPr>
        <a:xfrm>
          <a:off x="8329245" y="5480538"/>
          <a:ext cx="222739" cy="140677"/>
        </a:xfrm>
        <a:prstGeom prst="rect">
          <a:avLst/>
        </a:prstGeom>
        <a:noFill/>
        <a:ln w="127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15</xdr:col>
      <xdr:colOff>205155</xdr:colOff>
      <xdr:row>20</xdr:row>
      <xdr:rowOff>181708</xdr:rowOff>
    </xdr:from>
    <xdr:to>
      <xdr:col>16</xdr:col>
      <xdr:colOff>45721</xdr:colOff>
      <xdr:row>22</xdr:row>
      <xdr:rowOff>69166</xdr:rowOff>
    </xdr:to>
    <xdr:pic>
      <xdr:nvPicPr>
        <xdr:cNvPr id="12" name="Graphic 11" descr="Badge 6 with solid fill">
          <a:extLst>
            <a:ext uri="{FF2B5EF4-FFF2-40B4-BE49-F238E27FC236}">
              <a16:creationId xmlns:a16="http://schemas.microsoft.com/office/drawing/2014/main" id="{A7CB5926-3885-428E-8BE0-BD4BE7D166F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xdr:blipFill>
      <xdr:spPr>
        <a:xfrm>
          <a:off x="8569570" y="5386754"/>
          <a:ext cx="274320" cy="274320"/>
        </a:xfrm>
        <a:prstGeom prst="rect">
          <a:avLst/>
        </a:prstGeom>
      </xdr:spPr>
    </xdr:pic>
    <xdr:clientData/>
  </xdr:twoCellAnchor>
  <xdr:twoCellAnchor editAs="oneCell">
    <xdr:from>
      <xdr:col>13</xdr:col>
      <xdr:colOff>392723</xdr:colOff>
      <xdr:row>18</xdr:row>
      <xdr:rowOff>82061</xdr:rowOff>
    </xdr:from>
    <xdr:to>
      <xdr:col>14</xdr:col>
      <xdr:colOff>96129</xdr:colOff>
      <xdr:row>18</xdr:row>
      <xdr:rowOff>219221</xdr:rowOff>
    </xdr:to>
    <xdr:pic>
      <xdr:nvPicPr>
        <xdr:cNvPr id="13" name="Graphic 12" descr="Badge 4 with solid fill">
          <a:extLst>
            <a:ext uri="{FF2B5EF4-FFF2-40B4-BE49-F238E27FC236}">
              <a16:creationId xmlns:a16="http://schemas.microsoft.com/office/drawing/2014/main" id="{515801AF-DFE8-4A3A-9403-1C4FBE01742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7889631" y="4870938"/>
          <a:ext cx="137160" cy="137160"/>
        </a:xfrm>
        <a:prstGeom prst="rect">
          <a:avLst/>
        </a:prstGeom>
      </xdr:spPr>
    </xdr:pic>
    <xdr:clientData/>
  </xdr:twoCellAnchor>
  <xdr:twoCellAnchor editAs="oneCell">
    <xdr:from>
      <xdr:col>13</xdr:col>
      <xdr:colOff>404446</xdr:colOff>
      <xdr:row>19</xdr:row>
      <xdr:rowOff>164124</xdr:rowOff>
    </xdr:from>
    <xdr:to>
      <xdr:col>14</xdr:col>
      <xdr:colOff>107852</xdr:colOff>
      <xdr:row>20</xdr:row>
      <xdr:rowOff>107853</xdr:rowOff>
    </xdr:to>
    <xdr:pic>
      <xdr:nvPicPr>
        <xdr:cNvPr id="14" name="Graphic 13" descr="Badge 5 with solid fill">
          <a:extLst>
            <a:ext uri="{FF2B5EF4-FFF2-40B4-BE49-F238E27FC236}">
              <a16:creationId xmlns:a16="http://schemas.microsoft.com/office/drawing/2014/main" id="{668A1169-D2A4-4F3B-B076-CE326053C55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7901354" y="5175739"/>
          <a:ext cx="137160" cy="1371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284007</xdr:colOff>
      <xdr:row>5</xdr:row>
      <xdr:rowOff>111371</xdr:rowOff>
    </xdr:from>
    <xdr:to>
      <xdr:col>9</xdr:col>
      <xdr:colOff>310658</xdr:colOff>
      <xdr:row>12</xdr:row>
      <xdr:rowOff>105509</xdr:rowOff>
    </xdr:to>
    <xdr:cxnSp macro="">
      <xdr:nvCxnSpPr>
        <xdr:cNvPr id="20" name="Straight Connector 19">
          <a:extLst>
            <a:ext uri="{FF2B5EF4-FFF2-40B4-BE49-F238E27FC236}">
              <a16:creationId xmlns:a16="http://schemas.microsoft.com/office/drawing/2014/main" id="{7F653AFC-83D5-4F3C-8C8F-5A59EBD2D459}"/>
            </a:ext>
          </a:extLst>
        </xdr:cNvPr>
        <xdr:cNvCxnSpPr>
          <a:stCxn id="5" idx="3"/>
        </xdr:cNvCxnSpPr>
      </xdr:nvCxnSpPr>
      <xdr:spPr>
        <a:xfrm>
          <a:off x="7458530" y="1242648"/>
          <a:ext cx="26651" cy="1723292"/>
        </a:xfrm>
        <a:prstGeom prst="line">
          <a:avLst/>
        </a:prstGeom>
        <a:ln w="2857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263770</xdr:colOff>
      <xdr:row>5</xdr:row>
      <xdr:rowOff>111371</xdr:rowOff>
    </xdr:from>
    <xdr:to>
      <xdr:col>10</xdr:col>
      <xdr:colOff>46889</xdr:colOff>
      <xdr:row>15</xdr:row>
      <xdr:rowOff>29309</xdr:rowOff>
    </xdr:to>
    <xdr:grpSp>
      <xdr:nvGrpSpPr>
        <xdr:cNvPr id="2" name="Group 1">
          <a:extLst>
            <a:ext uri="{FF2B5EF4-FFF2-40B4-BE49-F238E27FC236}">
              <a16:creationId xmlns:a16="http://schemas.microsoft.com/office/drawing/2014/main" id="{5C9300A8-6506-4A1B-B2B2-A6F95C58A0C4}"/>
            </a:ext>
          </a:extLst>
        </xdr:cNvPr>
        <xdr:cNvGrpSpPr/>
      </xdr:nvGrpSpPr>
      <xdr:grpSpPr>
        <a:xfrm>
          <a:off x="5826370" y="1242648"/>
          <a:ext cx="2192211" cy="2508738"/>
          <a:chOff x="11625384" y="938877"/>
          <a:chExt cx="3974834" cy="4388490"/>
        </a:xfrm>
      </xdr:grpSpPr>
      <xdr:grpSp>
        <xdr:nvGrpSpPr>
          <xdr:cNvPr id="3" name="Group 2">
            <a:extLst>
              <a:ext uri="{FF2B5EF4-FFF2-40B4-BE49-F238E27FC236}">
                <a16:creationId xmlns:a16="http://schemas.microsoft.com/office/drawing/2014/main" id="{8122AA75-22E1-9244-CCD3-AA2DC04706F1}"/>
              </a:ext>
            </a:extLst>
          </xdr:cNvPr>
          <xdr:cNvGrpSpPr/>
        </xdr:nvGrpSpPr>
        <xdr:grpSpPr>
          <a:xfrm>
            <a:off x="12554527" y="1316182"/>
            <a:ext cx="3011055" cy="3442854"/>
            <a:chOff x="12554527" y="1316182"/>
            <a:chExt cx="3011055" cy="3442854"/>
          </a:xfrm>
        </xdr:grpSpPr>
        <xdr:sp macro="" textlink="">
          <xdr:nvSpPr>
            <xdr:cNvPr id="17" name="Freeform: Shape 16">
              <a:extLst>
                <a:ext uri="{FF2B5EF4-FFF2-40B4-BE49-F238E27FC236}">
                  <a16:creationId xmlns:a16="http://schemas.microsoft.com/office/drawing/2014/main" id="{0A5A4F4C-F881-128C-A2E1-EFA5248E9FA0}"/>
                </a:ext>
              </a:extLst>
            </xdr:cNvPr>
            <xdr:cNvSpPr/>
          </xdr:nvSpPr>
          <xdr:spPr>
            <a:xfrm>
              <a:off x="12554527" y="3904211"/>
              <a:ext cx="3002280" cy="801254"/>
            </a:xfrm>
            <a:custGeom>
              <a:avLst/>
              <a:gdLst>
                <a:gd name="connsiteX0" fmla="*/ 0 w 3002280"/>
                <a:gd name="connsiteY0" fmla="*/ 330200 h 802640"/>
                <a:gd name="connsiteX1" fmla="*/ 1036320 w 3002280"/>
                <a:gd name="connsiteY1" fmla="*/ 802640 h 802640"/>
                <a:gd name="connsiteX2" fmla="*/ 3002280 w 3002280"/>
                <a:gd name="connsiteY2" fmla="*/ 360680 h 802640"/>
                <a:gd name="connsiteX3" fmla="*/ 2062480 w 3002280"/>
                <a:gd name="connsiteY3" fmla="*/ 0 h 802640"/>
                <a:gd name="connsiteX4" fmla="*/ 0 w 3002280"/>
                <a:gd name="connsiteY4" fmla="*/ 330200 h 80264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002280" h="802640">
                  <a:moveTo>
                    <a:pt x="0" y="330200"/>
                  </a:moveTo>
                  <a:lnTo>
                    <a:pt x="1036320" y="802640"/>
                  </a:lnTo>
                  <a:lnTo>
                    <a:pt x="3002280" y="360680"/>
                  </a:lnTo>
                  <a:lnTo>
                    <a:pt x="2062480" y="0"/>
                  </a:lnTo>
                  <a:lnTo>
                    <a:pt x="0" y="330200"/>
                  </a:lnTo>
                  <a:close/>
                </a:path>
              </a:pathLst>
            </a:custGeom>
            <a:solidFill>
              <a:schemeClr val="accent4">
                <a:alpha val="50000"/>
              </a:schemeClr>
            </a:solidFill>
            <a:ln w="28575">
              <a:solidFill>
                <a:sysClr val="windowText" lastClr="000000"/>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sp macro="" textlink="">
          <xdr:nvSpPr>
            <xdr:cNvPr id="18" name="Freeform: Shape 17">
              <a:extLst>
                <a:ext uri="{FF2B5EF4-FFF2-40B4-BE49-F238E27FC236}">
                  <a16:creationId xmlns:a16="http://schemas.microsoft.com/office/drawing/2014/main" id="{E12C329E-9720-0280-F5D1-97AB5BA0CFAE}"/>
                </a:ext>
              </a:extLst>
            </xdr:cNvPr>
            <xdr:cNvSpPr/>
          </xdr:nvSpPr>
          <xdr:spPr>
            <a:xfrm>
              <a:off x="12563764" y="1316182"/>
              <a:ext cx="1022003" cy="3402247"/>
            </a:xfrm>
            <a:custGeom>
              <a:avLst/>
              <a:gdLst>
                <a:gd name="connsiteX0" fmla="*/ 1032163 w 1032163"/>
                <a:gd name="connsiteY0" fmla="*/ 3422073 h 3422073"/>
                <a:gd name="connsiteX1" fmla="*/ 0 w 1032163"/>
                <a:gd name="connsiteY1" fmla="*/ 2957945 h 3422073"/>
                <a:gd name="connsiteX2" fmla="*/ 0 w 1032163"/>
                <a:gd name="connsiteY2" fmla="*/ 0 h 3422073"/>
                <a:gd name="connsiteX3" fmla="*/ 1032163 w 1032163"/>
                <a:gd name="connsiteY3" fmla="*/ 318654 h 3422073"/>
                <a:gd name="connsiteX4" fmla="*/ 1032163 w 1032163"/>
                <a:gd name="connsiteY4" fmla="*/ 3422073 h 342207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032163" h="3422073">
                  <a:moveTo>
                    <a:pt x="1032163" y="3422073"/>
                  </a:moveTo>
                  <a:lnTo>
                    <a:pt x="0" y="2957945"/>
                  </a:lnTo>
                  <a:lnTo>
                    <a:pt x="0" y="0"/>
                  </a:lnTo>
                  <a:lnTo>
                    <a:pt x="1032163" y="318654"/>
                  </a:lnTo>
                  <a:lnTo>
                    <a:pt x="1032163" y="3422073"/>
                  </a:lnTo>
                  <a:close/>
                </a:path>
              </a:pathLst>
            </a:custGeom>
            <a:solidFill>
              <a:schemeClr val="accent4">
                <a:alpha val="50000"/>
              </a:schemeClr>
            </a:solidFill>
            <a:ln w="38100">
              <a:solidFill>
                <a:sysClr val="windowText" lastClr="000000"/>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xnSp macro="">
          <xdr:nvCxnSpPr>
            <xdr:cNvPr id="19" name="Straight Connector 18">
              <a:extLst>
                <a:ext uri="{FF2B5EF4-FFF2-40B4-BE49-F238E27FC236}">
                  <a16:creationId xmlns:a16="http://schemas.microsoft.com/office/drawing/2014/main" id="{9AB8CE14-F67B-15E2-3D78-57778AD7FC21}"/>
                </a:ext>
              </a:extLst>
            </xdr:cNvPr>
            <xdr:cNvCxnSpPr/>
          </xdr:nvCxnSpPr>
          <xdr:spPr>
            <a:xfrm>
              <a:off x="15565582" y="4391891"/>
              <a:ext cx="0" cy="367145"/>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grpSp>
      <xdr:grpSp>
        <xdr:nvGrpSpPr>
          <xdr:cNvPr id="4" name="Group 3">
            <a:extLst>
              <a:ext uri="{FF2B5EF4-FFF2-40B4-BE49-F238E27FC236}">
                <a16:creationId xmlns:a16="http://schemas.microsoft.com/office/drawing/2014/main" id="{D6CFA398-BDC2-467A-D676-BD4297A14710}"/>
              </a:ext>
            </a:extLst>
          </xdr:cNvPr>
          <xdr:cNvGrpSpPr/>
        </xdr:nvGrpSpPr>
        <xdr:grpSpPr>
          <a:xfrm>
            <a:off x="11625384" y="938877"/>
            <a:ext cx="3974834" cy="4388490"/>
            <a:chOff x="11604602" y="952731"/>
            <a:chExt cx="3974834" cy="4388490"/>
          </a:xfrm>
        </xdr:grpSpPr>
        <xdr:sp macro="" textlink="">
          <xdr:nvSpPr>
            <xdr:cNvPr id="5" name="Freeform: Shape 4">
              <a:extLst>
                <a:ext uri="{FF2B5EF4-FFF2-40B4-BE49-F238E27FC236}">
                  <a16:creationId xmlns:a16="http://schemas.microsoft.com/office/drawing/2014/main" id="{2DD6C666-6ED5-084A-CA3E-40DF4B8423CD}"/>
                </a:ext>
              </a:extLst>
            </xdr:cNvPr>
            <xdr:cNvSpPr/>
          </xdr:nvSpPr>
          <xdr:spPr>
            <a:xfrm>
              <a:off x="12564687" y="952731"/>
              <a:ext cx="2966720" cy="696884"/>
            </a:xfrm>
            <a:custGeom>
              <a:avLst/>
              <a:gdLst>
                <a:gd name="connsiteX0" fmla="*/ 0 w 2966720"/>
                <a:gd name="connsiteY0" fmla="*/ 360680 h 685800"/>
                <a:gd name="connsiteX1" fmla="*/ 1036320 w 2966720"/>
                <a:gd name="connsiteY1" fmla="*/ 685800 h 685800"/>
                <a:gd name="connsiteX2" fmla="*/ 2966720 w 2966720"/>
                <a:gd name="connsiteY2" fmla="*/ 294640 h 685800"/>
                <a:gd name="connsiteX3" fmla="*/ 1986280 w 2966720"/>
                <a:gd name="connsiteY3" fmla="*/ 0 h 685800"/>
                <a:gd name="connsiteX4" fmla="*/ 0 w 2966720"/>
                <a:gd name="connsiteY4" fmla="*/ 360680 h 6858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966720" h="685800">
                  <a:moveTo>
                    <a:pt x="0" y="360680"/>
                  </a:moveTo>
                  <a:lnTo>
                    <a:pt x="1036320" y="685800"/>
                  </a:lnTo>
                  <a:lnTo>
                    <a:pt x="2966720" y="294640"/>
                  </a:lnTo>
                  <a:lnTo>
                    <a:pt x="1986280" y="0"/>
                  </a:lnTo>
                  <a:lnTo>
                    <a:pt x="0" y="360680"/>
                  </a:lnTo>
                  <a:close/>
                </a:path>
              </a:pathLst>
            </a:custGeom>
            <a:solidFill>
              <a:srgbClr val="FFFF00">
                <a:alpha val="50000"/>
              </a:srgbClr>
            </a:solidFill>
            <a:ln w="28575">
              <a:solidFill>
                <a:sysClr val="windowText" lastClr="000000"/>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sp macro="" textlink="">
          <xdr:nvSpPr>
            <xdr:cNvPr id="6" name="Freeform: Shape 5">
              <a:extLst>
                <a:ext uri="{FF2B5EF4-FFF2-40B4-BE49-F238E27FC236}">
                  <a16:creationId xmlns:a16="http://schemas.microsoft.com/office/drawing/2014/main" id="{5FD54BC9-A134-3581-EB34-F8897AE04F51}"/>
                </a:ext>
              </a:extLst>
            </xdr:cNvPr>
            <xdr:cNvSpPr/>
          </xdr:nvSpPr>
          <xdr:spPr>
            <a:xfrm>
              <a:off x="13556673" y="1246909"/>
              <a:ext cx="1981200" cy="3451601"/>
            </a:xfrm>
            <a:custGeom>
              <a:avLst/>
              <a:gdLst>
                <a:gd name="connsiteX0" fmla="*/ 27709 w 1981200"/>
                <a:gd name="connsiteY0" fmla="*/ 3456709 h 3456709"/>
                <a:gd name="connsiteX1" fmla="*/ 1981200 w 1981200"/>
                <a:gd name="connsiteY1" fmla="*/ 3027218 h 3456709"/>
                <a:gd name="connsiteX2" fmla="*/ 1981200 w 1981200"/>
                <a:gd name="connsiteY2" fmla="*/ 0 h 3456709"/>
                <a:gd name="connsiteX3" fmla="*/ 0 w 1981200"/>
                <a:gd name="connsiteY3" fmla="*/ 387927 h 3456709"/>
                <a:gd name="connsiteX4" fmla="*/ 27709 w 1981200"/>
                <a:gd name="connsiteY4" fmla="*/ 3456709 h 345670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81200" h="3456709">
                  <a:moveTo>
                    <a:pt x="27709" y="3456709"/>
                  </a:moveTo>
                  <a:lnTo>
                    <a:pt x="1981200" y="3027218"/>
                  </a:lnTo>
                  <a:lnTo>
                    <a:pt x="1981200" y="0"/>
                  </a:lnTo>
                  <a:lnTo>
                    <a:pt x="0" y="387927"/>
                  </a:lnTo>
                  <a:lnTo>
                    <a:pt x="27709" y="3456709"/>
                  </a:lnTo>
                  <a:close/>
                </a:path>
              </a:pathLst>
            </a:custGeom>
            <a:solidFill>
              <a:schemeClr val="accent4">
                <a:alpha val="50000"/>
              </a:schemeClr>
            </a:solidFill>
            <a:ln w="38100">
              <a:solidFill>
                <a:sysClr val="windowText" lastClr="000000"/>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xnSp macro="">
          <xdr:nvCxnSpPr>
            <xdr:cNvPr id="7" name="Straight Connector 6">
              <a:extLst>
                <a:ext uri="{FF2B5EF4-FFF2-40B4-BE49-F238E27FC236}">
                  <a16:creationId xmlns:a16="http://schemas.microsoft.com/office/drawing/2014/main" id="{7FA76C03-3019-D96E-F10E-82AB8F134AA7}"/>
                </a:ext>
              </a:extLst>
            </xdr:cNvPr>
            <xdr:cNvCxnSpPr/>
          </xdr:nvCxnSpPr>
          <xdr:spPr>
            <a:xfrm>
              <a:off x="12545291" y="4384964"/>
              <a:ext cx="0" cy="367145"/>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7">
              <a:extLst>
                <a:ext uri="{FF2B5EF4-FFF2-40B4-BE49-F238E27FC236}">
                  <a16:creationId xmlns:a16="http://schemas.microsoft.com/office/drawing/2014/main" id="{6849A84D-B654-442C-F8CA-6637FBE76104}"/>
                </a:ext>
              </a:extLst>
            </xdr:cNvPr>
            <xdr:cNvCxnSpPr/>
          </xdr:nvCxnSpPr>
          <xdr:spPr>
            <a:xfrm>
              <a:off x="13584382" y="4862944"/>
              <a:ext cx="0" cy="367146"/>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9" name="Straight Arrow Connector 8">
              <a:extLst>
                <a:ext uri="{FF2B5EF4-FFF2-40B4-BE49-F238E27FC236}">
                  <a16:creationId xmlns:a16="http://schemas.microsoft.com/office/drawing/2014/main" id="{A243FABE-CBFC-157C-61E4-6967BC8F66B6}"/>
                </a:ext>
              </a:extLst>
            </xdr:cNvPr>
            <xdr:cNvCxnSpPr/>
          </xdr:nvCxnSpPr>
          <xdr:spPr>
            <a:xfrm>
              <a:off x="12552218" y="4572000"/>
              <a:ext cx="1039091" cy="512618"/>
            </a:xfrm>
            <a:prstGeom prst="straightConnector1">
              <a:avLst/>
            </a:prstGeom>
            <a:ln w="19050">
              <a:solidFill>
                <a:srgbClr val="FF0000"/>
              </a:solidFill>
              <a:headEnd type="stealth" w="lg" len="lg"/>
              <a:tailEnd type="stealth" w="lg" len="lg"/>
            </a:ln>
          </xdr:spPr>
          <xdr:style>
            <a:lnRef idx="1">
              <a:schemeClr val="accent1"/>
            </a:lnRef>
            <a:fillRef idx="0">
              <a:schemeClr val="accent1"/>
            </a:fillRef>
            <a:effectRef idx="0">
              <a:schemeClr val="accent1"/>
            </a:effectRef>
            <a:fontRef idx="minor">
              <a:schemeClr val="tx1"/>
            </a:fontRef>
          </xdr:style>
        </xdr:cxnSp>
        <xdr:cxnSp macro="">
          <xdr:nvCxnSpPr>
            <xdr:cNvPr id="10" name="Straight Arrow Connector 9">
              <a:extLst>
                <a:ext uri="{FF2B5EF4-FFF2-40B4-BE49-F238E27FC236}">
                  <a16:creationId xmlns:a16="http://schemas.microsoft.com/office/drawing/2014/main" id="{72AC2744-A3B6-EC0A-F4CD-16175045248B}"/>
                </a:ext>
              </a:extLst>
            </xdr:cNvPr>
            <xdr:cNvCxnSpPr/>
          </xdr:nvCxnSpPr>
          <xdr:spPr>
            <a:xfrm flipV="1">
              <a:off x="13584382" y="4585855"/>
              <a:ext cx="1995054" cy="477980"/>
            </a:xfrm>
            <a:prstGeom prst="straightConnector1">
              <a:avLst/>
            </a:prstGeom>
            <a:ln w="19050">
              <a:solidFill>
                <a:srgbClr val="FF0000"/>
              </a:solidFill>
              <a:headEnd type="stealth" w="lg" len="lg"/>
              <a:tailEnd type="stealth" w="lg" len="lg"/>
            </a:ln>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0">
              <a:extLst>
                <a:ext uri="{FF2B5EF4-FFF2-40B4-BE49-F238E27FC236}">
                  <a16:creationId xmlns:a16="http://schemas.microsoft.com/office/drawing/2014/main" id="{824C6E82-3CB5-7EB4-35FD-6EF5D0DD990C}"/>
                </a:ext>
              </a:extLst>
            </xdr:cNvPr>
            <xdr:cNvCxnSpPr/>
          </xdr:nvCxnSpPr>
          <xdr:spPr>
            <a:xfrm rot="5400000">
              <a:off x="12282055" y="4045529"/>
              <a:ext cx="0" cy="367146"/>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12180176-7C96-5238-1907-A123BC67FE2A}"/>
                </a:ext>
              </a:extLst>
            </xdr:cNvPr>
            <xdr:cNvCxnSpPr/>
          </xdr:nvCxnSpPr>
          <xdr:spPr>
            <a:xfrm rot="5400000">
              <a:off x="12268201" y="1143002"/>
              <a:ext cx="0" cy="367146"/>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Arrow Connector 12">
              <a:extLst>
                <a:ext uri="{FF2B5EF4-FFF2-40B4-BE49-F238E27FC236}">
                  <a16:creationId xmlns:a16="http://schemas.microsoft.com/office/drawing/2014/main" id="{A19FAC5B-A562-88C8-2BB3-EDB4F3469545}"/>
                </a:ext>
              </a:extLst>
            </xdr:cNvPr>
            <xdr:cNvCxnSpPr/>
          </xdr:nvCxnSpPr>
          <xdr:spPr>
            <a:xfrm>
              <a:off x="12254345" y="1343891"/>
              <a:ext cx="0" cy="2874819"/>
            </a:xfrm>
            <a:prstGeom prst="straightConnector1">
              <a:avLst/>
            </a:prstGeom>
            <a:ln w="19050">
              <a:solidFill>
                <a:srgbClr val="FF0000"/>
              </a:solidFill>
              <a:headEnd type="stealth" w="lg" len="lg"/>
              <a:tailEnd type="stealth" w="lg" len="lg"/>
            </a:ln>
          </xdr:spPr>
          <xdr:style>
            <a:lnRef idx="1">
              <a:schemeClr val="accent1"/>
            </a:lnRef>
            <a:fillRef idx="0">
              <a:schemeClr val="accent1"/>
            </a:fillRef>
            <a:effectRef idx="0">
              <a:schemeClr val="accent1"/>
            </a:effectRef>
            <a:fontRef idx="minor">
              <a:schemeClr val="tx1"/>
            </a:fontRef>
          </xdr:style>
        </xdr:cxnSp>
        <xdr:sp macro="" textlink="">
          <xdr:nvSpPr>
            <xdr:cNvPr id="14" name="TextBox 13">
              <a:extLst>
                <a:ext uri="{FF2B5EF4-FFF2-40B4-BE49-F238E27FC236}">
                  <a16:creationId xmlns:a16="http://schemas.microsoft.com/office/drawing/2014/main" id="{755E3603-F162-50E1-CBE6-93A1D6996FB9}"/>
                </a:ext>
              </a:extLst>
            </xdr:cNvPr>
            <xdr:cNvSpPr txBox="1"/>
          </xdr:nvSpPr>
          <xdr:spPr>
            <a:xfrm>
              <a:off x="12385184" y="4776702"/>
              <a:ext cx="976326" cy="4740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FF0000"/>
                  </a:solidFill>
                </a:rPr>
                <a:t>12ft</a:t>
              </a:r>
            </a:p>
          </xdr:txBody>
        </xdr:sp>
        <xdr:sp macro="" textlink="">
          <xdr:nvSpPr>
            <xdr:cNvPr id="15" name="TextBox 14">
              <a:extLst>
                <a:ext uri="{FF2B5EF4-FFF2-40B4-BE49-F238E27FC236}">
                  <a16:creationId xmlns:a16="http://schemas.microsoft.com/office/drawing/2014/main" id="{2031035A-6144-128C-3FF1-DF5E8EAB2BF6}"/>
                </a:ext>
              </a:extLst>
            </xdr:cNvPr>
            <xdr:cNvSpPr txBox="1"/>
          </xdr:nvSpPr>
          <xdr:spPr>
            <a:xfrm>
              <a:off x="14426646" y="4777264"/>
              <a:ext cx="1101431" cy="5639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FF0000"/>
                  </a:solidFill>
                </a:rPr>
                <a:t>24ft</a:t>
              </a:r>
            </a:p>
          </xdr:txBody>
        </xdr:sp>
        <xdr:sp macro="" textlink="">
          <xdr:nvSpPr>
            <xdr:cNvPr id="16" name="TextBox 15">
              <a:extLst>
                <a:ext uri="{FF2B5EF4-FFF2-40B4-BE49-F238E27FC236}">
                  <a16:creationId xmlns:a16="http://schemas.microsoft.com/office/drawing/2014/main" id="{DEC529E0-8395-6856-02CE-91B819E04646}"/>
                </a:ext>
              </a:extLst>
            </xdr:cNvPr>
            <xdr:cNvSpPr txBox="1"/>
          </xdr:nvSpPr>
          <xdr:spPr>
            <a:xfrm>
              <a:off x="11604602" y="2581448"/>
              <a:ext cx="873027" cy="46655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FF0000"/>
                  </a:solidFill>
                </a:rPr>
                <a:t>40ft</a:t>
              </a:r>
            </a:p>
          </xdr:txBody>
        </xdr:sp>
      </xdr:grpSp>
    </xdr:grpSp>
    <xdr:clientData/>
  </xdr:twoCellAnchor>
  <xdr:twoCellAnchor editAs="oneCell">
    <xdr:from>
      <xdr:col>11</xdr:col>
      <xdr:colOff>58615</xdr:colOff>
      <xdr:row>16</xdr:row>
      <xdr:rowOff>5863</xdr:rowOff>
    </xdr:from>
    <xdr:to>
      <xdr:col>16</xdr:col>
      <xdr:colOff>569803</xdr:colOff>
      <xdr:row>22</xdr:row>
      <xdr:rowOff>193431</xdr:rowOff>
    </xdr:to>
    <xdr:pic>
      <xdr:nvPicPr>
        <xdr:cNvPr id="29" name="Picture 28">
          <a:extLst>
            <a:ext uri="{FF2B5EF4-FFF2-40B4-BE49-F238E27FC236}">
              <a16:creationId xmlns:a16="http://schemas.microsoft.com/office/drawing/2014/main" id="{2E58CED6-421E-BDBC-96DE-CB5A9D30F1B3}"/>
            </a:ext>
          </a:extLst>
        </xdr:cNvPr>
        <xdr:cNvPicPr>
          <a:picLocks noChangeAspect="1"/>
        </xdr:cNvPicPr>
      </xdr:nvPicPr>
      <xdr:blipFill>
        <a:blip xmlns:r="http://schemas.openxmlformats.org/officeDocument/2006/relationships" r:embed="rId1"/>
        <a:stretch>
          <a:fillRect/>
        </a:stretch>
      </xdr:blipFill>
      <xdr:spPr>
        <a:xfrm>
          <a:off x="8850923" y="3774832"/>
          <a:ext cx="3957772" cy="1740876"/>
        </a:xfrm>
        <a:prstGeom prst="rect">
          <a:avLst/>
        </a:prstGeom>
        <a:ln w="19050">
          <a:solidFill>
            <a:sysClr val="windowText" lastClr="000000"/>
          </a:solid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24</xdr:col>
      <xdr:colOff>426262</xdr:colOff>
      <xdr:row>3</xdr:row>
      <xdr:rowOff>717204</xdr:rowOff>
    </xdr:from>
    <xdr:to>
      <xdr:col>24</xdr:col>
      <xdr:colOff>471520</xdr:colOff>
      <xdr:row>14</xdr:row>
      <xdr:rowOff>128757</xdr:rowOff>
    </xdr:to>
    <xdr:cxnSp macro="">
      <xdr:nvCxnSpPr>
        <xdr:cNvPr id="11" name="Straight Connector 10">
          <a:extLst>
            <a:ext uri="{FF2B5EF4-FFF2-40B4-BE49-F238E27FC236}">
              <a16:creationId xmlns:a16="http://schemas.microsoft.com/office/drawing/2014/main" id="{392BF574-33AA-A0F9-9FAC-A9D2C5DEC239}"/>
            </a:ext>
          </a:extLst>
        </xdr:cNvPr>
        <xdr:cNvCxnSpPr>
          <a:stCxn id="5" idx="3"/>
          <a:endCxn id="7" idx="3"/>
        </xdr:cNvCxnSpPr>
      </xdr:nvCxnSpPr>
      <xdr:spPr>
        <a:xfrm>
          <a:off x="23168498" y="1222895"/>
          <a:ext cx="45258" cy="3865789"/>
        </a:xfrm>
        <a:prstGeom prst="line">
          <a:avLst/>
        </a:prstGeom>
        <a:ln w="2857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ropBox\Dropbox%20(PHIUS)\PHIUS%20Shared\Certification%20Team\Project%20Certification\01_Calculators_Protocol\Excel\01_Calculators%20-%20Master%20List.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hkalv\Phius%20Dropbox\PHIUS%20Shared\Certification\Project%20Certification\01_Calculators_Protocol\Excel\01_Calculators%20-%20Master%20List.xlsx" TargetMode="External"/><Relationship Id="rId1" Type="http://schemas.openxmlformats.org/officeDocument/2006/relationships/externalLinkPath" Target="01_Calculators%20-%20Master%20Lis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psor/Dropbox%20(PHIUS)/PHIUS%20Shared/Certification%20Team/Project%20Certification/01_Calculators_Protocol/Excel/Calculators%20-%20Master%20Lis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Users/jpsor/Dropbox%20(PHIUS)/PHIUS%20Shared/Certification%20Team/Project%20Certification/01_Calculators_Protocol/Excel/Calculators%20-%20Master%20Lis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psor/Dropbox%20(PHIUS)/PHIUS%20Shared/Certification%20Team/Project%20Certification/01_Calculators_Protocol/Excel/01_Calculators%20-%20Master%20Lis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gswright/Documents/2012/2012%20Wright%20On/2012-08%20emerson/2012-08-22%20emerson%20PHP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BACK%20UP%20FOR%20SSD%20-%20desktop/Passive%20Energy%20Designs/Projects/PHIUS%20files/Projects/PHIUS%20-%20VertdesignInc/THERM/101103%20fairview%20exampl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PWH outside"/>
      <sheetName val="Convert cfm50 to cfm75"/>
      <sheetName val="Dryer Inputs"/>
      <sheetName val="Deep Footing"/>
      <sheetName val="NFRC - Window Calculation"/>
      <sheetName val="ERV Outside Thermal Envelope"/>
      <sheetName val="Multiple Heat Pumps"/>
      <sheetName val="Estimate FCU run-times"/>
      <sheetName val="Pool Calc (Outdoor)"/>
      <sheetName val="Recirc Pump Run Time"/>
      <sheetName val="Low Slope Roofs"/>
      <sheetName val="Swegon Language"/>
      <sheetName val="UEF to EF"/>
      <sheetName val="HP Average COP"/>
      <sheetName val="HW Storage - AHRI"/>
      <sheetName val="HW Storage - No Rating"/>
      <sheetName val="Screening Definition"/>
      <sheetName val="IMEF"/>
      <sheetName val="BLINDS"/>
      <sheetName val="Walk-In Cooler"/>
      <sheetName val="Thermal Mass"/>
      <sheetName val="Fastener Correction"/>
      <sheetName val="Non-Res PHIUS+ 2018 targets"/>
      <sheetName val="Non-South Shading"/>
      <sheetName val="HP Performance"/>
      <sheetName val="HPWH COP"/>
      <sheetName val="Make-Up Air"/>
      <sheetName val="Process Load"/>
      <sheetName val="PHIUS+ SF"/>
      <sheetName val="PHIUS+ MF"/>
      <sheetName val="Dwelling Units (MF)"/>
      <sheetName val="Common Areas (MF)"/>
      <sheetName val="Exterior Lighting (MF)"/>
      <sheetName val="Garage Lighting(MF)"/>
      <sheetName val="PV Utilization Curves"/>
      <sheetName val="Uneven Reveals"/>
      <sheetName val="Detailed LPD"/>
      <sheetName val="Site Shading v2"/>
      <sheetName val="Edge Uf to Psi spacer"/>
      <sheetName val="01_Calculators - Master List"/>
      <sheetName val="HPWH OUT"/>
      <sheetName val="Washing Machine"/>
      <sheetName val="Non-Res Occupancy"/>
      <sheetName val="On-Demand-In Progress"/>
      <sheetName val="Site Shading"/>
      <sheetName val="NFRC - Window Calc"/>
      <sheetName val="COP at 5F"/>
      <sheetName val="Multiple Dryer Input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refreshError="1"/>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oling COP Deration"/>
      <sheetName val="Temperature Reduction Factor"/>
      <sheetName val="Non-Res DHW"/>
      <sheetName val="Supply Air Temp"/>
      <sheetName val="HPWH outside"/>
      <sheetName val="Convert cfm50 to cfm75"/>
      <sheetName val="Dryer Inputs"/>
      <sheetName val="Deep Footing"/>
      <sheetName val="NFRC - Window Calculation"/>
      <sheetName val="ERV Outside Thermal Envelope"/>
      <sheetName val="Multiple Heat Pumps"/>
      <sheetName val="Estimate FCU run-times"/>
      <sheetName val="Pool Calc (Outdoor)"/>
      <sheetName val="Recirc Pump Run Time"/>
      <sheetName val="Low Slope Roofs"/>
      <sheetName val="Swegon Language"/>
      <sheetName val="UEF to EF"/>
      <sheetName val="HP Average COP"/>
      <sheetName val="HW Storage - AHRI"/>
      <sheetName val="IMEF"/>
      <sheetName val="HW Storage - No Rating"/>
      <sheetName val="Screening Definition"/>
      <sheetName val="BLINDS"/>
      <sheetName val="Walk-In Cooler"/>
      <sheetName val="Thermal Mass"/>
      <sheetName val="Fastener Correction"/>
      <sheetName val="Non-Res PHIUS+ 2018 targets"/>
      <sheetName val="Non-South Shading"/>
      <sheetName val="HP Performance"/>
      <sheetName val="HPWH COP"/>
      <sheetName val="Make-Up Air"/>
      <sheetName val="Process Load"/>
      <sheetName val="PHIUS+ SF"/>
      <sheetName val="PHIUS+ MF"/>
      <sheetName val="Dwelling Units (MF)"/>
      <sheetName val="Common Areas (MF)"/>
      <sheetName val="Exterior Lighting (MF)"/>
      <sheetName val="Garage Lighting(MF)"/>
      <sheetName val="PV Utilization Curves"/>
      <sheetName val="Uneven Reveals"/>
      <sheetName val="Detailed LPD"/>
      <sheetName val="Site Shading v2"/>
      <sheetName val="Edge Uf to Psi spacer"/>
      <sheetName val="Campus Community Certification"/>
      <sheetName val="01_Calculators - Master Lis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egon Language"/>
      <sheetName val="Multiple Heat Pumps"/>
      <sheetName val="UEF to EF"/>
      <sheetName val="HP Average COP"/>
      <sheetName val="HW Storage - AHRI"/>
      <sheetName val="Screening Definition"/>
      <sheetName val="IMEF"/>
      <sheetName val="BLINDS"/>
      <sheetName val="Walk-In Cooler"/>
      <sheetName val="Thermal Mass"/>
      <sheetName val="Fastener Correction"/>
      <sheetName val="NFRC - Window Calc"/>
      <sheetName val="Non-South Shading"/>
      <sheetName val="HP Performance"/>
      <sheetName val="HPWH COP"/>
      <sheetName val="HPWH OUT"/>
      <sheetName val="Make-Up Air"/>
      <sheetName val="Process Load"/>
      <sheetName val="PHIUS+ SF"/>
      <sheetName val="PHIUS+ MF"/>
      <sheetName val="Dwelling Units (MF)"/>
      <sheetName val="Common Areas (MF)"/>
      <sheetName val="Exterior Lighting (MF)"/>
      <sheetName val="Garage Lighting(MF)"/>
      <sheetName val="On-Demand-In Progress"/>
      <sheetName val="PV Utilization Curves"/>
      <sheetName val="Uneven Reveals"/>
      <sheetName val="Detailed LPD"/>
      <sheetName val="Calculators - Master List"/>
      <sheetName val="UEF Calc"/>
      <sheetName val="Non-Res PHIUS+ 2018 targets"/>
      <sheetName val="Washing Machine"/>
      <sheetName val="Low Slope Roofs"/>
      <sheetName val="Pool Calc (Outdoor)"/>
      <sheetName val="Recirc Pump Run Time"/>
      <sheetName val="Non-Res Occupancy"/>
      <sheetName val="Calculators - Master List.xlsx"/>
      <sheetName val="Estimate FCU run-times"/>
      <sheetName val="Site Shading"/>
      <sheetName val="Site Shading v2"/>
      <sheetName val="Edge Uf to Psi spacer"/>
    </sheetNames>
    <sheetDataSet>
      <sheetData sheetId="0"/>
      <sheetData sheetId="1"/>
      <sheetData sheetId="2"/>
      <sheetData sheetId="3"/>
      <sheetData sheetId="4"/>
      <sheetData sheetId="5"/>
      <sheetData sheetId="6"/>
      <sheetData sheetId="7"/>
      <sheetData sheetId="8">
        <row r="16">
          <cell r="E16" t="str">
            <v>kWh/day</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refreshError="1"/>
      <sheetData sheetId="31"/>
      <sheetData sheetId="32"/>
      <sheetData sheetId="33" refreshError="1"/>
      <sheetData sheetId="34" refreshError="1"/>
      <sheetData sheetId="35"/>
      <sheetData sheetId="36" refreshError="1"/>
      <sheetData sheetId="37"/>
      <sheetData sheetId="38"/>
      <sheetData sheetId="39"/>
      <sheetData sheetId="4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egon Language"/>
      <sheetName val="Multiple Heat Pumps"/>
      <sheetName val="UEF to EF"/>
      <sheetName val="HP Average COP"/>
      <sheetName val="HW Storage - AHRI"/>
      <sheetName val="Screening Definition"/>
      <sheetName val="IMEF"/>
      <sheetName val="BLINDS"/>
      <sheetName val="Walk-In Cooler"/>
      <sheetName val="Thermal Mass"/>
      <sheetName val="Fastener Correction"/>
      <sheetName val="NFRC - Window Calc"/>
      <sheetName val="Non-Res PHIUS+ 2018 targets"/>
      <sheetName val="Non-South Shading"/>
      <sheetName val="HP Performance"/>
      <sheetName val="HPWH COP"/>
      <sheetName val="HPWH OUT"/>
      <sheetName val="Make-Up Air"/>
      <sheetName val="Process Load"/>
      <sheetName val="PHIUS+ SF"/>
      <sheetName val="PHIUS+ MF"/>
      <sheetName val="Dwelling Units (MF)"/>
      <sheetName val="Common Areas (MF)"/>
      <sheetName val="Exterior Lighting (MF)"/>
      <sheetName val="Garage Lighting(MF)"/>
      <sheetName val="On-Demand-In Progress"/>
      <sheetName val="PV Utilization Curves"/>
      <sheetName val="Uneven Reveals"/>
      <sheetName val="Detailed LPD"/>
      <sheetName val="Calculators - Master List"/>
      <sheetName val="UEF Calc"/>
      <sheetName val="Washing Machine"/>
      <sheetName val="Estimate FCU run-times"/>
      <sheetName val="Pool Calc (Outdoor)"/>
      <sheetName val="Recirc Pump Run Time"/>
      <sheetName val="Low Slope Roofs"/>
      <sheetName val="Non-Res Occupancy"/>
      <sheetName val="Site Shading"/>
      <sheetName val="Site Shading v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FRC - Window Calculation"/>
      <sheetName val="ERV Outside Thermal Envelope"/>
      <sheetName val="Multiple Heat Pumps"/>
      <sheetName val="Estimate FCU run-times"/>
      <sheetName val="Pool Calc (Outdoor)"/>
      <sheetName val="Recirc Pump Run Time"/>
      <sheetName val="Washing Machine"/>
      <sheetName val="Low Slope Roofs"/>
      <sheetName val="Swegon Language"/>
      <sheetName val="UEF to EF"/>
      <sheetName val="HP Average COP"/>
      <sheetName val="HW Storage - AHRI"/>
      <sheetName val="Screening Definition"/>
      <sheetName val="BLINDS"/>
      <sheetName val="Walk-In Cooler"/>
      <sheetName val="Thermal Mass"/>
      <sheetName val="Fastener Correction"/>
      <sheetName val="Non-Res Occupancy"/>
      <sheetName val="Non-Res PHIUS+ 2018 targets"/>
      <sheetName val="Non-South Shading"/>
      <sheetName val="HP Performance"/>
      <sheetName val="HPWH COP"/>
      <sheetName val="HPWH OUT"/>
      <sheetName val="Make-Up Air"/>
      <sheetName val="Process Load"/>
      <sheetName val="PHIUS+ SF"/>
      <sheetName val="PHIUS+ MF"/>
      <sheetName val="Dwelling Units (MF)"/>
      <sheetName val="Common Areas (MF)"/>
      <sheetName val="Exterior Lighting (MF)"/>
      <sheetName val="Garage Lighting(MF)"/>
      <sheetName val="On-Demand-In Progress"/>
      <sheetName val="PV Utilization Curves"/>
      <sheetName val="Uneven Reveals"/>
      <sheetName val="Detailed LPD"/>
      <sheetName val="Site Shading"/>
      <sheetName val="Site Shading v2"/>
      <sheetName val="Edge Uf to Psi spacer"/>
      <sheetName val="IMEF"/>
      <sheetName val="NFRC - Window Calc"/>
      <sheetName val="01_Calculators - Master List"/>
      <sheetName val="Multiple Dryer Inputs"/>
      <sheetName val="COP at 5F"/>
      <sheetName val="Deep Footing"/>
      <sheetName val="HPWH outside"/>
      <sheetName val="Dryer Input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sheetData sheetId="32" refreshError="1"/>
      <sheetData sheetId="33" refreshError="1"/>
      <sheetData sheetId="34" refreshError="1"/>
      <sheetData sheetId="35"/>
      <sheetData sheetId="36" refreshError="1"/>
      <sheetData sheetId="37" refreshError="1"/>
      <sheetData sheetId="38" refreshError="1"/>
      <sheetData sheetId="39"/>
      <sheetData sheetId="40" refreshError="1"/>
      <sheetData sheetId="41"/>
      <sheetData sheetId="42" refreshError="1"/>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Conversion"/>
      <sheetName val="Verification"/>
      <sheetName val="Verification SI"/>
      <sheetName val="REPORT"/>
      <sheetName val="NOTES"/>
      <sheetName val="RefDims"/>
      <sheetName val="Areas"/>
      <sheetName val="Areas SI"/>
      <sheetName val="R-List"/>
      <sheetName val="U-List SI"/>
      <sheetName val="R-Values"/>
      <sheetName val="U-Values SI"/>
      <sheetName val="Ground 1"/>
      <sheetName val="Ground 1 SI"/>
      <sheetName val="Ground 2"/>
      <sheetName val="Ground 2 SI"/>
      <sheetName val="Ground 3"/>
      <sheetName val="Ground 3 SI"/>
      <sheetName val="WinEntry"/>
      <sheetName val="Window"/>
      <sheetName val="Window SI"/>
      <sheetName val="WinType"/>
      <sheetName val="WinType SI"/>
      <sheetName val="Shading"/>
      <sheetName val="Shading SI"/>
      <sheetName val="Ventilation"/>
      <sheetName val="Ventilation SI"/>
      <sheetName val="Annual Heat Demand"/>
      <sheetName val="Annual Heat Demand SI"/>
      <sheetName val="Monthly"/>
      <sheetName val="Monthly SI"/>
      <sheetName val="Heat Load"/>
      <sheetName val="Heat Load SI"/>
      <sheetName val="Summer"/>
      <sheetName val="Summer SI"/>
      <sheetName val="Shading-S"/>
      <sheetName val="Shading-S SI"/>
      <sheetName val="SummVent"/>
      <sheetName val="SummVent SI"/>
      <sheetName val="Cooling"/>
      <sheetName val="Cooling SI"/>
      <sheetName val="Cooling Units"/>
      <sheetName val="Cooling Units SI"/>
      <sheetName val="Cooling Load"/>
      <sheetName val="Cooling Load SI"/>
      <sheetName val="DHW"/>
      <sheetName val="DHW SI"/>
      <sheetName val="SolarDHW"/>
      <sheetName val="SolarDHW SI"/>
      <sheetName val="Electricity"/>
      <sheetName val="Electricity SI"/>
      <sheetName val="Elec Non-Dom"/>
      <sheetName val="Elec Non-Dom SI"/>
      <sheetName val="Aux Elec"/>
      <sheetName val="Aux Elec SI"/>
      <sheetName val="PE Value"/>
      <sheetName val="PE Value SI"/>
      <sheetName val="Compact"/>
      <sheetName val="Compact SI"/>
      <sheetName val="Boiler"/>
      <sheetName val="Boiler SI"/>
      <sheetName val="District Heat"/>
      <sheetName val="District Heat SI"/>
      <sheetName val="Climate"/>
      <sheetName val="Climate SI"/>
      <sheetName val="IHG"/>
      <sheetName val="IHG SI"/>
      <sheetName val="IHG Non-Dom"/>
      <sheetName val="IHG Non-Dom SI"/>
      <sheetName val="Use Non-Dom"/>
      <sheetName val="Use Non-Dom SI"/>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Passive House Planning</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18">
          <cell r="D18" t="str">
            <v>Additional Reduction Factor Shading</v>
          </cell>
          <cell r="E18" t="str">
            <v>rother</v>
          </cell>
          <cell r="F18" t="str">
            <v/>
          </cell>
          <cell r="G18" t="str">
            <v>%</v>
          </cell>
        </row>
      </sheetData>
      <sheetData sheetId="50"/>
      <sheetData sheetId="51"/>
      <sheetData sheetId="52"/>
      <sheetData sheetId="53"/>
      <sheetData sheetId="54"/>
      <sheetData sheetId="55"/>
      <sheetData sheetId="56"/>
      <sheetData sheetId="57"/>
      <sheetData sheetId="58"/>
      <sheetData sheetId="59">
        <row r="18">
          <cell r="B18" t="str">
            <v>Primärenergie-Faktor Strom</v>
          </cell>
        </row>
        <row r="27">
          <cell r="S27" t="str">
            <v>Interpolation von Leistung und COP aus den Prüfstandswerten in Abh. der Außentemperatur</v>
          </cell>
        </row>
        <row r="28">
          <cell r="R28" t="str">
            <v>Leistung bzw. COP</v>
          </cell>
          <cell r="S28" t="str">
            <v>PWP,Heiz(THeizlast)</v>
          </cell>
          <cell r="T28" t="str">
            <v>PWP,Heiz(TBereit)</v>
          </cell>
          <cell r="U28" t="str">
            <v>PWP,WW(THeizlast)</v>
          </cell>
          <cell r="V28" t="str">
            <v>PWP,WW(TBereit)</v>
          </cell>
          <cell r="W28" t="str">
            <v>PWP,Bereit(THeizlast)</v>
          </cell>
          <cell r="X28" t="str">
            <v>PWP,Bereit(TBereit)</v>
          </cell>
          <cell r="Y28" t="str">
            <v>COPHeiz, 0 bis tleist</v>
          </cell>
          <cell r="Z28" t="str">
            <v>COPHeiz,tleist bis tBereit</v>
          </cell>
          <cell r="AA28" t="str">
            <v>COPWW,0 bis tHeiztage</v>
          </cell>
          <cell r="AB28" t="str">
            <v>COPWW,tleist bis tHeiztage</v>
          </cell>
          <cell r="AC28" t="str">
            <v>COPBereit,0 bis tleist</v>
          </cell>
          <cell r="AD28" t="str">
            <v>COPBereit,tleist bis tHeiztage</v>
          </cell>
          <cell r="AE28" t="str">
            <v>COPWW,Sommer</v>
          </cell>
          <cell r="AF28" t="str">
            <v>COPBereit,Sommer</v>
          </cell>
        </row>
        <row r="29">
          <cell r="R29" t="str">
            <v>Außentemperatur [°C]</v>
          </cell>
          <cell r="S29" t="e">
            <v>#VALUE!</v>
          </cell>
          <cell r="T29" t="e">
            <v>#VALUE!</v>
          </cell>
          <cell r="U29" t="e">
            <v>#VALUE!</v>
          </cell>
          <cell r="V29" t="e">
            <v>#VALUE!</v>
          </cell>
          <cell r="W29" t="e">
            <v>#VALUE!</v>
          </cell>
          <cell r="X29" t="e">
            <v>#VALUE!</v>
          </cell>
          <cell r="Y29" t="e">
            <v>#VALUE!</v>
          </cell>
          <cell r="Z29" t="e">
            <v>#VALUE!</v>
          </cell>
          <cell r="AA29" t="e">
            <v>#VALUE!</v>
          </cell>
          <cell r="AB29" t="e">
            <v>#VALUE!</v>
          </cell>
          <cell r="AC29" t="e">
            <v>#VALUE!</v>
          </cell>
          <cell r="AD29" t="e">
            <v>#VALUE!</v>
          </cell>
          <cell r="AE29">
            <v>20</v>
          </cell>
          <cell r="AF29">
            <v>20</v>
          </cell>
        </row>
        <row r="30">
          <cell r="R30" t="str">
            <v>a1,2,3,4</v>
          </cell>
          <cell r="S30">
            <v>0</v>
          </cell>
          <cell r="T30">
            <v>0</v>
          </cell>
          <cell r="U30">
            <v>0</v>
          </cell>
          <cell r="V30">
            <v>0</v>
          </cell>
          <cell r="W30">
            <v>0</v>
          </cell>
          <cell r="X30">
            <v>0</v>
          </cell>
          <cell r="Y30">
            <v>0</v>
          </cell>
          <cell r="Z30">
            <v>0</v>
          </cell>
          <cell r="AA30">
            <v>0</v>
          </cell>
          <cell r="AB30">
            <v>0</v>
          </cell>
          <cell r="AC30">
            <v>0</v>
          </cell>
          <cell r="AD30">
            <v>0</v>
          </cell>
          <cell r="AE30">
            <v>0</v>
          </cell>
          <cell r="AF30">
            <v>0</v>
          </cell>
        </row>
        <row r="31">
          <cell r="R31" t="str">
            <v>b1,2,3,4</v>
          </cell>
          <cell r="S31">
            <v>0</v>
          </cell>
          <cell r="T31">
            <v>0</v>
          </cell>
          <cell r="U31">
            <v>0</v>
          </cell>
          <cell r="V31">
            <v>0</v>
          </cell>
          <cell r="W31">
            <v>0</v>
          </cell>
          <cell r="X31">
            <v>0</v>
          </cell>
          <cell r="Y31">
            <v>0</v>
          </cell>
          <cell r="Z31">
            <v>0</v>
          </cell>
          <cell r="AA31">
            <v>0</v>
          </cell>
          <cell r="AB31">
            <v>0</v>
          </cell>
          <cell r="AC31">
            <v>0</v>
          </cell>
          <cell r="AD31">
            <v>0</v>
          </cell>
          <cell r="AE31">
            <v>0</v>
          </cell>
          <cell r="AF31">
            <v>0</v>
          </cell>
        </row>
        <row r="32">
          <cell r="R32" t="str">
            <v>a1</v>
          </cell>
          <cell r="S32">
            <v>0</v>
          </cell>
          <cell r="T32">
            <v>0</v>
          </cell>
          <cell r="U32">
            <v>0</v>
          </cell>
          <cell r="V32">
            <v>0</v>
          </cell>
          <cell r="W32">
            <v>0</v>
          </cell>
          <cell r="X32">
            <v>0</v>
          </cell>
          <cell r="Y32">
            <v>0</v>
          </cell>
          <cell r="Z32">
            <v>0</v>
          </cell>
          <cell r="AA32">
            <v>0</v>
          </cell>
          <cell r="AB32">
            <v>0</v>
          </cell>
          <cell r="AC32">
            <v>0</v>
          </cell>
          <cell r="AD32">
            <v>0</v>
          </cell>
          <cell r="AE32">
            <v>0</v>
          </cell>
          <cell r="AF32">
            <v>0</v>
          </cell>
        </row>
        <row r="33">
          <cell r="R33" t="str">
            <v>b1</v>
          </cell>
          <cell r="S33">
            <v>0</v>
          </cell>
          <cell r="T33">
            <v>0</v>
          </cell>
          <cell r="U33">
            <v>0</v>
          </cell>
          <cell r="V33">
            <v>0</v>
          </cell>
          <cell r="W33">
            <v>0</v>
          </cell>
          <cell r="X33">
            <v>0</v>
          </cell>
          <cell r="Y33">
            <v>0</v>
          </cell>
          <cell r="Z33">
            <v>0</v>
          </cell>
          <cell r="AA33">
            <v>0</v>
          </cell>
          <cell r="AB33">
            <v>0</v>
          </cell>
          <cell r="AC33">
            <v>0</v>
          </cell>
          <cell r="AD33">
            <v>0</v>
          </cell>
          <cell r="AE33">
            <v>0</v>
          </cell>
          <cell r="AF33">
            <v>0</v>
          </cell>
        </row>
        <row r="36">
          <cell r="R36" t="str">
            <v>a2</v>
          </cell>
          <cell r="S36">
            <v>0</v>
          </cell>
          <cell r="T36">
            <v>0</v>
          </cell>
          <cell r="U36">
            <v>0</v>
          </cell>
          <cell r="V36">
            <v>0</v>
          </cell>
          <cell r="W36">
            <v>0</v>
          </cell>
          <cell r="X36">
            <v>0</v>
          </cell>
          <cell r="Y36">
            <v>0</v>
          </cell>
          <cell r="Z36">
            <v>0</v>
          </cell>
          <cell r="AA36">
            <v>0</v>
          </cell>
          <cell r="AB36">
            <v>0</v>
          </cell>
          <cell r="AC36">
            <v>0</v>
          </cell>
          <cell r="AD36">
            <v>0</v>
          </cell>
          <cell r="AE36">
            <v>0</v>
          </cell>
          <cell r="AF36">
            <v>0</v>
          </cell>
        </row>
        <row r="37">
          <cell r="R37" t="str">
            <v>b2</v>
          </cell>
          <cell r="S37">
            <v>0</v>
          </cell>
          <cell r="T37">
            <v>0</v>
          </cell>
          <cell r="U37">
            <v>0</v>
          </cell>
          <cell r="V37">
            <v>0</v>
          </cell>
          <cell r="W37">
            <v>0</v>
          </cell>
          <cell r="X37">
            <v>0</v>
          </cell>
          <cell r="Y37">
            <v>0</v>
          </cell>
          <cell r="Z37">
            <v>0</v>
          </cell>
          <cell r="AA37">
            <v>0</v>
          </cell>
          <cell r="AB37">
            <v>0</v>
          </cell>
          <cell r="AC37">
            <v>0</v>
          </cell>
          <cell r="AD37">
            <v>0</v>
          </cell>
          <cell r="AE37">
            <v>0</v>
          </cell>
          <cell r="AF37">
            <v>0</v>
          </cell>
        </row>
        <row r="38">
          <cell r="R38" t="str">
            <v>a3</v>
          </cell>
          <cell r="S38">
            <v>0</v>
          </cell>
          <cell r="T38">
            <v>0</v>
          </cell>
          <cell r="U38">
            <v>0</v>
          </cell>
          <cell r="V38">
            <v>0</v>
          </cell>
          <cell r="W38">
            <v>0</v>
          </cell>
          <cell r="X38">
            <v>0</v>
          </cell>
          <cell r="Y38">
            <v>0</v>
          </cell>
          <cell r="Z38">
            <v>0</v>
          </cell>
          <cell r="AA38">
            <v>0</v>
          </cell>
          <cell r="AB38">
            <v>0</v>
          </cell>
          <cell r="AC38">
            <v>0</v>
          </cell>
          <cell r="AD38">
            <v>0</v>
          </cell>
          <cell r="AE38">
            <v>0</v>
          </cell>
          <cell r="AF38">
            <v>0</v>
          </cell>
        </row>
        <row r="39">
          <cell r="R39" t="str">
            <v>b3</v>
          </cell>
          <cell r="S39">
            <v>0</v>
          </cell>
          <cell r="T39">
            <v>0</v>
          </cell>
          <cell r="U39">
            <v>0</v>
          </cell>
          <cell r="V39">
            <v>0</v>
          </cell>
          <cell r="W39">
            <v>0</v>
          </cell>
          <cell r="X39">
            <v>0</v>
          </cell>
          <cell r="Y39">
            <v>0</v>
          </cell>
          <cell r="Z39">
            <v>0</v>
          </cell>
          <cell r="AA39">
            <v>0</v>
          </cell>
          <cell r="AB39">
            <v>0</v>
          </cell>
          <cell r="AC39">
            <v>0</v>
          </cell>
          <cell r="AD39">
            <v>0</v>
          </cell>
          <cell r="AE39">
            <v>0</v>
          </cell>
          <cell r="AF39">
            <v>0</v>
          </cell>
        </row>
        <row r="40">
          <cell r="R40" t="str">
            <v>T1</v>
          </cell>
          <cell r="S40" t="str">
            <v/>
          </cell>
          <cell r="T40" t="str">
            <v/>
          </cell>
          <cell r="U40" t="str">
            <v/>
          </cell>
          <cell r="V40" t="str">
            <v/>
          </cell>
          <cell r="W40" t="str">
            <v/>
          </cell>
          <cell r="X40" t="str">
            <v/>
          </cell>
          <cell r="Y40" t="str">
            <v/>
          </cell>
          <cell r="Z40" t="str">
            <v/>
          </cell>
          <cell r="AA40" t="str">
            <v/>
          </cell>
          <cell r="AB40" t="str">
            <v/>
          </cell>
          <cell r="AC40" t="str">
            <v/>
          </cell>
          <cell r="AD40" t="str">
            <v/>
          </cell>
          <cell r="AE40" t="str">
            <v/>
          </cell>
          <cell r="AF40" t="str">
            <v/>
          </cell>
        </row>
        <row r="41">
          <cell r="R41" t="str">
            <v>T2</v>
          </cell>
          <cell r="S41" t="str">
            <v/>
          </cell>
          <cell r="T41" t="str">
            <v/>
          </cell>
          <cell r="U41" t="str">
            <v/>
          </cell>
          <cell r="V41" t="str">
            <v/>
          </cell>
          <cell r="W41" t="str">
            <v/>
          </cell>
          <cell r="X41" t="str">
            <v/>
          </cell>
          <cell r="Y41" t="str">
            <v/>
          </cell>
          <cell r="Z41" t="str">
            <v/>
          </cell>
          <cell r="AA41" t="str">
            <v/>
          </cell>
          <cell r="AB41" t="str">
            <v/>
          </cell>
          <cell r="AC41" t="str">
            <v/>
          </cell>
          <cell r="AD41" t="str">
            <v/>
          </cell>
          <cell r="AE41" t="str">
            <v/>
          </cell>
          <cell r="AF41" t="str">
            <v/>
          </cell>
        </row>
        <row r="42">
          <cell r="R42" t="str">
            <v>T3</v>
          </cell>
          <cell r="S42" t="str">
            <v/>
          </cell>
          <cell r="T42" t="str">
            <v/>
          </cell>
          <cell r="U42" t="str">
            <v/>
          </cell>
          <cell r="V42" t="str">
            <v/>
          </cell>
          <cell r="W42" t="str">
            <v/>
          </cell>
          <cell r="X42" t="str">
            <v/>
          </cell>
          <cell r="Y42" t="str">
            <v/>
          </cell>
          <cell r="Z42" t="str">
            <v/>
          </cell>
          <cell r="AA42" t="str">
            <v/>
          </cell>
          <cell r="AB42" t="str">
            <v/>
          </cell>
          <cell r="AC42" t="str">
            <v/>
          </cell>
          <cell r="AD42" t="str">
            <v/>
          </cell>
          <cell r="AE42" t="str">
            <v/>
          </cell>
          <cell r="AF42" t="str">
            <v/>
          </cell>
        </row>
        <row r="43">
          <cell r="R43" t="str">
            <v>T4</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row>
        <row r="44">
          <cell r="R44" t="str">
            <v>P bzw. COP Punkt 1</v>
          </cell>
          <cell r="S44" t="e">
            <v>#N/A</v>
          </cell>
          <cell r="T44" t="e">
            <v>#N/A</v>
          </cell>
          <cell r="U44" t="e">
            <v>#N/A</v>
          </cell>
          <cell r="V44" t="e">
            <v>#N/A</v>
          </cell>
          <cell r="W44" t="e">
            <v>#N/A</v>
          </cell>
          <cell r="X44" t="e">
            <v>#N/A</v>
          </cell>
          <cell r="Y44" t="e">
            <v>#N/A</v>
          </cell>
          <cell r="Z44" t="e">
            <v>#N/A</v>
          </cell>
          <cell r="AA44" t="e">
            <v>#N/A</v>
          </cell>
          <cell r="AB44" t="e">
            <v>#N/A</v>
          </cell>
          <cell r="AC44" t="e">
            <v>#N/A</v>
          </cell>
          <cell r="AD44" t="e">
            <v>#N/A</v>
          </cell>
          <cell r="AE44" t="e">
            <v>#N/A</v>
          </cell>
          <cell r="AF44" t="e">
            <v>#N/A</v>
          </cell>
        </row>
        <row r="45">
          <cell r="R45" t="str">
            <v>P bzw. COP Punkt 2</v>
          </cell>
          <cell r="S45" t="e">
            <v>#N/A</v>
          </cell>
          <cell r="T45" t="e">
            <v>#N/A</v>
          </cell>
          <cell r="U45" t="e">
            <v>#N/A</v>
          </cell>
          <cell r="V45" t="e">
            <v>#N/A</v>
          </cell>
          <cell r="W45" t="e">
            <v>#N/A</v>
          </cell>
          <cell r="X45" t="e">
            <v>#N/A</v>
          </cell>
          <cell r="Y45" t="e">
            <v>#N/A</v>
          </cell>
          <cell r="Z45" t="e">
            <v>#N/A</v>
          </cell>
          <cell r="AA45" t="e">
            <v>#N/A</v>
          </cell>
          <cell r="AB45" t="e">
            <v>#N/A</v>
          </cell>
          <cell r="AC45" t="e">
            <v>#N/A</v>
          </cell>
          <cell r="AD45" t="e">
            <v>#N/A</v>
          </cell>
          <cell r="AE45" t="e">
            <v>#N/A</v>
          </cell>
          <cell r="AF45" t="e">
            <v>#N/A</v>
          </cell>
        </row>
        <row r="46">
          <cell r="R46" t="str">
            <v>P bzw. COP Punkt 3</v>
          </cell>
          <cell r="S46" t="e">
            <v>#N/A</v>
          </cell>
          <cell r="T46" t="e">
            <v>#N/A</v>
          </cell>
          <cell r="U46" t="e">
            <v>#N/A</v>
          </cell>
          <cell r="V46" t="e">
            <v>#N/A</v>
          </cell>
          <cell r="W46" t="e">
            <v>#N/A</v>
          </cell>
          <cell r="X46" t="e">
            <v>#N/A</v>
          </cell>
          <cell r="Y46" t="e">
            <v>#N/A</v>
          </cell>
          <cell r="Z46" t="e">
            <v>#N/A</v>
          </cell>
          <cell r="AA46" t="e">
            <v>#N/A</v>
          </cell>
          <cell r="AB46" t="e">
            <v>#N/A</v>
          </cell>
          <cell r="AC46" t="e">
            <v>#N/A</v>
          </cell>
          <cell r="AD46" t="e">
            <v>#N/A</v>
          </cell>
          <cell r="AE46" t="e">
            <v>#N/A</v>
          </cell>
          <cell r="AF46" t="e">
            <v>#N/A</v>
          </cell>
        </row>
        <row r="47">
          <cell r="R47" t="str">
            <v>P bzw. COP Punkt 4</v>
          </cell>
          <cell r="S47" t="e">
            <v>#N/A</v>
          </cell>
          <cell r="T47" t="e">
            <v>#N/A</v>
          </cell>
          <cell r="U47" t="e">
            <v>#N/A</v>
          </cell>
          <cell r="V47" t="e">
            <v>#N/A</v>
          </cell>
          <cell r="W47" t="e">
            <v>#N/A</v>
          </cell>
          <cell r="X47" t="e">
            <v>#N/A</v>
          </cell>
          <cell r="Y47" t="e">
            <v>#N/A</v>
          </cell>
          <cell r="Z47" t="e">
            <v>#N/A</v>
          </cell>
          <cell r="AA47" t="e">
            <v>#N/A</v>
          </cell>
          <cell r="AB47" t="e">
            <v>#N/A</v>
          </cell>
          <cell r="AC47" t="e">
            <v>#N/A</v>
          </cell>
          <cell r="AD47" t="e">
            <v>#N/A</v>
          </cell>
          <cell r="AE47" t="e">
            <v>#N/A</v>
          </cell>
          <cell r="AF47" t="e">
            <v>#N/A</v>
          </cell>
        </row>
        <row r="48">
          <cell r="R48" t="str">
            <v>Tamb&lt;T1</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v>0</v>
          </cell>
          <cell r="AF48">
            <v>0</v>
          </cell>
        </row>
        <row r="49">
          <cell r="R49" t="str">
            <v>T1&lt;=Tamb&lt;T2</v>
          </cell>
          <cell r="S49" t="e">
            <v>#VALUE!</v>
          </cell>
          <cell r="T49" t="e">
            <v>#VALUE!</v>
          </cell>
          <cell r="U49" t="e">
            <v>#VALUE!</v>
          </cell>
          <cell r="V49" t="e">
            <v>#VALUE!</v>
          </cell>
          <cell r="W49" t="e">
            <v>#VALUE!</v>
          </cell>
          <cell r="X49" t="e">
            <v>#VALUE!</v>
          </cell>
          <cell r="Y49" t="e">
            <v>#VALUE!</v>
          </cell>
          <cell r="Z49" t="e">
            <v>#VALUE!</v>
          </cell>
          <cell r="AA49" t="e">
            <v>#VALUE!</v>
          </cell>
          <cell r="AB49" t="e">
            <v>#VALUE!</v>
          </cell>
          <cell r="AC49" t="e">
            <v>#VALUE!</v>
          </cell>
          <cell r="AD49" t="e">
            <v>#VALUE!</v>
          </cell>
          <cell r="AE49">
            <v>0</v>
          </cell>
          <cell r="AF49">
            <v>0</v>
          </cell>
        </row>
        <row r="50">
          <cell r="R50" t="str">
            <v>T2&lt;=Tamb&lt;T3</v>
          </cell>
          <cell r="S50" t="e">
            <v>#VALUE!</v>
          </cell>
          <cell r="T50" t="e">
            <v>#VALUE!</v>
          </cell>
          <cell r="U50" t="e">
            <v>#VALUE!</v>
          </cell>
          <cell r="V50" t="e">
            <v>#VALUE!</v>
          </cell>
          <cell r="W50" t="e">
            <v>#VALUE!</v>
          </cell>
          <cell r="X50" t="e">
            <v>#VALUE!</v>
          </cell>
          <cell r="Y50" t="e">
            <v>#VALUE!</v>
          </cell>
          <cell r="Z50" t="e">
            <v>#VALUE!</v>
          </cell>
          <cell r="AA50" t="e">
            <v>#VALUE!</v>
          </cell>
          <cell r="AB50" t="e">
            <v>#VALUE!</v>
          </cell>
          <cell r="AC50" t="e">
            <v>#VALUE!</v>
          </cell>
          <cell r="AD50" t="e">
            <v>#VALUE!</v>
          </cell>
          <cell r="AE50">
            <v>0</v>
          </cell>
          <cell r="AF50">
            <v>0</v>
          </cell>
        </row>
        <row r="51">
          <cell r="R51" t="str">
            <v>T3&lt;=Tamb&lt;T4</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v>0</v>
          </cell>
          <cell r="AF51">
            <v>0</v>
          </cell>
        </row>
        <row r="52">
          <cell r="R52" t="str">
            <v>Tamb&gt;=T4</v>
          </cell>
          <cell r="S52" t="e">
            <v>#VALUE!</v>
          </cell>
          <cell r="T52" t="e">
            <v>#VALUE!</v>
          </cell>
          <cell r="U52" t="e">
            <v>#VALUE!</v>
          </cell>
          <cell r="V52" t="e">
            <v>#VALUE!</v>
          </cell>
          <cell r="W52" t="e">
            <v>#VALUE!</v>
          </cell>
          <cell r="X52" t="e">
            <v>#VALUE!</v>
          </cell>
          <cell r="Y52" t="e">
            <v>#VALUE!</v>
          </cell>
          <cell r="Z52" t="e">
            <v>#VALUE!</v>
          </cell>
          <cell r="AA52" t="e">
            <v>#VALUE!</v>
          </cell>
          <cell r="AB52" t="e">
            <v>#VALUE!</v>
          </cell>
          <cell r="AC52" t="e">
            <v>#VALUE!</v>
          </cell>
          <cell r="AD52" t="e">
            <v>#VALUE!</v>
          </cell>
          <cell r="AE52">
            <v>0</v>
          </cell>
          <cell r="AF52">
            <v>0</v>
          </cell>
        </row>
        <row r="53">
          <cell r="R53" t="str">
            <v>P bzw. COP interpol.</v>
          </cell>
          <cell r="S53" t="e">
            <v>#VALUE!</v>
          </cell>
          <cell r="T53" t="e">
            <v>#VALUE!</v>
          </cell>
          <cell r="U53" t="e">
            <v>#VALUE!</v>
          </cell>
          <cell r="V53" t="e">
            <v>#VALUE!</v>
          </cell>
          <cell r="W53" t="e">
            <v>#VALUE!</v>
          </cell>
          <cell r="X53" t="e">
            <v>#VALUE!</v>
          </cell>
          <cell r="Y53" t="e">
            <v>#VALUE!</v>
          </cell>
          <cell r="Z53" t="e">
            <v>#VALUE!</v>
          </cell>
          <cell r="AA53" t="e">
            <v>#VALUE!</v>
          </cell>
          <cell r="AB53" t="e">
            <v>#VALUE!</v>
          </cell>
          <cell r="AC53" t="e">
            <v>#VALUE!</v>
          </cell>
          <cell r="AD53" t="e">
            <v>#VALUE!</v>
          </cell>
          <cell r="AE53">
            <v>0</v>
          </cell>
          <cell r="AF53">
            <v>0</v>
          </cell>
        </row>
        <row r="83">
          <cell r="B83" t="str">
            <v>Mittlere Arbeitszahl WP Heizung 0 bis tleist</v>
          </cell>
          <cell r="D83" t="str">
            <v>COPHeiz, 0 bis tleist</v>
          </cell>
          <cell r="F83" t="e">
            <v>#VALUE!</v>
          </cell>
        </row>
        <row r="84">
          <cell r="B84" t="str">
            <v>Wärmelieferung WP Heizung  0 bis tleist</v>
          </cell>
          <cell r="D84" t="str">
            <v>QWP,Heiz, 0 bis tleist</v>
          </cell>
          <cell r="F84" t="e">
            <v>#VALUE!</v>
          </cell>
          <cell r="G84" t="str">
            <v>kWh/a</v>
          </cell>
        </row>
        <row r="85">
          <cell r="B85" t="str">
            <v>Mittlere Arbeitszahl WP Heizung tleist bis tBereit</v>
          </cell>
          <cell r="D85" t="str">
            <v>COPHeiz,tleist bis tBereit</v>
          </cell>
          <cell r="F85" t="e">
            <v>#VALUE!</v>
          </cell>
        </row>
        <row r="86">
          <cell r="B86" t="str">
            <v>Wärmelieferung WP Heizung  tleist bis tBereit</v>
          </cell>
          <cell r="D86" t="str">
            <v>QWP,Heiz, tleist bis tBereit</v>
          </cell>
          <cell r="F86" t="e">
            <v>#VALUE!</v>
          </cell>
          <cell r="G86" t="str">
            <v>kWh/a</v>
          </cell>
        </row>
        <row r="87">
          <cell r="B87" t="str">
            <v xml:space="preserve">Mittlere Arbeitszahl WP Heizung </v>
          </cell>
          <cell r="F87" t="e">
            <v>#VALUE!</v>
          </cell>
        </row>
        <row r="88">
          <cell r="B88" t="str">
            <v>Mittlere Arbeitszahl WP Warmwasser 0 bis tHeiztage</v>
          </cell>
          <cell r="D88" t="str">
            <v>COPWW,0 bis tHeiztage</v>
          </cell>
          <cell r="F88" t="e">
            <v>#VALUE!</v>
          </cell>
        </row>
        <row r="89">
          <cell r="B89" t="str">
            <v>Wärmelieferung WP Warmwasser 0 bis tleist</v>
          </cell>
          <cell r="D89" t="str">
            <v>QWP,WW, 0 bis tHeiztage</v>
          </cell>
          <cell r="F89" t="e">
            <v>#VALUE!</v>
          </cell>
          <cell r="G89" t="str">
            <v>kWh/a</v>
          </cell>
        </row>
        <row r="90">
          <cell r="B90" t="str">
            <v>Mittlere Arbeitszahl WP Warmwasser tleist bis tHeiztage</v>
          </cell>
          <cell r="D90" t="str">
            <v>COPWW,tleist bis tHeiztage</v>
          </cell>
          <cell r="F90" t="e">
            <v>#VALUE!</v>
          </cell>
        </row>
        <row r="91">
          <cell r="B91" t="str">
            <v>Wärmelieferung WP Warmwasser tleist bis tHeiztage</v>
          </cell>
          <cell r="D91" t="str">
            <v>QWP,WW, tleist bis tHeiztage</v>
          </cell>
          <cell r="F91" t="e">
            <v>#VALUE!</v>
          </cell>
          <cell r="G91" t="str">
            <v>kWh/a</v>
          </cell>
        </row>
        <row r="92">
          <cell r="B92" t="str">
            <v>Mittlere Arbeitszahl WP Warmwasser Winter</v>
          </cell>
          <cell r="F92" t="e">
            <v>#VALUE!</v>
          </cell>
        </row>
        <row r="93">
          <cell r="B93" t="str">
            <v>Mittlere Arbeitszahl WP Bereitschaft 0 bis tHeiztage</v>
          </cell>
          <cell r="D93" t="str">
            <v>COPBereit,0 bis tleist</v>
          </cell>
          <cell r="F93" t="e">
            <v>#VALUE!</v>
          </cell>
        </row>
        <row r="94">
          <cell r="B94" t="str">
            <v>Wärmelieferung WP Bereitschaft 0 bis tleist</v>
          </cell>
          <cell r="D94" t="str">
            <v>QWP,Bereit, 0 bis tleist</v>
          </cell>
          <cell r="F94" t="e">
            <v>#VALUE!</v>
          </cell>
          <cell r="G94" t="str">
            <v>kWh/a</v>
          </cell>
        </row>
        <row r="95">
          <cell r="B95" t="str">
            <v>Mittlere Arbeitszahl WP Bereitschaft tleist bis tHeiztage</v>
          </cell>
          <cell r="D95" t="str">
            <v>COPBereit,tleist bis tHeiztage</v>
          </cell>
          <cell r="F95" t="e">
            <v>#VALUE!</v>
          </cell>
        </row>
        <row r="96">
          <cell r="B96" t="str">
            <v>Wärmelieferung WP Bereit tleist bis tHeiztage</v>
          </cell>
          <cell r="D96" t="str">
            <v>QWP,Bereit, tleist bis tHeiztage</v>
          </cell>
          <cell r="F96" t="e">
            <v>#VALUE!</v>
          </cell>
          <cell r="G96" t="str">
            <v>kWh/a</v>
          </cell>
        </row>
        <row r="97">
          <cell r="B97" t="str">
            <v>Mittlere Arbeitszahl WP Bereitschaft Winter</v>
          </cell>
          <cell r="D97" t="str">
            <v>COPBereit,Winter</v>
          </cell>
          <cell r="F97" t="e">
            <v>#VALUE!</v>
          </cell>
        </row>
        <row r="98">
          <cell r="B98" t="str">
            <v xml:space="preserve">Mittlere Arbeitszahl WP Bereitschaft Sommer </v>
          </cell>
          <cell r="D98" t="str">
            <v>COPBereit,Sommer</v>
          </cell>
          <cell r="F98">
            <v>0</v>
          </cell>
        </row>
        <row r="99">
          <cell r="B99" t="str">
            <v>Mittlere Arbeitszahl WP Warmwasser Sommer</v>
          </cell>
          <cell r="D99" t="str">
            <v>COPWW,Sommer</v>
          </cell>
          <cell r="F99">
            <v>0</v>
          </cell>
        </row>
        <row r="100">
          <cell r="B100" t="str">
            <v>Mittlere Arbeitszahl WP Warmwasser</v>
          </cell>
          <cell r="D100" t="str">
            <v>COPWW</v>
          </cell>
          <cell r="F100" t="e">
            <v>#VALUE!</v>
          </cell>
        </row>
        <row r="101">
          <cell r="B101" t="str">
            <v>Thermische Leistung Bereitschaftsbetrieb</v>
          </cell>
          <cell r="D101" t="str">
            <v>PBereit</v>
          </cell>
          <cell r="F101" t="e">
            <v>#VALUE!</v>
          </cell>
          <cell r="G101" t="str">
            <v>kW</v>
          </cell>
        </row>
        <row r="102">
          <cell r="B102" t="str">
            <v>Maximale Wärmeleistung der Wärmepumpe bei tleist</v>
          </cell>
          <cell r="D102" t="str">
            <v>Pleist</v>
          </cell>
          <cell r="F102" t="e">
            <v>#VALUE!</v>
          </cell>
          <cell r="G102" t="str">
            <v>kW</v>
          </cell>
        </row>
        <row r="103">
          <cell r="B103" t="str">
            <v>Heizlast</v>
          </cell>
          <cell r="D103" t="str">
            <v>PH</v>
          </cell>
          <cell r="F103">
            <v>2.5806534743832898</v>
          </cell>
          <cell r="G103" t="str">
            <v>kW</v>
          </cell>
        </row>
      </sheetData>
      <sheetData sheetId="60"/>
      <sheetData sheetId="61"/>
      <sheetData sheetId="62"/>
      <sheetData sheetId="63"/>
      <sheetData sheetId="64">
        <row r="89">
          <cell r="F89" t="str">
            <v>Ambient Temp (°F)</v>
          </cell>
        </row>
      </sheetData>
      <sheetData sheetId="65"/>
      <sheetData sheetId="66"/>
      <sheetData sheetId="67"/>
      <sheetData sheetId="68"/>
      <sheetData sheetId="69"/>
      <sheetData sheetId="70"/>
      <sheetData sheetId="71"/>
      <sheetData sheetId="7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Conversion"/>
      <sheetName val="Verification"/>
      <sheetName val="Verification SI"/>
      <sheetName val="Climate"/>
      <sheetName val="RefDims"/>
      <sheetName val="Areas"/>
      <sheetName val="Areas SI"/>
      <sheetName val="R-List"/>
      <sheetName val="U-List SI"/>
      <sheetName val="Insulation"/>
      <sheetName val="Bridges"/>
      <sheetName val="R-Values"/>
      <sheetName val="U-Values SI"/>
      <sheetName val="Ground 1"/>
      <sheetName val="Ground 1 SI"/>
      <sheetName val="Ground 2"/>
      <sheetName val="Ground 2 SI"/>
      <sheetName val="Ground 3"/>
      <sheetName val="Ground 3 SI"/>
      <sheetName val="WinEntry"/>
      <sheetName val="Window"/>
      <sheetName val="Window SI"/>
      <sheetName val="WinType"/>
      <sheetName val="WinType SI"/>
      <sheetName val="Shading SI"/>
      <sheetName val="Shading"/>
      <sheetName val="Ventilation"/>
      <sheetName val="Ventilation SI"/>
      <sheetName val="Annual Heat Demand"/>
      <sheetName val="Annual Heat Demand SI"/>
      <sheetName val="Monthly"/>
      <sheetName val="Monthly SI"/>
      <sheetName val="Heat Load"/>
      <sheetName val="Heat Load SI"/>
      <sheetName val="Summer"/>
      <sheetName val="Summer SI"/>
      <sheetName val="Shading-S"/>
      <sheetName val="Shading-S SI"/>
      <sheetName val="SummVent"/>
      <sheetName val="SummVent SI"/>
      <sheetName val="Cooling"/>
      <sheetName val="Cooling SI"/>
      <sheetName val="Cooling Units"/>
      <sheetName val="Cooling Units SI"/>
      <sheetName val="Cooling Load"/>
      <sheetName val="Cooling Load SI"/>
      <sheetName val="DHW"/>
      <sheetName val="DHW SI"/>
      <sheetName val="SolarDHW"/>
      <sheetName val="SolarDHW SI"/>
      <sheetName val="Electricity"/>
      <sheetName val="Electricity SI"/>
      <sheetName val="Elec Non-Dom"/>
      <sheetName val="Elec Non-Dom SI"/>
      <sheetName val="Aux Elec"/>
      <sheetName val="Aux Elec SI"/>
      <sheetName val="PE Value"/>
      <sheetName val="PE Value SI"/>
      <sheetName val="Compact"/>
      <sheetName val="Compact SI"/>
      <sheetName val="Boiler"/>
      <sheetName val="Boiler SI"/>
      <sheetName val="District Heat"/>
      <sheetName val="District Heat SI"/>
      <sheetName val="Climate SI"/>
      <sheetName val="IHG"/>
      <sheetName val="IHG SI"/>
      <sheetName val="IHG Non-Dom"/>
      <sheetName val="IHG Non-Dom SI"/>
      <sheetName val="Use Non-Dom"/>
      <sheetName val="Use Non-Dom SI"/>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2">
          <cell r="A2" t="str">
            <v>G L A Z I N G     A C C O R D I N G     T O     C E R T I F I C A T I O N</v>
          </cell>
        </row>
        <row r="4">
          <cell r="B4" t="str">
            <v>for frame types, go to row:</v>
          </cell>
          <cell r="C4">
            <v>76</v>
          </cell>
        </row>
        <row r="5">
          <cell r="B5" t="str">
            <v>Type</v>
          </cell>
        </row>
        <row r="6">
          <cell r="A6" t="str">
            <v>Assembly
No.</v>
          </cell>
          <cell r="B6" t="str">
            <v>Glazing</v>
          </cell>
          <cell r="C6" t="str">
            <v>g-Value</v>
          </cell>
          <cell r="D6" t="str">
            <v>Ug-Value</v>
          </cell>
        </row>
        <row r="7">
          <cell r="D7" t="str">
            <v>W/(m2K)</v>
          </cell>
        </row>
        <row r="8">
          <cell r="A8">
            <v>1</v>
          </cell>
          <cell r="B8" t="str">
            <v>Thermotech Low Solar Gain Glass</v>
          </cell>
          <cell r="C8">
            <v>0.374</v>
          </cell>
          <cell r="D8">
            <v>0.68135999999999997</v>
          </cell>
        </row>
        <row r="9">
          <cell r="A9">
            <v>2</v>
          </cell>
          <cell r="B9" t="str">
            <v/>
          </cell>
          <cell r="C9" t="str">
            <v/>
          </cell>
          <cell r="D9" t="str">
            <v/>
          </cell>
        </row>
        <row r="10">
          <cell r="A10">
            <v>3</v>
          </cell>
          <cell r="B10" t="str">
            <v/>
          </cell>
          <cell r="C10" t="str">
            <v/>
          </cell>
          <cell r="D10" t="str">
            <v/>
          </cell>
        </row>
        <row r="11">
          <cell r="A11">
            <v>4</v>
          </cell>
          <cell r="B11" t="str">
            <v/>
          </cell>
          <cell r="C11" t="str">
            <v/>
          </cell>
          <cell r="D11" t="str">
            <v/>
          </cell>
        </row>
        <row r="12">
          <cell r="A12">
            <v>5</v>
          </cell>
          <cell r="B12" t="str">
            <v/>
          </cell>
          <cell r="C12" t="str">
            <v/>
          </cell>
          <cell r="D12" t="str">
            <v/>
          </cell>
        </row>
        <row r="13">
          <cell r="A13">
            <v>6</v>
          </cell>
          <cell r="B13" t="str">
            <v/>
          </cell>
          <cell r="C13" t="str">
            <v/>
          </cell>
          <cell r="D13" t="str">
            <v/>
          </cell>
        </row>
        <row r="14">
          <cell r="A14">
            <v>7</v>
          </cell>
          <cell r="B14" t="str">
            <v/>
          </cell>
          <cell r="C14" t="str">
            <v/>
          </cell>
          <cell r="D14" t="str">
            <v/>
          </cell>
        </row>
        <row r="15">
          <cell r="A15">
            <v>8</v>
          </cell>
          <cell r="B15" t="str">
            <v/>
          </cell>
          <cell r="C15" t="str">
            <v/>
          </cell>
          <cell r="D15" t="str">
            <v/>
          </cell>
        </row>
        <row r="16">
          <cell r="A16">
            <v>9</v>
          </cell>
          <cell r="B16" t="str">
            <v/>
          </cell>
          <cell r="C16" t="str">
            <v/>
          </cell>
          <cell r="D16" t="str">
            <v/>
          </cell>
        </row>
        <row r="17">
          <cell r="A17">
            <v>10</v>
          </cell>
          <cell r="B17" t="str">
            <v/>
          </cell>
          <cell r="C17" t="str">
            <v/>
          </cell>
          <cell r="D17" t="str">
            <v/>
          </cell>
        </row>
        <row r="18">
          <cell r="A18">
            <v>11</v>
          </cell>
          <cell r="B18" t="str">
            <v/>
          </cell>
          <cell r="C18" t="str">
            <v/>
          </cell>
          <cell r="D18" t="str">
            <v/>
          </cell>
        </row>
        <row r="76">
          <cell r="A76" t="str">
            <v>F R A M E     T Y P E     A C C O R D I N G     T O     C E R T I F I C A T I O N</v>
          </cell>
        </row>
        <row r="78">
          <cell r="B78" t="str">
            <v>for glazings, go to row:</v>
          </cell>
          <cell r="C78">
            <v>2</v>
          </cell>
        </row>
        <row r="79">
          <cell r="B79" t="str">
            <v>Type</v>
          </cell>
          <cell r="C79" t="str">
            <v>Uf-Value</v>
          </cell>
          <cell r="D79" t="str">
            <v>Frame Dimensions</v>
          </cell>
          <cell r="H79" t="str">
            <v>Thermal Bridge</v>
          </cell>
          <cell r="I79" t="str">
            <v>Thermal Bridge</v>
          </cell>
        </row>
        <row r="80">
          <cell r="A80" t="str">
            <v>Assembly
No.</v>
          </cell>
          <cell r="B80" t="str">
            <v xml:space="preserve">Frame  </v>
          </cell>
          <cell r="C80" t="str">
            <v>Frame</v>
          </cell>
          <cell r="D80" t="str">
            <v>Width - Left</v>
          </cell>
          <cell r="E80" t="str">
            <v>Width - Right</v>
          </cell>
          <cell r="F80" t="str">
            <v>Width - Below</v>
          </cell>
          <cell r="G80" t="str">
            <v>Width - Above</v>
          </cell>
          <cell r="H80" t="str">
            <v xml:space="preserve"> YSpacer</v>
          </cell>
          <cell r="I80" t="str">
            <v xml:space="preserve"> YInstallation</v>
          </cell>
        </row>
        <row r="81">
          <cell r="C81" t="str">
            <v>W/(m2K)</v>
          </cell>
          <cell r="D81" t="str">
            <v>m</v>
          </cell>
          <cell r="E81" t="str">
            <v>m</v>
          </cell>
          <cell r="F81" t="str">
            <v>m</v>
          </cell>
          <cell r="G81" t="str">
            <v>m</v>
          </cell>
          <cell r="H81" t="str">
            <v>W/(mK)</v>
          </cell>
          <cell r="I81" t="str">
            <v>W/(mK)</v>
          </cell>
        </row>
        <row r="82">
          <cell r="A82">
            <v>1</v>
          </cell>
          <cell r="B82" t="str">
            <v/>
          </cell>
          <cell r="C82" t="str">
            <v/>
          </cell>
          <cell r="D82" t="str">
            <v/>
          </cell>
          <cell r="E82" t="str">
            <v/>
          </cell>
          <cell r="F82" t="str">
            <v/>
          </cell>
          <cell r="G82" t="str">
            <v/>
          </cell>
          <cell r="H82" t="str">
            <v/>
          </cell>
          <cell r="I82" t="str">
            <v/>
          </cell>
        </row>
        <row r="83">
          <cell r="A83">
            <v>2</v>
          </cell>
          <cell r="B83" t="str">
            <v/>
          </cell>
          <cell r="C83" t="str">
            <v/>
          </cell>
          <cell r="D83" t="str">
            <v/>
          </cell>
          <cell r="E83" t="str">
            <v/>
          </cell>
          <cell r="F83" t="str">
            <v/>
          </cell>
          <cell r="G83" t="str">
            <v/>
          </cell>
          <cell r="H83" t="str">
            <v/>
          </cell>
          <cell r="I83" t="str">
            <v/>
          </cell>
        </row>
        <row r="84">
          <cell r="A84">
            <v>3</v>
          </cell>
          <cell r="B84" t="str">
            <v/>
          </cell>
          <cell r="C84" t="str">
            <v/>
          </cell>
          <cell r="D84" t="str">
            <v/>
          </cell>
          <cell r="E84" t="str">
            <v/>
          </cell>
          <cell r="F84" t="str">
            <v/>
          </cell>
          <cell r="G84" t="str">
            <v/>
          </cell>
          <cell r="H84" t="str">
            <v/>
          </cell>
          <cell r="I84" t="str">
            <v/>
          </cell>
        </row>
        <row r="85">
          <cell r="A85">
            <v>4</v>
          </cell>
          <cell r="B85" t="str">
            <v/>
          </cell>
          <cell r="C85" t="str">
            <v/>
          </cell>
          <cell r="D85" t="str">
            <v/>
          </cell>
          <cell r="E85" t="str">
            <v/>
          </cell>
          <cell r="F85" t="str">
            <v/>
          </cell>
          <cell r="G85" t="str">
            <v/>
          </cell>
          <cell r="H85" t="str">
            <v/>
          </cell>
          <cell r="I85" t="str">
            <v/>
          </cell>
        </row>
        <row r="86">
          <cell r="A86">
            <v>5</v>
          </cell>
          <cell r="B86" t="str">
            <v/>
          </cell>
          <cell r="C86" t="str">
            <v/>
          </cell>
          <cell r="D86" t="str">
            <v/>
          </cell>
          <cell r="E86" t="str">
            <v/>
          </cell>
          <cell r="F86" t="str">
            <v/>
          </cell>
          <cell r="G86" t="str">
            <v/>
          </cell>
          <cell r="H86" t="str">
            <v/>
          </cell>
          <cell r="I86" t="str">
            <v/>
          </cell>
        </row>
        <row r="87">
          <cell r="A87">
            <v>6</v>
          </cell>
          <cell r="B87" t="str">
            <v/>
          </cell>
          <cell r="C87" t="str">
            <v/>
          </cell>
          <cell r="D87" t="str">
            <v/>
          </cell>
          <cell r="E87" t="str">
            <v/>
          </cell>
          <cell r="F87" t="str">
            <v/>
          </cell>
          <cell r="G87" t="str">
            <v/>
          </cell>
          <cell r="H87" t="str">
            <v/>
          </cell>
          <cell r="I87" t="str">
            <v/>
          </cell>
        </row>
        <row r="88">
          <cell r="A88">
            <v>7</v>
          </cell>
          <cell r="B88" t="str">
            <v/>
          </cell>
          <cell r="C88" t="str">
            <v/>
          </cell>
          <cell r="D88" t="str">
            <v/>
          </cell>
          <cell r="E88" t="str">
            <v/>
          </cell>
          <cell r="F88" t="str">
            <v/>
          </cell>
          <cell r="G88" t="str">
            <v/>
          </cell>
          <cell r="H88" t="str">
            <v/>
          </cell>
          <cell r="I88" t="str">
            <v/>
          </cell>
        </row>
        <row r="89">
          <cell r="A89">
            <v>8</v>
          </cell>
          <cell r="B89" t="str">
            <v/>
          </cell>
          <cell r="C89" t="str">
            <v/>
          </cell>
          <cell r="D89" t="str">
            <v/>
          </cell>
          <cell r="E89" t="str">
            <v/>
          </cell>
          <cell r="F89" t="str">
            <v/>
          </cell>
          <cell r="G89" t="str">
            <v/>
          </cell>
          <cell r="H89" t="str">
            <v/>
          </cell>
          <cell r="I89" t="str">
            <v/>
          </cell>
        </row>
        <row r="90">
          <cell r="A90">
            <v>9</v>
          </cell>
          <cell r="B90" t="str">
            <v/>
          </cell>
          <cell r="C90" t="str">
            <v/>
          </cell>
          <cell r="D90" t="str">
            <v/>
          </cell>
          <cell r="E90" t="str">
            <v/>
          </cell>
          <cell r="F90" t="str">
            <v/>
          </cell>
          <cell r="G90" t="str">
            <v/>
          </cell>
          <cell r="H90" t="str">
            <v/>
          </cell>
          <cell r="I90" t="str">
            <v/>
          </cell>
        </row>
        <row r="91">
          <cell r="A91">
            <v>10</v>
          </cell>
          <cell r="B91" t="str">
            <v/>
          </cell>
          <cell r="C91" t="str">
            <v/>
          </cell>
          <cell r="D91" t="str">
            <v/>
          </cell>
          <cell r="E91" t="str">
            <v/>
          </cell>
          <cell r="F91" t="str">
            <v/>
          </cell>
          <cell r="G91" t="str">
            <v/>
          </cell>
          <cell r="H91" t="str">
            <v/>
          </cell>
          <cell r="I91" t="str">
            <v/>
          </cell>
        </row>
        <row r="92">
          <cell r="A92">
            <v>11</v>
          </cell>
          <cell r="B92" t="str">
            <v/>
          </cell>
          <cell r="C92" t="str">
            <v/>
          </cell>
          <cell r="D92" t="str">
            <v/>
          </cell>
          <cell r="E92" t="str">
            <v/>
          </cell>
          <cell r="F92" t="str">
            <v/>
          </cell>
          <cell r="G92" t="str">
            <v/>
          </cell>
          <cell r="H92" t="str">
            <v/>
          </cell>
          <cell r="I92" t="str">
            <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18">
          <cell r="B18" t="str">
            <v>Primärenergie-Faktor Strom</v>
          </cell>
          <cell r="E18" t="str">
            <v>(Blatt Daten)</v>
          </cell>
          <cell r="F18">
            <v>2.7</v>
          </cell>
          <cell r="G18" t="str">
            <v>kWh/kWh</v>
          </cell>
        </row>
        <row r="19">
          <cell r="B19" t="str">
            <v>CO2-Emissionsfaktor (CO2-Äquivalent) Strom</v>
          </cell>
          <cell r="F19">
            <v>680</v>
          </cell>
          <cell r="G19" t="str">
            <v>g/kWh</v>
          </cell>
        </row>
        <row r="28">
          <cell r="C28" t="str">
            <v>Steigung Interpolation zwischen den Prüfpunkten</v>
          </cell>
          <cell r="D28" t="str">
            <v>a  PWP,Heiz</v>
          </cell>
          <cell r="R28" t="str">
            <v>Leistung bzw. COP</v>
          </cell>
          <cell r="S28" t="str">
            <v>PWP,Heiz(THeizlast)</v>
          </cell>
          <cell r="T28" t="str">
            <v>PWP,Heiz(TBereit)</v>
          </cell>
          <cell r="U28" t="str">
            <v>PWP,WW(THeizlast)</v>
          </cell>
          <cell r="V28" t="str">
            <v>PWP,WW(TBereit)</v>
          </cell>
          <cell r="W28" t="str">
            <v>PWP,Bereit(THeizlast)</v>
          </cell>
          <cell r="X28" t="str">
            <v>PWP,Bereit(TBereit)</v>
          </cell>
          <cell r="Y28" t="str">
            <v>COPHeiz, 0 bis tleist</v>
          </cell>
          <cell r="Z28" t="str">
            <v>COPHeiz,tleist bis tBereit</v>
          </cell>
          <cell r="AA28" t="str">
            <v>COPWW,0 bis tHeiztage</v>
          </cell>
          <cell r="AB28" t="str">
            <v>COPWW,tleist bis tHeiztage</v>
          </cell>
          <cell r="AC28" t="str">
            <v>COPBereit,0 bis tleist</v>
          </cell>
          <cell r="AD28" t="str">
            <v>COPBereit,tleist bis tHeiztage</v>
          </cell>
          <cell r="AE28" t="str">
            <v>COPWW,Sommer</v>
          </cell>
          <cell r="AF28" t="str">
            <v>COPBereit,Sommer</v>
          </cell>
        </row>
        <row r="29">
          <cell r="C29" t="str">
            <v>Achsabschnitt Interpolation zwischen den Prüfpunkten</v>
          </cell>
          <cell r="D29" t="str">
            <v>b  PWP,Heiz</v>
          </cell>
          <cell r="R29" t="str">
            <v>Außentemperatur [°C]</v>
          </cell>
          <cell r="S29" t="e">
            <v>#VALUE!</v>
          </cell>
          <cell r="T29" t="e">
            <v>#VALUE!</v>
          </cell>
          <cell r="U29" t="e">
            <v>#VALUE!</v>
          </cell>
          <cell r="V29" t="e">
            <v>#VALUE!</v>
          </cell>
          <cell r="W29" t="e">
            <v>#VALUE!</v>
          </cell>
          <cell r="X29" t="e">
            <v>#VALUE!</v>
          </cell>
          <cell r="Y29" t="e">
            <v>#VALUE!</v>
          </cell>
          <cell r="Z29" t="e">
            <v>#VALUE!</v>
          </cell>
          <cell r="AA29" t="e">
            <v>#VALUE!</v>
          </cell>
          <cell r="AB29" t="e">
            <v>#VALUE!</v>
          </cell>
          <cell r="AC29" t="e">
            <v>#VALUE!</v>
          </cell>
          <cell r="AD29" t="e">
            <v>#VALUE!</v>
          </cell>
          <cell r="AE29">
            <v>20</v>
          </cell>
          <cell r="AF29">
            <v>20</v>
          </cell>
        </row>
        <row r="31">
          <cell r="C31" t="str">
            <v>Steigung Interpolation zwischen den Prüfpunkten</v>
          </cell>
          <cell r="D31" t="str">
            <v>a COPHeiz</v>
          </cell>
          <cell r="R31" t="str">
            <v>b1,2,3,4</v>
          </cell>
          <cell r="S31">
            <v>0</v>
          </cell>
          <cell r="T31">
            <v>0</v>
          </cell>
          <cell r="U31">
            <v>0</v>
          </cell>
          <cell r="V31">
            <v>0</v>
          </cell>
          <cell r="W31">
            <v>0</v>
          </cell>
          <cell r="X31">
            <v>0</v>
          </cell>
          <cell r="Y31">
            <v>0</v>
          </cell>
          <cell r="Z31">
            <v>0</v>
          </cell>
          <cell r="AA31">
            <v>0</v>
          </cell>
          <cell r="AB31">
            <v>0</v>
          </cell>
          <cell r="AC31">
            <v>0</v>
          </cell>
          <cell r="AD31">
            <v>0</v>
          </cell>
          <cell r="AE31">
            <v>0</v>
          </cell>
          <cell r="AF31">
            <v>0</v>
          </cell>
        </row>
        <row r="32">
          <cell r="C32" t="str">
            <v>Achsabschnitt Interpolation zwischen den Prüfpunkten</v>
          </cell>
          <cell r="D32" t="str">
            <v>b COPHeiz</v>
          </cell>
          <cell r="R32" t="str">
            <v>a1</v>
          </cell>
          <cell r="S32">
            <v>0</v>
          </cell>
          <cell r="T32">
            <v>0</v>
          </cell>
          <cell r="U32">
            <v>0</v>
          </cell>
          <cell r="V32">
            <v>0</v>
          </cell>
          <cell r="W32">
            <v>0</v>
          </cell>
          <cell r="X32">
            <v>0</v>
          </cell>
          <cell r="Y32">
            <v>0</v>
          </cell>
          <cell r="Z32">
            <v>0</v>
          </cell>
          <cell r="AA32">
            <v>0</v>
          </cell>
          <cell r="AB32">
            <v>0</v>
          </cell>
          <cell r="AC32">
            <v>0</v>
          </cell>
          <cell r="AD32">
            <v>0</v>
          </cell>
          <cell r="AE32">
            <v>0</v>
          </cell>
          <cell r="AF32">
            <v>0</v>
          </cell>
        </row>
        <row r="33">
          <cell r="C33" t="str">
            <v>Exergetischer Gütegrad</v>
          </cell>
          <cell r="D33" t="str">
            <v>hex</v>
          </cell>
          <cell r="E33" t="e">
            <v>#VALUE!</v>
          </cell>
          <cell r="F33" t="e">
            <v>#VALUE!</v>
          </cell>
          <cell r="G33" t="e">
            <v>#VALUE!</v>
          </cell>
          <cell r="H33" t="e">
            <v>#VALUE!</v>
          </cell>
          <cell r="R33" t="str">
            <v>b1</v>
          </cell>
          <cell r="S33">
            <v>0</v>
          </cell>
          <cell r="T33">
            <v>0</v>
          </cell>
          <cell r="U33">
            <v>0</v>
          </cell>
          <cell r="V33">
            <v>0</v>
          </cell>
          <cell r="W33">
            <v>0</v>
          </cell>
          <cell r="X33">
            <v>0</v>
          </cell>
          <cell r="Y33">
            <v>0</v>
          </cell>
          <cell r="Z33">
            <v>0</v>
          </cell>
          <cell r="AA33">
            <v>0</v>
          </cell>
          <cell r="AB33">
            <v>0</v>
          </cell>
          <cell r="AC33">
            <v>0</v>
          </cell>
          <cell r="AD33">
            <v>0</v>
          </cell>
          <cell r="AE33">
            <v>0</v>
          </cell>
          <cell r="AF33">
            <v>0</v>
          </cell>
        </row>
        <row r="38">
          <cell r="B38" t="str">
            <v>Messwerte thermische Leistung Wärmepumpe Warmwasser</v>
          </cell>
          <cell r="D38" t="str">
            <v xml:space="preserve"> PWP,WW</v>
          </cell>
          <cell r="E38" t="e">
            <v>#N/A</v>
          </cell>
          <cell r="F38" t="e">
            <v>#N/A</v>
          </cell>
          <cell r="G38" t="e">
            <v>#N/A</v>
          </cell>
          <cell r="H38" t="e">
            <v>#N/A</v>
          </cell>
          <cell r="R38" t="str">
            <v>a3</v>
          </cell>
          <cell r="S38">
            <v>0</v>
          </cell>
          <cell r="T38">
            <v>0</v>
          </cell>
          <cell r="U38">
            <v>0</v>
          </cell>
          <cell r="V38">
            <v>0</v>
          </cell>
          <cell r="W38">
            <v>0</v>
          </cell>
          <cell r="X38">
            <v>0</v>
          </cell>
          <cell r="Y38">
            <v>0</v>
          </cell>
          <cell r="Z38">
            <v>0</v>
          </cell>
          <cell r="AA38">
            <v>0</v>
          </cell>
          <cell r="AB38">
            <v>0</v>
          </cell>
          <cell r="AC38">
            <v>0</v>
          </cell>
          <cell r="AD38">
            <v>0</v>
          </cell>
          <cell r="AE38">
            <v>0</v>
          </cell>
          <cell r="AF38">
            <v>0</v>
          </cell>
        </row>
        <row r="41">
          <cell r="C41" t="str">
            <v>Steigung Interpolation zwischen den Prüfpunkten</v>
          </cell>
          <cell r="D41" t="str">
            <v>a  PWP,WW</v>
          </cell>
          <cell r="R41" t="str">
            <v>T2</v>
          </cell>
          <cell r="S41" t="str">
            <v/>
          </cell>
          <cell r="T41" t="str">
            <v/>
          </cell>
          <cell r="U41" t="str">
            <v/>
          </cell>
          <cell r="V41" t="str">
            <v/>
          </cell>
          <cell r="W41" t="str">
            <v/>
          </cell>
          <cell r="X41" t="str">
            <v/>
          </cell>
          <cell r="Y41" t="str">
            <v/>
          </cell>
          <cell r="Z41" t="str">
            <v/>
          </cell>
          <cell r="AA41" t="str">
            <v/>
          </cell>
          <cell r="AB41" t="str">
            <v/>
          </cell>
          <cell r="AC41" t="str">
            <v/>
          </cell>
          <cell r="AD41" t="str">
            <v/>
          </cell>
          <cell r="AE41" t="str">
            <v/>
          </cell>
          <cell r="AF41" t="str">
            <v/>
          </cell>
        </row>
        <row r="42">
          <cell r="C42" t="str">
            <v>Achsabschnitt Interpolation zwischen den Prüfpunkten</v>
          </cell>
          <cell r="D42" t="str">
            <v>b  PWP,WW</v>
          </cell>
          <cell r="R42" t="str">
            <v>T3</v>
          </cell>
          <cell r="S42" t="str">
            <v/>
          </cell>
          <cell r="T42" t="str">
            <v/>
          </cell>
          <cell r="U42" t="str">
            <v/>
          </cell>
          <cell r="V42" t="str">
            <v/>
          </cell>
          <cell r="W42" t="str">
            <v/>
          </cell>
          <cell r="X42" t="str">
            <v/>
          </cell>
          <cell r="Y42" t="str">
            <v/>
          </cell>
          <cell r="Z42" t="str">
            <v/>
          </cell>
          <cell r="AA42" t="str">
            <v/>
          </cell>
          <cell r="AB42" t="str">
            <v/>
          </cell>
          <cell r="AC42" t="str">
            <v/>
          </cell>
          <cell r="AD42" t="str">
            <v/>
          </cell>
          <cell r="AE42" t="str">
            <v/>
          </cell>
          <cell r="AF42" t="str">
            <v/>
          </cell>
        </row>
        <row r="43">
          <cell r="B43" t="str">
            <v>Arbeitszahl Warmwasser</v>
          </cell>
          <cell r="D43" t="str">
            <v xml:space="preserve"> COPWW</v>
          </cell>
          <cell r="E43" t="e">
            <v>#N/A</v>
          </cell>
          <cell r="F43" t="e">
            <v>#N/A</v>
          </cell>
          <cell r="G43" t="e">
            <v>#N/A</v>
          </cell>
          <cell r="H43" t="e">
            <v>#N/A</v>
          </cell>
          <cell r="R43" t="str">
            <v>T4</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row>
        <row r="46">
          <cell r="C46" t="str">
            <v>Steigung Interpolation zwischen den Prüfpunkten</v>
          </cell>
          <cell r="D46" t="str">
            <v>a COPWW</v>
          </cell>
          <cell r="R46" t="str">
            <v>P bzw. COP Punkt 3</v>
          </cell>
          <cell r="S46" t="e">
            <v>#N/A</v>
          </cell>
          <cell r="T46" t="e">
            <v>#N/A</v>
          </cell>
          <cell r="U46" t="e">
            <v>#N/A</v>
          </cell>
          <cell r="V46" t="e">
            <v>#N/A</v>
          </cell>
          <cell r="W46" t="e">
            <v>#N/A</v>
          </cell>
          <cell r="X46" t="e">
            <v>#N/A</v>
          </cell>
          <cell r="Y46" t="e">
            <v>#N/A</v>
          </cell>
          <cell r="Z46" t="e">
            <v>#N/A</v>
          </cell>
          <cell r="AA46" t="e">
            <v>#N/A</v>
          </cell>
          <cell r="AB46" t="e">
            <v>#N/A</v>
          </cell>
          <cell r="AC46" t="e">
            <v>#N/A</v>
          </cell>
          <cell r="AD46" t="e">
            <v>#N/A</v>
          </cell>
          <cell r="AE46" t="e">
            <v>#N/A</v>
          </cell>
          <cell r="AF46" t="e">
            <v>#N/A</v>
          </cell>
        </row>
        <row r="47">
          <cell r="C47" t="str">
            <v>Achsabschnitt Interpolation zwischen den Prüfpunkten</v>
          </cell>
          <cell r="D47" t="str">
            <v>b COPWW</v>
          </cell>
          <cell r="R47" t="str">
            <v>P bzw. COP Punkt 4</v>
          </cell>
          <cell r="S47" t="e">
            <v>#N/A</v>
          </cell>
          <cell r="T47" t="e">
            <v>#N/A</v>
          </cell>
          <cell r="U47" t="e">
            <v>#N/A</v>
          </cell>
          <cell r="V47" t="e">
            <v>#N/A</v>
          </cell>
          <cell r="W47" t="e">
            <v>#N/A</v>
          </cell>
          <cell r="X47" t="e">
            <v>#N/A</v>
          </cell>
          <cell r="Y47" t="e">
            <v>#N/A</v>
          </cell>
          <cell r="Z47" t="e">
            <v>#N/A</v>
          </cell>
          <cell r="AA47" t="e">
            <v>#N/A</v>
          </cell>
          <cell r="AB47" t="e">
            <v>#N/A</v>
          </cell>
          <cell r="AC47" t="e">
            <v>#N/A</v>
          </cell>
          <cell r="AD47" t="e">
            <v>#N/A</v>
          </cell>
          <cell r="AE47" t="e">
            <v>#N/A</v>
          </cell>
          <cell r="AF47" t="e">
            <v>#N/A</v>
          </cell>
        </row>
        <row r="48">
          <cell r="C48" t="str">
            <v>Exergetischer Gütegrad</v>
          </cell>
          <cell r="D48" t="str">
            <v>hex</v>
          </cell>
          <cell r="E48" t="e">
            <v>#N/A</v>
          </cell>
          <cell r="F48" t="e">
            <v>#N/A</v>
          </cell>
          <cell r="G48" t="e">
            <v>#N/A</v>
          </cell>
          <cell r="H48" t="e">
            <v>#N/A</v>
          </cell>
          <cell r="R48" t="str">
            <v>Tamb&lt;T1</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v>0</v>
          </cell>
          <cell r="AF48">
            <v>0</v>
          </cell>
        </row>
        <row r="51">
          <cell r="B51" t="str">
            <v>Default-Werte, falls keine Messwerte (aus WW übernommen )</v>
          </cell>
          <cell r="D51" t="str">
            <v xml:space="preserve"> Pwp,Bereit</v>
          </cell>
          <cell r="E51" t="e">
            <v>#N/A</v>
          </cell>
          <cell r="F51" t="e">
            <v>#N/A</v>
          </cell>
          <cell r="G51" t="e">
            <v>#N/A</v>
          </cell>
          <cell r="H51" t="e">
            <v>#N/A</v>
          </cell>
          <cell r="I51" t="str">
            <v>kW</v>
          </cell>
          <cell r="R51" t="str">
            <v>T3&lt;=Tamb&lt;T4</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v>0</v>
          </cell>
          <cell r="AF51">
            <v>0</v>
          </cell>
        </row>
        <row r="53">
          <cell r="C53" t="str">
            <v>Steigung Interpolation zwischen den Prüfpunkten</v>
          </cell>
          <cell r="D53" t="str">
            <v>a  PWP,Bereit</v>
          </cell>
          <cell r="R53" t="str">
            <v>P bzw. COP interpol.</v>
          </cell>
          <cell r="S53" t="e">
            <v>#VALUE!</v>
          </cell>
          <cell r="T53" t="e">
            <v>#VALUE!</v>
          </cell>
          <cell r="U53" t="e">
            <v>#VALUE!</v>
          </cell>
          <cell r="V53" t="e">
            <v>#VALUE!</v>
          </cell>
          <cell r="W53" t="e">
            <v>#VALUE!</v>
          </cell>
          <cell r="X53" t="e">
            <v>#VALUE!</v>
          </cell>
          <cell r="Y53" t="e">
            <v>#VALUE!</v>
          </cell>
          <cell r="Z53" t="e">
            <v>#VALUE!</v>
          </cell>
          <cell r="AA53" t="e">
            <v>#VALUE!</v>
          </cell>
          <cell r="AB53" t="e">
            <v>#VALUE!</v>
          </cell>
          <cell r="AC53" t="e">
            <v>#VALUE!</v>
          </cell>
          <cell r="AD53" t="e">
            <v>#VALUE!</v>
          </cell>
          <cell r="AE53">
            <v>0</v>
          </cell>
          <cell r="AF53">
            <v>0</v>
          </cell>
        </row>
        <row r="54">
          <cell r="C54" t="str">
            <v>Achsabschnitt Interpolation zwischen den Prüfpunkten</v>
          </cell>
          <cell r="D54" t="str">
            <v>b  PWP,Bereit</v>
          </cell>
        </row>
        <row r="55">
          <cell r="B55" t="str">
            <v>Default-Werte, falls keine Messwerte (aus WW übernommen )</v>
          </cell>
          <cell r="D55" t="str">
            <v xml:space="preserve"> COPBereit</v>
          </cell>
          <cell r="E55" t="e">
            <v>#N/A</v>
          </cell>
          <cell r="F55" t="e">
            <v>#N/A</v>
          </cell>
          <cell r="G55" t="e">
            <v>#N/A</v>
          </cell>
          <cell r="H55" t="e">
            <v>#N/A</v>
          </cell>
        </row>
        <row r="57">
          <cell r="C57" t="str">
            <v>Steigung Interpolation zwischen den Prüfpunkten</v>
          </cell>
          <cell r="D57" t="str">
            <v>a COPBereit</v>
          </cell>
        </row>
        <row r="58">
          <cell r="C58" t="str">
            <v>Achsabschnitt Interpolation zwischen den Prüfpunkten</v>
          </cell>
          <cell r="D58" t="str">
            <v>b COPBereit</v>
          </cell>
        </row>
        <row r="59">
          <cell r="B59" t="str">
            <v>Mittlere elektrische Leistungsaufnahme im Bereitschaftsbetrieb</v>
          </cell>
          <cell r="D59" t="str">
            <v>Pel,mittel,Bereit</v>
          </cell>
          <cell r="E59" t="e">
            <v>#VALUE!</v>
          </cell>
          <cell r="F59" t="e">
            <v>#VALUE!</v>
          </cell>
          <cell r="G59" t="e">
            <v>#VALUE!</v>
          </cell>
          <cell r="H59" t="e">
            <v>#VALUE!</v>
          </cell>
          <cell r="I59" t="str">
            <v>W</v>
          </cell>
        </row>
        <row r="60">
          <cell r="B60" t="str">
            <v>Regression aus Messdaten</v>
          </cell>
        </row>
        <row r="61">
          <cell r="B61" t="str">
            <v>Regression thermische Leistung Wärmepumpe Heizung</v>
          </cell>
          <cell r="D61" t="str">
            <v xml:space="preserve"> PWP,Heiz</v>
          </cell>
          <cell r="E61" t="str">
            <v>(Prüfstandsmessung)</v>
          </cell>
          <cell r="G61" t="str">
            <v xml:space="preserve"> * Tamb + </v>
          </cell>
        </row>
        <row r="62">
          <cell r="B62" t="str">
            <v>Regression thermische Leistung Wärmepumpe Warmwasser</v>
          </cell>
          <cell r="D62" t="str">
            <v xml:space="preserve"> PWP,WW</v>
          </cell>
          <cell r="E62" t="str">
            <v>(Prüfstandsmessung)</v>
          </cell>
          <cell r="G62" t="str">
            <v xml:space="preserve"> * Tamb + </v>
          </cell>
        </row>
        <row r="63">
          <cell r="B63" t="str">
            <v>Regression thermische Leistung Wärmepumpe Bereitschaft</v>
          </cell>
          <cell r="D63" t="str">
            <v xml:space="preserve"> Pwp,Bereit</v>
          </cell>
          <cell r="E63" t="str">
            <v>(Prüfstandsmessung)</v>
          </cell>
          <cell r="G63" t="str">
            <v xml:space="preserve"> * Tamb + </v>
          </cell>
        </row>
        <row r="64">
          <cell r="B64" t="str">
            <v>Regression Arbeitszahl Heizung</v>
          </cell>
          <cell r="D64" t="str">
            <v xml:space="preserve"> COPHeiz</v>
          </cell>
          <cell r="E64" t="str">
            <v>(Prüfstandsmessung)</v>
          </cell>
          <cell r="G64" t="str">
            <v xml:space="preserve"> * Tamb + </v>
          </cell>
        </row>
        <row r="65">
          <cell r="B65" t="str">
            <v>Regression Arbeitszahl  Warmwasser</v>
          </cell>
          <cell r="D65" t="str">
            <v xml:space="preserve"> COPWW</v>
          </cell>
          <cell r="E65" t="str">
            <v>(Prüfstandsmessung)</v>
          </cell>
          <cell r="G65" t="str">
            <v xml:space="preserve"> * Tamb + </v>
          </cell>
        </row>
        <row r="66">
          <cell r="B66" t="str">
            <v>Regression Arbeitszahl  Bereitschaft</v>
          </cell>
          <cell r="D66" t="str">
            <v xml:space="preserve"> COPBereit</v>
          </cell>
          <cell r="E66" t="str">
            <v>(Prüfstandsmessung)</v>
          </cell>
          <cell r="G66" t="str">
            <v xml:space="preserve"> * Tamb + </v>
          </cell>
        </row>
        <row r="68">
          <cell r="B68" t="str">
            <v>TWW-Zapfanteile nach IEA-SHC Task 26</v>
          </cell>
          <cell r="D68" t="str">
            <v>Kategorie</v>
          </cell>
          <cell r="E68" t="str">
            <v>kleine Zapfungen</v>
          </cell>
          <cell r="F68" t="str">
            <v>mittlere Zapfungen</v>
          </cell>
          <cell r="G68" t="str">
            <v>Duschbad</v>
          </cell>
          <cell r="H68" t="str">
            <v>Badewanne</v>
          </cell>
        </row>
        <row r="69">
          <cell r="D69" t="str">
            <v>Anteil der gezapften Wärmemenge</v>
          </cell>
          <cell r="E69">
            <v>0.14238701530120801</v>
          </cell>
          <cell r="F69">
            <v>0.357031064596526</v>
          </cell>
          <cell r="G69">
            <v>0.39665148250441501</v>
          </cell>
          <cell r="H69">
            <v>0.103930437597852</v>
          </cell>
        </row>
        <row r="70">
          <cell r="B70" t="str">
            <v>Wichtungsfaktor COPSpeichernachladung</v>
          </cell>
          <cell r="D70" t="str">
            <v>fSpeichernachladung</v>
          </cell>
          <cell r="F70">
            <v>0.63163524073253896</v>
          </cell>
        </row>
        <row r="83">
          <cell r="B83" t="str">
            <v>Mittlere Arbeitszahl WP Heizung 0 bis tleist</v>
          </cell>
          <cell r="D83" t="str">
            <v>COPHeiz, 0 bis tleist</v>
          </cell>
          <cell r="F83" t="e">
            <v>#VALUE!</v>
          </cell>
          <cell r="K83" t="e">
            <v>#VALUE!</v>
          </cell>
        </row>
        <row r="84">
          <cell r="B84" t="str">
            <v>Wärmelieferung WP Heizung  0 bis tleist</v>
          </cell>
          <cell r="D84" t="str">
            <v>QWP,Heiz, 0 bis tleist</v>
          </cell>
          <cell r="F84" t="e">
            <v>#VALUE!</v>
          </cell>
          <cell r="G84" t="str">
            <v>kWh/a</v>
          </cell>
          <cell r="K84" t="e">
            <v>#VALUE!</v>
          </cell>
          <cell r="L84" t="str">
            <v>kWh/a</v>
          </cell>
        </row>
        <row r="85">
          <cell r="B85" t="str">
            <v>Mittlere Arbeitszahl WP Heizung tleist bis tBereit</v>
          </cell>
          <cell r="D85" t="str">
            <v>COPHeiz,tleist bis tBereit</v>
          </cell>
          <cell r="F85" t="e">
            <v>#VALUE!</v>
          </cell>
          <cell r="K85" t="e">
            <v>#VALUE!</v>
          </cell>
        </row>
        <row r="86">
          <cell r="B86" t="str">
            <v>Wärmelieferung WP Heizung  tleist bis tBereit</v>
          </cell>
          <cell r="D86" t="str">
            <v>QWP,Heiz, tleist bis tBereit</v>
          </cell>
          <cell r="F86" t="e">
            <v>#VALUE!</v>
          </cell>
          <cell r="G86" t="str">
            <v>kWh/a</v>
          </cell>
          <cell r="K86" t="e">
            <v>#VALUE!</v>
          </cell>
          <cell r="L86" t="str">
            <v>kWh/a</v>
          </cell>
        </row>
        <row r="87">
          <cell r="B87" t="str">
            <v xml:space="preserve">Mittlere Arbeitszahl WP Heizung </v>
          </cell>
          <cell r="F87" t="e">
            <v>#VALUE!</v>
          </cell>
          <cell r="K87" t="e">
            <v>#VALUE!</v>
          </cell>
        </row>
        <row r="88">
          <cell r="B88" t="str">
            <v>Mittlere Arbeitszahl WP Warmwasser 0 bis tHeiztage</v>
          </cell>
          <cell r="D88" t="str">
            <v>COPWW,0 bis tHeiztage</v>
          </cell>
          <cell r="F88" t="e">
            <v>#VALUE!</v>
          </cell>
          <cell r="K88" t="e">
            <v>#VALUE!</v>
          </cell>
        </row>
        <row r="89">
          <cell r="B89" t="str">
            <v>Wärmelieferung WP Warmwasser 0 bis tleist</v>
          </cell>
          <cell r="D89" t="str">
            <v>QWP,WW, 0 bis tHeiztage</v>
          </cell>
          <cell r="F89" t="e">
            <v>#VALUE!</v>
          </cell>
          <cell r="G89" t="str">
            <v>kWh/a</v>
          </cell>
          <cell r="K89" t="e">
            <v>#VALUE!</v>
          </cell>
          <cell r="L89" t="str">
            <v>kWh/a</v>
          </cell>
        </row>
        <row r="90">
          <cell r="B90" t="str">
            <v>Mittlere Arbeitszahl WP Warmwasser tleist bis tHeiztage</v>
          </cell>
          <cell r="D90" t="str">
            <v>COPWW,tleist bis tHeiztage</v>
          </cell>
          <cell r="F90" t="e">
            <v>#VALUE!</v>
          </cell>
          <cell r="K90" t="e">
            <v>#VALUE!</v>
          </cell>
        </row>
        <row r="91">
          <cell r="B91" t="str">
            <v>Wärmelieferung WP Warmwasser tleist bis tHeiztage</v>
          </cell>
          <cell r="D91" t="str">
            <v>QWP,WW, tleist bis tHeiztage</v>
          </cell>
          <cell r="F91" t="e">
            <v>#VALUE!</v>
          </cell>
          <cell r="G91" t="str">
            <v>kWh/a</v>
          </cell>
          <cell r="K91" t="e">
            <v>#VALUE!</v>
          </cell>
          <cell r="L91" t="str">
            <v>kWh/a</v>
          </cell>
        </row>
        <row r="92">
          <cell r="B92" t="str">
            <v>Mittlere Arbeitszahl WP Warmwasser Winter</v>
          </cell>
          <cell r="F92" t="e">
            <v>#VALUE!</v>
          </cell>
          <cell r="K92" t="e">
            <v>#VALUE!</v>
          </cell>
        </row>
        <row r="93">
          <cell r="B93" t="str">
            <v>Mittlere Arbeitszahl WP Bereitschaft 0 bis tHeiztage</v>
          </cell>
          <cell r="D93" t="str">
            <v>COPBereit,0 bis tleist</v>
          </cell>
          <cell r="F93" t="e">
            <v>#VALUE!</v>
          </cell>
          <cell r="K93" t="e">
            <v>#VALUE!</v>
          </cell>
        </row>
        <row r="94">
          <cell r="B94" t="str">
            <v>Wärmelieferung WP Bereitschaft 0 bis tleist</v>
          </cell>
          <cell r="D94" t="str">
            <v>QWP,Bereit, 0 bis tleist</v>
          </cell>
          <cell r="F94" t="e">
            <v>#VALUE!</v>
          </cell>
          <cell r="G94" t="str">
            <v>kWh/a</v>
          </cell>
          <cell r="K94" t="e">
            <v>#VALUE!</v>
          </cell>
          <cell r="L94" t="str">
            <v>kWh/a</v>
          </cell>
        </row>
        <row r="95">
          <cell r="B95" t="str">
            <v>Mittlere Arbeitszahl WP Bereitschaft tleist bis tHeiztage</v>
          </cell>
          <cell r="D95" t="str">
            <v>COPBereit,tleist bis tHeiztage</v>
          </cell>
          <cell r="F95" t="e">
            <v>#VALUE!</v>
          </cell>
          <cell r="K95" t="e">
            <v>#VALUE!</v>
          </cell>
        </row>
        <row r="96">
          <cell r="B96" t="str">
            <v>Wärmelieferung WP Bereit tleist bis tHeiztage</v>
          </cell>
          <cell r="D96" t="str">
            <v>QWP,Bereit, tleist bis tHeiztage</v>
          </cell>
          <cell r="F96" t="e">
            <v>#VALUE!</v>
          </cell>
          <cell r="G96" t="str">
            <v>kWh/a</v>
          </cell>
          <cell r="K96" t="e">
            <v>#VALUE!</v>
          </cell>
          <cell r="L96" t="str">
            <v>kWh/a</v>
          </cell>
        </row>
        <row r="97">
          <cell r="B97" t="str">
            <v>Mittlere Arbeitszahl WP Bereitschaft Winter</v>
          </cell>
          <cell r="D97" t="str">
            <v>COPBereit,Winter</v>
          </cell>
          <cell r="F97" t="e">
            <v>#VALUE!</v>
          </cell>
          <cell r="K97" t="e">
            <v>#VALUE!</v>
          </cell>
        </row>
        <row r="98">
          <cell r="B98" t="str">
            <v xml:space="preserve">Mittlere Arbeitszahl WP Bereitschaft Sommer </v>
          </cell>
          <cell r="D98" t="str">
            <v>COPBereit,Sommer</v>
          </cell>
          <cell r="F98">
            <v>0</v>
          </cell>
        </row>
        <row r="99">
          <cell r="B99" t="str">
            <v>Mittlere Arbeitszahl WP Warmwasser Sommer</v>
          </cell>
          <cell r="D99" t="str">
            <v>COPWW,Sommer</v>
          </cell>
          <cell r="F99">
            <v>0</v>
          </cell>
        </row>
        <row r="100">
          <cell r="B100" t="str">
            <v>Mittlere Arbeitszahl WP Warmwasser</v>
          </cell>
          <cell r="D100" t="str">
            <v>COPWW</v>
          </cell>
          <cell r="F100" t="e">
            <v>#VALUE!</v>
          </cell>
          <cell r="K100" t="e">
            <v>#VALUE!</v>
          </cell>
        </row>
        <row r="101">
          <cell r="B101" t="str">
            <v>Thermische Leistung Bereitschaftsbetrieb</v>
          </cell>
          <cell r="D101" t="str">
            <v>PBereit</v>
          </cell>
          <cell r="F101" t="e">
            <v>#VALUE!</v>
          </cell>
          <cell r="G101" t="str">
            <v>kW</v>
          </cell>
          <cell r="K101" t="e">
            <v>#VALUE!</v>
          </cell>
          <cell r="L101" t="str">
            <v>kW</v>
          </cell>
        </row>
        <row r="102">
          <cell r="B102" t="str">
            <v>Maximale Wärmeleistung der Wärmepumpe bei tleist</v>
          </cell>
          <cell r="D102" t="str">
            <v>Pleist</v>
          </cell>
          <cell r="F102" t="e">
            <v>#VALUE!</v>
          </cell>
          <cell r="G102" t="str">
            <v>kW</v>
          </cell>
          <cell r="K102" t="e">
            <v>#VALUE!</v>
          </cell>
          <cell r="L102" t="str">
            <v>kW</v>
          </cell>
        </row>
        <row r="103">
          <cell r="B103" t="str">
            <v>Heizlast</v>
          </cell>
          <cell r="D103" t="str">
            <v>PH</v>
          </cell>
          <cell r="F103">
            <v>1.8542956931697205</v>
          </cell>
          <cell r="G103" t="str">
            <v>kW</v>
          </cell>
          <cell r="K103">
            <v>1.8542956931697205</v>
          </cell>
          <cell r="L103" t="str">
            <v>kW</v>
          </cell>
        </row>
        <row r="104">
          <cell r="B104" t="str">
            <v>Zahl der Heiztage</v>
          </cell>
          <cell r="D104" t="str">
            <v>tHeiztage</v>
          </cell>
          <cell r="F104">
            <v>0</v>
          </cell>
          <cell r="G104" t="str">
            <v>d</v>
          </cell>
          <cell r="K104">
            <v>0</v>
          </cell>
          <cell r="L104" t="str">
            <v>d</v>
          </cell>
        </row>
        <row r="105">
          <cell r="B105" t="str">
            <v>Zahl der Heiztage bei nutzbarer Wärme Bereitschaftsbetrieb</v>
          </cell>
          <cell r="D105" t="str">
            <v>tBereit</v>
          </cell>
          <cell r="F105" t="e">
            <v>#VALUE!</v>
          </cell>
          <cell r="G105" t="str">
            <v>d</v>
          </cell>
          <cell r="K105" t="e">
            <v>#VALUE!</v>
          </cell>
          <cell r="L105" t="str">
            <v>d</v>
          </cell>
        </row>
        <row r="106">
          <cell r="B106" t="str">
            <v>Zahl der Tage am Schnittpunkt WW-Leist. und Bedarf</v>
          </cell>
          <cell r="D106" t="str">
            <v>tleist</v>
          </cell>
          <cell r="F106" t="e">
            <v>#VALUE!</v>
          </cell>
          <cell r="G106" t="str">
            <v>d</v>
          </cell>
          <cell r="K106" t="e">
            <v>#VALUE!</v>
          </cell>
          <cell r="L106" t="str">
            <v>d</v>
          </cell>
        </row>
        <row r="108">
          <cell r="B108" t="str">
            <v>Regressionskonstanten Dauerlinie Außenlufttemperatur</v>
          </cell>
          <cell r="D108" t="str">
            <v>a =</v>
          </cell>
          <cell r="F108">
            <v>0.34245861</v>
          </cell>
        </row>
        <row r="109">
          <cell r="D109" t="str">
            <v>b =</v>
          </cell>
          <cell r="F109">
            <v>-4.9486E-5</v>
          </cell>
        </row>
        <row r="110">
          <cell r="D110" t="str">
            <v>c =</v>
          </cell>
          <cell r="F110" t="e">
            <v>#VALUE!</v>
          </cell>
        </row>
        <row r="111">
          <cell r="B111" t="str">
            <v>Zus. Außenluftbeim-EWÜ-Temp. bzw. Außenlufttemperatur</v>
          </cell>
          <cell r="D111" t="str">
            <v>TEWÜ,zus bzw. Tamb</v>
          </cell>
          <cell r="F111">
            <v>20</v>
          </cell>
          <cell r="G111" t="str">
            <v>°C</v>
          </cell>
          <cell r="H111">
            <v>20</v>
          </cell>
          <cell r="I111" t="str">
            <v>°C</v>
          </cell>
        </row>
        <row r="112">
          <cell r="B112" t="str">
            <v>Mitteltemperatur Sommer</v>
          </cell>
          <cell r="D112" t="str">
            <v>Tamb,Sommer</v>
          </cell>
          <cell r="F112">
            <v>20</v>
          </cell>
          <cell r="G112" t="str">
            <v>°C</v>
          </cell>
          <cell r="H112">
            <v>20</v>
          </cell>
          <cell r="I112" t="str">
            <v>°C</v>
          </cell>
        </row>
        <row r="113">
          <cell r="B113" t="str">
            <v>Zus. Außenluftbeim-EWÜ-Temp. bzw. Außenlufttemperatur</v>
          </cell>
          <cell r="D113" t="str">
            <v>TEWÜ,zus bzw. Tamb</v>
          </cell>
          <cell r="F113">
            <v>-0.61833333333333318</v>
          </cell>
          <cell r="G113" t="str">
            <v>°C</v>
          </cell>
          <cell r="H113">
            <v>-0.61833333333333318</v>
          </cell>
          <cell r="I113" t="str">
            <v>°C</v>
          </cell>
        </row>
        <row r="114">
          <cell r="B114" t="str">
            <v>Mitteltemperatur Kernwinter</v>
          </cell>
          <cell r="D114" t="str">
            <v>Tamb,mittel</v>
          </cell>
          <cell r="F114" t="e">
            <v>#VALUE!</v>
          </cell>
          <cell r="G114" t="str">
            <v>°C</v>
          </cell>
          <cell r="H114">
            <v>-0.61833333333333318</v>
          </cell>
          <cell r="I114" t="str">
            <v>°C</v>
          </cell>
        </row>
        <row r="115">
          <cell r="B115" t="str">
            <v>Zus. Außenluftbeim-EWÜ-Temp. bzw. Außenlufttemperatur</v>
          </cell>
          <cell r="D115" t="str">
            <v>TEWÜ,zus bzw. Tamb</v>
          </cell>
          <cell r="F115" t="e">
            <v>#VALUE!</v>
          </cell>
          <cell r="G115" t="str">
            <v>°C</v>
          </cell>
          <cell r="H115" t="e">
            <v>#VALUE!</v>
          </cell>
          <cell r="I115" t="str">
            <v>°C</v>
          </cell>
        </row>
        <row r="116">
          <cell r="B116" t="str">
            <v>Außenlufttemperatur bei tBereit</v>
          </cell>
          <cell r="D116" t="str">
            <v>TBereit</v>
          </cell>
          <cell r="F116" t="e">
            <v>#VALUE!</v>
          </cell>
          <cell r="G116" t="str">
            <v>°C</v>
          </cell>
          <cell r="H116" t="e">
            <v>#VALUE!</v>
          </cell>
          <cell r="I116" t="str">
            <v>°C</v>
          </cell>
        </row>
        <row r="117">
          <cell r="B117" t="str">
            <v>Zus. Außenluftbeim-EWÜ-Temp. bzw. Außenlufttemperatur</v>
          </cell>
          <cell r="D117" t="str">
            <v>TEWÜ,zus bzw. Tamb</v>
          </cell>
          <cell r="F117">
            <v>-11.3257003969418</v>
          </cell>
          <cell r="G117" t="str">
            <v>°C</v>
          </cell>
          <cell r="H117">
            <v>-11.3257003969418</v>
          </cell>
          <cell r="I117" t="str">
            <v>°C</v>
          </cell>
        </row>
        <row r="118">
          <cell r="B118" t="str">
            <v>Außenlufttemperatur nach Außenluft-EWÜ im Heizlastfall</v>
          </cell>
          <cell r="D118" t="str">
            <v>THeizlast</v>
          </cell>
          <cell r="F118" t="e">
            <v>#VALUE!</v>
          </cell>
          <cell r="G118" t="str">
            <v>°C</v>
          </cell>
          <cell r="H118">
            <v>-11.3257003969418</v>
          </cell>
          <cell r="I118" t="str">
            <v>°C</v>
          </cell>
        </row>
        <row r="119">
          <cell r="B119" t="str">
            <v>Mittlere Außenlufttemperatur im Bereich 0 bis tleist</v>
          </cell>
          <cell r="F119" t="e">
            <v>#VALUE!</v>
          </cell>
          <cell r="G119" t="str">
            <v>°C</v>
          </cell>
          <cell r="K119" t="e">
            <v>#VALUE!</v>
          </cell>
          <cell r="L119" t="str">
            <v>°C</v>
          </cell>
        </row>
        <row r="120">
          <cell r="B120" t="str">
            <v>Mittlere Außenlufttemperatur im Bereich tleist bis tBereit</v>
          </cell>
          <cell r="F120" t="e">
            <v>#VALUE!</v>
          </cell>
          <cell r="G120" t="str">
            <v>°C</v>
          </cell>
          <cell r="K120" t="e">
            <v>#VALUE!</v>
          </cell>
          <cell r="L120" t="str">
            <v>°C</v>
          </cell>
        </row>
        <row r="121">
          <cell r="B121" t="str">
            <v>Mittlere Außenlufttemperatur im Bereich tleist bis tHeiztage</v>
          </cell>
          <cell r="F121" t="e">
            <v>#VALUE!</v>
          </cell>
          <cell r="G121" t="str">
            <v>°C</v>
          </cell>
          <cell r="K121" t="e">
            <v>#VALUE!</v>
          </cell>
          <cell r="L121" t="str">
            <v>°C</v>
          </cell>
        </row>
        <row r="122">
          <cell r="B122" t="str">
            <v>Leistung der WP Bereitschaft bei THeizlast bzw. TBereit</v>
          </cell>
          <cell r="D122" t="str">
            <v>PWP,Bereit(THeizlast bzw. TBereit)</v>
          </cell>
          <cell r="F122" t="e">
            <v>#VALUE!</v>
          </cell>
          <cell r="G122" t="str">
            <v>kW</v>
          </cell>
          <cell r="H122" t="e">
            <v>#VALUE!</v>
          </cell>
          <cell r="I122" t="str">
            <v>kW</v>
          </cell>
          <cell r="K122" t="e">
            <v>#VALUE!</v>
          </cell>
          <cell r="L122" t="str">
            <v>kW</v>
          </cell>
          <cell r="M122" t="e">
            <v>#VALUE!</v>
          </cell>
          <cell r="N122" t="str">
            <v>kW</v>
          </cell>
        </row>
        <row r="123">
          <cell r="B123" t="str">
            <v>Leistung der WP Warmwasser bei THeizlast bzw. TBereit</v>
          </cell>
          <cell r="D123" t="str">
            <v>PWP,WW(THeizlast bzw. TBereit)</v>
          </cell>
          <cell r="F123" t="e">
            <v>#VALUE!</v>
          </cell>
          <cell r="G123" t="str">
            <v>kW</v>
          </cell>
          <cell r="H123" t="e">
            <v>#VALUE!</v>
          </cell>
          <cell r="I123" t="str">
            <v>kW</v>
          </cell>
          <cell r="K123" t="e">
            <v>#VALUE!</v>
          </cell>
          <cell r="L123" t="str">
            <v>kW</v>
          </cell>
          <cell r="M123" t="e">
            <v>#VALUE!</v>
          </cell>
          <cell r="N123" t="str">
            <v>kW</v>
          </cell>
        </row>
        <row r="124">
          <cell r="B124" t="str">
            <v>Leistung der WP Heizung bei THeizlast bzw.  TBereit</v>
          </cell>
          <cell r="D124" t="str">
            <v>PWP,Heiz(THeizlast bzw. TBereit)</v>
          </cell>
          <cell r="F124" t="e">
            <v>#VALUE!</v>
          </cell>
          <cell r="G124" t="str">
            <v>kW</v>
          </cell>
          <cell r="H124" t="e">
            <v>#VALUE!</v>
          </cell>
          <cell r="I124" t="str">
            <v>kW</v>
          </cell>
          <cell r="K124" t="e">
            <v>#VALUE!</v>
          </cell>
          <cell r="L124" t="str">
            <v>kW</v>
          </cell>
          <cell r="M124" t="e">
            <v>#VALUE!</v>
          </cell>
          <cell r="N124" t="str">
            <v>kW</v>
          </cell>
        </row>
        <row r="125">
          <cell r="B125" t="str">
            <v>Laufzeit Bereitschaftsbetrieb bei THeizlast  bzw.  TBereit</v>
          </cell>
          <cell r="D125" t="str">
            <v>gBereit</v>
          </cell>
          <cell r="F125" t="e">
            <v>#VALUE!</v>
          </cell>
          <cell r="G125" t="str">
            <v>h</v>
          </cell>
          <cell r="H125" t="e">
            <v>#VALUE!</v>
          </cell>
          <cell r="I125" t="str">
            <v>h</v>
          </cell>
          <cell r="K125" t="e">
            <v>#VALUE!</v>
          </cell>
          <cell r="L125" t="str">
            <v>h</v>
          </cell>
          <cell r="M125" t="e">
            <v>#VALUE!</v>
          </cell>
          <cell r="N125" t="str">
            <v>h</v>
          </cell>
        </row>
        <row r="126">
          <cell r="B126" t="str">
            <v>Laufzeit Warmwasserbetrieb bei THeizlast  bzw.  TBereit</v>
          </cell>
          <cell r="D126" t="str">
            <v>gWW</v>
          </cell>
          <cell r="F126" t="e">
            <v>#VALUE!</v>
          </cell>
          <cell r="G126" t="str">
            <v>h</v>
          </cell>
          <cell r="H126" t="e">
            <v>#VALUE!</v>
          </cell>
          <cell r="I126" t="str">
            <v>h</v>
          </cell>
          <cell r="K126" t="e">
            <v>#VALUE!</v>
          </cell>
          <cell r="L126" t="str">
            <v>h</v>
          </cell>
          <cell r="M126" t="e">
            <v>#VALUE!</v>
          </cell>
          <cell r="N126" t="str">
            <v>h</v>
          </cell>
        </row>
        <row r="127">
          <cell r="B127" t="str">
            <v>Laufzeit Heizbetrieb bei THeizlast  bzw.  TBereit</v>
          </cell>
          <cell r="D127" t="str">
            <v>gHeiz</v>
          </cell>
          <cell r="F127" t="e">
            <v>#VALUE!</v>
          </cell>
          <cell r="G127" t="str">
            <v>h</v>
          </cell>
          <cell r="H127">
            <v>0</v>
          </cell>
          <cell r="I127" t="str">
            <v>h</v>
          </cell>
          <cell r="K127" t="e">
            <v>#VALUE!</v>
          </cell>
          <cell r="L127" t="str">
            <v>h</v>
          </cell>
          <cell r="M127">
            <v>0</v>
          </cell>
          <cell r="N127" t="str">
            <v>h</v>
          </cell>
        </row>
        <row r="128">
          <cell r="B128" t="str">
            <v>Tagesm. Heizl. am Heizlasttag bzw. bei tBereit</v>
          </cell>
          <cell r="D128" t="str">
            <v>PWP max, Heizlast bzw. tbereit</v>
          </cell>
          <cell r="F128" t="e">
            <v>#VALUE!</v>
          </cell>
          <cell r="G128" t="str">
            <v>kW</v>
          </cell>
          <cell r="H128" t="e">
            <v>#VALUE!</v>
          </cell>
          <cell r="I128" t="str">
            <v>kW</v>
          </cell>
          <cell r="K128" t="e">
            <v>#VALUE!</v>
          </cell>
          <cell r="L128" t="str">
            <v>kW</v>
          </cell>
          <cell r="M128" t="e">
            <v>#VALUE!</v>
          </cell>
          <cell r="N128" t="str">
            <v>kW</v>
          </cell>
        </row>
        <row r="130">
          <cell r="B130" t="str">
            <v>Heizgrenztemperatur</v>
          </cell>
          <cell r="D130" t="str">
            <v>THeizgrenz</v>
          </cell>
          <cell r="F130" t="e">
            <v>#VALUE!</v>
          </cell>
          <cell r="G130" t="str">
            <v>°C</v>
          </cell>
          <cell r="K130" t="e">
            <v>#VALUE!</v>
          </cell>
          <cell r="L130" t="str">
            <v>°C</v>
          </cell>
        </row>
        <row r="131">
          <cell r="B131" t="str">
            <v>Leistung Warmwasser</v>
          </cell>
          <cell r="D131" t="str">
            <v>PWW</v>
          </cell>
          <cell r="E131" t="str">
            <v>(Blatt WW+Verteil)</v>
          </cell>
          <cell r="F131">
            <v>0</v>
          </cell>
          <cell r="G131" t="str">
            <v>kW</v>
          </cell>
          <cell r="K131">
            <v>0.63567726311734185</v>
          </cell>
          <cell r="L131" t="str">
            <v>kW</v>
          </cell>
        </row>
        <row r="132">
          <cell r="B132" t="str">
            <v>Leistung Warmwasser,Sommer</v>
          </cell>
          <cell r="D132" t="str">
            <v>PWW,S</v>
          </cell>
          <cell r="E132" t="str">
            <v>(Blatt WW+Verteil)</v>
          </cell>
          <cell r="F132">
            <v>0</v>
          </cell>
          <cell r="G132" t="str">
            <v>kW</v>
          </cell>
          <cell r="K132">
            <v>0</v>
          </cell>
          <cell r="L132" t="str">
            <v>kW</v>
          </cell>
        </row>
        <row r="133">
          <cell r="B133" t="str">
            <v>Maximalleistung (WW+Heizlast)</v>
          </cell>
          <cell r="D133" t="str">
            <v>Pmax</v>
          </cell>
          <cell r="E133" t="str">
            <v xml:space="preserve"> = Pww+PH</v>
          </cell>
          <cell r="F133">
            <v>1.8542956931697205</v>
          </cell>
          <cell r="G133" t="str">
            <v>kW</v>
          </cell>
          <cell r="K133">
            <v>2.4899729562870623</v>
          </cell>
          <cell r="L133" t="str">
            <v>kW</v>
          </cell>
        </row>
      </sheetData>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FD034-33D9-4FFF-AD8C-C9D2308E17EA}">
  <sheetPr>
    <tabColor rgb="FF00AAAF"/>
  </sheetPr>
  <dimension ref="B1:Q24"/>
  <sheetViews>
    <sheetView showGridLines="0" tabSelected="1" zoomScale="115" zoomScaleNormal="115" workbookViewId="0">
      <pane ySplit="2" topLeftCell="A3" activePane="bottomLeft" state="frozen"/>
      <selection pane="bottomLeft" activeCell="A3" sqref="A3:XFD3"/>
    </sheetView>
  </sheetViews>
  <sheetFormatPr defaultColWidth="8.88671875" defaultRowHeight="15" x14ac:dyDescent="0.3"/>
  <cols>
    <col min="1" max="1" width="2.109375" style="16" customWidth="1"/>
    <col min="2" max="2" width="25.33203125" style="10" customWidth="1"/>
    <col min="3" max="3" width="13.44140625" style="10" bestFit="1" customWidth="1"/>
    <col min="4" max="4" width="17.33203125" style="10" customWidth="1"/>
    <col min="5" max="5" width="0.6640625" style="10" customWidth="1"/>
    <col min="6" max="17" width="6.33203125" style="10" customWidth="1"/>
    <col min="18" max="16384" width="8.88671875" style="16"/>
  </cols>
  <sheetData>
    <row r="1" spans="2:17" x14ac:dyDescent="0.3">
      <c r="B1" s="172" t="s">
        <v>2675</v>
      </c>
      <c r="C1" s="172"/>
      <c r="D1" s="172"/>
      <c r="E1" s="172"/>
      <c r="F1" s="172"/>
      <c r="G1" s="172"/>
      <c r="H1" s="172"/>
      <c r="I1" s="172"/>
      <c r="J1" s="172"/>
      <c r="K1" s="172"/>
      <c r="L1" s="172"/>
      <c r="M1" s="172"/>
      <c r="N1" s="172"/>
      <c r="O1" s="172"/>
      <c r="P1" s="172"/>
      <c r="Q1" s="172"/>
    </row>
    <row r="2" spans="2:17" ht="24" customHeight="1" x14ac:dyDescent="0.3">
      <c r="B2" s="195" t="s">
        <v>51</v>
      </c>
      <c r="C2" s="195"/>
      <c r="D2" s="195"/>
      <c r="E2" s="195"/>
      <c r="F2" s="195"/>
      <c r="G2" s="195"/>
      <c r="H2" s="195"/>
      <c r="I2" s="195"/>
      <c r="J2" s="195"/>
      <c r="K2" s="195"/>
      <c r="L2" s="195"/>
      <c r="M2" s="195"/>
      <c r="N2" s="195"/>
      <c r="O2" s="195"/>
      <c r="P2" s="195"/>
      <c r="Q2" s="195"/>
    </row>
    <row r="3" spans="2:17" ht="3.6" customHeight="1" thickBot="1" x14ac:dyDescent="0.35">
      <c r="B3" s="51"/>
      <c r="C3" s="51"/>
      <c r="D3" s="51"/>
      <c r="E3" s="51"/>
      <c r="F3" s="51"/>
      <c r="G3" s="51"/>
      <c r="H3" s="51"/>
      <c r="I3" s="51"/>
      <c r="J3" s="51"/>
      <c r="K3" s="51"/>
      <c r="L3" s="51"/>
      <c r="M3" s="51"/>
      <c r="N3" s="51"/>
      <c r="O3" s="51"/>
      <c r="P3" s="51"/>
      <c r="Q3" s="51"/>
    </row>
    <row r="4" spans="2:17" ht="23.4" customHeight="1" x14ac:dyDescent="0.3">
      <c r="B4" s="196" t="s">
        <v>35</v>
      </c>
      <c r="C4" s="197"/>
      <c r="D4" s="198"/>
      <c r="F4" s="182" t="s">
        <v>2672</v>
      </c>
      <c r="G4" s="183"/>
      <c r="H4" s="183"/>
      <c r="I4" s="183"/>
      <c r="J4" s="183"/>
      <c r="K4" s="183"/>
      <c r="L4" s="183"/>
      <c r="M4" s="183"/>
      <c r="N4" s="183"/>
      <c r="O4" s="183"/>
      <c r="P4" s="183"/>
      <c r="Q4" s="184"/>
    </row>
    <row r="5" spans="2:17" ht="23.4" customHeight="1" x14ac:dyDescent="0.3">
      <c r="B5" s="54" t="s">
        <v>2643</v>
      </c>
      <c r="C5" s="38" t="s">
        <v>46</v>
      </c>
      <c r="D5" s="53" t="s">
        <v>47</v>
      </c>
      <c r="F5" s="185"/>
      <c r="G5" s="186"/>
      <c r="H5" s="186"/>
      <c r="I5" s="186"/>
      <c r="J5" s="186"/>
      <c r="K5" s="186"/>
      <c r="L5" s="186"/>
      <c r="M5" s="186"/>
      <c r="N5" s="186"/>
      <c r="O5" s="186"/>
      <c r="P5" s="186"/>
      <c r="Q5" s="187"/>
    </row>
    <row r="6" spans="2:17" ht="23.4" customHeight="1" x14ac:dyDescent="0.3">
      <c r="B6" s="100" t="s">
        <v>2644</v>
      </c>
      <c r="C6" s="101" t="s">
        <v>49</v>
      </c>
      <c r="D6" s="102" t="s">
        <v>50</v>
      </c>
      <c r="F6" s="185"/>
      <c r="G6" s="186"/>
      <c r="H6" s="186"/>
      <c r="I6" s="186"/>
      <c r="J6" s="186"/>
      <c r="K6" s="186"/>
      <c r="L6" s="186"/>
      <c r="M6" s="186"/>
      <c r="N6" s="186"/>
      <c r="O6" s="186"/>
      <c r="P6" s="186"/>
      <c r="Q6" s="187"/>
    </row>
    <row r="7" spans="2:17" ht="23.4" customHeight="1" thickBot="1" x14ac:dyDescent="0.4">
      <c r="B7" s="200" t="str">
        <f>IF(B6="Typical", "Phius Climate Location", "Custom Climate Location")</f>
        <v>Phius Climate Location</v>
      </c>
      <c r="C7" s="201"/>
      <c r="D7" s="202"/>
      <c r="F7" s="188"/>
      <c r="G7" s="189"/>
      <c r="H7" s="189"/>
      <c r="I7" s="189"/>
      <c r="J7" s="189"/>
      <c r="K7" s="189"/>
      <c r="L7" s="189"/>
      <c r="M7" s="189"/>
      <c r="N7" s="189"/>
      <c r="O7" s="189"/>
      <c r="P7" s="189"/>
      <c r="Q7" s="190"/>
    </row>
    <row r="8" spans="2:17" ht="15" customHeight="1" x14ac:dyDescent="0.35">
      <c r="B8" s="203" t="s">
        <v>2066</v>
      </c>
      <c r="C8" s="204"/>
      <c r="D8" s="205"/>
      <c r="F8" s="196" t="s">
        <v>2642</v>
      </c>
      <c r="G8" s="197"/>
      <c r="H8" s="197"/>
      <c r="I8" s="197"/>
      <c r="J8" s="197"/>
      <c r="K8" s="197"/>
      <c r="L8" s="197"/>
      <c r="M8" s="197"/>
      <c r="N8" s="197"/>
      <c r="O8" s="197"/>
      <c r="P8" s="197"/>
      <c r="Q8" s="198"/>
    </row>
    <row r="9" spans="2:17" ht="30" customHeight="1" x14ac:dyDescent="0.3">
      <c r="B9" s="206" t="s">
        <v>36</v>
      </c>
      <c r="C9" s="207"/>
      <c r="D9" s="6" t="s">
        <v>37</v>
      </c>
      <c r="F9" s="5" t="s">
        <v>14</v>
      </c>
      <c r="G9" s="1" t="s">
        <v>15</v>
      </c>
      <c r="H9" s="1" t="s">
        <v>16</v>
      </c>
      <c r="I9" s="1" t="s">
        <v>17</v>
      </c>
      <c r="J9" s="1" t="s">
        <v>5</v>
      </c>
      <c r="K9" s="1" t="s">
        <v>18</v>
      </c>
      <c r="L9" s="1" t="s">
        <v>19</v>
      </c>
      <c r="M9" s="1" t="s">
        <v>20</v>
      </c>
      <c r="N9" s="1" t="s">
        <v>21</v>
      </c>
      <c r="O9" s="1" t="s">
        <v>22</v>
      </c>
      <c r="P9" s="1" t="s">
        <v>23</v>
      </c>
      <c r="Q9" s="6" t="s">
        <v>24</v>
      </c>
    </row>
    <row r="10" spans="2:17" ht="15.6" customHeight="1" thickBot="1" x14ac:dyDescent="0.35">
      <c r="B10" s="208" t="s">
        <v>52</v>
      </c>
      <c r="C10" s="209"/>
      <c r="D10" s="12">
        <v>40</v>
      </c>
      <c r="F10" s="103">
        <v>26.6</v>
      </c>
      <c r="G10" s="104">
        <v>31.1</v>
      </c>
      <c r="H10" s="104">
        <v>38.799999999999997</v>
      </c>
      <c r="I10" s="104">
        <v>47.48</v>
      </c>
      <c r="J10" s="104">
        <v>58.8</v>
      </c>
      <c r="K10" s="104">
        <v>66.02</v>
      </c>
      <c r="L10" s="104">
        <v>74.12</v>
      </c>
      <c r="M10" s="104">
        <v>71.06</v>
      </c>
      <c r="N10" s="104">
        <v>64.599999999999994</v>
      </c>
      <c r="O10" s="104">
        <v>53.96</v>
      </c>
      <c r="P10" s="104">
        <v>43.3</v>
      </c>
      <c r="Q10" s="105">
        <v>36</v>
      </c>
    </row>
    <row r="11" spans="2:17" ht="48" customHeight="1" thickBot="1" x14ac:dyDescent="0.35">
      <c r="B11" s="211" t="s">
        <v>2670</v>
      </c>
      <c r="C11" s="212"/>
      <c r="D11" s="213"/>
      <c r="F11" s="211" t="s">
        <v>2673</v>
      </c>
      <c r="G11" s="212"/>
      <c r="H11" s="212"/>
      <c r="I11" s="212"/>
      <c r="J11" s="212"/>
      <c r="K11" s="212"/>
      <c r="L11" s="212"/>
      <c r="M11" s="212"/>
      <c r="N11" s="212"/>
      <c r="O11" s="212"/>
      <c r="P11" s="212"/>
      <c r="Q11" s="213"/>
    </row>
    <row r="12" spans="2:17" ht="3.6" customHeight="1" thickBot="1" x14ac:dyDescent="0.35">
      <c r="K12" s="18"/>
    </row>
    <row r="13" spans="2:17" ht="17.399999999999999" x14ac:dyDescent="0.3">
      <c r="B13" s="210" t="s">
        <v>45</v>
      </c>
      <c r="C13" s="210"/>
      <c r="D13" s="210"/>
      <c r="F13" s="173" t="s">
        <v>2674</v>
      </c>
      <c r="G13" s="174"/>
      <c r="H13" s="174"/>
      <c r="I13" s="174"/>
      <c r="J13" s="174"/>
      <c r="K13" s="174"/>
      <c r="L13" s="174"/>
      <c r="M13" s="174"/>
      <c r="N13" s="174"/>
      <c r="O13" s="174"/>
      <c r="P13" s="174"/>
      <c r="Q13" s="175"/>
    </row>
    <row r="14" spans="2:17" x14ac:dyDescent="0.3">
      <c r="B14" s="191" t="s">
        <v>43</v>
      </c>
      <c r="C14" s="192"/>
      <c r="D14" s="13" t="s">
        <v>44</v>
      </c>
      <c r="F14" s="176"/>
      <c r="G14" s="177"/>
      <c r="H14" s="177"/>
      <c r="I14" s="177"/>
      <c r="J14" s="177"/>
      <c r="K14" s="177"/>
      <c r="L14" s="177"/>
      <c r="M14" s="177"/>
      <c r="N14" s="177"/>
      <c r="O14" s="177"/>
      <c r="P14" s="177"/>
      <c r="Q14" s="178"/>
    </row>
    <row r="15" spans="2:17" ht="45" x14ac:dyDescent="0.3">
      <c r="B15" s="191" t="s">
        <v>39</v>
      </c>
      <c r="C15" s="192"/>
      <c r="D15" s="13" t="s">
        <v>52</v>
      </c>
      <c r="F15" s="176"/>
      <c r="G15" s="177"/>
      <c r="H15" s="177"/>
      <c r="I15" s="177"/>
      <c r="J15" s="177"/>
      <c r="K15" s="177"/>
      <c r="L15" s="177"/>
      <c r="M15" s="177"/>
      <c r="N15" s="177"/>
      <c r="O15" s="177"/>
      <c r="P15" s="177"/>
      <c r="Q15" s="178"/>
    </row>
    <row r="16" spans="2:17" x14ac:dyDescent="0.3">
      <c r="B16" s="191" t="s">
        <v>40</v>
      </c>
      <c r="C16" s="192"/>
      <c r="D16" s="13" t="s">
        <v>41</v>
      </c>
      <c r="F16" s="176"/>
      <c r="G16" s="177"/>
      <c r="H16" s="177"/>
      <c r="I16" s="177"/>
      <c r="J16" s="177"/>
      <c r="K16" s="177"/>
      <c r="L16" s="177"/>
      <c r="M16" s="177"/>
      <c r="N16" s="177"/>
      <c r="O16" s="177"/>
      <c r="P16" s="177"/>
      <c r="Q16" s="178"/>
    </row>
    <row r="17" spans="2:17" ht="30" customHeight="1" thickBot="1" x14ac:dyDescent="0.35">
      <c r="B17" s="193" t="s">
        <v>42</v>
      </c>
      <c r="C17" s="194"/>
      <c r="D17" s="14">
        <v>0.8028673835125445</v>
      </c>
      <c r="F17" s="179"/>
      <c r="G17" s="180"/>
      <c r="H17" s="180"/>
      <c r="I17" s="180"/>
      <c r="J17" s="180"/>
      <c r="K17" s="180"/>
      <c r="L17" s="180"/>
      <c r="M17" s="180"/>
      <c r="N17" s="180"/>
      <c r="O17" s="180"/>
      <c r="P17" s="180"/>
      <c r="Q17" s="181"/>
    </row>
    <row r="18" spans="2:17" ht="4.2" customHeight="1" x14ac:dyDescent="0.3">
      <c r="B18" s="16"/>
      <c r="C18" s="16"/>
      <c r="D18" s="16"/>
      <c r="H18" s="16"/>
    </row>
    <row r="19" spans="2:17" ht="17.399999999999999" x14ac:dyDescent="0.3">
      <c r="B19" s="199" t="s">
        <v>32</v>
      </c>
      <c r="C19" s="199"/>
      <c r="D19" s="199"/>
    </row>
    <row r="20" spans="2:17" x14ac:dyDescent="0.3">
      <c r="B20" s="11"/>
      <c r="C20" s="3" t="s">
        <v>30</v>
      </c>
      <c r="D20" s="4" t="s">
        <v>31</v>
      </c>
    </row>
    <row r="21" spans="2:17" x14ac:dyDescent="0.3">
      <c r="B21" s="5" t="s">
        <v>4</v>
      </c>
      <c r="C21" s="2">
        <v>33.125</v>
      </c>
      <c r="D21" s="6">
        <v>1</v>
      </c>
    </row>
    <row r="22" spans="2:17" x14ac:dyDescent="0.3">
      <c r="B22" s="5" t="s">
        <v>3</v>
      </c>
      <c r="C22" s="1">
        <v>68</v>
      </c>
      <c r="D22" s="6">
        <v>0</v>
      </c>
    </row>
    <row r="23" spans="2:17" x14ac:dyDescent="0.3">
      <c r="B23" s="15"/>
      <c r="C23" s="3" t="s">
        <v>33</v>
      </c>
      <c r="D23" s="4" t="s">
        <v>34</v>
      </c>
    </row>
    <row r="24" spans="2:17" ht="15.6" thickBot="1" x14ac:dyDescent="0.35">
      <c r="B24" s="7" t="s">
        <v>29</v>
      </c>
      <c r="C24" s="8">
        <v>-34.875000000000014</v>
      </c>
      <c r="D24" s="9">
        <v>68</v>
      </c>
    </row>
  </sheetData>
  <sheetProtection sheet="1" objects="1" scenarios="1"/>
  <mergeCells count="18">
    <mergeCell ref="B19:D19"/>
    <mergeCell ref="B7:D7"/>
    <mergeCell ref="B8:D8"/>
    <mergeCell ref="F8:Q8"/>
    <mergeCell ref="B9:C9"/>
    <mergeCell ref="B10:C10"/>
    <mergeCell ref="B13:D13"/>
    <mergeCell ref="B11:D11"/>
    <mergeCell ref="F11:Q11"/>
    <mergeCell ref="B1:Q1"/>
    <mergeCell ref="F13:Q17"/>
    <mergeCell ref="F4:Q7"/>
    <mergeCell ref="B14:C14"/>
    <mergeCell ref="B15:C15"/>
    <mergeCell ref="B16:C16"/>
    <mergeCell ref="B17:C17"/>
    <mergeCell ref="B2:Q2"/>
    <mergeCell ref="B4:D4"/>
  </mergeCells>
  <dataValidations count="1">
    <dataValidation type="list" allowBlank="1" showInputMessage="1" showErrorMessage="1" sqref="B6" xr:uid="{128CA98E-FE96-4F38-8753-6846D544AD13}">
      <formula1>"Typical, Custom"</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3">
        <x14:dataValidation type="list" allowBlank="1" showInputMessage="1" showErrorMessage="1" xr:uid="{1BAC7C46-B136-4AA2-A49F-F6DBBF87097A}">
          <x14:formula1>
            <xm:f>'Phius Monthly Climate Data'!$B$4:$B$57</xm:f>
          </x14:formula1>
          <xm:sqref>D6</xm:sqref>
        </x14:dataValidation>
        <x14:dataValidation type="list" allowBlank="1" showInputMessage="1" showErrorMessage="1" xr:uid="{B6510C3E-BA67-422E-BC0D-4EEECB1E585F}">
          <x14:formula1>
            <xm:f>'Phius Monthly Climate Data'!$Y$3:$Z$3</xm:f>
          </x14:formula1>
          <xm:sqref>C6</xm:sqref>
        </x14:dataValidation>
        <x14:dataValidation type="list" allowBlank="1" showInputMessage="1" showErrorMessage="1" xr:uid="{791A89AB-EAE7-4A47-9467-A783F6844968}">
          <x14:formula1>
            <xm:f>'Phius Monthly Climate Data'!$C$4:$C$83</xm:f>
          </x14:formula1>
          <xm:sqref>B8:D8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0A881-A59D-420B-9650-705C16648DDC}">
  <sheetPr>
    <tabColor rgb="FF00AAAF"/>
  </sheetPr>
  <dimension ref="B1:Q23"/>
  <sheetViews>
    <sheetView showGridLines="0" zoomScale="130" zoomScaleNormal="130" workbookViewId="0">
      <selection activeCell="B2" sqref="B2:Q2"/>
    </sheetView>
  </sheetViews>
  <sheetFormatPr defaultColWidth="8.88671875" defaultRowHeight="15" x14ac:dyDescent="0.3"/>
  <cols>
    <col min="1" max="1" width="2.33203125" style="16" customWidth="1"/>
    <col min="2" max="2" width="25.33203125" style="10" customWidth="1"/>
    <col min="3" max="3" width="13.44140625" style="10" bestFit="1" customWidth="1"/>
    <col min="4" max="4" width="17.33203125" style="10" customWidth="1"/>
    <col min="5" max="5" width="2.33203125" style="10" customWidth="1"/>
    <col min="6" max="17" width="6.33203125" style="10" customWidth="1"/>
    <col min="18" max="16384" width="8.88671875" style="16"/>
  </cols>
  <sheetData>
    <row r="1" spans="2:17" x14ac:dyDescent="0.3">
      <c r="B1" s="19" t="s">
        <v>2742</v>
      </c>
    </row>
    <row r="2" spans="2:17" ht="22.95" customHeight="1" x14ac:dyDescent="0.3">
      <c r="B2" s="195" t="s">
        <v>51</v>
      </c>
      <c r="C2" s="195"/>
      <c r="D2" s="195"/>
      <c r="E2" s="195"/>
      <c r="F2" s="195"/>
      <c r="G2" s="195"/>
      <c r="H2" s="195"/>
      <c r="I2" s="195"/>
      <c r="J2" s="195"/>
      <c r="K2" s="195"/>
      <c r="L2" s="195"/>
      <c r="M2" s="195"/>
      <c r="N2" s="195"/>
      <c r="O2" s="195"/>
      <c r="P2" s="195"/>
      <c r="Q2" s="195"/>
    </row>
    <row r="3" spans="2:17" ht="3.6" customHeight="1" thickBot="1" x14ac:dyDescent="0.35">
      <c r="B3" s="51"/>
      <c r="C3" s="51"/>
      <c r="D3" s="51"/>
      <c r="E3" s="51"/>
      <c r="F3" s="51"/>
      <c r="G3" s="51"/>
      <c r="H3" s="51"/>
      <c r="I3" s="51"/>
      <c r="J3" s="51"/>
      <c r="K3" s="51"/>
      <c r="L3" s="51"/>
      <c r="M3" s="51"/>
      <c r="N3" s="51"/>
      <c r="O3" s="51"/>
      <c r="P3" s="51"/>
      <c r="Q3" s="51"/>
    </row>
    <row r="4" spans="2:17" ht="17.399999999999999" customHeight="1" x14ac:dyDescent="0.3">
      <c r="B4" s="236" t="s">
        <v>35</v>
      </c>
      <c r="C4" s="237"/>
      <c r="D4" s="238"/>
      <c r="F4" s="249" t="s">
        <v>25</v>
      </c>
      <c r="G4" s="249"/>
      <c r="H4" s="249"/>
      <c r="I4" s="249"/>
      <c r="J4" s="250" t="s">
        <v>26</v>
      </c>
      <c r="K4" s="250"/>
      <c r="L4" s="250"/>
      <c r="M4" s="250"/>
      <c r="N4" s="251" t="s">
        <v>38</v>
      </c>
      <c r="O4" s="251"/>
      <c r="P4" s="251"/>
      <c r="Q4" s="251"/>
    </row>
    <row r="5" spans="2:17" x14ac:dyDescent="0.3">
      <c r="B5" s="54" t="s">
        <v>2643</v>
      </c>
      <c r="C5" s="38" t="s">
        <v>46</v>
      </c>
      <c r="D5" s="53" t="s">
        <v>47</v>
      </c>
      <c r="F5" s="220" t="s">
        <v>27</v>
      </c>
      <c r="G5" s="221"/>
      <c r="H5" s="221"/>
      <c r="I5" s="222"/>
      <c r="J5" s="214" t="s">
        <v>28</v>
      </c>
      <c r="K5" s="215"/>
      <c r="L5" s="215"/>
      <c r="M5" s="216"/>
      <c r="N5" s="226" t="s">
        <v>2671</v>
      </c>
      <c r="O5" s="227"/>
      <c r="P5" s="227"/>
      <c r="Q5" s="228"/>
    </row>
    <row r="6" spans="2:17" ht="15" customHeight="1" x14ac:dyDescent="0.35">
      <c r="B6" s="52" t="s">
        <v>2644</v>
      </c>
      <c r="C6" s="47" t="s">
        <v>49</v>
      </c>
      <c r="D6" s="48" t="s">
        <v>50</v>
      </c>
      <c r="F6" s="223"/>
      <c r="G6" s="224"/>
      <c r="H6" s="224"/>
      <c r="I6" s="225"/>
      <c r="J6" s="217"/>
      <c r="K6" s="218"/>
      <c r="L6" s="218"/>
      <c r="M6" s="219"/>
      <c r="N6" s="229"/>
      <c r="O6" s="230"/>
      <c r="P6" s="230"/>
      <c r="Q6" s="231"/>
    </row>
    <row r="7" spans="2:17" x14ac:dyDescent="0.35">
      <c r="B7" s="243" t="s">
        <v>48</v>
      </c>
      <c r="C7" s="244"/>
      <c r="D7" s="245"/>
      <c r="F7" s="16"/>
      <c r="G7" s="16"/>
      <c r="H7" s="16"/>
      <c r="I7" s="16"/>
      <c r="J7" s="16"/>
      <c r="K7" s="16"/>
      <c r="L7" s="16"/>
      <c r="M7" s="16"/>
      <c r="N7" s="16"/>
      <c r="O7" s="16"/>
      <c r="P7" s="16"/>
      <c r="Q7" s="16"/>
    </row>
    <row r="8" spans="2:17" ht="15" customHeight="1" x14ac:dyDescent="0.35">
      <c r="B8" s="246" t="s">
        <v>2066</v>
      </c>
      <c r="C8" s="247"/>
      <c r="D8" s="248"/>
      <c r="F8" s="210" t="s">
        <v>2642</v>
      </c>
      <c r="G8" s="210"/>
      <c r="H8" s="210"/>
      <c r="I8" s="210"/>
      <c r="J8" s="210"/>
      <c r="K8" s="210"/>
      <c r="L8" s="210"/>
      <c r="M8" s="210"/>
      <c r="N8" s="210"/>
      <c r="O8" s="210"/>
      <c r="P8" s="210"/>
      <c r="Q8" s="210"/>
    </row>
    <row r="9" spans="2:17" ht="30" customHeight="1" x14ac:dyDescent="0.3">
      <c r="B9" s="239" t="s">
        <v>36</v>
      </c>
      <c r="C9" s="240"/>
      <c r="D9" s="6" t="s">
        <v>37</v>
      </c>
      <c r="F9" s="1" t="s">
        <v>14</v>
      </c>
      <c r="G9" s="1" t="s">
        <v>15</v>
      </c>
      <c r="H9" s="1" t="s">
        <v>16</v>
      </c>
      <c r="I9" s="1" t="s">
        <v>17</v>
      </c>
      <c r="J9" s="1" t="s">
        <v>5</v>
      </c>
      <c r="K9" s="1" t="s">
        <v>18</v>
      </c>
      <c r="L9" s="1" t="s">
        <v>19</v>
      </c>
      <c r="M9" s="1" t="s">
        <v>20</v>
      </c>
      <c r="N9" s="1" t="s">
        <v>21</v>
      </c>
      <c r="O9" s="1" t="s">
        <v>22</v>
      </c>
      <c r="P9" s="1" t="s">
        <v>23</v>
      </c>
      <c r="Q9" s="1" t="s">
        <v>24</v>
      </c>
    </row>
    <row r="10" spans="2:17" ht="15.6" thickBot="1" x14ac:dyDescent="0.35">
      <c r="B10" s="241" t="s">
        <v>52</v>
      </c>
      <c r="C10" s="242"/>
      <c r="D10" s="12">
        <v>55</v>
      </c>
      <c r="F10" s="17">
        <f>IF(B6="Typical", VLOOKUP($B8,'Phius Monthly Climate Data'!$I:$U,'Phius Monthly Climate Data'!J1,FALSE), 'Custom Climate Data'!C6)</f>
        <v>26.6</v>
      </c>
      <c r="G10" s="17">
        <f>IF(B6="Typical", VLOOKUP($B8,'Phius Monthly Climate Data'!$I:$U,'Phius Monthly Climate Data'!K1,FALSE), 'Custom Climate Data'!D6)</f>
        <v>31.1</v>
      </c>
      <c r="H10" s="17">
        <f>IF(B6="Typical",VLOOKUP($B8,'Phius Monthly Climate Data'!$I:$U,'Phius Monthly Climate Data'!L1,FALSE),'Custom Climate Data'!E6)</f>
        <v>38.799999999999997</v>
      </c>
      <c r="I10" s="17">
        <f>IF(B6="Typical",VLOOKUP($B8,'Phius Monthly Climate Data'!$I:$U,'Phius Monthly Climate Data'!M1,FALSE),'Custom Climate Data'!F6)</f>
        <v>47.48</v>
      </c>
      <c r="J10" s="17">
        <f>IF(B6="Typical",VLOOKUP($B8,'Phius Monthly Climate Data'!$I:$U,'Phius Monthly Climate Data'!N1,FALSE),'Custom Climate Data'!G6)</f>
        <v>58.8</v>
      </c>
      <c r="K10" s="17">
        <f>IF(B6="Typical",VLOOKUP($B8,'Phius Monthly Climate Data'!$I:$U,'Phius Monthly Climate Data'!O1,FALSE),'Custom Climate Data'!H6)</f>
        <v>66.02</v>
      </c>
      <c r="L10" s="17">
        <f>IF(B6="Typical",VLOOKUP($B8,'Phius Monthly Climate Data'!$I:$U,'Phius Monthly Climate Data'!P1,FALSE),'Custom Climate Data'!I6)</f>
        <v>74.12</v>
      </c>
      <c r="M10" s="17">
        <f>IF(B6="Typical",VLOOKUP($B8,'Phius Monthly Climate Data'!$I:$U,'Phius Monthly Climate Data'!Q1,FALSE),'Custom Climate Data'!J6)</f>
        <v>71.06</v>
      </c>
      <c r="N10" s="17">
        <f>IF(B6="Typical", VLOOKUP($B8,'Phius Monthly Climate Data'!$I:$U,'Phius Monthly Climate Data'!R1,FALSE), 'Custom Climate Data'!K6)</f>
        <v>64.599999999999994</v>
      </c>
      <c r="O10" s="17">
        <f>IF(B6="Typical", VLOOKUP($B8,'Phius Monthly Climate Data'!$I:$U,'Phius Monthly Climate Data'!S1,FALSE), 'Custom Climate Data'!L6)</f>
        <v>53.96</v>
      </c>
      <c r="P10" s="17">
        <f>IF(B6="Typical",VLOOKUP($B8,'Phius Monthly Climate Data'!$I:$U,'Phius Monthly Climate Data'!T1,FALSE),'Custom Climate Data'!M6)</f>
        <v>43.3</v>
      </c>
      <c r="Q10" s="17">
        <f>IF(B6="Typical", VLOOKUP($B8,'Phius Monthly Climate Data'!$I:$U,'Phius Monthly Climate Data'!U1,FALSE), 'Custom Climate Data'!N6)</f>
        <v>36</v>
      </c>
    </row>
    <row r="11" spans="2:17" x14ac:dyDescent="0.3">
      <c r="K11" s="18"/>
    </row>
    <row r="12" spans="2:17" ht="17.399999999999999" x14ac:dyDescent="0.3">
      <c r="B12" s="199" t="s">
        <v>45</v>
      </c>
      <c r="C12" s="199"/>
      <c r="D12" s="199"/>
    </row>
    <row r="13" spans="2:17" x14ac:dyDescent="0.3">
      <c r="B13" s="232" t="s">
        <v>43</v>
      </c>
      <c r="C13" s="233"/>
      <c r="D13" s="13" t="s">
        <v>44</v>
      </c>
    </row>
    <row r="14" spans="2:17" ht="45" x14ac:dyDescent="0.3">
      <c r="B14" s="232" t="s">
        <v>39</v>
      </c>
      <c r="C14" s="233"/>
      <c r="D14" s="13" t="str">
        <f>B10</f>
        <v>Freeze Protection (stair, bike, fire)</v>
      </c>
    </row>
    <row r="15" spans="2:17" x14ac:dyDescent="0.3">
      <c r="B15" s="232" t="s">
        <v>40</v>
      </c>
      <c r="C15" s="233"/>
      <c r="D15" s="13" t="s">
        <v>41</v>
      </c>
      <c r="F15" s="16"/>
      <c r="G15" s="16"/>
      <c r="H15" s="16"/>
      <c r="I15" s="16"/>
      <c r="J15" s="16"/>
      <c r="K15" s="16"/>
      <c r="L15" s="16"/>
      <c r="M15" s="16"/>
      <c r="N15" s="16"/>
      <c r="O15" s="16"/>
      <c r="P15" s="16"/>
      <c r="Q15" s="16"/>
    </row>
    <row r="16" spans="2:17" ht="30" customHeight="1" thickBot="1" x14ac:dyDescent="0.35">
      <c r="B16" s="234" t="s">
        <v>42</v>
      </c>
      <c r="C16" s="235"/>
      <c r="D16" s="14">
        <f>IFERROR(MAX(((D10-68)/C23),0),0.95)</f>
        <v>0.45783859931575766</v>
      </c>
      <c r="H16" s="16"/>
    </row>
    <row r="17" spans="2:8" x14ac:dyDescent="0.3">
      <c r="B17" s="16"/>
      <c r="C17" s="16"/>
      <c r="D17" s="16"/>
      <c r="H17" s="16"/>
    </row>
    <row r="18" spans="2:8" ht="17.399999999999999" x14ac:dyDescent="0.3">
      <c r="B18" s="199" t="s">
        <v>32</v>
      </c>
      <c r="C18" s="199"/>
      <c r="D18" s="199"/>
    </row>
    <row r="19" spans="2:8" x14ac:dyDescent="0.3">
      <c r="B19" s="11"/>
      <c r="C19" s="3" t="s">
        <v>30</v>
      </c>
      <c r="D19" s="4" t="s">
        <v>31</v>
      </c>
    </row>
    <row r="20" spans="2:8" x14ac:dyDescent="0.3">
      <c r="B20" s="5" t="s">
        <v>4</v>
      </c>
      <c r="C20" s="2">
        <f>AVERAGEIF(F10:Q10,"&lt;"&amp;D10,F10:Q10)</f>
        <v>39.605714285714285</v>
      </c>
      <c r="D20" s="6">
        <v>1</v>
      </c>
    </row>
    <row r="21" spans="2:8" x14ac:dyDescent="0.3">
      <c r="B21" s="5" t="s">
        <v>3</v>
      </c>
      <c r="C21" s="1">
        <v>68</v>
      </c>
      <c r="D21" s="6">
        <v>0</v>
      </c>
    </row>
    <row r="22" spans="2:8" x14ac:dyDescent="0.3">
      <c r="B22" s="15"/>
      <c r="C22" s="3" t="s">
        <v>33</v>
      </c>
      <c r="D22" s="4" t="s">
        <v>34</v>
      </c>
    </row>
    <row r="23" spans="2:8" ht="15.6" thickBot="1" x14ac:dyDescent="0.35">
      <c r="B23" s="7" t="s">
        <v>29</v>
      </c>
      <c r="C23" s="8" cm="1">
        <f t="array" ref="C23:D23">LINEST(C20:C21,D20:D21)</f>
        <v>-28.394285714285719</v>
      </c>
      <c r="D23" s="9">
        <v>68</v>
      </c>
    </row>
  </sheetData>
  <mergeCells count="19">
    <mergeCell ref="B4:D4"/>
    <mergeCell ref="B2:Q2"/>
    <mergeCell ref="B12:D12"/>
    <mergeCell ref="B13:C13"/>
    <mergeCell ref="B14:C14"/>
    <mergeCell ref="B9:C9"/>
    <mergeCell ref="B10:C10"/>
    <mergeCell ref="B7:D7"/>
    <mergeCell ref="B8:D8"/>
    <mergeCell ref="F4:I4"/>
    <mergeCell ref="J4:M4"/>
    <mergeCell ref="N4:Q4"/>
    <mergeCell ref="F8:Q8"/>
    <mergeCell ref="J5:M6"/>
    <mergeCell ref="F5:I6"/>
    <mergeCell ref="N5:Q6"/>
    <mergeCell ref="B18:D18"/>
    <mergeCell ref="B15:C15"/>
    <mergeCell ref="B16:C16"/>
  </mergeCells>
  <dataValidations count="2">
    <dataValidation type="list" allowBlank="1" showInputMessage="1" showErrorMessage="1" sqref="B6" xr:uid="{390B43E8-8980-40E9-AA35-EF997C6F37F9}">
      <formula1>"Typical, Custom"</formula1>
    </dataValidation>
    <dataValidation type="whole" allowBlank="1" showInputMessage="1" showErrorMessage="1" sqref="D10" xr:uid="{CDC0CB78-5C2B-4603-B5D2-45FE56FB96E1}">
      <formula1>32</formula1>
      <formula2>80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B1846D4A-8FAF-4A32-98AC-61FCC4B63927}">
          <x14:formula1>
            <xm:f>'Phius Monthly Climate Data'!$C$4:$C$83</xm:f>
          </x14:formula1>
          <xm:sqref>B8:D8</xm:sqref>
        </x14:dataValidation>
        <x14:dataValidation type="list" allowBlank="1" showInputMessage="1" showErrorMessage="1" xr:uid="{DBF5E1F3-82CC-4441-9D74-E0FF54EFEC24}">
          <x14:formula1>
            <xm:f>'Phius Monthly Climate Data'!$Y$3:$Z$3</xm:f>
          </x14:formula1>
          <xm:sqref>C6</xm:sqref>
        </x14:dataValidation>
        <x14:dataValidation type="list" allowBlank="1" showInputMessage="1" showErrorMessage="1" xr:uid="{5C9FAD46-6371-46B8-8AD3-52FAB668FBC1}">
          <x14:formula1>
            <xm:f>'Phius Monthly Climate Data'!$B$4:$B$57</xm:f>
          </x14:formula1>
          <xm:sqref>D6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339CA-7153-41B2-96FD-24FF8E9AF531}">
  <sheetPr>
    <tabColor rgb="FF6E4692"/>
  </sheetPr>
  <dimension ref="B1:AG55"/>
  <sheetViews>
    <sheetView showGridLines="0" zoomScale="130" zoomScaleNormal="130" workbookViewId="0">
      <pane ySplit="2" topLeftCell="A3" activePane="bottomLeft" state="frozen"/>
      <selection pane="bottomLeft" activeCell="B6" sqref="B6"/>
    </sheetView>
  </sheetViews>
  <sheetFormatPr defaultColWidth="8.88671875" defaultRowHeight="14.4" x14ac:dyDescent="0.3"/>
  <cols>
    <col min="1" max="1" width="2.33203125" style="25" customWidth="1"/>
    <col min="2" max="2" width="19.33203125" customWidth="1"/>
    <col min="3" max="3" width="19.33203125" style="26" customWidth="1"/>
    <col min="4" max="4" width="19.33203125" style="152" customWidth="1"/>
    <col min="5" max="5" width="19.33203125" customWidth="1"/>
    <col min="6" max="6" width="3.88671875" hidden="1" customWidth="1"/>
    <col min="7" max="7" width="1.5546875" customWidth="1"/>
    <col min="8" max="13" width="11.6640625" customWidth="1"/>
    <col min="14" max="19" width="9.109375"/>
    <col min="20" max="20" width="8.88671875" customWidth="1"/>
    <col min="21" max="22" width="9.109375"/>
    <col min="23" max="23" width="8.88671875" customWidth="1"/>
    <col min="24" max="33" width="9.109375" customWidth="1"/>
    <col min="34" max="16384" width="8.88671875" style="25"/>
  </cols>
  <sheetData>
    <row r="1" spans="2:25" s="16" customFormat="1" ht="15" x14ac:dyDescent="0.3">
      <c r="B1" s="172" t="s">
        <v>2675</v>
      </c>
      <c r="C1" s="172"/>
      <c r="D1" s="172"/>
      <c r="E1" s="172"/>
      <c r="F1" s="172"/>
      <c r="G1" s="172"/>
      <c r="H1" s="172"/>
      <c r="I1" s="172"/>
      <c r="J1" s="172"/>
      <c r="K1" s="172"/>
      <c r="L1" s="172"/>
      <c r="M1" s="172"/>
      <c r="N1" s="172"/>
      <c r="O1" s="172"/>
      <c r="P1" s="172"/>
      <c r="Q1" s="172"/>
    </row>
    <row r="2" spans="2:25" s="16" customFormat="1" ht="23.4" customHeight="1" x14ac:dyDescent="0.3">
      <c r="B2" s="195" t="s">
        <v>2713</v>
      </c>
      <c r="C2" s="195"/>
      <c r="D2" s="195"/>
      <c r="E2" s="195"/>
      <c r="F2" s="195"/>
      <c r="G2" s="195"/>
      <c r="H2" s="195"/>
      <c r="I2" s="195"/>
      <c r="J2" s="195"/>
      <c r="K2" s="195"/>
      <c r="L2" s="195"/>
      <c r="M2" s="195"/>
      <c r="T2"/>
      <c r="U2"/>
      <c r="V2"/>
      <c r="W2" s="25"/>
      <c r="X2"/>
      <c r="Y2"/>
    </row>
    <row r="3" spans="2:25" s="16" customFormat="1" ht="3.6" customHeight="1" thickBot="1" x14ac:dyDescent="0.35">
      <c r="C3" s="10"/>
      <c r="D3" s="151"/>
      <c r="G3" s="112"/>
      <c r="H3" s="28"/>
      <c r="I3" s="28"/>
      <c r="T3" s="28"/>
      <c r="U3" s="28"/>
      <c r="V3" s="28"/>
      <c r="W3" s="28"/>
      <c r="X3" s="28"/>
      <c r="Y3" s="28"/>
    </row>
    <row r="4" spans="2:25" s="16" customFormat="1" ht="18" thickBot="1" x14ac:dyDescent="0.35">
      <c r="B4" s="270" t="s">
        <v>35</v>
      </c>
      <c r="C4" s="271"/>
      <c r="D4" s="271"/>
      <c r="E4" s="271"/>
      <c r="F4" s="272"/>
      <c r="G4" s="113"/>
      <c r="H4" s="273" t="s">
        <v>25</v>
      </c>
      <c r="I4" s="273"/>
      <c r="J4" s="252" t="s">
        <v>26</v>
      </c>
      <c r="K4" s="252"/>
      <c r="L4" s="253" t="s">
        <v>38</v>
      </c>
      <c r="M4" s="253"/>
      <c r="T4" s="28"/>
      <c r="U4" s="28"/>
      <c r="V4" s="28"/>
      <c r="W4" s="28"/>
      <c r="X4" s="28"/>
      <c r="Y4" s="28"/>
    </row>
    <row r="5" spans="2:25" ht="28.95" customHeight="1" x14ac:dyDescent="0.3">
      <c r="B5" s="165" t="s">
        <v>2709</v>
      </c>
      <c r="C5" s="138" t="s">
        <v>2735</v>
      </c>
      <c r="D5" s="138" t="s">
        <v>2676</v>
      </c>
      <c r="E5" s="138" t="s">
        <v>2736</v>
      </c>
      <c r="F5" s="166" t="s">
        <v>2681</v>
      </c>
      <c r="G5" s="113"/>
      <c r="H5" s="254" t="s">
        <v>27</v>
      </c>
      <c r="I5" s="254"/>
      <c r="J5" s="255" t="s">
        <v>28</v>
      </c>
      <c r="K5" s="255"/>
      <c r="L5" s="256" t="s">
        <v>2716</v>
      </c>
      <c r="M5" s="256"/>
    </row>
    <row r="6" spans="2:25" ht="15" x14ac:dyDescent="0.3">
      <c r="B6" s="117" t="s">
        <v>2711</v>
      </c>
      <c r="C6" s="121" t="s">
        <v>2677</v>
      </c>
      <c r="D6" s="34">
        <v>20</v>
      </c>
      <c r="E6" s="116">
        <f>12*24</f>
        <v>288</v>
      </c>
      <c r="F6" s="118">
        <f>IF(ISBLANK($E6),"-",IF(ISBLANK($D6),"-",1/$D6*$E6))</f>
        <v>14.4</v>
      </c>
      <c r="G6" s="113"/>
      <c r="H6" s="159"/>
      <c r="I6" s="159"/>
      <c r="J6" s="160"/>
      <c r="K6" s="160"/>
      <c r="L6" s="161"/>
      <c r="M6" s="161"/>
    </row>
    <row r="7" spans="2:25" s="28" customFormat="1" ht="15" x14ac:dyDescent="0.3">
      <c r="B7" s="117" t="s">
        <v>2737</v>
      </c>
      <c r="C7" s="121" t="s">
        <v>2677</v>
      </c>
      <c r="D7" s="34">
        <f>1.8*5.5</f>
        <v>9.9</v>
      </c>
      <c r="E7" s="116">
        <f>(12*40)+(24*40)</f>
        <v>1440</v>
      </c>
      <c r="F7" s="118">
        <f>IF(ISBLANK($E7),"-",IF(ISBLANK($D7),"-",1/$D7*$E7))</f>
        <v>145.45454545454544</v>
      </c>
      <c r="G7" s="113"/>
      <c r="T7"/>
      <c r="U7"/>
      <c r="V7"/>
      <c r="W7"/>
      <c r="X7"/>
      <c r="Y7"/>
    </row>
    <row r="8" spans="2:25" s="28" customFormat="1" ht="15" x14ac:dyDescent="0.3">
      <c r="B8" s="130" t="s">
        <v>2717</v>
      </c>
      <c r="C8" s="171" t="s">
        <v>2678</v>
      </c>
      <c r="D8" s="131">
        <v>1</v>
      </c>
      <c r="E8" s="132">
        <f>12*24</f>
        <v>288</v>
      </c>
      <c r="F8" s="118">
        <f>IF(ISBLANK($E8),"-",IF(ISBLANK($D8),"-",1/$D8*$E8))</f>
        <v>288</v>
      </c>
      <c r="G8" s="26"/>
      <c r="T8"/>
      <c r="U8"/>
      <c r="V8"/>
      <c r="W8"/>
      <c r="X8"/>
      <c r="Y8"/>
    </row>
    <row r="9" spans="2:25" s="28" customFormat="1" ht="22.95" customHeight="1" x14ac:dyDescent="0.3">
      <c r="B9" s="257" t="s">
        <v>2739</v>
      </c>
      <c r="C9" s="258"/>
      <c r="D9" s="258"/>
      <c r="E9" s="259"/>
      <c r="F9" s="169"/>
      <c r="G9" s="26"/>
      <c r="T9"/>
      <c r="U9"/>
      <c r="V9"/>
      <c r="W9"/>
      <c r="X9"/>
      <c r="Y9"/>
    </row>
    <row r="10" spans="2:25" s="28" customFormat="1" ht="22.95" customHeight="1" x14ac:dyDescent="0.3">
      <c r="B10" s="260"/>
      <c r="C10" s="261"/>
      <c r="D10" s="261"/>
      <c r="E10" s="262"/>
      <c r="F10" s="169"/>
      <c r="G10" s="26"/>
      <c r="T10"/>
      <c r="U10"/>
      <c r="V10"/>
      <c r="W10"/>
      <c r="X10"/>
      <c r="Y10"/>
    </row>
    <row r="11" spans="2:25" s="28" customFormat="1" ht="22.95" customHeight="1" x14ac:dyDescent="0.3">
      <c r="B11" s="260"/>
      <c r="C11" s="261"/>
      <c r="D11" s="261"/>
      <c r="E11" s="262"/>
      <c r="F11" s="169"/>
      <c r="G11" s="26"/>
      <c r="T11"/>
      <c r="U11"/>
      <c r="V11"/>
      <c r="W11"/>
      <c r="X11"/>
      <c r="Y11"/>
    </row>
    <row r="12" spans="2:25" s="28" customFormat="1" ht="22.95" customHeight="1" x14ac:dyDescent="0.3">
      <c r="B12" s="260"/>
      <c r="C12" s="261"/>
      <c r="D12" s="261"/>
      <c r="E12" s="262"/>
      <c r="F12" s="169"/>
      <c r="G12" s="26"/>
    </row>
    <row r="13" spans="2:25" s="28" customFormat="1" ht="22.95" customHeight="1" x14ac:dyDescent="0.3">
      <c r="B13" s="260"/>
      <c r="C13" s="261"/>
      <c r="D13" s="261"/>
      <c r="E13" s="262"/>
      <c r="F13" s="169"/>
      <c r="G13" s="26"/>
      <c r="T13"/>
      <c r="U13"/>
      <c r="V13"/>
      <c r="W13"/>
      <c r="X13"/>
      <c r="Y13"/>
    </row>
    <row r="14" spans="2:25" s="28" customFormat="1" ht="22.95" customHeight="1" x14ac:dyDescent="0.3">
      <c r="B14" s="260"/>
      <c r="C14" s="261"/>
      <c r="D14" s="261"/>
      <c r="E14" s="262"/>
      <c r="F14" s="169"/>
      <c r="G14" s="26"/>
      <c r="T14"/>
      <c r="U14"/>
      <c r="V14"/>
      <c r="W14"/>
      <c r="X14"/>
      <c r="Y14"/>
    </row>
    <row r="15" spans="2:25" ht="22.95" customHeight="1" thickBot="1" x14ac:dyDescent="0.35">
      <c r="B15" s="263"/>
      <c r="C15" s="264"/>
      <c r="D15" s="264"/>
      <c r="E15" s="265"/>
      <c r="F15" s="170" t="str">
        <f>IF(ISBLANK($E15),"-",IF(ISBLANK($D15),"-",1/$D15*$E15))</f>
        <v>-</v>
      </c>
      <c r="G15" s="112"/>
      <c r="H15" s="25"/>
      <c r="I15" s="25"/>
      <c r="J15" s="25"/>
    </row>
    <row r="16" spans="2:25" ht="3.6" customHeight="1" thickBot="1" x14ac:dyDescent="0.35">
      <c r="G16" s="114"/>
    </row>
    <row r="17" spans="2:33" ht="17.399999999999999" customHeight="1" x14ac:dyDescent="0.3">
      <c r="B17" s="236" t="s">
        <v>45</v>
      </c>
      <c r="C17" s="237"/>
      <c r="D17" s="237"/>
      <c r="E17" s="238"/>
      <c r="F17" s="135"/>
      <c r="G17" s="112"/>
      <c r="H17" s="274" t="s">
        <v>2741</v>
      </c>
      <c r="I17" s="275"/>
      <c r="J17" s="275"/>
      <c r="K17" s="276"/>
    </row>
    <row r="18" spans="2:33" s="136" customFormat="1" ht="43.95" customHeight="1" x14ac:dyDescent="0.3">
      <c r="B18" s="232" t="s">
        <v>39</v>
      </c>
      <c r="C18" s="233"/>
      <c r="D18" s="266" t="s">
        <v>2738</v>
      </c>
      <c r="E18" s="267"/>
      <c r="H18" s="277"/>
      <c r="I18" s="278"/>
      <c r="J18" s="278"/>
      <c r="K18" s="279"/>
      <c r="L18" s="137"/>
      <c r="M18" s="137"/>
      <c r="N18" s="137"/>
      <c r="O18" s="137"/>
      <c r="P18" s="137"/>
      <c r="Q18" s="137"/>
      <c r="R18" s="137"/>
      <c r="S18" s="137"/>
      <c r="T18" s="137"/>
      <c r="U18" s="137"/>
      <c r="V18" s="137"/>
      <c r="W18" s="137"/>
      <c r="X18" s="137"/>
      <c r="Y18" s="137"/>
      <c r="Z18" s="137"/>
      <c r="AA18" s="137"/>
      <c r="AB18" s="137"/>
      <c r="AC18" s="137"/>
      <c r="AD18" s="137"/>
      <c r="AE18" s="137"/>
      <c r="AF18" s="137"/>
      <c r="AG18" s="137"/>
    </row>
    <row r="19" spans="2:33" ht="15" customHeight="1" x14ac:dyDescent="0.3">
      <c r="B19" s="232" t="s">
        <v>2721</v>
      </c>
      <c r="C19" s="233"/>
      <c r="D19" s="266" t="s">
        <v>12</v>
      </c>
      <c r="E19" s="267"/>
      <c r="F19" s="25"/>
      <c r="G19" s="115"/>
      <c r="H19" s="277"/>
      <c r="I19" s="278"/>
      <c r="J19" s="278"/>
      <c r="K19" s="279"/>
    </row>
    <row r="20" spans="2:33" ht="15" customHeight="1" x14ac:dyDescent="0.3">
      <c r="B20" s="232" t="s">
        <v>2722</v>
      </c>
      <c r="C20" s="233"/>
      <c r="D20" s="266">
        <v>1</v>
      </c>
      <c r="E20" s="267"/>
      <c r="F20" s="112"/>
      <c r="H20" s="277"/>
      <c r="I20" s="278"/>
      <c r="J20" s="278"/>
      <c r="K20" s="279"/>
    </row>
    <row r="21" spans="2:33" ht="15" customHeight="1" x14ac:dyDescent="0.3">
      <c r="B21" s="232" t="s">
        <v>2723</v>
      </c>
      <c r="C21" s="233"/>
      <c r="D21" s="266" t="s">
        <v>11</v>
      </c>
      <c r="E21" s="267"/>
      <c r="F21" s="25"/>
      <c r="G21" s="25"/>
      <c r="H21" s="277"/>
      <c r="I21" s="278"/>
      <c r="J21" s="278"/>
      <c r="K21" s="279"/>
      <c r="L21" s="25"/>
      <c r="M21" s="25"/>
      <c r="N21" s="25"/>
      <c r="O21" s="25"/>
      <c r="P21" s="25"/>
    </row>
    <row r="22" spans="2:33" ht="15" customHeight="1" x14ac:dyDescent="0.3">
      <c r="B22" s="232" t="s">
        <v>2724</v>
      </c>
      <c r="C22" s="233"/>
      <c r="D22" s="268">
        <v>970</v>
      </c>
      <c r="E22" s="269"/>
      <c r="F22" s="25"/>
      <c r="G22" s="25"/>
      <c r="H22" s="277"/>
      <c r="I22" s="278"/>
      <c r="J22" s="278"/>
      <c r="K22" s="279"/>
      <c r="L22" s="25"/>
      <c r="M22" s="25"/>
      <c r="N22" s="25"/>
      <c r="O22" s="25"/>
      <c r="P22" s="25"/>
    </row>
    <row r="23" spans="2:33" ht="16.2" customHeight="1" thickBot="1" x14ac:dyDescent="0.35">
      <c r="B23" s="234" t="s">
        <v>2733</v>
      </c>
      <c r="C23" s="235"/>
      <c r="D23" s="286">
        <v>1</v>
      </c>
      <c r="E23" s="287"/>
      <c r="F23" s="25"/>
      <c r="G23" s="25"/>
      <c r="H23" s="280"/>
      <c r="I23" s="281"/>
      <c r="J23" s="281"/>
      <c r="K23" s="282"/>
    </row>
    <row r="24" spans="2:33" ht="3" customHeight="1" thickBot="1" x14ac:dyDescent="0.35">
      <c r="B24" s="25"/>
      <c r="C24" s="25"/>
      <c r="D24" s="107"/>
      <c r="E24" s="25"/>
      <c r="F24" s="25"/>
      <c r="G24" s="25"/>
      <c r="H24" s="25"/>
      <c r="I24" s="25"/>
      <c r="J24" s="25"/>
    </row>
    <row r="25" spans="2:33" ht="18" customHeight="1" thickBot="1" x14ac:dyDescent="0.35">
      <c r="B25" s="270" t="s">
        <v>32</v>
      </c>
      <c r="C25" s="271"/>
      <c r="D25" s="167" t="s">
        <v>2734</v>
      </c>
      <c r="E25" s="168">
        <f>'Temperature Reduction Factor'!D10</f>
        <v>55</v>
      </c>
      <c r="F25" s="25"/>
      <c r="G25" s="25"/>
      <c r="H25" s="274" t="s">
        <v>2740</v>
      </c>
      <c r="I25" s="275"/>
      <c r="J25" s="275"/>
      <c r="K25" s="276"/>
    </row>
    <row r="26" spans="2:33" ht="15" customHeight="1" x14ac:dyDescent="0.3">
      <c r="B26" s="283" t="s">
        <v>2725</v>
      </c>
      <c r="C26" s="145"/>
      <c r="D26" s="147" t="s">
        <v>2677</v>
      </c>
      <c r="E26" s="144" t="s">
        <v>2678</v>
      </c>
      <c r="F26" s="25"/>
      <c r="G26" s="25"/>
      <c r="H26" s="277"/>
      <c r="I26" s="278"/>
      <c r="J26" s="278"/>
      <c r="K26" s="279"/>
    </row>
    <row r="27" spans="2:33" ht="15" customHeight="1" x14ac:dyDescent="0.3">
      <c r="B27" s="284"/>
      <c r="C27" s="148" t="s">
        <v>2730</v>
      </c>
      <c r="D27" s="153">
        <v>83918.840000000229</v>
      </c>
      <c r="E27" s="140">
        <v>54004.888000000195</v>
      </c>
      <c r="F27" s="25"/>
      <c r="G27" s="25"/>
      <c r="H27" s="277"/>
      <c r="I27" s="278"/>
      <c r="J27" s="278"/>
      <c r="K27" s="279"/>
    </row>
    <row r="28" spans="2:33" ht="15" customHeight="1" x14ac:dyDescent="0.3">
      <c r="B28" s="284"/>
      <c r="C28" s="148" t="s">
        <v>2731</v>
      </c>
      <c r="D28" s="153">
        <v>10.809827115559601</v>
      </c>
      <c r="E28" s="140">
        <v>1</v>
      </c>
      <c r="F28" s="25"/>
      <c r="G28" s="25"/>
      <c r="H28" s="277"/>
      <c r="I28" s="278"/>
      <c r="J28" s="278"/>
      <c r="K28" s="279"/>
    </row>
    <row r="29" spans="2:33" ht="15" customHeight="1" x14ac:dyDescent="0.3">
      <c r="B29" s="284"/>
      <c r="C29" s="149" t="s">
        <v>2732</v>
      </c>
      <c r="D29" s="153">
        <v>1728</v>
      </c>
      <c r="E29" s="140">
        <v>288</v>
      </c>
      <c r="F29" s="25"/>
      <c r="G29" s="25"/>
      <c r="H29" s="277"/>
      <c r="I29" s="278"/>
      <c r="J29" s="278"/>
      <c r="K29" s="279"/>
    </row>
    <row r="30" spans="2:33" ht="15" customHeight="1" x14ac:dyDescent="0.3">
      <c r="B30" s="284"/>
      <c r="C30" s="148" t="s">
        <v>2729</v>
      </c>
      <c r="D30" s="153">
        <v>13414808.023272764</v>
      </c>
      <c r="E30" s="140">
        <v>15553407.744000057</v>
      </c>
      <c r="F30" s="25"/>
      <c r="G30" s="25"/>
      <c r="H30" s="277"/>
      <c r="I30" s="278"/>
      <c r="J30" s="278"/>
      <c r="K30" s="279"/>
    </row>
    <row r="31" spans="2:33" ht="15.6" customHeight="1" thickBot="1" x14ac:dyDescent="0.35">
      <c r="B31" s="285"/>
      <c r="C31" s="150" t="s">
        <v>1</v>
      </c>
      <c r="D31" s="154">
        <v>3931655.3409357457</v>
      </c>
      <c r="E31" s="133">
        <v>4558443.0668229945</v>
      </c>
      <c r="F31" s="25"/>
      <c r="G31" s="25"/>
      <c r="H31" s="277"/>
      <c r="I31" s="278"/>
      <c r="J31" s="278"/>
      <c r="K31" s="279"/>
    </row>
    <row r="32" spans="2:33" ht="15" customHeight="1" x14ac:dyDescent="0.3">
      <c r="B32" s="283" t="s">
        <v>2726</v>
      </c>
      <c r="C32" s="146"/>
      <c r="D32" s="155" t="s">
        <v>2694</v>
      </c>
      <c r="E32" s="139" t="s">
        <v>2727</v>
      </c>
      <c r="F32" s="25"/>
      <c r="G32" s="25"/>
      <c r="H32" s="277"/>
      <c r="I32" s="278"/>
      <c r="J32" s="278"/>
      <c r="K32" s="279"/>
    </row>
    <row r="33" spans="2:11" ht="15.6" thickBot="1" x14ac:dyDescent="0.35">
      <c r="B33" s="284"/>
      <c r="C33" s="148" t="s">
        <v>2728</v>
      </c>
      <c r="D33" s="153">
        <v>294.92170028558098</v>
      </c>
      <c r="E33" s="141">
        <v>1.7999999999999999E-2</v>
      </c>
      <c r="F33" s="25"/>
      <c r="G33" s="25"/>
      <c r="H33" s="280"/>
      <c r="I33" s="281"/>
      <c r="J33" s="281"/>
      <c r="K33" s="282"/>
    </row>
    <row r="34" spans="2:11" ht="15" x14ac:dyDescent="0.3">
      <c r="B34" s="284"/>
      <c r="C34" s="149" t="s">
        <v>2703</v>
      </c>
      <c r="D34" s="156">
        <v>7424.846093638108</v>
      </c>
      <c r="E34" s="143"/>
      <c r="F34" s="25"/>
      <c r="G34" s="25"/>
      <c r="H34" s="25"/>
    </row>
    <row r="35" spans="2:11" ht="15.6" thickBot="1" x14ac:dyDescent="0.35">
      <c r="B35" s="285"/>
      <c r="C35" s="150" t="s">
        <v>1</v>
      </c>
      <c r="D35" s="157">
        <v>25333.574871493223</v>
      </c>
      <c r="E35" s="142"/>
      <c r="G35" s="25"/>
      <c r="H35" s="25"/>
    </row>
    <row r="36" spans="2:11" x14ac:dyDescent="0.3">
      <c r="B36" s="25"/>
      <c r="D36" s="107"/>
      <c r="E36" s="25"/>
      <c r="F36" s="25"/>
    </row>
    <row r="37" spans="2:11" ht="17.399999999999999" x14ac:dyDescent="0.3">
      <c r="B37" s="135"/>
      <c r="C37" s="135"/>
      <c r="D37" s="158"/>
      <c r="E37" s="135"/>
      <c r="F37" s="135"/>
    </row>
    <row r="38" spans="2:11" x14ac:dyDescent="0.3">
      <c r="B38" s="112"/>
      <c r="C38" s="25"/>
      <c r="D38" s="107"/>
      <c r="E38" s="134"/>
      <c r="F38" s="25"/>
    </row>
    <row r="39" spans="2:11" x14ac:dyDescent="0.3">
      <c r="B39" s="25"/>
      <c r="C39" s="25"/>
      <c r="D39" s="107"/>
      <c r="E39" s="25"/>
      <c r="F39" s="25"/>
    </row>
    <row r="40" spans="2:11" x14ac:dyDescent="0.3">
      <c r="B40" s="25"/>
      <c r="C40" s="25"/>
      <c r="D40" s="107"/>
      <c r="E40" s="134"/>
      <c r="F40" s="112"/>
    </row>
    <row r="41" spans="2:11" x14ac:dyDescent="0.3">
      <c r="B41" s="25"/>
      <c r="C41" s="25"/>
      <c r="D41" s="107"/>
      <c r="E41" s="25"/>
      <c r="F41" s="25"/>
    </row>
    <row r="42" spans="2:11" x14ac:dyDescent="0.3">
      <c r="B42" s="25"/>
      <c r="C42" s="25"/>
      <c r="D42" s="107"/>
      <c r="E42" s="25"/>
      <c r="F42" s="25"/>
    </row>
    <row r="43" spans="2:11" x14ac:dyDescent="0.3">
      <c r="B43" s="25"/>
      <c r="C43" s="25"/>
      <c r="D43" s="107"/>
      <c r="E43" s="25"/>
      <c r="F43" s="25"/>
    </row>
    <row r="44" spans="2:11" x14ac:dyDescent="0.3">
      <c r="B44" s="25"/>
      <c r="C44" s="25"/>
      <c r="D44" s="107"/>
      <c r="E44" s="25"/>
      <c r="F44" s="25"/>
    </row>
    <row r="45" spans="2:11" x14ac:dyDescent="0.3">
      <c r="B45" s="25"/>
      <c r="C45" s="25"/>
      <c r="D45" s="107"/>
      <c r="E45" s="25"/>
      <c r="F45" s="25"/>
    </row>
    <row r="46" spans="2:11" x14ac:dyDescent="0.3">
      <c r="B46" s="25"/>
      <c r="C46" s="25"/>
      <c r="D46" s="107"/>
      <c r="E46" s="25"/>
      <c r="F46" s="25"/>
    </row>
    <row r="47" spans="2:11" x14ac:dyDescent="0.3">
      <c r="B47" s="25"/>
      <c r="C47" s="25"/>
      <c r="D47" s="107"/>
      <c r="E47" s="25"/>
      <c r="F47" s="25"/>
    </row>
    <row r="48" spans="2:11" x14ac:dyDescent="0.3">
      <c r="B48" s="25"/>
      <c r="C48" s="25"/>
      <c r="D48" s="107"/>
    </row>
    <row r="49" spans="2:6" x14ac:dyDescent="0.3">
      <c r="B49" s="25"/>
      <c r="C49" s="25"/>
      <c r="D49" s="107"/>
      <c r="E49" s="25"/>
      <c r="F49" s="25"/>
    </row>
    <row r="50" spans="2:6" x14ac:dyDescent="0.3">
      <c r="B50" s="25"/>
      <c r="C50" s="25"/>
      <c r="D50" s="107"/>
      <c r="E50" s="25"/>
      <c r="F50" s="25"/>
    </row>
    <row r="51" spans="2:6" x14ac:dyDescent="0.3">
      <c r="B51" s="25"/>
      <c r="D51" s="107"/>
      <c r="E51" s="25"/>
      <c r="F51" s="25"/>
    </row>
    <row r="52" spans="2:6" x14ac:dyDescent="0.3">
      <c r="B52" s="25"/>
      <c r="D52" s="107"/>
      <c r="E52" s="25"/>
      <c r="F52" s="25"/>
    </row>
    <row r="53" spans="2:6" x14ac:dyDescent="0.3">
      <c r="B53" s="25"/>
      <c r="D53" s="107"/>
      <c r="E53" s="25"/>
      <c r="F53" s="25"/>
    </row>
    <row r="54" spans="2:6" x14ac:dyDescent="0.3">
      <c r="B54" s="25"/>
      <c r="D54" s="107"/>
      <c r="E54" s="25"/>
      <c r="F54" s="25"/>
    </row>
    <row r="55" spans="2:6" x14ac:dyDescent="0.3">
      <c r="B55" s="25"/>
      <c r="D55" s="107"/>
      <c r="E55" s="25"/>
      <c r="F55" s="25"/>
    </row>
  </sheetData>
  <sheetProtection sheet="1" objects="1" scenarios="1"/>
  <mergeCells count="28">
    <mergeCell ref="H25:K33"/>
    <mergeCell ref="H17:K23"/>
    <mergeCell ref="B25:C25"/>
    <mergeCell ref="B26:B31"/>
    <mergeCell ref="B32:B35"/>
    <mergeCell ref="B23:C23"/>
    <mergeCell ref="D23:E23"/>
    <mergeCell ref="B1:Q1"/>
    <mergeCell ref="B9:E15"/>
    <mergeCell ref="B21:C21"/>
    <mergeCell ref="D21:E21"/>
    <mergeCell ref="B22:C22"/>
    <mergeCell ref="D22:E22"/>
    <mergeCell ref="B17:E17"/>
    <mergeCell ref="B18:C18"/>
    <mergeCell ref="D18:E18"/>
    <mergeCell ref="B19:C19"/>
    <mergeCell ref="D19:E19"/>
    <mergeCell ref="B20:C20"/>
    <mergeCell ref="D20:E20"/>
    <mergeCell ref="B2:M2"/>
    <mergeCell ref="B4:F4"/>
    <mergeCell ref="H4:I4"/>
    <mergeCell ref="J4:K4"/>
    <mergeCell ref="L4:M4"/>
    <mergeCell ref="H5:I5"/>
    <mergeCell ref="J5:K5"/>
    <mergeCell ref="L5:M5"/>
  </mergeCells>
  <dataValidations count="1">
    <dataValidation type="list" allowBlank="1" showInputMessage="1" showErrorMessage="1" sqref="C6:C8" xr:uid="{8847203F-D745-47F4-9366-7279137D4F3B}">
      <formula1>$D$26:$E$26</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A1F69-CEE7-4B69-A367-EA65C9E01B14}">
  <sheetPr>
    <tabColor rgb="FF6E4692"/>
  </sheetPr>
  <dimension ref="B1:AG55"/>
  <sheetViews>
    <sheetView showGridLines="0" zoomScale="115" zoomScaleNormal="115" workbookViewId="0">
      <selection activeCell="I9" sqref="I9"/>
    </sheetView>
  </sheetViews>
  <sheetFormatPr defaultColWidth="8.88671875" defaultRowHeight="14.4" x14ac:dyDescent="0.3"/>
  <cols>
    <col min="1" max="1" width="2.33203125" style="25" customWidth="1"/>
    <col min="2" max="2" width="14" customWidth="1"/>
    <col min="3" max="3" width="18.88671875" style="26" bestFit="1" customWidth="1"/>
    <col min="4" max="4" width="17" style="152" customWidth="1"/>
    <col min="5" max="5" width="14.33203125" bestFit="1" customWidth="1"/>
    <col min="6" max="6" width="6.88671875" bestFit="1" customWidth="1"/>
    <col min="7" max="7" width="2.33203125" customWidth="1"/>
    <col min="8" max="13" width="11.6640625" customWidth="1"/>
    <col min="14" max="19" width="9.109375"/>
    <col min="20" max="20" width="8.88671875" customWidth="1"/>
    <col min="21" max="22" width="9.109375"/>
    <col min="23" max="23" width="8.88671875" customWidth="1"/>
    <col min="24" max="33" width="9.109375" customWidth="1"/>
    <col min="34" max="16384" width="8.88671875" style="25"/>
  </cols>
  <sheetData>
    <row r="1" spans="2:25" s="16" customFormat="1" ht="15" x14ac:dyDescent="0.3">
      <c r="B1" s="19" t="str">
        <f>'Temperature Reduction Factor'!B1</f>
        <v>v24.1.1 - 2024.10</v>
      </c>
      <c r="C1" s="10"/>
      <c r="D1" s="151"/>
      <c r="E1" s="10"/>
      <c r="F1" s="10"/>
      <c r="G1" s="10"/>
      <c r="H1" s="10"/>
      <c r="I1" s="10"/>
    </row>
    <row r="2" spans="2:25" s="16" customFormat="1" ht="23.4" customHeight="1" x14ac:dyDescent="0.3">
      <c r="B2" s="195" t="s">
        <v>2713</v>
      </c>
      <c r="C2" s="195"/>
      <c r="D2" s="195"/>
      <c r="E2" s="195"/>
      <c r="F2" s="195"/>
      <c r="G2" s="195"/>
      <c r="H2" s="195"/>
      <c r="I2" s="195"/>
      <c r="J2" s="195"/>
      <c r="K2" s="195"/>
      <c r="L2" s="195"/>
      <c r="M2" s="195"/>
      <c r="T2"/>
      <c r="U2"/>
      <c r="V2"/>
      <c r="W2" s="25"/>
      <c r="X2"/>
      <c r="Y2"/>
    </row>
    <row r="3" spans="2:25" s="16" customFormat="1" ht="3.6" customHeight="1" thickBot="1" x14ac:dyDescent="0.35">
      <c r="C3" s="10"/>
      <c r="D3" s="151"/>
      <c r="G3" s="112"/>
      <c r="H3" s="28"/>
      <c r="I3" s="28"/>
      <c r="T3" s="28"/>
      <c r="U3" s="28"/>
      <c r="V3" s="28"/>
      <c r="W3" s="28"/>
      <c r="X3" s="28"/>
      <c r="Y3" s="28"/>
    </row>
    <row r="4" spans="2:25" s="16" customFormat="1" ht="18" thickBot="1" x14ac:dyDescent="0.35">
      <c r="B4" s="270" t="s">
        <v>35</v>
      </c>
      <c r="C4" s="271"/>
      <c r="D4" s="271"/>
      <c r="E4" s="271"/>
      <c r="F4" s="272"/>
      <c r="G4" s="113"/>
      <c r="H4" s="273" t="s">
        <v>25</v>
      </c>
      <c r="I4" s="273"/>
      <c r="J4" s="252" t="s">
        <v>26</v>
      </c>
      <c r="K4" s="252"/>
      <c r="L4" s="253" t="s">
        <v>38</v>
      </c>
      <c r="M4" s="253"/>
      <c r="T4" s="28"/>
      <c r="U4" s="28"/>
      <c r="V4" s="28"/>
      <c r="W4" s="28"/>
      <c r="X4" s="28"/>
      <c r="Y4" s="28"/>
    </row>
    <row r="5" spans="2:25" ht="28.95" customHeight="1" x14ac:dyDescent="0.3">
      <c r="B5" s="165" t="s">
        <v>2709</v>
      </c>
      <c r="C5" s="138" t="s">
        <v>2735</v>
      </c>
      <c r="D5" s="138" t="s">
        <v>2676</v>
      </c>
      <c r="E5" s="138" t="s">
        <v>2736</v>
      </c>
      <c r="F5" s="166" t="s">
        <v>2681</v>
      </c>
      <c r="G5" s="113"/>
      <c r="H5" s="254" t="s">
        <v>27</v>
      </c>
      <c r="I5" s="254"/>
      <c r="J5" s="255" t="s">
        <v>28</v>
      </c>
      <c r="K5" s="255"/>
      <c r="L5" s="256" t="s">
        <v>2716</v>
      </c>
      <c r="M5" s="256"/>
    </row>
    <row r="6" spans="2:25" ht="15" x14ac:dyDescent="0.3">
      <c r="B6" s="117" t="s">
        <v>2711</v>
      </c>
      <c r="C6" s="121" t="s">
        <v>2677</v>
      </c>
      <c r="D6" s="34">
        <v>20</v>
      </c>
      <c r="E6" s="116">
        <v>288</v>
      </c>
      <c r="F6" s="140">
        <f>IF(ISBLANK($E6),"-",IF(ISBLANK($D6),"-",1/$D6*$E6))</f>
        <v>14.4</v>
      </c>
      <c r="G6" s="113"/>
      <c r="H6" s="159"/>
      <c r="I6" s="159"/>
      <c r="J6" s="160"/>
      <c r="K6" s="160"/>
      <c r="L6" s="161"/>
      <c r="M6" s="161"/>
    </row>
    <row r="7" spans="2:25" s="28" customFormat="1" ht="15" x14ac:dyDescent="0.3">
      <c r="B7" s="117" t="s">
        <v>2710</v>
      </c>
      <c r="C7" s="121" t="s">
        <v>2678</v>
      </c>
      <c r="D7" s="34">
        <v>1</v>
      </c>
      <c r="E7" s="116">
        <v>288</v>
      </c>
      <c r="F7" s="140">
        <f>IF(ISBLANK($E7),"-",IF(ISBLANK($D7),"-",1/$D7*$E7))</f>
        <v>288</v>
      </c>
      <c r="G7" s="113"/>
      <c r="T7"/>
      <c r="U7"/>
      <c r="V7"/>
      <c r="W7"/>
      <c r="X7"/>
      <c r="Y7"/>
    </row>
    <row r="8" spans="2:25" s="28" customFormat="1" ht="15" x14ac:dyDescent="0.3">
      <c r="B8" s="117" t="s">
        <v>2712</v>
      </c>
      <c r="C8" s="121" t="s">
        <v>2677</v>
      </c>
      <c r="D8" s="34">
        <v>9.9</v>
      </c>
      <c r="E8" s="116">
        <v>1440</v>
      </c>
      <c r="F8" s="140">
        <f>IF(ISBLANK($E8),"-",IF(ISBLANK($D8),"-",1/$D8*$E8))</f>
        <v>145.45454545454544</v>
      </c>
      <c r="G8" s="26"/>
      <c r="T8"/>
      <c r="U8"/>
      <c r="V8"/>
      <c r="W8"/>
      <c r="X8"/>
      <c r="Y8"/>
    </row>
    <row r="9" spans="2:25" s="28" customFormat="1" ht="15" x14ac:dyDescent="0.3">
      <c r="B9" s="117"/>
      <c r="C9" s="121"/>
      <c r="D9" s="34"/>
      <c r="E9" s="116"/>
      <c r="F9" s="140" t="str">
        <f t="shared" ref="F9:F14" si="0">IF(ISBLANK($E9),"-",IF(ISBLANK($D9),"-",1/$D9*$E9))</f>
        <v>-</v>
      </c>
      <c r="G9" s="26"/>
      <c r="T9"/>
      <c r="U9"/>
      <c r="V9"/>
      <c r="W9"/>
      <c r="X9"/>
      <c r="Y9"/>
    </row>
    <row r="10" spans="2:25" s="28" customFormat="1" ht="15" x14ac:dyDescent="0.3">
      <c r="B10" s="117"/>
      <c r="C10" s="121"/>
      <c r="D10" s="34"/>
      <c r="E10" s="116"/>
      <c r="F10" s="140" t="str">
        <f t="shared" si="0"/>
        <v>-</v>
      </c>
      <c r="G10" s="26"/>
      <c r="T10"/>
      <c r="U10"/>
      <c r="V10"/>
      <c r="W10"/>
      <c r="X10"/>
      <c r="Y10"/>
    </row>
    <row r="11" spans="2:25" s="28" customFormat="1" ht="15" x14ac:dyDescent="0.3">
      <c r="B11" s="117"/>
      <c r="C11" s="121"/>
      <c r="D11" s="34"/>
      <c r="E11" s="116"/>
      <c r="F11" s="140" t="str">
        <f t="shared" si="0"/>
        <v>-</v>
      </c>
      <c r="G11" s="26"/>
      <c r="T11"/>
      <c r="U11"/>
      <c r="V11"/>
      <c r="W11"/>
      <c r="X11"/>
      <c r="Y11"/>
    </row>
    <row r="12" spans="2:25" s="28" customFormat="1" ht="15" x14ac:dyDescent="0.3">
      <c r="B12" s="117"/>
      <c r="C12" s="121"/>
      <c r="D12" s="34"/>
      <c r="E12" s="116"/>
      <c r="F12" s="140" t="str">
        <f t="shared" si="0"/>
        <v>-</v>
      </c>
      <c r="G12" s="26"/>
      <c r="T12"/>
      <c r="U12"/>
      <c r="V12"/>
      <c r="W12"/>
      <c r="X12"/>
      <c r="Y12"/>
    </row>
    <row r="13" spans="2:25" s="28" customFormat="1" ht="15" x14ac:dyDescent="0.3">
      <c r="B13" s="117"/>
      <c r="C13" s="121"/>
      <c r="D13" s="34"/>
      <c r="E13" s="116"/>
      <c r="F13" s="140" t="str">
        <f t="shared" si="0"/>
        <v>-</v>
      </c>
      <c r="G13" s="26"/>
      <c r="T13"/>
      <c r="U13"/>
      <c r="V13"/>
      <c r="W13"/>
      <c r="X13"/>
      <c r="Y13"/>
    </row>
    <row r="14" spans="2:25" s="28" customFormat="1" ht="15" x14ac:dyDescent="0.3">
      <c r="B14" s="117"/>
      <c r="C14" s="121"/>
      <c r="D14" s="34"/>
      <c r="E14" s="116"/>
      <c r="F14" s="140" t="str">
        <f t="shared" si="0"/>
        <v>-</v>
      </c>
      <c r="G14" s="26"/>
      <c r="T14"/>
      <c r="U14"/>
      <c r="V14"/>
      <c r="W14"/>
      <c r="X14"/>
      <c r="Y14"/>
    </row>
    <row r="15" spans="2:25" ht="15.6" thickBot="1" x14ac:dyDescent="0.35">
      <c r="B15" s="162"/>
      <c r="C15" s="163"/>
      <c r="D15" s="328"/>
      <c r="E15" s="164"/>
      <c r="F15" s="133" t="str">
        <f>IF(ISBLANK($E15),"-",IF(ISBLANK($D15),"-",1/$D15*$E15))</f>
        <v>-</v>
      </c>
      <c r="G15" s="112"/>
      <c r="H15" s="25"/>
      <c r="I15" s="25"/>
      <c r="J15" s="25"/>
    </row>
    <row r="16" spans="2:25" ht="15" thickBot="1" x14ac:dyDescent="0.35">
      <c r="G16" s="114"/>
    </row>
    <row r="17" spans="2:33" ht="17.399999999999999" x14ac:dyDescent="0.3">
      <c r="B17" s="236" t="s">
        <v>45</v>
      </c>
      <c r="C17" s="237"/>
      <c r="D17" s="237"/>
      <c r="E17" s="238"/>
      <c r="F17" s="135"/>
      <c r="G17" s="112"/>
    </row>
    <row r="18" spans="2:33" s="136" customFormat="1" ht="43.95" customHeight="1" x14ac:dyDescent="0.3">
      <c r="B18" s="232" t="s">
        <v>39</v>
      </c>
      <c r="C18" s="233"/>
      <c r="D18" s="292" t="str">
        <f>'Temperature Reduction Factor'!B10&amp;" "&amp;"Aux Energy"</f>
        <v>Freeze Protection (stair, bike, fire) Aux Energy</v>
      </c>
      <c r="E18" s="293"/>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c r="AE18" s="137"/>
      <c r="AF18" s="137"/>
      <c r="AG18" s="137"/>
    </row>
    <row r="19" spans="2:33" ht="15" x14ac:dyDescent="0.3">
      <c r="B19" s="232" t="s">
        <v>2721</v>
      </c>
      <c r="C19" s="233"/>
      <c r="D19" s="292" t="s">
        <v>12</v>
      </c>
      <c r="E19" s="293"/>
      <c r="F19" s="25"/>
      <c r="G19" s="115"/>
    </row>
    <row r="20" spans="2:33" ht="15" x14ac:dyDescent="0.3">
      <c r="B20" s="232" t="s">
        <v>2722</v>
      </c>
      <c r="C20" s="233"/>
      <c r="D20" s="292">
        <v>1</v>
      </c>
      <c r="E20" s="293"/>
      <c r="F20" s="112"/>
    </row>
    <row r="21" spans="2:33" ht="15" x14ac:dyDescent="0.3">
      <c r="B21" s="232" t="s">
        <v>2723</v>
      </c>
      <c r="C21" s="233"/>
      <c r="D21" s="292" t="s">
        <v>11</v>
      </c>
      <c r="E21" s="293"/>
      <c r="F21" s="25"/>
      <c r="G21" s="25"/>
      <c r="H21" s="25"/>
      <c r="I21" s="25"/>
      <c r="J21" s="25"/>
      <c r="L21" s="25"/>
      <c r="M21" s="25"/>
      <c r="N21" s="25"/>
      <c r="O21" s="25"/>
      <c r="P21" s="25"/>
    </row>
    <row r="22" spans="2:33" ht="15" x14ac:dyDescent="0.3">
      <c r="B22" s="232" t="s">
        <v>2724</v>
      </c>
      <c r="C22" s="233"/>
      <c r="D22" s="288">
        <f>ROUNDUP((D31+E31)/8760,0)</f>
        <v>970</v>
      </c>
      <c r="E22" s="289"/>
      <c r="F22" s="25"/>
      <c r="G22" s="25"/>
      <c r="H22" s="25"/>
      <c r="I22" s="25"/>
      <c r="J22" s="25"/>
      <c r="L22" s="25"/>
      <c r="M22" s="25"/>
      <c r="N22" s="25"/>
      <c r="O22" s="25"/>
      <c r="P22" s="25"/>
    </row>
    <row r="23" spans="2:33" ht="15.6" thickBot="1" x14ac:dyDescent="0.35">
      <c r="B23" s="234" t="s">
        <v>2733</v>
      </c>
      <c r="C23" s="235"/>
      <c r="D23" s="290">
        <v>1</v>
      </c>
      <c r="E23" s="291"/>
      <c r="F23" s="25"/>
      <c r="G23" s="25"/>
      <c r="H23" s="25"/>
      <c r="I23" s="25"/>
      <c r="J23" s="25"/>
    </row>
    <row r="24" spans="2:33" ht="15" thickBot="1" x14ac:dyDescent="0.35">
      <c r="B24" s="25"/>
      <c r="C24" s="25"/>
      <c r="D24" s="107"/>
      <c r="E24" s="25"/>
      <c r="F24" s="25"/>
      <c r="G24" s="25"/>
      <c r="H24" s="25"/>
      <c r="I24" s="25"/>
      <c r="J24" s="25"/>
    </row>
    <row r="25" spans="2:33" ht="18" thickBot="1" x14ac:dyDescent="0.35">
      <c r="B25" s="270" t="s">
        <v>32</v>
      </c>
      <c r="C25" s="271"/>
      <c r="D25" s="167" t="s">
        <v>2734</v>
      </c>
      <c r="E25" s="168">
        <f>'Temperature Reduction Factor'!D10</f>
        <v>55</v>
      </c>
      <c r="F25" s="25"/>
      <c r="G25" s="25"/>
      <c r="H25" s="25"/>
      <c r="I25" s="25"/>
      <c r="J25" s="25"/>
    </row>
    <row r="26" spans="2:33" ht="15" customHeight="1" x14ac:dyDescent="0.3">
      <c r="B26" s="283" t="s">
        <v>2725</v>
      </c>
      <c r="C26" s="145"/>
      <c r="D26" s="147" t="s">
        <v>2677</v>
      </c>
      <c r="E26" s="144" t="s">
        <v>2678</v>
      </c>
      <c r="F26" s="25"/>
      <c r="G26" s="25"/>
      <c r="H26" s="25"/>
      <c r="I26" s="25"/>
      <c r="J26" s="25"/>
    </row>
    <row r="27" spans="2:33" ht="15" customHeight="1" x14ac:dyDescent="0.3">
      <c r="B27" s="284"/>
      <c r="C27" s="148" t="s">
        <v>2730</v>
      </c>
      <c r="D27" s="153">
        <f>SUMIF('Hourly TMY3 Data'!H:H, 1, 'Hourly TMY3 Data'!F:F)</f>
        <v>83918.840000000229</v>
      </c>
      <c r="E27" s="140">
        <f>SUMIF('Hourly TMY3 Data'!I:I, 1, 'Hourly TMY3 Data'!G:G)</f>
        <v>54004.888000000195</v>
      </c>
      <c r="F27" s="25"/>
      <c r="G27" s="25"/>
      <c r="H27" s="25"/>
      <c r="I27" s="25"/>
    </row>
    <row r="28" spans="2:33" ht="15" customHeight="1" x14ac:dyDescent="0.3">
      <c r="B28" s="284"/>
      <c r="C28" s="148" t="s">
        <v>2731</v>
      </c>
      <c r="D28" s="153">
        <f>1/'Hourly TMY3 Data'!L6</f>
        <v>10.809827115559601</v>
      </c>
      <c r="E28" s="140">
        <f>IF(E29=0,0,1/'Hourly TMY3 Data'!L7)</f>
        <v>1</v>
      </c>
      <c r="F28" s="25"/>
      <c r="G28" s="25"/>
      <c r="H28" s="25"/>
      <c r="I28" s="109"/>
    </row>
    <row r="29" spans="2:33" ht="15" x14ac:dyDescent="0.3">
      <c r="B29" s="284"/>
      <c r="C29" s="149" t="s">
        <v>2732</v>
      </c>
      <c r="D29" s="153">
        <f>SUMIF($C$6:$C$15,"Ambient",$E$6:$E$15)</f>
        <v>1728</v>
      </c>
      <c r="E29" s="140">
        <f>SUMIF(C6:C15,"Ground",E6:E15)</f>
        <v>288</v>
      </c>
      <c r="F29" s="25"/>
      <c r="G29" s="25"/>
      <c r="H29" s="25"/>
      <c r="I29" s="25"/>
    </row>
    <row r="30" spans="2:33" ht="15" customHeight="1" x14ac:dyDescent="0.3">
      <c r="B30" s="284"/>
      <c r="C30" s="148" t="s">
        <v>2729</v>
      </c>
      <c r="D30" s="153">
        <f>(1/D28)*D29*D27</f>
        <v>13414808.023272764</v>
      </c>
      <c r="E30" s="140">
        <f>IF(E29=0,0,(1/E28)*E29*E27)</f>
        <v>15553407.744000057</v>
      </c>
      <c r="F30" s="25"/>
      <c r="G30" s="25"/>
      <c r="H30" s="25"/>
      <c r="I30" s="109"/>
    </row>
    <row r="31" spans="2:33" ht="15.6" customHeight="1" thickBot="1" x14ac:dyDescent="0.35">
      <c r="B31" s="285"/>
      <c r="C31" s="150" t="s">
        <v>1</v>
      </c>
      <c r="D31" s="154">
        <f>D30/3.412</f>
        <v>3931655.3409357457</v>
      </c>
      <c r="E31" s="133">
        <f>E30/3.412</f>
        <v>4558443.0668229945</v>
      </c>
      <c r="F31" s="25"/>
      <c r="G31" s="25"/>
      <c r="H31" s="25"/>
      <c r="I31" s="25"/>
    </row>
    <row r="32" spans="2:33" ht="15" customHeight="1" x14ac:dyDescent="0.3">
      <c r="B32" s="283" t="s">
        <v>2726</v>
      </c>
      <c r="C32" s="146"/>
      <c r="D32" s="155" t="s">
        <v>2694</v>
      </c>
      <c r="E32" s="139" t="s">
        <v>2727</v>
      </c>
      <c r="F32" s="25"/>
      <c r="G32" s="25"/>
      <c r="H32" s="25"/>
    </row>
    <row r="33" spans="2:8" ht="15.6" thickBot="1" x14ac:dyDescent="0.35">
      <c r="B33" s="284"/>
      <c r="C33" s="148" t="s">
        <v>2728</v>
      </c>
      <c r="D33" s="153">
        <f>(D29*((4/50)^0.7))</f>
        <v>294.92170028558098</v>
      </c>
      <c r="E33" s="141">
        <v>1.7999999999999999E-2</v>
      </c>
      <c r="F33" s="25"/>
      <c r="G33" s="25"/>
      <c r="H33" s="25"/>
    </row>
    <row r="34" spans="2:8" ht="15" x14ac:dyDescent="0.3">
      <c r="B34" s="284"/>
      <c r="C34" s="149" t="s">
        <v>2703</v>
      </c>
      <c r="D34" s="156">
        <f>(D33/60)*E33*D27</f>
        <v>7424.846093638108</v>
      </c>
      <c r="E34" s="143"/>
      <c r="F34" s="25"/>
      <c r="G34" s="25"/>
      <c r="H34" s="25"/>
    </row>
    <row r="35" spans="2:8" ht="15.6" thickBot="1" x14ac:dyDescent="0.35">
      <c r="B35" s="285"/>
      <c r="C35" s="150" t="s">
        <v>1</v>
      </c>
      <c r="D35" s="157">
        <f>D34*3.412</f>
        <v>25333.574871493223</v>
      </c>
      <c r="E35" s="142"/>
      <c r="G35" s="25"/>
      <c r="H35" s="25"/>
    </row>
    <row r="36" spans="2:8" x14ac:dyDescent="0.3">
      <c r="B36" s="25"/>
      <c r="D36" s="107"/>
      <c r="E36" s="25"/>
      <c r="F36" s="25"/>
    </row>
    <row r="37" spans="2:8" ht="17.399999999999999" x14ac:dyDescent="0.3">
      <c r="B37" s="135"/>
      <c r="C37" s="135"/>
      <c r="D37" s="158"/>
      <c r="E37" s="135"/>
      <c r="F37" s="135"/>
    </row>
    <row r="38" spans="2:8" x14ac:dyDescent="0.3">
      <c r="B38" s="112"/>
      <c r="C38" s="25"/>
      <c r="D38" s="107"/>
      <c r="E38" s="134"/>
      <c r="F38" s="25"/>
    </row>
    <row r="39" spans="2:8" x14ac:dyDescent="0.3">
      <c r="B39" s="25"/>
      <c r="C39" s="25"/>
      <c r="D39" s="107"/>
      <c r="E39" s="25"/>
      <c r="F39" s="25"/>
    </row>
    <row r="40" spans="2:8" x14ac:dyDescent="0.3">
      <c r="B40" s="25"/>
      <c r="C40" s="25"/>
      <c r="D40" s="107"/>
      <c r="E40" s="134"/>
      <c r="F40" s="112"/>
    </row>
    <row r="41" spans="2:8" x14ac:dyDescent="0.3">
      <c r="B41" s="25"/>
      <c r="C41" s="25"/>
      <c r="D41" s="107"/>
      <c r="E41" s="25"/>
      <c r="F41" s="25"/>
    </row>
    <row r="42" spans="2:8" x14ac:dyDescent="0.3">
      <c r="B42" s="25"/>
      <c r="C42" s="25"/>
      <c r="D42" s="107"/>
      <c r="E42" s="25"/>
      <c r="F42" s="25"/>
    </row>
    <row r="43" spans="2:8" x14ac:dyDescent="0.3">
      <c r="B43" s="25"/>
      <c r="C43" s="25"/>
      <c r="D43" s="107"/>
      <c r="E43" s="25"/>
      <c r="F43" s="25"/>
    </row>
    <row r="44" spans="2:8" x14ac:dyDescent="0.3">
      <c r="B44" s="25"/>
      <c r="C44" s="25"/>
      <c r="D44" s="107"/>
      <c r="E44" s="25"/>
      <c r="F44" s="25"/>
    </row>
    <row r="45" spans="2:8" x14ac:dyDescent="0.3">
      <c r="B45" s="25"/>
      <c r="C45" s="25"/>
      <c r="D45" s="107"/>
      <c r="E45" s="25"/>
      <c r="F45" s="25"/>
    </row>
    <row r="46" spans="2:8" x14ac:dyDescent="0.3">
      <c r="B46" s="25"/>
      <c r="C46" s="25"/>
      <c r="D46" s="107"/>
      <c r="E46" s="25"/>
      <c r="F46" s="25"/>
    </row>
    <row r="47" spans="2:8" x14ac:dyDescent="0.3">
      <c r="B47" s="25"/>
      <c r="C47" s="25"/>
      <c r="D47" s="107"/>
      <c r="E47" s="25"/>
      <c r="F47" s="25"/>
    </row>
    <row r="48" spans="2:8" x14ac:dyDescent="0.3">
      <c r="B48" s="25"/>
      <c r="C48" s="25"/>
      <c r="D48" s="107"/>
    </row>
    <row r="49" spans="2:6" x14ac:dyDescent="0.3">
      <c r="B49" s="25"/>
      <c r="C49" s="25"/>
      <c r="D49" s="107"/>
      <c r="E49" s="25"/>
      <c r="F49" s="25"/>
    </row>
    <row r="50" spans="2:6" x14ac:dyDescent="0.3">
      <c r="B50" s="25"/>
      <c r="C50" s="25"/>
      <c r="D50" s="107"/>
      <c r="E50" s="25"/>
      <c r="F50" s="25"/>
    </row>
    <row r="51" spans="2:6" x14ac:dyDescent="0.3">
      <c r="B51" s="25"/>
      <c r="D51" s="107"/>
      <c r="E51" s="25"/>
      <c r="F51" s="25"/>
    </row>
    <row r="52" spans="2:6" x14ac:dyDescent="0.3">
      <c r="B52" s="25"/>
      <c r="D52" s="107"/>
      <c r="E52" s="25"/>
      <c r="F52" s="25"/>
    </row>
    <row r="53" spans="2:6" x14ac:dyDescent="0.3">
      <c r="B53" s="25"/>
      <c r="D53" s="107"/>
      <c r="E53" s="25"/>
      <c r="F53" s="25"/>
    </row>
    <row r="54" spans="2:6" x14ac:dyDescent="0.3">
      <c r="B54" s="25"/>
      <c r="D54" s="107"/>
      <c r="E54" s="25"/>
      <c r="F54" s="25"/>
    </row>
    <row r="55" spans="2:6" x14ac:dyDescent="0.3">
      <c r="B55" s="25"/>
      <c r="D55" s="107"/>
      <c r="E55" s="25"/>
      <c r="F55" s="25"/>
    </row>
  </sheetData>
  <mergeCells count="24">
    <mergeCell ref="D22:E22"/>
    <mergeCell ref="D23:E23"/>
    <mergeCell ref="B17:E17"/>
    <mergeCell ref="B26:B31"/>
    <mergeCell ref="B32:B35"/>
    <mergeCell ref="D18:E18"/>
    <mergeCell ref="D19:E19"/>
    <mergeCell ref="D20:E20"/>
    <mergeCell ref="D21:E21"/>
    <mergeCell ref="B25:C25"/>
    <mergeCell ref="B18:C18"/>
    <mergeCell ref="B19:C19"/>
    <mergeCell ref="B20:C20"/>
    <mergeCell ref="B21:C21"/>
    <mergeCell ref="B22:C22"/>
    <mergeCell ref="B23:C23"/>
    <mergeCell ref="B2:M2"/>
    <mergeCell ref="L4:M4"/>
    <mergeCell ref="H4:I4"/>
    <mergeCell ref="H5:I5"/>
    <mergeCell ref="J4:K4"/>
    <mergeCell ref="J5:K5"/>
    <mergeCell ref="L5:M5"/>
    <mergeCell ref="B4:F4"/>
  </mergeCells>
  <dataValidations count="1">
    <dataValidation type="list" allowBlank="1" showInputMessage="1" showErrorMessage="1" sqref="C6:C15" xr:uid="{3847AE23-7073-4EA9-A38C-D26694B9CD40}">
      <formula1>$D$26:$E$26</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60558-B959-46EF-8382-CB8E53255941}">
  <sheetPr>
    <tabColor theme="7" tint="0.59999389629810485"/>
  </sheetPr>
  <dimension ref="B2:Q14"/>
  <sheetViews>
    <sheetView workbookViewId="0">
      <selection activeCell="B2" sqref="B2"/>
    </sheetView>
  </sheetViews>
  <sheetFormatPr defaultRowHeight="14.4" x14ac:dyDescent="0.3"/>
  <cols>
    <col min="1" max="1" width="3.88671875" customWidth="1"/>
    <col min="2" max="2" width="25" customWidth="1"/>
    <col min="5" max="5" width="14.88671875" customWidth="1"/>
    <col min="7" max="7" width="10.33203125" bestFit="1" customWidth="1"/>
    <col min="12" max="12" width="9.44140625" customWidth="1"/>
    <col min="13" max="13" width="13.5546875" bestFit="1" customWidth="1"/>
    <col min="14" max="14" width="15" customWidth="1"/>
    <col min="15" max="16" width="10.6640625" customWidth="1"/>
    <col min="17" max="17" width="17" customWidth="1"/>
  </cols>
  <sheetData>
    <row r="2" spans="2:17" ht="18" thickBot="1" x14ac:dyDescent="0.35">
      <c r="B2" s="74" t="s">
        <v>2645</v>
      </c>
      <c r="C2" s="55"/>
      <c r="D2" s="55"/>
      <c r="E2" s="55"/>
      <c r="F2" s="55"/>
      <c r="G2" s="55"/>
      <c r="H2" s="55"/>
      <c r="I2" s="55"/>
      <c r="J2" s="55"/>
      <c r="K2" s="55"/>
      <c r="L2" s="55"/>
      <c r="M2" s="55"/>
      <c r="N2" s="55"/>
      <c r="O2" s="55"/>
      <c r="P2" s="55"/>
      <c r="Q2" s="55"/>
    </row>
    <row r="3" spans="2:17" x14ac:dyDescent="0.3">
      <c r="B3" s="76" t="s">
        <v>2646</v>
      </c>
      <c r="C3" s="77">
        <v>1</v>
      </c>
      <c r="D3" s="77">
        <v>2</v>
      </c>
      <c r="E3" s="77">
        <v>3</v>
      </c>
      <c r="F3" s="77">
        <v>4</v>
      </c>
      <c r="G3" s="77">
        <v>5</v>
      </c>
      <c r="H3" s="77">
        <v>6</v>
      </c>
      <c r="I3" s="77">
        <v>7</v>
      </c>
      <c r="J3" s="77">
        <v>8</v>
      </c>
      <c r="K3" s="77">
        <v>9</v>
      </c>
      <c r="L3" s="77">
        <v>10</v>
      </c>
      <c r="M3" s="77">
        <v>11</v>
      </c>
      <c r="N3" s="78">
        <v>12</v>
      </c>
      <c r="O3" s="57" t="s">
        <v>2647</v>
      </c>
      <c r="P3" s="58"/>
      <c r="Q3" s="56" t="s">
        <v>2648</v>
      </c>
    </row>
    <row r="4" spans="2:17" x14ac:dyDescent="0.3">
      <c r="B4" s="59" t="s">
        <v>2649</v>
      </c>
      <c r="C4" s="60">
        <v>31</v>
      </c>
      <c r="D4" s="60">
        <v>28</v>
      </c>
      <c r="E4" s="60">
        <v>31</v>
      </c>
      <c r="F4" s="60">
        <v>30</v>
      </c>
      <c r="G4" s="60">
        <v>31</v>
      </c>
      <c r="H4" s="60">
        <v>30</v>
      </c>
      <c r="I4" s="60">
        <v>31</v>
      </c>
      <c r="J4" s="60">
        <v>31</v>
      </c>
      <c r="K4" s="60">
        <v>30</v>
      </c>
      <c r="L4" s="60">
        <v>31</v>
      </c>
      <c r="M4" s="60">
        <v>30</v>
      </c>
      <c r="N4" s="75">
        <v>31</v>
      </c>
      <c r="O4" s="59" t="s">
        <v>2650</v>
      </c>
      <c r="P4" s="61" t="s">
        <v>2651</v>
      </c>
      <c r="Q4" s="62" t="s">
        <v>2652</v>
      </c>
    </row>
    <row r="5" spans="2:17" x14ac:dyDescent="0.3">
      <c r="B5" s="82"/>
      <c r="C5" s="61" t="s">
        <v>2653</v>
      </c>
      <c r="D5" s="80"/>
      <c r="E5" s="61" t="s">
        <v>2654</v>
      </c>
      <c r="F5" s="80"/>
      <c r="G5" s="61" t="s">
        <v>2655</v>
      </c>
      <c r="H5" s="80"/>
      <c r="I5" s="79" t="s">
        <v>2656</v>
      </c>
      <c r="J5" s="55"/>
      <c r="K5" s="63" t="s">
        <v>2657</v>
      </c>
      <c r="L5" s="80"/>
      <c r="M5" s="61" t="s">
        <v>2658</v>
      </c>
      <c r="N5" s="62" t="s">
        <v>2659</v>
      </c>
      <c r="O5" s="64" t="s">
        <v>2660</v>
      </c>
      <c r="P5" s="65"/>
      <c r="Q5" s="62" t="s">
        <v>2661</v>
      </c>
    </row>
    <row r="6" spans="2:17" x14ac:dyDescent="0.3">
      <c r="B6" s="59" t="s">
        <v>2662</v>
      </c>
      <c r="C6" s="80"/>
      <c r="D6" s="80"/>
      <c r="E6" s="80"/>
      <c r="F6" s="80"/>
      <c r="G6" s="80"/>
      <c r="H6" s="80"/>
      <c r="I6" s="80"/>
      <c r="J6" s="80"/>
      <c r="K6" s="80"/>
      <c r="L6" s="80"/>
      <c r="M6" s="80"/>
      <c r="N6" s="81"/>
      <c r="O6" s="82"/>
      <c r="P6" s="80"/>
      <c r="Q6" s="83"/>
    </row>
    <row r="7" spans="2:17" x14ac:dyDescent="0.3">
      <c r="B7" s="66" t="s">
        <v>2663</v>
      </c>
      <c r="C7" s="84"/>
      <c r="D7" s="84"/>
      <c r="E7" s="84"/>
      <c r="F7" s="84"/>
      <c r="G7" s="84"/>
      <c r="H7" s="84"/>
      <c r="I7" s="84"/>
      <c r="J7" s="84"/>
      <c r="K7" s="84"/>
      <c r="L7" s="84"/>
      <c r="M7" s="84"/>
      <c r="N7" s="85"/>
      <c r="O7" s="86"/>
      <c r="P7" s="84"/>
      <c r="Q7" s="87"/>
    </row>
    <row r="8" spans="2:17" x14ac:dyDescent="0.3">
      <c r="B8" s="67" t="s">
        <v>2664</v>
      </c>
      <c r="C8" s="88"/>
      <c r="D8" s="88"/>
      <c r="E8" s="88"/>
      <c r="F8" s="88"/>
      <c r="G8" s="88"/>
      <c r="H8" s="88"/>
      <c r="I8" s="88"/>
      <c r="J8" s="88"/>
      <c r="K8" s="88"/>
      <c r="L8" s="88"/>
      <c r="M8" s="88"/>
      <c r="N8" s="89"/>
      <c r="O8" s="90"/>
      <c r="P8" s="88"/>
      <c r="Q8" s="91"/>
    </row>
    <row r="9" spans="2:17" x14ac:dyDescent="0.3">
      <c r="B9" s="67" t="s">
        <v>2665</v>
      </c>
      <c r="C9" s="88"/>
      <c r="D9" s="88"/>
      <c r="E9" s="88"/>
      <c r="F9" s="88"/>
      <c r="G9" s="88"/>
      <c r="H9" s="88"/>
      <c r="I9" s="88"/>
      <c r="J9" s="88"/>
      <c r="K9" s="88"/>
      <c r="L9" s="88"/>
      <c r="M9" s="88"/>
      <c r="N9" s="89"/>
      <c r="O9" s="90"/>
      <c r="P9" s="88"/>
      <c r="Q9" s="91"/>
    </row>
    <row r="10" spans="2:17" x14ac:dyDescent="0.3">
      <c r="B10" s="67" t="s">
        <v>2666</v>
      </c>
      <c r="C10" s="88"/>
      <c r="D10" s="88"/>
      <c r="E10" s="88"/>
      <c r="F10" s="88"/>
      <c r="G10" s="88"/>
      <c r="H10" s="88"/>
      <c r="I10" s="88"/>
      <c r="J10" s="88"/>
      <c r="K10" s="88"/>
      <c r="L10" s="88"/>
      <c r="M10" s="88"/>
      <c r="N10" s="89"/>
      <c r="O10" s="90"/>
      <c r="P10" s="88"/>
      <c r="Q10" s="91"/>
    </row>
    <row r="11" spans="2:17" x14ac:dyDescent="0.3">
      <c r="B11" s="68" t="s">
        <v>2667</v>
      </c>
      <c r="C11" s="92"/>
      <c r="D11" s="92"/>
      <c r="E11" s="92"/>
      <c r="F11" s="92"/>
      <c r="G11" s="92"/>
      <c r="H11" s="92"/>
      <c r="I11" s="92"/>
      <c r="J11" s="92"/>
      <c r="K11" s="92"/>
      <c r="L11" s="92"/>
      <c r="M11" s="92"/>
      <c r="N11" s="93"/>
      <c r="O11" s="94"/>
      <c r="P11" s="92"/>
      <c r="Q11" s="95"/>
    </row>
    <row r="12" spans="2:17" x14ac:dyDescent="0.3">
      <c r="B12" s="69" t="s">
        <v>2668</v>
      </c>
      <c r="C12" s="96"/>
      <c r="D12" s="96"/>
      <c r="E12" s="96"/>
      <c r="F12" s="96"/>
      <c r="G12" s="96"/>
      <c r="H12" s="96"/>
      <c r="I12" s="96"/>
      <c r="J12" s="96"/>
      <c r="K12" s="96"/>
      <c r="L12" s="96"/>
      <c r="M12" s="96"/>
      <c r="N12" s="97"/>
      <c r="O12" s="98"/>
      <c r="P12" s="96"/>
      <c r="Q12" s="99"/>
    </row>
    <row r="13" spans="2:17" x14ac:dyDescent="0.3">
      <c r="B13" s="68" t="s">
        <v>2669</v>
      </c>
      <c r="C13" s="92"/>
      <c r="D13" s="92"/>
      <c r="E13" s="92"/>
      <c r="F13" s="92"/>
      <c r="G13" s="92"/>
      <c r="H13" s="92"/>
      <c r="I13" s="92"/>
      <c r="J13" s="92"/>
      <c r="K13" s="92"/>
      <c r="L13" s="92"/>
      <c r="M13" s="92"/>
      <c r="N13" s="93"/>
      <c r="O13" s="94"/>
      <c r="P13" s="92"/>
      <c r="Q13" s="95"/>
    </row>
    <row r="14" spans="2:17" ht="15" thickBot="1" x14ac:dyDescent="0.35">
      <c r="B14" s="70"/>
      <c r="C14" s="71"/>
      <c r="D14" s="71"/>
      <c r="E14" s="71"/>
      <c r="F14" s="71"/>
      <c r="G14" s="71"/>
      <c r="H14" s="71"/>
      <c r="I14" s="71"/>
      <c r="J14" s="71"/>
      <c r="K14" s="71"/>
      <c r="L14" s="71"/>
      <c r="M14" s="71"/>
      <c r="N14" s="72"/>
      <c r="O14" s="73"/>
      <c r="P14" s="71"/>
      <c r="Q14" s="72"/>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B1261-50FC-4644-80A9-98D49B59716C}">
  <sheetPr>
    <tabColor theme="7" tint="0.59999389629810485"/>
  </sheetPr>
  <dimension ref="B1:L8764"/>
  <sheetViews>
    <sheetView workbookViewId="0">
      <selection activeCell="S17" sqref="S17"/>
    </sheetView>
  </sheetViews>
  <sheetFormatPr defaultRowHeight="14.4" x14ac:dyDescent="0.3"/>
  <cols>
    <col min="1" max="1" width="2.6640625" customWidth="1"/>
    <col min="2" max="2" width="10.6640625" style="25" bestFit="1" customWidth="1"/>
    <col min="3" max="3" width="27.6640625" style="26" customWidth="1"/>
    <col min="4" max="5" width="7.6640625" style="25" hidden="1" customWidth="1"/>
    <col min="6" max="6" width="8.6640625" style="25" hidden="1" customWidth="1"/>
    <col min="7" max="7" width="9.88671875" style="25" hidden="1" customWidth="1"/>
    <col min="8" max="8" width="7.6640625" style="26" hidden="1" customWidth="1"/>
    <col min="9" max="9" width="8.88671875" style="26" hidden="1" customWidth="1"/>
    <col min="10" max="10" width="0" hidden="1" customWidth="1"/>
    <col min="11" max="12" width="8.88671875" hidden="1" customWidth="1"/>
  </cols>
  <sheetData>
    <row r="1" spans="2:12" ht="15.6" thickBot="1" x14ac:dyDescent="0.35">
      <c r="B1" s="10"/>
      <c r="C1" s="10"/>
      <c r="D1" s="10"/>
      <c r="E1" s="10"/>
      <c r="F1" s="10"/>
      <c r="G1" s="16"/>
      <c r="H1" s="16"/>
      <c r="I1" s="16"/>
    </row>
    <row r="2" spans="2:12" ht="18" thickBot="1" x14ac:dyDescent="0.35">
      <c r="B2" s="196" t="s">
        <v>2715</v>
      </c>
      <c r="C2" s="197"/>
      <c r="G2" s="26"/>
      <c r="H2" s="25"/>
      <c r="I2" s="25"/>
      <c r="K2" s="107" t="s">
        <v>2684</v>
      </c>
      <c r="L2" s="25">
        <f>SUMIF('Auxiliary Energy Estimation'!C6:C15,"Ambient",'Auxiliary Energy Estimation'!E6:E15)</f>
        <v>1728</v>
      </c>
    </row>
    <row r="3" spans="2:12" x14ac:dyDescent="0.3">
      <c r="B3" s="298" t="s">
        <v>0</v>
      </c>
      <c r="C3" s="304" t="s">
        <v>2706</v>
      </c>
      <c r="D3" s="302" t="s">
        <v>2688</v>
      </c>
      <c r="E3" s="294" t="s">
        <v>2689</v>
      </c>
      <c r="F3" s="294" t="s">
        <v>2695</v>
      </c>
      <c r="G3" s="294" t="s">
        <v>2696</v>
      </c>
      <c r="H3" s="300" t="s">
        <v>2690</v>
      </c>
      <c r="I3" s="296" t="s">
        <v>2691</v>
      </c>
      <c r="K3" s="107" t="s">
        <v>2685</v>
      </c>
      <c r="L3" s="25">
        <f>SUMIF('Auxiliary Energy Estimation'!C6:C15,"Ground",'Auxiliary Energy Estimation'!E6:E15)</f>
        <v>288</v>
      </c>
    </row>
    <row r="4" spans="2:12" ht="15" thickBot="1" x14ac:dyDescent="0.35">
      <c r="B4" s="299"/>
      <c r="C4" s="305"/>
      <c r="D4" s="303"/>
      <c r="E4" s="295"/>
      <c r="F4" s="295"/>
      <c r="G4" s="295"/>
      <c r="H4" s="301"/>
      <c r="I4" s="297"/>
      <c r="K4" s="107" t="s">
        <v>2701</v>
      </c>
      <c r="L4" s="108">
        <f>SUMIF('Auxiliary Energy Estimation'!C6:C15,"Ambient",('Auxiliary Energy Estimation'!F6:F15))</f>
        <v>159.85454545454544</v>
      </c>
    </row>
    <row r="5" spans="2:12" ht="15" x14ac:dyDescent="0.3">
      <c r="B5" s="35">
        <v>0.5</v>
      </c>
      <c r="C5" s="36">
        <v>1.7</v>
      </c>
      <c r="D5" s="37">
        <f t="shared" ref="D5:D68" si="0">CONVERT(C5,"C","F")</f>
        <v>35.06</v>
      </c>
      <c r="E5" s="37">
        <f t="shared" ref="E5:E68" si="1">D5*1.2</f>
        <v>42.072000000000003</v>
      </c>
      <c r="F5" s="37">
        <f>'Auxiliary Energy Estimation'!$E$25-D5</f>
        <v>19.939999999999998</v>
      </c>
      <c r="G5" s="37">
        <f>'Auxiliary Energy Estimation'!$E$25-E5</f>
        <v>12.927999999999997</v>
      </c>
      <c r="H5" s="26">
        <f>IF(D5&lt;='Auxiliary Energy Estimation'!$E$25, 1, 0)</f>
        <v>1</v>
      </c>
      <c r="I5" s="26">
        <f>IF(E5&lt;='Auxiliary Energy Estimation'!$E$25, 1, 0)</f>
        <v>1</v>
      </c>
      <c r="K5" s="107" t="s">
        <v>2702</v>
      </c>
      <c r="L5" s="25">
        <f>SUMIF('Auxiliary Energy Estimation'!C6:C15, "Ground",('Auxiliary Energy Estimation'!F6:F15))</f>
        <v>288</v>
      </c>
    </row>
    <row r="6" spans="2:12" ht="15" x14ac:dyDescent="0.3">
      <c r="B6" s="33">
        <v>1.5</v>
      </c>
      <c r="C6" s="34">
        <v>1.7</v>
      </c>
      <c r="D6" s="32">
        <f t="shared" si="0"/>
        <v>35.06</v>
      </c>
      <c r="E6" s="37">
        <f t="shared" si="1"/>
        <v>42.072000000000003</v>
      </c>
      <c r="F6" s="32">
        <f>'Auxiliary Energy Estimation'!$E$25-D6</f>
        <v>19.939999999999998</v>
      </c>
      <c r="G6" s="32">
        <f>'Auxiliary Energy Estimation'!$E$25-E6</f>
        <v>12.927999999999997</v>
      </c>
      <c r="H6" s="26">
        <f>IF(D6&lt;='Auxiliary Energy Estimation'!$E$25, 1, 0)</f>
        <v>1</v>
      </c>
      <c r="I6" s="26">
        <f>IF(E6&lt;='Auxiliary Energy Estimation'!$E$25, 1, 0)</f>
        <v>1</v>
      </c>
      <c r="K6" s="107" t="s">
        <v>2682</v>
      </c>
      <c r="L6" s="108">
        <f>L4/'Auxiliary Energy Estimation'!D29</f>
        <v>9.2508417508417498E-2</v>
      </c>
    </row>
    <row r="7" spans="2:12" ht="15" x14ac:dyDescent="0.3">
      <c r="B7" s="33">
        <v>2.5</v>
      </c>
      <c r="C7" s="34">
        <v>1.1000000000000001</v>
      </c>
      <c r="D7" s="32">
        <f t="shared" si="0"/>
        <v>33.979999999999997</v>
      </c>
      <c r="E7" s="37">
        <f t="shared" si="1"/>
        <v>40.775999999999996</v>
      </c>
      <c r="F7" s="32">
        <f>'Auxiliary Energy Estimation'!$E$25-D7</f>
        <v>21.020000000000003</v>
      </c>
      <c r="G7" s="32">
        <f>'Auxiliary Energy Estimation'!$E$25-E7</f>
        <v>14.224000000000004</v>
      </c>
      <c r="H7" s="26">
        <f>IF(D7&lt;='Auxiliary Energy Estimation'!$E$25, 1, 0)</f>
        <v>1</v>
      </c>
      <c r="I7" s="26">
        <f>IF(E7&lt;='Auxiliary Energy Estimation'!$E$25, 1, 0)</f>
        <v>1</v>
      </c>
      <c r="K7" s="107" t="s">
        <v>2683</v>
      </c>
      <c r="L7" s="25">
        <f>IF('Auxiliary Energy Estimation'!E29=0,0,L5/'Auxiliary Energy Estimation'!E29)</f>
        <v>1</v>
      </c>
    </row>
    <row r="8" spans="2:12" ht="15" x14ac:dyDescent="0.3">
      <c r="B8" s="33">
        <v>3.5</v>
      </c>
      <c r="C8" s="34">
        <v>1.1000000000000001</v>
      </c>
      <c r="D8" s="32">
        <f t="shared" si="0"/>
        <v>33.979999999999997</v>
      </c>
      <c r="E8" s="37">
        <f t="shared" si="1"/>
        <v>40.775999999999996</v>
      </c>
      <c r="F8" s="32">
        <f>'Auxiliary Energy Estimation'!$E$25-D8</f>
        <v>21.020000000000003</v>
      </c>
      <c r="G8" s="32">
        <f>'Auxiliary Energy Estimation'!$E$25-E8</f>
        <v>14.224000000000004</v>
      </c>
      <c r="H8" s="26">
        <f>IF(D8&lt;='Auxiliary Energy Estimation'!$E$25, 1, 0)</f>
        <v>1</v>
      </c>
      <c r="I8" s="26">
        <f>IF(E8&lt;='Auxiliary Energy Estimation'!$E$25, 1, 0)</f>
        <v>1</v>
      </c>
      <c r="K8" s="107" t="s">
        <v>2686</v>
      </c>
      <c r="L8" s="109">
        <f>1/L6</f>
        <v>10.809827115559601</v>
      </c>
    </row>
    <row r="9" spans="2:12" ht="15" x14ac:dyDescent="0.3">
      <c r="B9" s="33">
        <v>4.5</v>
      </c>
      <c r="C9" s="34">
        <v>1.1000000000000001</v>
      </c>
      <c r="D9" s="32">
        <f t="shared" si="0"/>
        <v>33.979999999999997</v>
      </c>
      <c r="E9" s="37">
        <f t="shared" si="1"/>
        <v>40.775999999999996</v>
      </c>
      <c r="F9" s="32">
        <f>'Auxiliary Energy Estimation'!$E$25-D9</f>
        <v>21.020000000000003</v>
      </c>
      <c r="G9" s="32">
        <f>'Auxiliary Energy Estimation'!$E$25-E9</f>
        <v>14.224000000000004</v>
      </c>
      <c r="H9" s="26">
        <f>IF(D9&lt;='Auxiliary Energy Estimation'!$E$25, 1, 0)</f>
        <v>1</v>
      </c>
      <c r="I9" s="26">
        <f>IF(E9&lt;='Auxiliary Energy Estimation'!$E$25, 1, 0)</f>
        <v>1</v>
      </c>
      <c r="K9" s="107" t="s">
        <v>2687</v>
      </c>
      <c r="L9" s="25">
        <f>IF('Auxiliary Energy Estimation'!E29=0,0,1/L7)</f>
        <v>1</v>
      </c>
    </row>
    <row r="10" spans="2:12" ht="15" x14ac:dyDescent="0.3">
      <c r="B10" s="33">
        <v>5.5</v>
      </c>
      <c r="C10" s="34">
        <v>1.1000000000000001</v>
      </c>
      <c r="D10" s="32">
        <f t="shared" si="0"/>
        <v>33.979999999999997</v>
      </c>
      <c r="E10" s="37">
        <f t="shared" si="1"/>
        <v>40.775999999999996</v>
      </c>
      <c r="F10" s="32">
        <f>'Auxiliary Energy Estimation'!$E$25-D10</f>
        <v>21.020000000000003</v>
      </c>
      <c r="G10" s="32">
        <f>'Auxiliary Energy Estimation'!$E$25-E10</f>
        <v>14.224000000000004</v>
      </c>
      <c r="H10" s="26">
        <f>IF(D10&lt;='Auxiliary Energy Estimation'!$E$25, 1, 0)</f>
        <v>1</v>
      </c>
      <c r="I10" s="26">
        <f>IF(E10&lt;='Auxiliary Energy Estimation'!$E$25, 1, 0)</f>
        <v>1</v>
      </c>
    </row>
    <row r="11" spans="2:12" ht="15" x14ac:dyDescent="0.3">
      <c r="B11" s="33">
        <v>6.5</v>
      </c>
      <c r="C11" s="34">
        <v>0.6</v>
      </c>
      <c r="D11" s="32">
        <f t="shared" si="0"/>
        <v>33.08</v>
      </c>
      <c r="E11" s="37">
        <f t="shared" si="1"/>
        <v>39.695999999999998</v>
      </c>
      <c r="F11" s="32">
        <f>'Auxiliary Energy Estimation'!$E$25-D11</f>
        <v>21.92</v>
      </c>
      <c r="G11" s="32">
        <f>'Auxiliary Energy Estimation'!$E$25-E11</f>
        <v>15.304000000000002</v>
      </c>
      <c r="H11" s="26">
        <f>IF(D11&lt;='Auxiliary Energy Estimation'!$E$25, 1, 0)</f>
        <v>1</v>
      </c>
      <c r="I11" s="26">
        <f>IF(E11&lt;='Auxiliary Energy Estimation'!$E$25, 1, 0)</f>
        <v>1</v>
      </c>
    </row>
    <row r="12" spans="2:12" ht="15" x14ac:dyDescent="0.3">
      <c r="B12" s="33">
        <v>7.5</v>
      </c>
      <c r="C12" s="34">
        <v>0.6</v>
      </c>
      <c r="D12" s="32">
        <f t="shared" si="0"/>
        <v>33.08</v>
      </c>
      <c r="E12" s="37">
        <f t="shared" si="1"/>
        <v>39.695999999999998</v>
      </c>
      <c r="F12" s="32">
        <f>'Auxiliary Energy Estimation'!$E$25-D12</f>
        <v>21.92</v>
      </c>
      <c r="G12" s="32">
        <f>'Auxiliary Energy Estimation'!$E$25-E12</f>
        <v>15.304000000000002</v>
      </c>
      <c r="H12" s="26">
        <f>IF(D12&lt;='Auxiliary Energy Estimation'!$E$25, 1, 0)</f>
        <v>1</v>
      </c>
      <c r="I12" s="26">
        <f>IF(E12&lt;='Auxiliary Energy Estimation'!$E$25, 1, 0)</f>
        <v>1</v>
      </c>
    </row>
    <row r="13" spans="2:12" ht="15" x14ac:dyDescent="0.3">
      <c r="B13" s="33">
        <v>8.5</v>
      </c>
      <c r="C13" s="34">
        <v>0.6</v>
      </c>
      <c r="D13" s="32">
        <f t="shared" si="0"/>
        <v>33.08</v>
      </c>
      <c r="E13" s="37">
        <f t="shared" si="1"/>
        <v>39.695999999999998</v>
      </c>
      <c r="F13" s="32">
        <f>'Auxiliary Energy Estimation'!$E$25-D13</f>
        <v>21.92</v>
      </c>
      <c r="G13" s="32">
        <f>'Auxiliary Energy Estimation'!$E$25-E13</f>
        <v>15.304000000000002</v>
      </c>
      <c r="H13" s="26">
        <f>IF(D13&lt;='Auxiliary Energy Estimation'!$E$25, 1, 0)</f>
        <v>1</v>
      </c>
      <c r="I13" s="26">
        <f>IF(E13&lt;='Auxiliary Energy Estimation'!$E$25, 1, 0)</f>
        <v>1</v>
      </c>
    </row>
    <row r="14" spans="2:12" ht="15" x14ac:dyDescent="0.3">
      <c r="B14" s="33">
        <v>9.5</v>
      </c>
      <c r="C14" s="34">
        <v>0</v>
      </c>
      <c r="D14" s="32">
        <f t="shared" si="0"/>
        <v>32</v>
      </c>
      <c r="E14" s="37">
        <f t="shared" si="1"/>
        <v>38.4</v>
      </c>
      <c r="F14" s="32">
        <f>'Auxiliary Energy Estimation'!$E$25-D14</f>
        <v>23</v>
      </c>
      <c r="G14" s="32">
        <f>'Auxiliary Energy Estimation'!$E$25-E14</f>
        <v>16.600000000000001</v>
      </c>
      <c r="H14" s="26">
        <f>IF(D14&lt;='Auxiliary Energy Estimation'!$E$25, 1, 0)</f>
        <v>1</v>
      </c>
      <c r="I14" s="26">
        <f>IF(E14&lt;='Auxiliary Energy Estimation'!$E$25, 1, 0)</f>
        <v>1</v>
      </c>
    </row>
    <row r="15" spans="2:12" ht="15" x14ac:dyDescent="0.3">
      <c r="B15" s="33">
        <v>10.5</v>
      </c>
      <c r="C15" s="34">
        <v>1.1000000000000001</v>
      </c>
      <c r="D15" s="32">
        <f t="shared" si="0"/>
        <v>33.979999999999997</v>
      </c>
      <c r="E15" s="37">
        <f t="shared" si="1"/>
        <v>40.775999999999996</v>
      </c>
      <c r="F15" s="32">
        <f>'Auxiliary Energy Estimation'!$E$25-D15</f>
        <v>21.020000000000003</v>
      </c>
      <c r="G15" s="32">
        <f>'Auxiliary Energy Estimation'!$E$25-E15</f>
        <v>14.224000000000004</v>
      </c>
      <c r="H15" s="26">
        <f>IF(D15&lt;='Auxiliary Energy Estimation'!$E$25, 1, 0)</f>
        <v>1</v>
      </c>
      <c r="I15" s="26">
        <f>IF(E15&lt;='Auxiliary Energy Estimation'!$E$25, 1, 0)</f>
        <v>1</v>
      </c>
    </row>
    <row r="16" spans="2:12" ht="15" x14ac:dyDescent="0.3">
      <c r="B16" s="33">
        <v>11.5</v>
      </c>
      <c r="C16" s="34">
        <v>1.1000000000000001</v>
      </c>
      <c r="D16" s="32">
        <f t="shared" si="0"/>
        <v>33.979999999999997</v>
      </c>
      <c r="E16" s="37">
        <f t="shared" si="1"/>
        <v>40.775999999999996</v>
      </c>
      <c r="F16" s="32">
        <f>'Auxiliary Energy Estimation'!$E$25-D16</f>
        <v>21.020000000000003</v>
      </c>
      <c r="G16" s="32">
        <f>'Auxiliary Energy Estimation'!$E$25-E16</f>
        <v>14.224000000000004</v>
      </c>
      <c r="H16" s="26">
        <f>IF(D16&lt;='Auxiliary Energy Estimation'!$E$25, 1, 0)</f>
        <v>1</v>
      </c>
      <c r="I16" s="26">
        <f>IF(E16&lt;='Auxiliary Energy Estimation'!$E$25, 1, 0)</f>
        <v>1</v>
      </c>
    </row>
    <row r="17" spans="2:9" ht="15" x14ac:dyDescent="0.3">
      <c r="B17" s="33">
        <v>12.5</v>
      </c>
      <c r="C17" s="34">
        <v>2.2000000000000002</v>
      </c>
      <c r="D17" s="32">
        <f t="shared" si="0"/>
        <v>35.96</v>
      </c>
      <c r="E17" s="37">
        <f t="shared" si="1"/>
        <v>43.152000000000001</v>
      </c>
      <c r="F17" s="32">
        <f>'Auxiliary Energy Estimation'!$E$25-D17</f>
        <v>19.04</v>
      </c>
      <c r="G17" s="32">
        <f>'Auxiliary Energy Estimation'!$E$25-E17</f>
        <v>11.847999999999999</v>
      </c>
      <c r="H17" s="26">
        <f>IF(D17&lt;='Auxiliary Energy Estimation'!$E$25, 1, 0)</f>
        <v>1</v>
      </c>
      <c r="I17" s="26">
        <f>IF(E17&lt;='Auxiliary Energy Estimation'!$E$25, 1, 0)</f>
        <v>1</v>
      </c>
    </row>
    <row r="18" spans="2:9" ht="15" x14ac:dyDescent="0.3">
      <c r="B18" s="33">
        <v>13.5</v>
      </c>
      <c r="C18" s="34">
        <v>2.8</v>
      </c>
      <c r="D18" s="32">
        <f t="shared" si="0"/>
        <v>37.04</v>
      </c>
      <c r="E18" s="37">
        <f t="shared" si="1"/>
        <v>44.448</v>
      </c>
      <c r="F18" s="32">
        <f>'Auxiliary Energy Estimation'!$E$25-D18</f>
        <v>17.96</v>
      </c>
      <c r="G18" s="32">
        <f>'Auxiliary Energy Estimation'!$E$25-E18</f>
        <v>10.552</v>
      </c>
      <c r="H18" s="26">
        <f>IF(D18&lt;='Auxiliary Energy Estimation'!$E$25, 1, 0)</f>
        <v>1</v>
      </c>
      <c r="I18" s="26">
        <f>IF(E18&lt;='Auxiliary Energy Estimation'!$E$25, 1, 0)</f>
        <v>1</v>
      </c>
    </row>
    <row r="19" spans="2:9" ht="15" x14ac:dyDescent="0.3">
      <c r="B19" s="33">
        <v>14.5</v>
      </c>
      <c r="C19" s="34">
        <v>2.8</v>
      </c>
      <c r="D19" s="32">
        <f t="shared" si="0"/>
        <v>37.04</v>
      </c>
      <c r="E19" s="37">
        <f t="shared" si="1"/>
        <v>44.448</v>
      </c>
      <c r="F19" s="32">
        <f>'Auxiliary Energy Estimation'!$E$25-D19</f>
        <v>17.96</v>
      </c>
      <c r="G19" s="32">
        <f>'Auxiliary Energy Estimation'!$E$25-E19</f>
        <v>10.552</v>
      </c>
      <c r="H19" s="26">
        <f>IF(D19&lt;='Auxiliary Energy Estimation'!$E$25, 1, 0)</f>
        <v>1</v>
      </c>
      <c r="I19" s="26">
        <f>IF(E19&lt;='Auxiliary Energy Estimation'!$E$25, 1, 0)</f>
        <v>1</v>
      </c>
    </row>
    <row r="20" spans="2:9" ht="15" x14ac:dyDescent="0.3">
      <c r="B20" s="33">
        <v>15.5</v>
      </c>
      <c r="C20" s="34">
        <v>2.2000000000000002</v>
      </c>
      <c r="D20" s="32">
        <f t="shared" si="0"/>
        <v>35.96</v>
      </c>
      <c r="E20" s="37">
        <f t="shared" si="1"/>
        <v>43.152000000000001</v>
      </c>
      <c r="F20" s="32">
        <f>'Auxiliary Energy Estimation'!$E$25-D20</f>
        <v>19.04</v>
      </c>
      <c r="G20" s="32">
        <f>'Auxiliary Energy Estimation'!$E$25-E20</f>
        <v>11.847999999999999</v>
      </c>
      <c r="H20" s="26">
        <f>IF(D20&lt;='Auxiliary Energy Estimation'!$E$25, 1, 0)</f>
        <v>1</v>
      </c>
      <c r="I20" s="26">
        <f>IF(E20&lt;='Auxiliary Energy Estimation'!$E$25, 1, 0)</f>
        <v>1</v>
      </c>
    </row>
    <row r="21" spans="2:9" ht="15" x14ac:dyDescent="0.3">
      <c r="B21" s="33">
        <v>16.5</v>
      </c>
      <c r="C21" s="34">
        <v>1.1000000000000001</v>
      </c>
      <c r="D21" s="32">
        <f t="shared" si="0"/>
        <v>33.979999999999997</v>
      </c>
      <c r="E21" s="37">
        <f t="shared" si="1"/>
        <v>40.775999999999996</v>
      </c>
      <c r="F21" s="32">
        <f>'Auxiliary Energy Estimation'!$E$25-D21</f>
        <v>21.020000000000003</v>
      </c>
      <c r="G21" s="32">
        <f>'Auxiliary Energy Estimation'!$E$25-E21</f>
        <v>14.224000000000004</v>
      </c>
      <c r="H21" s="26">
        <f>IF(D21&lt;='Auxiliary Energy Estimation'!$E$25, 1, 0)</f>
        <v>1</v>
      </c>
      <c r="I21" s="26">
        <f>IF(E21&lt;='Auxiliary Energy Estimation'!$E$25, 1, 0)</f>
        <v>1</v>
      </c>
    </row>
    <row r="22" spans="2:9" ht="15" x14ac:dyDescent="0.3">
      <c r="B22" s="33">
        <v>17.5</v>
      </c>
      <c r="C22" s="34">
        <v>0</v>
      </c>
      <c r="D22" s="32">
        <f t="shared" si="0"/>
        <v>32</v>
      </c>
      <c r="E22" s="37">
        <f t="shared" si="1"/>
        <v>38.4</v>
      </c>
      <c r="F22" s="32">
        <f>'Auxiliary Energy Estimation'!$E$25-D22</f>
        <v>23</v>
      </c>
      <c r="G22" s="32">
        <f>'Auxiliary Energy Estimation'!$E$25-E22</f>
        <v>16.600000000000001</v>
      </c>
      <c r="H22" s="26">
        <f>IF(D22&lt;='Auxiliary Energy Estimation'!$E$25, 1, 0)</f>
        <v>1</v>
      </c>
      <c r="I22" s="26">
        <f>IF(E22&lt;='Auxiliary Energy Estimation'!$E$25, 1, 0)</f>
        <v>1</v>
      </c>
    </row>
    <row r="23" spans="2:9" ht="15" x14ac:dyDescent="0.3">
      <c r="B23" s="33">
        <v>18.5</v>
      </c>
      <c r="C23" s="34">
        <v>-1.1000000000000001</v>
      </c>
      <c r="D23" s="32">
        <f t="shared" si="0"/>
        <v>30.02</v>
      </c>
      <c r="E23" s="37">
        <f t="shared" si="1"/>
        <v>36.024000000000001</v>
      </c>
      <c r="F23" s="32">
        <f>'Auxiliary Energy Estimation'!$E$25-D23</f>
        <v>24.98</v>
      </c>
      <c r="G23" s="32">
        <f>'Auxiliary Energy Estimation'!$E$25-E23</f>
        <v>18.975999999999999</v>
      </c>
      <c r="H23" s="26">
        <f>IF(D23&lt;='Auxiliary Energy Estimation'!$E$25, 1, 0)</f>
        <v>1</v>
      </c>
      <c r="I23" s="26">
        <f>IF(E23&lt;='Auxiliary Energy Estimation'!$E$25, 1, 0)</f>
        <v>1</v>
      </c>
    </row>
    <row r="24" spans="2:9" ht="15" x14ac:dyDescent="0.3">
      <c r="B24" s="33">
        <v>19.5</v>
      </c>
      <c r="C24" s="34">
        <v>-2.2000000000000002</v>
      </c>
      <c r="D24" s="32">
        <f t="shared" si="0"/>
        <v>28.04</v>
      </c>
      <c r="E24" s="37">
        <f t="shared" si="1"/>
        <v>33.647999999999996</v>
      </c>
      <c r="F24" s="32">
        <f>'Auxiliary Energy Estimation'!$E$25-D24</f>
        <v>26.96</v>
      </c>
      <c r="G24" s="32">
        <f>'Auxiliary Energy Estimation'!$E$25-E24</f>
        <v>21.352000000000004</v>
      </c>
      <c r="H24" s="26">
        <f>IF(D24&lt;='Auxiliary Energy Estimation'!$E$25, 1, 0)</f>
        <v>1</v>
      </c>
      <c r="I24" s="26">
        <f>IF(E24&lt;='Auxiliary Energy Estimation'!$E$25, 1, 0)</f>
        <v>1</v>
      </c>
    </row>
    <row r="25" spans="2:9" ht="15" x14ac:dyDescent="0.3">
      <c r="B25" s="33">
        <v>20.5</v>
      </c>
      <c r="C25" s="34">
        <v>-3.3</v>
      </c>
      <c r="D25" s="32">
        <f t="shared" si="0"/>
        <v>26.060000000000002</v>
      </c>
      <c r="E25" s="37">
        <f t="shared" si="1"/>
        <v>31.272000000000002</v>
      </c>
      <c r="F25" s="32">
        <f>'Auxiliary Energy Estimation'!$E$25-D25</f>
        <v>28.939999999999998</v>
      </c>
      <c r="G25" s="32">
        <f>'Auxiliary Energy Estimation'!$E$25-E25</f>
        <v>23.727999999999998</v>
      </c>
      <c r="H25" s="26">
        <f>IF(D25&lt;='Auxiliary Energy Estimation'!$E$25, 1, 0)</f>
        <v>1</v>
      </c>
      <c r="I25" s="26">
        <f>IF(E25&lt;='Auxiliary Energy Estimation'!$E$25, 1, 0)</f>
        <v>1</v>
      </c>
    </row>
    <row r="26" spans="2:9" ht="15" x14ac:dyDescent="0.3">
      <c r="B26" s="33">
        <v>21.5</v>
      </c>
      <c r="C26" s="34">
        <v>-4.4000000000000004</v>
      </c>
      <c r="D26" s="32">
        <f t="shared" si="0"/>
        <v>24.08</v>
      </c>
      <c r="E26" s="37">
        <f t="shared" si="1"/>
        <v>28.895999999999997</v>
      </c>
      <c r="F26" s="32">
        <f>'Auxiliary Energy Estimation'!$E$25-D26</f>
        <v>30.92</v>
      </c>
      <c r="G26" s="32">
        <f>'Auxiliary Energy Estimation'!$E$25-E26</f>
        <v>26.104000000000003</v>
      </c>
      <c r="H26" s="26">
        <f>IF(D26&lt;='Auxiliary Energy Estimation'!$E$25, 1, 0)</f>
        <v>1</v>
      </c>
      <c r="I26" s="26">
        <f>IF(E26&lt;='Auxiliary Energy Estimation'!$E$25, 1, 0)</f>
        <v>1</v>
      </c>
    </row>
    <row r="27" spans="2:9" ht="15" x14ac:dyDescent="0.3">
      <c r="B27" s="33">
        <v>22.5</v>
      </c>
      <c r="C27" s="34">
        <v>-5.6</v>
      </c>
      <c r="D27" s="32">
        <f t="shared" si="0"/>
        <v>21.92</v>
      </c>
      <c r="E27" s="37">
        <f t="shared" si="1"/>
        <v>26.304000000000002</v>
      </c>
      <c r="F27" s="32">
        <f>'Auxiliary Energy Estimation'!$E$25-D27</f>
        <v>33.08</v>
      </c>
      <c r="G27" s="32">
        <f>'Auxiliary Energy Estimation'!$E$25-E27</f>
        <v>28.695999999999998</v>
      </c>
      <c r="H27" s="26">
        <f>IF(D27&lt;='Auxiliary Energy Estimation'!$E$25, 1, 0)</f>
        <v>1</v>
      </c>
      <c r="I27" s="26">
        <f>IF(E27&lt;='Auxiliary Energy Estimation'!$E$25, 1, 0)</f>
        <v>1</v>
      </c>
    </row>
    <row r="28" spans="2:9" ht="15" x14ac:dyDescent="0.3">
      <c r="B28" s="33">
        <v>23.5</v>
      </c>
      <c r="C28" s="34">
        <v>-6.7</v>
      </c>
      <c r="D28" s="32">
        <f t="shared" si="0"/>
        <v>19.939999999999998</v>
      </c>
      <c r="E28" s="37">
        <f t="shared" si="1"/>
        <v>23.927999999999997</v>
      </c>
      <c r="F28" s="32">
        <f>'Auxiliary Energy Estimation'!$E$25-D28</f>
        <v>35.06</v>
      </c>
      <c r="G28" s="32">
        <f>'Auxiliary Energy Estimation'!$E$25-E28</f>
        <v>31.072000000000003</v>
      </c>
      <c r="H28" s="26">
        <f>IF(D28&lt;='Auxiliary Energy Estimation'!$E$25, 1, 0)</f>
        <v>1</v>
      </c>
      <c r="I28" s="26">
        <f>IF(E28&lt;='Auxiliary Energy Estimation'!$E$25, 1, 0)</f>
        <v>1</v>
      </c>
    </row>
    <row r="29" spans="2:9" ht="15" x14ac:dyDescent="0.3">
      <c r="B29" s="33">
        <v>24.5</v>
      </c>
      <c r="C29" s="34">
        <v>-6.7</v>
      </c>
      <c r="D29" s="32">
        <f t="shared" si="0"/>
        <v>19.939999999999998</v>
      </c>
      <c r="E29" s="37">
        <f t="shared" si="1"/>
        <v>23.927999999999997</v>
      </c>
      <c r="F29" s="32">
        <f>'Auxiliary Energy Estimation'!$E$25-D29</f>
        <v>35.06</v>
      </c>
      <c r="G29" s="32">
        <f>'Auxiliary Energy Estimation'!$E$25-E29</f>
        <v>31.072000000000003</v>
      </c>
      <c r="H29" s="26">
        <f>IF(D29&lt;='Auxiliary Energy Estimation'!$E$25, 1, 0)</f>
        <v>1</v>
      </c>
      <c r="I29" s="26">
        <f>IF(E29&lt;='Auxiliary Energy Estimation'!$E$25, 1, 0)</f>
        <v>1</v>
      </c>
    </row>
    <row r="30" spans="2:9" ht="15" x14ac:dyDescent="0.3">
      <c r="B30" s="33">
        <v>25.5</v>
      </c>
      <c r="C30" s="34">
        <v>-7.2</v>
      </c>
      <c r="D30" s="32">
        <f t="shared" si="0"/>
        <v>19.04</v>
      </c>
      <c r="E30" s="37">
        <f t="shared" si="1"/>
        <v>22.847999999999999</v>
      </c>
      <c r="F30" s="32">
        <f>'Auxiliary Energy Estimation'!$E$25-D30</f>
        <v>35.96</v>
      </c>
      <c r="G30" s="32">
        <f>'Auxiliary Energy Estimation'!$E$25-E30</f>
        <v>32.152000000000001</v>
      </c>
      <c r="H30" s="26">
        <f>IF(D30&lt;='Auxiliary Energy Estimation'!$E$25, 1, 0)</f>
        <v>1</v>
      </c>
      <c r="I30" s="26">
        <f>IF(E30&lt;='Auxiliary Energy Estimation'!$E$25, 1, 0)</f>
        <v>1</v>
      </c>
    </row>
    <row r="31" spans="2:9" ht="15" x14ac:dyDescent="0.3">
      <c r="B31" s="33">
        <v>26.5</v>
      </c>
      <c r="C31" s="34">
        <v>-7.8</v>
      </c>
      <c r="D31" s="32">
        <f t="shared" si="0"/>
        <v>17.96</v>
      </c>
      <c r="E31" s="37">
        <f t="shared" si="1"/>
        <v>21.552</v>
      </c>
      <c r="F31" s="32">
        <f>'Auxiliary Energy Estimation'!$E$25-D31</f>
        <v>37.04</v>
      </c>
      <c r="G31" s="32">
        <f>'Auxiliary Energy Estimation'!$E$25-E31</f>
        <v>33.448</v>
      </c>
      <c r="H31" s="26">
        <f>IF(D31&lt;='Auxiliary Energy Estimation'!$E$25, 1, 0)</f>
        <v>1</v>
      </c>
      <c r="I31" s="26">
        <f>IF(E31&lt;='Auxiliary Energy Estimation'!$E$25, 1, 0)</f>
        <v>1</v>
      </c>
    </row>
    <row r="32" spans="2:9" ht="15" x14ac:dyDescent="0.3">
      <c r="B32" s="33">
        <v>27.5</v>
      </c>
      <c r="C32" s="34">
        <v>-7.8</v>
      </c>
      <c r="D32" s="32">
        <f t="shared" si="0"/>
        <v>17.96</v>
      </c>
      <c r="E32" s="37">
        <f t="shared" si="1"/>
        <v>21.552</v>
      </c>
      <c r="F32" s="32">
        <f>'Auxiliary Energy Estimation'!$E$25-D32</f>
        <v>37.04</v>
      </c>
      <c r="G32" s="32">
        <f>'Auxiliary Energy Estimation'!$E$25-E32</f>
        <v>33.448</v>
      </c>
      <c r="H32" s="26">
        <f>IF(D32&lt;='Auxiliary Energy Estimation'!$E$25, 1, 0)</f>
        <v>1</v>
      </c>
      <c r="I32" s="26">
        <f>IF(E32&lt;='Auxiliary Energy Estimation'!$E$25, 1, 0)</f>
        <v>1</v>
      </c>
    </row>
    <row r="33" spans="2:9" ht="15" x14ac:dyDescent="0.3">
      <c r="B33" s="33">
        <v>28.5</v>
      </c>
      <c r="C33" s="34">
        <v>-7.8</v>
      </c>
      <c r="D33" s="32">
        <f t="shared" si="0"/>
        <v>17.96</v>
      </c>
      <c r="E33" s="37">
        <f t="shared" si="1"/>
        <v>21.552</v>
      </c>
      <c r="F33" s="32">
        <f>'Auxiliary Energy Estimation'!$E$25-D33</f>
        <v>37.04</v>
      </c>
      <c r="G33" s="32">
        <f>'Auxiliary Energy Estimation'!$E$25-E33</f>
        <v>33.448</v>
      </c>
      <c r="H33" s="26">
        <f>IF(D33&lt;='Auxiliary Energy Estimation'!$E$25, 1, 0)</f>
        <v>1</v>
      </c>
      <c r="I33" s="26">
        <f>IF(E33&lt;='Auxiliary Energy Estimation'!$E$25, 1, 0)</f>
        <v>1</v>
      </c>
    </row>
    <row r="34" spans="2:9" ht="15" x14ac:dyDescent="0.3">
      <c r="B34" s="33">
        <v>29.5</v>
      </c>
      <c r="C34" s="34">
        <v>-8.3000000000000007</v>
      </c>
      <c r="D34" s="32">
        <f t="shared" si="0"/>
        <v>17.059999999999999</v>
      </c>
      <c r="E34" s="37">
        <f t="shared" si="1"/>
        <v>20.471999999999998</v>
      </c>
      <c r="F34" s="32">
        <f>'Auxiliary Energy Estimation'!$E$25-D34</f>
        <v>37.94</v>
      </c>
      <c r="G34" s="32">
        <f>'Auxiliary Energy Estimation'!$E$25-E34</f>
        <v>34.528000000000006</v>
      </c>
      <c r="H34" s="26">
        <f>IF(D34&lt;='Auxiliary Energy Estimation'!$E$25, 1, 0)</f>
        <v>1</v>
      </c>
      <c r="I34" s="26">
        <f>IF(E34&lt;='Auxiliary Energy Estimation'!$E$25, 1, 0)</f>
        <v>1</v>
      </c>
    </row>
    <row r="35" spans="2:9" ht="15" x14ac:dyDescent="0.3">
      <c r="B35" s="33">
        <v>30.5</v>
      </c>
      <c r="C35" s="34">
        <v>-8.3000000000000007</v>
      </c>
      <c r="D35" s="32">
        <f t="shared" si="0"/>
        <v>17.059999999999999</v>
      </c>
      <c r="E35" s="37">
        <f t="shared" si="1"/>
        <v>20.471999999999998</v>
      </c>
      <c r="F35" s="32">
        <f>'Auxiliary Energy Estimation'!$E$25-D35</f>
        <v>37.94</v>
      </c>
      <c r="G35" s="32">
        <f>'Auxiliary Energy Estimation'!$E$25-E35</f>
        <v>34.528000000000006</v>
      </c>
      <c r="H35" s="26">
        <f>IF(D35&lt;='Auxiliary Energy Estimation'!$E$25, 1, 0)</f>
        <v>1</v>
      </c>
      <c r="I35" s="26">
        <f>IF(E35&lt;='Auxiliary Energy Estimation'!$E$25, 1, 0)</f>
        <v>1</v>
      </c>
    </row>
    <row r="36" spans="2:9" ht="15" x14ac:dyDescent="0.3">
      <c r="B36" s="33">
        <v>31.5</v>
      </c>
      <c r="C36" s="34">
        <v>-8.3000000000000007</v>
      </c>
      <c r="D36" s="32">
        <f t="shared" si="0"/>
        <v>17.059999999999999</v>
      </c>
      <c r="E36" s="37">
        <f t="shared" si="1"/>
        <v>20.471999999999998</v>
      </c>
      <c r="F36" s="32">
        <f>'Auxiliary Energy Estimation'!$E$25-D36</f>
        <v>37.94</v>
      </c>
      <c r="G36" s="32">
        <f>'Auxiliary Energy Estimation'!$E$25-E36</f>
        <v>34.528000000000006</v>
      </c>
      <c r="H36" s="26">
        <f>IF(D36&lt;='Auxiliary Energy Estimation'!$E$25, 1, 0)</f>
        <v>1</v>
      </c>
      <c r="I36" s="26">
        <f>IF(E36&lt;='Auxiliary Energy Estimation'!$E$25, 1, 0)</f>
        <v>1</v>
      </c>
    </row>
    <row r="37" spans="2:9" ht="15" x14ac:dyDescent="0.3">
      <c r="B37" s="33">
        <v>32.5</v>
      </c>
      <c r="C37" s="34">
        <v>-7.2</v>
      </c>
      <c r="D37" s="32">
        <f t="shared" si="0"/>
        <v>19.04</v>
      </c>
      <c r="E37" s="37">
        <f t="shared" si="1"/>
        <v>22.847999999999999</v>
      </c>
      <c r="F37" s="32">
        <f>'Auxiliary Energy Estimation'!$E$25-D37</f>
        <v>35.96</v>
      </c>
      <c r="G37" s="32">
        <f>'Auxiliary Energy Estimation'!$E$25-E37</f>
        <v>32.152000000000001</v>
      </c>
      <c r="H37" s="26">
        <f>IF(D37&lt;='Auxiliary Energy Estimation'!$E$25, 1, 0)</f>
        <v>1</v>
      </c>
      <c r="I37" s="26">
        <f>IF(E37&lt;='Auxiliary Energy Estimation'!$E$25, 1, 0)</f>
        <v>1</v>
      </c>
    </row>
    <row r="38" spans="2:9" ht="15" x14ac:dyDescent="0.3">
      <c r="B38" s="33">
        <v>33.5</v>
      </c>
      <c r="C38" s="34">
        <v>-5.6</v>
      </c>
      <c r="D38" s="32">
        <f t="shared" si="0"/>
        <v>21.92</v>
      </c>
      <c r="E38" s="37">
        <f t="shared" si="1"/>
        <v>26.304000000000002</v>
      </c>
      <c r="F38" s="32">
        <f>'Auxiliary Energy Estimation'!$E$25-D38</f>
        <v>33.08</v>
      </c>
      <c r="G38" s="32">
        <f>'Auxiliary Energy Estimation'!$E$25-E38</f>
        <v>28.695999999999998</v>
      </c>
      <c r="H38" s="26">
        <f>IF(D38&lt;='Auxiliary Energy Estimation'!$E$25, 1, 0)</f>
        <v>1</v>
      </c>
      <c r="I38" s="26">
        <f>IF(E38&lt;='Auxiliary Energy Estimation'!$E$25, 1, 0)</f>
        <v>1</v>
      </c>
    </row>
    <row r="39" spans="2:9" ht="15" x14ac:dyDescent="0.3">
      <c r="B39" s="33">
        <v>34.5</v>
      </c>
      <c r="C39" s="34">
        <v>-4.4000000000000004</v>
      </c>
      <c r="D39" s="32">
        <f t="shared" si="0"/>
        <v>24.08</v>
      </c>
      <c r="E39" s="37">
        <f t="shared" si="1"/>
        <v>28.895999999999997</v>
      </c>
      <c r="F39" s="32">
        <f>'Auxiliary Energy Estimation'!$E$25-D39</f>
        <v>30.92</v>
      </c>
      <c r="G39" s="32">
        <f>'Auxiliary Energy Estimation'!$E$25-E39</f>
        <v>26.104000000000003</v>
      </c>
      <c r="H39" s="26">
        <f>IF(D39&lt;='Auxiliary Energy Estimation'!$E$25, 1, 0)</f>
        <v>1</v>
      </c>
      <c r="I39" s="26">
        <f>IF(E39&lt;='Auxiliary Energy Estimation'!$E$25, 1, 0)</f>
        <v>1</v>
      </c>
    </row>
    <row r="40" spans="2:9" ht="15" x14ac:dyDescent="0.3">
      <c r="B40" s="33">
        <v>35.5</v>
      </c>
      <c r="C40" s="34">
        <v>-3.3</v>
      </c>
      <c r="D40" s="32">
        <f t="shared" si="0"/>
        <v>26.060000000000002</v>
      </c>
      <c r="E40" s="37">
        <f t="shared" si="1"/>
        <v>31.272000000000002</v>
      </c>
      <c r="F40" s="32">
        <f>'Auxiliary Energy Estimation'!$E$25-D40</f>
        <v>28.939999999999998</v>
      </c>
      <c r="G40" s="32">
        <f>'Auxiliary Energy Estimation'!$E$25-E40</f>
        <v>23.727999999999998</v>
      </c>
      <c r="H40" s="26">
        <f>IF(D40&lt;='Auxiliary Energy Estimation'!$E$25, 1, 0)</f>
        <v>1</v>
      </c>
      <c r="I40" s="26">
        <f>IF(E40&lt;='Auxiliary Energy Estimation'!$E$25, 1, 0)</f>
        <v>1</v>
      </c>
    </row>
    <row r="41" spans="2:9" ht="15" x14ac:dyDescent="0.3">
      <c r="B41" s="33">
        <v>36.5</v>
      </c>
      <c r="C41" s="34">
        <v>-1.7</v>
      </c>
      <c r="D41" s="32">
        <f t="shared" si="0"/>
        <v>28.94</v>
      </c>
      <c r="E41" s="37">
        <f t="shared" si="1"/>
        <v>34.728000000000002</v>
      </c>
      <c r="F41" s="32">
        <f>'Auxiliary Energy Estimation'!$E$25-D41</f>
        <v>26.06</v>
      </c>
      <c r="G41" s="32">
        <f>'Auxiliary Energy Estimation'!$E$25-E41</f>
        <v>20.271999999999998</v>
      </c>
      <c r="H41" s="26">
        <f>IF(D41&lt;='Auxiliary Energy Estimation'!$E$25, 1, 0)</f>
        <v>1</v>
      </c>
      <c r="I41" s="26">
        <f>IF(E41&lt;='Auxiliary Energy Estimation'!$E$25, 1, 0)</f>
        <v>1</v>
      </c>
    </row>
    <row r="42" spans="2:9" ht="15" x14ac:dyDescent="0.3">
      <c r="B42" s="33">
        <v>37.5</v>
      </c>
      <c r="C42" s="34">
        <v>-1.1000000000000001</v>
      </c>
      <c r="D42" s="32">
        <f t="shared" si="0"/>
        <v>30.02</v>
      </c>
      <c r="E42" s="37">
        <f t="shared" si="1"/>
        <v>36.024000000000001</v>
      </c>
      <c r="F42" s="32">
        <f>'Auxiliary Energy Estimation'!$E$25-D42</f>
        <v>24.98</v>
      </c>
      <c r="G42" s="32">
        <f>'Auxiliary Energy Estimation'!$E$25-E42</f>
        <v>18.975999999999999</v>
      </c>
      <c r="H42" s="26">
        <f>IF(D42&lt;='Auxiliary Energy Estimation'!$E$25, 1, 0)</f>
        <v>1</v>
      </c>
      <c r="I42" s="26">
        <f>IF(E42&lt;='Auxiliary Energy Estimation'!$E$25, 1, 0)</f>
        <v>1</v>
      </c>
    </row>
    <row r="43" spans="2:9" ht="15" x14ac:dyDescent="0.3">
      <c r="B43" s="33">
        <v>38.5</v>
      </c>
      <c r="C43" s="34">
        <v>-1.1000000000000001</v>
      </c>
      <c r="D43" s="32">
        <f t="shared" si="0"/>
        <v>30.02</v>
      </c>
      <c r="E43" s="37">
        <f t="shared" si="1"/>
        <v>36.024000000000001</v>
      </c>
      <c r="F43" s="32">
        <f>'Auxiliary Energy Estimation'!$E$25-D43</f>
        <v>24.98</v>
      </c>
      <c r="G43" s="32">
        <f>'Auxiliary Energy Estimation'!$E$25-E43</f>
        <v>18.975999999999999</v>
      </c>
      <c r="H43" s="26">
        <f>IF(D43&lt;='Auxiliary Energy Estimation'!$E$25, 1, 0)</f>
        <v>1</v>
      </c>
      <c r="I43" s="26">
        <f>IF(E43&lt;='Auxiliary Energy Estimation'!$E$25, 1, 0)</f>
        <v>1</v>
      </c>
    </row>
    <row r="44" spans="2:9" ht="15" x14ac:dyDescent="0.3">
      <c r="B44" s="33">
        <v>39.5</v>
      </c>
      <c r="C44" s="34">
        <v>-1.7</v>
      </c>
      <c r="D44" s="32">
        <f t="shared" si="0"/>
        <v>28.94</v>
      </c>
      <c r="E44" s="37">
        <f t="shared" si="1"/>
        <v>34.728000000000002</v>
      </c>
      <c r="F44" s="32">
        <f>'Auxiliary Energy Estimation'!$E$25-D44</f>
        <v>26.06</v>
      </c>
      <c r="G44" s="32">
        <f>'Auxiliary Energy Estimation'!$E$25-E44</f>
        <v>20.271999999999998</v>
      </c>
      <c r="H44" s="26">
        <f>IF(D44&lt;='Auxiliary Energy Estimation'!$E$25, 1, 0)</f>
        <v>1</v>
      </c>
      <c r="I44" s="26">
        <f>IF(E44&lt;='Auxiliary Energy Estimation'!$E$25, 1, 0)</f>
        <v>1</v>
      </c>
    </row>
    <row r="45" spans="2:9" ht="15" x14ac:dyDescent="0.3">
      <c r="B45" s="33">
        <v>40.5</v>
      </c>
      <c r="C45" s="34">
        <v>-1.7</v>
      </c>
      <c r="D45" s="32">
        <f t="shared" si="0"/>
        <v>28.94</v>
      </c>
      <c r="E45" s="37">
        <f t="shared" si="1"/>
        <v>34.728000000000002</v>
      </c>
      <c r="F45" s="32">
        <f>'Auxiliary Energy Estimation'!$E$25-D45</f>
        <v>26.06</v>
      </c>
      <c r="G45" s="32">
        <f>'Auxiliary Energy Estimation'!$E$25-E45</f>
        <v>20.271999999999998</v>
      </c>
      <c r="H45" s="26">
        <f>IF(D45&lt;='Auxiliary Energy Estimation'!$E$25, 1, 0)</f>
        <v>1</v>
      </c>
      <c r="I45" s="26">
        <f>IF(E45&lt;='Auxiliary Energy Estimation'!$E$25, 1, 0)</f>
        <v>1</v>
      </c>
    </row>
    <row r="46" spans="2:9" ht="15" x14ac:dyDescent="0.3">
      <c r="B46" s="33">
        <v>41.5</v>
      </c>
      <c r="C46" s="34">
        <v>-1.7</v>
      </c>
      <c r="D46" s="32">
        <f t="shared" si="0"/>
        <v>28.94</v>
      </c>
      <c r="E46" s="37">
        <f t="shared" si="1"/>
        <v>34.728000000000002</v>
      </c>
      <c r="F46" s="32">
        <f>'Auxiliary Energy Estimation'!$E$25-D46</f>
        <v>26.06</v>
      </c>
      <c r="G46" s="32">
        <f>'Auxiliary Energy Estimation'!$E$25-E46</f>
        <v>20.271999999999998</v>
      </c>
      <c r="H46" s="26">
        <f>IF(D46&lt;='Auxiliary Energy Estimation'!$E$25, 1, 0)</f>
        <v>1</v>
      </c>
      <c r="I46" s="26">
        <f>IF(E46&lt;='Auxiliary Energy Estimation'!$E$25, 1, 0)</f>
        <v>1</v>
      </c>
    </row>
    <row r="47" spans="2:9" ht="15" x14ac:dyDescent="0.3">
      <c r="B47" s="33">
        <v>42.5</v>
      </c>
      <c r="C47" s="34">
        <v>-1.7</v>
      </c>
      <c r="D47" s="32">
        <f t="shared" si="0"/>
        <v>28.94</v>
      </c>
      <c r="E47" s="37">
        <f t="shared" si="1"/>
        <v>34.728000000000002</v>
      </c>
      <c r="F47" s="32">
        <f>'Auxiliary Energy Estimation'!$E$25-D47</f>
        <v>26.06</v>
      </c>
      <c r="G47" s="32">
        <f>'Auxiliary Energy Estimation'!$E$25-E47</f>
        <v>20.271999999999998</v>
      </c>
      <c r="H47" s="26">
        <f>IF(D47&lt;='Auxiliary Energy Estimation'!$E$25, 1, 0)</f>
        <v>1</v>
      </c>
      <c r="I47" s="26">
        <f>IF(E47&lt;='Auxiliary Energy Estimation'!$E$25, 1, 0)</f>
        <v>1</v>
      </c>
    </row>
    <row r="48" spans="2:9" ht="15" x14ac:dyDescent="0.3">
      <c r="B48" s="33">
        <v>43.5</v>
      </c>
      <c r="C48" s="34">
        <v>-1.7</v>
      </c>
      <c r="D48" s="32">
        <f t="shared" si="0"/>
        <v>28.94</v>
      </c>
      <c r="E48" s="37">
        <f t="shared" si="1"/>
        <v>34.728000000000002</v>
      </c>
      <c r="F48" s="32">
        <f>'Auxiliary Energy Estimation'!$E$25-D48</f>
        <v>26.06</v>
      </c>
      <c r="G48" s="32">
        <f>'Auxiliary Energy Estimation'!$E$25-E48</f>
        <v>20.271999999999998</v>
      </c>
      <c r="H48" s="26">
        <f>IF(D48&lt;='Auxiliary Energy Estimation'!$E$25, 1, 0)</f>
        <v>1</v>
      </c>
      <c r="I48" s="26">
        <f>IF(E48&lt;='Auxiliary Energy Estimation'!$E$25, 1, 0)</f>
        <v>1</v>
      </c>
    </row>
    <row r="49" spans="2:9" ht="15" x14ac:dyDescent="0.3">
      <c r="B49" s="33">
        <v>44.5</v>
      </c>
      <c r="C49" s="34">
        <v>-1.1000000000000001</v>
      </c>
      <c r="D49" s="32">
        <f t="shared" si="0"/>
        <v>30.02</v>
      </c>
      <c r="E49" s="37">
        <f t="shared" si="1"/>
        <v>36.024000000000001</v>
      </c>
      <c r="F49" s="32">
        <f>'Auxiliary Energy Estimation'!$E$25-D49</f>
        <v>24.98</v>
      </c>
      <c r="G49" s="32">
        <f>'Auxiliary Energy Estimation'!$E$25-E49</f>
        <v>18.975999999999999</v>
      </c>
      <c r="H49" s="26">
        <f>IF(D49&lt;='Auxiliary Energy Estimation'!$E$25, 1, 0)</f>
        <v>1</v>
      </c>
      <c r="I49" s="26">
        <f>IF(E49&lt;='Auxiliary Energy Estimation'!$E$25, 1, 0)</f>
        <v>1</v>
      </c>
    </row>
    <row r="50" spans="2:9" ht="15" x14ac:dyDescent="0.3">
      <c r="B50" s="33">
        <v>45.5</v>
      </c>
      <c r="C50" s="34">
        <v>-0.6</v>
      </c>
      <c r="D50" s="32">
        <f t="shared" si="0"/>
        <v>30.92</v>
      </c>
      <c r="E50" s="37">
        <f t="shared" si="1"/>
        <v>37.103999999999999</v>
      </c>
      <c r="F50" s="32">
        <f>'Auxiliary Energy Estimation'!$E$25-D50</f>
        <v>24.08</v>
      </c>
      <c r="G50" s="32">
        <f>'Auxiliary Energy Estimation'!$E$25-E50</f>
        <v>17.896000000000001</v>
      </c>
      <c r="H50" s="26">
        <f>IF(D50&lt;='Auxiliary Energy Estimation'!$E$25, 1, 0)</f>
        <v>1</v>
      </c>
      <c r="I50" s="26">
        <f>IF(E50&lt;='Auxiliary Energy Estimation'!$E$25, 1, 0)</f>
        <v>1</v>
      </c>
    </row>
    <row r="51" spans="2:9" ht="15" x14ac:dyDescent="0.3">
      <c r="B51" s="33">
        <v>46.5</v>
      </c>
      <c r="C51" s="34">
        <v>-0.6</v>
      </c>
      <c r="D51" s="32">
        <f t="shared" si="0"/>
        <v>30.92</v>
      </c>
      <c r="E51" s="37">
        <f t="shared" si="1"/>
        <v>37.103999999999999</v>
      </c>
      <c r="F51" s="32">
        <f>'Auxiliary Energy Estimation'!$E$25-D51</f>
        <v>24.08</v>
      </c>
      <c r="G51" s="32">
        <f>'Auxiliary Energy Estimation'!$E$25-E51</f>
        <v>17.896000000000001</v>
      </c>
      <c r="H51" s="26">
        <f>IF(D51&lt;='Auxiliary Energy Estimation'!$E$25, 1, 0)</f>
        <v>1</v>
      </c>
      <c r="I51" s="26">
        <f>IF(E51&lt;='Auxiliary Energy Estimation'!$E$25, 1, 0)</f>
        <v>1</v>
      </c>
    </row>
    <row r="52" spans="2:9" ht="15" x14ac:dyDescent="0.3">
      <c r="B52" s="33">
        <v>47.5</v>
      </c>
      <c r="C52" s="34">
        <v>-0.6</v>
      </c>
      <c r="D52" s="32">
        <f t="shared" si="0"/>
        <v>30.92</v>
      </c>
      <c r="E52" s="37">
        <f t="shared" si="1"/>
        <v>37.103999999999999</v>
      </c>
      <c r="F52" s="32">
        <f>'Auxiliary Energy Estimation'!$E$25-D52</f>
        <v>24.08</v>
      </c>
      <c r="G52" s="32">
        <f>'Auxiliary Energy Estimation'!$E$25-E52</f>
        <v>17.896000000000001</v>
      </c>
      <c r="H52" s="26">
        <f>IF(D52&lt;='Auxiliary Energy Estimation'!$E$25, 1, 0)</f>
        <v>1</v>
      </c>
      <c r="I52" s="26">
        <f>IF(E52&lt;='Auxiliary Energy Estimation'!$E$25, 1, 0)</f>
        <v>1</v>
      </c>
    </row>
    <row r="53" spans="2:9" ht="15" x14ac:dyDescent="0.3">
      <c r="B53" s="33">
        <v>48.5</v>
      </c>
      <c r="C53" s="34">
        <v>0</v>
      </c>
      <c r="D53" s="32">
        <f t="shared" si="0"/>
        <v>32</v>
      </c>
      <c r="E53" s="37">
        <f t="shared" si="1"/>
        <v>38.4</v>
      </c>
      <c r="F53" s="32">
        <f>'Auxiliary Energy Estimation'!$E$25-D53</f>
        <v>23</v>
      </c>
      <c r="G53" s="32">
        <f>'Auxiliary Energy Estimation'!$E$25-E53</f>
        <v>16.600000000000001</v>
      </c>
      <c r="H53" s="26">
        <f>IF(D53&lt;='Auxiliary Energy Estimation'!$E$25, 1, 0)</f>
        <v>1</v>
      </c>
      <c r="I53" s="26">
        <f>IF(E53&lt;='Auxiliary Energy Estimation'!$E$25, 1, 0)</f>
        <v>1</v>
      </c>
    </row>
    <row r="54" spans="2:9" ht="15" x14ac:dyDescent="0.3">
      <c r="B54" s="33">
        <v>49.5</v>
      </c>
      <c r="C54" s="34">
        <v>0</v>
      </c>
      <c r="D54" s="32">
        <f t="shared" si="0"/>
        <v>32</v>
      </c>
      <c r="E54" s="37">
        <f t="shared" si="1"/>
        <v>38.4</v>
      </c>
      <c r="F54" s="32">
        <f>'Auxiliary Energy Estimation'!$E$25-D54</f>
        <v>23</v>
      </c>
      <c r="G54" s="32">
        <f>'Auxiliary Energy Estimation'!$E$25-E54</f>
        <v>16.600000000000001</v>
      </c>
      <c r="H54" s="26">
        <f>IF(D54&lt;='Auxiliary Energy Estimation'!$E$25, 1, 0)</f>
        <v>1</v>
      </c>
      <c r="I54" s="26">
        <f>IF(E54&lt;='Auxiliary Energy Estimation'!$E$25, 1, 0)</f>
        <v>1</v>
      </c>
    </row>
    <row r="55" spans="2:9" ht="15" x14ac:dyDescent="0.3">
      <c r="B55" s="33">
        <v>50.5</v>
      </c>
      <c r="C55" s="34">
        <v>0.6</v>
      </c>
      <c r="D55" s="32">
        <f t="shared" si="0"/>
        <v>33.08</v>
      </c>
      <c r="E55" s="37">
        <f t="shared" si="1"/>
        <v>39.695999999999998</v>
      </c>
      <c r="F55" s="32">
        <f>'Auxiliary Energy Estimation'!$E$25-D55</f>
        <v>21.92</v>
      </c>
      <c r="G55" s="32">
        <f>'Auxiliary Energy Estimation'!$E$25-E55</f>
        <v>15.304000000000002</v>
      </c>
      <c r="H55" s="26">
        <f>IF(D55&lt;='Auxiliary Energy Estimation'!$E$25, 1, 0)</f>
        <v>1</v>
      </c>
      <c r="I55" s="26">
        <f>IF(E55&lt;='Auxiliary Energy Estimation'!$E$25, 1, 0)</f>
        <v>1</v>
      </c>
    </row>
    <row r="56" spans="2:9" ht="15" x14ac:dyDescent="0.3">
      <c r="B56" s="33">
        <v>51.5</v>
      </c>
      <c r="C56" s="34">
        <v>0.6</v>
      </c>
      <c r="D56" s="32">
        <f t="shared" si="0"/>
        <v>33.08</v>
      </c>
      <c r="E56" s="37">
        <f t="shared" si="1"/>
        <v>39.695999999999998</v>
      </c>
      <c r="F56" s="32">
        <f>'Auxiliary Energy Estimation'!$E$25-D56</f>
        <v>21.92</v>
      </c>
      <c r="G56" s="32">
        <f>'Auxiliary Energy Estimation'!$E$25-E56</f>
        <v>15.304000000000002</v>
      </c>
      <c r="H56" s="26">
        <f>IF(D56&lt;='Auxiliary Energy Estimation'!$E$25, 1, 0)</f>
        <v>1</v>
      </c>
      <c r="I56" s="26">
        <f>IF(E56&lt;='Auxiliary Energy Estimation'!$E$25, 1, 0)</f>
        <v>1</v>
      </c>
    </row>
    <row r="57" spans="2:9" ht="15" x14ac:dyDescent="0.3">
      <c r="B57" s="33">
        <v>52.5</v>
      </c>
      <c r="C57" s="34">
        <v>1.1000000000000001</v>
      </c>
      <c r="D57" s="32">
        <f t="shared" si="0"/>
        <v>33.979999999999997</v>
      </c>
      <c r="E57" s="37">
        <f t="shared" si="1"/>
        <v>40.775999999999996</v>
      </c>
      <c r="F57" s="32">
        <f>'Auxiliary Energy Estimation'!$E$25-D57</f>
        <v>21.020000000000003</v>
      </c>
      <c r="G57" s="32">
        <f>'Auxiliary Energy Estimation'!$E$25-E57</f>
        <v>14.224000000000004</v>
      </c>
      <c r="H57" s="26">
        <f>IF(D57&lt;='Auxiliary Energy Estimation'!$E$25, 1, 0)</f>
        <v>1</v>
      </c>
      <c r="I57" s="26">
        <f>IF(E57&lt;='Auxiliary Energy Estimation'!$E$25, 1, 0)</f>
        <v>1</v>
      </c>
    </row>
    <row r="58" spans="2:9" ht="15" x14ac:dyDescent="0.3">
      <c r="B58" s="33">
        <v>53.5</v>
      </c>
      <c r="C58" s="34">
        <v>1.1000000000000001</v>
      </c>
      <c r="D58" s="32">
        <f t="shared" si="0"/>
        <v>33.979999999999997</v>
      </c>
      <c r="E58" s="37">
        <f t="shared" si="1"/>
        <v>40.775999999999996</v>
      </c>
      <c r="F58" s="32">
        <f>'Auxiliary Energy Estimation'!$E$25-D58</f>
        <v>21.020000000000003</v>
      </c>
      <c r="G58" s="32">
        <f>'Auxiliary Energy Estimation'!$E$25-E58</f>
        <v>14.224000000000004</v>
      </c>
      <c r="H58" s="26">
        <f>IF(D58&lt;='Auxiliary Energy Estimation'!$E$25, 1, 0)</f>
        <v>1</v>
      </c>
      <c r="I58" s="26">
        <f>IF(E58&lt;='Auxiliary Energy Estimation'!$E$25, 1, 0)</f>
        <v>1</v>
      </c>
    </row>
    <row r="59" spans="2:9" ht="15" x14ac:dyDescent="0.3">
      <c r="B59" s="33">
        <v>54.5</v>
      </c>
      <c r="C59" s="34">
        <v>1.1000000000000001</v>
      </c>
      <c r="D59" s="32">
        <f t="shared" si="0"/>
        <v>33.979999999999997</v>
      </c>
      <c r="E59" s="37">
        <f t="shared" si="1"/>
        <v>40.775999999999996</v>
      </c>
      <c r="F59" s="32">
        <f>'Auxiliary Energy Estimation'!$E$25-D59</f>
        <v>21.020000000000003</v>
      </c>
      <c r="G59" s="32">
        <f>'Auxiliary Energy Estimation'!$E$25-E59</f>
        <v>14.224000000000004</v>
      </c>
      <c r="H59" s="26">
        <f>IF(D59&lt;='Auxiliary Energy Estimation'!$E$25, 1, 0)</f>
        <v>1</v>
      </c>
      <c r="I59" s="26">
        <f>IF(E59&lt;='Auxiliary Energy Estimation'!$E$25, 1, 0)</f>
        <v>1</v>
      </c>
    </row>
    <row r="60" spans="2:9" ht="15" x14ac:dyDescent="0.3">
      <c r="B60" s="33">
        <v>55.5</v>
      </c>
      <c r="C60" s="34">
        <v>1.1000000000000001</v>
      </c>
      <c r="D60" s="32">
        <f t="shared" si="0"/>
        <v>33.979999999999997</v>
      </c>
      <c r="E60" s="37">
        <f t="shared" si="1"/>
        <v>40.775999999999996</v>
      </c>
      <c r="F60" s="32">
        <f>'Auxiliary Energy Estimation'!$E$25-D60</f>
        <v>21.020000000000003</v>
      </c>
      <c r="G60" s="32">
        <f>'Auxiliary Energy Estimation'!$E$25-E60</f>
        <v>14.224000000000004</v>
      </c>
      <c r="H60" s="26">
        <f>IF(D60&lt;='Auxiliary Energy Estimation'!$E$25, 1, 0)</f>
        <v>1</v>
      </c>
      <c r="I60" s="26">
        <f>IF(E60&lt;='Auxiliary Energy Estimation'!$E$25, 1, 0)</f>
        <v>1</v>
      </c>
    </row>
    <row r="61" spans="2:9" ht="15" x14ac:dyDescent="0.3">
      <c r="B61" s="33">
        <v>56.5</v>
      </c>
      <c r="C61" s="34">
        <v>1.7</v>
      </c>
      <c r="D61" s="32">
        <f t="shared" si="0"/>
        <v>35.06</v>
      </c>
      <c r="E61" s="37">
        <f t="shared" si="1"/>
        <v>42.072000000000003</v>
      </c>
      <c r="F61" s="32">
        <f>'Auxiliary Energy Estimation'!$E$25-D61</f>
        <v>19.939999999999998</v>
      </c>
      <c r="G61" s="32">
        <f>'Auxiliary Energy Estimation'!$E$25-E61</f>
        <v>12.927999999999997</v>
      </c>
      <c r="H61" s="26">
        <f>IF(D61&lt;='Auxiliary Energy Estimation'!$E$25, 1, 0)</f>
        <v>1</v>
      </c>
      <c r="I61" s="26">
        <f>IF(E61&lt;='Auxiliary Energy Estimation'!$E$25, 1, 0)</f>
        <v>1</v>
      </c>
    </row>
    <row r="62" spans="2:9" ht="15" x14ac:dyDescent="0.3">
      <c r="B62" s="33">
        <v>57.5</v>
      </c>
      <c r="C62" s="34">
        <v>1.7</v>
      </c>
      <c r="D62" s="32">
        <f t="shared" si="0"/>
        <v>35.06</v>
      </c>
      <c r="E62" s="37">
        <f t="shared" si="1"/>
        <v>42.072000000000003</v>
      </c>
      <c r="F62" s="32">
        <f>'Auxiliary Energy Estimation'!$E$25-D62</f>
        <v>19.939999999999998</v>
      </c>
      <c r="G62" s="32">
        <f>'Auxiliary Energy Estimation'!$E$25-E62</f>
        <v>12.927999999999997</v>
      </c>
      <c r="H62" s="26">
        <f>IF(D62&lt;='Auxiliary Energy Estimation'!$E$25, 1, 0)</f>
        <v>1</v>
      </c>
      <c r="I62" s="26">
        <f>IF(E62&lt;='Auxiliary Energy Estimation'!$E$25, 1, 0)</f>
        <v>1</v>
      </c>
    </row>
    <row r="63" spans="2:9" ht="15" x14ac:dyDescent="0.3">
      <c r="B63" s="33">
        <v>58.5</v>
      </c>
      <c r="C63" s="34">
        <v>2.2000000000000002</v>
      </c>
      <c r="D63" s="32">
        <f t="shared" si="0"/>
        <v>35.96</v>
      </c>
      <c r="E63" s="37">
        <f t="shared" si="1"/>
        <v>43.152000000000001</v>
      </c>
      <c r="F63" s="32">
        <f>'Auxiliary Energy Estimation'!$E$25-D63</f>
        <v>19.04</v>
      </c>
      <c r="G63" s="32">
        <f>'Auxiliary Energy Estimation'!$E$25-E63</f>
        <v>11.847999999999999</v>
      </c>
      <c r="H63" s="26">
        <f>IF(D63&lt;='Auxiliary Energy Estimation'!$E$25, 1, 0)</f>
        <v>1</v>
      </c>
      <c r="I63" s="26">
        <f>IF(E63&lt;='Auxiliary Energy Estimation'!$E$25, 1, 0)</f>
        <v>1</v>
      </c>
    </row>
    <row r="64" spans="2:9" ht="15" x14ac:dyDescent="0.3">
      <c r="B64" s="33">
        <v>59.5</v>
      </c>
      <c r="C64" s="34">
        <v>2.2000000000000002</v>
      </c>
      <c r="D64" s="32">
        <f t="shared" si="0"/>
        <v>35.96</v>
      </c>
      <c r="E64" s="37">
        <f t="shared" si="1"/>
        <v>43.152000000000001</v>
      </c>
      <c r="F64" s="32">
        <f>'Auxiliary Energy Estimation'!$E$25-D64</f>
        <v>19.04</v>
      </c>
      <c r="G64" s="32">
        <f>'Auxiliary Energy Estimation'!$E$25-E64</f>
        <v>11.847999999999999</v>
      </c>
      <c r="H64" s="26">
        <f>IF(D64&lt;='Auxiliary Energy Estimation'!$E$25, 1, 0)</f>
        <v>1</v>
      </c>
      <c r="I64" s="26">
        <f>IF(E64&lt;='Auxiliary Energy Estimation'!$E$25, 1, 0)</f>
        <v>1</v>
      </c>
    </row>
    <row r="65" spans="2:9" ht="15" x14ac:dyDescent="0.3">
      <c r="B65" s="33">
        <v>60.5</v>
      </c>
      <c r="C65" s="34">
        <v>2.8</v>
      </c>
      <c r="D65" s="32">
        <f t="shared" si="0"/>
        <v>37.04</v>
      </c>
      <c r="E65" s="37">
        <f t="shared" si="1"/>
        <v>44.448</v>
      </c>
      <c r="F65" s="32">
        <f>'Auxiliary Energy Estimation'!$E$25-D65</f>
        <v>17.96</v>
      </c>
      <c r="G65" s="32">
        <f>'Auxiliary Energy Estimation'!$E$25-E65</f>
        <v>10.552</v>
      </c>
      <c r="H65" s="26">
        <f>IF(D65&lt;='Auxiliary Energy Estimation'!$E$25, 1, 0)</f>
        <v>1</v>
      </c>
      <c r="I65" s="26">
        <f>IF(E65&lt;='Auxiliary Energy Estimation'!$E$25, 1, 0)</f>
        <v>1</v>
      </c>
    </row>
    <row r="66" spans="2:9" ht="15" x14ac:dyDescent="0.3">
      <c r="B66" s="33">
        <v>61.5</v>
      </c>
      <c r="C66" s="34">
        <v>3.3</v>
      </c>
      <c r="D66" s="32">
        <f t="shared" si="0"/>
        <v>37.94</v>
      </c>
      <c r="E66" s="37">
        <f t="shared" si="1"/>
        <v>45.527999999999999</v>
      </c>
      <c r="F66" s="32">
        <f>'Auxiliary Energy Estimation'!$E$25-D66</f>
        <v>17.060000000000002</v>
      </c>
      <c r="G66" s="32">
        <f>'Auxiliary Energy Estimation'!$E$25-E66</f>
        <v>9.4720000000000013</v>
      </c>
      <c r="H66" s="26">
        <f>IF(D66&lt;='Auxiliary Energy Estimation'!$E$25, 1, 0)</f>
        <v>1</v>
      </c>
      <c r="I66" s="26">
        <f>IF(E66&lt;='Auxiliary Energy Estimation'!$E$25, 1, 0)</f>
        <v>1</v>
      </c>
    </row>
    <row r="67" spans="2:9" ht="15" x14ac:dyDescent="0.3">
      <c r="B67" s="33">
        <v>62.5</v>
      </c>
      <c r="C67" s="34">
        <v>3.3</v>
      </c>
      <c r="D67" s="32">
        <f t="shared" si="0"/>
        <v>37.94</v>
      </c>
      <c r="E67" s="37">
        <f t="shared" si="1"/>
        <v>45.527999999999999</v>
      </c>
      <c r="F67" s="32">
        <f>'Auxiliary Energy Estimation'!$E$25-D67</f>
        <v>17.060000000000002</v>
      </c>
      <c r="G67" s="32">
        <f>'Auxiliary Energy Estimation'!$E$25-E67</f>
        <v>9.4720000000000013</v>
      </c>
      <c r="H67" s="26">
        <f>IF(D67&lt;='Auxiliary Energy Estimation'!$E$25, 1, 0)</f>
        <v>1</v>
      </c>
      <c r="I67" s="26">
        <f>IF(E67&lt;='Auxiliary Energy Estimation'!$E$25, 1, 0)</f>
        <v>1</v>
      </c>
    </row>
    <row r="68" spans="2:9" ht="15" x14ac:dyDescent="0.3">
      <c r="B68" s="33">
        <v>63.5</v>
      </c>
      <c r="C68" s="34">
        <v>3.3</v>
      </c>
      <c r="D68" s="32">
        <f t="shared" si="0"/>
        <v>37.94</v>
      </c>
      <c r="E68" s="37">
        <f t="shared" si="1"/>
        <v>45.527999999999999</v>
      </c>
      <c r="F68" s="32">
        <f>'Auxiliary Energy Estimation'!$E$25-D68</f>
        <v>17.060000000000002</v>
      </c>
      <c r="G68" s="32">
        <f>'Auxiliary Energy Estimation'!$E$25-E68</f>
        <v>9.4720000000000013</v>
      </c>
      <c r="H68" s="26">
        <f>IF(D68&lt;='Auxiliary Energy Estimation'!$E$25, 1, 0)</f>
        <v>1</v>
      </c>
      <c r="I68" s="26">
        <f>IF(E68&lt;='Auxiliary Energy Estimation'!$E$25, 1, 0)</f>
        <v>1</v>
      </c>
    </row>
    <row r="69" spans="2:9" ht="15" x14ac:dyDescent="0.3">
      <c r="B69" s="33">
        <v>64.5</v>
      </c>
      <c r="C69" s="34">
        <v>3.9</v>
      </c>
      <c r="D69" s="32">
        <f t="shared" ref="D69:D132" si="2">CONVERT(C69,"C","F")</f>
        <v>39.019999999999996</v>
      </c>
      <c r="E69" s="37">
        <f t="shared" ref="E69:E132" si="3">D69*1.2</f>
        <v>46.823999999999991</v>
      </c>
      <c r="F69" s="32">
        <f>'Auxiliary Energy Estimation'!$E$25-D69</f>
        <v>15.980000000000004</v>
      </c>
      <c r="G69" s="32">
        <f>'Auxiliary Energy Estimation'!$E$25-E69</f>
        <v>8.176000000000009</v>
      </c>
      <c r="H69" s="26">
        <f>IF(D69&lt;='Auxiliary Energy Estimation'!$E$25, 1, 0)</f>
        <v>1</v>
      </c>
      <c r="I69" s="26">
        <f>IF(E69&lt;='Auxiliary Energy Estimation'!$E$25, 1, 0)</f>
        <v>1</v>
      </c>
    </row>
    <row r="70" spans="2:9" ht="15" x14ac:dyDescent="0.3">
      <c r="B70" s="33">
        <v>65.5</v>
      </c>
      <c r="C70" s="34">
        <v>5</v>
      </c>
      <c r="D70" s="32">
        <f t="shared" si="2"/>
        <v>41</v>
      </c>
      <c r="E70" s="37">
        <f t="shared" si="3"/>
        <v>49.199999999999996</v>
      </c>
      <c r="F70" s="32">
        <f>'Auxiliary Energy Estimation'!$E$25-D70</f>
        <v>14</v>
      </c>
      <c r="G70" s="32">
        <f>'Auxiliary Energy Estimation'!$E$25-E70</f>
        <v>5.8000000000000043</v>
      </c>
      <c r="H70" s="26">
        <f>IF(D70&lt;='Auxiliary Energy Estimation'!$E$25, 1, 0)</f>
        <v>1</v>
      </c>
      <c r="I70" s="26">
        <f>IF(E70&lt;='Auxiliary Energy Estimation'!$E$25, 1, 0)</f>
        <v>1</v>
      </c>
    </row>
    <row r="71" spans="2:9" ht="15" x14ac:dyDescent="0.3">
      <c r="B71" s="33">
        <v>66.5</v>
      </c>
      <c r="C71" s="34">
        <v>5.6</v>
      </c>
      <c r="D71" s="32">
        <f t="shared" si="2"/>
        <v>42.08</v>
      </c>
      <c r="E71" s="37">
        <f t="shared" si="3"/>
        <v>50.495999999999995</v>
      </c>
      <c r="F71" s="32">
        <f>'Auxiliary Energy Estimation'!$E$25-D71</f>
        <v>12.920000000000002</v>
      </c>
      <c r="G71" s="32">
        <f>'Auxiliary Energy Estimation'!$E$25-E71</f>
        <v>4.5040000000000049</v>
      </c>
      <c r="H71" s="26">
        <f>IF(D71&lt;='Auxiliary Energy Estimation'!$E$25, 1, 0)</f>
        <v>1</v>
      </c>
      <c r="I71" s="26">
        <f>IF(E71&lt;='Auxiliary Energy Estimation'!$E$25, 1, 0)</f>
        <v>1</v>
      </c>
    </row>
    <row r="72" spans="2:9" ht="15" x14ac:dyDescent="0.3">
      <c r="B72" s="33">
        <v>67.5</v>
      </c>
      <c r="C72" s="34">
        <v>5</v>
      </c>
      <c r="D72" s="32">
        <f t="shared" si="2"/>
        <v>41</v>
      </c>
      <c r="E72" s="37">
        <f t="shared" si="3"/>
        <v>49.199999999999996</v>
      </c>
      <c r="F72" s="32">
        <f>'Auxiliary Energy Estimation'!$E$25-D72</f>
        <v>14</v>
      </c>
      <c r="G72" s="32">
        <f>'Auxiliary Energy Estimation'!$E$25-E72</f>
        <v>5.8000000000000043</v>
      </c>
      <c r="H72" s="26">
        <f>IF(D72&lt;='Auxiliary Energy Estimation'!$E$25, 1, 0)</f>
        <v>1</v>
      </c>
      <c r="I72" s="26">
        <f>IF(E72&lt;='Auxiliary Energy Estimation'!$E$25, 1, 0)</f>
        <v>1</v>
      </c>
    </row>
    <row r="73" spans="2:9" ht="15" x14ac:dyDescent="0.3">
      <c r="B73" s="33">
        <v>68.5</v>
      </c>
      <c r="C73" s="34">
        <v>4.4000000000000004</v>
      </c>
      <c r="D73" s="32">
        <f t="shared" si="2"/>
        <v>39.92</v>
      </c>
      <c r="E73" s="37">
        <f t="shared" si="3"/>
        <v>47.904000000000003</v>
      </c>
      <c r="F73" s="32">
        <f>'Auxiliary Energy Estimation'!$E$25-D73</f>
        <v>15.079999999999998</v>
      </c>
      <c r="G73" s="32">
        <f>'Auxiliary Energy Estimation'!$E$25-E73</f>
        <v>7.0959999999999965</v>
      </c>
      <c r="H73" s="26">
        <f>IF(D73&lt;='Auxiliary Energy Estimation'!$E$25, 1, 0)</f>
        <v>1</v>
      </c>
      <c r="I73" s="26">
        <f>IF(E73&lt;='Auxiliary Energy Estimation'!$E$25, 1, 0)</f>
        <v>1</v>
      </c>
    </row>
    <row r="74" spans="2:9" ht="15" x14ac:dyDescent="0.3">
      <c r="B74" s="33">
        <v>69.5</v>
      </c>
      <c r="C74" s="34">
        <v>4.4000000000000004</v>
      </c>
      <c r="D74" s="32">
        <f t="shared" si="2"/>
        <v>39.92</v>
      </c>
      <c r="E74" s="37">
        <f t="shared" si="3"/>
        <v>47.904000000000003</v>
      </c>
      <c r="F74" s="32">
        <f>'Auxiliary Energy Estimation'!$E$25-D74</f>
        <v>15.079999999999998</v>
      </c>
      <c r="G74" s="32">
        <f>'Auxiliary Energy Estimation'!$E$25-E74</f>
        <v>7.0959999999999965</v>
      </c>
      <c r="H74" s="26">
        <f>IF(D74&lt;='Auxiliary Energy Estimation'!$E$25, 1, 0)</f>
        <v>1</v>
      </c>
      <c r="I74" s="26">
        <f>IF(E74&lt;='Auxiliary Energy Estimation'!$E$25, 1, 0)</f>
        <v>1</v>
      </c>
    </row>
    <row r="75" spans="2:9" ht="15" x14ac:dyDescent="0.3">
      <c r="B75" s="33">
        <v>70.5</v>
      </c>
      <c r="C75" s="34">
        <v>3.9</v>
      </c>
      <c r="D75" s="32">
        <f t="shared" si="2"/>
        <v>39.019999999999996</v>
      </c>
      <c r="E75" s="37">
        <f t="shared" si="3"/>
        <v>46.823999999999991</v>
      </c>
      <c r="F75" s="32">
        <f>'Auxiliary Energy Estimation'!$E$25-D75</f>
        <v>15.980000000000004</v>
      </c>
      <c r="G75" s="32">
        <f>'Auxiliary Energy Estimation'!$E$25-E75</f>
        <v>8.176000000000009</v>
      </c>
      <c r="H75" s="26">
        <f>IF(D75&lt;='Auxiliary Energy Estimation'!$E$25, 1, 0)</f>
        <v>1</v>
      </c>
      <c r="I75" s="26">
        <f>IF(E75&lt;='Auxiliary Energy Estimation'!$E$25, 1, 0)</f>
        <v>1</v>
      </c>
    </row>
    <row r="76" spans="2:9" ht="15" x14ac:dyDescent="0.3">
      <c r="B76" s="33">
        <v>71.5</v>
      </c>
      <c r="C76" s="34">
        <v>3.3</v>
      </c>
      <c r="D76" s="32">
        <f t="shared" si="2"/>
        <v>37.94</v>
      </c>
      <c r="E76" s="37">
        <f t="shared" si="3"/>
        <v>45.527999999999999</v>
      </c>
      <c r="F76" s="32">
        <f>'Auxiliary Energy Estimation'!$E$25-D76</f>
        <v>17.060000000000002</v>
      </c>
      <c r="G76" s="32">
        <f>'Auxiliary Energy Estimation'!$E$25-E76</f>
        <v>9.4720000000000013</v>
      </c>
      <c r="H76" s="26">
        <f>IF(D76&lt;='Auxiliary Energy Estimation'!$E$25, 1, 0)</f>
        <v>1</v>
      </c>
      <c r="I76" s="26">
        <f>IF(E76&lt;='Auxiliary Energy Estimation'!$E$25, 1, 0)</f>
        <v>1</v>
      </c>
    </row>
    <row r="77" spans="2:9" ht="15" x14ac:dyDescent="0.3">
      <c r="B77" s="33">
        <v>72.5</v>
      </c>
      <c r="C77" s="34">
        <v>2.8</v>
      </c>
      <c r="D77" s="32">
        <f t="shared" si="2"/>
        <v>37.04</v>
      </c>
      <c r="E77" s="37">
        <f t="shared" si="3"/>
        <v>44.448</v>
      </c>
      <c r="F77" s="32">
        <f>'Auxiliary Energy Estimation'!$E$25-D77</f>
        <v>17.96</v>
      </c>
      <c r="G77" s="32">
        <f>'Auxiliary Energy Estimation'!$E$25-E77</f>
        <v>10.552</v>
      </c>
      <c r="H77" s="26">
        <f>IF(D77&lt;='Auxiliary Energy Estimation'!$E$25, 1, 0)</f>
        <v>1</v>
      </c>
      <c r="I77" s="26">
        <f>IF(E77&lt;='Auxiliary Energy Estimation'!$E$25, 1, 0)</f>
        <v>1</v>
      </c>
    </row>
    <row r="78" spans="2:9" ht="15" x14ac:dyDescent="0.3">
      <c r="B78" s="33">
        <v>73.5</v>
      </c>
      <c r="C78" s="34">
        <v>1.7</v>
      </c>
      <c r="D78" s="32">
        <f t="shared" si="2"/>
        <v>35.06</v>
      </c>
      <c r="E78" s="37">
        <f t="shared" si="3"/>
        <v>42.072000000000003</v>
      </c>
      <c r="F78" s="32">
        <f>'Auxiliary Energy Estimation'!$E$25-D78</f>
        <v>19.939999999999998</v>
      </c>
      <c r="G78" s="32">
        <f>'Auxiliary Energy Estimation'!$E$25-E78</f>
        <v>12.927999999999997</v>
      </c>
      <c r="H78" s="26">
        <f>IF(D78&lt;='Auxiliary Energy Estimation'!$E$25, 1, 0)</f>
        <v>1</v>
      </c>
      <c r="I78" s="26">
        <f>IF(E78&lt;='Auxiliary Energy Estimation'!$E$25, 1, 0)</f>
        <v>1</v>
      </c>
    </row>
    <row r="79" spans="2:9" ht="15" x14ac:dyDescent="0.3">
      <c r="B79" s="33">
        <v>74.5</v>
      </c>
      <c r="C79" s="34">
        <v>1.7</v>
      </c>
      <c r="D79" s="32">
        <f t="shared" si="2"/>
        <v>35.06</v>
      </c>
      <c r="E79" s="37">
        <f t="shared" si="3"/>
        <v>42.072000000000003</v>
      </c>
      <c r="F79" s="32">
        <f>'Auxiliary Energy Estimation'!$E$25-D79</f>
        <v>19.939999999999998</v>
      </c>
      <c r="G79" s="32">
        <f>'Auxiliary Energy Estimation'!$E$25-E79</f>
        <v>12.927999999999997</v>
      </c>
      <c r="H79" s="26">
        <f>IF(D79&lt;='Auxiliary Energy Estimation'!$E$25, 1, 0)</f>
        <v>1</v>
      </c>
      <c r="I79" s="26">
        <f>IF(E79&lt;='Auxiliary Energy Estimation'!$E$25, 1, 0)</f>
        <v>1</v>
      </c>
    </row>
    <row r="80" spans="2:9" ht="15" x14ac:dyDescent="0.3">
      <c r="B80" s="33">
        <v>75.5</v>
      </c>
      <c r="C80" s="34">
        <v>1.1000000000000001</v>
      </c>
      <c r="D80" s="32">
        <f t="shared" si="2"/>
        <v>33.979999999999997</v>
      </c>
      <c r="E80" s="37">
        <f t="shared" si="3"/>
        <v>40.775999999999996</v>
      </c>
      <c r="F80" s="32">
        <f>'Auxiliary Energy Estimation'!$E$25-D80</f>
        <v>21.020000000000003</v>
      </c>
      <c r="G80" s="32">
        <f>'Auxiliary Energy Estimation'!$E$25-E80</f>
        <v>14.224000000000004</v>
      </c>
      <c r="H80" s="26">
        <f>IF(D80&lt;='Auxiliary Energy Estimation'!$E$25, 1, 0)</f>
        <v>1</v>
      </c>
      <c r="I80" s="26">
        <f>IF(E80&lt;='Auxiliary Energy Estimation'!$E$25, 1, 0)</f>
        <v>1</v>
      </c>
    </row>
    <row r="81" spans="2:9" ht="15" x14ac:dyDescent="0.3">
      <c r="B81" s="33">
        <v>76.5</v>
      </c>
      <c r="C81" s="34">
        <v>1.1000000000000001</v>
      </c>
      <c r="D81" s="32">
        <f t="shared" si="2"/>
        <v>33.979999999999997</v>
      </c>
      <c r="E81" s="37">
        <f t="shared" si="3"/>
        <v>40.775999999999996</v>
      </c>
      <c r="F81" s="32">
        <f>'Auxiliary Energy Estimation'!$E$25-D81</f>
        <v>21.020000000000003</v>
      </c>
      <c r="G81" s="32">
        <f>'Auxiliary Energy Estimation'!$E$25-E81</f>
        <v>14.224000000000004</v>
      </c>
      <c r="H81" s="26">
        <f>IF(D81&lt;='Auxiliary Energy Estimation'!$E$25, 1, 0)</f>
        <v>1</v>
      </c>
      <c r="I81" s="26">
        <f>IF(E81&lt;='Auxiliary Energy Estimation'!$E$25, 1, 0)</f>
        <v>1</v>
      </c>
    </row>
    <row r="82" spans="2:9" ht="15" x14ac:dyDescent="0.3">
      <c r="B82" s="33">
        <v>77.5</v>
      </c>
      <c r="C82" s="34">
        <v>0.6</v>
      </c>
      <c r="D82" s="32">
        <f t="shared" si="2"/>
        <v>33.08</v>
      </c>
      <c r="E82" s="37">
        <f t="shared" si="3"/>
        <v>39.695999999999998</v>
      </c>
      <c r="F82" s="32">
        <f>'Auxiliary Energy Estimation'!$E$25-D82</f>
        <v>21.92</v>
      </c>
      <c r="G82" s="32">
        <f>'Auxiliary Energy Estimation'!$E$25-E82</f>
        <v>15.304000000000002</v>
      </c>
      <c r="H82" s="26">
        <f>IF(D82&lt;='Auxiliary Energy Estimation'!$E$25, 1, 0)</f>
        <v>1</v>
      </c>
      <c r="I82" s="26">
        <f>IF(E82&lt;='Auxiliary Energy Estimation'!$E$25, 1, 0)</f>
        <v>1</v>
      </c>
    </row>
    <row r="83" spans="2:9" ht="15" x14ac:dyDescent="0.3">
      <c r="B83" s="33">
        <v>78.5</v>
      </c>
      <c r="C83" s="34">
        <v>0.6</v>
      </c>
      <c r="D83" s="32">
        <f t="shared" si="2"/>
        <v>33.08</v>
      </c>
      <c r="E83" s="37">
        <f t="shared" si="3"/>
        <v>39.695999999999998</v>
      </c>
      <c r="F83" s="32">
        <f>'Auxiliary Energy Estimation'!$E$25-D83</f>
        <v>21.92</v>
      </c>
      <c r="G83" s="32">
        <f>'Auxiliary Energy Estimation'!$E$25-E83</f>
        <v>15.304000000000002</v>
      </c>
      <c r="H83" s="26">
        <f>IF(D83&lt;='Auxiliary Energy Estimation'!$E$25, 1, 0)</f>
        <v>1</v>
      </c>
      <c r="I83" s="26">
        <f>IF(E83&lt;='Auxiliary Energy Estimation'!$E$25, 1, 0)</f>
        <v>1</v>
      </c>
    </row>
    <row r="84" spans="2:9" ht="15" x14ac:dyDescent="0.3">
      <c r="B84" s="33">
        <v>79.5</v>
      </c>
      <c r="C84" s="34">
        <v>3.3</v>
      </c>
      <c r="D84" s="32">
        <f t="shared" si="2"/>
        <v>37.94</v>
      </c>
      <c r="E84" s="37">
        <f t="shared" si="3"/>
        <v>45.527999999999999</v>
      </c>
      <c r="F84" s="32">
        <f>'Auxiliary Energy Estimation'!$E$25-D84</f>
        <v>17.060000000000002</v>
      </c>
      <c r="G84" s="32">
        <f>'Auxiliary Energy Estimation'!$E$25-E84</f>
        <v>9.4720000000000013</v>
      </c>
      <c r="H84" s="26">
        <f>IF(D84&lt;='Auxiliary Energy Estimation'!$E$25, 1, 0)</f>
        <v>1</v>
      </c>
      <c r="I84" s="26">
        <f>IF(E84&lt;='Auxiliary Energy Estimation'!$E$25, 1, 0)</f>
        <v>1</v>
      </c>
    </row>
    <row r="85" spans="2:9" ht="15" x14ac:dyDescent="0.3">
      <c r="B85" s="33">
        <v>80.5</v>
      </c>
      <c r="C85" s="34">
        <v>0.6</v>
      </c>
      <c r="D85" s="32">
        <f t="shared" si="2"/>
        <v>33.08</v>
      </c>
      <c r="E85" s="37">
        <f t="shared" si="3"/>
        <v>39.695999999999998</v>
      </c>
      <c r="F85" s="32">
        <f>'Auxiliary Energy Estimation'!$E$25-D85</f>
        <v>21.92</v>
      </c>
      <c r="G85" s="32">
        <f>'Auxiliary Energy Estimation'!$E$25-E85</f>
        <v>15.304000000000002</v>
      </c>
      <c r="H85" s="26">
        <f>IF(D85&lt;='Auxiliary Energy Estimation'!$E$25, 1, 0)</f>
        <v>1</v>
      </c>
      <c r="I85" s="26">
        <f>IF(E85&lt;='Auxiliary Energy Estimation'!$E$25, 1, 0)</f>
        <v>1</v>
      </c>
    </row>
    <row r="86" spans="2:9" ht="15" x14ac:dyDescent="0.3">
      <c r="B86" s="33">
        <v>81.5</v>
      </c>
      <c r="C86" s="34">
        <v>0</v>
      </c>
      <c r="D86" s="32">
        <f t="shared" si="2"/>
        <v>32</v>
      </c>
      <c r="E86" s="37">
        <f t="shared" si="3"/>
        <v>38.4</v>
      </c>
      <c r="F86" s="32">
        <f>'Auxiliary Energy Estimation'!$E$25-D86</f>
        <v>23</v>
      </c>
      <c r="G86" s="32">
        <f>'Auxiliary Energy Estimation'!$E$25-E86</f>
        <v>16.600000000000001</v>
      </c>
      <c r="H86" s="26">
        <f>IF(D86&lt;='Auxiliary Energy Estimation'!$E$25, 1, 0)</f>
        <v>1</v>
      </c>
      <c r="I86" s="26">
        <f>IF(E86&lt;='Auxiliary Energy Estimation'!$E$25, 1, 0)</f>
        <v>1</v>
      </c>
    </row>
    <row r="87" spans="2:9" ht="15" x14ac:dyDescent="0.3">
      <c r="B87" s="33">
        <v>82.5</v>
      </c>
      <c r="C87" s="34">
        <v>0</v>
      </c>
      <c r="D87" s="32">
        <f t="shared" si="2"/>
        <v>32</v>
      </c>
      <c r="E87" s="37">
        <f t="shared" si="3"/>
        <v>38.4</v>
      </c>
      <c r="F87" s="32">
        <f>'Auxiliary Energy Estimation'!$E$25-D87</f>
        <v>23</v>
      </c>
      <c r="G87" s="32">
        <f>'Auxiliary Energy Estimation'!$E$25-E87</f>
        <v>16.600000000000001</v>
      </c>
      <c r="H87" s="26">
        <f>IF(D87&lt;='Auxiliary Energy Estimation'!$E$25, 1, 0)</f>
        <v>1</v>
      </c>
      <c r="I87" s="26">
        <f>IF(E87&lt;='Auxiliary Energy Estimation'!$E$25, 1, 0)</f>
        <v>1</v>
      </c>
    </row>
    <row r="88" spans="2:9" ht="15" x14ac:dyDescent="0.3">
      <c r="B88" s="33">
        <v>83.5</v>
      </c>
      <c r="C88" s="34">
        <v>0</v>
      </c>
      <c r="D88" s="32">
        <f t="shared" si="2"/>
        <v>32</v>
      </c>
      <c r="E88" s="37">
        <f t="shared" si="3"/>
        <v>38.4</v>
      </c>
      <c r="F88" s="32">
        <f>'Auxiliary Energy Estimation'!$E$25-D88</f>
        <v>23</v>
      </c>
      <c r="G88" s="32">
        <f>'Auxiliary Energy Estimation'!$E$25-E88</f>
        <v>16.600000000000001</v>
      </c>
      <c r="H88" s="26">
        <f>IF(D88&lt;='Auxiliary Energy Estimation'!$E$25, 1, 0)</f>
        <v>1</v>
      </c>
      <c r="I88" s="26">
        <f>IF(E88&lt;='Auxiliary Energy Estimation'!$E$25, 1, 0)</f>
        <v>1</v>
      </c>
    </row>
    <row r="89" spans="2:9" ht="15" x14ac:dyDescent="0.3">
      <c r="B89" s="33">
        <v>84.5</v>
      </c>
      <c r="C89" s="34">
        <v>0.6</v>
      </c>
      <c r="D89" s="32">
        <f t="shared" si="2"/>
        <v>33.08</v>
      </c>
      <c r="E89" s="37">
        <f t="shared" si="3"/>
        <v>39.695999999999998</v>
      </c>
      <c r="F89" s="32">
        <f>'Auxiliary Energy Estimation'!$E$25-D89</f>
        <v>21.92</v>
      </c>
      <c r="G89" s="32">
        <f>'Auxiliary Energy Estimation'!$E$25-E89</f>
        <v>15.304000000000002</v>
      </c>
      <c r="H89" s="26">
        <f>IF(D89&lt;='Auxiliary Energy Estimation'!$E$25, 1, 0)</f>
        <v>1</v>
      </c>
      <c r="I89" s="26">
        <f>IF(E89&lt;='Auxiliary Energy Estimation'!$E$25, 1, 0)</f>
        <v>1</v>
      </c>
    </row>
    <row r="90" spans="2:9" ht="15" x14ac:dyDescent="0.3">
      <c r="B90" s="33">
        <v>85.5</v>
      </c>
      <c r="C90" s="34">
        <v>0.6</v>
      </c>
      <c r="D90" s="32">
        <f t="shared" si="2"/>
        <v>33.08</v>
      </c>
      <c r="E90" s="37">
        <f t="shared" si="3"/>
        <v>39.695999999999998</v>
      </c>
      <c r="F90" s="32">
        <f>'Auxiliary Energy Estimation'!$E$25-D90</f>
        <v>21.92</v>
      </c>
      <c r="G90" s="32">
        <f>'Auxiliary Energy Estimation'!$E$25-E90</f>
        <v>15.304000000000002</v>
      </c>
      <c r="H90" s="26">
        <f>IF(D90&lt;='Auxiliary Energy Estimation'!$E$25, 1, 0)</f>
        <v>1</v>
      </c>
      <c r="I90" s="26">
        <f>IF(E90&lt;='Auxiliary Energy Estimation'!$E$25, 1, 0)</f>
        <v>1</v>
      </c>
    </row>
    <row r="91" spans="2:9" ht="15" x14ac:dyDescent="0.3">
      <c r="B91" s="33">
        <v>86.5</v>
      </c>
      <c r="C91" s="34">
        <v>0.6</v>
      </c>
      <c r="D91" s="32">
        <f t="shared" si="2"/>
        <v>33.08</v>
      </c>
      <c r="E91" s="37">
        <f t="shared" si="3"/>
        <v>39.695999999999998</v>
      </c>
      <c r="F91" s="32">
        <f>'Auxiliary Energy Estimation'!$E$25-D91</f>
        <v>21.92</v>
      </c>
      <c r="G91" s="32">
        <f>'Auxiliary Energy Estimation'!$E$25-E91</f>
        <v>15.304000000000002</v>
      </c>
      <c r="H91" s="26">
        <f>IF(D91&lt;='Auxiliary Energy Estimation'!$E$25, 1, 0)</f>
        <v>1</v>
      </c>
      <c r="I91" s="26">
        <f>IF(E91&lt;='Auxiliary Energy Estimation'!$E$25, 1, 0)</f>
        <v>1</v>
      </c>
    </row>
    <row r="92" spans="2:9" ht="15" x14ac:dyDescent="0.3">
      <c r="B92" s="33">
        <v>87.5</v>
      </c>
      <c r="C92" s="34">
        <v>0</v>
      </c>
      <c r="D92" s="32">
        <f t="shared" si="2"/>
        <v>32</v>
      </c>
      <c r="E92" s="37">
        <f t="shared" si="3"/>
        <v>38.4</v>
      </c>
      <c r="F92" s="32">
        <f>'Auxiliary Energy Estimation'!$E$25-D92</f>
        <v>23</v>
      </c>
      <c r="G92" s="32">
        <f>'Auxiliary Energy Estimation'!$E$25-E92</f>
        <v>16.600000000000001</v>
      </c>
      <c r="H92" s="26">
        <f>IF(D92&lt;='Auxiliary Energy Estimation'!$E$25, 1, 0)</f>
        <v>1</v>
      </c>
      <c r="I92" s="26">
        <f>IF(E92&lt;='Auxiliary Energy Estimation'!$E$25, 1, 0)</f>
        <v>1</v>
      </c>
    </row>
    <row r="93" spans="2:9" ht="15" x14ac:dyDescent="0.3">
      <c r="B93" s="33">
        <v>88.5</v>
      </c>
      <c r="C93" s="34">
        <v>-1.1000000000000001</v>
      </c>
      <c r="D93" s="32">
        <f t="shared" si="2"/>
        <v>30.02</v>
      </c>
      <c r="E93" s="37">
        <f t="shared" si="3"/>
        <v>36.024000000000001</v>
      </c>
      <c r="F93" s="32">
        <f>'Auxiliary Energy Estimation'!$E$25-D93</f>
        <v>24.98</v>
      </c>
      <c r="G93" s="32">
        <f>'Auxiliary Energy Estimation'!$E$25-E93</f>
        <v>18.975999999999999</v>
      </c>
      <c r="H93" s="26">
        <f>IF(D93&lt;='Auxiliary Energy Estimation'!$E$25, 1, 0)</f>
        <v>1</v>
      </c>
      <c r="I93" s="26">
        <f>IF(E93&lt;='Auxiliary Energy Estimation'!$E$25, 1, 0)</f>
        <v>1</v>
      </c>
    </row>
    <row r="94" spans="2:9" ht="15" x14ac:dyDescent="0.3">
      <c r="B94" s="33">
        <v>89.5</v>
      </c>
      <c r="C94" s="34">
        <v>-2.2000000000000002</v>
      </c>
      <c r="D94" s="32">
        <f t="shared" si="2"/>
        <v>28.04</v>
      </c>
      <c r="E94" s="37">
        <f t="shared" si="3"/>
        <v>33.647999999999996</v>
      </c>
      <c r="F94" s="32">
        <f>'Auxiliary Energy Estimation'!$E$25-D94</f>
        <v>26.96</v>
      </c>
      <c r="G94" s="32">
        <f>'Auxiliary Energy Estimation'!$E$25-E94</f>
        <v>21.352000000000004</v>
      </c>
      <c r="H94" s="26">
        <f>IF(D94&lt;='Auxiliary Energy Estimation'!$E$25, 1, 0)</f>
        <v>1</v>
      </c>
      <c r="I94" s="26">
        <f>IF(E94&lt;='Auxiliary Energy Estimation'!$E$25, 1, 0)</f>
        <v>1</v>
      </c>
    </row>
    <row r="95" spans="2:9" ht="15" x14ac:dyDescent="0.3">
      <c r="B95" s="33">
        <v>90.5</v>
      </c>
      <c r="C95" s="34">
        <v>-3.3</v>
      </c>
      <c r="D95" s="32">
        <f t="shared" si="2"/>
        <v>26.060000000000002</v>
      </c>
      <c r="E95" s="37">
        <f t="shared" si="3"/>
        <v>31.272000000000002</v>
      </c>
      <c r="F95" s="32">
        <f>'Auxiliary Energy Estimation'!$E$25-D95</f>
        <v>28.939999999999998</v>
      </c>
      <c r="G95" s="32">
        <f>'Auxiliary Energy Estimation'!$E$25-E95</f>
        <v>23.727999999999998</v>
      </c>
      <c r="H95" s="26">
        <f>IF(D95&lt;='Auxiliary Energy Estimation'!$E$25, 1, 0)</f>
        <v>1</v>
      </c>
      <c r="I95" s="26">
        <f>IF(E95&lt;='Auxiliary Energy Estimation'!$E$25, 1, 0)</f>
        <v>1</v>
      </c>
    </row>
    <row r="96" spans="2:9" ht="15" x14ac:dyDescent="0.3">
      <c r="B96" s="33">
        <v>91.5</v>
      </c>
      <c r="C96" s="34">
        <v>-3.9</v>
      </c>
      <c r="D96" s="32">
        <f t="shared" si="2"/>
        <v>24.98</v>
      </c>
      <c r="E96" s="37">
        <f t="shared" si="3"/>
        <v>29.975999999999999</v>
      </c>
      <c r="F96" s="32">
        <f>'Auxiliary Energy Estimation'!$E$25-D96</f>
        <v>30.02</v>
      </c>
      <c r="G96" s="32">
        <f>'Auxiliary Energy Estimation'!$E$25-E96</f>
        <v>25.024000000000001</v>
      </c>
      <c r="H96" s="26">
        <f>IF(D96&lt;='Auxiliary Energy Estimation'!$E$25, 1, 0)</f>
        <v>1</v>
      </c>
      <c r="I96" s="26">
        <f>IF(E96&lt;='Auxiliary Energy Estimation'!$E$25, 1, 0)</f>
        <v>1</v>
      </c>
    </row>
    <row r="97" spans="2:9" ht="15" x14ac:dyDescent="0.3">
      <c r="B97" s="33">
        <v>92.5</v>
      </c>
      <c r="C97" s="34">
        <v>-5</v>
      </c>
      <c r="D97" s="32">
        <f t="shared" si="2"/>
        <v>23</v>
      </c>
      <c r="E97" s="37">
        <f t="shared" si="3"/>
        <v>27.599999999999998</v>
      </c>
      <c r="F97" s="32">
        <f>'Auxiliary Energy Estimation'!$E$25-D97</f>
        <v>32</v>
      </c>
      <c r="G97" s="32">
        <f>'Auxiliary Energy Estimation'!$E$25-E97</f>
        <v>27.400000000000002</v>
      </c>
      <c r="H97" s="26">
        <f>IF(D97&lt;='Auxiliary Energy Estimation'!$E$25, 1, 0)</f>
        <v>1</v>
      </c>
      <c r="I97" s="26">
        <f>IF(E97&lt;='Auxiliary Energy Estimation'!$E$25, 1, 0)</f>
        <v>1</v>
      </c>
    </row>
    <row r="98" spans="2:9" ht="15" x14ac:dyDescent="0.3">
      <c r="B98" s="33">
        <v>93.5</v>
      </c>
      <c r="C98" s="34">
        <v>-5.6</v>
      </c>
      <c r="D98" s="32">
        <f t="shared" si="2"/>
        <v>21.92</v>
      </c>
      <c r="E98" s="37">
        <f t="shared" si="3"/>
        <v>26.304000000000002</v>
      </c>
      <c r="F98" s="32">
        <f>'Auxiliary Energy Estimation'!$E$25-D98</f>
        <v>33.08</v>
      </c>
      <c r="G98" s="32">
        <f>'Auxiliary Energy Estimation'!$E$25-E98</f>
        <v>28.695999999999998</v>
      </c>
      <c r="H98" s="26">
        <f>IF(D98&lt;='Auxiliary Energy Estimation'!$E$25, 1, 0)</f>
        <v>1</v>
      </c>
      <c r="I98" s="26">
        <f>IF(E98&lt;='Auxiliary Energy Estimation'!$E$25, 1, 0)</f>
        <v>1</v>
      </c>
    </row>
    <row r="99" spans="2:9" ht="15" x14ac:dyDescent="0.3">
      <c r="B99" s="33">
        <v>94.5</v>
      </c>
      <c r="C99" s="34">
        <v>-6.1</v>
      </c>
      <c r="D99" s="32">
        <f t="shared" si="2"/>
        <v>21.02</v>
      </c>
      <c r="E99" s="37">
        <f t="shared" si="3"/>
        <v>25.224</v>
      </c>
      <c r="F99" s="32">
        <f>'Auxiliary Energy Estimation'!$E$25-D99</f>
        <v>33.980000000000004</v>
      </c>
      <c r="G99" s="32">
        <f>'Auxiliary Energy Estimation'!$E$25-E99</f>
        <v>29.776</v>
      </c>
      <c r="H99" s="26">
        <f>IF(D99&lt;='Auxiliary Energy Estimation'!$E$25, 1, 0)</f>
        <v>1</v>
      </c>
      <c r="I99" s="26">
        <f>IF(E99&lt;='Auxiliary Energy Estimation'!$E$25, 1, 0)</f>
        <v>1</v>
      </c>
    </row>
    <row r="100" spans="2:9" ht="15" x14ac:dyDescent="0.3">
      <c r="B100" s="33">
        <v>95.5</v>
      </c>
      <c r="C100" s="34">
        <v>-7.2</v>
      </c>
      <c r="D100" s="32">
        <f t="shared" si="2"/>
        <v>19.04</v>
      </c>
      <c r="E100" s="37">
        <f t="shared" si="3"/>
        <v>22.847999999999999</v>
      </c>
      <c r="F100" s="32">
        <f>'Auxiliary Energy Estimation'!$E$25-D100</f>
        <v>35.96</v>
      </c>
      <c r="G100" s="32">
        <f>'Auxiliary Energy Estimation'!$E$25-E100</f>
        <v>32.152000000000001</v>
      </c>
      <c r="H100" s="26">
        <f>IF(D100&lt;='Auxiliary Energy Estimation'!$E$25, 1, 0)</f>
        <v>1</v>
      </c>
      <c r="I100" s="26">
        <f>IF(E100&lt;='Auxiliary Energy Estimation'!$E$25, 1, 0)</f>
        <v>1</v>
      </c>
    </row>
    <row r="101" spans="2:9" ht="15" x14ac:dyDescent="0.3">
      <c r="B101" s="33">
        <v>96.5</v>
      </c>
      <c r="C101" s="34">
        <v>-7.8</v>
      </c>
      <c r="D101" s="32">
        <f t="shared" si="2"/>
        <v>17.96</v>
      </c>
      <c r="E101" s="37">
        <f t="shared" si="3"/>
        <v>21.552</v>
      </c>
      <c r="F101" s="32">
        <f>'Auxiliary Energy Estimation'!$E$25-D101</f>
        <v>37.04</v>
      </c>
      <c r="G101" s="32">
        <f>'Auxiliary Energy Estimation'!$E$25-E101</f>
        <v>33.448</v>
      </c>
      <c r="H101" s="26">
        <f>IF(D101&lt;='Auxiliary Energy Estimation'!$E$25, 1, 0)</f>
        <v>1</v>
      </c>
      <c r="I101" s="26">
        <f>IF(E101&lt;='Auxiliary Energy Estimation'!$E$25, 1, 0)</f>
        <v>1</v>
      </c>
    </row>
    <row r="102" spans="2:9" ht="15" x14ac:dyDescent="0.3">
      <c r="B102" s="33">
        <v>97.5</v>
      </c>
      <c r="C102" s="34">
        <v>-8.3000000000000007</v>
      </c>
      <c r="D102" s="32">
        <f t="shared" si="2"/>
        <v>17.059999999999999</v>
      </c>
      <c r="E102" s="37">
        <f t="shared" si="3"/>
        <v>20.471999999999998</v>
      </c>
      <c r="F102" s="32">
        <f>'Auxiliary Energy Estimation'!$E$25-D102</f>
        <v>37.94</v>
      </c>
      <c r="G102" s="32">
        <f>'Auxiliary Energy Estimation'!$E$25-E102</f>
        <v>34.528000000000006</v>
      </c>
      <c r="H102" s="26">
        <f>IF(D102&lt;='Auxiliary Energy Estimation'!$E$25, 1, 0)</f>
        <v>1</v>
      </c>
      <c r="I102" s="26">
        <f>IF(E102&lt;='Auxiliary Energy Estimation'!$E$25, 1, 0)</f>
        <v>1</v>
      </c>
    </row>
    <row r="103" spans="2:9" ht="15" x14ac:dyDescent="0.3">
      <c r="B103" s="33">
        <v>98.5</v>
      </c>
      <c r="C103" s="34">
        <v>-8.9</v>
      </c>
      <c r="D103" s="32">
        <f t="shared" si="2"/>
        <v>15.98</v>
      </c>
      <c r="E103" s="37">
        <f t="shared" si="3"/>
        <v>19.175999999999998</v>
      </c>
      <c r="F103" s="32">
        <f>'Auxiliary Energy Estimation'!$E$25-D103</f>
        <v>39.019999999999996</v>
      </c>
      <c r="G103" s="32">
        <f>'Auxiliary Energy Estimation'!$E$25-E103</f>
        <v>35.823999999999998</v>
      </c>
      <c r="H103" s="26">
        <f>IF(D103&lt;='Auxiliary Energy Estimation'!$E$25, 1, 0)</f>
        <v>1</v>
      </c>
      <c r="I103" s="26">
        <f>IF(E103&lt;='Auxiliary Energy Estimation'!$E$25, 1, 0)</f>
        <v>1</v>
      </c>
    </row>
    <row r="104" spans="2:9" ht="15" x14ac:dyDescent="0.3">
      <c r="B104" s="33">
        <v>99.5</v>
      </c>
      <c r="C104" s="34">
        <v>-9.4</v>
      </c>
      <c r="D104" s="32">
        <f t="shared" si="2"/>
        <v>15.079999999999998</v>
      </c>
      <c r="E104" s="37">
        <f t="shared" si="3"/>
        <v>18.095999999999997</v>
      </c>
      <c r="F104" s="32">
        <f>'Auxiliary Energy Estimation'!$E$25-D104</f>
        <v>39.92</v>
      </c>
      <c r="G104" s="32">
        <f>'Auxiliary Energy Estimation'!$E$25-E104</f>
        <v>36.904000000000003</v>
      </c>
      <c r="H104" s="26">
        <f>IF(D104&lt;='Auxiliary Energy Estimation'!$E$25, 1, 0)</f>
        <v>1</v>
      </c>
      <c r="I104" s="26">
        <f>IF(E104&lt;='Auxiliary Energy Estimation'!$E$25, 1, 0)</f>
        <v>1</v>
      </c>
    </row>
    <row r="105" spans="2:9" ht="15" x14ac:dyDescent="0.3">
      <c r="B105" s="33">
        <v>100.5</v>
      </c>
      <c r="C105" s="34">
        <v>-9.4</v>
      </c>
      <c r="D105" s="32">
        <f t="shared" si="2"/>
        <v>15.079999999999998</v>
      </c>
      <c r="E105" s="37">
        <f t="shared" si="3"/>
        <v>18.095999999999997</v>
      </c>
      <c r="F105" s="32">
        <f>'Auxiliary Energy Estimation'!$E$25-D105</f>
        <v>39.92</v>
      </c>
      <c r="G105" s="32">
        <f>'Auxiliary Energy Estimation'!$E$25-E105</f>
        <v>36.904000000000003</v>
      </c>
      <c r="H105" s="26">
        <f>IF(D105&lt;='Auxiliary Energy Estimation'!$E$25, 1, 0)</f>
        <v>1</v>
      </c>
      <c r="I105" s="26">
        <f>IF(E105&lt;='Auxiliary Energy Estimation'!$E$25, 1, 0)</f>
        <v>1</v>
      </c>
    </row>
    <row r="106" spans="2:9" ht="15" x14ac:dyDescent="0.3">
      <c r="B106" s="33">
        <v>101.5</v>
      </c>
      <c r="C106" s="34">
        <v>-10</v>
      </c>
      <c r="D106" s="32">
        <f t="shared" si="2"/>
        <v>14</v>
      </c>
      <c r="E106" s="37">
        <f t="shared" si="3"/>
        <v>16.8</v>
      </c>
      <c r="F106" s="32">
        <f>'Auxiliary Energy Estimation'!$E$25-D106</f>
        <v>41</v>
      </c>
      <c r="G106" s="32">
        <f>'Auxiliary Energy Estimation'!$E$25-E106</f>
        <v>38.200000000000003</v>
      </c>
      <c r="H106" s="26">
        <f>IF(D106&lt;='Auxiliary Energy Estimation'!$E$25, 1, 0)</f>
        <v>1</v>
      </c>
      <c r="I106" s="26">
        <f>IF(E106&lt;='Auxiliary Energy Estimation'!$E$25, 1, 0)</f>
        <v>1</v>
      </c>
    </row>
    <row r="107" spans="2:9" ht="15" x14ac:dyDescent="0.3">
      <c r="B107" s="33">
        <v>102.5</v>
      </c>
      <c r="C107" s="34">
        <v>-10</v>
      </c>
      <c r="D107" s="32">
        <f t="shared" si="2"/>
        <v>14</v>
      </c>
      <c r="E107" s="37">
        <f t="shared" si="3"/>
        <v>16.8</v>
      </c>
      <c r="F107" s="32">
        <f>'Auxiliary Energy Estimation'!$E$25-D107</f>
        <v>41</v>
      </c>
      <c r="G107" s="32">
        <f>'Auxiliary Energy Estimation'!$E$25-E107</f>
        <v>38.200000000000003</v>
      </c>
      <c r="H107" s="26">
        <f>IF(D107&lt;='Auxiliary Energy Estimation'!$E$25, 1, 0)</f>
        <v>1</v>
      </c>
      <c r="I107" s="26">
        <f>IF(E107&lt;='Auxiliary Energy Estimation'!$E$25, 1, 0)</f>
        <v>1</v>
      </c>
    </row>
    <row r="108" spans="2:9" ht="15" x14ac:dyDescent="0.3">
      <c r="B108" s="33">
        <v>103.5</v>
      </c>
      <c r="C108" s="34">
        <v>-10</v>
      </c>
      <c r="D108" s="32">
        <f t="shared" si="2"/>
        <v>14</v>
      </c>
      <c r="E108" s="37">
        <f t="shared" si="3"/>
        <v>16.8</v>
      </c>
      <c r="F108" s="32">
        <f>'Auxiliary Energy Estimation'!$E$25-D108</f>
        <v>41</v>
      </c>
      <c r="G108" s="32">
        <f>'Auxiliary Energy Estimation'!$E$25-E108</f>
        <v>38.200000000000003</v>
      </c>
      <c r="H108" s="26">
        <f>IF(D108&lt;='Auxiliary Energy Estimation'!$E$25, 1, 0)</f>
        <v>1</v>
      </c>
      <c r="I108" s="26">
        <f>IF(E108&lt;='Auxiliary Energy Estimation'!$E$25, 1, 0)</f>
        <v>1</v>
      </c>
    </row>
    <row r="109" spans="2:9" ht="15" x14ac:dyDescent="0.3">
      <c r="B109" s="33">
        <v>104.5</v>
      </c>
      <c r="C109" s="34">
        <v>-10</v>
      </c>
      <c r="D109" s="32">
        <f t="shared" si="2"/>
        <v>14</v>
      </c>
      <c r="E109" s="37">
        <f t="shared" si="3"/>
        <v>16.8</v>
      </c>
      <c r="F109" s="32">
        <f>'Auxiliary Energy Estimation'!$E$25-D109</f>
        <v>41</v>
      </c>
      <c r="G109" s="32">
        <f>'Auxiliary Energy Estimation'!$E$25-E109</f>
        <v>38.200000000000003</v>
      </c>
      <c r="H109" s="26">
        <f>IF(D109&lt;='Auxiliary Energy Estimation'!$E$25, 1, 0)</f>
        <v>1</v>
      </c>
      <c r="I109" s="26">
        <f>IF(E109&lt;='Auxiliary Energy Estimation'!$E$25, 1, 0)</f>
        <v>1</v>
      </c>
    </row>
    <row r="110" spans="2:9" ht="15" x14ac:dyDescent="0.3">
      <c r="B110" s="33">
        <v>105.5</v>
      </c>
      <c r="C110" s="34">
        <v>-9.4</v>
      </c>
      <c r="D110" s="32">
        <f t="shared" si="2"/>
        <v>15.079999999999998</v>
      </c>
      <c r="E110" s="37">
        <f t="shared" si="3"/>
        <v>18.095999999999997</v>
      </c>
      <c r="F110" s="32">
        <f>'Auxiliary Energy Estimation'!$E$25-D110</f>
        <v>39.92</v>
      </c>
      <c r="G110" s="32">
        <f>'Auxiliary Energy Estimation'!$E$25-E110</f>
        <v>36.904000000000003</v>
      </c>
      <c r="H110" s="26">
        <f>IF(D110&lt;='Auxiliary Energy Estimation'!$E$25, 1, 0)</f>
        <v>1</v>
      </c>
      <c r="I110" s="26">
        <f>IF(E110&lt;='Auxiliary Energy Estimation'!$E$25, 1, 0)</f>
        <v>1</v>
      </c>
    </row>
    <row r="111" spans="2:9" ht="15" x14ac:dyDescent="0.3">
      <c r="B111" s="33">
        <v>106.5</v>
      </c>
      <c r="C111" s="34">
        <v>-8.3000000000000007</v>
      </c>
      <c r="D111" s="32">
        <f t="shared" si="2"/>
        <v>17.059999999999999</v>
      </c>
      <c r="E111" s="37">
        <f t="shared" si="3"/>
        <v>20.471999999999998</v>
      </c>
      <c r="F111" s="32">
        <f>'Auxiliary Energy Estimation'!$E$25-D111</f>
        <v>37.94</v>
      </c>
      <c r="G111" s="32">
        <f>'Auxiliary Energy Estimation'!$E$25-E111</f>
        <v>34.528000000000006</v>
      </c>
      <c r="H111" s="26">
        <f>IF(D111&lt;='Auxiliary Energy Estimation'!$E$25, 1, 0)</f>
        <v>1</v>
      </c>
      <c r="I111" s="26">
        <f>IF(E111&lt;='Auxiliary Energy Estimation'!$E$25, 1, 0)</f>
        <v>1</v>
      </c>
    </row>
    <row r="112" spans="2:9" ht="15" x14ac:dyDescent="0.3">
      <c r="B112" s="33">
        <v>107.5</v>
      </c>
      <c r="C112" s="34">
        <v>-7.2</v>
      </c>
      <c r="D112" s="32">
        <f t="shared" si="2"/>
        <v>19.04</v>
      </c>
      <c r="E112" s="37">
        <f t="shared" si="3"/>
        <v>22.847999999999999</v>
      </c>
      <c r="F112" s="32">
        <f>'Auxiliary Energy Estimation'!$E$25-D112</f>
        <v>35.96</v>
      </c>
      <c r="G112" s="32">
        <f>'Auxiliary Energy Estimation'!$E$25-E112</f>
        <v>32.152000000000001</v>
      </c>
      <c r="H112" s="26">
        <f>IF(D112&lt;='Auxiliary Energy Estimation'!$E$25, 1, 0)</f>
        <v>1</v>
      </c>
      <c r="I112" s="26">
        <f>IF(E112&lt;='Auxiliary Energy Estimation'!$E$25, 1, 0)</f>
        <v>1</v>
      </c>
    </row>
    <row r="113" spans="2:9" ht="15" x14ac:dyDescent="0.3">
      <c r="B113" s="33">
        <v>108.5</v>
      </c>
      <c r="C113" s="34">
        <v>-6.7</v>
      </c>
      <c r="D113" s="32">
        <f t="shared" si="2"/>
        <v>19.939999999999998</v>
      </c>
      <c r="E113" s="37">
        <f t="shared" si="3"/>
        <v>23.927999999999997</v>
      </c>
      <c r="F113" s="32">
        <f>'Auxiliary Energy Estimation'!$E$25-D113</f>
        <v>35.06</v>
      </c>
      <c r="G113" s="32">
        <f>'Auxiliary Energy Estimation'!$E$25-E113</f>
        <v>31.072000000000003</v>
      </c>
      <c r="H113" s="26">
        <f>IF(D113&lt;='Auxiliary Energy Estimation'!$E$25, 1, 0)</f>
        <v>1</v>
      </c>
      <c r="I113" s="26">
        <f>IF(E113&lt;='Auxiliary Energy Estimation'!$E$25, 1, 0)</f>
        <v>1</v>
      </c>
    </row>
    <row r="114" spans="2:9" ht="15" x14ac:dyDescent="0.3">
      <c r="B114" s="33">
        <v>109.5</v>
      </c>
      <c r="C114" s="34">
        <v>-5.6</v>
      </c>
      <c r="D114" s="32">
        <f t="shared" si="2"/>
        <v>21.92</v>
      </c>
      <c r="E114" s="37">
        <f t="shared" si="3"/>
        <v>26.304000000000002</v>
      </c>
      <c r="F114" s="32">
        <f>'Auxiliary Energy Estimation'!$E$25-D114</f>
        <v>33.08</v>
      </c>
      <c r="G114" s="32">
        <f>'Auxiliary Energy Estimation'!$E$25-E114</f>
        <v>28.695999999999998</v>
      </c>
      <c r="H114" s="26">
        <f>IF(D114&lt;='Auxiliary Energy Estimation'!$E$25, 1, 0)</f>
        <v>1</v>
      </c>
      <c r="I114" s="26">
        <f>IF(E114&lt;='Auxiliary Energy Estimation'!$E$25, 1, 0)</f>
        <v>1</v>
      </c>
    </row>
    <row r="115" spans="2:9" ht="15" x14ac:dyDescent="0.3">
      <c r="B115" s="33">
        <v>110.5</v>
      </c>
      <c r="C115" s="34">
        <v>-5</v>
      </c>
      <c r="D115" s="32">
        <f t="shared" si="2"/>
        <v>23</v>
      </c>
      <c r="E115" s="37">
        <f t="shared" si="3"/>
        <v>27.599999999999998</v>
      </c>
      <c r="F115" s="32">
        <f>'Auxiliary Energy Estimation'!$E$25-D115</f>
        <v>32</v>
      </c>
      <c r="G115" s="32">
        <f>'Auxiliary Energy Estimation'!$E$25-E115</f>
        <v>27.400000000000002</v>
      </c>
      <c r="H115" s="26">
        <f>IF(D115&lt;='Auxiliary Energy Estimation'!$E$25, 1, 0)</f>
        <v>1</v>
      </c>
      <c r="I115" s="26">
        <f>IF(E115&lt;='Auxiliary Energy Estimation'!$E$25, 1, 0)</f>
        <v>1</v>
      </c>
    </row>
    <row r="116" spans="2:9" ht="15" x14ac:dyDescent="0.3">
      <c r="B116" s="33">
        <v>111.5</v>
      </c>
      <c r="C116" s="34">
        <v>-5.6</v>
      </c>
      <c r="D116" s="32">
        <f t="shared" si="2"/>
        <v>21.92</v>
      </c>
      <c r="E116" s="37">
        <f t="shared" si="3"/>
        <v>26.304000000000002</v>
      </c>
      <c r="F116" s="32">
        <f>'Auxiliary Energy Estimation'!$E$25-D116</f>
        <v>33.08</v>
      </c>
      <c r="G116" s="32">
        <f>'Auxiliary Energy Estimation'!$E$25-E116</f>
        <v>28.695999999999998</v>
      </c>
      <c r="H116" s="26">
        <f>IF(D116&lt;='Auxiliary Energy Estimation'!$E$25, 1, 0)</f>
        <v>1</v>
      </c>
      <c r="I116" s="26">
        <f>IF(E116&lt;='Auxiliary Energy Estimation'!$E$25, 1, 0)</f>
        <v>1</v>
      </c>
    </row>
    <row r="117" spans="2:9" ht="15" x14ac:dyDescent="0.3">
      <c r="B117" s="33">
        <v>112.5</v>
      </c>
      <c r="C117" s="34">
        <v>-6.7</v>
      </c>
      <c r="D117" s="32">
        <f t="shared" si="2"/>
        <v>19.939999999999998</v>
      </c>
      <c r="E117" s="37">
        <f t="shared" si="3"/>
        <v>23.927999999999997</v>
      </c>
      <c r="F117" s="32">
        <f>'Auxiliary Energy Estimation'!$E$25-D117</f>
        <v>35.06</v>
      </c>
      <c r="G117" s="32">
        <f>'Auxiliary Energy Estimation'!$E$25-E117</f>
        <v>31.072000000000003</v>
      </c>
      <c r="H117" s="26">
        <f>IF(D117&lt;='Auxiliary Energy Estimation'!$E$25, 1, 0)</f>
        <v>1</v>
      </c>
      <c r="I117" s="26">
        <f>IF(E117&lt;='Auxiliary Energy Estimation'!$E$25, 1, 0)</f>
        <v>1</v>
      </c>
    </row>
    <row r="118" spans="2:9" ht="15" x14ac:dyDescent="0.3">
      <c r="B118" s="33">
        <v>113.5</v>
      </c>
      <c r="C118" s="34">
        <v>-7.2</v>
      </c>
      <c r="D118" s="32">
        <f t="shared" si="2"/>
        <v>19.04</v>
      </c>
      <c r="E118" s="37">
        <f t="shared" si="3"/>
        <v>22.847999999999999</v>
      </c>
      <c r="F118" s="32">
        <f>'Auxiliary Energy Estimation'!$E$25-D118</f>
        <v>35.96</v>
      </c>
      <c r="G118" s="32">
        <f>'Auxiliary Energy Estimation'!$E$25-E118</f>
        <v>32.152000000000001</v>
      </c>
      <c r="H118" s="26">
        <f>IF(D118&lt;='Auxiliary Energy Estimation'!$E$25, 1, 0)</f>
        <v>1</v>
      </c>
      <c r="I118" s="26">
        <f>IF(E118&lt;='Auxiliary Energy Estimation'!$E$25, 1, 0)</f>
        <v>1</v>
      </c>
    </row>
    <row r="119" spans="2:9" ht="15" x14ac:dyDescent="0.3">
      <c r="B119" s="33">
        <v>114.5</v>
      </c>
      <c r="C119" s="34">
        <v>-7.8</v>
      </c>
      <c r="D119" s="32">
        <f t="shared" si="2"/>
        <v>17.96</v>
      </c>
      <c r="E119" s="37">
        <f t="shared" si="3"/>
        <v>21.552</v>
      </c>
      <c r="F119" s="32">
        <f>'Auxiliary Energy Estimation'!$E$25-D119</f>
        <v>37.04</v>
      </c>
      <c r="G119" s="32">
        <f>'Auxiliary Energy Estimation'!$E$25-E119</f>
        <v>33.448</v>
      </c>
      <c r="H119" s="26">
        <f>IF(D119&lt;='Auxiliary Energy Estimation'!$E$25, 1, 0)</f>
        <v>1</v>
      </c>
      <c r="I119" s="26">
        <f>IF(E119&lt;='Auxiliary Energy Estimation'!$E$25, 1, 0)</f>
        <v>1</v>
      </c>
    </row>
    <row r="120" spans="2:9" ht="15" x14ac:dyDescent="0.3">
      <c r="B120" s="33">
        <v>115.5</v>
      </c>
      <c r="C120" s="34">
        <v>-8.3000000000000007</v>
      </c>
      <c r="D120" s="32">
        <f t="shared" si="2"/>
        <v>17.059999999999999</v>
      </c>
      <c r="E120" s="37">
        <f t="shared" si="3"/>
        <v>20.471999999999998</v>
      </c>
      <c r="F120" s="32">
        <f>'Auxiliary Energy Estimation'!$E$25-D120</f>
        <v>37.94</v>
      </c>
      <c r="G120" s="32">
        <f>'Auxiliary Energy Estimation'!$E$25-E120</f>
        <v>34.528000000000006</v>
      </c>
      <c r="H120" s="26">
        <f>IF(D120&lt;='Auxiliary Energy Estimation'!$E$25, 1, 0)</f>
        <v>1</v>
      </c>
      <c r="I120" s="26">
        <f>IF(E120&lt;='Auxiliary Energy Estimation'!$E$25, 1, 0)</f>
        <v>1</v>
      </c>
    </row>
    <row r="121" spans="2:9" ht="15" x14ac:dyDescent="0.3">
      <c r="B121" s="33">
        <v>116.5</v>
      </c>
      <c r="C121" s="34">
        <v>-8.9</v>
      </c>
      <c r="D121" s="32">
        <f t="shared" si="2"/>
        <v>15.98</v>
      </c>
      <c r="E121" s="37">
        <f t="shared" si="3"/>
        <v>19.175999999999998</v>
      </c>
      <c r="F121" s="32">
        <f>'Auxiliary Energy Estimation'!$E$25-D121</f>
        <v>39.019999999999996</v>
      </c>
      <c r="G121" s="32">
        <f>'Auxiliary Energy Estimation'!$E$25-E121</f>
        <v>35.823999999999998</v>
      </c>
      <c r="H121" s="26">
        <f>IF(D121&lt;='Auxiliary Energy Estimation'!$E$25, 1, 0)</f>
        <v>1</v>
      </c>
      <c r="I121" s="26">
        <f>IF(E121&lt;='Auxiliary Energy Estimation'!$E$25, 1, 0)</f>
        <v>1</v>
      </c>
    </row>
    <row r="122" spans="2:9" ht="15" x14ac:dyDescent="0.3">
      <c r="B122" s="33">
        <v>117.5</v>
      </c>
      <c r="C122" s="34">
        <v>-8.9</v>
      </c>
      <c r="D122" s="32">
        <f t="shared" si="2"/>
        <v>15.98</v>
      </c>
      <c r="E122" s="37">
        <f t="shared" si="3"/>
        <v>19.175999999999998</v>
      </c>
      <c r="F122" s="32">
        <f>'Auxiliary Energy Estimation'!$E$25-D122</f>
        <v>39.019999999999996</v>
      </c>
      <c r="G122" s="32">
        <f>'Auxiliary Energy Estimation'!$E$25-E122</f>
        <v>35.823999999999998</v>
      </c>
      <c r="H122" s="26">
        <f>IF(D122&lt;='Auxiliary Energy Estimation'!$E$25, 1, 0)</f>
        <v>1</v>
      </c>
      <c r="I122" s="26">
        <f>IF(E122&lt;='Auxiliary Energy Estimation'!$E$25, 1, 0)</f>
        <v>1</v>
      </c>
    </row>
    <row r="123" spans="2:9" ht="15" x14ac:dyDescent="0.3">
      <c r="B123" s="33">
        <v>118.5</v>
      </c>
      <c r="C123" s="34">
        <v>-9.4</v>
      </c>
      <c r="D123" s="32">
        <f t="shared" si="2"/>
        <v>15.079999999999998</v>
      </c>
      <c r="E123" s="37">
        <f t="shared" si="3"/>
        <v>18.095999999999997</v>
      </c>
      <c r="F123" s="32">
        <f>'Auxiliary Energy Estimation'!$E$25-D123</f>
        <v>39.92</v>
      </c>
      <c r="G123" s="32">
        <f>'Auxiliary Energy Estimation'!$E$25-E123</f>
        <v>36.904000000000003</v>
      </c>
      <c r="H123" s="26">
        <f>IF(D123&lt;='Auxiliary Energy Estimation'!$E$25, 1, 0)</f>
        <v>1</v>
      </c>
      <c r="I123" s="26">
        <f>IF(E123&lt;='Auxiliary Energy Estimation'!$E$25, 1, 0)</f>
        <v>1</v>
      </c>
    </row>
    <row r="124" spans="2:9" ht="15" x14ac:dyDescent="0.3">
      <c r="B124" s="33">
        <v>119.5</v>
      </c>
      <c r="C124" s="34">
        <v>-10</v>
      </c>
      <c r="D124" s="32">
        <f t="shared" si="2"/>
        <v>14</v>
      </c>
      <c r="E124" s="37">
        <f t="shared" si="3"/>
        <v>16.8</v>
      </c>
      <c r="F124" s="32">
        <f>'Auxiliary Energy Estimation'!$E$25-D124</f>
        <v>41</v>
      </c>
      <c r="G124" s="32">
        <f>'Auxiliary Energy Estimation'!$E$25-E124</f>
        <v>38.200000000000003</v>
      </c>
      <c r="H124" s="26">
        <f>IF(D124&lt;='Auxiliary Energy Estimation'!$E$25, 1, 0)</f>
        <v>1</v>
      </c>
      <c r="I124" s="26">
        <f>IF(E124&lt;='Auxiliary Energy Estimation'!$E$25, 1, 0)</f>
        <v>1</v>
      </c>
    </row>
    <row r="125" spans="2:9" ht="15" x14ac:dyDescent="0.3">
      <c r="B125" s="33">
        <v>120.5</v>
      </c>
      <c r="C125" s="34">
        <v>-10.6</v>
      </c>
      <c r="D125" s="32">
        <f t="shared" si="2"/>
        <v>12.920000000000002</v>
      </c>
      <c r="E125" s="37">
        <f t="shared" si="3"/>
        <v>15.504000000000001</v>
      </c>
      <c r="F125" s="32">
        <f>'Auxiliary Energy Estimation'!$E$25-D125</f>
        <v>42.08</v>
      </c>
      <c r="G125" s="32">
        <f>'Auxiliary Energy Estimation'!$E$25-E125</f>
        <v>39.495999999999995</v>
      </c>
      <c r="H125" s="26">
        <f>IF(D125&lt;='Auxiliary Energy Estimation'!$E$25, 1, 0)</f>
        <v>1</v>
      </c>
      <c r="I125" s="26">
        <f>IF(E125&lt;='Auxiliary Energy Estimation'!$E$25, 1, 0)</f>
        <v>1</v>
      </c>
    </row>
    <row r="126" spans="2:9" ht="15" x14ac:dyDescent="0.3">
      <c r="B126" s="33">
        <v>121.5</v>
      </c>
      <c r="C126" s="34">
        <v>-10.6</v>
      </c>
      <c r="D126" s="32">
        <f t="shared" si="2"/>
        <v>12.920000000000002</v>
      </c>
      <c r="E126" s="37">
        <f t="shared" si="3"/>
        <v>15.504000000000001</v>
      </c>
      <c r="F126" s="32">
        <f>'Auxiliary Energy Estimation'!$E$25-D126</f>
        <v>42.08</v>
      </c>
      <c r="G126" s="32">
        <f>'Auxiliary Energy Estimation'!$E$25-E126</f>
        <v>39.495999999999995</v>
      </c>
      <c r="H126" s="26">
        <f>IF(D126&lt;='Auxiliary Energy Estimation'!$E$25, 1, 0)</f>
        <v>1</v>
      </c>
      <c r="I126" s="26">
        <f>IF(E126&lt;='Auxiliary Energy Estimation'!$E$25, 1, 0)</f>
        <v>1</v>
      </c>
    </row>
    <row r="127" spans="2:9" ht="15" x14ac:dyDescent="0.3">
      <c r="B127" s="33">
        <v>122.5</v>
      </c>
      <c r="C127" s="34">
        <v>-10.6</v>
      </c>
      <c r="D127" s="32">
        <f t="shared" si="2"/>
        <v>12.920000000000002</v>
      </c>
      <c r="E127" s="37">
        <f t="shared" si="3"/>
        <v>15.504000000000001</v>
      </c>
      <c r="F127" s="32">
        <f>'Auxiliary Energy Estimation'!$E$25-D127</f>
        <v>42.08</v>
      </c>
      <c r="G127" s="32">
        <f>'Auxiliary Energy Estimation'!$E$25-E127</f>
        <v>39.495999999999995</v>
      </c>
      <c r="H127" s="26">
        <f>IF(D127&lt;='Auxiliary Energy Estimation'!$E$25, 1, 0)</f>
        <v>1</v>
      </c>
      <c r="I127" s="26">
        <f>IF(E127&lt;='Auxiliary Energy Estimation'!$E$25, 1, 0)</f>
        <v>1</v>
      </c>
    </row>
    <row r="128" spans="2:9" ht="15" x14ac:dyDescent="0.3">
      <c r="B128" s="33">
        <v>123.5</v>
      </c>
      <c r="C128" s="34">
        <v>-11.1</v>
      </c>
      <c r="D128" s="32">
        <f t="shared" si="2"/>
        <v>12.02</v>
      </c>
      <c r="E128" s="37">
        <f t="shared" si="3"/>
        <v>14.423999999999999</v>
      </c>
      <c r="F128" s="32">
        <f>'Auxiliary Energy Estimation'!$E$25-D128</f>
        <v>42.980000000000004</v>
      </c>
      <c r="G128" s="32">
        <f>'Auxiliary Energy Estimation'!$E$25-E128</f>
        <v>40.576000000000001</v>
      </c>
      <c r="H128" s="26">
        <f>IF(D128&lt;='Auxiliary Energy Estimation'!$E$25, 1, 0)</f>
        <v>1</v>
      </c>
      <c r="I128" s="26">
        <f>IF(E128&lt;='Auxiliary Energy Estimation'!$E$25, 1, 0)</f>
        <v>1</v>
      </c>
    </row>
    <row r="129" spans="2:9" ht="15" x14ac:dyDescent="0.3">
      <c r="B129" s="33">
        <v>124.5</v>
      </c>
      <c r="C129" s="34">
        <v>-10.6</v>
      </c>
      <c r="D129" s="32">
        <f t="shared" si="2"/>
        <v>12.920000000000002</v>
      </c>
      <c r="E129" s="37">
        <f t="shared" si="3"/>
        <v>15.504000000000001</v>
      </c>
      <c r="F129" s="32">
        <f>'Auxiliary Energy Estimation'!$E$25-D129</f>
        <v>42.08</v>
      </c>
      <c r="G129" s="32">
        <f>'Auxiliary Energy Estimation'!$E$25-E129</f>
        <v>39.495999999999995</v>
      </c>
      <c r="H129" s="26">
        <f>IF(D129&lt;='Auxiliary Energy Estimation'!$E$25, 1, 0)</f>
        <v>1</v>
      </c>
      <c r="I129" s="26">
        <f>IF(E129&lt;='Auxiliary Energy Estimation'!$E$25, 1, 0)</f>
        <v>1</v>
      </c>
    </row>
    <row r="130" spans="2:9" ht="15" x14ac:dyDescent="0.3">
      <c r="B130" s="33">
        <v>125.5</v>
      </c>
      <c r="C130" s="34">
        <v>-11.1</v>
      </c>
      <c r="D130" s="32">
        <f t="shared" si="2"/>
        <v>12.02</v>
      </c>
      <c r="E130" s="37">
        <f t="shared" si="3"/>
        <v>14.423999999999999</v>
      </c>
      <c r="F130" s="32">
        <f>'Auxiliary Energy Estimation'!$E$25-D130</f>
        <v>42.980000000000004</v>
      </c>
      <c r="G130" s="32">
        <f>'Auxiliary Energy Estimation'!$E$25-E130</f>
        <v>40.576000000000001</v>
      </c>
      <c r="H130" s="26">
        <f>IF(D130&lt;='Auxiliary Energy Estimation'!$E$25, 1, 0)</f>
        <v>1</v>
      </c>
      <c r="I130" s="26">
        <f>IF(E130&lt;='Auxiliary Energy Estimation'!$E$25, 1, 0)</f>
        <v>1</v>
      </c>
    </row>
    <row r="131" spans="2:9" ht="15" x14ac:dyDescent="0.3">
      <c r="B131" s="33">
        <v>126.5</v>
      </c>
      <c r="C131" s="34">
        <v>-11.1</v>
      </c>
      <c r="D131" s="32">
        <f t="shared" si="2"/>
        <v>12.02</v>
      </c>
      <c r="E131" s="37">
        <f t="shared" si="3"/>
        <v>14.423999999999999</v>
      </c>
      <c r="F131" s="32">
        <f>'Auxiliary Energy Estimation'!$E$25-D131</f>
        <v>42.980000000000004</v>
      </c>
      <c r="G131" s="32">
        <f>'Auxiliary Energy Estimation'!$E$25-E131</f>
        <v>40.576000000000001</v>
      </c>
      <c r="H131" s="26">
        <f>IF(D131&lt;='Auxiliary Energy Estimation'!$E$25, 1, 0)</f>
        <v>1</v>
      </c>
      <c r="I131" s="26">
        <f>IF(E131&lt;='Auxiliary Energy Estimation'!$E$25, 1, 0)</f>
        <v>1</v>
      </c>
    </row>
    <row r="132" spans="2:9" ht="15" x14ac:dyDescent="0.3">
      <c r="B132" s="33">
        <v>127.5</v>
      </c>
      <c r="C132" s="34">
        <v>-10.6</v>
      </c>
      <c r="D132" s="32">
        <f t="shared" si="2"/>
        <v>12.920000000000002</v>
      </c>
      <c r="E132" s="37">
        <f t="shared" si="3"/>
        <v>15.504000000000001</v>
      </c>
      <c r="F132" s="32">
        <f>'Auxiliary Energy Estimation'!$E$25-D132</f>
        <v>42.08</v>
      </c>
      <c r="G132" s="32">
        <f>'Auxiliary Energy Estimation'!$E$25-E132</f>
        <v>39.495999999999995</v>
      </c>
      <c r="H132" s="26">
        <f>IF(D132&lt;='Auxiliary Energy Estimation'!$E$25, 1, 0)</f>
        <v>1</v>
      </c>
      <c r="I132" s="26">
        <f>IF(E132&lt;='Auxiliary Energy Estimation'!$E$25, 1, 0)</f>
        <v>1</v>
      </c>
    </row>
    <row r="133" spans="2:9" ht="15" x14ac:dyDescent="0.3">
      <c r="B133" s="33">
        <v>128.5</v>
      </c>
      <c r="C133" s="34">
        <v>-8.9</v>
      </c>
      <c r="D133" s="32">
        <f t="shared" ref="D133:D196" si="4">CONVERT(C133,"C","F")</f>
        <v>15.98</v>
      </c>
      <c r="E133" s="37">
        <f t="shared" ref="E133:E196" si="5">D133*1.2</f>
        <v>19.175999999999998</v>
      </c>
      <c r="F133" s="32">
        <f>'Auxiliary Energy Estimation'!$E$25-D133</f>
        <v>39.019999999999996</v>
      </c>
      <c r="G133" s="32">
        <f>'Auxiliary Energy Estimation'!$E$25-E133</f>
        <v>35.823999999999998</v>
      </c>
      <c r="H133" s="26">
        <f>IF(D133&lt;='Auxiliary Energy Estimation'!$E$25, 1, 0)</f>
        <v>1</v>
      </c>
      <c r="I133" s="26">
        <f>IF(E133&lt;='Auxiliary Energy Estimation'!$E$25, 1, 0)</f>
        <v>1</v>
      </c>
    </row>
    <row r="134" spans="2:9" ht="15" x14ac:dyDescent="0.3">
      <c r="B134" s="33">
        <v>129.5</v>
      </c>
      <c r="C134" s="34">
        <v>-6.7</v>
      </c>
      <c r="D134" s="32">
        <f t="shared" si="4"/>
        <v>19.939999999999998</v>
      </c>
      <c r="E134" s="37">
        <f t="shared" si="5"/>
        <v>23.927999999999997</v>
      </c>
      <c r="F134" s="32">
        <f>'Auxiliary Energy Estimation'!$E$25-D134</f>
        <v>35.06</v>
      </c>
      <c r="G134" s="32">
        <f>'Auxiliary Energy Estimation'!$E$25-E134</f>
        <v>31.072000000000003</v>
      </c>
      <c r="H134" s="26">
        <f>IF(D134&lt;='Auxiliary Energy Estimation'!$E$25, 1, 0)</f>
        <v>1</v>
      </c>
      <c r="I134" s="26">
        <f>IF(E134&lt;='Auxiliary Energy Estimation'!$E$25, 1, 0)</f>
        <v>1</v>
      </c>
    </row>
    <row r="135" spans="2:9" ht="15" x14ac:dyDescent="0.3">
      <c r="B135" s="33">
        <v>130.5</v>
      </c>
      <c r="C135" s="34">
        <v>-5</v>
      </c>
      <c r="D135" s="32">
        <f t="shared" si="4"/>
        <v>23</v>
      </c>
      <c r="E135" s="37">
        <f t="shared" si="5"/>
        <v>27.599999999999998</v>
      </c>
      <c r="F135" s="32">
        <f>'Auxiliary Energy Estimation'!$E$25-D135</f>
        <v>32</v>
      </c>
      <c r="G135" s="32">
        <f>'Auxiliary Energy Estimation'!$E$25-E135</f>
        <v>27.400000000000002</v>
      </c>
      <c r="H135" s="26">
        <f>IF(D135&lt;='Auxiliary Energy Estimation'!$E$25, 1, 0)</f>
        <v>1</v>
      </c>
      <c r="I135" s="26">
        <f>IF(E135&lt;='Auxiliary Energy Estimation'!$E$25, 1, 0)</f>
        <v>1</v>
      </c>
    </row>
    <row r="136" spans="2:9" ht="15" x14ac:dyDescent="0.3">
      <c r="B136" s="33">
        <v>131.5</v>
      </c>
      <c r="C136" s="34">
        <v>-3.9</v>
      </c>
      <c r="D136" s="32">
        <f t="shared" si="4"/>
        <v>24.98</v>
      </c>
      <c r="E136" s="37">
        <f t="shared" si="5"/>
        <v>29.975999999999999</v>
      </c>
      <c r="F136" s="32">
        <f>'Auxiliary Energy Estimation'!$E$25-D136</f>
        <v>30.02</v>
      </c>
      <c r="G136" s="32">
        <f>'Auxiliary Energy Estimation'!$E$25-E136</f>
        <v>25.024000000000001</v>
      </c>
      <c r="H136" s="26">
        <f>IF(D136&lt;='Auxiliary Energy Estimation'!$E$25, 1, 0)</f>
        <v>1</v>
      </c>
      <c r="I136" s="26">
        <f>IF(E136&lt;='Auxiliary Energy Estimation'!$E$25, 1, 0)</f>
        <v>1</v>
      </c>
    </row>
    <row r="137" spans="2:9" ht="15" x14ac:dyDescent="0.3">
      <c r="B137" s="33">
        <v>132.5</v>
      </c>
      <c r="C137" s="34">
        <v>-2.8</v>
      </c>
      <c r="D137" s="32">
        <f t="shared" si="4"/>
        <v>26.96</v>
      </c>
      <c r="E137" s="37">
        <f t="shared" si="5"/>
        <v>32.351999999999997</v>
      </c>
      <c r="F137" s="32">
        <f>'Auxiliary Energy Estimation'!$E$25-D137</f>
        <v>28.04</v>
      </c>
      <c r="G137" s="32">
        <f>'Auxiliary Energy Estimation'!$E$25-E137</f>
        <v>22.648000000000003</v>
      </c>
      <c r="H137" s="26">
        <f>IF(D137&lt;='Auxiliary Energy Estimation'!$E$25, 1, 0)</f>
        <v>1</v>
      </c>
      <c r="I137" s="26">
        <f>IF(E137&lt;='Auxiliary Energy Estimation'!$E$25, 1, 0)</f>
        <v>1</v>
      </c>
    </row>
    <row r="138" spans="2:9" ht="15" x14ac:dyDescent="0.3">
      <c r="B138" s="33">
        <v>133.5</v>
      </c>
      <c r="C138" s="34">
        <v>-1.7</v>
      </c>
      <c r="D138" s="32">
        <f t="shared" si="4"/>
        <v>28.94</v>
      </c>
      <c r="E138" s="37">
        <f t="shared" si="5"/>
        <v>34.728000000000002</v>
      </c>
      <c r="F138" s="32">
        <f>'Auxiliary Energy Estimation'!$E$25-D138</f>
        <v>26.06</v>
      </c>
      <c r="G138" s="32">
        <f>'Auxiliary Energy Estimation'!$E$25-E138</f>
        <v>20.271999999999998</v>
      </c>
      <c r="H138" s="26">
        <f>IF(D138&lt;='Auxiliary Energy Estimation'!$E$25, 1, 0)</f>
        <v>1</v>
      </c>
      <c r="I138" s="26">
        <f>IF(E138&lt;='Auxiliary Energy Estimation'!$E$25, 1, 0)</f>
        <v>1</v>
      </c>
    </row>
    <row r="139" spans="2:9" ht="15" x14ac:dyDescent="0.3">
      <c r="B139" s="33">
        <v>134.5</v>
      </c>
      <c r="C139" s="34">
        <v>-1.7</v>
      </c>
      <c r="D139" s="32">
        <f t="shared" si="4"/>
        <v>28.94</v>
      </c>
      <c r="E139" s="37">
        <f t="shared" si="5"/>
        <v>34.728000000000002</v>
      </c>
      <c r="F139" s="32">
        <f>'Auxiliary Energy Estimation'!$E$25-D139</f>
        <v>26.06</v>
      </c>
      <c r="G139" s="32">
        <f>'Auxiliary Energy Estimation'!$E$25-E139</f>
        <v>20.271999999999998</v>
      </c>
      <c r="H139" s="26">
        <f>IF(D139&lt;='Auxiliary Energy Estimation'!$E$25, 1, 0)</f>
        <v>1</v>
      </c>
      <c r="I139" s="26">
        <f>IF(E139&lt;='Auxiliary Energy Estimation'!$E$25, 1, 0)</f>
        <v>1</v>
      </c>
    </row>
    <row r="140" spans="2:9" ht="15" x14ac:dyDescent="0.3">
      <c r="B140" s="33">
        <v>135.5</v>
      </c>
      <c r="C140" s="34">
        <v>-1.1000000000000001</v>
      </c>
      <c r="D140" s="32">
        <f t="shared" si="4"/>
        <v>30.02</v>
      </c>
      <c r="E140" s="37">
        <f t="shared" si="5"/>
        <v>36.024000000000001</v>
      </c>
      <c r="F140" s="32">
        <f>'Auxiliary Energy Estimation'!$E$25-D140</f>
        <v>24.98</v>
      </c>
      <c r="G140" s="32">
        <f>'Auxiliary Energy Estimation'!$E$25-E140</f>
        <v>18.975999999999999</v>
      </c>
      <c r="H140" s="26">
        <f>IF(D140&lt;='Auxiliary Energy Estimation'!$E$25, 1, 0)</f>
        <v>1</v>
      </c>
      <c r="I140" s="26">
        <f>IF(E140&lt;='Auxiliary Energy Estimation'!$E$25, 1, 0)</f>
        <v>1</v>
      </c>
    </row>
    <row r="141" spans="2:9" ht="15" x14ac:dyDescent="0.3">
      <c r="B141" s="33">
        <v>136.5</v>
      </c>
      <c r="C141" s="34">
        <v>-1.1000000000000001</v>
      </c>
      <c r="D141" s="32">
        <f t="shared" si="4"/>
        <v>30.02</v>
      </c>
      <c r="E141" s="37">
        <f t="shared" si="5"/>
        <v>36.024000000000001</v>
      </c>
      <c r="F141" s="32">
        <f>'Auxiliary Energy Estimation'!$E$25-D141</f>
        <v>24.98</v>
      </c>
      <c r="G141" s="32">
        <f>'Auxiliary Energy Estimation'!$E$25-E141</f>
        <v>18.975999999999999</v>
      </c>
      <c r="H141" s="26">
        <f>IF(D141&lt;='Auxiliary Energy Estimation'!$E$25, 1, 0)</f>
        <v>1</v>
      </c>
      <c r="I141" s="26">
        <f>IF(E141&lt;='Auxiliary Energy Estimation'!$E$25, 1, 0)</f>
        <v>1</v>
      </c>
    </row>
    <row r="142" spans="2:9" ht="15" x14ac:dyDescent="0.3">
      <c r="B142" s="33">
        <v>137.5</v>
      </c>
      <c r="C142" s="34">
        <v>-1.1000000000000001</v>
      </c>
      <c r="D142" s="32">
        <f t="shared" si="4"/>
        <v>30.02</v>
      </c>
      <c r="E142" s="37">
        <f t="shared" si="5"/>
        <v>36.024000000000001</v>
      </c>
      <c r="F142" s="32">
        <f>'Auxiliary Energy Estimation'!$E$25-D142</f>
        <v>24.98</v>
      </c>
      <c r="G142" s="32">
        <f>'Auxiliary Energy Estimation'!$E$25-E142</f>
        <v>18.975999999999999</v>
      </c>
      <c r="H142" s="26">
        <f>IF(D142&lt;='Auxiliary Energy Estimation'!$E$25, 1, 0)</f>
        <v>1</v>
      </c>
      <c r="I142" s="26">
        <f>IF(E142&lt;='Auxiliary Energy Estimation'!$E$25, 1, 0)</f>
        <v>1</v>
      </c>
    </row>
    <row r="143" spans="2:9" ht="15" x14ac:dyDescent="0.3">
      <c r="B143" s="33">
        <v>138.5</v>
      </c>
      <c r="C143" s="34">
        <v>-1.7</v>
      </c>
      <c r="D143" s="32">
        <f t="shared" si="4"/>
        <v>28.94</v>
      </c>
      <c r="E143" s="37">
        <f t="shared" si="5"/>
        <v>34.728000000000002</v>
      </c>
      <c r="F143" s="32">
        <f>'Auxiliary Energy Estimation'!$E$25-D143</f>
        <v>26.06</v>
      </c>
      <c r="G143" s="32">
        <f>'Auxiliary Energy Estimation'!$E$25-E143</f>
        <v>20.271999999999998</v>
      </c>
      <c r="H143" s="26">
        <f>IF(D143&lt;='Auxiliary Energy Estimation'!$E$25, 1, 0)</f>
        <v>1</v>
      </c>
      <c r="I143" s="26">
        <f>IF(E143&lt;='Auxiliary Energy Estimation'!$E$25, 1, 0)</f>
        <v>1</v>
      </c>
    </row>
    <row r="144" spans="2:9" ht="15" x14ac:dyDescent="0.3">
      <c r="B144" s="33">
        <v>139.5</v>
      </c>
      <c r="C144" s="34">
        <v>-1.7</v>
      </c>
      <c r="D144" s="32">
        <f t="shared" si="4"/>
        <v>28.94</v>
      </c>
      <c r="E144" s="37">
        <f t="shared" si="5"/>
        <v>34.728000000000002</v>
      </c>
      <c r="F144" s="32">
        <f>'Auxiliary Energy Estimation'!$E$25-D144</f>
        <v>26.06</v>
      </c>
      <c r="G144" s="32">
        <f>'Auxiliary Energy Estimation'!$E$25-E144</f>
        <v>20.271999999999998</v>
      </c>
      <c r="H144" s="26">
        <f>IF(D144&lt;='Auxiliary Energy Estimation'!$E$25, 1, 0)</f>
        <v>1</v>
      </c>
      <c r="I144" s="26">
        <f>IF(E144&lt;='Auxiliary Energy Estimation'!$E$25, 1, 0)</f>
        <v>1</v>
      </c>
    </row>
    <row r="145" spans="2:9" ht="15" x14ac:dyDescent="0.3">
      <c r="B145" s="33">
        <v>140.5</v>
      </c>
      <c r="C145" s="34">
        <v>-2.2000000000000002</v>
      </c>
      <c r="D145" s="32">
        <f t="shared" si="4"/>
        <v>28.04</v>
      </c>
      <c r="E145" s="37">
        <f t="shared" si="5"/>
        <v>33.647999999999996</v>
      </c>
      <c r="F145" s="32">
        <f>'Auxiliary Energy Estimation'!$E$25-D145</f>
        <v>26.96</v>
      </c>
      <c r="G145" s="32">
        <f>'Auxiliary Energy Estimation'!$E$25-E145</f>
        <v>21.352000000000004</v>
      </c>
      <c r="H145" s="26">
        <f>IF(D145&lt;='Auxiliary Energy Estimation'!$E$25, 1, 0)</f>
        <v>1</v>
      </c>
      <c r="I145" s="26">
        <f>IF(E145&lt;='Auxiliary Energy Estimation'!$E$25, 1, 0)</f>
        <v>1</v>
      </c>
    </row>
    <row r="146" spans="2:9" ht="15" x14ac:dyDescent="0.3">
      <c r="B146" s="33">
        <v>141.5</v>
      </c>
      <c r="C146" s="34">
        <v>-2.2000000000000002</v>
      </c>
      <c r="D146" s="32">
        <f t="shared" si="4"/>
        <v>28.04</v>
      </c>
      <c r="E146" s="37">
        <f t="shared" si="5"/>
        <v>33.647999999999996</v>
      </c>
      <c r="F146" s="32">
        <f>'Auxiliary Energy Estimation'!$E$25-D146</f>
        <v>26.96</v>
      </c>
      <c r="G146" s="32">
        <f>'Auxiliary Energy Estimation'!$E$25-E146</f>
        <v>21.352000000000004</v>
      </c>
      <c r="H146" s="26">
        <f>IF(D146&lt;='Auxiliary Energy Estimation'!$E$25, 1, 0)</f>
        <v>1</v>
      </c>
      <c r="I146" s="26">
        <f>IF(E146&lt;='Auxiliary Energy Estimation'!$E$25, 1, 0)</f>
        <v>1</v>
      </c>
    </row>
    <row r="147" spans="2:9" ht="15" x14ac:dyDescent="0.3">
      <c r="B147" s="33">
        <v>142.5</v>
      </c>
      <c r="C147" s="34">
        <v>-2.2000000000000002</v>
      </c>
      <c r="D147" s="32">
        <f t="shared" si="4"/>
        <v>28.04</v>
      </c>
      <c r="E147" s="37">
        <f t="shared" si="5"/>
        <v>33.647999999999996</v>
      </c>
      <c r="F147" s="32">
        <f>'Auxiliary Energy Estimation'!$E$25-D147</f>
        <v>26.96</v>
      </c>
      <c r="G147" s="32">
        <f>'Auxiliary Energy Estimation'!$E$25-E147</f>
        <v>21.352000000000004</v>
      </c>
      <c r="H147" s="26">
        <f>IF(D147&lt;='Auxiliary Energy Estimation'!$E$25, 1, 0)</f>
        <v>1</v>
      </c>
      <c r="I147" s="26">
        <f>IF(E147&lt;='Auxiliary Energy Estimation'!$E$25, 1, 0)</f>
        <v>1</v>
      </c>
    </row>
    <row r="148" spans="2:9" ht="15" x14ac:dyDescent="0.3">
      <c r="B148" s="33">
        <v>143.5</v>
      </c>
      <c r="C148" s="34">
        <v>-2.2000000000000002</v>
      </c>
      <c r="D148" s="32">
        <f t="shared" si="4"/>
        <v>28.04</v>
      </c>
      <c r="E148" s="37">
        <f t="shared" si="5"/>
        <v>33.647999999999996</v>
      </c>
      <c r="F148" s="32">
        <f>'Auxiliary Energy Estimation'!$E$25-D148</f>
        <v>26.96</v>
      </c>
      <c r="G148" s="32">
        <f>'Auxiliary Energy Estimation'!$E$25-E148</f>
        <v>21.352000000000004</v>
      </c>
      <c r="H148" s="26">
        <f>IF(D148&lt;='Auxiliary Energy Estimation'!$E$25, 1, 0)</f>
        <v>1</v>
      </c>
      <c r="I148" s="26">
        <f>IF(E148&lt;='Auxiliary Energy Estimation'!$E$25, 1, 0)</f>
        <v>1</v>
      </c>
    </row>
    <row r="149" spans="2:9" ht="15" x14ac:dyDescent="0.3">
      <c r="B149" s="33">
        <v>144.5</v>
      </c>
      <c r="C149" s="34">
        <v>-1.7</v>
      </c>
      <c r="D149" s="32">
        <f t="shared" si="4"/>
        <v>28.94</v>
      </c>
      <c r="E149" s="37">
        <f t="shared" si="5"/>
        <v>34.728000000000002</v>
      </c>
      <c r="F149" s="32">
        <f>'Auxiliary Energy Estimation'!$E$25-D149</f>
        <v>26.06</v>
      </c>
      <c r="G149" s="32">
        <f>'Auxiliary Energy Estimation'!$E$25-E149</f>
        <v>20.271999999999998</v>
      </c>
      <c r="H149" s="26">
        <f>IF(D149&lt;='Auxiliary Energy Estimation'!$E$25, 1, 0)</f>
        <v>1</v>
      </c>
      <c r="I149" s="26">
        <f>IF(E149&lt;='Auxiliary Energy Estimation'!$E$25, 1, 0)</f>
        <v>1</v>
      </c>
    </row>
    <row r="150" spans="2:9" ht="15" x14ac:dyDescent="0.3">
      <c r="B150" s="33">
        <v>145.5</v>
      </c>
      <c r="C150" s="34">
        <v>-1.7</v>
      </c>
      <c r="D150" s="32">
        <f t="shared" si="4"/>
        <v>28.94</v>
      </c>
      <c r="E150" s="37">
        <f t="shared" si="5"/>
        <v>34.728000000000002</v>
      </c>
      <c r="F150" s="32">
        <f>'Auxiliary Energy Estimation'!$E$25-D150</f>
        <v>26.06</v>
      </c>
      <c r="G150" s="32">
        <f>'Auxiliary Energy Estimation'!$E$25-E150</f>
        <v>20.271999999999998</v>
      </c>
      <c r="H150" s="26">
        <f>IF(D150&lt;='Auxiliary Energy Estimation'!$E$25, 1, 0)</f>
        <v>1</v>
      </c>
      <c r="I150" s="26">
        <f>IF(E150&lt;='Auxiliary Energy Estimation'!$E$25, 1, 0)</f>
        <v>1</v>
      </c>
    </row>
    <row r="151" spans="2:9" ht="15" x14ac:dyDescent="0.3">
      <c r="B151" s="33">
        <v>146.5</v>
      </c>
      <c r="C151" s="34">
        <v>-1.7</v>
      </c>
      <c r="D151" s="32">
        <f t="shared" si="4"/>
        <v>28.94</v>
      </c>
      <c r="E151" s="37">
        <f t="shared" si="5"/>
        <v>34.728000000000002</v>
      </c>
      <c r="F151" s="32">
        <f>'Auxiliary Energy Estimation'!$E$25-D151</f>
        <v>26.06</v>
      </c>
      <c r="G151" s="32">
        <f>'Auxiliary Energy Estimation'!$E$25-E151</f>
        <v>20.271999999999998</v>
      </c>
      <c r="H151" s="26">
        <f>IF(D151&lt;='Auxiliary Energy Estimation'!$E$25, 1, 0)</f>
        <v>1</v>
      </c>
      <c r="I151" s="26">
        <f>IF(E151&lt;='Auxiliary Energy Estimation'!$E$25, 1, 0)</f>
        <v>1</v>
      </c>
    </row>
    <row r="152" spans="2:9" ht="15" x14ac:dyDescent="0.3">
      <c r="B152" s="33">
        <v>147.5</v>
      </c>
      <c r="C152" s="34">
        <v>-1.1000000000000001</v>
      </c>
      <c r="D152" s="32">
        <f t="shared" si="4"/>
        <v>30.02</v>
      </c>
      <c r="E152" s="37">
        <f t="shared" si="5"/>
        <v>36.024000000000001</v>
      </c>
      <c r="F152" s="32">
        <f>'Auxiliary Energy Estimation'!$E$25-D152</f>
        <v>24.98</v>
      </c>
      <c r="G152" s="32">
        <f>'Auxiliary Energy Estimation'!$E$25-E152</f>
        <v>18.975999999999999</v>
      </c>
      <c r="H152" s="26">
        <f>IF(D152&lt;='Auxiliary Energy Estimation'!$E$25, 1, 0)</f>
        <v>1</v>
      </c>
      <c r="I152" s="26">
        <f>IF(E152&lt;='Auxiliary Energy Estimation'!$E$25, 1, 0)</f>
        <v>1</v>
      </c>
    </row>
    <row r="153" spans="2:9" ht="15" x14ac:dyDescent="0.3">
      <c r="B153" s="33">
        <v>148.5</v>
      </c>
      <c r="C153" s="34">
        <v>-0.6</v>
      </c>
      <c r="D153" s="32">
        <f t="shared" si="4"/>
        <v>30.92</v>
      </c>
      <c r="E153" s="37">
        <f t="shared" si="5"/>
        <v>37.103999999999999</v>
      </c>
      <c r="F153" s="32">
        <f>'Auxiliary Energy Estimation'!$E$25-D153</f>
        <v>24.08</v>
      </c>
      <c r="G153" s="32">
        <f>'Auxiliary Energy Estimation'!$E$25-E153</f>
        <v>17.896000000000001</v>
      </c>
      <c r="H153" s="26">
        <f>IF(D153&lt;='Auxiliary Energy Estimation'!$E$25, 1, 0)</f>
        <v>1</v>
      </c>
      <c r="I153" s="26">
        <f>IF(E153&lt;='Auxiliary Energy Estimation'!$E$25, 1, 0)</f>
        <v>1</v>
      </c>
    </row>
    <row r="154" spans="2:9" ht="15" x14ac:dyDescent="0.3">
      <c r="B154" s="33">
        <v>149.5</v>
      </c>
      <c r="C154" s="34">
        <v>-0.6</v>
      </c>
      <c r="D154" s="32">
        <f t="shared" si="4"/>
        <v>30.92</v>
      </c>
      <c r="E154" s="37">
        <f t="shared" si="5"/>
        <v>37.103999999999999</v>
      </c>
      <c r="F154" s="32">
        <f>'Auxiliary Energy Estimation'!$E$25-D154</f>
        <v>24.08</v>
      </c>
      <c r="G154" s="32">
        <f>'Auxiliary Energy Estimation'!$E$25-E154</f>
        <v>17.896000000000001</v>
      </c>
      <c r="H154" s="26">
        <f>IF(D154&lt;='Auxiliary Energy Estimation'!$E$25, 1, 0)</f>
        <v>1</v>
      </c>
      <c r="I154" s="26">
        <f>IF(E154&lt;='Auxiliary Energy Estimation'!$E$25, 1, 0)</f>
        <v>1</v>
      </c>
    </row>
    <row r="155" spans="2:9" ht="15" x14ac:dyDescent="0.3">
      <c r="B155" s="33">
        <v>150.5</v>
      </c>
      <c r="C155" s="34">
        <v>-0.6</v>
      </c>
      <c r="D155" s="32">
        <f t="shared" si="4"/>
        <v>30.92</v>
      </c>
      <c r="E155" s="37">
        <f t="shared" si="5"/>
        <v>37.103999999999999</v>
      </c>
      <c r="F155" s="32">
        <f>'Auxiliary Energy Estimation'!$E$25-D155</f>
        <v>24.08</v>
      </c>
      <c r="G155" s="32">
        <f>'Auxiliary Energy Estimation'!$E$25-E155</f>
        <v>17.896000000000001</v>
      </c>
      <c r="H155" s="26">
        <f>IF(D155&lt;='Auxiliary Energy Estimation'!$E$25, 1, 0)</f>
        <v>1</v>
      </c>
      <c r="I155" s="26">
        <f>IF(E155&lt;='Auxiliary Energy Estimation'!$E$25, 1, 0)</f>
        <v>1</v>
      </c>
    </row>
    <row r="156" spans="2:9" ht="15" x14ac:dyDescent="0.3">
      <c r="B156" s="33">
        <v>151.5</v>
      </c>
      <c r="C156" s="34">
        <v>0</v>
      </c>
      <c r="D156" s="32">
        <f t="shared" si="4"/>
        <v>32</v>
      </c>
      <c r="E156" s="37">
        <f t="shared" si="5"/>
        <v>38.4</v>
      </c>
      <c r="F156" s="32">
        <f>'Auxiliary Energy Estimation'!$E$25-D156</f>
        <v>23</v>
      </c>
      <c r="G156" s="32">
        <f>'Auxiliary Energy Estimation'!$E$25-E156</f>
        <v>16.600000000000001</v>
      </c>
      <c r="H156" s="26">
        <f>IF(D156&lt;='Auxiliary Energy Estimation'!$E$25, 1, 0)</f>
        <v>1</v>
      </c>
      <c r="I156" s="26">
        <f>IF(E156&lt;='Auxiliary Energy Estimation'!$E$25, 1, 0)</f>
        <v>1</v>
      </c>
    </row>
    <row r="157" spans="2:9" ht="15" x14ac:dyDescent="0.3">
      <c r="B157" s="33">
        <v>152.5</v>
      </c>
      <c r="C157" s="34">
        <v>0.6</v>
      </c>
      <c r="D157" s="32">
        <f t="shared" si="4"/>
        <v>33.08</v>
      </c>
      <c r="E157" s="37">
        <f t="shared" si="5"/>
        <v>39.695999999999998</v>
      </c>
      <c r="F157" s="32">
        <f>'Auxiliary Energy Estimation'!$E$25-D157</f>
        <v>21.92</v>
      </c>
      <c r="G157" s="32">
        <f>'Auxiliary Energy Estimation'!$E$25-E157</f>
        <v>15.304000000000002</v>
      </c>
      <c r="H157" s="26">
        <f>IF(D157&lt;='Auxiliary Energy Estimation'!$E$25, 1, 0)</f>
        <v>1</v>
      </c>
      <c r="I157" s="26">
        <f>IF(E157&lt;='Auxiliary Energy Estimation'!$E$25, 1, 0)</f>
        <v>1</v>
      </c>
    </row>
    <row r="158" spans="2:9" ht="15" x14ac:dyDescent="0.3">
      <c r="B158" s="33">
        <v>153.5</v>
      </c>
      <c r="C158" s="34">
        <v>1.7</v>
      </c>
      <c r="D158" s="32">
        <f t="shared" si="4"/>
        <v>35.06</v>
      </c>
      <c r="E158" s="37">
        <f t="shared" si="5"/>
        <v>42.072000000000003</v>
      </c>
      <c r="F158" s="32">
        <f>'Auxiliary Energy Estimation'!$E$25-D158</f>
        <v>19.939999999999998</v>
      </c>
      <c r="G158" s="32">
        <f>'Auxiliary Energy Estimation'!$E$25-E158</f>
        <v>12.927999999999997</v>
      </c>
      <c r="H158" s="26">
        <f>IF(D158&lt;='Auxiliary Energy Estimation'!$E$25, 1, 0)</f>
        <v>1</v>
      </c>
      <c r="I158" s="26">
        <f>IF(E158&lt;='Auxiliary Energy Estimation'!$E$25, 1, 0)</f>
        <v>1</v>
      </c>
    </row>
    <row r="159" spans="2:9" ht="15" x14ac:dyDescent="0.3">
      <c r="B159" s="33">
        <v>154.5</v>
      </c>
      <c r="C159" s="34">
        <v>3.3</v>
      </c>
      <c r="D159" s="32">
        <f t="shared" si="4"/>
        <v>37.94</v>
      </c>
      <c r="E159" s="37">
        <f t="shared" si="5"/>
        <v>45.527999999999999</v>
      </c>
      <c r="F159" s="32">
        <f>'Auxiliary Energy Estimation'!$E$25-D159</f>
        <v>17.060000000000002</v>
      </c>
      <c r="G159" s="32">
        <f>'Auxiliary Energy Estimation'!$E$25-E159</f>
        <v>9.4720000000000013</v>
      </c>
      <c r="H159" s="26">
        <f>IF(D159&lt;='Auxiliary Energy Estimation'!$E$25, 1, 0)</f>
        <v>1</v>
      </c>
      <c r="I159" s="26">
        <f>IF(E159&lt;='Auxiliary Energy Estimation'!$E$25, 1, 0)</f>
        <v>1</v>
      </c>
    </row>
    <row r="160" spans="2:9" ht="15" x14ac:dyDescent="0.3">
      <c r="B160" s="33">
        <v>155.5</v>
      </c>
      <c r="C160" s="34">
        <v>4.4000000000000004</v>
      </c>
      <c r="D160" s="32">
        <f t="shared" si="4"/>
        <v>39.92</v>
      </c>
      <c r="E160" s="37">
        <f t="shared" si="5"/>
        <v>47.904000000000003</v>
      </c>
      <c r="F160" s="32">
        <f>'Auxiliary Energy Estimation'!$E$25-D160</f>
        <v>15.079999999999998</v>
      </c>
      <c r="G160" s="32">
        <f>'Auxiliary Energy Estimation'!$E$25-E160</f>
        <v>7.0959999999999965</v>
      </c>
      <c r="H160" s="26">
        <f>IF(D160&lt;='Auxiliary Energy Estimation'!$E$25, 1, 0)</f>
        <v>1</v>
      </c>
      <c r="I160" s="26">
        <f>IF(E160&lt;='Auxiliary Energy Estimation'!$E$25, 1, 0)</f>
        <v>1</v>
      </c>
    </row>
    <row r="161" spans="2:9" ht="15" x14ac:dyDescent="0.3">
      <c r="B161" s="33">
        <v>156.5</v>
      </c>
      <c r="C161" s="34">
        <v>5</v>
      </c>
      <c r="D161" s="32">
        <f t="shared" si="4"/>
        <v>41</v>
      </c>
      <c r="E161" s="37">
        <f t="shared" si="5"/>
        <v>49.199999999999996</v>
      </c>
      <c r="F161" s="32">
        <f>'Auxiliary Energy Estimation'!$E$25-D161</f>
        <v>14</v>
      </c>
      <c r="G161" s="32">
        <f>'Auxiliary Energy Estimation'!$E$25-E161</f>
        <v>5.8000000000000043</v>
      </c>
      <c r="H161" s="26">
        <f>IF(D161&lt;='Auxiliary Energy Estimation'!$E$25, 1, 0)</f>
        <v>1</v>
      </c>
      <c r="I161" s="26">
        <f>IF(E161&lt;='Auxiliary Energy Estimation'!$E$25, 1, 0)</f>
        <v>1</v>
      </c>
    </row>
    <row r="162" spans="2:9" ht="15" x14ac:dyDescent="0.3">
      <c r="B162" s="33">
        <v>157.5</v>
      </c>
      <c r="C162" s="34">
        <v>5.6</v>
      </c>
      <c r="D162" s="32">
        <f t="shared" si="4"/>
        <v>42.08</v>
      </c>
      <c r="E162" s="37">
        <f t="shared" si="5"/>
        <v>50.495999999999995</v>
      </c>
      <c r="F162" s="32">
        <f>'Auxiliary Energy Estimation'!$E$25-D162</f>
        <v>12.920000000000002</v>
      </c>
      <c r="G162" s="32">
        <f>'Auxiliary Energy Estimation'!$E$25-E162</f>
        <v>4.5040000000000049</v>
      </c>
      <c r="H162" s="26">
        <f>IF(D162&lt;='Auxiliary Energy Estimation'!$E$25, 1, 0)</f>
        <v>1</v>
      </c>
      <c r="I162" s="26">
        <f>IF(E162&lt;='Auxiliary Energy Estimation'!$E$25, 1, 0)</f>
        <v>1</v>
      </c>
    </row>
    <row r="163" spans="2:9" ht="15" x14ac:dyDescent="0.3">
      <c r="B163" s="33">
        <v>158.5</v>
      </c>
      <c r="C163" s="34">
        <v>5.6</v>
      </c>
      <c r="D163" s="32">
        <f t="shared" si="4"/>
        <v>42.08</v>
      </c>
      <c r="E163" s="37">
        <f t="shared" si="5"/>
        <v>50.495999999999995</v>
      </c>
      <c r="F163" s="32">
        <f>'Auxiliary Energy Estimation'!$E$25-D163</f>
        <v>12.920000000000002</v>
      </c>
      <c r="G163" s="32">
        <f>'Auxiliary Energy Estimation'!$E$25-E163</f>
        <v>4.5040000000000049</v>
      </c>
      <c r="H163" s="26">
        <f>IF(D163&lt;='Auxiliary Energy Estimation'!$E$25, 1, 0)</f>
        <v>1</v>
      </c>
      <c r="I163" s="26">
        <f>IF(E163&lt;='Auxiliary Energy Estimation'!$E$25, 1, 0)</f>
        <v>1</v>
      </c>
    </row>
    <row r="164" spans="2:9" ht="15" x14ac:dyDescent="0.3">
      <c r="B164" s="33">
        <v>159.5</v>
      </c>
      <c r="C164" s="34">
        <v>5.6</v>
      </c>
      <c r="D164" s="32">
        <f t="shared" si="4"/>
        <v>42.08</v>
      </c>
      <c r="E164" s="37">
        <f t="shared" si="5"/>
        <v>50.495999999999995</v>
      </c>
      <c r="F164" s="32">
        <f>'Auxiliary Energy Estimation'!$E$25-D164</f>
        <v>12.920000000000002</v>
      </c>
      <c r="G164" s="32">
        <f>'Auxiliary Energy Estimation'!$E$25-E164</f>
        <v>4.5040000000000049</v>
      </c>
      <c r="H164" s="26">
        <f>IF(D164&lt;='Auxiliary Energy Estimation'!$E$25, 1, 0)</f>
        <v>1</v>
      </c>
      <c r="I164" s="26">
        <f>IF(E164&lt;='Auxiliary Energy Estimation'!$E$25, 1, 0)</f>
        <v>1</v>
      </c>
    </row>
    <row r="165" spans="2:9" ht="15" x14ac:dyDescent="0.3">
      <c r="B165" s="33">
        <v>160.5</v>
      </c>
      <c r="C165" s="34">
        <v>5.6</v>
      </c>
      <c r="D165" s="32">
        <f t="shared" si="4"/>
        <v>42.08</v>
      </c>
      <c r="E165" s="37">
        <f t="shared" si="5"/>
        <v>50.495999999999995</v>
      </c>
      <c r="F165" s="32">
        <f>'Auxiliary Energy Estimation'!$E$25-D165</f>
        <v>12.920000000000002</v>
      </c>
      <c r="G165" s="32">
        <f>'Auxiliary Energy Estimation'!$E$25-E165</f>
        <v>4.5040000000000049</v>
      </c>
      <c r="H165" s="26">
        <f>IF(D165&lt;='Auxiliary Energy Estimation'!$E$25, 1, 0)</f>
        <v>1</v>
      </c>
      <c r="I165" s="26">
        <f>IF(E165&lt;='Auxiliary Energy Estimation'!$E$25, 1, 0)</f>
        <v>1</v>
      </c>
    </row>
    <row r="166" spans="2:9" ht="15" x14ac:dyDescent="0.3">
      <c r="B166" s="33">
        <v>161.5</v>
      </c>
      <c r="C166" s="34">
        <v>5</v>
      </c>
      <c r="D166" s="32">
        <f t="shared" si="4"/>
        <v>41</v>
      </c>
      <c r="E166" s="37">
        <f t="shared" si="5"/>
        <v>49.199999999999996</v>
      </c>
      <c r="F166" s="32">
        <f>'Auxiliary Energy Estimation'!$E$25-D166</f>
        <v>14</v>
      </c>
      <c r="G166" s="32">
        <f>'Auxiliary Energy Estimation'!$E$25-E166</f>
        <v>5.8000000000000043</v>
      </c>
      <c r="H166" s="26">
        <f>IF(D166&lt;='Auxiliary Energy Estimation'!$E$25, 1, 0)</f>
        <v>1</v>
      </c>
      <c r="I166" s="26">
        <f>IF(E166&lt;='Auxiliary Energy Estimation'!$E$25, 1, 0)</f>
        <v>1</v>
      </c>
    </row>
    <row r="167" spans="2:9" ht="15" x14ac:dyDescent="0.3">
      <c r="B167" s="33">
        <v>162.5</v>
      </c>
      <c r="C167" s="34">
        <v>5</v>
      </c>
      <c r="D167" s="32">
        <f t="shared" si="4"/>
        <v>41</v>
      </c>
      <c r="E167" s="37">
        <f t="shared" si="5"/>
        <v>49.199999999999996</v>
      </c>
      <c r="F167" s="32">
        <f>'Auxiliary Energy Estimation'!$E$25-D167</f>
        <v>14</v>
      </c>
      <c r="G167" s="32">
        <f>'Auxiliary Energy Estimation'!$E$25-E167</f>
        <v>5.8000000000000043</v>
      </c>
      <c r="H167" s="26">
        <f>IF(D167&lt;='Auxiliary Energy Estimation'!$E$25, 1, 0)</f>
        <v>1</v>
      </c>
      <c r="I167" s="26">
        <f>IF(E167&lt;='Auxiliary Energy Estimation'!$E$25, 1, 0)</f>
        <v>1</v>
      </c>
    </row>
    <row r="168" spans="2:9" ht="15" x14ac:dyDescent="0.3">
      <c r="B168" s="33">
        <v>163.5</v>
      </c>
      <c r="C168" s="34">
        <v>5</v>
      </c>
      <c r="D168" s="32">
        <f t="shared" si="4"/>
        <v>41</v>
      </c>
      <c r="E168" s="37">
        <f t="shared" si="5"/>
        <v>49.199999999999996</v>
      </c>
      <c r="F168" s="32">
        <f>'Auxiliary Energy Estimation'!$E$25-D168</f>
        <v>14</v>
      </c>
      <c r="G168" s="32">
        <f>'Auxiliary Energy Estimation'!$E$25-E168</f>
        <v>5.8000000000000043</v>
      </c>
      <c r="H168" s="26">
        <f>IF(D168&lt;='Auxiliary Energy Estimation'!$E$25, 1, 0)</f>
        <v>1</v>
      </c>
      <c r="I168" s="26">
        <f>IF(E168&lt;='Auxiliary Energy Estimation'!$E$25, 1, 0)</f>
        <v>1</v>
      </c>
    </row>
    <row r="169" spans="2:9" ht="15" x14ac:dyDescent="0.3">
      <c r="B169" s="33">
        <v>164.5</v>
      </c>
      <c r="C169" s="34">
        <v>5</v>
      </c>
      <c r="D169" s="32">
        <f t="shared" si="4"/>
        <v>41</v>
      </c>
      <c r="E169" s="37">
        <f t="shared" si="5"/>
        <v>49.199999999999996</v>
      </c>
      <c r="F169" s="32">
        <f>'Auxiliary Energy Estimation'!$E$25-D169</f>
        <v>14</v>
      </c>
      <c r="G169" s="32">
        <f>'Auxiliary Energy Estimation'!$E$25-E169</f>
        <v>5.8000000000000043</v>
      </c>
      <c r="H169" s="26">
        <f>IF(D169&lt;='Auxiliary Energy Estimation'!$E$25, 1, 0)</f>
        <v>1</v>
      </c>
      <c r="I169" s="26">
        <f>IF(E169&lt;='Auxiliary Energy Estimation'!$E$25, 1, 0)</f>
        <v>1</v>
      </c>
    </row>
    <row r="170" spans="2:9" ht="15" x14ac:dyDescent="0.3">
      <c r="B170" s="33">
        <v>165.5</v>
      </c>
      <c r="C170" s="34">
        <v>4.4000000000000004</v>
      </c>
      <c r="D170" s="32">
        <f t="shared" si="4"/>
        <v>39.92</v>
      </c>
      <c r="E170" s="37">
        <f t="shared" si="5"/>
        <v>47.904000000000003</v>
      </c>
      <c r="F170" s="32">
        <f>'Auxiliary Energy Estimation'!$E$25-D170</f>
        <v>15.079999999999998</v>
      </c>
      <c r="G170" s="32">
        <f>'Auxiliary Energy Estimation'!$E$25-E170</f>
        <v>7.0959999999999965</v>
      </c>
      <c r="H170" s="26">
        <f>IF(D170&lt;='Auxiliary Energy Estimation'!$E$25, 1, 0)</f>
        <v>1</v>
      </c>
      <c r="I170" s="26">
        <f>IF(E170&lt;='Auxiliary Energy Estimation'!$E$25, 1, 0)</f>
        <v>1</v>
      </c>
    </row>
    <row r="171" spans="2:9" ht="15" x14ac:dyDescent="0.3">
      <c r="B171" s="33">
        <v>166.5</v>
      </c>
      <c r="C171" s="34">
        <v>4.4000000000000004</v>
      </c>
      <c r="D171" s="32">
        <f t="shared" si="4"/>
        <v>39.92</v>
      </c>
      <c r="E171" s="37">
        <f t="shared" si="5"/>
        <v>47.904000000000003</v>
      </c>
      <c r="F171" s="32">
        <f>'Auxiliary Energy Estimation'!$E$25-D171</f>
        <v>15.079999999999998</v>
      </c>
      <c r="G171" s="32">
        <f>'Auxiliary Energy Estimation'!$E$25-E171</f>
        <v>7.0959999999999965</v>
      </c>
      <c r="H171" s="26">
        <f>IF(D171&lt;='Auxiliary Energy Estimation'!$E$25, 1, 0)</f>
        <v>1</v>
      </c>
      <c r="I171" s="26">
        <f>IF(E171&lt;='Auxiliary Energy Estimation'!$E$25, 1, 0)</f>
        <v>1</v>
      </c>
    </row>
    <row r="172" spans="2:9" ht="15" x14ac:dyDescent="0.3">
      <c r="B172" s="33">
        <v>167.5</v>
      </c>
      <c r="C172" s="34">
        <v>4.4000000000000004</v>
      </c>
      <c r="D172" s="32">
        <f t="shared" si="4"/>
        <v>39.92</v>
      </c>
      <c r="E172" s="37">
        <f t="shared" si="5"/>
        <v>47.904000000000003</v>
      </c>
      <c r="F172" s="32">
        <f>'Auxiliary Energy Estimation'!$E$25-D172</f>
        <v>15.079999999999998</v>
      </c>
      <c r="G172" s="32">
        <f>'Auxiliary Energy Estimation'!$E$25-E172</f>
        <v>7.0959999999999965</v>
      </c>
      <c r="H172" s="26">
        <f>IF(D172&lt;='Auxiliary Energy Estimation'!$E$25, 1, 0)</f>
        <v>1</v>
      </c>
      <c r="I172" s="26">
        <f>IF(E172&lt;='Auxiliary Energy Estimation'!$E$25, 1, 0)</f>
        <v>1</v>
      </c>
    </row>
    <row r="173" spans="2:9" ht="15" x14ac:dyDescent="0.3">
      <c r="B173" s="33">
        <v>168.5</v>
      </c>
      <c r="C173" s="34">
        <v>3.9</v>
      </c>
      <c r="D173" s="32">
        <f t="shared" si="4"/>
        <v>39.019999999999996</v>
      </c>
      <c r="E173" s="37">
        <f t="shared" si="5"/>
        <v>46.823999999999991</v>
      </c>
      <c r="F173" s="32">
        <f>'Auxiliary Energy Estimation'!$E$25-D173</f>
        <v>15.980000000000004</v>
      </c>
      <c r="G173" s="32">
        <f>'Auxiliary Energy Estimation'!$E$25-E173</f>
        <v>8.176000000000009</v>
      </c>
      <c r="H173" s="26">
        <f>IF(D173&lt;='Auxiliary Energy Estimation'!$E$25, 1, 0)</f>
        <v>1</v>
      </c>
      <c r="I173" s="26">
        <f>IF(E173&lt;='Auxiliary Energy Estimation'!$E$25, 1, 0)</f>
        <v>1</v>
      </c>
    </row>
    <row r="174" spans="2:9" ht="15" x14ac:dyDescent="0.3">
      <c r="B174" s="33">
        <v>169.5</v>
      </c>
      <c r="C174" s="34">
        <v>4.4000000000000004</v>
      </c>
      <c r="D174" s="32">
        <f t="shared" si="4"/>
        <v>39.92</v>
      </c>
      <c r="E174" s="37">
        <f t="shared" si="5"/>
        <v>47.904000000000003</v>
      </c>
      <c r="F174" s="32">
        <f>'Auxiliary Energy Estimation'!$E$25-D174</f>
        <v>15.079999999999998</v>
      </c>
      <c r="G174" s="32">
        <f>'Auxiliary Energy Estimation'!$E$25-E174</f>
        <v>7.0959999999999965</v>
      </c>
      <c r="H174" s="26">
        <f>IF(D174&lt;='Auxiliary Energy Estimation'!$E$25, 1, 0)</f>
        <v>1</v>
      </c>
      <c r="I174" s="26">
        <f>IF(E174&lt;='Auxiliary Energy Estimation'!$E$25, 1, 0)</f>
        <v>1</v>
      </c>
    </row>
    <row r="175" spans="2:9" ht="15" x14ac:dyDescent="0.3">
      <c r="B175" s="33">
        <v>170.5</v>
      </c>
      <c r="C175" s="34">
        <v>4.4000000000000004</v>
      </c>
      <c r="D175" s="32">
        <f t="shared" si="4"/>
        <v>39.92</v>
      </c>
      <c r="E175" s="37">
        <f t="shared" si="5"/>
        <v>47.904000000000003</v>
      </c>
      <c r="F175" s="32">
        <f>'Auxiliary Energy Estimation'!$E$25-D175</f>
        <v>15.079999999999998</v>
      </c>
      <c r="G175" s="32">
        <f>'Auxiliary Energy Estimation'!$E$25-E175</f>
        <v>7.0959999999999965</v>
      </c>
      <c r="H175" s="26">
        <f>IF(D175&lt;='Auxiliary Energy Estimation'!$E$25, 1, 0)</f>
        <v>1</v>
      </c>
      <c r="I175" s="26">
        <f>IF(E175&lt;='Auxiliary Energy Estimation'!$E$25, 1, 0)</f>
        <v>1</v>
      </c>
    </row>
    <row r="176" spans="2:9" ht="15" x14ac:dyDescent="0.3">
      <c r="B176" s="33">
        <v>171.5</v>
      </c>
      <c r="C176" s="34">
        <v>2.8</v>
      </c>
      <c r="D176" s="32">
        <f t="shared" si="4"/>
        <v>37.04</v>
      </c>
      <c r="E176" s="37">
        <f t="shared" si="5"/>
        <v>44.448</v>
      </c>
      <c r="F176" s="32">
        <f>'Auxiliary Energy Estimation'!$E$25-D176</f>
        <v>17.96</v>
      </c>
      <c r="G176" s="32">
        <f>'Auxiliary Energy Estimation'!$E$25-E176</f>
        <v>10.552</v>
      </c>
      <c r="H176" s="26">
        <f>IF(D176&lt;='Auxiliary Energy Estimation'!$E$25, 1, 0)</f>
        <v>1</v>
      </c>
      <c r="I176" s="26">
        <f>IF(E176&lt;='Auxiliary Energy Estimation'!$E$25, 1, 0)</f>
        <v>1</v>
      </c>
    </row>
    <row r="177" spans="2:9" ht="15" x14ac:dyDescent="0.3">
      <c r="B177" s="33">
        <v>172.5</v>
      </c>
      <c r="C177" s="34">
        <v>2.2000000000000002</v>
      </c>
      <c r="D177" s="32">
        <f t="shared" si="4"/>
        <v>35.96</v>
      </c>
      <c r="E177" s="37">
        <f t="shared" si="5"/>
        <v>43.152000000000001</v>
      </c>
      <c r="F177" s="32">
        <f>'Auxiliary Energy Estimation'!$E$25-D177</f>
        <v>19.04</v>
      </c>
      <c r="G177" s="32">
        <f>'Auxiliary Energy Estimation'!$E$25-E177</f>
        <v>11.847999999999999</v>
      </c>
      <c r="H177" s="26">
        <f>IF(D177&lt;='Auxiliary Energy Estimation'!$E$25, 1, 0)</f>
        <v>1</v>
      </c>
      <c r="I177" s="26">
        <f>IF(E177&lt;='Auxiliary Energy Estimation'!$E$25, 1, 0)</f>
        <v>1</v>
      </c>
    </row>
    <row r="178" spans="2:9" ht="15" x14ac:dyDescent="0.3">
      <c r="B178" s="33">
        <v>173.5</v>
      </c>
      <c r="C178" s="34">
        <v>2.2000000000000002</v>
      </c>
      <c r="D178" s="32">
        <f t="shared" si="4"/>
        <v>35.96</v>
      </c>
      <c r="E178" s="37">
        <f t="shared" si="5"/>
        <v>43.152000000000001</v>
      </c>
      <c r="F178" s="32">
        <f>'Auxiliary Energy Estimation'!$E$25-D178</f>
        <v>19.04</v>
      </c>
      <c r="G178" s="32">
        <f>'Auxiliary Energy Estimation'!$E$25-E178</f>
        <v>11.847999999999999</v>
      </c>
      <c r="H178" s="26">
        <f>IF(D178&lt;='Auxiliary Energy Estimation'!$E$25, 1, 0)</f>
        <v>1</v>
      </c>
      <c r="I178" s="26">
        <f>IF(E178&lt;='Auxiliary Energy Estimation'!$E$25, 1, 0)</f>
        <v>1</v>
      </c>
    </row>
    <row r="179" spans="2:9" ht="15" x14ac:dyDescent="0.3">
      <c r="B179" s="33">
        <v>174.5</v>
      </c>
      <c r="C179" s="34">
        <v>2.2000000000000002</v>
      </c>
      <c r="D179" s="32">
        <f t="shared" si="4"/>
        <v>35.96</v>
      </c>
      <c r="E179" s="37">
        <f t="shared" si="5"/>
        <v>43.152000000000001</v>
      </c>
      <c r="F179" s="32">
        <f>'Auxiliary Energy Estimation'!$E$25-D179</f>
        <v>19.04</v>
      </c>
      <c r="G179" s="32">
        <f>'Auxiliary Energy Estimation'!$E$25-E179</f>
        <v>11.847999999999999</v>
      </c>
      <c r="H179" s="26">
        <f>IF(D179&lt;='Auxiliary Energy Estimation'!$E$25, 1, 0)</f>
        <v>1</v>
      </c>
      <c r="I179" s="26">
        <f>IF(E179&lt;='Auxiliary Energy Estimation'!$E$25, 1, 0)</f>
        <v>1</v>
      </c>
    </row>
    <row r="180" spans="2:9" ht="15" x14ac:dyDescent="0.3">
      <c r="B180" s="33">
        <v>175.5</v>
      </c>
      <c r="C180" s="34">
        <v>2.2000000000000002</v>
      </c>
      <c r="D180" s="32">
        <f t="shared" si="4"/>
        <v>35.96</v>
      </c>
      <c r="E180" s="37">
        <f t="shared" si="5"/>
        <v>43.152000000000001</v>
      </c>
      <c r="F180" s="32">
        <f>'Auxiliary Energy Estimation'!$E$25-D180</f>
        <v>19.04</v>
      </c>
      <c r="G180" s="32">
        <f>'Auxiliary Energy Estimation'!$E$25-E180</f>
        <v>11.847999999999999</v>
      </c>
      <c r="H180" s="26">
        <f>IF(D180&lt;='Auxiliary Energy Estimation'!$E$25, 1, 0)</f>
        <v>1</v>
      </c>
      <c r="I180" s="26">
        <f>IF(E180&lt;='Auxiliary Energy Estimation'!$E$25, 1, 0)</f>
        <v>1</v>
      </c>
    </row>
    <row r="181" spans="2:9" ht="15" x14ac:dyDescent="0.3">
      <c r="B181" s="33">
        <v>176.5</v>
      </c>
      <c r="C181" s="34">
        <v>2.2000000000000002</v>
      </c>
      <c r="D181" s="32">
        <f t="shared" si="4"/>
        <v>35.96</v>
      </c>
      <c r="E181" s="37">
        <f t="shared" si="5"/>
        <v>43.152000000000001</v>
      </c>
      <c r="F181" s="32">
        <f>'Auxiliary Energy Estimation'!$E$25-D181</f>
        <v>19.04</v>
      </c>
      <c r="G181" s="32">
        <f>'Auxiliary Energy Estimation'!$E$25-E181</f>
        <v>11.847999999999999</v>
      </c>
      <c r="H181" s="26">
        <f>IF(D181&lt;='Auxiliary Energy Estimation'!$E$25, 1, 0)</f>
        <v>1</v>
      </c>
      <c r="I181" s="26">
        <f>IF(E181&lt;='Auxiliary Energy Estimation'!$E$25, 1, 0)</f>
        <v>1</v>
      </c>
    </row>
    <row r="182" spans="2:9" ht="15" x14ac:dyDescent="0.3">
      <c r="B182" s="33">
        <v>177.5</v>
      </c>
      <c r="C182" s="34">
        <v>2.2000000000000002</v>
      </c>
      <c r="D182" s="32">
        <f t="shared" si="4"/>
        <v>35.96</v>
      </c>
      <c r="E182" s="37">
        <f t="shared" si="5"/>
        <v>43.152000000000001</v>
      </c>
      <c r="F182" s="32">
        <f>'Auxiliary Energy Estimation'!$E$25-D182</f>
        <v>19.04</v>
      </c>
      <c r="G182" s="32">
        <f>'Auxiliary Energy Estimation'!$E$25-E182</f>
        <v>11.847999999999999</v>
      </c>
      <c r="H182" s="26">
        <f>IF(D182&lt;='Auxiliary Energy Estimation'!$E$25, 1, 0)</f>
        <v>1</v>
      </c>
      <c r="I182" s="26">
        <f>IF(E182&lt;='Auxiliary Energy Estimation'!$E$25, 1, 0)</f>
        <v>1</v>
      </c>
    </row>
    <row r="183" spans="2:9" ht="15" x14ac:dyDescent="0.3">
      <c r="B183" s="33">
        <v>178.5</v>
      </c>
      <c r="C183" s="34">
        <v>1.7</v>
      </c>
      <c r="D183" s="32">
        <f t="shared" si="4"/>
        <v>35.06</v>
      </c>
      <c r="E183" s="37">
        <f t="shared" si="5"/>
        <v>42.072000000000003</v>
      </c>
      <c r="F183" s="32">
        <f>'Auxiliary Energy Estimation'!$E$25-D183</f>
        <v>19.939999999999998</v>
      </c>
      <c r="G183" s="32">
        <f>'Auxiliary Energy Estimation'!$E$25-E183</f>
        <v>12.927999999999997</v>
      </c>
      <c r="H183" s="26">
        <f>IF(D183&lt;='Auxiliary Energy Estimation'!$E$25, 1, 0)</f>
        <v>1</v>
      </c>
      <c r="I183" s="26">
        <f>IF(E183&lt;='Auxiliary Energy Estimation'!$E$25, 1, 0)</f>
        <v>1</v>
      </c>
    </row>
    <row r="184" spans="2:9" ht="15" x14ac:dyDescent="0.3">
      <c r="B184" s="33">
        <v>179.5</v>
      </c>
      <c r="C184" s="34">
        <v>2.2000000000000002</v>
      </c>
      <c r="D184" s="32">
        <f t="shared" si="4"/>
        <v>35.96</v>
      </c>
      <c r="E184" s="37">
        <f t="shared" si="5"/>
        <v>43.152000000000001</v>
      </c>
      <c r="F184" s="32">
        <f>'Auxiliary Energy Estimation'!$E$25-D184</f>
        <v>19.04</v>
      </c>
      <c r="G184" s="32">
        <f>'Auxiliary Energy Estimation'!$E$25-E184</f>
        <v>11.847999999999999</v>
      </c>
      <c r="H184" s="26">
        <f>IF(D184&lt;='Auxiliary Energy Estimation'!$E$25, 1, 0)</f>
        <v>1</v>
      </c>
      <c r="I184" s="26">
        <f>IF(E184&lt;='Auxiliary Energy Estimation'!$E$25, 1, 0)</f>
        <v>1</v>
      </c>
    </row>
    <row r="185" spans="2:9" ht="15" x14ac:dyDescent="0.3">
      <c r="B185" s="33">
        <v>180.5</v>
      </c>
      <c r="C185" s="34">
        <v>1.7</v>
      </c>
      <c r="D185" s="32">
        <f t="shared" si="4"/>
        <v>35.06</v>
      </c>
      <c r="E185" s="37">
        <f t="shared" si="5"/>
        <v>42.072000000000003</v>
      </c>
      <c r="F185" s="32">
        <f>'Auxiliary Energy Estimation'!$E$25-D185</f>
        <v>19.939999999999998</v>
      </c>
      <c r="G185" s="32">
        <f>'Auxiliary Energy Estimation'!$E$25-E185</f>
        <v>12.927999999999997</v>
      </c>
      <c r="H185" s="26">
        <f>IF(D185&lt;='Auxiliary Energy Estimation'!$E$25, 1, 0)</f>
        <v>1</v>
      </c>
      <c r="I185" s="26">
        <f>IF(E185&lt;='Auxiliary Energy Estimation'!$E$25, 1, 0)</f>
        <v>1</v>
      </c>
    </row>
    <row r="186" spans="2:9" ht="15" x14ac:dyDescent="0.3">
      <c r="B186" s="33">
        <v>181.5</v>
      </c>
      <c r="C186" s="34">
        <v>1.1000000000000001</v>
      </c>
      <c r="D186" s="32">
        <f t="shared" si="4"/>
        <v>33.979999999999997</v>
      </c>
      <c r="E186" s="37">
        <f t="shared" si="5"/>
        <v>40.775999999999996</v>
      </c>
      <c r="F186" s="32">
        <f>'Auxiliary Energy Estimation'!$E$25-D186</f>
        <v>21.020000000000003</v>
      </c>
      <c r="G186" s="32">
        <f>'Auxiliary Energy Estimation'!$E$25-E186</f>
        <v>14.224000000000004</v>
      </c>
      <c r="H186" s="26">
        <f>IF(D186&lt;='Auxiliary Energy Estimation'!$E$25, 1, 0)</f>
        <v>1</v>
      </c>
      <c r="I186" s="26">
        <f>IF(E186&lt;='Auxiliary Energy Estimation'!$E$25, 1, 0)</f>
        <v>1</v>
      </c>
    </row>
    <row r="187" spans="2:9" ht="15" x14ac:dyDescent="0.3">
      <c r="B187" s="33">
        <v>182.5</v>
      </c>
      <c r="C187" s="34">
        <v>0</v>
      </c>
      <c r="D187" s="32">
        <f t="shared" si="4"/>
        <v>32</v>
      </c>
      <c r="E187" s="37">
        <f t="shared" si="5"/>
        <v>38.4</v>
      </c>
      <c r="F187" s="32">
        <f>'Auxiliary Energy Estimation'!$E$25-D187</f>
        <v>23</v>
      </c>
      <c r="G187" s="32">
        <f>'Auxiliary Energy Estimation'!$E$25-E187</f>
        <v>16.600000000000001</v>
      </c>
      <c r="H187" s="26">
        <f>IF(D187&lt;='Auxiliary Energy Estimation'!$E$25, 1, 0)</f>
        <v>1</v>
      </c>
      <c r="I187" s="26">
        <f>IF(E187&lt;='Auxiliary Energy Estimation'!$E$25, 1, 0)</f>
        <v>1</v>
      </c>
    </row>
    <row r="188" spans="2:9" ht="15" x14ac:dyDescent="0.3">
      <c r="B188" s="33">
        <v>183.5</v>
      </c>
      <c r="C188" s="34">
        <v>-1.1000000000000001</v>
      </c>
      <c r="D188" s="32">
        <f t="shared" si="4"/>
        <v>30.02</v>
      </c>
      <c r="E188" s="37">
        <f t="shared" si="5"/>
        <v>36.024000000000001</v>
      </c>
      <c r="F188" s="32">
        <f>'Auxiliary Energy Estimation'!$E$25-D188</f>
        <v>24.98</v>
      </c>
      <c r="G188" s="32">
        <f>'Auxiliary Energy Estimation'!$E$25-E188</f>
        <v>18.975999999999999</v>
      </c>
      <c r="H188" s="26">
        <f>IF(D188&lt;='Auxiliary Energy Estimation'!$E$25, 1, 0)</f>
        <v>1</v>
      </c>
      <c r="I188" s="26">
        <f>IF(E188&lt;='Auxiliary Energy Estimation'!$E$25, 1, 0)</f>
        <v>1</v>
      </c>
    </row>
    <row r="189" spans="2:9" ht="15" x14ac:dyDescent="0.3">
      <c r="B189" s="33">
        <v>184.5</v>
      </c>
      <c r="C189" s="34">
        <v>-1.7</v>
      </c>
      <c r="D189" s="32">
        <f t="shared" si="4"/>
        <v>28.94</v>
      </c>
      <c r="E189" s="37">
        <f t="shared" si="5"/>
        <v>34.728000000000002</v>
      </c>
      <c r="F189" s="32">
        <f>'Auxiliary Energy Estimation'!$E$25-D189</f>
        <v>26.06</v>
      </c>
      <c r="G189" s="32">
        <f>'Auxiliary Energy Estimation'!$E$25-E189</f>
        <v>20.271999999999998</v>
      </c>
      <c r="H189" s="26">
        <f>IF(D189&lt;='Auxiliary Energy Estimation'!$E$25, 1, 0)</f>
        <v>1</v>
      </c>
      <c r="I189" s="26">
        <f>IF(E189&lt;='Auxiliary Energy Estimation'!$E$25, 1, 0)</f>
        <v>1</v>
      </c>
    </row>
    <row r="190" spans="2:9" ht="15" x14ac:dyDescent="0.3">
      <c r="B190" s="33">
        <v>185.5</v>
      </c>
      <c r="C190" s="34">
        <v>-2.8</v>
      </c>
      <c r="D190" s="32">
        <f t="shared" si="4"/>
        <v>26.96</v>
      </c>
      <c r="E190" s="37">
        <f t="shared" si="5"/>
        <v>32.351999999999997</v>
      </c>
      <c r="F190" s="32">
        <f>'Auxiliary Energy Estimation'!$E$25-D190</f>
        <v>28.04</v>
      </c>
      <c r="G190" s="32">
        <f>'Auxiliary Energy Estimation'!$E$25-E190</f>
        <v>22.648000000000003</v>
      </c>
      <c r="H190" s="26">
        <f>IF(D190&lt;='Auxiliary Energy Estimation'!$E$25, 1, 0)</f>
        <v>1</v>
      </c>
      <c r="I190" s="26">
        <f>IF(E190&lt;='Auxiliary Energy Estimation'!$E$25, 1, 0)</f>
        <v>1</v>
      </c>
    </row>
    <row r="191" spans="2:9" ht="15" x14ac:dyDescent="0.3">
      <c r="B191" s="33">
        <v>186.5</v>
      </c>
      <c r="C191" s="34">
        <v>-4.4000000000000004</v>
      </c>
      <c r="D191" s="32">
        <f t="shared" si="4"/>
        <v>24.08</v>
      </c>
      <c r="E191" s="37">
        <f t="shared" si="5"/>
        <v>28.895999999999997</v>
      </c>
      <c r="F191" s="32">
        <f>'Auxiliary Energy Estimation'!$E$25-D191</f>
        <v>30.92</v>
      </c>
      <c r="G191" s="32">
        <f>'Auxiliary Energy Estimation'!$E$25-E191</f>
        <v>26.104000000000003</v>
      </c>
      <c r="H191" s="26">
        <f>IF(D191&lt;='Auxiliary Energy Estimation'!$E$25, 1, 0)</f>
        <v>1</v>
      </c>
      <c r="I191" s="26">
        <f>IF(E191&lt;='Auxiliary Energy Estimation'!$E$25, 1, 0)</f>
        <v>1</v>
      </c>
    </row>
    <row r="192" spans="2:9" ht="15" x14ac:dyDescent="0.3">
      <c r="B192" s="33">
        <v>187.5</v>
      </c>
      <c r="C192" s="34">
        <v>-5</v>
      </c>
      <c r="D192" s="32">
        <f t="shared" si="4"/>
        <v>23</v>
      </c>
      <c r="E192" s="37">
        <f t="shared" si="5"/>
        <v>27.599999999999998</v>
      </c>
      <c r="F192" s="32">
        <f>'Auxiliary Energy Estimation'!$E$25-D192</f>
        <v>32</v>
      </c>
      <c r="G192" s="32">
        <f>'Auxiliary Energy Estimation'!$E$25-E192</f>
        <v>27.400000000000002</v>
      </c>
      <c r="H192" s="26">
        <f>IF(D192&lt;='Auxiliary Energy Estimation'!$E$25, 1, 0)</f>
        <v>1</v>
      </c>
      <c r="I192" s="26">
        <f>IF(E192&lt;='Auxiliary Energy Estimation'!$E$25, 1, 0)</f>
        <v>1</v>
      </c>
    </row>
    <row r="193" spans="2:9" ht="15" x14ac:dyDescent="0.3">
      <c r="B193" s="33">
        <v>188.5</v>
      </c>
      <c r="C193" s="34">
        <v>-6.1</v>
      </c>
      <c r="D193" s="32">
        <f t="shared" si="4"/>
        <v>21.02</v>
      </c>
      <c r="E193" s="37">
        <f t="shared" si="5"/>
        <v>25.224</v>
      </c>
      <c r="F193" s="32">
        <f>'Auxiliary Energy Estimation'!$E$25-D193</f>
        <v>33.980000000000004</v>
      </c>
      <c r="G193" s="32">
        <f>'Auxiliary Energy Estimation'!$E$25-E193</f>
        <v>29.776</v>
      </c>
      <c r="H193" s="26">
        <f>IF(D193&lt;='Auxiliary Energy Estimation'!$E$25, 1, 0)</f>
        <v>1</v>
      </c>
      <c r="I193" s="26">
        <f>IF(E193&lt;='Auxiliary Energy Estimation'!$E$25, 1, 0)</f>
        <v>1</v>
      </c>
    </row>
    <row r="194" spans="2:9" ht="15" x14ac:dyDescent="0.3">
      <c r="B194" s="33">
        <v>189.5</v>
      </c>
      <c r="C194" s="34">
        <v>-6.7</v>
      </c>
      <c r="D194" s="32">
        <f t="shared" si="4"/>
        <v>19.939999999999998</v>
      </c>
      <c r="E194" s="37">
        <f t="shared" si="5"/>
        <v>23.927999999999997</v>
      </c>
      <c r="F194" s="32">
        <f>'Auxiliary Energy Estimation'!$E$25-D194</f>
        <v>35.06</v>
      </c>
      <c r="G194" s="32">
        <f>'Auxiliary Energy Estimation'!$E$25-E194</f>
        <v>31.072000000000003</v>
      </c>
      <c r="H194" s="26">
        <f>IF(D194&lt;='Auxiliary Energy Estimation'!$E$25, 1, 0)</f>
        <v>1</v>
      </c>
      <c r="I194" s="26">
        <f>IF(E194&lt;='Auxiliary Energy Estimation'!$E$25, 1, 0)</f>
        <v>1</v>
      </c>
    </row>
    <row r="195" spans="2:9" ht="15" x14ac:dyDescent="0.3">
      <c r="B195" s="33">
        <v>190.5</v>
      </c>
      <c r="C195" s="34">
        <v>-7.2</v>
      </c>
      <c r="D195" s="32">
        <f t="shared" si="4"/>
        <v>19.04</v>
      </c>
      <c r="E195" s="37">
        <f t="shared" si="5"/>
        <v>22.847999999999999</v>
      </c>
      <c r="F195" s="32">
        <f>'Auxiliary Energy Estimation'!$E$25-D195</f>
        <v>35.96</v>
      </c>
      <c r="G195" s="32">
        <f>'Auxiliary Energy Estimation'!$E$25-E195</f>
        <v>32.152000000000001</v>
      </c>
      <c r="H195" s="26">
        <f>IF(D195&lt;='Auxiliary Energy Estimation'!$E$25, 1, 0)</f>
        <v>1</v>
      </c>
      <c r="I195" s="26">
        <f>IF(E195&lt;='Auxiliary Energy Estimation'!$E$25, 1, 0)</f>
        <v>1</v>
      </c>
    </row>
    <row r="196" spans="2:9" ht="15" x14ac:dyDescent="0.3">
      <c r="B196" s="33">
        <v>191.5</v>
      </c>
      <c r="C196" s="34">
        <v>-7.8</v>
      </c>
      <c r="D196" s="32">
        <f t="shared" si="4"/>
        <v>17.96</v>
      </c>
      <c r="E196" s="37">
        <f t="shared" si="5"/>
        <v>21.552</v>
      </c>
      <c r="F196" s="32">
        <f>'Auxiliary Energy Estimation'!$E$25-D196</f>
        <v>37.04</v>
      </c>
      <c r="G196" s="32">
        <f>'Auxiliary Energy Estimation'!$E$25-E196</f>
        <v>33.448</v>
      </c>
      <c r="H196" s="26">
        <f>IF(D196&lt;='Auxiliary Energy Estimation'!$E$25, 1, 0)</f>
        <v>1</v>
      </c>
      <c r="I196" s="26">
        <f>IF(E196&lt;='Auxiliary Energy Estimation'!$E$25, 1, 0)</f>
        <v>1</v>
      </c>
    </row>
    <row r="197" spans="2:9" ht="15" x14ac:dyDescent="0.3">
      <c r="B197" s="33">
        <v>192.5</v>
      </c>
      <c r="C197" s="34">
        <v>-8.3000000000000007</v>
      </c>
      <c r="D197" s="32">
        <f t="shared" ref="D197:D260" si="6">CONVERT(C197,"C","F")</f>
        <v>17.059999999999999</v>
      </c>
      <c r="E197" s="37">
        <f t="shared" ref="E197:E260" si="7">D197*1.2</f>
        <v>20.471999999999998</v>
      </c>
      <c r="F197" s="32">
        <f>'Auxiliary Energy Estimation'!$E$25-D197</f>
        <v>37.94</v>
      </c>
      <c r="G197" s="32">
        <f>'Auxiliary Energy Estimation'!$E$25-E197</f>
        <v>34.528000000000006</v>
      </c>
      <c r="H197" s="26">
        <f>IF(D197&lt;='Auxiliary Energy Estimation'!$E$25, 1, 0)</f>
        <v>1</v>
      </c>
      <c r="I197" s="26">
        <f>IF(E197&lt;='Auxiliary Energy Estimation'!$E$25, 1, 0)</f>
        <v>1</v>
      </c>
    </row>
    <row r="198" spans="2:9" ht="15" x14ac:dyDescent="0.3">
      <c r="B198" s="33">
        <v>193.5</v>
      </c>
      <c r="C198" s="34">
        <v>-8.9</v>
      </c>
      <c r="D198" s="32">
        <f t="shared" si="6"/>
        <v>15.98</v>
      </c>
      <c r="E198" s="37">
        <f t="shared" si="7"/>
        <v>19.175999999999998</v>
      </c>
      <c r="F198" s="32">
        <f>'Auxiliary Energy Estimation'!$E$25-D198</f>
        <v>39.019999999999996</v>
      </c>
      <c r="G198" s="32">
        <f>'Auxiliary Energy Estimation'!$E$25-E198</f>
        <v>35.823999999999998</v>
      </c>
      <c r="H198" s="26">
        <f>IF(D198&lt;='Auxiliary Energy Estimation'!$E$25, 1, 0)</f>
        <v>1</v>
      </c>
      <c r="I198" s="26">
        <f>IF(E198&lt;='Auxiliary Energy Estimation'!$E$25, 1, 0)</f>
        <v>1</v>
      </c>
    </row>
    <row r="199" spans="2:9" ht="15" x14ac:dyDescent="0.3">
      <c r="B199" s="33">
        <v>194.5</v>
      </c>
      <c r="C199" s="34">
        <v>-10</v>
      </c>
      <c r="D199" s="32">
        <f t="shared" si="6"/>
        <v>14</v>
      </c>
      <c r="E199" s="37">
        <f t="shared" si="7"/>
        <v>16.8</v>
      </c>
      <c r="F199" s="32">
        <f>'Auxiliary Energy Estimation'!$E$25-D199</f>
        <v>41</v>
      </c>
      <c r="G199" s="32">
        <f>'Auxiliary Energy Estimation'!$E$25-E199</f>
        <v>38.200000000000003</v>
      </c>
      <c r="H199" s="26">
        <f>IF(D199&lt;='Auxiliary Energy Estimation'!$E$25, 1, 0)</f>
        <v>1</v>
      </c>
      <c r="I199" s="26">
        <f>IF(E199&lt;='Auxiliary Energy Estimation'!$E$25, 1, 0)</f>
        <v>1</v>
      </c>
    </row>
    <row r="200" spans="2:9" ht="15" x14ac:dyDescent="0.3">
      <c r="B200" s="33">
        <v>195.5</v>
      </c>
      <c r="C200" s="34">
        <v>-11.1</v>
      </c>
      <c r="D200" s="32">
        <f t="shared" si="6"/>
        <v>12.02</v>
      </c>
      <c r="E200" s="37">
        <f t="shared" si="7"/>
        <v>14.423999999999999</v>
      </c>
      <c r="F200" s="32">
        <f>'Auxiliary Energy Estimation'!$E$25-D200</f>
        <v>42.980000000000004</v>
      </c>
      <c r="G200" s="32">
        <f>'Auxiliary Energy Estimation'!$E$25-E200</f>
        <v>40.576000000000001</v>
      </c>
      <c r="H200" s="26">
        <f>IF(D200&lt;='Auxiliary Energy Estimation'!$E$25, 1, 0)</f>
        <v>1</v>
      </c>
      <c r="I200" s="26">
        <f>IF(E200&lt;='Auxiliary Energy Estimation'!$E$25, 1, 0)</f>
        <v>1</v>
      </c>
    </row>
    <row r="201" spans="2:9" ht="15" x14ac:dyDescent="0.3">
      <c r="B201" s="33">
        <v>196.5</v>
      </c>
      <c r="C201" s="34">
        <v>-11.1</v>
      </c>
      <c r="D201" s="32">
        <f t="shared" si="6"/>
        <v>12.02</v>
      </c>
      <c r="E201" s="37">
        <f t="shared" si="7"/>
        <v>14.423999999999999</v>
      </c>
      <c r="F201" s="32">
        <f>'Auxiliary Energy Estimation'!$E$25-D201</f>
        <v>42.980000000000004</v>
      </c>
      <c r="G201" s="32">
        <f>'Auxiliary Energy Estimation'!$E$25-E201</f>
        <v>40.576000000000001</v>
      </c>
      <c r="H201" s="26">
        <f>IF(D201&lt;='Auxiliary Energy Estimation'!$E$25, 1, 0)</f>
        <v>1</v>
      </c>
      <c r="I201" s="26">
        <f>IF(E201&lt;='Auxiliary Energy Estimation'!$E$25, 1, 0)</f>
        <v>1</v>
      </c>
    </row>
    <row r="202" spans="2:9" ht="15" x14ac:dyDescent="0.3">
      <c r="B202" s="33">
        <v>197.5</v>
      </c>
      <c r="C202" s="34">
        <v>-11.7</v>
      </c>
      <c r="D202" s="32">
        <f t="shared" si="6"/>
        <v>10.940000000000001</v>
      </c>
      <c r="E202" s="37">
        <f t="shared" si="7"/>
        <v>13.128000000000002</v>
      </c>
      <c r="F202" s="32">
        <f>'Auxiliary Energy Estimation'!$E$25-D202</f>
        <v>44.06</v>
      </c>
      <c r="G202" s="32">
        <f>'Auxiliary Energy Estimation'!$E$25-E202</f>
        <v>41.872</v>
      </c>
      <c r="H202" s="26">
        <f>IF(D202&lt;='Auxiliary Energy Estimation'!$E$25, 1, 0)</f>
        <v>1</v>
      </c>
      <c r="I202" s="26">
        <f>IF(E202&lt;='Auxiliary Energy Estimation'!$E$25, 1, 0)</f>
        <v>1</v>
      </c>
    </row>
    <row r="203" spans="2:9" ht="15" x14ac:dyDescent="0.3">
      <c r="B203" s="33">
        <v>198.5</v>
      </c>
      <c r="C203" s="34">
        <v>-11.7</v>
      </c>
      <c r="D203" s="32">
        <f t="shared" si="6"/>
        <v>10.940000000000001</v>
      </c>
      <c r="E203" s="37">
        <f t="shared" si="7"/>
        <v>13.128000000000002</v>
      </c>
      <c r="F203" s="32">
        <f>'Auxiliary Energy Estimation'!$E$25-D203</f>
        <v>44.06</v>
      </c>
      <c r="G203" s="32">
        <f>'Auxiliary Energy Estimation'!$E$25-E203</f>
        <v>41.872</v>
      </c>
      <c r="H203" s="26">
        <f>IF(D203&lt;='Auxiliary Energy Estimation'!$E$25, 1, 0)</f>
        <v>1</v>
      </c>
      <c r="I203" s="26">
        <f>IF(E203&lt;='Auxiliary Energy Estimation'!$E$25, 1, 0)</f>
        <v>1</v>
      </c>
    </row>
    <row r="204" spans="2:9" ht="15" x14ac:dyDescent="0.3">
      <c r="B204" s="33">
        <v>199.5</v>
      </c>
      <c r="C204" s="34">
        <v>-11.7</v>
      </c>
      <c r="D204" s="32">
        <f t="shared" si="6"/>
        <v>10.940000000000001</v>
      </c>
      <c r="E204" s="37">
        <f t="shared" si="7"/>
        <v>13.128000000000002</v>
      </c>
      <c r="F204" s="32">
        <f>'Auxiliary Energy Estimation'!$E$25-D204</f>
        <v>44.06</v>
      </c>
      <c r="G204" s="32">
        <f>'Auxiliary Energy Estimation'!$E$25-E204</f>
        <v>41.872</v>
      </c>
      <c r="H204" s="26">
        <f>IF(D204&lt;='Auxiliary Energy Estimation'!$E$25, 1, 0)</f>
        <v>1</v>
      </c>
      <c r="I204" s="26">
        <f>IF(E204&lt;='Auxiliary Energy Estimation'!$E$25, 1, 0)</f>
        <v>1</v>
      </c>
    </row>
    <row r="205" spans="2:9" ht="15" x14ac:dyDescent="0.3">
      <c r="B205" s="33">
        <v>200.5</v>
      </c>
      <c r="C205" s="34">
        <v>-10</v>
      </c>
      <c r="D205" s="32">
        <f t="shared" si="6"/>
        <v>14</v>
      </c>
      <c r="E205" s="37">
        <f t="shared" si="7"/>
        <v>16.8</v>
      </c>
      <c r="F205" s="32">
        <f>'Auxiliary Energy Estimation'!$E$25-D205</f>
        <v>41</v>
      </c>
      <c r="G205" s="32">
        <f>'Auxiliary Energy Estimation'!$E$25-E205</f>
        <v>38.200000000000003</v>
      </c>
      <c r="H205" s="26">
        <f>IF(D205&lt;='Auxiliary Energy Estimation'!$E$25, 1, 0)</f>
        <v>1</v>
      </c>
      <c r="I205" s="26">
        <f>IF(E205&lt;='Auxiliary Energy Estimation'!$E$25, 1, 0)</f>
        <v>1</v>
      </c>
    </row>
    <row r="206" spans="2:9" ht="15" x14ac:dyDescent="0.3">
      <c r="B206" s="33">
        <v>201.5</v>
      </c>
      <c r="C206" s="34">
        <v>-8.9</v>
      </c>
      <c r="D206" s="32">
        <f t="shared" si="6"/>
        <v>15.98</v>
      </c>
      <c r="E206" s="37">
        <f t="shared" si="7"/>
        <v>19.175999999999998</v>
      </c>
      <c r="F206" s="32">
        <f>'Auxiliary Energy Estimation'!$E$25-D206</f>
        <v>39.019999999999996</v>
      </c>
      <c r="G206" s="32">
        <f>'Auxiliary Energy Estimation'!$E$25-E206</f>
        <v>35.823999999999998</v>
      </c>
      <c r="H206" s="26">
        <f>IF(D206&lt;='Auxiliary Energy Estimation'!$E$25, 1, 0)</f>
        <v>1</v>
      </c>
      <c r="I206" s="26">
        <f>IF(E206&lt;='Auxiliary Energy Estimation'!$E$25, 1, 0)</f>
        <v>1</v>
      </c>
    </row>
    <row r="207" spans="2:9" ht="15" x14ac:dyDescent="0.3">
      <c r="B207" s="33">
        <v>202.5</v>
      </c>
      <c r="C207" s="34">
        <v>-7.2</v>
      </c>
      <c r="D207" s="32">
        <f t="shared" si="6"/>
        <v>19.04</v>
      </c>
      <c r="E207" s="37">
        <f t="shared" si="7"/>
        <v>22.847999999999999</v>
      </c>
      <c r="F207" s="32">
        <f>'Auxiliary Energy Estimation'!$E$25-D207</f>
        <v>35.96</v>
      </c>
      <c r="G207" s="32">
        <f>'Auxiliary Energy Estimation'!$E$25-E207</f>
        <v>32.152000000000001</v>
      </c>
      <c r="H207" s="26">
        <f>IF(D207&lt;='Auxiliary Energy Estimation'!$E$25, 1, 0)</f>
        <v>1</v>
      </c>
      <c r="I207" s="26">
        <f>IF(E207&lt;='Auxiliary Energy Estimation'!$E$25, 1, 0)</f>
        <v>1</v>
      </c>
    </row>
    <row r="208" spans="2:9" ht="15" x14ac:dyDescent="0.3">
      <c r="B208" s="33">
        <v>203.5</v>
      </c>
      <c r="C208" s="34">
        <v>-5.6</v>
      </c>
      <c r="D208" s="32">
        <f t="shared" si="6"/>
        <v>21.92</v>
      </c>
      <c r="E208" s="37">
        <f t="shared" si="7"/>
        <v>26.304000000000002</v>
      </c>
      <c r="F208" s="32">
        <f>'Auxiliary Energy Estimation'!$E$25-D208</f>
        <v>33.08</v>
      </c>
      <c r="G208" s="32">
        <f>'Auxiliary Energy Estimation'!$E$25-E208</f>
        <v>28.695999999999998</v>
      </c>
      <c r="H208" s="26">
        <f>IF(D208&lt;='Auxiliary Energy Estimation'!$E$25, 1, 0)</f>
        <v>1</v>
      </c>
      <c r="I208" s="26">
        <f>IF(E208&lt;='Auxiliary Energy Estimation'!$E$25, 1, 0)</f>
        <v>1</v>
      </c>
    </row>
    <row r="209" spans="2:9" ht="15" x14ac:dyDescent="0.3">
      <c r="B209" s="33">
        <v>204.5</v>
      </c>
      <c r="C209" s="34">
        <v>-4.4000000000000004</v>
      </c>
      <c r="D209" s="32">
        <f t="shared" si="6"/>
        <v>24.08</v>
      </c>
      <c r="E209" s="37">
        <f t="shared" si="7"/>
        <v>28.895999999999997</v>
      </c>
      <c r="F209" s="32">
        <f>'Auxiliary Energy Estimation'!$E$25-D209</f>
        <v>30.92</v>
      </c>
      <c r="G209" s="32">
        <f>'Auxiliary Energy Estimation'!$E$25-E209</f>
        <v>26.104000000000003</v>
      </c>
      <c r="H209" s="26">
        <f>IF(D209&lt;='Auxiliary Energy Estimation'!$E$25, 1, 0)</f>
        <v>1</v>
      </c>
      <c r="I209" s="26">
        <f>IF(E209&lt;='Auxiliary Energy Estimation'!$E$25, 1, 0)</f>
        <v>1</v>
      </c>
    </row>
    <row r="210" spans="2:9" ht="15" x14ac:dyDescent="0.3">
      <c r="B210" s="33">
        <v>205.5</v>
      </c>
      <c r="C210" s="34">
        <v>-3.3</v>
      </c>
      <c r="D210" s="32">
        <f t="shared" si="6"/>
        <v>26.060000000000002</v>
      </c>
      <c r="E210" s="37">
        <f t="shared" si="7"/>
        <v>31.272000000000002</v>
      </c>
      <c r="F210" s="32">
        <f>'Auxiliary Energy Estimation'!$E$25-D210</f>
        <v>28.939999999999998</v>
      </c>
      <c r="G210" s="32">
        <f>'Auxiliary Energy Estimation'!$E$25-E210</f>
        <v>23.727999999999998</v>
      </c>
      <c r="H210" s="26">
        <f>IF(D210&lt;='Auxiliary Energy Estimation'!$E$25, 1, 0)</f>
        <v>1</v>
      </c>
      <c r="I210" s="26">
        <f>IF(E210&lt;='Auxiliary Energy Estimation'!$E$25, 1, 0)</f>
        <v>1</v>
      </c>
    </row>
    <row r="211" spans="2:9" ht="15" x14ac:dyDescent="0.3">
      <c r="B211" s="33">
        <v>206.5</v>
      </c>
      <c r="C211" s="34">
        <v>-3.9</v>
      </c>
      <c r="D211" s="32">
        <f t="shared" si="6"/>
        <v>24.98</v>
      </c>
      <c r="E211" s="37">
        <f t="shared" si="7"/>
        <v>29.975999999999999</v>
      </c>
      <c r="F211" s="32">
        <f>'Auxiliary Energy Estimation'!$E$25-D211</f>
        <v>30.02</v>
      </c>
      <c r="G211" s="32">
        <f>'Auxiliary Energy Estimation'!$E$25-E211</f>
        <v>25.024000000000001</v>
      </c>
      <c r="H211" s="26">
        <f>IF(D211&lt;='Auxiliary Energy Estimation'!$E$25, 1, 0)</f>
        <v>1</v>
      </c>
      <c r="I211" s="26">
        <f>IF(E211&lt;='Auxiliary Energy Estimation'!$E$25, 1, 0)</f>
        <v>1</v>
      </c>
    </row>
    <row r="212" spans="2:9" ht="15" x14ac:dyDescent="0.3">
      <c r="B212" s="33">
        <v>207.5</v>
      </c>
      <c r="C212" s="34">
        <v>-4.4000000000000004</v>
      </c>
      <c r="D212" s="32">
        <f t="shared" si="6"/>
        <v>24.08</v>
      </c>
      <c r="E212" s="37">
        <f t="shared" si="7"/>
        <v>28.895999999999997</v>
      </c>
      <c r="F212" s="32">
        <f>'Auxiliary Energy Estimation'!$E$25-D212</f>
        <v>30.92</v>
      </c>
      <c r="G212" s="32">
        <f>'Auxiliary Energy Estimation'!$E$25-E212</f>
        <v>26.104000000000003</v>
      </c>
      <c r="H212" s="26">
        <f>IF(D212&lt;='Auxiliary Energy Estimation'!$E$25, 1, 0)</f>
        <v>1</v>
      </c>
      <c r="I212" s="26">
        <f>IF(E212&lt;='Auxiliary Energy Estimation'!$E$25, 1, 0)</f>
        <v>1</v>
      </c>
    </row>
    <row r="213" spans="2:9" ht="15" x14ac:dyDescent="0.3">
      <c r="B213" s="33">
        <v>208.5</v>
      </c>
      <c r="C213" s="34">
        <v>-4.4000000000000004</v>
      </c>
      <c r="D213" s="32">
        <f t="shared" si="6"/>
        <v>24.08</v>
      </c>
      <c r="E213" s="37">
        <f t="shared" si="7"/>
        <v>28.895999999999997</v>
      </c>
      <c r="F213" s="32">
        <f>'Auxiliary Energy Estimation'!$E$25-D213</f>
        <v>30.92</v>
      </c>
      <c r="G213" s="32">
        <f>'Auxiliary Energy Estimation'!$E$25-E213</f>
        <v>26.104000000000003</v>
      </c>
      <c r="H213" s="26">
        <f>IF(D213&lt;='Auxiliary Energy Estimation'!$E$25, 1, 0)</f>
        <v>1</v>
      </c>
      <c r="I213" s="26">
        <f>IF(E213&lt;='Auxiliary Energy Estimation'!$E$25, 1, 0)</f>
        <v>1</v>
      </c>
    </row>
    <row r="214" spans="2:9" ht="15" x14ac:dyDescent="0.3">
      <c r="B214" s="33">
        <v>209.5</v>
      </c>
      <c r="C214" s="34">
        <v>-5</v>
      </c>
      <c r="D214" s="32">
        <f t="shared" si="6"/>
        <v>23</v>
      </c>
      <c r="E214" s="37">
        <f t="shared" si="7"/>
        <v>27.599999999999998</v>
      </c>
      <c r="F214" s="32">
        <f>'Auxiliary Energy Estimation'!$E$25-D214</f>
        <v>32</v>
      </c>
      <c r="G214" s="32">
        <f>'Auxiliary Energy Estimation'!$E$25-E214</f>
        <v>27.400000000000002</v>
      </c>
      <c r="H214" s="26">
        <f>IF(D214&lt;='Auxiliary Energy Estimation'!$E$25, 1, 0)</f>
        <v>1</v>
      </c>
      <c r="I214" s="26">
        <f>IF(E214&lt;='Auxiliary Energy Estimation'!$E$25, 1, 0)</f>
        <v>1</v>
      </c>
    </row>
    <row r="215" spans="2:9" ht="15" x14ac:dyDescent="0.3">
      <c r="B215" s="33">
        <v>210.5</v>
      </c>
      <c r="C215" s="34">
        <v>-5</v>
      </c>
      <c r="D215" s="32">
        <f t="shared" si="6"/>
        <v>23</v>
      </c>
      <c r="E215" s="37">
        <f t="shared" si="7"/>
        <v>27.599999999999998</v>
      </c>
      <c r="F215" s="32">
        <f>'Auxiliary Energy Estimation'!$E$25-D215</f>
        <v>32</v>
      </c>
      <c r="G215" s="32">
        <f>'Auxiliary Energy Estimation'!$E$25-E215</f>
        <v>27.400000000000002</v>
      </c>
      <c r="H215" s="26">
        <f>IF(D215&lt;='Auxiliary Energy Estimation'!$E$25, 1, 0)</f>
        <v>1</v>
      </c>
      <c r="I215" s="26">
        <f>IF(E215&lt;='Auxiliary Energy Estimation'!$E$25, 1, 0)</f>
        <v>1</v>
      </c>
    </row>
    <row r="216" spans="2:9" ht="15" x14ac:dyDescent="0.3">
      <c r="B216" s="33">
        <v>211.5</v>
      </c>
      <c r="C216" s="34">
        <v>-5.6</v>
      </c>
      <c r="D216" s="32">
        <f t="shared" si="6"/>
        <v>21.92</v>
      </c>
      <c r="E216" s="37">
        <f t="shared" si="7"/>
        <v>26.304000000000002</v>
      </c>
      <c r="F216" s="32">
        <f>'Auxiliary Energy Estimation'!$E$25-D216</f>
        <v>33.08</v>
      </c>
      <c r="G216" s="32">
        <f>'Auxiliary Energy Estimation'!$E$25-E216</f>
        <v>28.695999999999998</v>
      </c>
      <c r="H216" s="26">
        <f>IF(D216&lt;='Auxiliary Energy Estimation'!$E$25, 1, 0)</f>
        <v>1</v>
      </c>
      <c r="I216" s="26">
        <f>IF(E216&lt;='Auxiliary Energy Estimation'!$E$25, 1, 0)</f>
        <v>1</v>
      </c>
    </row>
    <row r="217" spans="2:9" ht="15" x14ac:dyDescent="0.3">
      <c r="B217" s="33">
        <v>212.5</v>
      </c>
      <c r="C217" s="34">
        <v>-6.1</v>
      </c>
      <c r="D217" s="32">
        <f t="shared" si="6"/>
        <v>21.02</v>
      </c>
      <c r="E217" s="37">
        <f t="shared" si="7"/>
        <v>25.224</v>
      </c>
      <c r="F217" s="32">
        <f>'Auxiliary Energy Estimation'!$E$25-D217</f>
        <v>33.980000000000004</v>
      </c>
      <c r="G217" s="32">
        <f>'Auxiliary Energy Estimation'!$E$25-E217</f>
        <v>29.776</v>
      </c>
      <c r="H217" s="26">
        <f>IF(D217&lt;='Auxiliary Energy Estimation'!$E$25, 1, 0)</f>
        <v>1</v>
      </c>
      <c r="I217" s="26">
        <f>IF(E217&lt;='Auxiliary Energy Estimation'!$E$25, 1, 0)</f>
        <v>1</v>
      </c>
    </row>
    <row r="218" spans="2:9" ht="15" x14ac:dyDescent="0.3">
      <c r="B218" s="33">
        <v>213.5</v>
      </c>
      <c r="C218" s="34">
        <v>-6.7</v>
      </c>
      <c r="D218" s="32">
        <f t="shared" si="6"/>
        <v>19.939999999999998</v>
      </c>
      <c r="E218" s="37">
        <f t="shared" si="7"/>
        <v>23.927999999999997</v>
      </c>
      <c r="F218" s="32">
        <f>'Auxiliary Energy Estimation'!$E$25-D218</f>
        <v>35.06</v>
      </c>
      <c r="G218" s="32">
        <f>'Auxiliary Energy Estimation'!$E$25-E218</f>
        <v>31.072000000000003</v>
      </c>
      <c r="H218" s="26">
        <f>IF(D218&lt;='Auxiliary Energy Estimation'!$E$25, 1, 0)</f>
        <v>1</v>
      </c>
      <c r="I218" s="26">
        <f>IF(E218&lt;='Auxiliary Energy Estimation'!$E$25, 1, 0)</f>
        <v>1</v>
      </c>
    </row>
    <row r="219" spans="2:9" ht="15" x14ac:dyDescent="0.3">
      <c r="B219" s="33">
        <v>214.5</v>
      </c>
      <c r="C219" s="34">
        <v>-6.7</v>
      </c>
      <c r="D219" s="32">
        <f t="shared" si="6"/>
        <v>19.939999999999998</v>
      </c>
      <c r="E219" s="37">
        <f t="shared" si="7"/>
        <v>23.927999999999997</v>
      </c>
      <c r="F219" s="32">
        <f>'Auxiliary Energy Estimation'!$E$25-D219</f>
        <v>35.06</v>
      </c>
      <c r="G219" s="32">
        <f>'Auxiliary Energy Estimation'!$E$25-E219</f>
        <v>31.072000000000003</v>
      </c>
      <c r="H219" s="26">
        <f>IF(D219&lt;='Auxiliary Energy Estimation'!$E$25, 1, 0)</f>
        <v>1</v>
      </c>
      <c r="I219" s="26">
        <f>IF(E219&lt;='Auxiliary Energy Estimation'!$E$25, 1, 0)</f>
        <v>1</v>
      </c>
    </row>
    <row r="220" spans="2:9" ht="15" x14ac:dyDescent="0.3">
      <c r="B220" s="33">
        <v>215.5</v>
      </c>
      <c r="C220" s="34">
        <v>-7.2</v>
      </c>
      <c r="D220" s="32">
        <f t="shared" si="6"/>
        <v>19.04</v>
      </c>
      <c r="E220" s="37">
        <f t="shared" si="7"/>
        <v>22.847999999999999</v>
      </c>
      <c r="F220" s="32">
        <f>'Auxiliary Energy Estimation'!$E$25-D220</f>
        <v>35.96</v>
      </c>
      <c r="G220" s="32">
        <f>'Auxiliary Energy Estimation'!$E$25-E220</f>
        <v>32.152000000000001</v>
      </c>
      <c r="H220" s="26">
        <f>IF(D220&lt;='Auxiliary Energy Estimation'!$E$25, 1, 0)</f>
        <v>1</v>
      </c>
      <c r="I220" s="26">
        <f>IF(E220&lt;='Auxiliary Energy Estimation'!$E$25, 1, 0)</f>
        <v>1</v>
      </c>
    </row>
    <row r="221" spans="2:9" ht="15" x14ac:dyDescent="0.3">
      <c r="B221" s="33">
        <v>216.5</v>
      </c>
      <c r="C221" s="34">
        <v>-7.2</v>
      </c>
      <c r="D221" s="32">
        <f t="shared" si="6"/>
        <v>19.04</v>
      </c>
      <c r="E221" s="37">
        <f t="shared" si="7"/>
        <v>22.847999999999999</v>
      </c>
      <c r="F221" s="32">
        <f>'Auxiliary Energy Estimation'!$E$25-D221</f>
        <v>35.96</v>
      </c>
      <c r="G221" s="32">
        <f>'Auxiliary Energy Estimation'!$E$25-E221</f>
        <v>32.152000000000001</v>
      </c>
      <c r="H221" s="26">
        <f>IF(D221&lt;='Auxiliary Energy Estimation'!$E$25, 1, 0)</f>
        <v>1</v>
      </c>
      <c r="I221" s="26">
        <f>IF(E221&lt;='Auxiliary Energy Estimation'!$E$25, 1, 0)</f>
        <v>1</v>
      </c>
    </row>
    <row r="222" spans="2:9" ht="15" x14ac:dyDescent="0.3">
      <c r="B222" s="33">
        <v>217.5</v>
      </c>
      <c r="C222" s="34">
        <v>-7.8</v>
      </c>
      <c r="D222" s="32">
        <f t="shared" si="6"/>
        <v>17.96</v>
      </c>
      <c r="E222" s="37">
        <f t="shared" si="7"/>
        <v>21.552</v>
      </c>
      <c r="F222" s="32">
        <f>'Auxiliary Energy Estimation'!$E$25-D222</f>
        <v>37.04</v>
      </c>
      <c r="G222" s="32">
        <f>'Auxiliary Energy Estimation'!$E$25-E222</f>
        <v>33.448</v>
      </c>
      <c r="H222" s="26">
        <f>IF(D222&lt;='Auxiliary Energy Estimation'!$E$25, 1, 0)</f>
        <v>1</v>
      </c>
      <c r="I222" s="26">
        <f>IF(E222&lt;='Auxiliary Energy Estimation'!$E$25, 1, 0)</f>
        <v>1</v>
      </c>
    </row>
    <row r="223" spans="2:9" ht="15" x14ac:dyDescent="0.3">
      <c r="B223" s="33">
        <v>218.5</v>
      </c>
      <c r="C223" s="34">
        <v>-7.8</v>
      </c>
      <c r="D223" s="32">
        <f t="shared" si="6"/>
        <v>17.96</v>
      </c>
      <c r="E223" s="37">
        <f t="shared" si="7"/>
        <v>21.552</v>
      </c>
      <c r="F223" s="32">
        <f>'Auxiliary Energy Estimation'!$E$25-D223</f>
        <v>37.04</v>
      </c>
      <c r="G223" s="32">
        <f>'Auxiliary Energy Estimation'!$E$25-E223</f>
        <v>33.448</v>
      </c>
      <c r="H223" s="26">
        <f>IF(D223&lt;='Auxiliary Energy Estimation'!$E$25, 1, 0)</f>
        <v>1</v>
      </c>
      <c r="I223" s="26">
        <f>IF(E223&lt;='Auxiliary Energy Estimation'!$E$25, 1, 0)</f>
        <v>1</v>
      </c>
    </row>
    <row r="224" spans="2:9" ht="15" x14ac:dyDescent="0.3">
      <c r="B224" s="33">
        <v>219.5</v>
      </c>
      <c r="C224" s="34">
        <v>-7.8</v>
      </c>
      <c r="D224" s="32">
        <f t="shared" si="6"/>
        <v>17.96</v>
      </c>
      <c r="E224" s="37">
        <f t="shared" si="7"/>
        <v>21.552</v>
      </c>
      <c r="F224" s="32">
        <f>'Auxiliary Energy Estimation'!$E$25-D224</f>
        <v>37.04</v>
      </c>
      <c r="G224" s="32">
        <f>'Auxiliary Energy Estimation'!$E$25-E224</f>
        <v>33.448</v>
      </c>
      <c r="H224" s="26">
        <f>IF(D224&lt;='Auxiliary Energy Estimation'!$E$25, 1, 0)</f>
        <v>1</v>
      </c>
      <c r="I224" s="26">
        <f>IF(E224&lt;='Auxiliary Energy Estimation'!$E$25, 1, 0)</f>
        <v>1</v>
      </c>
    </row>
    <row r="225" spans="2:9" ht="15" x14ac:dyDescent="0.3">
      <c r="B225" s="33">
        <v>220.5</v>
      </c>
      <c r="C225" s="34">
        <v>-7.8</v>
      </c>
      <c r="D225" s="32">
        <f t="shared" si="6"/>
        <v>17.96</v>
      </c>
      <c r="E225" s="37">
        <f t="shared" si="7"/>
        <v>21.552</v>
      </c>
      <c r="F225" s="32">
        <f>'Auxiliary Energy Estimation'!$E$25-D225</f>
        <v>37.04</v>
      </c>
      <c r="G225" s="32">
        <f>'Auxiliary Energy Estimation'!$E$25-E225</f>
        <v>33.448</v>
      </c>
      <c r="H225" s="26">
        <f>IF(D225&lt;='Auxiliary Energy Estimation'!$E$25, 1, 0)</f>
        <v>1</v>
      </c>
      <c r="I225" s="26">
        <f>IF(E225&lt;='Auxiliary Energy Estimation'!$E$25, 1, 0)</f>
        <v>1</v>
      </c>
    </row>
    <row r="226" spans="2:9" ht="15" x14ac:dyDescent="0.3">
      <c r="B226" s="33">
        <v>221.5</v>
      </c>
      <c r="C226" s="34">
        <v>-8.3000000000000007</v>
      </c>
      <c r="D226" s="32">
        <f t="shared" si="6"/>
        <v>17.059999999999999</v>
      </c>
      <c r="E226" s="37">
        <f t="shared" si="7"/>
        <v>20.471999999999998</v>
      </c>
      <c r="F226" s="32">
        <f>'Auxiliary Energy Estimation'!$E$25-D226</f>
        <v>37.94</v>
      </c>
      <c r="G226" s="32">
        <f>'Auxiliary Energy Estimation'!$E$25-E226</f>
        <v>34.528000000000006</v>
      </c>
      <c r="H226" s="26">
        <f>IF(D226&lt;='Auxiliary Energy Estimation'!$E$25, 1, 0)</f>
        <v>1</v>
      </c>
      <c r="I226" s="26">
        <f>IF(E226&lt;='Auxiliary Energy Estimation'!$E$25, 1, 0)</f>
        <v>1</v>
      </c>
    </row>
    <row r="227" spans="2:9" ht="15" x14ac:dyDescent="0.3">
      <c r="B227" s="33">
        <v>222.5</v>
      </c>
      <c r="C227" s="34">
        <v>-8.9</v>
      </c>
      <c r="D227" s="32">
        <f t="shared" si="6"/>
        <v>15.98</v>
      </c>
      <c r="E227" s="37">
        <f t="shared" si="7"/>
        <v>19.175999999999998</v>
      </c>
      <c r="F227" s="32">
        <f>'Auxiliary Energy Estimation'!$E$25-D227</f>
        <v>39.019999999999996</v>
      </c>
      <c r="G227" s="32">
        <f>'Auxiliary Energy Estimation'!$E$25-E227</f>
        <v>35.823999999999998</v>
      </c>
      <c r="H227" s="26">
        <f>IF(D227&lt;='Auxiliary Energy Estimation'!$E$25, 1, 0)</f>
        <v>1</v>
      </c>
      <c r="I227" s="26">
        <f>IF(E227&lt;='Auxiliary Energy Estimation'!$E$25, 1, 0)</f>
        <v>1</v>
      </c>
    </row>
    <row r="228" spans="2:9" ht="15" x14ac:dyDescent="0.3">
      <c r="B228" s="33">
        <v>223.5</v>
      </c>
      <c r="C228" s="34">
        <v>-8.9</v>
      </c>
      <c r="D228" s="32">
        <f t="shared" si="6"/>
        <v>15.98</v>
      </c>
      <c r="E228" s="37">
        <f t="shared" si="7"/>
        <v>19.175999999999998</v>
      </c>
      <c r="F228" s="32">
        <f>'Auxiliary Energy Estimation'!$E$25-D228</f>
        <v>39.019999999999996</v>
      </c>
      <c r="G228" s="32">
        <f>'Auxiliary Energy Estimation'!$E$25-E228</f>
        <v>35.823999999999998</v>
      </c>
      <c r="H228" s="26">
        <f>IF(D228&lt;='Auxiliary Energy Estimation'!$E$25, 1, 0)</f>
        <v>1</v>
      </c>
      <c r="I228" s="26">
        <f>IF(E228&lt;='Auxiliary Energy Estimation'!$E$25, 1, 0)</f>
        <v>1</v>
      </c>
    </row>
    <row r="229" spans="2:9" ht="15" x14ac:dyDescent="0.3">
      <c r="B229" s="33">
        <v>224.5</v>
      </c>
      <c r="C229" s="34">
        <v>-8.3000000000000007</v>
      </c>
      <c r="D229" s="32">
        <f t="shared" si="6"/>
        <v>17.059999999999999</v>
      </c>
      <c r="E229" s="37">
        <f t="shared" si="7"/>
        <v>20.471999999999998</v>
      </c>
      <c r="F229" s="32">
        <f>'Auxiliary Energy Estimation'!$E$25-D229</f>
        <v>37.94</v>
      </c>
      <c r="G229" s="32">
        <f>'Auxiliary Energy Estimation'!$E$25-E229</f>
        <v>34.528000000000006</v>
      </c>
      <c r="H229" s="26">
        <f>IF(D229&lt;='Auxiliary Energy Estimation'!$E$25, 1, 0)</f>
        <v>1</v>
      </c>
      <c r="I229" s="26">
        <f>IF(E229&lt;='Auxiliary Energy Estimation'!$E$25, 1, 0)</f>
        <v>1</v>
      </c>
    </row>
    <row r="230" spans="2:9" ht="15" x14ac:dyDescent="0.3">
      <c r="B230" s="33">
        <v>225.5</v>
      </c>
      <c r="C230" s="34">
        <v>-7.2</v>
      </c>
      <c r="D230" s="32">
        <f t="shared" si="6"/>
        <v>19.04</v>
      </c>
      <c r="E230" s="37">
        <f t="shared" si="7"/>
        <v>22.847999999999999</v>
      </c>
      <c r="F230" s="32">
        <f>'Auxiliary Energy Estimation'!$E$25-D230</f>
        <v>35.96</v>
      </c>
      <c r="G230" s="32">
        <f>'Auxiliary Energy Estimation'!$E$25-E230</f>
        <v>32.152000000000001</v>
      </c>
      <c r="H230" s="26">
        <f>IF(D230&lt;='Auxiliary Energy Estimation'!$E$25, 1, 0)</f>
        <v>1</v>
      </c>
      <c r="I230" s="26">
        <f>IF(E230&lt;='Auxiliary Energy Estimation'!$E$25, 1, 0)</f>
        <v>1</v>
      </c>
    </row>
    <row r="231" spans="2:9" ht="15" x14ac:dyDescent="0.3">
      <c r="B231" s="33">
        <v>226.5</v>
      </c>
      <c r="C231" s="34">
        <v>-5.6</v>
      </c>
      <c r="D231" s="32">
        <f t="shared" si="6"/>
        <v>21.92</v>
      </c>
      <c r="E231" s="37">
        <f t="shared" si="7"/>
        <v>26.304000000000002</v>
      </c>
      <c r="F231" s="32">
        <f>'Auxiliary Energy Estimation'!$E$25-D231</f>
        <v>33.08</v>
      </c>
      <c r="G231" s="32">
        <f>'Auxiliary Energy Estimation'!$E$25-E231</f>
        <v>28.695999999999998</v>
      </c>
      <c r="H231" s="26">
        <f>IF(D231&lt;='Auxiliary Energy Estimation'!$E$25, 1, 0)</f>
        <v>1</v>
      </c>
      <c r="I231" s="26">
        <f>IF(E231&lt;='Auxiliary Energy Estimation'!$E$25, 1, 0)</f>
        <v>1</v>
      </c>
    </row>
    <row r="232" spans="2:9" ht="15" x14ac:dyDescent="0.3">
      <c r="B232" s="33">
        <v>227.5</v>
      </c>
      <c r="C232" s="34">
        <v>-5</v>
      </c>
      <c r="D232" s="32">
        <f t="shared" si="6"/>
        <v>23</v>
      </c>
      <c r="E232" s="37">
        <f t="shared" si="7"/>
        <v>27.599999999999998</v>
      </c>
      <c r="F232" s="32">
        <f>'Auxiliary Energy Estimation'!$E$25-D232</f>
        <v>32</v>
      </c>
      <c r="G232" s="32">
        <f>'Auxiliary Energy Estimation'!$E$25-E232</f>
        <v>27.400000000000002</v>
      </c>
      <c r="H232" s="26">
        <f>IF(D232&lt;='Auxiliary Energy Estimation'!$E$25, 1, 0)</f>
        <v>1</v>
      </c>
      <c r="I232" s="26">
        <f>IF(E232&lt;='Auxiliary Energy Estimation'!$E$25, 1, 0)</f>
        <v>1</v>
      </c>
    </row>
    <row r="233" spans="2:9" ht="15" x14ac:dyDescent="0.3">
      <c r="B233" s="33">
        <v>228.5</v>
      </c>
      <c r="C233" s="34">
        <v>-4.4000000000000004</v>
      </c>
      <c r="D233" s="32">
        <f t="shared" si="6"/>
        <v>24.08</v>
      </c>
      <c r="E233" s="37">
        <f t="shared" si="7"/>
        <v>28.895999999999997</v>
      </c>
      <c r="F233" s="32">
        <f>'Auxiliary Energy Estimation'!$E$25-D233</f>
        <v>30.92</v>
      </c>
      <c r="G233" s="32">
        <f>'Auxiliary Energy Estimation'!$E$25-E233</f>
        <v>26.104000000000003</v>
      </c>
      <c r="H233" s="26">
        <f>IF(D233&lt;='Auxiliary Energy Estimation'!$E$25, 1, 0)</f>
        <v>1</v>
      </c>
      <c r="I233" s="26">
        <f>IF(E233&lt;='Auxiliary Energy Estimation'!$E$25, 1, 0)</f>
        <v>1</v>
      </c>
    </row>
    <row r="234" spans="2:9" ht="15" x14ac:dyDescent="0.3">
      <c r="B234" s="33">
        <v>229.5</v>
      </c>
      <c r="C234" s="34">
        <v>-4.4000000000000004</v>
      </c>
      <c r="D234" s="32">
        <f t="shared" si="6"/>
        <v>24.08</v>
      </c>
      <c r="E234" s="37">
        <f t="shared" si="7"/>
        <v>28.895999999999997</v>
      </c>
      <c r="F234" s="32">
        <f>'Auxiliary Energy Estimation'!$E$25-D234</f>
        <v>30.92</v>
      </c>
      <c r="G234" s="32">
        <f>'Auxiliary Energy Estimation'!$E$25-E234</f>
        <v>26.104000000000003</v>
      </c>
      <c r="H234" s="26">
        <f>IF(D234&lt;='Auxiliary Energy Estimation'!$E$25, 1, 0)</f>
        <v>1</v>
      </c>
      <c r="I234" s="26">
        <f>IF(E234&lt;='Auxiliary Energy Estimation'!$E$25, 1, 0)</f>
        <v>1</v>
      </c>
    </row>
    <row r="235" spans="2:9" ht="15" x14ac:dyDescent="0.3">
      <c r="B235" s="33">
        <v>230.5</v>
      </c>
      <c r="C235" s="34">
        <v>-4.4000000000000004</v>
      </c>
      <c r="D235" s="32">
        <f t="shared" si="6"/>
        <v>24.08</v>
      </c>
      <c r="E235" s="37">
        <f t="shared" si="7"/>
        <v>28.895999999999997</v>
      </c>
      <c r="F235" s="32">
        <f>'Auxiliary Energy Estimation'!$E$25-D235</f>
        <v>30.92</v>
      </c>
      <c r="G235" s="32">
        <f>'Auxiliary Energy Estimation'!$E$25-E235</f>
        <v>26.104000000000003</v>
      </c>
      <c r="H235" s="26">
        <f>IF(D235&lt;='Auxiliary Energy Estimation'!$E$25, 1, 0)</f>
        <v>1</v>
      </c>
      <c r="I235" s="26">
        <f>IF(E235&lt;='Auxiliary Energy Estimation'!$E$25, 1, 0)</f>
        <v>1</v>
      </c>
    </row>
    <row r="236" spans="2:9" ht="15" x14ac:dyDescent="0.3">
      <c r="B236" s="33">
        <v>231.5</v>
      </c>
      <c r="C236" s="34">
        <v>-4.4000000000000004</v>
      </c>
      <c r="D236" s="32">
        <f t="shared" si="6"/>
        <v>24.08</v>
      </c>
      <c r="E236" s="37">
        <f t="shared" si="7"/>
        <v>28.895999999999997</v>
      </c>
      <c r="F236" s="32">
        <f>'Auxiliary Energy Estimation'!$E$25-D236</f>
        <v>30.92</v>
      </c>
      <c r="G236" s="32">
        <f>'Auxiliary Energy Estimation'!$E$25-E236</f>
        <v>26.104000000000003</v>
      </c>
      <c r="H236" s="26">
        <f>IF(D236&lt;='Auxiliary Energy Estimation'!$E$25, 1, 0)</f>
        <v>1</v>
      </c>
      <c r="I236" s="26">
        <f>IF(E236&lt;='Auxiliary Energy Estimation'!$E$25, 1, 0)</f>
        <v>1</v>
      </c>
    </row>
    <row r="237" spans="2:9" ht="15" x14ac:dyDescent="0.3">
      <c r="B237" s="33">
        <v>232.5</v>
      </c>
      <c r="C237" s="34">
        <v>-5</v>
      </c>
      <c r="D237" s="32">
        <f t="shared" si="6"/>
        <v>23</v>
      </c>
      <c r="E237" s="37">
        <f t="shared" si="7"/>
        <v>27.599999999999998</v>
      </c>
      <c r="F237" s="32">
        <f>'Auxiliary Energy Estimation'!$E$25-D237</f>
        <v>32</v>
      </c>
      <c r="G237" s="32">
        <f>'Auxiliary Energy Estimation'!$E$25-E237</f>
        <v>27.400000000000002</v>
      </c>
      <c r="H237" s="26">
        <f>IF(D237&lt;='Auxiliary Energy Estimation'!$E$25, 1, 0)</f>
        <v>1</v>
      </c>
      <c r="I237" s="26">
        <f>IF(E237&lt;='Auxiliary Energy Estimation'!$E$25, 1, 0)</f>
        <v>1</v>
      </c>
    </row>
    <row r="238" spans="2:9" ht="15" x14ac:dyDescent="0.3">
      <c r="B238" s="33">
        <v>233.5</v>
      </c>
      <c r="C238" s="34">
        <v>-5.6</v>
      </c>
      <c r="D238" s="32">
        <f t="shared" si="6"/>
        <v>21.92</v>
      </c>
      <c r="E238" s="37">
        <f t="shared" si="7"/>
        <v>26.304000000000002</v>
      </c>
      <c r="F238" s="32">
        <f>'Auxiliary Energy Estimation'!$E$25-D238</f>
        <v>33.08</v>
      </c>
      <c r="G238" s="32">
        <f>'Auxiliary Energy Estimation'!$E$25-E238</f>
        <v>28.695999999999998</v>
      </c>
      <c r="H238" s="26">
        <f>IF(D238&lt;='Auxiliary Energy Estimation'!$E$25, 1, 0)</f>
        <v>1</v>
      </c>
      <c r="I238" s="26">
        <f>IF(E238&lt;='Auxiliary Energy Estimation'!$E$25, 1, 0)</f>
        <v>1</v>
      </c>
    </row>
    <row r="239" spans="2:9" ht="15" x14ac:dyDescent="0.3">
      <c r="B239" s="33">
        <v>234.5</v>
      </c>
      <c r="C239" s="34">
        <v>-5.6</v>
      </c>
      <c r="D239" s="32">
        <f t="shared" si="6"/>
        <v>21.92</v>
      </c>
      <c r="E239" s="37">
        <f t="shared" si="7"/>
        <v>26.304000000000002</v>
      </c>
      <c r="F239" s="32">
        <f>'Auxiliary Energy Estimation'!$E$25-D239</f>
        <v>33.08</v>
      </c>
      <c r="G239" s="32">
        <f>'Auxiliary Energy Estimation'!$E$25-E239</f>
        <v>28.695999999999998</v>
      </c>
      <c r="H239" s="26">
        <f>IF(D239&lt;='Auxiliary Energy Estimation'!$E$25, 1, 0)</f>
        <v>1</v>
      </c>
      <c r="I239" s="26">
        <f>IF(E239&lt;='Auxiliary Energy Estimation'!$E$25, 1, 0)</f>
        <v>1</v>
      </c>
    </row>
    <row r="240" spans="2:9" ht="15" x14ac:dyDescent="0.3">
      <c r="B240" s="33">
        <v>235.5</v>
      </c>
      <c r="C240" s="34">
        <v>-7.2</v>
      </c>
      <c r="D240" s="32">
        <f t="shared" si="6"/>
        <v>19.04</v>
      </c>
      <c r="E240" s="37">
        <f t="shared" si="7"/>
        <v>22.847999999999999</v>
      </c>
      <c r="F240" s="32">
        <f>'Auxiliary Energy Estimation'!$E$25-D240</f>
        <v>35.96</v>
      </c>
      <c r="G240" s="32">
        <f>'Auxiliary Energy Estimation'!$E$25-E240</f>
        <v>32.152000000000001</v>
      </c>
      <c r="H240" s="26">
        <f>IF(D240&lt;='Auxiliary Energy Estimation'!$E$25, 1, 0)</f>
        <v>1</v>
      </c>
      <c r="I240" s="26">
        <f>IF(E240&lt;='Auxiliary Energy Estimation'!$E$25, 1, 0)</f>
        <v>1</v>
      </c>
    </row>
    <row r="241" spans="2:9" ht="15" x14ac:dyDescent="0.3">
      <c r="B241" s="33">
        <v>236.5</v>
      </c>
      <c r="C241" s="34">
        <v>-8.9</v>
      </c>
      <c r="D241" s="32">
        <f t="shared" si="6"/>
        <v>15.98</v>
      </c>
      <c r="E241" s="37">
        <f t="shared" si="7"/>
        <v>19.175999999999998</v>
      </c>
      <c r="F241" s="32">
        <f>'Auxiliary Energy Estimation'!$E$25-D241</f>
        <v>39.019999999999996</v>
      </c>
      <c r="G241" s="32">
        <f>'Auxiliary Energy Estimation'!$E$25-E241</f>
        <v>35.823999999999998</v>
      </c>
      <c r="H241" s="26">
        <f>IF(D241&lt;='Auxiliary Energy Estimation'!$E$25, 1, 0)</f>
        <v>1</v>
      </c>
      <c r="I241" s="26">
        <f>IF(E241&lt;='Auxiliary Energy Estimation'!$E$25, 1, 0)</f>
        <v>1</v>
      </c>
    </row>
    <row r="242" spans="2:9" ht="15" x14ac:dyDescent="0.3">
      <c r="B242" s="33">
        <v>237.5</v>
      </c>
      <c r="C242" s="34">
        <v>-10</v>
      </c>
      <c r="D242" s="32">
        <f t="shared" si="6"/>
        <v>14</v>
      </c>
      <c r="E242" s="37">
        <f t="shared" si="7"/>
        <v>16.8</v>
      </c>
      <c r="F242" s="32">
        <f>'Auxiliary Energy Estimation'!$E$25-D242</f>
        <v>41</v>
      </c>
      <c r="G242" s="32">
        <f>'Auxiliary Energy Estimation'!$E$25-E242</f>
        <v>38.200000000000003</v>
      </c>
      <c r="H242" s="26">
        <f>IF(D242&lt;='Auxiliary Energy Estimation'!$E$25, 1, 0)</f>
        <v>1</v>
      </c>
      <c r="I242" s="26">
        <f>IF(E242&lt;='Auxiliary Energy Estimation'!$E$25, 1, 0)</f>
        <v>1</v>
      </c>
    </row>
    <row r="243" spans="2:9" ht="15" x14ac:dyDescent="0.3">
      <c r="B243" s="33">
        <v>238.5</v>
      </c>
      <c r="C243" s="34">
        <v>-11.1</v>
      </c>
      <c r="D243" s="32">
        <f t="shared" si="6"/>
        <v>12.02</v>
      </c>
      <c r="E243" s="37">
        <f t="shared" si="7"/>
        <v>14.423999999999999</v>
      </c>
      <c r="F243" s="32">
        <f>'Auxiliary Energy Estimation'!$E$25-D243</f>
        <v>42.980000000000004</v>
      </c>
      <c r="G243" s="32">
        <f>'Auxiliary Energy Estimation'!$E$25-E243</f>
        <v>40.576000000000001</v>
      </c>
      <c r="H243" s="26">
        <f>IF(D243&lt;='Auxiliary Energy Estimation'!$E$25, 1, 0)</f>
        <v>1</v>
      </c>
      <c r="I243" s="26">
        <f>IF(E243&lt;='Auxiliary Energy Estimation'!$E$25, 1, 0)</f>
        <v>1</v>
      </c>
    </row>
    <row r="244" spans="2:9" ht="15" x14ac:dyDescent="0.3">
      <c r="B244" s="33">
        <v>239.5</v>
      </c>
      <c r="C244" s="34">
        <v>-11.1</v>
      </c>
      <c r="D244" s="32">
        <f t="shared" si="6"/>
        <v>12.02</v>
      </c>
      <c r="E244" s="37">
        <f t="shared" si="7"/>
        <v>14.423999999999999</v>
      </c>
      <c r="F244" s="32">
        <f>'Auxiliary Energy Estimation'!$E$25-D244</f>
        <v>42.980000000000004</v>
      </c>
      <c r="G244" s="32">
        <f>'Auxiliary Energy Estimation'!$E$25-E244</f>
        <v>40.576000000000001</v>
      </c>
      <c r="H244" s="26">
        <f>IF(D244&lt;='Auxiliary Energy Estimation'!$E$25, 1, 0)</f>
        <v>1</v>
      </c>
      <c r="I244" s="26">
        <f>IF(E244&lt;='Auxiliary Energy Estimation'!$E$25, 1, 0)</f>
        <v>1</v>
      </c>
    </row>
    <row r="245" spans="2:9" ht="15" x14ac:dyDescent="0.3">
      <c r="B245" s="33">
        <v>240.5</v>
      </c>
      <c r="C245" s="34">
        <v>-11.7</v>
      </c>
      <c r="D245" s="32">
        <f t="shared" si="6"/>
        <v>10.940000000000001</v>
      </c>
      <c r="E245" s="37">
        <f t="shared" si="7"/>
        <v>13.128000000000002</v>
      </c>
      <c r="F245" s="32">
        <f>'Auxiliary Energy Estimation'!$E$25-D245</f>
        <v>44.06</v>
      </c>
      <c r="G245" s="32">
        <f>'Auxiliary Energy Estimation'!$E$25-E245</f>
        <v>41.872</v>
      </c>
      <c r="H245" s="26">
        <f>IF(D245&lt;='Auxiliary Energy Estimation'!$E$25, 1, 0)</f>
        <v>1</v>
      </c>
      <c r="I245" s="26">
        <f>IF(E245&lt;='Auxiliary Energy Estimation'!$E$25, 1, 0)</f>
        <v>1</v>
      </c>
    </row>
    <row r="246" spans="2:9" ht="15" x14ac:dyDescent="0.3">
      <c r="B246" s="33">
        <v>241.5</v>
      </c>
      <c r="C246" s="34">
        <v>-12.2</v>
      </c>
      <c r="D246" s="32">
        <f t="shared" si="6"/>
        <v>10.039999999999999</v>
      </c>
      <c r="E246" s="37">
        <f t="shared" si="7"/>
        <v>12.047999999999998</v>
      </c>
      <c r="F246" s="32">
        <f>'Auxiliary Energy Estimation'!$E$25-D246</f>
        <v>44.96</v>
      </c>
      <c r="G246" s="32">
        <f>'Auxiliary Energy Estimation'!$E$25-E246</f>
        <v>42.951999999999998</v>
      </c>
      <c r="H246" s="26">
        <f>IF(D246&lt;='Auxiliary Energy Estimation'!$E$25, 1, 0)</f>
        <v>1</v>
      </c>
      <c r="I246" s="26">
        <f>IF(E246&lt;='Auxiliary Energy Estimation'!$E$25, 1, 0)</f>
        <v>1</v>
      </c>
    </row>
    <row r="247" spans="2:9" ht="15" x14ac:dyDescent="0.3">
      <c r="B247" s="33">
        <v>242.5</v>
      </c>
      <c r="C247" s="34">
        <v>-12.2</v>
      </c>
      <c r="D247" s="32">
        <f t="shared" si="6"/>
        <v>10.039999999999999</v>
      </c>
      <c r="E247" s="37">
        <f t="shared" si="7"/>
        <v>12.047999999999998</v>
      </c>
      <c r="F247" s="32">
        <f>'Auxiliary Energy Estimation'!$E$25-D247</f>
        <v>44.96</v>
      </c>
      <c r="G247" s="32">
        <f>'Auxiliary Energy Estimation'!$E$25-E247</f>
        <v>42.951999999999998</v>
      </c>
      <c r="H247" s="26">
        <f>IF(D247&lt;='Auxiliary Energy Estimation'!$E$25, 1, 0)</f>
        <v>1</v>
      </c>
      <c r="I247" s="26">
        <f>IF(E247&lt;='Auxiliary Energy Estimation'!$E$25, 1, 0)</f>
        <v>1</v>
      </c>
    </row>
    <row r="248" spans="2:9" ht="15" x14ac:dyDescent="0.3">
      <c r="B248" s="33">
        <v>243.5</v>
      </c>
      <c r="C248" s="34">
        <v>-12.8</v>
      </c>
      <c r="D248" s="32">
        <f t="shared" si="6"/>
        <v>8.9599999999999973</v>
      </c>
      <c r="E248" s="37">
        <f t="shared" si="7"/>
        <v>10.751999999999997</v>
      </c>
      <c r="F248" s="32">
        <f>'Auxiliary Energy Estimation'!$E$25-D248</f>
        <v>46.040000000000006</v>
      </c>
      <c r="G248" s="32">
        <f>'Auxiliary Energy Estimation'!$E$25-E248</f>
        <v>44.248000000000005</v>
      </c>
      <c r="H248" s="26">
        <f>IF(D248&lt;='Auxiliary Energy Estimation'!$E$25, 1, 0)</f>
        <v>1</v>
      </c>
      <c r="I248" s="26">
        <f>IF(E248&lt;='Auxiliary Energy Estimation'!$E$25, 1, 0)</f>
        <v>1</v>
      </c>
    </row>
    <row r="249" spans="2:9" ht="15" x14ac:dyDescent="0.3">
      <c r="B249" s="33">
        <v>244.5</v>
      </c>
      <c r="C249" s="34">
        <v>-12.8</v>
      </c>
      <c r="D249" s="32">
        <f t="shared" si="6"/>
        <v>8.9599999999999973</v>
      </c>
      <c r="E249" s="37">
        <f t="shared" si="7"/>
        <v>10.751999999999997</v>
      </c>
      <c r="F249" s="32">
        <f>'Auxiliary Energy Estimation'!$E$25-D249</f>
        <v>46.040000000000006</v>
      </c>
      <c r="G249" s="32">
        <f>'Auxiliary Energy Estimation'!$E$25-E249</f>
        <v>44.248000000000005</v>
      </c>
      <c r="H249" s="26">
        <f>IF(D249&lt;='Auxiliary Energy Estimation'!$E$25, 1, 0)</f>
        <v>1</v>
      </c>
      <c r="I249" s="26">
        <f>IF(E249&lt;='Auxiliary Energy Estimation'!$E$25, 1, 0)</f>
        <v>1</v>
      </c>
    </row>
    <row r="250" spans="2:9" ht="15" x14ac:dyDescent="0.3">
      <c r="B250" s="33">
        <v>245.5</v>
      </c>
      <c r="C250" s="34">
        <v>-13.3</v>
      </c>
      <c r="D250" s="32">
        <f t="shared" si="6"/>
        <v>8.0599999999999987</v>
      </c>
      <c r="E250" s="37">
        <f t="shared" si="7"/>
        <v>9.6719999999999988</v>
      </c>
      <c r="F250" s="32">
        <f>'Auxiliary Energy Estimation'!$E$25-D250</f>
        <v>46.94</v>
      </c>
      <c r="G250" s="32">
        <f>'Auxiliary Energy Estimation'!$E$25-E250</f>
        <v>45.328000000000003</v>
      </c>
      <c r="H250" s="26">
        <f>IF(D250&lt;='Auxiliary Energy Estimation'!$E$25, 1, 0)</f>
        <v>1</v>
      </c>
      <c r="I250" s="26">
        <f>IF(E250&lt;='Auxiliary Energy Estimation'!$E$25, 1, 0)</f>
        <v>1</v>
      </c>
    </row>
    <row r="251" spans="2:9" ht="15" x14ac:dyDescent="0.3">
      <c r="B251" s="33">
        <v>246.5</v>
      </c>
      <c r="C251" s="34">
        <v>-13.3</v>
      </c>
      <c r="D251" s="32">
        <f t="shared" si="6"/>
        <v>8.0599999999999987</v>
      </c>
      <c r="E251" s="37">
        <f t="shared" si="7"/>
        <v>9.6719999999999988</v>
      </c>
      <c r="F251" s="32">
        <f>'Auxiliary Energy Estimation'!$E$25-D251</f>
        <v>46.94</v>
      </c>
      <c r="G251" s="32">
        <f>'Auxiliary Energy Estimation'!$E$25-E251</f>
        <v>45.328000000000003</v>
      </c>
      <c r="H251" s="26">
        <f>IF(D251&lt;='Auxiliary Energy Estimation'!$E$25, 1, 0)</f>
        <v>1</v>
      </c>
      <c r="I251" s="26">
        <f>IF(E251&lt;='Auxiliary Energy Estimation'!$E$25, 1, 0)</f>
        <v>1</v>
      </c>
    </row>
    <row r="252" spans="2:9" ht="15" x14ac:dyDescent="0.3">
      <c r="B252" s="33">
        <v>247.5</v>
      </c>
      <c r="C252" s="34">
        <v>-13.3</v>
      </c>
      <c r="D252" s="32">
        <f t="shared" si="6"/>
        <v>8.0599999999999987</v>
      </c>
      <c r="E252" s="37">
        <f t="shared" si="7"/>
        <v>9.6719999999999988</v>
      </c>
      <c r="F252" s="32">
        <f>'Auxiliary Energy Estimation'!$E$25-D252</f>
        <v>46.94</v>
      </c>
      <c r="G252" s="32">
        <f>'Auxiliary Energy Estimation'!$E$25-E252</f>
        <v>45.328000000000003</v>
      </c>
      <c r="H252" s="26">
        <f>IF(D252&lt;='Auxiliary Energy Estimation'!$E$25, 1, 0)</f>
        <v>1</v>
      </c>
      <c r="I252" s="26">
        <f>IF(E252&lt;='Auxiliary Energy Estimation'!$E$25, 1, 0)</f>
        <v>1</v>
      </c>
    </row>
    <row r="253" spans="2:9" ht="15" x14ac:dyDescent="0.3">
      <c r="B253" s="33">
        <v>248.5</v>
      </c>
      <c r="C253" s="34">
        <v>-12.2</v>
      </c>
      <c r="D253" s="32">
        <f t="shared" si="6"/>
        <v>10.039999999999999</v>
      </c>
      <c r="E253" s="37">
        <f t="shared" si="7"/>
        <v>12.047999999999998</v>
      </c>
      <c r="F253" s="32">
        <f>'Auxiliary Energy Estimation'!$E$25-D253</f>
        <v>44.96</v>
      </c>
      <c r="G253" s="32">
        <f>'Auxiliary Energy Estimation'!$E$25-E253</f>
        <v>42.951999999999998</v>
      </c>
      <c r="H253" s="26">
        <f>IF(D253&lt;='Auxiliary Energy Estimation'!$E$25, 1, 0)</f>
        <v>1</v>
      </c>
      <c r="I253" s="26">
        <f>IF(E253&lt;='Auxiliary Energy Estimation'!$E$25, 1, 0)</f>
        <v>1</v>
      </c>
    </row>
    <row r="254" spans="2:9" ht="15" x14ac:dyDescent="0.3">
      <c r="B254" s="33">
        <v>249.5</v>
      </c>
      <c r="C254" s="34">
        <v>-10.6</v>
      </c>
      <c r="D254" s="32">
        <f t="shared" si="6"/>
        <v>12.920000000000002</v>
      </c>
      <c r="E254" s="37">
        <f t="shared" si="7"/>
        <v>15.504000000000001</v>
      </c>
      <c r="F254" s="32">
        <f>'Auxiliary Energy Estimation'!$E$25-D254</f>
        <v>42.08</v>
      </c>
      <c r="G254" s="32">
        <f>'Auxiliary Energy Estimation'!$E$25-E254</f>
        <v>39.495999999999995</v>
      </c>
      <c r="H254" s="26">
        <f>IF(D254&lt;='Auxiliary Energy Estimation'!$E$25, 1, 0)</f>
        <v>1</v>
      </c>
      <c r="I254" s="26">
        <f>IF(E254&lt;='Auxiliary Energy Estimation'!$E$25, 1, 0)</f>
        <v>1</v>
      </c>
    </row>
    <row r="255" spans="2:9" ht="15" x14ac:dyDescent="0.3">
      <c r="B255" s="33">
        <v>250.5</v>
      </c>
      <c r="C255" s="34">
        <v>-9.4</v>
      </c>
      <c r="D255" s="32">
        <f t="shared" si="6"/>
        <v>15.079999999999998</v>
      </c>
      <c r="E255" s="37">
        <f t="shared" si="7"/>
        <v>18.095999999999997</v>
      </c>
      <c r="F255" s="32">
        <f>'Auxiliary Energy Estimation'!$E$25-D255</f>
        <v>39.92</v>
      </c>
      <c r="G255" s="32">
        <f>'Auxiliary Energy Estimation'!$E$25-E255</f>
        <v>36.904000000000003</v>
      </c>
      <c r="H255" s="26">
        <f>IF(D255&lt;='Auxiliary Energy Estimation'!$E$25, 1, 0)</f>
        <v>1</v>
      </c>
      <c r="I255" s="26">
        <f>IF(E255&lt;='Auxiliary Energy Estimation'!$E$25, 1, 0)</f>
        <v>1</v>
      </c>
    </row>
    <row r="256" spans="2:9" ht="15" x14ac:dyDescent="0.3">
      <c r="B256" s="33">
        <v>251.5</v>
      </c>
      <c r="C256" s="34">
        <v>-8.9</v>
      </c>
      <c r="D256" s="32">
        <f t="shared" si="6"/>
        <v>15.98</v>
      </c>
      <c r="E256" s="37">
        <f t="shared" si="7"/>
        <v>19.175999999999998</v>
      </c>
      <c r="F256" s="32">
        <f>'Auxiliary Energy Estimation'!$E$25-D256</f>
        <v>39.019999999999996</v>
      </c>
      <c r="G256" s="32">
        <f>'Auxiliary Energy Estimation'!$E$25-E256</f>
        <v>35.823999999999998</v>
      </c>
      <c r="H256" s="26">
        <f>IF(D256&lt;='Auxiliary Energy Estimation'!$E$25, 1, 0)</f>
        <v>1</v>
      </c>
      <c r="I256" s="26">
        <f>IF(E256&lt;='Auxiliary Energy Estimation'!$E$25, 1, 0)</f>
        <v>1</v>
      </c>
    </row>
    <row r="257" spans="2:9" ht="15" x14ac:dyDescent="0.3">
      <c r="B257" s="33">
        <v>252.5</v>
      </c>
      <c r="C257" s="34">
        <v>-7.8</v>
      </c>
      <c r="D257" s="32">
        <f t="shared" si="6"/>
        <v>17.96</v>
      </c>
      <c r="E257" s="37">
        <f t="shared" si="7"/>
        <v>21.552</v>
      </c>
      <c r="F257" s="32">
        <f>'Auxiliary Energy Estimation'!$E$25-D257</f>
        <v>37.04</v>
      </c>
      <c r="G257" s="32">
        <f>'Auxiliary Energy Estimation'!$E$25-E257</f>
        <v>33.448</v>
      </c>
      <c r="H257" s="26">
        <f>IF(D257&lt;='Auxiliary Energy Estimation'!$E$25, 1, 0)</f>
        <v>1</v>
      </c>
      <c r="I257" s="26">
        <f>IF(E257&lt;='Auxiliary Energy Estimation'!$E$25, 1, 0)</f>
        <v>1</v>
      </c>
    </row>
    <row r="258" spans="2:9" ht="15" x14ac:dyDescent="0.3">
      <c r="B258" s="33">
        <v>253.5</v>
      </c>
      <c r="C258" s="34">
        <v>-7.2</v>
      </c>
      <c r="D258" s="32">
        <f t="shared" si="6"/>
        <v>19.04</v>
      </c>
      <c r="E258" s="37">
        <f t="shared" si="7"/>
        <v>22.847999999999999</v>
      </c>
      <c r="F258" s="32">
        <f>'Auxiliary Energy Estimation'!$E$25-D258</f>
        <v>35.96</v>
      </c>
      <c r="G258" s="32">
        <f>'Auxiliary Energy Estimation'!$E$25-E258</f>
        <v>32.152000000000001</v>
      </c>
      <c r="H258" s="26">
        <f>IF(D258&lt;='Auxiliary Energy Estimation'!$E$25, 1, 0)</f>
        <v>1</v>
      </c>
      <c r="I258" s="26">
        <f>IF(E258&lt;='Auxiliary Energy Estimation'!$E$25, 1, 0)</f>
        <v>1</v>
      </c>
    </row>
    <row r="259" spans="2:9" ht="15" x14ac:dyDescent="0.3">
      <c r="B259" s="33">
        <v>254.5</v>
      </c>
      <c r="C259" s="34">
        <v>-7.2</v>
      </c>
      <c r="D259" s="32">
        <f t="shared" si="6"/>
        <v>19.04</v>
      </c>
      <c r="E259" s="37">
        <f t="shared" si="7"/>
        <v>22.847999999999999</v>
      </c>
      <c r="F259" s="32">
        <f>'Auxiliary Energy Estimation'!$E$25-D259</f>
        <v>35.96</v>
      </c>
      <c r="G259" s="32">
        <f>'Auxiliary Energy Estimation'!$E$25-E259</f>
        <v>32.152000000000001</v>
      </c>
      <c r="H259" s="26">
        <f>IF(D259&lt;='Auxiliary Energy Estimation'!$E$25, 1, 0)</f>
        <v>1</v>
      </c>
      <c r="I259" s="26">
        <f>IF(E259&lt;='Auxiliary Energy Estimation'!$E$25, 1, 0)</f>
        <v>1</v>
      </c>
    </row>
    <row r="260" spans="2:9" ht="15" x14ac:dyDescent="0.3">
      <c r="B260" s="33">
        <v>255.5</v>
      </c>
      <c r="C260" s="34">
        <v>-6.7</v>
      </c>
      <c r="D260" s="32">
        <f t="shared" si="6"/>
        <v>19.939999999999998</v>
      </c>
      <c r="E260" s="37">
        <f t="shared" si="7"/>
        <v>23.927999999999997</v>
      </c>
      <c r="F260" s="32">
        <f>'Auxiliary Energy Estimation'!$E$25-D260</f>
        <v>35.06</v>
      </c>
      <c r="G260" s="32">
        <f>'Auxiliary Energy Estimation'!$E$25-E260</f>
        <v>31.072000000000003</v>
      </c>
      <c r="H260" s="26">
        <f>IF(D260&lt;='Auxiliary Energy Estimation'!$E$25, 1, 0)</f>
        <v>1</v>
      </c>
      <c r="I260" s="26">
        <f>IF(E260&lt;='Auxiliary Energy Estimation'!$E$25, 1, 0)</f>
        <v>1</v>
      </c>
    </row>
    <row r="261" spans="2:9" ht="15" x14ac:dyDescent="0.3">
      <c r="B261" s="33">
        <v>256.5</v>
      </c>
      <c r="C261" s="34">
        <v>-5.6</v>
      </c>
      <c r="D261" s="32">
        <f t="shared" ref="D261:D324" si="8">CONVERT(C261,"C","F")</f>
        <v>21.92</v>
      </c>
      <c r="E261" s="37">
        <f t="shared" ref="E261:E324" si="9">D261*1.2</f>
        <v>26.304000000000002</v>
      </c>
      <c r="F261" s="32">
        <f>'Auxiliary Energy Estimation'!$E$25-D261</f>
        <v>33.08</v>
      </c>
      <c r="G261" s="32">
        <f>'Auxiliary Energy Estimation'!$E$25-E261</f>
        <v>28.695999999999998</v>
      </c>
      <c r="H261" s="26">
        <f>IF(D261&lt;='Auxiliary Energy Estimation'!$E$25, 1, 0)</f>
        <v>1</v>
      </c>
      <c r="I261" s="26">
        <f>IF(E261&lt;='Auxiliary Energy Estimation'!$E$25, 1, 0)</f>
        <v>1</v>
      </c>
    </row>
    <row r="262" spans="2:9" ht="15" x14ac:dyDescent="0.3">
      <c r="B262" s="33">
        <v>257.5</v>
      </c>
      <c r="C262" s="34">
        <v>-5</v>
      </c>
      <c r="D262" s="32">
        <f t="shared" si="8"/>
        <v>23</v>
      </c>
      <c r="E262" s="37">
        <f t="shared" si="9"/>
        <v>27.599999999999998</v>
      </c>
      <c r="F262" s="32">
        <f>'Auxiliary Energy Estimation'!$E$25-D262</f>
        <v>32</v>
      </c>
      <c r="G262" s="32">
        <f>'Auxiliary Energy Estimation'!$E$25-E262</f>
        <v>27.400000000000002</v>
      </c>
      <c r="H262" s="26">
        <f>IF(D262&lt;='Auxiliary Energy Estimation'!$E$25, 1, 0)</f>
        <v>1</v>
      </c>
      <c r="I262" s="26">
        <f>IF(E262&lt;='Auxiliary Energy Estimation'!$E$25, 1, 0)</f>
        <v>1</v>
      </c>
    </row>
    <row r="263" spans="2:9" ht="15" x14ac:dyDescent="0.3">
      <c r="B263" s="33">
        <v>258.5</v>
      </c>
      <c r="C263" s="34">
        <v>-4.4000000000000004</v>
      </c>
      <c r="D263" s="32">
        <f t="shared" si="8"/>
        <v>24.08</v>
      </c>
      <c r="E263" s="37">
        <f t="shared" si="9"/>
        <v>28.895999999999997</v>
      </c>
      <c r="F263" s="32">
        <f>'Auxiliary Energy Estimation'!$E$25-D263</f>
        <v>30.92</v>
      </c>
      <c r="G263" s="32">
        <f>'Auxiliary Energy Estimation'!$E$25-E263</f>
        <v>26.104000000000003</v>
      </c>
      <c r="H263" s="26">
        <f>IF(D263&lt;='Auxiliary Energy Estimation'!$E$25, 1, 0)</f>
        <v>1</v>
      </c>
      <c r="I263" s="26">
        <f>IF(E263&lt;='Auxiliary Energy Estimation'!$E$25, 1, 0)</f>
        <v>1</v>
      </c>
    </row>
    <row r="264" spans="2:9" ht="15" x14ac:dyDescent="0.3">
      <c r="B264" s="33">
        <v>259.5</v>
      </c>
      <c r="C264" s="34">
        <v>-3.9</v>
      </c>
      <c r="D264" s="32">
        <f t="shared" si="8"/>
        <v>24.98</v>
      </c>
      <c r="E264" s="37">
        <f t="shared" si="9"/>
        <v>29.975999999999999</v>
      </c>
      <c r="F264" s="32">
        <f>'Auxiliary Energy Estimation'!$E$25-D264</f>
        <v>30.02</v>
      </c>
      <c r="G264" s="32">
        <f>'Auxiliary Energy Estimation'!$E$25-E264</f>
        <v>25.024000000000001</v>
      </c>
      <c r="H264" s="26">
        <f>IF(D264&lt;='Auxiliary Energy Estimation'!$E$25, 1, 0)</f>
        <v>1</v>
      </c>
      <c r="I264" s="26">
        <f>IF(E264&lt;='Auxiliary Energy Estimation'!$E$25, 1, 0)</f>
        <v>1</v>
      </c>
    </row>
    <row r="265" spans="2:9" ht="15" x14ac:dyDescent="0.3">
      <c r="B265" s="33">
        <v>260.5</v>
      </c>
      <c r="C265" s="34">
        <v>-5</v>
      </c>
      <c r="D265" s="32">
        <f t="shared" si="8"/>
        <v>23</v>
      </c>
      <c r="E265" s="37">
        <f t="shared" si="9"/>
        <v>27.599999999999998</v>
      </c>
      <c r="F265" s="32">
        <f>'Auxiliary Energy Estimation'!$E$25-D265</f>
        <v>32</v>
      </c>
      <c r="G265" s="32">
        <f>'Auxiliary Energy Estimation'!$E$25-E265</f>
        <v>27.400000000000002</v>
      </c>
      <c r="H265" s="26">
        <f>IF(D265&lt;='Auxiliary Energy Estimation'!$E$25, 1, 0)</f>
        <v>1</v>
      </c>
      <c r="I265" s="26">
        <f>IF(E265&lt;='Auxiliary Energy Estimation'!$E$25, 1, 0)</f>
        <v>1</v>
      </c>
    </row>
    <row r="266" spans="2:9" ht="15" x14ac:dyDescent="0.3">
      <c r="B266" s="33">
        <v>261.5</v>
      </c>
      <c r="C266" s="34">
        <v>-6.7</v>
      </c>
      <c r="D266" s="32">
        <f t="shared" si="8"/>
        <v>19.939999999999998</v>
      </c>
      <c r="E266" s="37">
        <f t="shared" si="9"/>
        <v>23.927999999999997</v>
      </c>
      <c r="F266" s="32">
        <f>'Auxiliary Energy Estimation'!$E$25-D266</f>
        <v>35.06</v>
      </c>
      <c r="G266" s="32">
        <f>'Auxiliary Energy Estimation'!$E$25-E266</f>
        <v>31.072000000000003</v>
      </c>
      <c r="H266" s="26">
        <f>IF(D266&lt;='Auxiliary Energy Estimation'!$E$25, 1, 0)</f>
        <v>1</v>
      </c>
      <c r="I266" s="26">
        <f>IF(E266&lt;='Auxiliary Energy Estimation'!$E$25, 1, 0)</f>
        <v>1</v>
      </c>
    </row>
    <row r="267" spans="2:9" ht="15" x14ac:dyDescent="0.3">
      <c r="B267" s="33">
        <v>262.5</v>
      </c>
      <c r="C267" s="34">
        <v>-6.7</v>
      </c>
      <c r="D267" s="32">
        <f t="shared" si="8"/>
        <v>19.939999999999998</v>
      </c>
      <c r="E267" s="37">
        <f t="shared" si="9"/>
        <v>23.927999999999997</v>
      </c>
      <c r="F267" s="32">
        <f>'Auxiliary Energy Estimation'!$E$25-D267</f>
        <v>35.06</v>
      </c>
      <c r="G267" s="32">
        <f>'Auxiliary Energy Estimation'!$E$25-E267</f>
        <v>31.072000000000003</v>
      </c>
      <c r="H267" s="26">
        <f>IF(D267&lt;='Auxiliary Energy Estimation'!$E$25, 1, 0)</f>
        <v>1</v>
      </c>
      <c r="I267" s="26">
        <f>IF(E267&lt;='Auxiliary Energy Estimation'!$E$25, 1, 0)</f>
        <v>1</v>
      </c>
    </row>
    <row r="268" spans="2:9" ht="15" x14ac:dyDescent="0.3">
      <c r="B268" s="33">
        <v>263.5</v>
      </c>
      <c r="C268" s="34">
        <v>-6.7</v>
      </c>
      <c r="D268" s="32">
        <f t="shared" si="8"/>
        <v>19.939999999999998</v>
      </c>
      <c r="E268" s="37">
        <f t="shared" si="9"/>
        <v>23.927999999999997</v>
      </c>
      <c r="F268" s="32">
        <f>'Auxiliary Energy Estimation'!$E$25-D268</f>
        <v>35.06</v>
      </c>
      <c r="G268" s="32">
        <f>'Auxiliary Energy Estimation'!$E$25-E268</f>
        <v>31.072000000000003</v>
      </c>
      <c r="H268" s="26">
        <f>IF(D268&lt;='Auxiliary Energy Estimation'!$E$25, 1, 0)</f>
        <v>1</v>
      </c>
      <c r="I268" s="26">
        <f>IF(E268&lt;='Auxiliary Energy Estimation'!$E$25, 1, 0)</f>
        <v>1</v>
      </c>
    </row>
    <row r="269" spans="2:9" ht="15" x14ac:dyDescent="0.3">
      <c r="B269" s="33">
        <v>264.5</v>
      </c>
      <c r="C269" s="34">
        <v>-7.2</v>
      </c>
      <c r="D269" s="32">
        <f t="shared" si="8"/>
        <v>19.04</v>
      </c>
      <c r="E269" s="37">
        <f t="shared" si="9"/>
        <v>22.847999999999999</v>
      </c>
      <c r="F269" s="32">
        <f>'Auxiliary Energy Estimation'!$E$25-D269</f>
        <v>35.96</v>
      </c>
      <c r="G269" s="32">
        <f>'Auxiliary Energy Estimation'!$E$25-E269</f>
        <v>32.152000000000001</v>
      </c>
      <c r="H269" s="26">
        <f>IF(D269&lt;='Auxiliary Energy Estimation'!$E$25, 1, 0)</f>
        <v>1</v>
      </c>
      <c r="I269" s="26">
        <f>IF(E269&lt;='Auxiliary Energy Estimation'!$E$25, 1, 0)</f>
        <v>1</v>
      </c>
    </row>
    <row r="270" spans="2:9" ht="15" x14ac:dyDescent="0.3">
      <c r="B270" s="33">
        <v>265.5</v>
      </c>
      <c r="C270" s="34">
        <v>-8.9</v>
      </c>
      <c r="D270" s="32">
        <f t="shared" si="8"/>
        <v>15.98</v>
      </c>
      <c r="E270" s="37">
        <f t="shared" si="9"/>
        <v>19.175999999999998</v>
      </c>
      <c r="F270" s="32">
        <f>'Auxiliary Energy Estimation'!$E$25-D270</f>
        <v>39.019999999999996</v>
      </c>
      <c r="G270" s="32">
        <f>'Auxiliary Energy Estimation'!$E$25-E270</f>
        <v>35.823999999999998</v>
      </c>
      <c r="H270" s="26">
        <f>IF(D270&lt;='Auxiliary Energy Estimation'!$E$25, 1, 0)</f>
        <v>1</v>
      </c>
      <c r="I270" s="26">
        <f>IF(E270&lt;='Auxiliary Energy Estimation'!$E$25, 1, 0)</f>
        <v>1</v>
      </c>
    </row>
    <row r="271" spans="2:9" ht="15" x14ac:dyDescent="0.3">
      <c r="B271" s="33">
        <v>266.5</v>
      </c>
      <c r="C271" s="34">
        <v>-8.9</v>
      </c>
      <c r="D271" s="32">
        <f t="shared" si="8"/>
        <v>15.98</v>
      </c>
      <c r="E271" s="37">
        <f t="shared" si="9"/>
        <v>19.175999999999998</v>
      </c>
      <c r="F271" s="32">
        <f>'Auxiliary Energy Estimation'!$E$25-D271</f>
        <v>39.019999999999996</v>
      </c>
      <c r="G271" s="32">
        <f>'Auxiliary Energy Estimation'!$E$25-E271</f>
        <v>35.823999999999998</v>
      </c>
      <c r="H271" s="26">
        <f>IF(D271&lt;='Auxiliary Energy Estimation'!$E$25, 1, 0)</f>
        <v>1</v>
      </c>
      <c r="I271" s="26">
        <f>IF(E271&lt;='Auxiliary Energy Estimation'!$E$25, 1, 0)</f>
        <v>1</v>
      </c>
    </row>
    <row r="272" spans="2:9" ht="15" x14ac:dyDescent="0.3">
      <c r="B272" s="33">
        <v>267.5</v>
      </c>
      <c r="C272" s="34">
        <v>-8.9</v>
      </c>
      <c r="D272" s="32">
        <f t="shared" si="8"/>
        <v>15.98</v>
      </c>
      <c r="E272" s="37">
        <f t="shared" si="9"/>
        <v>19.175999999999998</v>
      </c>
      <c r="F272" s="32">
        <f>'Auxiliary Energy Estimation'!$E$25-D272</f>
        <v>39.019999999999996</v>
      </c>
      <c r="G272" s="32">
        <f>'Auxiliary Energy Estimation'!$E$25-E272</f>
        <v>35.823999999999998</v>
      </c>
      <c r="H272" s="26">
        <f>IF(D272&lt;='Auxiliary Energy Estimation'!$E$25, 1, 0)</f>
        <v>1</v>
      </c>
      <c r="I272" s="26">
        <f>IF(E272&lt;='Auxiliary Energy Estimation'!$E$25, 1, 0)</f>
        <v>1</v>
      </c>
    </row>
    <row r="273" spans="2:9" ht="15" x14ac:dyDescent="0.3">
      <c r="B273" s="33">
        <v>268.5</v>
      </c>
      <c r="C273" s="34">
        <v>-8.9</v>
      </c>
      <c r="D273" s="32">
        <f t="shared" si="8"/>
        <v>15.98</v>
      </c>
      <c r="E273" s="37">
        <f t="shared" si="9"/>
        <v>19.175999999999998</v>
      </c>
      <c r="F273" s="32">
        <f>'Auxiliary Energy Estimation'!$E$25-D273</f>
        <v>39.019999999999996</v>
      </c>
      <c r="G273" s="32">
        <f>'Auxiliary Energy Estimation'!$E$25-E273</f>
        <v>35.823999999999998</v>
      </c>
      <c r="H273" s="26">
        <f>IF(D273&lt;='Auxiliary Energy Estimation'!$E$25, 1, 0)</f>
        <v>1</v>
      </c>
      <c r="I273" s="26">
        <f>IF(E273&lt;='Auxiliary Energy Estimation'!$E$25, 1, 0)</f>
        <v>1</v>
      </c>
    </row>
    <row r="274" spans="2:9" ht="15" x14ac:dyDescent="0.3">
      <c r="B274" s="33">
        <v>269.5</v>
      </c>
      <c r="C274" s="34">
        <v>-9.4</v>
      </c>
      <c r="D274" s="32">
        <f t="shared" si="8"/>
        <v>15.079999999999998</v>
      </c>
      <c r="E274" s="37">
        <f t="shared" si="9"/>
        <v>18.095999999999997</v>
      </c>
      <c r="F274" s="32">
        <f>'Auxiliary Energy Estimation'!$E$25-D274</f>
        <v>39.92</v>
      </c>
      <c r="G274" s="32">
        <f>'Auxiliary Energy Estimation'!$E$25-E274</f>
        <v>36.904000000000003</v>
      </c>
      <c r="H274" s="26">
        <f>IF(D274&lt;='Auxiliary Energy Estimation'!$E$25, 1, 0)</f>
        <v>1</v>
      </c>
      <c r="I274" s="26">
        <f>IF(E274&lt;='Auxiliary Energy Estimation'!$E$25, 1, 0)</f>
        <v>1</v>
      </c>
    </row>
    <row r="275" spans="2:9" ht="15" x14ac:dyDescent="0.3">
      <c r="B275" s="33">
        <v>270.5</v>
      </c>
      <c r="C275" s="34">
        <v>-9.4</v>
      </c>
      <c r="D275" s="32">
        <f t="shared" si="8"/>
        <v>15.079999999999998</v>
      </c>
      <c r="E275" s="37">
        <f t="shared" si="9"/>
        <v>18.095999999999997</v>
      </c>
      <c r="F275" s="32">
        <f>'Auxiliary Energy Estimation'!$E$25-D275</f>
        <v>39.92</v>
      </c>
      <c r="G275" s="32">
        <f>'Auxiliary Energy Estimation'!$E$25-E275</f>
        <v>36.904000000000003</v>
      </c>
      <c r="H275" s="26">
        <f>IF(D275&lt;='Auxiliary Energy Estimation'!$E$25, 1, 0)</f>
        <v>1</v>
      </c>
      <c r="I275" s="26">
        <f>IF(E275&lt;='Auxiliary Energy Estimation'!$E$25, 1, 0)</f>
        <v>1</v>
      </c>
    </row>
    <row r="276" spans="2:9" ht="15" x14ac:dyDescent="0.3">
      <c r="B276" s="33">
        <v>271.5</v>
      </c>
      <c r="C276" s="34">
        <v>-9.4</v>
      </c>
      <c r="D276" s="32">
        <f t="shared" si="8"/>
        <v>15.079999999999998</v>
      </c>
      <c r="E276" s="37">
        <f t="shared" si="9"/>
        <v>18.095999999999997</v>
      </c>
      <c r="F276" s="32">
        <f>'Auxiliary Energy Estimation'!$E$25-D276</f>
        <v>39.92</v>
      </c>
      <c r="G276" s="32">
        <f>'Auxiliary Energy Estimation'!$E$25-E276</f>
        <v>36.904000000000003</v>
      </c>
      <c r="H276" s="26">
        <f>IF(D276&lt;='Auxiliary Energy Estimation'!$E$25, 1, 0)</f>
        <v>1</v>
      </c>
      <c r="I276" s="26">
        <f>IF(E276&lt;='Auxiliary Energy Estimation'!$E$25, 1, 0)</f>
        <v>1</v>
      </c>
    </row>
    <row r="277" spans="2:9" ht="15" x14ac:dyDescent="0.3">
      <c r="B277" s="33">
        <v>272.5</v>
      </c>
      <c r="C277" s="34">
        <v>-9.4</v>
      </c>
      <c r="D277" s="32">
        <f t="shared" si="8"/>
        <v>15.079999999999998</v>
      </c>
      <c r="E277" s="37">
        <f t="shared" si="9"/>
        <v>18.095999999999997</v>
      </c>
      <c r="F277" s="32">
        <f>'Auxiliary Energy Estimation'!$E$25-D277</f>
        <v>39.92</v>
      </c>
      <c r="G277" s="32">
        <f>'Auxiliary Energy Estimation'!$E$25-E277</f>
        <v>36.904000000000003</v>
      </c>
      <c r="H277" s="26">
        <f>IF(D277&lt;='Auxiliary Energy Estimation'!$E$25, 1, 0)</f>
        <v>1</v>
      </c>
      <c r="I277" s="26">
        <f>IF(E277&lt;='Auxiliary Energy Estimation'!$E$25, 1, 0)</f>
        <v>1</v>
      </c>
    </row>
    <row r="278" spans="2:9" ht="15" x14ac:dyDescent="0.3">
      <c r="B278" s="33">
        <v>273.5</v>
      </c>
      <c r="C278" s="34">
        <v>-9.4</v>
      </c>
      <c r="D278" s="32">
        <f t="shared" si="8"/>
        <v>15.079999999999998</v>
      </c>
      <c r="E278" s="37">
        <f t="shared" si="9"/>
        <v>18.095999999999997</v>
      </c>
      <c r="F278" s="32">
        <f>'Auxiliary Energy Estimation'!$E$25-D278</f>
        <v>39.92</v>
      </c>
      <c r="G278" s="32">
        <f>'Auxiliary Energy Estimation'!$E$25-E278</f>
        <v>36.904000000000003</v>
      </c>
      <c r="H278" s="26">
        <f>IF(D278&lt;='Auxiliary Energy Estimation'!$E$25, 1, 0)</f>
        <v>1</v>
      </c>
      <c r="I278" s="26">
        <f>IF(E278&lt;='Auxiliary Energy Estimation'!$E$25, 1, 0)</f>
        <v>1</v>
      </c>
    </row>
    <row r="279" spans="2:9" ht="15" x14ac:dyDescent="0.3">
      <c r="B279" s="33">
        <v>274.5</v>
      </c>
      <c r="C279" s="34">
        <v>-8.9</v>
      </c>
      <c r="D279" s="32">
        <f t="shared" si="8"/>
        <v>15.98</v>
      </c>
      <c r="E279" s="37">
        <f t="shared" si="9"/>
        <v>19.175999999999998</v>
      </c>
      <c r="F279" s="32">
        <f>'Auxiliary Energy Estimation'!$E$25-D279</f>
        <v>39.019999999999996</v>
      </c>
      <c r="G279" s="32">
        <f>'Auxiliary Energy Estimation'!$E$25-E279</f>
        <v>35.823999999999998</v>
      </c>
      <c r="H279" s="26">
        <f>IF(D279&lt;='Auxiliary Energy Estimation'!$E$25, 1, 0)</f>
        <v>1</v>
      </c>
      <c r="I279" s="26">
        <f>IF(E279&lt;='Auxiliary Energy Estimation'!$E$25, 1, 0)</f>
        <v>1</v>
      </c>
    </row>
    <row r="280" spans="2:9" ht="15" x14ac:dyDescent="0.3">
      <c r="B280" s="33">
        <v>275.5</v>
      </c>
      <c r="C280" s="34">
        <v>-7.8</v>
      </c>
      <c r="D280" s="32">
        <f t="shared" si="8"/>
        <v>17.96</v>
      </c>
      <c r="E280" s="37">
        <f t="shared" si="9"/>
        <v>21.552</v>
      </c>
      <c r="F280" s="32">
        <f>'Auxiliary Energy Estimation'!$E$25-D280</f>
        <v>37.04</v>
      </c>
      <c r="G280" s="32">
        <f>'Auxiliary Energy Estimation'!$E$25-E280</f>
        <v>33.448</v>
      </c>
      <c r="H280" s="26">
        <f>IF(D280&lt;='Auxiliary Energy Estimation'!$E$25, 1, 0)</f>
        <v>1</v>
      </c>
      <c r="I280" s="26">
        <f>IF(E280&lt;='Auxiliary Energy Estimation'!$E$25, 1, 0)</f>
        <v>1</v>
      </c>
    </row>
    <row r="281" spans="2:9" ht="15" x14ac:dyDescent="0.3">
      <c r="B281" s="33">
        <v>276.5</v>
      </c>
      <c r="C281" s="34">
        <v>-7.8</v>
      </c>
      <c r="D281" s="32">
        <f t="shared" si="8"/>
        <v>17.96</v>
      </c>
      <c r="E281" s="37">
        <f t="shared" si="9"/>
        <v>21.552</v>
      </c>
      <c r="F281" s="32">
        <f>'Auxiliary Energy Estimation'!$E$25-D281</f>
        <v>37.04</v>
      </c>
      <c r="G281" s="32">
        <f>'Auxiliary Energy Estimation'!$E$25-E281</f>
        <v>33.448</v>
      </c>
      <c r="H281" s="26">
        <f>IF(D281&lt;='Auxiliary Energy Estimation'!$E$25, 1, 0)</f>
        <v>1</v>
      </c>
      <c r="I281" s="26">
        <f>IF(E281&lt;='Auxiliary Energy Estimation'!$E$25, 1, 0)</f>
        <v>1</v>
      </c>
    </row>
    <row r="282" spans="2:9" ht="15" x14ac:dyDescent="0.3">
      <c r="B282" s="33">
        <v>277.5</v>
      </c>
      <c r="C282" s="34">
        <v>-6.7</v>
      </c>
      <c r="D282" s="32">
        <f t="shared" si="8"/>
        <v>19.939999999999998</v>
      </c>
      <c r="E282" s="37">
        <f t="shared" si="9"/>
        <v>23.927999999999997</v>
      </c>
      <c r="F282" s="32">
        <f>'Auxiliary Energy Estimation'!$E$25-D282</f>
        <v>35.06</v>
      </c>
      <c r="G282" s="32">
        <f>'Auxiliary Energy Estimation'!$E$25-E282</f>
        <v>31.072000000000003</v>
      </c>
      <c r="H282" s="26">
        <f>IF(D282&lt;='Auxiliary Energy Estimation'!$E$25, 1, 0)</f>
        <v>1</v>
      </c>
      <c r="I282" s="26">
        <f>IF(E282&lt;='Auxiliary Energy Estimation'!$E$25, 1, 0)</f>
        <v>1</v>
      </c>
    </row>
    <row r="283" spans="2:9" ht="15" x14ac:dyDescent="0.3">
      <c r="B283" s="33">
        <v>278.5</v>
      </c>
      <c r="C283" s="34">
        <v>-6.1</v>
      </c>
      <c r="D283" s="32">
        <f t="shared" si="8"/>
        <v>21.02</v>
      </c>
      <c r="E283" s="37">
        <f t="shared" si="9"/>
        <v>25.224</v>
      </c>
      <c r="F283" s="32">
        <f>'Auxiliary Energy Estimation'!$E$25-D283</f>
        <v>33.980000000000004</v>
      </c>
      <c r="G283" s="32">
        <f>'Auxiliary Energy Estimation'!$E$25-E283</f>
        <v>29.776</v>
      </c>
      <c r="H283" s="26">
        <f>IF(D283&lt;='Auxiliary Energy Estimation'!$E$25, 1, 0)</f>
        <v>1</v>
      </c>
      <c r="I283" s="26">
        <f>IF(E283&lt;='Auxiliary Energy Estimation'!$E$25, 1, 0)</f>
        <v>1</v>
      </c>
    </row>
    <row r="284" spans="2:9" ht="15" x14ac:dyDescent="0.3">
      <c r="B284" s="33">
        <v>279.5</v>
      </c>
      <c r="C284" s="34">
        <v>-6.7</v>
      </c>
      <c r="D284" s="32">
        <f t="shared" si="8"/>
        <v>19.939999999999998</v>
      </c>
      <c r="E284" s="37">
        <f t="shared" si="9"/>
        <v>23.927999999999997</v>
      </c>
      <c r="F284" s="32">
        <f>'Auxiliary Energy Estimation'!$E$25-D284</f>
        <v>35.06</v>
      </c>
      <c r="G284" s="32">
        <f>'Auxiliary Energy Estimation'!$E$25-E284</f>
        <v>31.072000000000003</v>
      </c>
      <c r="H284" s="26">
        <f>IF(D284&lt;='Auxiliary Energy Estimation'!$E$25, 1, 0)</f>
        <v>1</v>
      </c>
      <c r="I284" s="26">
        <f>IF(E284&lt;='Auxiliary Energy Estimation'!$E$25, 1, 0)</f>
        <v>1</v>
      </c>
    </row>
    <row r="285" spans="2:9" ht="15" x14ac:dyDescent="0.3">
      <c r="B285" s="33">
        <v>280.5</v>
      </c>
      <c r="C285" s="34">
        <v>-7.2</v>
      </c>
      <c r="D285" s="32">
        <f t="shared" si="8"/>
        <v>19.04</v>
      </c>
      <c r="E285" s="37">
        <f t="shared" si="9"/>
        <v>22.847999999999999</v>
      </c>
      <c r="F285" s="32">
        <f>'Auxiliary Energy Estimation'!$E$25-D285</f>
        <v>35.96</v>
      </c>
      <c r="G285" s="32">
        <f>'Auxiliary Energy Estimation'!$E$25-E285</f>
        <v>32.152000000000001</v>
      </c>
      <c r="H285" s="26">
        <f>IF(D285&lt;='Auxiliary Energy Estimation'!$E$25, 1, 0)</f>
        <v>1</v>
      </c>
      <c r="I285" s="26">
        <f>IF(E285&lt;='Auxiliary Energy Estimation'!$E$25, 1, 0)</f>
        <v>1</v>
      </c>
    </row>
    <row r="286" spans="2:9" ht="15" x14ac:dyDescent="0.3">
      <c r="B286" s="33">
        <v>281.5</v>
      </c>
      <c r="C286" s="34">
        <v>-7.2</v>
      </c>
      <c r="D286" s="32">
        <f t="shared" si="8"/>
        <v>19.04</v>
      </c>
      <c r="E286" s="37">
        <f t="shared" si="9"/>
        <v>22.847999999999999</v>
      </c>
      <c r="F286" s="32">
        <f>'Auxiliary Energy Estimation'!$E$25-D286</f>
        <v>35.96</v>
      </c>
      <c r="G286" s="32">
        <f>'Auxiliary Energy Estimation'!$E$25-E286</f>
        <v>32.152000000000001</v>
      </c>
      <c r="H286" s="26">
        <f>IF(D286&lt;='Auxiliary Energy Estimation'!$E$25, 1, 0)</f>
        <v>1</v>
      </c>
      <c r="I286" s="26">
        <f>IF(E286&lt;='Auxiliary Energy Estimation'!$E$25, 1, 0)</f>
        <v>1</v>
      </c>
    </row>
    <row r="287" spans="2:9" ht="15" x14ac:dyDescent="0.3">
      <c r="B287" s="33">
        <v>282.5</v>
      </c>
      <c r="C287" s="34">
        <v>-7.2</v>
      </c>
      <c r="D287" s="32">
        <f t="shared" si="8"/>
        <v>19.04</v>
      </c>
      <c r="E287" s="37">
        <f t="shared" si="9"/>
        <v>22.847999999999999</v>
      </c>
      <c r="F287" s="32">
        <f>'Auxiliary Energy Estimation'!$E$25-D287</f>
        <v>35.96</v>
      </c>
      <c r="G287" s="32">
        <f>'Auxiliary Energy Estimation'!$E$25-E287</f>
        <v>32.152000000000001</v>
      </c>
      <c r="H287" s="26">
        <f>IF(D287&lt;='Auxiliary Energy Estimation'!$E$25, 1, 0)</f>
        <v>1</v>
      </c>
      <c r="I287" s="26">
        <f>IF(E287&lt;='Auxiliary Energy Estimation'!$E$25, 1, 0)</f>
        <v>1</v>
      </c>
    </row>
    <row r="288" spans="2:9" ht="15" x14ac:dyDescent="0.3">
      <c r="B288" s="33">
        <v>283.5</v>
      </c>
      <c r="C288" s="34">
        <v>-7.2</v>
      </c>
      <c r="D288" s="32">
        <f t="shared" si="8"/>
        <v>19.04</v>
      </c>
      <c r="E288" s="37">
        <f t="shared" si="9"/>
        <v>22.847999999999999</v>
      </c>
      <c r="F288" s="32">
        <f>'Auxiliary Energy Estimation'!$E$25-D288</f>
        <v>35.96</v>
      </c>
      <c r="G288" s="32">
        <f>'Auxiliary Energy Estimation'!$E$25-E288</f>
        <v>32.152000000000001</v>
      </c>
      <c r="H288" s="26">
        <f>IF(D288&lt;='Auxiliary Energy Estimation'!$E$25, 1, 0)</f>
        <v>1</v>
      </c>
      <c r="I288" s="26">
        <f>IF(E288&lt;='Auxiliary Energy Estimation'!$E$25, 1, 0)</f>
        <v>1</v>
      </c>
    </row>
    <row r="289" spans="2:9" ht="15" x14ac:dyDescent="0.3">
      <c r="B289" s="33">
        <v>284.5</v>
      </c>
      <c r="C289" s="34">
        <v>-7.8</v>
      </c>
      <c r="D289" s="32">
        <f t="shared" si="8"/>
        <v>17.96</v>
      </c>
      <c r="E289" s="37">
        <f t="shared" si="9"/>
        <v>21.552</v>
      </c>
      <c r="F289" s="32">
        <f>'Auxiliary Energy Estimation'!$E$25-D289</f>
        <v>37.04</v>
      </c>
      <c r="G289" s="32">
        <f>'Auxiliary Energy Estimation'!$E$25-E289</f>
        <v>33.448</v>
      </c>
      <c r="H289" s="26">
        <f>IF(D289&lt;='Auxiliary Energy Estimation'!$E$25, 1, 0)</f>
        <v>1</v>
      </c>
      <c r="I289" s="26">
        <f>IF(E289&lt;='Auxiliary Energy Estimation'!$E$25, 1, 0)</f>
        <v>1</v>
      </c>
    </row>
    <row r="290" spans="2:9" ht="15" x14ac:dyDescent="0.3">
      <c r="B290" s="33">
        <v>285.5</v>
      </c>
      <c r="C290" s="34">
        <v>-8.3000000000000007</v>
      </c>
      <c r="D290" s="32">
        <f t="shared" si="8"/>
        <v>17.059999999999999</v>
      </c>
      <c r="E290" s="37">
        <f t="shared" si="9"/>
        <v>20.471999999999998</v>
      </c>
      <c r="F290" s="32">
        <f>'Auxiliary Energy Estimation'!$E$25-D290</f>
        <v>37.94</v>
      </c>
      <c r="G290" s="32">
        <f>'Auxiliary Energy Estimation'!$E$25-E290</f>
        <v>34.528000000000006</v>
      </c>
      <c r="H290" s="26">
        <f>IF(D290&lt;='Auxiliary Energy Estimation'!$E$25, 1, 0)</f>
        <v>1</v>
      </c>
      <c r="I290" s="26">
        <f>IF(E290&lt;='Auxiliary Energy Estimation'!$E$25, 1, 0)</f>
        <v>1</v>
      </c>
    </row>
    <row r="291" spans="2:9" ht="15" x14ac:dyDescent="0.3">
      <c r="B291" s="33">
        <v>286.5</v>
      </c>
      <c r="C291" s="34">
        <v>-7.8</v>
      </c>
      <c r="D291" s="32">
        <f t="shared" si="8"/>
        <v>17.96</v>
      </c>
      <c r="E291" s="37">
        <f t="shared" si="9"/>
        <v>21.552</v>
      </c>
      <c r="F291" s="32">
        <f>'Auxiliary Energy Estimation'!$E$25-D291</f>
        <v>37.04</v>
      </c>
      <c r="G291" s="32">
        <f>'Auxiliary Energy Estimation'!$E$25-E291</f>
        <v>33.448</v>
      </c>
      <c r="H291" s="26">
        <f>IF(D291&lt;='Auxiliary Energy Estimation'!$E$25, 1, 0)</f>
        <v>1</v>
      </c>
      <c r="I291" s="26">
        <f>IF(E291&lt;='Auxiliary Energy Estimation'!$E$25, 1, 0)</f>
        <v>1</v>
      </c>
    </row>
    <row r="292" spans="2:9" ht="15" x14ac:dyDescent="0.3">
      <c r="B292" s="33">
        <v>287.5</v>
      </c>
      <c r="C292" s="34">
        <v>-8.3000000000000007</v>
      </c>
      <c r="D292" s="32">
        <f t="shared" si="8"/>
        <v>17.059999999999999</v>
      </c>
      <c r="E292" s="37">
        <f t="shared" si="9"/>
        <v>20.471999999999998</v>
      </c>
      <c r="F292" s="32">
        <f>'Auxiliary Energy Estimation'!$E$25-D292</f>
        <v>37.94</v>
      </c>
      <c r="G292" s="32">
        <f>'Auxiliary Energy Estimation'!$E$25-E292</f>
        <v>34.528000000000006</v>
      </c>
      <c r="H292" s="26">
        <f>IF(D292&lt;='Auxiliary Energy Estimation'!$E$25, 1, 0)</f>
        <v>1</v>
      </c>
      <c r="I292" s="26">
        <f>IF(E292&lt;='Auxiliary Energy Estimation'!$E$25, 1, 0)</f>
        <v>1</v>
      </c>
    </row>
    <row r="293" spans="2:9" ht="15" x14ac:dyDescent="0.3">
      <c r="B293" s="33">
        <v>288.5</v>
      </c>
      <c r="C293" s="34">
        <v>-9.4</v>
      </c>
      <c r="D293" s="32">
        <f t="shared" si="8"/>
        <v>15.079999999999998</v>
      </c>
      <c r="E293" s="37">
        <f t="shared" si="9"/>
        <v>18.095999999999997</v>
      </c>
      <c r="F293" s="32">
        <f>'Auxiliary Energy Estimation'!$E$25-D293</f>
        <v>39.92</v>
      </c>
      <c r="G293" s="32">
        <f>'Auxiliary Energy Estimation'!$E$25-E293</f>
        <v>36.904000000000003</v>
      </c>
      <c r="H293" s="26">
        <f>IF(D293&lt;='Auxiliary Energy Estimation'!$E$25, 1, 0)</f>
        <v>1</v>
      </c>
      <c r="I293" s="26">
        <f>IF(E293&lt;='Auxiliary Energy Estimation'!$E$25, 1, 0)</f>
        <v>1</v>
      </c>
    </row>
    <row r="294" spans="2:9" ht="15" x14ac:dyDescent="0.3">
      <c r="B294" s="33">
        <v>289.5</v>
      </c>
      <c r="C294" s="34">
        <v>-8.3000000000000007</v>
      </c>
      <c r="D294" s="32">
        <f t="shared" si="8"/>
        <v>17.059999999999999</v>
      </c>
      <c r="E294" s="37">
        <f t="shared" si="9"/>
        <v>20.471999999999998</v>
      </c>
      <c r="F294" s="32">
        <f>'Auxiliary Energy Estimation'!$E$25-D294</f>
        <v>37.94</v>
      </c>
      <c r="G294" s="32">
        <f>'Auxiliary Energy Estimation'!$E$25-E294</f>
        <v>34.528000000000006</v>
      </c>
      <c r="H294" s="26">
        <f>IF(D294&lt;='Auxiliary Energy Estimation'!$E$25, 1, 0)</f>
        <v>1</v>
      </c>
      <c r="I294" s="26">
        <f>IF(E294&lt;='Auxiliary Energy Estimation'!$E$25, 1, 0)</f>
        <v>1</v>
      </c>
    </row>
    <row r="295" spans="2:9" ht="15" x14ac:dyDescent="0.3">
      <c r="B295" s="33">
        <v>290.5</v>
      </c>
      <c r="C295" s="34">
        <v>-10.6</v>
      </c>
      <c r="D295" s="32">
        <f t="shared" si="8"/>
        <v>12.920000000000002</v>
      </c>
      <c r="E295" s="37">
        <f t="shared" si="9"/>
        <v>15.504000000000001</v>
      </c>
      <c r="F295" s="32">
        <f>'Auxiliary Energy Estimation'!$E$25-D295</f>
        <v>42.08</v>
      </c>
      <c r="G295" s="32">
        <f>'Auxiliary Energy Estimation'!$E$25-E295</f>
        <v>39.495999999999995</v>
      </c>
      <c r="H295" s="26">
        <f>IF(D295&lt;='Auxiliary Energy Estimation'!$E$25, 1, 0)</f>
        <v>1</v>
      </c>
      <c r="I295" s="26">
        <f>IF(E295&lt;='Auxiliary Energy Estimation'!$E$25, 1, 0)</f>
        <v>1</v>
      </c>
    </row>
    <row r="296" spans="2:9" ht="15" x14ac:dyDescent="0.3">
      <c r="B296" s="33">
        <v>291.5</v>
      </c>
      <c r="C296" s="34">
        <v>-11.7</v>
      </c>
      <c r="D296" s="32">
        <f t="shared" si="8"/>
        <v>10.940000000000001</v>
      </c>
      <c r="E296" s="37">
        <f t="shared" si="9"/>
        <v>13.128000000000002</v>
      </c>
      <c r="F296" s="32">
        <f>'Auxiliary Energy Estimation'!$E$25-D296</f>
        <v>44.06</v>
      </c>
      <c r="G296" s="32">
        <f>'Auxiliary Energy Estimation'!$E$25-E296</f>
        <v>41.872</v>
      </c>
      <c r="H296" s="26">
        <f>IF(D296&lt;='Auxiliary Energy Estimation'!$E$25, 1, 0)</f>
        <v>1</v>
      </c>
      <c r="I296" s="26">
        <f>IF(E296&lt;='Auxiliary Energy Estimation'!$E$25, 1, 0)</f>
        <v>1</v>
      </c>
    </row>
    <row r="297" spans="2:9" ht="15" x14ac:dyDescent="0.3">
      <c r="B297" s="33">
        <v>292.5</v>
      </c>
      <c r="C297" s="34">
        <v>-10</v>
      </c>
      <c r="D297" s="32">
        <f t="shared" si="8"/>
        <v>14</v>
      </c>
      <c r="E297" s="37">
        <f t="shared" si="9"/>
        <v>16.8</v>
      </c>
      <c r="F297" s="32">
        <f>'Auxiliary Energy Estimation'!$E$25-D297</f>
        <v>41</v>
      </c>
      <c r="G297" s="32">
        <f>'Auxiliary Energy Estimation'!$E$25-E297</f>
        <v>38.200000000000003</v>
      </c>
      <c r="H297" s="26">
        <f>IF(D297&lt;='Auxiliary Energy Estimation'!$E$25, 1, 0)</f>
        <v>1</v>
      </c>
      <c r="I297" s="26">
        <f>IF(E297&lt;='Auxiliary Energy Estimation'!$E$25, 1, 0)</f>
        <v>1</v>
      </c>
    </row>
    <row r="298" spans="2:9" ht="15" x14ac:dyDescent="0.3">
      <c r="B298" s="33">
        <v>293.5</v>
      </c>
      <c r="C298" s="34">
        <v>-9.4</v>
      </c>
      <c r="D298" s="32">
        <f t="shared" si="8"/>
        <v>15.079999999999998</v>
      </c>
      <c r="E298" s="37">
        <f t="shared" si="9"/>
        <v>18.095999999999997</v>
      </c>
      <c r="F298" s="32">
        <f>'Auxiliary Energy Estimation'!$E$25-D298</f>
        <v>39.92</v>
      </c>
      <c r="G298" s="32">
        <f>'Auxiliary Energy Estimation'!$E$25-E298</f>
        <v>36.904000000000003</v>
      </c>
      <c r="H298" s="26">
        <f>IF(D298&lt;='Auxiliary Energy Estimation'!$E$25, 1, 0)</f>
        <v>1</v>
      </c>
      <c r="I298" s="26">
        <f>IF(E298&lt;='Auxiliary Energy Estimation'!$E$25, 1, 0)</f>
        <v>1</v>
      </c>
    </row>
    <row r="299" spans="2:9" ht="15" x14ac:dyDescent="0.3">
      <c r="B299" s="33">
        <v>294.5</v>
      </c>
      <c r="C299" s="34">
        <v>-10.6</v>
      </c>
      <c r="D299" s="32">
        <f t="shared" si="8"/>
        <v>12.920000000000002</v>
      </c>
      <c r="E299" s="37">
        <f t="shared" si="9"/>
        <v>15.504000000000001</v>
      </c>
      <c r="F299" s="32">
        <f>'Auxiliary Energy Estimation'!$E$25-D299</f>
        <v>42.08</v>
      </c>
      <c r="G299" s="32">
        <f>'Auxiliary Energy Estimation'!$E$25-E299</f>
        <v>39.495999999999995</v>
      </c>
      <c r="H299" s="26">
        <f>IF(D299&lt;='Auxiliary Energy Estimation'!$E$25, 1, 0)</f>
        <v>1</v>
      </c>
      <c r="I299" s="26">
        <f>IF(E299&lt;='Auxiliary Energy Estimation'!$E$25, 1, 0)</f>
        <v>1</v>
      </c>
    </row>
    <row r="300" spans="2:9" ht="15" x14ac:dyDescent="0.3">
      <c r="B300" s="33">
        <v>295.5</v>
      </c>
      <c r="C300" s="34">
        <v>-10</v>
      </c>
      <c r="D300" s="32">
        <f t="shared" si="8"/>
        <v>14</v>
      </c>
      <c r="E300" s="37">
        <f t="shared" si="9"/>
        <v>16.8</v>
      </c>
      <c r="F300" s="32">
        <f>'Auxiliary Energy Estimation'!$E$25-D300</f>
        <v>41</v>
      </c>
      <c r="G300" s="32">
        <f>'Auxiliary Energy Estimation'!$E$25-E300</f>
        <v>38.200000000000003</v>
      </c>
      <c r="H300" s="26">
        <f>IF(D300&lt;='Auxiliary Energy Estimation'!$E$25, 1, 0)</f>
        <v>1</v>
      </c>
      <c r="I300" s="26">
        <f>IF(E300&lt;='Auxiliary Energy Estimation'!$E$25, 1, 0)</f>
        <v>1</v>
      </c>
    </row>
    <row r="301" spans="2:9" ht="15" x14ac:dyDescent="0.3">
      <c r="B301" s="33">
        <v>296.5</v>
      </c>
      <c r="C301" s="34">
        <v>-8.3000000000000007</v>
      </c>
      <c r="D301" s="32">
        <f t="shared" si="8"/>
        <v>17.059999999999999</v>
      </c>
      <c r="E301" s="37">
        <f t="shared" si="9"/>
        <v>20.471999999999998</v>
      </c>
      <c r="F301" s="32">
        <f>'Auxiliary Energy Estimation'!$E$25-D301</f>
        <v>37.94</v>
      </c>
      <c r="G301" s="32">
        <f>'Auxiliary Energy Estimation'!$E$25-E301</f>
        <v>34.528000000000006</v>
      </c>
      <c r="H301" s="26">
        <f>IF(D301&lt;='Auxiliary Energy Estimation'!$E$25, 1, 0)</f>
        <v>1</v>
      </c>
      <c r="I301" s="26">
        <f>IF(E301&lt;='Auxiliary Energy Estimation'!$E$25, 1, 0)</f>
        <v>1</v>
      </c>
    </row>
    <row r="302" spans="2:9" ht="15" x14ac:dyDescent="0.3">
      <c r="B302" s="33">
        <v>297.5</v>
      </c>
      <c r="C302" s="34">
        <v>-7.2</v>
      </c>
      <c r="D302" s="32">
        <f t="shared" si="8"/>
        <v>19.04</v>
      </c>
      <c r="E302" s="37">
        <f t="shared" si="9"/>
        <v>22.847999999999999</v>
      </c>
      <c r="F302" s="32">
        <f>'Auxiliary Energy Estimation'!$E$25-D302</f>
        <v>35.96</v>
      </c>
      <c r="G302" s="32">
        <f>'Auxiliary Energy Estimation'!$E$25-E302</f>
        <v>32.152000000000001</v>
      </c>
      <c r="H302" s="26">
        <f>IF(D302&lt;='Auxiliary Energy Estimation'!$E$25, 1, 0)</f>
        <v>1</v>
      </c>
      <c r="I302" s="26">
        <f>IF(E302&lt;='Auxiliary Energy Estimation'!$E$25, 1, 0)</f>
        <v>1</v>
      </c>
    </row>
    <row r="303" spans="2:9" ht="15" x14ac:dyDescent="0.3">
      <c r="B303" s="33">
        <v>298.5</v>
      </c>
      <c r="C303" s="34">
        <v>-4.4000000000000004</v>
      </c>
      <c r="D303" s="32">
        <f t="shared" si="8"/>
        <v>24.08</v>
      </c>
      <c r="E303" s="37">
        <f t="shared" si="9"/>
        <v>28.895999999999997</v>
      </c>
      <c r="F303" s="32">
        <f>'Auxiliary Energy Estimation'!$E$25-D303</f>
        <v>30.92</v>
      </c>
      <c r="G303" s="32">
        <f>'Auxiliary Energy Estimation'!$E$25-E303</f>
        <v>26.104000000000003</v>
      </c>
      <c r="H303" s="26">
        <f>IF(D303&lt;='Auxiliary Energy Estimation'!$E$25, 1, 0)</f>
        <v>1</v>
      </c>
      <c r="I303" s="26">
        <f>IF(E303&lt;='Auxiliary Energy Estimation'!$E$25, 1, 0)</f>
        <v>1</v>
      </c>
    </row>
    <row r="304" spans="2:9" ht="15" x14ac:dyDescent="0.3">
      <c r="B304" s="33">
        <v>299.5</v>
      </c>
      <c r="C304" s="34">
        <v>-3.9</v>
      </c>
      <c r="D304" s="32">
        <f t="shared" si="8"/>
        <v>24.98</v>
      </c>
      <c r="E304" s="37">
        <f t="shared" si="9"/>
        <v>29.975999999999999</v>
      </c>
      <c r="F304" s="32">
        <f>'Auxiliary Energy Estimation'!$E$25-D304</f>
        <v>30.02</v>
      </c>
      <c r="G304" s="32">
        <f>'Auxiliary Energy Estimation'!$E$25-E304</f>
        <v>25.024000000000001</v>
      </c>
      <c r="H304" s="26">
        <f>IF(D304&lt;='Auxiliary Energy Estimation'!$E$25, 1, 0)</f>
        <v>1</v>
      </c>
      <c r="I304" s="26">
        <f>IF(E304&lt;='Auxiliary Energy Estimation'!$E$25, 1, 0)</f>
        <v>1</v>
      </c>
    </row>
    <row r="305" spans="2:9" ht="15" x14ac:dyDescent="0.3">
      <c r="B305" s="33">
        <v>300.5</v>
      </c>
      <c r="C305" s="34">
        <v>-2.8</v>
      </c>
      <c r="D305" s="32">
        <f t="shared" si="8"/>
        <v>26.96</v>
      </c>
      <c r="E305" s="37">
        <f t="shared" si="9"/>
        <v>32.351999999999997</v>
      </c>
      <c r="F305" s="32">
        <f>'Auxiliary Energy Estimation'!$E$25-D305</f>
        <v>28.04</v>
      </c>
      <c r="G305" s="32">
        <f>'Auxiliary Energy Estimation'!$E$25-E305</f>
        <v>22.648000000000003</v>
      </c>
      <c r="H305" s="26">
        <f>IF(D305&lt;='Auxiliary Energy Estimation'!$E$25, 1, 0)</f>
        <v>1</v>
      </c>
      <c r="I305" s="26">
        <f>IF(E305&lt;='Auxiliary Energy Estimation'!$E$25, 1, 0)</f>
        <v>1</v>
      </c>
    </row>
    <row r="306" spans="2:9" ht="15" x14ac:dyDescent="0.3">
      <c r="B306" s="33">
        <v>301.5</v>
      </c>
      <c r="C306" s="34">
        <v>-0.6</v>
      </c>
      <c r="D306" s="32">
        <f t="shared" si="8"/>
        <v>30.92</v>
      </c>
      <c r="E306" s="37">
        <f t="shared" si="9"/>
        <v>37.103999999999999</v>
      </c>
      <c r="F306" s="32">
        <f>'Auxiliary Energy Estimation'!$E$25-D306</f>
        <v>24.08</v>
      </c>
      <c r="G306" s="32">
        <f>'Auxiliary Energy Estimation'!$E$25-E306</f>
        <v>17.896000000000001</v>
      </c>
      <c r="H306" s="26">
        <f>IF(D306&lt;='Auxiliary Energy Estimation'!$E$25, 1, 0)</f>
        <v>1</v>
      </c>
      <c r="I306" s="26">
        <f>IF(E306&lt;='Auxiliary Energy Estimation'!$E$25, 1, 0)</f>
        <v>1</v>
      </c>
    </row>
    <row r="307" spans="2:9" ht="15" x14ac:dyDescent="0.3">
      <c r="B307" s="33">
        <v>302.5</v>
      </c>
      <c r="C307" s="34">
        <v>-0.6</v>
      </c>
      <c r="D307" s="32">
        <f t="shared" si="8"/>
        <v>30.92</v>
      </c>
      <c r="E307" s="37">
        <f t="shared" si="9"/>
        <v>37.103999999999999</v>
      </c>
      <c r="F307" s="32">
        <f>'Auxiliary Energy Estimation'!$E$25-D307</f>
        <v>24.08</v>
      </c>
      <c r="G307" s="32">
        <f>'Auxiliary Energy Estimation'!$E$25-E307</f>
        <v>17.896000000000001</v>
      </c>
      <c r="H307" s="26">
        <f>IF(D307&lt;='Auxiliary Energy Estimation'!$E$25, 1, 0)</f>
        <v>1</v>
      </c>
      <c r="I307" s="26">
        <f>IF(E307&lt;='Auxiliary Energy Estimation'!$E$25, 1, 0)</f>
        <v>1</v>
      </c>
    </row>
    <row r="308" spans="2:9" ht="15" x14ac:dyDescent="0.3">
      <c r="B308" s="33">
        <v>303.5</v>
      </c>
      <c r="C308" s="34">
        <v>0</v>
      </c>
      <c r="D308" s="32">
        <f t="shared" si="8"/>
        <v>32</v>
      </c>
      <c r="E308" s="37">
        <f t="shared" si="9"/>
        <v>38.4</v>
      </c>
      <c r="F308" s="32">
        <f>'Auxiliary Energy Estimation'!$E$25-D308</f>
        <v>23</v>
      </c>
      <c r="G308" s="32">
        <f>'Auxiliary Energy Estimation'!$E$25-E308</f>
        <v>16.600000000000001</v>
      </c>
      <c r="H308" s="26">
        <f>IF(D308&lt;='Auxiliary Energy Estimation'!$E$25, 1, 0)</f>
        <v>1</v>
      </c>
      <c r="I308" s="26">
        <f>IF(E308&lt;='Auxiliary Energy Estimation'!$E$25, 1, 0)</f>
        <v>1</v>
      </c>
    </row>
    <row r="309" spans="2:9" ht="15" x14ac:dyDescent="0.3">
      <c r="B309" s="33">
        <v>304.5</v>
      </c>
      <c r="C309" s="34">
        <v>1.1000000000000001</v>
      </c>
      <c r="D309" s="32">
        <f t="shared" si="8"/>
        <v>33.979999999999997</v>
      </c>
      <c r="E309" s="37">
        <f t="shared" si="9"/>
        <v>40.775999999999996</v>
      </c>
      <c r="F309" s="32">
        <f>'Auxiliary Energy Estimation'!$E$25-D309</f>
        <v>21.020000000000003</v>
      </c>
      <c r="G309" s="32">
        <f>'Auxiliary Energy Estimation'!$E$25-E309</f>
        <v>14.224000000000004</v>
      </c>
      <c r="H309" s="26">
        <f>IF(D309&lt;='Auxiliary Energy Estimation'!$E$25, 1, 0)</f>
        <v>1</v>
      </c>
      <c r="I309" s="26">
        <f>IF(E309&lt;='Auxiliary Energy Estimation'!$E$25, 1, 0)</f>
        <v>1</v>
      </c>
    </row>
    <row r="310" spans="2:9" ht="15" x14ac:dyDescent="0.3">
      <c r="B310" s="33">
        <v>305.5</v>
      </c>
      <c r="C310" s="34">
        <v>1.1000000000000001</v>
      </c>
      <c r="D310" s="32">
        <f t="shared" si="8"/>
        <v>33.979999999999997</v>
      </c>
      <c r="E310" s="37">
        <f t="shared" si="9"/>
        <v>40.775999999999996</v>
      </c>
      <c r="F310" s="32">
        <f>'Auxiliary Energy Estimation'!$E$25-D310</f>
        <v>21.020000000000003</v>
      </c>
      <c r="G310" s="32">
        <f>'Auxiliary Energy Estimation'!$E$25-E310</f>
        <v>14.224000000000004</v>
      </c>
      <c r="H310" s="26">
        <f>IF(D310&lt;='Auxiliary Energy Estimation'!$E$25, 1, 0)</f>
        <v>1</v>
      </c>
      <c r="I310" s="26">
        <f>IF(E310&lt;='Auxiliary Energy Estimation'!$E$25, 1, 0)</f>
        <v>1</v>
      </c>
    </row>
    <row r="311" spans="2:9" ht="15" x14ac:dyDescent="0.3">
      <c r="B311" s="33">
        <v>306.5</v>
      </c>
      <c r="C311" s="34">
        <v>1.1000000000000001</v>
      </c>
      <c r="D311" s="32">
        <f t="shared" si="8"/>
        <v>33.979999999999997</v>
      </c>
      <c r="E311" s="37">
        <f t="shared" si="9"/>
        <v>40.775999999999996</v>
      </c>
      <c r="F311" s="32">
        <f>'Auxiliary Energy Estimation'!$E$25-D311</f>
        <v>21.020000000000003</v>
      </c>
      <c r="G311" s="32">
        <f>'Auxiliary Energy Estimation'!$E$25-E311</f>
        <v>14.224000000000004</v>
      </c>
      <c r="H311" s="26">
        <f>IF(D311&lt;='Auxiliary Energy Estimation'!$E$25, 1, 0)</f>
        <v>1</v>
      </c>
      <c r="I311" s="26">
        <f>IF(E311&lt;='Auxiliary Energy Estimation'!$E$25, 1, 0)</f>
        <v>1</v>
      </c>
    </row>
    <row r="312" spans="2:9" ht="15" x14ac:dyDescent="0.3">
      <c r="B312" s="33">
        <v>307.5</v>
      </c>
      <c r="C312" s="34">
        <v>2.2000000000000002</v>
      </c>
      <c r="D312" s="32">
        <f t="shared" si="8"/>
        <v>35.96</v>
      </c>
      <c r="E312" s="37">
        <f t="shared" si="9"/>
        <v>43.152000000000001</v>
      </c>
      <c r="F312" s="32">
        <f>'Auxiliary Energy Estimation'!$E$25-D312</f>
        <v>19.04</v>
      </c>
      <c r="G312" s="32">
        <f>'Auxiliary Energy Estimation'!$E$25-E312</f>
        <v>11.847999999999999</v>
      </c>
      <c r="H312" s="26">
        <f>IF(D312&lt;='Auxiliary Energy Estimation'!$E$25, 1, 0)</f>
        <v>1</v>
      </c>
      <c r="I312" s="26">
        <f>IF(E312&lt;='Auxiliary Energy Estimation'!$E$25, 1, 0)</f>
        <v>1</v>
      </c>
    </row>
    <row r="313" spans="2:9" ht="15" x14ac:dyDescent="0.3">
      <c r="B313" s="33">
        <v>308.5</v>
      </c>
      <c r="C313" s="34">
        <v>2.2000000000000002</v>
      </c>
      <c r="D313" s="32">
        <f t="shared" si="8"/>
        <v>35.96</v>
      </c>
      <c r="E313" s="37">
        <f t="shared" si="9"/>
        <v>43.152000000000001</v>
      </c>
      <c r="F313" s="32">
        <f>'Auxiliary Energy Estimation'!$E$25-D313</f>
        <v>19.04</v>
      </c>
      <c r="G313" s="32">
        <f>'Auxiliary Energy Estimation'!$E$25-E313</f>
        <v>11.847999999999999</v>
      </c>
      <c r="H313" s="26">
        <f>IF(D313&lt;='Auxiliary Energy Estimation'!$E$25, 1, 0)</f>
        <v>1</v>
      </c>
      <c r="I313" s="26">
        <f>IF(E313&lt;='Auxiliary Energy Estimation'!$E$25, 1, 0)</f>
        <v>1</v>
      </c>
    </row>
    <row r="314" spans="2:9" ht="15" x14ac:dyDescent="0.3">
      <c r="B314" s="33">
        <v>309.5</v>
      </c>
      <c r="C314" s="34">
        <v>2.8</v>
      </c>
      <c r="D314" s="32">
        <f t="shared" si="8"/>
        <v>37.04</v>
      </c>
      <c r="E314" s="37">
        <f t="shared" si="9"/>
        <v>44.448</v>
      </c>
      <c r="F314" s="32">
        <f>'Auxiliary Energy Estimation'!$E$25-D314</f>
        <v>17.96</v>
      </c>
      <c r="G314" s="32">
        <f>'Auxiliary Energy Estimation'!$E$25-E314</f>
        <v>10.552</v>
      </c>
      <c r="H314" s="26">
        <f>IF(D314&lt;='Auxiliary Energy Estimation'!$E$25, 1, 0)</f>
        <v>1</v>
      </c>
      <c r="I314" s="26">
        <f>IF(E314&lt;='Auxiliary Energy Estimation'!$E$25, 1, 0)</f>
        <v>1</v>
      </c>
    </row>
    <row r="315" spans="2:9" ht="15" x14ac:dyDescent="0.3">
      <c r="B315" s="33">
        <v>310.5</v>
      </c>
      <c r="C315" s="34">
        <v>3.9</v>
      </c>
      <c r="D315" s="32">
        <f t="shared" si="8"/>
        <v>39.019999999999996</v>
      </c>
      <c r="E315" s="37">
        <f t="shared" si="9"/>
        <v>46.823999999999991</v>
      </c>
      <c r="F315" s="32">
        <f>'Auxiliary Energy Estimation'!$E$25-D315</f>
        <v>15.980000000000004</v>
      </c>
      <c r="G315" s="32">
        <f>'Auxiliary Energy Estimation'!$E$25-E315</f>
        <v>8.176000000000009</v>
      </c>
      <c r="H315" s="26">
        <f>IF(D315&lt;='Auxiliary Energy Estimation'!$E$25, 1, 0)</f>
        <v>1</v>
      </c>
      <c r="I315" s="26">
        <f>IF(E315&lt;='Auxiliary Energy Estimation'!$E$25, 1, 0)</f>
        <v>1</v>
      </c>
    </row>
    <row r="316" spans="2:9" ht="15" x14ac:dyDescent="0.3">
      <c r="B316" s="33">
        <v>311.5</v>
      </c>
      <c r="C316" s="34">
        <v>5</v>
      </c>
      <c r="D316" s="32">
        <f t="shared" si="8"/>
        <v>41</v>
      </c>
      <c r="E316" s="37">
        <f t="shared" si="9"/>
        <v>49.199999999999996</v>
      </c>
      <c r="F316" s="32">
        <f>'Auxiliary Energy Estimation'!$E$25-D316</f>
        <v>14</v>
      </c>
      <c r="G316" s="32">
        <f>'Auxiliary Energy Estimation'!$E$25-E316</f>
        <v>5.8000000000000043</v>
      </c>
      <c r="H316" s="26">
        <f>IF(D316&lt;='Auxiliary Energy Estimation'!$E$25, 1, 0)</f>
        <v>1</v>
      </c>
      <c r="I316" s="26">
        <f>IF(E316&lt;='Auxiliary Energy Estimation'!$E$25, 1, 0)</f>
        <v>1</v>
      </c>
    </row>
    <row r="317" spans="2:9" ht="15" x14ac:dyDescent="0.3">
      <c r="B317" s="33">
        <v>312.5</v>
      </c>
      <c r="C317" s="34">
        <v>7.2</v>
      </c>
      <c r="D317" s="32">
        <f t="shared" si="8"/>
        <v>44.96</v>
      </c>
      <c r="E317" s="37">
        <f t="shared" si="9"/>
        <v>53.951999999999998</v>
      </c>
      <c r="F317" s="32">
        <f>'Auxiliary Energy Estimation'!$E$25-D317</f>
        <v>10.039999999999999</v>
      </c>
      <c r="G317" s="32">
        <f>'Auxiliary Energy Estimation'!$E$25-E317</f>
        <v>1.0480000000000018</v>
      </c>
      <c r="H317" s="26">
        <f>IF(D317&lt;='Auxiliary Energy Estimation'!$E$25, 1, 0)</f>
        <v>1</v>
      </c>
      <c r="I317" s="26">
        <f>IF(E317&lt;='Auxiliary Energy Estimation'!$E$25, 1, 0)</f>
        <v>1</v>
      </c>
    </row>
    <row r="318" spans="2:9" ht="15" x14ac:dyDescent="0.3">
      <c r="B318" s="33">
        <v>313.5</v>
      </c>
      <c r="C318" s="34">
        <v>8.3000000000000007</v>
      </c>
      <c r="D318" s="32">
        <f t="shared" si="8"/>
        <v>46.94</v>
      </c>
      <c r="E318" s="37">
        <f t="shared" si="9"/>
        <v>56.327999999999996</v>
      </c>
      <c r="F318" s="32">
        <f>'Auxiliary Energy Estimation'!$E$25-D318</f>
        <v>8.0600000000000023</v>
      </c>
      <c r="G318" s="32">
        <f>'Auxiliary Energy Estimation'!$E$25-E318</f>
        <v>-1.3279999999999959</v>
      </c>
      <c r="H318" s="26">
        <f>IF(D318&lt;='Auxiliary Energy Estimation'!$E$25, 1, 0)</f>
        <v>1</v>
      </c>
      <c r="I318" s="26">
        <f>IF(E318&lt;='Auxiliary Energy Estimation'!$E$25, 1, 0)</f>
        <v>0</v>
      </c>
    </row>
    <row r="319" spans="2:9" ht="15" x14ac:dyDescent="0.3">
      <c r="B319" s="33">
        <v>314.5</v>
      </c>
      <c r="C319" s="34">
        <v>9.4</v>
      </c>
      <c r="D319" s="32">
        <f t="shared" si="8"/>
        <v>48.92</v>
      </c>
      <c r="E319" s="37">
        <f t="shared" si="9"/>
        <v>58.704000000000001</v>
      </c>
      <c r="F319" s="32">
        <f>'Auxiliary Energy Estimation'!$E$25-D319</f>
        <v>6.0799999999999983</v>
      </c>
      <c r="G319" s="32">
        <f>'Auxiliary Energy Estimation'!$E$25-E319</f>
        <v>-3.7040000000000006</v>
      </c>
      <c r="H319" s="26">
        <f>IF(D319&lt;='Auxiliary Energy Estimation'!$E$25, 1, 0)</f>
        <v>1</v>
      </c>
      <c r="I319" s="26">
        <f>IF(E319&lt;='Auxiliary Energy Estimation'!$E$25, 1, 0)</f>
        <v>0</v>
      </c>
    </row>
    <row r="320" spans="2:9" ht="15" x14ac:dyDescent="0.3">
      <c r="B320" s="33">
        <v>315.5</v>
      </c>
      <c r="C320" s="34">
        <v>10</v>
      </c>
      <c r="D320" s="32">
        <f t="shared" si="8"/>
        <v>50</v>
      </c>
      <c r="E320" s="37">
        <f t="shared" si="9"/>
        <v>60</v>
      </c>
      <c r="F320" s="32">
        <f>'Auxiliary Energy Estimation'!$E$25-D320</f>
        <v>5</v>
      </c>
      <c r="G320" s="32">
        <f>'Auxiliary Energy Estimation'!$E$25-E320</f>
        <v>-5</v>
      </c>
      <c r="H320" s="26">
        <f>IF(D320&lt;='Auxiliary Energy Estimation'!$E$25, 1, 0)</f>
        <v>1</v>
      </c>
      <c r="I320" s="26">
        <f>IF(E320&lt;='Auxiliary Energy Estimation'!$E$25, 1, 0)</f>
        <v>0</v>
      </c>
    </row>
    <row r="321" spans="2:9" ht="15" x14ac:dyDescent="0.3">
      <c r="B321" s="33">
        <v>316.5</v>
      </c>
      <c r="C321" s="34">
        <v>10</v>
      </c>
      <c r="D321" s="32">
        <f t="shared" si="8"/>
        <v>50</v>
      </c>
      <c r="E321" s="37">
        <f t="shared" si="9"/>
        <v>60</v>
      </c>
      <c r="F321" s="32">
        <f>'Auxiliary Energy Estimation'!$E$25-D321</f>
        <v>5</v>
      </c>
      <c r="G321" s="32">
        <f>'Auxiliary Energy Estimation'!$E$25-E321</f>
        <v>-5</v>
      </c>
      <c r="H321" s="26">
        <f>IF(D321&lt;='Auxiliary Energy Estimation'!$E$25, 1, 0)</f>
        <v>1</v>
      </c>
      <c r="I321" s="26">
        <f>IF(E321&lt;='Auxiliary Energy Estimation'!$E$25, 1, 0)</f>
        <v>0</v>
      </c>
    </row>
    <row r="322" spans="2:9" ht="15" x14ac:dyDescent="0.3">
      <c r="B322" s="33">
        <v>317.5</v>
      </c>
      <c r="C322" s="34">
        <v>10</v>
      </c>
      <c r="D322" s="32">
        <f t="shared" si="8"/>
        <v>50</v>
      </c>
      <c r="E322" s="37">
        <f t="shared" si="9"/>
        <v>60</v>
      </c>
      <c r="F322" s="32">
        <f>'Auxiliary Energy Estimation'!$E$25-D322</f>
        <v>5</v>
      </c>
      <c r="G322" s="32">
        <f>'Auxiliary Energy Estimation'!$E$25-E322</f>
        <v>-5</v>
      </c>
      <c r="H322" s="26">
        <f>IF(D322&lt;='Auxiliary Energy Estimation'!$E$25, 1, 0)</f>
        <v>1</v>
      </c>
      <c r="I322" s="26">
        <f>IF(E322&lt;='Auxiliary Energy Estimation'!$E$25, 1, 0)</f>
        <v>0</v>
      </c>
    </row>
    <row r="323" spans="2:9" ht="15" x14ac:dyDescent="0.3">
      <c r="B323" s="33">
        <v>318.5</v>
      </c>
      <c r="C323" s="34">
        <v>9.4</v>
      </c>
      <c r="D323" s="32">
        <f t="shared" si="8"/>
        <v>48.92</v>
      </c>
      <c r="E323" s="37">
        <f t="shared" si="9"/>
        <v>58.704000000000001</v>
      </c>
      <c r="F323" s="32">
        <f>'Auxiliary Energy Estimation'!$E$25-D323</f>
        <v>6.0799999999999983</v>
      </c>
      <c r="G323" s="32">
        <f>'Auxiliary Energy Estimation'!$E$25-E323</f>
        <v>-3.7040000000000006</v>
      </c>
      <c r="H323" s="26">
        <f>IF(D323&lt;='Auxiliary Energy Estimation'!$E$25, 1, 0)</f>
        <v>1</v>
      </c>
      <c r="I323" s="26">
        <f>IF(E323&lt;='Auxiliary Energy Estimation'!$E$25, 1, 0)</f>
        <v>0</v>
      </c>
    </row>
    <row r="324" spans="2:9" ht="15" x14ac:dyDescent="0.3">
      <c r="B324" s="33">
        <v>319.5</v>
      </c>
      <c r="C324" s="34">
        <v>6.1</v>
      </c>
      <c r="D324" s="32">
        <f t="shared" si="8"/>
        <v>42.980000000000004</v>
      </c>
      <c r="E324" s="37">
        <f t="shared" si="9"/>
        <v>51.576000000000001</v>
      </c>
      <c r="F324" s="32">
        <f>'Auxiliary Energy Estimation'!$E$25-D324</f>
        <v>12.019999999999996</v>
      </c>
      <c r="G324" s="32">
        <f>'Auxiliary Energy Estimation'!$E$25-E324</f>
        <v>3.4239999999999995</v>
      </c>
      <c r="H324" s="26">
        <f>IF(D324&lt;='Auxiliary Energy Estimation'!$E$25, 1, 0)</f>
        <v>1</v>
      </c>
      <c r="I324" s="26">
        <f>IF(E324&lt;='Auxiliary Energy Estimation'!$E$25, 1, 0)</f>
        <v>1</v>
      </c>
    </row>
    <row r="325" spans="2:9" ht="15" x14ac:dyDescent="0.3">
      <c r="B325" s="33">
        <v>320.5</v>
      </c>
      <c r="C325" s="34">
        <v>5.6</v>
      </c>
      <c r="D325" s="32">
        <f t="shared" ref="D325:D388" si="10">CONVERT(C325,"C","F")</f>
        <v>42.08</v>
      </c>
      <c r="E325" s="37">
        <f t="shared" ref="E325:E388" si="11">D325*1.2</f>
        <v>50.495999999999995</v>
      </c>
      <c r="F325" s="32">
        <f>'Auxiliary Energy Estimation'!$E$25-D325</f>
        <v>12.920000000000002</v>
      </c>
      <c r="G325" s="32">
        <f>'Auxiliary Energy Estimation'!$E$25-E325</f>
        <v>4.5040000000000049</v>
      </c>
      <c r="H325" s="26">
        <f>IF(D325&lt;='Auxiliary Energy Estimation'!$E$25, 1, 0)</f>
        <v>1</v>
      </c>
      <c r="I325" s="26">
        <f>IF(E325&lt;='Auxiliary Energy Estimation'!$E$25, 1, 0)</f>
        <v>1</v>
      </c>
    </row>
    <row r="326" spans="2:9" ht="15" x14ac:dyDescent="0.3">
      <c r="B326" s="33">
        <v>321.5</v>
      </c>
      <c r="C326" s="34">
        <v>5.6</v>
      </c>
      <c r="D326" s="32">
        <f t="shared" si="10"/>
        <v>42.08</v>
      </c>
      <c r="E326" s="37">
        <f t="shared" si="11"/>
        <v>50.495999999999995</v>
      </c>
      <c r="F326" s="32">
        <f>'Auxiliary Energy Estimation'!$E$25-D326</f>
        <v>12.920000000000002</v>
      </c>
      <c r="G326" s="32">
        <f>'Auxiliary Energy Estimation'!$E$25-E326</f>
        <v>4.5040000000000049</v>
      </c>
      <c r="H326" s="26">
        <f>IF(D326&lt;='Auxiliary Energy Estimation'!$E$25, 1, 0)</f>
        <v>1</v>
      </c>
      <c r="I326" s="26">
        <f>IF(E326&lt;='Auxiliary Energy Estimation'!$E$25, 1, 0)</f>
        <v>1</v>
      </c>
    </row>
    <row r="327" spans="2:9" ht="15" x14ac:dyDescent="0.3">
      <c r="B327" s="33">
        <v>322.5</v>
      </c>
      <c r="C327" s="34">
        <v>6.1</v>
      </c>
      <c r="D327" s="32">
        <f t="shared" si="10"/>
        <v>42.980000000000004</v>
      </c>
      <c r="E327" s="37">
        <f t="shared" si="11"/>
        <v>51.576000000000001</v>
      </c>
      <c r="F327" s="32">
        <f>'Auxiliary Energy Estimation'!$E$25-D327</f>
        <v>12.019999999999996</v>
      </c>
      <c r="G327" s="32">
        <f>'Auxiliary Energy Estimation'!$E$25-E327</f>
        <v>3.4239999999999995</v>
      </c>
      <c r="H327" s="26">
        <f>IF(D327&lt;='Auxiliary Energy Estimation'!$E$25, 1, 0)</f>
        <v>1</v>
      </c>
      <c r="I327" s="26">
        <f>IF(E327&lt;='Auxiliary Energy Estimation'!$E$25, 1, 0)</f>
        <v>1</v>
      </c>
    </row>
    <row r="328" spans="2:9" ht="15" x14ac:dyDescent="0.3">
      <c r="B328" s="33">
        <v>323.5</v>
      </c>
      <c r="C328" s="34">
        <v>5.6</v>
      </c>
      <c r="D328" s="32">
        <f t="shared" si="10"/>
        <v>42.08</v>
      </c>
      <c r="E328" s="37">
        <f t="shared" si="11"/>
        <v>50.495999999999995</v>
      </c>
      <c r="F328" s="32">
        <f>'Auxiliary Energy Estimation'!$E$25-D328</f>
        <v>12.920000000000002</v>
      </c>
      <c r="G328" s="32">
        <f>'Auxiliary Energy Estimation'!$E$25-E328</f>
        <v>4.5040000000000049</v>
      </c>
      <c r="H328" s="26">
        <f>IF(D328&lt;='Auxiliary Energy Estimation'!$E$25, 1, 0)</f>
        <v>1</v>
      </c>
      <c r="I328" s="26">
        <f>IF(E328&lt;='Auxiliary Energy Estimation'!$E$25, 1, 0)</f>
        <v>1</v>
      </c>
    </row>
    <row r="329" spans="2:9" ht="15" x14ac:dyDescent="0.3">
      <c r="B329" s="33">
        <v>324.5</v>
      </c>
      <c r="C329" s="34">
        <v>5.6</v>
      </c>
      <c r="D329" s="32">
        <f t="shared" si="10"/>
        <v>42.08</v>
      </c>
      <c r="E329" s="37">
        <f t="shared" si="11"/>
        <v>50.495999999999995</v>
      </c>
      <c r="F329" s="32">
        <f>'Auxiliary Energy Estimation'!$E$25-D329</f>
        <v>12.920000000000002</v>
      </c>
      <c r="G329" s="32">
        <f>'Auxiliary Energy Estimation'!$E$25-E329</f>
        <v>4.5040000000000049</v>
      </c>
      <c r="H329" s="26">
        <f>IF(D329&lt;='Auxiliary Energy Estimation'!$E$25, 1, 0)</f>
        <v>1</v>
      </c>
      <c r="I329" s="26">
        <f>IF(E329&lt;='Auxiliary Energy Estimation'!$E$25, 1, 0)</f>
        <v>1</v>
      </c>
    </row>
    <row r="330" spans="2:9" ht="15" x14ac:dyDescent="0.3">
      <c r="B330" s="33">
        <v>325.5</v>
      </c>
      <c r="C330" s="34">
        <v>5</v>
      </c>
      <c r="D330" s="32">
        <f t="shared" si="10"/>
        <v>41</v>
      </c>
      <c r="E330" s="37">
        <f t="shared" si="11"/>
        <v>49.199999999999996</v>
      </c>
      <c r="F330" s="32">
        <f>'Auxiliary Energy Estimation'!$E$25-D330</f>
        <v>14</v>
      </c>
      <c r="G330" s="32">
        <f>'Auxiliary Energy Estimation'!$E$25-E330</f>
        <v>5.8000000000000043</v>
      </c>
      <c r="H330" s="26">
        <f>IF(D330&lt;='Auxiliary Energy Estimation'!$E$25, 1, 0)</f>
        <v>1</v>
      </c>
      <c r="I330" s="26">
        <f>IF(E330&lt;='Auxiliary Energy Estimation'!$E$25, 1, 0)</f>
        <v>1</v>
      </c>
    </row>
    <row r="331" spans="2:9" ht="15" x14ac:dyDescent="0.3">
      <c r="B331" s="33">
        <v>326.5</v>
      </c>
      <c r="C331" s="34">
        <v>8.3000000000000007</v>
      </c>
      <c r="D331" s="32">
        <f t="shared" si="10"/>
        <v>46.94</v>
      </c>
      <c r="E331" s="37">
        <f t="shared" si="11"/>
        <v>56.327999999999996</v>
      </c>
      <c r="F331" s="32">
        <f>'Auxiliary Energy Estimation'!$E$25-D331</f>
        <v>8.0600000000000023</v>
      </c>
      <c r="G331" s="32">
        <f>'Auxiliary Energy Estimation'!$E$25-E331</f>
        <v>-1.3279999999999959</v>
      </c>
      <c r="H331" s="26">
        <f>IF(D331&lt;='Auxiliary Energy Estimation'!$E$25, 1, 0)</f>
        <v>1</v>
      </c>
      <c r="I331" s="26">
        <f>IF(E331&lt;='Auxiliary Energy Estimation'!$E$25, 1, 0)</f>
        <v>0</v>
      </c>
    </row>
    <row r="332" spans="2:9" ht="15" x14ac:dyDescent="0.3">
      <c r="B332" s="33">
        <v>327.5</v>
      </c>
      <c r="C332" s="34">
        <v>4.4000000000000004</v>
      </c>
      <c r="D332" s="32">
        <f t="shared" si="10"/>
        <v>39.92</v>
      </c>
      <c r="E332" s="37">
        <f t="shared" si="11"/>
        <v>47.904000000000003</v>
      </c>
      <c r="F332" s="32">
        <f>'Auxiliary Energy Estimation'!$E$25-D332</f>
        <v>15.079999999999998</v>
      </c>
      <c r="G332" s="32">
        <f>'Auxiliary Energy Estimation'!$E$25-E332</f>
        <v>7.0959999999999965</v>
      </c>
      <c r="H332" s="26">
        <f>IF(D332&lt;='Auxiliary Energy Estimation'!$E$25, 1, 0)</f>
        <v>1</v>
      </c>
      <c r="I332" s="26">
        <f>IF(E332&lt;='Auxiliary Energy Estimation'!$E$25, 1, 0)</f>
        <v>1</v>
      </c>
    </row>
    <row r="333" spans="2:9" ht="15" x14ac:dyDescent="0.3">
      <c r="B333" s="33">
        <v>328.5</v>
      </c>
      <c r="C333" s="34">
        <v>3.9</v>
      </c>
      <c r="D333" s="32">
        <f t="shared" si="10"/>
        <v>39.019999999999996</v>
      </c>
      <c r="E333" s="37">
        <f t="shared" si="11"/>
        <v>46.823999999999991</v>
      </c>
      <c r="F333" s="32">
        <f>'Auxiliary Energy Estimation'!$E$25-D333</f>
        <v>15.980000000000004</v>
      </c>
      <c r="G333" s="32">
        <f>'Auxiliary Energy Estimation'!$E$25-E333</f>
        <v>8.176000000000009</v>
      </c>
      <c r="H333" s="26">
        <f>IF(D333&lt;='Auxiliary Energy Estimation'!$E$25, 1, 0)</f>
        <v>1</v>
      </c>
      <c r="I333" s="26">
        <f>IF(E333&lt;='Auxiliary Energy Estimation'!$E$25, 1, 0)</f>
        <v>1</v>
      </c>
    </row>
    <row r="334" spans="2:9" ht="15" x14ac:dyDescent="0.3">
      <c r="B334" s="33">
        <v>329.5</v>
      </c>
      <c r="C334" s="34">
        <v>2.8</v>
      </c>
      <c r="D334" s="32">
        <f t="shared" si="10"/>
        <v>37.04</v>
      </c>
      <c r="E334" s="37">
        <f t="shared" si="11"/>
        <v>44.448</v>
      </c>
      <c r="F334" s="32">
        <f>'Auxiliary Energy Estimation'!$E$25-D334</f>
        <v>17.96</v>
      </c>
      <c r="G334" s="32">
        <f>'Auxiliary Energy Estimation'!$E$25-E334</f>
        <v>10.552</v>
      </c>
      <c r="H334" s="26">
        <f>IF(D334&lt;='Auxiliary Energy Estimation'!$E$25, 1, 0)</f>
        <v>1</v>
      </c>
      <c r="I334" s="26">
        <f>IF(E334&lt;='Auxiliary Energy Estimation'!$E$25, 1, 0)</f>
        <v>1</v>
      </c>
    </row>
    <row r="335" spans="2:9" ht="15" x14ac:dyDescent="0.3">
      <c r="B335" s="33">
        <v>330.5</v>
      </c>
      <c r="C335" s="34">
        <v>2.2000000000000002</v>
      </c>
      <c r="D335" s="32">
        <f t="shared" si="10"/>
        <v>35.96</v>
      </c>
      <c r="E335" s="37">
        <f t="shared" si="11"/>
        <v>43.152000000000001</v>
      </c>
      <c r="F335" s="32">
        <f>'Auxiliary Energy Estimation'!$E$25-D335</f>
        <v>19.04</v>
      </c>
      <c r="G335" s="32">
        <f>'Auxiliary Energy Estimation'!$E$25-E335</f>
        <v>11.847999999999999</v>
      </c>
      <c r="H335" s="26">
        <f>IF(D335&lt;='Auxiliary Energy Estimation'!$E$25, 1, 0)</f>
        <v>1</v>
      </c>
      <c r="I335" s="26">
        <f>IF(E335&lt;='Auxiliary Energy Estimation'!$E$25, 1, 0)</f>
        <v>1</v>
      </c>
    </row>
    <row r="336" spans="2:9" ht="15" x14ac:dyDescent="0.3">
      <c r="B336" s="33">
        <v>331.5</v>
      </c>
      <c r="C336" s="34">
        <v>2.2000000000000002</v>
      </c>
      <c r="D336" s="32">
        <f t="shared" si="10"/>
        <v>35.96</v>
      </c>
      <c r="E336" s="37">
        <f t="shared" si="11"/>
        <v>43.152000000000001</v>
      </c>
      <c r="F336" s="32">
        <f>'Auxiliary Energy Estimation'!$E$25-D336</f>
        <v>19.04</v>
      </c>
      <c r="G336" s="32">
        <f>'Auxiliary Energy Estimation'!$E$25-E336</f>
        <v>11.847999999999999</v>
      </c>
      <c r="H336" s="26">
        <f>IF(D336&lt;='Auxiliary Energy Estimation'!$E$25, 1, 0)</f>
        <v>1</v>
      </c>
      <c r="I336" s="26">
        <f>IF(E336&lt;='Auxiliary Energy Estimation'!$E$25, 1, 0)</f>
        <v>1</v>
      </c>
    </row>
    <row r="337" spans="2:9" ht="15" x14ac:dyDescent="0.3">
      <c r="B337" s="33">
        <v>332.5</v>
      </c>
      <c r="C337" s="34">
        <v>1.7</v>
      </c>
      <c r="D337" s="32">
        <f t="shared" si="10"/>
        <v>35.06</v>
      </c>
      <c r="E337" s="37">
        <f t="shared" si="11"/>
        <v>42.072000000000003</v>
      </c>
      <c r="F337" s="32">
        <f>'Auxiliary Energy Estimation'!$E$25-D337</f>
        <v>19.939999999999998</v>
      </c>
      <c r="G337" s="32">
        <f>'Auxiliary Energy Estimation'!$E$25-E337</f>
        <v>12.927999999999997</v>
      </c>
      <c r="H337" s="26">
        <f>IF(D337&lt;='Auxiliary Energy Estimation'!$E$25, 1, 0)</f>
        <v>1</v>
      </c>
      <c r="I337" s="26">
        <f>IF(E337&lt;='Auxiliary Energy Estimation'!$E$25, 1, 0)</f>
        <v>1</v>
      </c>
    </row>
    <row r="338" spans="2:9" ht="15" x14ac:dyDescent="0.3">
      <c r="B338" s="33">
        <v>333.5</v>
      </c>
      <c r="C338" s="34">
        <v>1.1000000000000001</v>
      </c>
      <c r="D338" s="32">
        <f t="shared" si="10"/>
        <v>33.979999999999997</v>
      </c>
      <c r="E338" s="37">
        <f t="shared" si="11"/>
        <v>40.775999999999996</v>
      </c>
      <c r="F338" s="32">
        <f>'Auxiliary Energy Estimation'!$E$25-D338</f>
        <v>21.020000000000003</v>
      </c>
      <c r="G338" s="32">
        <f>'Auxiliary Energy Estimation'!$E$25-E338</f>
        <v>14.224000000000004</v>
      </c>
      <c r="H338" s="26">
        <f>IF(D338&lt;='Auxiliary Energy Estimation'!$E$25, 1, 0)</f>
        <v>1</v>
      </c>
      <c r="I338" s="26">
        <f>IF(E338&lt;='Auxiliary Energy Estimation'!$E$25, 1, 0)</f>
        <v>1</v>
      </c>
    </row>
    <row r="339" spans="2:9" ht="15" x14ac:dyDescent="0.3">
      <c r="B339" s="33">
        <v>334.5</v>
      </c>
      <c r="C339" s="34">
        <v>1.1000000000000001</v>
      </c>
      <c r="D339" s="32">
        <f t="shared" si="10"/>
        <v>33.979999999999997</v>
      </c>
      <c r="E339" s="37">
        <f t="shared" si="11"/>
        <v>40.775999999999996</v>
      </c>
      <c r="F339" s="32">
        <f>'Auxiliary Energy Estimation'!$E$25-D339</f>
        <v>21.020000000000003</v>
      </c>
      <c r="G339" s="32">
        <f>'Auxiliary Energy Estimation'!$E$25-E339</f>
        <v>14.224000000000004</v>
      </c>
      <c r="H339" s="26">
        <f>IF(D339&lt;='Auxiliary Energy Estimation'!$E$25, 1, 0)</f>
        <v>1</v>
      </c>
      <c r="I339" s="26">
        <f>IF(E339&lt;='Auxiliary Energy Estimation'!$E$25, 1, 0)</f>
        <v>1</v>
      </c>
    </row>
    <row r="340" spans="2:9" ht="15" x14ac:dyDescent="0.3">
      <c r="B340" s="33">
        <v>335.5</v>
      </c>
      <c r="C340" s="34">
        <v>0</v>
      </c>
      <c r="D340" s="32">
        <f t="shared" si="10"/>
        <v>32</v>
      </c>
      <c r="E340" s="37">
        <f t="shared" si="11"/>
        <v>38.4</v>
      </c>
      <c r="F340" s="32">
        <f>'Auxiliary Energy Estimation'!$E$25-D340</f>
        <v>23</v>
      </c>
      <c r="G340" s="32">
        <f>'Auxiliary Energy Estimation'!$E$25-E340</f>
        <v>16.600000000000001</v>
      </c>
      <c r="H340" s="26">
        <f>IF(D340&lt;='Auxiliary Energy Estimation'!$E$25, 1, 0)</f>
        <v>1</v>
      </c>
      <c r="I340" s="26">
        <f>IF(E340&lt;='Auxiliary Energy Estimation'!$E$25, 1, 0)</f>
        <v>1</v>
      </c>
    </row>
    <row r="341" spans="2:9" ht="15" x14ac:dyDescent="0.3">
      <c r="B341" s="33">
        <v>336.5</v>
      </c>
      <c r="C341" s="34">
        <v>-0.6</v>
      </c>
      <c r="D341" s="32">
        <f t="shared" si="10"/>
        <v>30.92</v>
      </c>
      <c r="E341" s="37">
        <f t="shared" si="11"/>
        <v>37.103999999999999</v>
      </c>
      <c r="F341" s="32">
        <f>'Auxiliary Energy Estimation'!$E$25-D341</f>
        <v>24.08</v>
      </c>
      <c r="G341" s="32">
        <f>'Auxiliary Energy Estimation'!$E$25-E341</f>
        <v>17.896000000000001</v>
      </c>
      <c r="H341" s="26">
        <f>IF(D341&lt;='Auxiliary Energy Estimation'!$E$25, 1, 0)</f>
        <v>1</v>
      </c>
      <c r="I341" s="26">
        <f>IF(E341&lt;='Auxiliary Energy Estimation'!$E$25, 1, 0)</f>
        <v>1</v>
      </c>
    </row>
    <row r="342" spans="2:9" ht="15" x14ac:dyDescent="0.3">
      <c r="B342" s="33">
        <v>337.5</v>
      </c>
      <c r="C342" s="34">
        <v>-0.6</v>
      </c>
      <c r="D342" s="32">
        <f t="shared" si="10"/>
        <v>30.92</v>
      </c>
      <c r="E342" s="37">
        <f t="shared" si="11"/>
        <v>37.103999999999999</v>
      </c>
      <c r="F342" s="32">
        <f>'Auxiliary Energy Estimation'!$E$25-D342</f>
        <v>24.08</v>
      </c>
      <c r="G342" s="32">
        <f>'Auxiliary Energy Estimation'!$E$25-E342</f>
        <v>17.896000000000001</v>
      </c>
      <c r="H342" s="26">
        <f>IF(D342&lt;='Auxiliary Energy Estimation'!$E$25, 1, 0)</f>
        <v>1</v>
      </c>
      <c r="I342" s="26">
        <f>IF(E342&lt;='Auxiliary Energy Estimation'!$E$25, 1, 0)</f>
        <v>1</v>
      </c>
    </row>
    <row r="343" spans="2:9" ht="15" x14ac:dyDescent="0.3">
      <c r="B343" s="33">
        <v>338.5</v>
      </c>
      <c r="C343" s="34">
        <v>-1.1000000000000001</v>
      </c>
      <c r="D343" s="32">
        <f t="shared" si="10"/>
        <v>30.02</v>
      </c>
      <c r="E343" s="37">
        <f t="shared" si="11"/>
        <v>36.024000000000001</v>
      </c>
      <c r="F343" s="32">
        <f>'Auxiliary Energy Estimation'!$E$25-D343</f>
        <v>24.98</v>
      </c>
      <c r="G343" s="32">
        <f>'Auxiliary Energy Estimation'!$E$25-E343</f>
        <v>18.975999999999999</v>
      </c>
      <c r="H343" s="26">
        <f>IF(D343&lt;='Auxiliary Energy Estimation'!$E$25, 1, 0)</f>
        <v>1</v>
      </c>
      <c r="I343" s="26">
        <f>IF(E343&lt;='Auxiliary Energy Estimation'!$E$25, 1, 0)</f>
        <v>1</v>
      </c>
    </row>
    <row r="344" spans="2:9" ht="15" x14ac:dyDescent="0.3">
      <c r="B344" s="33">
        <v>339.5</v>
      </c>
      <c r="C344" s="34">
        <v>-1.1000000000000001</v>
      </c>
      <c r="D344" s="32">
        <f t="shared" si="10"/>
        <v>30.02</v>
      </c>
      <c r="E344" s="37">
        <f t="shared" si="11"/>
        <v>36.024000000000001</v>
      </c>
      <c r="F344" s="32">
        <f>'Auxiliary Energy Estimation'!$E$25-D344</f>
        <v>24.98</v>
      </c>
      <c r="G344" s="32">
        <f>'Auxiliary Energy Estimation'!$E$25-E344</f>
        <v>18.975999999999999</v>
      </c>
      <c r="H344" s="26">
        <f>IF(D344&lt;='Auxiliary Energy Estimation'!$E$25, 1, 0)</f>
        <v>1</v>
      </c>
      <c r="I344" s="26">
        <f>IF(E344&lt;='Auxiliary Energy Estimation'!$E$25, 1, 0)</f>
        <v>1</v>
      </c>
    </row>
    <row r="345" spans="2:9" ht="15" x14ac:dyDescent="0.3">
      <c r="B345" s="33">
        <v>340.5</v>
      </c>
      <c r="C345" s="34">
        <v>-1.1000000000000001</v>
      </c>
      <c r="D345" s="32">
        <f t="shared" si="10"/>
        <v>30.02</v>
      </c>
      <c r="E345" s="37">
        <f t="shared" si="11"/>
        <v>36.024000000000001</v>
      </c>
      <c r="F345" s="32">
        <f>'Auxiliary Energy Estimation'!$E$25-D345</f>
        <v>24.98</v>
      </c>
      <c r="G345" s="32">
        <f>'Auxiliary Energy Estimation'!$E$25-E345</f>
        <v>18.975999999999999</v>
      </c>
      <c r="H345" s="26">
        <f>IF(D345&lt;='Auxiliary Energy Estimation'!$E$25, 1, 0)</f>
        <v>1</v>
      </c>
      <c r="I345" s="26">
        <f>IF(E345&lt;='Auxiliary Energy Estimation'!$E$25, 1, 0)</f>
        <v>1</v>
      </c>
    </row>
    <row r="346" spans="2:9" ht="15" x14ac:dyDescent="0.3">
      <c r="B346" s="33">
        <v>341.5</v>
      </c>
      <c r="C346" s="34">
        <v>-1.7</v>
      </c>
      <c r="D346" s="32">
        <f t="shared" si="10"/>
        <v>28.94</v>
      </c>
      <c r="E346" s="37">
        <f t="shared" si="11"/>
        <v>34.728000000000002</v>
      </c>
      <c r="F346" s="32">
        <f>'Auxiliary Energy Estimation'!$E$25-D346</f>
        <v>26.06</v>
      </c>
      <c r="G346" s="32">
        <f>'Auxiliary Energy Estimation'!$E$25-E346</f>
        <v>20.271999999999998</v>
      </c>
      <c r="H346" s="26">
        <f>IF(D346&lt;='Auxiliary Energy Estimation'!$E$25, 1, 0)</f>
        <v>1</v>
      </c>
      <c r="I346" s="26">
        <f>IF(E346&lt;='Auxiliary Energy Estimation'!$E$25, 1, 0)</f>
        <v>1</v>
      </c>
    </row>
    <row r="347" spans="2:9" ht="15" x14ac:dyDescent="0.3">
      <c r="B347" s="33">
        <v>342.5</v>
      </c>
      <c r="C347" s="34">
        <v>-1.7</v>
      </c>
      <c r="D347" s="32">
        <f t="shared" si="10"/>
        <v>28.94</v>
      </c>
      <c r="E347" s="37">
        <f t="shared" si="11"/>
        <v>34.728000000000002</v>
      </c>
      <c r="F347" s="32">
        <f>'Auxiliary Energy Estimation'!$E$25-D347</f>
        <v>26.06</v>
      </c>
      <c r="G347" s="32">
        <f>'Auxiliary Energy Estimation'!$E$25-E347</f>
        <v>20.271999999999998</v>
      </c>
      <c r="H347" s="26">
        <f>IF(D347&lt;='Auxiliary Energy Estimation'!$E$25, 1, 0)</f>
        <v>1</v>
      </c>
      <c r="I347" s="26">
        <f>IF(E347&lt;='Auxiliary Energy Estimation'!$E$25, 1, 0)</f>
        <v>1</v>
      </c>
    </row>
    <row r="348" spans="2:9" ht="15" x14ac:dyDescent="0.3">
      <c r="B348" s="33">
        <v>343.5</v>
      </c>
      <c r="C348" s="34">
        <v>-1.7</v>
      </c>
      <c r="D348" s="32">
        <f t="shared" si="10"/>
        <v>28.94</v>
      </c>
      <c r="E348" s="37">
        <f t="shared" si="11"/>
        <v>34.728000000000002</v>
      </c>
      <c r="F348" s="32">
        <f>'Auxiliary Energy Estimation'!$E$25-D348</f>
        <v>26.06</v>
      </c>
      <c r="G348" s="32">
        <f>'Auxiliary Energy Estimation'!$E$25-E348</f>
        <v>20.271999999999998</v>
      </c>
      <c r="H348" s="26">
        <f>IF(D348&lt;='Auxiliary Energy Estimation'!$E$25, 1, 0)</f>
        <v>1</v>
      </c>
      <c r="I348" s="26">
        <f>IF(E348&lt;='Auxiliary Energy Estimation'!$E$25, 1, 0)</f>
        <v>1</v>
      </c>
    </row>
    <row r="349" spans="2:9" ht="15" x14ac:dyDescent="0.3">
      <c r="B349" s="33">
        <v>344.5</v>
      </c>
      <c r="C349" s="34">
        <v>-1.7</v>
      </c>
      <c r="D349" s="32">
        <f t="shared" si="10"/>
        <v>28.94</v>
      </c>
      <c r="E349" s="37">
        <f t="shared" si="11"/>
        <v>34.728000000000002</v>
      </c>
      <c r="F349" s="32">
        <f>'Auxiliary Energy Estimation'!$E$25-D349</f>
        <v>26.06</v>
      </c>
      <c r="G349" s="32">
        <f>'Auxiliary Energy Estimation'!$E$25-E349</f>
        <v>20.271999999999998</v>
      </c>
      <c r="H349" s="26">
        <f>IF(D349&lt;='Auxiliary Energy Estimation'!$E$25, 1, 0)</f>
        <v>1</v>
      </c>
      <c r="I349" s="26">
        <f>IF(E349&lt;='Auxiliary Energy Estimation'!$E$25, 1, 0)</f>
        <v>1</v>
      </c>
    </row>
    <row r="350" spans="2:9" ht="15" x14ac:dyDescent="0.3">
      <c r="B350" s="33">
        <v>345.5</v>
      </c>
      <c r="C350" s="34">
        <v>-1.7</v>
      </c>
      <c r="D350" s="32">
        <f t="shared" si="10"/>
        <v>28.94</v>
      </c>
      <c r="E350" s="37">
        <f t="shared" si="11"/>
        <v>34.728000000000002</v>
      </c>
      <c r="F350" s="32">
        <f>'Auxiliary Energy Estimation'!$E$25-D350</f>
        <v>26.06</v>
      </c>
      <c r="G350" s="32">
        <f>'Auxiliary Energy Estimation'!$E$25-E350</f>
        <v>20.271999999999998</v>
      </c>
      <c r="H350" s="26">
        <f>IF(D350&lt;='Auxiliary Energy Estimation'!$E$25, 1, 0)</f>
        <v>1</v>
      </c>
      <c r="I350" s="26">
        <f>IF(E350&lt;='Auxiliary Energy Estimation'!$E$25, 1, 0)</f>
        <v>1</v>
      </c>
    </row>
    <row r="351" spans="2:9" ht="15" x14ac:dyDescent="0.3">
      <c r="B351" s="33">
        <v>346.5</v>
      </c>
      <c r="C351" s="34">
        <v>-1.1000000000000001</v>
      </c>
      <c r="D351" s="32">
        <f t="shared" si="10"/>
        <v>30.02</v>
      </c>
      <c r="E351" s="37">
        <f t="shared" si="11"/>
        <v>36.024000000000001</v>
      </c>
      <c r="F351" s="32">
        <f>'Auxiliary Energy Estimation'!$E$25-D351</f>
        <v>24.98</v>
      </c>
      <c r="G351" s="32">
        <f>'Auxiliary Energy Estimation'!$E$25-E351</f>
        <v>18.975999999999999</v>
      </c>
      <c r="H351" s="26">
        <f>IF(D351&lt;='Auxiliary Energy Estimation'!$E$25, 1, 0)</f>
        <v>1</v>
      </c>
      <c r="I351" s="26">
        <f>IF(E351&lt;='Auxiliary Energy Estimation'!$E$25, 1, 0)</f>
        <v>1</v>
      </c>
    </row>
    <row r="352" spans="2:9" ht="15" x14ac:dyDescent="0.3">
      <c r="B352" s="33">
        <v>347.5</v>
      </c>
      <c r="C352" s="34">
        <v>-1.7</v>
      </c>
      <c r="D352" s="32">
        <f t="shared" si="10"/>
        <v>28.94</v>
      </c>
      <c r="E352" s="37">
        <f t="shared" si="11"/>
        <v>34.728000000000002</v>
      </c>
      <c r="F352" s="32">
        <f>'Auxiliary Energy Estimation'!$E$25-D352</f>
        <v>26.06</v>
      </c>
      <c r="G352" s="32">
        <f>'Auxiliary Energy Estimation'!$E$25-E352</f>
        <v>20.271999999999998</v>
      </c>
      <c r="H352" s="26">
        <f>IF(D352&lt;='Auxiliary Energy Estimation'!$E$25, 1, 0)</f>
        <v>1</v>
      </c>
      <c r="I352" s="26">
        <f>IF(E352&lt;='Auxiliary Energy Estimation'!$E$25, 1, 0)</f>
        <v>1</v>
      </c>
    </row>
    <row r="353" spans="2:9" ht="15" x14ac:dyDescent="0.3">
      <c r="B353" s="33">
        <v>348.5</v>
      </c>
      <c r="C353" s="34">
        <v>-1.7</v>
      </c>
      <c r="D353" s="32">
        <f t="shared" si="10"/>
        <v>28.94</v>
      </c>
      <c r="E353" s="37">
        <f t="shared" si="11"/>
        <v>34.728000000000002</v>
      </c>
      <c r="F353" s="32">
        <f>'Auxiliary Energy Estimation'!$E$25-D353</f>
        <v>26.06</v>
      </c>
      <c r="G353" s="32">
        <f>'Auxiliary Energy Estimation'!$E$25-E353</f>
        <v>20.271999999999998</v>
      </c>
      <c r="H353" s="26">
        <f>IF(D353&lt;='Auxiliary Energy Estimation'!$E$25, 1, 0)</f>
        <v>1</v>
      </c>
      <c r="I353" s="26">
        <f>IF(E353&lt;='Auxiliary Energy Estimation'!$E$25, 1, 0)</f>
        <v>1</v>
      </c>
    </row>
    <row r="354" spans="2:9" ht="15" x14ac:dyDescent="0.3">
      <c r="B354" s="33">
        <v>349.5</v>
      </c>
      <c r="C354" s="34">
        <v>-1.1000000000000001</v>
      </c>
      <c r="D354" s="32">
        <f t="shared" si="10"/>
        <v>30.02</v>
      </c>
      <c r="E354" s="37">
        <f t="shared" si="11"/>
        <v>36.024000000000001</v>
      </c>
      <c r="F354" s="32">
        <f>'Auxiliary Energy Estimation'!$E$25-D354</f>
        <v>24.98</v>
      </c>
      <c r="G354" s="32">
        <f>'Auxiliary Energy Estimation'!$E$25-E354</f>
        <v>18.975999999999999</v>
      </c>
      <c r="H354" s="26">
        <f>IF(D354&lt;='Auxiliary Energy Estimation'!$E$25, 1, 0)</f>
        <v>1</v>
      </c>
      <c r="I354" s="26">
        <f>IF(E354&lt;='Auxiliary Energy Estimation'!$E$25, 1, 0)</f>
        <v>1</v>
      </c>
    </row>
    <row r="355" spans="2:9" ht="15" x14ac:dyDescent="0.3">
      <c r="B355" s="33">
        <v>350.5</v>
      </c>
      <c r="C355" s="34">
        <v>-1.1000000000000001</v>
      </c>
      <c r="D355" s="32">
        <f t="shared" si="10"/>
        <v>30.02</v>
      </c>
      <c r="E355" s="37">
        <f t="shared" si="11"/>
        <v>36.024000000000001</v>
      </c>
      <c r="F355" s="32">
        <f>'Auxiliary Energy Estimation'!$E$25-D355</f>
        <v>24.98</v>
      </c>
      <c r="G355" s="32">
        <f>'Auxiliary Energy Estimation'!$E$25-E355</f>
        <v>18.975999999999999</v>
      </c>
      <c r="H355" s="26">
        <f>IF(D355&lt;='Auxiliary Energy Estimation'!$E$25, 1, 0)</f>
        <v>1</v>
      </c>
      <c r="I355" s="26">
        <f>IF(E355&lt;='Auxiliary Energy Estimation'!$E$25, 1, 0)</f>
        <v>1</v>
      </c>
    </row>
    <row r="356" spans="2:9" ht="15" x14ac:dyDescent="0.3">
      <c r="B356" s="33">
        <v>351.5</v>
      </c>
      <c r="C356" s="34">
        <v>-1.7</v>
      </c>
      <c r="D356" s="32">
        <f t="shared" si="10"/>
        <v>28.94</v>
      </c>
      <c r="E356" s="37">
        <f t="shared" si="11"/>
        <v>34.728000000000002</v>
      </c>
      <c r="F356" s="32">
        <f>'Auxiliary Energy Estimation'!$E$25-D356</f>
        <v>26.06</v>
      </c>
      <c r="G356" s="32">
        <f>'Auxiliary Energy Estimation'!$E$25-E356</f>
        <v>20.271999999999998</v>
      </c>
      <c r="H356" s="26">
        <f>IF(D356&lt;='Auxiliary Energy Estimation'!$E$25, 1, 0)</f>
        <v>1</v>
      </c>
      <c r="I356" s="26">
        <f>IF(E356&lt;='Auxiliary Energy Estimation'!$E$25, 1, 0)</f>
        <v>1</v>
      </c>
    </row>
    <row r="357" spans="2:9" ht="15" x14ac:dyDescent="0.3">
      <c r="B357" s="33">
        <v>352.5</v>
      </c>
      <c r="C357" s="34">
        <v>-2.2000000000000002</v>
      </c>
      <c r="D357" s="32">
        <f t="shared" si="10"/>
        <v>28.04</v>
      </c>
      <c r="E357" s="37">
        <f t="shared" si="11"/>
        <v>33.647999999999996</v>
      </c>
      <c r="F357" s="32">
        <f>'Auxiliary Energy Estimation'!$E$25-D357</f>
        <v>26.96</v>
      </c>
      <c r="G357" s="32">
        <f>'Auxiliary Energy Estimation'!$E$25-E357</f>
        <v>21.352000000000004</v>
      </c>
      <c r="H357" s="26">
        <f>IF(D357&lt;='Auxiliary Energy Estimation'!$E$25, 1, 0)</f>
        <v>1</v>
      </c>
      <c r="I357" s="26">
        <f>IF(E357&lt;='Auxiliary Energy Estimation'!$E$25, 1, 0)</f>
        <v>1</v>
      </c>
    </row>
    <row r="358" spans="2:9" ht="15" x14ac:dyDescent="0.3">
      <c r="B358" s="33">
        <v>353.5</v>
      </c>
      <c r="C358" s="34">
        <v>-2.2000000000000002</v>
      </c>
      <c r="D358" s="32">
        <f t="shared" si="10"/>
        <v>28.04</v>
      </c>
      <c r="E358" s="37">
        <f t="shared" si="11"/>
        <v>33.647999999999996</v>
      </c>
      <c r="F358" s="32">
        <f>'Auxiliary Energy Estimation'!$E$25-D358</f>
        <v>26.96</v>
      </c>
      <c r="G358" s="32">
        <f>'Auxiliary Energy Estimation'!$E$25-E358</f>
        <v>21.352000000000004</v>
      </c>
      <c r="H358" s="26">
        <f>IF(D358&lt;='Auxiliary Energy Estimation'!$E$25, 1, 0)</f>
        <v>1</v>
      </c>
      <c r="I358" s="26">
        <f>IF(E358&lt;='Auxiliary Energy Estimation'!$E$25, 1, 0)</f>
        <v>1</v>
      </c>
    </row>
    <row r="359" spans="2:9" ht="15" x14ac:dyDescent="0.3">
      <c r="B359" s="33">
        <v>354.5</v>
      </c>
      <c r="C359" s="34">
        <v>-3.3</v>
      </c>
      <c r="D359" s="32">
        <f t="shared" si="10"/>
        <v>26.060000000000002</v>
      </c>
      <c r="E359" s="37">
        <f t="shared" si="11"/>
        <v>31.272000000000002</v>
      </c>
      <c r="F359" s="32">
        <f>'Auxiliary Energy Estimation'!$E$25-D359</f>
        <v>28.939999999999998</v>
      </c>
      <c r="G359" s="32">
        <f>'Auxiliary Energy Estimation'!$E$25-E359</f>
        <v>23.727999999999998</v>
      </c>
      <c r="H359" s="26">
        <f>IF(D359&lt;='Auxiliary Energy Estimation'!$E$25, 1, 0)</f>
        <v>1</v>
      </c>
      <c r="I359" s="26">
        <f>IF(E359&lt;='Auxiliary Energy Estimation'!$E$25, 1, 0)</f>
        <v>1</v>
      </c>
    </row>
    <row r="360" spans="2:9" ht="15" x14ac:dyDescent="0.3">
      <c r="B360" s="33">
        <v>355.5</v>
      </c>
      <c r="C360" s="34">
        <v>-3.9</v>
      </c>
      <c r="D360" s="32">
        <f t="shared" si="10"/>
        <v>24.98</v>
      </c>
      <c r="E360" s="37">
        <f t="shared" si="11"/>
        <v>29.975999999999999</v>
      </c>
      <c r="F360" s="32">
        <f>'Auxiliary Energy Estimation'!$E$25-D360</f>
        <v>30.02</v>
      </c>
      <c r="G360" s="32">
        <f>'Auxiliary Energy Estimation'!$E$25-E360</f>
        <v>25.024000000000001</v>
      </c>
      <c r="H360" s="26">
        <f>IF(D360&lt;='Auxiliary Energy Estimation'!$E$25, 1, 0)</f>
        <v>1</v>
      </c>
      <c r="I360" s="26">
        <f>IF(E360&lt;='Auxiliary Energy Estimation'!$E$25, 1, 0)</f>
        <v>1</v>
      </c>
    </row>
    <row r="361" spans="2:9" ht="15" x14ac:dyDescent="0.3">
      <c r="B361" s="33">
        <v>356.5</v>
      </c>
      <c r="C361" s="34">
        <v>-3.9</v>
      </c>
      <c r="D361" s="32">
        <f t="shared" si="10"/>
        <v>24.98</v>
      </c>
      <c r="E361" s="37">
        <f t="shared" si="11"/>
        <v>29.975999999999999</v>
      </c>
      <c r="F361" s="32">
        <f>'Auxiliary Energy Estimation'!$E$25-D361</f>
        <v>30.02</v>
      </c>
      <c r="G361" s="32">
        <f>'Auxiliary Energy Estimation'!$E$25-E361</f>
        <v>25.024000000000001</v>
      </c>
      <c r="H361" s="26">
        <f>IF(D361&lt;='Auxiliary Energy Estimation'!$E$25, 1, 0)</f>
        <v>1</v>
      </c>
      <c r="I361" s="26">
        <f>IF(E361&lt;='Auxiliary Energy Estimation'!$E$25, 1, 0)</f>
        <v>1</v>
      </c>
    </row>
    <row r="362" spans="2:9" ht="15" x14ac:dyDescent="0.3">
      <c r="B362" s="33">
        <v>357.5</v>
      </c>
      <c r="C362" s="34">
        <v>-3.9</v>
      </c>
      <c r="D362" s="32">
        <f t="shared" si="10"/>
        <v>24.98</v>
      </c>
      <c r="E362" s="37">
        <f t="shared" si="11"/>
        <v>29.975999999999999</v>
      </c>
      <c r="F362" s="32">
        <f>'Auxiliary Energy Estimation'!$E$25-D362</f>
        <v>30.02</v>
      </c>
      <c r="G362" s="32">
        <f>'Auxiliary Energy Estimation'!$E$25-E362</f>
        <v>25.024000000000001</v>
      </c>
      <c r="H362" s="26">
        <f>IF(D362&lt;='Auxiliary Energy Estimation'!$E$25, 1, 0)</f>
        <v>1</v>
      </c>
      <c r="I362" s="26">
        <f>IF(E362&lt;='Auxiliary Energy Estimation'!$E$25, 1, 0)</f>
        <v>1</v>
      </c>
    </row>
    <row r="363" spans="2:9" ht="15" x14ac:dyDescent="0.3">
      <c r="B363" s="33">
        <v>358.5</v>
      </c>
      <c r="C363" s="34">
        <v>-4.4000000000000004</v>
      </c>
      <c r="D363" s="32">
        <f t="shared" si="10"/>
        <v>24.08</v>
      </c>
      <c r="E363" s="37">
        <f t="shared" si="11"/>
        <v>28.895999999999997</v>
      </c>
      <c r="F363" s="32">
        <f>'Auxiliary Energy Estimation'!$E$25-D363</f>
        <v>30.92</v>
      </c>
      <c r="G363" s="32">
        <f>'Auxiliary Energy Estimation'!$E$25-E363</f>
        <v>26.104000000000003</v>
      </c>
      <c r="H363" s="26">
        <f>IF(D363&lt;='Auxiliary Energy Estimation'!$E$25, 1, 0)</f>
        <v>1</v>
      </c>
      <c r="I363" s="26">
        <f>IF(E363&lt;='Auxiliary Energy Estimation'!$E$25, 1, 0)</f>
        <v>1</v>
      </c>
    </row>
    <row r="364" spans="2:9" ht="15" x14ac:dyDescent="0.3">
      <c r="B364" s="33">
        <v>359.5</v>
      </c>
      <c r="C364" s="34">
        <v>-4.4000000000000004</v>
      </c>
      <c r="D364" s="32">
        <f t="shared" si="10"/>
        <v>24.08</v>
      </c>
      <c r="E364" s="37">
        <f t="shared" si="11"/>
        <v>28.895999999999997</v>
      </c>
      <c r="F364" s="32">
        <f>'Auxiliary Energy Estimation'!$E$25-D364</f>
        <v>30.92</v>
      </c>
      <c r="G364" s="32">
        <f>'Auxiliary Energy Estimation'!$E$25-E364</f>
        <v>26.104000000000003</v>
      </c>
      <c r="H364" s="26">
        <f>IF(D364&lt;='Auxiliary Energy Estimation'!$E$25, 1, 0)</f>
        <v>1</v>
      </c>
      <c r="I364" s="26">
        <f>IF(E364&lt;='Auxiliary Energy Estimation'!$E$25, 1, 0)</f>
        <v>1</v>
      </c>
    </row>
    <row r="365" spans="2:9" ht="15" x14ac:dyDescent="0.3">
      <c r="B365" s="33">
        <v>360.5</v>
      </c>
      <c r="C365" s="34">
        <v>-3.9</v>
      </c>
      <c r="D365" s="32">
        <f t="shared" si="10"/>
        <v>24.98</v>
      </c>
      <c r="E365" s="37">
        <f t="shared" si="11"/>
        <v>29.975999999999999</v>
      </c>
      <c r="F365" s="32">
        <f>'Auxiliary Energy Estimation'!$E$25-D365</f>
        <v>30.02</v>
      </c>
      <c r="G365" s="32">
        <f>'Auxiliary Energy Estimation'!$E$25-E365</f>
        <v>25.024000000000001</v>
      </c>
      <c r="H365" s="26">
        <f>IF(D365&lt;='Auxiliary Energy Estimation'!$E$25, 1, 0)</f>
        <v>1</v>
      </c>
      <c r="I365" s="26">
        <f>IF(E365&lt;='Auxiliary Energy Estimation'!$E$25, 1, 0)</f>
        <v>1</v>
      </c>
    </row>
    <row r="366" spans="2:9" ht="15" x14ac:dyDescent="0.3">
      <c r="B366" s="33">
        <v>361.5</v>
      </c>
      <c r="C366" s="34">
        <v>-4.4000000000000004</v>
      </c>
      <c r="D366" s="32">
        <f t="shared" si="10"/>
        <v>24.08</v>
      </c>
      <c r="E366" s="37">
        <f t="shared" si="11"/>
        <v>28.895999999999997</v>
      </c>
      <c r="F366" s="32">
        <f>'Auxiliary Energy Estimation'!$E$25-D366</f>
        <v>30.92</v>
      </c>
      <c r="G366" s="32">
        <f>'Auxiliary Energy Estimation'!$E$25-E366</f>
        <v>26.104000000000003</v>
      </c>
      <c r="H366" s="26">
        <f>IF(D366&lt;='Auxiliary Energy Estimation'!$E$25, 1, 0)</f>
        <v>1</v>
      </c>
      <c r="I366" s="26">
        <f>IF(E366&lt;='Auxiliary Energy Estimation'!$E$25, 1, 0)</f>
        <v>1</v>
      </c>
    </row>
    <row r="367" spans="2:9" ht="15" x14ac:dyDescent="0.3">
      <c r="B367" s="33">
        <v>362.5</v>
      </c>
      <c r="C367" s="34">
        <v>-5</v>
      </c>
      <c r="D367" s="32">
        <f t="shared" si="10"/>
        <v>23</v>
      </c>
      <c r="E367" s="37">
        <f t="shared" si="11"/>
        <v>27.599999999999998</v>
      </c>
      <c r="F367" s="32">
        <f>'Auxiliary Energy Estimation'!$E$25-D367</f>
        <v>32</v>
      </c>
      <c r="G367" s="32">
        <f>'Auxiliary Energy Estimation'!$E$25-E367</f>
        <v>27.400000000000002</v>
      </c>
      <c r="H367" s="26">
        <f>IF(D367&lt;='Auxiliary Energy Estimation'!$E$25, 1, 0)</f>
        <v>1</v>
      </c>
      <c r="I367" s="26">
        <f>IF(E367&lt;='Auxiliary Energy Estimation'!$E$25, 1, 0)</f>
        <v>1</v>
      </c>
    </row>
    <row r="368" spans="2:9" ht="15" x14ac:dyDescent="0.3">
      <c r="B368" s="33">
        <v>363.5</v>
      </c>
      <c r="C368" s="34">
        <v>-5</v>
      </c>
      <c r="D368" s="32">
        <f t="shared" si="10"/>
        <v>23</v>
      </c>
      <c r="E368" s="37">
        <f t="shared" si="11"/>
        <v>27.599999999999998</v>
      </c>
      <c r="F368" s="32">
        <f>'Auxiliary Energy Estimation'!$E$25-D368</f>
        <v>32</v>
      </c>
      <c r="G368" s="32">
        <f>'Auxiliary Energy Estimation'!$E$25-E368</f>
        <v>27.400000000000002</v>
      </c>
      <c r="H368" s="26">
        <f>IF(D368&lt;='Auxiliary Energy Estimation'!$E$25, 1, 0)</f>
        <v>1</v>
      </c>
      <c r="I368" s="26">
        <f>IF(E368&lt;='Auxiliary Energy Estimation'!$E$25, 1, 0)</f>
        <v>1</v>
      </c>
    </row>
    <row r="369" spans="2:9" ht="15" x14ac:dyDescent="0.3">
      <c r="B369" s="33">
        <v>364.5</v>
      </c>
      <c r="C369" s="34">
        <v>-5</v>
      </c>
      <c r="D369" s="32">
        <f t="shared" si="10"/>
        <v>23</v>
      </c>
      <c r="E369" s="37">
        <f t="shared" si="11"/>
        <v>27.599999999999998</v>
      </c>
      <c r="F369" s="32">
        <f>'Auxiliary Energy Estimation'!$E$25-D369</f>
        <v>32</v>
      </c>
      <c r="G369" s="32">
        <f>'Auxiliary Energy Estimation'!$E$25-E369</f>
        <v>27.400000000000002</v>
      </c>
      <c r="H369" s="26">
        <f>IF(D369&lt;='Auxiliary Energy Estimation'!$E$25, 1, 0)</f>
        <v>1</v>
      </c>
      <c r="I369" s="26">
        <f>IF(E369&lt;='Auxiliary Energy Estimation'!$E$25, 1, 0)</f>
        <v>1</v>
      </c>
    </row>
    <row r="370" spans="2:9" ht="15" x14ac:dyDescent="0.3">
      <c r="B370" s="33">
        <v>365.5</v>
      </c>
      <c r="C370" s="34">
        <v>-5</v>
      </c>
      <c r="D370" s="32">
        <f t="shared" si="10"/>
        <v>23</v>
      </c>
      <c r="E370" s="37">
        <f t="shared" si="11"/>
        <v>27.599999999999998</v>
      </c>
      <c r="F370" s="32">
        <f>'Auxiliary Energy Estimation'!$E$25-D370</f>
        <v>32</v>
      </c>
      <c r="G370" s="32">
        <f>'Auxiliary Energy Estimation'!$E$25-E370</f>
        <v>27.400000000000002</v>
      </c>
      <c r="H370" s="26">
        <f>IF(D370&lt;='Auxiliary Energy Estimation'!$E$25, 1, 0)</f>
        <v>1</v>
      </c>
      <c r="I370" s="26">
        <f>IF(E370&lt;='Auxiliary Energy Estimation'!$E$25, 1, 0)</f>
        <v>1</v>
      </c>
    </row>
    <row r="371" spans="2:9" ht="15" x14ac:dyDescent="0.3">
      <c r="B371" s="33">
        <v>366.5</v>
      </c>
      <c r="C371" s="34">
        <v>-5</v>
      </c>
      <c r="D371" s="32">
        <f t="shared" si="10"/>
        <v>23</v>
      </c>
      <c r="E371" s="37">
        <f t="shared" si="11"/>
        <v>27.599999999999998</v>
      </c>
      <c r="F371" s="32">
        <f>'Auxiliary Energy Estimation'!$E$25-D371</f>
        <v>32</v>
      </c>
      <c r="G371" s="32">
        <f>'Auxiliary Energy Estimation'!$E$25-E371</f>
        <v>27.400000000000002</v>
      </c>
      <c r="H371" s="26">
        <f>IF(D371&lt;='Auxiliary Energy Estimation'!$E$25, 1, 0)</f>
        <v>1</v>
      </c>
      <c r="I371" s="26">
        <f>IF(E371&lt;='Auxiliary Energy Estimation'!$E$25, 1, 0)</f>
        <v>1</v>
      </c>
    </row>
    <row r="372" spans="2:9" ht="15" x14ac:dyDescent="0.3">
      <c r="B372" s="33">
        <v>367.5</v>
      </c>
      <c r="C372" s="34">
        <v>-4.4000000000000004</v>
      </c>
      <c r="D372" s="32">
        <f t="shared" si="10"/>
        <v>24.08</v>
      </c>
      <c r="E372" s="37">
        <f t="shared" si="11"/>
        <v>28.895999999999997</v>
      </c>
      <c r="F372" s="32">
        <f>'Auxiliary Energy Estimation'!$E$25-D372</f>
        <v>30.92</v>
      </c>
      <c r="G372" s="32">
        <f>'Auxiliary Energy Estimation'!$E$25-E372</f>
        <v>26.104000000000003</v>
      </c>
      <c r="H372" s="26">
        <f>IF(D372&lt;='Auxiliary Energy Estimation'!$E$25, 1, 0)</f>
        <v>1</v>
      </c>
      <c r="I372" s="26">
        <f>IF(E372&lt;='Auxiliary Energy Estimation'!$E$25, 1, 0)</f>
        <v>1</v>
      </c>
    </row>
    <row r="373" spans="2:9" ht="15" x14ac:dyDescent="0.3">
      <c r="B373" s="33">
        <v>368.5</v>
      </c>
      <c r="C373" s="34">
        <v>-3.9</v>
      </c>
      <c r="D373" s="32">
        <f t="shared" si="10"/>
        <v>24.98</v>
      </c>
      <c r="E373" s="37">
        <f t="shared" si="11"/>
        <v>29.975999999999999</v>
      </c>
      <c r="F373" s="32">
        <f>'Auxiliary Energy Estimation'!$E$25-D373</f>
        <v>30.02</v>
      </c>
      <c r="G373" s="32">
        <f>'Auxiliary Energy Estimation'!$E$25-E373</f>
        <v>25.024000000000001</v>
      </c>
      <c r="H373" s="26">
        <f>IF(D373&lt;='Auxiliary Energy Estimation'!$E$25, 1, 0)</f>
        <v>1</v>
      </c>
      <c r="I373" s="26">
        <f>IF(E373&lt;='Auxiliary Energy Estimation'!$E$25, 1, 0)</f>
        <v>1</v>
      </c>
    </row>
    <row r="374" spans="2:9" ht="15" x14ac:dyDescent="0.3">
      <c r="B374" s="33">
        <v>369.5</v>
      </c>
      <c r="C374" s="34">
        <v>-2.8</v>
      </c>
      <c r="D374" s="32">
        <f t="shared" si="10"/>
        <v>26.96</v>
      </c>
      <c r="E374" s="37">
        <f t="shared" si="11"/>
        <v>32.351999999999997</v>
      </c>
      <c r="F374" s="32">
        <f>'Auxiliary Energy Estimation'!$E$25-D374</f>
        <v>28.04</v>
      </c>
      <c r="G374" s="32">
        <f>'Auxiliary Energy Estimation'!$E$25-E374</f>
        <v>22.648000000000003</v>
      </c>
      <c r="H374" s="26">
        <f>IF(D374&lt;='Auxiliary Energy Estimation'!$E$25, 1, 0)</f>
        <v>1</v>
      </c>
      <c r="I374" s="26">
        <f>IF(E374&lt;='Auxiliary Energy Estimation'!$E$25, 1, 0)</f>
        <v>1</v>
      </c>
    </row>
    <row r="375" spans="2:9" ht="15" x14ac:dyDescent="0.3">
      <c r="B375" s="33">
        <v>370.5</v>
      </c>
      <c r="C375" s="34">
        <v>-1.1000000000000001</v>
      </c>
      <c r="D375" s="32">
        <f t="shared" si="10"/>
        <v>30.02</v>
      </c>
      <c r="E375" s="37">
        <f t="shared" si="11"/>
        <v>36.024000000000001</v>
      </c>
      <c r="F375" s="32">
        <f>'Auxiliary Energy Estimation'!$E$25-D375</f>
        <v>24.98</v>
      </c>
      <c r="G375" s="32">
        <f>'Auxiliary Energy Estimation'!$E$25-E375</f>
        <v>18.975999999999999</v>
      </c>
      <c r="H375" s="26">
        <f>IF(D375&lt;='Auxiliary Energy Estimation'!$E$25, 1, 0)</f>
        <v>1</v>
      </c>
      <c r="I375" s="26">
        <f>IF(E375&lt;='Auxiliary Energy Estimation'!$E$25, 1, 0)</f>
        <v>1</v>
      </c>
    </row>
    <row r="376" spans="2:9" ht="15" x14ac:dyDescent="0.3">
      <c r="B376" s="33">
        <v>371.5</v>
      </c>
      <c r="C376" s="34">
        <v>0.6</v>
      </c>
      <c r="D376" s="32">
        <f t="shared" si="10"/>
        <v>33.08</v>
      </c>
      <c r="E376" s="37">
        <f t="shared" si="11"/>
        <v>39.695999999999998</v>
      </c>
      <c r="F376" s="32">
        <f>'Auxiliary Energy Estimation'!$E$25-D376</f>
        <v>21.92</v>
      </c>
      <c r="G376" s="32">
        <f>'Auxiliary Energy Estimation'!$E$25-E376</f>
        <v>15.304000000000002</v>
      </c>
      <c r="H376" s="26">
        <f>IF(D376&lt;='Auxiliary Energy Estimation'!$E$25, 1, 0)</f>
        <v>1</v>
      </c>
      <c r="I376" s="26">
        <f>IF(E376&lt;='Auxiliary Energy Estimation'!$E$25, 1, 0)</f>
        <v>1</v>
      </c>
    </row>
    <row r="377" spans="2:9" ht="15" x14ac:dyDescent="0.3">
      <c r="B377" s="33">
        <v>372.5</v>
      </c>
      <c r="C377" s="34">
        <v>1.1000000000000001</v>
      </c>
      <c r="D377" s="32">
        <f t="shared" si="10"/>
        <v>33.979999999999997</v>
      </c>
      <c r="E377" s="37">
        <f t="shared" si="11"/>
        <v>40.775999999999996</v>
      </c>
      <c r="F377" s="32">
        <f>'Auxiliary Energy Estimation'!$E$25-D377</f>
        <v>21.020000000000003</v>
      </c>
      <c r="G377" s="32">
        <f>'Auxiliary Energy Estimation'!$E$25-E377</f>
        <v>14.224000000000004</v>
      </c>
      <c r="H377" s="26">
        <f>IF(D377&lt;='Auxiliary Energy Estimation'!$E$25, 1, 0)</f>
        <v>1</v>
      </c>
      <c r="I377" s="26">
        <f>IF(E377&lt;='Auxiliary Energy Estimation'!$E$25, 1, 0)</f>
        <v>1</v>
      </c>
    </row>
    <row r="378" spans="2:9" ht="15" x14ac:dyDescent="0.3">
      <c r="B378" s="33">
        <v>373.5</v>
      </c>
      <c r="C378" s="34">
        <v>2.2000000000000002</v>
      </c>
      <c r="D378" s="32">
        <f t="shared" si="10"/>
        <v>35.96</v>
      </c>
      <c r="E378" s="37">
        <f t="shared" si="11"/>
        <v>43.152000000000001</v>
      </c>
      <c r="F378" s="32">
        <f>'Auxiliary Energy Estimation'!$E$25-D378</f>
        <v>19.04</v>
      </c>
      <c r="G378" s="32">
        <f>'Auxiliary Energy Estimation'!$E$25-E378</f>
        <v>11.847999999999999</v>
      </c>
      <c r="H378" s="26">
        <f>IF(D378&lt;='Auxiliary Energy Estimation'!$E$25, 1, 0)</f>
        <v>1</v>
      </c>
      <c r="I378" s="26">
        <f>IF(E378&lt;='Auxiliary Energy Estimation'!$E$25, 1, 0)</f>
        <v>1</v>
      </c>
    </row>
    <row r="379" spans="2:9" ht="15" x14ac:dyDescent="0.3">
      <c r="B379" s="33">
        <v>374.5</v>
      </c>
      <c r="C379" s="34">
        <v>2.2000000000000002</v>
      </c>
      <c r="D379" s="32">
        <f t="shared" si="10"/>
        <v>35.96</v>
      </c>
      <c r="E379" s="37">
        <f t="shared" si="11"/>
        <v>43.152000000000001</v>
      </c>
      <c r="F379" s="32">
        <f>'Auxiliary Energy Estimation'!$E$25-D379</f>
        <v>19.04</v>
      </c>
      <c r="G379" s="32">
        <f>'Auxiliary Energy Estimation'!$E$25-E379</f>
        <v>11.847999999999999</v>
      </c>
      <c r="H379" s="26">
        <f>IF(D379&lt;='Auxiliary Energy Estimation'!$E$25, 1, 0)</f>
        <v>1</v>
      </c>
      <c r="I379" s="26">
        <f>IF(E379&lt;='Auxiliary Energy Estimation'!$E$25, 1, 0)</f>
        <v>1</v>
      </c>
    </row>
    <row r="380" spans="2:9" ht="15" x14ac:dyDescent="0.3">
      <c r="B380" s="33">
        <v>375.5</v>
      </c>
      <c r="C380" s="34">
        <v>2.8</v>
      </c>
      <c r="D380" s="32">
        <f t="shared" si="10"/>
        <v>37.04</v>
      </c>
      <c r="E380" s="37">
        <f t="shared" si="11"/>
        <v>44.448</v>
      </c>
      <c r="F380" s="32">
        <f>'Auxiliary Energy Estimation'!$E$25-D380</f>
        <v>17.96</v>
      </c>
      <c r="G380" s="32">
        <f>'Auxiliary Energy Estimation'!$E$25-E380</f>
        <v>10.552</v>
      </c>
      <c r="H380" s="26">
        <f>IF(D380&lt;='Auxiliary Energy Estimation'!$E$25, 1, 0)</f>
        <v>1</v>
      </c>
      <c r="I380" s="26">
        <f>IF(E380&lt;='Auxiliary Energy Estimation'!$E$25, 1, 0)</f>
        <v>1</v>
      </c>
    </row>
    <row r="381" spans="2:9" ht="15" x14ac:dyDescent="0.3">
      <c r="B381" s="33">
        <v>376.5</v>
      </c>
      <c r="C381" s="34">
        <v>2.8</v>
      </c>
      <c r="D381" s="32">
        <f t="shared" si="10"/>
        <v>37.04</v>
      </c>
      <c r="E381" s="37">
        <f t="shared" si="11"/>
        <v>44.448</v>
      </c>
      <c r="F381" s="32">
        <f>'Auxiliary Energy Estimation'!$E$25-D381</f>
        <v>17.96</v>
      </c>
      <c r="G381" s="32">
        <f>'Auxiliary Energy Estimation'!$E$25-E381</f>
        <v>10.552</v>
      </c>
      <c r="H381" s="26">
        <f>IF(D381&lt;='Auxiliary Energy Estimation'!$E$25, 1, 0)</f>
        <v>1</v>
      </c>
      <c r="I381" s="26">
        <f>IF(E381&lt;='Auxiliary Energy Estimation'!$E$25, 1, 0)</f>
        <v>1</v>
      </c>
    </row>
    <row r="382" spans="2:9" ht="15" x14ac:dyDescent="0.3">
      <c r="B382" s="33">
        <v>377.5</v>
      </c>
      <c r="C382" s="34">
        <v>2.8</v>
      </c>
      <c r="D382" s="32">
        <f t="shared" si="10"/>
        <v>37.04</v>
      </c>
      <c r="E382" s="37">
        <f t="shared" si="11"/>
        <v>44.448</v>
      </c>
      <c r="F382" s="32">
        <f>'Auxiliary Energy Estimation'!$E$25-D382</f>
        <v>17.96</v>
      </c>
      <c r="G382" s="32">
        <f>'Auxiliary Energy Estimation'!$E$25-E382</f>
        <v>10.552</v>
      </c>
      <c r="H382" s="26">
        <f>IF(D382&lt;='Auxiliary Energy Estimation'!$E$25, 1, 0)</f>
        <v>1</v>
      </c>
      <c r="I382" s="26">
        <f>IF(E382&lt;='Auxiliary Energy Estimation'!$E$25, 1, 0)</f>
        <v>1</v>
      </c>
    </row>
    <row r="383" spans="2:9" ht="15" x14ac:dyDescent="0.3">
      <c r="B383" s="33">
        <v>378.5</v>
      </c>
      <c r="C383" s="34">
        <v>3.3</v>
      </c>
      <c r="D383" s="32">
        <f t="shared" si="10"/>
        <v>37.94</v>
      </c>
      <c r="E383" s="37">
        <f t="shared" si="11"/>
        <v>45.527999999999999</v>
      </c>
      <c r="F383" s="32">
        <f>'Auxiliary Energy Estimation'!$E$25-D383</f>
        <v>17.060000000000002</v>
      </c>
      <c r="G383" s="32">
        <f>'Auxiliary Energy Estimation'!$E$25-E383</f>
        <v>9.4720000000000013</v>
      </c>
      <c r="H383" s="26">
        <f>IF(D383&lt;='Auxiliary Energy Estimation'!$E$25, 1, 0)</f>
        <v>1</v>
      </c>
      <c r="I383" s="26">
        <f>IF(E383&lt;='Auxiliary Energy Estimation'!$E$25, 1, 0)</f>
        <v>1</v>
      </c>
    </row>
    <row r="384" spans="2:9" ht="15" x14ac:dyDescent="0.3">
      <c r="B384" s="33">
        <v>379.5</v>
      </c>
      <c r="C384" s="34">
        <v>3.9</v>
      </c>
      <c r="D384" s="32">
        <f t="shared" si="10"/>
        <v>39.019999999999996</v>
      </c>
      <c r="E384" s="37">
        <f t="shared" si="11"/>
        <v>46.823999999999991</v>
      </c>
      <c r="F384" s="32">
        <f>'Auxiliary Energy Estimation'!$E$25-D384</f>
        <v>15.980000000000004</v>
      </c>
      <c r="G384" s="32">
        <f>'Auxiliary Energy Estimation'!$E$25-E384</f>
        <v>8.176000000000009</v>
      </c>
      <c r="H384" s="26">
        <f>IF(D384&lt;='Auxiliary Energy Estimation'!$E$25, 1, 0)</f>
        <v>1</v>
      </c>
      <c r="I384" s="26">
        <f>IF(E384&lt;='Auxiliary Energy Estimation'!$E$25, 1, 0)</f>
        <v>1</v>
      </c>
    </row>
    <row r="385" spans="2:9" ht="15" x14ac:dyDescent="0.3">
      <c r="B385" s="33">
        <v>380.5</v>
      </c>
      <c r="C385" s="34">
        <v>2.8</v>
      </c>
      <c r="D385" s="32">
        <f t="shared" si="10"/>
        <v>37.04</v>
      </c>
      <c r="E385" s="37">
        <f t="shared" si="11"/>
        <v>44.448</v>
      </c>
      <c r="F385" s="32">
        <f>'Auxiliary Energy Estimation'!$E$25-D385</f>
        <v>17.96</v>
      </c>
      <c r="G385" s="32">
        <f>'Auxiliary Energy Estimation'!$E$25-E385</f>
        <v>10.552</v>
      </c>
      <c r="H385" s="26">
        <f>IF(D385&lt;='Auxiliary Energy Estimation'!$E$25, 1, 0)</f>
        <v>1</v>
      </c>
      <c r="I385" s="26">
        <f>IF(E385&lt;='Auxiliary Energy Estimation'!$E$25, 1, 0)</f>
        <v>1</v>
      </c>
    </row>
    <row r="386" spans="2:9" ht="15" x14ac:dyDescent="0.3">
      <c r="B386" s="33">
        <v>381.5</v>
      </c>
      <c r="C386" s="34">
        <v>3.3</v>
      </c>
      <c r="D386" s="32">
        <f t="shared" si="10"/>
        <v>37.94</v>
      </c>
      <c r="E386" s="37">
        <f t="shared" si="11"/>
        <v>45.527999999999999</v>
      </c>
      <c r="F386" s="32">
        <f>'Auxiliary Energy Estimation'!$E$25-D386</f>
        <v>17.060000000000002</v>
      </c>
      <c r="G386" s="32">
        <f>'Auxiliary Energy Estimation'!$E$25-E386</f>
        <v>9.4720000000000013</v>
      </c>
      <c r="H386" s="26">
        <f>IF(D386&lt;='Auxiliary Energy Estimation'!$E$25, 1, 0)</f>
        <v>1</v>
      </c>
      <c r="I386" s="26">
        <f>IF(E386&lt;='Auxiliary Energy Estimation'!$E$25, 1, 0)</f>
        <v>1</v>
      </c>
    </row>
    <row r="387" spans="2:9" ht="15" x14ac:dyDescent="0.3">
      <c r="B387" s="33">
        <v>382.5</v>
      </c>
      <c r="C387" s="34">
        <v>2.8</v>
      </c>
      <c r="D387" s="32">
        <f t="shared" si="10"/>
        <v>37.04</v>
      </c>
      <c r="E387" s="37">
        <f t="shared" si="11"/>
        <v>44.448</v>
      </c>
      <c r="F387" s="32">
        <f>'Auxiliary Energy Estimation'!$E$25-D387</f>
        <v>17.96</v>
      </c>
      <c r="G387" s="32">
        <f>'Auxiliary Energy Estimation'!$E$25-E387</f>
        <v>10.552</v>
      </c>
      <c r="H387" s="26">
        <f>IF(D387&lt;='Auxiliary Energy Estimation'!$E$25, 1, 0)</f>
        <v>1</v>
      </c>
      <c r="I387" s="26">
        <f>IF(E387&lt;='Auxiliary Energy Estimation'!$E$25, 1, 0)</f>
        <v>1</v>
      </c>
    </row>
    <row r="388" spans="2:9" ht="15" x14ac:dyDescent="0.3">
      <c r="B388" s="33">
        <v>383.5</v>
      </c>
      <c r="C388" s="34">
        <v>1.7</v>
      </c>
      <c r="D388" s="32">
        <f t="shared" si="10"/>
        <v>35.06</v>
      </c>
      <c r="E388" s="37">
        <f t="shared" si="11"/>
        <v>42.072000000000003</v>
      </c>
      <c r="F388" s="32">
        <f>'Auxiliary Energy Estimation'!$E$25-D388</f>
        <v>19.939999999999998</v>
      </c>
      <c r="G388" s="32">
        <f>'Auxiliary Energy Estimation'!$E$25-E388</f>
        <v>12.927999999999997</v>
      </c>
      <c r="H388" s="26">
        <f>IF(D388&lt;='Auxiliary Energy Estimation'!$E$25, 1, 0)</f>
        <v>1</v>
      </c>
      <c r="I388" s="26">
        <f>IF(E388&lt;='Auxiliary Energy Estimation'!$E$25, 1, 0)</f>
        <v>1</v>
      </c>
    </row>
    <row r="389" spans="2:9" ht="15" x14ac:dyDescent="0.3">
      <c r="B389" s="33">
        <v>384.5</v>
      </c>
      <c r="C389" s="34">
        <v>1.1000000000000001</v>
      </c>
      <c r="D389" s="32">
        <f t="shared" ref="D389:D452" si="12">CONVERT(C389,"C","F")</f>
        <v>33.979999999999997</v>
      </c>
      <c r="E389" s="37">
        <f t="shared" ref="E389:E452" si="13">D389*1.2</f>
        <v>40.775999999999996</v>
      </c>
      <c r="F389" s="32">
        <f>'Auxiliary Energy Estimation'!$E$25-D389</f>
        <v>21.020000000000003</v>
      </c>
      <c r="G389" s="32">
        <f>'Auxiliary Energy Estimation'!$E$25-E389</f>
        <v>14.224000000000004</v>
      </c>
      <c r="H389" s="26">
        <f>IF(D389&lt;='Auxiliary Energy Estimation'!$E$25, 1, 0)</f>
        <v>1</v>
      </c>
      <c r="I389" s="26">
        <f>IF(E389&lt;='Auxiliary Energy Estimation'!$E$25, 1, 0)</f>
        <v>1</v>
      </c>
    </row>
    <row r="390" spans="2:9" ht="15" x14ac:dyDescent="0.3">
      <c r="B390" s="33">
        <v>385.5</v>
      </c>
      <c r="C390" s="34">
        <v>0</v>
      </c>
      <c r="D390" s="32">
        <f t="shared" si="12"/>
        <v>32</v>
      </c>
      <c r="E390" s="37">
        <f t="shared" si="13"/>
        <v>38.4</v>
      </c>
      <c r="F390" s="32">
        <f>'Auxiliary Energy Estimation'!$E$25-D390</f>
        <v>23</v>
      </c>
      <c r="G390" s="32">
        <f>'Auxiliary Energy Estimation'!$E$25-E390</f>
        <v>16.600000000000001</v>
      </c>
      <c r="H390" s="26">
        <f>IF(D390&lt;='Auxiliary Energy Estimation'!$E$25, 1, 0)</f>
        <v>1</v>
      </c>
      <c r="I390" s="26">
        <f>IF(E390&lt;='Auxiliary Energy Estimation'!$E$25, 1, 0)</f>
        <v>1</v>
      </c>
    </row>
    <row r="391" spans="2:9" ht="15" x14ac:dyDescent="0.3">
      <c r="B391" s="33">
        <v>386.5</v>
      </c>
      <c r="C391" s="34">
        <v>-0.6</v>
      </c>
      <c r="D391" s="32">
        <f t="shared" si="12"/>
        <v>30.92</v>
      </c>
      <c r="E391" s="37">
        <f t="shared" si="13"/>
        <v>37.103999999999999</v>
      </c>
      <c r="F391" s="32">
        <f>'Auxiliary Energy Estimation'!$E$25-D391</f>
        <v>24.08</v>
      </c>
      <c r="G391" s="32">
        <f>'Auxiliary Energy Estimation'!$E$25-E391</f>
        <v>17.896000000000001</v>
      </c>
      <c r="H391" s="26">
        <f>IF(D391&lt;='Auxiliary Energy Estimation'!$E$25, 1, 0)</f>
        <v>1</v>
      </c>
      <c r="I391" s="26">
        <f>IF(E391&lt;='Auxiliary Energy Estimation'!$E$25, 1, 0)</f>
        <v>1</v>
      </c>
    </row>
    <row r="392" spans="2:9" ht="15" x14ac:dyDescent="0.3">
      <c r="B392" s="33">
        <v>387.5</v>
      </c>
      <c r="C392" s="34">
        <v>-0.6</v>
      </c>
      <c r="D392" s="32">
        <f t="shared" si="12"/>
        <v>30.92</v>
      </c>
      <c r="E392" s="37">
        <f t="shared" si="13"/>
        <v>37.103999999999999</v>
      </c>
      <c r="F392" s="32">
        <f>'Auxiliary Energy Estimation'!$E$25-D392</f>
        <v>24.08</v>
      </c>
      <c r="G392" s="32">
        <f>'Auxiliary Energy Estimation'!$E$25-E392</f>
        <v>17.896000000000001</v>
      </c>
      <c r="H392" s="26">
        <f>IF(D392&lt;='Auxiliary Energy Estimation'!$E$25, 1, 0)</f>
        <v>1</v>
      </c>
      <c r="I392" s="26">
        <f>IF(E392&lt;='Auxiliary Energy Estimation'!$E$25, 1, 0)</f>
        <v>1</v>
      </c>
    </row>
    <row r="393" spans="2:9" ht="15" x14ac:dyDescent="0.3">
      <c r="B393" s="33">
        <v>388.5</v>
      </c>
      <c r="C393" s="34">
        <v>-0.6</v>
      </c>
      <c r="D393" s="32">
        <f t="shared" si="12"/>
        <v>30.92</v>
      </c>
      <c r="E393" s="37">
        <f t="shared" si="13"/>
        <v>37.103999999999999</v>
      </c>
      <c r="F393" s="32">
        <f>'Auxiliary Energy Estimation'!$E$25-D393</f>
        <v>24.08</v>
      </c>
      <c r="G393" s="32">
        <f>'Auxiliary Energy Estimation'!$E$25-E393</f>
        <v>17.896000000000001</v>
      </c>
      <c r="H393" s="26">
        <f>IF(D393&lt;='Auxiliary Energy Estimation'!$E$25, 1, 0)</f>
        <v>1</v>
      </c>
      <c r="I393" s="26">
        <f>IF(E393&lt;='Auxiliary Energy Estimation'!$E$25, 1, 0)</f>
        <v>1</v>
      </c>
    </row>
    <row r="394" spans="2:9" ht="15" x14ac:dyDescent="0.3">
      <c r="B394" s="33">
        <v>389.5</v>
      </c>
      <c r="C394" s="34">
        <v>-1.1000000000000001</v>
      </c>
      <c r="D394" s="32">
        <f t="shared" si="12"/>
        <v>30.02</v>
      </c>
      <c r="E394" s="37">
        <f t="shared" si="13"/>
        <v>36.024000000000001</v>
      </c>
      <c r="F394" s="32">
        <f>'Auxiliary Energy Estimation'!$E$25-D394</f>
        <v>24.98</v>
      </c>
      <c r="G394" s="32">
        <f>'Auxiliary Energy Estimation'!$E$25-E394</f>
        <v>18.975999999999999</v>
      </c>
      <c r="H394" s="26">
        <f>IF(D394&lt;='Auxiliary Energy Estimation'!$E$25, 1, 0)</f>
        <v>1</v>
      </c>
      <c r="I394" s="26">
        <f>IF(E394&lt;='Auxiliary Energy Estimation'!$E$25, 1, 0)</f>
        <v>1</v>
      </c>
    </row>
    <row r="395" spans="2:9" ht="15" x14ac:dyDescent="0.3">
      <c r="B395" s="33">
        <v>390.5</v>
      </c>
      <c r="C395" s="34">
        <v>-1.7</v>
      </c>
      <c r="D395" s="32">
        <f t="shared" si="12"/>
        <v>28.94</v>
      </c>
      <c r="E395" s="37">
        <f t="shared" si="13"/>
        <v>34.728000000000002</v>
      </c>
      <c r="F395" s="32">
        <f>'Auxiliary Energy Estimation'!$E$25-D395</f>
        <v>26.06</v>
      </c>
      <c r="G395" s="32">
        <f>'Auxiliary Energy Estimation'!$E$25-E395</f>
        <v>20.271999999999998</v>
      </c>
      <c r="H395" s="26">
        <f>IF(D395&lt;='Auxiliary Energy Estimation'!$E$25, 1, 0)</f>
        <v>1</v>
      </c>
      <c r="I395" s="26">
        <f>IF(E395&lt;='Auxiliary Energy Estimation'!$E$25, 1, 0)</f>
        <v>1</v>
      </c>
    </row>
    <row r="396" spans="2:9" ht="15" x14ac:dyDescent="0.3">
      <c r="B396" s="33">
        <v>391.5</v>
      </c>
      <c r="C396" s="34">
        <v>-2.2000000000000002</v>
      </c>
      <c r="D396" s="32">
        <f t="shared" si="12"/>
        <v>28.04</v>
      </c>
      <c r="E396" s="37">
        <f t="shared" si="13"/>
        <v>33.647999999999996</v>
      </c>
      <c r="F396" s="32">
        <f>'Auxiliary Energy Estimation'!$E$25-D396</f>
        <v>26.96</v>
      </c>
      <c r="G396" s="32">
        <f>'Auxiliary Energy Estimation'!$E$25-E396</f>
        <v>21.352000000000004</v>
      </c>
      <c r="H396" s="26">
        <f>IF(D396&lt;='Auxiliary Energy Estimation'!$E$25, 1, 0)</f>
        <v>1</v>
      </c>
      <c r="I396" s="26">
        <f>IF(E396&lt;='Auxiliary Energy Estimation'!$E$25, 1, 0)</f>
        <v>1</v>
      </c>
    </row>
    <row r="397" spans="2:9" ht="15" x14ac:dyDescent="0.3">
      <c r="B397" s="33">
        <v>392.5</v>
      </c>
      <c r="C397" s="34">
        <v>-2.8</v>
      </c>
      <c r="D397" s="32">
        <f t="shared" si="12"/>
        <v>26.96</v>
      </c>
      <c r="E397" s="37">
        <f t="shared" si="13"/>
        <v>32.351999999999997</v>
      </c>
      <c r="F397" s="32">
        <f>'Auxiliary Energy Estimation'!$E$25-D397</f>
        <v>28.04</v>
      </c>
      <c r="G397" s="32">
        <f>'Auxiliary Energy Estimation'!$E$25-E397</f>
        <v>22.648000000000003</v>
      </c>
      <c r="H397" s="26">
        <f>IF(D397&lt;='Auxiliary Energy Estimation'!$E$25, 1, 0)</f>
        <v>1</v>
      </c>
      <c r="I397" s="26">
        <f>IF(E397&lt;='Auxiliary Energy Estimation'!$E$25, 1, 0)</f>
        <v>1</v>
      </c>
    </row>
    <row r="398" spans="2:9" ht="15" x14ac:dyDescent="0.3">
      <c r="B398" s="33">
        <v>393.5</v>
      </c>
      <c r="C398" s="34">
        <v>-3.3</v>
      </c>
      <c r="D398" s="32">
        <f t="shared" si="12"/>
        <v>26.060000000000002</v>
      </c>
      <c r="E398" s="37">
        <f t="shared" si="13"/>
        <v>31.272000000000002</v>
      </c>
      <c r="F398" s="32">
        <f>'Auxiliary Energy Estimation'!$E$25-D398</f>
        <v>28.939999999999998</v>
      </c>
      <c r="G398" s="32">
        <f>'Auxiliary Energy Estimation'!$E$25-E398</f>
        <v>23.727999999999998</v>
      </c>
      <c r="H398" s="26">
        <f>IF(D398&lt;='Auxiliary Energy Estimation'!$E$25, 1, 0)</f>
        <v>1</v>
      </c>
      <c r="I398" s="26">
        <f>IF(E398&lt;='Auxiliary Energy Estimation'!$E$25, 1, 0)</f>
        <v>1</v>
      </c>
    </row>
    <row r="399" spans="2:9" ht="15" x14ac:dyDescent="0.3">
      <c r="B399" s="33">
        <v>394.5</v>
      </c>
      <c r="C399" s="34">
        <v>-3.9</v>
      </c>
      <c r="D399" s="32">
        <f t="shared" si="12"/>
        <v>24.98</v>
      </c>
      <c r="E399" s="37">
        <f t="shared" si="13"/>
        <v>29.975999999999999</v>
      </c>
      <c r="F399" s="32">
        <f>'Auxiliary Energy Estimation'!$E$25-D399</f>
        <v>30.02</v>
      </c>
      <c r="G399" s="32">
        <f>'Auxiliary Energy Estimation'!$E$25-E399</f>
        <v>25.024000000000001</v>
      </c>
      <c r="H399" s="26">
        <f>IF(D399&lt;='Auxiliary Energy Estimation'!$E$25, 1, 0)</f>
        <v>1</v>
      </c>
      <c r="I399" s="26">
        <f>IF(E399&lt;='Auxiliary Energy Estimation'!$E$25, 1, 0)</f>
        <v>1</v>
      </c>
    </row>
    <row r="400" spans="2:9" ht="15" x14ac:dyDescent="0.3">
      <c r="B400" s="33">
        <v>395.5</v>
      </c>
      <c r="C400" s="34">
        <v>-2.8</v>
      </c>
      <c r="D400" s="32">
        <f t="shared" si="12"/>
        <v>26.96</v>
      </c>
      <c r="E400" s="37">
        <f t="shared" si="13"/>
        <v>32.351999999999997</v>
      </c>
      <c r="F400" s="32">
        <f>'Auxiliary Energy Estimation'!$E$25-D400</f>
        <v>28.04</v>
      </c>
      <c r="G400" s="32">
        <f>'Auxiliary Energy Estimation'!$E$25-E400</f>
        <v>22.648000000000003</v>
      </c>
      <c r="H400" s="26">
        <f>IF(D400&lt;='Auxiliary Energy Estimation'!$E$25, 1, 0)</f>
        <v>1</v>
      </c>
      <c r="I400" s="26">
        <f>IF(E400&lt;='Auxiliary Energy Estimation'!$E$25, 1, 0)</f>
        <v>1</v>
      </c>
    </row>
    <row r="401" spans="2:9" ht="15" x14ac:dyDescent="0.3">
      <c r="B401" s="33">
        <v>396.5</v>
      </c>
      <c r="C401" s="34">
        <v>-2.8</v>
      </c>
      <c r="D401" s="32">
        <f t="shared" si="12"/>
        <v>26.96</v>
      </c>
      <c r="E401" s="37">
        <f t="shared" si="13"/>
        <v>32.351999999999997</v>
      </c>
      <c r="F401" s="32">
        <f>'Auxiliary Energy Estimation'!$E$25-D401</f>
        <v>28.04</v>
      </c>
      <c r="G401" s="32">
        <f>'Auxiliary Energy Estimation'!$E$25-E401</f>
        <v>22.648000000000003</v>
      </c>
      <c r="H401" s="26">
        <f>IF(D401&lt;='Auxiliary Energy Estimation'!$E$25, 1, 0)</f>
        <v>1</v>
      </c>
      <c r="I401" s="26">
        <f>IF(E401&lt;='Auxiliary Energy Estimation'!$E$25, 1, 0)</f>
        <v>1</v>
      </c>
    </row>
    <row r="402" spans="2:9" ht="15" x14ac:dyDescent="0.3">
      <c r="B402" s="33">
        <v>397.5</v>
      </c>
      <c r="C402" s="34">
        <v>-2.8</v>
      </c>
      <c r="D402" s="32">
        <f t="shared" si="12"/>
        <v>26.96</v>
      </c>
      <c r="E402" s="37">
        <f t="shared" si="13"/>
        <v>32.351999999999997</v>
      </c>
      <c r="F402" s="32">
        <f>'Auxiliary Energy Estimation'!$E$25-D402</f>
        <v>28.04</v>
      </c>
      <c r="G402" s="32">
        <f>'Auxiliary Energy Estimation'!$E$25-E402</f>
        <v>22.648000000000003</v>
      </c>
      <c r="H402" s="26">
        <f>IF(D402&lt;='Auxiliary Energy Estimation'!$E$25, 1, 0)</f>
        <v>1</v>
      </c>
      <c r="I402" s="26">
        <f>IF(E402&lt;='Auxiliary Energy Estimation'!$E$25, 1, 0)</f>
        <v>1</v>
      </c>
    </row>
    <row r="403" spans="2:9" ht="15" x14ac:dyDescent="0.3">
      <c r="B403" s="33">
        <v>398.5</v>
      </c>
      <c r="C403" s="34">
        <v>-2.8</v>
      </c>
      <c r="D403" s="32">
        <f t="shared" si="12"/>
        <v>26.96</v>
      </c>
      <c r="E403" s="37">
        <f t="shared" si="13"/>
        <v>32.351999999999997</v>
      </c>
      <c r="F403" s="32">
        <f>'Auxiliary Energy Estimation'!$E$25-D403</f>
        <v>28.04</v>
      </c>
      <c r="G403" s="32">
        <f>'Auxiliary Energy Estimation'!$E$25-E403</f>
        <v>22.648000000000003</v>
      </c>
      <c r="H403" s="26">
        <f>IF(D403&lt;='Auxiliary Energy Estimation'!$E$25, 1, 0)</f>
        <v>1</v>
      </c>
      <c r="I403" s="26">
        <f>IF(E403&lt;='Auxiliary Energy Estimation'!$E$25, 1, 0)</f>
        <v>1</v>
      </c>
    </row>
    <row r="404" spans="2:9" ht="15" x14ac:dyDescent="0.3">
      <c r="B404" s="33">
        <v>399.5</v>
      </c>
      <c r="C404" s="34">
        <v>-4.4000000000000004</v>
      </c>
      <c r="D404" s="32">
        <f t="shared" si="12"/>
        <v>24.08</v>
      </c>
      <c r="E404" s="37">
        <f t="shared" si="13"/>
        <v>28.895999999999997</v>
      </c>
      <c r="F404" s="32">
        <f>'Auxiliary Energy Estimation'!$E$25-D404</f>
        <v>30.92</v>
      </c>
      <c r="G404" s="32">
        <f>'Auxiliary Energy Estimation'!$E$25-E404</f>
        <v>26.104000000000003</v>
      </c>
      <c r="H404" s="26">
        <f>IF(D404&lt;='Auxiliary Energy Estimation'!$E$25, 1, 0)</f>
        <v>1</v>
      </c>
      <c r="I404" s="26">
        <f>IF(E404&lt;='Auxiliary Energy Estimation'!$E$25, 1, 0)</f>
        <v>1</v>
      </c>
    </row>
    <row r="405" spans="2:9" ht="15" x14ac:dyDescent="0.3">
      <c r="B405" s="33">
        <v>400.5</v>
      </c>
      <c r="C405" s="34">
        <v>-5.6</v>
      </c>
      <c r="D405" s="32">
        <f t="shared" si="12"/>
        <v>21.92</v>
      </c>
      <c r="E405" s="37">
        <f t="shared" si="13"/>
        <v>26.304000000000002</v>
      </c>
      <c r="F405" s="32">
        <f>'Auxiliary Energy Estimation'!$E$25-D405</f>
        <v>33.08</v>
      </c>
      <c r="G405" s="32">
        <f>'Auxiliary Energy Estimation'!$E$25-E405</f>
        <v>28.695999999999998</v>
      </c>
      <c r="H405" s="26">
        <f>IF(D405&lt;='Auxiliary Energy Estimation'!$E$25, 1, 0)</f>
        <v>1</v>
      </c>
      <c r="I405" s="26">
        <f>IF(E405&lt;='Auxiliary Energy Estimation'!$E$25, 1, 0)</f>
        <v>1</v>
      </c>
    </row>
    <row r="406" spans="2:9" ht="15" x14ac:dyDescent="0.3">
      <c r="B406" s="33">
        <v>401.5</v>
      </c>
      <c r="C406" s="34">
        <v>-6.7</v>
      </c>
      <c r="D406" s="32">
        <f t="shared" si="12"/>
        <v>19.939999999999998</v>
      </c>
      <c r="E406" s="37">
        <f t="shared" si="13"/>
        <v>23.927999999999997</v>
      </c>
      <c r="F406" s="32">
        <f>'Auxiliary Energy Estimation'!$E$25-D406</f>
        <v>35.06</v>
      </c>
      <c r="G406" s="32">
        <f>'Auxiliary Energy Estimation'!$E$25-E406</f>
        <v>31.072000000000003</v>
      </c>
      <c r="H406" s="26">
        <f>IF(D406&lt;='Auxiliary Energy Estimation'!$E$25, 1, 0)</f>
        <v>1</v>
      </c>
      <c r="I406" s="26">
        <f>IF(E406&lt;='Auxiliary Energy Estimation'!$E$25, 1, 0)</f>
        <v>1</v>
      </c>
    </row>
    <row r="407" spans="2:9" ht="15" x14ac:dyDescent="0.3">
      <c r="B407" s="33">
        <v>402.5</v>
      </c>
      <c r="C407" s="34">
        <v>-7.8</v>
      </c>
      <c r="D407" s="32">
        <f t="shared" si="12"/>
        <v>17.96</v>
      </c>
      <c r="E407" s="37">
        <f t="shared" si="13"/>
        <v>21.552</v>
      </c>
      <c r="F407" s="32">
        <f>'Auxiliary Energy Estimation'!$E$25-D407</f>
        <v>37.04</v>
      </c>
      <c r="G407" s="32">
        <f>'Auxiliary Energy Estimation'!$E$25-E407</f>
        <v>33.448</v>
      </c>
      <c r="H407" s="26">
        <f>IF(D407&lt;='Auxiliary Energy Estimation'!$E$25, 1, 0)</f>
        <v>1</v>
      </c>
      <c r="I407" s="26">
        <f>IF(E407&lt;='Auxiliary Energy Estimation'!$E$25, 1, 0)</f>
        <v>1</v>
      </c>
    </row>
    <row r="408" spans="2:9" ht="15" x14ac:dyDescent="0.3">
      <c r="B408" s="33">
        <v>403.5</v>
      </c>
      <c r="C408" s="34">
        <v>-8.3000000000000007</v>
      </c>
      <c r="D408" s="32">
        <f t="shared" si="12"/>
        <v>17.059999999999999</v>
      </c>
      <c r="E408" s="37">
        <f t="shared" si="13"/>
        <v>20.471999999999998</v>
      </c>
      <c r="F408" s="32">
        <f>'Auxiliary Energy Estimation'!$E$25-D408</f>
        <v>37.94</v>
      </c>
      <c r="G408" s="32">
        <f>'Auxiliary Energy Estimation'!$E$25-E408</f>
        <v>34.528000000000006</v>
      </c>
      <c r="H408" s="26">
        <f>IF(D408&lt;='Auxiliary Energy Estimation'!$E$25, 1, 0)</f>
        <v>1</v>
      </c>
      <c r="I408" s="26">
        <f>IF(E408&lt;='Auxiliary Energy Estimation'!$E$25, 1, 0)</f>
        <v>1</v>
      </c>
    </row>
    <row r="409" spans="2:9" ht="15" x14ac:dyDescent="0.3">
      <c r="B409" s="33">
        <v>404.5</v>
      </c>
      <c r="C409" s="34">
        <v>-8.9</v>
      </c>
      <c r="D409" s="32">
        <f t="shared" si="12"/>
        <v>15.98</v>
      </c>
      <c r="E409" s="37">
        <f t="shared" si="13"/>
        <v>19.175999999999998</v>
      </c>
      <c r="F409" s="32">
        <f>'Auxiliary Energy Estimation'!$E$25-D409</f>
        <v>39.019999999999996</v>
      </c>
      <c r="G409" s="32">
        <f>'Auxiliary Energy Estimation'!$E$25-E409</f>
        <v>35.823999999999998</v>
      </c>
      <c r="H409" s="26">
        <f>IF(D409&lt;='Auxiliary Energy Estimation'!$E$25, 1, 0)</f>
        <v>1</v>
      </c>
      <c r="I409" s="26">
        <f>IF(E409&lt;='Auxiliary Energy Estimation'!$E$25, 1, 0)</f>
        <v>1</v>
      </c>
    </row>
    <row r="410" spans="2:9" ht="15" x14ac:dyDescent="0.3">
      <c r="B410" s="33">
        <v>405.5</v>
      </c>
      <c r="C410" s="34">
        <v>-9.4</v>
      </c>
      <c r="D410" s="32">
        <f t="shared" si="12"/>
        <v>15.079999999999998</v>
      </c>
      <c r="E410" s="37">
        <f t="shared" si="13"/>
        <v>18.095999999999997</v>
      </c>
      <c r="F410" s="32">
        <f>'Auxiliary Energy Estimation'!$E$25-D410</f>
        <v>39.92</v>
      </c>
      <c r="G410" s="32">
        <f>'Auxiliary Energy Estimation'!$E$25-E410</f>
        <v>36.904000000000003</v>
      </c>
      <c r="H410" s="26">
        <f>IF(D410&lt;='Auxiliary Energy Estimation'!$E$25, 1, 0)</f>
        <v>1</v>
      </c>
      <c r="I410" s="26">
        <f>IF(E410&lt;='Auxiliary Energy Estimation'!$E$25, 1, 0)</f>
        <v>1</v>
      </c>
    </row>
    <row r="411" spans="2:9" ht="15" x14ac:dyDescent="0.3">
      <c r="B411" s="33">
        <v>406.5</v>
      </c>
      <c r="C411" s="34">
        <v>-10</v>
      </c>
      <c r="D411" s="32">
        <f t="shared" si="12"/>
        <v>14</v>
      </c>
      <c r="E411" s="37">
        <f t="shared" si="13"/>
        <v>16.8</v>
      </c>
      <c r="F411" s="32">
        <f>'Auxiliary Energy Estimation'!$E$25-D411</f>
        <v>41</v>
      </c>
      <c r="G411" s="32">
        <f>'Auxiliary Energy Estimation'!$E$25-E411</f>
        <v>38.200000000000003</v>
      </c>
      <c r="H411" s="26">
        <f>IF(D411&lt;='Auxiliary Energy Estimation'!$E$25, 1, 0)</f>
        <v>1</v>
      </c>
      <c r="I411" s="26">
        <f>IF(E411&lt;='Auxiliary Energy Estimation'!$E$25, 1, 0)</f>
        <v>1</v>
      </c>
    </row>
    <row r="412" spans="2:9" ht="15" x14ac:dyDescent="0.3">
      <c r="B412" s="33">
        <v>407.5</v>
      </c>
      <c r="C412" s="34">
        <v>-11.1</v>
      </c>
      <c r="D412" s="32">
        <f t="shared" si="12"/>
        <v>12.02</v>
      </c>
      <c r="E412" s="37">
        <f t="shared" si="13"/>
        <v>14.423999999999999</v>
      </c>
      <c r="F412" s="32">
        <f>'Auxiliary Energy Estimation'!$E$25-D412</f>
        <v>42.980000000000004</v>
      </c>
      <c r="G412" s="32">
        <f>'Auxiliary Energy Estimation'!$E$25-E412</f>
        <v>40.576000000000001</v>
      </c>
      <c r="H412" s="26">
        <f>IF(D412&lt;='Auxiliary Energy Estimation'!$E$25, 1, 0)</f>
        <v>1</v>
      </c>
      <c r="I412" s="26">
        <f>IF(E412&lt;='Auxiliary Energy Estimation'!$E$25, 1, 0)</f>
        <v>1</v>
      </c>
    </row>
    <row r="413" spans="2:9" ht="15" x14ac:dyDescent="0.3">
      <c r="B413" s="33">
        <v>408.5</v>
      </c>
      <c r="C413" s="34">
        <v>-11.7</v>
      </c>
      <c r="D413" s="32">
        <f t="shared" si="12"/>
        <v>10.940000000000001</v>
      </c>
      <c r="E413" s="37">
        <f t="shared" si="13"/>
        <v>13.128000000000002</v>
      </c>
      <c r="F413" s="32">
        <f>'Auxiliary Energy Estimation'!$E$25-D413</f>
        <v>44.06</v>
      </c>
      <c r="G413" s="32">
        <f>'Auxiliary Energy Estimation'!$E$25-E413</f>
        <v>41.872</v>
      </c>
      <c r="H413" s="26">
        <f>IF(D413&lt;='Auxiliary Energy Estimation'!$E$25, 1, 0)</f>
        <v>1</v>
      </c>
      <c r="I413" s="26">
        <f>IF(E413&lt;='Auxiliary Energy Estimation'!$E$25, 1, 0)</f>
        <v>1</v>
      </c>
    </row>
    <row r="414" spans="2:9" ht="15" x14ac:dyDescent="0.3">
      <c r="B414" s="33">
        <v>409.5</v>
      </c>
      <c r="C414" s="34">
        <v>-12.2</v>
      </c>
      <c r="D414" s="32">
        <f t="shared" si="12"/>
        <v>10.039999999999999</v>
      </c>
      <c r="E414" s="37">
        <f t="shared" si="13"/>
        <v>12.047999999999998</v>
      </c>
      <c r="F414" s="32">
        <f>'Auxiliary Energy Estimation'!$E$25-D414</f>
        <v>44.96</v>
      </c>
      <c r="G414" s="32">
        <f>'Auxiliary Energy Estimation'!$E$25-E414</f>
        <v>42.951999999999998</v>
      </c>
      <c r="H414" s="26">
        <f>IF(D414&lt;='Auxiliary Energy Estimation'!$E$25, 1, 0)</f>
        <v>1</v>
      </c>
      <c r="I414" s="26">
        <f>IF(E414&lt;='Auxiliary Energy Estimation'!$E$25, 1, 0)</f>
        <v>1</v>
      </c>
    </row>
    <row r="415" spans="2:9" ht="15" x14ac:dyDescent="0.3">
      <c r="B415" s="33">
        <v>410.5</v>
      </c>
      <c r="C415" s="34">
        <v>-12.8</v>
      </c>
      <c r="D415" s="32">
        <f t="shared" si="12"/>
        <v>8.9599999999999973</v>
      </c>
      <c r="E415" s="37">
        <f t="shared" si="13"/>
        <v>10.751999999999997</v>
      </c>
      <c r="F415" s="32">
        <f>'Auxiliary Energy Estimation'!$E$25-D415</f>
        <v>46.040000000000006</v>
      </c>
      <c r="G415" s="32">
        <f>'Auxiliary Energy Estimation'!$E$25-E415</f>
        <v>44.248000000000005</v>
      </c>
      <c r="H415" s="26">
        <f>IF(D415&lt;='Auxiliary Energy Estimation'!$E$25, 1, 0)</f>
        <v>1</v>
      </c>
      <c r="I415" s="26">
        <f>IF(E415&lt;='Auxiliary Energy Estimation'!$E$25, 1, 0)</f>
        <v>1</v>
      </c>
    </row>
    <row r="416" spans="2:9" ht="15" x14ac:dyDescent="0.3">
      <c r="B416" s="33">
        <v>411.5</v>
      </c>
      <c r="C416" s="34">
        <v>-13.3</v>
      </c>
      <c r="D416" s="32">
        <f t="shared" si="12"/>
        <v>8.0599999999999987</v>
      </c>
      <c r="E416" s="37">
        <f t="shared" si="13"/>
        <v>9.6719999999999988</v>
      </c>
      <c r="F416" s="32">
        <f>'Auxiliary Energy Estimation'!$E$25-D416</f>
        <v>46.94</v>
      </c>
      <c r="G416" s="32">
        <f>'Auxiliary Energy Estimation'!$E$25-E416</f>
        <v>45.328000000000003</v>
      </c>
      <c r="H416" s="26">
        <f>IF(D416&lt;='Auxiliary Energy Estimation'!$E$25, 1, 0)</f>
        <v>1</v>
      </c>
      <c r="I416" s="26">
        <f>IF(E416&lt;='Auxiliary Energy Estimation'!$E$25, 1, 0)</f>
        <v>1</v>
      </c>
    </row>
    <row r="417" spans="2:9" ht="15" x14ac:dyDescent="0.3">
      <c r="B417" s="33">
        <v>412.5</v>
      </c>
      <c r="C417" s="34">
        <v>-13.9</v>
      </c>
      <c r="D417" s="32">
        <f t="shared" si="12"/>
        <v>6.98</v>
      </c>
      <c r="E417" s="37">
        <f t="shared" si="13"/>
        <v>8.3759999999999994</v>
      </c>
      <c r="F417" s="32">
        <f>'Auxiliary Energy Estimation'!$E$25-D417</f>
        <v>48.019999999999996</v>
      </c>
      <c r="G417" s="32">
        <f>'Auxiliary Energy Estimation'!$E$25-E417</f>
        <v>46.624000000000002</v>
      </c>
      <c r="H417" s="26">
        <f>IF(D417&lt;='Auxiliary Energy Estimation'!$E$25, 1, 0)</f>
        <v>1</v>
      </c>
      <c r="I417" s="26">
        <f>IF(E417&lt;='Auxiliary Energy Estimation'!$E$25, 1, 0)</f>
        <v>1</v>
      </c>
    </row>
    <row r="418" spans="2:9" ht="15" x14ac:dyDescent="0.3">
      <c r="B418" s="33">
        <v>413.5</v>
      </c>
      <c r="C418" s="34">
        <v>-14.4</v>
      </c>
      <c r="D418" s="32">
        <f t="shared" si="12"/>
        <v>6.0799999999999983</v>
      </c>
      <c r="E418" s="37">
        <f t="shared" si="13"/>
        <v>7.2959999999999976</v>
      </c>
      <c r="F418" s="32">
        <f>'Auxiliary Energy Estimation'!$E$25-D418</f>
        <v>48.92</v>
      </c>
      <c r="G418" s="32">
        <f>'Auxiliary Energy Estimation'!$E$25-E418</f>
        <v>47.704000000000001</v>
      </c>
      <c r="H418" s="26">
        <f>IF(D418&lt;='Auxiliary Energy Estimation'!$E$25, 1, 0)</f>
        <v>1</v>
      </c>
      <c r="I418" s="26">
        <f>IF(E418&lt;='Auxiliary Energy Estimation'!$E$25, 1, 0)</f>
        <v>1</v>
      </c>
    </row>
    <row r="419" spans="2:9" ht="15" x14ac:dyDescent="0.3">
      <c r="B419" s="33">
        <v>414.5</v>
      </c>
      <c r="C419" s="34">
        <v>-14.4</v>
      </c>
      <c r="D419" s="32">
        <f t="shared" si="12"/>
        <v>6.0799999999999983</v>
      </c>
      <c r="E419" s="37">
        <f t="shared" si="13"/>
        <v>7.2959999999999976</v>
      </c>
      <c r="F419" s="32">
        <f>'Auxiliary Energy Estimation'!$E$25-D419</f>
        <v>48.92</v>
      </c>
      <c r="G419" s="32">
        <f>'Auxiliary Energy Estimation'!$E$25-E419</f>
        <v>47.704000000000001</v>
      </c>
      <c r="H419" s="26">
        <f>IF(D419&lt;='Auxiliary Energy Estimation'!$E$25, 1, 0)</f>
        <v>1</v>
      </c>
      <c r="I419" s="26">
        <f>IF(E419&lt;='Auxiliary Energy Estimation'!$E$25, 1, 0)</f>
        <v>1</v>
      </c>
    </row>
    <row r="420" spans="2:9" ht="15" x14ac:dyDescent="0.3">
      <c r="B420" s="33">
        <v>415.5</v>
      </c>
      <c r="C420" s="34">
        <v>-15</v>
      </c>
      <c r="D420" s="32">
        <f t="shared" si="12"/>
        <v>5</v>
      </c>
      <c r="E420" s="37">
        <f t="shared" si="13"/>
        <v>6</v>
      </c>
      <c r="F420" s="32">
        <f>'Auxiliary Energy Estimation'!$E$25-D420</f>
        <v>50</v>
      </c>
      <c r="G420" s="32">
        <f>'Auxiliary Energy Estimation'!$E$25-E420</f>
        <v>49</v>
      </c>
      <c r="H420" s="26">
        <f>IF(D420&lt;='Auxiliary Energy Estimation'!$E$25, 1, 0)</f>
        <v>1</v>
      </c>
      <c r="I420" s="26">
        <f>IF(E420&lt;='Auxiliary Energy Estimation'!$E$25, 1, 0)</f>
        <v>1</v>
      </c>
    </row>
    <row r="421" spans="2:9" ht="15" x14ac:dyDescent="0.3">
      <c r="B421" s="33">
        <v>416.5</v>
      </c>
      <c r="C421" s="34">
        <v>-15</v>
      </c>
      <c r="D421" s="32">
        <f t="shared" si="12"/>
        <v>5</v>
      </c>
      <c r="E421" s="37">
        <f t="shared" si="13"/>
        <v>6</v>
      </c>
      <c r="F421" s="32">
        <f>'Auxiliary Energy Estimation'!$E$25-D421</f>
        <v>50</v>
      </c>
      <c r="G421" s="32">
        <f>'Auxiliary Energy Estimation'!$E$25-E421</f>
        <v>49</v>
      </c>
      <c r="H421" s="26">
        <f>IF(D421&lt;='Auxiliary Energy Estimation'!$E$25, 1, 0)</f>
        <v>1</v>
      </c>
      <c r="I421" s="26">
        <f>IF(E421&lt;='Auxiliary Energy Estimation'!$E$25, 1, 0)</f>
        <v>1</v>
      </c>
    </row>
    <row r="422" spans="2:9" ht="15" x14ac:dyDescent="0.3">
      <c r="B422" s="33">
        <v>417.5</v>
      </c>
      <c r="C422" s="34">
        <v>-13.9</v>
      </c>
      <c r="D422" s="32">
        <f t="shared" si="12"/>
        <v>6.98</v>
      </c>
      <c r="E422" s="37">
        <f t="shared" si="13"/>
        <v>8.3759999999999994</v>
      </c>
      <c r="F422" s="32">
        <f>'Auxiliary Energy Estimation'!$E$25-D422</f>
        <v>48.019999999999996</v>
      </c>
      <c r="G422" s="32">
        <f>'Auxiliary Energy Estimation'!$E$25-E422</f>
        <v>46.624000000000002</v>
      </c>
      <c r="H422" s="26">
        <f>IF(D422&lt;='Auxiliary Energy Estimation'!$E$25, 1, 0)</f>
        <v>1</v>
      </c>
      <c r="I422" s="26">
        <f>IF(E422&lt;='Auxiliary Energy Estimation'!$E$25, 1, 0)</f>
        <v>1</v>
      </c>
    </row>
    <row r="423" spans="2:9" ht="15" x14ac:dyDescent="0.3">
      <c r="B423" s="33">
        <v>418.5</v>
      </c>
      <c r="C423" s="34">
        <v>-12.2</v>
      </c>
      <c r="D423" s="32">
        <f t="shared" si="12"/>
        <v>10.039999999999999</v>
      </c>
      <c r="E423" s="37">
        <f t="shared" si="13"/>
        <v>12.047999999999998</v>
      </c>
      <c r="F423" s="32">
        <f>'Auxiliary Energy Estimation'!$E$25-D423</f>
        <v>44.96</v>
      </c>
      <c r="G423" s="32">
        <f>'Auxiliary Energy Estimation'!$E$25-E423</f>
        <v>42.951999999999998</v>
      </c>
      <c r="H423" s="26">
        <f>IF(D423&lt;='Auxiliary Energy Estimation'!$E$25, 1, 0)</f>
        <v>1</v>
      </c>
      <c r="I423" s="26">
        <f>IF(E423&lt;='Auxiliary Energy Estimation'!$E$25, 1, 0)</f>
        <v>1</v>
      </c>
    </row>
    <row r="424" spans="2:9" ht="15" x14ac:dyDescent="0.3">
      <c r="B424" s="33">
        <v>419.5</v>
      </c>
      <c r="C424" s="34">
        <v>-11.1</v>
      </c>
      <c r="D424" s="32">
        <f t="shared" si="12"/>
        <v>12.02</v>
      </c>
      <c r="E424" s="37">
        <f t="shared" si="13"/>
        <v>14.423999999999999</v>
      </c>
      <c r="F424" s="32">
        <f>'Auxiliary Energy Estimation'!$E$25-D424</f>
        <v>42.980000000000004</v>
      </c>
      <c r="G424" s="32">
        <f>'Auxiliary Energy Estimation'!$E$25-E424</f>
        <v>40.576000000000001</v>
      </c>
      <c r="H424" s="26">
        <f>IF(D424&lt;='Auxiliary Energy Estimation'!$E$25, 1, 0)</f>
        <v>1</v>
      </c>
      <c r="I424" s="26">
        <f>IF(E424&lt;='Auxiliary Energy Estimation'!$E$25, 1, 0)</f>
        <v>1</v>
      </c>
    </row>
    <row r="425" spans="2:9" ht="15" x14ac:dyDescent="0.3">
      <c r="B425" s="33">
        <v>420.5</v>
      </c>
      <c r="C425" s="34">
        <v>-9.4</v>
      </c>
      <c r="D425" s="32">
        <f t="shared" si="12"/>
        <v>15.079999999999998</v>
      </c>
      <c r="E425" s="37">
        <f t="shared" si="13"/>
        <v>18.095999999999997</v>
      </c>
      <c r="F425" s="32">
        <f>'Auxiliary Energy Estimation'!$E$25-D425</f>
        <v>39.92</v>
      </c>
      <c r="G425" s="32">
        <f>'Auxiliary Energy Estimation'!$E$25-E425</f>
        <v>36.904000000000003</v>
      </c>
      <c r="H425" s="26">
        <f>IF(D425&lt;='Auxiliary Energy Estimation'!$E$25, 1, 0)</f>
        <v>1</v>
      </c>
      <c r="I425" s="26">
        <f>IF(E425&lt;='Auxiliary Energy Estimation'!$E$25, 1, 0)</f>
        <v>1</v>
      </c>
    </row>
    <row r="426" spans="2:9" ht="15" x14ac:dyDescent="0.3">
      <c r="B426" s="33">
        <v>421.5</v>
      </c>
      <c r="C426" s="34">
        <v>-7.8</v>
      </c>
      <c r="D426" s="32">
        <f t="shared" si="12"/>
        <v>17.96</v>
      </c>
      <c r="E426" s="37">
        <f t="shared" si="13"/>
        <v>21.552</v>
      </c>
      <c r="F426" s="32">
        <f>'Auxiliary Energy Estimation'!$E$25-D426</f>
        <v>37.04</v>
      </c>
      <c r="G426" s="32">
        <f>'Auxiliary Energy Estimation'!$E$25-E426</f>
        <v>33.448</v>
      </c>
      <c r="H426" s="26">
        <f>IF(D426&lt;='Auxiliary Energy Estimation'!$E$25, 1, 0)</f>
        <v>1</v>
      </c>
      <c r="I426" s="26">
        <f>IF(E426&lt;='Auxiliary Energy Estimation'!$E$25, 1, 0)</f>
        <v>1</v>
      </c>
    </row>
    <row r="427" spans="2:9" ht="15" x14ac:dyDescent="0.3">
      <c r="B427" s="33">
        <v>422.5</v>
      </c>
      <c r="C427" s="34">
        <v>-7.8</v>
      </c>
      <c r="D427" s="32">
        <f t="shared" si="12"/>
        <v>17.96</v>
      </c>
      <c r="E427" s="37">
        <f t="shared" si="13"/>
        <v>21.552</v>
      </c>
      <c r="F427" s="32">
        <f>'Auxiliary Energy Estimation'!$E$25-D427</f>
        <v>37.04</v>
      </c>
      <c r="G427" s="32">
        <f>'Auxiliary Energy Estimation'!$E$25-E427</f>
        <v>33.448</v>
      </c>
      <c r="H427" s="26">
        <f>IF(D427&lt;='Auxiliary Energy Estimation'!$E$25, 1, 0)</f>
        <v>1</v>
      </c>
      <c r="I427" s="26">
        <f>IF(E427&lt;='Auxiliary Energy Estimation'!$E$25, 1, 0)</f>
        <v>1</v>
      </c>
    </row>
    <row r="428" spans="2:9" ht="15" x14ac:dyDescent="0.3">
      <c r="B428" s="33">
        <v>423.5</v>
      </c>
      <c r="C428" s="34">
        <v>-7.8</v>
      </c>
      <c r="D428" s="32">
        <f t="shared" si="12"/>
        <v>17.96</v>
      </c>
      <c r="E428" s="37">
        <f t="shared" si="13"/>
        <v>21.552</v>
      </c>
      <c r="F428" s="32">
        <f>'Auxiliary Energy Estimation'!$E$25-D428</f>
        <v>37.04</v>
      </c>
      <c r="G428" s="32">
        <f>'Auxiliary Energy Estimation'!$E$25-E428</f>
        <v>33.448</v>
      </c>
      <c r="H428" s="26">
        <f>IF(D428&lt;='Auxiliary Energy Estimation'!$E$25, 1, 0)</f>
        <v>1</v>
      </c>
      <c r="I428" s="26">
        <f>IF(E428&lt;='Auxiliary Energy Estimation'!$E$25, 1, 0)</f>
        <v>1</v>
      </c>
    </row>
    <row r="429" spans="2:9" ht="15" x14ac:dyDescent="0.3">
      <c r="B429" s="33">
        <v>424.5</v>
      </c>
      <c r="C429" s="34">
        <v>-8.9</v>
      </c>
      <c r="D429" s="32">
        <f t="shared" si="12"/>
        <v>15.98</v>
      </c>
      <c r="E429" s="37">
        <f t="shared" si="13"/>
        <v>19.175999999999998</v>
      </c>
      <c r="F429" s="32">
        <f>'Auxiliary Energy Estimation'!$E$25-D429</f>
        <v>39.019999999999996</v>
      </c>
      <c r="G429" s="32">
        <f>'Auxiliary Energy Estimation'!$E$25-E429</f>
        <v>35.823999999999998</v>
      </c>
      <c r="H429" s="26">
        <f>IF(D429&lt;='Auxiliary Energy Estimation'!$E$25, 1, 0)</f>
        <v>1</v>
      </c>
      <c r="I429" s="26">
        <f>IF(E429&lt;='Auxiliary Energy Estimation'!$E$25, 1, 0)</f>
        <v>1</v>
      </c>
    </row>
    <row r="430" spans="2:9" ht="15" x14ac:dyDescent="0.3">
      <c r="B430" s="33">
        <v>425.5</v>
      </c>
      <c r="C430" s="34">
        <v>-10.6</v>
      </c>
      <c r="D430" s="32">
        <f t="shared" si="12"/>
        <v>12.920000000000002</v>
      </c>
      <c r="E430" s="37">
        <f t="shared" si="13"/>
        <v>15.504000000000001</v>
      </c>
      <c r="F430" s="32">
        <f>'Auxiliary Energy Estimation'!$E$25-D430</f>
        <v>42.08</v>
      </c>
      <c r="G430" s="32">
        <f>'Auxiliary Energy Estimation'!$E$25-E430</f>
        <v>39.495999999999995</v>
      </c>
      <c r="H430" s="26">
        <f>IF(D430&lt;='Auxiliary Energy Estimation'!$E$25, 1, 0)</f>
        <v>1</v>
      </c>
      <c r="I430" s="26">
        <f>IF(E430&lt;='Auxiliary Energy Estimation'!$E$25, 1, 0)</f>
        <v>1</v>
      </c>
    </row>
    <row r="431" spans="2:9" ht="15" x14ac:dyDescent="0.3">
      <c r="B431" s="33">
        <v>426.5</v>
      </c>
      <c r="C431" s="34">
        <v>-11.7</v>
      </c>
      <c r="D431" s="32">
        <f t="shared" si="12"/>
        <v>10.940000000000001</v>
      </c>
      <c r="E431" s="37">
        <f t="shared" si="13"/>
        <v>13.128000000000002</v>
      </c>
      <c r="F431" s="32">
        <f>'Auxiliary Energy Estimation'!$E$25-D431</f>
        <v>44.06</v>
      </c>
      <c r="G431" s="32">
        <f>'Auxiliary Energy Estimation'!$E$25-E431</f>
        <v>41.872</v>
      </c>
      <c r="H431" s="26">
        <f>IF(D431&lt;='Auxiliary Energy Estimation'!$E$25, 1, 0)</f>
        <v>1</v>
      </c>
      <c r="I431" s="26">
        <f>IF(E431&lt;='Auxiliary Energy Estimation'!$E$25, 1, 0)</f>
        <v>1</v>
      </c>
    </row>
    <row r="432" spans="2:9" ht="15" x14ac:dyDescent="0.3">
      <c r="B432" s="33">
        <v>427.5</v>
      </c>
      <c r="C432" s="34">
        <v>-12.2</v>
      </c>
      <c r="D432" s="32">
        <f t="shared" si="12"/>
        <v>10.039999999999999</v>
      </c>
      <c r="E432" s="37">
        <f t="shared" si="13"/>
        <v>12.047999999999998</v>
      </c>
      <c r="F432" s="32">
        <f>'Auxiliary Energy Estimation'!$E$25-D432</f>
        <v>44.96</v>
      </c>
      <c r="G432" s="32">
        <f>'Auxiliary Energy Estimation'!$E$25-E432</f>
        <v>42.951999999999998</v>
      </c>
      <c r="H432" s="26">
        <f>IF(D432&lt;='Auxiliary Energy Estimation'!$E$25, 1, 0)</f>
        <v>1</v>
      </c>
      <c r="I432" s="26">
        <f>IF(E432&lt;='Auxiliary Energy Estimation'!$E$25, 1, 0)</f>
        <v>1</v>
      </c>
    </row>
    <row r="433" spans="2:9" ht="15" x14ac:dyDescent="0.3">
      <c r="B433" s="33">
        <v>428.5</v>
      </c>
      <c r="C433" s="34">
        <v>-13.3</v>
      </c>
      <c r="D433" s="32">
        <f t="shared" si="12"/>
        <v>8.0599999999999987</v>
      </c>
      <c r="E433" s="37">
        <f t="shared" si="13"/>
        <v>9.6719999999999988</v>
      </c>
      <c r="F433" s="32">
        <f>'Auxiliary Energy Estimation'!$E$25-D433</f>
        <v>46.94</v>
      </c>
      <c r="G433" s="32">
        <f>'Auxiliary Energy Estimation'!$E$25-E433</f>
        <v>45.328000000000003</v>
      </c>
      <c r="H433" s="26">
        <f>IF(D433&lt;='Auxiliary Energy Estimation'!$E$25, 1, 0)</f>
        <v>1</v>
      </c>
      <c r="I433" s="26">
        <f>IF(E433&lt;='Auxiliary Energy Estimation'!$E$25, 1, 0)</f>
        <v>1</v>
      </c>
    </row>
    <row r="434" spans="2:9" ht="15" x14ac:dyDescent="0.3">
      <c r="B434" s="33">
        <v>429.5</v>
      </c>
      <c r="C434" s="34">
        <v>-13.9</v>
      </c>
      <c r="D434" s="32">
        <f t="shared" si="12"/>
        <v>6.98</v>
      </c>
      <c r="E434" s="37">
        <f t="shared" si="13"/>
        <v>8.3759999999999994</v>
      </c>
      <c r="F434" s="32">
        <f>'Auxiliary Energy Estimation'!$E$25-D434</f>
        <v>48.019999999999996</v>
      </c>
      <c r="G434" s="32">
        <f>'Auxiliary Energy Estimation'!$E$25-E434</f>
        <v>46.624000000000002</v>
      </c>
      <c r="H434" s="26">
        <f>IF(D434&lt;='Auxiliary Energy Estimation'!$E$25, 1, 0)</f>
        <v>1</v>
      </c>
      <c r="I434" s="26">
        <f>IF(E434&lt;='Auxiliary Energy Estimation'!$E$25, 1, 0)</f>
        <v>1</v>
      </c>
    </row>
    <row r="435" spans="2:9" ht="15" x14ac:dyDescent="0.3">
      <c r="B435" s="33">
        <v>430.5</v>
      </c>
      <c r="C435" s="34">
        <v>-13.9</v>
      </c>
      <c r="D435" s="32">
        <f t="shared" si="12"/>
        <v>6.98</v>
      </c>
      <c r="E435" s="37">
        <f t="shared" si="13"/>
        <v>8.3759999999999994</v>
      </c>
      <c r="F435" s="32">
        <f>'Auxiliary Energy Estimation'!$E$25-D435</f>
        <v>48.019999999999996</v>
      </c>
      <c r="G435" s="32">
        <f>'Auxiliary Energy Estimation'!$E$25-E435</f>
        <v>46.624000000000002</v>
      </c>
      <c r="H435" s="26">
        <f>IF(D435&lt;='Auxiliary Energy Estimation'!$E$25, 1, 0)</f>
        <v>1</v>
      </c>
      <c r="I435" s="26">
        <f>IF(E435&lt;='Auxiliary Energy Estimation'!$E$25, 1, 0)</f>
        <v>1</v>
      </c>
    </row>
    <row r="436" spans="2:9" ht="15" x14ac:dyDescent="0.3">
      <c r="B436" s="33">
        <v>431.5</v>
      </c>
      <c r="C436" s="34">
        <v>-14.4</v>
      </c>
      <c r="D436" s="32">
        <f t="shared" si="12"/>
        <v>6.0799999999999983</v>
      </c>
      <c r="E436" s="37">
        <f t="shared" si="13"/>
        <v>7.2959999999999976</v>
      </c>
      <c r="F436" s="32">
        <f>'Auxiliary Energy Estimation'!$E$25-D436</f>
        <v>48.92</v>
      </c>
      <c r="G436" s="32">
        <f>'Auxiliary Energy Estimation'!$E$25-E436</f>
        <v>47.704000000000001</v>
      </c>
      <c r="H436" s="26">
        <f>IF(D436&lt;='Auxiliary Energy Estimation'!$E$25, 1, 0)</f>
        <v>1</v>
      </c>
      <c r="I436" s="26">
        <f>IF(E436&lt;='Auxiliary Energy Estimation'!$E$25, 1, 0)</f>
        <v>1</v>
      </c>
    </row>
    <row r="437" spans="2:9" ht="15" x14ac:dyDescent="0.3">
      <c r="B437" s="33">
        <v>432.5</v>
      </c>
      <c r="C437" s="34">
        <v>-14.4</v>
      </c>
      <c r="D437" s="32">
        <f t="shared" si="12"/>
        <v>6.0799999999999983</v>
      </c>
      <c r="E437" s="37">
        <f t="shared" si="13"/>
        <v>7.2959999999999976</v>
      </c>
      <c r="F437" s="32">
        <f>'Auxiliary Energy Estimation'!$E$25-D437</f>
        <v>48.92</v>
      </c>
      <c r="G437" s="32">
        <f>'Auxiliary Energy Estimation'!$E$25-E437</f>
        <v>47.704000000000001</v>
      </c>
      <c r="H437" s="26">
        <f>IF(D437&lt;='Auxiliary Energy Estimation'!$E$25, 1, 0)</f>
        <v>1</v>
      </c>
      <c r="I437" s="26">
        <f>IF(E437&lt;='Auxiliary Energy Estimation'!$E$25, 1, 0)</f>
        <v>1</v>
      </c>
    </row>
    <row r="438" spans="2:9" ht="15" x14ac:dyDescent="0.3">
      <c r="B438" s="33">
        <v>433.5</v>
      </c>
      <c r="C438" s="34">
        <v>-14.4</v>
      </c>
      <c r="D438" s="32">
        <f t="shared" si="12"/>
        <v>6.0799999999999983</v>
      </c>
      <c r="E438" s="37">
        <f t="shared" si="13"/>
        <v>7.2959999999999976</v>
      </c>
      <c r="F438" s="32">
        <f>'Auxiliary Energy Estimation'!$E$25-D438</f>
        <v>48.92</v>
      </c>
      <c r="G438" s="32">
        <f>'Auxiliary Energy Estimation'!$E$25-E438</f>
        <v>47.704000000000001</v>
      </c>
      <c r="H438" s="26">
        <f>IF(D438&lt;='Auxiliary Energy Estimation'!$E$25, 1, 0)</f>
        <v>1</v>
      </c>
      <c r="I438" s="26">
        <f>IF(E438&lt;='Auxiliary Energy Estimation'!$E$25, 1, 0)</f>
        <v>1</v>
      </c>
    </row>
    <row r="439" spans="2:9" ht="15" x14ac:dyDescent="0.3">
      <c r="B439" s="33">
        <v>434.5</v>
      </c>
      <c r="C439" s="34">
        <v>-14.4</v>
      </c>
      <c r="D439" s="32">
        <f t="shared" si="12"/>
        <v>6.0799999999999983</v>
      </c>
      <c r="E439" s="37">
        <f t="shared" si="13"/>
        <v>7.2959999999999976</v>
      </c>
      <c r="F439" s="32">
        <f>'Auxiliary Energy Estimation'!$E$25-D439</f>
        <v>48.92</v>
      </c>
      <c r="G439" s="32">
        <f>'Auxiliary Energy Estimation'!$E$25-E439</f>
        <v>47.704000000000001</v>
      </c>
      <c r="H439" s="26">
        <f>IF(D439&lt;='Auxiliary Energy Estimation'!$E$25, 1, 0)</f>
        <v>1</v>
      </c>
      <c r="I439" s="26">
        <f>IF(E439&lt;='Auxiliary Energy Estimation'!$E$25, 1, 0)</f>
        <v>1</v>
      </c>
    </row>
    <row r="440" spans="2:9" ht="15" x14ac:dyDescent="0.3">
      <c r="B440" s="33">
        <v>435.5</v>
      </c>
      <c r="C440" s="34">
        <v>-14.4</v>
      </c>
      <c r="D440" s="32">
        <f t="shared" si="12"/>
        <v>6.0799999999999983</v>
      </c>
      <c r="E440" s="37">
        <f t="shared" si="13"/>
        <v>7.2959999999999976</v>
      </c>
      <c r="F440" s="32">
        <f>'Auxiliary Energy Estimation'!$E$25-D440</f>
        <v>48.92</v>
      </c>
      <c r="G440" s="32">
        <f>'Auxiliary Energy Estimation'!$E$25-E440</f>
        <v>47.704000000000001</v>
      </c>
      <c r="H440" s="26">
        <f>IF(D440&lt;='Auxiliary Energy Estimation'!$E$25, 1, 0)</f>
        <v>1</v>
      </c>
      <c r="I440" s="26">
        <f>IF(E440&lt;='Auxiliary Energy Estimation'!$E$25, 1, 0)</f>
        <v>1</v>
      </c>
    </row>
    <row r="441" spans="2:9" ht="15" x14ac:dyDescent="0.3">
      <c r="B441" s="33">
        <v>436.5</v>
      </c>
      <c r="C441" s="34">
        <v>-14.4</v>
      </c>
      <c r="D441" s="32">
        <f t="shared" si="12"/>
        <v>6.0799999999999983</v>
      </c>
      <c r="E441" s="37">
        <f t="shared" si="13"/>
        <v>7.2959999999999976</v>
      </c>
      <c r="F441" s="32">
        <f>'Auxiliary Energy Estimation'!$E$25-D441</f>
        <v>48.92</v>
      </c>
      <c r="G441" s="32">
        <f>'Auxiliary Energy Estimation'!$E$25-E441</f>
        <v>47.704000000000001</v>
      </c>
      <c r="H441" s="26">
        <f>IF(D441&lt;='Auxiliary Energy Estimation'!$E$25, 1, 0)</f>
        <v>1</v>
      </c>
      <c r="I441" s="26">
        <f>IF(E441&lt;='Auxiliary Energy Estimation'!$E$25, 1, 0)</f>
        <v>1</v>
      </c>
    </row>
    <row r="442" spans="2:9" ht="15" x14ac:dyDescent="0.3">
      <c r="B442" s="33">
        <v>437.5</v>
      </c>
      <c r="C442" s="34">
        <v>-15</v>
      </c>
      <c r="D442" s="32">
        <f t="shared" si="12"/>
        <v>5</v>
      </c>
      <c r="E442" s="37">
        <f t="shared" si="13"/>
        <v>6</v>
      </c>
      <c r="F442" s="32">
        <f>'Auxiliary Energy Estimation'!$E$25-D442</f>
        <v>50</v>
      </c>
      <c r="G442" s="32">
        <f>'Auxiliary Energy Estimation'!$E$25-E442</f>
        <v>49</v>
      </c>
      <c r="H442" s="26">
        <f>IF(D442&lt;='Auxiliary Energy Estimation'!$E$25, 1, 0)</f>
        <v>1</v>
      </c>
      <c r="I442" s="26">
        <f>IF(E442&lt;='Auxiliary Energy Estimation'!$E$25, 1, 0)</f>
        <v>1</v>
      </c>
    </row>
    <row r="443" spans="2:9" ht="15" x14ac:dyDescent="0.3">
      <c r="B443" s="33">
        <v>438.5</v>
      </c>
      <c r="C443" s="34">
        <v>-15</v>
      </c>
      <c r="D443" s="32">
        <f t="shared" si="12"/>
        <v>5</v>
      </c>
      <c r="E443" s="37">
        <f t="shared" si="13"/>
        <v>6</v>
      </c>
      <c r="F443" s="32">
        <f>'Auxiliary Energy Estimation'!$E$25-D443</f>
        <v>50</v>
      </c>
      <c r="G443" s="32">
        <f>'Auxiliary Energy Estimation'!$E$25-E443</f>
        <v>49</v>
      </c>
      <c r="H443" s="26">
        <f>IF(D443&lt;='Auxiliary Energy Estimation'!$E$25, 1, 0)</f>
        <v>1</v>
      </c>
      <c r="I443" s="26">
        <f>IF(E443&lt;='Auxiliary Energy Estimation'!$E$25, 1, 0)</f>
        <v>1</v>
      </c>
    </row>
    <row r="444" spans="2:9" ht="15" x14ac:dyDescent="0.3">
      <c r="B444" s="33">
        <v>439.5</v>
      </c>
      <c r="C444" s="34">
        <v>-15</v>
      </c>
      <c r="D444" s="32">
        <f t="shared" si="12"/>
        <v>5</v>
      </c>
      <c r="E444" s="37">
        <f t="shared" si="13"/>
        <v>6</v>
      </c>
      <c r="F444" s="32">
        <f>'Auxiliary Energy Estimation'!$E$25-D444</f>
        <v>50</v>
      </c>
      <c r="G444" s="32">
        <f>'Auxiliary Energy Estimation'!$E$25-E444</f>
        <v>49</v>
      </c>
      <c r="H444" s="26">
        <f>IF(D444&lt;='Auxiliary Energy Estimation'!$E$25, 1, 0)</f>
        <v>1</v>
      </c>
      <c r="I444" s="26">
        <f>IF(E444&lt;='Auxiliary Energy Estimation'!$E$25, 1, 0)</f>
        <v>1</v>
      </c>
    </row>
    <row r="445" spans="2:9" ht="15" x14ac:dyDescent="0.3">
      <c r="B445" s="33">
        <v>440.5</v>
      </c>
      <c r="C445" s="34">
        <v>-14.4</v>
      </c>
      <c r="D445" s="32">
        <f t="shared" si="12"/>
        <v>6.0799999999999983</v>
      </c>
      <c r="E445" s="37">
        <f t="shared" si="13"/>
        <v>7.2959999999999976</v>
      </c>
      <c r="F445" s="32">
        <f>'Auxiliary Energy Estimation'!$E$25-D445</f>
        <v>48.92</v>
      </c>
      <c r="G445" s="32">
        <f>'Auxiliary Energy Estimation'!$E$25-E445</f>
        <v>47.704000000000001</v>
      </c>
      <c r="H445" s="26">
        <f>IF(D445&lt;='Auxiliary Energy Estimation'!$E$25, 1, 0)</f>
        <v>1</v>
      </c>
      <c r="I445" s="26">
        <f>IF(E445&lt;='Auxiliary Energy Estimation'!$E$25, 1, 0)</f>
        <v>1</v>
      </c>
    </row>
    <row r="446" spans="2:9" ht="15" x14ac:dyDescent="0.3">
      <c r="B446" s="33">
        <v>441.5</v>
      </c>
      <c r="C446" s="34">
        <v>-11.1</v>
      </c>
      <c r="D446" s="32">
        <f t="shared" si="12"/>
        <v>12.02</v>
      </c>
      <c r="E446" s="37">
        <f t="shared" si="13"/>
        <v>14.423999999999999</v>
      </c>
      <c r="F446" s="32">
        <f>'Auxiliary Energy Estimation'!$E$25-D446</f>
        <v>42.980000000000004</v>
      </c>
      <c r="G446" s="32">
        <f>'Auxiliary Energy Estimation'!$E$25-E446</f>
        <v>40.576000000000001</v>
      </c>
      <c r="H446" s="26">
        <f>IF(D446&lt;='Auxiliary Energy Estimation'!$E$25, 1, 0)</f>
        <v>1</v>
      </c>
      <c r="I446" s="26">
        <f>IF(E446&lt;='Auxiliary Energy Estimation'!$E$25, 1, 0)</f>
        <v>1</v>
      </c>
    </row>
    <row r="447" spans="2:9" ht="15" x14ac:dyDescent="0.3">
      <c r="B447" s="33">
        <v>442.5</v>
      </c>
      <c r="C447" s="34">
        <v>-8.9</v>
      </c>
      <c r="D447" s="32">
        <f t="shared" si="12"/>
        <v>15.98</v>
      </c>
      <c r="E447" s="37">
        <f t="shared" si="13"/>
        <v>19.175999999999998</v>
      </c>
      <c r="F447" s="32">
        <f>'Auxiliary Energy Estimation'!$E$25-D447</f>
        <v>39.019999999999996</v>
      </c>
      <c r="G447" s="32">
        <f>'Auxiliary Energy Estimation'!$E$25-E447</f>
        <v>35.823999999999998</v>
      </c>
      <c r="H447" s="26">
        <f>IF(D447&lt;='Auxiliary Energy Estimation'!$E$25, 1, 0)</f>
        <v>1</v>
      </c>
      <c r="I447" s="26">
        <f>IF(E447&lt;='Auxiliary Energy Estimation'!$E$25, 1, 0)</f>
        <v>1</v>
      </c>
    </row>
    <row r="448" spans="2:9" ht="15" x14ac:dyDescent="0.3">
      <c r="B448" s="33">
        <v>443.5</v>
      </c>
      <c r="C448" s="34">
        <v>-6.7</v>
      </c>
      <c r="D448" s="32">
        <f t="shared" si="12"/>
        <v>19.939999999999998</v>
      </c>
      <c r="E448" s="37">
        <f t="shared" si="13"/>
        <v>23.927999999999997</v>
      </c>
      <c r="F448" s="32">
        <f>'Auxiliary Energy Estimation'!$E$25-D448</f>
        <v>35.06</v>
      </c>
      <c r="G448" s="32">
        <f>'Auxiliary Energy Estimation'!$E$25-E448</f>
        <v>31.072000000000003</v>
      </c>
      <c r="H448" s="26">
        <f>IF(D448&lt;='Auxiliary Energy Estimation'!$E$25, 1, 0)</f>
        <v>1</v>
      </c>
      <c r="I448" s="26">
        <f>IF(E448&lt;='Auxiliary Energy Estimation'!$E$25, 1, 0)</f>
        <v>1</v>
      </c>
    </row>
    <row r="449" spans="2:9" ht="15" x14ac:dyDescent="0.3">
      <c r="B449" s="33">
        <v>444.5</v>
      </c>
      <c r="C449" s="34">
        <v>-6.1</v>
      </c>
      <c r="D449" s="32">
        <f t="shared" si="12"/>
        <v>21.02</v>
      </c>
      <c r="E449" s="37">
        <f t="shared" si="13"/>
        <v>25.224</v>
      </c>
      <c r="F449" s="32">
        <f>'Auxiliary Energy Estimation'!$E$25-D449</f>
        <v>33.980000000000004</v>
      </c>
      <c r="G449" s="32">
        <f>'Auxiliary Energy Estimation'!$E$25-E449</f>
        <v>29.776</v>
      </c>
      <c r="H449" s="26">
        <f>IF(D449&lt;='Auxiliary Energy Estimation'!$E$25, 1, 0)</f>
        <v>1</v>
      </c>
      <c r="I449" s="26">
        <f>IF(E449&lt;='Auxiliary Energy Estimation'!$E$25, 1, 0)</f>
        <v>1</v>
      </c>
    </row>
    <row r="450" spans="2:9" ht="15" x14ac:dyDescent="0.3">
      <c r="B450" s="33">
        <v>445.5</v>
      </c>
      <c r="C450" s="34">
        <v>-5.6</v>
      </c>
      <c r="D450" s="32">
        <f t="shared" si="12"/>
        <v>21.92</v>
      </c>
      <c r="E450" s="37">
        <f t="shared" si="13"/>
        <v>26.304000000000002</v>
      </c>
      <c r="F450" s="32">
        <f>'Auxiliary Energy Estimation'!$E$25-D450</f>
        <v>33.08</v>
      </c>
      <c r="G450" s="32">
        <f>'Auxiliary Energy Estimation'!$E$25-E450</f>
        <v>28.695999999999998</v>
      </c>
      <c r="H450" s="26">
        <f>IF(D450&lt;='Auxiliary Energy Estimation'!$E$25, 1, 0)</f>
        <v>1</v>
      </c>
      <c r="I450" s="26">
        <f>IF(E450&lt;='Auxiliary Energy Estimation'!$E$25, 1, 0)</f>
        <v>1</v>
      </c>
    </row>
    <row r="451" spans="2:9" ht="15" x14ac:dyDescent="0.3">
      <c r="B451" s="33">
        <v>446.5</v>
      </c>
      <c r="C451" s="34">
        <v>-5</v>
      </c>
      <c r="D451" s="32">
        <f t="shared" si="12"/>
        <v>23</v>
      </c>
      <c r="E451" s="37">
        <f t="shared" si="13"/>
        <v>27.599999999999998</v>
      </c>
      <c r="F451" s="32">
        <f>'Auxiliary Energy Estimation'!$E$25-D451</f>
        <v>32</v>
      </c>
      <c r="G451" s="32">
        <f>'Auxiliary Energy Estimation'!$E$25-E451</f>
        <v>27.400000000000002</v>
      </c>
      <c r="H451" s="26">
        <f>IF(D451&lt;='Auxiliary Energy Estimation'!$E$25, 1, 0)</f>
        <v>1</v>
      </c>
      <c r="I451" s="26">
        <f>IF(E451&lt;='Auxiliary Energy Estimation'!$E$25, 1, 0)</f>
        <v>1</v>
      </c>
    </row>
    <row r="452" spans="2:9" ht="15" x14ac:dyDescent="0.3">
      <c r="B452" s="33">
        <v>447.5</v>
      </c>
      <c r="C452" s="34">
        <v>-5</v>
      </c>
      <c r="D452" s="32">
        <f t="shared" si="12"/>
        <v>23</v>
      </c>
      <c r="E452" s="37">
        <f t="shared" si="13"/>
        <v>27.599999999999998</v>
      </c>
      <c r="F452" s="32">
        <f>'Auxiliary Energy Estimation'!$E$25-D452</f>
        <v>32</v>
      </c>
      <c r="G452" s="32">
        <f>'Auxiliary Energy Estimation'!$E$25-E452</f>
        <v>27.400000000000002</v>
      </c>
      <c r="H452" s="26">
        <f>IF(D452&lt;='Auxiliary Energy Estimation'!$E$25, 1, 0)</f>
        <v>1</v>
      </c>
      <c r="I452" s="26">
        <f>IF(E452&lt;='Auxiliary Energy Estimation'!$E$25, 1, 0)</f>
        <v>1</v>
      </c>
    </row>
    <row r="453" spans="2:9" ht="15" x14ac:dyDescent="0.3">
      <c r="B453" s="33">
        <v>448.5</v>
      </c>
      <c r="C453" s="34">
        <v>-5</v>
      </c>
      <c r="D453" s="32">
        <f t="shared" ref="D453:D516" si="14">CONVERT(C453,"C","F")</f>
        <v>23</v>
      </c>
      <c r="E453" s="37">
        <f t="shared" ref="E453:E516" si="15">D453*1.2</f>
        <v>27.599999999999998</v>
      </c>
      <c r="F453" s="32">
        <f>'Auxiliary Energy Estimation'!$E$25-D453</f>
        <v>32</v>
      </c>
      <c r="G453" s="32">
        <f>'Auxiliary Energy Estimation'!$E$25-E453</f>
        <v>27.400000000000002</v>
      </c>
      <c r="H453" s="26">
        <f>IF(D453&lt;='Auxiliary Energy Estimation'!$E$25, 1, 0)</f>
        <v>1</v>
      </c>
      <c r="I453" s="26">
        <f>IF(E453&lt;='Auxiliary Energy Estimation'!$E$25, 1, 0)</f>
        <v>1</v>
      </c>
    </row>
    <row r="454" spans="2:9" ht="15" x14ac:dyDescent="0.3">
      <c r="B454" s="33">
        <v>449.5</v>
      </c>
      <c r="C454" s="34">
        <v>-5.6</v>
      </c>
      <c r="D454" s="32">
        <f t="shared" si="14"/>
        <v>21.92</v>
      </c>
      <c r="E454" s="37">
        <f t="shared" si="15"/>
        <v>26.304000000000002</v>
      </c>
      <c r="F454" s="32">
        <f>'Auxiliary Energy Estimation'!$E$25-D454</f>
        <v>33.08</v>
      </c>
      <c r="G454" s="32">
        <f>'Auxiliary Energy Estimation'!$E$25-E454</f>
        <v>28.695999999999998</v>
      </c>
      <c r="H454" s="26">
        <f>IF(D454&lt;='Auxiliary Energy Estimation'!$E$25, 1, 0)</f>
        <v>1</v>
      </c>
      <c r="I454" s="26">
        <f>IF(E454&lt;='Auxiliary Energy Estimation'!$E$25, 1, 0)</f>
        <v>1</v>
      </c>
    </row>
    <row r="455" spans="2:9" ht="15" x14ac:dyDescent="0.3">
      <c r="B455" s="33">
        <v>450.5</v>
      </c>
      <c r="C455" s="34">
        <v>-5.6</v>
      </c>
      <c r="D455" s="32">
        <f t="shared" si="14"/>
        <v>21.92</v>
      </c>
      <c r="E455" s="37">
        <f t="shared" si="15"/>
        <v>26.304000000000002</v>
      </c>
      <c r="F455" s="32">
        <f>'Auxiliary Energy Estimation'!$E$25-D455</f>
        <v>33.08</v>
      </c>
      <c r="G455" s="32">
        <f>'Auxiliary Energy Estimation'!$E$25-E455</f>
        <v>28.695999999999998</v>
      </c>
      <c r="H455" s="26">
        <f>IF(D455&lt;='Auxiliary Energy Estimation'!$E$25, 1, 0)</f>
        <v>1</v>
      </c>
      <c r="I455" s="26">
        <f>IF(E455&lt;='Auxiliary Energy Estimation'!$E$25, 1, 0)</f>
        <v>1</v>
      </c>
    </row>
    <row r="456" spans="2:9" ht="15" x14ac:dyDescent="0.3">
      <c r="B456" s="33">
        <v>451.5</v>
      </c>
      <c r="C456" s="34">
        <v>-6.1</v>
      </c>
      <c r="D456" s="32">
        <f t="shared" si="14"/>
        <v>21.02</v>
      </c>
      <c r="E456" s="37">
        <f t="shared" si="15"/>
        <v>25.224</v>
      </c>
      <c r="F456" s="32">
        <f>'Auxiliary Energy Estimation'!$E$25-D456</f>
        <v>33.980000000000004</v>
      </c>
      <c r="G456" s="32">
        <f>'Auxiliary Energy Estimation'!$E$25-E456</f>
        <v>29.776</v>
      </c>
      <c r="H456" s="26">
        <f>IF(D456&lt;='Auxiliary Energy Estimation'!$E$25, 1, 0)</f>
        <v>1</v>
      </c>
      <c r="I456" s="26">
        <f>IF(E456&lt;='Auxiliary Energy Estimation'!$E$25, 1, 0)</f>
        <v>1</v>
      </c>
    </row>
    <row r="457" spans="2:9" ht="15" x14ac:dyDescent="0.3">
      <c r="B457" s="33">
        <v>452.5</v>
      </c>
      <c r="C457" s="34">
        <v>-5.6</v>
      </c>
      <c r="D457" s="32">
        <f t="shared" si="14"/>
        <v>21.92</v>
      </c>
      <c r="E457" s="37">
        <f t="shared" si="15"/>
        <v>26.304000000000002</v>
      </c>
      <c r="F457" s="32">
        <f>'Auxiliary Energy Estimation'!$E$25-D457</f>
        <v>33.08</v>
      </c>
      <c r="G457" s="32">
        <f>'Auxiliary Energy Estimation'!$E$25-E457</f>
        <v>28.695999999999998</v>
      </c>
      <c r="H457" s="26">
        <f>IF(D457&lt;='Auxiliary Energy Estimation'!$E$25, 1, 0)</f>
        <v>1</v>
      </c>
      <c r="I457" s="26">
        <f>IF(E457&lt;='Auxiliary Energy Estimation'!$E$25, 1, 0)</f>
        <v>1</v>
      </c>
    </row>
    <row r="458" spans="2:9" ht="15" x14ac:dyDescent="0.3">
      <c r="B458" s="33">
        <v>453.5</v>
      </c>
      <c r="C458" s="34">
        <v>-5.6</v>
      </c>
      <c r="D458" s="32">
        <f t="shared" si="14"/>
        <v>21.92</v>
      </c>
      <c r="E458" s="37">
        <f t="shared" si="15"/>
        <v>26.304000000000002</v>
      </c>
      <c r="F458" s="32">
        <f>'Auxiliary Energy Estimation'!$E$25-D458</f>
        <v>33.08</v>
      </c>
      <c r="G458" s="32">
        <f>'Auxiliary Energy Estimation'!$E$25-E458</f>
        <v>28.695999999999998</v>
      </c>
      <c r="H458" s="26">
        <f>IF(D458&lt;='Auxiliary Energy Estimation'!$E$25, 1, 0)</f>
        <v>1</v>
      </c>
      <c r="I458" s="26">
        <f>IF(E458&lt;='Auxiliary Energy Estimation'!$E$25, 1, 0)</f>
        <v>1</v>
      </c>
    </row>
    <row r="459" spans="2:9" ht="15" x14ac:dyDescent="0.3">
      <c r="B459" s="33">
        <v>454.5</v>
      </c>
      <c r="C459" s="34">
        <v>-6.1</v>
      </c>
      <c r="D459" s="32">
        <f t="shared" si="14"/>
        <v>21.02</v>
      </c>
      <c r="E459" s="37">
        <f t="shared" si="15"/>
        <v>25.224</v>
      </c>
      <c r="F459" s="32">
        <f>'Auxiliary Energy Estimation'!$E$25-D459</f>
        <v>33.980000000000004</v>
      </c>
      <c r="G459" s="32">
        <f>'Auxiliary Energy Estimation'!$E$25-E459</f>
        <v>29.776</v>
      </c>
      <c r="H459" s="26">
        <f>IF(D459&lt;='Auxiliary Energy Estimation'!$E$25, 1, 0)</f>
        <v>1</v>
      </c>
      <c r="I459" s="26">
        <f>IF(E459&lt;='Auxiliary Energy Estimation'!$E$25, 1, 0)</f>
        <v>1</v>
      </c>
    </row>
    <row r="460" spans="2:9" ht="15" x14ac:dyDescent="0.3">
      <c r="B460" s="33">
        <v>455.5</v>
      </c>
      <c r="C460" s="34">
        <v>-6.1</v>
      </c>
      <c r="D460" s="32">
        <f t="shared" si="14"/>
        <v>21.02</v>
      </c>
      <c r="E460" s="37">
        <f t="shared" si="15"/>
        <v>25.224</v>
      </c>
      <c r="F460" s="32">
        <f>'Auxiliary Energy Estimation'!$E$25-D460</f>
        <v>33.980000000000004</v>
      </c>
      <c r="G460" s="32">
        <f>'Auxiliary Energy Estimation'!$E$25-E460</f>
        <v>29.776</v>
      </c>
      <c r="H460" s="26">
        <f>IF(D460&lt;='Auxiliary Energy Estimation'!$E$25, 1, 0)</f>
        <v>1</v>
      </c>
      <c r="I460" s="26">
        <f>IF(E460&lt;='Auxiliary Energy Estimation'!$E$25, 1, 0)</f>
        <v>1</v>
      </c>
    </row>
    <row r="461" spans="2:9" ht="15" x14ac:dyDescent="0.3">
      <c r="B461" s="33">
        <v>456.5</v>
      </c>
      <c r="C461" s="34">
        <v>-6.1</v>
      </c>
      <c r="D461" s="32">
        <f t="shared" si="14"/>
        <v>21.02</v>
      </c>
      <c r="E461" s="37">
        <f t="shared" si="15"/>
        <v>25.224</v>
      </c>
      <c r="F461" s="32">
        <f>'Auxiliary Energy Estimation'!$E$25-D461</f>
        <v>33.980000000000004</v>
      </c>
      <c r="G461" s="32">
        <f>'Auxiliary Energy Estimation'!$E$25-E461</f>
        <v>29.776</v>
      </c>
      <c r="H461" s="26">
        <f>IF(D461&lt;='Auxiliary Energy Estimation'!$E$25, 1, 0)</f>
        <v>1</v>
      </c>
      <c r="I461" s="26">
        <f>IF(E461&lt;='Auxiliary Energy Estimation'!$E$25, 1, 0)</f>
        <v>1</v>
      </c>
    </row>
    <row r="462" spans="2:9" ht="15" x14ac:dyDescent="0.3">
      <c r="B462" s="33">
        <v>457.5</v>
      </c>
      <c r="C462" s="34">
        <v>-6.1</v>
      </c>
      <c r="D462" s="32">
        <f t="shared" si="14"/>
        <v>21.02</v>
      </c>
      <c r="E462" s="37">
        <f t="shared" si="15"/>
        <v>25.224</v>
      </c>
      <c r="F462" s="32">
        <f>'Auxiliary Energy Estimation'!$E$25-D462</f>
        <v>33.980000000000004</v>
      </c>
      <c r="G462" s="32">
        <f>'Auxiliary Energy Estimation'!$E$25-E462</f>
        <v>29.776</v>
      </c>
      <c r="H462" s="26">
        <f>IF(D462&lt;='Auxiliary Energy Estimation'!$E$25, 1, 0)</f>
        <v>1</v>
      </c>
      <c r="I462" s="26">
        <f>IF(E462&lt;='Auxiliary Energy Estimation'!$E$25, 1, 0)</f>
        <v>1</v>
      </c>
    </row>
    <row r="463" spans="2:9" ht="15" x14ac:dyDescent="0.3">
      <c r="B463" s="33">
        <v>458.5</v>
      </c>
      <c r="C463" s="34">
        <v>-6.1</v>
      </c>
      <c r="D463" s="32">
        <f t="shared" si="14"/>
        <v>21.02</v>
      </c>
      <c r="E463" s="37">
        <f t="shared" si="15"/>
        <v>25.224</v>
      </c>
      <c r="F463" s="32">
        <f>'Auxiliary Energy Estimation'!$E$25-D463</f>
        <v>33.980000000000004</v>
      </c>
      <c r="G463" s="32">
        <f>'Auxiliary Energy Estimation'!$E$25-E463</f>
        <v>29.776</v>
      </c>
      <c r="H463" s="26">
        <f>IF(D463&lt;='Auxiliary Energy Estimation'!$E$25, 1, 0)</f>
        <v>1</v>
      </c>
      <c r="I463" s="26">
        <f>IF(E463&lt;='Auxiliary Energy Estimation'!$E$25, 1, 0)</f>
        <v>1</v>
      </c>
    </row>
    <row r="464" spans="2:9" ht="15" x14ac:dyDescent="0.3">
      <c r="B464" s="33">
        <v>459.5</v>
      </c>
      <c r="C464" s="34">
        <v>-5</v>
      </c>
      <c r="D464" s="32">
        <f t="shared" si="14"/>
        <v>23</v>
      </c>
      <c r="E464" s="37">
        <f t="shared" si="15"/>
        <v>27.599999999999998</v>
      </c>
      <c r="F464" s="32">
        <f>'Auxiliary Energy Estimation'!$E$25-D464</f>
        <v>32</v>
      </c>
      <c r="G464" s="32">
        <f>'Auxiliary Energy Estimation'!$E$25-E464</f>
        <v>27.400000000000002</v>
      </c>
      <c r="H464" s="26">
        <f>IF(D464&lt;='Auxiliary Energy Estimation'!$E$25, 1, 0)</f>
        <v>1</v>
      </c>
      <c r="I464" s="26">
        <f>IF(E464&lt;='Auxiliary Energy Estimation'!$E$25, 1, 0)</f>
        <v>1</v>
      </c>
    </row>
    <row r="465" spans="2:9" ht="15" x14ac:dyDescent="0.3">
      <c r="B465" s="33">
        <v>460.5</v>
      </c>
      <c r="C465" s="34">
        <v>-5</v>
      </c>
      <c r="D465" s="32">
        <f t="shared" si="14"/>
        <v>23</v>
      </c>
      <c r="E465" s="37">
        <f t="shared" si="15"/>
        <v>27.599999999999998</v>
      </c>
      <c r="F465" s="32">
        <f>'Auxiliary Energy Estimation'!$E$25-D465</f>
        <v>32</v>
      </c>
      <c r="G465" s="32">
        <f>'Auxiliary Energy Estimation'!$E$25-E465</f>
        <v>27.400000000000002</v>
      </c>
      <c r="H465" s="26">
        <f>IF(D465&lt;='Auxiliary Energy Estimation'!$E$25, 1, 0)</f>
        <v>1</v>
      </c>
      <c r="I465" s="26">
        <f>IF(E465&lt;='Auxiliary Energy Estimation'!$E$25, 1, 0)</f>
        <v>1</v>
      </c>
    </row>
    <row r="466" spans="2:9" ht="15" x14ac:dyDescent="0.3">
      <c r="B466" s="33">
        <v>461.5</v>
      </c>
      <c r="C466" s="34">
        <v>-3.9</v>
      </c>
      <c r="D466" s="32">
        <f t="shared" si="14"/>
        <v>24.98</v>
      </c>
      <c r="E466" s="37">
        <f t="shared" si="15"/>
        <v>29.975999999999999</v>
      </c>
      <c r="F466" s="32">
        <f>'Auxiliary Energy Estimation'!$E$25-D466</f>
        <v>30.02</v>
      </c>
      <c r="G466" s="32">
        <f>'Auxiliary Energy Estimation'!$E$25-E466</f>
        <v>25.024000000000001</v>
      </c>
      <c r="H466" s="26">
        <f>IF(D466&lt;='Auxiliary Energy Estimation'!$E$25, 1, 0)</f>
        <v>1</v>
      </c>
      <c r="I466" s="26">
        <f>IF(E466&lt;='Auxiliary Energy Estimation'!$E$25, 1, 0)</f>
        <v>1</v>
      </c>
    </row>
    <row r="467" spans="2:9" ht="15" x14ac:dyDescent="0.3">
      <c r="B467" s="33">
        <v>462.5</v>
      </c>
      <c r="C467" s="34">
        <v>-2.8</v>
      </c>
      <c r="D467" s="32">
        <f t="shared" si="14"/>
        <v>26.96</v>
      </c>
      <c r="E467" s="37">
        <f t="shared" si="15"/>
        <v>32.351999999999997</v>
      </c>
      <c r="F467" s="32">
        <f>'Auxiliary Energy Estimation'!$E$25-D467</f>
        <v>28.04</v>
      </c>
      <c r="G467" s="32">
        <f>'Auxiliary Energy Estimation'!$E$25-E467</f>
        <v>22.648000000000003</v>
      </c>
      <c r="H467" s="26">
        <f>IF(D467&lt;='Auxiliary Energy Estimation'!$E$25, 1, 0)</f>
        <v>1</v>
      </c>
      <c r="I467" s="26">
        <f>IF(E467&lt;='Auxiliary Energy Estimation'!$E$25, 1, 0)</f>
        <v>1</v>
      </c>
    </row>
    <row r="468" spans="2:9" ht="15" x14ac:dyDescent="0.3">
      <c r="B468" s="33">
        <v>463.5</v>
      </c>
      <c r="C468" s="34">
        <v>-2.2000000000000002</v>
      </c>
      <c r="D468" s="32">
        <f t="shared" si="14"/>
        <v>28.04</v>
      </c>
      <c r="E468" s="37">
        <f t="shared" si="15"/>
        <v>33.647999999999996</v>
      </c>
      <c r="F468" s="32">
        <f>'Auxiliary Energy Estimation'!$E$25-D468</f>
        <v>26.96</v>
      </c>
      <c r="G468" s="32">
        <f>'Auxiliary Energy Estimation'!$E$25-E468</f>
        <v>21.352000000000004</v>
      </c>
      <c r="H468" s="26">
        <f>IF(D468&lt;='Auxiliary Energy Estimation'!$E$25, 1, 0)</f>
        <v>1</v>
      </c>
      <c r="I468" s="26">
        <f>IF(E468&lt;='Auxiliary Energy Estimation'!$E$25, 1, 0)</f>
        <v>1</v>
      </c>
    </row>
    <row r="469" spans="2:9" ht="15" x14ac:dyDescent="0.3">
      <c r="B469" s="33">
        <v>464.5</v>
      </c>
      <c r="C469" s="34">
        <v>-1.7</v>
      </c>
      <c r="D469" s="32">
        <f t="shared" si="14"/>
        <v>28.94</v>
      </c>
      <c r="E469" s="37">
        <f t="shared" si="15"/>
        <v>34.728000000000002</v>
      </c>
      <c r="F469" s="32">
        <f>'Auxiliary Energy Estimation'!$E$25-D469</f>
        <v>26.06</v>
      </c>
      <c r="G469" s="32">
        <f>'Auxiliary Energy Estimation'!$E$25-E469</f>
        <v>20.271999999999998</v>
      </c>
      <c r="H469" s="26">
        <f>IF(D469&lt;='Auxiliary Energy Estimation'!$E$25, 1, 0)</f>
        <v>1</v>
      </c>
      <c r="I469" s="26">
        <f>IF(E469&lt;='Auxiliary Energy Estimation'!$E$25, 1, 0)</f>
        <v>1</v>
      </c>
    </row>
    <row r="470" spans="2:9" ht="15" x14ac:dyDescent="0.3">
      <c r="B470" s="33">
        <v>465.5</v>
      </c>
      <c r="C470" s="34">
        <v>-0.6</v>
      </c>
      <c r="D470" s="32">
        <f t="shared" si="14"/>
        <v>30.92</v>
      </c>
      <c r="E470" s="37">
        <f t="shared" si="15"/>
        <v>37.103999999999999</v>
      </c>
      <c r="F470" s="32">
        <f>'Auxiliary Energy Estimation'!$E$25-D470</f>
        <v>24.08</v>
      </c>
      <c r="G470" s="32">
        <f>'Auxiliary Energy Estimation'!$E$25-E470</f>
        <v>17.896000000000001</v>
      </c>
      <c r="H470" s="26">
        <f>IF(D470&lt;='Auxiliary Energy Estimation'!$E$25, 1, 0)</f>
        <v>1</v>
      </c>
      <c r="I470" s="26">
        <f>IF(E470&lt;='Auxiliary Energy Estimation'!$E$25, 1, 0)</f>
        <v>1</v>
      </c>
    </row>
    <row r="471" spans="2:9" ht="15" x14ac:dyDescent="0.3">
      <c r="B471" s="33">
        <v>466.5</v>
      </c>
      <c r="C471" s="34">
        <v>1.1000000000000001</v>
      </c>
      <c r="D471" s="32">
        <f t="shared" si="14"/>
        <v>33.979999999999997</v>
      </c>
      <c r="E471" s="37">
        <f t="shared" si="15"/>
        <v>40.775999999999996</v>
      </c>
      <c r="F471" s="32">
        <f>'Auxiliary Energy Estimation'!$E$25-D471</f>
        <v>21.020000000000003</v>
      </c>
      <c r="G471" s="32">
        <f>'Auxiliary Energy Estimation'!$E$25-E471</f>
        <v>14.224000000000004</v>
      </c>
      <c r="H471" s="26">
        <f>IF(D471&lt;='Auxiliary Energy Estimation'!$E$25, 1, 0)</f>
        <v>1</v>
      </c>
      <c r="I471" s="26">
        <f>IF(E471&lt;='Auxiliary Energy Estimation'!$E$25, 1, 0)</f>
        <v>1</v>
      </c>
    </row>
    <row r="472" spans="2:9" ht="15" x14ac:dyDescent="0.3">
      <c r="B472" s="33">
        <v>467.5</v>
      </c>
      <c r="C472" s="34">
        <v>1.1000000000000001</v>
      </c>
      <c r="D472" s="32">
        <f t="shared" si="14"/>
        <v>33.979999999999997</v>
      </c>
      <c r="E472" s="37">
        <f t="shared" si="15"/>
        <v>40.775999999999996</v>
      </c>
      <c r="F472" s="32">
        <f>'Auxiliary Energy Estimation'!$E$25-D472</f>
        <v>21.020000000000003</v>
      </c>
      <c r="G472" s="32">
        <f>'Auxiliary Energy Estimation'!$E$25-E472</f>
        <v>14.224000000000004</v>
      </c>
      <c r="H472" s="26">
        <f>IF(D472&lt;='Auxiliary Energy Estimation'!$E$25, 1, 0)</f>
        <v>1</v>
      </c>
      <c r="I472" s="26">
        <f>IF(E472&lt;='Auxiliary Energy Estimation'!$E$25, 1, 0)</f>
        <v>1</v>
      </c>
    </row>
    <row r="473" spans="2:9" ht="15" x14ac:dyDescent="0.3">
      <c r="B473" s="33">
        <v>468.5</v>
      </c>
      <c r="C473" s="34">
        <v>1.1000000000000001</v>
      </c>
      <c r="D473" s="32">
        <f t="shared" si="14"/>
        <v>33.979999999999997</v>
      </c>
      <c r="E473" s="37">
        <f t="shared" si="15"/>
        <v>40.775999999999996</v>
      </c>
      <c r="F473" s="32">
        <f>'Auxiliary Energy Estimation'!$E$25-D473</f>
        <v>21.020000000000003</v>
      </c>
      <c r="G473" s="32">
        <f>'Auxiliary Energy Estimation'!$E$25-E473</f>
        <v>14.224000000000004</v>
      </c>
      <c r="H473" s="26">
        <f>IF(D473&lt;='Auxiliary Energy Estimation'!$E$25, 1, 0)</f>
        <v>1</v>
      </c>
      <c r="I473" s="26">
        <f>IF(E473&lt;='Auxiliary Energy Estimation'!$E$25, 1, 0)</f>
        <v>1</v>
      </c>
    </row>
    <row r="474" spans="2:9" ht="15" x14ac:dyDescent="0.3">
      <c r="B474" s="33">
        <v>469.5</v>
      </c>
      <c r="C474" s="34">
        <v>0.6</v>
      </c>
      <c r="D474" s="32">
        <f t="shared" si="14"/>
        <v>33.08</v>
      </c>
      <c r="E474" s="37">
        <f t="shared" si="15"/>
        <v>39.695999999999998</v>
      </c>
      <c r="F474" s="32">
        <f>'Auxiliary Energy Estimation'!$E$25-D474</f>
        <v>21.92</v>
      </c>
      <c r="G474" s="32">
        <f>'Auxiliary Energy Estimation'!$E$25-E474</f>
        <v>15.304000000000002</v>
      </c>
      <c r="H474" s="26">
        <f>IF(D474&lt;='Auxiliary Energy Estimation'!$E$25, 1, 0)</f>
        <v>1</v>
      </c>
      <c r="I474" s="26">
        <f>IF(E474&lt;='Auxiliary Energy Estimation'!$E$25, 1, 0)</f>
        <v>1</v>
      </c>
    </row>
    <row r="475" spans="2:9" ht="15" x14ac:dyDescent="0.3">
      <c r="B475" s="33">
        <v>470.5</v>
      </c>
      <c r="C475" s="34">
        <v>0</v>
      </c>
      <c r="D475" s="32">
        <f t="shared" si="14"/>
        <v>32</v>
      </c>
      <c r="E475" s="37">
        <f t="shared" si="15"/>
        <v>38.4</v>
      </c>
      <c r="F475" s="32">
        <f>'Auxiliary Energy Estimation'!$E$25-D475</f>
        <v>23</v>
      </c>
      <c r="G475" s="32">
        <f>'Auxiliary Energy Estimation'!$E$25-E475</f>
        <v>16.600000000000001</v>
      </c>
      <c r="H475" s="26">
        <f>IF(D475&lt;='Auxiliary Energy Estimation'!$E$25, 1, 0)</f>
        <v>1</v>
      </c>
      <c r="I475" s="26">
        <f>IF(E475&lt;='Auxiliary Energy Estimation'!$E$25, 1, 0)</f>
        <v>1</v>
      </c>
    </row>
    <row r="476" spans="2:9" ht="15" x14ac:dyDescent="0.3">
      <c r="B476" s="33">
        <v>471.5</v>
      </c>
      <c r="C476" s="34">
        <v>0</v>
      </c>
      <c r="D476" s="32">
        <f t="shared" si="14"/>
        <v>32</v>
      </c>
      <c r="E476" s="37">
        <f t="shared" si="15"/>
        <v>38.4</v>
      </c>
      <c r="F476" s="32">
        <f>'Auxiliary Energy Estimation'!$E$25-D476</f>
        <v>23</v>
      </c>
      <c r="G476" s="32">
        <f>'Auxiliary Energy Estimation'!$E$25-E476</f>
        <v>16.600000000000001</v>
      </c>
      <c r="H476" s="26">
        <f>IF(D476&lt;='Auxiliary Energy Estimation'!$E$25, 1, 0)</f>
        <v>1</v>
      </c>
      <c r="I476" s="26">
        <f>IF(E476&lt;='Auxiliary Energy Estimation'!$E$25, 1, 0)</f>
        <v>1</v>
      </c>
    </row>
    <row r="477" spans="2:9" ht="15" x14ac:dyDescent="0.3">
      <c r="B477" s="33">
        <v>472.5</v>
      </c>
      <c r="C477" s="34">
        <v>0</v>
      </c>
      <c r="D477" s="32">
        <f t="shared" si="14"/>
        <v>32</v>
      </c>
      <c r="E477" s="37">
        <f t="shared" si="15"/>
        <v>38.4</v>
      </c>
      <c r="F477" s="32">
        <f>'Auxiliary Energy Estimation'!$E$25-D477</f>
        <v>23</v>
      </c>
      <c r="G477" s="32">
        <f>'Auxiliary Energy Estimation'!$E$25-E477</f>
        <v>16.600000000000001</v>
      </c>
      <c r="H477" s="26">
        <f>IF(D477&lt;='Auxiliary Energy Estimation'!$E$25, 1, 0)</f>
        <v>1</v>
      </c>
      <c r="I477" s="26">
        <f>IF(E477&lt;='Auxiliary Energy Estimation'!$E$25, 1, 0)</f>
        <v>1</v>
      </c>
    </row>
    <row r="478" spans="2:9" ht="15" x14ac:dyDescent="0.3">
      <c r="B478" s="33">
        <v>473.5</v>
      </c>
      <c r="C478" s="34">
        <v>0</v>
      </c>
      <c r="D478" s="32">
        <f t="shared" si="14"/>
        <v>32</v>
      </c>
      <c r="E478" s="37">
        <f t="shared" si="15"/>
        <v>38.4</v>
      </c>
      <c r="F478" s="32">
        <f>'Auxiliary Energy Estimation'!$E$25-D478</f>
        <v>23</v>
      </c>
      <c r="G478" s="32">
        <f>'Auxiliary Energy Estimation'!$E$25-E478</f>
        <v>16.600000000000001</v>
      </c>
      <c r="H478" s="26">
        <f>IF(D478&lt;='Auxiliary Energy Estimation'!$E$25, 1, 0)</f>
        <v>1</v>
      </c>
      <c r="I478" s="26">
        <f>IF(E478&lt;='Auxiliary Energy Estimation'!$E$25, 1, 0)</f>
        <v>1</v>
      </c>
    </row>
    <row r="479" spans="2:9" ht="15" x14ac:dyDescent="0.3">
      <c r="B479" s="33">
        <v>474.5</v>
      </c>
      <c r="C479" s="34">
        <v>-0.6</v>
      </c>
      <c r="D479" s="32">
        <f t="shared" si="14"/>
        <v>30.92</v>
      </c>
      <c r="E479" s="37">
        <f t="shared" si="15"/>
        <v>37.103999999999999</v>
      </c>
      <c r="F479" s="32">
        <f>'Auxiliary Energy Estimation'!$E$25-D479</f>
        <v>24.08</v>
      </c>
      <c r="G479" s="32">
        <f>'Auxiliary Energy Estimation'!$E$25-E479</f>
        <v>17.896000000000001</v>
      </c>
      <c r="H479" s="26">
        <f>IF(D479&lt;='Auxiliary Energy Estimation'!$E$25, 1, 0)</f>
        <v>1</v>
      </c>
      <c r="I479" s="26">
        <f>IF(E479&lt;='Auxiliary Energy Estimation'!$E$25, 1, 0)</f>
        <v>1</v>
      </c>
    </row>
    <row r="480" spans="2:9" ht="15" x14ac:dyDescent="0.3">
      <c r="B480" s="33">
        <v>475.5</v>
      </c>
      <c r="C480" s="34">
        <v>-1.1000000000000001</v>
      </c>
      <c r="D480" s="32">
        <f t="shared" si="14"/>
        <v>30.02</v>
      </c>
      <c r="E480" s="37">
        <f t="shared" si="15"/>
        <v>36.024000000000001</v>
      </c>
      <c r="F480" s="32">
        <f>'Auxiliary Energy Estimation'!$E$25-D480</f>
        <v>24.98</v>
      </c>
      <c r="G480" s="32">
        <f>'Auxiliary Energy Estimation'!$E$25-E480</f>
        <v>18.975999999999999</v>
      </c>
      <c r="H480" s="26">
        <f>IF(D480&lt;='Auxiliary Energy Estimation'!$E$25, 1, 0)</f>
        <v>1</v>
      </c>
      <c r="I480" s="26">
        <f>IF(E480&lt;='Auxiliary Energy Estimation'!$E$25, 1, 0)</f>
        <v>1</v>
      </c>
    </row>
    <row r="481" spans="2:9" ht="15" x14ac:dyDescent="0.3">
      <c r="B481" s="33">
        <v>476.5</v>
      </c>
      <c r="C481" s="34">
        <v>-1.7</v>
      </c>
      <c r="D481" s="32">
        <f t="shared" si="14"/>
        <v>28.94</v>
      </c>
      <c r="E481" s="37">
        <f t="shared" si="15"/>
        <v>34.728000000000002</v>
      </c>
      <c r="F481" s="32">
        <f>'Auxiliary Energy Estimation'!$E$25-D481</f>
        <v>26.06</v>
      </c>
      <c r="G481" s="32">
        <f>'Auxiliary Energy Estimation'!$E$25-E481</f>
        <v>20.271999999999998</v>
      </c>
      <c r="H481" s="26">
        <f>IF(D481&lt;='Auxiliary Energy Estimation'!$E$25, 1, 0)</f>
        <v>1</v>
      </c>
      <c r="I481" s="26">
        <f>IF(E481&lt;='Auxiliary Energy Estimation'!$E$25, 1, 0)</f>
        <v>1</v>
      </c>
    </row>
    <row r="482" spans="2:9" ht="15" x14ac:dyDescent="0.3">
      <c r="B482" s="33">
        <v>477.5</v>
      </c>
      <c r="C482" s="34">
        <v>-2.2000000000000002</v>
      </c>
      <c r="D482" s="32">
        <f t="shared" si="14"/>
        <v>28.04</v>
      </c>
      <c r="E482" s="37">
        <f t="shared" si="15"/>
        <v>33.647999999999996</v>
      </c>
      <c r="F482" s="32">
        <f>'Auxiliary Energy Estimation'!$E$25-D482</f>
        <v>26.96</v>
      </c>
      <c r="G482" s="32">
        <f>'Auxiliary Energy Estimation'!$E$25-E482</f>
        <v>21.352000000000004</v>
      </c>
      <c r="H482" s="26">
        <f>IF(D482&lt;='Auxiliary Energy Estimation'!$E$25, 1, 0)</f>
        <v>1</v>
      </c>
      <c r="I482" s="26">
        <f>IF(E482&lt;='Auxiliary Energy Estimation'!$E$25, 1, 0)</f>
        <v>1</v>
      </c>
    </row>
    <row r="483" spans="2:9" ht="15" x14ac:dyDescent="0.3">
      <c r="B483" s="33">
        <v>478.5</v>
      </c>
      <c r="C483" s="34">
        <v>-2.2000000000000002</v>
      </c>
      <c r="D483" s="32">
        <f t="shared" si="14"/>
        <v>28.04</v>
      </c>
      <c r="E483" s="37">
        <f t="shared" si="15"/>
        <v>33.647999999999996</v>
      </c>
      <c r="F483" s="32">
        <f>'Auxiliary Energy Estimation'!$E$25-D483</f>
        <v>26.96</v>
      </c>
      <c r="G483" s="32">
        <f>'Auxiliary Energy Estimation'!$E$25-E483</f>
        <v>21.352000000000004</v>
      </c>
      <c r="H483" s="26">
        <f>IF(D483&lt;='Auxiliary Energy Estimation'!$E$25, 1, 0)</f>
        <v>1</v>
      </c>
      <c r="I483" s="26">
        <f>IF(E483&lt;='Auxiliary Energy Estimation'!$E$25, 1, 0)</f>
        <v>1</v>
      </c>
    </row>
    <row r="484" spans="2:9" ht="15" x14ac:dyDescent="0.3">
      <c r="B484" s="33">
        <v>479.5</v>
      </c>
      <c r="C484" s="34">
        <v>-2.2000000000000002</v>
      </c>
      <c r="D484" s="32">
        <f t="shared" si="14"/>
        <v>28.04</v>
      </c>
      <c r="E484" s="37">
        <f t="shared" si="15"/>
        <v>33.647999999999996</v>
      </c>
      <c r="F484" s="32">
        <f>'Auxiliary Energy Estimation'!$E$25-D484</f>
        <v>26.96</v>
      </c>
      <c r="G484" s="32">
        <f>'Auxiliary Energy Estimation'!$E$25-E484</f>
        <v>21.352000000000004</v>
      </c>
      <c r="H484" s="26">
        <f>IF(D484&lt;='Auxiliary Energy Estimation'!$E$25, 1, 0)</f>
        <v>1</v>
      </c>
      <c r="I484" s="26">
        <f>IF(E484&lt;='Auxiliary Energy Estimation'!$E$25, 1, 0)</f>
        <v>1</v>
      </c>
    </row>
    <row r="485" spans="2:9" ht="15" x14ac:dyDescent="0.3">
      <c r="B485" s="33">
        <v>480.5</v>
      </c>
      <c r="C485" s="34">
        <v>-2.2000000000000002</v>
      </c>
      <c r="D485" s="32">
        <f t="shared" si="14"/>
        <v>28.04</v>
      </c>
      <c r="E485" s="37">
        <f t="shared" si="15"/>
        <v>33.647999999999996</v>
      </c>
      <c r="F485" s="32">
        <f>'Auxiliary Energy Estimation'!$E$25-D485</f>
        <v>26.96</v>
      </c>
      <c r="G485" s="32">
        <f>'Auxiliary Energy Estimation'!$E$25-E485</f>
        <v>21.352000000000004</v>
      </c>
      <c r="H485" s="26">
        <f>IF(D485&lt;='Auxiliary Energy Estimation'!$E$25, 1, 0)</f>
        <v>1</v>
      </c>
      <c r="I485" s="26">
        <f>IF(E485&lt;='Auxiliary Energy Estimation'!$E$25, 1, 0)</f>
        <v>1</v>
      </c>
    </row>
    <row r="486" spans="2:9" ht="15" x14ac:dyDescent="0.3">
      <c r="B486" s="33">
        <v>481.5</v>
      </c>
      <c r="C486" s="34">
        <v>-2.8</v>
      </c>
      <c r="D486" s="32">
        <f t="shared" si="14"/>
        <v>26.96</v>
      </c>
      <c r="E486" s="37">
        <f t="shared" si="15"/>
        <v>32.351999999999997</v>
      </c>
      <c r="F486" s="32">
        <f>'Auxiliary Energy Estimation'!$E$25-D486</f>
        <v>28.04</v>
      </c>
      <c r="G486" s="32">
        <f>'Auxiliary Energy Estimation'!$E$25-E486</f>
        <v>22.648000000000003</v>
      </c>
      <c r="H486" s="26">
        <f>IF(D486&lt;='Auxiliary Energy Estimation'!$E$25, 1, 0)</f>
        <v>1</v>
      </c>
      <c r="I486" s="26">
        <f>IF(E486&lt;='Auxiliary Energy Estimation'!$E$25, 1, 0)</f>
        <v>1</v>
      </c>
    </row>
    <row r="487" spans="2:9" ht="15" x14ac:dyDescent="0.3">
      <c r="B487" s="33">
        <v>482.5</v>
      </c>
      <c r="C487" s="34">
        <v>-2.8</v>
      </c>
      <c r="D487" s="32">
        <f t="shared" si="14"/>
        <v>26.96</v>
      </c>
      <c r="E487" s="37">
        <f t="shared" si="15"/>
        <v>32.351999999999997</v>
      </c>
      <c r="F487" s="32">
        <f>'Auxiliary Energy Estimation'!$E$25-D487</f>
        <v>28.04</v>
      </c>
      <c r="G487" s="32">
        <f>'Auxiliary Energy Estimation'!$E$25-E487</f>
        <v>22.648000000000003</v>
      </c>
      <c r="H487" s="26">
        <f>IF(D487&lt;='Auxiliary Energy Estimation'!$E$25, 1, 0)</f>
        <v>1</v>
      </c>
      <c r="I487" s="26">
        <f>IF(E487&lt;='Auxiliary Energy Estimation'!$E$25, 1, 0)</f>
        <v>1</v>
      </c>
    </row>
    <row r="488" spans="2:9" ht="15" x14ac:dyDescent="0.3">
      <c r="B488" s="33">
        <v>483.5</v>
      </c>
      <c r="C488" s="34">
        <v>-2.8</v>
      </c>
      <c r="D488" s="32">
        <f t="shared" si="14"/>
        <v>26.96</v>
      </c>
      <c r="E488" s="37">
        <f t="shared" si="15"/>
        <v>32.351999999999997</v>
      </c>
      <c r="F488" s="32">
        <f>'Auxiliary Energy Estimation'!$E$25-D488</f>
        <v>28.04</v>
      </c>
      <c r="G488" s="32">
        <f>'Auxiliary Energy Estimation'!$E$25-E488</f>
        <v>22.648000000000003</v>
      </c>
      <c r="H488" s="26">
        <f>IF(D488&lt;='Auxiliary Energy Estimation'!$E$25, 1, 0)</f>
        <v>1</v>
      </c>
      <c r="I488" s="26">
        <f>IF(E488&lt;='Auxiliary Energy Estimation'!$E$25, 1, 0)</f>
        <v>1</v>
      </c>
    </row>
    <row r="489" spans="2:9" ht="15" x14ac:dyDescent="0.3">
      <c r="B489" s="33">
        <v>484.5</v>
      </c>
      <c r="C489" s="34">
        <v>-5</v>
      </c>
      <c r="D489" s="32">
        <f t="shared" si="14"/>
        <v>23</v>
      </c>
      <c r="E489" s="37">
        <f t="shared" si="15"/>
        <v>27.599999999999998</v>
      </c>
      <c r="F489" s="32">
        <f>'Auxiliary Energy Estimation'!$E$25-D489</f>
        <v>32</v>
      </c>
      <c r="G489" s="32">
        <f>'Auxiliary Energy Estimation'!$E$25-E489</f>
        <v>27.400000000000002</v>
      </c>
      <c r="H489" s="26">
        <f>IF(D489&lt;='Auxiliary Energy Estimation'!$E$25, 1, 0)</f>
        <v>1</v>
      </c>
      <c r="I489" s="26">
        <f>IF(E489&lt;='Auxiliary Energy Estimation'!$E$25, 1, 0)</f>
        <v>1</v>
      </c>
    </row>
    <row r="490" spans="2:9" ht="15" x14ac:dyDescent="0.3">
      <c r="B490" s="33">
        <v>485.5</v>
      </c>
      <c r="C490" s="34">
        <v>-3.3</v>
      </c>
      <c r="D490" s="32">
        <f t="shared" si="14"/>
        <v>26.060000000000002</v>
      </c>
      <c r="E490" s="37">
        <f t="shared" si="15"/>
        <v>31.272000000000002</v>
      </c>
      <c r="F490" s="32">
        <f>'Auxiliary Energy Estimation'!$E$25-D490</f>
        <v>28.939999999999998</v>
      </c>
      <c r="G490" s="32">
        <f>'Auxiliary Energy Estimation'!$E$25-E490</f>
        <v>23.727999999999998</v>
      </c>
      <c r="H490" s="26">
        <f>IF(D490&lt;='Auxiliary Energy Estimation'!$E$25, 1, 0)</f>
        <v>1</v>
      </c>
      <c r="I490" s="26">
        <f>IF(E490&lt;='Auxiliary Energy Estimation'!$E$25, 1, 0)</f>
        <v>1</v>
      </c>
    </row>
    <row r="491" spans="2:9" ht="15" x14ac:dyDescent="0.3">
      <c r="B491" s="33">
        <v>486.5</v>
      </c>
      <c r="C491" s="34">
        <v>-4.4000000000000004</v>
      </c>
      <c r="D491" s="32">
        <f t="shared" si="14"/>
        <v>24.08</v>
      </c>
      <c r="E491" s="37">
        <f t="shared" si="15"/>
        <v>28.895999999999997</v>
      </c>
      <c r="F491" s="32">
        <f>'Auxiliary Energy Estimation'!$E$25-D491</f>
        <v>30.92</v>
      </c>
      <c r="G491" s="32">
        <f>'Auxiliary Energy Estimation'!$E$25-E491</f>
        <v>26.104000000000003</v>
      </c>
      <c r="H491" s="26">
        <f>IF(D491&lt;='Auxiliary Energy Estimation'!$E$25, 1, 0)</f>
        <v>1</v>
      </c>
      <c r="I491" s="26">
        <f>IF(E491&lt;='Auxiliary Energy Estimation'!$E$25, 1, 0)</f>
        <v>1</v>
      </c>
    </row>
    <row r="492" spans="2:9" ht="15" x14ac:dyDescent="0.3">
      <c r="B492" s="33">
        <v>487.5</v>
      </c>
      <c r="C492" s="34">
        <v>-4.4000000000000004</v>
      </c>
      <c r="D492" s="32">
        <f t="shared" si="14"/>
        <v>24.08</v>
      </c>
      <c r="E492" s="37">
        <f t="shared" si="15"/>
        <v>28.895999999999997</v>
      </c>
      <c r="F492" s="32">
        <f>'Auxiliary Energy Estimation'!$E$25-D492</f>
        <v>30.92</v>
      </c>
      <c r="G492" s="32">
        <f>'Auxiliary Energy Estimation'!$E$25-E492</f>
        <v>26.104000000000003</v>
      </c>
      <c r="H492" s="26">
        <f>IF(D492&lt;='Auxiliary Energy Estimation'!$E$25, 1, 0)</f>
        <v>1</v>
      </c>
      <c r="I492" s="26">
        <f>IF(E492&lt;='Auxiliary Energy Estimation'!$E$25, 1, 0)</f>
        <v>1</v>
      </c>
    </row>
    <row r="493" spans="2:9" ht="15" x14ac:dyDescent="0.3">
      <c r="B493" s="33">
        <v>488.5</v>
      </c>
      <c r="C493" s="34">
        <v>-2.8</v>
      </c>
      <c r="D493" s="32">
        <f t="shared" si="14"/>
        <v>26.96</v>
      </c>
      <c r="E493" s="37">
        <f t="shared" si="15"/>
        <v>32.351999999999997</v>
      </c>
      <c r="F493" s="32">
        <f>'Auxiliary Energy Estimation'!$E$25-D493</f>
        <v>28.04</v>
      </c>
      <c r="G493" s="32">
        <f>'Auxiliary Energy Estimation'!$E$25-E493</f>
        <v>22.648000000000003</v>
      </c>
      <c r="H493" s="26">
        <f>IF(D493&lt;='Auxiliary Energy Estimation'!$E$25, 1, 0)</f>
        <v>1</v>
      </c>
      <c r="I493" s="26">
        <f>IF(E493&lt;='Auxiliary Energy Estimation'!$E$25, 1, 0)</f>
        <v>1</v>
      </c>
    </row>
    <row r="494" spans="2:9" ht="15" x14ac:dyDescent="0.3">
      <c r="B494" s="33">
        <v>489.5</v>
      </c>
      <c r="C494" s="34">
        <v>-0.6</v>
      </c>
      <c r="D494" s="32">
        <f t="shared" si="14"/>
        <v>30.92</v>
      </c>
      <c r="E494" s="37">
        <f t="shared" si="15"/>
        <v>37.103999999999999</v>
      </c>
      <c r="F494" s="32">
        <f>'Auxiliary Energy Estimation'!$E$25-D494</f>
        <v>24.08</v>
      </c>
      <c r="G494" s="32">
        <f>'Auxiliary Energy Estimation'!$E$25-E494</f>
        <v>17.896000000000001</v>
      </c>
      <c r="H494" s="26">
        <f>IF(D494&lt;='Auxiliary Energy Estimation'!$E$25, 1, 0)</f>
        <v>1</v>
      </c>
      <c r="I494" s="26">
        <f>IF(E494&lt;='Auxiliary Energy Estimation'!$E$25, 1, 0)</f>
        <v>1</v>
      </c>
    </row>
    <row r="495" spans="2:9" ht="15" x14ac:dyDescent="0.3">
      <c r="B495" s="33">
        <v>490.5</v>
      </c>
      <c r="C495" s="34">
        <v>1.1000000000000001</v>
      </c>
      <c r="D495" s="32">
        <f t="shared" si="14"/>
        <v>33.979999999999997</v>
      </c>
      <c r="E495" s="37">
        <f t="shared" si="15"/>
        <v>40.775999999999996</v>
      </c>
      <c r="F495" s="32">
        <f>'Auxiliary Energy Estimation'!$E$25-D495</f>
        <v>21.020000000000003</v>
      </c>
      <c r="G495" s="32">
        <f>'Auxiliary Energy Estimation'!$E$25-E495</f>
        <v>14.224000000000004</v>
      </c>
      <c r="H495" s="26">
        <f>IF(D495&lt;='Auxiliary Energy Estimation'!$E$25, 1, 0)</f>
        <v>1</v>
      </c>
      <c r="I495" s="26">
        <f>IF(E495&lt;='Auxiliary Energy Estimation'!$E$25, 1, 0)</f>
        <v>1</v>
      </c>
    </row>
    <row r="496" spans="2:9" ht="15" x14ac:dyDescent="0.3">
      <c r="B496" s="33">
        <v>491.5</v>
      </c>
      <c r="C496" s="34">
        <v>1.1000000000000001</v>
      </c>
      <c r="D496" s="32">
        <f t="shared" si="14"/>
        <v>33.979999999999997</v>
      </c>
      <c r="E496" s="37">
        <f t="shared" si="15"/>
        <v>40.775999999999996</v>
      </c>
      <c r="F496" s="32">
        <f>'Auxiliary Energy Estimation'!$E$25-D496</f>
        <v>21.020000000000003</v>
      </c>
      <c r="G496" s="32">
        <f>'Auxiliary Energy Estimation'!$E$25-E496</f>
        <v>14.224000000000004</v>
      </c>
      <c r="H496" s="26">
        <f>IF(D496&lt;='Auxiliary Energy Estimation'!$E$25, 1, 0)</f>
        <v>1</v>
      </c>
      <c r="I496" s="26">
        <f>IF(E496&lt;='Auxiliary Energy Estimation'!$E$25, 1, 0)</f>
        <v>1</v>
      </c>
    </row>
    <row r="497" spans="2:9" ht="15" x14ac:dyDescent="0.3">
      <c r="B497" s="33">
        <v>492.5</v>
      </c>
      <c r="C497" s="34">
        <v>2.2000000000000002</v>
      </c>
      <c r="D497" s="32">
        <f t="shared" si="14"/>
        <v>35.96</v>
      </c>
      <c r="E497" s="37">
        <f t="shared" si="15"/>
        <v>43.152000000000001</v>
      </c>
      <c r="F497" s="32">
        <f>'Auxiliary Energy Estimation'!$E$25-D497</f>
        <v>19.04</v>
      </c>
      <c r="G497" s="32">
        <f>'Auxiliary Energy Estimation'!$E$25-E497</f>
        <v>11.847999999999999</v>
      </c>
      <c r="H497" s="26">
        <f>IF(D497&lt;='Auxiliary Energy Estimation'!$E$25, 1, 0)</f>
        <v>1</v>
      </c>
      <c r="I497" s="26">
        <f>IF(E497&lt;='Auxiliary Energy Estimation'!$E$25, 1, 0)</f>
        <v>1</v>
      </c>
    </row>
    <row r="498" spans="2:9" ht="15" x14ac:dyDescent="0.3">
      <c r="B498" s="33">
        <v>493.5</v>
      </c>
      <c r="C498" s="34">
        <v>2.8</v>
      </c>
      <c r="D498" s="32">
        <f t="shared" si="14"/>
        <v>37.04</v>
      </c>
      <c r="E498" s="37">
        <f t="shared" si="15"/>
        <v>44.448</v>
      </c>
      <c r="F498" s="32">
        <f>'Auxiliary Energy Estimation'!$E$25-D498</f>
        <v>17.96</v>
      </c>
      <c r="G498" s="32">
        <f>'Auxiliary Energy Estimation'!$E$25-E498</f>
        <v>10.552</v>
      </c>
      <c r="H498" s="26">
        <f>IF(D498&lt;='Auxiliary Energy Estimation'!$E$25, 1, 0)</f>
        <v>1</v>
      </c>
      <c r="I498" s="26">
        <f>IF(E498&lt;='Auxiliary Energy Estimation'!$E$25, 1, 0)</f>
        <v>1</v>
      </c>
    </row>
    <row r="499" spans="2:9" ht="15" x14ac:dyDescent="0.3">
      <c r="B499" s="33">
        <v>494.5</v>
      </c>
      <c r="C499" s="34">
        <v>2.2000000000000002</v>
      </c>
      <c r="D499" s="32">
        <f t="shared" si="14"/>
        <v>35.96</v>
      </c>
      <c r="E499" s="37">
        <f t="shared" si="15"/>
        <v>43.152000000000001</v>
      </c>
      <c r="F499" s="32">
        <f>'Auxiliary Energy Estimation'!$E$25-D499</f>
        <v>19.04</v>
      </c>
      <c r="G499" s="32">
        <f>'Auxiliary Energy Estimation'!$E$25-E499</f>
        <v>11.847999999999999</v>
      </c>
      <c r="H499" s="26">
        <f>IF(D499&lt;='Auxiliary Energy Estimation'!$E$25, 1, 0)</f>
        <v>1</v>
      </c>
      <c r="I499" s="26">
        <f>IF(E499&lt;='Auxiliary Energy Estimation'!$E$25, 1, 0)</f>
        <v>1</v>
      </c>
    </row>
    <row r="500" spans="2:9" ht="15" x14ac:dyDescent="0.3">
      <c r="B500" s="33">
        <v>495.5</v>
      </c>
      <c r="C500" s="34">
        <v>2.2000000000000002</v>
      </c>
      <c r="D500" s="32">
        <f t="shared" si="14"/>
        <v>35.96</v>
      </c>
      <c r="E500" s="37">
        <f t="shared" si="15"/>
        <v>43.152000000000001</v>
      </c>
      <c r="F500" s="32">
        <f>'Auxiliary Energy Estimation'!$E$25-D500</f>
        <v>19.04</v>
      </c>
      <c r="G500" s="32">
        <f>'Auxiliary Energy Estimation'!$E$25-E500</f>
        <v>11.847999999999999</v>
      </c>
      <c r="H500" s="26">
        <f>IF(D500&lt;='Auxiliary Energy Estimation'!$E$25, 1, 0)</f>
        <v>1</v>
      </c>
      <c r="I500" s="26">
        <f>IF(E500&lt;='Auxiliary Energy Estimation'!$E$25, 1, 0)</f>
        <v>1</v>
      </c>
    </row>
    <row r="501" spans="2:9" ht="15" x14ac:dyDescent="0.3">
      <c r="B501" s="33">
        <v>496.5</v>
      </c>
      <c r="C501" s="34">
        <v>2.2000000000000002</v>
      </c>
      <c r="D501" s="32">
        <f t="shared" si="14"/>
        <v>35.96</v>
      </c>
      <c r="E501" s="37">
        <f t="shared" si="15"/>
        <v>43.152000000000001</v>
      </c>
      <c r="F501" s="32">
        <f>'Auxiliary Energy Estimation'!$E$25-D501</f>
        <v>19.04</v>
      </c>
      <c r="G501" s="32">
        <f>'Auxiliary Energy Estimation'!$E$25-E501</f>
        <v>11.847999999999999</v>
      </c>
      <c r="H501" s="26">
        <f>IF(D501&lt;='Auxiliary Energy Estimation'!$E$25, 1, 0)</f>
        <v>1</v>
      </c>
      <c r="I501" s="26">
        <f>IF(E501&lt;='Auxiliary Energy Estimation'!$E$25, 1, 0)</f>
        <v>1</v>
      </c>
    </row>
    <row r="502" spans="2:9" ht="15" x14ac:dyDescent="0.3">
      <c r="B502" s="33">
        <v>497.5</v>
      </c>
      <c r="C502" s="34">
        <v>1.7</v>
      </c>
      <c r="D502" s="32">
        <f t="shared" si="14"/>
        <v>35.06</v>
      </c>
      <c r="E502" s="37">
        <f t="shared" si="15"/>
        <v>42.072000000000003</v>
      </c>
      <c r="F502" s="32">
        <f>'Auxiliary Energy Estimation'!$E$25-D502</f>
        <v>19.939999999999998</v>
      </c>
      <c r="G502" s="32">
        <f>'Auxiliary Energy Estimation'!$E$25-E502</f>
        <v>12.927999999999997</v>
      </c>
      <c r="H502" s="26">
        <f>IF(D502&lt;='Auxiliary Energy Estimation'!$E$25, 1, 0)</f>
        <v>1</v>
      </c>
      <c r="I502" s="26">
        <f>IF(E502&lt;='Auxiliary Energy Estimation'!$E$25, 1, 0)</f>
        <v>1</v>
      </c>
    </row>
    <row r="503" spans="2:9" ht="15" x14ac:dyDescent="0.3">
      <c r="B503" s="33">
        <v>498.5</v>
      </c>
      <c r="C503" s="34">
        <v>1.1000000000000001</v>
      </c>
      <c r="D503" s="32">
        <f t="shared" si="14"/>
        <v>33.979999999999997</v>
      </c>
      <c r="E503" s="37">
        <f t="shared" si="15"/>
        <v>40.775999999999996</v>
      </c>
      <c r="F503" s="32">
        <f>'Auxiliary Energy Estimation'!$E$25-D503</f>
        <v>21.020000000000003</v>
      </c>
      <c r="G503" s="32">
        <f>'Auxiliary Energy Estimation'!$E$25-E503</f>
        <v>14.224000000000004</v>
      </c>
      <c r="H503" s="26">
        <f>IF(D503&lt;='Auxiliary Energy Estimation'!$E$25, 1, 0)</f>
        <v>1</v>
      </c>
      <c r="I503" s="26">
        <f>IF(E503&lt;='Auxiliary Energy Estimation'!$E$25, 1, 0)</f>
        <v>1</v>
      </c>
    </row>
    <row r="504" spans="2:9" ht="15" x14ac:dyDescent="0.3">
      <c r="B504" s="33">
        <v>499.5</v>
      </c>
      <c r="C504" s="34">
        <v>1.1000000000000001</v>
      </c>
      <c r="D504" s="32">
        <f t="shared" si="14"/>
        <v>33.979999999999997</v>
      </c>
      <c r="E504" s="37">
        <f t="shared" si="15"/>
        <v>40.775999999999996</v>
      </c>
      <c r="F504" s="32">
        <f>'Auxiliary Energy Estimation'!$E$25-D504</f>
        <v>21.020000000000003</v>
      </c>
      <c r="G504" s="32">
        <f>'Auxiliary Energy Estimation'!$E$25-E504</f>
        <v>14.224000000000004</v>
      </c>
      <c r="H504" s="26">
        <f>IF(D504&lt;='Auxiliary Energy Estimation'!$E$25, 1, 0)</f>
        <v>1</v>
      </c>
      <c r="I504" s="26">
        <f>IF(E504&lt;='Auxiliary Energy Estimation'!$E$25, 1, 0)</f>
        <v>1</v>
      </c>
    </row>
    <row r="505" spans="2:9" ht="15" x14ac:dyDescent="0.3">
      <c r="B505" s="33">
        <v>500.5</v>
      </c>
      <c r="C505" s="34">
        <v>1.1000000000000001</v>
      </c>
      <c r="D505" s="32">
        <f t="shared" si="14"/>
        <v>33.979999999999997</v>
      </c>
      <c r="E505" s="37">
        <f t="shared" si="15"/>
        <v>40.775999999999996</v>
      </c>
      <c r="F505" s="32">
        <f>'Auxiliary Energy Estimation'!$E$25-D505</f>
        <v>21.020000000000003</v>
      </c>
      <c r="G505" s="32">
        <f>'Auxiliary Energy Estimation'!$E$25-E505</f>
        <v>14.224000000000004</v>
      </c>
      <c r="H505" s="26">
        <f>IF(D505&lt;='Auxiliary Energy Estimation'!$E$25, 1, 0)</f>
        <v>1</v>
      </c>
      <c r="I505" s="26">
        <f>IF(E505&lt;='Auxiliary Energy Estimation'!$E$25, 1, 0)</f>
        <v>1</v>
      </c>
    </row>
    <row r="506" spans="2:9" ht="15" x14ac:dyDescent="0.3">
      <c r="B506" s="33">
        <v>501.5</v>
      </c>
      <c r="C506" s="34">
        <v>0.6</v>
      </c>
      <c r="D506" s="32">
        <f t="shared" si="14"/>
        <v>33.08</v>
      </c>
      <c r="E506" s="37">
        <f t="shared" si="15"/>
        <v>39.695999999999998</v>
      </c>
      <c r="F506" s="32">
        <f>'Auxiliary Energy Estimation'!$E$25-D506</f>
        <v>21.92</v>
      </c>
      <c r="G506" s="32">
        <f>'Auxiliary Energy Estimation'!$E$25-E506</f>
        <v>15.304000000000002</v>
      </c>
      <c r="H506" s="26">
        <f>IF(D506&lt;='Auxiliary Energy Estimation'!$E$25, 1, 0)</f>
        <v>1</v>
      </c>
      <c r="I506" s="26">
        <f>IF(E506&lt;='Auxiliary Energy Estimation'!$E$25, 1, 0)</f>
        <v>1</v>
      </c>
    </row>
    <row r="507" spans="2:9" ht="15" x14ac:dyDescent="0.3">
      <c r="B507" s="33">
        <v>502.5</v>
      </c>
      <c r="C507" s="34">
        <v>0.6</v>
      </c>
      <c r="D507" s="32">
        <f t="shared" si="14"/>
        <v>33.08</v>
      </c>
      <c r="E507" s="37">
        <f t="shared" si="15"/>
        <v>39.695999999999998</v>
      </c>
      <c r="F507" s="32">
        <f>'Auxiliary Energy Estimation'!$E$25-D507</f>
        <v>21.92</v>
      </c>
      <c r="G507" s="32">
        <f>'Auxiliary Energy Estimation'!$E$25-E507</f>
        <v>15.304000000000002</v>
      </c>
      <c r="H507" s="26">
        <f>IF(D507&lt;='Auxiliary Energy Estimation'!$E$25, 1, 0)</f>
        <v>1</v>
      </c>
      <c r="I507" s="26">
        <f>IF(E507&lt;='Auxiliary Energy Estimation'!$E$25, 1, 0)</f>
        <v>1</v>
      </c>
    </row>
    <row r="508" spans="2:9" ht="15" x14ac:dyDescent="0.3">
      <c r="B508" s="33">
        <v>503.5</v>
      </c>
      <c r="C508" s="34">
        <v>0</v>
      </c>
      <c r="D508" s="32">
        <f t="shared" si="14"/>
        <v>32</v>
      </c>
      <c r="E508" s="37">
        <f t="shared" si="15"/>
        <v>38.4</v>
      </c>
      <c r="F508" s="32">
        <f>'Auxiliary Energy Estimation'!$E$25-D508</f>
        <v>23</v>
      </c>
      <c r="G508" s="32">
        <f>'Auxiliary Energy Estimation'!$E$25-E508</f>
        <v>16.600000000000001</v>
      </c>
      <c r="H508" s="26">
        <f>IF(D508&lt;='Auxiliary Energy Estimation'!$E$25, 1, 0)</f>
        <v>1</v>
      </c>
      <c r="I508" s="26">
        <f>IF(E508&lt;='Auxiliary Energy Estimation'!$E$25, 1, 0)</f>
        <v>1</v>
      </c>
    </row>
    <row r="509" spans="2:9" ht="15" x14ac:dyDescent="0.3">
      <c r="B509" s="33">
        <v>504.5</v>
      </c>
      <c r="C509" s="34">
        <v>0</v>
      </c>
      <c r="D509" s="32">
        <f t="shared" si="14"/>
        <v>32</v>
      </c>
      <c r="E509" s="37">
        <f t="shared" si="15"/>
        <v>38.4</v>
      </c>
      <c r="F509" s="32">
        <f>'Auxiliary Energy Estimation'!$E$25-D509</f>
        <v>23</v>
      </c>
      <c r="G509" s="32">
        <f>'Auxiliary Energy Estimation'!$E$25-E509</f>
        <v>16.600000000000001</v>
      </c>
      <c r="H509" s="26">
        <f>IF(D509&lt;='Auxiliary Energy Estimation'!$E$25, 1, 0)</f>
        <v>1</v>
      </c>
      <c r="I509" s="26">
        <f>IF(E509&lt;='Auxiliary Energy Estimation'!$E$25, 1, 0)</f>
        <v>1</v>
      </c>
    </row>
    <row r="510" spans="2:9" ht="15" x14ac:dyDescent="0.3">
      <c r="B510" s="33">
        <v>505.5</v>
      </c>
      <c r="C510" s="34">
        <v>-0.6</v>
      </c>
      <c r="D510" s="32">
        <f t="shared" si="14"/>
        <v>30.92</v>
      </c>
      <c r="E510" s="37">
        <f t="shared" si="15"/>
        <v>37.103999999999999</v>
      </c>
      <c r="F510" s="32">
        <f>'Auxiliary Energy Estimation'!$E$25-D510</f>
        <v>24.08</v>
      </c>
      <c r="G510" s="32">
        <f>'Auxiliary Energy Estimation'!$E$25-E510</f>
        <v>17.896000000000001</v>
      </c>
      <c r="H510" s="26">
        <f>IF(D510&lt;='Auxiliary Energy Estimation'!$E$25, 1, 0)</f>
        <v>1</v>
      </c>
      <c r="I510" s="26">
        <f>IF(E510&lt;='Auxiliary Energy Estimation'!$E$25, 1, 0)</f>
        <v>1</v>
      </c>
    </row>
    <row r="511" spans="2:9" ht="15" x14ac:dyDescent="0.3">
      <c r="B511" s="33">
        <v>506.5</v>
      </c>
      <c r="C511" s="34">
        <v>-0.6</v>
      </c>
      <c r="D511" s="32">
        <f t="shared" si="14"/>
        <v>30.92</v>
      </c>
      <c r="E511" s="37">
        <f t="shared" si="15"/>
        <v>37.103999999999999</v>
      </c>
      <c r="F511" s="32">
        <f>'Auxiliary Energy Estimation'!$E$25-D511</f>
        <v>24.08</v>
      </c>
      <c r="G511" s="32">
        <f>'Auxiliary Energy Estimation'!$E$25-E511</f>
        <v>17.896000000000001</v>
      </c>
      <c r="H511" s="26">
        <f>IF(D511&lt;='Auxiliary Energy Estimation'!$E$25, 1, 0)</f>
        <v>1</v>
      </c>
      <c r="I511" s="26">
        <f>IF(E511&lt;='Auxiliary Energy Estimation'!$E$25, 1, 0)</f>
        <v>1</v>
      </c>
    </row>
    <row r="512" spans="2:9" ht="15" x14ac:dyDescent="0.3">
      <c r="B512" s="33">
        <v>507.5</v>
      </c>
      <c r="C512" s="34">
        <v>-0.6</v>
      </c>
      <c r="D512" s="32">
        <f t="shared" si="14"/>
        <v>30.92</v>
      </c>
      <c r="E512" s="37">
        <f t="shared" si="15"/>
        <v>37.103999999999999</v>
      </c>
      <c r="F512" s="32">
        <f>'Auxiliary Energy Estimation'!$E$25-D512</f>
        <v>24.08</v>
      </c>
      <c r="G512" s="32">
        <f>'Auxiliary Energy Estimation'!$E$25-E512</f>
        <v>17.896000000000001</v>
      </c>
      <c r="H512" s="26">
        <f>IF(D512&lt;='Auxiliary Energy Estimation'!$E$25, 1, 0)</f>
        <v>1</v>
      </c>
      <c r="I512" s="26">
        <f>IF(E512&lt;='Auxiliary Energy Estimation'!$E$25, 1, 0)</f>
        <v>1</v>
      </c>
    </row>
    <row r="513" spans="2:9" ht="15" x14ac:dyDescent="0.3">
      <c r="B513" s="33">
        <v>508.5</v>
      </c>
      <c r="C513" s="34">
        <v>-1.1000000000000001</v>
      </c>
      <c r="D513" s="32">
        <f t="shared" si="14"/>
        <v>30.02</v>
      </c>
      <c r="E513" s="37">
        <f t="shared" si="15"/>
        <v>36.024000000000001</v>
      </c>
      <c r="F513" s="32">
        <f>'Auxiliary Energy Estimation'!$E$25-D513</f>
        <v>24.98</v>
      </c>
      <c r="G513" s="32">
        <f>'Auxiliary Energy Estimation'!$E$25-E513</f>
        <v>18.975999999999999</v>
      </c>
      <c r="H513" s="26">
        <f>IF(D513&lt;='Auxiliary Energy Estimation'!$E$25, 1, 0)</f>
        <v>1</v>
      </c>
      <c r="I513" s="26">
        <f>IF(E513&lt;='Auxiliary Energy Estimation'!$E$25, 1, 0)</f>
        <v>1</v>
      </c>
    </row>
    <row r="514" spans="2:9" ht="15" x14ac:dyDescent="0.3">
      <c r="B514" s="33">
        <v>509.5</v>
      </c>
      <c r="C514" s="34">
        <v>-1.1000000000000001</v>
      </c>
      <c r="D514" s="32">
        <f t="shared" si="14"/>
        <v>30.02</v>
      </c>
      <c r="E514" s="37">
        <f t="shared" si="15"/>
        <v>36.024000000000001</v>
      </c>
      <c r="F514" s="32">
        <f>'Auxiliary Energy Estimation'!$E$25-D514</f>
        <v>24.98</v>
      </c>
      <c r="G514" s="32">
        <f>'Auxiliary Energy Estimation'!$E$25-E514</f>
        <v>18.975999999999999</v>
      </c>
      <c r="H514" s="26">
        <f>IF(D514&lt;='Auxiliary Energy Estimation'!$E$25, 1, 0)</f>
        <v>1</v>
      </c>
      <c r="I514" s="26">
        <f>IF(E514&lt;='Auxiliary Energy Estimation'!$E$25, 1, 0)</f>
        <v>1</v>
      </c>
    </row>
    <row r="515" spans="2:9" ht="15" x14ac:dyDescent="0.3">
      <c r="B515" s="33">
        <v>510.5</v>
      </c>
      <c r="C515" s="34">
        <v>-1.1000000000000001</v>
      </c>
      <c r="D515" s="32">
        <f t="shared" si="14"/>
        <v>30.02</v>
      </c>
      <c r="E515" s="37">
        <f t="shared" si="15"/>
        <v>36.024000000000001</v>
      </c>
      <c r="F515" s="32">
        <f>'Auxiliary Energy Estimation'!$E$25-D515</f>
        <v>24.98</v>
      </c>
      <c r="G515" s="32">
        <f>'Auxiliary Energy Estimation'!$E$25-E515</f>
        <v>18.975999999999999</v>
      </c>
      <c r="H515" s="26">
        <f>IF(D515&lt;='Auxiliary Energy Estimation'!$E$25, 1, 0)</f>
        <v>1</v>
      </c>
      <c r="I515" s="26">
        <f>IF(E515&lt;='Auxiliary Energy Estimation'!$E$25, 1, 0)</f>
        <v>1</v>
      </c>
    </row>
    <row r="516" spans="2:9" ht="15" x14ac:dyDescent="0.3">
      <c r="B516" s="33">
        <v>511.5</v>
      </c>
      <c r="C516" s="34">
        <v>-1.7</v>
      </c>
      <c r="D516" s="32">
        <f t="shared" si="14"/>
        <v>28.94</v>
      </c>
      <c r="E516" s="37">
        <f t="shared" si="15"/>
        <v>34.728000000000002</v>
      </c>
      <c r="F516" s="32">
        <f>'Auxiliary Energy Estimation'!$E$25-D516</f>
        <v>26.06</v>
      </c>
      <c r="G516" s="32">
        <f>'Auxiliary Energy Estimation'!$E$25-E516</f>
        <v>20.271999999999998</v>
      </c>
      <c r="H516" s="26">
        <f>IF(D516&lt;='Auxiliary Energy Estimation'!$E$25, 1, 0)</f>
        <v>1</v>
      </c>
      <c r="I516" s="26">
        <f>IF(E516&lt;='Auxiliary Energy Estimation'!$E$25, 1, 0)</f>
        <v>1</v>
      </c>
    </row>
    <row r="517" spans="2:9" ht="15" x14ac:dyDescent="0.3">
      <c r="B517" s="33">
        <v>512.5</v>
      </c>
      <c r="C517" s="34">
        <v>-2.2000000000000002</v>
      </c>
      <c r="D517" s="32">
        <f t="shared" ref="D517:D580" si="16">CONVERT(C517,"C","F")</f>
        <v>28.04</v>
      </c>
      <c r="E517" s="37">
        <f t="shared" ref="E517:E580" si="17">D517*1.2</f>
        <v>33.647999999999996</v>
      </c>
      <c r="F517" s="32">
        <f>'Auxiliary Energy Estimation'!$E$25-D517</f>
        <v>26.96</v>
      </c>
      <c r="G517" s="32">
        <f>'Auxiliary Energy Estimation'!$E$25-E517</f>
        <v>21.352000000000004</v>
      </c>
      <c r="H517" s="26">
        <f>IF(D517&lt;='Auxiliary Energy Estimation'!$E$25, 1, 0)</f>
        <v>1</v>
      </c>
      <c r="I517" s="26">
        <f>IF(E517&lt;='Auxiliary Energy Estimation'!$E$25, 1, 0)</f>
        <v>1</v>
      </c>
    </row>
    <row r="518" spans="2:9" ht="15" x14ac:dyDescent="0.3">
      <c r="B518" s="33">
        <v>513.5</v>
      </c>
      <c r="C518" s="34">
        <v>-2.2000000000000002</v>
      </c>
      <c r="D518" s="32">
        <f t="shared" si="16"/>
        <v>28.04</v>
      </c>
      <c r="E518" s="37">
        <f t="shared" si="17"/>
        <v>33.647999999999996</v>
      </c>
      <c r="F518" s="32">
        <f>'Auxiliary Energy Estimation'!$E$25-D518</f>
        <v>26.96</v>
      </c>
      <c r="G518" s="32">
        <f>'Auxiliary Energy Estimation'!$E$25-E518</f>
        <v>21.352000000000004</v>
      </c>
      <c r="H518" s="26">
        <f>IF(D518&lt;='Auxiliary Energy Estimation'!$E$25, 1, 0)</f>
        <v>1</v>
      </c>
      <c r="I518" s="26">
        <f>IF(E518&lt;='Auxiliary Energy Estimation'!$E$25, 1, 0)</f>
        <v>1</v>
      </c>
    </row>
    <row r="519" spans="2:9" ht="15" x14ac:dyDescent="0.3">
      <c r="B519" s="33">
        <v>514.5</v>
      </c>
      <c r="C519" s="34">
        <v>-2.2000000000000002</v>
      </c>
      <c r="D519" s="32">
        <f t="shared" si="16"/>
        <v>28.04</v>
      </c>
      <c r="E519" s="37">
        <f t="shared" si="17"/>
        <v>33.647999999999996</v>
      </c>
      <c r="F519" s="32">
        <f>'Auxiliary Energy Estimation'!$E$25-D519</f>
        <v>26.96</v>
      </c>
      <c r="G519" s="32">
        <f>'Auxiliary Energy Estimation'!$E$25-E519</f>
        <v>21.352000000000004</v>
      </c>
      <c r="H519" s="26">
        <f>IF(D519&lt;='Auxiliary Energy Estimation'!$E$25, 1, 0)</f>
        <v>1</v>
      </c>
      <c r="I519" s="26">
        <f>IF(E519&lt;='Auxiliary Energy Estimation'!$E$25, 1, 0)</f>
        <v>1</v>
      </c>
    </row>
    <row r="520" spans="2:9" ht="15" x14ac:dyDescent="0.3">
      <c r="B520" s="33">
        <v>515.5</v>
      </c>
      <c r="C520" s="34">
        <v>-3.9</v>
      </c>
      <c r="D520" s="32">
        <f t="shared" si="16"/>
        <v>24.98</v>
      </c>
      <c r="E520" s="37">
        <f t="shared" si="17"/>
        <v>29.975999999999999</v>
      </c>
      <c r="F520" s="32">
        <f>'Auxiliary Energy Estimation'!$E$25-D520</f>
        <v>30.02</v>
      </c>
      <c r="G520" s="32">
        <f>'Auxiliary Energy Estimation'!$E$25-E520</f>
        <v>25.024000000000001</v>
      </c>
      <c r="H520" s="26">
        <f>IF(D520&lt;='Auxiliary Energy Estimation'!$E$25, 1, 0)</f>
        <v>1</v>
      </c>
      <c r="I520" s="26">
        <f>IF(E520&lt;='Auxiliary Energy Estimation'!$E$25, 1, 0)</f>
        <v>1</v>
      </c>
    </row>
    <row r="521" spans="2:9" ht="15" x14ac:dyDescent="0.3">
      <c r="B521" s="33">
        <v>516.5</v>
      </c>
      <c r="C521" s="34">
        <v>-5.6</v>
      </c>
      <c r="D521" s="32">
        <f t="shared" si="16"/>
        <v>21.92</v>
      </c>
      <c r="E521" s="37">
        <f t="shared" si="17"/>
        <v>26.304000000000002</v>
      </c>
      <c r="F521" s="32">
        <f>'Auxiliary Energy Estimation'!$E$25-D521</f>
        <v>33.08</v>
      </c>
      <c r="G521" s="32">
        <f>'Auxiliary Energy Estimation'!$E$25-E521</f>
        <v>28.695999999999998</v>
      </c>
      <c r="H521" s="26">
        <f>IF(D521&lt;='Auxiliary Energy Estimation'!$E$25, 1, 0)</f>
        <v>1</v>
      </c>
      <c r="I521" s="26">
        <f>IF(E521&lt;='Auxiliary Energy Estimation'!$E$25, 1, 0)</f>
        <v>1</v>
      </c>
    </row>
    <row r="522" spans="2:9" ht="15" x14ac:dyDescent="0.3">
      <c r="B522" s="33">
        <v>517.5</v>
      </c>
      <c r="C522" s="34">
        <v>-6.7</v>
      </c>
      <c r="D522" s="32">
        <f t="shared" si="16"/>
        <v>19.939999999999998</v>
      </c>
      <c r="E522" s="37">
        <f t="shared" si="17"/>
        <v>23.927999999999997</v>
      </c>
      <c r="F522" s="32">
        <f>'Auxiliary Energy Estimation'!$E$25-D522</f>
        <v>35.06</v>
      </c>
      <c r="G522" s="32">
        <f>'Auxiliary Energy Estimation'!$E$25-E522</f>
        <v>31.072000000000003</v>
      </c>
      <c r="H522" s="26">
        <f>IF(D522&lt;='Auxiliary Energy Estimation'!$E$25, 1, 0)</f>
        <v>1</v>
      </c>
      <c r="I522" s="26">
        <f>IF(E522&lt;='Auxiliary Energy Estimation'!$E$25, 1, 0)</f>
        <v>1</v>
      </c>
    </row>
    <row r="523" spans="2:9" ht="15" x14ac:dyDescent="0.3">
      <c r="B523" s="33">
        <v>518.5</v>
      </c>
      <c r="C523" s="34">
        <v>-7.8</v>
      </c>
      <c r="D523" s="32">
        <f t="shared" si="16"/>
        <v>17.96</v>
      </c>
      <c r="E523" s="37">
        <f t="shared" si="17"/>
        <v>21.552</v>
      </c>
      <c r="F523" s="32">
        <f>'Auxiliary Energy Estimation'!$E$25-D523</f>
        <v>37.04</v>
      </c>
      <c r="G523" s="32">
        <f>'Auxiliary Energy Estimation'!$E$25-E523</f>
        <v>33.448</v>
      </c>
      <c r="H523" s="26">
        <f>IF(D523&lt;='Auxiliary Energy Estimation'!$E$25, 1, 0)</f>
        <v>1</v>
      </c>
      <c r="I523" s="26">
        <f>IF(E523&lt;='Auxiliary Energy Estimation'!$E$25, 1, 0)</f>
        <v>1</v>
      </c>
    </row>
    <row r="524" spans="2:9" ht="15" x14ac:dyDescent="0.3">
      <c r="B524" s="33">
        <v>519.5</v>
      </c>
      <c r="C524" s="34">
        <v>-9.4</v>
      </c>
      <c r="D524" s="32">
        <f t="shared" si="16"/>
        <v>15.079999999999998</v>
      </c>
      <c r="E524" s="37">
        <f t="shared" si="17"/>
        <v>18.095999999999997</v>
      </c>
      <c r="F524" s="32">
        <f>'Auxiliary Energy Estimation'!$E$25-D524</f>
        <v>39.92</v>
      </c>
      <c r="G524" s="32">
        <f>'Auxiliary Energy Estimation'!$E$25-E524</f>
        <v>36.904000000000003</v>
      </c>
      <c r="H524" s="26">
        <f>IF(D524&lt;='Auxiliary Energy Estimation'!$E$25, 1, 0)</f>
        <v>1</v>
      </c>
      <c r="I524" s="26">
        <f>IF(E524&lt;='Auxiliary Energy Estimation'!$E$25, 1, 0)</f>
        <v>1</v>
      </c>
    </row>
    <row r="525" spans="2:9" ht="15" x14ac:dyDescent="0.3">
      <c r="B525" s="33">
        <v>520.5</v>
      </c>
      <c r="C525" s="34">
        <v>-11.1</v>
      </c>
      <c r="D525" s="32">
        <f t="shared" si="16"/>
        <v>12.02</v>
      </c>
      <c r="E525" s="37">
        <f t="shared" si="17"/>
        <v>14.423999999999999</v>
      </c>
      <c r="F525" s="32">
        <f>'Auxiliary Energy Estimation'!$E$25-D525</f>
        <v>42.980000000000004</v>
      </c>
      <c r="G525" s="32">
        <f>'Auxiliary Energy Estimation'!$E$25-E525</f>
        <v>40.576000000000001</v>
      </c>
      <c r="H525" s="26">
        <f>IF(D525&lt;='Auxiliary Energy Estimation'!$E$25, 1, 0)</f>
        <v>1</v>
      </c>
      <c r="I525" s="26">
        <f>IF(E525&lt;='Auxiliary Energy Estimation'!$E$25, 1, 0)</f>
        <v>1</v>
      </c>
    </row>
    <row r="526" spans="2:9" ht="15" x14ac:dyDescent="0.3">
      <c r="B526" s="33">
        <v>521.5</v>
      </c>
      <c r="C526" s="34">
        <v>-11.7</v>
      </c>
      <c r="D526" s="32">
        <f t="shared" si="16"/>
        <v>10.940000000000001</v>
      </c>
      <c r="E526" s="37">
        <f t="shared" si="17"/>
        <v>13.128000000000002</v>
      </c>
      <c r="F526" s="32">
        <f>'Auxiliary Energy Estimation'!$E$25-D526</f>
        <v>44.06</v>
      </c>
      <c r="G526" s="32">
        <f>'Auxiliary Energy Estimation'!$E$25-E526</f>
        <v>41.872</v>
      </c>
      <c r="H526" s="26">
        <f>IF(D526&lt;='Auxiliary Energy Estimation'!$E$25, 1, 0)</f>
        <v>1</v>
      </c>
      <c r="I526" s="26">
        <f>IF(E526&lt;='Auxiliary Energy Estimation'!$E$25, 1, 0)</f>
        <v>1</v>
      </c>
    </row>
    <row r="527" spans="2:9" ht="15" x14ac:dyDescent="0.3">
      <c r="B527" s="33">
        <v>522.5</v>
      </c>
      <c r="C527" s="34">
        <v>-12.8</v>
      </c>
      <c r="D527" s="32">
        <f t="shared" si="16"/>
        <v>8.9599999999999973</v>
      </c>
      <c r="E527" s="37">
        <f t="shared" si="17"/>
        <v>10.751999999999997</v>
      </c>
      <c r="F527" s="32">
        <f>'Auxiliary Energy Estimation'!$E$25-D527</f>
        <v>46.040000000000006</v>
      </c>
      <c r="G527" s="32">
        <f>'Auxiliary Energy Estimation'!$E$25-E527</f>
        <v>44.248000000000005</v>
      </c>
      <c r="H527" s="26">
        <f>IF(D527&lt;='Auxiliary Energy Estimation'!$E$25, 1, 0)</f>
        <v>1</v>
      </c>
      <c r="I527" s="26">
        <f>IF(E527&lt;='Auxiliary Energy Estimation'!$E$25, 1, 0)</f>
        <v>1</v>
      </c>
    </row>
    <row r="528" spans="2:9" ht="15" x14ac:dyDescent="0.3">
      <c r="B528" s="33">
        <v>523.5</v>
      </c>
      <c r="C528" s="34">
        <v>-14.4</v>
      </c>
      <c r="D528" s="32">
        <f t="shared" si="16"/>
        <v>6.0799999999999983</v>
      </c>
      <c r="E528" s="37">
        <f t="shared" si="17"/>
        <v>7.2959999999999976</v>
      </c>
      <c r="F528" s="32">
        <f>'Auxiliary Energy Estimation'!$E$25-D528</f>
        <v>48.92</v>
      </c>
      <c r="G528" s="32">
        <f>'Auxiliary Energy Estimation'!$E$25-E528</f>
        <v>47.704000000000001</v>
      </c>
      <c r="H528" s="26">
        <f>IF(D528&lt;='Auxiliary Energy Estimation'!$E$25, 1, 0)</f>
        <v>1</v>
      </c>
      <c r="I528" s="26">
        <f>IF(E528&lt;='Auxiliary Energy Estimation'!$E$25, 1, 0)</f>
        <v>1</v>
      </c>
    </row>
    <row r="529" spans="2:9" ht="15" x14ac:dyDescent="0.3">
      <c r="B529" s="33">
        <v>524.5</v>
      </c>
      <c r="C529" s="34">
        <v>-15</v>
      </c>
      <c r="D529" s="32">
        <f t="shared" si="16"/>
        <v>5</v>
      </c>
      <c r="E529" s="37">
        <f t="shared" si="17"/>
        <v>6</v>
      </c>
      <c r="F529" s="32">
        <f>'Auxiliary Energy Estimation'!$E$25-D529</f>
        <v>50</v>
      </c>
      <c r="G529" s="32">
        <f>'Auxiliary Energy Estimation'!$E$25-E529</f>
        <v>49</v>
      </c>
      <c r="H529" s="26">
        <f>IF(D529&lt;='Auxiliary Energy Estimation'!$E$25, 1, 0)</f>
        <v>1</v>
      </c>
      <c r="I529" s="26">
        <f>IF(E529&lt;='Auxiliary Energy Estimation'!$E$25, 1, 0)</f>
        <v>1</v>
      </c>
    </row>
    <row r="530" spans="2:9" ht="15" x14ac:dyDescent="0.3">
      <c r="B530" s="33">
        <v>525.5</v>
      </c>
      <c r="C530" s="34">
        <v>-16.100000000000001</v>
      </c>
      <c r="D530" s="32">
        <f t="shared" si="16"/>
        <v>3.019999999999996</v>
      </c>
      <c r="E530" s="37">
        <f t="shared" si="17"/>
        <v>3.6239999999999952</v>
      </c>
      <c r="F530" s="32">
        <f>'Auxiliary Energy Estimation'!$E$25-D530</f>
        <v>51.980000000000004</v>
      </c>
      <c r="G530" s="32">
        <f>'Auxiliary Energy Estimation'!$E$25-E530</f>
        <v>51.376000000000005</v>
      </c>
      <c r="H530" s="26">
        <f>IF(D530&lt;='Auxiliary Energy Estimation'!$E$25, 1, 0)</f>
        <v>1</v>
      </c>
      <c r="I530" s="26">
        <f>IF(E530&lt;='Auxiliary Energy Estimation'!$E$25, 1, 0)</f>
        <v>1</v>
      </c>
    </row>
    <row r="531" spans="2:9" ht="15" x14ac:dyDescent="0.3">
      <c r="B531" s="33">
        <v>526.5</v>
      </c>
      <c r="C531" s="34">
        <v>-17.8</v>
      </c>
      <c r="D531" s="32">
        <f t="shared" si="16"/>
        <v>-3.9999999999999147E-2</v>
      </c>
      <c r="E531" s="37">
        <f t="shared" si="17"/>
        <v>-4.7999999999998974E-2</v>
      </c>
      <c r="F531" s="32">
        <f>'Auxiliary Energy Estimation'!$E$25-D531</f>
        <v>55.04</v>
      </c>
      <c r="G531" s="32">
        <f>'Auxiliary Energy Estimation'!$E$25-E531</f>
        <v>55.048000000000002</v>
      </c>
      <c r="H531" s="26">
        <f>IF(D531&lt;='Auxiliary Energy Estimation'!$E$25, 1, 0)</f>
        <v>1</v>
      </c>
      <c r="I531" s="26">
        <f>IF(E531&lt;='Auxiliary Energy Estimation'!$E$25, 1, 0)</f>
        <v>1</v>
      </c>
    </row>
    <row r="532" spans="2:9" ht="15" x14ac:dyDescent="0.3">
      <c r="B532" s="33">
        <v>527.5</v>
      </c>
      <c r="C532" s="34">
        <v>-18.3</v>
      </c>
      <c r="D532" s="32">
        <f t="shared" si="16"/>
        <v>-0.94000000000000483</v>
      </c>
      <c r="E532" s="37">
        <f t="shared" si="17"/>
        <v>-1.1280000000000057</v>
      </c>
      <c r="F532" s="32">
        <f>'Auxiliary Energy Estimation'!$E$25-D532</f>
        <v>55.940000000000005</v>
      </c>
      <c r="G532" s="32">
        <f>'Auxiliary Energy Estimation'!$E$25-E532</f>
        <v>56.128000000000007</v>
      </c>
      <c r="H532" s="26">
        <f>IF(D532&lt;='Auxiliary Energy Estimation'!$E$25, 1, 0)</f>
        <v>1</v>
      </c>
      <c r="I532" s="26">
        <f>IF(E532&lt;='Auxiliary Energy Estimation'!$E$25, 1, 0)</f>
        <v>1</v>
      </c>
    </row>
    <row r="533" spans="2:9" ht="15" x14ac:dyDescent="0.3">
      <c r="B533" s="33">
        <v>528.5</v>
      </c>
      <c r="C533" s="34">
        <v>-19.399999999999999</v>
      </c>
      <c r="D533" s="32">
        <f t="shared" si="16"/>
        <v>-2.9200000000000017</v>
      </c>
      <c r="E533" s="37">
        <f t="shared" si="17"/>
        <v>-3.5040000000000018</v>
      </c>
      <c r="F533" s="32">
        <f>'Auxiliary Energy Estimation'!$E$25-D533</f>
        <v>57.92</v>
      </c>
      <c r="G533" s="32">
        <f>'Auxiliary Energy Estimation'!$E$25-E533</f>
        <v>58.504000000000005</v>
      </c>
      <c r="H533" s="26">
        <f>IF(D533&lt;='Auxiliary Energy Estimation'!$E$25, 1, 0)</f>
        <v>1</v>
      </c>
      <c r="I533" s="26">
        <f>IF(E533&lt;='Auxiliary Energy Estimation'!$E$25, 1, 0)</f>
        <v>1</v>
      </c>
    </row>
    <row r="534" spans="2:9" ht="15" x14ac:dyDescent="0.3">
      <c r="B534" s="33">
        <v>529.5</v>
      </c>
      <c r="C534" s="34">
        <v>-20</v>
      </c>
      <c r="D534" s="32">
        <f t="shared" si="16"/>
        <v>-4</v>
      </c>
      <c r="E534" s="37">
        <f t="shared" si="17"/>
        <v>-4.8</v>
      </c>
      <c r="F534" s="32">
        <f>'Auxiliary Energy Estimation'!$E$25-D534</f>
        <v>59</v>
      </c>
      <c r="G534" s="32">
        <f>'Auxiliary Energy Estimation'!$E$25-E534</f>
        <v>59.8</v>
      </c>
      <c r="H534" s="26">
        <f>IF(D534&lt;='Auxiliary Energy Estimation'!$E$25, 1, 0)</f>
        <v>1</v>
      </c>
      <c r="I534" s="26">
        <f>IF(E534&lt;='Auxiliary Energy Estimation'!$E$25, 1, 0)</f>
        <v>1</v>
      </c>
    </row>
    <row r="535" spans="2:9" ht="15" x14ac:dyDescent="0.3">
      <c r="B535" s="33">
        <v>530.5</v>
      </c>
      <c r="C535" s="34">
        <v>-20</v>
      </c>
      <c r="D535" s="32">
        <f t="shared" si="16"/>
        <v>-4</v>
      </c>
      <c r="E535" s="37">
        <f t="shared" si="17"/>
        <v>-4.8</v>
      </c>
      <c r="F535" s="32">
        <f>'Auxiliary Energy Estimation'!$E$25-D535</f>
        <v>59</v>
      </c>
      <c r="G535" s="32">
        <f>'Auxiliary Energy Estimation'!$E$25-E535</f>
        <v>59.8</v>
      </c>
      <c r="H535" s="26">
        <f>IF(D535&lt;='Auxiliary Energy Estimation'!$E$25, 1, 0)</f>
        <v>1</v>
      </c>
      <c r="I535" s="26">
        <f>IF(E535&lt;='Auxiliary Energy Estimation'!$E$25, 1, 0)</f>
        <v>1</v>
      </c>
    </row>
    <row r="536" spans="2:9" ht="15" x14ac:dyDescent="0.3">
      <c r="B536" s="33">
        <v>531.5</v>
      </c>
      <c r="C536" s="34">
        <v>-20</v>
      </c>
      <c r="D536" s="32">
        <f t="shared" si="16"/>
        <v>-4</v>
      </c>
      <c r="E536" s="37">
        <f t="shared" si="17"/>
        <v>-4.8</v>
      </c>
      <c r="F536" s="32">
        <f>'Auxiliary Energy Estimation'!$E$25-D536</f>
        <v>59</v>
      </c>
      <c r="G536" s="32">
        <f>'Auxiliary Energy Estimation'!$E$25-E536</f>
        <v>59.8</v>
      </c>
      <c r="H536" s="26">
        <f>IF(D536&lt;='Auxiliary Energy Estimation'!$E$25, 1, 0)</f>
        <v>1</v>
      </c>
      <c r="I536" s="26">
        <f>IF(E536&lt;='Auxiliary Energy Estimation'!$E$25, 1, 0)</f>
        <v>1</v>
      </c>
    </row>
    <row r="537" spans="2:9" ht="15" x14ac:dyDescent="0.3">
      <c r="B537" s="33">
        <v>532.5</v>
      </c>
      <c r="C537" s="34">
        <v>-19.399999999999999</v>
      </c>
      <c r="D537" s="32">
        <f t="shared" si="16"/>
        <v>-2.9200000000000017</v>
      </c>
      <c r="E537" s="37">
        <f t="shared" si="17"/>
        <v>-3.5040000000000018</v>
      </c>
      <c r="F537" s="32">
        <f>'Auxiliary Energy Estimation'!$E$25-D537</f>
        <v>57.92</v>
      </c>
      <c r="G537" s="32">
        <f>'Auxiliary Energy Estimation'!$E$25-E537</f>
        <v>58.504000000000005</v>
      </c>
      <c r="H537" s="26">
        <f>IF(D537&lt;='Auxiliary Energy Estimation'!$E$25, 1, 0)</f>
        <v>1</v>
      </c>
      <c r="I537" s="26">
        <f>IF(E537&lt;='Auxiliary Energy Estimation'!$E$25, 1, 0)</f>
        <v>1</v>
      </c>
    </row>
    <row r="538" spans="2:9" ht="15" x14ac:dyDescent="0.3">
      <c r="B538" s="33">
        <v>533.5</v>
      </c>
      <c r="C538" s="34">
        <v>-19.399999999999999</v>
      </c>
      <c r="D538" s="32">
        <f t="shared" si="16"/>
        <v>-2.9200000000000017</v>
      </c>
      <c r="E538" s="37">
        <f t="shared" si="17"/>
        <v>-3.5040000000000018</v>
      </c>
      <c r="F538" s="32">
        <f>'Auxiliary Energy Estimation'!$E$25-D538</f>
        <v>57.92</v>
      </c>
      <c r="G538" s="32">
        <f>'Auxiliary Energy Estimation'!$E$25-E538</f>
        <v>58.504000000000005</v>
      </c>
      <c r="H538" s="26">
        <f>IF(D538&lt;='Auxiliary Energy Estimation'!$E$25, 1, 0)</f>
        <v>1</v>
      </c>
      <c r="I538" s="26">
        <f>IF(E538&lt;='Auxiliary Energy Estimation'!$E$25, 1, 0)</f>
        <v>1</v>
      </c>
    </row>
    <row r="539" spans="2:9" ht="15" x14ac:dyDescent="0.3">
      <c r="B539" s="33">
        <v>534.5</v>
      </c>
      <c r="C539" s="34">
        <v>-18.899999999999999</v>
      </c>
      <c r="D539" s="32">
        <f t="shared" si="16"/>
        <v>-2.019999999999996</v>
      </c>
      <c r="E539" s="37">
        <f t="shared" si="17"/>
        <v>-2.423999999999995</v>
      </c>
      <c r="F539" s="32">
        <f>'Auxiliary Energy Estimation'!$E$25-D539</f>
        <v>57.019999999999996</v>
      </c>
      <c r="G539" s="32">
        <f>'Auxiliary Energy Estimation'!$E$25-E539</f>
        <v>57.423999999999992</v>
      </c>
      <c r="H539" s="26">
        <f>IF(D539&lt;='Auxiliary Energy Estimation'!$E$25, 1, 0)</f>
        <v>1</v>
      </c>
      <c r="I539" s="26">
        <f>IF(E539&lt;='Auxiliary Energy Estimation'!$E$25, 1, 0)</f>
        <v>1</v>
      </c>
    </row>
    <row r="540" spans="2:9" ht="15" x14ac:dyDescent="0.3">
      <c r="B540" s="33">
        <v>535.5</v>
      </c>
      <c r="C540" s="34">
        <v>-18.3</v>
      </c>
      <c r="D540" s="32">
        <f t="shared" si="16"/>
        <v>-0.94000000000000483</v>
      </c>
      <c r="E540" s="37">
        <f t="shared" si="17"/>
        <v>-1.1280000000000057</v>
      </c>
      <c r="F540" s="32">
        <f>'Auxiliary Energy Estimation'!$E$25-D540</f>
        <v>55.940000000000005</v>
      </c>
      <c r="G540" s="32">
        <f>'Auxiliary Energy Estimation'!$E$25-E540</f>
        <v>56.128000000000007</v>
      </c>
      <c r="H540" s="26">
        <f>IF(D540&lt;='Auxiliary Energy Estimation'!$E$25, 1, 0)</f>
        <v>1</v>
      </c>
      <c r="I540" s="26">
        <f>IF(E540&lt;='Auxiliary Energy Estimation'!$E$25, 1, 0)</f>
        <v>1</v>
      </c>
    </row>
    <row r="541" spans="2:9" ht="15" x14ac:dyDescent="0.3">
      <c r="B541" s="33">
        <v>536.5</v>
      </c>
      <c r="C541" s="34">
        <v>-17.2</v>
      </c>
      <c r="D541" s="32">
        <f t="shared" si="16"/>
        <v>1.0399999999999991</v>
      </c>
      <c r="E541" s="37">
        <f t="shared" si="17"/>
        <v>1.2479999999999989</v>
      </c>
      <c r="F541" s="32">
        <f>'Auxiliary Energy Estimation'!$E$25-D541</f>
        <v>53.96</v>
      </c>
      <c r="G541" s="32">
        <f>'Auxiliary Energy Estimation'!$E$25-E541</f>
        <v>53.752000000000002</v>
      </c>
      <c r="H541" s="26">
        <f>IF(D541&lt;='Auxiliary Energy Estimation'!$E$25, 1, 0)</f>
        <v>1</v>
      </c>
      <c r="I541" s="26">
        <f>IF(E541&lt;='Auxiliary Energy Estimation'!$E$25, 1, 0)</f>
        <v>1</v>
      </c>
    </row>
    <row r="542" spans="2:9" ht="15" x14ac:dyDescent="0.3">
      <c r="B542" s="33">
        <v>537.5</v>
      </c>
      <c r="C542" s="34">
        <v>-15</v>
      </c>
      <c r="D542" s="32">
        <f t="shared" si="16"/>
        <v>5</v>
      </c>
      <c r="E542" s="37">
        <f t="shared" si="17"/>
        <v>6</v>
      </c>
      <c r="F542" s="32">
        <f>'Auxiliary Energy Estimation'!$E$25-D542</f>
        <v>50</v>
      </c>
      <c r="G542" s="32">
        <f>'Auxiliary Energy Estimation'!$E$25-E542</f>
        <v>49</v>
      </c>
      <c r="H542" s="26">
        <f>IF(D542&lt;='Auxiliary Energy Estimation'!$E$25, 1, 0)</f>
        <v>1</v>
      </c>
      <c r="I542" s="26">
        <f>IF(E542&lt;='Auxiliary Energy Estimation'!$E$25, 1, 0)</f>
        <v>1</v>
      </c>
    </row>
    <row r="543" spans="2:9" ht="15" x14ac:dyDescent="0.3">
      <c r="B543" s="33">
        <v>538.5</v>
      </c>
      <c r="C543" s="34">
        <v>-13.9</v>
      </c>
      <c r="D543" s="32">
        <f t="shared" si="16"/>
        <v>6.98</v>
      </c>
      <c r="E543" s="37">
        <f t="shared" si="17"/>
        <v>8.3759999999999994</v>
      </c>
      <c r="F543" s="32">
        <f>'Auxiliary Energy Estimation'!$E$25-D543</f>
        <v>48.019999999999996</v>
      </c>
      <c r="G543" s="32">
        <f>'Auxiliary Energy Estimation'!$E$25-E543</f>
        <v>46.624000000000002</v>
      </c>
      <c r="H543" s="26">
        <f>IF(D543&lt;='Auxiliary Energy Estimation'!$E$25, 1, 0)</f>
        <v>1</v>
      </c>
      <c r="I543" s="26">
        <f>IF(E543&lt;='Auxiliary Energy Estimation'!$E$25, 1, 0)</f>
        <v>1</v>
      </c>
    </row>
    <row r="544" spans="2:9" ht="15" x14ac:dyDescent="0.3">
      <c r="B544" s="33">
        <v>539.5</v>
      </c>
      <c r="C544" s="34">
        <v>-12.8</v>
      </c>
      <c r="D544" s="32">
        <f t="shared" si="16"/>
        <v>8.9599999999999973</v>
      </c>
      <c r="E544" s="37">
        <f t="shared" si="17"/>
        <v>10.751999999999997</v>
      </c>
      <c r="F544" s="32">
        <f>'Auxiliary Energy Estimation'!$E$25-D544</f>
        <v>46.040000000000006</v>
      </c>
      <c r="G544" s="32">
        <f>'Auxiliary Energy Estimation'!$E$25-E544</f>
        <v>44.248000000000005</v>
      </c>
      <c r="H544" s="26">
        <f>IF(D544&lt;='Auxiliary Energy Estimation'!$E$25, 1, 0)</f>
        <v>1</v>
      </c>
      <c r="I544" s="26">
        <f>IF(E544&lt;='Auxiliary Energy Estimation'!$E$25, 1, 0)</f>
        <v>1</v>
      </c>
    </row>
    <row r="545" spans="2:9" ht="15" x14ac:dyDescent="0.3">
      <c r="B545" s="33">
        <v>540.5</v>
      </c>
      <c r="C545" s="34">
        <v>-11.1</v>
      </c>
      <c r="D545" s="32">
        <f t="shared" si="16"/>
        <v>12.02</v>
      </c>
      <c r="E545" s="37">
        <f t="shared" si="17"/>
        <v>14.423999999999999</v>
      </c>
      <c r="F545" s="32">
        <f>'Auxiliary Energy Estimation'!$E$25-D545</f>
        <v>42.980000000000004</v>
      </c>
      <c r="G545" s="32">
        <f>'Auxiliary Energy Estimation'!$E$25-E545</f>
        <v>40.576000000000001</v>
      </c>
      <c r="H545" s="26">
        <f>IF(D545&lt;='Auxiliary Energy Estimation'!$E$25, 1, 0)</f>
        <v>1</v>
      </c>
      <c r="I545" s="26">
        <f>IF(E545&lt;='Auxiliary Energy Estimation'!$E$25, 1, 0)</f>
        <v>1</v>
      </c>
    </row>
    <row r="546" spans="2:9" ht="15" x14ac:dyDescent="0.3">
      <c r="B546" s="33">
        <v>541.5</v>
      </c>
      <c r="C546" s="34">
        <v>-10.6</v>
      </c>
      <c r="D546" s="32">
        <f t="shared" si="16"/>
        <v>12.920000000000002</v>
      </c>
      <c r="E546" s="37">
        <f t="shared" si="17"/>
        <v>15.504000000000001</v>
      </c>
      <c r="F546" s="32">
        <f>'Auxiliary Energy Estimation'!$E$25-D546</f>
        <v>42.08</v>
      </c>
      <c r="G546" s="32">
        <f>'Auxiliary Energy Estimation'!$E$25-E546</f>
        <v>39.495999999999995</v>
      </c>
      <c r="H546" s="26">
        <f>IF(D546&lt;='Auxiliary Energy Estimation'!$E$25, 1, 0)</f>
        <v>1</v>
      </c>
      <c r="I546" s="26">
        <f>IF(E546&lt;='Auxiliary Energy Estimation'!$E$25, 1, 0)</f>
        <v>1</v>
      </c>
    </row>
    <row r="547" spans="2:9" ht="15" x14ac:dyDescent="0.3">
      <c r="B547" s="33">
        <v>542.5</v>
      </c>
      <c r="C547" s="34">
        <v>-9.4</v>
      </c>
      <c r="D547" s="32">
        <f t="shared" si="16"/>
        <v>15.079999999999998</v>
      </c>
      <c r="E547" s="37">
        <f t="shared" si="17"/>
        <v>18.095999999999997</v>
      </c>
      <c r="F547" s="32">
        <f>'Auxiliary Energy Estimation'!$E$25-D547</f>
        <v>39.92</v>
      </c>
      <c r="G547" s="32">
        <f>'Auxiliary Energy Estimation'!$E$25-E547</f>
        <v>36.904000000000003</v>
      </c>
      <c r="H547" s="26">
        <f>IF(D547&lt;='Auxiliary Energy Estimation'!$E$25, 1, 0)</f>
        <v>1</v>
      </c>
      <c r="I547" s="26">
        <f>IF(E547&lt;='Auxiliary Energy Estimation'!$E$25, 1, 0)</f>
        <v>1</v>
      </c>
    </row>
    <row r="548" spans="2:9" ht="15" x14ac:dyDescent="0.3">
      <c r="B548" s="33">
        <v>543.5</v>
      </c>
      <c r="C548" s="34">
        <v>-8.9</v>
      </c>
      <c r="D548" s="32">
        <f t="shared" si="16"/>
        <v>15.98</v>
      </c>
      <c r="E548" s="37">
        <f t="shared" si="17"/>
        <v>19.175999999999998</v>
      </c>
      <c r="F548" s="32">
        <f>'Auxiliary Energy Estimation'!$E$25-D548</f>
        <v>39.019999999999996</v>
      </c>
      <c r="G548" s="32">
        <f>'Auxiliary Energy Estimation'!$E$25-E548</f>
        <v>35.823999999999998</v>
      </c>
      <c r="H548" s="26">
        <f>IF(D548&lt;='Auxiliary Energy Estimation'!$E$25, 1, 0)</f>
        <v>1</v>
      </c>
      <c r="I548" s="26">
        <f>IF(E548&lt;='Auxiliary Energy Estimation'!$E$25, 1, 0)</f>
        <v>1</v>
      </c>
    </row>
    <row r="549" spans="2:9" ht="15" x14ac:dyDescent="0.3">
      <c r="B549" s="33">
        <v>544.5</v>
      </c>
      <c r="C549" s="34">
        <v>-10</v>
      </c>
      <c r="D549" s="32">
        <f t="shared" si="16"/>
        <v>14</v>
      </c>
      <c r="E549" s="37">
        <f t="shared" si="17"/>
        <v>16.8</v>
      </c>
      <c r="F549" s="32">
        <f>'Auxiliary Energy Estimation'!$E$25-D549</f>
        <v>41</v>
      </c>
      <c r="G549" s="32">
        <f>'Auxiliary Energy Estimation'!$E$25-E549</f>
        <v>38.200000000000003</v>
      </c>
      <c r="H549" s="26">
        <f>IF(D549&lt;='Auxiliary Energy Estimation'!$E$25, 1, 0)</f>
        <v>1</v>
      </c>
      <c r="I549" s="26">
        <f>IF(E549&lt;='Auxiliary Energy Estimation'!$E$25, 1, 0)</f>
        <v>1</v>
      </c>
    </row>
    <row r="550" spans="2:9" ht="15" x14ac:dyDescent="0.3">
      <c r="B550" s="33">
        <v>545.5</v>
      </c>
      <c r="C550" s="34">
        <v>-10</v>
      </c>
      <c r="D550" s="32">
        <f t="shared" si="16"/>
        <v>14</v>
      </c>
      <c r="E550" s="37">
        <f t="shared" si="17"/>
        <v>16.8</v>
      </c>
      <c r="F550" s="32">
        <f>'Auxiliary Energy Estimation'!$E$25-D550</f>
        <v>41</v>
      </c>
      <c r="G550" s="32">
        <f>'Auxiliary Energy Estimation'!$E$25-E550</f>
        <v>38.200000000000003</v>
      </c>
      <c r="H550" s="26">
        <f>IF(D550&lt;='Auxiliary Energy Estimation'!$E$25, 1, 0)</f>
        <v>1</v>
      </c>
      <c r="I550" s="26">
        <f>IF(E550&lt;='Auxiliary Energy Estimation'!$E$25, 1, 0)</f>
        <v>1</v>
      </c>
    </row>
    <row r="551" spans="2:9" ht="15" x14ac:dyDescent="0.3">
      <c r="B551" s="33">
        <v>546.5</v>
      </c>
      <c r="C551" s="34">
        <v>-10.6</v>
      </c>
      <c r="D551" s="32">
        <f t="shared" si="16"/>
        <v>12.920000000000002</v>
      </c>
      <c r="E551" s="37">
        <f t="shared" si="17"/>
        <v>15.504000000000001</v>
      </c>
      <c r="F551" s="32">
        <f>'Auxiliary Energy Estimation'!$E$25-D551</f>
        <v>42.08</v>
      </c>
      <c r="G551" s="32">
        <f>'Auxiliary Energy Estimation'!$E$25-E551</f>
        <v>39.495999999999995</v>
      </c>
      <c r="H551" s="26">
        <f>IF(D551&lt;='Auxiliary Energy Estimation'!$E$25, 1, 0)</f>
        <v>1</v>
      </c>
      <c r="I551" s="26">
        <f>IF(E551&lt;='Auxiliary Energy Estimation'!$E$25, 1, 0)</f>
        <v>1</v>
      </c>
    </row>
    <row r="552" spans="2:9" ht="15" x14ac:dyDescent="0.3">
      <c r="B552" s="33">
        <v>547.5</v>
      </c>
      <c r="C552" s="34">
        <v>-11.1</v>
      </c>
      <c r="D552" s="32">
        <f t="shared" si="16"/>
        <v>12.02</v>
      </c>
      <c r="E552" s="37">
        <f t="shared" si="17"/>
        <v>14.423999999999999</v>
      </c>
      <c r="F552" s="32">
        <f>'Auxiliary Energy Estimation'!$E$25-D552</f>
        <v>42.980000000000004</v>
      </c>
      <c r="G552" s="32">
        <f>'Auxiliary Energy Estimation'!$E$25-E552</f>
        <v>40.576000000000001</v>
      </c>
      <c r="H552" s="26">
        <f>IF(D552&lt;='Auxiliary Energy Estimation'!$E$25, 1, 0)</f>
        <v>1</v>
      </c>
      <c r="I552" s="26">
        <f>IF(E552&lt;='Auxiliary Energy Estimation'!$E$25, 1, 0)</f>
        <v>1</v>
      </c>
    </row>
    <row r="553" spans="2:9" ht="15" x14ac:dyDescent="0.3">
      <c r="B553" s="33">
        <v>548.5</v>
      </c>
      <c r="C553" s="34">
        <v>-11.1</v>
      </c>
      <c r="D553" s="32">
        <f t="shared" si="16"/>
        <v>12.02</v>
      </c>
      <c r="E553" s="37">
        <f t="shared" si="17"/>
        <v>14.423999999999999</v>
      </c>
      <c r="F553" s="32">
        <f>'Auxiliary Energy Estimation'!$E$25-D553</f>
        <v>42.980000000000004</v>
      </c>
      <c r="G553" s="32">
        <f>'Auxiliary Energy Estimation'!$E$25-E553</f>
        <v>40.576000000000001</v>
      </c>
      <c r="H553" s="26">
        <f>IF(D553&lt;='Auxiliary Energy Estimation'!$E$25, 1, 0)</f>
        <v>1</v>
      </c>
      <c r="I553" s="26">
        <f>IF(E553&lt;='Auxiliary Energy Estimation'!$E$25, 1, 0)</f>
        <v>1</v>
      </c>
    </row>
    <row r="554" spans="2:9" ht="15" x14ac:dyDescent="0.3">
      <c r="B554" s="33">
        <v>549.5</v>
      </c>
      <c r="C554" s="34">
        <v>-11.1</v>
      </c>
      <c r="D554" s="32">
        <f t="shared" si="16"/>
        <v>12.02</v>
      </c>
      <c r="E554" s="37">
        <f t="shared" si="17"/>
        <v>14.423999999999999</v>
      </c>
      <c r="F554" s="32">
        <f>'Auxiliary Energy Estimation'!$E$25-D554</f>
        <v>42.980000000000004</v>
      </c>
      <c r="G554" s="32">
        <f>'Auxiliary Energy Estimation'!$E$25-E554</f>
        <v>40.576000000000001</v>
      </c>
      <c r="H554" s="26">
        <f>IF(D554&lt;='Auxiliary Energy Estimation'!$E$25, 1, 0)</f>
        <v>1</v>
      </c>
      <c r="I554" s="26">
        <f>IF(E554&lt;='Auxiliary Energy Estimation'!$E$25, 1, 0)</f>
        <v>1</v>
      </c>
    </row>
    <row r="555" spans="2:9" ht="15" x14ac:dyDescent="0.3">
      <c r="B555" s="33">
        <v>550.5</v>
      </c>
      <c r="C555" s="34">
        <v>-11.7</v>
      </c>
      <c r="D555" s="32">
        <f t="shared" si="16"/>
        <v>10.940000000000001</v>
      </c>
      <c r="E555" s="37">
        <f t="shared" si="17"/>
        <v>13.128000000000002</v>
      </c>
      <c r="F555" s="32">
        <f>'Auxiliary Energy Estimation'!$E$25-D555</f>
        <v>44.06</v>
      </c>
      <c r="G555" s="32">
        <f>'Auxiliary Energy Estimation'!$E$25-E555</f>
        <v>41.872</v>
      </c>
      <c r="H555" s="26">
        <f>IF(D555&lt;='Auxiliary Energy Estimation'!$E$25, 1, 0)</f>
        <v>1</v>
      </c>
      <c r="I555" s="26">
        <f>IF(E555&lt;='Auxiliary Energy Estimation'!$E$25, 1, 0)</f>
        <v>1</v>
      </c>
    </row>
    <row r="556" spans="2:9" ht="15" x14ac:dyDescent="0.3">
      <c r="B556" s="33">
        <v>551.5</v>
      </c>
      <c r="C556" s="34">
        <v>-12.2</v>
      </c>
      <c r="D556" s="32">
        <f t="shared" si="16"/>
        <v>10.039999999999999</v>
      </c>
      <c r="E556" s="37">
        <f t="shared" si="17"/>
        <v>12.047999999999998</v>
      </c>
      <c r="F556" s="32">
        <f>'Auxiliary Energy Estimation'!$E$25-D556</f>
        <v>44.96</v>
      </c>
      <c r="G556" s="32">
        <f>'Auxiliary Energy Estimation'!$E$25-E556</f>
        <v>42.951999999999998</v>
      </c>
      <c r="H556" s="26">
        <f>IF(D556&lt;='Auxiliary Energy Estimation'!$E$25, 1, 0)</f>
        <v>1</v>
      </c>
      <c r="I556" s="26">
        <f>IF(E556&lt;='Auxiliary Energy Estimation'!$E$25, 1, 0)</f>
        <v>1</v>
      </c>
    </row>
    <row r="557" spans="2:9" ht="15" x14ac:dyDescent="0.3">
      <c r="B557" s="33">
        <v>552.5</v>
      </c>
      <c r="C557" s="34">
        <v>-12.2</v>
      </c>
      <c r="D557" s="32">
        <f t="shared" si="16"/>
        <v>10.039999999999999</v>
      </c>
      <c r="E557" s="37">
        <f t="shared" si="17"/>
        <v>12.047999999999998</v>
      </c>
      <c r="F557" s="32">
        <f>'Auxiliary Energy Estimation'!$E$25-D557</f>
        <v>44.96</v>
      </c>
      <c r="G557" s="32">
        <f>'Auxiliary Energy Estimation'!$E$25-E557</f>
        <v>42.951999999999998</v>
      </c>
      <c r="H557" s="26">
        <f>IF(D557&lt;='Auxiliary Energy Estimation'!$E$25, 1, 0)</f>
        <v>1</v>
      </c>
      <c r="I557" s="26">
        <f>IF(E557&lt;='Auxiliary Energy Estimation'!$E$25, 1, 0)</f>
        <v>1</v>
      </c>
    </row>
    <row r="558" spans="2:9" ht="15" x14ac:dyDescent="0.3">
      <c r="B558" s="33">
        <v>553.5</v>
      </c>
      <c r="C558" s="34">
        <v>-12.2</v>
      </c>
      <c r="D558" s="32">
        <f t="shared" si="16"/>
        <v>10.039999999999999</v>
      </c>
      <c r="E558" s="37">
        <f t="shared" si="17"/>
        <v>12.047999999999998</v>
      </c>
      <c r="F558" s="32">
        <f>'Auxiliary Energy Estimation'!$E$25-D558</f>
        <v>44.96</v>
      </c>
      <c r="G558" s="32">
        <f>'Auxiliary Energy Estimation'!$E$25-E558</f>
        <v>42.951999999999998</v>
      </c>
      <c r="H558" s="26">
        <f>IF(D558&lt;='Auxiliary Energy Estimation'!$E$25, 1, 0)</f>
        <v>1</v>
      </c>
      <c r="I558" s="26">
        <f>IF(E558&lt;='Auxiliary Energy Estimation'!$E$25, 1, 0)</f>
        <v>1</v>
      </c>
    </row>
    <row r="559" spans="2:9" ht="15" x14ac:dyDescent="0.3">
      <c r="B559" s="33">
        <v>554.5</v>
      </c>
      <c r="C559" s="34">
        <v>-12.2</v>
      </c>
      <c r="D559" s="32">
        <f t="shared" si="16"/>
        <v>10.039999999999999</v>
      </c>
      <c r="E559" s="37">
        <f t="shared" si="17"/>
        <v>12.047999999999998</v>
      </c>
      <c r="F559" s="32">
        <f>'Auxiliary Energy Estimation'!$E$25-D559</f>
        <v>44.96</v>
      </c>
      <c r="G559" s="32">
        <f>'Auxiliary Energy Estimation'!$E$25-E559</f>
        <v>42.951999999999998</v>
      </c>
      <c r="H559" s="26">
        <f>IF(D559&lt;='Auxiliary Energy Estimation'!$E$25, 1, 0)</f>
        <v>1</v>
      </c>
      <c r="I559" s="26">
        <f>IF(E559&lt;='Auxiliary Energy Estimation'!$E$25, 1, 0)</f>
        <v>1</v>
      </c>
    </row>
    <row r="560" spans="2:9" ht="15" x14ac:dyDescent="0.3">
      <c r="B560" s="33">
        <v>555.5</v>
      </c>
      <c r="C560" s="34">
        <v>-12.2</v>
      </c>
      <c r="D560" s="32">
        <f t="shared" si="16"/>
        <v>10.039999999999999</v>
      </c>
      <c r="E560" s="37">
        <f t="shared" si="17"/>
        <v>12.047999999999998</v>
      </c>
      <c r="F560" s="32">
        <f>'Auxiliary Energy Estimation'!$E$25-D560</f>
        <v>44.96</v>
      </c>
      <c r="G560" s="32">
        <f>'Auxiliary Energy Estimation'!$E$25-E560</f>
        <v>42.951999999999998</v>
      </c>
      <c r="H560" s="26">
        <f>IF(D560&lt;='Auxiliary Energy Estimation'!$E$25, 1, 0)</f>
        <v>1</v>
      </c>
      <c r="I560" s="26">
        <f>IF(E560&lt;='Auxiliary Energy Estimation'!$E$25, 1, 0)</f>
        <v>1</v>
      </c>
    </row>
    <row r="561" spans="2:9" ht="15" x14ac:dyDescent="0.3">
      <c r="B561" s="33">
        <v>556.5</v>
      </c>
      <c r="C561" s="34">
        <v>-12.2</v>
      </c>
      <c r="D561" s="32">
        <f t="shared" si="16"/>
        <v>10.039999999999999</v>
      </c>
      <c r="E561" s="37">
        <f t="shared" si="17"/>
        <v>12.047999999999998</v>
      </c>
      <c r="F561" s="32">
        <f>'Auxiliary Energy Estimation'!$E$25-D561</f>
        <v>44.96</v>
      </c>
      <c r="G561" s="32">
        <f>'Auxiliary Energy Estimation'!$E$25-E561</f>
        <v>42.951999999999998</v>
      </c>
      <c r="H561" s="26">
        <f>IF(D561&lt;='Auxiliary Energy Estimation'!$E$25, 1, 0)</f>
        <v>1</v>
      </c>
      <c r="I561" s="26">
        <f>IF(E561&lt;='Auxiliary Energy Estimation'!$E$25, 1, 0)</f>
        <v>1</v>
      </c>
    </row>
    <row r="562" spans="2:9" ht="15" x14ac:dyDescent="0.3">
      <c r="B562" s="33">
        <v>557.5</v>
      </c>
      <c r="C562" s="34">
        <v>-11.7</v>
      </c>
      <c r="D562" s="32">
        <f t="shared" si="16"/>
        <v>10.940000000000001</v>
      </c>
      <c r="E562" s="37">
        <f t="shared" si="17"/>
        <v>13.128000000000002</v>
      </c>
      <c r="F562" s="32">
        <f>'Auxiliary Energy Estimation'!$E$25-D562</f>
        <v>44.06</v>
      </c>
      <c r="G562" s="32">
        <f>'Auxiliary Energy Estimation'!$E$25-E562</f>
        <v>41.872</v>
      </c>
      <c r="H562" s="26">
        <f>IF(D562&lt;='Auxiliary Energy Estimation'!$E$25, 1, 0)</f>
        <v>1</v>
      </c>
      <c r="I562" s="26">
        <f>IF(E562&lt;='Auxiliary Energy Estimation'!$E$25, 1, 0)</f>
        <v>1</v>
      </c>
    </row>
    <row r="563" spans="2:9" ht="15" x14ac:dyDescent="0.3">
      <c r="B563" s="33">
        <v>558.5</v>
      </c>
      <c r="C563" s="34">
        <v>-11.7</v>
      </c>
      <c r="D563" s="32">
        <f t="shared" si="16"/>
        <v>10.940000000000001</v>
      </c>
      <c r="E563" s="37">
        <f t="shared" si="17"/>
        <v>13.128000000000002</v>
      </c>
      <c r="F563" s="32">
        <f>'Auxiliary Energy Estimation'!$E$25-D563</f>
        <v>44.06</v>
      </c>
      <c r="G563" s="32">
        <f>'Auxiliary Energy Estimation'!$E$25-E563</f>
        <v>41.872</v>
      </c>
      <c r="H563" s="26">
        <f>IF(D563&lt;='Auxiliary Energy Estimation'!$E$25, 1, 0)</f>
        <v>1</v>
      </c>
      <c r="I563" s="26">
        <f>IF(E563&lt;='Auxiliary Energy Estimation'!$E$25, 1, 0)</f>
        <v>1</v>
      </c>
    </row>
    <row r="564" spans="2:9" ht="15" x14ac:dyDescent="0.3">
      <c r="B564" s="33">
        <v>559.5</v>
      </c>
      <c r="C564" s="34">
        <v>-11.7</v>
      </c>
      <c r="D564" s="32">
        <f t="shared" si="16"/>
        <v>10.940000000000001</v>
      </c>
      <c r="E564" s="37">
        <f t="shared" si="17"/>
        <v>13.128000000000002</v>
      </c>
      <c r="F564" s="32">
        <f>'Auxiliary Energy Estimation'!$E$25-D564</f>
        <v>44.06</v>
      </c>
      <c r="G564" s="32">
        <f>'Auxiliary Energy Estimation'!$E$25-E564</f>
        <v>41.872</v>
      </c>
      <c r="H564" s="26">
        <f>IF(D564&lt;='Auxiliary Energy Estimation'!$E$25, 1, 0)</f>
        <v>1</v>
      </c>
      <c r="I564" s="26">
        <f>IF(E564&lt;='Auxiliary Energy Estimation'!$E$25, 1, 0)</f>
        <v>1</v>
      </c>
    </row>
    <row r="565" spans="2:9" ht="15" x14ac:dyDescent="0.3">
      <c r="B565" s="33">
        <v>560.5</v>
      </c>
      <c r="C565" s="34">
        <v>-11.1</v>
      </c>
      <c r="D565" s="32">
        <f t="shared" si="16"/>
        <v>12.02</v>
      </c>
      <c r="E565" s="37">
        <f t="shared" si="17"/>
        <v>14.423999999999999</v>
      </c>
      <c r="F565" s="32">
        <f>'Auxiliary Energy Estimation'!$E$25-D565</f>
        <v>42.980000000000004</v>
      </c>
      <c r="G565" s="32">
        <f>'Auxiliary Energy Estimation'!$E$25-E565</f>
        <v>40.576000000000001</v>
      </c>
      <c r="H565" s="26">
        <f>IF(D565&lt;='Auxiliary Energy Estimation'!$E$25, 1, 0)</f>
        <v>1</v>
      </c>
      <c r="I565" s="26">
        <f>IF(E565&lt;='Auxiliary Energy Estimation'!$E$25, 1, 0)</f>
        <v>1</v>
      </c>
    </row>
    <row r="566" spans="2:9" ht="15" x14ac:dyDescent="0.3">
      <c r="B566" s="33">
        <v>561.5</v>
      </c>
      <c r="C566" s="34">
        <v>-10.6</v>
      </c>
      <c r="D566" s="32">
        <f t="shared" si="16"/>
        <v>12.920000000000002</v>
      </c>
      <c r="E566" s="37">
        <f t="shared" si="17"/>
        <v>15.504000000000001</v>
      </c>
      <c r="F566" s="32">
        <f>'Auxiliary Energy Estimation'!$E$25-D566</f>
        <v>42.08</v>
      </c>
      <c r="G566" s="32">
        <f>'Auxiliary Energy Estimation'!$E$25-E566</f>
        <v>39.495999999999995</v>
      </c>
      <c r="H566" s="26">
        <f>IF(D566&lt;='Auxiliary Energy Estimation'!$E$25, 1, 0)</f>
        <v>1</v>
      </c>
      <c r="I566" s="26">
        <f>IF(E566&lt;='Auxiliary Energy Estimation'!$E$25, 1, 0)</f>
        <v>1</v>
      </c>
    </row>
    <row r="567" spans="2:9" ht="15" x14ac:dyDescent="0.3">
      <c r="B567" s="33">
        <v>562.5</v>
      </c>
      <c r="C567" s="34">
        <v>-10.6</v>
      </c>
      <c r="D567" s="32">
        <f t="shared" si="16"/>
        <v>12.920000000000002</v>
      </c>
      <c r="E567" s="37">
        <f t="shared" si="17"/>
        <v>15.504000000000001</v>
      </c>
      <c r="F567" s="32">
        <f>'Auxiliary Energy Estimation'!$E$25-D567</f>
        <v>42.08</v>
      </c>
      <c r="G567" s="32">
        <f>'Auxiliary Energy Estimation'!$E$25-E567</f>
        <v>39.495999999999995</v>
      </c>
      <c r="H567" s="26">
        <f>IF(D567&lt;='Auxiliary Energy Estimation'!$E$25, 1, 0)</f>
        <v>1</v>
      </c>
      <c r="I567" s="26">
        <f>IF(E567&lt;='Auxiliary Energy Estimation'!$E$25, 1, 0)</f>
        <v>1</v>
      </c>
    </row>
    <row r="568" spans="2:9" ht="15" x14ac:dyDescent="0.3">
      <c r="B568" s="33">
        <v>563.5</v>
      </c>
      <c r="C568" s="34">
        <v>-10</v>
      </c>
      <c r="D568" s="32">
        <f t="shared" si="16"/>
        <v>14</v>
      </c>
      <c r="E568" s="37">
        <f t="shared" si="17"/>
        <v>16.8</v>
      </c>
      <c r="F568" s="32">
        <f>'Auxiliary Energy Estimation'!$E$25-D568</f>
        <v>41</v>
      </c>
      <c r="G568" s="32">
        <f>'Auxiliary Energy Estimation'!$E$25-E568</f>
        <v>38.200000000000003</v>
      </c>
      <c r="H568" s="26">
        <f>IF(D568&lt;='Auxiliary Energy Estimation'!$E$25, 1, 0)</f>
        <v>1</v>
      </c>
      <c r="I568" s="26">
        <f>IF(E568&lt;='Auxiliary Energy Estimation'!$E$25, 1, 0)</f>
        <v>1</v>
      </c>
    </row>
    <row r="569" spans="2:9" ht="15" x14ac:dyDescent="0.3">
      <c r="B569" s="33">
        <v>564.5</v>
      </c>
      <c r="C569" s="34">
        <v>-9.4</v>
      </c>
      <c r="D569" s="32">
        <f t="shared" si="16"/>
        <v>15.079999999999998</v>
      </c>
      <c r="E569" s="37">
        <f t="shared" si="17"/>
        <v>18.095999999999997</v>
      </c>
      <c r="F569" s="32">
        <f>'Auxiliary Energy Estimation'!$E$25-D569</f>
        <v>39.92</v>
      </c>
      <c r="G569" s="32">
        <f>'Auxiliary Energy Estimation'!$E$25-E569</f>
        <v>36.904000000000003</v>
      </c>
      <c r="H569" s="26">
        <f>IF(D569&lt;='Auxiliary Energy Estimation'!$E$25, 1, 0)</f>
        <v>1</v>
      </c>
      <c r="I569" s="26">
        <f>IF(E569&lt;='Auxiliary Energy Estimation'!$E$25, 1, 0)</f>
        <v>1</v>
      </c>
    </row>
    <row r="570" spans="2:9" ht="15" x14ac:dyDescent="0.3">
      <c r="B570" s="33">
        <v>565.5</v>
      </c>
      <c r="C570" s="34">
        <v>-8.9</v>
      </c>
      <c r="D570" s="32">
        <f t="shared" si="16"/>
        <v>15.98</v>
      </c>
      <c r="E570" s="37">
        <f t="shared" si="17"/>
        <v>19.175999999999998</v>
      </c>
      <c r="F570" s="32">
        <f>'Auxiliary Energy Estimation'!$E$25-D570</f>
        <v>39.019999999999996</v>
      </c>
      <c r="G570" s="32">
        <f>'Auxiliary Energy Estimation'!$E$25-E570</f>
        <v>35.823999999999998</v>
      </c>
      <c r="H570" s="26">
        <f>IF(D570&lt;='Auxiliary Energy Estimation'!$E$25, 1, 0)</f>
        <v>1</v>
      </c>
      <c r="I570" s="26">
        <f>IF(E570&lt;='Auxiliary Energy Estimation'!$E$25, 1, 0)</f>
        <v>1</v>
      </c>
    </row>
    <row r="571" spans="2:9" ht="15" x14ac:dyDescent="0.3">
      <c r="B571" s="33">
        <v>566.5</v>
      </c>
      <c r="C571" s="34">
        <v>-8.9</v>
      </c>
      <c r="D571" s="32">
        <f t="shared" si="16"/>
        <v>15.98</v>
      </c>
      <c r="E571" s="37">
        <f t="shared" si="17"/>
        <v>19.175999999999998</v>
      </c>
      <c r="F571" s="32">
        <f>'Auxiliary Energy Estimation'!$E$25-D571</f>
        <v>39.019999999999996</v>
      </c>
      <c r="G571" s="32">
        <f>'Auxiliary Energy Estimation'!$E$25-E571</f>
        <v>35.823999999999998</v>
      </c>
      <c r="H571" s="26">
        <f>IF(D571&lt;='Auxiliary Energy Estimation'!$E$25, 1, 0)</f>
        <v>1</v>
      </c>
      <c r="I571" s="26">
        <f>IF(E571&lt;='Auxiliary Energy Estimation'!$E$25, 1, 0)</f>
        <v>1</v>
      </c>
    </row>
    <row r="572" spans="2:9" ht="15" x14ac:dyDescent="0.3">
      <c r="B572" s="33">
        <v>567.5</v>
      </c>
      <c r="C572" s="34">
        <v>-8.3000000000000007</v>
      </c>
      <c r="D572" s="32">
        <f t="shared" si="16"/>
        <v>17.059999999999999</v>
      </c>
      <c r="E572" s="37">
        <f t="shared" si="17"/>
        <v>20.471999999999998</v>
      </c>
      <c r="F572" s="32">
        <f>'Auxiliary Energy Estimation'!$E$25-D572</f>
        <v>37.94</v>
      </c>
      <c r="G572" s="32">
        <f>'Auxiliary Energy Estimation'!$E$25-E572</f>
        <v>34.528000000000006</v>
      </c>
      <c r="H572" s="26">
        <f>IF(D572&lt;='Auxiliary Energy Estimation'!$E$25, 1, 0)</f>
        <v>1</v>
      </c>
      <c r="I572" s="26">
        <f>IF(E572&lt;='Auxiliary Energy Estimation'!$E$25, 1, 0)</f>
        <v>1</v>
      </c>
    </row>
    <row r="573" spans="2:9" ht="15" x14ac:dyDescent="0.3">
      <c r="B573" s="33">
        <v>568.5</v>
      </c>
      <c r="C573" s="34">
        <v>-8.3000000000000007</v>
      </c>
      <c r="D573" s="32">
        <f t="shared" si="16"/>
        <v>17.059999999999999</v>
      </c>
      <c r="E573" s="37">
        <f t="shared" si="17"/>
        <v>20.471999999999998</v>
      </c>
      <c r="F573" s="32">
        <f>'Auxiliary Energy Estimation'!$E$25-D573</f>
        <v>37.94</v>
      </c>
      <c r="G573" s="32">
        <f>'Auxiliary Energy Estimation'!$E$25-E573</f>
        <v>34.528000000000006</v>
      </c>
      <c r="H573" s="26">
        <f>IF(D573&lt;='Auxiliary Energy Estimation'!$E$25, 1, 0)</f>
        <v>1</v>
      </c>
      <c r="I573" s="26">
        <f>IF(E573&lt;='Auxiliary Energy Estimation'!$E$25, 1, 0)</f>
        <v>1</v>
      </c>
    </row>
    <row r="574" spans="2:9" ht="15" x14ac:dyDescent="0.3">
      <c r="B574" s="33">
        <v>569.5</v>
      </c>
      <c r="C574" s="34">
        <v>-7.8</v>
      </c>
      <c r="D574" s="32">
        <f t="shared" si="16"/>
        <v>17.96</v>
      </c>
      <c r="E574" s="37">
        <f t="shared" si="17"/>
        <v>21.552</v>
      </c>
      <c r="F574" s="32">
        <f>'Auxiliary Energy Estimation'!$E$25-D574</f>
        <v>37.04</v>
      </c>
      <c r="G574" s="32">
        <f>'Auxiliary Energy Estimation'!$E$25-E574</f>
        <v>33.448</v>
      </c>
      <c r="H574" s="26">
        <f>IF(D574&lt;='Auxiliary Energy Estimation'!$E$25, 1, 0)</f>
        <v>1</v>
      </c>
      <c r="I574" s="26">
        <f>IF(E574&lt;='Auxiliary Energy Estimation'!$E$25, 1, 0)</f>
        <v>1</v>
      </c>
    </row>
    <row r="575" spans="2:9" ht="15" x14ac:dyDescent="0.3">
      <c r="B575" s="33">
        <v>570.5</v>
      </c>
      <c r="C575" s="34">
        <v>-7.8</v>
      </c>
      <c r="D575" s="32">
        <f t="shared" si="16"/>
        <v>17.96</v>
      </c>
      <c r="E575" s="37">
        <f t="shared" si="17"/>
        <v>21.552</v>
      </c>
      <c r="F575" s="32">
        <f>'Auxiliary Energy Estimation'!$E$25-D575</f>
        <v>37.04</v>
      </c>
      <c r="G575" s="32">
        <f>'Auxiliary Energy Estimation'!$E$25-E575</f>
        <v>33.448</v>
      </c>
      <c r="H575" s="26">
        <f>IF(D575&lt;='Auxiliary Energy Estimation'!$E$25, 1, 0)</f>
        <v>1</v>
      </c>
      <c r="I575" s="26">
        <f>IF(E575&lt;='Auxiliary Energy Estimation'!$E$25, 1, 0)</f>
        <v>1</v>
      </c>
    </row>
    <row r="576" spans="2:9" ht="15" x14ac:dyDescent="0.3">
      <c r="B576" s="33">
        <v>571.5</v>
      </c>
      <c r="C576" s="34">
        <v>-7.8</v>
      </c>
      <c r="D576" s="32">
        <f t="shared" si="16"/>
        <v>17.96</v>
      </c>
      <c r="E576" s="37">
        <f t="shared" si="17"/>
        <v>21.552</v>
      </c>
      <c r="F576" s="32">
        <f>'Auxiliary Energy Estimation'!$E$25-D576</f>
        <v>37.04</v>
      </c>
      <c r="G576" s="32">
        <f>'Auxiliary Energy Estimation'!$E$25-E576</f>
        <v>33.448</v>
      </c>
      <c r="H576" s="26">
        <f>IF(D576&lt;='Auxiliary Energy Estimation'!$E$25, 1, 0)</f>
        <v>1</v>
      </c>
      <c r="I576" s="26">
        <f>IF(E576&lt;='Auxiliary Energy Estimation'!$E$25, 1, 0)</f>
        <v>1</v>
      </c>
    </row>
    <row r="577" spans="2:9" ht="15" x14ac:dyDescent="0.3">
      <c r="B577" s="33">
        <v>572.5</v>
      </c>
      <c r="C577" s="34">
        <v>-7.8</v>
      </c>
      <c r="D577" s="32">
        <f t="shared" si="16"/>
        <v>17.96</v>
      </c>
      <c r="E577" s="37">
        <f t="shared" si="17"/>
        <v>21.552</v>
      </c>
      <c r="F577" s="32">
        <f>'Auxiliary Energy Estimation'!$E$25-D577</f>
        <v>37.04</v>
      </c>
      <c r="G577" s="32">
        <f>'Auxiliary Energy Estimation'!$E$25-E577</f>
        <v>33.448</v>
      </c>
      <c r="H577" s="26">
        <f>IF(D577&lt;='Auxiliary Energy Estimation'!$E$25, 1, 0)</f>
        <v>1</v>
      </c>
      <c r="I577" s="26">
        <f>IF(E577&lt;='Auxiliary Energy Estimation'!$E$25, 1, 0)</f>
        <v>1</v>
      </c>
    </row>
    <row r="578" spans="2:9" ht="15" x14ac:dyDescent="0.3">
      <c r="B578" s="33">
        <v>573.5</v>
      </c>
      <c r="C578" s="34">
        <v>-8.3000000000000007</v>
      </c>
      <c r="D578" s="32">
        <f t="shared" si="16"/>
        <v>17.059999999999999</v>
      </c>
      <c r="E578" s="37">
        <f t="shared" si="17"/>
        <v>20.471999999999998</v>
      </c>
      <c r="F578" s="32">
        <f>'Auxiliary Energy Estimation'!$E$25-D578</f>
        <v>37.94</v>
      </c>
      <c r="G578" s="32">
        <f>'Auxiliary Energy Estimation'!$E$25-E578</f>
        <v>34.528000000000006</v>
      </c>
      <c r="H578" s="26">
        <f>IF(D578&lt;='Auxiliary Energy Estimation'!$E$25, 1, 0)</f>
        <v>1</v>
      </c>
      <c r="I578" s="26">
        <f>IF(E578&lt;='Auxiliary Energy Estimation'!$E$25, 1, 0)</f>
        <v>1</v>
      </c>
    </row>
    <row r="579" spans="2:9" ht="15" x14ac:dyDescent="0.3">
      <c r="B579" s="33">
        <v>574.5</v>
      </c>
      <c r="C579" s="34">
        <v>-8.3000000000000007</v>
      </c>
      <c r="D579" s="32">
        <f t="shared" si="16"/>
        <v>17.059999999999999</v>
      </c>
      <c r="E579" s="37">
        <f t="shared" si="17"/>
        <v>20.471999999999998</v>
      </c>
      <c r="F579" s="32">
        <f>'Auxiliary Energy Estimation'!$E$25-D579</f>
        <v>37.94</v>
      </c>
      <c r="G579" s="32">
        <f>'Auxiliary Energy Estimation'!$E$25-E579</f>
        <v>34.528000000000006</v>
      </c>
      <c r="H579" s="26">
        <f>IF(D579&lt;='Auxiliary Energy Estimation'!$E$25, 1, 0)</f>
        <v>1</v>
      </c>
      <c r="I579" s="26">
        <f>IF(E579&lt;='Auxiliary Energy Estimation'!$E$25, 1, 0)</f>
        <v>1</v>
      </c>
    </row>
    <row r="580" spans="2:9" ht="15" x14ac:dyDescent="0.3">
      <c r="B580" s="33">
        <v>575.5</v>
      </c>
      <c r="C580" s="34">
        <v>-8.3000000000000007</v>
      </c>
      <c r="D580" s="32">
        <f t="shared" si="16"/>
        <v>17.059999999999999</v>
      </c>
      <c r="E580" s="37">
        <f t="shared" si="17"/>
        <v>20.471999999999998</v>
      </c>
      <c r="F580" s="32">
        <f>'Auxiliary Energy Estimation'!$E$25-D580</f>
        <v>37.94</v>
      </c>
      <c r="G580" s="32">
        <f>'Auxiliary Energy Estimation'!$E$25-E580</f>
        <v>34.528000000000006</v>
      </c>
      <c r="H580" s="26">
        <f>IF(D580&lt;='Auxiliary Energy Estimation'!$E$25, 1, 0)</f>
        <v>1</v>
      </c>
      <c r="I580" s="26">
        <f>IF(E580&lt;='Auxiliary Energy Estimation'!$E$25, 1, 0)</f>
        <v>1</v>
      </c>
    </row>
    <row r="581" spans="2:9" ht="15" x14ac:dyDescent="0.3">
      <c r="B581" s="33">
        <v>576.5</v>
      </c>
      <c r="C581" s="34">
        <v>-8.3000000000000007</v>
      </c>
      <c r="D581" s="32">
        <f t="shared" ref="D581:D644" si="18">CONVERT(C581,"C","F")</f>
        <v>17.059999999999999</v>
      </c>
      <c r="E581" s="37">
        <f t="shared" ref="E581:E644" si="19">D581*1.2</f>
        <v>20.471999999999998</v>
      </c>
      <c r="F581" s="32">
        <f>'Auxiliary Energy Estimation'!$E$25-D581</f>
        <v>37.94</v>
      </c>
      <c r="G581" s="32">
        <f>'Auxiliary Energy Estimation'!$E$25-E581</f>
        <v>34.528000000000006</v>
      </c>
      <c r="H581" s="26">
        <f>IF(D581&lt;='Auxiliary Energy Estimation'!$E$25, 1, 0)</f>
        <v>1</v>
      </c>
      <c r="I581" s="26">
        <f>IF(E581&lt;='Auxiliary Energy Estimation'!$E$25, 1, 0)</f>
        <v>1</v>
      </c>
    </row>
    <row r="582" spans="2:9" ht="15" x14ac:dyDescent="0.3">
      <c r="B582" s="33">
        <v>577.5</v>
      </c>
      <c r="C582" s="34">
        <v>-8.3000000000000007</v>
      </c>
      <c r="D582" s="32">
        <f t="shared" si="18"/>
        <v>17.059999999999999</v>
      </c>
      <c r="E582" s="37">
        <f t="shared" si="19"/>
        <v>20.471999999999998</v>
      </c>
      <c r="F582" s="32">
        <f>'Auxiliary Energy Estimation'!$E$25-D582</f>
        <v>37.94</v>
      </c>
      <c r="G582" s="32">
        <f>'Auxiliary Energy Estimation'!$E$25-E582</f>
        <v>34.528000000000006</v>
      </c>
      <c r="H582" s="26">
        <f>IF(D582&lt;='Auxiliary Energy Estimation'!$E$25, 1, 0)</f>
        <v>1</v>
      </c>
      <c r="I582" s="26">
        <f>IF(E582&lt;='Auxiliary Energy Estimation'!$E$25, 1, 0)</f>
        <v>1</v>
      </c>
    </row>
    <row r="583" spans="2:9" ht="15" x14ac:dyDescent="0.3">
      <c r="B583" s="33">
        <v>578.5</v>
      </c>
      <c r="C583" s="34">
        <v>-8.3000000000000007</v>
      </c>
      <c r="D583" s="32">
        <f t="shared" si="18"/>
        <v>17.059999999999999</v>
      </c>
      <c r="E583" s="37">
        <f t="shared" si="19"/>
        <v>20.471999999999998</v>
      </c>
      <c r="F583" s="32">
        <f>'Auxiliary Energy Estimation'!$E$25-D583</f>
        <v>37.94</v>
      </c>
      <c r="G583" s="32">
        <f>'Auxiliary Energy Estimation'!$E$25-E583</f>
        <v>34.528000000000006</v>
      </c>
      <c r="H583" s="26">
        <f>IF(D583&lt;='Auxiliary Energy Estimation'!$E$25, 1, 0)</f>
        <v>1</v>
      </c>
      <c r="I583" s="26">
        <f>IF(E583&lt;='Auxiliary Energy Estimation'!$E$25, 1, 0)</f>
        <v>1</v>
      </c>
    </row>
    <row r="584" spans="2:9" ht="15" x14ac:dyDescent="0.3">
      <c r="B584" s="33">
        <v>579.5</v>
      </c>
      <c r="C584" s="34">
        <v>-7.8</v>
      </c>
      <c r="D584" s="32">
        <f t="shared" si="18"/>
        <v>17.96</v>
      </c>
      <c r="E584" s="37">
        <f t="shared" si="19"/>
        <v>21.552</v>
      </c>
      <c r="F584" s="32">
        <f>'Auxiliary Energy Estimation'!$E$25-D584</f>
        <v>37.04</v>
      </c>
      <c r="G584" s="32">
        <f>'Auxiliary Energy Estimation'!$E$25-E584</f>
        <v>33.448</v>
      </c>
      <c r="H584" s="26">
        <f>IF(D584&lt;='Auxiliary Energy Estimation'!$E$25, 1, 0)</f>
        <v>1</v>
      </c>
      <c r="I584" s="26">
        <f>IF(E584&lt;='Auxiliary Energy Estimation'!$E$25, 1, 0)</f>
        <v>1</v>
      </c>
    </row>
    <row r="585" spans="2:9" ht="15" x14ac:dyDescent="0.3">
      <c r="B585" s="33">
        <v>580.5</v>
      </c>
      <c r="C585" s="34">
        <v>-7.8</v>
      </c>
      <c r="D585" s="32">
        <f t="shared" si="18"/>
        <v>17.96</v>
      </c>
      <c r="E585" s="37">
        <f t="shared" si="19"/>
        <v>21.552</v>
      </c>
      <c r="F585" s="32">
        <f>'Auxiliary Energy Estimation'!$E$25-D585</f>
        <v>37.04</v>
      </c>
      <c r="G585" s="32">
        <f>'Auxiliary Energy Estimation'!$E$25-E585</f>
        <v>33.448</v>
      </c>
      <c r="H585" s="26">
        <f>IF(D585&lt;='Auxiliary Energy Estimation'!$E$25, 1, 0)</f>
        <v>1</v>
      </c>
      <c r="I585" s="26">
        <f>IF(E585&lt;='Auxiliary Energy Estimation'!$E$25, 1, 0)</f>
        <v>1</v>
      </c>
    </row>
    <row r="586" spans="2:9" ht="15" x14ac:dyDescent="0.3">
      <c r="B586" s="33">
        <v>581.5</v>
      </c>
      <c r="C586" s="34">
        <v>-8.3000000000000007</v>
      </c>
      <c r="D586" s="32">
        <f t="shared" si="18"/>
        <v>17.059999999999999</v>
      </c>
      <c r="E586" s="37">
        <f t="shared" si="19"/>
        <v>20.471999999999998</v>
      </c>
      <c r="F586" s="32">
        <f>'Auxiliary Energy Estimation'!$E$25-D586</f>
        <v>37.94</v>
      </c>
      <c r="G586" s="32">
        <f>'Auxiliary Energy Estimation'!$E$25-E586</f>
        <v>34.528000000000006</v>
      </c>
      <c r="H586" s="26">
        <f>IF(D586&lt;='Auxiliary Energy Estimation'!$E$25, 1, 0)</f>
        <v>1</v>
      </c>
      <c r="I586" s="26">
        <f>IF(E586&lt;='Auxiliary Energy Estimation'!$E$25, 1, 0)</f>
        <v>1</v>
      </c>
    </row>
    <row r="587" spans="2:9" ht="15" x14ac:dyDescent="0.3">
      <c r="B587" s="33">
        <v>582.5</v>
      </c>
      <c r="C587" s="34">
        <v>-7.8</v>
      </c>
      <c r="D587" s="32">
        <f t="shared" si="18"/>
        <v>17.96</v>
      </c>
      <c r="E587" s="37">
        <f t="shared" si="19"/>
        <v>21.552</v>
      </c>
      <c r="F587" s="32">
        <f>'Auxiliary Energy Estimation'!$E$25-D587</f>
        <v>37.04</v>
      </c>
      <c r="G587" s="32">
        <f>'Auxiliary Energy Estimation'!$E$25-E587</f>
        <v>33.448</v>
      </c>
      <c r="H587" s="26">
        <f>IF(D587&lt;='Auxiliary Energy Estimation'!$E$25, 1, 0)</f>
        <v>1</v>
      </c>
      <c r="I587" s="26">
        <f>IF(E587&lt;='Auxiliary Energy Estimation'!$E$25, 1, 0)</f>
        <v>1</v>
      </c>
    </row>
    <row r="588" spans="2:9" ht="15" x14ac:dyDescent="0.3">
      <c r="B588" s="33">
        <v>583.5</v>
      </c>
      <c r="C588" s="34">
        <v>-6.7</v>
      </c>
      <c r="D588" s="32">
        <f t="shared" si="18"/>
        <v>19.939999999999998</v>
      </c>
      <c r="E588" s="37">
        <f t="shared" si="19"/>
        <v>23.927999999999997</v>
      </c>
      <c r="F588" s="32">
        <f>'Auxiliary Energy Estimation'!$E$25-D588</f>
        <v>35.06</v>
      </c>
      <c r="G588" s="32">
        <f>'Auxiliary Energy Estimation'!$E$25-E588</f>
        <v>31.072000000000003</v>
      </c>
      <c r="H588" s="26">
        <f>IF(D588&lt;='Auxiliary Energy Estimation'!$E$25, 1, 0)</f>
        <v>1</v>
      </c>
      <c r="I588" s="26">
        <f>IF(E588&lt;='Auxiliary Energy Estimation'!$E$25, 1, 0)</f>
        <v>1</v>
      </c>
    </row>
    <row r="589" spans="2:9" ht="15" x14ac:dyDescent="0.3">
      <c r="B589" s="33">
        <v>584.5</v>
      </c>
      <c r="C589" s="34">
        <v>-5.6</v>
      </c>
      <c r="D589" s="32">
        <f t="shared" si="18"/>
        <v>21.92</v>
      </c>
      <c r="E589" s="37">
        <f t="shared" si="19"/>
        <v>26.304000000000002</v>
      </c>
      <c r="F589" s="32">
        <f>'Auxiliary Energy Estimation'!$E$25-D589</f>
        <v>33.08</v>
      </c>
      <c r="G589" s="32">
        <f>'Auxiliary Energy Estimation'!$E$25-E589</f>
        <v>28.695999999999998</v>
      </c>
      <c r="H589" s="26">
        <f>IF(D589&lt;='Auxiliary Energy Estimation'!$E$25, 1, 0)</f>
        <v>1</v>
      </c>
      <c r="I589" s="26">
        <f>IF(E589&lt;='Auxiliary Energy Estimation'!$E$25, 1, 0)</f>
        <v>1</v>
      </c>
    </row>
    <row r="590" spans="2:9" ht="15" x14ac:dyDescent="0.3">
      <c r="B590" s="33">
        <v>585.5</v>
      </c>
      <c r="C590" s="34">
        <v>-4.4000000000000004</v>
      </c>
      <c r="D590" s="32">
        <f t="shared" si="18"/>
        <v>24.08</v>
      </c>
      <c r="E590" s="37">
        <f t="shared" si="19"/>
        <v>28.895999999999997</v>
      </c>
      <c r="F590" s="32">
        <f>'Auxiliary Energy Estimation'!$E$25-D590</f>
        <v>30.92</v>
      </c>
      <c r="G590" s="32">
        <f>'Auxiliary Energy Estimation'!$E$25-E590</f>
        <v>26.104000000000003</v>
      </c>
      <c r="H590" s="26">
        <f>IF(D590&lt;='Auxiliary Energy Estimation'!$E$25, 1, 0)</f>
        <v>1</v>
      </c>
      <c r="I590" s="26">
        <f>IF(E590&lt;='Auxiliary Energy Estimation'!$E$25, 1, 0)</f>
        <v>1</v>
      </c>
    </row>
    <row r="591" spans="2:9" ht="15" x14ac:dyDescent="0.3">
      <c r="B591" s="33">
        <v>586.5</v>
      </c>
      <c r="C591" s="34">
        <v>-3.9</v>
      </c>
      <c r="D591" s="32">
        <f t="shared" si="18"/>
        <v>24.98</v>
      </c>
      <c r="E591" s="37">
        <f t="shared" si="19"/>
        <v>29.975999999999999</v>
      </c>
      <c r="F591" s="32">
        <f>'Auxiliary Energy Estimation'!$E$25-D591</f>
        <v>30.02</v>
      </c>
      <c r="G591" s="32">
        <f>'Auxiliary Energy Estimation'!$E$25-E591</f>
        <v>25.024000000000001</v>
      </c>
      <c r="H591" s="26">
        <f>IF(D591&lt;='Auxiliary Energy Estimation'!$E$25, 1, 0)</f>
        <v>1</v>
      </c>
      <c r="I591" s="26">
        <f>IF(E591&lt;='Auxiliary Energy Estimation'!$E$25, 1, 0)</f>
        <v>1</v>
      </c>
    </row>
    <row r="592" spans="2:9" ht="15" x14ac:dyDescent="0.3">
      <c r="B592" s="33">
        <v>587.5</v>
      </c>
      <c r="C592" s="34">
        <v>-2.8</v>
      </c>
      <c r="D592" s="32">
        <f t="shared" si="18"/>
        <v>26.96</v>
      </c>
      <c r="E592" s="37">
        <f t="shared" si="19"/>
        <v>32.351999999999997</v>
      </c>
      <c r="F592" s="32">
        <f>'Auxiliary Energy Estimation'!$E$25-D592</f>
        <v>28.04</v>
      </c>
      <c r="G592" s="32">
        <f>'Auxiliary Energy Estimation'!$E$25-E592</f>
        <v>22.648000000000003</v>
      </c>
      <c r="H592" s="26">
        <f>IF(D592&lt;='Auxiliary Energy Estimation'!$E$25, 1, 0)</f>
        <v>1</v>
      </c>
      <c r="I592" s="26">
        <f>IF(E592&lt;='Auxiliary Energy Estimation'!$E$25, 1, 0)</f>
        <v>1</v>
      </c>
    </row>
    <row r="593" spans="2:9" ht="15" x14ac:dyDescent="0.3">
      <c r="B593" s="33">
        <v>588.5</v>
      </c>
      <c r="C593" s="34">
        <v>-1.7</v>
      </c>
      <c r="D593" s="32">
        <f t="shared" si="18"/>
        <v>28.94</v>
      </c>
      <c r="E593" s="37">
        <f t="shared" si="19"/>
        <v>34.728000000000002</v>
      </c>
      <c r="F593" s="32">
        <f>'Auxiliary Energy Estimation'!$E$25-D593</f>
        <v>26.06</v>
      </c>
      <c r="G593" s="32">
        <f>'Auxiliary Energy Estimation'!$E$25-E593</f>
        <v>20.271999999999998</v>
      </c>
      <c r="H593" s="26">
        <f>IF(D593&lt;='Auxiliary Energy Estimation'!$E$25, 1, 0)</f>
        <v>1</v>
      </c>
      <c r="I593" s="26">
        <f>IF(E593&lt;='Auxiliary Energy Estimation'!$E$25, 1, 0)</f>
        <v>1</v>
      </c>
    </row>
    <row r="594" spans="2:9" ht="15" x14ac:dyDescent="0.3">
      <c r="B594" s="33">
        <v>589.5</v>
      </c>
      <c r="C594" s="34">
        <v>-1.1000000000000001</v>
      </c>
      <c r="D594" s="32">
        <f t="shared" si="18"/>
        <v>30.02</v>
      </c>
      <c r="E594" s="37">
        <f t="shared" si="19"/>
        <v>36.024000000000001</v>
      </c>
      <c r="F594" s="32">
        <f>'Auxiliary Energy Estimation'!$E$25-D594</f>
        <v>24.98</v>
      </c>
      <c r="G594" s="32">
        <f>'Auxiliary Energy Estimation'!$E$25-E594</f>
        <v>18.975999999999999</v>
      </c>
      <c r="H594" s="26">
        <f>IF(D594&lt;='Auxiliary Energy Estimation'!$E$25, 1, 0)</f>
        <v>1</v>
      </c>
      <c r="I594" s="26">
        <f>IF(E594&lt;='Auxiliary Energy Estimation'!$E$25, 1, 0)</f>
        <v>1</v>
      </c>
    </row>
    <row r="595" spans="2:9" ht="15" x14ac:dyDescent="0.3">
      <c r="B595" s="33">
        <v>590.5</v>
      </c>
      <c r="C595" s="34">
        <v>-1.1000000000000001</v>
      </c>
      <c r="D595" s="32">
        <f t="shared" si="18"/>
        <v>30.02</v>
      </c>
      <c r="E595" s="37">
        <f t="shared" si="19"/>
        <v>36.024000000000001</v>
      </c>
      <c r="F595" s="32">
        <f>'Auxiliary Energy Estimation'!$E$25-D595</f>
        <v>24.98</v>
      </c>
      <c r="G595" s="32">
        <f>'Auxiliary Energy Estimation'!$E$25-E595</f>
        <v>18.975999999999999</v>
      </c>
      <c r="H595" s="26">
        <f>IF(D595&lt;='Auxiliary Energy Estimation'!$E$25, 1, 0)</f>
        <v>1</v>
      </c>
      <c r="I595" s="26">
        <f>IF(E595&lt;='Auxiliary Energy Estimation'!$E$25, 1, 0)</f>
        <v>1</v>
      </c>
    </row>
    <row r="596" spans="2:9" ht="15" x14ac:dyDescent="0.3">
      <c r="B596" s="33">
        <v>591.5</v>
      </c>
      <c r="C596" s="34">
        <v>-0.6</v>
      </c>
      <c r="D596" s="32">
        <f t="shared" si="18"/>
        <v>30.92</v>
      </c>
      <c r="E596" s="37">
        <f t="shared" si="19"/>
        <v>37.103999999999999</v>
      </c>
      <c r="F596" s="32">
        <f>'Auxiliary Energy Estimation'!$E$25-D596</f>
        <v>24.08</v>
      </c>
      <c r="G596" s="32">
        <f>'Auxiliary Energy Estimation'!$E$25-E596</f>
        <v>17.896000000000001</v>
      </c>
      <c r="H596" s="26">
        <f>IF(D596&lt;='Auxiliary Energy Estimation'!$E$25, 1, 0)</f>
        <v>1</v>
      </c>
      <c r="I596" s="26">
        <f>IF(E596&lt;='Auxiliary Energy Estimation'!$E$25, 1, 0)</f>
        <v>1</v>
      </c>
    </row>
    <row r="597" spans="2:9" ht="15" x14ac:dyDescent="0.3">
      <c r="B597" s="33">
        <v>592.5</v>
      </c>
      <c r="C597" s="34">
        <v>-1.1000000000000001</v>
      </c>
      <c r="D597" s="32">
        <f t="shared" si="18"/>
        <v>30.02</v>
      </c>
      <c r="E597" s="37">
        <f t="shared" si="19"/>
        <v>36.024000000000001</v>
      </c>
      <c r="F597" s="32">
        <f>'Auxiliary Energy Estimation'!$E$25-D597</f>
        <v>24.98</v>
      </c>
      <c r="G597" s="32">
        <f>'Auxiliary Energy Estimation'!$E$25-E597</f>
        <v>18.975999999999999</v>
      </c>
      <c r="H597" s="26">
        <f>IF(D597&lt;='Auxiliary Energy Estimation'!$E$25, 1, 0)</f>
        <v>1</v>
      </c>
      <c r="I597" s="26">
        <f>IF(E597&lt;='Auxiliary Energy Estimation'!$E$25, 1, 0)</f>
        <v>1</v>
      </c>
    </row>
    <row r="598" spans="2:9" ht="15" x14ac:dyDescent="0.3">
      <c r="B598" s="33">
        <v>593.5</v>
      </c>
      <c r="C598" s="34">
        <v>-1.1000000000000001</v>
      </c>
      <c r="D598" s="32">
        <f t="shared" si="18"/>
        <v>30.02</v>
      </c>
      <c r="E598" s="37">
        <f t="shared" si="19"/>
        <v>36.024000000000001</v>
      </c>
      <c r="F598" s="32">
        <f>'Auxiliary Energy Estimation'!$E$25-D598</f>
        <v>24.98</v>
      </c>
      <c r="G598" s="32">
        <f>'Auxiliary Energy Estimation'!$E$25-E598</f>
        <v>18.975999999999999</v>
      </c>
      <c r="H598" s="26">
        <f>IF(D598&lt;='Auxiliary Energy Estimation'!$E$25, 1, 0)</f>
        <v>1</v>
      </c>
      <c r="I598" s="26">
        <f>IF(E598&lt;='Auxiliary Energy Estimation'!$E$25, 1, 0)</f>
        <v>1</v>
      </c>
    </row>
    <row r="599" spans="2:9" ht="15" x14ac:dyDescent="0.3">
      <c r="B599" s="33">
        <v>594.5</v>
      </c>
      <c r="C599" s="34">
        <v>-1.1000000000000001</v>
      </c>
      <c r="D599" s="32">
        <f t="shared" si="18"/>
        <v>30.02</v>
      </c>
      <c r="E599" s="37">
        <f t="shared" si="19"/>
        <v>36.024000000000001</v>
      </c>
      <c r="F599" s="32">
        <f>'Auxiliary Energy Estimation'!$E$25-D599</f>
        <v>24.98</v>
      </c>
      <c r="G599" s="32">
        <f>'Auxiliary Energy Estimation'!$E$25-E599</f>
        <v>18.975999999999999</v>
      </c>
      <c r="H599" s="26">
        <f>IF(D599&lt;='Auxiliary Energy Estimation'!$E$25, 1, 0)</f>
        <v>1</v>
      </c>
      <c r="I599" s="26">
        <f>IF(E599&lt;='Auxiliary Energy Estimation'!$E$25, 1, 0)</f>
        <v>1</v>
      </c>
    </row>
    <row r="600" spans="2:9" ht="15" x14ac:dyDescent="0.3">
      <c r="B600" s="33">
        <v>595.5</v>
      </c>
      <c r="C600" s="34">
        <v>0.6</v>
      </c>
      <c r="D600" s="32">
        <f t="shared" si="18"/>
        <v>33.08</v>
      </c>
      <c r="E600" s="37">
        <f t="shared" si="19"/>
        <v>39.695999999999998</v>
      </c>
      <c r="F600" s="32">
        <f>'Auxiliary Energy Estimation'!$E$25-D600</f>
        <v>21.92</v>
      </c>
      <c r="G600" s="32">
        <f>'Auxiliary Energy Estimation'!$E$25-E600</f>
        <v>15.304000000000002</v>
      </c>
      <c r="H600" s="26">
        <f>IF(D600&lt;='Auxiliary Energy Estimation'!$E$25, 1, 0)</f>
        <v>1</v>
      </c>
      <c r="I600" s="26">
        <f>IF(E600&lt;='Auxiliary Energy Estimation'!$E$25, 1, 0)</f>
        <v>1</v>
      </c>
    </row>
    <row r="601" spans="2:9" ht="15" x14ac:dyDescent="0.3">
      <c r="B601" s="33">
        <v>596.5</v>
      </c>
      <c r="C601" s="34">
        <v>0.6</v>
      </c>
      <c r="D601" s="32">
        <f t="shared" si="18"/>
        <v>33.08</v>
      </c>
      <c r="E601" s="37">
        <f t="shared" si="19"/>
        <v>39.695999999999998</v>
      </c>
      <c r="F601" s="32">
        <f>'Auxiliary Energy Estimation'!$E$25-D601</f>
        <v>21.92</v>
      </c>
      <c r="G601" s="32">
        <f>'Auxiliary Energy Estimation'!$E$25-E601</f>
        <v>15.304000000000002</v>
      </c>
      <c r="H601" s="26">
        <f>IF(D601&lt;='Auxiliary Energy Estimation'!$E$25, 1, 0)</f>
        <v>1</v>
      </c>
      <c r="I601" s="26">
        <f>IF(E601&lt;='Auxiliary Energy Estimation'!$E$25, 1, 0)</f>
        <v>1</v>
      </c>
    </row>
    <row r="602" spans="2:9" ht="15" x14ac:dyDescent="0.3">
      <c r="B602" s="33">
        <v>597.5</v>
      </c>
      <c r="C602" s="34">
        <v>1.1000000000000001</v>
      </c>
      <c r="D602" s="32">
        <f t="shared" si="18"/>
        <v>33.979999999999997</v>
      </c>
      <c r="E602" s="37">
        <f t="shared" si="19"/>
        <v>40.775999999999996</v>
      </c>
      <c r="F602" s="32">
        <f>'Auxiliary Energy Estimation'!$E$25-D602</f>
        <v>21.020000000000003</v>
      </c>
      <c r="G602" s="32">
        <f>'Auxiliary Energy Estimation'!$E$25-E602</f>
        <v>14.224000000000004</v>
      </c>
      <c r="H602" s="26">
        <f>IF(D602&lt;='Auxiliary Energy Estimation'!$E$25, 1, 0)</f>
        <v>1</v>
      </c>
      <c r="I602" s="26">
        <f>IF(E602&lt;='Auxiliary Energy Estimation'!$E$25, 1, 0)</f>
        <v>1</v>
      </c>
    </row>
    <row r="603" spans="2:9" ht="15" x14ac:dyDescent="0.3">
      <c r="B603" s="33">
        <v>598.5</v>
      </c>
      <c r="C603" s="34">
        <v>1.1000000000000001</v>
      </c>
      <c r="D603" s="32">
        <f t="shared" si="18"/>
        <v>33.979999999999997</v>
      </c>
      <c r="E603" s="37">
        <f t="shared" si="19"/>
        <v>40.775999999999996</v>
      </c>
      <c r="F603" s="32">
        <f>'Auxiliary Energy Estimation'!$E$25-D603</f>
        <v>21.020000000000003</v>
      </c>
      <c r="G603" s="32">
        <f>'Auxiliary Energy Estimation'!$E$25-E603</f>
        <v>14.224000000000004</v>
      </c>
      <c r="H603" s="26">
        <f>IF(D603&lt;='Auxiliary Energy Estimation'!$E$25, 1, 0)</f>
        <v>1</v>
      </c>
      <c r="I603" s="26">
        <f>IF(E603&lt;='Auxiliary Energy Estimation'!$E$25, 1, 0)</f>
        <v>1</v>
      </c>
    </row>
    <row r="604" spans="2:9" ht="15" x14ac:dyDescent="0.3">
      <c r="B604" s="33">
        <v>599.5</v>
      </c>
      <c r="C604" s="34">
        <v>1.7</v>
      </c>
      <c r="D604" s="32">
        <f t="shared" si="18"/>
        <v>35.06</v>
      </c>
      <c r="E604" s="37">
        <f t="shared" si="19"/>
        <v>42.072000000000003</v>
      </c>
      <c r="F604" s="32">
        <f>'Auxiliary Energy Estimation'!$E$25-D604</f>
        <v>19.939999999999998</v>
      </c>
      <c r="G604" s="32">
        <f>'Auxiliary Energy Estimation'!$E$25-E604</f>
        <v>12.927999999999997</v>
      </c>
      <c r="H604" s="26">
        <f>IF(D604&lt;='Auxiliary Energy Estimation'!$E$25, 1, 0)</f>
        <v>1</v>
      </c>
      <c r="I604" s="26">
        <f>IF(E604&lt;='Auxiliary Energy Estimation'!$E$25, 1, 0)</f>
        <v>1</v>
      </c>
    </row>
    <row r="605" spans="2:9" ht="15" x14ac:dyDescent="0.3">
      <c r="B605" s="33">
        <v>600.5</v>
      </c>
      <c r="C605" s="34">
        <v>1.7</v>
      </c>
      <c r="D605" s="32">
        <f t="shared" si="18"/>
        <v>35.06</v>
      </c>
      <c r="E605" s="37">
        <f t="shared" si="19"/>
        <v>42.072000000000003</v>
      </c>
      <c r="F605" s="32">
        <f>'Auxiliary Energy Estimation'!$E$25-D605</f>
        <v>19.939999999999998</v>
      </c>
      <c r="G605" s="32">
        <f>'Auxiliary Energy Estimation'!$E$25-E605</f>
        <v>12.927999999999997</v>
      </c>
      <c r="H605" s="26">
        <f>IF(D605&lt;='Auxiliary Energy Estimation'!$E$25, 1, 0)</f>
        <v>1</v>
      </c>
      <c r="I605" s="26">
        <f>IF(E605&lt;='Auxiliary Energy Estimation'!$E$25, 1, 0)</f>
        <v>1</v>
      </c>
    </row>
    <row r="606" spans="2:9" ht="15" x14ac:dyDescent="0.3">
      <c r="B606" s="33">
        <v>601.5</v>
      </c>
      <c r="C606" s="34">
        <v>2.2000000000000002</v>
      </c>
      <c r="D606" s="32">
        <f t="shared" si="18"/>
        <v>35.96</v>
      </c>
      <c r="E606" s="37">
        <f t="shared" si="19"/>
        <v>43.152000000000001</v>
      </c>
      <c r="F606" s="32">
        <f>'Auxiliary Energy Estimation'!$E$25-D606</f>
        <v>19.04</v>
      </c>
      <c r="G606" s="32">
        <f>'Auxiliary Energy Estimation'!$E$25-E606</f>
        <v>11.847999999999999</v>
      </c>
      <c r="H606" s="26">
        <f>IF(D606&lt;='Auxiliary Energy Estimation'!$E$25, 1, 0)</f>
        <v>1</v>
      </c>
      <c r="I606" s="26">
        <f>IF(E606&lt;='Auxiliary Energy Estimation'!$E$25, 1, 0)</f>
        <v>1</v>
      </c>
    </row>
    <row r="607" spans="2:9" ht="15" x14ac:dyDescent="0.3">
      <c r="B607" s="33">
        <v>602.5</v>
      </c>
      <c r="C607" s="34">
        <v>2.2000000000000002</v>
      </c>
      <c r="D607" s="32">
        <f t="shared" si="18"/>
        <v>35.96</v>
      </c>
      <c r="E607" s="37">
        <f t="shared" si="19"/>
        <v>43.152000000000001</v>
      </c>
      <c r="F607" s="32">
        <f>'Auxiliary Energy Estimation'!$E$25-D607</f>
        <v>19.04</v>
      </c>
      <c r="G607" s="32">
        <f>'Auxiliary Energy Estimation'!$E$25-E607</f>
        <v>11.847999999999999</v>
      </c>
      <c r="H607" s="26">
        <f>IF(D607&lt;='Auxiliary Energy Estimation'!$E$25, 1, 0)</f>
        <v>1</v>
      </c>
      <c r="I607" s="26">
        <f>IF(E607&lt;='Auxiliary Energy Estimation'!$E$25, 1, 0)</f>
        <v>1</v>
      </c>
    </row>
    <row r="608" spans="2:9" ht="15" x14ac:dyDescent="0.3">
      <c r="B608" s="33">
        <v>603.5</v>
      </c>
      <c r="C608" s="34">
        <v>2.2000000000000002</v>
      </c>
      <c r="D608" s="32">
        <f t="shared" si="18"/>
        <v>35.96</v>
      </c>
      <c r="E608" s="37">
        <f t="shared" si="19"/>
        <v>43.152000000000001</v>
      </c>
      <c r="F608" s="32">
        <f>'Auxiliary Energy Estimation'!$E$25-D608</f>
        <v>19.04</v>
      </c>
      <c r="G608" s="32">
        <f>'Auxiliary Energy Estimation'!$E$25-E608</f>
        <v>11.847999999999999</v>
      </c>
      <c r="H608" s="26">
        <f>IF(D608&lt;='Auxiliary Energy Estimation'!$E$25, 1, 0)</f>
        <v>1</v>
      </c>
      <c r="I608" s="26">
        <f>IF(E608&lt;='Auxiliary Energy Estimation'!$E$25, 1, 0)</f>
        <v>1</v>
      </c>
    </row>
    <row r="609" spans="2:9" ht="15" x14ac:dyDescent="0.3">
      <c r="B609" s="33">
        <v>604.5</v>
      </c>
      <c r="C609" s="34">
        <v>3.3</v>
      </c>
      <c r="D609" s="32">
        <f t="shared" si="18"/>
        <v>37.94</v>
      </c>
      <c r="E609" s="37">
        <f t="shared" si="19"/>
        <v>45.527999999999999</v>
      </c>
      <c r="F609" s="32">
        <f>'Auxiliary Energy Estimation'!$E$25-D609</f>
        <v>17.060000000000002</v>
      </c>
      <c r="G609" s="32">
        <f>'Auxiliary Energy Estimation'!$E$25-E609</f>
        <v>9.4720000000000013</v>
      </c>
      <c r="H609" s="26">
        <f>IF(D609&lt;='Auxiliary Energy Estimation'!$E$25, 1, 0)</f>
        <v>1</v>
      </c>
      <c r="I609" s="26">
        <f>IF(E609&lt;='Auxiliary Energy Estimation'!$E$25, 1, 0)</f>
        <v>1</v>
      </c>
    </row>
    <row r="610" spans="2:9" ht="15" x14ac:dyDescent="0.3">
      <c r="B610" s="33">
        <v>605.5</v>
      </c>
      <c r="C610" s="34">
        <v>3.3</v>
      </c>
      <c r="D610" s="32">
        <f t="shared" si="18"/>
        <v>37.94</v>
      </c>
      <c r="E610" s="37">
        <f t="shared" si="19"/>
        <v>45.527999999999999</v>
      </c>
      <c r="F610" s="32">
        <f>'Auxiliary Energy Estimation'!$E$25-D610</f>
        <v>17.060000000000002</v>
      </c>
      <c r="G610" s="32">
        <f>'Auxiliary Energy Estimation'!$E$25-E610</f>
        <v>9.4720000000000013</v>
      </c>
      <c r="H610" s="26">
        <f>IF(D610&lt;='Auxiliary Energy Estimation'!$E$25, 1, 0)</f>
        <v>1</v>
      </c>
      <c r="I610" s="26">
        <f>IF(E610&lt;='Auxiliary Energy Estimation'!$E$25, 1, 0)</f>
        <v>1</v>
      </c>
    </row>
    <row r="611" spans="2:9" ht="15" x14ac:dyDescent="0.3">
      <c r="B611" s="33">
        <v>606.5</v>
      </c>
      <c r="C611" s="34">
        <v>3.3</v>
      </c>
      <c r="D611" s="32">
        <f t="shared" si="18"/>
        <v>37.94</v>
      </c>
      <c r="E611" s="37">
        <f t="shared" si="19"/>
        <v>45.527999999999999</v>
      </c>
      <c r="F611" s="32">
        <f>'Auxiliary Energy Estimation'!$E$25-D611</f>
        <v>17.060000000000002</v>
      </c>
      <c r="G611" s="32">
        <f>'Auxiliary Energy Estimation'!$E$25-E611</f>
        <v>9.4720000000000013</v>
      </c>
      <c r="H611" s="26">
        <f>IF(D611&lt;='Auxiliary Energy Estimation'!$E$25, 1, 0)</f>
        <v>1</v>
      </c>
      <c r="I611" s="26">
        <f>IF(E611&lt;='Auxiliary Energy Estimation'!$E$25, 1, 0)</f>
        <v>1</v>
      </c>
    </row>
    <row r="612" spans="2:9" ht="15" x14ac:dyDescent="0.3">
      <c r="B612" s="33">
        <v>607.5</v>
      </c>
      <c r="C612" s="34">
        <v>2.8</v>
      </c>
      <c r="D612" s="32">
        <f t="shared" si="18"/>
        <v>37.04</v>
      </c>
      <c r="E612" s="37">
        <f t="shared" si="19"/>
        <v>44.448</v>
      </c>
      <c r="F612" s="32">
        <f>'Auxiliary Energy Estimation'!$E$25-D612</f>
        <v>17.96</v>
      </c>
      <c r="G612" s="32">
        <f>'Auxiliary Energy Estimation'!$E$25-E612</f>
        <v>10.552</v>
      </c>
      <c r="H612" s="26">
        <f>IF(D612&lt;='Auxiliary Energy Estimation'!$E$25, 1, 0)</f>
        <v>1</v>
      </c>
      <c r="I612" s="26">
        <f>IF(E612&lt;='Auxiliary Energy Estimation'!$E$25, 1, 0)</f>
        <v>1</v>
      </c>
    </row>
    <row r="613" spans="2:9" ht="15" x14ac:dyDescent="0.3">
      <c r="B613" s="33">
        <v>608.5</v>
      </c>
      <c r="C613" s="34">
        <v>3.9</v>
      </c>
      <c r="D613" s="32">
        <f t="shared" si="18"/>
        <v>39.019999999999996</v>
      </c>
      <c r="E613" s="37">
        <f t="shared" si="19"/>
        <v>46.823999999999991</v>
      </c>
      <c r="F613" s="32">
        <f>'Auxiliary Energy Estimation'!$E$25-D613</f>
        <v>15.980000000000004</v>
      </c>
      <c r="G613" s="32">
        <f>'Auxiliary Energy Estimation'!$E$25-E613</f>
        <v>8.176000000000009</v>
      </c>
      <c r="H613" s="26">
        <f>IF(D613&lt;='Auxiliary Energy Estimation'!$E$25, 1, 0)</f>
        <v>1</v>
      </c>
      <c r="I613" s="26">
        <f>IF(E613&lt;='Auxiliary Energy Estimation'!$E$25, 1, 0)</f>
        <v>1</v>
      </c>
    </row>
    <row r="614" spans="2:9" ht="15" x14ac:dyDescent="0.3">
      <c r="B614" s="33">
        <v>609.5</v>
      </c>
      <c r="C614" s="34">
        <v>3.9</v>
      </c>
      <c r="D614" s="32">
        <f t="shared" si="18"/>
        <v>39.019999999999996</v>
      </c>
      <c r="E614" s="37">
        <f t="shared" si="19"/>
        <v>46.823999999999991</v>
      </c>
      <c r="F614" s="32">
        <f>'Auxiliary Energy Estimation'!$E$25-D614</f>
        <v>15.980000000000004</v>
      </c>
      <c r="G614" s="32">
        <f>'Auxiliary Energy Estimation'!$E$25-E614</f>
        <v>8.176000000000009</v>
      </c>
      <c r="H614" s="26">
        <f>IF(D614&lt;='Auxiliary Energy Estimation'!$E$25, 1, 0)</f>
        <v>1</v>
      </c>
      <c r="I614" s="26">
        <f>IF(E614&lt;='Auxiliary Energy Estimation'!$E$25, 1, 0)</f>
        <v>1</v>
      </c>
    </row>
    <row r="615" spans="2:9" ht="15" x14ac:dyDescent="0.3">
      <c r="B615" s="33">
        <v>610.5</v>
      </c>
      <c r="C615" s="34">
        <v>3.9</v>
      </c>
      <c r="D615" s="32">
        <f t="shared" si="18"/>
        <v>39.019999999999996</v>
      </c>
      <c r="E615" s="37">
        <f t="shared" si="19"/>
        <v>46.823999999999991</v>
      </c>
      <c r="F615" s="32">
        <f>'Auxiliary Energy Estimation'!$E$25-D615</f>
        <v>15.980000000000004</v>
      </c>
      <c r="G615" s="32">
        <f>'Auxiliary Energy Estimation'!$E$25-E615</f>
        <v>8.176000000000009</v>
      </c>
      <c r="H615" s="26">
        <f>IF(D615&lt;='Auxiliary Energy Estimation'!$E$25, 1, 0)</f>
        <v>1</v>
      </c>
      <c r="I615" s="26">
        <f>IF(E615&lt;='Auxiliary Energy Estimation'!$E$25, 1, 0)</f>
        <v>1</v>
      </c>
    </row>
    <row r="616" spans="2:9" ht="15" x14ac:dyDescent="0.3">
      <c r="B616" s="33">
        <v>611.5</v>
      </c>
      <c r="C616" s="34">
        <v>4.4000000000000004</v>
      </c>
      <c r="D616" s="32">
        <f t="shared" si="18"/>
        <v>39.92</v>
      </c>
      <c r="E616" s="37">
        <f t="shared" si="19"/>
        <v>47.904000000000003</v>
      </c>
      <c r="F616" s="32">
        <f>'Auxiliary Energy Estimation'!$E$25-D616</f>
        <v>15.079999999999998</v>
      </c>
      <c r="G616" s="32">
        <f>'Auxiliary Energy Estimation'!$E$25-E616</f>
        <v>7.0959999999999965</v>
      </c>
      <c r="H616" s="26">
        <f>IF(D616&lt;='Auxiliary Energy Estimation'!$E$25, 1, 0)</f>
        <v>1</v>
      </c>
      <c r="I616" s="26">
        <f>IF(E616&lt;='Auxiliary Energy Estimation'!$E$25, 1, 0)</f>
        <v>1</v>
      </c>
    </row>
    <row r="617" spans="2:9" ht="15" x14ac:dyDescent="0.3">
      <c r="B617" s="33">
        <v>612.5</v>
      </c>
      <c r="C617" s="34">
        <v>4.4000000000000004</v>
      </c>
      <c r="D617" s="32">
        <f t="shared" si="18"/>
        <v>39.92</v>
      </c>
      <c r="E617" s="37">
        <f t="shared" si="19"/>
        <v>47.904000000000003</v>
      </c>
      <c r="F617" s="32">
        <f>'Auxiliary Energy Estimation'!$E$25-D617</f>
        <v>15.079999999999998</v>
      </c>
      <c r="G617" s="32">
        <f>'Auxiliary Energy Estimation'!$E$25-E617</f>
        <v>7.0959999999999965</v>
      </c>
      <c r="H617" s="26">
        <f>IF(D617&lt;='Auxiliary Energy Estimation'!$E$25, 1, 0)</f>
        <v>1</v>
      </c>
      <c r="I617" s="26">
        <f>IF(E617&lt;='Auxiliary Energy Estimation'!$E$25, 1, 0)</f>
        <v>1</v>
      </c>
    </row>
    <row r="618" spans="2:9" ht="15" x14ac:dyDescent="0.3">
      <c r="B618" s="33">
        <v>613.5</v>
      </c>
      <c r="C618" s="34">
        <v>4.4000000000000004</v>
      </c>
      <c r="D618" s="32">
        <f t="shared" si="18"/>
        <v>39.92</v>
      </c>
      <c r="E618" s="37">
        <f t="shared" si="19"/>
        <v>47.904000000000003</v>
      </c>
      <c r="F618" s="32">
        <f>'Auxiliary Energy Estimation'!$E$25-D618</f>
        <v>15.079999999999998</v>
      </c>
      <c r="G618" s="32">
        <f>'Auxiliary Energy Estimation'!$E$25-E618</f>
        <v>7.0959999999999965</v>
      </c>
      <c r="H618" s="26">
        <f>IF(D618&lt;='Auxiliary Energy Estimation'!$E$25, 1, 0)</f>
        <v>1</v>
      </c>
      <c r="I618" s="26">
        <f>IF(E618&lt;='Auxiliary Energy Estimation'!$E$25, 1, 0)</f>
        <v>1</v>
      </c>
    </row>
    <row r="619" spans="2:9" ht="15" x14ac:dyDescent="0.3">
      <c r="B619" s="33">
        <v>614.5</v>
      </c>
      <c r="C619" s="34">
        <v>5</v>
      </c>
      <c r="D619" s="32">
        <f t="shared" si="18"/>
        <v>41</v>
      </c>
      <c r="E619" s="37">
        <f t="shared" si="19"/>
        <v>49.199999999999996</v>
      </c>
      <c r="F619" s="32">
        <f>'Auxiliary Energy Estimation'!$E$25-D619</f>
        <v>14</v>
      </c>
      <c r="G619" s="32">
        <f>'Auxiliary Energy Estimation'!$E$25-E619</f>
        <v>5.8000000000000043</v>
      </c>
      <c r="H619" s="26">
        <f>IF(D619&lt;='Auxiliary Energy Estimation'!$E$25, 1, 0)</f>
        <v>1</v>
      </c>
      <c r="I619" s="26">
        <f>IF(E619&lt;='Auxiliary Energy Estimation'!$E$25, 1, 0)</f>
        <v>1</v>
      </c>
    </row>
    <row r="620" spans="2:9" ht="15" x14ac:dyDescent="0.3">
      <c r="B620" s="33">
        <v>615.5</v>
      </c>
      <c r="C620" s="34">
        <v>5</v>
      </c>
      <c r="D620" s="32">
        <f t="shared" si="18"/>
        <v>41</v>
      </c>
      <c r="E620" s="37">
        <f t="shared" si="19"/>
        <v>49.199999999999996</v>
      </c>
      <c r="F620" s="32">
        <f>'Auxiliary Energy Estimation'!$E$25-D620</f>
        <v>14</v>
      </c>
      <c r="G620" s="32">
        <f>'Auxiliary Energy Estimation'!$E$25-E620</f>
        <v>5.8000000000000043</v>
      </c>
      <c r="H620" s="26">
        <f>IF(D620&lt;='Auxiliary Energy Estimation'!$E$25, 1, 0)</f>
        <v>1</v>
      </c>
      <c r="I620" s="26">
        <f>IF(E620&lt;='Auxiliary Energy Estimation'!$E$25, 1, 0)</f>
        <v>1</v>
      </c>
    </row>
    <row r="621" spans="2:9" ht="15" x14ac:dyDescent="0.3">
      <c r="B621" s="33">
        <v>616.5</v>
      </c>
      <c r="C621" s="34">
        <v>4.4000000000000004</v>
      </c>
      <c r="D621" s="32">
        <f t="shared" si="18"/>
        <v>39.92</v>
      </c>
      <c r="E621" s="37">
        <f t="shared" si="19"/>
        <v>47.904000000000003</v>
      </c>
      <c r="F621" s="32">
        <f>'Auxiliary Energy Estimation'!$E$25-D621</f>
        <v>15.079999999999998</v>
      </c>
      <c r="G621" s="32">
        <f>'Auxiliary Energy Estimation'!$E$25-E621</f>
        <v>7.0959999999999965</v>
      </c>
      <c r="H621" s="26">
        <f>IF(D621&lt;='Auxiliary Energy Estimation'!$E$25, 1, 0)</f>
        <v>1</v>
      </c>
      <c r="I621" s="26">
        <f>IF(E621&lt;='Auxiliary Energy Estimation'!$E$25, 1, 0)</f>
        <v>1</v>
      </c>
    </row>
    <row r="622" spans="2:9" ht="15" x14ac:dyDescent="0.3">
      <c r="B622" s="33">
        <v>617.5</v>
      </c>
      <c r="C622" s="34">
        <v>3.9</v>
      </c>
      <c r="D622" s="32">
        <f t="shared" si="18"/>
        <v>39.019999999999996</v>
      </c>
      <c r="E622" s="37">
        <f t="shared" si="19"/>
        <v>46.823999999999991</v>
      </c>
      <c r="F622" s="32">
        <f>'Auxiliary Energy Estimation'!$E$25-D622</f>
        <v>15.980000000000004</v>
      </c>
      <c r="G622" s="32">
        <f>'Auxiliary Energy Estimation'!$E$25-E622</f>
        <v>8.176000000000009</v>
      </c>
      <c r="H622" s="26">
        <f>IF(D622&lt;='Auxiliary Energy Estimation'!$E$25, 1, 0)</f>
        <v>1</v>
      </c>
      <c r="I622" s="26">
        <f>IF(E622&lt;='Auxiliary Energy Estimation'!$E$25, 1, 0)</f>
        <v>1</v>
      </c>
    </row>
    <row r="623" spans="2:9" ht="15" x14ac:dyDescent="0.3">
      <c r="B623" s="33">
        <v>618.5</v>
      </c>
      <c r="C623" s="34">
        <v>4.4000000000000004</v>
      </c>
      <c r="D623" s="32">
        <f t="shared" si="18"/>
        <v>39.92</v>
      </c>
      <c r="E623" s="37">
        <f t="shared" si="19"/>
        <v>47.904000000000003</v>
      </c>
      <c r="F623" s="32">
        <f>'Auxiliary Energy Estimation'!$E$25-D623</f>
        <v>15.079999999999998</v>
      </c>
      <c r="G623" s="32">
        <f>'Auxiliary Energy Estimation'!$E$25-E623</f>
        <v>7.0959999999999965</v>
      </c>
      <c r="H623" s="26">
        <f>IF(D623&lt;='Auxiliary Energy Estimation'!$E$25, 1, 0)</f>
        <v>1</v>
      </c>
      <c r="I623" s="26">
        <f>IF(E623&lt;='Auxiliary Energy Estimation'!$E$25, 1, 0)</f>
        <v>1</v>
      </c>
    </row>
    <row r="624" spans="2:9" ht="15" x14ac:dyDescent="0.3">
      <c r="B624" s="33">
        <v>619.5</v>
      </c>
      <c r="C624" s="34">
        <v>3.3</v>
      </c>
      <c r="D624" s="32">
        <f t="shared" si="18"/>
        <v>37.94</v>
      </c>
      <c r="E624" s="37">
        <f t="shared" si="19"/>
        <v>45.527999999999999</v>
      </c>
      <c r="F624" s="32">
        <f>'Auxiliary Energy Estimation'!$E$25-D624</f>
        <v>17.060000000000002</v>
      </c>
      <c r="G624" s="32">
        <f>'Auxiliary Energy Estimation'!$E$25-E624</f>
        <v>9.4720000000000013</v>
      </c>
      <c r="H624" s="26">
        <f>IF(D624&lt;='Auxiliary Energy Estimation'!$E$25, 1, 0)</f>
        <v>1</v>
      </c>
      <c r="I624" s="26">
        <f>IF(E624&lt;='Auxiliary Energy Estimation'!$E$25, 1, 0)</f>
        <v>1</v>
      </c>
    </row>
    <row r="625" spans="2:9" ht="15" x14ac:dyDescent="0.3">
      <c r="B625" s="33">
        <v>620.5</v>
      </c>
      <c r="C625" s="34">
        <v>3.3</v>
      </c>
      <c r="D625" s="32">
        <f t="shared" si="18"/>
        <v>37.94</v>
      </c>
      <c r="E625" s="37">
        <f t="shared" si="19"/>
        <v>45.527999999999999</v>
      </c>
      <c r="F625" s="32">
        <f>'Auxiliary Energy Estimation'!$E$25-D625</f>
        <v>17.060000000000002</v>
      </c>
      <c r="G625" s="32">
        <f>'Auxiliary Energy Estimation'!$E$25-E625</f>
        <v>9.4720000000000013</v>
      </c>
      <c r="H625" s="26">
        <f>IF(D625&lt;='Auxiliary Energy Estimation'!$E$25, 1, 0)</f>
        <v>1</v>
      </c>
      <c r="I625" s="26">
        <f>IF(E625&lt;='Auxiliary Energy Estimation'!$E$25, 1, 0)</f>
        <v>1</v>
      </c>
    </row>
    <row r="626" spans="2:9" ht="15" x14ac:dyDescent="0.3">
      <c r="B626" s="33">
        <v>621.5</v>
      </c>
      <c r="C626" s="34">
        <v>3.3</v>
      </c>
      <c r="D626" s="32">
        <f t="shared" si="18"/>
        <v>37.94</v>
      </c>
      <c r="E626" s="37">
        <f t="shared" si="19"/>
        <v>45.527999999999999</v>
      </c>
      <c r="F626" s="32">
        <f>'Auxiliary Energy Estimation'!$E$25-D626</f>
        <v>17.060000000000002</v>
      </c>
      <c r="G626" s="32">
        <f>'Auxiliary Energy Estimation'!$E$25-E626</f>
        <v>9.4720000000000013</v>
      </c>
      <c r="H626" s="26">
        <f>IF(D626&lt;='Auxiliary Energy Estimation'!$E$25, 1, 0)</f>
        <v>1</v>
      </c>
      <c r="I626" s="26">
        <f>IF(E626&lt;='Auxiliary Energy Estimation'!$E$25, 1, 0)</f>
        <v>1</v>
      </c>
    </row>
    <row r="627" spans="2:9" ht="15" x14ac:dyDescent="0.3">
      <c r="B627" s="33">
        <v>622.5</v>
      </c>
      <c r="C627" s="34">
        <v>3.3</v>
      </c>
      <c r="D627" s="32">
        <f t="shared" si="18"/>
        <v>37.94</v>
      </c>
      <c r="E627" s="37">
        <f t="shared" si="19"/>
        <v>45.527999999999999</v>
      </c>
      <c r="F627" s="32">
        <f>'Auxiliary Energy Estimation'!$E$25-D627</f>
        <v>17.060000000000002</v>
      </c>
      <c r="G627" s="32">
        <f>'Auxiliary Energy Estimation'!$E$25-E627</f>
        <v>9.4720000000000013</v>
      </c>
      <c r="H627" s="26">
        <f>IF(D627&lt;='Auxiliary Energy Estimation'!$E$25, 1, 0)</f>
        <v>1</v>
      </c>
      <c r="I627" s="26">
        <f>IF(E627&lt;='Auxiliary Energy Estimation'!$E$25, 1, 0)</f>
        <v>1</v>
      </c>
    </row>
    <row r="628" spans="2:9" ht="15" x14ac:dyDescent="0.3">
      <c r="B628" s="33">
        <v>623.5</v>
      </c>
      <c r="C628" s="34">
        <v>4.4000000000000004</v>
      </c>
      <c r="D628" s="32">
        <f t="shared" si="18"/>
        <v>39.92</v>
      </c>
      <c r="E628" s="37">
        <f t="shared" si="19"/>
        <v>47.904000000000003</v>
      </c>
      <c r="F628" s="32">
        <f>'Auxiliary Energy Estimation'!$E$25-D628</f>
        <v>15.079999999999998</v>
      </c>
      <c r="G628" s="32">
        <f>'Auxiliary Energy Estimation'!$E$25-E628</f>
        <v>7.0959999999999965</v>
      </c>
      <c r="H628" s="26">
        <f>IF(D628&lt;='Auxiliary Energy Estimation'!$E$25, 1, 0)</f>
        <v>1</v>
      </c>
      <c r="I628" s="26">
        <f>IF(E628&lt;='Auxiliary Energy Estimation'!$E$25, 1, 0)</f>
        <v>1</v>
      </c>
    </row>
    <row r="629" spans="2:9" ht="15" x14ac:dyDescent="0.3">
      <c r="B629" s="33">
        <v>624.5</v>
      </c>
      <c r="C629" s="34">
        <v>5</v>
      </c>
      <c r="D629" s="32">
        <f t="shared" si="18"/>
        <v>41</v>
      </c>
      <c r="E629" s="37">
        <f t="shared" si="19"/>
        <v>49.199999999999996</v>
      </c>
      <c r="F629" s="32">
        <f>'Auxiliary Energy Estimation'!$E$25-D629</f>
        <v>14</v>
      </c>
      <c r="G629" s="32">
        <f>'Auxiliary Energy Estimation'!$E$25-E629</f>
        <v>5.8000000000000043</v>
      </c>
      <c r="H629" s="26">
        <f>IF(D629&lt;='Auxiliary Energy Estimation'!$E$25, 1, 0)</f>
        <v>1</v>
      </c>
      <c r="I629" s="26">
        <f>IF(E629&lt;='Auxiliary Energy Estimation'!$E$25, 1, 0)</f>
        <v>1</v>
      </c>
    </row>
    <row r="630" spans="2:9" ht="15" x14ac:dyDescent="0.3">
      <c r="B630" s="33">
        <v>625.5</v>
      </c>
      <c r="C630" s="34">
        <v>8.9</v>
      </c>
      <c r="D630" s="32">
        <f t="shared" si="18"/>
        <v>48.019999999999996</v>
      </c>
      <c r="E630" s="37">
        <f t="shared" si="19"/>
        <v>57.623999999999995</v>
      </c>
      <c r="F630" s="32">
        <f>'Auxiliary Energy Estimation'!$E$25-D630</f>
        <v>6.980000000000004</v>
      </c>
      <c r="G630" s="32">
        <f>'Auxiliary Energy Estimation'!$E$25-E630</f>
        <v>-2.6239999999999952</v>
      </c>
      <c r="H630" s="26">
        <f>IF(D630&lt;='Auxiliary Energy Estimation'!$E$25, 1, 0)</f>
        <v>1</v>
      </c>
      <c r="I630" s="26">
        <f>IF(E630&lt;='Auxiliary Energy Estimation'!$E$25, 1, 0)</f>
        <v>0</v>
      </c>
    </row>
    <row r="631" spans="2:9" ht="15" x14ac:dyDescent="0.3">
      <c r="B631" s="33">
        <v>626.5</v>
      </c>
      <c r="C631" s="34">
        <v>10.6</v>
      </c>
      <c r="D631" s="32">
        <f t="shared" si="18"/>
        <v>51.08</v>
      </c>
      <c r="E631" s="37">
        <f t="shared" si="19"/>
        <v>61.295999999999992</v>
      </c>
      <c r="F631" s="32">
        <f>'Auxiliary Energy Estimation'!$E$25-D631</f>
        <v>3.9200000000000017</v>
      </c>
      <c r="G631" s="32">
        <f>'Auxiliary Energy Estimation'!$E$25-E631</f>
        <v>-6.2959999999999923</v>
      </c>
      <c r="H631" s="26">
        <f>IF(D631&lt;='Auxiliary Energy Estimation'!$E$25, 1, 0)</f>
        <v>1</v>
      </c>
      <c r="I631" s="26">
        <f>IF(E631&lt;='Auxiliary Energy Estimation'!$E$25, 1, 0)</f>
        <v>0</v>
      </c>
    </row>
    <row r="632" spans="2:9" ht="15" x14ac:dyDescent="0.3">
      <c r="B632" s="33">
        <v>627.5</v>
      </c>
      <c r="C632" s="34">
        <v>11.1</v>
      </c>
      <c r="D632" s="32">
        <f t="shared" si="18"/>
        <v>51.980000000000004</v>
      </c>
      <c r="E632" s="37">
        <f t="shared" si="19"/>
        <v>62.376000000000005</v>
      </c>
      <c r="F632" s="32">
        <f>'Auxiliary Energy Estimation'!$E$25-D632</f>
        <v>3.019999999999996</v>
      </c>
      <c r="G632" s="32">
        <f>'Auxiliary Energy Estimation'!$E$25-E632</f>
        <v>-7.3760000000000048</v>
      </c>
      <c r="H632" s="26">
        <f>IF(D632&lt;='Auxiliary Energy Estimation'!$E$25, 1, 0)</f>
        <v>1</v>
      </c>
      <c r="I632" s="26">
        <f>IF(E632&lt;='Auxiliary Energy Estimation'!$E$25, 1, 0)</f>
        <v>0</v>
      </c>
    </row>
    <row r="633" spans="2:9" ht="15" x14ac:dyDescent="0.3">
      <c r="B633" s="33">
        <v>628.5</v>
      </c>
      <c r="C633" s="34">
        <v>11.7</v>
      </c>
      <c r="D633" s="32">
        <f t="shared" si="18"/>
        <v>53.06</v>
      </c>
      <c r="E633" s="37">
        <f t="shared" si="19"/>
        <v>63.671999999999997</v>
      </c>
      <c r="F633" s="32">
        <f>'Auxiliary Energy Estimation'!$E$25-D633</f>
        <v>1.9399999999999977</v>
      </c>
      <c r="G633" s="32">
        <f>'Auxiliary Energy Estimation'!$E$25-E633</f>
        <v>-8.671999999999997</v>
      </c>
      <c r="H633" s="26">
        <f>IF(D633&lt;='Auxiliary Energy Estimation'!$E$25, 1, 0)</f>
        <v>1</v>
      </c>
      <c r="I633" s="26">
        <f>IF(E633&lt;='Auxiliary Energy Estimation'!$E$25, 1, 0)</f>
        <v>0</v>
      </c>
    </row>
    <row r="634" spans="2:9" ht="15" x14ac:dyDescent="0.3">
      <c r="B634" s="33">
        <v>629.5</v>
      </c>
      <c r="C634" s="34">
        <v>12.2</v>
      </c>
      <c r="D634" s="32">
        <f t="shared" si="18"/>
        <v>53.96</v>
      </c>
      <c r="E634" s="37">
        <f t="shared" si="19"/>
        <v>64.751999999999995</v>
      </c>
      <c r="F634" s="32">
        <f>'Auxiliary Energy Estimation'!$E$25-D634</f>
        <v>1.0399999999999991</v>
      </c>
      <c r="G634" s="32">
        <f>'Auxiliary Energy Estimation'!$E$25-E634</f>
        <v>-9.7519999999999953</v>
      </c>
      <c r="H634" s="26">
        <f>IF(D634&lt;='Auxiliary Energy Estimation'!$E$25, 1, 0)</f>
        <v>1</v>
      </c>
      <c r="I634" s="26">
        <f>IF(E634&lt;='Auxiliary Energy Estimation'!$E$25, 1, 0)</f>
        <v>0</v>
      </c>
    </row>
    <row r="635" spans="2:9" ht="15" x14ac:dyDescent="0.3">
      <c r="B635" s="33">
        <v>630.5</v>
      </c>
      <c r="C635" s="34">
        <v>11.1</v>
      </c>
      <c r="D635" s="32">
        <f t="shared" si="18"/>
        <v>51.980000000000004</v>
      </c>
      <c r="E635" s="37">
        <f t="shared" si="19"/>
        <v>62.376000000000005</v>
      </c>
      <c r="F635" s="32">
        <f>'Auxiliary Energy Estimation'!$E$25-D635</f>
        <v>3.019999999999996</v>
      </c>
      <c r="G635" s="32">
        <f>'Auxiliary Energy Estimation'!$E$25-E635</f>
        <v>-7.3760000000000048</v>
      </c>
      <c r="H635" s="26">
        <f>IF(D635&lt;='Auxiliary Energy Estimation'!$E$25, 1, 0)</f>
        <v>1</v>
      </c>
      <c r="I635" s="26">
        <f>IF(E635&lt;='Auxiliary Energy Estimation'!$E$25, 1, 0)</f>
        <v>0</v>
      </c>
    </row>
    <row r="636" spans="2:9" ht="15" x14ac:dyDescent="0.3">
      <c r="B636" s="33">
        <v>631.5</v>
      </c>
      <c r="C636" s="34">
        <v>11.1</v>
      </c>
      <c r="D636" s="32">
        <f t="shared" si="18"/>
        <v>51.980000000000004</v>
      </c>
      <c r="E636" s="37">
        <f t="shared" si="19"/>
        <v>62.376000000000005</v>
      </c>
      <c r="F636" s="32">
        <f>'Auxiliary Energy Estimation'!$E$25-D636</f>
        <v>3.019999999999996</v>
      </c>
      <c r="G636" s="32">
        <f>'Auxiliary Energy Estimation'!$E$25-E636</f>
        <v>-7.3760000000000048</v>
      </c>
      <c r="H636" s="26">
        <f>IF(D636&lt;='Auxiliary Energy Estimation'!$E$25, 1, 0)</f>
        <v>1</v>
      </c>
      <c r="I636" s="26">
        <f>IF(E636&lt;='Auxiliary Energy Estimation'!$E$25, 1, 0)</f>
        <v>0</v>
      </c>
    </row>
    <row r="637" spans="2:9" ht="15" x14ac:dyDescent="0.3">
      <c r="B637" s="33">
        <v>632.5</v>
      </c>
      <c r="C637" s="34">
        <v>12.2</v>
      </c>
      <c r="D637" s="32">
        <f t="shared" si="18"/>
        <v>53.96</v>
      </c>
      <c r="E637" s="37">
        <f t="shared" si="19"/>
        <v>64.751999999999995</v>
      </c>
      <c r="F637" s="32">
        <f>'Auxiliary Energy Estimation'!$E$25-D637</f>
        <v>1.0399999999999991</v>
      </c>
      <c r="G637" s="32">
        <f>'Auxiliary Energy Estimation'!$E$25-E637</f>
        <v>-9.7519999999999953</v>
      </c>
      <c r="H637" s="26">
        <f>IF(D637&lt;='Auxiliary Energy Estimation'!$E$25, 1, 0)</f>
        <v>1</v>
      </c>
      <c r="I637" s="26">
        <f>IF(E637&lt;='Auxiliary Energy Estimation'!$E$25, 1, 0)</f>
        <v>0</v>
      </c>
    </row>
    <row r="638" spans="2:9" ht="15" x14ac:dyDescent="0.3">
      <c r="B638" s="33">
        <v>633.5</v>
      </c>
      <c r="C638" s="34">
        <v>11.7</v>
      </c>
      <c r="D638" s="32">
        <f t="shared" si="18"/>
        <v>53.06</v>
      </c>
      <c r="E638" s="37">
        <f t="shared" si="19"/>
        <v>63.671999999999997</v>
      </c>
      <c r="F638" s="32">
        <f>'Auxiliary Energy Estimation'!$E$25-D638</f>
        <v>1.9399999999999977</v>
      </c>
      <c r="G638" s="32">
        <f>'Auxiliary Energy Estimation'!$E$25-E638</f>
        <v>-8.671999999999997</v>
      </c>
      <c r="H638" s="26">
        <f>IF(D638&lt;='Auxiliary Energy Estimation'!$E$25, 1, 0)</f>
        <v>1</v>
      </c>
      <c r="I638" s="26">
        <f>IF(E638&lt;='Auxiliary Energy Estimation'!$E$25, 1, 0)</f>
        <v>0</v>
      </c>
    </row>
    <row r="639" spans="2:9" ht="15" x14ac:dyDescent="0.3">
      <c r="B639" s="33">
        <v>634.5</v>
      </c>
      <c r="C639" s="34">
        <v>12.8</v>
      </c>
      <c r="D639" s="32">
        <f t="shared" si="18"/>
        <v>55.040000000000006</v>
      </c>
      <c r="E639" s="37">
        <f t="shared" si="19"/>
        <v>66.048000000000002</v>
      </c>
      <c r="F639" s="32">
        <f>'Auxiliary Energy Estimation'!$E$25-D639</f>
        <v>-4.0000000000006253E-2</v>
      </c>
      <c r="G639" s="32">
        <f>'Auxiliary Energy Estimation'!$E$25-E639</f>
        <v>-11.048000000000002</v>
      </c>
      <c r="H639" s="26">
        <f>IF(D639&lt;='Auxiliary Energy Estimation'!$E$25, 1, 0)</f>
        <v>0</v>
      </c>
      <c r="I639" s="26">
        <f>IF(E639&lt;='Auxiliary Energy Estimation'!$E$25, 1, 0)</f>
        <v>0</v>
      </c>
    </row>
    <row r="640" spans="2:9" ht="15" x14ac:dyDescent="0.3">
      <c r="B640" s="33">
        <v>635.5</v>
      </c>
      <c r="C640" s="34">
        <v>12.2</v>
      </c>
      <c r="D640" s="32">
        <f t="shared" si="18"/>
        <v>53.96</v>
      </c>
      <c r="E640" s="37">
        <f t="shared" si="19"/>
        <v>64.751999999999995</v>
      </c>
      <c r="F640" s="32">
        <f>'Auxiliary Energy Estimation'!$E$25-D640</f>
        <v>1.0399999999999991</v>
      </c>
      <c r="G640" s="32">
        <f>'Auxiliary Energy Estimation'!$E$25-E640</f>
        <v>-9.7519999999999953</v>
      </c>
      <c r="H640" s="26">
        <f>IF(D640&lt;='Auxiliary Energy Estimation'!$E$25, 1, 0)</f>
        <v>1</v>
      </c>
      <c r="I640" s="26">
        <f>IF(E640&lt;='Auxiliary Energy Estimation'!$E$25, 1, 0)</f>
        <v>0</v>
      </c>
    </row>
    <row r="641" spans="2:9" ht="15" x14ac:dyDescent="0.3">
      <c r="B641" s="33">
        <v>636.5</v>
      </c>
      <c r="C641" s="34">
        <v>12.8</v>
      </c>
      <c r="D641" s="32">
        <f t="shared" si="18"/>
        <v>55.040000000000006</v>
      </c>
      <c r="E641" s="37">
        <f t="shared" si="19"/>
        <v>66.048000000000002</v>
      </c>
      <c r="F641" s="32">
        <f>'Auxiliary Energy Estimation'!$E$25-D641</f>
        <v>-4.0000000000006253E-2</v>
      </c>
      <c r="G641" s="32">
        <f>'Auxiliary Energy Estimation'!$E$25-E641</f>
        <v>-11.048000000000002</v>
      </c>
      <c r="H641" s="26">
        <f>IF(D641&lt;='Auxiliary Energy Estimation'!$E$25, 1, 0)</f>
        <v>0</v>
      </c>
      <c r="I641" s="26">
        <f>IF(E641&lt;='Auxiliary Energy Estimation'!$E$25, 1, 0)</f>
        <v>0</v>
      </c>
    </row>
    <row r="642" spans="2:9" ht="15" x14ac:dyDescent="0.3">
      <c r="B642" s="33">
        <v>637.5</v>
      </c>
      <c r="C642" s="34">
        <v>11.1</v>
      </c>
      <c r="D642" s="32">
        <f t="shared" si="18"/>
        <v>51.980000000000004</v>
      </c>
      <c r="E642" s="37">
        <f t="shared" si="19"/>
        <v>62.376000000000005</v>
      </c>
      <c r="F642" s="32">
        <f>'Auxiliary Energy Estimation'!$E$25-D642</f>
        <v>3.019999999999996</v>
      </c>
      <c r="G642" s="32">
        <f>'Auxiliary Energy Estimation'!$E$25-E642</f>
        <v>-7.3760000000000048</v>
      </c>
      <c r="H642" s="26">
        <f>IF(D642&lt;='Auxiliary Energy Estimation'!$E$25, 1, 0)</f>
        <v>1</v>
      </c>
      <c r="I642" s="26">
        <f>IF(E642&lt;='Auxiliary Energy Estimation'!$E$25, 1, 0)</f>
        <v>0</v>
      </c>
    </row>
    <row r="643" spans="2:9" ht="15" x14ac:dyDescent="0.3">
      <c r="B643" s="33">
        <v>638.5</v>
      </c>
      <c r="C643" s="34">
        <v>11.1</v>
      </c>
      <c r="D643" s="32">
        <f t="shared" si="18"/>
        <v>51.980000000000004</v>
      </c>
      <c r="E643" s="37">
        <f t="shared" si="19"/>
        <v>62.376000000000005</v>
      </c>
      <c r="F643" s="32">
        <f>'Auxiliary Energy Estimation'!$E$25-D643</f>
        <v>3.019999999999996</v>
      </c>
      <c r="G643" s="32">
        <f>'Auxiliary Energy Estimation'!$E$25-E643</f>
        <v>-7.3760000000000048</v>
      </c>
      <c r="H643" s="26">
        <f>IF(D643&lt;='Auxiliary Energy Estimation'!$E$25, 1, 0)</f>
        <v>1</v>
      </c>
      <c r="I643" s="26">
        <f>IF(E643&lt;='Auxiliary Energy Estimation'!$E$25, 1, 0)</f>
        <v>0</v>
      </c>
    </row>
    <row r="644" spans="2:9" ht="15" x14ac:dyDescent="0.3">
      <c r="B644" s="33">
        <v>639.5</v>
      </c>
      <c r="C644" s="34">
        <v>11.1</v>
      </c>
      <c r="D644" s="32">
        <f t="shared" si="18"/>
        <v>51.980000000000004</v>
      </c>
      <c r="E644" s="37">
        <f t="shared" si="19"/>
        <v>62.376000000000005</v>
      </c>
      <c r="F644" s="32">
        <f>'Auxiliary Energy Estimation'!$E$25-D644</f>
        <v>3.019999999999996</v>
      </c>
      <c r="G644" s="32">
        <f>'Auxiliary Energy Estimation'!$E$25-E644</f>
        <v>-7.3760000000000048</v>
      </c>
      <c r="H644" s="26">
        <f>IF(D644&lt;='Auxiliary Energy Estimation'!$E$25, 1, 0)</f>
        <v>1</v>
      </c>
      <c r="I644" s="26">
        <f>IF(E644&lt;='Auxiliary Energy Estimation'!$E$25, 1, 0)</f>
        <v>0</v>
      </c>
    </row>
    <row r="645" spans="2:9" ht="15" x14ac:dyDescent="0.3">
      <c r="B645" s="33">
        <v>640.5</v>
      </c>
      <c r="C645" s="34">
        <v>11.1</v>
      </c>
      <c r="D645" s="32">
        <f t="shared" ref="D645:D708" si="20">CONVERT(C645,"C","F")</f>
        <v>51.980000000000004</v>
      </c>
      <c r="E645" s="37">
        <f t="shared" ref="E645:E708" si="21">D645*1.2</f>
        <v>62.376000000000005</v>
      </c>
      <c r="F645" s="32">
        <f>'Auxiliary Energy Estimation'!$E$25-D645</f>
        <v>3.019999999999996</v>
      </c>
      <c r="G645" s="32">
        <f>'Auxiliary Energy Estimation'!$E$25-E645</f>
        <v>-7.3760000000000048</v>
      </c>
      <c r="H645" s="26">
        <f>IF(D645&lt;='Auxiliary Energy Estimation'!$E$25, 1, 0)</f>
        <v>1</v>
      </c>
      <c r="I645" s="26">
        <f>IF(E645&lt;='Auxiliary Energy Estimation'!$E$25, 1, 0)</f>
        <v>0</v>
      </c>
    </row>
    <row r="646" spans="2:9" ht="15" x14ac:dyDescent="0.3">
      <c r="B646" s="33">
        <v>641.5</v>
      </c>
      <c r="C646" s="34">
        <v>11.1</v>
      </c>
      <c r="D646" s="32">
        <f t="shared" si="20"/>
        <v>51.980000000000004</v>
      </c>
      <c r="E646" s="37">
        <f t="shared" si="21"/>
        <v>62.376000000000005</v>
      </c>
      <c r="F646" s="32">
        <f>'Auxiliary Energy Estimation'!$E$25-D646</f>
        <v>3.019999999999996</v>
      </c>
      <c r="G646" s="32">
        <f>'Auxiliary Energy Estimation'!$E$25-E646</f>
        <v>-7.3760000000000048</v>
      </c>
      <c r="H646" s="26">
        <f>IF(D646&lt;='Auxiliary Energy Estimation'!$E$25, 1, 0)</f>
        <v>1</v>
      </c>
      <c r="I646" s="26">
        <f>IF(E646&lt;='Auxiliary Energy Estimation'!$E$25, 1, 0)</f>
        <v>0</v>
      </c>
    </row>
    <row r="647" spans="2:9" ht="15" x14ac:dyDescent="0.3">
      <c r="B647" s="33">
        <v>642.5</v>
      </c>
      <c r="C647" s="34">
        <v>11.7</v>
      </c>
      <c r="D647" s="32">
        <f t="shared" si="20"/>
        <v>53.06</v>
      </c>
      <c r="E647" s="37">
        <f t="shared" si="21"/>
        <v>63.671999999999997</v>
      </c>
      <c r="F647" s="32">
        <f>'Auxiliary Energy Estimation'!$E$25-D647</f>
        <v>1.9399999999999977</v>
      </c>
      <c r="G647" s="32">
        <f>'Auxiliary Energy Estimation'!$E$25-E647</f>
        <v>-8.671999999999997</v>
      </c>
      <c r="H647" s="26">
        <f>IF(D647&lt;='Auxiliary Energy Estimation'!$E$25, 1, 0)</f>
        <v>1</v>
      </c>
      <c r="I647" s="26">
        <f>IF(E647&lt;='Auxiliary Energy Estimation'!$E$25, 1, 0)</f>
        <v>0</v>
      </c>
    </row>
    <row r="648" spans="2:9" ht="15" x14ac:dyDescent="0.3">
      <c r="B648" s="33">
        <v>643.5</v>
      </c>
      <c r="C648" s="34">
        <v>12.8</v>
      </c>
      <c r="D648" s="32">
        <f t="shared" si="20"/>
        <v>55.040000000000006</v>
      </c>
      <c r="E648" s="37">
        <f t="shared" si="21"/>
        <v>66.048000000000002</v>
      </c>
      <c r="F648" s="32">
        <f>'Auxiliary Energy Estimation'!$E$25-D648</f>
        <v>-4.0000000000006253E-2</v>
      </c>
      <c r="G648" s="32">
        <f>'Auxiliary Energy Estimation'!$E$25-E648</f>
        <v>-11.048000000000002</v>
      </c>
      <c r="H648" s="26">
        <f>IF(D648&lt;='Auxiliary Energy Estimation'!$E$25, 1, 0)</f>
        <v>0</v>
      </c>
      <c r="I648" s="26">
        <f>IF(E648&lt;='Auxiliary Energy Estimation'!$E$25, 1, 0)</f>
        <v>0</v>
      </c>
    </row>
    <row r="649" spans="2:9" ht="15" x14ac:dyDescent="0.3">
      <c r="B649" s="33">
        <v>644.5</v>
      </c>
      <c r="C649" s="34">
        <v>12.2</v>
      </c>
      <c r="D649" s="32">
        <f t="shared" si="20"/>
        <v>53.96</v>
      </c>
      <c r="E649" s="37">
        <f t="shared" si="21"/>
        <v>64.751999999999995</v>
      </c>
      <c r="F649" s="32">
        <f>'Auxiliary Energy Estimation'!$E$25-D649</f>
        <v>1.0399999999999991</v>
      </c>
      <c r="G649" s="32">
        <f>'Auxiliary Energy Estimation'!$E$25-E649</f>
        <v>-9.7519999999999953</v>
      </c>
      <c r="H649" s="26">
        <f>IF(D649&lt;='Auxiliary Energy Estimation'!$E$25, 1, 0)</f>
        <v>1</v>
      </c>
      <c r="I649" s="26">
        <f>IF(E649&lt;='Auxiliary Energy Estimation'!$E$25, 1, 0)</f>
        <v>0</v>
      </c>
    </row>
    <row r="650" spans="2:9" ht="15" x14ac:dyDescent="0.3">
      <c r="B650" s="33">
        <v>645.5</v>
      </c>
      <c r="C650" s="34">
        <v>12.2</v>
      </c>
      <c r="D650" s="32">
        <f t="shared" si="20"/>
        <v>53.96</v>
      </c>
      <c r="E650" s="37">
        <f t="shared" si="21"/>
        <v>64.751999999999995</v>
      </c>
      <c r="F650" s="32">
        <f>'Auxiliary Energy Estimation'!$E$25-D650</f>
        <v>1.0399999999999991</v>
      </c>
      <c r="G650" s="32">
        <f>'Auxiliary Energy Estimation'!$E$25-E650</f>
        <v>-9.7519999999999953</v>
      </c>
      <c r="H650" s="26">
        <f>IF(D650&lt;='Auxiliary Energy Estimation'!$E$25, 1, 0)</f>
        <v>1</v>
      </c>
      <c r="I650" s="26">
        <f>IF(E650&lt;='Auxiliary Energy Estimation'!$E$25, 1, 0)</f>
        <v>0</v>
      </c>
    </row>
    <row r="651" spans="2:9" ht="15" x14ac:dyDescent="0.3">
      <c r="B651" s="33">
        <v>646.5</v>
      </c>
      <c r="C651" s="34">
        <v>12.2</v>
      </c>
      <c r="D651" s="32">
        <f t="shared" si="20"/>
        <v>53.96</v>
      </c>
      <c r="E651" s="37">
        <f t="shared" si="21"/>
        <v>64.751999999999995</v>
      </c>
      <c r="F651" s="32">
        <f>'Auxiliary Energy Estimation'!$E$25-D651</f>
        <v>1.0399999999999991</v>
      </c>
      <c r="G651" s="32">
        <f>'Auxiliary Energy Estimation'!$E$25-E651</f>
        <v>-9.7519999999999953</v>
      </c>
      <c r="H651" s="26">
        <f>IF(D651&lt;='Auxiliary Energy Estimation'!$E$25, 1, 0)</f>
        <v>1</v>
      </c>
      <c r="I651" s="26">
        <f>IF(E651&lt;='Auxiliary Energy Estimation'!$E$25, 1, 0)</f>
        <v>0</v>
      </c>
    </row>
    <row r="652" spans="2:9" ht="15" x14ac:dyDescent="0.3">
      <c r="B652" s="33">
        <v>647.5</v>
      </c>
      <c r="C652" s="34">
        <v>13.3</v>
      </c>
      <c r="D652" s="32">
        <f t="shared" si="20"/>
        <v>55.94</v>
      </c>
      <c r="E652" s="37">
        <f t="shared" si="21"/>
        <v>67.128</v>
      </c>
      <c r="F652" s="32">
        <f>'Auxiliary Energy Estimation'!$E$25-D652</f>
        <v>-0.93999999999999773</v>
      </c>
      <c r="G652" s="32">
        <f>'Auxiliary Energy Estimation'!$E$25-E652</f>
        <v>-12.128</v>
      </c>
      <c r="H652" s="26">
        <f>IF(D652&lt;='Auxiliary Energy Estimation'!$E$25, 1, 0)</f>
        <v>0</v>
      </c>
      <c r="I652" s="26">
        <f>IF(E652&lt;='Auxiliary Energy Estimation'!$E$25, 1, 0)</f>
        <v>0</v>
      </c>
    </row>
    <row r="653" spans="2:9" ht="15" x14ac:dyDescent="0.3">
      <c r="B653" s="33">
        <v>648.5</v>
      </c>
      <c r="C653" s="34">
        <v>7.8</v>
      </c>
      <c r="D653" s="32">
        <f t="shared" si="20"/>
        <v>46.04</v>
      </c>
      <c r="E653" s="37">
        <f t="shared" si="21"/>
        <v>55.247999999999998</v>
      </c>
      <c r="F653" s="32">
        <f>'Auxiliary Energy Estimation'!$E$25-D653</f>
        <v>8.9600000000000009</v>
      </c>
      <c r="G653" s="32">
        <f>'Auxiliary Energy Estimation'!$E$25-E653</f>
        <v>-0.24799999999999756</v>
      </c>
      <c r="H653" s="26">
        <f>IF(D653&lt;='Auxiliary Energy Estimation'!$E$25, 1, 0)</f>
        <v>1</v>
      </c>
      <c r="I653" s="26">
        <f>IF(E653&lt;='Auxiliary Energy Estimation'!$E$25, 1, 0)</f>
        <v>0</v>
      </c>
    </row>
    <row r="654" spans="2:9" ht="15" x14ac:dyDescent="0.3">
      <c r="B654" s="33">
        <v>649.5</v>
      </c>
      <c r="C654" s="34">
        <v>7.8</v>
      </c>
      <c r="D654" s="32">
        <f t="shared" si="20"/>
        <v>46.04</v>
      </c>
      <c r="E654" s="37">
        <f t="shared" si="21"/>
        <v>55.247999999999998</v>
      </c>
      <c r="F654" s="32">
        <f>'Auxiliary Energy Estimation'!$E$25-D654</f>
        <v>8.9600000000000009</v>
      </c>
      <c r="G654" s="32">
        <f>'Auxiliary Energy Estimation'!$E$25-E654</f>
        <v>-0.24799999999999756</v>
      </c>
      <c r="H654" s="26">
        <f>IF(D654&lt;='Auxiliary Energy Estimation'!$E$25, 1, 0)</f>
        <v>1</v>
      </c>
      <c r="I654" s="26">
        <f>IF(E654&lt;='Auxiliary Energy Estimation'!$E$25, 1, 0)</f>
        <v>0</v>
      </c>
    </row>
    <row r="655" spans="2:9" ht="15" x14ac:dyDescent="0.3">
      <c r="B655" s="33">
        <v>650.5</v>
      </c>
      <c r="C655" s="34">
        <v>6.1</v>
      </c>
      <c r="D655" s="32">
        <f t="shared" si="20"/>
        <v>42.980000000000004</v>
      </c>
      <c r="E655" s="37">
        <f t="shared" si="21"/>
        <v>51.576000000000001</v>
      </c>
      <c r="F655" s="32">
        <f>'Auxiliary Energy Estimation'!$E$25-D655</f>
        <v>12.019999999999996</v>
      </c>
      <c r="G655" s="32">
        <f>'Auxiliary Energy Estimation'!$E$25-E655</f>
        <v>3.4239999999999995</v>
      </c>
      <c r="H655" s="26">
        <f>IF(D655&lt;='Auxiliary Energy Estimation'!$E$25, 1, 0)</f>
        <v>1</v>
      </c>
      <c r="I655" s="26">
        <f>IF(E655&lt;='Auxiliary Energy Estimation'!$E$25, 1, 0)</f>
        <v>1</v>
      </c>
    </row>
    <row r="656" spans="2:9" ht="15" x14ac:dyDescent="0.3">
      <c r="B656" s="33">
        <v>651.5</v>
      </c>
      <c r="C656" s="34">
        <v>5.6</v>
      </c>
      <c r="D656" s="32">
        <f t="shared" si="20"/>
        <v>42.08</v>
      </c>
      <c r="E656" s="37">
        <f t="shared" si="21"/>
        <v>50.495999999999995</v>
      </c>
      <c r="F656" s="32">
        <f>'Auxiliary Energy Estimation'!$E$25-D656</f>
        <v>12.920000000000002</v>
      </c>
      <c r="G656" s="32">
        <f>'Auxiliary Energy Estimation'!$E$25-E656</f>
        <v>4.5040000000000049</v>
      </c>
      <c r="H656" s="26">
        <f>IF(D656&lt;='Auxiliary Energy Estimation'!$E$25, 1, 0)</f>
        <v>1</v>
      </c>
      <c r="I656" s="26">
        <f>IF(E656&lt;='Auxiliary Energy Estimation'!$E$25, 1, 0)</f>
        <v>1</v>
      </c>
    </row>
    <row r="657" spans="2:9" ht="15" x14ac:dyDescent="0.3">
      <c r="B657" s="33">
        <v>652.5</v>
      </c>
      <c r="C657" s="34">
        <v>5.6</v>
      </c>
      <c r="D657" s="32">
        <f t="shared" si="20"/>
        <v>42.08</v>
      </c>
      <c r="E657" s="37">
        <f t="shared" si="21"/>
        <v>50.495999999999995</v>
      </c>
      <c r="F657" s="32">
        <f>'Auxiliary Energy Estimation'!$E$25-D657</f>
        <v>12.920000000000002</v>
      </c>
      <c r="G657" s="32">
        <f>'Auxiliary Energy Estimation'!$E$25-E657</f>
        <v>4.5040000000000049</v>
      </c>
      <c r="H657" s="26">
        <f>IF(D657&lt;='Auxiliary Energy Estimation'!$E$25, 1, 0)</f>
        <v>1</v>
      </c>
      <c r="I657" s="26">
        <f>IF(E657&lt;='Auxiliary Energy Estimation'!$E$25, 1, 0)</f>
        <v>1</v>
      </c>
    </row>
    <row r="658" spans="2:9" ht="15" x14ac:dyDescent="0.3">
      <c r="B658" s="33">
        <v>653.5</v>
      </c>
      <c r="C658" s="34">
        <v>7.2</v>
      </c>
      <c r="D658" s="32">
        <f t="shared" si="20"/>
        <v>44.96</v>
      </c>
      <c r="E658" s="37">
        <f t="shared" si="21"/>
        <v>53.951999999999998</v>
      </c>
      <c r="F658" s="32">
        <f>'Auxiliary Energy Estimation'!$E$25-D658</f>
        <v>10.039999999999999</v>
      </c>
      <c r="G658" s="32">
        <f>'Auxiliary Energy Estimation'!$E$25-E658</f>
        <v>1.0480000000000018</v>
      </c>
      <c r="H658" s="26">
        <f>IF(D658&lt;='Auxiliary Energy Estimation'!$E$25, 1, 0)</f>
        <v>1</v>
      </c>
      <c r="I658" s="26">
        <f>IF(E658&lt;='Auxiliary Energy Estimation'!$E$25, 1, 0)</f>
        <v>1</v>
      </c>
    </row>
    <row r="659" spans="2:9" ht="15" x14ac:dyDescent="0.3">
      <c r="B659" s="33">
        <v>654.5</v>
      </c>
      <c r="C659" s="34">
        <v>6.1</v>
      </c>
      <c r="D659" s="32">
        <f t="shared" si="20"/>
        <v>42.980000000000004</v>
      </c>
      <c r="E659" s="37">
        <f t="shared" si="21"/>
        <v>51.576000000000001</v>
      </c>
      <c r="F659" s="32">
        <f>'Auxiliary Energy Estimation'!$E$25-D659</f>
        <v>12.019999999999996</v>
      </c>
      <c r="G659" s="32">
        <f>'Auxiliary Energy Estimation'!$E$25-E659</f>
        <v>3.4239999999999995</v>
      </c>
      <c r="H659" s="26">
        <f>IF(D659&lt;='Auxiliary Energy Estimation'!$E$25, 1, 0)</f>
        <v>1</v>
      </c>
      <c r="I659" s="26">
        <f>IF(E659&lt;='Auxiliary Energy Estimation'!$E$25, 1, 0)</f>
        <v>1</v>
      </c>
    </row>
    <row r="660" spans="2:9" ht="15" x14ac:dyDescent="0.3">
      <c r="B660" s="33">
        <v>655.5</v>
      </c>
      <c r="C660" s="34">
        <v>5.6</v>
      </c>
      <c r="D660" s="32">
        <f t="shared" si="20"/>
        <v>42.08</v>
      </c>
      <c r="E660" s="37">
        <f t="shared" si="21"/>
        <v>50.495999999999995</v>
      </c>
      <c r="F660" s="32">
        <f>'Auxiliary Energy Estimation'!$E$25-D660</f>
        <v>12.920000000000002</v>
      </c>
      <c r="G660" s="32">
        <f>'Auxiliary Energy Estimation'!$E$25-E660</f>
        <v>4.5040000000000049</v>
      </c>
      <c r="H660" s="26">
        <f>IF(D660&lt;='Auxiliary Energy Estimation'!$E$25, 1, 0)</f>
        <v>1</v>
      </c>
      <c r="I660" s="26">
        <f>IF(E660&lt;='Auxiliary Energy Estimation'!$E$25, 1, 0)</f>
        <v>1</v>
      </c>
    </row>
    <row r="661" spans="2:9" ht="15" x14ac:dyDescent="0.3">
      <c r="B661" s="33">
        <v>656.5</v>
      </c>
      <c r="C661" s="34">
        <v>5</v>
      </c>
      <c r="D661" s="32">
        <f t="shared" si="20"/>
        <v>41</v>
      </c>
      <c r="E661" s="37">
        <f t="shared" si="21"/>
        <v>49.199999999999996</v>
      </c>
      <c r="F661" s="32">
        <f>'Auxiliary Energy Estimation'!$E$25-D661</f>
        <v>14</v>
      </c>
      <c r="G661" s="32">
        <f>'Auxiliary Energy Estimation'!$E$25-E661</f>
        <v>5.8000000000000043</v>
      </c>
      <c r="H661" s="26">
        <f>IF(D661&lt;='Auxiliary Energy Estimation'!$E$25, 1, 0)</f>
        <v>1</v>
      </c>
      <c r="I661" s="26">
        <f>IF(E661&lt;='Auxiliary Energy Estimation'!$E$25, 1, 0)</f>
        <v>1</v>
      </c>
    </row>
    <row r="662" spans="2:9" ht="15" x14ac:dyDescent="0.3">
      <c r="B662" s="33">
        <v>657.5</v>
      </c>
      <c r="C662" s="34">
        <v>5</v>
      </c>
      <c r="D662" s="32">
        <f t="shared" si="20"/>
        <v>41</v>
      </c>
      <c r="E662" s="37">
        <f t="shared" si="21"/>
        <v>49.199999999999996</v>
      </c>
      <c r="F662" s="32">
        <f>'Auxiliary Energy Estimation'!$E$25-D662</f>
        <v>14</v>
      </c>
      <c r="G662" s="32">
        <f>'Auxiliary Energy Estimation'!$E$25-E662</f>
        <v>5.8000000000000043</v>
      </c>
      <c r="H662" s="26">
        <f>IF(D662&lt;='Auxiliary Energy Estimation'!$E$25, 1, 0)</f>
        <v>1</v>
      </c>
      <c r="I662" s="26">
        <f>IF(E662&lt;='Auxiliary Energy Estimation'!$E$25, 1, 0)</f>
        <v>1</v>
      </c>
    </row>
    <row r="663" spans="2:9" ht="15" x14ac:dyDescent="0.3">
      <c r="B663" s="33">
        <v>658.5</v>
      </c>
      <c r="C663" s="34">
        <v>5</v>
      </c>
      <c r="D663" s="32">
        <f t="shared" si="20"/>
        <v>41</v>
      </c>
      <c r="E663" s="37">
        <f t="shared" si="21"/>
        <v>49.199999999999996</v>
      </c>
      <c r="F663" s="32">
        <f>'Auxiliary Energy Estimation'!$E$25-D663</f>
        <v>14</v>
      </c>
      <c r="G663" s="32">
        <f>'Auxiliary Energy Estimation'!$E$25-E663</f>
        <v>5.8000000000000043</v>
      </c>
      <c r="H663" s="26">
        <f>IF(D663&lt;='Auxiliary Energy Estimation'!$E$25, 1, 0)</f>
        <v>1</v>
      </c>
      <c r="I663" s="26">
        <f>IF(E663&lt;='Auxiliary Energy Estimation'!$E$25, 1, 0)</f>
        <v>1</v>
      </c>
    </row>
    <row r="664" spans="2:9" ht="15" x14ac:dyDescent="0.3">
      <c r="B664" s="33">
        <v>659.5</v>
      </c>
      <c r="C664" s="34">
        <v>4.4000000000000004</v>
      </c>
      <c r="D664" s="32">
        <f t="shared" si="20"/>
        <v>39.92</v>
      </c>
      <c r="E664" s="37">
        <f t="shared" si="21"/>
        <v>47.904000000000003</v>
      </c>
      <c r="F664" s="32">
        <f>'Auxiliary Energy Estimation'!$E$25-D664</f>
        <v>15.079999999999998</v>
      </c>
      <c r="G664" s="32">
        <f>'Auxiliary Energy Estimation'!$E$25-E664</f>
        <v>7.0959999999999965</v>
      </c>
      <c r="H664" s="26">
        <f>IF(D664&lt;='Auxiliary Energy Estimation'!$E$25, 1, 0)</f>
        <v>1</v>
      </c>
      <c r="I664" s="26">
        <f>IF(E664&lt;='Auxiliary Energy Estimation'!$E$25, 1, 0)</f>
        <v>1</v>
      </c>
    </row>
    <row r="665" spans="2:9" ht="15" x14ac:dyDescent="0.3">
      <c r="B665" s="33">
        <v>660.5</v>
      </c>
      <c r="C665" s="34">
        <v>3.9</v>
      </c>
      <c r="D665" s="32">
        <f t="shared" si="20"/>
        <v>39.019999999999996</v>
      </c>
      <c r="E665" s="37">
        <f t="shared" si="21"/>
        <v>46.823999999999991</v>
      </c>
      <c r="F665" s="32">
        <f>'Auxiliary Energy Estimation'!$E$25-D665</f>
        <v>15.980000000000004</v>
      </c>
      <c r="G665" s="32">
        <f>'Auxiliary Energy Estimation'!$E$25-E665</f>
        <v>8.176000000000009</v>
      </c>
      <c r="H665" s="26">
        <f>IF(D665&lt;='Auxiliary Energy Estimation'!$E$25, 1, 0)</f>
        <v>1</v>
      </c>
      <c r="I665" s="26">
        <f>IF(E665&lt;='Auxiliary Energy Estimation'!$E$25, 1, 0)</f>
        <v>1</v>
      </c>
    </row>
    <row r="666" spans="2:9" ht="15" x14ac:dyDescent="0.3">
      <c r="B666" s="33">
        <v>661.5</v>
      </c>
      <c r="C666" s="34">
        <v>3.9</v>
      </c>
      <c r="D666" s="32">
        <f t="shared" si="20"/>
        <v>39.019999999999996</v>
      </c>
      <c r="E666" s="37">
        <f t="shared" si="21"/>
        <v>46.823999999999991</v>
      </c>
      <c r="F666" s="32">
        <f>'Auxiliary Energy Estimation'!$E$25-D666</f>
        <v>15.980000000000004</v>
      </c>
      <c r="G666" s="32">
        <f>'Auxiliary Energy Estimation'!$E$25-E666</f>
        <v>8.176000000000009</v>
      </c>
      <c r="H666" s="26">
        <f>IF(D666&lt;='Auxiliary Energy Estimation'!$E$25, 1, 0)</f>
        <v>1</v>
      </c>
      <c r="I666" s="26">
        <f>IF(E666&lt;='Auxiliary Energy Estimation'!$E$25, 1, 0)</f>
        <v>1</v>
      </c>
    </row>
    <row r="667" spans="2:9" ht="15" x14ac:dyDescent="0.3">
      <c r="B667" s="33">
        <v>662.5</v>
      </c>
      <c r="C667" s="34">
        <v>3.9</v>
      </c>
      <c r="D667" s="32">
        <f t="shared" si="20"/>
        <v>39.019999999999996</v>
      </c>
      <c r="E667" s="37">
        <f t="shared" si="21"/>
        <v>46.823999999999991</v>
      </c>
      <c r="F667" s="32">
        <f>'Auxiliary Energy Estimation'!$E$25-D667</f>
        <v>15.980000000000004</v>
      </c>
      <c r="G667" s="32">
        <f>'Auxiliary Energy Estimation'!$E$25-E667</f>
        <v>8.176000000000009</v>
      </c>
      <c r="H667" s="26">
        <f>IF(D667&lt;='Auxiliary Energy Estimation'!$E$25, 1, 0)</f>
        <v>1</v>
      </c>
      <c r="I667" s="26">
        <f>IF(E667&lt;='Auxiliary Energy Estimation'!$E$25, 1, 0)</f>
        <v>1</v>
      </c>
    </row>
    <row r="668" spans="2:9" ht="15" x14ac:dyDescent="0.3">
      <c r="B668" s="33">
        <v>663.5</v>
      </c>
      <c r="C668" s="34">
        <v>3.3</v>
      </c>
      <c r="D668" s="32">
        <f t="shared" si="20"/>
        <v>37.94</v>
      </c>
      <c r="E668" s="37">
        <f t="shared" si="21"/>
        <v>45.527999999999999</v>
      </c>
      <c r="F668" s="32">
        <f>'Auxiliary Energy Estimation'!$E$25-D668</f>
        <v>17.060000000000002</v>
      </c>
      <c r="G668" s="32">
        <f>'Auxiliary Energy Estimation'!$E$25-E668</f>
        <v>9.4720000000000013</v>
      </c>
      <c r="H668" s="26">
        <f>IF(D668&lt;='Auxiliary Energy Estimation'!$E$25, 1, 0)</f>
        <v>1</v>
      </c>
      <c r="I668" s="26">
        <f>IF(E668&lt;='Auxiliary Energy Estimation'!$E$25, 1, 0)</f>
        <v>1</v>
      </c>
    </row>
    <row r="669" spans="2:9" ht="15" x14ac:dyDescent="0.3">
      <c r="B669" s="33">
        <v>664.5</v>
      </c>
      <c r="C669" s="34">
        <v>2.2000000000000002</v>
      </c>
      <c r="D669" s="32">
        <f t="shared" si="20"/>
        <v>35.96</v>
      </c>
      <c r="E669" s="37">
        <f t="shared" si="21"/>
        <v>43.152000000000001</v>
      </c>
      <c r="F669" s="32">
        <f>'Auxiliary Energy Estimation'!$E$25-D669</f>
        <v>19.04</v>
      </c>
      <c r="G669" s="32">
        <f>'Auxiliary Energy Estimation'!$E$25-E669</f>
        <v>11.847999999999999</v>
      </c>
      <c r="H669" s="26">
        <f>IF(D669&lt;='Auxiliary Energy Estimation'!$E$25, 1, 0)</f>
        <v>1</v>
      </c>
      <c r="I669" s="26">
        <f>IF(E669&lt;='Auxiliary Energy Estimation'!$E$25, 1, 0)</f>
        <v>1</v>
      </c>
    </row>
    <row r="670" spans="2:9" ht="15" x14ac:dyDescent="0.3">
      <c r="B670" s="33">
        <v>665.5</v>
      </c>
      <c r="C670" s="34">
        <v>1.7</v>
      </c>
      <c r="D670" s="32">
        <f t="shared" si="20"/>
        <v>35.06</v>
      </c>
      <c r="E670" s="37">
        <f t="shared" si="21"/>
        <v>42.072000000000003</v>
      </c>
      <c r="F670" s="32">
        <f>'Auxiliary Energy Estimation'!$E$25-D670</f>
        <v>19.939999999999998</v>
      </c>
      <c r="G670" s="32">
        <f>'Auxiliary Energy Estimation'!$E$25-E670</f>
        <v>12.927999999999997</v>
      </c>
      <c r="H670" s="26">
        <f>IF(D670&lt;='Auxiliary Energy Estimation'!$E$25, 1, 0)</f>
        <v>1</v>
      </c>
      <c r="I670" s="26">
        <f>IF(E670&lt;='Auxiliary Energy Estimation'!$E$25, 1, 0)</f>
        <v>1</v>
      </c>
    </row>
    <row r="671" spans="2:9" ht="15" x14ac:dyDescent="0.3">
      <c r="B671" s="33">
        <v>666.5</v>
      </c>
      <c r="C671" s="34">
        <v>0.6</v>
      </c>
      <c r="D671" s="32">
        <f t="shared" si="20"/>
        <v>33.08</v>
      </c>
      <c r="E671" s="37">
        <f t="shared" si="21"/>
        <v>39.695999999999998</v>
      </c>
      <c r="F671" s="32">
        <f>'Auxiliary Energy Estimation'!$E$25-D671</f>
        <v>21.92</v>
      </c>
      <c r="G671" s="32">
        <f>'Auxiliary Energy Estimation'!$E$25-E671</f>
        <v>15.304000000000002</v>
      </c>
      <c r="H671" s="26">
        <f>IF(D671&lt;='Auxiliary Energy Estimation'!$E$25, 1, 0)</f>
        <v>1</v>
      </c>
      <c r="I671" s="26">
        <f>IF(E671&lt;='Auxiliary Energy Estimation'!$E$25, 1, 0)</f>
        <v>1</v>
      </c>
    </row>
    <row r="672" spans="2:9" ht="15" x14ac:dyDescent="0.3">
      <c r="B672" s="33">
        <v>667.5</v>
      </c>
      <c r="C672" s="34">
        <v>0</v>
      </c>
      <c r="D672" s="32">
        <f t="shared" si="20"/>
        <v>32</v>
      </c>
      <c r="E672" s="37">
        <f t="shared" si="21"/>
        <v>38.4</v>
      </c>
      <c r="F672" s="32">
        <f>'Auxiliary Energy Estimation'!$E$25-D672</f>
        <v>23</v>
      </c>
      <c r="G672" s="32">
        <f>'Auxiliary Energy Estimation'!$E$25-E672</f>
        <v>16.600000000000001</v>
      </c>
      <c r="H672" s="26">
        <f>IF(D672&lt;='Auxiliary Energy Estimation'!$E$25, 1, 0)</f>
        <v>1</v>
      </c>
      <c r="I672" s="26">
        <f>IF(E672&lt;='Auxiliary Energy Estimation'!$E$25, 1, 0)</f>
        <v>1</v>
      </c>
    </row>
    <row r="673" spans="2:9" ht="15" x14ac:dyDescent="0.3">
      <c r="B673" s="33">
        <v>668.5</v>
      </c>
      <c r="C673" s="34">
        <v>-0.6</v>
      </c>
      <c r="D673" s="32">
        <f t="shared" si="20"/>
        <v>30.92</v>
      </c>
      <c r="E673" s="37">
        <f t="shared" si="21"/>
        <v>37.103999999999999</v>
      </c>
      <c r="F673" s="32">
        <f>'Auxiliary Energy Estimation'!$E$25-D673</f>
        <v>24.08</v>
      </c>
      <c r="G673" s="32">
        <f>'Auxiliary Energy Estimation'!$E$25-E673</f>
        <v>17.896000000000001</v>
      </c>
      <c r="H673" s="26">
        <f>IF(D673&lt;='Auxiliary Energy Estimation'!$E$25, 1, 0)</f>
        <v>1</v>
      </c>
      <c r="I673" s="26">
        <f>IF(E673&lt;='Auxiliary Energy Estimation'!$E$25, 1, 0)</f>
        <v>1</v>
      </c>
    </row>
    <row r="674" spans="2:9" ht="15" x14ac:dyDescent="0.3">
      <c r="B674" s="33">
        <v>669.5</v>
      </c>
      <c r="C674" s="34">
        <v>-0.6</v>
      </c>
      <c r="D674" s="32">
        <f t="shared" si="20"/>
        <v>30.92</v>
      </c>
      <c r="E674" s="37">
        <f t="shared" si="21"/>
        <v>37.103999999999999</v>
      </c>
      <c r="F674" s="32">
        <f>'Auxiliary Energy Estimation'!$E$25-D674</f>
        <v>24.08</v>
      </c>
      <c r="G674" s="32">
        <f>'Auxiliary Energy Estimation'!$E$25-E674</f>
        <v>17.896000000000001</v>
      </c>
      <c r="H674" s="26">
        <f>IF(D674&lt;='Auxiliary Energy Estimation'!$E$25, 1, 0)</f>
        <v>1</v>
      </c>
      <c r="I674" s="26">
        <f>IF(E674&lt;='Auxiliary Energy Estimation'!$E$25, 1, 0)</f>
        <v>1</v>
      </c>
    </row>
    <row r="675" spans="2:9" ht="15" x14ac:dyDescent="0.3">
      <c r="B675" s="33">
        <v>670.5</v>
      </c>
      <c r="C675" s="34">
        <v>-1.1000000000000001</v>
      </c>
      <c r="D675" s="32">
        <f t="shared" si="20"/>
        <v>30.02</v>
      </c>
      <c r="E675" s="37">
        <f t="shared" si="21"/>
        <v>36.024000000000001</v>
      </c>
      <c r="F675" s="32">
        <f>'Auxiliary Energy Estimation'!$E$25-D675</f>
        <v>24.98</v>
      </c>
      <c r="G675" s="32">
        <f>'Auxiliary Energy Estimation'!$E$25-E675</f>
        <v>18.975999999999999</v>
      </c>
      <c r="H675" s="26">
        <f>IF(D675&lt;='Auxiliary Energy Estimation'!$E$25, 1, 0)</f>
        <v>1</v>
      </c>
      <c r="I675" s="26">
        <f>IF(E675&lt;='Auxiliary Energy Estimation'!$E$25, 1, 0)</f>
        <v>1</v>
      </c>
    </row>
    <row r="676" spans="2:9" ht="15" x14ac:dyDescent="0.3">
      <c r="B676" s="33">
        <v>671.5</v>
      </c>
      <c r="C676" s="34">
        <v>-1.1000000000000001</v>
      </c>
      <c r="D676" s="32">
        <f t="shared" si="20"/>
        <v>30.02</v>
      </c>
      <c r="E676" s="37">
        <f t="shared" si="21"/>
        <v>36.024000000000001</v>
      </c>
      <c r="F676" s="32">
        <f>'Auxiliary Energy Estimation'!$E$25-D676</f>
        <v>24.98</v>
      </c>
      <c r="G676" s="32">
        <f>'Auxiliary Energy Estimation'!$E$25-E676</f>
        <v>18.975999999999999</v>
      </c>
      <c r="H676" s="26">
        <f>IF(D676&lt;='Auxiliary Energy Estimation'!$E$25, 1, 0)</f>
        <v>1</v>
      </c>
      <c r="I676" s="26">
        <f>IF(E676&lt;='Auxiliary Energy Estimation'!$E$25, 1, 0)</f>
        <v>1</v>
      </c>
    </row>
    <row r="677" spans="2:9" ht="15" x14ac:dyDescent="0.3">
      <c r="B677" s="33">
        <v>672.5</v>
      </c>
      <c r="C677" s="34">
        <v>-1.1000000000000001</v>
      </c>
      <c r="D677" s="32">
        <f t="shared" si="20"/>
        <v>30.02</v>
      </c>
      <c r="E677" s="37">
        <f t="shared" si="21"/>
        <v>36.024000000000001</v>
      </c>
      <c r="F677" s="32">
        <f>'Auxiliary Energy Estimation'!$E$25-D677</f>
        <v>24.98</v>
      </c>
      <c r="G677" s="32">
        <f>'Auxiliary Energy Estimation'!$E$25-E677</f>
        <v>18.975999999999999</v>
      </c>
      <c r="H677" s="26">
        <f>IF(D677&lt;='Auxiliary Energy Estimation'!$E$25, 1, 0)</f>
        <v>1</v>
      </c>
      <c r="I677" s="26">
        <f>IF(E677&lt;='Auxiliary Energy Estimation'!$E$25, 1, 0)</f>
        <v>1</v>
      </c>
    </row>
    <row r="678" spans="2:9" ht="15" x14ac:dyDescent="0.3">
      <c r="B678" s="33">
        <v>673.5</v>
      </c>
      <c r="C678" s="34">
        <v>-1.1000000000000001</v>
      </c>
      <c r="D678" s="32">
        <f t="shared" si="20"/>
        <v>30.02</v>
      </c>
      <c r="E678" s="37">
        <f t="shared" si="21"/>
        <v>36.024000000000001</v>
      </c>
      <c r="F678" s="32">
        <f>'Auxiliary Energy Estimation'!$E$25-D678</f>
        <v>24.98</v>
      </c>
      <c r="G678" s="32">
        <f>'Auxiliary Energy Estimation'!$E$25-E678</f>
        <v>18.975999999999999</v>
      </c>
      <c r="H678" s="26">
        <f>IF(D678&lt;='Auxiliary Energy Estimation'!$E$25, 1, 0)</f>
        <v>1</v>
      </c>
      <c r="I678" s="26">
        <f>IF(E678&lt;='Auxiliary Energy Estimation'!$E$25, 1, 0)</f>
        <v>1</v>
      </c>
    </row>
    <row r="679" spans="2:9" ht="15" x14ac:dyDescent="0.3">
      <c r="B679" s="33">
        <v>674.5</v>
      </c>
      <c r="C679" s="34">
        <v>-1.1000000000000001</v>
      </c>
      <c r="D679" s="32">
        <f t="shared" si="20"/>
        <v>30.02</v>
      </c>
      <c r="E679" s="37">
        <f t="shared" si="21"/>
        <v>36.024000000000001</v>
      </c>
      <c r="F679" s="32">
        <f>'Auxiliary Energy Estimation'!$E$25-D679</f>
        <v>24.98</v>
      </c>
      <c r="G679" s="32">
        <f>'Auxiliary Energy Estimation'!$E$25-E679</f>
        <v>18.975999999999999</v>
      </c>
      <c r="H679" s="26">
        <f>IF(D679&lt;='Auxiliary Energy Estimation'!$E$25, 1, 0)</f>
        <v>1</v>
      </c>
      <c r="I679" s="26">
        <f>IF(E679&lt;='Auxiliary Energy Estimation'!$E$25, 1, 0)</f>
        <v>1</v>
      </c>
    </row>
    <row r="680" spans="2:9" ht="15" x14ac:dyDescent="0.3">
      <c r="B680" s="33">
        <v>675.5</v>
      </c>
      <c r="C680" s="34">
        <v>-1.1000000000000001</v>
      </c>
      <c r="D680" s="32">
        <f t="shared" si="20"/>
        <v>30.02</v>
      </c>
      <c r="E680" s="37">
        <f t="shared" si="21"/>
        <v>36.024000000000001</v>
      </c>
      <c r="F680" s="32">
        <f>'Auxiliary Energy Estimation'!$E$25-D680</f>
        <v>24.98</v>
      </c>
      <c r="G680" s="32">
        <f>'Auxiliary Energy Estimation'!$E$25-E680</f>
        <v>18.975999999999999</v>
      </c>
      <c r="H680" s="26">
        <f>IF(D680&lt;='Auxiliary Energy Estimation'!$E$25, 1, 0)</f>
        <v>1</v>
      </c>
      <c r="I680" s="26">
        <f>IF(E680&lt;='Auxiliary Energy Estimation'!$E$25, 1, 0)</f>
        <v>1</v>
      </c>
    </row>
    <row r="681" spans="2:9" ht="15" x14ac:dyDescent="0.3">
      <c r="B681" s="33">
        <v>676.5</v>
      </c>
      <c r="C681" s="34">
        <v>-1.1000000000000001</v>
      </c>
      <c r="D681" s="32">
        <f t="shared" si="20"/>
        <v>30.02</v>
      </c>
      <c r="E681" s="37">
        <f t="shared" si="21"/>
        <v>36.024000000000001</v>
      </c>
      <c r="F681" s="32">
        <f>'Auxiliary Energy Estimation'!$E$25-D681</f>
        <v>24.98</v>
      </c>
      <c r="G681" s="32">
        <f>'Auxiliary Energy Estimation'!$E$25-E681</f>
        <v>18.975999999999999</v>
      </c>
      <c r="H681" s="26">
        <f>IF(D681&lt;='Auxiliary Energy Estimation'!$E$25, 1, 0)</f>
        <v>1</v>
      </c>
      <c r="I681" s="26">
        <f>IF(E681&lt;='Auxiliary Energy Estimation'!$E$25, 1, 0)</f>
        <v>1</v>
      </c>
    </row>
    <row r="682" spans="2:9" ht="15" x14ac:dyDescent="0.3">
      <c r="B682" s="33">
        <v>677.5</v>
      </c>
      <c r="C682" s="34">
        <v>-0.6</v>
      </c>
      <c r="D682" s="32">
        <f t="shared" si="20"/>
        <v>30.92</v>
      </c>
      <c r="E682" s="37">
        <f t="shared" si="21"/>
        <v>37.103999999999999</v>
      </c>
      <c r="F682" s="32">
        <f>'Auxiliary Energy Estimation'!$E$25-D682</f>
        <v>24.08</v>
      </c>
      <c r="G682" s="32">
        <f>'Auxiliary Energy Estimation'!$E$25-E682</f>
        <v>17.896000000000001</v>
      </c>
      <c r="H682" s="26">
        <f>IF(D682&lt;='Auxiliary Energy Estimation'!$E$25, 1, 0)</f>
        <v>1</v>
      </c>
      <c r="I682" s="26">
        <f>IF(E682&lt;='Auxiliary Energy Estimation'!$E$25, 1, 0)</f>
        <v>1</v>
      </c>
    </row>
    <row r="683" spans="2:9" ht="15" x14ac:dyDescent="0.3">
      <c r="B683" s="33">
        <v>678.5</v>
      </c>
      <c r="C683" s="34">
        <v>-0.6</v>
      </c>
      <c r="D683" s="32">
        <f t="shared" si="20"/>
        <v>30.92</v>
      </c>
      <c r="E683" s="37">
        <f t="shared" si="21"/>
        <v>37.103999999999999</v>
      </c>
      <c r="F683" s="32">
        <f>'Auxiliary Energy Estimation'!$E$25-D683</f>
        <v>24.08</v>
      </c>
      <c r="G683" s="32">
        <f>'Auxiliary Energy Estimation'!$E$25-E683</f>
        <v>17.896000000000001</v>
      </c>
      <c r="H683" s="26">
        <f>IF(D683&lt;='Auxiliary Energy Estimation'!$E$25, 1, 0)</f>
        <v>1</v>
      </c>
      <c r="I683" s="26">
        <f>IF(E683&lt;='Auxiliary Energy Estimation'!$E$25, 1, 0)</f>
        <v>1</v>
      </c>
    </row>
    <row r="684" spans="2:9" ht="15" x14ac:dyDescent="0.3">
      <c r="B684" s="33">
        <v>679.5</v>
      </c>
      <c r="C684" s="34">
        <v>-0.6</v>
      </c>
      <c r="D684" s="32">
        <f t="shared" si="20"/>
        <v>30.92</v>
      </c>
      <c r="E684" s="37">
        <f t="shared" si="21"/>
        <v>37.103999999999999</v>
      </c>
      <c r="F684" s="32">
        <f>'Auxiliary Energy Estimation'!$E$25-D684</f>
        <v>24.08</v>
      </c>
      <c r="G684" s="32">
        <f>'Auxiliary Energy Estimation'!$E$25-E684</f>
        <v>17.896000000000001</v>
      </c>
      <c r="H684" s="26">
        <f>IF(D684&lt;='Auxiliary Energy Estimation'!$E$25, 1, 0)</f>
        <v>1</v>
      </c>
      <c r="I684" s="26">
        <f>IF(E684&lt;='Auxiliary Energy Estimation'!$E$25, 1, 0)</f>
        <v>1</v>
      </c>
    </row>
    <row r="685" spans="2:9" ht="15" x14ac:dyDescent="0.3">
      <c r="B685" s="33">
        <v>680.5</v>
      </c>
      <c r="C685" s="34">
        <v>0</v>
      </c>
      <c r="D685" s="32">
        <f t="shared" si="20"/>
        <v>32</v>
      </c>
      <c r="E685" s="37">
        <f t="shared" si="21"/>
        <v>38.4</v>
      </c>
      <c r="F685" s="32">
        <f>'Auxiliary Energy Estimation'!$E$25-D685</f>
        <v>23</v>
      </c>
      <c r="G685" s="32">
        <f>'Auxiliary Energy Estimation'!$E$25-E685</f>
        <v>16.600000000000001</v>
      </c>
      <c r="H685" s="26">
        <f>IF(D685&lt;='Auxiliary Energy Estimation'!$E$25, 1, 0)</f>
        <v>1</v>
      </c>
      <c r="I685" s="26">
        <f>IF(E685&lt;='Auxiliary Energy Estimation'!$E$25, 1, 0)</f>
        <v>1</v>
      </c>
    </row>
    <row r="686" spans="2:9" ht="15" x14ac:dyDescent="0.3">
      <c r="B686" s="33">
        <v>681.5</v>
      </c>
      <c r="C686" s="34">
        <v>1.1000000000000001</v>
      </c>
      <c r="D686" s="32">
        <f t="shared" si="20"/>
        <v>33.979999999999997</v>
      </c>
      <c r="E686" s="37">
        <f t="shared" si="21"/>
        <v>40.775999999999996</v>
      </c>
      <c r="F686" s="32">
        <f>'Auxiliary Energy Estimation'!$E$25-D686</f>
        <v>21.020000000000003</v>
      </c>
      <c r="G686" s="32">
        <f>'Auxiliary Energy Estimation'!$E$25-E686</f>
        <v>14.224000000000004</v>
      </c>
      <c r="H686" s="26">
        <f>IF(D686&lt;='Auxiliary Energy Estimation'!$E$25, 1, 0)</f>
        <v>1</v>
      </c>
      <c r="I686" s="26">
        <f>IF(E686&lt;='Auxiliary Energy Estimation'!$E$25, 1, 0)</f>
        <v>1</v>
      </c>
    </row>
    <row r="687" spans="2:9" ht="15" x14ac:dyDescent="0.3">
      <c r="B687" s="33">
        <v>682.5</v>
      </c>
      <c r="C687" s="34">
        <v>2.8</v>
      </c>
      <c r="D687" s="32">
        <f t="shared" si="20"/>
        <v>37.04</v>
      </c>
      <c r="E687" s="37">
        <f t="shared" si="21"/>
        <v>44.448</v>
      </c>
      <c r="F687" s="32">
        <f>'Auxiliary Energy Estimation'!$E$25-D687</f>
        <v>17.96</v>
      </c>
      <c r="G687" s="32">
        <f>'Auxiliary Energy Estimation'!$E$25-E687</f>
        <v>10.552</v>
      </c>
      <c r="H687" s="26">
        <f>IF(D687&lt;='Auxiliary Energy Estimation'!$E$25, 1, 0)</f>
        <v>1</v>
      </c>
      <c r="I687" s="26">
        <f>IF(E687&lt;='Auxiliary Energy Estimation'!$E$25, 1, 0)</f>
        <v>1</v>
      </c>
    </row>
    <row r="688" spans="2:9" ht="15" x14ac:dyDescent="0.3">
      <c r="B688" s="33">
        <v>683.5</v>
      </c>
      <c r="C688" s="34">
        <v>3.9</v>
      </c>
      <c r="D688" s="32">
        <f t="shared" si="20"/>
        <v>39.019999999999996</v>
      </c>
      <c r="E688" s="37">
        <f t="shared" si="21"/>
        <v>46.823999999999991</v>
      </c>
      <c r="F688" s="32">
        <f>'Auxiliary Energy Estimation'!$E$25-D688</f>
        <v>15.980000000000004</v>
      </c>
      <c r="G688" s="32">
        <f>'Auxiliary Energy Estimation'!$E$25-E688</f>
        <v>8.176000000000009</v>
      </c>
      <c r="H688" s="26">
        <f>IF(D688&lt;='Auxiliary Energy Estimation'!$E$25, 1, 0)</f>
        <v>1</v>
      </c>
      <c r="I688" s="26">
        <f>IF(E688&lt;='Auxiliary Energy Estimation'!$E$25, 1, 0)</f>
        <v>1</v>
      </c>
    </row>
    <row r="689" spans="2:9" ht="15" x14ac:dyDescent="0.3">
      <c r="B689" s="33">
        <v>684.5</v>
      </c>
      <c r="C689" s="34">
        <v>5</v>
      </c>
      <c r="D689" s="32">
        <f t="shared" si="20"/>
        <v>41</v>
      </c>
      <c r="E689" s="37">
        <f t="shared" si="21"/>
        <v>49.199999999999996</v>
      </c>
      <c r="F689" s="32">
        <f>'Auxiliary Energy Estimation'!$E$25-D689</f>
        <v>14</v>
      </c>
      <c r="G689" s="32">
        <f>'Auxiliary Energy Estimation'!$E$25-E689</f>
        <v>5.8000000000000043</v>
      </c>
      <c r="H689" s="26">
        <f>IF(D689&lt;='Auxiliary Energy Estimation'!$E$25, 1, 0)</f>
        <v>1</v>
      </c>
      <c r="I689" s="26">
        <f>IF(E689&lt;='Auxiliary Energy Estimation'!$E$25, 1, 0)</f>
        <v>1</v>
      </c>
    </row>
    <row r="690" spans="2:9" ht="15" x14ac:dyDescent="0.3">
      <c r="B690" s="33">
        <v>685.5</v>
      </c>
      <c r="C690" s="34">
        <v>5</v>
      </c>
      <c r="D690" s="32">
        <f t="shared" si="20"/>
        <v>41</v>
      </c>
      <c r="E690" s="37">
        <f t="shared" si="21"/>
        <v>49.199999999999996</v>
      </c>
      <c r="F690" s="32">
        <f>'Auxiliary Energy Estimation'!$E$25-D690</f>
        <v>14</v>
      </c>
      <c r="G690" s="32">
        <f>'Auxiliary Energy Estimation'!$E$25-E690</f>
        <v>5.8000000000000043</v>
      </c>
      <c r="H690" s="26">
        <f>IF(D690&lt;='Auxiliary Energy Estimation'!$E$25, 1, 0)</f>
        <v>1</v>
      </c>
      <c r="I690" s="26">
        <f>IF(E690&lt;='Auxiliary Energy Estimation'!$E$25, 1, 0)</f>
        <v>1</v>
      </c>
    </row>
    <row r="691" spans="2:9" ht="15" x14ac:dyDescent="0.3">
      <c r="B691" s="33">
        <v>686.5</v>
      </c>
      <c r="C691" s="34">
        <v>5</v>
      </c>
      <c r="D691" s="32">
        <f t="shared" si="20"/>
        <v>41</v>
      </c>
      <c r="E691" s="37">
        <f t="shared" si="21"/>
        <v>49.199999999999996</v>
      </c>
      <c r="F691" s="32">
        <f>'Auxiliary Energy Estimation'!$E$25-D691</f>
        <v>14</v>
      </c>
      <c r="G691" s="32">
        <f>'Auxiliary Energy Estimation'!$E$25-E691</f>
        <v>5.8000000000000043</v>
      </c>
      <c r="H691" s="26">
        <f>IF(D691&lt;='Auxiliary Energy Estimation'!$E$25, 1, 0)</f>
        <v>1</v>
      </c>
      <c r="I691" s="26">
        <f>IF(E691&lt;='Auxiliary Energy Estimation'!$E$25, 1, 0)</f>
        <v>1</v>
      </c>
    </row>
    <row r="692" spans="2:9" ht="15" x14ac:dyDescent="0.3">
      <c r="B692" s="33">
        <v>687.5</v>
      </c>
      <c r="C692" s="34">
        <v>4.4000000000000004</v>
      </c>
      <c r="D692" s="32">
        <f t="shared" si="20"/>
        <v>39.92</v>
      </c>
      <c r="E692" s="37">
        <f t="shared" si="21"/>
        <v>47.904000000000003</v>
      </c>
      <c r="F692" s="32">
        <f>'Auxiliary Energy Estimation'!$E$25-D692</f>
        <v>15.079999999999998</v>
      </c>
      <c r="G692" s="32">
        <f>'Auxiliary Energy Estimation'!$E$25-E692</f>
        <v>7.0959999999999965</v>
      </c>
      <c r="H692" s="26">
        <f>IF(D692&lt;='Auxiliary Energy Estimation'!$E$25, 1, 0)</f>
        <v>1</v>
      </c>
      <c r="I692" s="26">
        <f>IF(E692&lt;='Auxiliary Energy Estimation'!$E$25, 1, 0)</f>
        <v>1</v>
      </c>
    </row>
    <row r="693" spans="2:9" ht="15" x14ac:dyDescent="0.3">
      <c r="B693" s="33">
        <v>688.5</v>
      </c>
      <c r="C693" s="34">
        <v>3.9</v>
      </c>
      <c r="D693" s="32">
        <f t="shared" si="20"/>
        <v>39.019999999999996</v>
      </c>
      <c r="E693" s="37">
        <f t="shared" si="21"/>
        <v>46.823999999999991</v>
      </c>
      <c r="F693" s="32">
        <f>'Auxiliary Energy Estimation'!$E$25-D693</f>
        <v>15.980000000000004</v>
      </c>
      <c r="G693" s="32">
        <f>'Auxiliary Energy Estimation'!$E$25-E693</f>
        <v>8.176000000000009</v>
      </c>
      <c r="H693" s="26">
        <f>IF(D693&lt;='Auxiliary Energy Estimation'!$E$25, 1, 0)</f>
        <v>1</v>
      </c>
      <c r="I693" s="26">
        <f>IF(E693&lt;='Auxiliary Energy Estimation'!$E$25, 1, 0)</f>
        <v>1</v>
      </c>
    </row>
    <row r="694" spans="2:9" ht="15" x14ac:dyDescent="0.3">
      <c r="B694" s="33">
        <v>689.5</v>
      </c>
      <c r="C694" s="34">
        <v>3.9</v>
      </c>
      <c r="D694" s="32">
        <f t="shared" si="20"/>
        <v>39.019999999999996</v>
      </c>
      <c r="E694" s="37">
        <f t="shared" si="21"/>
        <v>46.823999999999991</v>
      </c>
      <c r="F694" s="32">
        <f>'Auxiliary Energy Estimation'!$E$25-D694</f>
        <v>15.980000000000004</v>
      </c>
      <c r="G694" s="32">
        <f>'Auxiliary Energy Estimation'!$E$25-E694</f>
        <v>8.176000000000009</v>
      </c>
      <c r="H694" s="26">
        <f>IF(D694&lt;='Auxiliary Energy Estimation'!$E$25, 1, 0)</f>
        <v>1</v>
      </c>
      <c r="I694" s="26">
        <f>IF(E694&lt;='Auxiliary Energy Estimation'!$E$25, 1, 0)</f>
        <v>1</v>
      </c>
    </row>
    <row r="695" spans="2:9" ht="15" x14ac:dyDescent="0.3">
      <c r="B695" s="33">
        <v>690.5</v>
      </c>
      <c r="C695" s="34">
        <v>3.3</v>
      </c>
      <c r="D695" s="32">
        <f t="shared" si="20"/>
        <v>37.94</v>
      </c>
      <c r="E695" s="37">
        <f t="shared" si="21"/>
        <v>45.527999999999999</v>
      </c>
      <c r="F695" s="32">
        <f>'Auxiliary Energy Estimation'!$E$25-D695</f>
        <v>17.060000000000002</v>
      </c>
      <c r="G695" s="32">
        <f>'Auxiliary Energy Estimation'!$E$25-E695</f>
        <v>9.4720000000000013</v>
      </c>
      <c r="H695" s="26">
        <f>IF(D695&lt;='Auxiliary Energy Estimation'!$E$25, 1, 0)</f>
        <v>1</v>
      </c>
      <c r="I695" s="26">
        <f>IF(E695&lt;='Auxiliary Energy Estimation'!$E$25, 1, 0)</f>
        <v>1</v>
      </c>
    </row>
    <row r="696" spans="2:9" ht="15" x14ac:dyDescent="0.3">
      <c r="B696" s="33">
        <v>691.5</v>
      </c>
      <c r="C696" s="34">
        <v>3.3</v>
      </c>
      <c r="D696" s="32">
        <f t="shared" si="20"/>
        <v>37.94</v>
      </c>
      <c r="E696" s="37">
        <f t="shared" si="21"/>
        <v>45.527999999999999</v>
      </c>
      <c r="F696" s="32">
        <f>'Auxiliary Energy Estimation'!$E$25-D696</f>
        <v>17.060000000000002</v>
      </c>
      <c r="G696" s="32">
        <f>'Auxiliary Energy Estimation'!$E$25-E696</f>
        <v>9.4720000000000013</v>
      </c>
      <c r="H696" s="26">
        <f>IF(D696&lt;='Auxiliary Energy Estimation'!$E$25, 1, 0)</f>
        <v>1</v>
      </c>
      <c r="I696" s="26">
        <f>IF(E696&lt;='Auxiliary Energy Estimation'!$E$25, 1, 0)</f>
        <v>1</v>
      </c>
    </row>
    <row r="697" spans="2:9" ht="15" x14ac:dyDescent="0.3">
      <c r="B697" s="33">
        <v>692.5</v>
      </c>
      <c r="C697" s="34">
        <v>3.3</v>
      </c>
      <c r="D697" s="32">
        <f t="shared" si="20"/>
        <v>37.94</v>
      </c>
      <c r="E697" s="37">
        <f t="shared" si="21"/>
        <v>45.527999999999999</v>
      </c>
      <c r="F697" s="32">
        <f>'Auxiliary Energy Estimation'!$E$25-D697</f>
        <v>17.060000000000002</v>
      </c>
      <c r="G697" s="32">
        <f>'Auxiliary Energy Estimation'!$E$25-E697</f>
        <v>9.4720000000000013</v>
      </c>
      <c r="H697" s="26">
        <f>IF(D697&lt;='Auxiliary Energy Estimation'!$E$25, 1, 0)</f>
        <v>1</v>
      </c>
      <c r="I697" s="26">
        <f>IF(E697&lt;='Auxiliary Energy Estimation'!$E$25, 1, 0)</f>
        <v>1</v>
      </c>
    </row>
    <row r="698" spans="2:9" ht="15" x14ac:dyDescent="0.3">
      <c r="B698" s="33">
        <v>693.5</v>
      </c>
      <c r="C698" s="34">
        <v>3.3</v>
      </c>
      <c r="D698" s="32">
        <f t="shared" si="20"/>
        <v>37.94</v>
      </c>
      <c r="E698" s="37">
        <f t="shared" si="21"/>
        <v>45.527999999999999</v>
      </c>
      <c r="F698" s="32">
        <f>'Auxiliary Energy Estimation'!$E$25-D698</f>
        <v>17.060000000000002</v>
      </c>
      <c r="G698" s="32">
        <f>'Auxiliary Energy Estimation'!$E$25-E698</f>
        <v>9.4720000000000013</v>
      </c>
      <c r="H698" s="26">
        <f>IF(D698&lt;='Auxiliary Energy Estimation'!$E$25, 1, 0)</f>
        <v>1</v>
      </c>
      <c r="I698" s="26">
        <f>IF(E698&lt;='Auxiliary Energy Estimation'!$E$25, 1, 0)</f>
        <v>1</v>
      </c>
    </row>
    <row r="699" spans="2:9" ht="15" x14ac:dyDescent="0.3">
      <c r="B699" s="33">
        <v>694.5</v>
      </c>
      <c r="C699" s="34">
        <v>3.3</v>
      </c>
      <c r="D699" s="32">
        <f t="shared" si="20"/>
        <v>37.94</v>
      </c>
      <c r="E699" s="37">
        <f t="shared" si="21"/>
        <v>45.527999999999999</v>
      </c>
      <c r="F699" s="32">
        <f>'Auxiliary Energy Estimation'!$E$25-D699</f>
        <v>17.060000000000002</v>
      </c>
      <c r="G699" s="32">
        <f>'Auxiliary Energy Estimation'!$E$25-E699</f>
        <v>9.4720000000000013</v>
      </c>
      <c r="H699" s="26">
        <f>IF(D699&lt;='Auxiliary Energy Estimation'!$E$25, 1, 0)</f>
        <v>1</v>
      </c>
      <c r="I699" s="26">
        <f>IF(E699&lt;='Auxiliary Energy Estimation'!$E$25, 1, 0)</f>
        <v>1</v>
      </c>
    </row>
    <row r="700" spans="2:9" ht="15" x14ac:dyDescent="0.3">
      <c r="B700" s="33">
        <v>695.5</v>
      </c>
      <c r="C700" s="34">
        <v>2.8</v>
      </c>
      <c r="D700" s="32">
        <f t="shared" si="20"/>
        <v>37.04</v>
      </c>
      <c r="E700" s="37">
        <f t="shared" si="21"/>
        <v>44.448</v>
      </c>
      <c r="F700" s="32">
        <f>'Auxiliary Energy Estimation'!$E$25-D700</f>
        <v>17.96</v>
      </c>
      <c r="G700" s="32">
        <f>'Auxiliary Energy Estimation'!$E$25-E700</f>
        <v>10.552</v>
      </c>
      <c r="H700" s="26">
        <f>IF(D700&lt;='Auxiliary Energy Estimation'!$E$25, 1, 0)</f>
        <v>1</v>
      </c>
      <c r="I700" s="26">
        <f>IF(E700&lt;='Auxiliary Energy Estimation'!$E$25, 1, 0)</f>
        <v>1</v>
      </c>
    </row>
    <row r="701" spans="2:9" ht="15" x14ac:dyDescent="0.3">
      <c r="B701" s="33">
        <v>696.5</v>
      </c>
      <c r="C701" s="34">
        <v>2.2000000000000002</v>
      </c>
      <c r="D701" s="32">
        <f t="shared" si="20"/>
        <v>35.96</v>
      </c>
      <c r="E701" s="37">
        <f t="shared" si="21"/>
        <v>43.152000000000001</v>
      </c>
      <c r="F701" s="32">
        <f>'Auxiliary Energy Estimation'!$E$25-D701</f>
        <v>19.04</v>
      </c>
      <c r="G701" s="32">
        <f>'Auxiliary Energy Estimation'!$E$25-E701</f>
        <v>11.847999999999999</v>
      </c>
      <c r="H701" s="26">
        <f>IF(D701&lt;='Auxiliary Energy Estimation'!$E$25, 1, 0)</f>
        <v>1</v>
      </c>
      <c r="I701" s="26">
        <f>IF(E701&lt;='Auxiliary Energy Estimation'!$E$25, 1, 0)</f>
        <v>1</v>
      </c>
    </row>
    <row r="702" spans="2:9" ht="15" x14ac:dyDescent="0.3">
      <c r="B702" s="33">
        <v>697.5</v>
      </c>
      <c r="C702" s="34">
        <v>1.1000000000000001</v>
      </c>
      <c r="D702" s="32">
        <f t="shared" si="20"/>
        <v>33.979999999999997</v>
      </c>
      <c r="E702" s="37">
        <f t="shared" si="21"/>
        <v>40.775999999999996</v>
      </c>
      <c r="F702" s="32">
        <f>'Auxiliary Energy Estimation'!$E$25-D702</f>
        <v>21.020000000000003</v>
      </c>
      <c r="G702" s="32">
        <f>'Auxiliary Energy Estimation'!$E$25-E702</f>
        <v>14.224000000000004</v>
      </c>
      <c r="H702" s="26">
        <f>IF(D702&lt;='Auxiliary Energy Estimation'!$E$25, 1, 0)</f>
        <v>1</v>
      </c>
      <c r="I702" s="26">
        <f>IF(E702&lt;='Auxiliary Energy Estimation'!$E$25, 1, 0)</f>
        <v>1</v>
      </c>
    </row>
    <row r="703" spans="2:9" ht="15" x14ac:dyDescent="0.3">
      <c r="B703" s="33">
        <v>698.5</v>
      </c>
      <c r="C703" s="34">
        <v>0</v>
      </c>
      <c r="D703" s="32">
        <f t="shared" si="20"/>
        <v>32</v>
      </c>
      <c r="E703" s="37">
        <f t="shared" si="21"/>
        <v>38.4</v>
      </c>
      <c r="F703" s="32">
        <f>'Auxiliary Energy Estimation'!$E$25-D703</f>
        <v>23</v>
      </c>
      <c r="G703" s="32">
        <f>'Auxiliary Energy Estimation'!$E$25-E703</f>
        <v>16.600000000000001</v>
      </c>
      <c r="H703" s="26">
        <f>IF(D703&lt;='Auxiliary Energy Estimation'!$E$25, 1, 0)</f>
        <v>1</v>
      </c>
      <c r="I703" s="26">
        <f>IF(E703&lt;='Auxiliary Energy Estimation'!$E$25, 1, 0)</f>
        <v>1</v>
      </c>
    </row>
    <row r="704" spans="2:9" ht="15" x14ac:dyDescent="0.3">
      <c r="B704" s="33">
        <v>699.5</v>
      </c>
      <c r="C704" s="34">
        <v>-0.6</v>
      </c>
      <c r="D704" s="32">
        <f t="shared" si="20"/>
        <v>30.92</v>
      </c>
      <c r="E704" s="37">
        <f t="shared" si="21"/>
        <v>37.103999999999999</v>
      </c>
      <c r="F704" s="32">
        <f>'Auxiliary Energy Estimation'!$E$25-D704</f>
        <v>24.08</v>
      </c>
      <c r="G704" s="32">
        <f>'Auxiliary Energy Estimation'!$E$25-E704</f>
        <v>17.896000000000001</v>
      </c>
      <c r="H704" s="26">
        <f>IF(D704&lt;='Auxiliary Energy Estimation'!$E$25, 1, 0)</f>
        <v>1</v>
      </c>
      <c r="I704" s="26">
        <f>IF(E704&lt;='Auxiliary Energy Estimation'!$E$25, 1, 0)</f>
        <v>1</v>
      </c>
    </row>
    <row r="705" spans="2:9" ht="15" x14ac:dyDescent="0.3">
      <c r="B705" s="33">
        <v>700.5</v>
      </c>
      <c r="C705" s="34">
        <v>-0.6</v>
      </c>
      <c r="D705" s="32">
        <f t="shared" si="20"/>
        <v>30.92</v>
      </c>
      <c r="E705" s="37">
        <f t="shared" si="21"/>
        <v>37.103999999999999</v>
      </c>
      <c r="F705" s="32">
        <f>'Auxiliary Energy Estimation'!$E$25-D705</f>
        <v>24.08</v>
      </c>
      <c r="G705" s="32">
        <f>'Auxiliary Energy Estimation'!$E$25-E705</f>
        <v>17.896000000000001</v>
      </c>
      <c r="H705" s="26">
        <f>IF(D705&lt;='Auxiliary Energy Estimation'!$E$25, 1, 0)</f>
        <v>1</v>
      </c>
      <c r="I705" s="26">
        <f>IF(E705&lt;='Auxiliary Energy Estimation'!$E$25, 1, 0)</f>
        <v>1</v>
      </c>
    </row>
    <row r="706" spans="2:9" ht="15" x14ac:dyDescent="0.3">
      <c r="B706" s="33">
        <v>701.5</v>
      </c>
      <c r="C706" s="34">
        <v>-1.1000000000000001</v>
      </c>
      <c r="D706" s="32">
        <f t="shared" si="20"/>
        <v>30.02</v>
      </c>
      <c r="E706" s="37">
        <f t="shared" si="21"/>
        <v>36.024000000000001</v>
      </c>
      <c r="F706" s="32">
        <f>'Auxiliary Energy Estimation'!$E$25-D706</f>
        <v>24.98</v>
      </c>
      <c r="G706" s="32">
        <f>'Auxiliary Energy Estimation'!$E$25-E706</f>
        <v>18.975999999999999</v>
      </c>
      <c r="H706" s="26">
        <f>IF(D706&lt;='Auxiliary Energy Estimation'!$E$25, 1, 0)</f>
        <v>1</v>
      </c>
      <c r="I706" s="26">
        <f>IF(E706&lt;='Auxiliary Energy Estimation'!$E$25, 1, 0)</f>
        <v>1</v>
      </c>
    </row>
    <row r="707" spans="2:9" ht="15" x14ac:dyDescent="0.3">
      <c r="B707" s="33">
        <v>702.5</v>
      </c>
      <c r="C707" s="34">
        <v>-1.1000000000000001</v>
      </c>
      <c r="D707" s="32">
        <f t="shared" si="20"/>
        <v>30.02</v>
      </c>
      <c r="E707" s="37">
        <f t="shared" si="21"/>
        <v>36.024000000000001</v>
      </c>
      <c r="F707" s="32">
        <f>'Auxiliary Energy Estimation'!$E$25-D707</f>
        <v>24.98</v>
      </c>
      <c r="G707" s="32">
        <f>'Auxiliary Energy Estimation'!$E$25-E707</f>
        <v>18.975999999999999</v>
      </c>
      <c r="H707" s="26">
        <f>IF(D707&lt;='Auxiliary Energy Estimation'!$E$25, 1, 0)</f>
        <v>1</v>
      </c>
      <c r="I707" s="26">
        <f>IF(E707&lt;='Auxiliary Energy Estimation'!$E$25, 1, 0)</f>
        <v>1</v>
      </c>
    </row>
    <row r="708" spans="2:9" ht="15" x14ac:dyDescent="0.3">
      <c r="B708" s="33">
        <v>703.5</v>
      </c>
      <c r="C708" s="34">
        <v>-1.1000000000000001</v>
      </c>
      <c r="D708" s="32">
        <f t="shared" si="20"/>
        <v>30.02</v>
      </c>
      <c r="E708" s="37">
        <f t="shared" si="21"/>
        <v>36.024000000000001</v>
      </c>
      <c r="F708" s="32">
        <f>'Auxiliary Energy Estimation'!$E$25-D708</f>
        <v>24.98</v>
      </c>
      <c r="G708" s="32">
        <f>'Auxiliary Energy Estimation'!$E$25-E708</f>
        <v>18.975999999999999</v>
      </c>
      <c r="H708" s="26">
        <f>IF(D708&lt;='Auxiliary Energy Estimation'!$E$25, 1, 0)</f>
        <v>1</v>
      </c>
      <c r="I708" s="26">
        <f>IF(E708&lt;='Auxiliary Energy Estimation'!$E$25, 1, 0)</f>
        <v>1</v>
      </c>
    </row>
    <row r="709" spans="2:9" ht="15" x14ac:dyDescent="0.3">
      <c r="B709" s="33">
        <v>704.5</v>
      </c>
      <c r="C709" s="34">
        <v>-1.1000000000000001</v>
      </c>
      <c r="D709" s="32">
        <f t="shared" ref="D709:D772" si="22">CONVERT(C709,"C","F")</f>
        <v>30.02</v>
      </c>
      <c r="E709" s="37">
        <f t="shared" ref="E709:E772" si="23">D709*1.2</f>
        <v>36.024000000000001</v>
      </c>
      <c r="F709" s="32">
        <f>'Auxiliary Energy Estimation'!$E$25-D709</f>
        <v>24.98</v>
      </c>
      <c r="G709" s="32">
        <f>'Auxiliary Energy Estimation'!$E$25-E709</f>
        <v>18.975999999999999</v>
      </c>
      <c r="H709" s="26">
        <f>IF(D709&lt;='Auxiliary Energy Estimation'!$E$25, 1, 0)</f>
        <v>1</v>
      </c>
      <c r="I709" s="26">
        <f>IF(E709&lt;='Auxiliary Energy Estimation'!$E$25, 1, 0)</f>
        <v>1</v>
      </c>
    </row>
    <row r="710" spans="2:9" ht="15" x14ac:dyDescent="0.3">
      <c r="B710" s="33">
        <v>705.5</v>
      </c>
      <c r="C710" s="34">
        <v>0</v>
      </c>
      <c r="D710" s="32">
        <f t="shared" si="22"/>
        <v>32</v>
      </c>
      <c r="E710" s="37">
        <f t="shared" si="23"/>
        <v>38.4</v>
      </c>
      <c r="F710" s="32">
        <f>'Auxiliary Energy Estimation'!$E$25-D710</f>
        <v>23</v>
      </c>
      <c r="G710" s="32">
        <f>'Auxiliary Energy Estimation'!$E$25-E710</f>
        <v>16.600000000000001</v>
      </c>
      <c r="H710" s="26">
        <f>IF(D710&lt;='Auxiliary Energy Estimation'!$E$25, 1, 0)</f>
        <v>1</v>
      </c>
      <c r="I710" s="26">
        <f>IF(E710&lt;='Auxiliary Energy Estimation'!$E$25, 1, 0)</f>
        <v>1</v>
      </c>
    </row>
    <row r="711" spans="2:9" ht="15" x14ac:dyDescent="0.3">
      <c r="B711" s="33">
        <v>706.5</v>
      </c>
      <c r="C711" s="34">
        <v>0.6</v>
      </c>
      <c r="D711" s="32">
        <f t="shared" si="22"/>
        <v>33.08</v>
      </c>
      <c r="E711" s="37">
        <f t="shared" si="23"/>
        <v>39.695999999999998</v>
      </c>
      <c r="F711" s="32">
        <f>'Auxiliary Energy Estimation'!$E$25-D711</f>
        <v>21.92</v>
      </c>
      <c r="G711" s="32">
        <f>'Auxiliary Energy Estimation'!$E$25-E711</f>
        <v>15.304000000000002</v>
      </c>
      <c r="H711" s="26">
        <f>IF(D711&lt;='Auxiliary Energy Estimation'!$E$25, 1, 0)</f>
        <v>1</v>
      </c>
      <c r="I711" s="26">
        <f>IF(E711&lt;='Auxiliary Energy Estimation'!$E$25, 1, 0)</f>
        <v>1</v>
      </c>
    </row>
    <row r="712" spans="2:9" ht="15" x14ac:dyDescent="0.3">
      <c r="B712" s="33">
        <v>707.5</v>
      </c>
      <c r="C712" s="34">
        <v>0.6</v>
      </c>
      <c r="D712" s="32">
        <f t="shared" si="22"/>
        <v>33.08</v>
      </c>
      <c r="E712" s="37">
        <f t="shared" si="23"/>
        <v>39.695999999999998</v>
      </c>
      <c r="F712" s="32">
        <f>'Auxiliary Energy Estimation'!$E$25-D712</f>
        <v>21.92</v>
      </c>
      <c r="G712" s="32">
        <f>'Auxiliary Energy Estimation'!$E$25-E712</f>
        <v>15.304000000000002</v>
      </c>
      <c r="H712" s="26">
        <f>IF(D712&lt;='Auxiliary Energy Estimation'!$E$25, 1, 0)</f>
        <v>1</v>
      </c>
      <c r="I712" s="26">
        <f>IF(E712&lt;='Auxiliary Energy Estimation'!$E$25, 1, 0)</f>
        <v>1</v>
      </c>
    </row>
    <row r="713" spans="2:9" ht="15" x14ac:dyDescent="0.3">
      <c r="B713" s="33">
        <v>708.5</v>
      </c>
      <c r="C713" s="34">
        <v>0.6</v>
      </c>
      <c r="D713" s="32">
        <f t="shared" si="22"/>
        <v>33.08</v>
      </c>
      <c r="E713" s="37">
        <f t="shared" si="23"/>
        <v>39.695999999999998</v>
      </c>
      <c r="F713" s="32">
        <f>'Auxiliary Energy Estimation'!$E$25-D713</f>
        <v>21.92</v>
      </c>
      <c r="G713" s="32">
        <f>'Auxiliary Energy Estimation'!$E$25-E713</f>
        <v>15.304000000000002</v>
      </c>
      <c r="H713" s="26">
        <f>IF(D713&lt;='Auxiliary Energy Estimation'!$E$25, 1, 0)</f>
        <v>1</v>
      </c>
      <c r="I713" s="26">
        <f>IF(E713&lt;='Auxiliary Energy Estimation'!$E$25, 1, 0)</f>
        <v>1</v>
      </c>
    </row>
    <row r="714" spans="2:9" ht="15" x14ac:dyDescent="0.3">
      <c r="B714" s="33">
        <v>709.5</v>
      </c>
      <c r="C714" s="34">
        <v>1.1000000000000001</v>
      </c>
      <c r="D714" s="32">
        <f t="shared" si="22"/>
        <v>33.979999999999997</v>
      </c>
      <c r="E714" s="37">
        <f t="shared" si="23"/>
        <v>40.775999999999996</v>
      </c>
      <c r="F714" s="32">
        <f>'Auxiliary Energy Estimation'!$E$25-D714</f>
        <v>21.020000000000003</v>
      </c>
      <c r="G714" s="32">
        <f>'Auxiliary Energy Estimation'!$E$25-E714</f>
        <v>14.224000000000004</v>
      </c>
      <c r="H714" s="26">
        <f>IF(D714&lt;='Auxiliary Energy Estimation'!$E$25, 1, 0)</f>
        <v>1</v>
      </c>
      <c r="I714" s="26">
        <f>IF(E714&lt;='Auxiliary Energy Estimation'!$E$25, 1, 0)</f>
        <v>1</v>
      </c>
    </row>
    <row r="715" spans="2:9" ht="15" x14ac:dyDescent="0.3">
      <c r="B715" s="33">
        <v>710.5</v>
      </c>
      <c r="C715" s="34">
        <v>1.1000000000000001</v>
      </c>
      <c r="D715" s="32">
        <f t="shared" si="22"/>
        <v>33.979999999999997</v>
      </c>
      <c r="E715" s="37">
        <f t="shared" si="23"/>
        <v>40.775999999999996</v>
      </c>
      <c r="F715" s="32">
        <f>'Auxiliary Energy Estimation'!$E$25-D715</f>
        <v>21.020000000000003</v>
      </c>
      <c r="G715" s="32">
        <f>'Auxiliary Energy Estimation'!$E$25-E715</f>
        <v>14.224000000000004</v>
      </c>
      <c r="H715" s="26">
        <f>IF(D715&lt;='Auxiliary Energy Estimation'!$E$25, 1, 0)</f>
        <v>1</v>
      </c>
      <c r="I715" s="26">
        <f>IF(E715&lt;='Auxiliary Energy Estimation'!$E$25, 1, 0)</f>
        <v>1</v>
      </c>
    </row>
    <row r="716" spans="2:9" ht="15" x14ac:dyDescent="0.3">
      <c r="B716" s="33">
        <v>711.5</v>
      </c>
      <c r="C716" s="34">
        <v>0</v>
      </c>
      <c r="D716" s="32">
        <f t="shared" si="22"/>
        <v>32</v>
      </c>
      <c r="E716" s="37">
        <f t="shared" si="23"/>
        <v>38.4</v>
      </c>
      <c r="F716" s="32">
        <f>'Auxiliary Energy Estimation'!$E$25-D716</f>
        <v>23</v>
      </c>
      <c r="G716" s="32">
        <f>'Auxiliary Energy Estimation'!$E$25-E716</f>
        <v>16.600000000000001</v>
      </c>
      <c r="H716" s="26">
        <f>IF(D716&lt;='Auxiliary Energy Estimation'!$E$25, 1, 0)</f>
        <v>1</v>
      </c>
      <c r="I716" s="26">
        <f>IF(E716&lt;='Auxiliary Energy Estimation'!$E$25, 1, 0)</f>
        <v>1</v>
      </c>
    </row>
    <row r="717" spans="2:9" ht="15" x14ac:dyDescent="0.3">
      <c r="B717" s="33">
        <v>712.5</v>
      </c>
      <c r="C717" s="34">
        <v>0</v>
      </c>
      <c r="D717" s="32">
        <f t="shared" si="22"/>
        <v>32</v>
      </c>
      <c r="E717" s="37">
        <f t="shared" si="23"/>
        <v>38.4</v>
      </c>
      <c r="F717" s="32">
        <f>'Auxiliary Energy Estimation'!$E$25-D717</f>
        <v>23</v>
      </c>
      <c r="G717" s="32">
        <f>'Auxiliary Energy Estimation'!$E$25-E717</f>
        <v>16.600000000000001</v>
      </c>
      <c r="H717" s="26">
        <f>IF(D717&lt;='Auxiliary Energy Estimation'!$E$25, 1, 0)</f>
        <v>1</v>
      </c>
      <c r="I717" s="26">
        <f>IF(E717&lt;='Auxiliary Energy Estimation'!$E$25, 1, 0)</f>
        <v>1</v>
      </c>
    </row>
    <row r="718" spans="2:9" ht="15" x14ac:dyDescent="0.3">
      <c r="B718" s="33">
        <v>713.5</v>
      </c>
      <c r="C718" s="34">
        <v>-0.6</v>
      </c>
      <c r="D718" s="32">
        <f t="shared" si="22"/>
        <v>30.92</v>
      </c>
      <c r="E718" s="37">
        <f t="shared" si="23"/>
        <v>37.103999999999999</v>
      </c>
      <c r="F718" s="32">
        <f>'Auxiliary Energy Estimation'!$E$25-D718</f>
        <v>24.08</v>
      </c>
      <c r="G718" s="32">
        <f>'Auxiliary Energy Estimation'!$E$25-E718</f>
        <v>17.896000000000001</v>
      </c>
      <c r="H718" s="26">
        <f>IF(D718&lt;='Auxiliary Energy Estimation'!$E$25, 1, 0)</f>
        <v>1</v>
      </c>
      <c r="I718" s="26">
        <f>IF(E718&lt;='Auxiliary Energy Estimation'!$E$25, 1, 0)</f>
        <v>1</v>
      </c>
    </row>
    <row r="719" spans="2:9" ht="15" x14ac:dyDescent="0.3">
      <c r="B719" s="33">
        <v>714.5</v>
      </c>
      <c r="C719" s="34">
        <v>-0.6</v>
      </c>
      <c r="D719" s="32">
        <f t="shared" si="22"/>
        <v>30.92</v>
      </c>
      <c r="E719" s="37">
        <f t="shared" si="23"/>
        <v>37.103999999999999</v>
      </c>
      <c r="F719" s="32">
        <f>'Auxiliary Energy Estimation'!$E$25-D719</f>
        <v>24.08</v>
      </c>
      <c r="G719" s="32">
        <f>'Auxiliary Energy Estimation'!$E$25-E719</f>
        <v>17.896000000000001</v>
      </c>
      <c r="H719" s="26">
        <f>IF(D719&lt;='Auxiliary Energy Estimation'!$E$25, 1, 0)</f>
        <v>1</v>
      </c>
      <c r="I719" s="26">
        <f>IF(E719&lt;='Auxiliary Energy Estimation'!$E$25, 1, 0)</f>
        <v>1</v>
      </c>
    </row>
    <row r="720" spans="2:9" ht="15" x14ac:dyDescent="0.3">
      <c r="B720" s="33">
        <v>715.5</v>
      </c>
      <c r="C720" s="34">
        <v>-1.1000000000000001</v>
      </c>
      <c r="D720" s="32">
        <f t="shared" si="22"/>
        <v>30.02</v>
      </c>
      <c r="E720" s="37">
        <f t="shared" si="23"/>
        <v>36.024000000000001</v>
      </c>
      <c r="F720" s="32">
        <f>'Auxiliary Energy Estimation'!$E$25-D720</f>
        <v>24.98</v>
      </c>
      <c r="G720" s="32">
        <f>'Auxiliary Energy Estimation'!$E$25-E720</f>
        <v>18.975999999999999</v>
      </c>
      <c r="H720" s="26">
        <f>IF(D720&lt;='Auxiliary Energy Estimation'!$E$25, 1, 0)</f>
        <v>1</v>
      </c>
      <c r="I720" s="26">
        <f>IF(E720&lt;='Auxiliary Energy Estimation'!$E$25, 1, 0)</f>
        <v>1</v>
      </c>
    </row>
    <row r="721" spans="2:9" ht="15" x14ac:dyDescent="0.3">
      <c r="B721" s="33">
        <v>716.5</v>
      </c>
      <c r="C721" s="34">
        <v>-1.7</v>
      </c>
      <c r="D721" s="32">
        <f t="shared" si="22"/>
        <v>28.94</v>
      </c>
      <c r="E721" s="37">
        <f t="shared" si="23"/>
        <v>34.728000000000002</v>
      </c>
      <c r="F721" s="32">
        <f>'Auxiliary Energy Estimation'!$E$25-D721</f>
        <v>26.06</v>
      </c>
      <c r="G721" s="32">
        <f>'Auxiliary Energy Estimation'!$E$25-E721</f>
        <v>20.271999999999998</v>
      </c>
      <c r="H721" s="26">
        <f>IF(D721&lt;='Auxiliary Energy Estimation'!$E$25, 1, 0)</f>
        <v>1</v>
      </c>
      <c r="I721" s="26">
        <f>IF(E721&lt;='Auxiliary Energy Estimation'!$E$25, 1, 0)</f>
        <v>1</v>
      </c>
    </row>
    <row r="722" spans="2:9" ht="15" x14ac:dyDescent="0.3">
      <c r="B722" s="33">
        <v>717.5</v>
      </c>
      <c r="C722" s="34">
        <v>-2.8</v>
      </c>
      <c r="D722" s="32">
        <f t="shared" si="22"/>
        <v>26.96</v>
      </c>
      <c r="E722" s="37">
        <f t="shared" si="23"/>
        <v>32.351999999999997</v>
      </c>
      <c r="F722" s="32">
        <f>'Auxiliary Energy Estimation'!$E$25-D722</f>
        <v>28.04</v>
      </c>
      <c r="G722" s="32">
        <f>'Auxiliary Energy Estimation'!$E$25-E722</f>
        <v>22.648000000000003</v>
      </c>
      <c r="H722" s="26">
        <f>IF(D722&lt;='Auxiliary Energy Estimation'!$E$25, 1, 0)</f>
        <v>1</v>
      </c>
      <c r="I722" s="26">
        <f>IF(E722&lt;='Auxiliary Energy Estimation'!$E$25, 1, 0)</f>
        <v>1</v>
      </c>
    </row>
    <row r="723" spans="2:9" ht="15" x14ac:dyDescent="0.3">
      <c r="B723" s="33">
        <v>718.5</v>
      </c>
      <c r="C723" s="34">
        <v>-3.3</v>
      </c>
      <c r="D723" s="32">
        <f t="shared" si="22"/>
        <v>26.060000000000002</v>
      </c>
      <c r="E723" s="37">
        <f t="shared" si="23"/>
        <v>31.272000000000002</v>
      </c>
      <c r="F723" s="32">
        <f>'Auxiliary Energy Estimation'!$E$25-D723</f>
        <v>28.939999999999998</v>
      </c>
      <c r="G723" s="32">
        <f>'Auxiliary Energy Estimation'!$E$25-E723</f>
        <v>23.727999999999998</v>
      </c>
      <c r="H723" s="26">
        <f>IF(D723&lt;='Auxiliary Energy Estimation'!$E$25, 1, 0)</f>
        <v>1</v>
      </c>
      <c r="I723" s="26">
        <f>IF(E723&lt;='Auxiliary Energy Estimation'!$E$25, 1, 0)</f>
        <v>1</v>
      </c>
    </row>
    <row r="724" spans="2:9" ht="15" x14ac:dyDescent="0.3">
      <c r="B724" s="33">
        <v>719.5</v>
      </c>
      <c r="C724" s="34">
        <v>-3.9</v>
      </c>
      <c r="D724" s="32">
        <f t="shared" si="22"/>
        <v>24.98</v>
      </c>
      <c r="E724" s="37">
        <f t="shared" si="23"/>
        <v>29.975999999999999</v>
      </c>
      <c r="F724" s="32">
        <f>'Auxiliary Energy Estimation'!$E$25-D724</f>
        <v>30.02</v>
      </c>
      <c r="G724" s="32">
        <f>'Auxiliary Energy Estimation'!$E$25-E724</f>
        <v>25.024000000000001</v>
      </c>
      <c r="H724" s="26">
        <f>IF(D724&lt;='Auxiliary Energy Estimation'!$E$25, 1, 0)</f>
        <v>1</v>
      </c>
      <c r="I724" s="26">
        <f>IF(E724&lt;='Auxiliary Energy Estimation'!$E$25, 1, 0)</f>
        <v>1</v>
      </c>
    </row>
    <row r="725" spans="2:9" ht="15" x14ac:dyDescent="0.3">
      <c r="B725" s="33">
        <v>720.5</v>
      </c>
      <c r="C725" s="34">
        <v>-4.4000000000000004</v>
      </c>
      <c r="D725" s="32">
        <f t="shared" si="22"/>
        <v>24.08</v>
      </c>
      <c r="E725" s="37">
        <f t="shared" si="23"/>
        <v>28.895999999999997</v>
      </c>
      <c r="F725" s="32">
        <f>'Auxiliary Energy Estimation'!$E$25-D725</f>
        <v>30.92</v>
      </c>
      <c r="G725" s="32">
        <f>'Auxiliary Energy Estimation'!$E$25-E725</f>
        <v>26.104000000000003</v>
      </c>
      <c r="H725" s="26">
        <f>IF(D725&lt;='Auxiliary Energy Estimation'!$E$25, 1, 0)</f>
        <v>1</v>
      </c>
      <c r="I725" s="26">
        <f>IF(E725&lt;='Auxiliary Energy Estimation'!$E$25, 1, 0)</f>
        <v>1</v>
      </c>
    </row>
    <row r="726" spans="2:9" ht="15" x14ac:dyDescent="0.3">
      <c r="B726" s="33">
        <v>721.5</v>
      </c>
      <c r="C726" s="34">
        <v>-5</v>
      </c>
      <c r="D726" s="32">
        <f t="shared" si="22"/>
        <v>23</v>
      </c>
      <c r="E726" s="37">
        <f t="shared" si="23"/>
        <v>27.599999999999998</v>
      </c>
      <c r="F726" s="32">
        <f>'Auxiliary Energy Estimation'!$E$25-D726</f>
        <v>32</v>
      </c>
      <c r="G726" s="32">
        <f>'Auxiliary Energy Estimation'!$E$25-E726</f>
        <v>27.400000000000002</v>
      </c>
      <c r="H726" s="26">
        <f>IF(D726&lt;='Auxiliary Energy Estimation'!$E$25, 1, 0)</f>
        <v>1</v>
      </c>
      <c r="I726" s="26">
        <f>IF(E726&lt;='Auxiliary Energy Estimation'!$E$25, 1, 0)</f>
        <v>1</v>
      </c>
    </row>
    <row r="727" spans="2:9" ht="15" x14ac:dyDescent="0.3">
      <c r="B727" s="33">
        <v>722.5</v>
      </c>
      <c r="C727" s="34">
        <v>-5.6</v>
      </c>
      <c r="D727" s="32">
        <f t="shared" si="22"/>
        <v>21.92</v>
      </c>
      <c r="E727" s="37">
        <f t="shared" si="23"/>
        <v>26.304000000000002</v>
      </c>
      <c r="F727" s="32">
        <f>'Auxiliary Energy Estimation'!$E$25-D727</f>
        <v>33.08</v>
      </c>
      <c r="G727" s="32">
        <f>'Auxiliary Energy Estimation'!$E$25-E727</f>
        <v>28.695999999999998</v>
      </c>
      <c r="H727" s="26">
        <f>IF(D727&lt;='Auxiliary Energy Estimation'!$E$25, 1, 0)</f>
        <v>1</v>
      </c>
      <c r="I727" s="26">
        <f>IF(E727&lt;='Auxiliary Energy Estimation'!$E$25, 1, 0)</f>
        <v>1</v>
      </c>
    </row>
    <row r="728" spans="2:9" ht="15" x14ac:dyDescent="0.3">
      <c r="B728" s="33">
        <v>723.5</v>
      </c>
      <c r="C728" s="34">
        <v>-6.1</v>
      </c>
      <c r="D728" s="32">
        <f t="shared" si="22"/>
        <v>21.02</v>
      </c>
      <c r="E728" s="37">
        <f t="shared" si="23"/>
        <v>25.224</v>
      </c>
      <c r="F728" s="32">
        <f>'Auxiliary Energy Estimation'!$E$25-D728</f>
        <v>33.980000000000004</v>
      </c>
      <c r="G728" s="32">
        <f>'Auxiliary Energy Estimation'!$E$25-E728</f>
        <v>29.776</v>
      </c>
      <c r="H728" s="26">
        <f>IF(D728&lt;='Auxiliary Energy Estimation'!$E$25, 1, 0)</f>
        <v>1</v>
      </c>
      <c r="I728" s="26">
        <f>IF(E728&lt;='Auxiliary Energy Estimation'!$E$25, 1, 0)</f>
        <v>1</v>
      </c>
    </row>
    <row r="729" spans="2:9" ht="15" x14ac:dyDescent="0.3">
      <c r="B729" s="33">
        <v>724.5</v>
      </c>
      <c r="C729" s="34">
        <v>-6.7</v>
      </c>
      <c r="D729" s="32">
        <f t="shared" si="22"/>
        <v>19.939999999999998</v>
      </c>
      <c r="E729" s="37">
        <f t="shared" si="23"/>
        <v>23.927999999999997</v>
      </c>
      <c r="F729" s="32">
        <f>'Auxiliary Energy Estimation'!$E$25-D729</f>
        <v>35.06</v>
      </c>
      <c r="G729" s="32">
        <f>'Auxiliary Energy Estimation'!$E$25-E729</f>
        <v>31.072000000000003</v>
      </c>
      <c r="H729" s="26">
        <f>IF(D729&lt;='Auxiliary Energy Estimation'!$E$25, 1, 0)</f>
        <v>1</v>
      </c>
      <c r="I729" s="26">
        <f>IF(E729&lt;='Auxiliary Energy Estimation'!$E$25, 1, 0)</f>
        <v>1</v>
      </c>
    </row>
    <row r="730" spans="2:9" ht="15" x14ac:dyDescent="0.3">
      <c r="B730" s="33">
        <v>725.5</v>
      </c>
      <c r="C730" s="34">
        <v>-7.2</v>
      </c>
      <c r="D730" s="32">
        <f t="shared" si="22"/>
        <v>19.04</v>
      </c>
      <c r="E730" s="37">
        <f t="shared" si="23"/>
        <v>22.847999999999999</v>
      </c>
      <c r="F730" s="32">
        <f>'Auxiliary Energy Estimation'!$E$25-D730</f>
        <v>35.96</v>
      </c>
      <c r="G730" s="32">
        <f>'Auxiliary Energy Estimation'!$E$25-E730</f>
        <v>32.152000000000001</v>
      </c>
      <c r="H730" s="26">
        <f>IF(D730&lt;='Auxiliary Energy Estimation'!$E$25, 1, 0)</f>
        <v>1</v>
      </c>
      <c r="I730" s="26">
        <f>IF(E730&lt;='Auxiliary Energy Estimation'!$E$25, 1, 0)</f>
        <v>1</v>
      </c>
    </row>
    <row r="731" spans="2:9" ht="15" x14ac:dyDescent="0.3">
      <c r="B731" s="33">
        <v>726.5</v>
      </c>
      <c r="C731" s="34">
        <v>-7.2</v>
      </c>
      <c r="D731" s="32">
        <f t="shared" si="22"/>
        <v>19.04</v>
      </c>
      <c r="E731" s="37">
        <f t="shared" si="23"/>
        <v>22.847999999999999</v>
      </c>
      <c r="F731" s="32">
        <f>'Auxiliary Energy Estimation'!$E$25-D731</f>
        <v>35.96</v>
      </c>
      <c r="G731" s="32">
        <f>'Auxiliary Energy Estimation'!$E$25-E731</f>
        <v>32.152000000000001</v>
      </c>
      <c r="H731" s="26">
        <f>IF(D731&lt;='Auxiliary Energy Estimation'!$E$25, 1, 0)</f>
        <v>1</v>
      </c>
      <c r="I731" s="26">
        <f>IF(E731&lt;='Auxiliary Energy Estimation'!$E$25, 1, 0)</f>
        <v>1</v>
      </c>
    </row>
    <row r="732" spans="2:9" ht="15" x14ac:dyDescent="0.3">
      <c r="B732" s="33">
        <v>727.5</v>
      </c>
      <c r="C732" s="34">
        <v>-7.2</v>
      </c>
      <c r="D732" s="32">
        <f t="shared" si="22"/>
        <v>19.04</v>
      </c>
      <c r="E732" s="37">
        <f t="shared" si="23"/>
        <v>22.847999999999999</v>
      </c>
      <c r="F732" s="32">
        <f>'Auxiliary Energy Estimation'!$E$25-D732</f>
        <v>35.96</v>
      </c>
      <c r="G732" s="32">
        <f>'Auxiliary Energy Estimation'!$E$25-E732</f>
        <v>32.152000000000001</v>
      </c>
      <c r="H732" s="26">
        <f>IF(D732&lt;='Auxiliary Energy Estimation'!$E$25, 1, 0)</f>
        <v>1</v>
      </c>
      <c r="I732" s="26">
        <f>IF(E732&lt;='Auxiliary Energy Estimation'!$E$25, 1, 0)</f>
        <v>1</v>
      </c>
    </row>
    <row r="733" spans="2:9" ht="15" x14ac:dyDescent="0.3">
      <c r="B733" s="33">
        <v>728.5</v>
      </c>
      <c r="C733" s="34">
        <v>-6.1</v>
      </c>
      <c r="D733" s="32">
        <f t="shared" si="22"/>
        <v>21.02</v>
      </c>
      <c r="E733" s="37">
        <f t="shared" si="23"/>
        <v>25.224</v>
      </c>
      <c r="F733" s="32">
        <f>'Auxiliary Energy Estimation'!$E$25-D733</f>
        <v>33.980000000000004</v>
      </c>
      <c r="G733" s="32">
        <f>'Auxiliary Energy Estimation'!$E$25-E733</f>
        <v>29.776</v>
      </c>
      <c r="H733" s="26">
        <f>IF(D733&lt;='Auxiliary Energy Estimation'!$E$25, 1, 0)</f>
        <v>1</v>
      </c>
      <c r="I733" s="26">
        <f>IF(E733&lt;='Auxiliary Energy Estimation'!$E$25, 1, 0)</f>
        <v>1</v>
      </c>
    </row>
    <row r="734" spans="2:9" ht="15" x14ac:dyDescent="0.3">
      <c r="B734" s="33">
        <v>729.5</v>
      </c>
      <c r="C734" s="34">
        <v>-5</v>
      </c>
      <c r="D734" s="32">
        <f t="shared" si="22"/>
        <v>23</v>
      </c>
      <c r="E734" s="37">
        <f t="shared" si="23"/>
        <v>27.599999999999998</v>
      </c>
      <c r="F734" s="32">
        <f>'Auxiliary Energy Estimation'!$E$25-D734</f>
        <v>32</v>
      </c>
      <c r="G734" s="32">
        <f>'Auxiliary Energy Estimation'!$E$25-E734</f>
        <v>27.400000000000002</v>
      </c>
      <c r="H734" s="26">
        <f>IF(D734&lt;='Auxiliary Energy Estimation'!$E$25, 1, 0)</f>
        <v>1</v>
      </c>
      <c r="I734" s="26">
        <f>IF(E734&lt;='Auxiliary Energy Estimation'!$E$25, 1, 0)</f>
        <v>1</v>
      </c>
    </row>
    <row r="735" spans="2:9" ht="15" x14ac:dyDescent="0.3">
      <c r="B735" s="33">
        <v>730.5</v>
      </c>
      <c r="C735" s="34">
        <v>-3.3</v>
      </c>
      <c r="D735" s="32">
        <f t="shared" si="22"/>
        <v>26.060000000000002</v>
      </c>
      <c r="E735" s="37">
        <f t="shared" si="23"/>
        <v>31.272000000000002</v>
      </c>
      <c r="F735" s="32">
        <f>'Auxiliary Energy Estimation'!$E$25-D735</f>
        <v>28.939999999999998</v>
      </c>
      <c r="G735" s="32">
        <f>'Auxiliary Energy Estimation'!$E$25-E735</f>
        <v>23.727999999999998</v>
      </c>
      <c r="H735" s="26">
        <f>IF(D735&lt;='Auxiliary Energy Estimation'!$E$25, 1, 0)</f>
        <v>1</v>
      </c>
      <c r="I735" s="26">
        <f>IF(E735&lt;='Auxiliary Energy Estimation'!$E$25, 1, 0)</f>
        <v>1</v>
      </c>
    </row>
    <row r="736" spans="2:9" ht="15" x14ac:dyDescent="0.3">
      <c r="B736" s="33">
        <v>731.5</v>
      </c>
      <c r="C736" s="34">
        <v>-2.8</v>
      </c>
      <c r="D736" s="32">
        <f t="shared" si="22"/>
        <v>26.96</v>
      </c>
      <c r="E736" s="37">
        <f t="shared" si="23"/>
        <v>32.351999999999997</v>
      </c>
      <c r="F736" s="32">
        <f>'Auxiliary Energy Estimation'!$E$25-D736</f>
        <v>28.04</v>
      </c>
      <c r="G736" s="32">
        <f>'Auxiliary Energy Estimation'!$E$25-E736</f>
        <v>22.648000000000003</v>
      </c>
      <c r="H736" s="26">
        <f>IF(D736&lt;='Auxiliary Energy Estimation'!$E$25, 1, 0)</f>
        <v>1</v>
      </c>
      <c r="I736" s="26">
        <f>IF(E736&lt;='Auxiliary Energy Estimation'!$E$25, 1, 0)</f>
        <v>1</v>
      </c>
    </row>
    <row r="737" spans="2:9" ht="15" x14ac:dyDescent="0.3">
      <c r="B737" s="33">
        <v>732.5</v>
      </c>
      <c r="C737" s="34">
        <v>-2.2000000000000002</v>
      </c>
      <c r="D737" s="32">
        <f t="shared" si="22"/>
        <v>28.04</v>
      </c>
      <c r="E737" s="37">
        <f t="shared" si="23"/>
        <v>33.647999999999996</v>
      </c>
      <c r="F737" s="32">
        <f>'Auxiliary Energy Estimation'!$E$25-D737</f>
        <v>26.96</v>
      </c>
      <c r="G737" s="32">
        <f>'Auxiliary Energy Estimation'!$E$25-E737</f>
        <v>21.352000000000004</v>
      </c>
      <c r="H737" s="26">
        <f>IF(D737&lt;='Auxiliary Energy Estimation'!$E$25, 1, 0)</f>
        <v>1</v>
      </c>
      <c r="I737" s="26">
        <f>IF(E737&lt;='Auxiliary Energy Estimation'!$E$25, 1, 0)</f>
        <v>1</v>
      </c>
    </row>
    <row r="738" spans="2:9" ht="15" x14ac:dyDescent="0.3">
      <c r="B738" s="33">
        <v>733.5</v>
      </c>
      <c r="C738" s="34">
        <v>-2.2000000000000002</v>
      </c>
      <c r="D738" s="32">
        <f t="shared" si="22"/>
        <v>28.04</v>
      </c>
      <c r="E738" s="37">
        <f t="shared" si="23"/>
        <v>33.647999999999996</v>
      </c>
      <c r="F738" s="32">
        <f>'Auxiliary Energy Estimation'!$E$25-D738</f>
        <v>26.96</v>
      </c>
      <c r="G738" s="32">
        <f>'Auxiliary Energy Estimation'!$E$25-E738</f>
        <v>21.352000000000004</v>
      </c>
      <c r="H738" s="26">
        <f>IF(D738&lt;='Auxiliary Energy Estimation'!$E$25, 1, 0)</f>
        <v>1</v>
      </c>
      <c r="I738" s="26">
        <f>IF(E738&lt;='Auxiliary Energy Estimation'!$E$25, 1, 0)</f>
        <v>1</v>
      </c>
    </row>
    <row r="739" spans="2:9" ht="15" x14ac:dyDescent="0.3">
      <c r="B739" s="33">
        <v>734.5</v>
      </c>
      <c r="C739" s="34">
        <v>-1.7</v>
      </c>
      <c r="D739" s="32">
        <f t="shared" si="22"/>
        <v>28.94</v>
      </c>
      <c r="E739" s="37">
        <f t="shared" si="23"/>
        <v>34.728000000000002</v>
      </c>
      <c r="F739" s="32">
        <f>'Auxiliary Energy Estimation'!$E$25-D739</f>
        <v>26.06</v>
      </c>
      <c r="G739" s="32">
        <f>'Auxiliary Energy Estimation'!$E$25-E739</f>
        <v>20.271999999999998</v>
      </c>
      <c r="H739" s="26">
        <f>IF(D739&lt;='Auxiliary Energy Estimation'!$E$25, 1, 0)</f>
        <v>1</v>
      </c>
      <c r="I739" s="26">
        <f>IF(E739&lt;='Auxiliary Energy Estimation'!$E$25, 1, 0)</f>
        <v>1</v>
      </c>
    </row>
    <row r="740" spans="2:9" ht="15" x14ac:dyDescent="0.3">
      <c r="B740" s="33">
        <v>735.5</v>
      </c>
      <c r="C740" s="34">
        <v>-1.1000000000000001</v>
      </c>
      <c r="D740" s="32">
        <f t="shared" si="22"/>
        <v>30.02</v>
      </c>
      <c r="E740" s="37">
        <f t="shared" si="23"/>
        <v>36.024000000000001</v>
      </c>
      <c r="F740" s="32">
        <f>'Auxiliary Energy Estimation'!$E$25-D740</f>
        <v>24.98</v>
      </c>
      <c r="G740" s="32">
        <f>'Auxiliary Energy Estimation'!$E$25-E740</f>
        <v>18.975999999999999</v>
      </c>
      <c r="H740" s="26">
        <f>IF(D740&lt;='Auxiliary Energy Estimation'!$E$25, 1, 0)</f>
        <v>1</v>
      </c>
      <c r="I740" s="26">
        <f>IF(E740&lt;='Auxiliary Energy Estimation'!$E$25, 1, 0)</f>
        <v>1</v>
      </c>
    </row>
    <row r="741" spans="2:9" ht="15" x14ac:dyDescent="0.3">
      <c r="B741" s="33">
        <v>736.5</v>
      </c>
      <c r="C741" s="34">
        <v>-1.1000000000000001</v>
      </c>
      <c r="D741" s="32">
        <f t="shared" si="22"/>
        <v>30.02</v>
      </c>
      <c r="E741" s="37">
        <f t="shared" si="23"/>
        <v>36.024000000000001</v>
      </c>
      <c r="F741" s="32">
        <f>'Auxiliary Energy Estimation'!$E$25-D741</f>
        <v>24.98</v>
      </c>
      <c r="G741" s="32">
        <f>'Auxiliary Energy Estimation'!$E$25-E741</f>
        <v>18.975999999999999</v>
      </c>
      <c r="H741" s="26">
        <f>IF(D741&lt;='Auxiliary Energy Estimation'!$E$25, 1, 0)</f>
        <v>1</v>
      </c>
      <c r="I741" s="26">
        <f>IF(E741&lt;='Auxiliary Energy Estimation'!$E$25, 1, 0)</f>
        <v>1</v>
      </c>
    </row>
    <row r="742" spans="2:9" ht="15" x14ac:dyDescent="0.3">
      <c r="B742" s="33">
        <v>737.5</v>
      </c>
      <c r="C742" s="34">
        <v>-0.6</v>
      </c>
      <c r="D742" s="32">
        <f t="shared" si="22"/>
        <v>30.92</v>
      </c>
      <c r="E742" s="37">
        <f t="shared" si="23"/>
        <v>37.103999999999999</v>
      </c>
      <c r="F742" s="32">
        <f>'Auxiliary Energy Estimation'!$E$25-D742</f>
        <v>24.08</v>
      </c>
      <c r="G742" s="32">
        <f>'Auxiliary Energy Estimation'!$E$25-E742</f>
        <v>17.896000000000001</v>
      </c>
      <c r="H742" s="26">
        <f>IF(D742&lt;='Auxiliary Energy Estimation'!$E$25, 1, 0)</f>
        <v>1</v>
      </c>
      <c r="I742" s="26">
        <f>IF(E742&lt;='Auxiliary Energy Estimation'!$E$25, 1, 0)</f>
        <v>1</v>
      </c>
    </row>
    <row r="743" spans="2:9" ht="15" x14ac:dyDescent="0.3">
      <c r="B743" s="33">
        <v>738.5</v>
      </c>
      <c r="C743" s="34">
        <v>-0.6</v>
      </c>
      <c r="D743" s="32">
        <f t="shared" si="22"/>
        <v>30.92</v>
      </c>
      <c r="E743" s="37">
        <f t="shared" si="23"/>
        <v>37.103999999999999</v>
      </c>
      <c r="F743" s="32">
        <f>'Auxiliary Energy Estimation'!$E$25-D743</f>
        <v>24.08</v>
      </c>
      <c r="G743" s="32">
        <f>'Auxiliary Energy Estimation'!$E$25-E743</f>
        <v>17.896000000000001</v>
      </c>
      <c r="H743" s="26">
        <f>IF(D743&lt;='Auxiliary Energy Estimation'!$E$25, 1, 0)</f>
        <v>1</v>
      </c>
      <c r="I743" s="26">
        <f>IF(E743&lt;='Auxiliary Energy Estimation'!$E$25, 1, 0)</f>
        <v>1</v>
      </c>
    </row>
    <row r="744" spans="2:9" ht="15" x14ac:dyDescent="0.3">
      <c r="B744" s="33">
        <v>739.5</v>
      </c>
      <c r="C744" s="34">
        <v>-0.6</v>
      </c>
      <c r="D744" s="32">
        <f t="shared" si="22"/>
        <v>30.92</v>
      </c>
      <c r="E744" s="37">
        <f t="shared" si="23"/>
        <v>37.103999999999999</v>
      </c>
      <c r="F744" s="32">
        <f>'Auxiliary Energy Estimation'!$E$25-D744</f>
        <v>24.08</v>
      </c>
      <c r="G744" s="32">
        <f>'Auxiliary Energy Estimation'!$E$25-E744</f>
        <v>17.896000000000001</v>
      </c>
      <c r="H744" s="26">
        <f>IF(D744&lt;='Auxiliary Energy Estimation'!$E$25, 1, 0)</f>
        <v>1</v>
      </c>
      <c r="I744" s="26">
        <f>IF(E744&lt;='Auxiliary Energy Estimation'!$E$25, 1, 0)</f>
        <v>1</v>
      </c>
    </row>
    <row r="745" spans="2:9" ht="15" x14ac:dyDescent="0.3">
      <c r="B745" s="33">
        <v>740.5</v>
      </c>
      <c r="C745" s="34">
        <v>-0.6</v>
      </c>
      <c r="D745" s="32">
        <f t="shared" si="22"/>
        <v>30.92</v>
      </c>
      <c r="E745" s="37">
        <f t="shared" si="23"/>
        <v>37.103999999999999</v>
      </c>
      <c r="F745" s="32">
        <f>'Auxiliary Energy Estimation'!$E$25-D745</f>
        <v>24.08</v>
      </c>
      <c r="G745" s="32">
        <f>'Auxiliary Energy Estimation'!$E$25-E745</f>
        <v>17.896000000000001</v>
      </c>
      <c r="H745" s="26">
        <f>IF(D745&lt;='Auxiliary Energy Estimation'!$E$25, 1, 0)</f>
        <v>1</v>
      </c>
      <c r="I745" s="26">
        <f>IF(E745&lt;='Auxiliary Energy Estimation'!$E$25, 1, 0)</f>
        <v>1</v>
      </c>
    </row>
    <row r="746" spans="2:9" ht="15" x14ac:dyDescent="0.3">
      <c r="B746" s="33">
        <v>741.5</v>
      </c>
      <c r="C746" s="34">
        <v>-1.7</v>
      </c>
      <c r="D746" s="32">
        <f t="shared" si="22"/>
        <v>28.94</v>
      </c>
      <c r="E746" s="37">
        <f t="shared" si="23"/>
        <v>34.728000000000002</v>
      </c>
      <c r="F746" s="32">
        <f>'Auxiliary Energy Estimation'!$E$25-D746</f>
        <v>26.06</v>
      </c>
      <c r="G746" s="32">
        <f>'Auxiliary Energy Estimation'!$E$25-E746</f>
        <v>20.271999999999998</v>
      </c>
      <c r="H746" s="26">
        <f>IF(D746&lt;='Auxiliary Energy Estimation'!$E$25, 1, 0)</f>
        <v>1</v>
      </c>
      <c r="I746" s="26">
        <f>IF(E746&lt;='Auxiliary Energy Estimation'!$E$25, 1, 0)</f>
        <v>1</v>
      </c>
    </row>
    <row r="747" spans="2:9" ht="15" x14ac:dyDescent="0.3">
      <c r="B747" s="33">
        <v>742.5</v>
      </c>
      <c r="C747" s="34">
        <v>-2.9</v>
      </c>
      <c r="D747" s="32">
        <f t="shared" si="22"/>
        <v>26.78</v>
      </c>
      <c r="E747" s="37">
        <f t="shared" si="23"/>
        <v>32.136000000000003</v>
      </c>
      <c r="F747" s="32">
        <f>'Auxiliary Energy Estimation'!$E$25-D747</f>
        <v>28.22</v>
      </c>
      <c r="G747" s="32">
        <f>'Auxiliary Energy Estimation'!$E$25-E747</f>
        <v>22.863999999999997</v>
      </c>
      <c r="H747" s="26">
        <f>IF(D747&lt;='Auxiliary Energy Estimation'!$E$25, 1, 0)</f>
        <v>1</v>
      </c>
      <c r="I747" s="26">
        <f>IF(E747&lt;='Auxiliary Energy Estimation'!$E$25, 1, 0)</f>
        <v>1</v>
      </c>
    </row>
    <row r="748" spans="2:9" ht="15" x14ac:dyDescent="0.3">
      <c r="B748" s="33">
        <v>743.5</v>
      </c>
      <c r="C748" s="34">
        <v>-4.0999999999999996</v>
      </c>
      <c r="D748" s="32">
        <f t="shared" si="22"/>
        <v>24.62</v>
      </c>
      <c r="E748" s="37">
        <f t="shared" si="23"/>
        <v>29.544</v>
      </c>
      <c r="F748" s="32">
        <f>'Auxiliary Energy Estimation'!$E$25-D748</f>
        <v>30.38</v>
      </c>
      <c r="G748" s="32">
        <f>'Auxiliary Energy Estimation'!$E$25-E748</f>
        <v>25.456</v>
      </c>
      <c r="H748" s="26">
        <f>IF(D748&lt;='Auxiliary Energy Estimation'!$E$25, 1, 0)</f>
        <v>1</v>
      </c>
      <c r="I748" s="26">
        <f>IF(E748&lt;='Auxiliary Energy Estimation'!$E$25, 1, 0)</f>
        <v>1</v>
      </c>
    </row>
    <row r="749" spans="2:9" ht="15" x14ac:dyDescent="0.3">
      <c r="B749" s="33">
        <v>744.5</v>
      </c>
      <c r="C749" s="34">
        <v>-5.2</v>
      </c>
      <c r="D749" s="32">
        <f t="shared" si="22"/>
        <v>22.64</v>
      </c>
      <c r="E749" s="37">
        <f t="shared" si="23"/>
        <v>27.167999999999999</v>
      </c>
      <c r="F749" s="32">
        <f>'Auxiliary Energy Estimation'!$E$25-D749</f>
        <v>32.36</v>
      </c>
      <c r="G749" s="32">
        <f>'Auxiliary Energy Estimation'!$E$25-E749</f>
        <v>27.832000000000001</v>
      </c>
      <c r="H749" s="26">
        <f>IF(D749&lt;='Auxiliary Energy Estimation'!$E$25, 1, 0)</f>
        <v>1</v>
      </c>
      <c r="I749" s="26">
        <f>IF(E749&lt;='Auxiliary Energy Estimation'!$E$25, 1, 0)</f>
        <v>1</v>
      </c>
    </row>
    <row r="750" spans="2:9" ht="15" x14ac:dyDescent="0.3">
      <c r="B750" s="33">
        <v>745.5</v>
      </c>
      <c r="C750" s="34">
        <v>-6.4</v>
      </c>
      <c r="D750" s="32">
        <f t="shared" si="22"/>
        <v>20.479999999999997</v>
      </c>
      <c r="E750" s="37">
        <f t="shared" si="23"/>
        <v>24.575999999999997</v>
      </c>
      <c r="F750" s="32">
        <f>'Auxiliary Energy Estimation'!$E$25-D750</f>
        <v>34.520000000000003</v>
      </c>
      <c r="G750" s="32">
        <f>'Auxiliary Energy Estimation'!$E$25-E750</f>
        <v>30.424000000000003</v>
      </c>
      <c r="H750" s="26">
        <f>IF(D750&lt;='Auxiliary Energy Estimation'!$E$25, 1, 0)</f>
        <v>1</v>
      </c>
      <c r="I750" s="26">
        <f>IF(E750&lt;='Auxiliary Energy Estimation'!$E$25, 1, 0)</f>
        <v>1</v>
      </c>
    </row>
    <row r="751" spans="2:9" ht="15" x14ac:dyDescent="0.3">
      <c r="B751" s="33">
        <v>746.5</v>
      </c>
      <c r="C751" s="34">
        <v>-7.6</v>
      </c>
      <c r="D751" s="32">
        <f t="shared" si="22"/>
        <v>18.32</v>
      </c>
      <c r="E751" s="37">
        <f t="shared" si="23"/>
        <v>21.983999999999998</v>
      </c>
      <c r="F751" s="32">
        <f>'Auxiliary Energy Estimation'!$E$25-D751</f>
        <v>36.68</v>
      </c>
      <c r="G751" s="32">
        <f>'Auxiliary Energy Estimation'!$E$25-E751</f>
        <v>33.016000000000005</v>
      </c>
      <c r="H751" s="26">
        <f>IF(D751&lt;='Auxiliary Energy Estimation'!$E$25, 1, 0)</f>
        <v>1</v>
      </c>
      <c r="I751" s="26">
        <f>IF(E751&lt;='Auxiliary Energy Estimation'!$E$25, 1, 0)</f>
        <v>1</v>
      </c>
    </row>
    <row r="752" spans="2:9" ht="15" x14ac:dyDescent="0.3">
      <c r="B752" s="33">
        <v>747.5</v>
      </c>
      <c r="C752" s="34">
        <v>-8.9</v>
      </c>
      <c r="D752" s="32">
        <f t="shared" si="22"/>
        <v>15.98</v>
      </c>
      <c r="E752" s="37">
        <f t="shared" si="23"/>
        <v>19.175999999999998</v>
      </c>
      <c r="F752" s="32">
        <f>'Auxiliary Energy Estimation'!$E$25-D752</f>
        <v>39.019999999999996</v>
      </c>
      <c r="G752" s="32">
        <f>'Auxiliary Energy Estimation'!$E$25-E752</f>
        <v>35.823999999999998</v>
      </c>
      <c r="H752" s="26">
        <f>IF(D752&lt;='Auxiliary Energy Estimation'!$E$25, 1, 0)</f>
        <v>1</v>
      </c>
      <c r="I752" s="26">
        <f>IF(E752&lt;='Auxiliary Energy Estimation'!$E$25, 1, 0)</f>
        <v>1</v>
      </c>
    </row>
    <row r="753" spans="2:9" ht="15" x14ac:dyDescent="0.3">
      <c r="B753" s="33">
        <v>748.5</v>
      </c>
      <c r="C753" s="34">
        <v>-8.9</v>
      </c>
      <c r="D753" s="32">
        <f t="shared" si="22"/>
        <v>15.98</v>
      </c>
      <c r="E753" s="37">
        <f t="shared" si="23"/>
        <v>19.175999999999998</v>
      </c>
      <c r="F753" s="32">
        <f>'Auxiliary Energy Estimation'!$E$25-D753</f>
        <v>39.019999999999996</v>
      </c>
      <c r="G753" s="32">
        <f>'Auxiliary Energy Estimation'!$E$25-E753</f>
        <v>35.823999999999998</v>
      </c>
      <c r="H753" s="26">
        <f>IF(D753&lt;='Auxiliary Energy Estimation'!$E$25, 1, 0)</f>
        <v>1</v>
      </c>
      <c r="I753" s="26">
        <f>IF(E753&lt;='Auxiliary Energy Estimation'!$E$25, 1, 0)</f>
        <v>1</v>
      </c>
    </row>
    <row r="754" spans="2:9" ht="15" x14ac:dyDescent="0.3">
      <c r="B754" s="33">
        <v>749.5</v>
      </c>
      <c r="C754" s="34">
        <v>-8.3000000000000007</v>
      </c>
      <c r="D754" s="32">
        <f t="shared" si="22"/>
        <v>17.059999999999999</v>
      </c>
      <c r="E754" s="37">
        <f t="shared" si="23"/>
        <v>20.471999999999998</v>
      </c>
      <c r="F754" s="32">
        <f>'Auxiliary Energy Estimation'!$E$25-D754</f>
        <v>37.94</v>
      </c>
      <c r="G754" s="32">
        <f>'Auxiliary Energy Estimation'!$E$25-E754</f>
        <v>34.528000000000006</v>
      </c>
      <c r="H754" s="26">
        <f>IF(D754&lt;='Auxiliary Energy Estimation'!$E$25, 1, 0)</f>
        <v>1</v>
      </c>
      <c r="I754" s="26">
        <f>IF(E754&lt;='Auxiliary Energy Estimation'!$E$25, 1, 0)</f>
        <v>1</v>
      </c>
    </row>
    <row r="755" spans="2:9" ht="15" x14ac:dyDescent="0.3">
      <c r="B755" s="33">
        <v>750.5</v>
      </c>
      <c r="C755" s="34">
        <v>-8.3000000000000007</v>
      </c>
      <c r="D755" s="32">
        <f t="shared" si="22"/>
        <v>17.059999999999999</v>
      </c>
      <c r="E755" s="37">
        <f t="shared" si="23"/>
        <v>20.471999999999998</v>
      </c>
      <c r="F755" s="32">
        <f>'Auxiliary Energy Estimation'!$E$25-D755</f>
        <v>37.94</v>
      </c>
      <c r="G755" s="32">
        <f>'Auxiliary Energy Estimation'!$E$25-E755</f>
        <v>34.528000000000006</v>
      </c>
      <c r="H755" s="26">
        <f>IF(D755&lt;='Auxiliary Energy Estimation'!$E$25, 1, 0)</f>
        <v>1</v>
      </c>
      <c r="I755" s="26">
        <f>IF(E755&lt;='Auxiliary Energy Estimation'!$E$25, 1, 0)</f>
        <v>1</v>
      </c>
    </row>
    <row r="756" spans="2:9" ht="15" x14ac:dyDescent="0.3">
      <c r="B756" s="33">
        <v>751.5</v>
      </c>
      <c r="C756" s="34">
        <v>-7.8</v>
      </c>
      <c r="D756" s="32">
        <f t="shared" si="22"/>
        <v>17.96</v>
      </c>
      <c r="E756" s="37">
        <f t="shared" si="23"/>
        <v>21.552</v>
      </c>
      <c r="F756" s="32">
        <f>'Auxiliary Energy Estimation'!$E$25-D756</f>
        <v>37.04</v>
      </c>
      <c r="G756" s="32">
        <f>'Auxiliary Energy Estimation'!$E$25-E756</f>
        <v>33.448</v>
      </c>
      <c r="H756" s="26">
        <f>IF(D756&lt;='Auxiliary Energy Estimation'!$E$25, 1, 0)</f>
        <v>1</v>
      </c>
      <c r="I756" s="26">
        <f>IF(E756&lt;='Auxiliary Energy Estimation'!$E$25, 1, 0)</f>
        <v>1</v>
      </c>
    </row>
    <row r="757" spans="2:9" ht="15" x14ac:dyDescent="0.3">
      <c r="B757" s="33">
        <v>752.5</v>
      </c>
      <c r="C757" s="34">
        <v>-7.2</v>
      </c>
      <c r="D757" s="32">
        <f t="shared" si="22"/>
        <v>19.04</v>
      </c>
      <c r="E757" s="37">
        <f t="shared" si="23"/>
        <v>22.847999999999999</v>
      </c>
      <c r="F757" s="32">
        <f>'Auxiliary Energy Estimation'!$E$25-D757</f>
        <v>35.96</v>
      </c>
      <c r="G757" s="32">
        <f>'Auxiliary Energy Estimation'!$E$25-E757</f>
        <v>32.152000000000001</v>
      </c>
      <c r="H757" s="26">
        <f>IF(D757&lt;='Auxiliary Energy Estimation'!$E$25, 1, 0)</f>
        <v>1</v>
      </c>
      <c r="I757" s="26">
        <f>IF(E757&lt;='Auxiliary Energy Estimation'!$E$25, 1, 0)</f>
        <v>1</v>
      </c>
    </row>
    <row r="758" spans="2:9" ht="15" x14ac:dyDescent="0.3">
      <c r="B758" s="33">
        <v>753.5</v>
      </c>
      <c r="C758" s="34">
        <v>-6.7</v>
      </c>
      <c r="D758" s="32">
        <f t="shared" si="22"/>
        <v>19.939999999999998</v>
      </c>
      <c r="E758" s="37">
        <f t="shared" si="23"/>
        <v>23.927999999999997</v>
      </c>
      <c r="F758" s="32">
        <f>'Auxiliary Energy Estimation'!$E$25-D758</f>
        <v>35.06</v>
      </c>
      <c r="G758" s="32">
        <f>'Auxiliary Energy Estimation'!$E$25-E758</f>
        <v>31.072000000000003</v>
      </c>
      <c r="H758" s="26">
        <f>IF(D758&lt;='Auxiliary Energy Estimation'!$E$25, 1, 0)</f>
        <v>1</v>
      </c>
      <c r="I758" s="26">
        <f>IF(E758&lt;='Auxiliary Energy Estimation'!$E$25, 1, 0)</f>
        <v>1</v>
      </c>
    </row>
    <row r="759" spans="2:9" ht="15" x14ac:dyDescent="0.3">
      <c r="B759" s="33">
        <v>754.5</v>
      </c>
      <c r="C759" s="34">
        <v>-4.4000000000000004</v>
      </c>
      <c r="D759" s="32">
        <f t="shared" si="22"/>
        <v>24.08</v>
      </c>
      <c r="E759" s="37">
        <f t="shared" si="23"/>
        <v>28.895999999999997</v>
      </c>
      <c r="F759" s="32">
        <f>'Auxiliary Energy Estimation'!$E$25-D759</f>
        <v>30.92</v>
      </c>
      <c r="G759" s="32">
        <f>'Auxiliary Energy Estimation'!$E$25-E759</f>
        <v>26.104000000000003</v>
      </c>
      <c r="H759" s="26">
        <f>IF(D759&lt;='Auxiliary Energy Estimation'!$E$25, 1, 0)</f>
        <v>1</v>
      </c>
      <c r="I759" s="26">
        <f>IF(E759&lt;='Auxiliary Energy Estimation'!$E$25, 1, 0)</f>
        <v>1</v>
      </c>
    </row>
    <row r="760" spans="2:9" ht="15" x14ac:dyDescent="0.3">
      <c r="B760" s="33">
        <v>755.5</v>
      </c>
      <c r="C760" s="34">
        <v>-2.8</v>
      </c>
      <c r="D760" s="32">
        <f t="shared" si="22"/>
        <v>26.96</v>
      </c>
      <c r="E760" s="37">
        <f t="shared" si="23"/>
        <v>32.351999999999997</v>
      </c>
      <c r="F760" s="32">
        <f>'Auxiliary Energy Estimation'!$E$25-D760</f>
        <v>28.04</v>
      </c>
      <c r="G760" s="32">
        <f>'Auxiliary Energy Estimation'!$E$25-E760</f>
        <v>22.648000000000003</v>
      </c>
      <c r="H760" s="26">
        <f>IF(D760&lt;='Auxiliary Energy Estimation'!$E$25, 1, 0)</f>
        <v>1</v>
      </c>
      <c r="I760" s="26">
        <f>IF(E760&lt;='Auxiliary Energy Estimation'!$E$25, 1, 0)</f>
        <v>1</v>
      </c>
    </row>
    <row r="761" spans="2:9" ht="15" x14ac:dyDescent="0.3">
      <c r="B761" s="33">
        <v>756.5</v>
      </c>
      <c r="C761" s="34">
        <v>-1.7</v>
      </c>
      <c r="D761" s="32">
        <f t="shared" si="22"/>
        <v>28.94</v>
      </c>
      <c r="E761" s="37">
        <f t="shared" si="23"/>
        <v>34.728000000000002</v>
      </c>
      <c r="F761" s="32">
        <f>'Auxiliary Energy Estimation'!$E$25-D761</f>
        <v>26.06</v>
      </c>
      <c r="G761" s="32">
        <f>'Auxiliary Energy Estimation'!$E$25-E761</f>
        <v>20.271999999999998</v>
      </c>
      <c r="H761" s="26">
        <f>IF(D761&lt;='Auxiliary Energy Estimation'!$E$25, 1, 0)</f>
        <v>1</v>
      </c>
      <c r="I761" s="26">
        <f>IF(E761&lt;='Auxiliary Energy Estimation'!$E$25, 1, 0)</f>
        <v>1</v>
      </c>
    </row>
    <row r="762" spans="2:9" ht="15" x14ac:dyDescent="0.3">
      <c r="B762" s="33">
        <v>757.5</v>
      </c>
      <c r="C762" s="34">
        <v>-1.7</v>
      </c>
      <c r="D762" s="32">
        <f t="shared" si="22"/>
        <v>28.94</v>
      </c>
      <c r="E762" s="37">
        <f t="shared" si="23"/>
        <v>34.728000000000002</v>
      </c>
      <c r="F762" s="32">
        <f>'Auxiliary Energy Estimation'!$E$25-D762</f>
        <v>26.06</v>
      </c>
      <c r="G762" s="32">
        <f>'Auxiliary Energy Estimation'!$E$25-E762</f>
        <v>20.271999999999998</v>
      </c>
      <c r="H762" s="26">
        <f>IF(D762&lt;='Auxiliary Energy Estimation'!$E$25, 1, 0)</f>
        <v>1</v>
      </c>
      <c r="I762" s="26">
        <f>IF(E762&lt;='Auxiliary Energy Estimation'!$E$25, 1, 0)</f>
        <v>1</v>
      </c>
    </row>
    <row r="763" spans="2:9" ht="15" x14ac:dyDescent="0.3">
      <c r="B763" s="33">
        <v>758.5</v>
      </c>
      <c r="C763" s="34">
        <v>-2.2000000000000002</v>
      </c>
      <c r="D763" s="32">
        <f t="shared" si="22"/>
        <v>28.04</v>
      </c>
      <c r="E763" s="37">
        <f t="shared" si="23"/>
        <v>33.647999999999996</v>
      </c>
      <c r="F763" s="32">
        <f>'Auxiliary Energy Estimation'!$E$25-D763</f>
        <v>26.96</v>
      </c>
      <c r="G763" s="32">
        <f>'Auxiliary Energy Estimation'!$E$25-E763</f>
        <v>21.352000000000004</v>
      </c>
      <c r="H763" s="26">
        <f>IF(D763&lt;='Auxiliary Energy Estimation'!$E$25, 1, 0)</f>
        <v>1</v>
      </c>
      <c r="I763" s="26">
        <f>IF(E763&lt;='Auxiliary Energy Estimation'!$E$25, 1, 0)</f>
        <v>1</v>
      </c>
    </row>
    <row r="764" spans="2:9" ht="15" x14ac:dyDescent="0.3">
      <c r="B764" s="33">
        <v>759.5</v>
      </c>
      <c r="C764" s="34">
        <v>-1.7</v>
      </c>
      <c r="D764" s="32">
        <f t="shared" si="22"/>
        <v>28.94</v>
      </c>
      <c r="E764" s="37">
        <f t="shared" si="23"/>
        <v>34.728000000000002</v>
      </c>
      <c r="F764" s="32">
        <f>'Auxiliary Energy Estimation'!$E$25-D764</f>
        <v>26.06</v>
      </c>
      <c r="G764" s="32">
        <f>'Auxiliary Energy Estimation'!$E$25-E764</f>
        <v>20.271999999999998</v>
      </c>
      <c r="H764" s="26">
        <f>IF(D764&lt;='Auxiliary Energy Estimation'!$E$25, 1, 0)</f>
        <v>1</v>
      </c>
      <c r="I764" s="26">
        <f>IF(E764&lt;='Auxiliary Energy Estimation'!$E$25, 1, 0)</f>
        <v>1</v>
      </c>
    </row>
    <row r="765" spans="2:9" ht="15" x14ac:dyDescent="0.3">
      <c r="B765" s="33">
        <v>760.5</v>
      </c>
      <c r="C765" s="34">
        <v>-2.2000000000000002</v>
      </c>
      <c r="D765" s="32">
        <f t="shared" si="22"/>
        <v>28.04</v>
      </c>
      <c r="E765" s="37">
        <f t="shared" si="23"/>
        <v>33.647999999999996</v>
      </c>
      <c r="F765" s="32">
        <f>'Auxiliary Energy Estimation'!$E$25-D765</f>
        <v>26.96</v>
      </c>
      <c r="G765" s="32">
        <f>'Auxiliary Energy Estimation'!$E$25-E765</f>
        <v>21.352000000000004</v>
      </c>
      <c r="H765" s="26">
        <f>IF(D765&lt;='Auxiliary Energy Estimation'!$E$25, 1, 0)</f>
        <v>1</v>
      </c>
      <c r="I765" s="26">
        <f>IF(E765&lt;='Auxiliary Energy Estimation'!$E$25, 1, 0)</f>
        <v>1</v>
      </c>
    </row>
    <row r="766" spans="2:9" ht="15" x14ac:dyDescent="0.3">
      <c r="B766" s="33">
        <v>761.5</v>
      </c>
      <c r="C766" s="34">
        <v>-3.3</v>
      </c>
      <c r="D766" s="32">
        <f t="shared" si="22"/>
        <v>26.060000000000002</v>
      </c>
      <c r="E766" s="37">
        <f t="shared" si="23"/>
        <v>31.272000000000002</v>
      </c>
      <c r="F766" s="32">
        <f>'Auxiliary Energy Estimation'!$E$25-D766</f>
        <v>28.939999999999998</v>
      </c>
      <c r="G766" s="32">
        <f>'Auxiliary Energy Estimation'!$E$25-E766</f>
        <v>23.727999999999998</v>
      </c>
      <c r="H766" s="26">
        <f>IF(D766&lt;='Auxiliary Energy Estimation'!$E$25, 1, 0)</f>
        <v>1</v>
      </c>
      <c r="I766" s="26">
        <f>IF(E766&lt;='Auxiliary Energy Estimation'!$E$25, 1, 0)</f>
        <v>1</v>
      </c>
    </row>
    <row r="767" spans="2:9" ht="15" x14ac:dyDescent="0.3">
      <c r="B767" s="33">
        <v>762.5</v>
      </c>
      <c r="C767" s="34">
        <v>-3.9</v>
      </c>
      <c r="D767" s="32">
        <f t="shared" si="22"/>
        <v>24.98</v>
      </c>
      <c r="E767" s="37">
        <f t="shared" si="23"/>
        <v>29.975999999999999</v>
      </c>
      <c r="F767" s="32">
        <f>'Auxiliary Energy Estimation'!$E$25-D767</f>
        <v>30.02</v>
      </c>
      <c r="G767" s="32">
        <f>'Auxiliary Energy Estimation'!$E$25-E767</f>
        <v>25.024000000000001</v>
      </c>
      <c r="H767" s="26">
        <f>IF(D767&lt;='Auxiliary Energy Estimation'!$E$25, 1, 0)</f>
        <v>1</v>
      </c>
      <c r="I767" s="26">
        <f>IF(E767&lt;='Auxiliary Energy Estimation'!$E$25, 1, 0)</f>
        <v>1</v>
      </c>
    </row>
    <row r="768" spans="2:9" ht="15" x14ac:dyDescent="0.3">
      <c r="B768" s="33">
        <v>763.5</v>
      </c>
      <c r="C768" s="34">
        <v>-4.4000000000000004</v>
      </c>
      <c r="D768" s="32">
        <f t="shared" si="22"/>
        <v>24.08</v>
      </c>
      <c r="E768" s="37">
        <f t="shared" si="23"/>
        <v>28.895999999999997</v>
      </c>
      <c r="F768" s="32">
        <f>'Auxiliary Energy Estimation'!$E$25-D768</f>
        <v>30.92</v>
      </c>
      <c r="G768" s="32">
        <f>'Auxiliary Energy Estimation'!$E$25-E768</f>
        <v>26.104000000000003</v>
      </c>
      <c r="H768" s="26">
        <f>IF(D768&lt;='Auxiliary Energy Estimation'!$E$25, 1, 0)</f>
        <v>1</v>
      </c>
      <c r="I768" s="26">
        <f>IF(E768&lt;='Auxiliary Energy Estimation'!$E$25, 1, 0)</f>
        <v>1</v>
      </c>
    </row>
    <row r="769" spans="2:9" ht="15" x14ac:dyDescent="0.3">
      <c r="B769" s="33">
        <v>764.5</v>
      </c>
      <c r="C769" s="34">
        <v>-6.1</v>
      </c>
      <c r="D769" s="32">
        <f t="shared" si="22"/>
        <v>21.02</v>
      </c>
      <c r="E769" s="37">
        <f t="shared" si="23"/>
        <v>25.224</v>
      </c>
      <c r="F769" s="32">
        <f>'Auxiliary Energy Estimation'!$E$25-D769</f>
        <v>33.980000000000004</v>
      </c>
      <c r="G769" s="32">
        <f>'Auxiliary Energy Estimation'!$E$25-E769</f>
        <v>29.776</v>
      </c>
      <c r="H769" s="26">
        <f>IF(D769&lt;='Auxiliary Energy Estimation'!$E$25, 1, 0)</f>
        <v>1</v>
      </c>
      <c r="I769" s="26">
        <f>IF(E769&lt;='Auxiliary Energy Estimation'!$E$25, 1, 0)</f>
        <v>1</v>
      </c>
    </row>
    <row r="770" spans="2:9" ht="15" x14ac:dyDescent="0.3">
      <c r="B770" s="33">
        <v>765.5</v>
      </c>
      <c r="C770" s="34">
        <v>-7.2</v>
      </c>
      <c r="D770" s="32">
        <f t="shared" si="22"/>
        <v>19.04</v>
      </c>
      <c r="E770" s="37">
        <f t="shared" si="23"/>
        <v>22.847999999999999</v>
      </c>
      <c r="F770" s="32">
        <f>'Auxiliary Energy Estimation'!$E$25-D770</f>
        <v>35.96</v>
      </c>
      <c r="G770" s="32">
        <f>'Auxiliary Energy Estimation'!$E$25-E770</f>
        <v>32.152000000000001</v>
      </c>
      <c r="H770" s="26">
        <f>IF(D770&lt;='Auxiliary Energy Estimation'!$E$25, 1, 0)</f>
        <v>1</v>
      </c>
      <c r="I770" s="26">
        <f>IF(E770&lt;='Auxiliary Energy Estimation'!$E$25, 1, 0)</f>
        <v>1</v>
      </c>
    </row>
    <row r="771" spans="2:9" ht="15" x14ac:dyDescent="0.3">
      <c r="B771" s="33">
        <v>766.5</v>
      </c>
      <c r="C771" s="34">
        <v>-8.3000000000000007</v>
      </c>
      <c r="D771" s="32">
        <f t="shared" si="22"/>
        <v>17.059999999999999</v>
      </c>
      <c r="E771" s="37">
        <f t="shared" si="23"/>
        <v>20.471999999999998</v>
      </c>
      <c r="F771" s="32">
        <f>'Auxiliary Energy Estimation'!$E$25-D771</f>
        <v>37.94</v>
      </c>
      <c r="G771" s="32">
        <f>'Auxiliary Energy Estimation'!$E$25-E771</f>
        <v>34.528000000000006</v>
      </c>
      <c r="H771" s="26">
        <f>IF(D771&lt;='Auxiliary Energy Estimation'!$E$25, 1, 0)</f>
        <v>1</v>
      </c>
      <c r="I771" s="26">
        <f>IF(E771&lt;='Auxiliary Energy Estimation'!$E$25, 1, 0)</f>
        <v>1</v>
      </c>
    </row>
    <row r="772" spans="2:9" ht="15" x14ac:dyDescent="0.3">
      <c r="B772" s="33">
        <v>767.5</v>
      </c>
      <c r="C772" s="34">
        <v>-8.9</v>
      </c>
      <c r="D772" s="32">
        <f t="shared" si="22"/>
        <v>15.98</v>
      </c>
      <c r="E772" s="37">
        <f t="shared" si="23"/>
        <v>19.175999999999998</v>
      </c>
      <c r="F772" s="32">
        <f>'Auxiliary Energy Estimation'!$E$25-D772</f>
        <v>39.019999999999996</v>
      </c>
      <c r="G772" s="32">
        <f>'Auxiliary Energy Estimation'!$E$25-E772</f>
        <v>35.823999999999998</v>
      </c>
      <c r="H772" s="26">
        <f>IF(D772&lt;='Auxiliary Energy Estimation'!$E$25, 1, 0)</f>
        <v>1</v>
      </c>
      <c r="I772" s="26">
        <f>IF(E772&lt;='Auxiliary Energy Estimation'!$E$25, 1, 0)</f>
        <v>1</v>
      </c>
    </row>
    <row r="773" spans="2:9" ht="15" x14ac:dyDescent="0.3">
      <c r="B773" s="33">
        <v>768.5</v>
      </c>
      <c r="C773" s="34">
        <v>-8.9</v>
      </c>
      <c r="D773" s="32">
        <f t="shared" ref="D773:D836" si="24">CONVERT(C773,"C","F")</f>
        <v>15.98</v>
      </c>
      <c r="E773" s="37">
        <f t="shared" ref="E773:E836" si="25">D773*1.2</f>
        <v>19.175999999999998</v>
      </c>
      <c r="F773" s="32">
        <f>'Auxiliary Energy Estimation'!$E$25-D773</f>
        <v>39.019999999999996</v>
      </c>
      <c r="G773" s="32">
        <f>'Auxiliary Energy Estimation'!$E$25-E773</f>
        <v>35.823999999999998</v>
      </c>
      <c r="H773" s="26">
        <f>IF(D773&lt;='Auxiliary Energy Estimation'!$E$25, 1, 0)</f>
        <v>1</v>
      </c>
      <c r="I773" s="26">
        <f>IF(E773&lt;='Auxiliary Energy Estimation'!$E$25, 1, 0)</f>
        <v>1</v>
      </c>
    </row>
    <row r="774" spans="2:9" ht="15" x14ac:dyDescent="0.3">
      <c r="B774" s="33">
        <v>769.5</v>
      </c>
      <c r="C774" s="34">
        <v>-8.9</v>
      </c>
      <c r="D774" s="32">
        <f t="shared" si="24"/>
        <v>15.98</v>
      </c>
      <c r="E774" s="37">
        <f t="shared" si="25"/>
        <v>19.175999999999998</v>
      </c>
      <c r="F774" s="32">
        <f>'Auxiliary Energy Estimation'!$E$25-D774</f>
        <v>39.019999999999996</v>
      </c>
      <c r="G774" s="32">
        <f>'Auxiliary Energy Estimation'!$E$25-E774</f>
        <v>35.823999999999998</v>
      </c>
      <c r="H774" s="26">
        <f>IF(D774&lt;='Auxiliary Energy Estimation'!$E$25, 1, 0)</f>
        <v>1</v>
      </c>
      <c r="I774" s="26">
        <f>IF(E774&lt;='Auxiliary Energy Estimation'!$E$25, 1, 0)</f>
        <v>1</v>
      </c>
    </row>
    <row r="775" spans="2:9" ht="15" x14ac:dyDescent="0.3">
      <c r="B775" s="33">
        <v>770.5</v>
      </c>
      <c r="C775" s="34">
        <v>-9.4</v>
      </c>
      <c r="D775" s="32">
        <f t="shared" si="24"/>
        <v>15.079999999999998</v>
      </c>
      <c r="E775" s="37">
        <f t="shared" si="25"/>
        <v>18.095999999999997</v>
      </c>
      <c r="F775" s="32">
        <f>'Auxiliary Energy Estimation'!$E$25-D775</f>
        <v>39.92</v>
      </c>
      <c r="G775" s="32">
        <f>'Auxiliary Energy Estimation'!$E$25-E775</f>
        <v>36.904000000000003</v>
      </c>
      <c r="H775" s="26">
        <f>IF(D775&lt;='Auxiliary Energy Estimation'!$E$25, 1, 0)</f>
        <v>1</v>
      </c>
      <c r="I775" s="26">
        <f>IF(E775&lt;='Auxiliary Energy Estimation'!$E$25, 1, 0)</f>
        <v>1</v>
      </c>
    </row>
    <row r="776" spans="2:9" ht="15" x14ac:dyDescent="0.3">
      <c r="B776" s="33">
        <v>771.5</v>
      </c>
      <c r="C776" s="34">
        <v>-9.4</v>
      </c>
      <c r="D776" s="32">
        <f t="shared" si="24"/>
        <v>15.079999999999998</v>
      </c>
      <c r="E776" s="37">
        <f t="shared" si="25"/>
        <v>18.095999999999997</v>
      </c>
      <c r="F776" s="32">
        <f>'Auxiliary Energy Estimation'!$E$25-D776</f>
        <v>39.92</v>
      </c>
      <c r="G776" s="32">
        <f>'Auxiliary Energy Estimation'!$E$25-E776</f>
        <v>36.904000000000003</v>
      </c>
      <c r="H776" s="26">
        <f>IF(D776&lt;='Auxiliary Energy Estimation'!$E$25, 1, 0)</f>
        <v>1</v>
      </c>
      <c r="I776" s="26">
        <f>IF(E776&lt;='Auxiliary Energy Estimation'!$E$25, 1, 0)</f>
        <v>1</v>
      </c>
    </row>
    <row r="777" spans="2:9" ht="15" x14ac:dyDescent="0.3">
      <c r="B777" s="33">
        <v>772.5</v>
      </c>
      <c r="C777" s="34">
        <v>-10</v>
      </c>
      <c r="D777" s="32">
        <f t="shared" si="24"/>
        <v>14</v>
      </c>
      <c r="E777" s="37">
        <f t="shared" si="25"/>
        <v>16.8</v>
      </c>
      <c r="F777" s="32">
        <f>'Auxiliary Energy Estimation'!$E$25-D777</f>
        <v>41</v>
      </c>
      <c r="G777" s="32">
        <f>'Auxiliary Energy Estimation'!$E$25-E777</f>
        <v>38.200000000000003</v>
      </c>
      <c r="H777" s="26">
        <f>IF(D777&lt;='Auxiliary Energy Estimation'!$E$25, 1, 0)</f>
        <v>1</v>
      </c>
      <c r="I777" s="26">
        <f>IF(E777&lt;='Auxiliary Energy Estimation'!$E$25, 1, 0)</f>
        <v>1</v>
      </c>
    </row>
    <row r="778" spans="2:9" ht="15" x14ac:dyDescent="0.3">
      <c r="B778" s="33">
        <v>773.5</v>
      </c>
      <c r="C778" s="34">
        <v>-10.6</v>
      </c>
      <c r="D778" s="32">
        <f t="shared" si="24"/>
        <v>12.920000000000002</v>
      </c>
      <c r="E778" s="37">
        <f t="shared" si="25"/>
        <v>15.504000000000001</v>
      </c>
      <c r="F778" s="32">
        <f>'Auxiliary Energy Estimation'!$E$25-D778</f>
        <v>42.08</v>
      </c>
      <c r="G778" s="32">
        <f>'Auxiliary Energy Estimation'!$E$25-E778</f>
        <v>39.495999999999995</v>
      </c>
      <c r="H778" s="26">
        <f>IF(D778&lt;='Auxiliary Energy Estimation'!$E$25, 1, 0)</f>
        <v>1</v>
      </c>
      <c r="I778" s="26">
        <f>IF(E778&lt;='Auxiliary Energy Estimation'!$E$25, 1, 0)</f>
        <v>1</v>
      </c>
    </row>
    <row r="779" spans="2:9" ht="15" x14ac:dyDescent="0.3">
      <c r="B779" s="33">
        <v>774.5</v>
      </c>
      <c r="C779" s="34">
        <v>-10.6</v>
      </c>
      <c r="D779" s="32">
        <f t="shared" si="24"/>
        <v>12.920000000000002</v>
      </c>
      <c r="E779" s="37">
        <f t="shared" si="25"/>
        <v>15.504000000000001</v>
      </c>
      <c r="F779" s="32">
        <f>'Auxiliary Energy Estimation'!$E$25-D779</f>
        <v>42.08</v>
      </c>
      <c r="G779" s="32">
        <f>'Auxiliary Energy Estimation'!$E$25-E779</f>
        <v>39.495999999999995</v>
      </c>
      <c r="H779" s="26">
        <f>IF(D779&lt;='Auxiliary Energy Estimation'!$E$25, 1, 0)</f>
        <v>1</v>
      </c>
      <c r="I779" s="26">
        <f>IF(E779&lt;='Auxiliary Energy Estimation'!$E$25, 1, 0)</f>
        <v>1</v>
      </c>
    </row>
    <row r="780" spans="2:9" ht="15" x14ac:dyDescent="0.3">
      <c r="B780" s="33">
        <v>775.5</v>
      </c>
      <c r="C780" s="34">
        <v>-10</v>
      </c>
      <c r="D780" s="32">
        <f t="shared" si="24"/>
        <v>14</v>
      </c>
      <c r="E780" s="37">
        <f t="shared" si="25"/>
        <v>16.8</v>
      </c>
      <c r="F780" s="32">
        <f>'Auxiliary Energy Estimation'!$E$25-D780</f>
        <v>41</v>
      </c>
      <c r="G780" s="32">
        <f>'Auxiliary Energy Estimation'!$E$25-E780</f>
        <v>38.200000000000003</v>
      </c>
      <c r="H780" s="26">
        <f>IF(D780&lt;='Auxiliary Energy Estimation'!$E$25, 1, 0)</f>
        <v>1</v>
      </c>
      <c r="I780" s="26">
        <f>IF(E780&lt;='Auxiliary Energy Estimation'!$E$25, 1, 0)</f>
        <v>1</v>
      </c>
    </row>
    <row r="781" spans="2:9" ht="15" x14ac:dyDescent="0.3">
      <c r="B781" s="33">
        <v>776.5</v>
      </c>
      <c r="C781" s="34">
        <v>-9.4</v>
      </c>
      <c r="D781" s="32">
        <f t="shared" si="24"/>
        <v>15.079999999999998</v>
      </c>
      <c r="E781" s="37">
        <f t="shared" si="25"/>
        <v>18.095999999999997</v>
      </c>
      <c r="F781" s="32">
        <f>'Auxiliary Energy Estimation'!$E$25-D781</f>
        <v>39.92</v>
      </c>
      <c r="G781" s="32">
        <f>'Auxiliary Energy Estimation'!$E$25-E781</f>
        <v>36.904000000000003</v>
      </c>
      <c r="H781" s="26">
        <f>IF(D781&lt;='Auxiliary Energy Estimation'!$E$25, 1, 0)</f>
        <v>1</v>
      </c>
      <c r="I781" s="26">
        <f>IF(E781&lt;='Auxiliary Energy Estimation'!$E$25, 1, 0)</f>
        <v>1</v>
      </c>
    </row>
    <row r="782" spans="2:9" ht="15" x14ac:dyDescent="0.3">
      <c r="B782" s="33">
        <v>777.5</v>
      </c>
      <c r="C782" s="34">
        <v>-8.9</v>
      </c>
      <c r="D782" s="32">
        <f t="shared" si="24"/>
        <v>15.98</v>
      </c>
      <c r="E782" s="37">
        <f t="shared" si="25"/>
        <v>19.175999999999998</v>
      </c>
      <c r="F782" s="32">
        <f>'Auxiliary Energy Estimation'!$E$25-D782</f>
        <v>39.019999999999996</v>
      </c>
      <c r="G782" s="32">
        <f>'Auxiliary Energy Estimation'!$E$25-E782</f>
        <v>35.823999999999998</v>
      </c>
      <c r="H782" s="26">
        <f>IF(D782&lt;='Auxiliary Energy Estimation'!$E$25, 1, 0)</f>
        <v>1</v>
      </c>
      <c r="I782" s="26">
        <f>IF(E782&lt;='Auxiliary Energy Estimation'!$E$25, 1, 0)</f>
        <v>1</v>
      </c>
    </row>
    <row r="783" spans="2:9" ht="15" x14ac:dyDescent="0.3">
      <c r="B783" s="33">
        <v>778.5</v>
      </c>
      <c r="C783" s="34">
        <v>-7.8</v>
      </c>
      <c r="D783" s="32">
        <f t="shared" si="24"/>
        <v>17.96</v>
      </c>
      <c r="E783" s="37">
        <f t="shared" si="25"/>
        <v>21.552</v>
      </c>
      <c r="F783" s="32">
        <f>'Auxiliary Energy Estimation'!$E$25-D783</f>
        <v>37.04</v>
      </c>
      <c r="G783" s="32">
        <f>'Auxiliary Energy Estimation'!$E$25-E783</f>
        <v>33.448</v>
      </c>
      <c r="H783" s="26">
        <f>IF(D783&lt;='Auxiliary Energy Estimation'!$E$25, 1, 0)</f>
        <v>1</v>
      </c>
      <c r="I783" s="26">
        <f>IF(E783&lt;='Auxiliary Energy Estimation'!$E$25, 1, 0)</f>
        <v>1</v>
      </c>
    </row>
    <row r="784" spans="2:9" ht="15" x14ac:dyDescent="0.3">
      <c r="B784" s="33">
        <v>779.5</v>
      </c>
      <c r="C784" s="34">
        <v>-6.7</v>
      </c>
      <c r="D784" s="32">
        <f t="shared" si="24"/>
        <v>19.939999999999998</v>
      </c>
      <c r="E784" s="37">
        <f t="shared" si="25"/>
        <v>23.927999999999997</v>
      </c>
      <c r="F784" s="32">
        <f>'Auxiliary Energy Estimation'!$E$25-D784</f>
        <v>35.06</v>
      </c>
      <c r="G784" s="32">
        <f>'Auxiliary Energy Estimation'!$E$25-E784</f>
        <v>31.072000000000003</v>
      </c>
      <c r="H784" s="26">
        <f>IF(D784&lt;='Auxiliary Energy Estimation'!$E$25, 1, 0)</f>
        <v>1</v>
      </c>
      <c r="I784" s="26">
        <f>IF(E784&lt;='Auxiliary Energy Estimation'!$E$25, 1, 0)</f>
        <v>1</v>
      </c>
    </row>
    <row r="785" spans="2:9" ht="15" x14ac:dyDescent="0.3">
      <c r="B785" s="33">
        <v>780.5</v>
      </c>
      <c r="C785" s="34">
        <v>-5.6</v>
      </c>
      <c r="D785" s="32">
        <f t="shared" si="24"/>
        <v>21.92</v>
      </c>
      <c r="E785" s="37">
        <f t="shared" si="25"/>
        <v>26.304000000000002</v>
      </c>
      <c r="F785" s="32">
        <f>'Auxiliary Energy Estimation'!$E$25-D785</f>
        <v>33.08</v>
      </c>
      <c r="G785" s="32">
        <f>'Auxiliary Energy Estimation'!$E$25-E785</f>
        <v>28.695999999999998</v>
      </c>
      <c r="H785" s="26">
        <f>IF(D785&lt;='Auxiliary Energy Estimation'!$E$25, 1, 0)</f>
        <v>1</v>
      </c>
      <c r="I785" s="26">
        <f>IF(E785&lt;='Auxiliary Energy Estimation'!$E$25, 1, 0)</f>
        <v>1</v>
      </c>
    </row>
    <row r="786" spans="2:9" ht="15" x14ac:dyDescent="0.3">
      <c r="B786" s="33">
        <v>781.5</v>
      </c>
      <c r="C786" s="34">
        <v>-4.4000000000000004</v>
      </c>
      <c r="D786" s="32">
        <f t="shared" si="24"/>
        <v>24.08</v>
      </c>
      <c r="E786" s="37">
        <f t="shared" si="25"/>
        <v>28.895999999999997</v>
      </c>
      <c r="F786" s="32">
        <f>'Auxiliary Energy Estimation'!$E$25-D786</f>
        <v>30.92</v>
      </c>
      <c r="G786" s="32">
        <f>'Auxiliary Energy Estimation'!$E$25-E786</f>
        <v>26.104000000000003</v>
      </c>
      <c r="H786" s="26">
        <f>IF(D786&lt;='Auxiliary Energy Estimation'!$E$25, 1, 0)</f>
        <v>1</v>
      </c>
      <c r="I786" s="26">
        <f>IF(E786&lt;='Auxiliary Energy Estimation'!$E$25, 1, 0)</f>
        <v>1</v>
      </c>
    </row>
    <row r="787" spans="2:9" ht="15" x14ac:dyDescent="0.3">
      <c r="B787" s="33">
        <v>782.5</v>
      </c>
      <c r="C787" s="34">
        <v>-3.3</v>
      </c>
      <c r="D787" s="32">
        <f t="shared" si="24"/>
        <v>26.060000000000002</v>
      </c>
      <c r="E787" s="37">
        <f t="shared" si="25"/>
        <v>31.272000000000002</v>
      </c>
      <c r="F787" s="32">
        <f>'Auxiliary Energy Estimation'!$E$25-D787</f>
        <v>28.939999999999998</v>
      </c>
      <c r="G787" s="32">
        <f>'Auxiliary Energy Estimation'!$E$25-E787</f>
        <v>23.727999999999998</v>
      </c>
      <c r="H787" s="26">
        <f>IF(D787&lt;='Auxiliary Energy Estimation'!$E$25, 1, 0)</f>
        <v>1</v>
      </c>
      <c r="I787" s="26">
        <f>IF(E787&lt;='Auxiliary Energy Estimation'!$E$25, 1, 0)</f>
        <v>1</v>
      </c>
    </row>
    <row r="788" spans="2:9" ht="15" x14ac:dyDescent="0.3">
      <c r="B788" s="33">
        <v>783.5</v>
      </c>
      <c r="C788" s="34">
        <v>-2.8</v>
      </c>
      <c r="D788" s="32">
        <f t="shared" si="24"/>
        <v>26.96</v>
      </c>
      <c r="E788" s="37">
        <f t="shared" si="25"/>
        <v>32.351999999999997</v>
      </c>
      <c r="F788" s="32">
        <f>'Auxiliary Energy Estimation'!$E$25-D788</f>
        <v>28.04</v>
      </c>
      <c r="G788" s="32">
        <f>'Auxiliary Energy Estimation'!$E$25-E788</f>
        <v>22.648000000000003</v>
      </c>
      <c r="H788" s="26">
        <f>IF(D788&lt;='Auxiliary Energy Estimation'!$E$25, 1, 0)</f>
        <v>1</v>
      </c>
      <c r="I788" s="26">
        <f>IF(E788&lt;='Auxiliary Energy Estimation'!$E$25, 1, 0)</f>
        <v>1</v>
      </c>
    </row>
    <row r="789" spans="2:9" ht="15" x14ac:dyDescent="0.3">
      <c r="B789" s="33">
        <v>784.5</v>
      </c>
      <c r="C789" s="34">
        <v>-2.8</v>
      </c>
      <c r="D789" s="32">
        <f t="shared" si="24"/>
        <v>26.96</v>
      </c>
      <c r="E789" s="37">
        <f t="shared" si="25"/>
        <v>32.351999999999997</v>
      </c>
      <c r="F789" s="32">
        <f>'Auxiliary Energy Estimation'!$E$25-D789</f>
        <v>28.04</v>
      </c>
      <c r="G789" s="32">
        <f>'Auxiliary Energy Estimation'!$E$25-E789</f>
        <v>22.648000000000003</v>
      </c>
      <c r="H789" s="26">
        <f>IF(D789&lt;='Auxiliary Energy Estimation'!$E$25, 1, 0)</f>
        <v>1</v>
      </c>
      <c r="I789" s="26">
        <f>IF(E789&lt;='Auxiliary Energy Estimation'!$E$25, 1, 0)</f>
        <v>1</v>
      </c>
    </row>
    <row r="790" spans="2:9" ht="15" x14ac:dyDescent="0.3">
      <c r="B790" s="33">
        <v>785.5</v>
      </c>
      <c r="C790" s="34">
        <v>-3.3</v>
      </c>
      <c r="D790" s="32">
        <f t="shared" si="24"/>
        <v>26.060000000000002</v>
      </c>
      <c r="E790" s="37">
        <f t="shared" si="25"/>
        <v>31.272000000000002</v>
      </c>
      <c r="F790" s="32">
        <f>'Auxiliary Energy Estimation'!$E$25-D790</f>
        <v>28.939999999999998</v>
      </c>
      <c r="G790" s="32">
        <f>'Auxiliary Energy Estimation'!$E$25-E790</f>
        <v>23.727999999999998</v>
      </c>
      <c r="H790" s="26">
        <f>IF(D790&lt;='Auxiliary Energy Estimation'!$E$25, 1, 0)</f>
        <v>1</v>
      </c>
      <c r="I790" s="26">
        <f>IF(E790&lt;='Auxiliary Energy Estimation'!$E$25, 1, 0)</f>
        <v>1</v>
      </c>
    </row>
    <row r="791" spans="2:9" ht="15" x14ac:dyDescent="0.3">
      <c r="B791" s="33">
        <v>786.5</v>
      </c>
      <c r="C791" s="34">
        <v>-3.9</v>
      </c>
      <c r="D791" s="32">
        <f t="shared" si="24"/>
        <v>24.98</v>
      </c>
      <c r="E791" s="37">
        <f t="shared" si="25"/>
        <v>29.975999999999999</v>
      </c>
      <c r="F791" s="32">
        <f>'Auxiliary Energy Estimation'!$E$25-D791</f>
        <v>30.02</v>
      </c>
      <c r="G791" s="32">
        <f>'Auxiliary Energy Estimation'!$E$25-E791</f>
        <v>25.024000000000001</v>
      </c>
      <c r="H791" s="26">
        <f>IF(D791&lt;='Auxiliary Energy Estimation'!$E$25, 1, 0)</f>
        <v>1</v>
      </c>
      <c r="I791" s="26">
        <f>IF(E791&lt;='Auxiliary Energy Estimation'!$E$25, 1, 0)</f>
        <v>1</v>
      </c>
    </row>
    <row r="792" spans="2:9" ht="15" x14ac:dyDescent="0.3">
      <c r="B792" s="33">
        <v>787.5</v>
      </c>
      <c r="C792" s="34">
        <v>-4.4000000000000004</v>
      </c>
      <c r="D792" s="32">
        <f t="shared" si="24"/>
        <v>24.08</v>
      </c>
      <c r="E792" s="37">
        <f t="shared" si="25"/>
        <v>28.895999999999997</v>
      </c>
      <c r="F792" s="32">
        <f>'Auxiliary Energy Estimation'!$E$25-D792</f>
        <v>30.92</v>
      </c>
      <c r="G792" s="32">
        <f>'Auxiliary Energy Estimation'!$E$25-E792</f>
        <v>26.104000000000003</v>
      </c>
      <c r="H792" s="26">
        <f>IF(D792&lt;='Auxiliary Energy Estimation'!$E$25, 1, 0)</f>
        <v>1</v>
      </c>
      <c r="I792" s="26">
        <f>IF(E792&lt;='Auxiliary Energy Estimation'!$E$25, 1, 0)</f>
        <v>1</v>
      </c>
    </row>
    <row r="793" spans="2:9" ht="15" x14ac:dyDescent="0.3">
      <c r="B793" s="33">
        <v>788.5</v>
      </c>
      <c r="C793" s="34">
        <v>-5</v>
      </c>
      <c r="D793" s="32">
        <f t="shared" si="24"/>
        <v>23</v>
      </c>
      <c r="E793" s="37">
        <f t="shared" si="25"/>
        <v>27.599999999999998</v>
      </c>
      <c r="F793" s="32">
        <f>'Auxiliary Energy Estimation'!$E$25-D793</f>
        <v>32</v>
      </c>
      <c r="G793" s="32">
        <f>'Auxiliary Energy Estimation'!$E$25-E793</f>
        <v>27.400000000000002</v>
      </c>
      <c r="H793" s="26">
        <f>IF(D793&lt;='Auxiliary Energy Estimation'!$E$25, 1, 0)</f>
        <v>1</v>
      </c>
      <c r="I793" s="26">
        <f>IF(E793&lt;='Auxiliary Energy Estimation'!$E$25, 1, 0)</f>
        <v>1</v>
      </c>
    </row>
    <row r="794" spans="2:9" ht="15" x14ac:dyDescent="0.3">
      <c r="B794" s="33">
        <v>789.5</v>
      </c>
      <c r="C794" s="34">
        <v>-5.6</v>
      </c>
      <c r="D794" s="32">
        <f t="shared" si="24"/>
        <v>21.92</v>
      </c>
      <c r="E794" s="37">
        <f t="shared" si="25"/>
        <v>26.304000000000002</v>
      </c>
      <c r="F794" s="32">
        <f>'Auxiliary Energy Estimation'!$E$25-D794</f>
        <v>33.08</v>
      </c>
      <c r="G794" s="32">
        <f>'Auxiliary Energy Estimation'!$E$25-E794</f>
        <v>28.695999999999998</v>
      </c>
      <c r="H794" s="26">
        <f>IF(D794&lt;='Auxiliary Energy Estimation'!$E$25, 1, 0)</f>
        <v>1</v>
      </c>
      <c r="I794" s="26">
        <f>IF(E794&lt;='Auxiliary Energy Estimation'!$E$25, 1, 0)</f>
        <v>1</v>
      </c>
    </row>
    <row r="795" spans="2:9" ht="15" x14ac:dyDescent="0.3">
      <c r="B795" s="33">
        <v>790.5</v>
      </c>
      <c r="C795" s="34">
        <v>-5.6</v>
      </c>
      <c r="D795" s="32">
        <f t="shared" si="24"/>
        <v>21.92</v>
      </c>
      <c r="E795" s="37">
        <f t="shared" si="25"/>
        <v>26.304000000000002</v>
      </c>
      <c r="F795" s="32">
        <f>'Auxiliary Energy Estimation'!$E$25-D795</f>
        <v>33.08</v>
      </c>
      <c r="G795" s="32">
        <f>'Auxiliary Energy Estimation'!$E$25-E795</f>
        <v>28.695999999999998</v>
      </c>
      <c r="H795" s="26">
        <f>IF(D795&lt;='Auxiliary Energy Estimation'!$E$25, 1, 0)</f>
        <v>1</v>
      </c>
      <c r="I795" s="26">
        <f>IF(E795&lt;='Auxiliary Energy Estimation'!$E$25, 1, 0)</f>
        <v>1</v>
      </c>
    </row>
    <row r="796" spans="2:9" ht="15" x14ac:dyDescent="0.3">
      <c r="B796" s="33">
        <v>791.5</v>
      </c>
      <c r="C796" s="34">
        <v>-6.7</v>
      </c>
      <c r="D796" s="32">
        <f t="shared" si="24"/>
        <v>19.939999999999998</v>
      </c>
      <c r="E796" s="37">
        <f t="shared" si="25"/>
        <v>23.927999999999997</v>
      </c>
      <c r="F796" s="32">
        <f>'Auxiliary Energy Estimation'!$E$25-D796</f>
        <v>35.06</v>
      </c>
      <c r="G796" s="32">
        <f>'Auxiliary Energy Estimation'!$E$25-E796</f>
        <v>31.072000000000003</v>
      </c>
      <c r="H796" s="26">
        <f>IF(D796&lt;='Auxiliary Energy Estimation'!$E$25, 1, 0)</f>
        <v>1</v>
      </c>
      <c r="I796" s="26">
        <f>IF(E796&lt;='Auxiliary Energy Estimation'!$E$25, 1, 0)</f>
        <v>1</v>
      </c>
    </row>
    <row r="797" spans="2:9" ht="15" x14ac:dyDescent="0.3">
      <c r="B797" s="33">
        <v>792.5</v>
      </c>
      <c r="C797" s="34">
        <v>-6.7</v>
      </c>
      <c r="D797" s="32">
        <f t="shared" si="24"/>
        <v>19.939999999999998</v>
      </c>
      <c r="E797" s="37">
        <f t="shared" si="25"/>
        <v>23.927999999999997</v>
      </c>
      <c r="F797" s="32">
        <f>'Auxiliary Energy Estimation'!$E$25-D797</f>
        <v>35.06</v>
      </c>
      <c r="G797" s="32">
        <f>'Auxiliary Energy Estimation'!$E$25-E797</f>
        <v>31.072000000000003</v>
      </c>
      <c r="H797" s="26">
        <f>IF(D797&lt;='Auxiliary Energy Estimation'!$E$25, 1, 0)</f>
        <v>1</v>
      </c>
      <c r="I797" s="26">
        <f>IF(E797&lt;='Auxiliary Energy Estimation'!$E$25, 1, 0)</f>
        <v>1</v>
      </c>
    </row>
    <row r="798" spans="2:9" ht="15" x14ac:dyDescent="0.3">
      <c r="B798" s="33">
        <v>793.5</v>
      </c>
      <c r="C798" s="34">
        <v>-7.2</v>
      </c>
      <c r="D798" s="32">
        <f t="shared" si="24"/>
        <v>19.04</v>
      </c>
      <c r="E798" s="37">
        <f t="shared" si="25"/>
        <v>22.847999999999999</v>
      </c>
      <c r="F798" s="32">
        <f>'Auxiliary Energy Estimation'!$E$25-D798</f>
        <v>35.96</v>
      </c>
      <c r="G798" s="32">
        <f>'Auxiliary Energy Estimation'!$E$25-E798</f>
        <v>32.152000000000001</v>
      </c>
      <c r="H798" s="26">
        <f>IF(D798&lt;='Auxiliary Energy Estimation'!$E$25, 1, 0)</f>
        <v>1</v>
      </c>
      <c r="I798" s="26">
        <f>IF(E798&lt;='Auxiliary Energy Estimation'!$E$25, 1, 0)</f>
        <v>1</v>
      </c>
    </row>
    <row r="799" spans="2:9" ht="15" x14ac:dyDescent="0.3">
      <c r="B799" s="33">
        <v>794.5</v>
      </c>
      <c r="C799" s="34">
        <v>-6.7</v>
      </c>
      <c r="D799" s="32">
        <f t="shared" si="24"/>
        <v>19.939999999999998</v>
      </c>
      <c r="E799" s="37">
        <f t="shared" si="25"/>
        <v>23.927999999999997</v>
      </c>
      <c r="F799" s="32">
        <f>'Auxiliary Energy Estimation'!$E$25-D799</f>
        <v>35.06</v>
      </c>
      <c r="G799" s="32">
        <f>'Auxiliary Energy Estimation'!$E$25-E799</f>
        <v>31.072000000000003</v>
      </c>
      <c r="H799" s="26">
        <f>IF(D799&lt;='Auxiliary Energy Estimation'!$E$25, 1, 0)</f>
        <v>1</v>
      </c>
      <c r="I799" s="26">
        <f>IF(E799&lt;='Auxiliary Energy Estimation'!$E$25, 1, 0)</f>
        <v>1</v>
      </c>
    </row>
    <row r="800" spans="2:9" ht="15" x14ac:dyDescent="0.3">
      <c r="B800" s="33">
        <v>795.5</v>
      </c>
      <c r="C800" s="34">
        <v>-6.7</v>
      </c>
      <c r="D800" s="32">
        <f t="shared" si="24"/>
        <v>19.939999999999998</v>
      </c>
      <c r="E800" s="37">
        <f t="shared" si="25"/>
        <v>23.927999999999997</v>
      </c>
      <c r="F800" s="32">
        <f>'Auxiliary Energy Estimation'!$E$25-D800</f>
        <v>35.06</v>
      </c>
      <c r="G800" s="32">
        <f>'Auxiliary Energy Estimation'!$E$25-E800</f>
        <v>31.072000000000003</v>
      </c>
      <c r="H800" s="26">
        <f>IF(D800&lt;='Auxiliary Energy Estimation'!$E$25, 1, 0)</f>
        <v>1</v>
      </c>
      <c r="I800" s="26">
        <f>IF(E800&lt;='Auxiliary Energy Estimation'!$E$25, 1, 0)</f>
        <v>1</v>
      </c>
    </row>
    <row r="801" spans="2:9" ht="15" x14ac:dyDescent="0.3">
      <c r="B801" s="33">
        <v>796.5</v>
      </c>
      <c r="C801" s="34">
        <v>-6.1</v>
      </c>
      <c r="D801" s="32">
        <f t="shared" si="24"/>
        <v>21.02</v>
      </c>
      <c r="E801" s="37">
        <f t="shared" si="25"/>
        <v>25.224</v>
      </c>
      <c r="F801" s="32">
        <f>'Auxiliary Energy Estimation'!$E$25-D801</f>
        <v>33.980000000000004</v>
      </c>
      <c r="G801" s="32">
        <f>'Auxiliary Energy Estimation'!$E$25-E801</f>
        <v>29.776</v>
      </c>
      <c r="H801" s="26">
        <f>IF(D801&lt;='Auxiliary Energy Estimation'!$E$25, 1, 0)</f>
        <v>1</v>
      </c>
      <c r="I801" s="26">
        <f>IF(E801&lt;='Auxiliary Energy Estimation'!$E$25, 1, 0)</f>
        <v>1</v>
      </c>
    </row>
    <row r="802" spans="2:9" ht="15" x14ac:dyDescent="0.3">
      <c r="B802" s="33">
        <v>797.5</v>
      </c>
      <c r="C802" s="34">
        <v>-5.6</v>
      </c>
      <c r="D802" s="32">
        <f t="shared" si="24"/>
        <v>21.92</v>
      </c>
      <c r="E802" s="37">
        <f t="shared" si="25"/>
        <v>26.304000000000002</v>
      </c>
      <c r="F802" s="32">
        <f>'Auxiliary Energy Estimation'!$E$25-D802</f>
        <v>33.08</v>
      </c>
      <c r="G802" s="32">
        <f>'Auxiliary Energy Estimation'!$E$25-E802</f>
        <v>28.695999999999998</v>
      </c>
      <c r="H802" s="26">
        <f>IF(D802&lt;='Auxiliary Energy Estimation'!$E$25, 1, 0)</f>
        <v>1</v>
      </c>
      <c r="I802" s="26">
        <f>IF(E802&lt;='Auxiliary Energy Estimation'!$E$25, 1, 0)</f>
        <v>1</v>
      </c>
    </row>
    <row r="803" spans="2:9" ht="15" x14ac:dyDescent="0.3">
      <c r="B803" s="33">
        <v>798.5</v>
      </c>
      <c r="C803" s="34">
        <v>-5.6</v>
      </c>
      <c r="D803" s="32">
        <f t="shared" si="24"/>
        <v>21.92</v>
      </c>
      <c r="E803" s="37">
        <f t="shared" si="25"/>
        <v>26.304000000000002</v>
      </c>
      <c r="F803" s="32">
        <f>'Auxiliary Energy Estimation'!$E$25-D803</f>
        <v>33.08</v>
      </c>
      <c r="G803" s="32">
        <f>'Auxiliary Energy Estimation'!$E$25-E803</f>
        <v>28.695999999999998</v>
      </c>
      <c r="H803" s="26">
        <f>IF(D803&lt;='Auxiliary Energy Estimation'!$E$25, 1, 0)</f>
        <v>1</v>
      </c>
      <c r="I803" s="26">
        <f>IF(E803&lt;='Auxiliary Energy Estimation'!$E$25, 1, 0)</f>
        <v>1</v>
      </c>
    </row>
    <row r="804" spans="2:9" ht="15" x14ac:dyDescent="0.3">
      <c r="B804" s="33">
        <v>799.5</v>
      </c>
      <c r="C804" s="34">
        <v>-5</v>
      </c>
      <c r="D804" s="32">
        <f t="shared" si="24"/>
        <v>23</v>
      </c>
      <c r="E804" s="37">
        <f t="shared" si="25"/>
        <v>27.599999999999998</v>
      </c>
      <c r="F804" s="32">
        <f>'Auxiliary Energy Estimation'!$E$25-D804</f>
        <v>32</v>
      </c>
      <c r="G804" s="32">
        <f>'Auxiliary Energy Estimation'!$E$25-E804</f>
        <v>27.400000000000002</v>
      </c>
      <c r="H804" s="26">
        <f>IF(D804&lt;='Auxiliary Energy Estimation'!$E$25, 1, 0)</f>
        <v>1</v>
      </c>
      <c r="I804" s="26">
        <f>IF(E804&lt;='Auxiliary Energy Estimation'!$E$25, 1, 0)</f>
        <v>1</v>
      </c>
    </row>
    <row r="805" spans="2:9" ht="15" x14ac:dyDescent="0.3">
      <c r="B805" s="33">
        <v>800.5</v>
      </c>
      <c r="C805" s="34">
        <v>-4.4000000000000004</v>
      </c>
      <c r="D805" s="32">
        <f t="shared" si="24"/>
        <v>24.08</v>
      </c>
      <c r="E805" s="37">
        <f t="shared" si="25"/>
        <v>28.895999999999997</v>
      </c>
      <c r="F805" s="32">
        <f>'Auxiliary Energy Estimation'!$E$25-D805</f>
        <v>30.92</v>
      </c>
      <c r="G805" s="32">
        <f>'Auxiliary Energy Estimation'!$E$25-E805</f>
        <v>26.104000000000003</v>
      </c>
      <c r="H805" s="26">
        <f>IF(D805&lt;='Auxiliary Energy Estimation'!$E$25, 1, 0)</f>
        <v>1</v>
      </c>
      <c r="I805" s="26">
        <f>IF(E805&lt;='Auxiliary Energy Estimation'!$E$25, 1, 0)</f>
        <v>1</v>
      </c>
    </row>
    <row r="806" spans="2:9" ht="15" x14ac:dyDescent="0.3">
      <c r="B806" s="33">
        <v>801.5</v>
      </c>
      <c r="C806" s="34">
        <v>-3.3</v>
      </c>
      <c r="D806" s="32">
        <f t="shared" si="24"/>
        <v>26.060000000000002</v>
      </c>
      <c r="E806" s="37">
        <f t="shared" si="25"/>
        <v>31.272000000000002</v>
      </c>
      <c r="F806" s="32">
        <f>'Auxiliary Energy Estimation'!$E$25-D806</f>
        <v>28.939999999999998</v>
      </c>
      <c r="G806" s="32">
        <f>'Auxiliary Energy Estimation'!$E$25-E806</f>
        <v>23.727999999999998</v>
      </c>
      <c r="H806" s="26">
        <f>IF(D806&lt;='Auxiliary Energy Estimation'!$E$25, 1, 0)</f>
        <v>1</v>
      </c>
      <c r="I806" s="26">
        <f>IF(E806&lt;='Auxiliary Energy Estimation'!$E$25, 1, 0)</f>
        <v>1</v>
      </c>
    </row>
    <row r="807" spans="2:9" ht="15" x14ac:dyDescent="0.3">
      <c r="B807" s="33">
        <v>802.5</v>
      </c>
      <c r="C807" s="34">
        <v>-1.1000000000000001</v>
      </c>
      <c r="D807" s="32">
        <f t="shared" si="24"/>
        <v>30.02</v>
      </c>
      <c r="E807" s="37">
        <f t="shared" si="25"/>
        <v>36.024000000000001</v>
      </c>
      <c r="F807" s="32">
        <f>'Auxiliary Energy Estimation'!$E$25-D807</f>
        <v>24.98</v>
      </c>
      <c r="G807" s="32">
        <f>'Auxiliary Energy Estimation'!$E$25-E807</f>
        <v>18.975999999999999</v>
      </c>
      <c r="H807" s="26">
        <f>IF(D807&lt;='Auxiliary Energy Estimation'!$E$25, 1, 0)</f>
        <v>1</v>
      </c>
      <c r="I807" s="26">
        <f>IF(E807&lt;='Auxiliary Energy Estimation'!$E$25, 1, 0)</f>
        <v>1</v>
      </c>
    </row>
    <row r="808" spans="2:9" ht="15" x14ac:dyDescent="0.3">
      <c r="B808" s="33">
        <v>803.5</v>
      </c>
      <c r="C808" s="34">
        <v>0</v>
      </c>
      <c r="D808" s="32">
        <f t="shared" si="24"/>
        <v>32</v>
      </c>
      <c r="E808" s="37">
        <f t="shared" si="25"/>
        <v>38.4</v>
      </c>
      <c r="F808" s="32">
        <f>'Auxiliary Energy Estimation'!$E$25-D808</f>
        <v>23</v>
      </c>
      <c r="G808" s="32">
        <f>'Auxiliary Energy Estimation'!$E$25-E808</f>
        <v>16.600000000000001</v>
      </c>
      <c r="H808" s="26">
        <f>IF(D808&lt;='Auxiliary Energy Estimation'!$E$25, 1, 0)</f>
        <v>1</v>
      </c>
      <c r="I808" s="26">
        <f>IF(E808&lt;='Auxiliary Energy Estimation'!$E$25, 1, 0)</f>
        <v>1</v>
      </c>
    </row>
    <row r="809" spans="2:9" ht="15" x14ac:dyDescent="0.3">
      <c r="B809" s="33">
        <v>804.5</v>
      </c>
      <c r="C809" s="34">
        <v>0.6</v>
      </c>
      <c r="D809" s="32">
        <f t="shared" si="24"/>
        <v>33.08</v>
      </c>
      <c r="E809" s="37">
        <f t="shared" si="25"/>
        <v>39.695999999999998</v>
      </c>
      <c r="F809" s="32">
        <f>'Auxiliary Energy Estimation'!$E$25-D809</f>
        <v>21.92</v>
      </c>
      <c r="G809" s="32">
        <f>'Auxiliary Energy Estimation'!$E$25-E809</f>
        <v>15.304000000000002</v>
      </c>
      <c r="H809" s="26">
        <f>IF(D809&lt;='Auxiliary Energy Estimation'!$E$25, 1, 0)</f>
        <v>1</v>
      </c>
      <c r="I809" s="26">
        <f>IF(E809&lt;='Auxiliary Energy Estimation'!$E$25, 1, 0)</f>
        <v>1</v>
      </c>
    </row>
    <row r="810" spans="2:9" ht="15" x14ac:dyDescent="0.3">
      <c r="B810" s="33">
        <v>805.5</v>
      </c>
      <c r="C810" s="34">
        <v>1.1000000000000001</v>
      </c>
      <c r="D810" s="32">
        <f t="shared" si="24"/>
        <v>33.979999999999997</v>
      </c>
      <c r="E810" s="37">
        <f t="shared" si="25"/>
        <v>40.775999999999996</v>
      </c>
      <c r="F810" s="32">
        <f>'Auxiliary Energy Estimation'!$E$25-D810</f>
        <v>21.020000000000003</v>
      </c>
      <c r="G810" s="32">
        <f>'Auxiliary Energy Estimation'!$E$25-E810</f>
        <v>14.224000000000004</v>
      </c>
      <c r="H810" s="26">
        <f>IF(D810&lt;='Auxiliary Energy Estimation'!$E$25, 1, 0)</f>
        <v>1</v>
      </c>
      <c r="I810" s="26">
        <f>IF(E810&lt;='Auxiliary Energy Estimation'!$E$25, 1, 0)</f>
        <v>1</v>
      </c>
    </row>
    <row r="811" spans="2:9" ht="15" x14ac:dyDescent="0.3">
      <c r="B811" s="33">
        <v>806.5</v>
      </c>
      <c r="C811" s="34">
        <v>1.7</v>
      </c>
      <c r="D811" s="32">
        <f t="shared" si="24"/>
        <v>35.06</v>
      </c>
      <c r="E811" s="37">
        <f t="shared" si="25"/>
        <v>42.072000000000003</v>
      </c>
      <c r="F811" s="32">
        <f>'Auxiliary Energy Estimation'!$E$25-D811</f>
        <v>19.939999999999998</v>
      </c>
      <c r="G811" s="32">
        <f>'Auxiliary Energy Estimation'!$E$25-E811</f>
        <v>12.927999999999997</v>
      </c>
      <c r="H811" s="26">
        <f>IF(D811&lt;='Auxiliary Energy Estimation'!$E$25, 1, 0)</f>
        <v>1</v>
      </c>
      <c r="I811" s="26">
        <f>IF(E811&lt;='Auxiliary Energy Estimation'!$E$25, 1, 0)</f>
        <v>1</v>
      </c>
    </row>
    <row r="812" spans="2:9" ht="15" x14ac:dyDescent="0.3">
      <c r="B812" s="33">
        <v>807.5</v>
      </c>
      <c r="C812" s="34">
        <v>1.1000000000000001</v>
      </c>
      <c r="D812" s="32">
        <f t="shared" si="24"/>
        <v>33.979999999999997</v>
      </c>
      <c r="E812" s="37">
        <f t="shared" si="25"/>
        <v>40.775999999999996</v>
      </c>
      <c r="F812" s="32">
        <f>'Auxiliary Energy Estimation'!$E$25-D812</f>
        <v>21.020000000000003</v>
      </c>
      <c r="G812" s="32">
        <f>'Auxiliary Energy Estimation'!$E$25-E812</f>
        <v>14.224000000000004</v>
      </c>
      <c r="H812" s="26">
        <f>IF(D812&lt;='Auxiliary Energy Estimation'!$E$25, 1, 0)</f>
        <v>1</v>
      </c>
      <c r="I812" s="26">
        <f>IF(E812&lt;='Auxiliary Energy Estimation'!$E$25, 1, 0)</f>
        <v>1</v>
      </c>
    </row>
    <row r="813" spans="2:9" ht="15" x14ac:dyDescent="0.3">
      <c r="B813" s="33">
        <v>808.5</v>
      </c>
      <c r="C813" s="34">
        <v>1.7</v>
      </c>
      <c r="D813" s="32">
        <f t="shared" si="24"/>
        <v>35.06</v>
      </c>
      <c r="E813" s="37">
        <f t="shared" si="25"/>
        <v>42.072000000000003</v>
      </c>
      <c r="F813" s="32">
        <f>'Auxiliary Energy Estimation'!$E$25-D813</f>
        <v>19.939999999999998</v>
      </c>
      <c r="G813" s="32">
        <f>'Auxiliary Energy Estimation'!$E$25-E813</f>
        <v>12.927999999999997</v>
      </c>
      <c r="H813" s="26">
        <f>IF(D813&lt;='Auxiliary Energy Estimation'!$E$25, 1, 0)</f>
        <v>1</v>
      </c>
      <c r="I813" s="26">
        <f>IF(E813&lt;='Auxiliary Energy Estimation'!$E$25, 1, 0)</f>
        <v>1</v>
      </c>
    </row>
    <row r="814" spans="2:9" ht="15" x14ac:dyDescent="0.3">
      <c r="B814" s="33">
        <v>809.5</v>
      </c>
      <c r="C814" s="34">
        <v>1.7</v>
      </c>
      <c r="D814" s="32">
        <f t="shared" si="24"/>
        <v>35.06</v>
      </c>
      <c r="E814" s="37">
        <f t="shared" si="25"/>
        <v>42.072000000000003</v>
      </c>
      <c r="F814" s="32">
        <f>'Auxiliary Energy Estimation'!$E$25-D814</f>
        <v>19.939999999999998</v>
      </c>
      <c r="G814" s="32">
        <f>'Auxiliary Energy Estimation'!$E$25-E814</f>
        <v>12.927999999999997</v>
      </c>
      <c r="H814" s="26">
        <f>IF(D814&lt;='Auxiliary Energy Estimation'!$E$25, 1, 0)</f>
        <v>1</v>
      </c>
      <c r="I814" s="26">
        <f>IF(E814&lt;='Auxiliary Energy Estimation'!$E$25, 1, 0)</f>
        <v>1</v>
      </c>
    </row>
    <row r="815" spans="2:9" ht="15" x14ac:dyDescent="0.3">
      <c r="B815" s="33">
        <v>810.5</v>
      </c>
      <c r="C815" s="34">
        <v>1.7</v>
      </c>
      <c r="D815" s="32">
        <f t="shared" si="24"/>
        <v>35.06</v>
      </c>
      <c r="E815" s="37">
        <f t="shared" si="25"/>
        <v>42.072000000000003</v>
      </c>
      <c r="F815" s="32">
        <f>'Auxiliary Energy Estimation'!$E$25-D815</f>
        <v>19.939999999999998</v>
      </c>
      <c r="G815" s="32">
        <f>'Auxiliary Energy Estimation'!$E$25-E815</f>
        <v>12.927999999999997</v>
      </c>
      <c r="H815" s="26">
        <f>IF(D815&lt;='Auxiliary Energy Estimation'!$E$25, 1, 0)</f>
        <v>1</v>
      </c>
      <c r="I815" s="26">
        <f>IF(E815&lt;='Auxiliary Energy Estimation'!$E$25, 1, 0)</f>
        <v>1</v>
      </c>
    </row>
    <row r="816" spans="2:9" ht="15" x14ac:dyDescent="0.3">
      <c r="B816" s="33">
        <v>811.5</v>
      </c>
      <c r="C816" s="34">
        <v>1.1000000000000001</v>
      </c>
      <c r="D816" s="32">
        <f t="shared" si="24"/>
        <v>33.979999999999997</v>
      </c>
      <c r="E816" s="37">
        <f t="shared" si="25"/>
        <v>40.775999999999996</v>
      </c>
      <c r="F816" s="32">
        <f>'Auxiliary Energy Estimation'!$E$25-D816</f>
        <v>21.020000000000003</v>
      </c>
      <c r="G816" s="32">
        <f>'Auxiliary Energy Estimation'!$E$25-E816</f>
        <v>14.224000000000004</v>
      </c>
      <c r="H816" s="26">
        <f>IF(D816&lt;='Auxiliary Energy Estimation'!$E$25, 1, 0)</f>
        <v>1</v>
      </c>
      <c r="I816" s="26">
        <f>IF(E816&lt;='Auxiliary Energy Estimation'!$E$25, 1, 0)</f>
        <v>1</v>
      </c>
    </row>
    <row r="817" spans="2:9" ht="15" x14ac:dyDescent="0.3">
      <c r="B817" s="33">
        <v>812.5</v>
      </c>
      <c r="C817" s="34">
        <v>1.1000000000000001</v>
      </c>
      <c r="D817" s="32">
        <f t="shared" si="24"/>
        <v>33.979999999999997</v>
      </c>
      <c r="E817" s="37">
        <f t="shared" si="25"/>
        <v>40.775999999999996</v>
      </c>
      <c r="F817" s="32">
        <f>'Auxiliary Energy Estimation'!$E$25-D817</f>
        <v>21.020000000000003</v>
      </c>
      <c r="G817" s="32">
        <f>'Auxiliary Energy Estimation'!$E$25-E817</f>
        <v>14.224000000000004</v>
      </c>
      <c r="H817" s="26">
        <f>IF(D817&lt;='Auxiliary Energy Estimation'!$E$25, 1, 0)</f>
        <v>1</v>
      </c>
      <c r="I817" s="26">
        <f>IF(E817&lt;='Auxiliary Energy Estimation'!$E$25, 1, 0)</f>
        <v>1</v>
      </c>
    </row>
    <row r="818" spans="2:9" ht="15" x14ac:dyDescent="0.3">
      <c r="B818" s="33">
        <v>813.5</v>
      </c>
      <c r="C818" s="34">
        <v>0.6</v>
      </c>
      <c r="D818" s="32">
        <f t="shared" si="24"/>
        <v>33.08</v>
      </c>
      <c r="E818" s="37">
        <f t="shared" si="25"/>
        <v>39.695999999999998</v>
      </c>
      <c r="F818" s="32">
        <f>'Auxiliary Energy Estimation'!$E$25-D818</f>
        <v>21.92</v>
      </c>
      <c r="G818" s="32">
        <f>'Auxiliary Energy Estimation'!$E$25-E818</f>
        <v>15.304000000000002</v>
      </c>
      <c r="H818" s="26">
        <f>IF(D818&lt;='Auxiliary Energy Estimation'!$E$25, 1, 0)</f>
        <v>1</v>
      </c>
      <c r="I818" s="26">
        <f>IF(E818&lt;='Auxiliary Energy Estimation'!$E$25, 1, 0)</f>
        <v>1</v>
      </c>
    </row>
    <row r="819" spans="2:9" ht="15" x14ac:dyDescent="0.3">
      <c r="B819" s="33">
        <v>814.5</v>
      </c>
      <c r="C819" s="34">
        <v>0</v>
      </c>
      <c r="D819" s="32">
        <f t="shared" si="24"/>
        <v>32</v>
      </c>
      <c r="E819" s="37">
        <f t="shared" si="25"/>
        <v>38.4</v>
      </c>
      <c r="F819" s="32">
        <f>'Auxiliary Energy Estimation'!$E$25-D819</f>
        <v>23</v>
      </c>
      <c r="G819" s="32">
        <f>'Auxiliary Energy Estimation'!$E$25-E819</f>
        <v>16.600000000000001</v>
      </c>
      <c r="H819" s="26">
        <f>IF(D819&lt;='Auxiliary Energy Estimation'!$E$25, 1, 0)</f>
        <v>1</v>
      </c>
      <c r="I819" s="26">
        <f>IF(E819&lt;='Auxiliary Energy Estimation'!$E$25, 1, 0)</f>
        <v>1</v>
      </c>
    </row>
    <row r="820" spans="2:9" ht="15" x14ac:dyDescent="0.3">
      <c r="B820" s="33">
        <v>815.5</v>
      </c>
      <c r="C820" s="34">
        <v>-0.6</v>
      </c>
      <c r="D820" s="32">
        <f t="shared" si="24"/>
        <v>30.92</v>
      </c>
      <c r="E820" s="37">
        <f t="shared" si="25"/>
        <v>37.103999999999999</v>
      </c>
      <c r="F820" s="32">
        <f>'Auxiliary Energy Estimation'!$E$25-D820</f>
        <v>24.08</v>
      </c>
      <c r="G820" s="32">
        <f>'Auxiliary Energy Estimation'!$E$25-E820</f>
        <v>17.896000000000001</v>
      </c>
      <c r="H820" s="26">
        <f>IF(D820&lt;='Auxiliary Energy Estimation'!$E$25, 1, 0)</f>
        <v>1</v>
      </c>
      <c r="I820" s="26">
        <f>IF(E820&lt;='Auxiliary Energy Estimation'!$E$25, 1, 0)</f>
        <v>1</v>
      </c>
    </row>
    <row r="821" spans="2:9" ht="15" x14ac:dyDescent="0.3">
      <c r="B821" s="33">
        <v>816.5</v>
      </c>
      <c r="C821" s="34">
        <v>-1.1000000000000001</v>
      </c>
      <c r="D821" s="32">
        <f t="shared" si="24"/>
        <v>30.02</v>
      </c>
      <c r="E821" s="37">
        <f t="shared" si="25"/>
        <v>36.024000000000001</v>
      </c>
      <c r="F821" s="32">
        <f>'Auxiliary Energy Estimation'!$E$25-D821</f>
        <v>24.98</v>
      </c>
      <c r="G821" s="32">
        <f>'Auxiliary Energy Estimation'!$E$25-E821</f>
        <v>18.975999999999999</v>
      </c>
      <c r="H821" s="26">
        <f>IF(D821&lt;='Auxiliary Energy Estimation'!$E$25, 1, 0)</f>
        <v>1</v>
      </c>
      <c r="I821" s="26">
        <f>IF(E821&lt;='Auxiliary Energy Estimation'!$E$25, 1, 0)</f>
        <v>1</v>
      </c>
    </row>
    <row r="822" spans="2:9" ht="15" x14ac:dyDescent="0.3">
      <c r="B822" s="33">
        <v>817.5</v>
      </c>
      <c r="C822" s="34">
        <v>-1.1000000000000001</v>
      </c>
      <c r="D822" s="32">
        <f t="shared" si="24"/>
        <v>30.02</v>
      </c>
      <c r="E822" s="37">
        <f t="shared" si="25"/>
        <v>36.024000000000001</v>
      </c>
      <c r="F822" s="32">
        <f>'Auxiliary Energy Estimation'!$E$25-D822</f>
        <v>24.98</v>
      </c>
      <c r="G822" s="32">
        <f>'Auxiliary Energy Estimation'!$E$25-E822</f>
        <v>18.975999999999999</v>
      </c>
      <c r="H822" s="26">
        <f>IF(D822&lt;='Auxiliary Energy Estimation'!$E$25, 1, 0)</f>
        <v>1</v>
      </c>
      <c r="I822" s="26">
        <f>IF(E822&lt;='Auxiliary Energy Estimation'!$E$25, 1, 0)</f>
        <v>1</v>
      </c>
    </row>
    <row r="823" spans="2:9" ht="15" x14ac:dyDescent="0.3">
      <c r="B823" s="33">
        <v>818.5</v>
      </c>
      <c r="C823" s="34">
        <v>-1.1000000000000001</v>
      </c>
      <c r="D823" s="32">
        <f t="shared" si="24"/>
        <v>30.02</v>
      </c>
      <c r="E823" s="37">
        <f t="shared" si="25"/>
        <v>36.024000000000001</v>
      </c>
      <c r="F823" s="32">
        <f>'Auxiliary Energy Estimation'!$E$25-D823</f>
        <v>24.98</v>
      </c>
      <c r="G823" s="32">
        <f>'Auxiliary Energy Estimation'!$E$25-E823</f>
        <v>18.975999999999999</v>
      </c>
      <c r="H823" s="26">
        <f>IF(D823&lt;='Auxiliary Energy Estimation'!$E$25, 1, 0)</f>
        <v>1</v>
      </c>
      <c r="I823" s="26">
        <f>IF(E823&lt;='Auxiliary Energy Estimation'!$E$25, 1, 0)</f>
        <v>1</v>
      </c>
    </row>
    <row r="824" spans="2:9" ht="15" x14ac:dyDescent="0.3">
      <c r="B824" s="33">
        <v>819.5</v>
      </c>
      <c r="C824" s="34">
        <v>-0.6</v>
      </c>
      <c r="D824" s="32">
        <f t="shared" si="24"/>
        <v>30.92</v>
      </c>
      <c r="E824" s="37">
        <f t="shared" si="25"/>
        <v>37.103999999999999</v>
      </c>
      <c r="F824" s="32">
        <f>'Auxiliary Energy Estimation'!$E$25-D824</f>
        <v>24.08</v>
      </c>
      <c r="G824" s="32">
        <f>'Auxiliary Energy Estimation'!$E$25-E824</f>
        <v>17.896000000000001</v>
      </c>
      <c r="H824" s="26">
        <f>IF(D824&lt;='Auxiliary Energy Estimation'!$E$25, 1, 0)</f>
        <v>1</v>
      </c>
      <c r="I824" s="26">
        <f>IF(E824&lt;='Auxiliary Energy Estimation'!$E$25, 1, 0)</f>
        <v>1</v>
      </c>
    </row>
    <row r="825" spans="2:9" ht="15" x14ac:dyDescent="0.3">
      <c r="B825" s="33">
        <v>820.5</v>
      </c>
      <c r="C825" s="34">
        <v>-1.1000000000000001</v>
      </c>
      <c r="D825" s="32">
        <f t="shared" si="24"/>
        <v>30.02</v>
      </c>
      <c r="E825" s="37">
        <f t="shared" si="25"/>
        <v>36.024000000000001</v>
      </c>
      <c r="F825" s="32">
        <f>'Auxiliary Energy Estimation'!$E$25-D825</f>
        <v>24.98</v>
      </c>
      <c r="G825" s="32">
        <f>'Auxiliary Energy Estimation'!$E$25-E825</f>
        <v>18.975999999999999</v>
      </c>
      <c r="H825" s="26">
        <f>IF(D825&lt;='Auxiliary Energy Estimation'!$E$25, 1, 0)</f>
        <v>1</v>
      </c>
      <c r="I825" s="26">
        <f>IF(E825&lt;='Auxiliary Energy Estimation'!$E$25, 1, 0)</f>
        <v>1</v>
      </c>
    </row>
    <row r="826" spans="2:9" ht="15" x14ac:dyDescent="0.3">
      <c r="B826" s="33">
        <v>821.5</v>
      </c>
      <c r="C826" s="34">
        <v>-1.1000000000000001</v>
      </c>
      <c r="D826" s="32">
        <f t="shared" si="24"/>
        <v>30.02</v>
      </c>
      <c r="E826" s="37">
        <f t="shared" si="25"/>
        <v>36.024000000000001</v>
      </c>
      <c r="F826" s="32">
        <f>'Auxiliary Energy Estimation'!$E$25-D826</f>
        <v>24.98</v>
      </c>
      <c r="G826" s="32">
        <f>'Auxiliary Energy Estimation'!$E$25-E826</f>
        <v>18.975999999999999</v>
      </c>
      <c r="H826" s="26">
        <f>IF(D826&lt;='Auxiliary Energy Estimation'!$E$25, 1, 0)</f>
        <v>1</v>
      </c>
      <c r="I826" s="26">
        <f>IF(E826&lt;='Auxiliary Energy Estimation'!$E$25, 1, 0)</f>
        <v>1</v>
      </c>
    </row>
    <row r="827" spans="2:9" ht="15" x14ac:dyDescent="0.3">
      <c r="B827" s="33">
        <v>822.5</v>
      </c>
      <c r="C827" s="34">
        <v>-1.7</v>
      </c>
      <c r="D827" s="32">
        <f t="shared" si="24"/>
        <v>28.94</v>
      </c>
      <c r="E827" s="37">
        <f t="shared" si="25"/>
        <v>34.728000000000002</v>
      </c>
      <c r="F827" s="32">
        <f>'Auxiliary Energy Estimation'!$E$25-D827</f>
        <v>26.06</v>
      </c>
      <c r="G827" s="32">
        <f>'Auxiliary Energy Estimation'!$E$25-E827</f>
        <v>20.271999999999998</v>
      </c>
      <c r="H827" s="26">
        <f>IF(D827&lt;='Auxiliary Energy Estimation'!$E$25, 1, 0)</f>
        <v>1</v>
      </c>
      <c r="I827" s="26">
        <f>IF(E827&lt;='Auxiliary Energy Estimation'!$E$25, 1, 0)</f>
        <v>1</v>
      </c>
    </row>
    <row r="828" spans="2:9" ht="15" x14ac:dyDescent="0.3">
      <c r="B828" s="33">
        <v>823.5</v>
      </c>
      <c r="C828" s="34">
        <v>-1.7</v>
      </c>
      <c r="D828" s="32">
        <f t="shared" si="24"/>
        <v>28.94</v>
      </c>
      <c r="E828" s="37">
        <f t="shared" si="25"/>
        <v>34.728000000000002</v>
      </c>
      <c r="F828" s="32">
        <f>'Auxiliary Energy Estimation'!$E$25-D828</f>
        <v>26.06</v>
      </c>
      <c r="G828" s="32">
        <f>'Auxiliary Energy Estimation'!$E$25-E828</f>
        <v>20.271999999999998</v>
      </c>
      <c r="H828" s="26">
        <f>IF(D828&lt;='Auxiliary Energy Estimation'!$E$25, 1, 0)</f>
        <v>1</v>
      </c>
      <c r="I828" s="26">
        <f>IF(E828&lt;='Auxiliary Energy Estimation'!$E$25, 1, 0)</f>
        <v>1</v>
      </c>
    </row>
    <row r="829" spans="2:9" ht="15" x14ac:dyDescent="0.3">
      <c r="B829" s="33">
        <v>824.5</v>
      </c>
      <c r="C829" s="34">
        <v>-1.7</v>
      </c>
      <c r="D829" s="32">
        <f t="shared" si="24"/>
        <v>28.94</v>
      </c>
      <c r="E829" s="37">
        <f t="shared" si="25"/>
        <v>34.728000000000002</v>
      </c>
      <c r="F829" s="32">
        <f>'Auxiliary Energy Estimation'!$E$25-D829</f>
        <v>26.06</v>
      </c>
      <c r="G829" s="32">
        <f>'Auxiliary Energy Estimation'!$E$25-E829</f>
        <v>20.271999999999998</v>
      </c>
      <c r="H829" s="26">
        <f>IF(D829&lt;='Auxiliary Energy Estimation'!$E$25, 1, 0)</f>
        <v>1</v>
      </c>
      <c r="I829" s="26">
        <f>IF(E829&lt;='Auxiliary Energy Estimation'!$E$25, 1, 0)</f>
        <v>1</v>
      </c>
    </row>
    <row r="830" spans="2:9" ht="15" x14ac:dyDescent="0.3">
      <c r="B830" s="33">
        <v>825.5</v>
      </c>
      <c r="C830" s="34">
        <v>-1.1000000000000001</v>
      </c>
      <c r="D830" s="32">
        <f t="shared" si="24"/>
        <v>30.02</v>
      </c>
      <c r="E830" s="37">
        <f t="shared" si="25"/>
        <v>36.024000000000001</v>
      </c>
      <c r="F830" s="32">
        <f>'Auxiliary Energy Estimation'!$E$25-D830</f>
        <v>24.98</v>
      </c>
      <c r="G830" s="32">
        <f>'Auxiliary Energy Estimation'!$E$25-E830</f>
        <v>18.975999999999999</v>
      </c>
      <c r="H830" s="26">
        <f>IF(D830&lt;='Auxiliary Energy Estimation'!$E$25, 1, 0)</f>
        <v>1</v>
      </c>
      <c r="I830" s="26">
        <f>IF(E830&lt;='Auxiliary Energy Estimation'!$E$25, 1, 0)</f>
        <v>1</v>
      </c>
    </row>
    <row r="831" spans="2:9" ht="15" x14ac:dyDescent="0.3">
      <c r="B831" s="33">
        <v>826.5</v>
      </c>
      <c r="C831" s="34">
        <v>-0.6</v>
      </c>
      <c r="D831" s="32">
        <f t="shared" si="24"/>
        <v>30.92</v>
      </c>
      <c r="E831" s="37">
        <f t="shared" si="25"/>
        <v>37.103999999999999</v>
      </c>
      <c r="F831" s="32">
        <f>'Auxiliary Energy Estimation'!$E$25-D831</f>
        <v>24.08</v>
      </c>
      <c r="G831" s="32">
        <f>'Auxiliary Energy Estimation'!$E$25-E831</f>
        <v>17.896000000000001</v>
      </c>
      <c r="H831" s="26">
        <f>IF(D831&lt;='Auxiliary Energy Estimation'!$E$25, 1, 0)</f>
        <v>1</v>
      </c>
      <c r="I831" s="26">
        <f>IF(E831&lt;='Auxiliary Energy Estimation'!$E$25, 1, 0)</f>
        <v>1</v>
      </c>
    </row>
    <row r="832" spans="2:9" ht="15" x14ac:dyDescent="0.3">
      <c r="B832" s="33">
        <v>827.5</v>
      </c>
      <c r="C832" s="34">
        <v>0</v>
      </c>
      <c r="D832" s="32">
        <f t="shared" si="24"/>
        <v>32</v>
      </c>
      <c r="E832" s="37">
        <f t="shared" si="25"/>
        <v>38.4</v>
      </c>
      <c r="F832" s="32">
        <f>'Auxiliary Energy Estimation'!$E$25-D832</f>
        <v>23</v>
      </c>
      <c r="G832" s="32">
        <f>'Auxiliary Energy Estimation'!$E$25-E832</f>
        <v>16.600000000000001</v>
      </c>
      <c r="H832" s="26">
        <f>IF(D832&lt;='Auxiliary Energy Estimation'!$E$25, 1, 0)</f>
        <v>1</v>
      </c>
      <c r="I832" s="26">
        <f>IF(E832&lt;='Auxiliary Energy Estimation'!$E$25, 1, 0)</f>
        <v>1</v>
      </c>
    </row>
    <row r="833" spans="2:9" ht="15" x14ac:dyDescent="0.3">
      <c r="B833" s="33">
        <v>828.5</v>
      </c>
      <c r="C833" s="34">
        <v>1.1000000000000001</v>
      </c>
      <c r="D833" s="32">
        <f t="shared" si="24"/>
        <v>33.979999999999997</v>
      </c>
      <c r="E833" s="37">
        <f t="shared" si="25"/>
        <v>40.775999999999996</v>
      </c>
      <c r="F833" s="32">
        <f>'Auxiliary Energy Estimation'!$E$25-D833</f>
        <v>21.020000000000003</v>
      </c>
      <c r="G833" s="32">
        <f>'Auxiliary Energy Estimation'!$E$25-E833</f>
        <v>14.224000000000004</v>
      </c>
      <c r="H833" s="26">
        <f>IF(D833&lt;='Auxiliary Energy Estimation'!$E$25, 1, 0)</f>
        <v>1</v>
      </c>
      <c r="I833" s="26">
        <f>IF(E833&lt;='Auxiliary Energy Estimation'!$E$25, 1, 0)</f>
        <v>1</v>
      </c>
    </row>
    <row r="834" spans="2:9" ht="15" x14ac:dyDescent="0.3">
      <c r="B834" s="33">
        <v>829.5</v>
      </c>
      <c r="C834" s="34">
        <v>1.7</v>
      </c>
      <c r="D834" s="32">
        <f t="shared" si="24"/>
        <v>35.06</v>
      </c>
      <c r="E834" s="37">
        <f t="shared" si="25"/>
        <v>42.072000000000003</v>
      </c>
      <c r="F834" s="32">
        <f>'Auxiliary Energy Estimation'!$E$25-D834</f>
        <v>19.939999999999998</v>
      </c>
      <c r="G834" s="32">
        <f>'Auxiliary Energy Estimation'!$E$25-E834</f>
        <v>12.927999999999997</v>
      </c>
      <c r="H834" s="26">
        <f>IF(D834&lt;='Auxiliary Energy Estimation'!$E$25, 1, 0)</f>
        <v>1</v>
      </c>
      <c r="I834" s="26">
        <f>IF(E834&lt;='Auxiliary Energy Estimation'!$E$25, 1, 0)</f>
        <v>1</v>
      </c>
    </row>
    <row r="835" spans="2:9" ht="15" x14ac:dyDescent="0.3">
      <c r="B835" s="33">
        <v>830.5</v>
      </c>
      <c r="C835" s="34">
        <v>1.7</v>
      </c>
      <c r="D835" s="32">
        <f t="shared" si="24"/>
        <v>35.06</v>
      </c>
      <c r="E835" s="37">
        <f t="shared" si="25"/>
        <v>42.072000000000003</v>
      </c>
      <c r="F835" s="32">
        <f>'Auxiliary Energy Estimation'!$E$25-D835</f>
        <v>19.939999999999998</v>
      </c>
      <c r="G835" s="32">
        <f>'Auxiliary Energy Estimation'!$E$25-E835</f>
        <v>12.927999999999997</v>
      </c>
      <c r="H835" s="26">
        <f>IF(D835&lt;='Auxiliary Energy Estimation'!$E$25, 1, 0)</f>
        <v>1</v>
      </c>
      <c r="I835" s="26">
        <f>IF(E835&lt;='Auxiliary Energy Estimation'!$E$25, 1, 0)</f>
        <v>1</v>
      </c>
    </row>
    <row r="836" spans="2:9" ht="15" x14ac:dyDescent="0.3">
      <c r="B836" s="33">
        <v>831.5</v>
      </c>
      <c r="C836" s="34">
        <v>1.7</v>
      </c>
      <c r="D836" s="32">
        <f t="shared" si="24"/>
        <v>35.06</v>
      </c>
      <c r="E836" s="37">
        <f t="shared" si="25"/>
        <v>42.072000000000003</v>
      </c>
      <c r="F836" s="32">
        <f>'Auxiliary Energy Estimation'!$E$25-D836</f>
        <v>19.939999999999998</v>
      </c>
      <c r="G836" s="32">
        <f>'Auxiliary Energy Estimation'!$E$25-E836</f>
        <v>12.927999999999997</v>
      </c>
      <c r="H836" s="26">
        <f>IF(D836&lt;='Auxiliary Energy Estimation'!$E$25, 1, 0)</f>
        <v>1</v>
      </c>
      <c r="I836" s="26">
        <f>IF(E836&lt;='Auxiliary Energy Estimation'!$E$25, 1, 0)</f>
        <v>1</v>
      </c>
    </row>
    <row r="837" spans="2:9" ht="15" x14ac:dyDescent="0.3">
      <c r="B837" s="33">
        <v>832.5</v>
      </c>
      <c r="C837" s="34">
        <v>1.1000000000000001</v>
      </c>
      <c r="D837" s="32">
        <f t="shared" ref="D837:D900" si="26">CONVERT(C837,"C","F")</f>
        <v>33.979999999999997</v>
      </c>
      <c r="E837" s="37">
        <f t="shared" ref="E837:E900" si="27">D837*1.2</f>
        <v>40.775999999999996</v>
      </c>
      <c r="F837" s="32">
        <f>'Auxiliary Energy Estimation'!$E$25-D837</f>
        <v>21.020000000000003</v>
      </c>
      <c r="G837" s="32">
        <f>'Auxiliary Energy Estimation'!$E$25-E837</f>
        <v>14.224000000000004</v>
      </c>
      <c r="H837" s="26">
        <f>IF(D837&lt;='Auxiliary Energy Estimation'!$E$25, 1, 0)</f>
        <v>1</v>
      </c>
      <c r="I837" s="26">
        <f>IF(E837&lt;='Auxiliary Energy Estimation'!$E$25, 1, 0)</f>
        <v>1</v>
      </c>
    </row>
    <row r="838" spans="2:9" ht="15" x14ac:dyDescent="0.3">
      <c r="B838" s="33">
        <v>833.5</v>
      </c>
      <c r="C838" s="34">
        <v>1.1000000000000001</v>
      </c>
      <c r="D838" s="32">
        <f t="shared" si="26"/>
        <v>33.979999999999997</v>
      </c>
      <c r="E838" s="37">
        <f t="shared" si="27"/>
        <v>40.775999999999996</v>
      </c>
      <c r="F838" s="32">
        <f>'Auxiliary Energy Estimation'!$E$25-D838</f>
        <v>21.020000000000003</v>
      </c>
      <c r="G838" s="32">
        <f>'Auxiliary Energy Estimation'!$E$25-E838</f>
        <v>14.224000000000004</v>
      </c>
      <c r="H838" s="26">
        <f>IF(D838&lt;='Auxiliary Energy Estimation'!$E$25, 1, 0)</f>
        <v>1</v>
      </c>
      <c r="I838" s="26">
        <f>IF(E838&lt;='Auxiliary Energy Estimation'!$E$25, 1, 0)</f>
        <v>1</v>
      </c>
    </row>
    <row r="839" spans="2:9" ht="15" x14ac:dyDescent="0.3">
      <c r="B839" s="33">
        <v>834.5</v>
      </c>
      <c r="C839" s="34">
        <v>0.6</v>
      </c>
      <c r="D839" s="32">
        <f t="shared" si="26"/>
        <v>33.08</v>
      </c>
      <c r="E839" s="37">
        <f t="shared" si="27"/>
        <v>39.695999999999998</v>
      </c>
      <c r="F839" s="32">
        <f>'Auxiliary Energy Estimation'!$E$25-D839</f>
        <v>21.92</v>
      </c>
      <c r="G839" s="32">
        <f>'Auxiliary Energy Estimation'!$E$25-E839</f>
        <v>15.304000000000002</v>
      </c>
      <c r="H839" s="26">
        <f>IF(D839&lt;='Auxiliary Energy Estimation'!$E$25, 1, 0)</f>
        <v>1</v>
      </c>
      <c r="I839" s="26">
        <f>IF(E839&lt;='Auxiliary Energy Estimation'!$E$25, 1, 0)</f>
        <v>1</v>
      </c>
    </row>
    <row r="840" spans="2:9" ht="15" x14ac:dyDescent="0.3">
      <c r="B840" s="33">
        <v>835.5</v>
      </c>
      <c r="C840" s="34">
        <v>0.6</v>
      </c>
      <c r="D840" s="32">
        <f t="shared" si="26"/>
        <v>33.08</v>
      </c>
      <c r="E840" s="37">
        <f t="shared" si="27"/>
        <v>39.695999999999998</v>
      </c>
      <c r="F840" s="32">
        <f>'Auxiliary Energy Estimation'!$E$25-D840</f>
        <v>21.92</v>
      </c>
      <c r="G840" s="32">
        <f>'Auxiliary Energy Estimation'!$E$25-E840</f>
        <v>15.304000000000002</v>
      </c>
      <c r="H840" s="26">
        <f>IF(D840&lt;='Auxiliary Energy Estimation'!$E$25, 1, 0)</f>
        <v>1</v>
      </c>
      <c r="I840" s="26">
        <f>IF(E840&lt;='Auxiliary Energy Estimation'!$E$25, 1, 0)</f>
        <v>1</v>
      </c>
    </row>
    <row r="841" spans="2:9" ht="15" x14ac:dyDescent="0.3">
      <c r="B841" s="33">
        <v>836.5</v>
      </c>
      <c r="C841" s="34">
        <v>0.6</v>
      </c>
      <c r="D841" s="32">
        <f t="shared" si="26"/>
        <v>33.08</v>
      </c>
      <c r="E841" s="37">
        <f t="shared" si="27"/>
        <v>39.695999999999998</v>
      </c>
      <c r="F841" s="32">
        <f>'Auxiliary Energy Estimation'!$E$25-D841</f>
        <v>21.92</v>
      </c>
      <c r="G841" s="32">
        <f>'Auxiliary Energy Estimation'!$E$25-E841</f>
        <v>15.304000000000002</v>
      </c>
      <c r="H841" s="26">
        <f>IF(D841&lt;='Auxiliary Energy Estimation'!$E$25, 1, 0)</f>
        <v>1</v>
      </c>
      <c r="I841" s="26">
        <f>IF(E841&lt;='Auxiliary Energy Estimation'!$E$25, 1, 0)</f>
        <v>1</v>
      </c>
    </row>
    <row r="842" spans="2:9" ht="15" x14ac:dyDescent="0.3">
      <c r="B842" s="33">
        <v>837.5</v>
      </c>
      <c r="C842" s="34">
        <v>0.6</v>
      </c>
      <c r="D842" s="32">
        <f t="shared" si="26"/>
        <v>33.08</v>
      </c>
      <c r="E842" s="37">
        <f t="shared" si="27"/>
        <v>39.695999999999998</v>
      </c>
      <c r="F842" s="32">
        <f>'Auxiliary Energy Estimation'!$E$25-D842</f>
        <v>21.92</v>
      </c>
      <c r="G842" s="32">
        <f>'Auxiliary Energy Estimation'!$E$25-E842</f>
        <v>15.304000000000002</v>
      </c>
      <c r="H842" s="26">
        <f>IF(D842&lt;='Auxiliary Energy Estimation'!$E$25, 1, 0)</f>
        <v>1</v>
      </c>
      <c r="I842" s="26">
        <f>IF(E842&lt;='Auxiliary Energy Estimation'!$E$25, 1, 0)</f>
        <v>1</v>
      </c>
    </row>
    <row r="843" spans="2:9" ht="15" x14ac:dyDescent="0.3">
      <c r="B843" s="33">
        <v>838.5</v>
      </c>
      <c r="C843" s="34">
        <v>-0.6</v>
      </c>
      <c r="D843" s="32">
        <f t="shared" si="26"/>
        <v>30.92</v>
      </c>
      <c r="E843" s="37">
        <f t="shared" si="27"/>
        <v>37.103999999999999</v>
      </c>
      <c r="F843" s="32">
        <f>'Auxiliary Energy Estimation'!$E$25-D843</f>
        <v>24.08</v>
      </c>
      <c r="G843" s="32">
        <f>'Auxiliary Energy Estimation'!$E$25-E843</f>
        <v>17.896000000000001</v>
      </c>
      <c r="H843" s="26">
        <f>IF(D843&lt;='Auxiliary Energy Estimation'!$E$25, 1, 0)</f>
        <v>1</v>
      </c>
      <c r="I843" s="26">
        <f>IF(E843&lt;='Auxiliary Energy Estimation'!$E$25, 1, 0)</f>
        <v>1</v>
      </c>
    </row>
    <row r="844" spans="2:9" ht="15" x14ac:dyDescent="0.3">
      <c r="B844" s="33">
        <v>839.5</v>
      </c>
      <c r="C844" s="34">
        <v>-0.6</v>
      </c>
      <c r="D844" s="32">
        <f t="shared" si="26"/>
        <v>30.92</v>
      </c>
      <c r="E844" s="37">
        <f t="shared" si="27"/>
        <v>37.103999999999999</v>
      </c>
      <c r="F844" s="32">
        <f>'Auxiliary Energy Estimation'!$E$25-D844</f>
        <v>24.08</v>
      </c>
      <c r="G844" s="32">
        <f>'Auxiliary Energy Estimation'!$E$25-E844</f>
        <v>17.896000000000001</v>
      </c>
      <c r="H844" s="26">
        <f>IF(D844&lt;='Auxiliary Energy Estimation'!$E$25, 1, 0)</f>
        <v>1</v>
      </c>
      <c r="I844" s="26">
        <f>IF(E844&lt;='Auxiliary Energy Estimation'!$E$25, 1, 0)</f>
        <v>1</v>
      </c>
    </row>
    <row r="845" spans="2:9" ht="15" x14ac:dyDescent="0.3">
      <c r="B845" s="33">
        <v>840.5</v>
      </c>
      <c r="C845" s="34">
        <v>-0.6</v>
      </c>
      <c r="D845" s="32">
        <f t="shared" si="26"/>
        <v>30.92</v>
      </c>
      <c r="E845" s="37">
        <f t="shared" si="27"/>
        <v>37.103999999999999</v>
      </c>
      <c r="F845" s="32">
        <f>'Auxiliary Energy Estimation'!$E$25-D845</f>
        <v>24.08</v>
      </c>
      <c r="G845" s="32">
        <f>'Auxiliary Energy Estimation'!$E$25-E845</f>
        <v>17.896000000000001</v>
      </c>
      <c r="H845" s="26">
        <f>IF(D845&lt;='Auxiliary Energy Estimation'!$E$25, 1, 0)</f>
        <v>1</v>
      </c>
      <c r="I845" s="26">
        <f>IF(E845&lt;='Auxiliary Energy Estimation'!$E$25, 1, 0)</f>
        <v>1</v>
      </c>
    </row>
    <row r="846" spans="2:9" ht="15" x14ac:dyDescent="0.3">
      <c r="B846" s="33">
        <v>841.5</v>
      </c>
      <c r="C846" s="34">
        <v>-1.7</v>
      </c>
      <c r="D846" s="32">
        <f t="shared" si="26"/>
        <v>28.94</v>
      </c>
      <c r="E846" s="37">
        <f t="shared" si="27"/>
        <v>34.728000000000002</v>
      </c>
      <c r="F846" s="32">
        <f>'Auxiliary Energy Estimation'!$E$25-D846</f>
        <v>26.06</v>
      </c>
      <c r="G846" s="32">
        <f>'Auxiliary Energy Estimation'!$E$25-E846</f>
        <v>20.271999999999998</v>
      </c>
      <c r="H846" s="26">
        <f>IF(D846&lt;='Auxiliary Energy Estimation'!$E$25, 1, 0)</f>
        <v>1</v>
      </c>
      <c r="I846" s="26">
        <f>IF(E846&lt;='Auxiliary Energy Estimation'!$E$25, 1, 0)</f>
        <v>1</v>
      </c>
    </row>
    <row r="847" spans="2:9" ht="15" x14ac:dyDescent="0.3">
      <c r="B847" s="33">
        <v>842.5</v>
      </c>
      <c r="C847" s="34">
        <v>-2.2000000000000002</v>
      </c>
      <c r="D847" s="32">
        <f t="shared" si="26"/>
        <v>28.04</v>
      </c>
      <c r="E847" s="37">
        <f t="shared" si="27"/>
        <v>33.647999999999996</v>
      </c>
      <c r="F847" s="32">
        <f>'Auxiliary Energy Estimation'!$E$25-D847</f>
        <v>26.96</v>
      </c>
      <c r="G847" s="32">
        <f>'Auxiliary Energy Estimation'!$E$25-E847</f>
        <v>21.352000000000004</v>
      </c>
      <c r="H847" s="26">
        <f>IF(D847&lt;='Auxiliary Energy Estimation'!$E$25, 1, 0)</f>
        <v>1</v>
      </c>
      <c r="I847" s="26">
        <f>IF(E847&lt;='Auxiliary Energy Estimation'!$E$25, 1, 0)</f>
        <v>1</v>
      </c>
    </row>
    <row r="848" spans="2:9" ht="15" x14ac:dyDescent="0.3">
      <c r="B848" s="33">
        <v>843.5</v>
      </c>
      <c r="C848" s="34">
        <v>-3.3</v>
      </c>
      <c r="D848" s="32">
        <f t="shared" si="26"/>
        <v>26.060000000000002</v>
      </c>
      <c r="E848" s="37">
        <f t="shared" si="27"/>
        <v>31.272000000000002</v>
      </c>
      <c r="F848" s="32">
        <f>'Auxiliary Energy Estimation'!$E$25-D848</f>
        <v>28.939999999999998</v>
      </c>
      <c r="G848" s="32">
        <f>'Auxiliary Energy Estimation'!$E$25-E848</f>
        <v>23.727999999999998</v>
      </c>
      <c r="H848" s="26">
        <f>IF(D848&lt;='Auxiliary Energy Estimation'!$E$25, 1, 0)</f>
        <v>1</v>
      </c>
      <c r="I848" s="26">
        <f>IF(E848&lt;='Auxiliary Energy Estimation'!$E$25, 1, 0)</f>
        <v>1</v>
      </c>
    </row>
    <row r="849" spans="2:9" ht="15" x14ac:dyDescent="0.3">
      <c r="B849" s="33">
        <v>844.5</v>
      </c>
      <c r="C849" s="34">
        <v>-2.8</v>
      </c>
      <c r="D849" s="32">
        <f t="shared" si="26"/>
        <v>26.96</v>
      </c>
      <c r="E849" s="37">
        <f t="shared" si="27"/>
        <v>32.351999999999997</v>
      </c>
      <c r="F849" s="32">
        <f>'Auxiliary Energy Estimation'!$E$25-D849</f>
        <v>28.04</v>
      </c>
      <c r="G849" s="32">
        <f>'Auxiliary Energy Estimation'!$E$25-E849</f>
        <v>22.648000000000003</v>
      </c>
      <c r="H849" s="26">
        <f>IF(D849&lt;='Auxiliary Energy Estimation'!$E$25, 1, 0)</f>
        <v>1</v>
      </c>
      <c r="I849" s="26">
        <f>IF(E849&lt;='Auxiliary Energy Estimation'!$E$25, 1, 0)</f>
        <v>1</v>
      </c>
    </row>
    <row r="850" spans="2:9" ht="15" x14ac:dyDescent="0.3">
      <c r="B850" s="33">
        <v>845.5</v>
      </c>
      <c r="C850" s="34">
        <v>-2.8</v>
      </c>
      <c r="D850" s="32">
        <f t="shared" si="26"/>
        <v>26.96</v>
      </c>
      <c r="E850" s="37">
        <f t="shared" si="27"/>
        <v>32.351999999999997</v>
      </c>
      <c r="F850" s="32">
        <f>'Auxiliary Energy Estimation'!$E$25-D850</f>
        <v>28.04</v>
      </c>
      <c r="G850" s="32">
        <f>'Auxiliary Energy Estimation'!$E$25-E850</f>
        <v>22.648000000000003</v>
      </c>
      <c r="H850" s="26">
        <f>IF(D850&lt;='Auxiliary Energy Estimation'!$E$25, 1, 0)</f>
        <v>1</v>
      </c>
      <c r="I850" s="26">
        <f>IF(E850&lt;='Auxiliary Energy Estimation'!$E$25, 1, 0)</f>
        <v>1</v>
      </c>
    </row>
    <row r="851" spans="2:9" ht="15" x14ac:dyDescent="0.3">
      <c r="B851" s="33">
        <v>846.5</v>
      </c>
      <c r="C851" s="34">
        <v>-2.2000000000000002</v>
      </c>
      <c r="D851" s="32">
        <f t="shared" si="26"/>
        <v>28.04</v>
      </c>
      <c r="E851" s="37">
        <f t="shared" si="27"/>
        <v>33.647999999999996</v>
      </c>
      <c r="F851" s="32">
        <f>'Auxiliary Energy Estimation'!$E$25-D851</f>
        <v>26.96</v>
      </c>
      <c r="G851" s="32">
        <f>'Auxiliary Energy Estimation'!$E$25-E851</f>
        <v>21.352000000000004</v>
      </c>
      <c r="H851" s="26">
        <f>IF(D851&lt;='Auxiliary Energy Estimation'!$E$25, 1, 0)</f>
        <v>1</v>
      </c>
      <c r="I851" s="26">
        <f>IF(E851&lt;='Auxiliary Energy Estimation'!$E$25, 1, 0)</f>
        <v>1</v>
      </c>
    </row>
    <row r="852" spans="2:9" ht="15" x14ac:dyDescent="0.3">
      <c r="B852" s="33">
        <v>847.5</v>
      </c>
      <c r="C852" s="34">
        <v>-2.8</v>
      </c>
      <c r="D852" s="32">
        <f t="shared" si="26"/>
        <v>26.96</v>
      </c>
      <c r="E852" s="37">
        <f t="shared" si="27"/>
        <v>32.351999999999997</v>
      </c>
      <c r="F852" s="32">
        <f>'Auxiliary Energy Estimation'!$E$25-D852</f>
        <v>28.04</v>
      </c>
      <c r="G852" s="32">
        <f>'Auxiliary Energy Estimation'!$E$25-E852</f>
        <v>22.648000000000003</v>
      </c>
      <c r="H852" s="26">
        <f>IF(D852&lt;='Auxiliary Energy Estimation'!$E$25, 1, 0)</f>
        <v>1</v>
      </c>
      <c r="I852" s="26">
        <f>IF(E852&lt;='Auxiliary Energy Estimation'!$E$25, 1, 0)</f>
        <v>1</v>
      </c>
    </row>
    <row r="853" spans="2:9" ht="15" x14ac:dyDescent="0.3">
      <c r="B853" s="33">
        <v>848.5</v>
      </c>
      <c r="C853" s="34">
        <v>-1.7</v>
      </c>
      <c r="D853" s="32">
        <f t="shared" si="26"/>
        <v>28.94</v>
      </c>
      <c r="E853" s="37">
        <f t="shared" si="27"/>
        <v>34.728000000000002</v>
      </c>
      <c r="F853" s="32">
        <f>'Auxiliary Energy Estimation'!$E$25-D853</f>
        <v>26.06</v>
      </c>
      <c r="G853" s="32">
        <f>'Auxiliary Energy Estimation'!$E$25-E853</f>
        <v>20.271999999999998</v>
      </c>
      <c r="H853" s="26">
        <f>IF(D853&lt;='Auxiliary Energy Estimation'!$E$25, 1, 0)</f>
        <v>1</v>
      </c>
      <c r="I853" s="26">
        <f>IF(E853&lt;='Auxiliary Energy Estimation'!$E$25, 1, 0)</f>
        <v>1</v>
      </c>
    </row>
    <row r="854" spans="2:9" ht="15" x14ac:dyDescent="0.3">
      <c r="B854" s="33">
        <v>849.5</v>
      </c>
      <c r="C854" s="34">
        <v>-1.1000000000000001</v>
      </c>
      <c r="D854" s="32">
        <f t="shared" si="26"/>
        <v>30.02</v>
      </c>
      <c r="E854" s="37">
        <f t="shared" si="27"/>
        <v>36.024000000000001</v>
      </c>
      <c r="F854" s="32">
        <f>'Auxiliary Energy Estimation'!$E$25-D854</f>
        <v>24.98</v>
      </c>
      <c r="G854" s="32">
        <f>'Auxiliary Energy Estimation'!$E$25-E854</f>
        <v>18.975999999999999</v>
      </c>
      <c r="H854" s="26">
        <f>IF(D854&lt;='Auxiliary Energy Estimation'!$E$25, 1, 0)</f>
        <v>1</v>
      </c>
      <c r="I854" s="26">
        <f>IF(E854&lt;='Auxiliary Energy Estimation'!$E$25, 1, 0)</f>
        <v>1</v>
      </c>
    </row>
    <row r="855" spans="2:9" ht="15" x14ac:dyDescent="0.3">
      <c r="B855" s="33">
        <v>850.5</v>
      </c>
      <c r="C855" s="34">
        <v>-1.1000000000000001</v>
      </c>
      <c r="D855" s="32">
        <f t="shared" si="26"/>
        <v>30.02</v>
      </c>
      <c r="E855" s="37">
        <f t="shared" si="27"/>
        <v>36.024000000000001</v>
      </c>
      <c r="F855" s="32">
        <f>'Auxiliary Energy Estimation'!$E$25-D855</f>
        <v>24.98</v>
      </c>
      <c r="G855" s="32">
        <f>'Auxiliary Energy Estimation'!$E$25-E855</f>
        <v>18.975999999999999</v>
      </c>
      <c r="H855" s="26">
        <f>IF(D855&lt;='Auxiliary Energy Estimation'!$E$25, 1, 0)</f>
        <v>1</v>
      </c>
      <c r="I855" s="26">
        <f>IF(E855&lt;='Auxiliary Energy Estimation'!$E$25, 1, 0)</f>
        <v>1</v>
      </c>
    </row>
    <row r="856" spans="2:9" ht="15" x14ac:dyDescent="0.3">
      <c r="B856" s="33">
        <v>851.5</v>
      </c>
      <c r="C856" s="34">
        <v>-0.6</v>
      </c>
      <c r="D856" s="32">
        <f t="shared" si="26"/>
        <v>30.92</v>
      </c>
      <c r="E856" s="37">
        <f t="shared" si="27"/>
        <v>37.103999999999999</v>
      </c>
      <c r="F856" s="32">
        <f>'Auxiliary Energy Estimation'!$E$25-D856</f>
        <v>24.08</v>
      </c>
      <c r="G856" s="32">
        <f>'Auxiliary Energy Estimation'!$E$25-E856</f>
        <v>17.896000000000001</v>
      </c>
      <c r="H856" s="26">
        <f>IF(D856&lt;='Auxiliary Energy Estimation'!$E$25, 1, 0)</f>
        <v>1</v>
      </c>
      <c r="I856" s="26">
        <f>IF(E856&lt;='Auxiliary Energy Estimation'!$E$25, 1, 0)</f>
        <v>1</v>
      </c>
    </row>
    <row r="857" spans="2:9" ht="15" x14ac:dyDescent="0.3">
      <c r="B857" s="33">
        <v>852.5</v>
      </c>
      <c r="C857" s="34">
        <v>-0.6</v>
      </c>
      <c r="D857" s="32">
        <f t="shared" si="26"/>
        <v>30.92</v>
      </c>
      <c r="E857" s="37">
        <f t="shared" si="27"/>
        <v>37.103999999999999</v>
      </c>
      <c r="F857" s="32">
        <f>'Auxiliary Energy Estimation'!$E$25-D857</f>
        <v>24.08</v>
      </c>
      <c r="G857" s="32">
        <f>'Auxiliary Energy Estimation'!$E$25-E857</f>
        <v>17.896000000000001</v>
      </c>
      <c r="H857" s="26">
        <f>IF(D857&lt;='Auxiliary Energy Estimation'!$E$25, 1, 0)</f>
        <v>1</v>
      </c>
      <c r="I857" s="26">
        <f>IF(E857&lt;='Auxiliary Energy Estimation'!$E$25, 1, 0)</f>
        <v>1</v>
      </c>
    </row>
    <row r="858" spans="2:9" ht="15" x14ac:dyDescent="0.3">
      <c r="B858" s="33">
        <v>853.5</v>
      </c>
      <c r="C858" s="34">
        <v>-0.6</v>
      </c>
      <c r="D858" s="32">
        <f t="shared" si="26"/>
        <v>30.92</v>
      </c>
      <c r="E858" s="37">
        <f t="shared" si="27"/>
        <v>37.103999999999999</v>
      </c>
      <c r="F858" s="32">
        <f>'Auxiliary Energy Estimation'!$E$25-D858</f>
        <v>24.08</v>
      </c>
      <c r="G858" s="32">
        <f>'Auxiliary Energy Estimation'!$E$25-E858</f>
        <v>17.896000000000001</v>
      </c>
      <c r="H858" s="26">
        <f>IF(D858&lt;='Auxiliary Energy Estimation'!$E$25, 1, 0)</f>
        <v>1</v>
      </c>
      <c r="I858" s="26">
        <f>IF(E858&lt;='Auxiliary Energy Estimation'!$E$25, 1, 0)</f>
        <v>1</v>
      </c>
    </row>
    <row r="859" spans="2:9" ht="15" x14ac:dyDescent="0.3">
      <c r="B859" s="33">
        <v>854.5</v>
      </c>
      <c r="C859" s="34">
        <v>-0.6</v>
      </c>
      <c r="D859" s="32">
        <f t="shared" si="26"/>
        <v>30.92</v>
      </c>
      <c r="E859" s="37">
        <f t="shared" si="27"/>
        <v>37.103999999999999</v>
      </c>
      <c r="F859" s="32">
        <f>'Auxiliary Energy Estimation'!$E$25-D859</f>
        <v>24.08</v>
      </c>
      <c r="G859" s="32">
        <f>'Auxiliary Energy Estimation'!$E$25-E859</f>
        <v>17.896000000000001</v>
      </c>
      <c r="H859" s="26">
        <f>IF(D859&lt;='Auxiliary Energy Estimation'!$E$25, 1, 0)</f>
        <v>1</v>
      </c>
      <c r="I859" s="26">
        <f>IF(E859&lt;='Auxiliary Energy Estimation'!$E$25, 1, 0)</f>
        <v>1</v>
      </c>
    </row>
    <row r="860" spans="2:9" ht="15" x14ac:dyDescent="0.3">
      <c r="B860" s="33">
        <v>855.5</v>
      </c>
      <c r="C860" s="34">
        <v>-0.6</v>
      </c>
      <c r="D860" s="32">
        <f t="shared" si="26"/>
        <v>30.92</v>
      </c>
      <c r="E860" s="37">
        <f t="shared" si="27"/>
        <v>37.103999999999999</v>
      </c>
      <c r="F860" s="32">
        <f>'Auxiliary Energy Estimation'!$E$25-D860</f>
        <v>24.08</v>
      </c>
      <c r="G860" s="32">
        <f>'Auxiliary Energy Estimation'!$E$25-E860</f>
        <v>17.896000000000001</v>
      </c>
      <c r="H860" s="26">
        <f>IF(D860&lt;='Auxiliary Energy Estimation'!$E$25, 1, 0)</f>
        <v>1</v>
      </c>
      <c r="I860" s="26">
        <f>IF(E860&lt;='Auxiliary Energy Estimation'!$E$25, 1, 0)</f>
        <v>1</v>
      </c>
    </row>
    <row r="861" spans="2:9" ht="15" x14ac:dyDescent="0.3">
      <c r="B861" s="33">
        <v>856.5</v>
      </c>
      <c r="C861" s="34">
        <v>-0.6</v>
      </c>
      <c r="D861" s="32">
        <f t="shared" si="26"/>
        <v>30.92</v>
      </c>
      <c r="E861" s="37">
        <f t="shared" si="27"/>
        <v>37.103999999999999</v>
      </c>
      <c r="F861" s="32">
        <f>'Auxiliary Energy Estimation'!$E$25-D861</f>
        <v>24.08</v>
      </c>
      <c r="G861" s="32">
        <f>'Auxiliary Energy Estimation'!$E$25-E861</f>
        <v>17.896000000000001</v>
      </c>
      <c r="H861" s="26">
        <f>IF(D861&lt;='Auxiliary Energy Estimation'!$E$25, 1, 0)</f>
        <v>1</v>
      </c>
      <c r="I861" s="26">
        <f>IF(E861&lt;='Auxiliary Energy Estimation'!$E$25, 1, 0)</f>
        <v>1</v>
      </c>
    </row>
    <row r="862" spans="2:9" ht="15" x14ac:dyDescent="0.3">
      <c r="B862" s="33">
        <v>857.5</v>
      </c>
      <c r="C862" s="34">
        <v>-0.6</v>
      </c>
      <c r="D862" s="32">
        <f t="shared" si="26"/>
        <v>30.92</v>
      </c>
      <c r="E862" s="37">
        <f t="shared" si="27"/>
        <v>37.103999999999999</v>
      </c>
      <c r="F862" s="32">
        <f>'Auxiliary Energy Estimation'!$E$25-D862</f>
        <v>24.08</v>
      </c>
      <c r="G862" s="32">
        <f>'Auxiliary Energy Estimation'!$E$25-E862</f>
        <v>17.896000000000001</v>
      </c>
      <c r="H862" s="26">
        <f>IF(D862&lt;='Auxiliary Energy Estimation'!$E$25, 1, 0)</f>
        <v>1</v>
      </c>
      <c r="I862" s="26">
        <f>IF(E862&lt;='Auxiliary Energy Estimation'!$E$25, 1, 0)</f>
        <v>1</v>
      </c>
    </row>
    <row r="863" spans="2:9" ht="15" x14ac:dyDescent="0.3">
      <c r="B863" s="33">
        <v>858.5</v>
      </c>
      <c r="C863" s="34">
        <v>-0.6</v>
      </c>
      <c r="D863" s="32">
        <f t="shared" si="26"/>
        <v>30.92</v>
      </c>
      <c r="E863" s="37">
        <f t="shared" si="27"/>
        <v>37.103999999999999</v>
      </c>
      <c r="F863" s="32">
        <f>'Auxiliary Energy Estimation'!$E$25-D863</f>
        <v>24.08</v>
      </c>
      <c r="G863" s="32">
        <f>'Auxiliary Energy Estimation'!$E$25-E863</f>
        <v>17.896000000000001</v>
      </c>
      <c r="H863" s="26">
        <f>IF(D863&lt;='Auxiliary Energy Estimation'!$E$25, 1, 0)</f>
        <v>1</v>
      </c>
      <c r="I863" s="26">
        <f>IF(E863&lt;='Auxiliary Energy Estimation'!$E$25, 1, 0)</f>
        <v>1</v>
      </c>
    </row>
    <row r="864" spans="2:9" ht="15" x14ac:dyDescent="0.3">
      <c r="B864" s="33">
        <v>859.5</v>
      </c>
      <c r="C864" s="34">
        <v>-1.7</v>
      </c>
      <c r="D864" s="32">
        <f t="shared" si="26"/>
        <v>28.94</v>
      </c>
      <c r="E864" s="37">
        <f t="shared" si="27"/>
        <v>34.728000000000002</v>
      </c>
      <c r="F864" s="32">
        <f>'Auxiliary Energy Estimation'!$E$25-D864</f>
        <v>26.06</v>
      </c>
      <c r="G864" s="32">
        <f>'Auxiliary Energy Estimation'!$E$25-E864</f>
        <v>20.271999999999998</v>
      </c>
      <c r="H864" s="26">
        <f>IF(D864&lt;='Auxiliary Energy Estimation'!$E$25, 1, 0)</f>
        <v>1</v>
      </c>
      <c r="I864" s="26">
        <f>IF(E864&lt;='Auxiliary Energy Estimation'!$E$25, 1, 0)</f>
        <v>1</v>
      </c>
    </row>
    <row r="865" spans="2:9" ht="15" x14ac:dyDescent="0.3">
      <c r="B865" s="33">
        <v>860.5</v>
      </c>
      <c r="C865" s="34">
        <v>-1.7</v>
      </c>
      <c r="D865" s="32">
        <f t="shared" si="26"/>
        <v>28.94</v>
      </c>
      <c r="E865" s="37">
        <f t="shared" si="27"/>
        <v>34.728000000000002</v>
      </c>
      <c r="F865" s="32">
        <f>'Auxiliary Energy Estimation'!$E$25-D865</f>
        <v>26.06</v>
      </c>
      <c r="G865" s="32">
        <f>'Auxiliary Energy Estimation'!$E$25-E865</f>
        <v>20.271999999999998</v>
      </c>
      <c r="H865" s="26">
        <f>IF(D865&lt;='Auxiliary Energy Estimation'!$E$25, 1, 0)</f>
        <v>1</v>
      </c>
      <c r="I865" s="26">
        <f>IF(E865&lt;='Auxiliary Energy Estimation'!$E$25, 1, 0)</f>
        <v>1</v>
      </c>
    </row>
    <row r="866" spans="2:9" ht="15" x14ac:dyDescent="0.3">
      <c r="B866" s="33">
        <v>861.5</v>
      </c>
      <c r="C866" s="34">
        <v>-2.2000000000000002</v>
      </c>
      <c r="D866" s="32">
        <f t="shared" si="26"/>
        <v>28.04</v>
      </c>
      <c r="E866" s="37">
        <f t="shared" si="27"/>
        <v>33.647999999999996</v>
      </c>
      <c r="F866" s="32">
        <f>'Auxiliary Energy Estimation'!$E$25-D866</f>
        <v>26.96</v>
      </c>
      <c r="G866" s="32">
        <f>'Auxiliary Energy Estimation'!$E$25-E866</f>
        <v>21.352000000000004</v>
      </c>
      <c r="H866" s="26">
        <f>IF(D866&lt;='Auxiliary Energy Estimation'!$E$25, 1, 0)</f>
        <v>1</v>
      </c>
      <c r="I866" s="26">
        <f>IF(E866&lt;='Auxiliary Energy Estimation'!$E$25, 1, 0)</f>
        <v>1</v>
      </c>
    </row>
    <row r="867" spans="2:9" ht="15" x14ac:dyDescent="0.3">
      <c r="B867" s="33">
        <v>862.5</v>
      </c>
      <c r="C867" s="34">
        <v>-2.8</v>
      </c>
      <c r="D867" s="32">
        <f t="shared" si="26"/>
        <v>26.96</v>
      </c>
      <c r="E867" s="37">
        <f t="shared" si="27"/>
        <v>32.351999999999997</v>
      </c>
      <c r="F867" s="32">
        <f>'Auxiliary Energy Estimation'!$E$25-D867</f>
        <v>28.04</v>
      </c>
      <c r="G867" s="32">
        <f>'Auxiliary Energy Estimation'!$E$25-E867</f>
        <v>22.648000000000003</v>
      </c>
      <c r="H867" s="26">
        <f>IF(D867&lt;='Auxiliary Energy Estimation'!$E$25, 1, 0)</f>
        <v>1</v>
      </c>
      <c r="I867" s="26">
        <f>IF(E867&lt;='Auxiliary Energy Estimation'!$E$25, 1, 0)</f>
        <v>1</v>
      </c>
    </row>
    <row r="868" spans="2:9" ht="15" x14ac:dyDescent="0.3">
      <c r="B868" s="33">
        <v>863.5</v>
      </c>
      <c r="C868" s="34">
        <v>-2.8</v>
      </c>
      <c r="D868" s="32">
        <f t="shared" si="26"/>
        <v>26.96</v>
      </c>
      <c r="E868" s="37">
        <f t="shared" si="27"/>
        <v>32.351999999999997</v>
      </c>
      <c r="F868" s="32">
        <f>'Auxiliary Energy Estimation'!$E$25-D868</f>
        <v>28.04</v>
      </c>
      <c r="G868" s="32">
        <f>'Auxiliary Energy Estimation'!$E$25-E868</f>
        <v>22.648000000000003</v>
      </c>
      <c r="H868" s="26">
        <f>IF(D868&lt;='Auxiliary Energy Estimation'!$E$25, 1, 0)</f>
        <v>1</v>
      </c>
      <c r="I868" s="26">
        <f>IF(E868&lt;='Auxiliary Energy Estimation'!$E$25, 1, 0)</f>
        <v>1</v>
      </c>
    </row>
    <row r="869" spans="2:9" ht="15" x14ac:dyDescent="0.3">
      <c r="B869" s="33">
        <v>864.5</v>
      </c>
      <c r="C869" s="34">
        <v>-2.8</v>
      </c>
      <c r="D869" s="32">
        <f t="shared" si="26"/>
        <v>26.96</v>
      </c>
      <c r="E869" s="37">
        <f t="shared" si="27"/>
        <v>32.351999999999997</v>
      </c>
      <c r="F869" s="32">
        <f>'Auxiliary Energy Estimation'!$E$25-D869</f>
        <v>28.04</v>
      </c>
      <c r="G869" s="32">
        <f>'Auxiliary Energy Estimation'!$E$25-E869</f>
        <v>22.648000000000003</v>
      </c>
      <c r="H869" s="26">
        <f>IF(D869&lt;='Auxiliary Energy Estimation'!$E$25, 1, 0)</f>
        <v>1</v>
      </c>
      <c r="I869" s="26">
        <f>IF(E869&lt;='Auxiliary Energy Estimation'!$E$25, 1, 0)</f>
        <v>1</v>
      </c>
    </row>
    <row r="870" spans="2:9" ht="15" x14ac:dyDescent="0.3">
      <c r="B870" s="33">
        <v>865.5</v>
      </c>
      <c r="C870" s="34">
        <v>-2.8</v>
      </c>
      <c r="D870" s="32">
        <f t="shared" si="26"/>
        <v>26.96</v>
      </c>
      <c r="E870" s="37">
        <f t="shared" si="27"/>
        <v>32.351999999999997</v>
      </c>
      <c r="F870" s="32">
        <f>'Auxiliary Energy Estimation'!$E$25-D870</f>
        <v>28.04</v>
      </c>
      <c r="G870" s="32">
        <f>'Auxiliary Energy Estimation'!$E$25-E870</f>
        <v>22.648000000000003</v>
      </c>
      <c r="H870" s="26">
        <f>IF(D870&lt;='Auxiliary Energy Estimation'!$E$25, 1, 0)</f>
        <v>1</v>
      </c>
      <c r="I870" s="26">
        <f>IF(E870&lt;='Auxiliary Energy Estimation'!$E$25, 1, 0)</f>
        <v>1</v>
      </c>
    </row>
    <row r="871" spans="2:9" ht="15" x14ac:dyDescent="0.3">
      <c r="B871" s="33">
        <v>866.5</v>
      </c>
      <c r="C871" s="34">
        <v>-4.4000000000000004</v>
      </c>
      <c r="D871" s="32">
        <f t="shared" si="26"/>
        <v>24.08</v>
      </c>
      <c r="E871" s="37">
        <f t="shared" si="27"/>
        <v>28.895999999999997</v>
      </c>
      <c r="F871" s="32">
        <f>'Auxiliary Energy Estimation'!$E$25-D871</f>
        <v>30.92</v>
      </c>
      <c r="G871" s="32">
        <f>'Auxiliary Energy Estimation'!$E$25-E871</f>
        <v>26.104000000000003</v>
      </c>
      <c r="H871" s="26">
        <f>IF(D871&lt;='Auxiliary Energy Estimation'!$E$25, 1, 0)</f>
        <v>1</v>
      </c>
      <c r="I871" s="26">
        <f>IF(E871&lt;='Auxiliary Energy Estimation'!$E$25, 1, 0)</f>
        <v>1</v>
      </c>
    </row>
    <row r="872" spans="2:9" ht="15" x14ac:dyDescent="0.3">
      <c r="B872" s="33">
        <v>867.5</v>
      </c>
      <c r="C872" s="34">
        <v>-5.6</v>
      </c>
      <c r="D872" s="32">
        <f t="shared" si="26"/>
        <v>21.92</v>
      </c>
      <c r="E872" s="37">
        <f t="shared" si="27"/>
        <v>26.304000000000002</v>
      </c>
      <c r="F872" s="32">
        <f>'Auxiliary Energy Estimation'!$E$25-D872</f>
        <v>33.08</v>
      </c>
      <c r="G872" s="32">
        <f>'Auxiliary Energy Estimation'!$E$25-E872</f>
        <v>28.695999999999998</v>
      </c>
      <c r="H872" s="26">
        <f>IF(D872&lt;='Auxiliary Energy Estimation'!$E$25, 1, 0)</f>
        <v>1</v>
      </c>
      <c r="I872" s="26">
        <f>IF(E872&lt;='Auxiliary Energy Estimation'!$E$25, 1, 0)</f>
        <v>1</v>
      </c>
    </row>
    <row r="873" spans="2:9" ht="15" x14ac:dyDescent="0.3">
      <c r="B873" s="33">
        <v>868.5</v>
      </c>
      <c r="C873" s="34">
        <v>-5.6</v>
      </c>
      <c r="D873" s="32">
        <f t="shared" si="26"/>
        <v>21.92</v>
      </c>
      <c r="E873" s="37">
        <f t="shared" si="27"/>
        <v>26.304000000000002</v>
      </c>
      <c r="F873" s="32">
        <f>'Auxiliary Energy Estimation'!$E$25-D873</f>
        <v>33.08</v>
      </c>
      <c r="G873" s="32">
        <f>'Auxiliary Energy Estimation'!$E$25-E873</f>
        <v>28.695999999999998</v>
      </c>
      <c r="H873" s="26">
        <f>IF(D873&lt;='Auxiliary Energy Estimation'!$E$25, 1, 0)</f>
        <v>1</v>
      </c>
      <c r="I873" s="26">
        <f>IF(E873&lt;='Auxiliary Energy Estimation'!$E$25, 1, 0)</f>
        <v>1</v>
      </c>
    </row>
    <row r="874" spans="2:9" ht="15" x14ac:dyDescent="0.3">
      <c r="B874" s="33">
        <v>869.5</v>
      </c>
      <c r="C874" s="34">
        <v>-6.7</v>
      </c>
      <c r="D874" s="32">
        <f t="shared" si="26"/>
        <v>19.939999999999998</v>
      </c>
      <c r="E874" s="37">
        <f t="shared" si="27"/>
        <v>23.927999999999997</v>
      </c>
      <c r="F874" s="32">
        <f>'Auxiliary Energy Estimation'!$E$25-D874</f>
        <v>35.06</v>
      </c>
      <c r="G874" s="32">
        <f>'Auxiliary Energy Estimation'!$E$25-E874</f>
        <v>31.072000000000003</v>
      </c>
      <c r="H874" s="26">
        <f>IF(D874&lt;='Auxiliary Energy Estimation'!$E$25, 1, 0)</f>
        <v>1</v>
      </c>
      <c r="I874" s="26">
        <f>IF(E874&lt;='Auxiliary Energy Estimation'!$E$25, 1, 0)</f>
        <v>1</v>
      </c>
    </row>
    <row r="875" spans="2:9" ht="15" x14ac:dyDescent="0.3">
      <c r="B875" s="33">
        <v>870.5</v>
      </c>
      <c r="C875" s="34">
        <v>-6.7</v>
      </c>
      <c r="D875" s="32">
        <f t="shared" si="26"/>
        <v>19.939999999999998</v>
      </c>
      <c r="E875" s="37">
        <f t="shared" si="27"/>
        <v>23.927999999999997</v>
      </c>
      <c r="F875" s="32">
        <f>'Auxiliary Energy Estimation'!$E$25-D875</f>
        <v>35.06</v>
      </c>
      <c r="G875" s="32">
        <f>'Auxiliary Energy Estimation'!$E$25-E875</f>
        <v>31.072000000000003</v>
      </c>
      <c r="H875" s="26">
        <f>IF(D875&lt;='Auxiliary Energy Estimation'!$E$25, 1, 0)</f>
        <v>1</v>
      </c>
      <c r="I875" s="26">
        <f>IF(E875&lt;='Auxiliary Energy Estimation'!$E$25, 1, 0)</f>
        <v>1</v>
      </c>
    </row>
    <row r="876" spans="2:9" ht="15" x14ac:dyDescent="0.3">
      <c r="B876" s="33">
        <v>871.5</v>
      </c>
      <c r="C876" s="34">
        <v>-6.7</v>
      </c>
      <c r="D876" s="32">
        <f t="shared" si="26"/>
        <v>19.939999999999998</v>
      </c>
      <c r="E876" s="37">
        <f t="shared" si="27"/>
        <v>23.927999999999997</v>
      </c>
      <c r="F876" s="32">
        <f>'Auxiliary Energy Estimation'!$E$25-D876</f>
        <v>35.06</v>
      </c>
      <c r="G876" s="32">
        <f>'Auxiliary Energy Estimation'!$E$25-E876</f>
        <v>31.072000000000003</v>
      </c>
      <c r="H876" s="26">
        <f>IF(D876&lt;='Auxiliary Energy Estimation'!$E$25, 1, 0)</f>
        <v>1</v>
      </c>
      <c r="I876" s="26">
        <f>IF(E876&lt;='Auxiliary Energy Estimation'!$E$25, 1, 0)</f>
        <v>1</v>
      </c>
    </row>
    <row r="877" spans="2:9" ht="15" x14ac:dyDescent="0.3">
      <c r="B877" s="33">
        <v>872.5</v>
      </c>
      <c r="C877" s="34">
        <v>-6.7</v>
      </c>
      <c r="D877" s="32">
        <f t="shared" si="26"/>
        <v>19.939999999999998</v>
      </c>
      <c r="E877" s="37">
        <f t="shared" si="27"/>
        <v>23.927999999999997</v>
      </c>
      <c r="F877" s="32">
        <f>'Auxiliary Energy Estimation'!$E$25-D877</f>
        <v>35.06</v>
      </c>
      <c r="G877" s="32">
        <f>'Auxiliary Energy Estimation'!$E$25-E877</f>
        <v>31.072000000000003</v>
      </c>
      <c r="H877" s="26">
        <f>IF(D877&lt;='Auxiliary Energy Estimation'!$E$25, 1, 0)</f>
        <v>1</v>
      </c>
      <c r="I877" s="26">
        <f>IF(E877&lt;='Auxiliary Energy Estimation'!$E$25, 1, 0)</f>
        <v>1</v>
      </c>
    </row>
    <row r="878" spans="2:9" ht="15" x14ac:dyDescent="0.3">
      <c r="B878" s="33">
        <v>873.5</v>
      </c>
      <c r="C878" s="34">
        <v>-7.2</v>
      </c>
      <c r="D878" s="32">
        <f t="shared" si="26"/>
        <v>19.04</v>
      </c>
      <c r="E878" s="37">
        <f t="shared" si="27"/>
        <v>22.847999999999999</v>
      </c>
      <c r="F878" s="32">
        <f>'Auxiliary Energy Estimation'!$E$25-D878</f>
        <v>35.96</v>
      </c>
      <c r="G878" s="32">
        <f>'Auxiliary Energy Estimation'!$E$25-E878</f>
        <v>32.152000000000001</v>
      </c>
      <c r="H878" s="26">
        <f>IF(D878&lt;='Auxiliary Energy Estimation'!$E$25, 1, 0)</f>
        <v>1</v>
      </c>
      <c r="I878" s="26">
        <f>IF(E878&lt;='Auxiliary Energy Estimation'!$E$25, 1, 0)</f>
        <v>1</v>
      </c>
    </row>
    <row r="879" spans="2:9" ht="15" x14ac:dyDescent="0.3">
      <c r="B879" s="33">
        <v>874.5</v>
      </c>
      <c r="C879" s="34">
        <v>-6.1</v>
      </c>
      <c r="D879" s="32">
        <f t="shared" si="26"/>
        <v>21.02</v>
      </c>
      <c r="E879" s="37">
        <f t="shared" si="27"/>
        <v>25.224</v>
      </c>
      <c r="F879" s="32">
        <f>'Auxiliary Energy Estimation'!$E$25-D879</f>
        <v>33.980000000000004</v>
      </c>
      <c r="G879" s="32">
        <f>'Auxiliary Energy Estimation'!$E$25-E879</f>
        <v>29.776</v>
      </c>
      <c r="H879" s="26">
        <f>IF(D879&lt;='Auxiliary Energy Estimation'!$E$25, 1, 0)</f>
        <v>1</v>
      </c>
      <c r="I879" s="26">
        <f>IF(E879&lt;='Auxiliary Energy Estimation'!$E$25, 1, 0)</f>
        <v>1</v>
      </c>
    </row>
    <row r="880" spans="2:9" ht="15" x14ac:dyDescent="0.3">
      <c r="B880" s="33">
        <v>875.5</v>
      </c>
      <c r="C880" s="34">
        <v>-5.6</v>
      </c>
      <c r="D880" s="32">
        <f t="shared" si="26"/>
        <v>21.92</v>
      </c>
      <c r="E880" s="37">
        <f t="shared" si="27"/>
        <v>26.304000000000002</v>
      </c>
      <c r="F880" s="32">
        <f>'Auxiliary Energy Estimation'!$E$25-D880</f>
        <v>33.08</v>
      </c>
      <c r="G880" s="32">
        <f>'Auxiliary Energy Estimation'!$E$25-E880</f>
        <v>28.695999999999998</v>
      </c>
      <c r="H880" s="26">
        <f>IF(D880&lt;='Auxiliary Energy Estimation'!$E$25, 1, 0)</f>
        <v>1</v>
      </c>
      <c r="I880" s="26">
        <f>IF(E880&lt;='Auxiliary Energy Estimation'!$E$25, 1, 0)</f>
        <v>1</v>
      </c>
    </row>
    <row r="881" spans="2:9" ht="15" x14ac:dyDescent="0.3">
      <c r="B881" s="33">
        <v>876.5</v>
      </c>
      <c r="C881" s="34">
        <v>-5</v>
      </c>
      <c r="D881" s="32">
        <f t="shared" si="26"/>
        <v>23</v>
      </c>
      <c r="E881" s="37">
        <f t="shared" si="27"/>
        <v>27.599999999999998</v>
      </c>
      <c r="F881" s="32">
        <f>'Auxiliary Energy Estimation'!$E$25-D881</f>
        <v>32</v>
      </c>
      <c r="G881" s="32">
        <f>'Auxiliary Energy Estimation'!$E$25-E881</f>
        <v>27.400000000000002</v>
      </c>
      <c r="H881" s="26">
        <f>IF(D881&lt;='Auxiliary Energy Estimation'!$E$25, 1, 0)</f>
        <v>1</v>
      </c>
      <c r="I881" s="26">
        <f>IF(E881&lt;='Auxiliary Energy Estimation'!$E$25, 1, 0)</f>
        <v>1</v>
      </c>
    </row>
    <row r="882" spans="2:9" ht="15" x14ac:dyDescent="0.3">
      <c r="B882" s="33">
        <v>877.5</v>
      </c>
      <c r="C882" s="34">
        <v>-3.9</v>
      </c>
      <c r="D882" s="32">
        <f t="shared" si="26"/>
        <v>24.98</v>
      </c>
      <c r="E882" s="37">
        <f t="shared" si="27"/>
        <v>29.975999999999999</v>
      </c>
      <c r="F882" s="32">
        <f>'Auxiliary Energy Estimation'!$E$25-D882</f>
        <v>30.02</v>
      </c>
      <c r="G882" s="32">
        <f>'Auxiliary Energy Estimation'!$E$25-E882</f>
        <v>25.024000000000001</v>
      </c>
      <c r="H882" s="26">
        <f>IF(D882&lt;='Auxiliary Energy Estimation'!$E$25, 1, 0)</f>
        <v>1</v>
      </c>
      <c r="I882" s="26">
        <f>IF(E882&lt;='Auxiliary Energy Estimation'!$E$25, 1, 0)</f>
        <v>1</v>
      </c>
    </row>
    <row r="883" spans="2:9" ht="15" x14ac:dyDescent="0.3">
      <c r="B883" s="33">
        <v>878.5</v>
      </c>
      <c r="C883" s="34">
        <v>-3.3</v>
      </c>
      <c r="D883" s="32">
        <f t="shared" si="26"/>
        <v>26.060000000000002</v>
      </c>
      <c r="E883" s="37">
        <f t="shared" si="27"/>
        <v>31.272000000000002</v>
      </c>
      <c r="F883" s="32">
        <f>'Auxiliary Energy Estimation'!$E$25-D883</f>
        <v>28.939999999999998</v>
      </c>
      <c r="G883" s="32">
        <f>'Auxiliary Energy Estimation'!$E$25-E883</f>
        <v>23.727999999999998</v>
      </c>
      <c r="H883" s="26">
        <f>IF(D883&lt;='Auxiliary Energy Estimation'!$E$25, 1, 0)</f>
        <v>1</v>
      </c>
      <c r="I883" s="26">
        <f>IF(E883&lt;='Auxiliary Energy Estimation'!$E$25, 1, 0)</f>
        <v>1</v>
      </c>
    </row>
    <row r="884" spans="2:9" ht="15" x14ac:dyDescent="0.3">
      <c r="B884" s="33">
        <v>879.5</v>
      </c>
      <c r="C884" s="34">
        <v>-4.4000000000000004</v>
      </c>
      <c r="D884" s="32">
        <f t="shared" si="26"/>
        <v>24.08</v>
      </c>
      <c r="E884" s="37">
        <f t="shared" si="27"/>
        <v>28.895999999999997</v>
      </c>
      <c r="F884" s="32">
        <f>'Auxiliary Energy Estimation'!$E$25-D884</f>
        <v>30.92</v>
      </c>
      <c r="G884" s="32">
        <f>'Auxiliary Energy Estimation'!$E$25-E884</f>
        <v>26.104000000000003</v>
      </c>
      <c r="H884" s="26">
        <f>IF(D884&lt;='Auxiliary Energy Estimation'!$E$25, 1, 0)</f>
        <v>1</v>
      </c>
      <c r="I884" s="26">
        <f>IF(E884&lt;='Auxiliary Energy Estimation'!$E$25, 1, 0)</f>
        <v>1</v>
      </c>
    </row>
    <row r="885" spans="2:9" ht="15" x14ac:dyDescent="0.3">
      <c r="B885" s="33">
        <v>880.5</v>
      </c>
      <c r="C885" s="34">
        <v>-5.6</v>
      </c>
      <c r="D885" s="32">
        <f t="shared" si="26"/>
        <v>21.92</v>
      </c>
      <c r="E885" s="37">
        <f t="shared" si="27"/>
        <v>26.304000000000002</v>
      </c>
      <c r="F885" s="32">
        <f>'Auxiliary Energy Estimation'!$E$25-D885</f>
        <v>33.08</v>
      </c>
      <c r="G885" s="32">
        <f>'Auxiliary Energy Estimation'!$E$25-E885</f>
        <v>28.695999999999998</v>
      </c>
      <c r="H885" s="26">
        <f>IF(D885&lt;='Auxiliary Energy Estimation'!$E$25, 1, 0)</f>
        <v>1</v>
      </c>
      <c r="I885" s="26">
        <f>IF(E885&lt;='Auxiliary Energy Estimation'!$E$25, 1, 0)</f>
        <v>1</v>
      </c>
    </row>
    <row r="886" spans="2:9" ht="15" x14ac:dyDescent="0.3">
      <c r="B886" s="33">
        <v>881.5</v>
      </c>
      <c r="C886" s="34">
        <v>-5.6</v>
      </c>
      <c r="D886" s="32">
        <f t="shared" si="26"/>
        <v>21.92</v>
      </c>
      <c r="E886" s="37">
        <f t="shared" si="27"/>
        <v>26.304000000000002</v>
      </c>
      <c r="F886" s="32">
        <f>'Auxiliary Energy Estimation'!$E$25-D886</f>
        <v>33.08</v>
      </c>
      <c r="G886" s="32">
        <f>'Auxiliary Energy Estimation'!$E$25-E886</f>
        <v>28.695999999999998</v>
      </c>
      <c r="H886" s="26">
        <f>IF(D886&lt;='Auxiliary Energy Estimation'!$E$25, 1, 0)</f>
        <v>1</v>
      </c>
      <c r="I886" s="26">
        <f>IF(E886&lt;='Auxiliary Energy Estimation'!$E$25, 1, 0)</f>
        <v>1</v>
      </c>
    </row>
    <row r="887" spans="2:9" ht="15" x14ac:dyDescent="0.3">
      <c r="B887" s="33">
        <v>882.5</v>
      </c>
      <c r="C887" s="34">
        <v>-6.7</v>
      </c>
      <c r="D887" s="32">
        <f t="shared" si="26"/>
        <v>19.939999999999998</v>
      </c>
      <c r="E887" s="37">
        <f t="shared" si="27"/>
        <v>23.927999999999997</v>
      </c>
      <c r="F887" s="32">
        <f>'Auxiliary Energy Estimation'!$E$25-D887</f>
        <v>35.06</v>
      </c>
      <c r="G887" s="32">
        <f>'Auxiliary Energy Estimation'!$E$25-E887</f>
        <v>31.072000000000003</v>
      </c>
      <c r="H887" s="26">
        <f>IF(D887&lt;='Auxiliary Energy Estimation'!$E$25, 1, 0)</f>
        <v>1</v>
      </c>
      <c r="I887" s="26">
        <f>IF(E887&lt;='Auxiliary Energy Estimation'!$E$25, 1, 0)</f>
        <v>1</v>
      </c>
    </row>
    <row r="888" spans="2:9" ht="15" x14ac:dyDescent="0.3">
      <c r="B888" s="33">
        <v>883.5</v>
      </c>
      <c r="C888" s="34">
        <v>-7.2</v>
      </c>
      <c r="D888" s="32">
        <f t="shared" si="26"/>
        <v>19.04</v>
      </c>
      <c r="E888" s="37">
        <f t="shared" si="27"/>
        <v>22.847999999999999</v>
      </c>
      <c r="F888" s="32">
        <f>'Auxiliary Energy Estimation'!$E$25-D888</f>
        <v>35.96</v>
      </c>
      <c r="G888" s="32">
        <f>'Auxiliary Energy Estimation'!$E$25-E888</f>
        <v>32.152000000000001</v>
      </c>
      <c r="H888" s="26">
        <f>IF(D888&lt;='Auxiliary Energy Estimation'!$E$25, 1, 0)</f>
        <v>1</v>
      </c>
      <c r="I888" s="26">
        <f>IF(E888&lt;='Auxiliary Energy Estimation'!$E$25, 1, 0)</f>
        <v>1</v>
      </c>
    </row>
    <row r="889" spans="2:9" ht="15" x14ac:dyDescent="0.3">
      <c r="B889" s="33">
        <v>884.5</v>
      </c>
      <c r="C889" s="34">
        <v>-7.8</v>
      </c>
      <c r="D889" s="32">
        <f t="shared" si="26"/>
        <v>17.96</v>
      </c>
      <c r="E889" s="37">
        <f t="shared" si="27"/>
        <v>21.552</v>
      </c>
      <c r="F889" s="32">
        <f>'Auxiliary Energy Estimation'!$E$25-D889</f>
        <v>37.04</v>
      </c>
      <c r="G889" s="32">
        <f>'Auxiliary Energy Estimation'!$E$25-E889</f>
        <v>33.448</v>
      </c>
      <c r="H889" s="26">
        <f>IF(D889&lt;='Auxiliary Energy Estimation'!$E$25, 1, 0)</f>
        <v>1</v>
      </c>
      <c r="I889" s="26">
        <f>IF(E889&lt;='Auxiliary Energy Estimation'!$E$25, 1, 0)</f>
        <v>1</v>
      </c>
    </row>
    <row r="890" spans="2:9" ht="15" x14ac:dyDescent="0.3">
      <c r="B890" s="33">
        <v>885.5</v>
      </c>
      <c r="C890" s="34">
        <v>-7.8</v>
      </c>
      <c r="D890" s="32">
        <f t="shared" si="26"/>
        <v>17.96</v>
      </c>
      <c r="E890" s="37">
        <f t="shared" si="27"/>
        <v>21.552</v>
      </c>
      <c r="F890" s="32">
        <f>'Auxiliary Energy Estimation'!$E$25-D890</f>
        <v>37.04</v>
      </c>
      <c r="G890" s="32">
        <f>'Auxiliary Energy Estimation'!$E$25-E890</f>
        <v>33.448</v>
      </c>
      <c r="H890" s="26">
        <f>IF(D890&lt;='Auxiliary Energy Estimation'!$E$25, 1, 0)</f>
        <v>1</v>
      </c>
      <c r="I890" s="26">
        <f>IF(E890&lt;='Auxiliary Energy Estimation'!$E$25, 1, 0)</f>
        <v>1</v>
      </c>
    </row>
    <row r="891" spans="2:9" ht="15" x14ac:dyDescent="0.3">
      <c r="B891" s="33">
        <v>886.5</v>
      </c>
      <c r="C891" s="34">
        <v>-8.3000000000000007</v>
      </c>
      <c r="D891" s="32">
        <f t="shared" si="26"/>
        <v>17.059999999999999</v>
      </c>
      <c r="E891" s="37">
        <f t="shared" si="27"/>
        <v>20.471999999999998</v>
      </c>
      <c r="F891" s="32">
        <f>'Auxiliary Energy Estimation'!$E$25-D891</f>
        <v>37.94</v>
      </c>
      <c r="G891" s="32">
        <f>'Auxiliary Energy Estimation'!$E$25-E891</f>
        <v>34.528000000000006</v>
      </c>
      <c r="H891" s="26">
        <f>IF(D891&lt;='Auxiliary Energy Estimation'!$E$25, 1, 0)</f>
        <v>1</v>
      </c>
      <c r="I891" s="26">
        <f>IF(E891&lt;='Auxiliary Energy Estimation'!$E$25, 1, 0)</f>
        <v>1</v>
      </c>
    </row>
    <row r="892" spans="2:9" ht="15" x14ac:dyDescent="0.3">
      <c r="B892" s="33">
        <v>887.5</v>
      </c>
      <c r="C892" s="34">
        <v>-8.3000000000000007</v>
      </c>
      <c r="D892" s="32">
        <f t="shared" si="26"/>
        <v>17.059999999999999</v>
      </c>
      <c r="E892" s="37">
        <f t="shared" si="27"/>
        <v>20.471999999999998</v>
      </c>
      <c r="F892" s="32">
        <f>'Auxiliary Energy Estimation'!$E$25-D892</f>
        <v>37.94</v>
      </c>
      <c r="G892" s="32">
        <f>'Auxiliary Energy Estimation'!$E$25-E892</f>
        <v>34.528000000000006</v>
      </c>
      <c r="H892" s="26">
        <f>IF(D892&lt;='Auxiliary Energy Estimation'!$E$25, 1, 0)</f>
        <v>1</v>
      </c>
      <c r="I892" s="26">
        <f>IF(E892&lt;='Auxiliary Energy Estimation'!$E$25, 1, 0)</f>
        <v>1</v>
      </c>
    </row>
    <row r="893" spans="2:9" ht="15" x14ac:dyDescent="0.3">
      <c r="B893" s="33">
        <v>888.5</v>
      </c>
      <c r="C893" s="34">
        <v>-8.3000000000000007</v>
      </c>
      <c r="D893" s="32">
        <f t="shared" si="26"/>
        <v>17.059999999999999</v>
      </c>
      <c r="E893" s="37">
        <f t="shared" si="27"/>
        <v>20.471999999999998</v>
      </c>
      <c r="F893" s="32">
        <f>'Auxiliary Energy Estimation'!$E$25-D893</f>
        <v>37.94</v>
      </c>
      <c r="G893" s="32">
        <f>'Auxiliary Energy Estimation'!$E$25-E893</f>
        <v>34.528000000000006</v>
      </c>
      <c r="H893" s="26">
        <f>IF(D893&lt;='Auxiliary Energy Estimation'!$E$25, 1, 0)</f>
        <v>1</v>
      </c>
      <c r="I893" s="26">
        <f>IF(E893&lt;='Auxiliary Energy Estimation'!$E$25, 1, 0)</f>
        <v>1</v>
      </c>
    </row>
    <row r="894" spans="2:9" ht="15" x14ac:dyDescent="0.3">
      <c r="B894" s="33">
        <v>889.5</v>
      </c>
      <c r="C894" s="34">
        <v>-8.3000000000000007</v>
      </c>
      <c r="D894" s="32">
        <f t="shared" si="26"/>
        <v>17.059999999999999</v>
      </c>
      <c r="E894" s="37">
        <f t="shared" si="27"/>
        <v>20.471999999999998</v>
      </c>
      <c r="F894" s="32">
        <f>'Auxiliary Energy Estimation'!$E$25-D894</f>
        <v>37.94</v>
      </c>
      <c r="G894" s="32">
        <f>'Auxiliary Energy Estimation'!$E$25-E894</f>
        <v>34.528000000000006</v>
      </c>
      <c r="H894" s="26">
        <f>IF(D894&lt;='Auxiliary Energy Estimation'!$E$25, 1, 0)</f>
        <v>1</v>
      </c>
      <c r="I894" s="26">
        <f>IF(E894&lt;='Auxiliary Energy Estimation'!$E$25, 1, 0)</f>
        <v>1</v>
      </c>
    </row>
    <row r="895" spans="2:9" ht="15" x14ac:dyDescent="0.3">
      <c r="B895" s="33">
        <v>890.5</v>
      </c>
      <c r="C895" s="34">
        <v>-7.8</v>
      </c>
      <c r="D895" s="32">
        <f t="shared" si="26"/>
        <v>17.96</v>
      </c>
      <c r="E895" s="37">
        <f t="shared" si="27"/>
        <v>21.552</v>
      </c>
      <c r="F895" s="32">
        <f>'Auxiliary Energy Estimation'!$E$25-D895</f>
        <v>37.04</v>
      </c>
      <c r="G895" s="32">
        <f>'Auxiliary Energy Estimation'!$E$25-E895</f>
        <v>33.448</v>
      </c>
      <c r="H895" s="26">
        <f>IF(D895&lt;='Auxiliary Energy Estimation'!$E$25, 1, 0)</f>
        <v>1</v>
      </c>
      <c r="I895" s="26">
        <f>IF(E895&lt;='Auxiliary Energy Estimation'!$E$25, 1, 0)</f>
        <v>1</v>
      </c>
    </row>
    <row r="896" spans="2:9" ht="15" x14ac:dyDescent="0.3">
      <c r="B896" s="33">
        <v>891.5</v>
      </c>
      <c r="C896" s="34">
        <v>-7.8</v>
      </c>
      <c r="D896" s="32">
        <f t="shared" si="26"/>
        <v>17.96</v>
      </c>
      <c r="E896" s="37">
        <f t="shared" si="27"/>
        <v>21.552</v>
      </c>
      <c r="F896" s="32">
        <f>'Auxiliary Energy Estimation'!$E$25-D896</f>
        <v>37.04</v>
      </c>
      <c r="G896" s="32">
        <f>'Auxiliary Energy Estimation'!$E$25-E896</f>
        <v>33.448</v>
      </c>
      <c r="H896" s="26">
        <f>IF(D896&lt;='Auxiliary Energy Estimation'!$E$25, 1, 0)</f>
        <v>1</v>
      </c>
      <c r="I896" s="26">
        <f>IF(E896&lt;='Auxiliary Energy Estimation'!$E$25, 1, 0)</f>
        <v>1</v>
      </c>
    </row>
    <row r="897" spans="2:9" ht="15" x14ac:dyDescent="0.3">
      <c r="B897" s="33">
        <v>892.5</v>
      </c>
      <c r="C897" s="34">
        <v>-7.8</v>
      </c>
      <c r="D897" s="32">
        <f t="shared" si="26"/>
        <v>17.96</v>
      </c>
      <c r="E897" s="37">
        <f t="shared" si="27"/>
        <v>21.552</v>
      </c>
      <c r="F897" s="32">
        <f>'Auxiliary Energy Estimation'!$E$25-D897</f>
        <v>37.04</v>
      </c>
      <c r="G897" s="32">
        <f>'Auxiliary Energy Estimation'!$E$25-E897</f>
        <v>33.448</v>
      </c>
      <c r="H897" s="26">
        <f>IF(D897&lt;='Auxiliary Energy Estimation'!$E$25, 1, 0)</f>
        <v>1</v>
      </c>
      <c r="I897" s="26">
        <f>IF(E897&lt;='Auxiliary Energy Estimation'!$E$25, 1, 0)</f>
        <v>1</v>
      </c>
    </row>
    <row r="898" spans="2:9" ht="15" x14ac:dyDescent="0.3">
      <c r="B898" s="33">
        <v>893.5</v>
      </c>
      <c r="C898" s="34">
        <v>-7.8</v>
      </c>
      <c r="D898" s="32">
        <f t="shared" si="26"/>
        <v>17.96</v>
      </c>
      <c r="E898" s="37">
        <f t="shared" si="27"/>
        <v>21.552</v>
      </c>
      <c r="F898" s="32">
        <f>'Auxiliary Energy Estimation'!$E$25-D898</f>
        <v>37.04</v>
      </c>
      <c r="G898" s="32">
        <f>'Auxiliary Energy Estimation'!$E$25-E898</f>
        <v>33.448</v>
      </c>
      <c r="H898" s="26">
        <f>IF(D898&lt;='Auxiliary Energy Estimation'!$E$25, 1, 0)</f>
        <v>1</v>
      </c>
      <c r="I898" s="26">
        <f>IF(E898&lt;='Auxiliary Energy Estimation'!$E$25, 1, 0)</f>
        <v>1</v>
      </c>
    </row>
    <row r="899" spans="2:9" ht="15" x14ac:dyDescent="0.3">
      <c r="B899" s="33">
        <v>894.5</v>
      </c>
      <c r="C899" s="34">
        <v>-7.2</v>
      </c>
      <c r="D899" s="32">
        <f t="shared" si="26"/>
        <v>19.04</v>
      </c>
      <c r="E899" s="37">
        <f t="shared" si="27"/>
        <v>22.847999999999999</v>
      </c>
      <c r="F899" s="32">
        <f>'Auxiliary Energy Estimation'!$E$25-D899</f>
        <v>35.96</v>
      </c>
      <c r="G899" s="32">
        <f>'Auxiliary Energy Estimation'!$E$25-E899</f>
        <v>32.152000000000001</v>
      </c>
      <c r="H899" s="26">
        <f>IF(D899&lt;='Auxiliary Energy Estimation'!$E$25, 1, 0)</f>
        <v>1</v>
      </c>
      <c r="I899" s="26">
        <f>IF(E899&lt;='Auxiliary Energy Estimation'!$E$25, 1, 0)</f>
        <v>1</v>
      </c>
    </row>
    <row r="900" spans="2:9" ht="15" x14ac:dyDescent="0.3">
      <c r="B900" s="33">
        <v>895.5</v>
      </c>
      <c r="C900" s="34">
        <v>-7.2</v>
      </c>
      <c r="D900" s="32">
        <f t="shared" si="26"/>
        <v>19.04</v>
      </c>
      <c r="E900" s="37">
        <f t="shared" si="27"/>
        <v>22.847999999999999</v>
      </c>
      <c r="F900" s="32">
        <f>'Auxiliary Energy Estimation'!$E$25-D900</f>
        <v>35.96</v>
      </c>
      <c r="G900" s="32">
        <f>'Auxiliary Energy Estimation'!$E$25-E900</f>
        <v>32.152000000000001</v>
      </c>
      <c r="H900" s="26">
        <f>IF(D900&lt;='Auxiliary Energy Estimation'!$E$25, 1, 0)</f>
        <v>1</v>
      </c>
      <c r="I900" s="26">
        <f>IF(E900&lt;='Auxiliary Energy Estimation'!$E$25, 1, 0)</f>
        <v>1</v>
      </c>
    </row>
    <row r="901" spans="2:9" ht="15" x14ac:dyDescent="0.3">
      <c r="B901" s="33">
        <v>896.5</v>
      </c>
      <c r="C901" s="34">
        <v>-7.2</v>
      </c>
      <c r="D901" s="32">
        <f t="shared" ref="D901:D964" si="28">CONVERT(C901,"C","F")</f>
        <v>19.04</v>
      </c>
      <c r="E901" s="37">
        <f t="shared" ref="E901:E964" si="29">D901*1.2</f>
        <v>22.847999999999999</v>
      </c>
      <c r="F901" s="32">
        <f>'Auxiliary Energy Estimation'!$E$25-D901</f>
        <v>35.96</v>
      </c>
      <c r="G901" s="32">
        <f>'Auxiliary Energy Estimation'!$E$25-E901</f>
        <v>32.152000000000001</v>
      </c>
      <c r="H901" s="26">
        <f>IF(D901&lt;='Auxiliary Energy Estimation'!$E$25, 1, 0)</f>
        <v>1</v>
      </c>
      <c r="I901" s="26">
        <f>IF(E901&lt;='Auxiliary Energy Estimation'!$E$25, 1, 0)</f>
        <v>1</v>
      </c>
    </row>
    <row r="902" spans="2:9" ht="15" x14ac:dyDescent="0.3">
      <c r="B902" s="33">
        <v>897.5</v>
      </c>
      <c r="C902" s="34">
        <v>-7.2</v>
      </c>
      <c r="D902" s="32">
        <f t="shared" si="28"/>
        <v>19.04</v>
      </c>
      <c r="E902" s="37">
        <f t="shared" si="29"/>
        <v>22.847999999999999</v>
      </c>
      <c r="F902" s="32">
        <f>'Auxiliary Energy Estimation'!$E$25-D902</f>
        <v>35.96</v>
      </c>
      <c r="G902" s="32">
        <f>'Auxiliary Energy Estimation'!$E$25-E902</f>
        <v>32.152000000000001</v>
      </c>
      <c r="H902" s="26">
        <f>IF(D902&lt;='Auxiliary Energy Estimation'!$E$25, 1, 0)</f>
        <v>1</v>
      </c>
      <c r="I902" s="26">
        <f>IF(E902&lt;='Auxiliary Energy Estimation'!$E$25, 1, 0)</f>
        <v>1</v>
      </c>
    </row>
    <row r="903" spans="2:9" ht="15" x14ac:dyDescent="0.3">
      <c r="B903" s="33">
        <v>898.5</v>
      </c>
      <c r="C903" s="34">
        <v>-6.7</v>
      </c>
      <c r="D903" s="32">
        <f t="shared" si="28"/>
        <v>19.939999999999998</v>
      </c>
      <c r="E903" s="37">
        <f t="shared" si="29"/>
        <v>23.927999999999997</v>
      </c>
      <c r="F903" s="32">
        <f>'Auxiliary Energy Estimation'!$E$25-D903</f>
        <v>35.06</v>
      </c>
      <c r="G903" s="32">
        <f>'Auxiliary Energy Estimation'!$E$25-E903</f>
        <v>31.072000000000003</v>
      </c>
      <c r="H903" s="26">
        <f>IF(D903&lt;='Auxiliary Energy Estimation'!$E$25, 1, 0)</f>
        <v>1</v>
      </c>
      <c r="I903" s="26">
        <f>IF(E903&lt;='Auxiliary Energy Estimation'!$E$25, 1, 0)</f>
        <v>1</v>
      </c>
    </row>
    <row r="904" spans="2:9" ht="15" x14ac:dyDescent="0.3">
      <c r="B904" s="33">
        <v>899.5</v>
      </c>
      <c r="C904" s="34">
        <v>-5.6</v>
      </c>
      <c r="D904" s="32">
        <f t="shared" si="28"/>
        <v>21.92</v>
      </c>
      <c r="E904" s="37">
        <f t="shared" si="29"/>
        <v>26.304000000000002</v>
      </c>
      <c r="F904" s="32">
        <f>'Auxiliary Energy Estimation'!$E$25-D904</f>
        <v>33.08</v>
      </c>
      <c r="G904" s="32">
        <f>'Auxiliary Energy Estimation'!$E$25-E904</f>
        <v>28.695999999999998</v>
      </c>
      <c r="H904" s="26">
        <f>IF(D904&lt;='Auxiliary Energy Estimation'!$E$25, 1, 0)</f>
        <v>1</v>
      </c>
      <c r="I904" s="26">
        <f>IF(E904&lt;='Auxiliary Energy Estimation'!$E$25, 1, 0)</f>
        <v>1</v>
      </c>
    </row>
    <row r="905" spans="2:9" ht="15" x14ac:dyDescent="0.3">
      <c r="B905" s="33">
        <v>900.5</v>
      </c>
      <c r="C905" s="34">
        <v>-4.4000000000000004</v>
      </c>
      <c r="D905" s="32">
        <f t="shared" si="28"/>
        <v>24.08</v>
      </c>
      <c r="E905" s="37">
        <f t="shared" si="29"/>
        <v>28.895999999999997</v>
      </c>
      <c r="F905" s="32">
        <f>'Auxiliary Energy Estimation'!$E$25-D905</f>
        <v>30.92</v>
      </c>
      <c r="G905" s="32">
        <f>'Auxiliary Energy Estimation'!$E$25-E905</f>
        <v>26.104000000000003</v>
      </c>
      <c r="H905" s="26">
        <f>IF(D905&lt;='Auxiliary Energy Estimation'!$E$25, 1, 0)</f>
        <v>1</v>
      </c>
      <c r="I905" s="26">
        <f>IF(E905&lt;='Auxiliary Energy Estimation'!$E$25, 1, 0)</f>
        <v>1</v>
      </c>
    </row>
    <row r="906" spans="2:9" ht="15" x14ac:dyDescent="0.3">
      <c r="B906" s="33">
        <v>901.5</v>
      </c>
      <c r="C906" s="34">
        <v>-3.9</v>
      </c>
      <c r="D906" s="32">
        <f t="shared" si="28"/>
        <v>24.98</v>
      </c>
      <c r="E906" s="37">
        <f t="shared" si="29"/>
        <v>29.975999999999999</v>
      </c>
      <c r="F906" s="32">
        <f>'Auxiliary Energy Estimation'!$E$25-D906</f>
        <v>30.02</v>
      </c>
      <c r="G906" s="32">
        <f>'Auxiliary Energy Estimation'!$E$25-E906</f>
        <v>25.024000000000001</v>
      </c>
      <c r="H906" s="26">
        <f>IF(D906&lt;='Auxiliary Energy Estimation'!$E$25, 1, 0)</f>
        <v>1</v>
      </c>
      <c r="I906" s="26">
        <f>IF(E906&lt;='Auxiliary Energy Estimation'!$E$25, 1, 0)</f>
        <v>1</v>
      </c>
    </row>
    <row r="907" spans="2:9" ht="15" x14ac:dyDescent="0.3">
      <c r="B907" s="33">
        <v>902.5</v>
      </c>
      <c r="C907" s="34">
        <v>-2.8</v>
      </c>
      <c r="D907" s="32">
        <f t="shared" si="28"/>
        <v>26.96</v>
      </c>
      <c r="E907" s="37">
        <f t="shared" si="29"/>
        <v>32.351999999999997</v>
      </c>
      <c r="F907" s="32">
        <f>'Auxiliary Energy Estimation'!$E$25-D907</f>
        <v>28.04</v>
      </c>
      <c r="G907" s="32">
        <f>'Auxiliary Energy Estimation'!$E$25-E907</f>
        <v>22.648000000000003</v>
      </c>
      <c r="H907" s="26">
        <f>IF(D907&lt;='Auxiliary Energy Estimation'!$E$25, 1, 0)</f>
        <v>1</v>
      </c>
      <c r="I907" s="26">
        <f>IF(E907&lt;='Auxiliary Energy Estimation'!$E$25, 1, 0)</f>
        <v>1</v>
      </c>
    </row>
    <row r="908" spans="2:9" ht="15" x14ac:dyDescent="0.3">
      <c r="B908" s="33">
        <v>903.5</v>
      </c>
      <c r="C908" s="34">
        <v>-2.8</v>
      </c>
      <c r="D908" s="32">
        <f t="shared" si="28"/>
        <v>26.96</v>
      </c>
      <c r="E908" s="37">
        <f t="shared" si="29"/>
        <v>32.351999999999997</v>
      </c>
      <c r="F908" s="32">
        <f>'Auxiliary Energy Estimation'!$E$25-D908</f>
        <v>28.04</v>
      </c>
      <c r="G908" s="32">
        <f>'Auxiliary Energy Estimation'!$E$25-E908</f>
        <v>22.648000000000003</v>
      </c>
      <c r="H908" s="26">
        <f>IF(D908&lt;='Auxiliary Energy Estimation'!$E$25, 1, 0)</f>
        <v>1</v>
      </c>
      <c r="I908" s="26">
        <f>IF(E908&lt;='Auxiliary Energy Estimation'!$E$25, 1, 0)</f>
        <v>1</v>
      </c>
    </row>
    <row r="909" spans="2:9" ht="15" x14ac:dyDescent="0.3">
      <c r="B909" s="33">
        <v>904.5</v>
      </c>
      <c r="C909" s="34">
        <v>-2.8</v>
      </c>
      <c r="D909" s="32">
        <f t="shared" si="28"/>
        <v>26.96</v>
      </c>
      <c r="E909" s="37">
        <f t="shared" si="29"/>
        <v>32.351999999999997</v>
      </c>
      <c r="F909" s="32">
        <f>'Auxiliary Energy Estimation'!$E$25-D909</f>
        <v>28.04</v>
      </c>
      <c r="G909" s="32">
        <f>'Auxiliary Energy Estimation'!$E$25-E909</f>
        <v>22.648000000000003</v>
      </c>
      <c r="H909" s="26">
        <f>IF(D909&lt;='Auxiliary Energy Estimation'!$E$25, 1, 0)</f>
        <v>1</v>
      </c>
      <c r="I909" s="26">
        <f>IF(E909&lt;='Auxiliary Energy Estimation'!$E$25, 1, 0)</f>
        <v>1</v>
      </c>
    </row>
    <row r="910" spans="2:9" ht="15" x14ac:dyDescent="0.3">
      <c r="B910" s="33">
        <v>905.5</v>
      </c>
      <c r="C910" s="34">
        <v>-3.3</v>
      </c>
      <c r="D910" s="32">
        <f t="shared" si="28"/>
        <v>26.060000000000002</v>
      </c>
      <c r="E910" s="37">
        <f t="shared" si="29"/>
        <v>31.272000000000002</v>
      </c>
      <c r="F910" s="32">
        <f>'Auxiliary Energy Estimation'!$E$25-D910</f>
        <v>28.939999999999998</v>
      </c>
      <c r="G910" s="32">
        <f>'Auxiliary Energy Estimation'!$E$25-E910</f>
        <v>23.727999999999998</v>
      </c>
      <c r="H910" s="26">
        <f>IF(D910&lt;='Auxiliary Energy Estimation'!$E$25, 1, 0)</f>
        <v>1</v>
      </c>
      <c r="I910" s="26">
        <f>IF(E910&lt;='Auxiliary Energy Estimation'!$E$25, 1, 0)</f>
        <v>1</v>
      </c>
    </row>
    <row r="911" spans="2:9" ht="15" x14ac:dyDescent="0.3">
      <c r="B911" s="33">
        <v>906.5</v>
      </c>
      <c r="C911" s="34">
        <v>-3.9</v>
      </c>
      <c r="D911" s="32">
        <f t="shared" si="28"/>
        <v>24.98</v>
      </c>
      <c r="E911" s="37">
        <f t="shared" si="29"/>
        <v>29.975999999999999</v>
      </c>
      <c r="F911" s="32">
        <f>'Auxiliary Energy Estimation'!$E$25-D911</f>
        <v>30.02</v>
      </c>
      <c r="G911" s="32">
        <f>'Auxiliary Energy Estimation'!$E$25-E911</f>
        <v>25.024000000000001</v>
      </c>
      <c r="H911" s="26">
        <f>IF(D911&lt;='Auxiliary Energy Estimation'!$E$25, 1, 0)</f>
        <v>1</v>
      </c>
      <c r="I911" s="26">
        <f>IF(E911&lt;='Auxiliary Energy Estimation'!$E$25, 1, 0)</f>
        <v>1</v>
      </c>
    </row>
    <row r="912" spans="2:9" ht="15" x14ac:dyDescent="0.3">
      <c r="B912" s="33">
        <v>907.5</v>
      </c>
      <c r="C912" s="34">
        <v>-4.4000000000000004</v>
      </c>
      <c r="D912" s="32">
        <f t="shared" si="28"/>
        <v>24.08</v>
      </c>
      <c r="E912" s="37">
        <f t="shared" si="29"/>
        <v>28.895999999999997</v>
      </c>
      <c r="F912" s="32">
        <f>'Auxiliary Energy Estimation'!$E$25-D912</f>
        <v>30.92</v>
      </c>
      <c r="G912" s="32">
        <f>'Auxiliary Energy Estimation'!$E$25-E912</f>
        <v>26.104000000000003</v>
      </c>
      <c r="H912" s="26">
        <f>IF(D912&lt;='Auxiliary Energy Estimation'!$E$25, 1, 0)</f>
        <v>1</v>
      </c>
      <c r="I912" s="26">
        <f>IF(E912&lt;='Auxiliary Energy Estimation'!$E$25, 1, 0)</f>
        <v>1</v>
      </c>
    </row>
    <row r="913" spans="2:9" ht="15" x14ac:dyDescent="0.3">
      <c r="B913" s="33">
        <v>908.5</v>
      </c>
      <c r="C913" s="34">
        <v>-5.6</v>
      </c>
      <c r="D913" s="32">
        <f t="shared" si="28"/>
        <v>21.92</v>
      </c>
      <c r="E913" s="37">
        <f t="shared" si="29"/>
        <v>26.304000000000002</v>
      </c>
      <c r="F913" s="32">
        <f>'Auxiliary Energy Estimation'!$E$25-D913</f>
        <v>33.08</v>
      </c>
      <c r="G913" s="32">
        <f>'Auxiliary Energy Estimation'!$E$25-E913</f>
        <v>28.695999999999998</v>
      </c>
      <c r="H913" s="26">
        <f>IF(D913&lt;='Auxiliary Energy Estimation'!$E$25, 1, 0)</f>
        <v>1</v>
      </c>
      <c r="I913" s="26">
        <f>IF(E913&lt;='Auxiliary Energy Estimation'!$E$25, 1, 0)</f>
        <v>1</v>
      </c>
    </row>
    <row r="914" spans="2:9" ht="15" x14ac:dyDescent="0.3">
      <c r="B914" s="33">
        <v>909.5</v>
      </c>
      <c r="C914" s="34">
        <v>-6.1</v>
      </c>
      <c r="D914" s="32">
        <f t="shared" si="28"/>
        <v>21.02</v>
      </c>
      <c r="E914" s="37">
        <f t="shared" si="29"/>
        <v>25.224</v>
      </c>
      <c r="F914" s="32">
        <f>'Auxiliary Energy Estimation'!$E$25-D914</f>
        <v>33.980000000000004</v>
      </c>
      <c r="G914" s="32">
        <f>'Auxiliary Energy Estimation'!$E$25-E914</f>
        <v>29.776</v>
      </c>
      <c r="H914" s="26">
        <f>IF(D914&lt;='Auxiliary Energy Estimation'!$E$25, 1, 0)</f>
        <v>1</v>
      </c>
      <c r="I914" s="26">
        <f>IF(E914&lt;='Auxiliary Energy Estimation'!$E$25, 1, 0)</f>
        <v>1</v>
      </c>
    </row>
    <row r="915" spans="2:9" ht="15" x14ac:dyDescent="0.3">
      <c r="B915" s="33">
        <v>910.5</v>
      </c>
      <c r="C915" s="34">
        <v>-6.7</v>
      </c>
      <c r="D915" s="32">
        <f t="shared" si="28"/>
        <v>19.939999999999998</v>
      </c>
      <c r="E915" s="37">
        <f t="shared" si="29"/>
        <v>23.927999999999997</v>
      </c>
      <c r="F915" s="32">
        <f>'Auxiliary Energy Estimation'!$E$25-D915</f>
        <v>35.06</v>
      </c>
      <c r="G915" s="32">
        <f>'Auxiliary Energy Estimation'!$E$25-E915</f>
        <v>31.072000000000003</v>
      </c>
      <c r="H915" s="26">
        <f>IF(D915&lt;='Auxiliary Energy Estimation'!$E$25, 1, 0)</f>
        <v>1</v>
      </c>
      <c r="I915" s="26">
        <f>IF(E915&lt;='Auxiliary Energy Estimation'!$E$25, 1, 0)</f>
        <v>1</v>
      </c>
    </row>
    <row r="916" spans="2:9" ht="15" x14ac:dyDescent="0.3">
      <c r="B916" s="33">
        <v>911.5</v>
      </c>
      <c r="C916" s="34">
        <v>-7.2</v>
      </c>
      <c r="D916" s="32">
        <f t="shared" si="28"/>
        <v>19.04</v>
      </c>
      <c r="E916" s="37">
        <f t="shared" si="29"/>
        <v>22.847999999999999</v>
      </c>
      <c r="F916" s="32">
        <f>'Auxiliary Energy Estimation'!$E$25-D916</f>
        <v>35.96</v>
      </c>
      <c r="G916" s="32">
        <f>'Auxiliary Energy Estimation'!$E$25-E916</f>
        <v>32.152000000000001</v>
      </c>
      <c r="H916" s="26">
        <f>IF(D916&lt;='Auxiliary Energy Estimation'!$E$25, 1, 0)</f>
        <v>1</v>
      </c>
      <c r="I916" s="26">
        <f>IF(E916&lt;='Auxiliary Energy Estimation'!$E$25, 1, 0)</f>
        <v>1</v>
      </c>
    </row>
    <row r="917" spans="2:9" ht="15" x14ac:dyDescent="0.3">
      <c r="B917" s="33">
        <v>912.5</v>
      </c>
      <c r="C917" s="34">
        <v>-7.2</v>
      </c>
      <c r="D917" s="32">
        <f t="shared" si="28"/>
        <v>19.04</v>
      </c>
      <c r="E917" s="37">
        <f t="shared" si="29"/>
        <v>22.847999999999999</v>
      </c>
      <c r="F917" s="32">
        <f>'Auxiliary Energy Estimation'!$E$25-D917</f>
        <v>35.96</v>
      </c>
      <c r="G917" s="32">
        <f>'Auxiliary Energy Estimation'!$E$25-E917</f>
        <v>32.152000000000001</v>
      </c>
      <c r="H917" s="26">
        <f>IF(D917&lt;='Auxiliary Energy Estimation'!$E$25, 1, 0)</f>
        <v>1</v>
      </c>
      <c r="I917" s="26">
        <f>IF(E917&lt;='Auxiliary Energy Estimation'!$E$25, 1, 0)</f>
        <v>1</v>
      </c>
    </row>
    <row r="918" spans="2:9" ht="15" x14ac:dyDescent="0.3">
      <c r="B918" s="33">
        <v>913.5</v>
      </c>
      <c r="C918" s="34">
        <v>-7.8</v>
      </c>
      <c r="D918" s="32">
        <f t="shared" si="28"/>
        <v>17.96</v>
      </c>
      <c r="E918" s="37">
        <f t="shared" si="29"/>
        <v>21.552</v>
      </c>
      <c r="F918" s="32">
        <f>'Auxiliary Energy Estimation'!$E$25-D918</f>
        <v>37.04</v>
      </c>
      <c r="G918" s="32">
        <f>'Auxiliary Energy Estimation'!$E$25-E918</f>
        <v>33.448</v>
      </c>
      <c r="H918" s="26">
        <f>IF(D918&lt;='Auxiliary Energy Estimation'!$E$25, 1, 0)</f>
        <v>1</v>
      </c>
      <c r="I918" s="26">
        <f>IF(E918&lt;='Auxiliary Energy Estimation'!$E$25, 1, 0)</f>
        <v>1</v>
      </c>
    </row>
    <row r="919" spans="2:9" ht="15" x14ac:dyDescent="0.3">
      <c r="B919" s="33">
        <v>914.5</v>
      </c>
      <c r="C919" s="34">
        <v>-7.8</v>
      </c>
      <c r="D919" s="32">
        <f t="shared" si="28"/>
        <v>17.96</v>
      </c>
      <c r="E919" s="37">
        <f t="shared" si="29"/>
        <v>21.552</v>
      </c>
      <c r="F919" s="32">
        <f>'Auxiliary Energy Estimation'!$E$25-D919</f>
        <v>37.04</v>
      </c>
      <c r="G919" s="32">
        <f>'Auxiliary Energy Estimation'!$E$25-E919</f>
        <v>33.448</v>
      </c>
      <c r="H919" s="26">
        <f>IF(D919&lt;='Auxiliary Energy Estimation'!$E$25, 1, 0)</f>
        <v>1</v>
      </c>
      <c r="I919" s="26">
        <f>IF(E919&lt;='Auxiliary Energy Estimation'!$E$25, 1, 0)</f>
        <v>1</v>
      </c>
    </row>
    <row r="920" spans="2:9" ht="15" x14ac:dyDescent="0.3">
      <c r="B920" s="33">
        <v>915.5</v>
      </c>
      <c r="C920" s="34">
        <v>-7.2</v>
      </c>
      <c r="D920" s="32">
        <f t="shared" si="28"/>
        <v>19.04</v>
      </c>
      <c r="E920" s="37">
        <f t="shared" si="29"/>
        <v>22.847999999999999</v>
      </c>
      <c r="F920" s="32">
        <f>'Auxiliary Energy Estimation'!$E$25-D920</f>
        <v>35.96</v>
      </c>
      <c r="G920" s="32">
        <f>'Auxiliary Energy Estimation'!$E$25-E920</f>
        <v>32.152000000000001</v>
      </c>
      <c r="H920" s="26">
        <f>IF(D920&lt;='Auxiliary Energy Estimation'!$E$25, 1, 0)</f>
        <v>1</v>
      </c>
      <c r="I920" s="26">
        <f>IF(E920&lt;='Auxiliary Energy Estimation'!$E$25, 1, 0)</f>
        <v>1</v>
      </c>
    </row>
    <row r="921" spans="2:9" ht="15" x14ac:dyDescent="0.3">
      <c r="B921" s="33">
        <v>916.5</v>
      </c>
      <c r="C921" s="34">
        <v>-7.8</v>
      </c>
      <c r="D921" s="32">
        <f t="shared" si="28"/>
        <v>17.96</v>
      </c>
      <c r="E921" s="37">
        <f t="shared" si="29"/>
        <v>21.552</v>
      </c>
      <c r="F921" s="32">
        <f>'Auxiliary Energy Estimation'!$E$25-D921</f>
        <v>37.04</v>
      </c>
      <c r="G921" s="32">
        <f>'Auxiliary Energy Estimation'!$E$25-E921</f>
        <v>33.448</v>
      </c>
      <c r="H921" s="26">
        <f>IF(D921&lt;='Auxiliary Energy Estimation'!$E$25, 1, 0)</f>
        <v>1</v>
      </c>
      <c r="I921" s="26">
        <f>IF(E921&lt;='Auxiliary Energy Estimation'!$E$25, 1, 0)</f>
        <v>1</v>
      </c>
    </row>
    <row r="922" spans="2:9" ht="15" x14ac:dyDescent="0.3">
      <c r="B922" s="33">
        <v>917.5</v>
      </c>
      <c r="C922" s="34">
        <v>-7.8</v>
      </c>
      <c r="D922" s="32">
        <f t="shared" si="28"/>
        <v>17.96</v>
      </c>
      <c r="E922" s="37">
        <f t="shared" si="29"/>
        <v>21.552</v>
      </c>
      <c r="F922" s="32">
        <f>'Auxiliary Energy Estimation'!$E$25-D922</f>
        <v>37.04</v>
      </c>
      <c r="G922" s="32">
        <f>'Auxiliary Energy Estimation'!$E$25-E922</f>
        <v>33.448</v>
      </c>
      <c r="H922" s="26">
        <f>IF(D922&lt;='Auxiliary Energy Estimation'!$E$25, 1, 0)</f>
        <v>1</v>
      </c>
      <c r="I922" s="26">
        <f>IF(E922&lt;='Auxiliary Energy Estimation'!$E$25, 1, 0)</f>
        <v>1</v>
      </c>
    </row>
    <row r="923" spans="2:9" ht="15" x14ac:dyDescent="0.3">
      <c r="B923" s="33">
        <v>918.5</v>
      </c>
      <c r="C923" s="34">
        <v>-7.8</v>
      </c>
      <c r="D923" s="32">
        <f t="shared" si="28"/>
        <v>17.96</v>
      </c>
      <c r="E923" s="37">
        <f t="shared" si="29"/>
        <v>21.552</v>
      </c>
      <c r="F923" s="32">
        <f>'Auxiliary Energy Estimation'!$E$25-D923</f>
        <v>37.04</v>
      </c>
      <c r="G923" s="32">
        <f>'Auxiliary Energy Estimation'!$E$25-E923</f>
        <v>33.448</v>
      </c>
      <c r="H923" s="26">
        <f>IF(D923&lt;='Auxiliary Energy Estimation'!$E$25, 1, 0)</f>
        <v>1</v>
      </c>
      <c r="I923" s="26">
        <f>IF(E923&lt;='Auxiliary Energy Estimation'!$E$25, 1, 0)</f>
        <v>1</v>
      </c>
    </row>
    <row r="924" spans="2:9" ht="15" x14ac:dyDescent="0.3">
      <c r="B924" s="33">
        <v>919.5</v>
      </c>
      <c r="C924" s="34">
        <v>-7.2</v>
      </c>
      <c r="D924" s="32">
        <f t="shared" si="28"/>
        <v>19.04</v>
      </c>
      <c r="E924" s="37">
        <f t="shared" si="29"/>
        <v>22.847999999999999</v>
      </c>
      <c r="F924" s="32">
        <f>'Auxiliary Energy Estimation'!$E$25-D924</f>
        <v>35.96</v>
      </c>
      <c r="G924" s="32">
        <f>'Auxiliary Energy Estimation'!$E$25-E924</f>
        <v>32.152000000000001</v>
      </c>
      <c r="H924" s="26">
        <f>IF(D924&lt;='Auxiliary Energy Estimation'!$E$25, 1, 0)</f>
        <v>1</v>
      </c>
      <c r="I924" s="26">
        <f>IF(E924&lt;='Auxiliary Energy Estimation'!$E$25, 1, 0)</f>
        <v>1</v>
      </c>
    </row>
    <row r="925" spans="2:9" ht="15" x14ac:dyDescent="0.3">
      <c r="B925" s="33">
        <v>920.5</v>
      </c>
      <c r="C925" s="34">
        <v>-6.7</v>
      </c>
      <c r="D925" s="32">
        <f t="shared" si="28"/>
        <v>19.939999999999998</v>
      </c>
      <c r="E925" s="37">
        <f t="shared" si="29"/>
        <v>23.927999999999997</v>
      </c>
      <c r="F925" s="32">
        <f>'Auxiliary Energy Estimation'!$E$25-D925</f>
        <v>35.06</v>
      </c>
      <c r="G925" s="32">
        <f>'Auxiliary Energy Estimation'!$E$25-E925</f>
        <v>31.072000000000003</v>
      </c>
      <c r="H925" s="26">
        <f>IF(D925&lt;='Auxiliary Energy Estimation'!$E$25, 1, 0)</f>
        <v>1</v>
      </c>
      <c r="I925" s="26">
        <f>IF(E925&lt;='Auxiliary Energy Estimation'!$E$25, 1, 0)</f>
        <v>1</v>
      </c>
    </row>
    <row r="926" spans="2:9" ht="15" x14ac:dyDescent="0.3">
      <c r="B926" s="33">
        <v>921.5</v>
      </c>
      <c r="C926" s="34">
        <v>-5.6</v>
      </c>
      <c r="D926" s="32">
        <f t="shared" si="28"/>
        <v>21.92</v>
      </c>
      <c r="E926" s="37">
        <f t="shared" si="29"/>
        <v>26.304000000000002</v>
      </c>
      <c r="F926" s="32">
        <f>'Auxiliary Energy Estimation'!$E$25-D926</f>
        <v>33.08</v>
      </c>
      <c r="G926" s="32">
        <f>'Auxiliary Energy Estimation'!$E$25-E926</f>
        <v>28.695999999999998</v>
      </c>
      <c r="H926" s="26">
        <f>IF(D926&lt;='Auxiliary Energy Estimation'!$E$25, 1, 0)</f>
        <v>1</v>
      </c>
      <c r="I926" s="26">
        <f>IF(E926&lt;='Auxiliary Energy Estimation'!$E$25, 1, 0)</f>
        <v>1</v>
      </c>
    </row>
    <row r="927" spans="2:9" ht="15" x14ac:dyDescent="0.3">
      <c r="B927" s="33">
        <v>922.5</v>
      </c>
      <c r="C927" s="34">
        <v>-3.9</v>
      </c>
      <c r="D927" s="32">
        <f t="shared" si="28"/>
        <v>24.98</v>
      </c>
      <c r="E927" s="37">
        <f t="shared" si="29"/>
        <v>29.975999999999999</v>
      </c>
      <c r="F927" s="32">
        <f>'Auxiliary Energy Estimation'!$E$25-D927</f>
        <v>30.02</v>
      </c>
      <c r="G927" s="32">
        <f>'Auxiliary Energy Estimation'!$E$25-E927</f>
        <v>25.024000000000001</v>
      </c>
      <c r="H927" s="26">
        <f>IF(D927&lt;='Auxiliary Energy Estimation'!$E$25, 1, 0)</f>
        <v>1</v>
      </c>
      <c r="I927" s="26">
        <f>IF(E927&lt;='Auxiliary Energy Estimation'!$E$25, 1, 0)</f>
        <v>1</v>
      </c>
    </row>
    <row r="928" spans="2:9" ht="15" x14ac:dyDescent="0.3">
      <c r="B928" s="33">
        <v>923.5</v>
      </c>
      <c r="C928" s="34">
        <v>-2.2000000000000002</v>
      </c>
      <c r="D928" s="32">
        <f t="shared" si="28"/>
        <v>28.04</v>
      </c>
      <c r="E928" s="37">
        <f t="shared" si="29"/>
        <v>33.647999999999996</v>
      </c>
      <c r="F928" s="32">
        <f>'Auxiliary Energy Estimation'!$E$25-D928</f>
        <v>26.96</v>
      </c>
      <c r="G928" s="32">
        <f>'Auxiliary Energy Estimation'!$E$25-E928</f>
        <v>21.352000000000004</v>
      </c>
      <c r="H928" s="26">
        <f>IF(D928&lt;='Auxiliary Energy Estimation'!$E$25, 1, 0)</f>
        <v>1</v>
      </c>
      <c r="I928" s="26">
        <f>IF(E928&lt;='Auxiliary Energy Estimation'!$E$25, 1, 0)</f>
        <v>1</v>
      </c>
    </row>
    <row r="929" spans="2:9" ht="15" x14ac:dyDescent="0.3">
      <c r="B929" s="33">
        <v>924.5</v>
      </c>
      <c r="C929" s="34">
        <v>-1.1000000000000001</v>
      </c>
      <c r="D929" s="32">
        <f t="shared" si="28"/>
        <v>30.02</v>
      </c>
      <c r="E929" s="37">
        <f t="shared" si="29"/>
        <v>36.024000000000001</v>
      </c>
      <c r="F929" s="32">
        <f>'Auxiliary Energy Estimation'!$E$25-D929</f>
        <v>24.98</v>
      </c>
      <c r="G929" s="32">
        <f>'Auxiliary Energy Estimation'!$E$25-E929</f>
        <v>18.975999999999999</v>
      </c>
      <c r="H929" s="26">
        <f>IF(D929&lt;='Auxiliary Energy Estimation'!$E$25, 1, 0)</f>
        <v>1</v>
      </c>
      <c r="I929" s="26">
        <f>IF(E929&lt;='Auxiliary Energy Estimation'!$E$25, 1, 0)</f>
        <v>1</v>
      </c>
    </row>
    <row r="930" spans="2:9" ht="15" x14ac:dyDescent="0.3">
      <c r="B930" s="33">
        <v>925.5</v>
      </c>
      <c r="C930" s="34">
        <v>0.6</v>
      </c>
      <c r="D930" s="32">
        <f t="shared" si="28"/>
        <v>33.08</v>
      </c>
      <c r="E930" s="37">
        <f t="shared" si="29"/>
        <v>39.695999999999998</v>
      </c>
      <c r="F930" s="32">
        <f>'Auxiliary Energy Estimation'!$E$25-D930</f>
        <v>21.92</v>
      </c>
      <c r="G930" s="32">
        <f>'Auxiliary Energy Estimation'!$E$25-E930</f>
        <v>15.304000000000002</v>
      </c>
      <c r="H930" s="26">
        <f>IF(D930&lt;='Auxiliary Energy Estimation'!$E$25, 1, 0)</f>
        <v>1</v>
      </c>
      <c r="I930" s="26">
        <f>IF(E930&lt;='Auxiliary Energy Estimation'!$E$25, 1, 0)</f>
        <v>1</v>
      </c>
    </row>
    <row r="931" spans="2:9" ht="15" x14ac:dyDescent="0.3">
      <c r="B931" s="33">
        <v>926.5</v>
      </c>
      <c r="C931" s="34">
        <v>0.6</v>
      </c>
      <c r="D931" s="32">
        <f t="shared" si="28"/>
        <v>33.08</v>
      </c>
      <c r="E931" s="37">
        <f t="shared" si="29"/>
        <v>39.695999999999998</v>
      </c>
      <c r="F931" s="32">
        <f>'Auxiliary Energy Estimation'!$E$25-D931</f>
        <v>21.92</v>
      </c>
      <c r="G931" s="32">
        <f>'Auxiliary Energy Estimation'!$E$25-E931</f>
        <v>15.304000000000002</v>
      </c>
      <c r="H931" s="26">
        <f>IF(D931&lt;='Auxiliary Energy Estimation'!$E$25, 1, 0)</f>
        <v>1</v>
      </c>
      <c r="I931" s="26">
        <f>IF(E931&lt;='Auxiliary Energy Estimation'!$E$25, 1, 0)</f>
        <v>1</v>
      </c>
    </row>
    <row r="932" spans="2:9" ht="15" x14ac:dyDescent="0.3">
      <c r="B932" s="33">
        <v>927.5</v>
      </c>
      <c r="C932" s="34">
        <v>0.6</v>
      </c>
      <c r="D932" s="32">
        <f t="shared" si="28"/>
        <v>33.08</v>
      </c>
      <c r="E932" s="37">
        <f t="shared" si="29"/>
        <v>39.695999999999998</v>
      </c>
      <c r="F932" s="32">
        <f>'Auxiliary Energy Estimation'!$E$25-D932</f>
        <v>21.92</v>
      </c>
      <c r="G932" s="32">
        <f>'Auxiliary Energy Estimation'!$E$25-E932</f>
        <v>15.304000000000002</v>
      </c>
      <c r="H932" s="26">
        <f>IF(D932&lt;='Auxiliary Energy Estimation'!$E$25, 1, 0)</f>
        <v>1</v>
      </c>
      <c r="I932" s="26">
        <f>IF(E932&lt;='Auxiliary Energy Estimation'!$E$25, 1, 0)</f>
        <v>1</v>
      </c>
    </row>
    <row r="933" spans="2:9" ht="15" x14ac:dyDescent="0.3">
      <c r="B933" s="33">
        <v>928.5</v>
      </c>
      <c r="C933" s="34">
        <v>0</v>
      </c>
      <c r="D933" s="32">
        <f t="shared" si="28"/>
        <v>32</v>
      </c>
      <c r="E933" s="37">
        <f t="shared" si="29"/>
        <v>38.4</v>
      </c>
      <c r="F933" s="32">
        <f>'Auxiliary Energy Estimation'!$E$25-D933</f>
        <v>23</v>
      </c>
      <c r="G933" s="32">
        <f>'Auxiliary Energy Estimation'!$E$25-E933</f>
        <v>16.600000000000001</v>
      </c>
      <c r="H933" s="26">
        <f>IF(D933&lt;='Auxiliary Energy Estimation'!$E$25, 1, 0)</f>
        <v>1</v>
      </c>
      <c r="I933" s="26">
        <f>IF(E933&lt;='Auxiliary Energy Estimation'!$E$25, 1, 0)</f>
        <v>1</v>
      </c>
    </row>
    <row r="934" spans="2:9" ht="15" x14ac:dyDescent="0.3">
      <c r="B934" s="33">
        <v>929.5</v>
      </c>
      <c r="C934" s="34">
        <v>-0.6</v>
      </c>
      <c r="D934" s="32">
        <f t="shared" si="28"/>
        <v>30.92</v>
      </c>
      <c r="E934" s="37">
        <f t="shared" si="29"/>
        <v>37.103999999999999</v>
      </c>
      <c r="F934" s="32">
        <f>'Auxiliary Energy Estimation'!$E$25-D934</f>
        <v>24.08</v>
      </c>
      <c r="G934" s="32">
        <f>'Auxiliary Energy Estimation'!$E$25-E934</f>
        <v>17.896000000000001</v>
      </c>
      <c r="H934" s="26">
        <f>IF(D934&lt;='Auxiliary Energy Estimation'!$E$25, 1, 0)</f>
        <v>1</v>
      </c>
      <c r="I934" s="26">
        <f>IF(E934&lt;='Auxiliary Energy Estimation'!$E$25, 1, 0)</f>
        <v>1</v>
      </c>
    </row>
    <row r="935" spans="2:9" ht="15" x14ac:dyDescent="0.3">
      <c r="B935" s="33">
        <v>930.5</v>
      </c>
      <c r="C935" s="34">
        <v>-1.1000000000000001</v>
      </c>
      <c r="D935" s="32">
        <f t="shared" si="28"/>
        <v>30.02</v>
      </c>
      <c r="E935" s="37">
        <f t="shared" si="29"/>
        <v>36.024000000000001</v>
      </c>
      <c r="F935" s="32">
        <f>'Auxiliary Energy Estimation'!$E$25-D935</f>
        <v>24.98</v>
      </c>
      <c r="G935" s="32">
        <f>'Auxiliary Energy Estimation'!$E$25-E935</f>
        <v>18.975999999999999</v>
      </c>
      <c r="H935" s="26">
        <f>IF(D935&lt;='Auxiliary Energy Estimation'!$E$25, 1, 0)</f>
        <v>1</v>
      </c>
      <c r="I935" s="26">
        <f>IF(E935&lt;='Auxiliary Energy Estimation'!$E$25, 1, 0)</f>
        <v>1</v>
      </c>
    </row>
    <row r="936" spans="2:9" ht="15" x14ac:dyDescent="0.3">
      <c r="B936" s="33">
        <v>931.5</v>
      </c>
      <c r="C936" s="34">
        <v>-1.7</v>
      </c>
      <c r="D936" s="32">
        <f t="shared" si="28"/>
        <v>28.94</v>
      </c>
      <c r="E936" s="37">
        <f t="shared" si="29"/>
        <v>34.728000000000002</v>
      </c>
      <c r="F936" s="32">
        <f>'Auxiliary Energy Estimation'!$E$25-D936</f>
        <v>26.06</v>
      </c>
      <c r="G936" s="32">
        <f>'Auxiliary Energy Estimation'!$E$25-E936</f>
        <v>20.271999999999998</v>
      </c>
      <c r="H936" s="26">
        <f>IF(D936&lt;='Auxiliary Energy Estimation'!$E$25, 1, 0)</f>
        <v>1</v>
      </c>
      <c r="I936" s="26">
        <f>IF(E936&lt;='Auxiliary Energy Estimation'!$E$25, 1, 0)</f>
        <v>1</v>
      </c>
    </row>
    <row r="937" spans="2:9" ht="15" x14ac:dyDescent="0.3">
      <c r="B937" s="33">
        <v>932.5</v>
      </c>
      <c r="C937" s="34">
        <v>-2.2000000000000002</v>
      </c>
      <c r="D937" s="32">
        <f t="shared" si="28"/>
        <v>28.04</v>
      </c>
      <c r="E937" s="37">
        <f t="shared" si="29"/>
        <v>33.647999999999996</v>
      </c>
      <c r="F937" s="32">
        <f>'Auxiliary Energy Estimation'!$E$25-D937</f>
        <v>26.96</v>
      </c>
      <c r="G937" s="32">
        <f>'Auxiliary Energy Estimation'!$E$25-E937</f>
        <v>21.352000000000004</v>
      </c>
      <c r="H937" s="26">
        <f>IF(D937&lt;='Auxiliary Energy Estimation'!$E$25, 1, 0)</f>
        <v>1</v>
      </c>
      <c r="I937" s="26">
        <f>IF(E937&lt;='Auxiliary Energy Estimation'!$E$25, 1, 0)</f>
        <v>1</v>
      </c>
    </row>
    <row r="938" spans="2:9" ht="15" x14ac:dyDescent="0.3">
      <c r="B938" s="33">
        <v>933.5</v>
      </c>
      <c r="C938" s="34">
        <v>-2.8</v>
      </c>
      <c r="D938" s="32">
        <f t="shared" si="28"/>
        <v>26.96</v>
      </c>
      <c r="E938" s="37">
        <f t="shared" si="29"/>
        <v>32.351999999999997</v>
      </c>
      <c r="F938" s="32">
        <f>'Auxiliary Energy Estimation'!$E$25-D938</f>
        <v>28.04</v>
      </c>
      <c r="G938" s="32">
        <f>'Auxiliary Energy Estimation'!$E$25-E938</f>
        <v>22.648000000000003</v>
      </c>
      <c r="H938" s="26">
        <f>IF(D938&lt;='Auxiliary Energy Estimation'!$E$25, 1, 0)</f>
        <v>1</v>
      </c>
      <c r="I938" s="26">
        <f>IF(E938&lt;='Auxiliary Energy Estimation'!$E$25, 1, 0)</f>
        <v>1</v>
      </c>
    </row>
    <row r="939" spans="2:9" ht="15" x14ac:dyDescent="0.3">
      <c r="B939" s="33">
        <v>934.5</v>
      </c>
      <c r="C939" s="34">
        <v>-2.8</v>
      </c>
      <c r="D939" s="32">
        <f t="shared" si="28"/>
        <v>26.96</v>
      </c>
      <c r="E939" s="37">
        <f t="shared" si="29"/>
        <v>32.351999999999997</v>
      </c>
      <c r="F939" s="32">
        <f>'Auxiliary Energy Estimation'!$E$25-D939</f>
        <v>28.04</v>
      </c>
      <c r="G939" s="32">
        <f>'Auxiliary Energy Estimation'!$E$25-E939</f>
        <v>22.648000000000003</v>
      </c>
      <c r="H939" s="26">
        <f>IF(D939&lt;='Auxiliary Energy Estimation'!$E$25, 1, 0)</f>
        <v>1</v>
      </c>
      <c r="I939" s="26">
        <f>IF(E939&lt;='Auxiliary Energy Estimation'!$E$25, 1, 0)</f>
        <v>1</v>
      </c>
    </row>
    <row r="940" spans="2:9" ht="15" x14ac:dyDescent="0.3">
      <c r="B940" s="33">
        <v>935.5</v>
      </c>
      <c r="C940" s="34">
        <v>-3.9</v>
      </c>
      <c r="D940" s="32">
        <f t="shared" si="28"/>
        <v>24.98</v>
      </c>
      <c r="E940" s="37">
        <f t="shared" si="29"/>
        <v>29.975999999999999</v>
      </c>
      <c r="F940" s="32">
        <f>'Auxiliary Energy Estimation'!$E$25-D940</f>
        <v>30.02</v>
      </c>
      <c r="G940" s="32">
        <f>'Auxiliary Energy Estimation'!$E$25-E940</f>
        <v>25.024000000000001</v>
      </c>
      <c r="H940" s="26">
        <f>IF(D940&lt;='Auxiliary Energy Estimation'!$E$25, 1, 0)</f>
        <v>1</v>
      </c>
      <c r="I940" s="26">
        <f>IF(E940&lt;='Auxiliary Energy Estimation'!$E$25, 1, 0)</f>
        <v>1</v>
      </c>
    </row>
    <row r="941" spans="2:9" ht="15" x14ac:dyDescent="0.3">
      <c r="B941" s="33">
        <v>936.5</v>
      </c>
      <c r="C941" s="34">
        <v>-4.4000000000000004</v>
      </c>
      <c r="D941" s="32">
        <f t="shared" si="28"/>
        <v>24.08</v>
      </c>
      <c r="E941" s="37">
        <f t="shared" si="29"/>
        <v>28.895999999999997</v>
      </c>
      <c r="F941" s="32">
        <f>'Auxiliary Energy Estimation'!$E$25-D941</f>
        <v>30.92</v>
      </c>
      <c r="G941" s="32">
        <f>'Auxiliary Energy Estimation'!$E$25-E941</f>
        <v>26.104000000000003</v>
      </c>
      <c r="H941" s="26">
        <f>IF(D941&lt;='Auxiliary Energy Estimation'!$E$25, 1, 0)</f>
        <v>1</v>
      </c>
      <c r="I941" s="26">
        <f>IF(E941&lt;='Auxiliary Energy Estimation'!$E$25, 1, 0)</f>
        <v>1</v>
      </c>
    </row>
    <row r="942" spans="2:9" ht="15" x14ac:dyDescent="0.3">
      <c r="B942" s="33">
        <v>937.5</v>
      </c>
      <c r="C942" s="34">
        <v>-5</v>
      </c>
      <c r="D942" s="32">
        <f t="shared" si="28"/>
        <v>23</v>
      </c>
      <c r="E942" s="37">
        <f t="shared" si="29"/>
        <v>27.599999999999998</v>
      </c>
      <c r="F942" s="32">
        <f>'Auxiliary Energy Estimation'!$E$25-D942</f>
        <v>32</v>
      </c>
      <c r="G942" s="32">
        <f>'Auxiliary Energy Estimation'!$E$25-E942</f>
        <v>27.400000000000002</v>
      </c>
      <c r="H942" s="26">
        <f>IF(D942&lt;='Auxiliary Energy Estimation'!$E$25, 1, 0)</f>
        <v>1</v>
      </c>
      <c r="I942" s="26">
        <f>IF(E942&lt;='Auxiliary Energy Estimation'!$E$25, 1, 0)</f>
        <v>1</v>
      </c>
    </row>
    <row r="943" spans="2:9" ht="15" x14ac:dyDescent="0.3">
      <c r="B943" s="33">
        <v>938.5</v>
      </c>
      <c r="C943" s="34">
        <v>-5.6</v>
      </c>
      <c r="D943" s="32">
        <f t="shared" si="28"/>
        <v>21.92</v>
      </c>
      <c r="E943" s="37">
        <f t="shared" si="29"/>
        <v>26.304000000000002</v>
      </c>
      <c r="F943" s="32">
        <f>'Auxiliary Energy Estimation'!$E$25-D943</f>
        <v>33.08</v>
      </c>
      <c r="G943" s="32">
        <f>'Auxiliary Energy Estimation'!$E$25-E943</f>
        <v>28.695999999999998</v>
      </c>
      <c r="H943" s="26">
        <f>IF(D943&lt;='Auxiliary Energy Estimation'!$E$25, 1, 0)</f>
        <v>1</v>
      </c>
      <c r="I943" s="26">
        <f>IF(E943&lt;='Auxiliary Energy Estimation'!$E$25, 1, 0)</f>
        <v>1</v>
      </c>
    </row>
    <row r="944" spans="2:9" ht="15" x14ac:dyDescent="0.3">
      <c r="B944" s="33">
        <v>939.5</v>
      </c>
      <c r="C944" s="34">
        <v>-5</v>
      </c>
      <c r="D944" s="32">
        <f t="shared" si="28"/>
        <v>23</v>
      </c>
      <c r="E944" s="37">
        <f t="shared" si="29"/>
        <v>27.599999999999998</v>
      </c>
      <c r="F944" s="32">
        <f>'Auxiliary Energy Estimation'!$E$25-D944</f>
        <v>32</v>
      </c>
      <c r="G944" s="32">
        <f>'Auxiliary Energy Estimation'!$E$25-E944</f>
        <v>27.400000000000002</v>
      </c>
      <c r="H944" s="26">
        <f>IF(D944&lt;='Auxiliary Energy Estimation'!$E$25, 1, 0)</f>
        <v>1</v>
      </c>
      <c r="I944" s="26">
        <f>IF(E944&lt;='Auxiliary Energy Estimation'!$E$25, 1, 0)</f>
        <v>1</v>
      </c>
    </row>
    <row r="945" spans="2:9" ht="15" x14ac:dyDescent="0.3">
      <c r="B945" s="33">
        <v>940.5</v>
      </c>
      <c r="C945" s="34">
        <v>-5</v>
      </c>
      <c r="D945" s="32">
        <f t="shared" si="28"/>
        <v>23</v>
      </c>
      <c r="E945" s="37">
        <f t="shared" si="29"/>
        <v>27.599999999999998</v>
      </c>
      <c r="F945" s="32">
        <f>'Auxiliary Energy Estimation'!$E$25-D945</f>
        <v>32</v>
      </c>
      <c r="G945" s="32">
        <f>'Auxiliary Energy Estimation'!$E$25-E945</f>
        <v>27.400000000000002</v>
      </c>
      <c r="H945" s="26">
        <f>IF(D945&lt;='Auxiliary Energy Estimation'!$E$25, 1, 0)</f>
        <v>1</v>
      </c>
      <c r="I945" s="26">
        <f>IF(E945&lt;='Auxiliary Energy Estimation'!$E$25, 1, 0)</f>
        <v>1</v>
      </c>
    </row>
    <row r="946" spans="2:9" ht="15" x14ac:dyDescent="0.3">
      <c r="B946" s="33">
        <v>941.5</v>
      </c>
      <c r="C946" s="34">
        <v>-5</v>
      </c>
      <c r="D946" s="32">
        <f t="shared" si="28"/>
        <v>23</v>
      </c>
      <c r="E946" s="37">
        <f t="shared" si="29"/>
        <v>27.599999999999998</v>
      </c>
      <c r="F946" s="32">
        <f>'Auxiliary Energy Estimation'!$E$25-D946</f>
        <v>32</v>
      </c>
      <c r="G946" s="32">
        <f>'Auxiliary Energy Estimation'!$E$25-E946</f>
        <v>27.400000000000002</v>
      </c>
      <c r="H946" s="26">
        <f>IF(D946&lt;='Auxiliary Energy Estimation'!$E$25, 1, 0)</f>
        <v>1</v>
      </c>
      <c r="I946" s="26">
        <f>IF(E946&lt;='Auxiliary Energy Estimation'!$E$25, 1, 0)</f>
        <v>1</v>
      </c>
    </row>
    <row r="947" spans="2:9" ht="15" x14ac:dyDescent="0.3">
      <c r="B947" s="33">
        <v>942.5</v>
      </c>
      <c r="C947" s="34">
        <v>-5</v>
      </c>
      <c r="D947" s="32">
        <f t="shared" si="28"/>
        <v>23</v>
      </c>
      <c r="E947" s="37">
        <f t="shared" si="29"/>
        <v>27.599999999999998</v>
      </c>
      <c r="F947" s="32">
        <f>'Auxiliary Energy Estimation'!$E$25-D947</f>
        <v>32</v>
      </c>
      <c r="G947" s="32">
        <f>'Auxiliary Energy Estimation'!$E$25-E947</f>
        <v>27.400000000000002</v>
      </c>
      <c r="H947" s="26">
        <f>IF(D947&lt;='Auxiliary Energy Estimation'!$E$25, 1, 0)</f>
        <v>1</v>
      </c>
      <c r="I947" s="26">
        <f>IF(E947&lt;='Auxiliary Energy Estimation'!$E$25, 1, 0)</f>
        <v>1</v>
      </c>
    </row>
    <row r="948" spans="2:9" ht="15" x14ac:dyDescent="0.3">
      <c r="B948" s="33">
        <v>943.5</v>
      </c>
      <c r="C948" s="34">
        <v>-6.1</v>
      </c>
      <c r="D948" s="32">
        <f t="shared" si="28"/>
        <v>21.02</v>
      </c>
      <c r="E948" s="37">
        <f t="shared" si="29"/>
        <v>25.224</v>
      </c>
      <c r="F948" s="32">
        <f>'Auxiliary Energy Estimation'!$E$25-D948</f>
        <v>33.980000000000004</v>
      </c>
      <c r="G948" s="32">
        <f>'Auxiliary Energy Estimation'!$E$25-E948</f>
        <v>29.776</v>
      </c>
      <c r="H948" s="26">
        <f>IF(D948&lt;='Auxiliary Energy Estimation'!$E$25, 1, 0)</f>
        <v>1</v>
      </c>
      <c r="I948" s="26">
        <f>IF(E948&lt;='Auxiliary Energy Estimation'!$E$25, 1, 0)</f>
        <v>1</v>
      </c>
    </row>
    <row r="949" spans="2:9" ht="15" x14ac:dyDescent="0.3">
      <c r="B949" s="33">
        <v>944.5</v>
      </c>
      <c r="C949" s="34">
        <v>-4.4000000000000004</v>
      </c>
      <c r="D949" s="32">
        <f t="shared" si="28"/>
        <v>24.08</v>
      </c>
      <c r="E949" s="37">
        <f t="shared" si="29"/>
        <v>28.895999999999997</v>
      </c>
      <c r="F949" s="32">
        <f>'Auxiliary Energy Estimation'!$E$25-D949</f>
        <v>30.92</v>
      </c>
      <c r="G949" s="32">
        <f>'Auxiliary Energy Estimation'!$E$25-E949</f>
        <v>26.104000000000003</v>
      </c>
      <c r="H949" s="26">
        <f>IF(D949&lt;='Auxiliary Energy Estimation'!$E$25, 1, 0)</f>
        <v>1</v>
      </c>
      <c r="I949" s="26">
        <f>IF(E949&lt;='Auxiliary Energy Estimation'!$E$25, 1, 0)</f>
        <v>1</v>
      </c>
    </row>
    <row r="950" spans="2:9" ht="15" x14ac:dyDescent="0.3">
      <c r="B950" s="33">
        <v>945.5</v>
      </c>
      <c r="C950" s="34">
        <v>-3.3</v>
      </c>
      <c r="D950" s="32">
        <f t="shared" si="28"/>
        <v>26.060000000000002</v>
      </c>
      <c r="E950" s="37">
        <f t="shared" si="29"/>
        <v>31.272000000000002</v>
      </c>
      <c r="F950" s="32">
        <f>'Auxiliary Energy Estimation'!$E$25-D950</f>
        <v>28.939999999999998</v>
      </c>
      <c r="G950" s="32">
        <f>'Auxiliary Energy Estimation'!$E$25-E950</f>
        <v>23.727999999999998</v>
      </c>
      <c r="H950" s="26">
        <f>IF(D950&lt;='Auxiliary Energy Estimation'!$E$25, 1, 0)</f>
        <v>1</v>
      </c>
      <c r="I950" s="26">
        <f>IF(E950&lt;='Auxiliary Energy Estimation'!$E$25, 1, 0)</f>
        <v>1</v>
      </c>
    </row>
    <row r="951" spans="2:9" ht="15" x14ac:dyDescent="0.3">
      <c r="B951" s="33">
        <v>946.5</v>
      </c>
      <c r="C951" s="34">
        <v>-1.1000000000000001</v>
      </c>
      <c r="D951" s="32">
        <f t="shared" si="28"/>
        <v>30.02</v>
      </c>
      <c r="E951" s="37">
        <f t="shared" si="29"/>
        <v>36.024000000000001</v>
      </c>
      <c r="F951" s="32">
        <f>'Auxiliary Energy Estimation'!$E$25-D951</f>
        <v>24.98</v>
      </c>
      <c r="G951" s="32">
        <f>'Auxiliary Energy Estimation'!$E$25-E951</f>
        <v>18.975999999999999</v>
      </c>
      <c r="H951" s="26">
        <f>IF(D951&lt;='Auxiliary Energy Estimation'!$E$25, 1, 0)</f>
        <v>1</v>
      </c>
      <c r="I951" s="26">
        <f>IF(E951&lt;='Auxiliary Energy Estimation'!$E$25, 1, 0)</f>
        <v>1</v>
      </c>
    </row>
    <row r="952" spans="2:9" ht="15" x14ac:dyDescent="0.3">
      <c r="B952" s="33">
        <v>947.5</v>
      </c>
      <c r="C952" s="34">
        <v>0</v>
      </c>
      <c r="D952" s="32">
        <f t="shared" si="28"/>
        <v>32</v>
      </c>
      <c r="E952" s="37">
        <f t="shared" si="29"/>
        <v>38.4</v>
      </c>
      <c r="F952" s="32">
        <f>'Auxiliary Energy Estimation'!$E$25-D952</f>
        <v>23</v>
      </c>
      <c r="G952" s="32">
        <f>'Auxiliary Energy Estimation'!$E$25-E952</f>
        <v>16.600000000000001</v>
      </c>
      <c r="H952" s="26">
        <f>IF(D952&lt;='Auxiliary Energy Estimation'!$E$25, 1, 0)</f>
        <v>1</v>
      </c>
      <c r="I952" s="26">
        <f>IF(E952&lt;='Auxiliary Energy Estimation'!$E$25, 1, 0)</f>
        <v>1</v>
      </c>
    </row>
    <row r="953" spans="2:9" ht="15" x14ac:dyDescent="0.3">
      <c r="B953" s="33">
        <v>948.5</v>
      </c>
      <c r="C953" s="34">
        <v>1.1000000000000001</v>
      </c>
      <c r="D953" s="32">
        <f t="shared" si="28"/>
        <v>33.979999999999997</v>
      </c>
      <c r="E953" s="37">
        <f t="shared" si="29"/>
        <v>40.775999999999996</v>
      </c>
      <c r="F953" s="32">
        <f>'Auxiliary Energy Estimation'!$E$25-D953</f>
        <v>21.020000000000003</v>
      </c>
      <c r="G953" s="32">
        <f>'Auxiliary Energy Estimation'!$E$25-E953</f>
        <v>14.224000000000004</v>
      </c>
      <c r="H953" s="26">
        <f>IF(D953&lt;='Auxiliary Energy Estimation'!$E$25, 1, 0)</f>
        <v>1</v>
      </c>
      <c r="I953" s="26">
        <f>IF(E953&lt;='Auxiliary Energy Estimation'!$E$25, 1, 0)</f>
        <v>1</v>
      </c>
    </row>
    <row r="954" spans="2:9" ht="15" x14ac:dyDescent="0.3">
      <c r="B954" s="33">
        <v>949.5</v>
      </c>
      <c r="C954" s="34">
        <v>1.1000000000000001</v>
      </c>
      <c r="D954" s="32">
        <f t="shared" si="28"/>
        <v>33.979999999999997</v>
      </c>
      <c r="E954" s="37">
        <f t="shared" si="29"/>
        <v>40.775999999999996</v>
      </c>
      <c r="F954" s="32">
        <f>'Auxiliary Energy Estimation'!$E$25-D954</f>
        <v>21.020000000000003</v>
      </c>
      <c r="G954" s="32">
        <f>'Auxiliary Energy Estimation'!$E$25-E954</f>
        <v>14.224000000000004</v>
      </c>
      <c r="H954" s="26">
        <f>IF(D954&lt;='Auxiliary Energy Estimation'!$E$25, 1, 0)</f>
        <v>1</v>
      </c>
      <c r="I954" s="26">
        <f>IF(E954&lt;='Auxiliary Energy Estimation'!$E$25, 1, 0)</f>
        <v>1</v>
      </c>
    </row>
    <row r="955" spans="2:9" ht="15" x14ac:dyDescent="0.3">
      <c r="B955" s="33">
        <v>950.5</v>
      </c>
      <c r="C955" s="34">
        <v>2.2000000000000002</v>
      </c>
      <c r="D955" s="32">
        <f t="shared" si="28"/>
        <v>35.96</v>
      </c>
      <c r="E955" s="37">
        <f t="shared" si="29"/>
        <v>43.152000000000001</v>
      </c>
      <c r="F955" s="32">
        <f>'Auxiliary Energy Estimation'!$E$25-D955</f>
        <v>19.04</v>
      </c>
      <c r="G955" s="32">
        <f>'Auxiliary Energy Estimation'!$E$25-E955</f>
        <v>11.847999999999999</v>
      </c>
      <c r="H955" s="26">
        <f>IF(D955&lt;='Auxiliary Energy Estimation'!$E$25, 1, 0)</f>
        <v>1</v>
      </c>
      <c r="I955" s="26">
        <f>IF(E955&lt;='Auxiliary Energy Estimation'!$E$25, 1, 0)</f>
        <v>1</v>
      </c>
    </row>
    <row r="956" spans="2:9" ht="15" x14ac:dyDescent="0.3">
      <c r="B956" s="33">
        <v>951.5</v>
      </c>
      <c r="C956" s="34">
        <v>1.7</v>
      </c>
      <c r="D956" s="32">
        <f t="shared" si="28"/>
        <v>35.06</v>
      </c>
      <c r="E956" s="37">
        <f t="shared" si="29"/>
        <v>42.072000000000003</v>
      </c>
      <c r="F956" s="32">
        <f>'Auxiliary Energy Estimation'!$E$25-D956</f>
        <v>19.939999999999998</v>
      </c>
      <c r="G956" s="32">
        <f>'Auxiliary Energy Estimation'!$E$25-E956</f>
        <v>12.927999999999997</v>
      </c>
      <c r="H956" s="26">
        <f>IF(D956&lt;='Auxiliary Energy Estimation'!$E$25, 1, 0)</f>
        <v>1</v>
      </c>
      <c r="I956" s="26">
        <f>IF(E956&lt;='Auxiliary Energy Estimation'!$E$25, 1, 0)</f>
        <v>1</v>
      </c>
    </row>
    <row r="957" spans="2:9" ht="15" x14ac:dyDescent="0.3">
      <c r="B957" s="33">
        <v>952.5</v>
      </c>
      <c r="C957" s="34">
        <v>1.7</v>
      </c>
      <c r="D957" s="32">
        <f t="shared" si="28"/>
        <v>35.06</v>
      </c>
      <c r="E957" s="37">
        <f t="shared" si="29"/>
        <v>42.072000000000003</v>
      </c>
      <c r="F957" s="32">
        <f>'Auxiliary Energy Estimation'!$E$25-D957</f>
        <v>19.939999999999998</v>
      </c>
      <c r="G957" s="32">
        <f>'Auxiliary Energy Estimation'!$E$25-E957</f>
        <v>12.927999999999997</v>
      </c>
      <c r="H957" s="26">
        <f>IF(D957&lt;='Auxiliary Energy Estimation'!$E$25, 1, 0)</f>
        <v>1</v>
      </c>
      <c r="I957" s="26">
        <f>IF(E957&lt;='Auxiliary Energy Estimation'!$E$25, 1, 0)</f>
        <v>1</v>
      </c>
    </row>
    <row r="958" spans="2:9" ht="15" x14ac:dyDescent="0.3">
      <c r="B958" s="33">
        <v>953.5</v>
      </c>
      <c r="C958" s="34">
        <v>0.6</v>
      </c>
      <c r="D958" s="32">
        <f t="shared" si="28"/>
        <v>33.08</v>
      </c>
      <c r="E958" s="37">
        <f t="shared" si="29"/>
        <v>39.695999999999998</v>
      </c>
      <c r="F958" s="32">
        <f>'Auxiliary Energy Estimation'!$E$25-D958</f>
        <v>21.92</v>
      </c>
      <c r="G958" s="32">
        <f>'Auxiliary Energy Estimation'!$E$25-E958</f>
        <v>15.304000000000002</v>
      </c>
      <c r="H958" s="26">
        <f>IF(D958&lt;='Auxiliary Energy Estimation'!$E$25, 1, 0)</f>
        <v>1</v>
      </c>
      <c r="I958" s="26">
        <f>IF(E958&lt;='Auxiliary Energy Estimation'!$E$25, 1, 0)</f>
        <v>1</v>
      </c>
    </row>
    <row r="959" spans="2:9" ht="15" x14ac:dyDescent="0.3">
      <c r="B959" s="33">
        <v>954.5</v>
      </c>
      <c r="C959" s="34">
        <v>0</v>
      </c>
      <c r="D959" s="32">
        <f t="shared" si="28"/>
        <v>32</v>
      </c>
      <c r="E959" s="37">
        <f t="shared" si="29"/>
        <v>38.4</v>
      </c>
      <c r="F959" s="32">
        <f>'Auxiliary Energy Estimation'!$E$25-D959</f>
        <v>23</v>
      </c>
      <c r="G959" s="32">
        <f>'Auxiliary Energy Estimation'!$E$25-E959</f>
        <v>16.600000000000001</v>
      </c>
      <c r="H959" s="26">
        <f>IF(D959&lt;='Auxiliary Energy Estimation'!$E$25, 1, 0)</f>
        <v>1</v>
      </c>
      <c r="I959" s="26">
        <f>IF(E959&lt;='Auxiliary Energy Estimation'!$E$25, 1, 0)</f>
        <v>1</v>
      </c>
    </row>
    <row r="960" spans="2:9" ht="15" x14ac:dyDescent="0.3">
      <c r="B960" s="33">
        <v>955.5</v>
      </c>
      <c r="C960" s="34">
        <v>0</v>
      </c>
      <c r="D960" s="32">
        <f t="shared" si="28"/>
        <v>32</v>
      </c>
      <c r="E960" s="37">
        <f t="shared" si="29"/>
        <v>38.4</v>
      </c>
      <c r="F960" s="32">
        <f>'Auxiliary Energy Estimation'!$E$25-D960</f>
        <v>23</v>
      </c>
      <c r="G960" s="32">
        <f>'Auxiliary Energy Estimation'!$E$25-E960</f>
        <v>16.600000000000001</v>
      </c>
      <c r="H960" s="26">
        <f>IF(D960&lt;='Auxiliary Energy Estimation'!$E$25, 1, 0)</f>
        <v>1</v>
      </c>
      <c r="I960" s="26">
        <f>IF(E960&lt;='Auxiliary Energy Estimation'!$E$25, 1, 0)</f>
        <v>1</v>
      </c>
    </row>
    <row r="961" spans="2:9" ht="15" x14ac:dyDescent="0.3">
      <c r="B961" s="33">
        <v>956.5</v>
      </c>
      <c r="C961" s="34">
        <v>0</v>
      </c>
      <c r="D961" s="32">
        <f t="shared" si="28"/>
        <v>32</v>
      </c>
      <c r="E961" s="37">
        <f t="shared" si="29"/>
        <v>38.4</v>
      </c>
      <c r="F961" s="32">
        <f>'Auxiliary Energy Estimation'!$E$25-D961</f>
        <v>23</v>
      </c>
      <c r="G961" s="32">
        <f>'Auxiliary Energy Estimation'!$E$25-E961</f>
        <v>16.600000000000001</v>
      </c>
      <c r="H961" s="26">
        <f>IF(D961&lt;='Auxiliary Energy Estimation'!$E$25, 1, 0)</f>
        <v>1</v>
      </c>
      <c r="I961" s="26">
        <f>IF(E961&lt;='Auxiliary Energy Estimation'!$E$25, 1, 0)</f>
        <v>1</v>
      </c>
    </row>
    <row r="962" spans="2:9" ht="15" x14ac:dyDescent="0.3">
      <c r="B962" s="33">
        <v>957.5</v>
      </c>
      <c r="C962" s="34">
        <v>0.6</v>
      </c>
      <c r="D962" s="32">
        <f t="shared" si="28"/>
        <v>33.08</v>
      </c>
      <c r="E962" s="37">
        <f t="shared" si="29"/>
        <v>39.695999999999998</v>
      </c>
      <c r="F962" s="32">
        <f>'Auxiliary Energy Estimation'!$E$25-D962</f>
        <v>21.92</v>
      </c>
      <c r="G962" s="32">
        <f>'Auxiliary Energy Estimation'!$E$25-E962</f>
        <v>15.304000000000002</v>
      </c>
      <c r="H962" s="26">
        <f>IF(D962&lt;='Auxiliary Energy Estimation'!$E$25, 1, 0)</f>
        <v>1</v>
      </c>
      <c r="I962" s="26">
        <f>IF(E962&lt;='Auxiliary Energy Estimation'!$E$25, 1, 0)</f>
        <v>1</v>
      </c>
    </row>
    <row r="963" spans="2:9" ht="15" x14ac:dyDescent="0.3">
      <c r="B963" s="33">
        <v>958.5</v>
      </c>
      <c r="C963" s="34">
        <v>0.6</v>
      </c>
      <c r="D963" s="32">
        <f t="shared" si="28"/>
        <v>33.08</v>
      </c>
      <c r="E963" s="37">
        <f t="shared" si="29"/>
        <v>39.695999999999998</v>
      </c>
      <c r="F963" s="32">
        <f>'Auxiliary Energy Estimation'!$E$25-D963</f>
        <v>21.92</v>
      </c>
      <c r="G963" s="32">
        <f>'Auxiliary Energy Estimation'!$E$25-E963</f>
        <v>15.304000000000002</v>
      </c>
      <c r="H963" s="26">
        <f>IF(D963&lt;='Auxiliary Energy Estimation'!$E$25, 1, 0)</f>
        <v>1</v>
      </c>
      <c r="I963" s="26">
        <f>IF(E963&lt;='Auxiliary Energy Estimation'!$E$25, 1, 0)</f>
        <v>1</v>
      </c>
    </row>
    <row r="964" spans="2:9" ht="15" x14ac:dyDescent="0.3">
      <c r="B964" s="33">
        <v>959.5</v>
      </c>
      <c r="C964" s="34">
        <v>0.6</v>
      </c>
      <c r="D964" s="32">
        <f t="shared" si="28"/>
        <v>33.08</v>
      </c>
      <c r="E964" s="37">
        <f t="shared" si="29"/>
        <v>39.695999999999998</v>
      </c>
      <c r="F964" s="32">
        <f>'Auxiliary Energy Estimation'!$E$25-D964</f>
        <v>21.92</v>
      </c>
      <c r="G964" s="32">
        <f>'Auxiliary Energy Estimation'!$E$25-E964</f>
        <v>15.304000000000002</v>
      </c>
      <c r="H964" s="26">
        <f>IF(D964&lt;='Auxiliary Energy Estimation'!$E$25, 1, 0)</f>
        <v>1</v>
      </c>
      <c r="I964" s="26">
        <f>IF(E964&lt;='Auxiliary Energy Estimation'!$E$25, 1, 0)</f>
        <v>1</v>
      </c>
    </row>
    <row r="965" spans="2:9" ht="15" x14ac:dyDescent="0.3">
      <c r="B965" s="33">
        <v>960.5</v>
      </c>
      <c r="C965" s="34">
        <v>1.1000000000000001</v>
      </c>
      <c r="D965" s="32">
        <f t="shared" ref="D965:D1028" si="30">CONVERT(C965,"C","F")</f>
        <v>33.979999999999997</v>
      </c>
      <c r="E965" s="37">
        <f t="shared" ref="E965:E1028" si="31">D965*1.2</f>
        <v>40.775999999999996</v>
      </c>
      <c r="F965" s="32">
        <f>'Auxiliary Energy Estimation'!$E$25-D965</f>
        <v>21.020000000000003</v>
      </c>
      <c r="G965" s="32">
        <f>'Auxiliary Energy Estimation'!$E$25-E965</f>
        <v>14.224000000000004</v>
      </c>
      <c r="H965" s="26">
        <f>IF(D965&lt;='Auxiliary Energy Estimation'!$E$25, 1, 0)</f>
        <v>1</v>
      </c>
      <c r="I965" s="26">
        <f>IF(E965&lt;='Auxiliary Energy Estimation'!$E$25, 1, 0)</f>
        <v>1</v>
      </c>
    </row>
    <row r="966" spans="2:9" ht="15" x14ac:dyDescent="0.3">
      <c r="B966" s="33">
        <v>961.5</v>
      </c>
      <c r="C966" s="34">
        <v>1.1000000000000001</v>
      </c>
      <c r="D966" s="32">
        <f t="shared" si="30"/>
        <v>33.979999999999997</v>
      </c>
      <c r="E966" s="37">
        <f t="shared" si="31"/>
        <v>40.775999999999996</v>
      </c>
      <c r="F966" s="32">
        <f>'Auxiliary Energy Estimation'!$E$25-D966</f>
        <v>21.020000000000003</v>
      </c>
      <c r="G966" s="32">
        <f>'Auxiliary Energy Estimation'!$E$25-E966</f>
        <v>14.224000000000004</v>
      </c>
      <c r="H966" s="26">
        <f>IF(D966&lt;='Auxiliary Energy Estimation'!$E$25, 1, 0)</f>
        <v>1</v>
      </c>
      <c r="I966" s="26">
        <f>IF(E966&lt;='Auxiliary Energy Estimation'!$E$25, 1, 0)</f>
        <v>1</v>
      </c>
    </row>
    <row r="967" spans="2:9" ht="15" x14ac:dyDescent="0.3">
      <c r="B967" s="33">
        <v>962.5</v>
      </c>
      <c r="C967" s="34">
        <v>1.1000000000000001</v>
      </c>
      <c r="D967" s="32">
        <f t="shared" si="30"/>
        <v>33.979999999999997</v>
      </c>
      <c r="E967" s="37">
        <f t="shared" si="31"/>
        <v>40.775999999999996</v>
      </c>
      <c r="F967" s="32">
        <f>'Auxiliary Energy Estimation'!$E$25-D967</f>
        <v>21.020000000000003</v>
      </c>
      <c r="G967" s="32">
        <f>'Auxiliary Energy Estimation'!$E$25-E967</f>
        <v>14.224000000000004</v>
      </c>
      <c r="H967" s="26">
        <f>IF(D967&lt;='Auxiliary Energy Estimation'!$E$25, 1, 0)</f>
        <v>1</v>
      </c>
      <c r="I967" s="26">
        <f>IF(E967&lt;='Auxiliary Energy Estimation'!$E$25, 1, 0)</f>
        <v>1</v>
      </c>
    </row>
    <row r="968" spans="2:9" ht="15" x14ac:dyDescent="0.3">
      <c r="B968" s="33">
        <v>963.5</v>
      </c>
      <c r="C968" s="34">
        <v>0.6</v>
      </c>
      <c r="D968" s="32">
        <f t="shared" si="30"/>
        <v>33.08</v>
      </c>
      <c r="E968" s="37">
        <f t="shared" si="31"/>
        <v>39.695999999999998</v>
      </c>
      <c r="F968" s="32">
        <f>'Auxiliary Energy Estimation'!$E$25-D968</f>
        <v>21.92</v>
      </c>
      <c r="G968" s="32">
        <f>'Auxiliary Energy Estimation'!$E$25-E968</f>
        <v>15.304000000000002</v>
      </c>
      <c r="H968" s="26">
        <f>IF(D968&lt;='Auxiliary Energy Estimation'!$E$25, 1, 0)</f>
        <v>1</v>
      </c>
      <c r="I968" s="26">
        <f>IF(E968&lt;='Auxiliary Energy Estimation'!$E$25, 1, 0)</f>
        <v>1</v>
      </c>
    </row>
    <row r="969" spans="2:9" ht="15" x14ac:dyDescent="0.3">
      <c r="B969" s="33">
        <v>964.5</v>
      </c>
      <c r="C969" s="34">
        <v>0.6</v>
      </c>
      <c r="D969" s="32">
        <f t="shared" si="30"/>
        <v>33.08</v>
      </c>
      <c r="E969" s="37">
        <f t="shared" si="31"/>
        <v>39.695999999999998</v>
      </c>
      <c r="F969" s="32">
        <f>'Auxiliary Energy Estimation'!$E$25-D969</f>
        <v>21.92</v>
      </c>
      <c r="G969" s="32">
        <f>'Auxiliary Energy Estimation'!$E$25-E969</f>
        <v>15.304000000000002</v>
      </c>
      <c r="H969" s="26">
        <f>IF(D969&lt;='Auxiliary Energy Estimation'!$E$25, 1, 0)</f>
        <v>1</v>
      </c>
      <c r="I969" s="26">
        <f>IF(E969&lt;='Auxiliary Energy Estimation'!$E$25, 1, 0)</f>
        <v>1</v>
      </c>
    </row>
    <row r="970" spans="2:9" ht="15" x14ac:dyDescent="0.3">
      <c r="B970" s="33">
        <v>965.5</v>
      </c>
      <c r="C970" s="34">
        <v>0</v>
      </c>
      <c r="D970" s="32">
        <f t="shared" si="30"/>
        <v>32</v>
      </c>
      <c r="E970" s="37">
        <f t="shared" si="31"/>
        <v>38.4</v>
      </c>
      <c r="F970" s="32">
        <f>'Auxiliary Energy Estimation'!$E$25-D970</f>
        <v>23</v>
      </c>
      <c r="G970" s="32">
        <f>'Auxiliary Energy Estimation'!$E$25-E970</f>
        <v>16.600000000000001</v>
      </c>
      <c r="H970" s="26">
        <f>IF(D970&lt;='Auxiliary Energy Estimation'!$E$25, 1, 0)</f>
        <v>1</v>
      </c>
      <c r="I970" s="26">
        <f>IF(E970&lt;='Auxiliary Energy Estimation'!$E$25, 1, 0)</f>
        <v>1</v>
      </c>
    </row>
    <row r="971" spans="2:9" ht="15" x14ac:dyDescent="0.3">
      <c r="B971" s="33">
        <v>966.5</v>
      </c>
      <c r="C971" s="34">
        <v>0.6</v>
      </c>
      <c r="D971" s="32">
        <f t="shared" si="30"/>
        <v>33.08</v>
      </c>
      <c r="E971" s="37">
        <f t="shared" si="31"/>
        <v>39.695999999999998</v>
      </c>
      <c r="F971" s="32">
        <f>'Auxiliary Energy Estimation'!$E$25-D971</f>
        <v>21.92</v>
      </c>
      <c r="G971" s="32">
        <f>'Auxiliary Energy Estimation'!$E$25-E971</f>
        <v>15.304000000000002</v>
      </c>
      <c r="H971" s="26">
        <f>IF(D971&lt;='Auxiliary Energy Estimation'!$E$25, 1, 0)</f>
        <v>1</v>
      </c>
      <c r="I971" s="26">
        <f>IF(E971&lt;='Auxiliary Energy Estimation'!$E$25, 1, 0)</f>
        <v>1</v>
      </c>
    </row>
    <row r="972" spans="2:9" ht="15" x14ac:dyDescent="0.3">
      <c r="B972" s="33">
        <v>967.5</v>
      </c>
      <c r="C972" s="34">
        <v>1.7</v>
      </c>
      <c r="D972" s="32">
        <f t="shared" si="30"/>
        <v>35.06</v>
      </c>
      <c r="E972" s="37">
        <f t="shared" si="31"/>
        <v>42.072000000000003</v>
      </c>
      <c r="F972" s="32">
        <f>'Auxiliary Energy Estimation'!$E$25-D972</f>
        <v>19.939999999999998</v>
      </c>
      <c r="G972" s="32">
        <f>'Auxiliary Energy Estimation'!$E$25-E972</f>
        <v>12.927999999999997</v>
      </c>
      <c r="H972" s="26">
        <f>IF(D972&lt;='Auxiliary Energy Estimation'!$E$25, 1, 0)</f>
        <v>1</v>
      </c>
      <c r="I972" s="26">
        <f>IF(E972&lt;='Auxiliary Energy Estimation'!$E$25, 1, 0)</f>
        <v>1</v>
      </c>
    </row>
    <row r="973" spans="2:9" ht="15" x14ac:dyDescent="0.3">
      <c r="B973" s="33">
        <v>968.5</v>
      </c>
      <c r="C973" s="34">
        <v>-0.6</v>
      </c>
      <c r="D973" s="32">
        <f t="shared" si="30"/>
        <v>30.92</v>
      </c>
      <c r="E973" s="37">
        <f t="shared" si="31"/>
        <v>37.103999999999999</v>
      </c>
      <c r="F973" s="32">
        <f>'Auxiliary Energy Estimation'!$E$25-D973</f>
        <v>24.08</v>
      </c>
      <c r="G973" s="32">
        <f>'Auxiliary Energy Estimation'!$E$25-E973</f>
        <v>17.896000000000001</v>
      </c>
      <c r="H973" s="26">
        <f>IF(D973&lt;='Auxiliary Energy Estimation'!$E$25, 1, 0)</f>
        <v>1</v>
      </c>
      <c r="I973" s="26">
        <f>IF(E973&lt;='Auxiliary Energy Estimation'!$E$25, 1, 0)</f>
        <v>1</v>
      </c>
    </row>
    <row r="974" spans="2:9" ht="15" x14ac:dyDescent="0.3">
      <c r="B974" s="33">
        <v>969.5</v>
      </c>
      <c r="C974" s="34">
        <v>1.1000000000000001</v>
      </c>
      <c r="D974" s="32">
        <f t="shared" si="30"/>
        <v>33.979999999999997</v>
      </c>
      <c r="E974" s="37">
        <f t="shared" si="31"/>
        <v>40.775999999999996</v>
      </c>
      <c r="F974" s="32">
        <f>'Auxiliary Energy Estimation'!$E$25-D974</f>
        <v>21.020000000000003</v>
      </c>
      <c r="G974" s="32">
        <f>'Auxiliary Energy Estimation'!$E$25-E974</f>
        <v>14.224000000000004</v>
      </c>
      <c r="H974" s="26">
        <f>IF(D974&lt;='Auxiliary Energy Estimation'!$E$25, 1, 0)</f>
        <v>1</v>
      </c>
      <c r="I974" s="26">
        <f>IF(E974&lt;='Auxiliary Energy Estimation'!$E$25, 1, 0)</f>
        <v>1</v>
      </c>
    </row>
    <row r="975" spans="2:9" ht="15" x14ac:dyDescent="0.3">
      <c r="B975" s="33">
        <v>970.5</v>
      </c>
      <c r="C975" s="34">
        <v>2.8</v>
      </c>
      <c r="D975" s="32">
        <f t="shared" si="30"/>
        <v>37.04</v>
      </c>
      <c r="E975" s="37">
        <f t="shared" si="31"/>
        <v>44.448</v>
      </c>
      <c r="F975" s="32">
        <f>'Auxiliary Energy Estimation'!$E$25-D975</f>
        <v>17.96</v>
      </c>
      <c r="G975" s="32">
        <f>'Auxiliary Energy Estimation'!$E$25-E975</f>
        <v>10.552</v>
      </c>
      <c r="H975" s="26">
        <f>IF(D975&lt;='Auxiliary Energy Estimation'!$E$25, 1, 0)</f>
        <v>1</v>
      </c>
      <c r="I975" s="26">
        <f>IF(E975&lt;='Auxiliary Energy Estimation'!$E$25, 1, 0)</f>
        <v>1</v>
      </c>
    </row>
    <row r="976" spans="2:9" ht="15" x14ac:dyDescent="0.3">
      <c r="B976" s="33">
        <v>971.5</v>
      </c>
      <c r="C976" s="34">
        <v>3.9</v>
      </c>
      <c r="D976" s="32">
        <f t="shared" si="30"/>
        <v>39.019999999999996</v>
      </c>
      <c r="E976" s="37">
        <f t="shared" si="31"/>
        <v>46.823999999999991</v>
      </c>
      <c r="F976" s="32">
        <f>'Auxiliary Energy Estimation'!$E$25-D976</f>
        <v>15.980000000000004</v>
      </c>
      <c r="G976" s="32">
        <f>'Auxiliary Energy Estimation'!$E$25-E976</f>
        <v>8.176000000000009</v>
      </c>
      <c r="H976" s="26">
        <f>IF(D976&lt;='Auxiliary Energy Estimation'!$E$25, 1, 0)</f>
        <v>1</v>
      </c>
      <c r="I976" s="26">
        <f>IF(E976&lt;='Auxiliary Energy Estimation'!$E$25, 1, 0)</f>
        <v>1</v>
      </c>
    </row>
    <row r="977" spans="2:9" ht="15" x14ac:dyDescent="0.3">
      <c r="B977" s="33">
        <v>972.5</v>
      </c>
      <c r="C977" s="34">
        <v>4.4000000000000004</v>
      </c>
      <c r="D977" s="32">
        <f t="shared" si="30"/>
        <v>39.92</v>
      </c>
      <c r="E977" s="37">
        <f t="shared" si="31"/>
        <v>47.904000000000003</v>
      </c>
      <c r="F977" s="32">
        <f>'Auxiliary Energy Estimation'!$E$25-D977</f>
        <v>15.079999999999998</v>
      </c>
      <c r="G977" s="32">
        <f>'Auxiliary Energy Estimation'!$E$25-E977</f>
        <v>7.0959999999999965</v>
      </c>
      <c r="H977" s="26">
        <f>IF(D977&lt;='Auxiliary Energy Estimation'!$E$25, 1, 0)</f>
        <v>1</v>
      </c>
      <c r="I977" s="26">
        <f>IF(E977&lt;='Auxiliary Energy Estimation'!$E$25, 1, 0)</f>
        <v>1</v>
      </c>
    </row>
    <row r="978" spans="2:9" ht="15" x14ac:dyDescent="0.3">
      <c r="B978" s="33">
        <v>973.5</v>
      </c>
      <c r="C978" s="34">
        <v>5</v>
      </c>
      <c r="D978" s="32">
        <f t="shared" si="30"/>
        <v>41</v>
      </c>
      <c r="E978" s="37">
        <f t="shared" si="31"/>
        <v>49.199999999999996</v>
      </c>
      <c r="F978" s="32">
        <f>'Auxiliary Energy Estimation'!$E$25-D978</f>
        <v>14</v>
      </c>
      <c r="G978" s="32">
        <f>'Auxiliary Energy Estimation'!$E$25-E978</f>
        <v>5.8000000000000043</v>
      </c>
      <c r="H978" s="26">
        <f>IF(D978&lt;='Auxiliary Energy Estimation'!$E$25, 1, 0)</f>
        <v>1</v>
      </c>
      <c r="I978" s="26">
        <f>IF(E978&lt;='Auxiliary Energy Estimation'!$E$25, 1, 0)</f>
        <v>1</v>
      </c>
    </row>
    <row r="979" spans="2:9" ht="15" x14ac:dyDescent="0.3">
      <c r="B979" s="33">
        <v>974.5</v>
      </c>
      <c r="C979" s="34">
        <v>5</v>
      </c>
      <c r="D979" s="32">
        <f t="shared" si="30"/>
        <v>41</v>
      </c>
      <c r="E979" s="37">
        <f t="shared" si="31"/>
        <v>49.199999999999996</v>
      </c>
      <c r="F979" s="32">
        <f>'Auxiliary Energy Estimation'!$E$25-D979</f>
        <v>14</v>
      </c>
      <c r="G979" s="32">
        <f>'Auxiliary Energy Estimation'!$E$25-E979</f>
        <v>5.8000000000000043</v>
      </c>
      <c r="H979" s="26">
        <f>IF(D979&lt;='Auxiliary Energy Estimation'!$E$25, 1, 0)</f>
        <v>1</v>
      </c>
      <c r="I979" s="26">
        <f>IF(E979&lt;='Auxiliary Energy Estimation'!$E$25, 1, 0)</f>
        <v>1</v>
      </c>
    </row>
    <row r="980" spans="2:9" ht="15" x14ac:dyDescent="0.3">
      <c r="B980" s="33">
        <v>975.5</v>
      </c>
      <c r="C980" s="34">
        <v>5</v>
      </c>
      <c r="D980" s="32">
        <f t="shared" si="30"/>
        <v>41</v>
      </c>
      <c r="E980" s="37">
        <f t="shared" si="31"/>
        <v>49.199999999999996</v>
      </c>
      <c r="F980" s="32">
        <f>'Auxiliary Energy Estimation'!$E$25-D980</f>
        <v>14</v>
      </c>
      <c r="G980" s="32">
        <f>'Auxiliary Energy Estimation'!$E$25-E980</f>
        <v>5.8000000000000043</v>
      </c>
      <c r="H980" s="26">
        <f>IF(D980&lt;='Auxiliary Energy Estimation'!$E$25, 1, 0)</f>
        <v>1</v>
      </c>
      <c r="I980" s="26">
        <f>IF(E980&lt;='Auxiliary Energy Estimation'!$E$25, 1, 0)</f>
        <v>1</v>
      </c>
    </row>
    <row r="981" spans="2:9" ht="15" x14ac:dyDescent="0.3">
      <c r="B981" s="33">
        <v>976.5</v>
      </c>
      <c r="C981" s="34">
        <v>4.4000000000000004</v>
      </c>
      <c r="D981" s="32">
        <f t="shared" si="30"/>
        <v>39.92</v>
      </c>
      <c r="E981" s="37">
        <f t="shared" si="31"/>
        <v>47.904000000000003</v>
      </c>
      <c r="F981" s="32">
        <f>'Auxiliary Energy Estimation'!$E$25-D981</f>
        <v>15.079999999999998</v>
      </c>
      <c r="G981" s="32">
        <f>'Auxiliary Energy Estimation'!$E$25-E981</f>
        <v>7.0959999999999965</v>
      </c>
      <c r="H981" s="26">
        <f>IF(D981&lt;='Auxiliary Energy Estimation'!$E$25, 1, 0)</f>
        <v>1</v>
      </c>
      <c r="I981" s="26">
        <f>IF(E981&lt;='Auxiliary Energy Estimation'!$E$25, 1, 0)</f>
        <v>1</v>
      </c>
    </row>
    <row r="982" spans="2:9" ht="15" x14ac:dyDescent="0.3">
      <c r="B982" s="33">
        <v>977.5</v>
      </c>
      <c r="C982" s="34">
        <v>3.9</v>
      </c>
      <c r="D982" s="32">
        <f t="shared" si="30"/>
        <v>39.019999999999996</v>
      </c>
      <c r="E982" s="37">
        <f t="shared" si="31"/>
        <v>46.823999999999991</v>
      </c>
      <c r="F982" s="32">
        <f>'Auxiliary Energy Estimation'!$E$25-D982</f>
        <v>15.980000000000004</v>
      </c>
      <c r="G982" s="32">
        <f>'Auxiliary Energy Estimation'!$E$25-E982</f>
        <v>8.176000000000009</v>
      </c>
      <c r="H982" s="26">
        <f>IF(D982&lt;='Auxiliary Energy Estimation'!$E$25, 1, 0)</f>
        <v>1</v>
      </c>
      <c r="I982" s="26">
        <f>IF(E982&lt;='Auxiliary Energy Estimation'!$E$25, 1, 0)</f>
        <v>1</v>
      </c>
    </row>
    <row r="983" spans="2:9" ht="15" x14ac:dyDescent="0.3">
      <c r="B983" s="33">
        <v>978.5</v>
      </c>
      <c r="C983" s="34">
        <v>3.3</v>
      </c>
      <c r="D983" s="32">
        <f t="shared" si="30"/>
        <v>37.94</v>
      </c>
      <c r="E983" s="37">
        <f t="shared" si="31"/>
        <v>45.527999999999999</v>
      </c>
      <c r="F983" s="32">
        <f>'Auxiliary Energy Estimation'!$E$25-D983</f>
        <v>17.060000000000002</v>
      </c>
      <c r="G983" s="32">
        <f>'Auxiliary Energy Estimation'!$E$25-E983</f>
        <v>9.4720000000000013</v>
      </c>
      <c r="H983" s="26">
        <f>IF(D983&lt;='Auxiliary Energy Estimation'!$E$25, 1, 0)</f>
        <v>1</v>
      </c>
      <c r="I983" s="26">
        <f>IF(E983&lt;='Auxiliary Energy Estimation'!$E$25, 1, 0)</f>
        <v>1</v>
      </c>
    </row>
    <row r="984" spans="2:9" ht="15" x14ac:dyDescent="0.3">
      <c r="B984" s="33">
        <v>979.5</v>
      </c>
      <c r="C984" s="34">
        <v>2.2000000000000002</v>
      </c>
      <c r="D984" s="32">
        <f t="shared" si="30"/>
        <v>35.96</v>
      </c>
      <c r="E984" s="37">
        <f t="shared" si="31"/>
        <v>43.152000000000001</v>
      </c>
      <c r="F984" s="32">
        <f>'Auxiliary Energy Estimation'!$E$25-D984</f>
        <v>19.04</v>
      </c>
      <c r="G984" s="32">
        <f>'Auxiliary Energy Estimation'!$E$25-E984</f>
        <v>11.847999999999999</v>
      </c>
      <c r="H984" s="26">
        <f>IF(D984&lt;='Auxiliary Energy Estimation'!$E$25, 1, 0)</f>
        <v>1</v>
      </c>
      <c r="I984" s="26">
        <f>IF(E984&lt;='Auxiliary Energy Estimation'!$E$25, 1, 0)</f>
        <v>1</v>
      </c>
    </row>
    <row r="985" spans="2:9" ht="15" x14ac:dyDescent="0.3">
      <c r="B985" s="33">
        <v>980.5</v>
      </c>
      <c r="C985" s="34">
        <v>1.7</v>
      </c>
      <c r="D985" s="32">
        <f t="shared" si="30"/>
        <v>35.06</v>
      </c>
      <c r="E985" s="37">
        <f t="shared" si="31"/>
        <v>42.072000000000003</v>
      </c>
      <c r="F985" s="32">
        <f>'Auxiliary Energy Estimation'!$E$25-D985</f>
        <v>19.939999999999998</v>
      </c>
      <c r="G985" s="32">
        <f>'Auxiliary Energy Estimation'!$E$25-E985</f>
        <v>12.927999999999997</v>
      </c>
      <c r="H985" s="26">
        <f>IF(D985&lt;='Auxiliary Energy Estimation'!$E$25, 1, 0)</f>
        <v>1</v>
      </c>
      <c r="I985" s="26">
        <f>IF(E985&lt;='Auxiliary Energy Estimation'!$E$25, 1, 0)</f>
        <v>1</v>
      </c>
    </row>
    <row r="986" spans="2:9" ht="15" x14ac:dyDescent="0.3">
      <c r="B986" s="33">
        <v>981.5</v>
      </c>
      <c r="C986" s="34">
        <v>1.7</v>
      </c>
      <c r="D986" s="32">
        <f t="shared" si="30"/>
        <v>35.06</v>
      </c>
      <c r="E986" s="37">
        <f t="shared" si="31"/>
        <v>42.072000000000003</v>
      </c>
      <c r="F986" s="32">
        <f>'Auxiliary Energy Estimation'!$E$25-D986</f>
        <v>19.939999999999998</v>
      </c>
      <c r="G986" s="32">
        <f>'Auxiliary Energy Estimation'!$E$25-E986</f>
        <v>12.927999999999997</v>
      </c>
      <c r="H986" s="26">
        <f>IF(D986&lt;='Auxiliary Energy Estimation'!$E$25, 1, 0)</f>
        <v>1</v>
      </c>
      <c r="I986" s="26">
        <f>IF(E986&lt;='Auxiliary Energy Estimation'!$E$25, 1, 0)</f>
        <v>1</v>
      </c>
    </row>
    <row r="987" spans="2:9" ht="15" x14ac:dyDescent="0.3">
      <c r="B987" s="33">
        <v>982.5</v>
      </c>
      <c r="C987" s="34">
        <v>0</v>
      </c>
      <c r="D987" s="32">
        <f t="shared" si="30"/>
        <v>32</v>
      </c>
      <c r="E987" s="37">
        <f t="shared" si="31"/>
        <v>38.4</v>
      </c>
      <c r="F987" s="32">
        <f>'Auxiliary Energy Estimation'!$E$25-D987</f>
        <v>23</v>
      </c>
      <c r="G987" s="32">
        <f>'Auxiliary Energy Estimation'!$E$25-E987</f>
        <v>16.600000000000001</v>
      </c>
      <c r="H987" s="26">
        <f>IF(D987&lt;='Auxiliary Energy Estimation'!$E$25, 1, 0)</f>
        <v>1</v>
      </c>
      <c r="I987" s="26">
        <f>IF(E987&lt;='Auxiliary Energy Estimation'!$E$25, 1, 0)</f>
        <v>1</v>
      </c>
    </row>
    <row r="988" spans="2:9" ht="15" x14ac:dyDescent="0.3">
      <c r="B988" s="33">
        <v>983.5</v>
      </c>
      <c r="C988" s="34">
        <v>-1.7</v>
      </c>
      <c r="D988" s="32">
        <f t="shared" si="30"/>
        <v>28.94</v>
      </c>
      <c r="E988" s="37">
        <f t="shared" si="31"/>
        <v>34.728000000000002</v>
      </c>
      <c r="F988" s="32">
        <f>'Auxiliary Energy Estimation'!$E$25-D988</f>
        <v>26.06</v>
      </c>
      <c r="G988" s="32">
        <f>'Auxiliary Energy Estimation'!$E$25-E988</f>
        <v>20.271999999999998</v>
      </c>
      <c r="H988" s="26">
        <f>IF(D988&lt;='Auxiliary Energy Estimation'!$E$25, 1, 0)</f>
        <v>1</v>
      </c>
      <c r="I988" s="26">
        <f>IF(E988&lt;='Auxiliary Energy Estimation'!$E$25, 1, 0)</f>
        <v>1</v>
      </c>
    </row>
    <row r="989" spans="2:9" ht="15" x14ac:dyDescent="0.3">
      <c r="B989" s="33">
        <v>984.5</v>
      </c>
      <c r="C989" s="34">
        <v>-1.7</v>
      </c>
      <c r="D989" s="32">
        <f t="shared" si="30"/>
        <v>28.94</v>
      </c>
      <c r="E989" s="37">
        <f t="shared" si="31"/>
        <v>34.728000000000002</v>
      </c>
      <c r="F989" s="32">
        <f>'Auxiliary Energy Estimation'!$E$25-D989</f>
        <v>26.06</v>
      </c>
      <c r="G989" s="32">
        <f>'Auxiliary Energy Estimation'!$E$25-E989</f>
        <v>20.271999999999998</v>
      </c>
      <c r="H989" s="26">
        <f>IF(D989&lt;='Auxiliary Energy Estimation'!$E$25, 1, 0)</f>
        <v>1</v>
      </c>
      <c r="I989" s="26">
        <f>IF(E989&lt;='Auxiliary Energy Estimation'!$E$25, 1, 0)</f>
        <v>1</v>
      </c>
    </row>
    <row r="990" spans="2:9" ht="15" x14ac:dyDescent="0.3">
      <c r="B990" s="33">
        <v>985.5</v>
      </c>
      <c r="C990" s="34">
        <v>-1.1000000000000001</v>
      </c>
      <c r="D990" s="32">
        <f t="shared" si="30"/>
        <v>30.02</v>
      </c>
      <c r="E990" s="37">
        <f t="shared" si="31"/>
        <v>36.024000000000001</v>
      </c>
      <c r="F990" s="32">
        <f>'Auxiliary Energy Estimation'!$E$25-D990</f>
        <v>24.98</v>
      </c>
      <c r="G990" s="32">
        <f>'Auxiliary Energy Estimation'!$E$25-E990</f>
        <v>18.975999999999999</v>
      </c>
      <c r="H990" s="26">
        <f>IF(D990&lt;='Auxiliary Energy Estimation'!$E$25, 1, 0)</f>
        <v>1</v>
      </c>
      <c r="I990" s="26">
        <f>IF(E990&lt;='Auxiliary Energy Estimation'!$E$25, 1, 0)</f>
        <v>1</v>
      </c>
    </row>
    <row r="991" spans="2:9" ht="15" x14ac:dyDescent="0.3">
      <c r="B991" s="33">
        <v>986.5</v>
      </c>
      <c r="C991" s="34">
        <v>0</v>
      </c>
      <c r="D991" s="32">
        <f t="shared" si="30"/>
        <v>32</v>
      </c>
      <c r="E991" s="37">
        <f t="shared" si="31"/>
        <v>38.4</v>
      </c>
      <c r="F991" s="32">
        <f>'Auxiliary Energy Estimation'!$E$25-D991</f>
        <v>23</v>
      </c>
      <c r="G991" s="32">
        <f>'Auxiliary Energy Estimation'!$E$25-E991</f>
        <v>16.600000000000001</v>
      </c>
      <c r="H991" s="26">
        <f>IF(D991&lt;='Auxiliary Energy Estimation'!$E$25, 1, 0)</f>
        <v>1</v>
      </c>
      <c r="I991" s="26">
        <f>IF(E991&lt;='Auxiliary Energy Estimation'!$E$25, 1, 0)</f>
        <v>1</v>
      </c>
    </row>
    <row r="992" spans="2:9" ht="15" x14ac:dyDescent="0.3">
      <c r="B992" s="33">
        <v>987.5</v>
      </c>
      <c r="C992" s="34">
        <v>0</v>
      </c>
      <c r="D992" s="32">
        <f t="shared" si="30"/>
        <v>32</v>
      </c>
      <c r="E992" s="37">
        <f t="shared" si="31"/>
        <v>38.4</v>
      </c>
      <c r="F992" s="32">
        <f>'Auxiliary Energy Estimation'!$E$25-D992</f>
        <v>23</v>
      </c>
      <c r="G992" s="32">
        <f>'Auxiliary Energy Estimation'!$E$25-E992</f>
        <v>16.600000000000001</v>
      </c>
      <c r="H992" s="26">
        <f>IF(D992&lt;='Auxiliary Energy Estimation'!$E$25, 1, 0)</f>
        <v>1</v>
      </c>
      <c r="I992" s="26">
        <f>IF(E992&lt;='Auxiliary Energy Estimation'!$E$25, 1, 0)</f>
        <v>1</v>
      </c>
    </row>
    <row r="993" spans="2:9" ht="15" x14ac:dyDescent="0.3">
      <c r="B993" s="33">
        <v>988.5</v>
      </c>
      <c r="C993" s="34">
        <v>-1.1000000000000001</v>
      </c>
      <c r="D993" s="32">
        <f t="shared" si="30"/>
        <v>30.02</v>
      </c>
      <c r="E993" s="37">
        <f t="shared" si="31"/>
        <v>36.024000000000001</v>
      </c>
      <c r="F993" s="32">
        <f>'Auxiliary Energy Estimation'!$E$25-D993</f>
        <v>24.98</v>
      </c>
      <c r="G993" s="32">
        <f>'Auxiliary Energy Estimation'!$E$25-E993</f>
        <v>18.975999999999999</v>
      </c>
      <c r="H993" s="26">
        <f>IF(D993&lt;='Auxiliary Energy Estimation'!$E$25, 1, 0)</f>
        <v>1</v>
      </c>
      <c r="I993" s="26">
        <f>IF(E993&lt;='Auxiliary Energy Estimation'!$E$25, 1, 0)</f>
        <v>1</v>
      </c>
    </row>
    <row r="994" spans="2:9" ht="15" x14ac:dyDescent="0.3">
      <c r="B994" s="33">
        <v>989.5</v>
      </c>
      <c r="C994" s="34">
        <v>-1.7</v>
      </c>
      <c r="D994" s="32">
        <f t="shared" si="30"/>
        <v>28.94</v>
      </c>
      <c r="E994" s="37">
        <f t="shared" si="31"/>
        <v>34.728000000000002</v>
      </c>
      <c r="F994" s="32">
        <f>'Auxiliary Energy Estimation'!$E$25-D994</f>
        <v>26.06</v>
      </c>
      <c r="G994" s="32">
        <f>'Auxiliary Energy Estimation'!$E$25-E994</f>
        <v>20.271999999999998</v>
      </c>
      <c r="H994" s="26">
        <f>IF(D994&lt;='Auxiliary Energy Estimation'!$E$25, 1, 0)</f>
        <v>1</v>
      </c>
      <c r="I994" s="26">
        <f>IF(E994&lt;='Auxiliary Energy Estimation'!$E$25, 1, 0)</f>
        <v>1</v>
      </c>
    </row>
    <row r="995" spans="2:9" ht="15" x14ac:dyDescent="0.3">
      <c r="B995" s="33">
        <v>990.5</v>
      </c>
      <c r="C995" s="34">
        <v>-2.2000000000000002</v>
      </c>
      <c r="D995" s="32">
        <f t="shared" si="30"/>
        <v>28.04</v>
      </c>
      <c r="E995" s="37">
        <f t="shared" si="31"/>
        <v>33.647999999999996</v>
      </c>
      <c r="F995" s="32">
        <f>'Auxiliary Energy Estimation'!$E$25-D995</f>
        <v>26.96</v>
      </c>
      <c r="G995" s="32">
        <f>'Auxiliary Energy Estimation'!$E$25-E995</f>
        <v>21.352000000000004</v>
      </c>
      <c r="H995" s="26">
        <f>IF(D995&lt;='Auxiliary Energy Estimation'!$E$25, 1, 0)</f>
        <v>1</v>
      </c>
      <c r="I995" s="26">
        <f>IF(E995&lt;='Auxiliary Energy Estimation'!$E$25, 1, 0)</f>
        <v>1</v>
      </c>
    </row>
    <row r="996" spans="2:9" ht="15" x14ac:dyDescent="0.3">
      <c r="B996" s="33">
        <v>991.5</v>
      </c>
      <c r="C996" s="34">
        <v>-1.1000000000000001</v>
      </c>
      <c r="D996" s="32">
        <f t="shared" si="30"/>
        <v>30.02</v>
      </c>
      <c r="E996" s="37">
        <f t="shared" si="31"/>
        <v>36.024000000000001</v>
      </c>
      <c r="F996" s="32">
        <f>'Auxiliary Energy Estimation'!$E$25-D996</f>
        <v>24.98</v>
      </c>
      <c r="G996" s="32">
        <f>'Auxiliary Energy Estimation'!$E$25-E996</f>
        <v>18.975999999999999</v>
      </c>
      <c r="H996" s="26">
        <f>IF(D996&lt;='Auxiliary Energy Estimation'!$E$25, 1, 0)</f>
        <v>1</v>
      </c>
      <c r="I996" s="26">
        <f>IF(E996&lt;='Auxiliary Energy Estimation'!$E$25, 1, 0)</f>
        <v>1</v>
      </c>
    </row>
    <row r="997" spans="2:9" ht="15" x14ac:dyDescent="0.3">
      <c r="B997" s="33">
        <v>992.5</v>
      </c>
      <c r="C997" s="34">
        <v>-0.6</v>
      </c>
      <c r="D997" s="32">
        <f t="shared" si="30"/>
        <v>30.92</v>
      </c>
      <c r="E997" s="37">
        <f t="shared" si="31"/>
        <v>37.103999999999999</v>
      </c>
      <c r="F997" s="32">
        <f>'Auxiliary Energy Estimation'!$E$25-D997</f>
        <v>24.08</v>
      </c>
      <c r="G997" s="32">
        <f>'Auxiliary Energy Estimation'!$E$25-E997</f>
        <v>17.896000000000001</v>
      </c>
      <c r="H997" s="26">
        <f>IF(D997&lt;='Auxiliary Energy Estimation'!$E$25, 1, 0)</f>
        <v>1</v>
      </c>
      <c r="I997" s="26">
        <f>IF(E997&lt;='Auxiliary Energy Estimation'!$E$25, 1, 0)</f>
        <v>1</v>
      </c>
    </row>
    <row r="998" spans="2:9" ht="15" x14ac:dyDescent="0.3">
      <c r="B998" s="33">
        <v>993.5</v>
      </c>
      <c r="C998" s="34">
        <v>2.2000000000000002</v>
      </c>
      <c r="D998" s="32">
        <f t="shared" si="30"/>
        <v>35.96</v>
      </c>
      <c r="E998" s="37">
        <f t="shared" si="31"/>
        <v>43.152000000000001</v>
      </c>
      <c r="F998" s="32">
        <f>'Auxiliary Energy Estimation'!$E$25-D998</f>
        <v>19.04</v>
      </c>
      <c r="G998" s="32">
        <f>'Auxiliary Energy Estimation'!$E$25-E998</f>
        <v>11.847999999999999</v>
      </c>
      <c r="H998" s="26">
        <f>IF(D998&lt;='Auxiliary Energy Estimation'!$E$25, 1, 0)</f>
        <v>1</v>
      </c>
      <c r="I998" s="26">
        <f>IF(E998&lt;='Auxiliary Energy Estimation'!$E$25, 1, 0)</f>
        <v>1</v>
      </c>
    </row>
    <row r="999" spans="2:9" ht="15" x14ac:dyDescent="0.3">
      <c r="B999" s="33">
        <v>994.5</v>
      </c>
      <c r="C999" s="34">
        <v>3.9</v>
      </c>
      <c r="D999" s="32">
        <f t="shared" si="30"/>
        <v>39.019999999999996</v>
      </c>
      <c r="E999" s="37">
        <f t="shared" si="31"/>
        <v>46.823999999999991</v>
      </c>
      <c r="F999" s="32">
        <f>'Auxiliary Energy Estimation'!$E$25-D999</f>
        <v>15.980000000000004</v>
      </c>
      <c r="G999" s="32">
        <f>'Auxiliary Energy Estimation'!$E$25-E999</f>
        <v>8.176000000000009</v>
      </c>
      <c r="H999" s="26">
        <f>IF(D999&lt;='Auxiliary Energy Estimation'!$E$25, 1, 0)</f>
        <v>1</v>
      </c>
      <c r="I999" s="26">
        <f>IF(E999&lt;='Auxiliary Energy Estimation'!$E$25, 1, 0)</f>
        <v>1</v>
      </c>
    </row>
    <row r="1000" spans="2:9" ht="15" x14ac:dyDescent="0.3">
      <c r="B1000" s="33">
        <v>995.5</v>
      </c>
      <c r="C1000" s="34">
        <v>4.4000000000000004</v>
      </c>
      <c r="D1000" s="32">
        <f t="shared" si="30"/>
        <v>39.92</v>
      </c>
      <c r="E1000" s="37">
        <f t="shared" si="31"/>
        <v>47.904000000000003</v>
      </c>
      <c r="F1000" s="32">
        <f>'Auxiliary Energy Estimation'!$E$25-D1000</f>
        <v>15.079999999999998</v>
      </c>
      <c r="G1000" s="32">
        <f>'Auxiliary Energy Estimation'!$E$25-E1000</f>
        <v>7.0959999999999965</v>
      </c>
      <c r="H1000" s="26">
        <f>IF(D1000&lt;='Auxiliary Energy Estimation'!$E$25, 1, 0)</f>
        <v>1</v>
      </c>
      <c r="I1000" s="26">
        <f>IF(E1000&lt;='Auxiliary Energy Estimation'!$E$25, 1, 0)</f>
        <v>1</v>
      </c>
    </row>
    <row r="1001" spans="2:9" ht="15" x14ac:dyDescent="0.3">
      <c r="B1001" s="33">
        <v>996.5</v>
      </c>
      <c r="C1001" s="34">
        <v>5</v>
      </c>
      <c r="D1001" s="32">
        <f t="shared" si="30"/>
        <v>41</v>
      </c>
      <c r="E1001" s="37">
        <f t="shared" si="31"/>
        <v>49.199999999999996</v>
      </c>
      <c r="F1001" s="32">
        <f>'Auxiliary Energy Estimation'!$E$25-D1001</f>
        <v>14</v>
      </c>
      <c r="G1001" s="32">
        <f>'Auxiliary Energy Estimation'!$E$25-E1001</f>
        <v>5.8000000000000043</v>
      </c>
      <c r="H1001" s="26">
        <f>IF(D1001&lt;='Auxiliary Energy Estimation'!$E$25, 1, 0)</f>
        <v>1</v>
      </c>
      <c r="I1001" s="26">
        <f>IF(E1001&lt;='Auxiliary Energy Estimation'!$E$25, 1, 0)</f>
        <v>1</v>
      </c>
    </row>
    <row r="1002" spans="2:9" ht="15" x14ac:dyDescent="0.3">
      <c r="B1002" s="33">
        <v>997.5</v>
      </c>
      <c r="C1002" s="34">
        <v>6.1</v>
      </c>
      <c r="D1002" s="32">
        <f t="shared" si="30"/>
        <v>42.980000000000004</v>
      </c>
      <c r="E1002" s="37">
        <f t="shared" si="31"/>
        <v>51.576000000000001</v>
      </c>
      <c r="F1002" s="32">
        <f>'Auxiliary Energy Estimation'!$E$25-D1002</f>
        <v>12.019999999999996</v>
      </c>
      <c r="G1002" s="32">
        <f>'Auxiliary Energy Estimation'!$E$25-E1002</f>
        <v>3.4239999999999995</v>
      </c>
      <c r="H1002" s="26">
        <f>IF(D1002&lt;='Auxiliary Energy Estimation'!$E$25, 1, 0)</f>
        <v>1</v>
      </c>
      <c r="I1002" s="26">
        <f>IF(E1002&lt;='Auxiliary Energy Estimation'!$E$25, 1, 0)</f>
        <v>1</v>
      </c>
    </row>
    <row r="1003" spans="2:9" ht="15" x14ac:dyDescent="0.3">
      <c r="B1003" s="33">
        <v>998.5</v>
      </c>
      <c r="C1003" s="34">
        <v>6.7</v>
      </c>
      <c r="D1003" s="32">
        <f t="shared" si="30"/>
        <v>44.06</v>
      </c>
      <c r="E1003" s="37">
        <f t="shared" si="31"/>
        <v>52.872</v>
      </c>
      <c r="F1003" s="32">
        <f>'Auxiliary Energy Estimation'!$E$25-D1003</f>
        <v>10.939999999999998</v>
      </c>
      <c r="G1003" s="32">
        <f>'Auxiliary Energy Estimation'!$E$25-E1003</f>
        <v>2.1280000000000001</v>
      </c>
      <c r="H1003" s="26">
        <f>IF(D1003&lt;='Auxiliary Energy Estimation'!$E$25, 1, 0)</f>
        <v>1</v>
      </c>
      <c r="I1003" s="26">
        <f>IF(E1003&lt;='Auxiliary Energy Estimation'!$E$25, 1, 0)</f>
        <v>1</v>
      </c>
    </row>
    <row r="1004" spans="2:9" ht="15" x14ac:dyDescent="0.3">
      <c r="B1004" s="33">
        <v>999.5</v>
      </c>
      <c r="C1004" s="34">
        <v>6.1</v>
      </c>
      <c r="D1004" s="32">
        <f t="shared" si="30"/>
        <v>42.980000000000004</v>
      </c>
      <c r="E1004" s="37">
        <f t="shared" si="31"/>
        <v>51.576000000000001</v>
      </c>
      <c r="F1004" s="32">
        <f>'Auxiliary Energy Estimation'!$E$25-D1004</f>
        <v>12.019999999999996</v>
      </c>
      <c r="G1004" s="32">
        <f>'Auxiliary Energy Estimation'!$E$25-E1004</f>
        <v>3.4239999999999995</v>
      </c>
      <c r="H1004" s="26">
        <f>IF(D1004&lt;='Auxiliary Energy Estimation'!$E$25, 1, 0)</f>
        <v>1</v>
      </c>
      <c r="I1004" s="26">
        <f>IF(E1004&lt;='Auxiliary Energy Estimation'!$E$25, 1, 0)</f>
        <v>1</v>
      </c>
    </row>
    <row r="1005" spans="2:9" ht="15" x14ac:dyDescent="0.3">
      <c r="B1005" s="33">
        <v>1000.5</v>
      </c>
      <c r="C1005" s="34">
        <v>6.1</v>
      </c>
      <c r="D1005" s="32">
        <f t="shared" si="30"/>
        <v>42.980000000000004</v>
      </c>
      <c r="E1005" s="37">
        <f t="shared" si="31"/>
        <v>51.576000000000001</v>
      </c>
      <c r="F1005" s="32">
        <f>'Auxiliary Energy Estimation'!$E$25-D1005</f>
        <v>12.019999999999996</v>
      </c>
      <c r="G1005" s="32">
        <f>'Auxiliary Energy Estimation'!$E$25-E1005</f>
        <v>3.4239999999999995</v>
      </c>
      <c r="H1005" s="26">
        <f>IF(D1005&lt;='Auxiliary Energy Estimation'!$E$25, 1, 0)</f>
        <v>1</v>
      </c>
      <c r="I1005" s="26">
        <f>IF(E1005&lt;='Auxiliary Energy Estimation'!$E$25, 1, 0)</f>
        <v>1</v>
      </c>
    </row>
    <row r="1006" spans="2:9" ht="15" x14ac:dyDescent="0.3">
      <c r="B1006" s="33">
        <v>1001.5</v>
      </c>
      <c r="C1006" s="34">
        <v>4.4000000000000004</v>
      </c>
      <c r="D1006" s="32">
        <f t="shared" si="30"/>
        <v>39.92</v>
      </c>
      <c r="E1006" s="37">
        <f t="shared" si="31"/>
        <v>47.904000000000003</v>
      </c>
      <c r="F1006" s="32">
        <f>'Auxiliary Energy Estimation'!$E$25-D1006</f>
        <v>15.079999999999998</v>
      </c>
      <c r="G1006" s="32">
        <f>'Auxiliary Energy Estimation'!$E$25-E1006</f>
        <v>7.0959999999999965</v>
      </c>
      <c r="H1006" s="26">
        <f>IF(D1006&lt;='Auxiliary Energy Estimation'!$E$25, 1, 0)</f>
        <v>1</v>
      </c>
      <c r="I1006" s="26">
        <f>IF(E1006&lt;='Auxiliary Energy Estimation'!$E$25, 1, 0)</f>
        <v>1</v>
      </c>
    </row>
    <row r="1007" spans="2:9" ht="15" x14ac:dyDescent="0.3">
      <c r="B1007" s="33">
        <v>1002.5</v>
      </c>
      <c r="C1007" s="34">
        <v>3.9</v>
      </c>
      <c r="D1007" s="32">
        <f t="shared" si="30"/>
        <v>39.019999999999996</v>
      </c>
      <c r="E1007" s="37">
        <f t="shared" si="31"/>
        <v>46.823999999999991</v>
      </c>
      <c r="F1007" s="32">
        <f>'Auxiliary Energy Estimation'!$E$25-D1007</f>
        <v>15.980000000000004</v>
      </c>
      <c r="G1007" s="32">
        <f>'Auxiliary Energy Estimation'!$E$25-E1007</f>
        <v>8.176000000000009</v>
      </c>
      <c r="H1007" s="26">
        <f>IF(D1007&lt;='Auxiliary Energy Estimation'!$E$25, 1, 0)</f>
        <v>1</v>
      </c>
      <c r="I1007" s="26">
        <f>IF(E1007&lt;='Auxiliary Energy Estimation'!$E$25, 1, 0)</f>
        <v>1</v>
      </c>
    </row>
    <row r="1008" spans="2:9" ht="15" x14ac:dyDescent="0.3">
      <c r="B1008" s="33">
        <v>1003.5</v>
      </c>
      <c r="C1008" s="34">
        <v>5.6</v>
      </c>
      <c r="D1008" s="32">
        <f t="shared" si="30"/>
        <v>42.08</v>
      </c>
      <c r="E1008" s="37">
        <f t="shared" si="31"/>
        <v>50.495999999999995</v>
      </c>
      <c r="F1008" s="32">
        <f>'Auxiliary Energy Estimation'!$E$25-D1008</f>
        <v>12.920000000000002</v>
      </c>
      <c r="G1008" s="32">
        <f>'Auxiliary Energy Estimation'!$E$25-E1008</f>
        <v>4.5040000000000049</v>
      </c>
      <c r="H1008" s="26">
        <f>IF(D1008&lt;='Auxiliary Energy Estimation'!$E$25, 1, 0)</f>
        <v>1</v>
      </c>
      <c r="I1008" s="26">
        <f>IF(E1008&lt;='Auxiliary Energy Estimation'!$E$25, 1, 0)</f>
        <v>1</v>
      </c>
    </row>
    <row r="1009" spans="2:9" ht="15" x14ac:dyDescent="0.3">
      <c r="B1009" s="33">
        <v>1004.5</v>
      </c>
      <c r="C1009" s="34">
        <v>6.1</v>
      </c>
      <c r="D1009" s="32">
        <f t="shared" si="30"/>
        <v>42.980000000000004</v>
      </c>
      <c r="E1009" s="37">
        <f t="shared" si="31"/>
        <v>51.576000000000001</v>
      </c>
      <c r="F1009" s="32">
        <f>'Auxiliary Energy Estimation'!$E$25-D1009</f>
        <v>12.019999999999996</v>
      </c>
      <c r="G1009" s="32">
        <f>'Auxiliary Energy Estimation'!$E$25-E1009</f>
        <v>3.4239999999999995</v>
      </c>
      <c r="H1009" s="26">
        <f>IF(D1009&lt;='Auxiliary Energy Estimation'!$E$25, 1, 0)</f>
        <v>1</v>
      </c>
      <c r="I1009" s="26">
        <f>IF(E1009&lt;='Auxiliary Energy Estimation'!$E$25, 1, 0)</f>
        <v>1</v>
      </c>
    </row>
    <row r="1010" spans="2:9" ht="15" x14ac:dyDescent="0.3">
      <c r="B1010" s="33">
        <v>1005.5</v>
      </c>
      <c r="C1010" s="34">
        <v>6.1</v>
      </c>
      <c r="D1010" s="32">
        <f t="shared" si="30"/>
        <v>42.980000000000004</v>
      </c>
      <c r="E1010" s="37">
        <f t="shared" si="31"/>
        <v>51.576000000000001</v>
      </c>
      <c r="F1010" s="32">
        <f>'Auxiliary Energy Estimation'!$E$25-D1010</f>
        <v>12.019999999999996</v>
      </c>
      <c r="G1010" s="32">
        <f>'Auxiliary Energy Estimation'!$E$25-E1010</f>
        <v>3.4239999999999995</v>
      </c>
      <c r="H1010" s="26">
        <f>IF(D1010&lt;='Auxiliary Energy Estimation'!$E$25, 1, 0)</f>
        <v>1</v>
      </c>
      <c r="I1010" s="26">
        <f>IF(E1010&lt;='Auxiliary Energy Estimation'!$E$25, 1, 0)</f>
        <v>1</v>
      </c>
    </row>
    <row r="1011" spans="2:9" ht="15" x14ac:dyDescent="0.3">
      <c r="B1011" s="33">
        <v>1006.5</v>
      </c>
      <c r="C1011" s="34">
        <v>6.7</v>
      </c>
      <c r="D1011" s="32">
        <f t="shared" si="30"/>
        <v>44.06</v>
      </c>
      <c r="E1011" s="37">
        <f t="shared" si="31"/>
        <v>52.872</v>
      </c>
      <c r="F1011" s="32">
        <f>'Auxiliary Energy Estimation'!$E$25-D1011</f>
        <v>10.939999999999998</v>
      </c>
      <c r="G1011" s="32">
        <f>'Auxiliary Energy Estimation'!$E$25-E1011</f>
        <v>2.1280000000000001</v>
      </c>
      <c r="H1011" s="26">
        <f>IF(D1011&lt;='Auxiliary Energy Estimation'!$E$25, 1, 0)</f>
        <v>1</v>
      </c>
      <c r="I1011" s="26">
        <f>IF(E1011&lt;='Auxiliary Energy Estimation'!$E$25, 1, 0)</f>
        <v>1</v>
      </c>
    </row>
    <row r="1012" spans="2:9" ht="15" x14ac:dyDescent="0.3">
      <c r="B1012" s="33">
        <v>1007.5</v>
      </c>
      <c r="C1012" s="34">
        <v>8.3000000000000007</v>
      </c>
      <c r="D1012" s="32">
        <f t="shared" si="30"/>
        <v>46.94</v>
      </c>
      <c r="E1012" s="37">
        <f t="shared" si="31"/>
        <v>56.327999999999996</v>
      </c>
      <c r="F1012" s="32">
        <f>'Auxiliary Energy Estimation'!$E$25-D1012</f>
        <v>8.0600000000000023</v>
      </c>
      <c r="G1012" s="32">
        <f>'Auxiliary Energy Estimation'!$E$25-E1012</f>
        <v>-1.3279999999999959</v>
      </c>
      <c r="H1012" s="26">
        <f>IF(D1012&lt;='Auxiliary Energy Estimation'!$E$25, 1, 0)</f>
        <v>1</v>
      </c>
      <c r="I1012" s="26">
        <f>IF(E1012&lt;='Auxiliary Energy Estimation'!$E$25, 1, 0)</f>
        <v>0</v>
      </c>
    </row>
    <row r="1013" spans="2:9" ht="15" x14ac:dyDescent="0.3">
      <c r="B1013" s="33">
        <v>1008.5</v>
      </c>
      <c r="C1013" s="34">
        <v>6.7</v>
      </c>
      <c r="D1013" s="32">
        <f t="shared" si="30"/>
        <v>44.06</v>
      </c>
      <c r="E1013" s="37">
        <f t="shared" si="31"/>
        <v>52.872</v>
      </c>
      <c r="F1013" s="32">
        <f>'Auxiliary Energy Estimation'!$E$25-D1013</f>
        <v>10.939999999999998</v>
      </c>
      <c r="G1013" s="32">
        <f>'Auxiliary Energy Estimation'!$E$25-E1013</f>
        <v>2.1280000000000001</v>
      </c>
      <c r="H1013" s="26">
        <f>IF(D1013&lt;='Auxiliary Energy Estimation'!$E$25, 1, 0)</f>
        <v>1</v>
      </c>
      <c r="I1013" s="26">
        <f>IF(E1013&lt;='Auxiliary Energy Estimation'!$E$25, 1, 0)</f>
        <v>1</v>
      </c>
    </row>
    <row r="1014" spans="2:9" ht="15" x14ac:dyDescent="0.3">
      <c r="B1014" s="33">
        <v>1009.5</v>
      </c>
      <c r="C1014" s="34">
        <v>5.6</v>
      </c>
      <c r="D1014" s="32">
        <f t="shared" si="30"/>
        <v>42.08</v>
      </c>
      <c r="E1014" s="37">
        <f t="shared" si="31"/>
        <v>50.495999999999995</v>
      </c>
      <c r="F1014" s="32">
        <f>'Auxiliary Energy Estimation'!$E$25-D1014</f>
        <v>12.920000000000002</v>
      </c>
      <c r="G1014" s="32">
        <f>'Auxiliary Energy Estimation'!$E$25-E1014</f>
        <v>4.5040000000000049</v>
      </c>
      <c r="H1014" s="26">
        <f>IF(D1014&lt;='Auxiliary Energy Estimation'!$E$25, 1, 0)</f>
        <v>1</v>
      </c>
      <c r="I1014" s="26">
        <f>IF(E1014&lt;='Auxiliary Energy Estimation'!$E$25, 1, 0)</f>
        <v>1</v>
      </c>
    </row>
    <row r="1015" spans="2:9" ht="15" x14ac:dyDescent="0.3">
      <c r="B1015" s="33">
        <v>1010.5</v>
      </c>
      <c r="C1015" s="34">
        <v>5</v>
      </c>
      <c r="D1015" s="32">
        <f t="shared" si="30"/>
        <v>41</v>
      </c>
      <c r="E1015" s="37">
        <f t="shared" si="31"/>
        <v>49.199999999999996</v>
      </c>
      <c r="F1015" s="32">
        <f>'Auxiliary Energy Estimation'!$E$25-D1015</f>
        <v>14</v>
      </c>
      <c r="G1015" s="32">
        <f>'Auxiliary Energy Estimation'!$E$25-E1015</f>
        <v>5.8000000000000043</v>
      </c>
      <c r="H1015" s="26">
        <f>IF(D1015&lt;='Auxiliary Energy Estimation'!$E$25, 1, 0)</f>
        <v>1</v>
      </c>
      <c r="I1015" s="26">
        <f>IF(E1015&lt;='Auxiliary Energy Estimation'!$E$25, 1, 0)</f>
        <v>1</v>
      </c>
    </row>
    <row r="1016" spans="2:9" ht="15" x14ac:dyDescent="0.3">
      <c r="B1016" s="33">
        <v>1011.5</v>
      </c>
      <c r="C1016" s="34">
        <v>5</v>
      </c>
      <c r="D1016" s="32">
        <f t="shared" si="30"/>
        <v>41</v>
      </c>
      <c r="E1016" s="37">
        <f t="shared" si="31"/>
        <v>49.199999999999996</v>
      </c>
      <c r="F1016" s="32">
        <f>'Auxiliary Energy Estimation'!$E$25-D1016</f>
        <v>14</v>
      </c>
      <c r="G1016" s="32">
        <f>'Auxiliary Energy Estimation'!$E$25-E1016</f>
        <v>5.8000000000000043</v>
      </c>
      <c r="H1016" s="26">
        <f>IF(D1016&lt;='Auxiliary Energy Estimation'!$E$25, 1, 0)</f>
        <v>1</v>
      </c>
      <c r="I1016" s="26">
        <f>IF(E1016&lt;='Auxiliary Energy Estimation'!$E$25, 1, 0)</f>
        <v>1</v>
      </c>
    </row>
    <row r="1017" spans="2:9" ht="15" x14ac:dyDescent="0.3">
      <c r="B1017" s="33">
        <v>1012.5</v>
      </c>
      <c r="C1017" s="34">
        <v>4.4000000000000004</v>
      </c>
      <c r="D1017" s="32">
        <f t="shared" si="30"/>
        <v>39.92</v>
      </c>
      <c r="E1017" s="37">
        <f t="shared" si="31"/>
        <v>47.904000000000003</v>
      </c>
      <c r="F1017" s="32">
        <f>'Auxiliary Energy Estimation'!$E$25-D1017</f>
        <v>15.079999999999998</v>
      </c>
      <c r="G1017" s="32">
        <f>'Auxiliary Energy Estimation'!$E$25-E1017</f>
        <v>7.0959999999999965</v>
      </c>
      <c r="H1017" s="26">
        <f>IF(D1017&lt;='Auxiliary Energy Estimation'!$E$25, 1, 0)</f>
        <v>1</v>
      </c>
      <c r="I1017" s="26">
        <f>IF(E1017&lt;='Auxiliary Energy Estimation'!$E$25, 1, 0)</f>
        <v>1</v>
      </c>
    </row>
    <row r="1018" spans="2:9" ht="15" x14ac:dyDescent="0.3">
      <c r="B1018" s="33">
        <v>1013.5</v>
      </c>
      <c r="C1018" s="34">
        <v>4.4000000000000004</v>
      </c>
      <c r="D1018" s="32">
        <f t="shared" si="30"/>
        <v>39.92</v>
      </c>
      <c r="E1018" s="37">
        <f t="shared" si="31"/>
        <v>47.904000000000003</v>
      </c>
      <c r="F1018" s="32">
        <f>'Auxiliary Energy Estimation'!$E$25-D1018</f>
        <v>15.079999999999998</v>
      </c>
      <c r="G1018" s="32">
        <f>'Auxiliary Energy Estimation'!$E$25-E1018</f>
        <v>7.0959999999999965</v>
      </c>
      <c r="H1018" s="26">
        <f>IF(D1018&lt;='Auxiliary Energy Estimation'!$E$25, 1, 0)</f>
        <v>1</v>
      </c>
      <c r="I1018" s="26">
        <f>IF(E1018&lt;='Auxiliary Energy Estimation'!$E$25, 1, 0)</f>
        <v>1</v>
      </c>
    </row>
    <row r="1019" spans="2:9" ht="15" x14ac:dyDescent="0.3">
      <c r="B1019" s="33">
        <v>1014.5</v>
      </c>
      <c r="C1019" s="34">
        <v>4.4000000000000004</v>
      </c>
      <c r="D1019" s="32">
        <f t="shared" si="30"/>
        <v>39.92</v>
      </c>
      <c r="E1019" s="37">
        <f t="shared" si="31"/>
        <v>47.904000000000003</v>
      </c>
      <c r="F1019" s="32">
        <f>'Auxiliary Energy Estimation'!$E$25-D1019</f>
        <v>15.079999999999998</v>
      </c>
      <c r="G1019" s="32">
        <f>'Auxiliary Energy Estimation'!$E$25-E1019</f>
        <v>7.0959999999999965</v>
      </c>
      <c r="H1019" s="26">
        <f>IF(D1019&lt;='Auxiliary Energy Estimation'!$E$25, 1, 0)</f>
        <v>1</v>
      </c>
      <c r="I1019" s="26">
        <f>IF(E1019&lt;='Auxiliary Energy Estimation'!$E$25, 1, 0)</f>
        <v>1</v>
      </c>
    </row>
    <row r="1020" spans="2:9" ht="15" x14ac:dyDescent="0.3">
      <c r="B1020" s="33">
        <v>1015.5</v>
      </c>
      <c r="C1020" s="34">
        <v>5</v>
      </c>
      <c r="D1020" s="32">
        <f t="shared" si="30"/>
        <v>41</v>
      </c>
      <c r="E1020" s="37">
        <f t="shared" si="31"/>
        <v>49.199999999999996</v>
      </c>
      <c r="F1020" s="32">
        <f>'Auxiliary Energy Estimation'!$E$25-D1020</f>
        <v>14</v>
      </c>
      <c r="G1020" s="32">
        <f>'Auxiliary Energy Estimation'!$E$25-E1020</f>
        <v>5.8000000000000043</v>
      </c>
      <c r="H1020" s="26">
        <f>IF(D1020&lt;='Auxiliary Energy Estimation'!$E$25, 1, 0)</f>
        <v>1</v>
      </c>
      <c r="I1020" s="26">
        <f>IF(E1020&lt;='Auxiliary Energy Estimation'!$E$25, 1, 0)</f>
        <v>1</v>
      </c>
    </row>
    <row r="1021" spans="2:9" ht="15" x14ac:dyDescent="0.3">
      <c r="B1021" s="33">
        <v>1016.5</v>
      </c>
      <c r="C1021" s="34">
        <v>5</v>
      </c>
      <c r="D1021" s="32">
        <f t="shared" si="30"/>
        <v>41</v>
      </c>
      <c r="E1021" s="37">
        <f t="shared" si="31"/>
        <v>49.199999999999996</v>
      </c>
      <c r="F1021" s="32">
        <f>'Auxiliary Energy Estimation'!$E$25-D1021</f>
        <v>14</v>
      </c>
      <c r="G1021" s="32">
        <f>'Auxiliary Energy Estimation'!$E$25-E1021</f>
        <v>5.8000000000000043</v>
      </c>
      <c r="H1021" s="26">
        <f>IF(D1021&lt;='Auxiliary Energy Estimation'!$E$25, 1, 0)</f>
        <v>1</v>
      </c>
      <c r="I1021" s="26">
        <f>IF(E1021&lt;='Auxiliary Energy Estimation'!$E$25, 1, 0)</f>
        <v>1</v>
      </c>
    </row>
    <row r="1022" spans="2:9" ht="15" x14ac:dyDescent="0.3">
      <c r="B1022" s="33">
        <v>1017.5</v>
      </c>
      <c r="C1022" s="34">
        <v>5.6</v>
      </c>
      <c r="D1022" s="32">
        <f t="shared" si="30"/>
        <v>42.08</v>
      </c>
      <c r="E1022" s="37">
        <f t="shared" si="31"/>
        <v>50.495999999999995</v>
      </c>
      <c r="F1022" s="32">
        <f>'Auxiliary Energy Estimation'!$E$25-D1022</f>
        <v>12.920000000000002</v>
      </c>
      <c r="G1022" s="32">
        <f>'Auxiliary Energy Estimation'!$E$25-E1022</f>
        <v>4.5040000000000049</v>
      </c>
      <c r="H1022" s="26">
        <f>IF(D1022&lt;='Auxiliary Energy Estimation'!$E$25, 1, 0)</f>
        <v>1</v>
      </c>
      <c r="I1022" s="26">
        <f>IF(E1022&lt;='Auxiliary Energy Estimation'!$E$25, 1, 0)</f>
        <v>1</v>
      </c>
    </row>
    <row r="1023" spans="2:9" ht="15" x14ac:dyDescent="0.3">
      <c r="B1023" s="33">
        <v>1018.5</v>
      </c>
      <c r="C1023" s="34">
        <v>5</v>
      </c>
      <c r="D1023" s="32">
        <f t="shared" si="30"/>
        <v>41</v>
      </c>
      <c r="E1023" s="37">
        <f t="shared" si="31"/>
        <v>49.199999999999996</v>
      </c>
      <c r="F1023" s="32">
        <f>'Auxiliary Energy Estimation'!$E$25-D1023</f>
        <v>14</v>
      </c>
      <c r="G1023" s="32">
        <f>'Auxiliary Energy Estimation'!$E$25-E1023</f>
        <v>5.8000000000000043</v>
      </c>
      <c r="H1023" s="26">
        <f>IF(D1023&lt;='Auxiliary Energy Estimation'!$E$25, 1, 0)</f>
        <v>1</v>
      </c>
      <c r="I1023" s="26">
        <f>IF(E1023&lt;='Auxiliary Energy Estimation'!$E$25, 1, 0)</f>
        <v>1</v>
      </c>
    </row>
    <row r="1024" spans="2:9" ht="15" x14ac:dyDescent="0.3">
      <c r="B1024" s="33">
        <v>1019.5</v>
      </c>
      <c r="C1024" s="34">
        <v>6.7</v>
      </c>
      <c r="D1024" s="32">
        <f t="shared" si="30"/>
        <v>44.06</v>
      </c>
      <c r="E1024" s="37">
        <f t="shared" si="31"/>
        <v>52.872</v>
      </c>
      <c r="F1024" s="32">
        <f>'Auxiliary Energy Estimation'!$E$25-D1024</f>
        <v>10.939999999999998</v>
      </c>
      <c r="G1024" s="32">
        <f>'Auxiliary Energy Estimation'!$E$25-E1024</f>
        <v>2.1280000000000001</v>
      </c>
      <c r="H1024" s="26">
        <f>IF(D1024&lt;='Auxiliary Energy Estimation'!$E$25, 1, 0)</f>
        <v>1</v>
      </c>
      <c r="I1024" s="26">
        <f>IF(E1024&lt;='Auxiliary Energy Estimation'!$E$25, 1, 0)</f>
        <v>1</v>
      </c>
    </row>
    <row r="1025" spans="2:9" ht="15" x14ac:dyDescent="0.3">
      <c r="B1025" s="33">
        <v>1020.5</v>
      </c>
      <c r="C1025" s="34">
        <v>7.2</v>
      </c>
      <c r="D1025" s="32">
        <f t="shared" si="30"/>
        <v>44.96</v>
      </c>
      <c r="E1025" s="37">
        <f t="shared" si="31"/>
        <v>53.951999999999998</v>
      </c>
      <c r="F1025" s="32">
        <f>'Auxiliary Energy Estimation'!$E$25-D1025</f>
        <v>10.039999999999999</v>
      </c>
      <c r="G1025" s="32">
        <f>'Auxiliary Energy Estimation'!$E$25-E1025</f>
        <v>1.0480000000000018</v>
      </c>
      <c r="H1025" s="26">
        <f>IF(D1025&lt;='Auxiliary Energy Estimation'!$E$25, 1, 0)</f>
        <v>1</v>
      </c>
      <c r="I1025" s="26">
        <f>IF(E1025&lt;='Auxiliary Energy Estimation'!$E$25, 1, 0)</f>
        <v>1</v>
      </c>
    </row>
    <row r="1026" spans="2:9" ht="15" x14ac:dyDescent="0.3">
      <c r="B1026" s="33">
        <v>1021.5</v>
      </c>
      <c r="C1026" s="34">
        <v>7.8</v>
      </c>
      <c r="D1026" s="32">
        <f t="shared" si="30"/>
        <v>46.04</v>
      </c>
      <c r="E1026" s="37">
        <f t="shared" si="31"/>
        <v>55.247999999999998</v>
      </c>
      <c r="F1026" s="32">
        <f>'Auxiliary Energy Estimation'!$E$25-D1026</f>
        <v>8.9600000000000009</v>
      </c>
      <c r="G1026" s="32">
        <f>'Auxiliary Energy Estimation'!$E$25-E1026</f>
        <v>-0.24799999999999756</v>
      </c>
      <c r="H1026" s="26">
        <f>IF(D1026&lt;='Auxiliary Energy Estimation'!$E$25, 1, 0)</f>
        <v>1</v>
      </c>
      <c r="I1026" s="26">
        <f>IF(E1026&lt;='Auxiliary Energy Estimation'!$E$25, 1, 0)</f>
        <v>0</v>
      </c>
    </row>
    <row r="1027" spans="2:9" ht="15" x14ac:dyDescent="0.3">
      <c r="B1027" s="33">
        <v>1022.5</v>
      </c>
      <c r="C1027" s="34">
        <v>6.7</v>
      </c>
      <c r="D1027" s="32">
        <f t="shared" si="30"/>
        <v>44.06</v>
      </c>
      <c r="E1027" s="37">
        <f t="shared" si="31"/>
        <v>52.872</v>
      </c>
      <c r="F1027" s="32">
        <f>'Auxiliary Energy Estimation'!$E$25-D1027</f>
        <v>10.939999999999998</v>
      </c>
      <c r="G1027" s="32">
        <f>'Auxiliary Energy Estimation'!$E$25-E1027</f>
        <v>2.1280000000000001</v>
      </c>
      <c r="H1027" s="26">
        <f>IF(D1027&lt;='Auxiliary Energy Estimation'!$E$25, 1, 0)</f>
        <v>1</v>
      </c>
      <c r="I1027" s="26">
        <f>IF(E1027&lt;='Auxiliary Energy Estimation'!$E$25, 1, 0)</f>
        <v>1</v>
      </c>
    </row>
    <row r="1028" spans="2:9" ht="15" x14ac:dyDescent="0.3">
      <c r="B1028" s="33">
        <v>1023.5</v>
      </c>
      <c r="C1028" s="34">
        <v>6.7</v>
      </c>
      <c r="D1028" s="32">
        <f t="shared" si="30"/>
        <v>44.06</v>
      </c>
      <c r="E1028" s="37">
        <f t="shared" si="31"/>
        <v>52.872</v>
      </c>
      <c r="F1028" s="32">
        <f>'Auxiliary Energy Estimation'!$E$25-D1028</f>
        <v>10.939999999999998</v>
      </c>
      <c r="G1028" s="32">
        <f>'Auxiliary Energy Estimation'!$E$25-E1028</f>
        <v>2.1280000000000001</v>
      </c>
      <c r="H1028" s="26">
        <f>IF(D1028&lt;='Auxiliary Energy Estimation'!$E$25, 1, 0)</f>
        <v>1</v>
      </c>
      <c r="I1028" s="26">
        <f>IF(E1028&lt;='Auxiliary Energy Estimation'!$E$25, 1, 0)</f>
        <v>1</v>
      </c>
    </row>
    <row r="1029" spans="2:9" ht="15" x14ac:dyDescent="0.3">
      <c r="B1029" s="33">
        <v>1024.5</v>
      </c>
      <c r="C1029" s="34">
        <v>6.7</v>
      </c>
      <c r="D1029" s="32">
        <f t="shared" ref="D1029:D1092" si="32">CONVERT(C1029,"C","F")</f>
        <v>44.06</v>
      </c>
      <c r="E1029" s="37">
        <f t="shared" ref="E1029:E1092" si="33">D1029*1.2</f>
        <v>52.872</v>
      </c>
      <c r="F1029" s="32">
        <f>'Auxiliary Energy Estimation'!$E$25-D1029</f>
        <v>10.939999999999998</v>
      </c>
      <c r="G1029" s="32">
        <f>'Auxiliary Energy Estimation'!$E$25-E1029</f>
        <v>2.1280000000000001</v>
      </c>
      <c r="H1029" s="26">
        <f>IF(D1029&lt;='Auxiliary Energy Estimation'!$E$25, 1, 0)</f>
        <v>1</v>
      </c>
      <c r="I1029" s="26">
        <f>IF(E1029&lt;='Auxiliary Energy Estimation'!$E$25, 1, 0)</f>
        <v>1</v>
      </c>
    </row>
    <row r="1030" spans="2:9" ht="15" x14ac:dyDescent="0.3">
      <c r="B1030" s="33">
        <v>1025.5</v>
      </c>
      <c r="C1030" s="34">
        <v>6.1</v>
      </c>
      <c r="D1030" s="32">
        <f t="shared" si="32"/>
        <v>42.980000000000004</v>
      </c>
      <c r="E1030" s="37">
        <f t="shared" si="33"/>
        <v>51.576000000000001</v>
      </c>
      <c r="F1030" s="32">
        <f>'Auxiliary Energy Estimation'!$E$25-D1030</f>
        <v>12.019999999999996</v>
      </c>
      <c r="G1030" s="32">
        <f>'Auxiliary Energy Estimation'!$E$25-E1030</f>
        <v>3.4239999999999995</v>
      </c>
      <c r="H1030" s="26">
        <f>IF(D1030&lt;='Auxiliary Energy Estimation'!$E$25, 1, 0)</f>
        <v>1</v>
      </c>
      <c r="I1030" s="26">
        <f>IF(E1030&lt;='Auxiliary Energy Estimation'!$E$25, 1, 0)</f>
        <v>1</v>
      </c>
    </row>
    <row r="1031" spans="2:9" ht="15" x14ac:dyDescent="0.3">
      <c r="B1031" s="33">
        <v>1026.5</v>
      </c>
      <c r="C1031" s="34">
        <v>5</v>
      </c>
      <c r="D1031" s="32">
        <f t="shared" si="32"/>
        <v>41</v>
      </c>
      <c r="E1031" s="37">
        <f t="shared" si="33"/>
        <v>49.199999999999996</v>
      </c>
      <c r="F1031" s="32">
        <f>'Auxiliary Energy Estimation'!$E$25-D1031</f>
        <v>14</v>
      </c>
      <c r="G1031" s="32">
        <f>'Auxiliary Energy Estimation'!$E$25-E1031</f>
        <v>5.8000000000000043</v>
      </c>
      <c r="H1031" s="26">
        <f>IF(D1031&lt;='Auxiliary Energy Estimation'!$E$25, 1, 0)</f>
        <v>1</v>
      </c>
      <c r="I1031" s="26">
        <f>IF(E1031&lt;='Auxiliary Energy Estimation'!$E$25, 1, 0)</f>
        <v>1</v>
      </c>
    </row>
    <row r="1032" spans="2:9" ht="15" x14ac:dyDescent="0.3">
      <c r="B1032" s="33">
        <v>1027.5</v>
      </c>
      <c r="C1032" s="34">
        <v>4.4000000000000004</v>
      </c>
      <c r="D1032" s="32">
        <f t="shared" si="32"/>
        <v>39.92</v>
      </c>
      <c r="E1032" s="37">
        <f t="shared" si="33"/>
        <v>47.904000000000003</v>
      </c>
      <c r="F1032" s="32">
        <f>'Auxiliary Energy Estimation'!$E$25-D1032</f>
        <v>15.079999999999998</v>
      </c>
      <c r="G1032" s="32">
        <f>'Auxiliary Energy Estimation'!$E$25-E1032</f>
        <v>7.0959999999999965</v>
      </c>
      <c r="H1032" s="26">
        <f>IF(D1032&lt;='Auxiliary Energy Estimation'!$E$25, 1, 0)</f>
        <v>1</v>
      </c>
      <c r="I1032" s="26">
        <f>IF(E1032&lt;='Auxiliary Energy Estimation'!$E$25, 1, 0)</f>
        <v>1</v>
      </c>
    </row>
    <row r="1033" spans="2:9" ht="15" x14ac:dyDescent="0.3">
      <c r="B1033" s="33">
        <v>1028.5</v>
      </c>
      <c r="C1033" s="34">
        <v>3.9</v>
      </c>
      <c r="D1033" s="32">
        <f t="shared" si="32"/>
        <v>39.019999999999996</v>
      </c>
      <c r="E1033" s="37">
        <f t="shared" si="33"/>
        <v>46.823999999999991</v>
      </c>
      <c r="F1033" s="32">
        <f>'Auxiliary Energy Estimation'!$E$25-D1033</f>
        <v>15.980000000000004</v>
      </c>
      <c r="G1033" s="32">
        <f>'Auxiliary Energy Estimation'!$E$25-E1033</f>
        <v>8.176000000000009</v>
      </c>
      <c r="H1033" s="26">
        <f>IF(D1033&lt;='Auxiliary Energy Estimation'!$E$25, 1, 0)</f>
        <v>1</v>
      </c>
      <c r="I1033" s="26">
        <f>IF(E1033&lt;='Auxiliary Energy Estimation'!$E$25, 1, 0)</f>
        <v>1</v>
      </c>
    </row>
    <row r="1034" spans="2:9" ht="15" x14ac:dyDescent="0.3">
      <c r="B1034" s="33">
        <v>1029.5</v>
      </c>
      <c r="C1034" s="34">
        <v>2.8</v>
      </c>
      <c r="D1034" s="32">
        <f t="shared" si="32"/>
        <v>37.04</v>
      </c>
      <c r="E1034" s="37">
        <f t="shared" si="33"/>
        <v>44.448</v>
      </c>
      <c r="F1034" s="32">
        <f>'Auxiliary Energy Estimation'!$E$25-D1034</f>
        <v>17.96</v>
      </c>
      <c r="G1034" s="32">
        <f>'Auxiliary Energy Estimation'!$E$25-E1034</f>
        <v>10.552</v>
      </c>
      <c r="H1034" s="26">
        <f>IF(D1034&lt;='Auxiliary Energy Estimation'!$E$25, 1, 0)</f>
        <v>1</v>
      </c>
      <c r="I1034" s="26">
        <f>IF(E1034&lt;='Auxiliary Energy Estimation'!$E$25, 1, 0)</f>
        <v>1</v>
      </c>
    </row>
    <row r="1035" spans="2:9" ht="15" x14ac:dyDescent="0.3">
      <c r="B1035" s="33">
        <v>1030.5</v>
      </c>
      <c r="C1035" s="34">
        <v>2.8</v>
      </c>
      <c r="D1035" s="32">
        <f t="shared" si="32"/>
        <v>37.04</v>
      </c>
      <c r="E1035" s="37">
        <f t="shared" si="33"/>
        <v>44.448</v>
      </c>
      <c r="F1035" s="32">
        <f>'Auxiliary Energy Estimation'!$E$25-D1035</f>
        <v>17.96</v>
      </c>
      <c r="G1035" s="32">
        <f>'Auxiliary Energy Estimation'!$E$25-E1035</f>
        <v>10.552</v>
      </c>
      <c r="H1035" s="26">
        <f>IF(D1035&lt;='Auxiliary Energy Estimation'!$E$25, 1, 0)</f>
        <v>1</v>
      </c>
      <c r="I1035" s="26">
        <f>IF(E1035&lt;='Auxiliary Energy Estimation'!$E$25, 1, 0)</f>
        <v>1</v>
      </c>
    </row>
    <row r="1036" spans="2:9" ht="15" x14ac:dyDescent="0.3">
      <c r="B1036" s="33">
        <v>1031.5</v>
      </c>
      <c r="C1036" s="34">
        <v>2.2000000000000002</v>
      </c>
      <c r="D1036" s="32">
        <f t="shared" si="32"/>
        <v>35.96</v>
      </c>
      <c r="E1036" s="37">
        <f t="shared" si="33"/>
        <v>43.152000000000001</v>
      </c>
      <c r="F1036" s="32">
        <f>'Auxiliary Energy Estimation'!$E$25-D1036</f>
        <v>19.04</v>
      </c>
      <c r="G1036" s="32">
        <f>'Auxiliary Energy Estimation'!$E$25-E1036</f>
        <v>11.847999999999999</v>
      </c>
      <c r="H1036" s="26">
        <f>IF(D1036&lt;='Auxiliary Energy Estimation'!$E$25, 1, 0)</f>
        <v>1</v>
      </c>
      <c r="I1036" s="26">
        <f>IF(E1036&lt;='Auxiliary Energy Estimation'!$E$25, 1, 0)</f>
        <v>1</v>
      </c>
    </row>
    <row r="1037" spans="2:9" ht="15" x14ac:dyDescent="0.3">
      <c r="B1037" s="33">
        <v>1032.5</v>
      </c>
      <c r="C1037" s="34">
        <v>2.2000000000000002</v>
      </c>
      <c r="D1037" s="32">
        <f t="shared" si="32"/>
        <v>35.96</v>
      </c>
      <c r="E1037" s="37">
        <f t="shared" si="33"/>
        <v>43.152000000000001</v>
      </c>
      <c r="F1037" s="32">
        <f>'Auxiliary Energy Estimation'!$E$25-D1037</f>
        <v>19.04</v>
      </c>
      <c r="G1037" s="32">
        <f>'Auxiliary Energy Estimation'!$E$25-E1037</f>
        <v>11.847999999999999</v>
      </c>
      <c r="H1037" s="26">
        <f>IF(D1037&lt;='Auxiliary Energy Estimation'!$E$25, 1, 0)</f>
        <v>1</v>
      </c>
      <c r="I1037" s="26">
        <f>IF(E1037&lt;='Auxiliary Energy Estimation'!$E$25, 1, 0)</f>
        <v>1</v>
      </c>
    </row>
    <row r="1038" spans="2:9" ht="15" x14ac:dyDescent="0.3">
      <c r="B1038" s="33">
        <v>1033.5</v>
      </c>
      <c r="C1038" s="34">
        <v>2.2000000000000002</v>
      </c>
      <c r="D1038" s="32">
        <f t="shared" si="32"/>
        <v>35.96</v>
      </c>
      <c r="E1038" s="37">
        <f t="shared" si="33"/>
        <v>43.152000000000001</v>
      </c>
      <c r="F1038" s="32">
        <f>'Auxiliary Energy Estimation'!$E$25-D1038</f>
        <v>19.04</v>
      </c>
      <c r="G1038" s="32">
        <f>'Auxiliary Energy Estimation'!$E$25-E1038</f>
        <v>11.847999999999999</v>
      </c>
      <c r="H1038" s="26">
        <f>IF(D1038&lt;='Auxiliary Energy Estimation'!$E$25, 1, 0)</f>
        <v>1</v>
      </c>
      <c r="I1038" s="26">
        <f>IF(E1038&lt;='Auxiliary Energy Estimation'!$E$25, 1, 0)</f>
        <v>1</v>
      </c>
    </row>
    <row r="1039" spans="2:9" ht="15" x14ac:dyDescent="0.3">
      <c r="B1039" s="33">
        <v>1034.5</v>
      </c>
      <c r="C1039" s="34">
        <v>1.7</v>
      </c>
      <c r="D1039" s="32">
        <f t="shared" si="32"/>
        <v>35.06</v>
      </c>
      <c r="E1039" s="37">
        <f t="shared" si="33"/>
        <v>42.072000000000003</v>
      </c>
      <c r="F1039" s="32">
        <f>'Auxiliary Energy Estimation'!$E$25-D1039</f>
        <v>19.939999999999998</v>
      </c>
      <c r="G1039" s="32">
        <f>'Auxiliary Energy Estimation'!$E$25-E1039</f>
        <v>12.927999999999997</v>
      </c>
      <c r="H1039" s="26">
        <f>IF(D1039&lt;='Auxiliary Energy Estimation'!$E$25, 1, 0)</f>
        <v>1</v>
      </c>
      <c r="I1039" s="26">
        <f>IF(E1039&lt;='Auxiliary Energy Estimation'!$E$25, 1, 0)</f>
        <v>1</v>
      </c>
    </row>
    <row r="1040" spans="2:9" ht="15" x14ac:dyDescent="0.3">
      <c r="B1040" s="33">
        <v>1035.5</v>
      </c>
      <c r="C1040" s="34">
        <v>1.7</v>
      </c>
      <c r="D1040" s="32">
        <f t="shared" si="32"/>
        <v>35.06</v>
      </c>
      <c r="E1040" s="37">
        <f t="shared" si="33"/>
        <v>42.072000000000003</v>
      </c>
      <c r="F1040" s="32">
        <f>'Auxiliary Energy Estimation'!$E$25-D1040</f>
        <v>19.939999999999998</v>
      </c>
      <c r="G1040" s="32">
        <f>'Auxiliary Energy Estimation'!$E$25-E1040</f>
        <v>12.927999999999997</v>
      </c>
      <c r="H1040" s="26">
        <f>IF(D1040&lt;='Auxiliary Energy Estimation'!$E$25, 1, 0)</f>
        <v>1</v>
      </c>
      <c r="I1040" s="26">
        <f>IF(E1040&lt;='Auxiliary Energy Estimation'!$E$25, 1, 0)</f>
        <v>1</v>
      </c>
    </row>
    <row r="1041" spans="2:9" ht="15" x14ac:dyDescent="0.3">
      <c r="B1041" s="33">
        <v>1036.5</v>
      </c>
      <c r="C1041" s="34">
        <v>1.1000000000000001</v>
      </c>
      <c r="D1041" s="32">
        <f t="shared" si="32"/>
        <v>33.979999999999997</v>
      </c>
      <c r="E1041" s="37">
        <f t="shared" si="33"/>
        <v>40.775999999999996</v>
      </c>
      <c r="F1041" s="32">
        <f>'Auxiliary Energy Estimation'!$E$25-D1041</f>
        <v>21.020000000000003</v>
      </c>
      <c r="G1041" s="32">
        <f>'Auxiliary Energy Estimation'!$E$25-E1041</f>
        <v>14.224000000000004</v>
      </c>
      <c r="H1041" s="26">
        <f>IF(D1041&lt;='Auxiliary Energy Estimation'!$E$25, 1, 0)</f>
        <v>1</v>
      </c>
      <c r="I1041" s="26">
        <f>IF(E1041&lt;='Auxiliary Energy Estimation'!$E$25, 1, 0)</f>
        <v>1</v>
      </c>
    </row>
    <row r="1042" spans="2:9" ht="15" x14ac:dyDescent="0.3">
      <c r="B1042" s="33">
        <v>1037.5</v>
      </c>
      <c r="C1042" s="34">
        <v>1.7</v>
      </c>
      <c r="D1042" s="32">
        <f t="shared" si="32"/>
        <v>35.06</v>
      </c>
      <c r="E1042" s="37">
        <f t="shared" si="33"/>
        <v>42.072000000000003</v>
      </c>
      <c r="F1042" s="32">
        <f>'Auxiliary Energy Estimation'!$E$25-D1042</f>
        <v>19.939999999999998</v>
      </c>
      <c r="G1042" s="32">
        <f>'Auxiliary Energy Estimation'!$E$25-E1042</f>
        <v>12.927999999999997</v>
      </c>
      <c r="H1042" s="26">
        <f>IF(D1042&lt;='Auxiliary Energy Estimation'!$E$25, 1, 0)</f>
        <v>1</v>
      </c>
      <c r="I1042" s="26">
        <f>IF(E1042&lt;='Auxiliary Energy Estimation'!$E$25, 1, 0)</f>
        <v>1</v>
      </c>
    </row>
    <row r="1043" spans="2:9" ht="15" x14ac:dyDescent="0.3">
      <c r="B1043" s="33">
        <v>1038.5</v>
      </c>
      <c r="C1043" s="34">
        <v>1.7</v>
      </c>
      <c r="D1043" s="32">
        <f t="shared" si="32"/>
        <v>35.06</v>
      </c>
      <c r="E1043" s="37">
        <f t="shared" si="33"/>
        <v>42.072000000000003</v>
      </c>
      <c r="F1043" s="32">
        <f>'Auxiliary Energy Estimation'!$E$25-D1043</f>
        <v>19.939999999999998</v>
      </c>
      <c r="G1043" s="32">
        <f>'Auxiliary Energy Estimation'!$E$25-E1043</f>
        <v>12.927999999999997</v>
      </c>
      <c r="H1043" s="26">
        <f>IF(D1043&lt;='Auxiliary Energy Estimation'!$E$25, 1, 0)</f>
        <v>1</v>
      </c>
      <c r="I1043" s="26">
        <f>IF(E1043&lt;='Auxiliary Energy Estimation'!$E$25, 1, 0)</f>
        <v>1</v>
      </c>
    </row>
    <row r="1044" spans="2:9" ht="15" x14ac:dyDescent="0.3">
      <c r="B1044" s="33">
        <v>1039.5</v>
      </c>
      <c r="C1044" s="34">
        <v>1.7</v>
      </c>
      <c r="D1044" s="32">
        <f t="shared" si="32"/>
        <v>35.06</v>
      </c>
      <c r="E1044" s="37">
        <f t="shared" si="33"/>
        <v>42.072000000000003</v>
      </c>
      <c r="F1044" s="32">
        <f>'Auxiliary Energy Estimation'!$E$25-D1044</f>
        <v>19.939999999999998</v>
      </c>
      <c r="G1044" s="32">
        <f>'Auxiliary Energy Estimation'!$E$25-E1044</f>
        <v>12.927999999999997</v>
      </c>
      <c r="H1044" s="26">
        <f>IF(D1044&lt;='Auxiliary Energy Estimation'!$E$25, 1, 0)</f>
        <v>1</v>
      </c>
      <c r="I1044" s="26">
        <f>IF(E1044&lt;='Auxiliary Energy Estimation'!$E$25, 1, 0)</f>
        <v>1</v>
      </c>
    </row>
    <row r="1045" spans="2:9" ht="15" x14ac:dyDescent="0.3">
      <c r="B1045" s="33">
        <v>1040.5</v>
      </c>
      <c r="C1045" s="34">
        <v>2.2000000000000002</v>
      </c>
      <c r="D1045" s="32">
        <f t="shared" si="32"/>
        <v>35.96</v>
      </c>
      <c r="E1045" s="37">
        <f t="shared" si="33"/>
        <v>43.152000000000001</v>
      </c>
      <c r="F1045" s="32">
        <f>'Auxiliary Energy Estimation'!$E$25-D1045</f>
        <v>19.04</v>
      </c>
      <c r="G1045" s="32">
        <f>'Auxiliary Energy Estimation'!$E$25-E1045</f>
        <v>11.847999999999999</v>
      </c>
      <c r="H1045" s="26">
        <f>IF(D1045&lt;='Auxiliary Energy Estimation'!$E$25, 1, 0)</f>
        <v>1</v>
      </c>
      <c r="I1045" s="26">
        <f>IF(E1045&lt;='Auxiliary Energy Estimation'!$E$25, 1, 0)</f>
        <v>1</v>
      </c>
    </row>
    <row r="1046" spans="2:9" ht="15" x14ac:dyDescent="0.3">
      <c r="B1046" s="33">
        <v>1041.5</v>
      </c>
      <c r="C1046" s="34">
        <v>2.2000000000000002</v>
      </c>
      <c r="D1046" s="32">
        <f t="shared" si="32"/>
        <v>35.96</v>
      </c>
      <c r="E1046" s="37">
        <f t="shared" si="33"/>
        <v>43.152000000000001</v>
      </c>
      <c r="F1046" s="32">
        <f>'Auxiliary Energy Estimation'!$E$25-D1046</f>
        <v>19.04</v>
      </c>
      <c r="G1046" s="32">
        <f>'Auxiliary Energy Estimation'!$E$25-E1046</f>
        <v>11.847999999999999</v>
      </c>
      <c r="H1046" s="26">
        <f>IF(D1046&lt;='Auxiliary Energy Estimation'!$E$25, 1, 0)</f>
        <v>1</v>
      </c>
      <c r="I1046" s="26">
        <f>IF(E1046&lt;='Auxiliary Energy Estimation'!$E$25, 1, 0)</f>
        <v>1</v>
      </c>
    </row>
    <row r="1047" spans="2:9" ht="15" x14ac:dyDescent="0.3">
      <c r="B1047" s="33">
        <v>1042.5</v>
      </c>
      <c r="C1047" s="34">
        <v>3.9</v>
      </c>
      <c r="D1047" s="32">
        <f t="shared" si="32"/>
        <v>39.019999999999996</v>
      </c>
      <c r="E1047" s="37">
        <f t="shared" si="33"/>
        <v>46.823999999999991</v>
      </c>
      <c r="F1047" s="32">
        <f>'Auxiliary Energy Estimation'!$E$25-D1047</f>
        <v>15.980000000000004</v>
      </c>
      <c r="G1047" s="32">
        <f>'Auxiliary Energy Estimation'!$E$25-E1047</f>
        <v>8.176000000000009</v>
      </c>
      <c r="H1047" s="26">
        <f>IF(D1047&lt;='Auxiliary Energy Estimation'!$E$25, 1, 0)</f>
        <v>1</v>
      </c>
      <c r="I1047" s="26">
        <f>IF(E1047&lt;='Auxiliary Energy Estimation'!$E$25, 1, 0)</f>
        <v>1</v>
      </c>
    </row>
    <row r="1048" spans="2:9" ht="15" x14ac:dyDescent="0.3">
      <c r="B1048" s="33">
        <v>1043.5</v>
      </c>
      <c r="C1048" s="34">
        <v>3.9</v>
      </c>
      <c r="D1048" s="32">
        <f t="shared" si="32"/>
        <v>39.019999999999996</v>
      </c>
      <c r="E1048" s="37">
        <f t="shared" si="33"/>
        <v>46.823999999999991</v>
      </c>
      <c r="F1048" s="32">
        <f>'Auxiliary Energy Estimation'!$E$25-D1048</f>
        <v>15.980000000000004</v>
      </c>
      <c r="G1048" s="32">
        <f>'Auxiliary Energy Estimation'!$E$25-E1048</f>
        <v>8.176000000000009</v>
      </c>
      <c r="H1048" s="26">
        <f>IF(D1048&lt;='Auxiliary Energy Estimation'!$E$25, 1, 0)</f>
        <v>1</v>
      </c>
      <c r="I1048" s="26">
        <f>IF(E1048&lt;='Auxiliary Energy Estimation'!$E$25, 1, 0)</f>
        <v>1</v>
      </c>
    </row>
    <row r="1049" spans="2:9" ht="15" x14ac:dyDescent="0.3">
      <c r="B1049" s="33">
        <v>1044.5</v>
      </c>
      <c r="C1049" s="34">
        <v>3.3</v>
      </c>
      <c r="D1049" s="32">
        <f t="shared" si="32"/>
        <v>37.94</v>
      </c>
      <c r="E1049" s="37">
        <f t="shared" si="33"/>
        <v>45.527999999999999</v>
      </c>
      <c r="F1049" s="32">
        <f>'Auxiliary Energy Estimation'!$E$25-D1049</f>
        <v>17.060000000000002</v>
      </c>
      <c r="G1049" s="32">
        <f>'Auxiliary Energy Estimation'!$E$25-E1049</f>
        <v>9.4720000000000013</v>
      </c>
      <c r="H1049" s="26">
        <f>IF(D1049&lt;='Auxiliary Energy Estimation'!$E$25, 1, 0)</f>
        <v>1</v>
      </c>
      <c r="I1049" s="26">
        <f>IF(E1049&lt;='Auxiliary Energy Estimation'!$E$25, 1, 0)</f>
        <v>1</v>
      </c>
    </row>
    <row r="1050" spans="2:9" ht="15" x14ac:dyDescent="0.3">
      <c r="B1050" s="33">
        <v>1045.5</v>
      </c>
      <c r="C1050" s="34">
        <v>3.9</v>
      </c>
      <c r="D1050" s="32">
        <f t="shared" si="32"/>
        <v>39.019999999999996</v>
      </c>
      <c r="E1050" s="37">
        <f t="shared" si="33"/>
        <v>46.823999999999991</v>
      </c>
      <c r="F1050" s="32">
        <f>'Auxiliary Energy Estimation'!$E$25-D1050</f>
        <v>15.980000000000004</v>
      </c>
      <c r="G1050" s="32">
        <f>'Auxiliary Energy Estimation'!$E$25-E1050</f>
        <v>8.176000000000009</v>
      </c>
      <c r="H1050" s="26">
        <f>IF(D1050&lt;='Auxiliary Energy Estimation'!$E$25, 1, 0)</f>
        <v>1</v>
      </c>
      <c r="I1050" s="26">
        <f>IF(E1050&lt;='Auxiliary Energy Estimation'!$E$25, 1, 0)</f>
        <v>1</v>
      </c>
    </row>
    <row r="1051" spans="2:9" ht="15" x14ac:dyDescent="0.3">
      <c r="B1051" s="33">
        <v>1046.5</v>
      </c>
      <c r="C1051" s="34">
        <v>5</v>
      </c>
      <c r="D1051" s="32">
        <f t="shared" si="32"/>
        <v>41</v>
      </c>
      <c r="E1051" s="37">
        <f t="shared" si="33"/>
        <v>49.199999999999996</v>
      </c>
      <c r="F1051" s="32">
        <f>'Auxiliary Energy Estimation'!$E$25-D1051</f>
        <v>14</v>
      </c>
      <c r="G1051" s="32">
        <f>'Auxiliary Energy Estimation'!$E$25-E1051</f>
        <v>5.8000000000000043</v>
      </c>
      <c r="H1051" s="26">
        <f>IF(D1051&lt;='Auxiliary Energy Estimation'!$E$25, 1, 0)</f>
        <v>1</v>
      </c>
      <c r="I1051" s="26">
        <f>IF(E1051&lt;='Auxiliary Energy Estimation'!$E$25, 1, 0)</f>
        <v>1</v>
      </c>
    </row>
    <row r="1052" spans="2:9" ht="15" x14ac:dyDescent="0.3">
      <c r="B1052" s="33">
        <v>1047.5</v>
      </c>
      <c r="C1052" s="34">
        <v>4.4000000000000004</v>
      </c>
      <c r="D1052" s="32">
        <f t="shared" si="32"/>
        <v>39.92</v>
      </c>
      <c r="E1052" s="37">
        <f t="shared" si="33"/>
        <v>47.904000000000003</v>
      </c>
      <c r="F1052" s="32">
        <f>'Auxiliary Energy Estimation'!$E$25-D1052</f>
        <v>15.079999999999998</v>
      </c>
      <c r="G1052" s="32">
        <f>'Auxiliary Energy Estimation'!$E$25-E1052</f>
        <v>7.0959999999999965</v>
      </c>
      <c r="H1052" s="26">
        <f>IF(D1052&lt;='Auxiliary Energy Estimation'!$E$25, 1, 0)</f>
        <v>1</v>
      </c>
      <c r="I1052" s="26">
        <f>IF(E1052&lt;='Auxiliary Energy Estimation'!$E$25, 1, 0)</f>
        <v>1</v>
      </c>
    </row>
    <row r="1053" spans="2:9" ht="15" x14ac:dyDescent="0.3">
      <c r="B1053" s="33">
        <v>1048.5</v>
      </c>
      <c r="C1053" s="34">
        <v>3.3</v>
      </c>
      <c r="D1053" s="32">
        <f t="shared" si="32"/>
        <v>37.94</v>
      </c>
      <c r="E1053" s="37">
        <f t="shared" si="33"/>
        <v>45.527999999999999</v>
      </c>
      <c r="F1053" s="32">
        <f>'Auxiliary Energy Estimation'!$E$25-D1053</f>
        <v>17.060000000000002</v>
      </c>
      <c r="G1053" s="32">
        <f>'Auxiliary Energy Estimation'!$E$25-E1053</f>
        <v>9.4720000000000013</v>
      </c>
      <c r="H1053" s="26">
        <f>IF(D1053&lt;='Auxiliary Energy Estimation'!$E$25, 1, 0)</f>
        <v>1</v>
      </c>
      <c r="I1053" s="26">
        <f>IF(E1053&lt;='Auxiliary Energy Estimation'!$E$25, 1, 0)</f>
        <v>1</v>
      </c>
    </row>
    <row r="1054" spans="2:9" ht="15" x14ac:dyDescent="0.3">
      <c r="B1054" s="33">
        <v>1049.5</v>
      </c>
      <c r="C1054" s="34">
        <v>3.3</v>
      </c>
      <c r="D1054" s="32">
        <f t="shared" si="32"/>
        <v>37.94</v>
      </c>
      <c r="E1054" s="37">
        <f t="shared" si="33"/>
        <v>45.527999999999999</v>
      </c>
      <c r="F1054" s="32">
        <f>'Auxiliary Energy Estimation'!$E$25-D1054</f>
        <v>17.060000000000002</v>
      </c>
      <c r="G1054" s="32">
        <f>'Auxiliary Energy Estimation'!$E$25-E1054</f>
        <v>9.4720000000000013</v>
      </c>
      <c r="H1054" s="26">
        <f>IF(D1054&lt;='Auxiliary Energy Estimation'!$E$25, 1, 0)</f>
        <v>1</v>
      </c>
      <c r="I1054" s="26">
        <f>IF(E1054&lt;='Auxiliary Energy Estimation'!$E$25, 1, 0)</f>
        <v>1</v>
      </c>
    </row>
    <row r="1055" spans="2:9" ht="15" x14ac:dyDescent="0.3">
      <c r="B1055" s="33">
        <v>1050.5</v>
      </c>
      <c r="C1055" s="34">
        <v>3.9</v>
      </c>
      <c r="D1055" s="32">
        <f t="shared" si="32"/>
        <v>39.019999999999996</v>
      </c>
      <c r="E1055" s="37">
        <f t="shared" si="33"/>
        <v>46.823999999999991</v>
      </c>
      <c r="F1055" s="32">
        <f>'Auxiliary Energy Estimation'!$E$25-D1055</f>
        <v>15.980000000000004</v>
      </c>
      <c r="G1055" s="32">
        <f>'Auxiliary Energy Estimation'!$E$25-E1055</f>
        <v>8.176000000000009</v>
      </c>
      <c r="H1055" s="26">
        <f>IF(D1055&lt;='Auxiliary Energy Estimation'!$E$25, 1, 0)</f>
        <v>1</v>
      </c>
      <c r="I1055" s="26">
        <f>IF(E1055&lt;='Auxiliary Energy Estimation'!$E$25, 1, 0)</f>
        <v>1</v>
      </c>
    </row>
    <row r="1056" spans="2:9" ht="15" x14ac:dyDescent="0.3">
      <c r="B1056" s="33">
        <v>1051.5</v>
      </c>
      <c r="C1056" s="34">
        <v>3.9</v>
      </c>
      <c r="D1056" s="32">
        <f t="shared" si="32"/>
        <v>39.019999999999996</v>
      </c>
      <c r="E1056" s="37">
        <f t="shared" si="33"/>
        <v>46.823999999999991</v>
      </c>
      <c r="F1056" s="32">
        <f>'Auxiliary Energy Estimation'!$E$25-D1056</f>
        <v>15.980000000000004</v>
      </c>
      <c r="G1056" s="32">
        <f>'Auxiliary Energy Estimation'!$E$25-E1056</f>
        <v>8.176000000000009</v>
      </c>
      <c r="H1056" s="26">
        <f>IF(D1056&lt;='Auxiliary Energy Estimation'!$E$25, 1, 0)</f>
        <v>1</v>
      </c>
      <c r="I1056" s="26">
        <f>IF(E1056&lt;='Auxiliary Energy Estimation'!$E$25, 1, 0)</f>
        <v>1</v>
      </c>
    </row>
    <row r="1057" spans="2:9" ht="15" x14ac:dyDescent="0.3">
      <c r="B1057" s="33">
        <v>1052.5</v>
      </c>
      <c r="C1057" s="34">
        <v>4.4000000000000004</v>
      </c>
      <c r="D1057" s="32">
        <f t="shared" si="32"/>
        <v>39.92</v>
      </c>
      <c r="E1057" s="37">
        <f t="shared" si="33"/>
        <v>47.904000000000003</v>
      </c>
      <c r="F1057" s="32">
        <f>'Auxiliary Energy Estimation'!$E$25-D1057</f>
        <v>15.079999999999998</v>
      </c>
      <c r="G1057" s="32">
        <f>'Auxiliary Energy Estimation'!$E$25-E1057</f>
        <v>7.0959999999999965</v>
      </c>
      <c r="H1057" s="26">
        <f>IF(D1057&lt;='Auxiliary Energy Estimation'!$E$25, 1, 0)</f>
        <v>1</v>
      </c>
      <c r="I1057" s="26">
        <f>IF(E1057&lt;='Auxiliary Energy Estimation'!$E$25, 1, 0)</f>
        <v>1</v>
      </c>
    </row>
    <row r="1058" spans="2:9" ht="15" x14ac:dyDescent="0.3">
      <c r="B1058" s="33">
        <v>1053.5</v>
      </c>
      <c r="C1058" s="34">
        <v>3.9</v>
      </c>
      <c r="D1058" s="32">
        <f t="shared" si="32"/>
        <v>39.019999999999996</v>
      </c>
      <c r="E1058" s="37">
        <f t="shared" si="33"/>
        <v>46.823999999999991</v>
      </c>
      <c r="F1058" s="32">
        <f>'Auxiliary Energy Estimation'!$E$25-D1058</f>
        <v>15.980000000000004</v>
      </c>
      <c r="G1058" s="32">
        <f>'Auxiliary Energy Estimation'!$E$25-E1058</f>
        <v>8.176000000000009</v>
      </c>
      <c r="H1058" s="26">
        <f>IF(D1058&lt;='Auxiliary Energy Estimation'!$E$25, 1, 0)</f>
        <v>1</v>
      </c>
      <c r="I1058" s="26">
        <f>IF(E1058&lt;='Auxiliary Energy Estimation'!$E$25, 1, 0)</f>
        <v>1</v>
      </c>
    </row>
    <row r="1059" spans="2:9" ht="15" x14ac:dyDescent="0.3">
      <c r="B1059" s="33">
        <v>1054.5</v>
      </c>
      <c r="C1059" s="34">
        <v>4.4000000000000004</v>
      </c>
      <c r="D1059" s="32">
        <f t="shared" si="32"/>
        <v>39.92</v>
      </c>
      <c r="E1059" s="37">
        <f t="shared" si="33"/>
        <v>47.904000000000003</v>
      </c>
      <c r="F1059" s="32">
        <f>'Auxiliary Energy Estimation'!$E$25-D1059</f>
        <v>15.079999999999998</v>
      </c>
      <c r="G1059" s="32">
        <f>'Auxiliary Energy Estimation'!$E$25-E1059</f>
        <v>7.0959999999999965</v>
      </c>
      <c r="H1059" s="26">
        <f>IF(D1059&lt;='Auxiliary Energy Estimation'!$E$25, 1, 0)</f>
        <v>1</v>
      </c>
      <c r="I1059" s="26">
        <f>IF(E1059&lt;='Auxiliary Energy Estimation'!$E$25, 1, 0)</f>
        <v>1</v>
      </c>
    </row>
    <row r="1060" spans="2:9" ht="15" x14ac:dyDescent="0.3">
      <c r="B1060" s="33">
        <v>1055.5</v>
      </c>
      <c r="C1060" s="34">
        <v>5</v>
      </c>
      <c r="D1060" s="32">
        <f t="shared" si="32"/>
        <v>41</v>
      </c>
      <c r="E1060" s="37">
        <f t="shared" si="33"/>
        <v>49.199999999999996</v>
      </c>
      <c r="F1060" s="32">
        <f>'Auxiliary Energy Estimation'!$E$25-D1060</f>
        <v>14</v>
      </c>
      <c r="G1060" s="32">
        <f>'Auxiliary Energy Estimation'!$E$25-E1060</f>
        <v>5.8000000000000043</v>
      </c>
      <c r="H1060" s="26">
        <f>IF(D1060&lt;='Auxiliary Energy Estimation'!$E$25, 1, 0)</f>
        <v>1</v>
      </c>
      <c r="I1060" s="26">
        <f>IF(E1060&lt;='Auxiliary Energy Estimation'!$E$25, 1, 0)</f>
        <v>1</v>
      </c>
    </row>
    <row r="1061" spans="2:9" ht="15" x14ac:dyDescent="0.3">
      <c r="B1061" s="33">
        <v>1056.5</v>
      </c>
      <c r="C1061" s="34">
        <v>3.9</v>
      </c>
      <c r="D1061" s="32">
        <f t="shared" si="32"/>
        <v>39.019999999999996</v>
      </c>
      <c r="E1061" s="37">
        <f t="shared" si="33"/>
        <v>46.823999999999991</v>
      </c>
      <c r="F1061" s="32">
        <f>'Auxiliary Energy Estimation'!$E$25-D1061</f>
        <v>15.980000000000004</v>
      </c>
      <c r="G1061" s="32">
        <f>'Auxiliary Energy Estimation'!$E$25-E1061</f>
        <v>8.176000000000009</v>
      </c>
      <c r="H1061" s="26">
        <f>IF(D1061&lt;='Auxiliary Energy Estimation'!$E$25, 1, 0)</f>
        <v>1</v>
      </c>
      <c r="I1061" s="26">
        <f>IF(E1061&lt;='Auxiliary Energy Estimation'!$E$25, 1, 0)</f>
        <v>1</v>
      </c>
    </row>
    <row r="1062" spans="2:9" ht="15" x14ac:dyDescent="0.3">
      <c r="B1062" s="33">
        <v>1057.5</v>
      </c>
      <c r="C1062" s="34">
        <v>3.3</v>
      </c>
      <c r="D1062" s="32">
        <f t="shared" si="32"/>
        <v>37.94</v>
      </c>
      <c r="E1062" s="37">
        <f t="shared" si="33"/>
        <v>45.527999999999999</v>
      </c>
      <c r="F1062" s="32">
        <f>'Auxiliary Energy Estimation'!$E$25-D1062</f>
        <v>17.060000000000002</v>
      </c>
      <c r="G1062" s="32">
        <f>'Auxiliary Energy Estimation'!$E$25-E1062</f>
        <v>9.4720000000000013</v>
      </c>
      <c r="H1062" s="26">
        <f>IF(D1062&lt;='Auxiliary Energy Estimation'!$E$25, 1, 0)</f>
        <v>1</v>
      </c>
      <c r="I1062" s="26">
        <f>IF(E1062&lt;='Auxiliary Energy Estimation'!$E$25, 1, 0)</f>
        <v>1</v>
      </c>
    </row>
    <row r="1063" spans="2:9" ht="15" x14ac:dyDescent="0.3">
      <c r="B1063" s="33">
        <v>1058.5</v>
      </c>
      <c r="C1063" s="34">
        <v>3.3</v>
      </c>
      <c r="D1063" s="32">
        <f t="shared" si="32"/>
        <v>37.94</v>
      </c>
      <c r="E1063" s="37">
        <f t="shared" si="33"/>
        <v>45.527999999999999</v>
      </c>
      <c r="F1063" s="32">
        <f>'Auxiliary Energy Estimation'!$E$25-D1063</f>
        <v>17.060000000000002</v>
      </c>
      <c r="G1063" s="32">
        <f>'Auxiliary Energy Estimation'!$E$25-E1063</f>
        <v>9.4720000000000013</v>
      </c>
      <c r="H1063" s="26">
        <f>IF(D1063&lt;='Auxiliary Energy Estimation'!$E$25, 1, 0)</f>
        <v>1</v>
      </c>
      <c r="I1063" s="26">
        <f>IF(E1063&lt;='Auxiliary Energy Estimation'!$E$25, 1, 0)</f>
        <v>1</v>
      </c>
    </row>
    <row r="1064" spans="2:9" ht="15" x14ac:dyDescent="0.3">
      <c r="B1064" s="33">
        <v>1059.5</v>
      </c>
      <c r="C1064" s="34">
        <v>2.8</v>
      </c>
      <c r="D1064" s="32">
        <f t="shared" si="32"/>
        <v>37.04</v>
      </c>
      <c r="E1064" s="37">
        <f t="shared" si="33"/>
        <v>44.448</v>
      </c>
      <c r="F1064" s="32">
        <f>'Auxiliary Energy Estimation'!$E$25-D1064</f>
        <v>17.96</v>
      </c>
      <c r="G1064" s="32">
        <f>'Auxiliary Energy Estimation'!$E$25-E1064</f>
        <v>10.552</v>
      </c>
      <c r="H1064" s="26">
        <f>IF(D1064&lt;='Auxiliary Energy Estimation'!$E$25, 1, 0)</f>
        <v>1</v>
      </c>
      <c r="I1064" s="26">
        <f>IF(E1064&lt;='Auxiliary Energy Estimation'!$E$25, 1, 0)</f>
        <v>1</v>
      </c>
    </row>
    <row r="1065" spans="2:9" ht="15" x14ac:dyDescent="0.3">
      <c r="B1065" s="33">
        <v>1060.5</v>
      </c>
      <c r="C1065" s="34">
        <v>1.7</v>
      </c>
      <c r="D1065" s="32">
        <f t="shared" si="32"/>
        <v>35.06</v>
      </c>
      <c r="E1065" s="37">
        <f t="shared" si="33"/>
        <v>42.072000000000003</v>
      </c>
      <c r="F1065" s="32">
        <f>'Auxiliary Energy Estimation'!$E$25-D1065</f>
        <v>19.939999999999998</v>
      </c>
      <c r="G1065" s="32">
        <f>'Auxiliary Energy Estimation'!$E$25-E1065</f>
        <v>12.927999999999997</v>
      </c>
      <c r="H1065" s="26">
        <f>IF(D1065&lt;='Auxiliary Energy Estimation'!$E$25, 1, 0)</f>
        <v>1</v>
      </c>
      <c r="I1065" s="26">
        <f>IF(E1065&lt;='Auxiliary Energy Estimation'!$E$25, 1, 0)</f>
        <v>1</v>
      </c>
    </row>
    <row r="1066" spans="2:9" ht="15" x14ac:dyDescent="0.3">
      <c r="B1066" s="33">
        <v>1061.5</v>
      </c>
      <c r="C1066" s="34">
        <v>1.7</v>
      </c>
      <c r="D1066" s="32">
        <f t="shared" si="32"/>
        <v>35.06</v>
      </c>
      <c r="E1066" s="37">
        <f t="shared" si="33"/>
        <v>42.072000000000003</v>
      </c>
      <c r="F1066" s="32">
        <f>'Auxiliary Energy Estimation'!$E$25-D1066</f>
        <v>19.939999999999998</v>
      </c>
      <c r="G1066" s="32">
        <f>'Auxiliary Energy Estimation'!$E$25-E1066</f>
        <v>12.927999999999997</v>
      </c>
      <c r="H1066" s="26">
        <f>IF(D1066&lt;='Auxiliary Energy Estimation'!$E$25, 1, 0)</f>
        <v>1</v>
      </c>
      <c r="I1066" s="26">
        <f>IF(E1066&lt;='Auxiliary Energy Estimation'!$E$25, 1, 0)</f>
        <v>1</v>
      </c>
    </row>
    <row r="1067" spans="2:9" ht="15" x14ac:dyDescent="0.3">
      <c r="B1067" s="33">
        <v>1062.5</v>
      </c>
      <c r="C1067" s="34">
        <v>1.7</v>
      </c>
      <c r="D1067" s="32">
        <f t="shared" si="32"/>
        <v>35.06</v>
      </c>
      <c r="E1067" s="37">
        <f t="shared" si="33"/>
        <v>42.072000000000003</v>
      </c>
      <c r="F1067" s="32">
        <f>'Auxiliary Energy Estimation'!$E$25-D1067</f>
        <v>19.939999999999998</v>
      </c>
      <c r="G1067" s="32">
        <f>'Auxiliary Energy Estimation'!$E$25-E1067</f>
        <v>12.927999999999997</v>
      </c>
      <c r="H1067" s="26">
        <f>IF(D1067&lt;='Auxiliary Energy Estimation'!$E$25, 1, 0)</f>
        <v>1</v>
      </c>
      <c r="I1067" s="26">
        <f>IF(E1067&lt;='Auxiliary Energy Estimation'!$E$25, 1, 0)</f>
        <v>1</v>
      </c>
    </row>
    <row r="1068" spans="2:9" ht="15" x14ac:dyDescent="0.3">
      <c r="B1068" s="33">
        <v>1063.5</v>
      </c>
      <c r="C1068" s="34">
        <v>2.2000000000000002</v>
      </c>
      <c r="D1068" s="32">
        <f t="shared" si="32"/>
        <v>35.96</v>
      </c>
      <c r="E1068" s="37">
        <f t="shared" si="33"/>
        <v>43.152000000000001</v>
      </c>
      <c r="F1068" s="32">
        <f>'Auxiliary Energy Estimation'!$E$25-D1068</f>
        <v>19.04</v>
      </c>
      <c r="G1068" s="32">
        <f>'Auxiliary Energy Estimation'!$E$25-E1068</f>
        <v>11.847999999999999</v>
      </c>
      <c r="H1068" s="26">
        <f>IF(D1068&lt;='Auxiliary Energy Estimation'!$E$25, 1, 0)</f>
        <v>1</v>
      </c>
      <c r="I1068" s="26">
        <f>IF(E1068&lt;='Auxiliary Energy Estimation'!$E$25, 1, 0)</f>
        <v>1</v>
      </c>
    </row>
    <row r="1069" spans="2:9" ht="15" x14ac:dyDescent="0.3">
      <c r="B1069" s="33">
        <v>1064.5</v>
      </c>
      <c r="C1069" s="34">
        <v>3.3</v>
      </c>
      <c r="D1069" s="32">
        <f t="shared" si="32"/>
        <v>37.94</v>
      </c>
      <c r="E1069" s="37">
        <f t="shared" si="33"/>
        <v>45.527999999999999</v>
      </c>
      <c r="F1069" s="32">
        <f>'Auxiliary Energy Estimation'!$E$25-D1069</f>
        <v>17.060000000000002</v>
      </c>
      <c r="G1069" s="32">
        <f>'Auxiliary Energy Estimation'!$E$25-E1069</f>
        <v>9.4720000000000013</v>
      </c>
      <c r="H1069" s="26">
        <f>IF(D1069&lt;='Auxiliary Energy Estimation'!$E$25, 1, 0)</f>
        <v>1</v>
      </c>
      <c r="I1069" s="26">
        <f>IF(E1069&lt;='Auxiliary Energy Estimation'!$E$25, 1, 0)</f>
        <v>1</v>
      </c>
    </row>
    <row r="1070" spans="2:9" ht="15" x14ac:dyDescent="0.3">
      <c r="B1070" s="33">
        <v>1065.5</v>
      </c>
      <c r="C1070" s="34">
        <v>4.4000000000000004</v>
      </c>
      <c r="D1070" s="32">
        <f t="shared" si="32"/>
        <v>39.92</v>
      </c>
      <c r="E1070" s="37">
        <f t="shared" si="33"/>
        <v>47.904000000000003</v>
      </c>
      <c r="F1070" s="32">
        <f>'Auxiliary Energy Estimation'!$E$25-D1070</f>
        <v>15.079999999999998</v>
      </c>
      <c r="G1070" s="32">
        <f>'Auxiliary Energy Estimation'!$E$25-E1070</f>
        <v>7.0959999999999965</v>
      </c>
      <c r="H1070" s="26">
        <f>IF(D1070&lt;='Auxiliary Energy Estimation'!$E$25, 1, 0)</f>
        <v>1</v>
      </c>
      <c r="I1070" s="26">
        <f>IF(E1070&lt;='Auxiliary Energy Estimation'!$E$25, 1, 0)</f>
        <v>1</v>
      </c>
    </row>
    <row r="1071" spans="2:9" ht="15" x14ac:dyDescent="0.3">
      <c r="B1071" s="33">
        <v>1066.5</v>
      </c>
      <c r="C1071" s="34">
        <v>5</v>
      </c>
      <c r="D1071" s="32">
        <f t="shared" si="32"/>
        <v>41</v>
      </c>
      <c r="E1071" s="37">
        <f t="shared" si="33"/>
        <v>49.199999999999996</v>
      </c>
      <c r="F1071" s="32">
        <f>'Auxiliary Energy Estimation'!$E$25-D1071</f>
        <v>14</v>
      </c>
      <c r="G1071" s="32">
        <f>'Auxiliary Energy Estimation'!$E$25-E1071</f>
        <v>5.8000000000000043</v>
      </c>
      <c r="H1071" s="26">
        <f>IF(D1071&lt;='Auxiliary Energy Estimation'!$E$25, 1, 0)</f>
        <v>1</v>
      </c>
      <c r="I1071" s="26">
        <f>IF(E1071&lt;='Auxiliary Energy Estimation'!$E$25, 1, 0)</f>
        <v>1</v>
      </c>
    </row>
    <row r="1072" spans="2:9" ht="15" x14ac:dyDescent="0.3">
      <c r="B1072" s="33">
        <v>1067.5</v>
      </c>
      <c r="C1072" s="34">
        <v>5.6</v>
      </c>
      <c r="D1072" s="32">
        <f t="shared" si="32"/>
        <v>42.08</v>
      </c>
      <c r="E1072" s="37">
        <f t="shared" si="33"/>
        <v>50.495999999999995</v>
      </c>
      <c r="F1072" s="32">
        <f>'Auxiliary Energy Estimation'!$E$25-D1072</f>
        <v>12.920000000000002</v>
      </c>
      <c r="G1072" s="32">
        <f>'Auxiliary Energy Estimation'!$E$25-E1072</f>
        <v>4.5040000000000049</v>
      </c>
      <c r="H1072" s="26">
        <f>IF(D1072&lt;='Auxiliary Energy Estimation'!$E$25, 1, 0)</f>
        <v>1</v>
      </c>
      <c r="I1072" s="26">
        <f>IF(E1072&lt;='Auxiliary Energy Estimation'!$E$25, 1, 0)</f>
        <v>1</v>
      </c>
    </row>
    <row r="1073" spans="2:9" ht="15" x14ac:dyDescent="0.3">
      <c r="B1073" s="33">
        <v>1068.5</v>
      </c>
      <c r="C1073" s="34">
        <v>5.6</v>
      </c>
      <c r="D1073" s="32">
        <f t="shared" si="32"/>
        <v>42.08</v>
      </c>
      <c r="E1073" s="37">
        <f t="shared" si="33"/>
        <v>50.495999999999995</v>
      </c>
      <c r="F1073" s="32">
        <f>'Auxiliary Energy Estimation'!$E$25-D1073</f>
        <v>12.920000000000002</v>
      </c>
      <c r="G1073" s="32">
        <f>'Auxiliary Energy Estimation'!$E$25-E1073</f>
        <v>4.5040000000000049</v>
      </c>
      <c r="H1073" s="26">
        <f>IF(D1073&lt;='Auxiliary Energy Estimation'!$E$25, 1, 0)</f>
        <v>1</v>
      </c>
      <c r="I1073" s="26">
        <f>IF(E1073&lt;='Auxiliary Energy Estimation'!$E$25, 1, 0)</f>
        <v>1</v>
      </c>
    </row>
    <row r="1074" spans="2:9" ht="15" x14ac:dyDescent="0.3">
      <c r="B1074" s="33">
        <v>1069.5</v>
      </c>
      <c r="C1074" s="34">
        <v>6.1</v>
      </c>
      <c r="D1074" s="32">
        <f t="shared" si="32"/>
        <v>42.980000000000004</v>
      </c>
      <c r="E1074" s="37">
        <f t="shared" si="33"/>
        <v>51.576000000000001</v>
      </c>
      <c r="F1074" s="32">
        <f>'Auxiliary Energy Estimation'!$E$25-D1074</f>
        <v>12.019999999999996</v>
      </c>
      <c r="G1074" s="32">
        <f>'Auxiliary Energy Estimation'!$E$25-E1074</f>
        <v>3.4239999999999995</v>
      </c>
      <c r="H1074" s="26">
        <f>IF(D1074&lt;='Auxiliary Energy Estimation'!$E$25, 1, 0)</f>
        <v>1</v>
      </c>
      <c r="I1074" s="26">
        <f>IF(E1074&lt;='Auxiliary Energy Estimation'!$E$25, 1, 0)</f>
        <v>1</v>
      </c>
    </row>
    <row r="1075" spans="2:9" ht="15" x14ac:dyDescent="0.3">
      <c r="B1075" s="33">
        <v>1070.5</v>
      </c>
      <c r="C1075" s="34">
        <v>6.1</v>
      </c>
      <c r="D1075" s="32">
        <f t="shared" si="32"/>
        <v>42.980000000000004</v>
      </c>
      <c r="E1075" s="37">
        <f t="shared" si="33"/>
        <v>51.576000000000001</v>
      </c>
      <c r="F1075" s="32">
        <f>'Auxiliary Energy Estimation'!$E$25-D1075</f>
        <v>12.019999999999996</v>
      </c>
      <c r="G1075" s="32">
        <f>'Auxiliary Energy Estimation'!$E$25-E1075</f>
        <v>3.4239999999999995</v>
      </c>
      <c r="H1075" s="26">
        <f>IF(D1075&lt;='Auxiliary Energy Estimation'!$E$25, 1, 0)</f>
        <v>1</v>
      </c>
      <c r="I1075" s="26">
        <f>IF(E1075&lt;='Auxiliary Energy Estimation'!$E$25, 1, 0)</f>
        <v>1</v>
      </c>
    </row>
    <row r="1076" spans="2:9" ht="15" x14ac:dyDescent="0.3">
      <c r="B1076" s="33">
        <v>1071.5</v>
      </c>
      <c r="C1076" s="34">
        <v>6.7</v>
      </c>
      <c r="D1076" s="32">
        <f t="shared" si="32"/>
        <v>44.06</v>
      </c>
      <c r="E1076" s="37">
        <f t="shared" si="33"/>
        <v>52.872</v>
      </c>
      <c r="F1076" s="32">
        <f>'Auxiliary Energy Estimation'!$E$25-D1076</f>
        <v>10.939999999999998</v>
      </c>
      <c r="G1076" s="32">
        <f>'Auxiliary Energy Estimation'!$E$25-E1076</f>
        <v>2.1280000000000001</v>
      </c>
      <c r="H1076" s="26">
        <f>IF(D1076&lt;='Auxiliary Energy Estimation'!$E$25, 1, 0)</f>
        <v>1</v>
      </c>
      <c r="I1076" s="26">
        <f>IF(E1076&lt;='Auxiliary Energy Estimation'!$E$25, 1, 0)</f>
        <v>1</v>
      </c>
    </row>
    <row r="1077" spans="2:9" ht="15" x14ac:dyDescent="0.3">
      <c r="B1077" s="33">
        <v>1072.5</v>
      </c>
      <c r="C1077" s="34">
        <v>6.1</v>
      </c>
      <c r="D1077" s="32">
        <f t="shared" si="32"/>
        <v>42.980000000000004</v>
      </c>
      <c r="E1077" s="37">
        <f t="shared" si="33"/>
        <v>51.576000000000001</v>
      </c>
      <c r="F1077" s="32">
        <f>'Auxiliary Energy Estimation'!$E$25-D1077</f>
        <v>12.019999999999996</v>
      </c>
      <c r="G1077" s="32">
        <f>'Auxiliary Energy Estimation'!$E$25-E1077</f>
        <v>3.4239999999999995</v>
      </c>
      <c r="H1077" s="26">
        <f>IF(D1077&lt;='Auxiliary Energy Estimation'!$E$25, 1, 0)</f>
        <v>1</v>
      </c>
      <c r="I1077" s="26">
        <f>IF(E1077&lt;='Auxiliary Energy Estimation'!$E$25, 1, 0)</f>
        <v>1</v>
      </c>
    </row>
    <row r="1078" spans="2:9" ht="15" x14ac:dyDescent="0.3">
      <c r="B1078" s="33">
        <v>1073.5</v>
      </c>
      <c r="C1078" s="34">
        <v>6.1</v>
      </c>
      <c r="D1078" s="32">
        <f t="shared" si="32"/>
        <v>42.980000000000004</v>
      </c>
      <c r="E1078" s="37">
        <f t="shared" si="33"/>
        <v>51.576000000000001</v>
      </c>
      <c r="F1078" s="32">
        <f>'Auxiliary Energy Estimation'!$E$25-D1078</f>
        <v>12.019999999999996</v>
      </c>
      <c r="G1078" s="32">
        <f>'Auxiliary Energy Estimation'!$E$25-E1078</f>
        <v>3.4239999999999995</v>
      </c>
      <c r="H1078" s="26">
        <f>IF(D1078&lt;='Auxiliary Energy Estimation'!$E$25, 1, 0)</f>
        <v>1</v>
      </c>
      <c r="I1078" s="26">
        <f>IF(E1078&lt;='Auxiliary Energy Estimation'!$E$25, 1, 0)</f>
        <v>1</v>
      </c>
    </row>
    <row r="1079" spans="2:9" ht="15" x14ac:dyDescent="0.3">
      <c r="B1079" s="33">
        <v>1074.5</v>
      </c>
      <c r="C1079" s="34">
        <v>5</v>
      </c>
      <c r="D1079" s="32">
        <f t="shared" si="32"/>
        <v>41</v>
      </c>
      <c r="E1079" s="37">
        <f t="shared" si="33"/>
        <v>49.199999999999996</v>
      </c>
      <c r="F1079" s="32">
        <f>'Auxiliary Energy Estimation'!$E$25-D1079</f>
        <v>14</v>
      </c>
      <c r="G1079" s="32">
        <f>'Auxiliary Energy Estimation'!$E$25-E1079</f>
        <v>5.8000000000000043</v>
      </c>
      <c r="H1079" s="26">
        <f>IF(D1079&lt;='Auxiliary Energy Estimation'!$E$25, 1, 0)</f>
        <v>1</v>
      </c>
      <c r="I1079" s="26">
        <f>IF(E1079&lt;='Auxiliary Energy Estimation'!$E$25, 1, 0)</f>
        <v>1</v>
      </c>
    </row>
    <row r="1080" spans="2:9" ht="15" x14ac:dyDescent="0.3">
      <c r="B1080" s="33">
        <v>1075.5</v>
      </c>
      <c r="C1080" s="34">
        <v>3.3</v>
      </c>
      <c r="D1080" s="32">
        <f t="shared" si="32"/>
        <v>37.94</v>
      </c>
      <c r="E1080" s="37">
        <f t="shared" si="33"/>
        <v>45.527999999999999</v>
      </c>
      <c r="F1080" s="32">
        <f>'Auxiliary Energy Estimation'!$E$25-D1080</f>
        <v>17.060000000000002</v>
      </c>
      <c r="G1080" s="32">
        <f>'Auxiliary Energy Estimation'!$E$25-E1080</f>
        <v>9.4720000000000013</v>
      </c>
      <c r="H1080" s="26">
        <f>IF(D1080&lt;='Auxiliary Energy Estimation'!$E$25, 1, 0)</f>
        <v>1</v>
      </c>
      <c r="I1080" s="26">
        <f>IF(E1080&lt;='Auxiliary Energy Estimation'!$E$25, 1, 0)</f>
        <v>1</v>
      </c>
    </row>
    <row r="1081" spans="2:9" ht="15" x14ac:dyDescent="0.3">
      <c r="B1081" s="33">
        <v>1076.5</v>
      </c>
      <c r="C1081" s="34">
        <v>2.8</v>
      </c>
      <c r="D1081" s="32">
        <f t="shared" si="32"/>
        <v>37.04</v>
      </c>
      <c r="E1081" s="37">
        <f t="shared" si="33"/>
        <v>44.448</v>
      </c>
      <c r="F1081" s="32">
        <f>'Auxiliary Energy Estimation'!$E$25-D1081</f>
        <v>17.96</v>
      </c>
      <c r="G1081" s="32">
        <f>'Auxiliary Energy Estimation'!$E$25-E1081</f>
        <v>10.552</v>
      </c>
      <c r="H1081" s="26">
        <f>IF(D1081&lt;='Auxiliary Energy Estimation'!$E$25, 1, 0)</f>
        <v>1</v>
      </c>
      <c r="I1081" s="26">
        <f>IF(E1081&lt;='Auxiliary Energy Estimation'!$E$25, 1, 0)</f>
        <v>1</v>
      </c>
    </row>
    <row r="1082" spans="2:9" ht="15" x14ac:dyDescent="0.3">
      <c r="B1082" s="33">
        <v>1077.5</v>
      </c>
      <c r="C1082" s="34">
        <v>3.3</v>
      </c>
      <c r="D1082" s="32">
        <f t="shared" si="32"/>
        <v>37.94</v>
      </c>
      <c r="E1082" s="37">
        <f t="shared" si="33"/>
        <v>45.527999999999999</v>
      </c>
      <c r="F1082" s="32">
        <f>'Auxiliary Energy Estimation'!$E$25-D1082</f>
        <v>17.060000000000002</v>
      </c>
      <c r="G1082" s="32">
        <f>'Auxiliary Energy Estimation'!$E$25-E1082</f>
        <v>9.4720000000000013</v>
      </c>
      <c r="H1082" s="26">
        <f>IF(D1082&lt;='Auxiliary Energy Estimation'!$E$25, 1, 0)</f>
        <v>1</v>
      </c>
      <c r="I1082" s="26">
        <f>IF(E1082&lt;='Auxiliary Energy Estimation'!$E$25, 1, 0)</f>
        <v>1</v>
      </c>
    </row>
    <row r="1083" spans="2:9" ht="15" x14ac:dyDescent="0.3">
      <c r="B1083" s="33">
        <v>1078.5</v>
      </c>
      <c r="C1083" s="34">
        <v>2.8</v>
      </c>
      <c r="D1083" s="32">
        <f t="shared" si="32"/>
        <v>37.04</v>
      </c>
      <c r="E1083" s="37">
        <f t="shared" si="33"/>
        <v>44.448</v>
      </c>
      <c r="F1083" s="32">
        <f>'Auxiliary Energy Estimation'!$E$25-D1083</f>
        <v>17.96</v>
      </c>
      <c r="G1083" s="32">
        <f>'Auxiliary Energy Estimation'!$E$25-E1083</f>
        <v>10.552</v>
      </c>
      <c r="H1083" s="26">
        <f>IF(D1083&lt;='Auxiliary Energy Estimation'!$E$25, 1, 0)</f>
        <v>1</v>
      </c>
      <c r="I1083" s="26">
        <f>IF(E1083&lt;='Auxiliary Energy Estimation'!$E$25, 1, 0)</f>
        <v>1</v>
      </c>
    </row>
    <row r="1084" spans="2:9" ht="15" x14ac:dyDescent="0.3">
      <c r="B1084" s="33">
        <v>1079.5</v>
      </c>
      <c r="C1084" s="34">
        <v>2.2000000000000002</v>
      </c>
      <c r="D1084" s="32">
        <f t="shared" si="32"/>
        <v>35.96</v>
      </c>
      <c r="E1084" s="37">
        <f t="shared" si="33"/>
        <v>43.152000000000001</v>
      </c>
      <c r="F1084" s="32">
        <f>'Auxiliary Energy Estimation'!$E$25-D1084</f>
        <v>19.04</v>
      </c>
      <c r="G1084" s="32">
        <f>'Auxiliary Energy Estimation'!$E$25-E1084</f>
        <v>11.847999999999999</v>
      </c>
      <c r="H1084" s="26">
        <f>IF(D1084&lt;='Auxiliary Energy Estimation'!$E$25, 1, 0)</f>
        <v>1</v>
      </c>
      <c r="I1084" s="26">
        <f>IF(E1084&lt;='Auxiliary Energy Estimation'!$E$25, 1, 0)</f>
        <v>1</v>
      </c>
    </row>
    <row r="1085" spans="2:9" ht="15" x14ac:dyDescent="0.3">
      <c r="B1085" s="33">
        <v>1080.5</v>
      </c>
      <c r="C1085" s="34">
        <v>2.2000000000000002</v>
      </c>
      <c r="D1085" s="32">
        <f t="shared" si="32"/>
        <v>35.96</v>
      </c>
      <c r="E1085" s="37">
        <f t="shared" si="33"/>
        <v>43.152000000000001</v>
      </c>
      <c r="F1085" s="32">
        <f>'Auxiliary Energy Estimation'!$E$25-D1085</f>
        <v>19.04</v>
      </c>
      <c r="G1085" s="32">
        <f>'Auxiliary Energy Estimation'!$E$25-E1085</f>
        <v>11.847999999999999</v>
      </c>
      <c r="H1085" s="26">
        <f>IF(D1085&lt;='Auxiliary Energy Estimation'!$E$25, 1, 0)</f>
        <v>1</v>
      </c>
      <c r="I1085" s="26">
        <f>IF(E1085&lt;='Auxiliary Energy Estimation'!$E$25, 1, 0)</f>
        <v>1</v>
      </c>
    </row>
    <row r="1086" spans="2:9" ht="15" x14ac:dyDescent="0.3">
      <c r="B1086" s="33">
        <v>1081.5</v>
      </c>
      <c r="C1086" s="34">
        <v>1.7</v>
      </c>
      <c r="D1086" s="32">
        <f t="shared" si="32"/>
        <v>35.06</v>
      </c>
      <c r="E1086" s="37">
        <f t="shared" si="33"/>
        <v>42.072000000000003</v>
      </c>
      <c r="F1086" s="32">
        <f>'Auxiliary Energy Estimation'!$E$25-D1086</f>
        <v>19.939999999999998</v>
      </c>
      <c r="G1086" s="32">
        <f>'Auxiliary Energy Estimation'!$E$25-E1086</f>
        <v>12.927999999999997</v>
      </c>
      <c r="H1086" s="26">
        <f>IF(D1086&lt;='Auxiliary Energy Estimation'!$E$25, 1, 0)</f>
        <v>1</v>
      </c>
      <c r="I1086" s="26">
        <f>IF(E1086&lt;='Auxiliary Energy Estimation'!$E$25, 1, 0)</f>
        <v>1</v>
      </c>
    </row>
    <row r="1087" spans="2:9" ht="15" x14ac:dyDescent="0.3">
      <c r="B1087" s="33">
        <v>1082.5</v>
      </c>
      <c r="C1087" s="34">
        <v>1.7</v>
      </c>
      <c r="D1087" s="32">
        <f t="shared" si="32"/>
        <v>35.06</v>
      </c>
      <c r="E1087" s="37">
        <f t="shared" si="33"/>
        <v>42.072000000000003</v>
      </c>
      <c r="F1087" s="32">
        <f>'Auxiliary Energy Estimation'!$E$25-D1087</f>
        <v>19.939999999999998</v>
      </c>
      <c r="G1087" s="32">
        <f>'Auxiliary Energy Estimation'!$E$25-E1087</f>
        <v>12.927999999999997</v>
      </c>
      <c r="H1087" s="26">
        <f>IF(D1087&lt;='Auxiliary Energy Estimation'!$E$25, 1, 0)</f>
        <v>1</v>
      </c>
      <c r="I1087" s="26">
        <f>IF(E1087&lt;='Auxiliary Energy Estimation'!$E$25, 1, 0)</f>
        <v>1</v>
      </c>
    </row>
    <row r="1088" spans="2:9" ht="15" x14ac:dyDescent="0.3">
      <c r="B1088" s="33">
        <v>1083.5</v>
      </c>
      <c r="C1088" s="34">
        <v>1.7</v>
      </c>
      <c r="D1088" s="32">
        <f t="shared" si="32"/>
        <v>35.06</v>
      </c>
      <c r="E1088" s="37">
        <f t="shared" si="33"/>
        <v>42.072000000000003</v>
      </c>
      <c r="F1088" s="32">
        <f>'Auxiliary Energy Estimation'!$E$25-D1088</f>
        <v>19.939999999999998</v>
      </c>
      <c r="G1088" s="32">
        <f>'Auxiliary Energy Estimation'!$E$25-E1088</f>
        <v>12.927999999999997</v>
      </c>
      <c r="H1088" s="26">
        <f>IF(D1088&lt;='Auxiliary Energy Estimation'!$E$25, 1, 0)</f>
        <v>1</v>
      </c>
      <c r="I1088" s="26">
        <f>IF(E1088&lt;='Auxiliary Energy Estimation'!$E$25, 1, 0)</f>
        <v>1</v>
      </c>
    </row>
    <row r="1089" spans="2:9" ht="15" x14ac:dyDescent="0.3">
      <c r="B1089" s="33">
        <v>1084.5</v>
      </c>
      <c r="C1089" s="34">
        <v>1.1000000000000001</v>
      </c>
      <c r="D1089" s="32">
        <f t="shared" si="32"/>
        <v>33.979999999999997</v>
      </c>
      <c r="E1089" s="37">
        <f t="shared" si="33"/>
        <v>40.775999999999996</v>
      </c>
      <c r="F1089" s="32">
        <f>'Auxiliary Energy Estimation'!$E$25-D1089</f>
        <v>21.020000000000003</v>
      </c>
      <c r="G1089" s="32">
        <f>'Auxiliary Energy Estimation'!$E$25-E1089</f>
        <v>14.224000000000004</v>
      </c>
      <c r="H1089" s="26">
        <f>IF(D1089&lt;='Auxiliary Energy Estimation'!$E$25, 1, 0)</f>
        <v>1</v>
      </c>
      <c r="I1089" s="26">
        <f>IF(E1089&lt;='Auxiliary Energy Estimation'!$E$25, 1, 0)</f>
        <v>1</v>
      </c>
    </row>
    <row r="1090" spans="2:9" ht="15" x14ac:dyDescent="0.3">
      <c r="B1090" s="33">
        <v>1085.5</v>
      </c>
      <c r="C1090" s="34">
        <v>1.7</v>
      </c>
      <c r="D1090" s="32">
        <f t="shared" si="32"/>
        <v>35.06</v>
      </c>
      <c r="E1090" s="37">
        <f t="shared" si="33"/>
        <v>42.072000000000003</v>
      </c>
      <c r="F1090" s="32">
        <f>'Auxiliary Energy Estimation'!$E$25-D1090</f>
        <v>19.939999999999998</v>
      </c>
      <c r="G1090" s="32">
        <f>'Auxiliary Energy Estimation'!$E$25-E1090</f>
        <v>12.927999999999997</v>
      </c>
      <c r="H1090" s="26">
        <f>IF(D1090&lt;='Auxiliary Energy Estimation'!$E$25, 1, 0)</f>
        <v>1</v>
      </c>
      <c r="I1090" s="26">
        <f>IF(E1090&lt;='Auxiliary Energy Estimation'!$E$25, 1, 0)</f>
        <v>1</v>
      </c>
    </row>
    <row r="1091" spans="2:9" ht="15" x14ac:dyDescent="0.3">
      <c r="B1091" s="33">
        <v>1086.5</v>
      </c>
      <c r="C1091" s="34">
        <v>1.7</v>
      </c>
      <c r="D1091" s="32">
        <f t="shared" si="32"/>
        <v>35.06</v>
      </c>
      <c r="E1091" s="37">
        <f t="shared" si="33"/>
        <v>42.072000000000003</v>
      </c>
      <c r="F1091" s="32">
        <f>'Auxiliary Energy Estimation'!$E$25-D1091</f>
        <v>19.939999999999998</v>
      </c>
      <c r="G1091" s="32">
        <f>'Auxiliary Energy Estimation'!$E$25-E1091</f>
        <v>12.927999999999997</v>
      </c>
      <c r="H1091" s="26">
        <f>IF(D1091&lt;='Auxiliary Energy Estimation'!$E$25, 1, 0)</f>
        <v>1</v>
      </c>
      <c r="I1091" s="26">
        <f>IF(E1091&lt;='Auxiliary Energy Estimation'!$E$25, 1, 0)</f>
        <v>1</v>
      </c>
    </row>
    <row r="1092" spans="2:9" ht="15" x14ac:dyDescent="0.3">
      <c r="B1092" s="33">
        <v>1087.5</v>
      </c>
      <c r="C1092" s="34">
        <v>1.7</v>
      </c>
      <c r="D1092" s="32">
        <f t="shared" si="32"/>
        <v>35.06</v>
      </c>
      <c r="E1092" s="37">
        <f t="shared" si="33"/>
        <v>42.072000000000003</v>
      </c>
      <c r="F1092" s="32">
        <f>'Auxiliary Energy Estimation'!$E$25-D1092</f>
        <v>19.939999999999998</v>
      </c>
      <c r="G1092" s="32">
        <f>'Auxiliary Energy Estimation'!$E$25-E1092</f>
        <v>12.927999999999997</v>
      </c>
      <c r="H1092" s="26">
        <f>IF(D1092&lt;='Auxiliary Energy Estimation'!$E$25, 1, 0)</f>
        <v>1</v>
      </c>
      <c r="I1092" s="26">
        <f>IF(E1092&lt;='Auxiliary Energy Estimation'!$E$25, 1, 0)</f>
        <v>1</v>
      </c>
    </row>
    <row r="1093" spans="2:9" ht="15" x14ac:dyDescent="0.3">
      <c r="B1093" s="33">
        <v>1088.5</v>
      </c>
      <c r="C1093" s="34">
        <v>1.1000000000000001</v>
      </c>
      <c r="D1093" s="32">
        <f t="shared" ref="D1093:D1156" si="34">CONVERT(C1093,"C","F")</f>
        <v>33.979999999999997</v>
      </c>
      <c r="E1093" s="37">
        <f t="shared" ref="E1093:E1156" si="35">D1093*1.2</f>
        <v>40.775999999999996</v>
      </c>
      <c r="F1093" s="32">
        <f>'Auxiliary Energy Estimation'!$E$25-D1093</f>
        <v>21.020000000000003</v>
      </c>
      <c r="G1093" s="32">
        <f>'Auxiliary Energy Estimation'!$E$25-E1093</f>
        <v>14.224000000000004</v>
      </c>
      <c r="H1093" s="26">
        <f>IF(D1093&lt;='Auxiliary Energy Estimation'!$E$25, 1, 0)</f>
        <v>1</v>
      </c>
      <c r="I1093" s="26">
        <f>IF(E1093&lt;='Auxiliary Energy Estimation'!$E$25, 1, 0)</f>
        <v>1</v>
      </c>
    </row>
    <row r="1094" spans="2:9" ht="15" x14ac:dyDescent="0.3">
      <c r="B1094" s="33">
        <v>1089.5</v>
      </c>
      <c r="C1094" s="34">
        <v>1.1000000000000001</v>
      </c>
      <c r="D1094" s="32">
        <f t="shared" si="34"/>
        <v>33.979999999999997</v>
      </c>
      <c r="E1094" s="37">
        <f t="shared" si="35"/>
        <v>40.775999999999996</v>
      </c>
      <c r="F1094" s="32">
        <f>'Auxiliary Energy Estimation'!$E$25-D1094</f>
        <v>21.020000000000003</v>
      </c>
      <c r="G1094" s="32">
        <f>'Auxiliary Energy Estimation'!$E$25-E1094</f>
        <v>14.224000000000004</v>
      </c>
      <c r="H1094" s="26">
        <f>IF(D1094&lt;='Auxiliary Energy Estimation'!$E$25, 1, 0)</f>
        <v>1</v>
      </c>
      <c r="I1094" s="26">
        <f>IF(E1094&lt;='Auxiliary Energy Estimation'!$E$25, 1, 0)</f>
        <v>1</v>
      </c>
    </row>
    <row r="1095" spans="2:9" ht="15" x14ac:dyDescent="0.3">
      <c r="B1095" s="33">
        <v>1090.5</v>
      </c>
      <c r="C1095" s="34">
        <v>0.6</v>
      </c>
      <c r="D1095" s="32">
        <f t="shared" si="34"/>
        <v>33.08</v>
      </c>
      <c r="E1095" s="37">
        <f t="shared" si="35"/>
        <v>39.695999999999998</v>
      </c>
      <c r="F1095" s="32">
        <f>'Auxiliary Energy Estimation'!$E$25-D1095</f>
        <v>21.92</v>
      </c>
      <c r="G1095" s="32">
        <f>'Auxiliary Energy Estimation'!$E$25-E1095</f>
        <v>15.304000000000002</v>
      </c>
      <c r="H1095" s="26">
        <f>IF(D1095&lt;='Auxiliary Energy Estimation'!$E$25, 1, 0)</f>
        <v>1</v>
      </c>
      <c r="I1095" s="26">
        <f>IF(E1095&lt;='Auxiliary Energy Estimation'!$E$25, 1, 0)</f>
        <v>1</v>
      </c>
    </row>
    <row r="1096" spans="2:9" ht="15" x14ac:dyDescent="0.3">
      <c r="B1096" s="33">
        <v>1091.5</v>
      </c>
      <c r="C1096" s="34">
        <v>1.1000000000000001</v>
      </c>
      <c r="D1096" s="32">
        <f t="shared" si="34"/>
        <v>33.979999999999997</v>
      </c>
      <c r="E1096" s="37">
        <f t="shared" si="35"/>
        <v>40.775999999999996</v>
      </c>
      <c r="F1096" s="32">
        <f>'Auxiliary Energy Estimation'!$E$25-D1096</f>
        <v>21.020000000000003</v>
      </c>
      <c r="G1096" s="32">
        <f>'Auxiliary Energy Estimation'!$E$25-E1096</f>
        <v>14.224000000000004</v>
      </c>
      <c r="H1096" s="26">
        <f>IF(D1096&lt;='Auxiliary Energy Estimation'!$E$25, 1, 0)</f>
        <v>1</v>
      </c>
      <c r="I1096" s="26">
        <f>IF(E1096&lt;='Auxiliary Energy Estimation'!$E$25, 1, 0)</f>
        <v>1</v>
      </c>
    </row>
    <row r="1097" spans="2:9" ht="15" x14ac:dyDescent="0.3">
      <c r="B1097" s="33">
        <v>1092.5</v>
      </c>
      <c r="C1097" s="34">
        <v>1.1000000000000001</v>
      </c>
      <c r="D1097" s="32">
        <f t="shared" si="34"/>
        <v>33.979999999999997</v>
      </c>
      <c r="E1097" s="37">
        <f t="shared" si="35"/>
        <v>40.775999999999996</v>
      </c>
      <c r="F1097" s="32">
        <f>'Auxiliary Energy Estimation'!$E$25-D1097</f>
        <v>21.020000000000003</v>
      </c>
      <c r="G1097" s="32">
        <f>'Auxiliary Energy Estimation'!$E$25-E1097</f>
        <v>14.224000000000004</v>
      </c>
      <c r="H1097" s="26">
        <f>IF(D1097&lt;='Auxiliary Energy Estimation'!$E$25, 1, 0)</f>
        <v>1</v>
      </c>
      <c r="I1097" s="26">
        <f>IF(E1097&lt;='Auxiliary Energy Estimation'!$E$25, 1, 0)</f>
        <v>1</v>
      </c>
    </row>
    <row r="1098" spans="2:9" ht="15" x14ac:dyDescent="0.3">
      <c r="B1098" s="33">
        <v>1093.5</v>
      </c>
      <c r="C1098" s="34">
        <v>2.2000000000000002</v>
      </c>
      <c r="D1098" s="32">
        <f t="shared" si="34"/>
        <v>35.96</v>
      </c>
      <c r="E1098" s="37">
        <f t="shared" si="35"/>
        <v>43.152000000000001</v>
      </c>
      <c r="F1098" s="32">
        <f>'Auxiliary Energy Estimation'!$E$25-D1098</f>
        <v>19.04</v>
      </c>
      <c r="G1098" s="32">
        <f>'Auxiliary Energy Estimation'!$E$25-E1098</f>
        <v>11.847999999999999</v>
      </c>
      <c r="H1098" s="26">
        <f>IF(D1098&lt;='Auxiliary Energy Estimation'!$E$25, 1, 0)</f>
        <v>1</v>
      </c>
      <c r="I1098" s="26">
        <f>IF(E1098&lt;='Auxiliary Energy Estimation'!$E$25, 1, 0)</f>
        <v>1</v>
      </c>
    </row>
    <row r="1099" spans="2:9" ht="15" x14ac:dyDescent="0.3">
      <c r="B1099" s="33">
        <v>1094.5</v>
      </c>
      <c r="C1099" s="34">
        <v>1.7</v>
      </c>
      <c r="D1099" s="32">
        <f t="shared" si="34"/>
        <v>35.06</v>
      </c>
      <c r="E1099" s="37">
        <f t="shared" si="35"/>
        <v>42.072000000000003</v>
      </c>
      <c r="F1099" s="32">
        <f>'Auxiliary Energy Estimation'!$E$25-D1099</f>
        <v>19.939999999999998</v>
      </c>
      <c r="G1099" s="32">
        <f>'Auxiliary Energy Estimation'!$E$25-E1099</f>
        <v>12.927999999999997</v>
      </c>
      <c r="H1099" s="26">
        <f>IF(D1099&lt;='Auxiliary Energy Estimation'!$E$25, 1, 0)</f>
        <v>1</v>
      </c>
      <c r="I1099" s="26">
        <f>IF(E1099&lt;='Auxiliary Energy Estimation'!$E$25, 1, 0)</f>
        <v>1</v>
      </c>
    </row>
    <row r="1100" spans="2:9" ht="15" x14ac:dyDescent="0.3">
      <c r="B1100" s="33">
        <v>1095.5</v>
      </c>
      <c r="C1100" s="34">
        <v>2.2000000000000002</v>
      </c>
      <c r="D1100" s="32">
        <f t="shared" si="34"/>
        <v>35.96</v>
      </c>
      <c r="E1100" s="37">
        <f t="shared" si="35"/>
        <v>43.152000000000001</v>
      </c>
      <c r="F1100" s="32">
        <f>'Auxiliary Energy Estimation'!$E$25-D1100</f>
        <v>19.04</v>
      </c>
      <c r="G1100" s="32">
        <f>'Auxiliary Energy Estimation'!$E$25-E1100</f>
        <v>11.847999999999999</v>
      </c>
      <c r="H1100" s="26">
        <f>IF(D1100&lt;='Auxiliary Energy Estimation'!$E$25, 1, 0)</f>
        <v>1</v>
      </c>
      <c r="I1100" s="26">
        <f>IF(E1100&lt;='Auxiliary Energy Estimation'!$E$25, 1, 0)</f>
        <v>1</v>
      </c>
    </row>
    <row r="1101" spans="2:9" ht="15" x14ac:dyDescent="0.3">
      <c r="B1101" s="33">
        <v>1096.5</v>
      </c>
      <c r="C1101" s="34">
        <v>2.2000000000000002</v>
      </c>
      <c r="D1101" s="32">
        <f t="shared" si="34"/>
        <v>35.96</v>
      </c>
      <c r="E1101" s="37">
        <f t="shared" si="35"/>
        <v>43.152000000000001</v>
      </c>
      <c r="F1101" s="32">
        <f>'Auxiliary Energy Estimation'!$E$25-D1101</f>
        <v>19.04</v>
      </c>
      <c r="G1101" s="32">
        <f>'Auxiliary Energy Estimation'!$E$25-E1101</f>
        <v>11.847999999999999</v>
      </c>
      <c r="H1101" s="26">
        <f>IF(D1101&lt;='Auxiliary Energy Estimation'!$E$25, 1, 0)</f>
        <v>1</v>
      </c>
      <c r="I1101" s="26">
        <f>IF(E1101&lt;='Auxiliary Energy Estimation'!$E$25, 1, 0)</f>
        <v>1</v>
      </c>
    </row>
    <row r="1102" spans="2:9" ht="15" x14ac:dyDescent="0.3">
      <c r="B1102" s="33">
        <v>1097.5</v>
      </c>
      <c r="C1102" s="34">
        <v>1.1000000000000001</v>
      </c>
      <c r="D1102" s="32">
        <f t="shared" si="34"/>
        <v>33.979999999999997</v>
      </c>
      <c r="E1102" s="37">
        <f t="shared" si="35"/>
        <v>40.775999999999996</v>
      </c>
      <c r="F1102" s="32">
        <f>'Auxiliary Energy Estimation'!$E$25-D1102</f>
        <v>21.020000000000003</v>
      </c>
      <c r="G1102" s="32">
        <f>'Auxiliary Energy Estimation'!$E$25-E1102</f>
        <v>14.224000000000004</v>
      </c>
      <c r="H1102" s="26">
        <f>IF(D1102&lt;='Auxiliary Energy Estimation'!$E$25, 1, 0)</f>
        <v>1</v>
      </c>
      <c r="I1102" s="26">
        <f>IF(E1102&lt;='Auxiliary Energy Estimation'!$E$25, 1, 0)</f>
        <v>1</v>
      </c>
    </row>
    <row r="1103" spans="2:9" ht="15" x14ac:dyDescent="0.3">
      <c r="B1103" s="33">
        <v>1098.5</v>
      </c>
      <c r="C1103" s="34">
        <v>-0.6</v>
      </c>
      <c r="D1103" s="32">
        <f t="shared" si="34"/>
        <v>30.92</v>
      </c>
      <c r="E1103" s="37">
        <f t="shared" si="35"/>
        <v>37.103999999999999</v>
      </c>
      <c r="F1103" s="32">
        <f>'Auxiliary Energy Estimation'!$E$25-D1103</f>
        <v>24.08</v>
      </c>
      <c r="G1103" s="32">
        <f>'Auxiliary Energy Estimation'!$E$25-E1103</f>
        <v>17.896000000000001</v>
      </c>
      <c r="H1103" s="26">
        <f>IF(D1103&lt;='Auxiliary Energy Estimation'!$E$25, 1, 0)</f>
        <v>1</v>
      </c>
      <c r="I1103" s="26">
        <f>IF(E1103&lt;='Auxiliary Energy Estimation'!$E$25, 1, 0)</f>
        <v>1</v>
      </c>
    </row>
    <row r="1104" spans="2:9" ht="15" x14ac:dyDescent="0.3">
      <c r="B1104" s="33">
        <v>1099.5</v>
      </c>
      <c r="C1104" s="34">
        <v>-0.6</v>
      </c>
      <c r="D1104" s="32">
        <f t="shared" si="34"/>
        <v>30.92</v>
      </c>
      <c r="E1104" s="37">
        <f t="shared" si="35"/>
        <v>37.103999999999999</v>
      </c>
      <c r="F1104" s="32">
        <f>'Auxiliary Energy Estimation'!$E$25-D1104</f>
        <v>24.08</v>
      </c>
      <c r="G1104" s="32">
        <f>'Auxiliary Energy Estimation'!$E$25-E1104</f>
        <v>17.896000000000001</v>
      </c>
      <c r="H1104" s="26">
        <f>IF(D1104&lt;='Auxiliary Energy Estimation'!$E$25, 1, 0)</f>
        <v>1</v>
      </c>
      <c r="I1104" s="26">
        <f>IF(E1104&lt;='Auxiliary Energy Estimation'!$E$25, 1, 0)</f>
        <v>1</v>
      </c>
    </row>
    <row r="1105" spans="2:9" ht="15" x14ac:dyDescent="0.3">
      <c r="B1105" s="33">
        <v>1100.5</v>
      </c>
      <c r="C1105" s="34">
        <v>-1.7</v>
      </c>
      <c r="D1105" s="32">
        <f t="shared" si="34"/>
        <v>28.94</v>
      </c>
      <c r="E1105" s="37">
        <f t="shared" si="35"/>
        <v>34.728000000000002</v>
      </c>
      <c r="F1105" s="32">
        <f>'Auxiliary Energy Estimation'!$E$25-D1105</f>
        <v>26.06</v>
      </c>
      <c r="G1105" s="32">
        <f>'Auxiliary Energy Estimation'!$E$25-E1105</f>
        <v>20.271999999999998</v>
      </c>
      <c r="H1105" s="26">
        <f>IF(D1105&lt;='Auxiliary Energy Estimation'!$E$25, 1, 0)</f>
        <v>1</v>
      </c>
      <c r="I1105" s="26">
        <f>IF(E1105&lt;='Auxiliary Energy Estimation'!$E$25, 1, 0)</f>
        <v>1</v>
      </c>
    </row>
    <row r="1106" spans="2:9" ht="15" x14ac:dyDescent="0.3">
      <c r="B1106" s="33">
        <v>1101.5</v>
      </c>
      <c r="C1106" s="34">
        <v>-2.2000000000000002</v>
      </c>
      <c r="D1106" s="32">
        <f t="shared" si="34"/>
        <v>28.04</v>
      </c>
      <c r="E1106" s="37">
        <f t="shared" si="35"/>
        <v>33.647999999999996</v>
      </c>
      <c r="F1106" s="32">
        <f>'Auxiliary Energy Estimation'!$E$25-D1106</f>
        <v>26.96</v>
      </c>
      <c r="G1106" s="32">
        <f>'Auxiliary Energy Estimation'!$E$25-E1106</f>
        <v>21.352000000000004</v>
      </c>
      <c r="H1106" s="26">
        <f>IF(D1106&lt;='Auxiliary Energy Estimation'!$E$25, 1, 0)</f>
        <v>1</v>
      </c>
      <c r="I1106" s="26">
        <f>IF(E1106&lt;='Auxiliary Energy Estimation'!$E$25, 1, 0)</f>
        <v>1</v>
      </c>
    </row>
    <row r="1107" spans="2:9" ht="15" x14ac:dyDescent="0.3">
      <c r="B1107" s="33">
        <v>1102.5</v>
      </c>
      <c r="C1107" s="34">
        <v>-2.8</v>
      </c>
      <c r="D1107" s="32">
        <f t="shared" si="34"/>
        <v>26.96</v>
      </c>
      <c r="E1107" s="37">
        <f t="shared" si="35"/>
        <v>32.351999999999997</v>
      </c>
      <c r="F1107" s="32">
        <f>'Auxiliary Energy Estimation'!$E$25-D1107</f>
        <v>28.04</v>
      </c>
      <c r="G1107" s="32">
        <f>'Auxiliary Energy Estimation'!$E$25-E1107</f>
        <v>22.648000000000003</v>
      </c>
      <c r="H1107" s="26">
        <f>IF(D1107&lt;='Auxiliary Energy Estimation'!$E$25, 1, 0)</f>
        <v>1</v>
      </c>
      <c r="I1107" s="26">
        <f>IF(E1107&lt;='Auxiliary Energy Estimation'!$E$25, 1, 0)</f>
        <v>1</v>
      </c>
    </row>
    <row r="1108" spans="2:9" ht="15" x14ac:dyDescent="0.3">
      <c r="B1108" s="33">
        <v>1103.5</v>
      </c>
      <c r="C1108" s="34">
        <v>-3.3</v>
      </c>
      <c r="D1108" s="32">
        <f t="shared" si="34"/>
        <v>26.060000000000002</v>
      </c>
      <c r="E1108" s="37">
        <f t="shared" si="35"/>
        <v>31.272000000000002</v>
      </c>
      <c r="F1108" s="32">
        <f>'Auxiliary Energy Estimation'!$E$25-D1108</f>
        <v>28.939999999999998</v>
      </c>
      <c r="G1108" s="32">
        <f>'Auxiliary Energy Estimation'!$E$25-E1108</f>
        <v>23.727999999999998</v>
      </c>
      <c r="H1108" s="26">
        <f>IF(D1108&lt;='Auxiliary Energy Estimation'!$E$25, 1, 0)</f>
        <v>1</v>
      </c>
      <c r="I1108" s="26">
        <f>IF(E1108&lt;='Auxiliary Energy Estimation'!$E$25, 1, 0)</f>
        <v>1</v>
      </c>
    </row>
    <row r="1109" spans="2:9" ht="15" x14ac:dyDescent="0.3">
      <c r="B1109" s="33">
        <v>1104.5</v>
      </c>
      <c r="C1109" s="34">
        <v>-4.4000000000000004</v>
      </c>
      <c r="D1109" s="32">
        <f t="shared" si="34"/>
        <v>24.08</v>
      </c>
      <c r="E1109" s="37">
        <f t="shared" si="35"/>
        <v>28.895999999999997</v>
      </c>
      <c r="F1109" s="32">
        <f>'Auxiliary Energy Estimation'!$E$25-D1109</f>
        <v>30.92</v>
      </c>
      <c r="G1109" s="32">
        <f>'Auxiliary Energy Estimation'!$E$25-E1109</f>
        <v>26.104000000000003</v>
      </c>
      <c r="H1109" s="26">
        <f>IF(D1109&lt;='Auxiliary Energy Estimation'!$E$25, 1, 0)</f>
        <v>1</v>
      </c>
      <c r="I1109" s="26">
        <f>IF(E1109&lt;='Auxiliary Energy Estimation'!$E$25, 1, 0)</f>
        <v>1</v>
      </c>
    </row>
    <row r="1110" spans="2:9" ht="15" x14ac:dyDescent="0.3">
      <c r="B1110" s="33">
        <v>1105.5</v>
      </c>
      <c r="C1110" s="34">
        <v>-5</v>
      </c>
      <c r="D1110" s="32">
        <f t="shared" si="34"/>
        <v>23</v>
      </c>
      <c r="E1110" s="37">
        <f t="shared" si="35"/>
        <v>27.599999999999998</v>
      </c>
      <c r="F1110" s="32">
        <f>'Auxiliary Energy Estimation'!$E$25-D1110</f>
        <v>32</v>
      </c>
      <c r="G1110" s="32">
        <f>'Auxiliary Energy Estimation'!$E$25-E1110</f>
        <v>27.400000000000002</v>
      </c>
      <c r="H1110" s="26">
        <f>IF(D1110&lt;='Auxiliary Energy Estimation'!$E$25, 1, 0)</f>
        <v>1</v>
      </c>
      <c r="I1110" s="26">
        <f>IF(E1110&lt;='Auxiliary Energy Estimation'!$E$25, 1, 0)</f>
        <v>1</v>
      </c>
    </row>
    <row r="1111" spans="2:9" ht="15" x14ac:dyDescent="0.3">
      <c r="B1111" s="33">
        <v>1106.5</v>
      </c>
      <c r="C1111" s="34">
        <v>-5.6</v>
      </c>
      <c r="D1111" s="32">
        <f t="shared" si="34"/>
        <v>21.92</v>
      </c>
      <c r="E1111" s="37">
        <f t="shared" si="35"/>
        <v>26.304000000000002</v>
      </c>
      <c r="F1111" s="32">
        <f>'Auxiliary Energy Estimation'!$E$25-D1111</f>
        <v>33.08</v>
      </c>
      <c r="G1111" s="32">
        <f>'Auxiliary Energy Estimation'!$E$25-E1111</f>
        <v>28.695999999999998</v>
      </c>
      <c r="H1111" s="26">
        <f>IF(D1111&lt;='Auxiliary Energy Estimation'!$E$25, 1, 0)</f>
        <v>1</v>
      </c>
      <c r="I1111" s="26">
        <f>IF(E1111&lt;='Auxiliary Energy Estimation'!$E$25, 1, 0)</f>
        <v>1</v>
      </c>
    </row>
    <row r="1112" spans="2:9" ht="15" x14ac:dyDescent="0.3">
      <c r="B1112" s="33">
        <v>1107.5</v>
      </c>
      <c r="C1112" s="34">
        <v>-6.1</v>
      </c>
      <c r="D1112" s="32">
        <f t="shared" si="34"/>
        <v>21.02</v>
      </c>
      <c r="E1112" s="37">
        <f t="shared" si="35"/>
        <v>25.224</v>
      </c>
      <c r="F1112" s="32">
        <f>'Auxiliary Energy Estimation'!$E$25-D1112</f>
        <v>33.980000000000004</v>
      </c>
      <c r="G1112" s="32">
        <f>'Auxiliary Energy Estimation'!$E$25-E1112</f>
        <v>29.776</v>
      </c>
      <c r="H1112" s="26">
        <f>IF(D1112&lt;='Auxiliary Energy Estimation'!$E$25, 1, 0)</f>
        <v>1</v>
      </c>
      <c r="I1112" s="26">
        <f>IF(E1112&lt;='Auxiliary Energy Estimation'!$E$25, 1, 0)</f>
        <v>1</v>
      </c>
    </row>
    <row r="1113" spans="2:9" ht="15" x14ac:dyDescent="0.3">
      <c r="B1113" s="33">
        <v>1108.5</v>
      </c>
      <c r="C1113" s="34">
        <v>-6.1</v>
      </c>
      <c r="D1113" s="32">
        <f t="shared" si="34"/>
        <v>21.02</v>
      </c>
      <c r="E1113" s="37">
        <f t="shared" si="35"/>
        <v>25.224</v>
      </c>
      <c r="F1113" s="32">
        <f>'Auxiliary Energy Estimation'!$E$25-D1113</f>
        <v>33.980000000000004</v>
      </c>
      <c r="G1113" s="32">
        <f>'Auxiliary Energy Estimation'!$E$25-E1113</f>
        <v>29.776</v>
      </c>
      <c r="H1113" s="26">
        <f>IF(D1113&lt;='Auxiliary Energy Estimation'!$E$25, 1, 0)</f>
        <v>1</v>
      </c>
      <c r="I1113" s="26">
        <f>IF(E1113&lt;='Auxiliary Energy Estimation'!$E$25, 1, 0)</f>
        <v>1</v>
      </c>
    </row>
    <row r="1114" spans="2:9" ht="15" x14ac:dyDescent="0.3">
      <c r="B1114" s="33">
        <v>1109.5</v>
      </c>
      <c r="C1114" s="34">
        <v>-6.7</v>
      </c>
      <c r="D1114" s="32">
        <f t="shared" si="34"/>
        <v>19.939999999999998</v>
      </c>
      <c r="E1114" s="37">
        <f t="shared" si="35"/>
        <v>23.927999999999997</v>
      </c>
      <c r="F1114" s="32">
        <f>'Auxiliary Energy Estimation'!$E$25-D1114</f>
        <v>35.06</v>
      </c>
      <c r="G1114" s="32">
        <f>'Auxiliary Energy Estimation'!$E$25-E1114</f>
        <v>31.072000000000003</v>
      </c>
      <c r="H1114" s="26">
        <f>IF(D1114&lt;='Auxiliary Energy Estimation'!$E$25, 1, 0)</f>
        <v>1</v>
      </c>
      <c r="I1114" s="26">
        <f>IF(E1114&lt;='Auxiliary Energy Estimation'!$E$25, 1, 0)</f>
        <v>1</v>
      </c>
    </row>
    <row r="1115" spans="2:9" ht="15" x14ac:dyDescent="0.3">
      <c r="B1115" s="33">
        <v>1110.5</v>
      </c>
      <c r="C1115" s="34">
        <v>-6.7</v>
      </c>
      <c r="D1115" s="32">
        <f t="shared" si="34"/>
        <v>19.939999999999998</v>
      </c>
      <c r="E1115" s="37">
        <f t="shared" si="35"/>
        <v>23.927999999999997</v>
      </c>
      <c r="F1115" s="32">
        <f>'Auxiliary Energy Estimation'!$E$25-D1115</f>
        <v>35.06</v>
      </c>
      <c r="G1115" s="32">
        <f>'Auxiliary Energy Estimation'!$E$25-E1115</f>
        <v>31.072000000000003</v>
      </c>
      <c r="H1115" s="26">
        <f>IF(D1115&lt;='Auxiliary Energy Estimation'!$E$25, 1, 0)</f>
        <v>1</v>
      </c>
      <c r="I1115" s="26">
        <f>IF(E1115&lt;='Auxiliary Energy Estimation'!$E$25, 1, 0)</f>
        <v>1</v>
      </c>
    </row>
    <row r="1116" spans="2:9" ht="15" x14ac:dyDescent="0.3">
      <c r="B1116" s="33">
        <v>1111.5</v>
      </c>
      <c r="C1116" s="34">
        <v>-6.1</v>
      </c>
      <c r="D1116" s="32">
        <f t="shared" si="34"/>
        <v>21.02</v>
      </c>
      <c r="E1116" s="37">
        <f t="shared" si="35"/>
        <v>25.224</v>
      </c>
      <c r="F1116" s="32">
        <f>'Auxiliary Energy Estimation'!$E$25-D1116</f>
        <v>33.980000000000004</v>
      </c>
      <c r="G1116" s="32">
        <f>'Auxiliary Energy Estimation'!$E$25-E1116</f>
        <v>29.776</v>
      </c>
      <c r="H1116" s="26">
        <f>IF(D1116&lt;='Auxiliary Energy Estimation'!$E$25, 1, 0)</f>
        <v>1</v>
      </c>
      <c r="I1116" s="26">
        <f>IF(E1116&lt;='Auxiliary Energy Estimation'!$E$25, 1, 0)</f>
        <v>1</v>
      </c>
    </row>
    <row r="1117" spans="2:9" ht="15" x14ac:dyDescent="0.3">
      <c r="B1117" s="33">
        <v>1112.5</v>
      </c>
      <c r="C1117" s="34">
        <v>-6.1</v>
      </c>
      <c r="D1117" s="32">
        <f t="shared" si="34"/>
        <v>21.02</v>
      </c>
      <c r="E1117" s="37">
        <f t="shared" si="35"/>
        <v>25.224</v>
      </c>
      <c r="F1117" s="32">
        <f>'Auxiliary Energy Estimation'!$E$25-D1117</f>
        <v>33.980000000000004</v>
      </c>
      <c r="G1117" s="32">
        <f>'Auxiliary Energy Estimation'!$E$25-E1117</f>
        <v>29.776</v>
      </c>
      <c r="H1117" s="26">
        <f>IF(D1117&lt;='Auxiliary Energy Estimation'!$E$25, 1, 0)</f>
        <v>1</v>
      </c>
      <c r="I1117" s="26">
        <f>IF(E1117&lt;='Auxiliary Energy Estimation'!$E$25, 1, 0)</f>
        <v>1</v>
      </c>
    </row>
    <row r="1118" spans="2:9" ht="15" x14ac:dyDescent="0.3">
      <c r="B1118" s="33">
        <v>1113.5</v>
      </c>
      <c r="C1118" s="34">
        <v>-5</v>
      </c>
      <c r="D1118" s="32">
        <f t="shared" si="34"/>
        <v>23</v>
      </c>
      <c r="E1118" s="37">
        <f t="shared" si="35"/>
        <v>27.599999999999998</v>
      </c>
      <c r="F1118" s="32">
        <f>'Auxiliary Energy Estimation'!$E$25-D1118</f>
        <v>32</v>
      </c>
      <c r="G1118" s="32">
        <f>'Auxiliary Energy Estimation'!$E$25-E1118</f>
        <v>27.400000000000002</v>
      </c>
      <c r="H1118" s="26">
        <f>IF(D1118&lt;='Auxiliary Energy Estimation'!$E$25, 1, 0)</f>
        <v>1</v>
      </c>
      <c r="I1118" s="26">
        <f>IF(E1118&lt;='Auxiliary Energy Estimation'!$E$25, 1, 0)</f>
        <v>1</v>
      </c>
    </row>
    <row r="1119" spans="2:9" ht="15" x14ac:dyDescent="0.3">
      <c r="B1119" s="33">
        <v>1114.5</v>
      </c>
      <c r="C1119" s="34">
        <v>-5</v>
      </c>
      <c r="D1119" s="32">
        <f t="shared" si="34"/>
        <v>23</v>
      </c>
      <c r="E1119" s="37">
        <f t="shared" si="35"/>
        <v>27.599999999999998</v>
      </c>
      <c r="F1119" s="32">
        <f>'Auxiliary Energy Estimation'!$E$25-D1119</f>
        <v>32</v>
      </c>
      <c r="G1119" s="32">
        <f>'Auxiliary Energy Estimation'!$E$25-E1119</f>
        <v>27.400000000000002</v>
      </c>
      <c r="H1119" s="26">
        <f>IF(D1119&lt;='Auxiliary Energy Estimation'!$E$25, 1, 0)</f>
        <v>1</v>
      </c>
      <c r="I1119" s="26">
        <f>IF(E1119&lt;='Auxiliary Energy Estimation'!$E$25, 1, 0)</f>
        <v>1</v>
      </c>
    </row>
    <row r="1120" spans="2:9" ht="15" x14ac:dyDescent="0.3">
      <c r="B1120" s="33">
        <v>1115.5</v>
      </c>
      <c r="C1120" s="34">
        <v>-3.9</v>
      </c>
      <c r="D1120" s="32">
        <f t="shared" si="34"/>
        <v>24.98</v>
      </c>
      <c r="E1120" s="37">
        <f t="shared" si="35"/>
        <v>29.975999999999999</v>
      </c>
      <c r="F1120" s="32">
        <f>'Auxiliary Energy Estimation'!$E$25-D1120</f>
        <v>30.02</v>
      </c>
      <c r="G1120" s="32">
        <f>'Auxiliary Energy Estimation'!$E$25-E1120</f>
        <v>25.024000000000001</v>
      </c>
      <c r="H1120" s="26">
        <f>IF(D1120&lt;='Auxiliary Energy Estimation'!$E$25, 1, 0)</f>
        <v>1</v>
      </c>
      <c r="I1120" s="26">
        <f>IF(E1120&lt;='Auxiliary Energy Estimation'!$E$25, 1, 0)</f>
        <v>1</v>
      </c>
    </row>
    <row r="1121" spans="2:9" ht="15" x14ac:dyDescent="0.3">
      <c r="B1121" s="33">
        <v>1116.5</v>
      </c>
      <c r="C1121" s="34">
        <v>-3.3</v>
      </c>
      <c r="D1121" s="32">
        <f t="shared" si="34"/>
        <v>26.060000000000002</v>
      </c>
      <c r="E1121" s="37">
        <f t="shared" si="35"/>
        <v>31.272000000000002</v>
      </c>
      <c r="F1121" s="32">
        <f>'Auxiliary Energy Estimation'!$E$25-D1121</f>
        <v>28.939999999999998</v>
      </c>
      <c r="G1121" s="32">
        <f>'Auxiliary Energy Estimation'!$E$25-E1121</f>
        <v>23.727999999999998</v>
      </c>
      <c r="H1121" s="26">
        <f>IF(D1121&lt;='Auxiliary Energy Estimation'!$E$25, 1, 0)</f>
        <v>1</v>
      </c>
      <c r="I1121" s="26">
        <f>IF(E1121&lt;='Auxiliary Energy Estimation'!$E$25, 1, 0)</f>
        <v>1</v>
      </c>
    </row>
    <row r="1122" spans="2:9" ht="15" x14ac:dyDescent="0.3">
      <c r="B1122" s="33">
        <v>1117.5</v>
      </c>
      <c r="C1122" s="34">
        <v>-3.3</v>
      </c>
      <c r="D1122" s="32">
        <f t="shared" si="34"/>
        <v>26.060000000000002</v>
      </c>
      <c r="E1122" s="37">
        <f t="shared" si="35"/>
        <v>31.272000000000002</v>
      </c>
      <c r="F1122" s="32">
        <f>'Auxiliary Energy Estimation'!$E$25-D1122</f>
        <v>28.939999999999998</v>
      </c>
      <c r="G1122" s="32">
        <f>'Auxiliary Energy Estimation'!$E$25-E1122</f>
        <v>23.727999999999998</v>
      </c>
      <c r="H1122" s="26">
        <f>IF(D1122&lt;='Auxiliary Energy Estimation'!$E$25, 1, 0)</f>
        <v>1</v>
      </c>
      <c r="I1122" s="26">
        <f>IF(E1122&lt;='Auxiliary Energy Estimation'!$E$25, 1, 0)</f>
        <v>1</v>
      </c>
    </row>
    <row r="1123" spans="2:9" ht="15" x14ac:dyDescent="0.3">
      <c r="B1123" s="33">
        <v>1118.5</v>
      </c>
      <c r="C1123" s="34">
        <v>-2.2000000000000002</v>
      </c>
      <c r="D1123" s="32">
        <f t="shared" si="34"/>
        <v>28.04</v>
      </c>
      <c r="E1123" s="37">
        <f t="shared" si="35"/>
        <v>33.647999999999996</v>
      </c>
      <c r="F1123" s="32">
        <f>'Auxiliary Energy Estimation'!$E$25-D1123</f>
        <v>26.96</v>
      </c>
      <c r="G1123" s="32">
        <f>'Auxiliary Energy Estimation'!$E$25-E1123</f>
        <v>21.352000000000004</v>
      </c>
      <c r="H1123" s="26">
        <f>IF(D1123&lt;='Auxiliary Energy Estimation'!$E$25, 1, 0)</f>
        <v>1</v>
      </c>
      <c r="I1123" s="26">
        <f>IF(E1123&lt;='Auxiliary Energy Estimation'!$E$25, 1, 0)</f>
        <v>1</v>
      </c>
    </row>
    <row r="1124" spans="2:9" ht="15" x14ac:dyDescent="0.3">
      <c r="B1124" s="33">
        <v>1119.5</v>
      </c>
      <c r="C1124" s="34">
        <v>-2.8</v>
      </c>
      <c r="D1124" s="32">
        <f t="shared" si="34"/>
        <v>26.96</v>
      </c>
      <c r="E1124" s="37">
        <f t="shared" si="35"/>
        <v>32.351999999999997</v>
      </c>
      <c r="F1124" s="32">
        <f>'Auxiliary Energy Estimation'!$E$25-D1124</f>
        <v>28.04</v>
      </c>
      <c r="G1124" s="32">
        <f>'Auxiliary Energy Estimation'!$E$25-E1124</f>
        <v>22.648000000000003</v>
      </c>
      <c r="H1124" s="26">
        <f>IF(D1124&lt;='Auxiliary Energy Estimation'!$E$25, 1, 0)</f>
        <v>1</v>
      </c>
      <c r="I1124" s="26">
        <f>IF(E1124&lt;='Auxiliary Energy Estimation'!$E$25, 1, 0)</f>
        <v>1</v>
      </c>
    </row>
    <row r="1125" spans="2:9" ht="15" x14ac:dyDescent="0.3">
      <c r="B1125" s="33">
        <v>1120.5</v>
      </c>
      <c r="C1125" s="34">
        <v>-2.2000000000000002</v>
      </c>
      <c r="D1125" s="32">
        <f t="shared" si="34"/>
        <v>28.04</v>
      </c>
      <c r="E1125" s="37">
        <f t="shared" si="35"/>
        <v>33.647999999999996</v>
      </c>
      <c r="F1125" s="32">
        <f>'Auxiliary Energy Estimation'!$E$25-D1125</f>
        <v>26.96</v>
      </c>
      <c r="G1125" s="32">
        <f>'Auxiliary Energy Estimation'!$E$25-E1125</f>
        <v>21.352000000000004</v>
      </c>
      <c r="H1125" s="26">
        <f>IF(D1125&lt;='Auxiliary Energy Estimation'!$E$25, 1, 0)</f>
        <v>1</v>
      </c>
      <c r="I1125" s="26">
        <f>IF(E1125&lt;='Auxiliary Energy Estimation'!$E$25, 1, 0)</f>
        <v>1</v>
      </c>
    </row>
    <row r="1126" spans="2:9" ht="15" x14ac:dyDescent="0.3">
      <c r="B1126" s="33">
        <v>1121.5</v>
      </c>
      <c r="C1126" s="34">
        <v>-3.3</v>
      </c>
      <c r="D1126" s="32">
        <f t="shared" si="34"/>
        <v>26.060000000000002</v>
      </c>
      <c r="E1126" s="37">
        <f t="shared" si="35"/>
        <v>31.272000000000002</v>
      </c>
      <c r="F1126" s="32">
        <f>'Auxiliary Energy Estimation'!$E$25-D1126</f>
        <v>28.939999999999998</v>
      </c>
      <c r="G1126" s="32">
        <f>'Auxiliary Energy Estimation'!$E$25-E1126</f>
        <v>23.727999999999998</v>
      </c>
      <c r="H1126" s="26">
        <f>IF(D1126&lt;='Auxiliary Energy Estimation'!$E$25, 1, 0)</f>
        <v>1</v>
      </c>
      <c r="I1126" s="26">
        <f>IF(E1126&lt;='Auxiliary Energy Estimation'!$E$25, 1, 0)</f>
        <v>1</v>
      </c>
    </row>
    <row r="1127" spans="2:9" ht="15" x14ac:dyDescent="0.3">
      <c r="B1127" s="33">
        <v>1122.5</v>
      </c>
      <c r="C1127" s="34">
        <v>-3.9</v>
      </c>
      <c r="D1127" s="32">
        <f t="shared" si="34"/>
        <v>24.98</v>
      </c>
      <c r="E1127" s="37">
        <f t="shared" si="35"/>
        <v>29.975999999999999</v>
      </c>
      <c r="F1127" s="32">
        <f>'Auxiliary Energy Estimation'!$E$25-D1127</f>
        <v>30.02</v>
      </c>
      <c r="G1127" s="32">
        <f>'Auxiliary Energy Estimation'!$E$25-E1127</f>
        <v>25.024000000000001</v>
      </c>
      <c r="H1127" s="26">
        <f>IF(D1127&lt;='Auxiliary Energy Estimation'!$E$25, 1, 0)</f>
        <v>1</v>
      </c>
      <c r="I1127" s="26">
        <f>IF(E1127&lt;='Auxiliary Energy Estimation'!$E$25, 1, 0)</f>
        <v>1</v>
      </c>
    </row>
    <row r="1128" spans="2:9" ht="15" x14ac:dyDescent="0.3">
      <c r="B1128" s="33">
        <v>1123.5</v>
      </c>
      <c r="C1128" s="34">
        <v>-5</v>
      </c>
      <c r="D1128" s="32">
        <f t="shared" si="34"/>
        <v>23</v>
      </c>
      <c r="E1128" s="37">
        <f t="shared" si="35"/>
        <v>27.599999999999998</v>
      </c>
      <c r="F1128" s="32">
        <f>'Auxiliary Energy Estimation'!$E$25-D1128</f>
        <v>32</v>
      </c>
      <c r="G1128" s="32">
        <f>'Auxiliary Energy Estimation'!$E$25-E1128</f>
        <v>27.400000000000002</v>
      </c>
      <c r="H1128" s="26">
        <f>IF(D1128&lt;='Auxiliary Energy Estimation'!$E$25, 1, 0)</f>
        <v>1</v>
      </c>
      <c r="I1128" s="26">
        <f>IF(E1128&lt;='Auxiliary Energy Estimation'!$E$25, 1, 0)</f>
        <v>1</v>
      </c>
    </row>
    <row r="1129" spans="2:9" ht="15" x14ac:dyDescent="0.3">
      <c r="B1129" s="33">
        <v>1124.5</v>
      </c>
      <c r="C1129" s="34">
        <v>-6.1</v>
      </c>
      <c r="D1129" s="32">
        <f t="shared" si="34"/>
        <v>21.02</v>
      </c>
      <c r="E1129" s="37">
        <f t="shared" si="35"/>
        <v>25.224</v>
      </c>
      <c r="F1129" s="32">
        <f>'Auxiliary Energy Estimation'!$E$25-D1129</f>
        <v>33.980000000000004</v>
      </c>
      <c r="G1129" s="32">
        <f>'Auxiliary Energy Estimation'!$E$25-E1129</f>
        <v>29.776</v>
      </c>
      <c r="H1129" s="26">
        <f>IF(D1129&lt;='Auxiliary Energy Estimation'!$E$25, 1, 0)</f>
        <v>1</v>
      </c>
      <c r="I1129" s="26">
        <f>IF(E1129&lt;='Auxiliary Energy Estimation'!$E$25, 1, 0)</f>
        <v>1</v>
      </c>
    </row>
    <row r="1130" spans="2:9" ht="15" x14ac:dyDescent="0.3">
      <c r="B1130" s="33">
        <v>1125.5</v>
      </c>
      <c r="C1130" s="34">
        <v>-6.7</v>
      </c>
      <c r="D1130" s="32">
        <f t="shared" si="34"/>
        <v>19.939999999999998</v>
      </c>
      <c r="E1130" s="37">
        <f t="shared" si="35"/>
        <v>23.927999999999997</v>
      </c>
      <c r="F1130" s="32">
        <f>'Auxiliary Energy Estimation'!$E$25-D1130</f>
        <v>35.06</v>
      </c>
      <c r="G1130" s="32">
        <f>'Auxiliary Energy Estimation'!$E$25-E1130</f>
        <v>31.072000000000003</v>
      </c>
      <c r="H1130" s="26">
        <f>IF(D1130&lt;='Auxiliary Energy Estimation'!$E$25, 1, 0)</f>
        <v>1</v>
      </c>
      <c r="I1130" s="26">
        <f>IF(E1130&lt;='Auxiliary Energy Estimation'!$E$25, 1, 0)</f>
        <v>1</v>
      </c>
    </row>
    <row r="1131" spans="2:9" ht="15" x14ac:dyDescent="0.3">
      <c r="B1131" s="33">
        <v>1126.5</v>
      </c>
      <c r="C1131" s="34">
        <v>-7.2</v>
      </c>
      <c r="D1131" s="32">
        <f t="shared" si="34"/>
        <v>19.04</v>
      </c>
      <c r="E1131" s="37">
        <f t="shared" si="35"/>
        <v>22.847999999999999</v>
      </c>
      <c r="F1131" s="32">
        <f>'Auxiliary Energy Estimation'!$E$25-D1131</f>
        <v>35.96</v>
      </c>
      <c r="G1131" s="32">
        <f>'Auxiliary Energy Estimation'!$E$25-E1131</f>
        <v>32.152000000000001</v>
      </c>
      <c r="H1131" s="26">
        <f>IF(D1131&lt;='Auxiliary Energy Estimation'!$E$25, 1, 0)</f>
        <v>1</v>
      </c>
      <c r="I1131" s="26">
        <f>IF(E1131&lt;='Auxiliary Energy Estimation'!$E$25, 1, 0)</f>
        <v>1</v>
      </c>
    </row>
    <row r="1132" spans="2:9" ht="15" x14ac:dyDescent="0.3">
      <c r="B1132" s="33">
        <v>1127.5</v>
      </c>
      <c r="C1132" s="34">
        <v>-7.8</v>
      </c>
      <c r="D1132" s="32">
        <f t="shared" si="34"/>
        <v>17.96</v>
      </c>
      <c r="E1132" s="37">
        <f t="shared" si="35"/>
        <v>21.552</v>
      </c>
      <c r="F1132" s="32">
        <f>'Auxiliary Energy Estimation'!$E$25-D1132</f>
        <v>37.04</v>
      </c>
      <c r="G1132" s="32">
        <f>'Auxiliary Energy Estimation'!$E$25-E1132</f>
        <v>33.448</v>
      </c>
      <c r="H1132" s="26">
        <f>IF(D1132&lt;='Auxiliary Energy Estimation'!$E$25, 1, 0)</f>
        <v>1</v>
      </c>
      <c r="I1132" s="26">
        <f>IF(E1132&lt;='Auxiliary Energy Estimation'!$E$25, 1, 0)</f>
        <v>1</v>
      </c>
    </row>
    <row r="1133" spans="2:9" ht="15" x14ac:dyDescent="0.3">
      <c r="B1133" s="33">
        <v>1128.5</v>
      </c>
      <c r="C1133" s="34">
        <v>-8.3000000000000007</v>
      </c>
      <c r="D1133" s="32">
        <f t="shared" si="34"/>
        <v>17.059999999999999</v>
      </c>
      <c r="E1133" s="37">
        <f t="shared" si="35"/>
        <v>20.471999999999998</v>
      </c>
      <c r="F1133" s="32">
        <f>'Auxiliary Energy Estimation'!$E$25-D1133</f>
        <v>37.94</v>
      </c>
      <c r="G1133" s="32">
        <f>'Auxiliary Energy Estimation'!$E$25-E1133</f>
        <v>34.528000000000006</v>
      </c>
      <c r="H1133" s="26">
        <f>IF(D1133&lt;='Auxiliary Energy Estimation'!$E$25, 1, 0)</f>
        <v>1</v>
      </c>
      <c r="I1133" s="26">
        <f>IF(E1133&lt;='Auxiliary Energy Estimation'!$E$25, 1, 0)</f>
        <v>1</v>
      </c>
    </row>
    <row r="1134" spans="2:9" ht="15" x14ac:dyDescent="0.3">
      <c r="B1134" s="33">
        <v>1129.5</v>
      </c>
      <c r="C1134" s="34">
        <v>-9.4</v>
      </c>
      <c r="D1134" s="32">
        <f t="shared" si="34"/>
        <v>15.079999999999998</v>
      </c>
      <c r="E1134" s="37">
        <f t="shared" si="35"/>
        <v>18.095999999999997</v>
      </c>
      <c r="F1134" s="32">
        <f>'Auxiliary Energy Estimation'!$E$25-D1134</f>
        <v>39.92</v>
      </c>
      <c r="G1134" s="32">
        <f>'Auxiliary Energy Estimation'!$E$25-E1134</f>
        <v>36.904000000000003</v>
      </c>
      <c r="H1134" s="26">
        <f>IF(D1134&lt;='Auxiliary Energy Estimation'!$E$25, 1, 0)</f>
        <v>1</v>
      </c>
      <c r="I1134" s="26">
        <f>IF(E1134&lt;='Auxiliary Energy Estimation'!$E$25, 1, 0)</f>
        <v>1</v>
      </c>
    </row>
    <row r="1135" spans="2:9" ht="15" x14ac:dyDescent="0.3">
      <c r="B1135" s="33">
        <v>1130.5</v>
      </c>
      <c r="C1135" s="34">
        <v>-10.6</v>
      </c>
      <c r="D1135" s="32">
        <f t="shared" si="34"/>
        <v>12.920000000000002</v>
      </c>
      <c r="E1135" s="37">
        <f t="shared" si="35"/>
        <v>15.504000000000001</v>
      </c>
      <c r="F1135" s="32">
        <f>'Auxiliary Energy Estimation'!$E$25-D1135</f>
        <v>42.08</v>
      </c>
      <c r="G1135" s="32">
        <f>'Auxiliary Energy Estimation'!$E$25-E1135</f>
        <v>39.495999999999995</v>
      </c>
      <c r="H1135" s="26">
        <f>IF(D1135&lt;='Auxiliary Energy Estimation'!$E$25, 1, 0)</f>
        <v>1</v>
      </c>
      <c r="I1135" s="26">
        <f>IF(E1135&lt;='Auxiliary Energy Estimation'!$E$25, 1, 0)</f>
        <v>1</v>
      </c>
    </row>
    <row r="1136" spans="2:9" ht="15" x14ac:dyDescent="0.3">
      <c r="B1136" s="33">
        <v>1131.5</v>
      </c>
      <c r="C1136" s="34">
        <v>-11.7</v>
      </c>
      <c r="D1136" s="32">
        <f t="shared" si="34"/>
        <v>10.940000000000001</v>
      </c>
      <c r="E1136" s="37">
        <f t="shared" si="35"/>
        <v>13.128000000000002</v>
      </c>
      <c r="F1136" s="32">
        <f>'Auxiliary Energy Estimation'!$E$25-D1136</f>
        <v>44.06</v>
      </c>
      <c r="G1136" s="32">
        <f>'Auxiliary Energy Estimation'!$E$25-E1136</f>
        <v>41.872</v>
      </c>
      <c r="H1136" s="26">
        <f>IF(D1136&lt;='Auxiliary Energy Estimation'!$E$25, 1, 0)</f>
        <v>1</v>
      </c>
      <c r="I1136" s="26">
        <f>IF(E1136&lt;='Auxiliary Energy Estimation'!$E$25, 1, 0)</f>
        <v>1</v>
      </c>
    </row>
    <row r="1137" spans="2:9" ht="15" x14ac:dyDescent="0.3">
      <c r="B1137" s="33">
        <v>1132.5</v>
      </c>
      <c r="C1137" s="34">
        <v>-12.2</v>
      </c>
      <c r="D1137" s="32">
        <f t="shared" si="34"/>
        <v>10.039999999999999</v>
      </c>
      <c r="E1137" s="37">
        <f t="shared" si="35"/>
        <v>12.047999999999998</v>
      </c>
      <c r="F1137" s="32">
        <f>'Auxiliary Energy Estimation'!$E$25-D1137</f>
        <v>44.96</v>
      </c>
      <c r="G1137" s="32">
        <f>'Auxiliary Energy Estimation'!$E$25-E1137</f>
        <v>42.951999999999998</v>
      </c>
      <c r="H1137" s="26">
        <f>IF(D1137&lt;='Auxiliary Energy Estimation'!$E$25, 1, 0)</f>
        <v>1</v>
      </c>
      <c r="I1137" s="26">
        <f>IF(E1137&lt;='Auxiliary Energy Estimation'!$E$25, 1, 0)</f>
        <v>1</v>
      </c>
    </row>
    <row r="1138" spans="2:9" ht="15" x14ac:dyDescent="0.3">
      <c r="B1138" s="33">
        <v>1133.5</v>
      </c>
      <c r="C1138" s="34">
        <v>-12.8</v>
      </c>
      <c r="D1138" s="32">
        <f t="shared" si="34"/>
        <v>8.9599999999999973</v>
      </c>
      <c r="E1138" s="37">
        <f t="shared" si="35"/>
        <v>10.751999999999997</v>
      </c>
      <c r="F1138" s="32">
        <f>'Auxiliary Energy Estimation'!$E$25-D1138</f>
        <v>46.040000000000006</v>
      </c>
      <c r="G1138" s="32">
        <f>'Auxiliary Energy Estimation'!$E$25-E1138</f>
        <v>44.248000000000005</v>
      </c>
      <c r="H1138" s="26">
        <f>IF(D1138&lt;='Auxiliary Energy Estimation'!$E$25, 1, 0)</f>
        <v>1</v>
      </c>
      <c r="I1138" s="26">
        <f>IF(E1138&lt;='Auxiliary Energy Estimation'!$E$25, 1, 0)</f>
        <v>1</v>
      </c>
    </row>
    <row r="1139" spans="2:9" ht="15" x14ac:dyDescent="0.3">
      <c r="B1139" s="33">
        <v>1134.5</v>
      </c>
      <c r="C1139" s="34">
        <v>-12.8</v>
      </c>
      <c r="D1139" s="32">
        <f t="shared" si="34"/>
        <v>8.9599999999999973</v>
      </c>
      <c r="E1139" s="37">
        <f t="shared" si="35"/>
        <v>10.751999999999997</v>
      </c>
      <c r="F1139" s="32">
        <f>'Auxiliary Energy Estimation'!$E$25-D1139</f>
        <v>46.040000000000006</v>
      </c>
      <c r="G1139" s="32">
        <f>'Auxiliary Energy Estimation'!$E$25-E1139</f>
        <v>44.248000000000005</v>
      </c>
      <c r="H1139" s="26">
        <f>IF(D1139&lt;='Auxiliary Energy Estimation'!$E$25, 1, 0)</f>
        <v>1</v>
      </c>
      <c r="I1139" s="26">
        <f>IF(E1139&lt;='Auxiliary Energy Estimation'!$E$25, 1, 0)</f>
        <v>1</v>
      </c>
    </row>
    <row r="1140" spans="2:9" ht="15" x14ac:dyDescent="0.3">
      <c r="B1140" s="33">
        <v>1135.5</v>
      </c>
      <c r="C1140" s="34">
        <v>-12.2</v>
      </c>
      <c r="D1140" s="32">
        <f t="shared" si="34"/>
        <v>10.039999999999999</v>
      </c>
      <c r="E1140" s="37">
        <f t="shared" si="35"/>
        <v>12.047999999999998</v>
      </c>
      <c r="F1140" s="32">
        <f>'Auxiliary Energy Estimation'!$E$25-D1140</f>
        <v>44.96</v>
      </c>
      <c r="G1140" s="32">
        <f>'Auxiliary Energy Estimation'!$E$25-E1140</f>
        <v>42.951999999999998</v>
      </c>
      <c r="H1140" s="26">
        <f>IF(D1140&lt;='Auxiliary Energy Estimation'!$E$25, 1, 0)</f>
        <v>1</v>
      </c>
      <c r="I1140" s="26">
        <f>IF(E1140&lt;='Auxiliary Energy Estimation'!$E$25, 1, 0)</f>
        <v>1</v>
      </c>
    </row>
    <row r="1141" spans="2:9" ht="15" x14ac:dyDescent="0.3">
      <c r="B1141" s="33">
        <v>1136.5</v>
      </c>
      <c r="C1141" s="34">
        <v>-11.1</v>
      </c>
      <c r="D1141" s="32">
        <f t="shared" si="34"/>
        <v>12.02</v>
      </c>
      <c r="E1141" s="37">
        <f t="shared" si="35"/>
        <v>14.423999999999999</v>
      </c>
      <c r="F1141" s="32">
        <f>'Auxiliary Energy Estimation'!$E$25-D1141</f>
        <v>42.980000000000004</v>
      </c>
      <c r="G1141" s="32">
        <f>'Auxiliary Energy Estimation'!$E$25-E1141</f>
        <v>40.576000000000001</v>
      </c>
      <c r="H1141" s="26">
        <f>IF(D1141&lt;='Auxiliary Energy Estimation'!$E$25, 1, 0)</f>
        <v>1</v>
      </c>
      <c r="I1141" s="26">
        <f>IF(E1141&lt;='Auxiliary Energy Estimation'!$E$25, 1, 0)</f>
        <v>1</v>
      </c>
    </row>
    <row r="1142" spans="2:9" ht="15" x14ac:dyDescent="0.3">
      <c r="B1142" s="33">
        <v>1137.5</v>
      </c>
      <c r="C1142" s="34">
        <v>-10</v>
      </c>
      <c r="D1142" s="32">
        <f t="shared" si="34"/>
        <v>14</v>
      </c>
      <c r="E1142" s="37">
        <f t="shared" si="35"/>
        <v>16.8</v>
      </c>
      <c r="F1142" s="32">
        <f>'Auxiliary Energy Estimation'!$E$25-D1142</f>
        <v>41</v>
      </c>
      <c r="G1142" s="32">
        <f>'Auxiliary Energy Estimation'!$E$25-E1142</f>
        <v>38.200000000000003</v>
      </c>
      <c r="H1142" s="26">
        <f>IF(D1142&lt;='Auxiliary Energy Estimation'!$E$25, 1, 0)</f>
        <v>1</v>
      </c>
      <c r="I1142" s="26">
        <f>IF(E1142&lt;='Auxiliary Energy Estimation'!$E$25, 1, 0)</f>
        <v>1</v>
      </c>
    </row>
    <row r="1143" spans="2:9" ht="15" x14ac:dyDescent="0.3">
      <c r="B1143" s="33">
        <v>1138.5</v>
      </c>
      <c r="C1143" s="34">
        <v>-8.9</v>
      </c>
      <c r="D1143" s="32">
        <f t="shared" si="34"/>
        <v>15.98</v>
      </c>
      <c r="E1143" s="37">
        <f t="shared" si="35"/>
        <v>19.175999999999998</v>
      </c>
      <c r="F1143" s="32">
        <f>'Auxiliary Energy Estimation'!$E$25-D1143</f>
        <v>39.019999999999996</v>
      </c>
      <c r="G1143" s="32">
        <f>'Auxiliary Energy Estimation'!$E$25-E1143</f>
        <v>35.823999999999998</v>
      </c>
      <c r="H1143" s="26">
        <f>IF(D1143&lt;='Auxiliary Energy Estimation'!$E$25, 1, 0)</f>
        <v>1</v>
      </c>
      <c r="I1143" s="26">
        <f>IF(E1143&lt;='Auxiliary Energy Estimation'!$E$25, 1, 0)</f>
        <v>1</v>
      </c>
    </row>
    <row r="1144" spans="2:9" ht="15" x14ac:dyDescent="0.3">
      <c r="B1144" s="33">
        <v>1139.5</v>
      </c>
      <c r="C1144" s="34">
        <v>-8.3000000000000007</v>
      </c>
      <c r="D1144" s="32">
        <f t="shared" si="34"/>
        <v>17.059999999999999</v>
      </c>
      <c r="E1144" s="37">
        <f t="shared" si="35"/>
        <v>20.471999999999998</v>
      </c>
      <c r="F1144" s="32">
        <f>'Auxiliary Energy Estimation'!$E$25-D1144</f>
        <v>37.94</v>
      </c>
      <c r="G1144" s="32">
        <f>'Auxiliary Energy Estimation'!$E$25-E1144</f>
        <v>34.528000000000006</v>
      </c>
      <c r="H1144" s="26">
        <f>IF(D1144&lt;='Auxiliary Energy Estimation'!$E$25, 1, 0)</f>
        <v>1</v>
      </c>
      <c r="I1144" s="26">
        <f>IF(E1144&lt;='Auxiliary Energy Estimation'!$E$25, 1, 0)</f>
        <v>1</v>
      </c>
    </row>
    <row r="1145" spans="2:9" ht="15" x14ac:dyDescent="0.3">
      <c r="B1145" s="33">
        <v>1140.5</v>
      </c>
      <c r="C1145" s="34">
        <v>-7.2</v>
      </c>
      <c r="D1145" s="32">
        <f t="shared" si="34"/>
        <v>19.04</v>
      </c>
      <c r="E1145" s="37">
        <f t="shared" si="35"/>
        <v>22.847999999999999</v>
      </c>
      <c r="F1145" s="32">
        <f>'Auxiliary Energy Estimation'!$E$25-D1145</f>
        <v>35.96</v>
      </c>
      <c r="G1145" s="32">
        <f>'Auxiliary Energy Estimation'!$E$25-E1145</f>
        <v>32.152000000000001</v>
      </c>
      <c r="H1145" s="26">
        <f>IF(D1145&lt;='Auxiliary Energy Estimation'!$E$25, 1, 0)</f>
        <v>1</v>
      </c>
      <c r="I1145" s="26">
        <f>IF(E1145&lt;='Auxiliary Energy Estimation'!$E$25, 1, 0)</f>
        <v>1</v>
      </c>
    </row>
    <row r="1146" spans="2:9" ht="15" x14ac:dyDescent="0.3">
      <c r="B1146" s="33">
        <v>1141.5</v>
      </c>
      <c r="C1146" s="34">
        <v>-6.1</v>
      </c>
      <c r="D1146" s="32">
        <f t="shared" si="34"/>
        <v>21.02</v>
      </c>
      <c r="E1146" s="37">
        <f t="shared" si="35"/>
        <v>25.224</v>
      </c>
      <c r="F1146" s="32">
        <f>'Auxiliary Energy Estimation'!$E$25-D1146</f>
        <v>33.980000000000004</v>
      </c>
      <c r="G1146" s="32">
        <f>'Auxiliary Energy Estimation'!$E$25-E1146</f>
        <v>29.776</v>
      </c>
      <c r="H1146" s="26">
        <f>IF(D1146&lt;='Auxiliary Energy Estimation'!$E$25, 1, 0)</f>
        <v>1</v>
      </c>
      <c r="I1146" s="26">
        <f>IF(E1146&lt;='Auxiliary Energy Estimation'!$E$25, 1, 0)</f>
        <v>1</v>
      </c>
    </row>
    <row r="1147" spans="2:9" ht="15" x14ac:dyDescent="0.3">
      <c r="B1147" s="33">
        <v>1142.5</v>
      </c>
      <c r="C1147" s="34">
        <v>-5</v>
      </c>
      <c r="D1147" s="32">
        <f t="shared" si="34"/>
        <v>23</v>
      </c>
      <c r="E1147" s="37">
        <f t="shared" si="35"/>
        <v>27.599999999999998</v>
      </c>
      <c r="F1147" s="32">
        <f>'Auxiliary Energy Estimation'!$E$25-D1147</f>
        <v>32</v>
      </c>
      <c r="G1147" s="32">
        <f>'Auxiliary Energy Estimation'!$E$25-E1147</f>
        <v>27.400000000000002</v>
      </c>
      <c r="H1147" s="26">
        <f>IF(D1147&lt;='Auxiliary Energy Estimation'!$E$25, 1, 0)</f>
        <v>1</v>
      </c>
      <c r="I1147" s="26">
        <f>IF(E1147&lt;='Auxiliary Energy Estimation'!$E$25, 1, 0)</f>
        <v>1</v>
      </c>
    </row>
    <row r="1148" spans="2:9" ht="15" x14ac:dyDescent="0.3">
      <c r="B1148" s="33">
        <v>1143.5</v>
      </c>
      <c r="C1148" s="34">
        <v>-5</v>
      </c>
      <c r="D1148" s="32">
        <f t="shared" si="34"/>
        <v>23</v>
      </c>
      <c r="E1148" s="37">
        <f t="shared" si="35"/>
        <v>27.599999999999998</v>
      </c>
      <c r="F1148" s="32">
        <f>'Auxiliary Energy Estimation'!$E$25-D1148</f>
        <v>32</v>
      </c>
      <c r="G1148" s="32">
        <f>'Auxiliary Energy Estimation'!$E$25-E1148</f>
        <v>27.400000000000002</v>
      </c>
      <c r="H1148" s="26">
        <f>IF(D1148&lt;='Auxiliary Energy Estimation'!$E$25, 1, 0)</f>
        <v>1</v>
      </c>
      <c r="I1148" s="26">
        <f>IF(E1148&lt;='Auxiliary Energy Estimation'!$E$25, 1, 0)</f>
        <v>1</v>
      </c>
    </row>
    <row r="1149" spans="2:9" ht="15" x14ac:dyDescent="0.3">
      <c r="B1149" s="33">
        <v>1144.5</v>
      </c>
      <c r="C1149" s="34">
        <v>-5</v>
      </c>
      <c r="D1149" s="32">
        <f t="shared" si="34"/>
        <v>23</v>
      </c>
      <c r="E1149" s="37">
        <f t="shared" si="35"/>
        <v>27.599999999999998</v>
      </c>
      <c r="F1149" s="32">
        <f>'Auxiliary Energy Estimation'!$E$25-D1149</f>
        <v>32</v>
      </c>
      <c r="G1149" s="32">
        <f>'Auxiliary Energy Estimation'!$E$25-E1149</f>
        <v>27.400000000000002</v>
      </c>
      <c r="H1149" s="26">
        <f>IF(D1149&lt;='Auxiliary Energy Estimation'!$E$25, 1, 0)</f>
        <v>1</v>
      </c>
      <c r="I1149" s="26">
        <f>IF(E1149&lt;='Auxiliary Energy Estimation'!$E$25, 1, 0)</f>
        <v>1</v>
      </c>
    </row>
    <row r="1150" spans="2:9" ht="15" x14ac:dyDescent="0.3">
      <c r="B1150" s="33">
        <v>1145.5</v>
      </c>
      <c r="C1150" s="34">
        <v>-5</v>
      </c>
      <c r="D1150" s="32">
        <f t="shared" si="34"/>
        <v>23</v>
      </c>
      <c r="E1150" s="37">
        <f t="shared" si="35"/>
        <v>27.599999999999998</v>
      </c>
      <c r="F1150" s="32">
        <f>'Auxiliary Energy Estimation'!$E$25-D1150</f>
        <v>32</v>
      </c>
      <c r="G1150" s="32">
        <f>'Auxiliary Energy Estimation'!$E$25-E1150</f>
        <v>27.400000000000002</v>
      </c>
      <c r="H1150" s="26">
        <f>IF(D1150&lt;='Auxiliary Energy Estimation'!$E$25, 1, 0)</f>
        <v>1</v>
      </c>
      <c r="I1150" s="26">
        <f>IF(E1150&lt;='Auxiliary Energy Estimation'!$E$25, 1, 0)</f>
        <v>1</v>
      </c>
    </row>
    <row r="1151" spans="2:9" ht="15" x14ac:dyDescent="0.3">
      <c r="B1151" s="33">
        <v>1146.5</v>
      </c>
      <c r="C1151" s="34">
        <v>-5.6</v>
      </c>
      <c r="D1151" s="32">
        <f t="shared" si="34"/>
        <v>21.92</v>
      </c>
      <c r="E1151" s="37">
        <f t="shared" si="35"/>
        <v>26.304000000000002</v>
      </c>
      <c r="F1151" s="32">
        <f>'Auxiliary Energy Estimation'!$E$25-D1151</f>
        <v>33.08</v>
      </c>
      <c r="G1151" s="32">
        <f>'Auxiliary Energy Estimation'!$E$25-E1151</f>
        <v>28.695999999999998</v>
      </c>
      <c r="H1151" s="26">
        <f>IF(D1151&lt;='Auxiliary Energy Estimation'!$E$25, 1, 0)</f>
        <v>1</v>
      </c>
      <c r="I1151" s="26">
        <f>IF(E1151&lt;='Auxiliary Energy Estimation'!$E$25, 1, 0)</f>
        <v>1</v>
      </c>
    </row>
    <row r="1152" spans="2:9" ht="15" x14ac:dyDescent="0.3">
      <c r="B1152" s="33">
        <v>1147.5</v>
      </c>
      <c r="C1152" s="34">
        <v>-5.6</v>
      </c>
      <c r="D1152" s="32">
        <f t="shared" si="34"/>
        <v>21.92</v>
      </c>
      <c r="E1152" s="37">
        <f t="shared" si="35"/>
        <v>26.304000000000002</v>
      </c>
      <c r="F1152" s="32">
        <f>'Auxiliary Energy Estimation'!$E$25-D1152</f>
        <v>33.08</v>
      </c>
      <c r="G1152" s="32">
        <f>'Auxiliary Energy Estimation'!$E$25-E1152</f>
        <v>28.695999999999998</v>
      </c>
      <c r="H1152" s="26">
        <f>IF(D1152&lt;='Auxiliary Energy Estimation'!$E$25, 1, 0)</f>
        <v>1</v>
      </c>
      <c r="I1152" s="26">
        <f>IF(E1152&lt;='Auxiliary Energy Estimation'!$E$25, 1, 0)</f>
        <v>1</v>
      </c>
    </row>
    <row r="1153" spans="2:9" ht="15" x14ac:dyDescent="0.3">
      <c r="B1153" s="33">
        <v>1148.5</v>
      </c>
      <c r="C1153" s="34">
        <v>-6.1</v>
      </c>
      <c r="D1153" s="32">
        <f t="shared" si="34"/>
        <v>21.02</v>
      </c>
      <c r="E1153" s="37">
        <f t="shared" si="35"/>
        <v>25.224</v>
      </c>
      <c r="F1153" s="32">
        <f>'Auxiliary Energy Estimation'!$E$25-D1153</f>
        <v>33.980000000000004</v>
      </c>
      <c r="G1153" s="32">
        <f>'Auxiliary Energy Estimation'!$E$25-E1153</f>
        <v>29.776</v>
      </c>
      <c r="H1153" s="26">
        <f>IF(D1153&lt;='Auxiliary Energy Estimation'!$E$25, 1, 0)</f>
        <v>1</v>
      </c>
      <c r="I1153" s="26">
        <f>IF(E1153&lt;='Auxiliary Energy Estimation'!$E$25, 1, 0)</f>
        <v>1</v>
      </c>
    </row>
    <row r="1154" spans="2:9" ht="15" x14ac:dyDescent="0.3">
      <c r="B1154" s="33">
        <v>1149.5</v>
      </c>
      <c r="C1154" s="34">
        <v>-6.7</v>
      </c>
      <c r="D1154" s="32">
        <f t="shared" si="34"/>
        <v>19.939999999999998</v>
      </c>
      <c r="E1154" s="37">
        <f t="shared" si="35"/>
        <v>23.927999999999997</v>
      </c>
      <c r="F1154" s="32">
        <f>'Auxiliary Energy Estimation'!$E$25-D1154</f>
        <v>35.06</v>
      </c>
      <c r="G1154" s="32">
        <f>'Auxiliary Energy Estimation'!$E$25-E1154</f>
        <v>31.072000000000003</v>
      </c>
      <c r="H1154" s="26">
        <f>IF(D1154&lt;='Auxiliary Energy Estimation'!$E$25, 1, 0)</f>
        <v>1</v>
      </c>
      <c r="I1154" s="26">
        <f>IF(E1154&lt;='Auxiliary Energy Estimation'!$E$25, 1, 0)</f>
        <v>1</v>
      </c>
    </row>
    <row r="1155" spans="2:9" ht="15" x14ac:dyDescent="0.3">
      <c r="B1155" s="33">
        <v>1150.5</v>
      </c>
      <c r="C1155" s="34">
        <v>-7.8</v>
      </c>
      <c r="D1155" s="32">
        <f t="shared" si="34"/>
        <v>17.96</v>
      </c>
      <c r="E1155" s="37">
        <f t="shared" si="35"/>
        <v>21.552</v>
      </c>
      <c r="F1155" s="32">
        <f>'Auxiliary Energy Estimation'!$E$25-D1155</f>
        <v>37.04</v>
      </c>
      <c r="G1155" s="32">
        <f>'Auxiliary Energy Estimation'!$E$25-E1155</f>
        <v>33.448</v>
      </c>
      <c r="H1155" s="26">
        <f>IF(D1155&lt;='Auxiliary Energy Estimation'!$E$25, 1, 0)</f>
        <v>1</v>
      </c>
      <c r="I1155" s="26">
        <f>IF(E1155&lt;='Auxiliary Energy Estimation'!$E$25, 1, 0)</f>
        <v>1</v>
      </c>
    </row>
    <row r="1156" spans="2:9" ht="15" x14ac:dyDescent="0.3">
      <c r="B1156" s="33">
        <v>1151.5</v>
      </c>
      <c r="C1156" s="34">
        <v>-7.8</v>
      </c>
      <c r="D1156" s="32">
        <f t="shared" si="34"/>
        <v>17.96</v>
      </c>
      <c r="E1156" s="37">
        <f t="shared" si="35"/>
        <v>21.552</v>
      </c>
      <c r="F1156" s="32">
        <f>'Auxiliary Energy Estimation'!$E$25-D1156</f>
        <v>37.04</v>
      </c>
      <c r="G1156" s="32">
        <f>'Auxiliary Energy Estimation'!$E$25-E1156</f>
        <v>33.448</v>
      </c>
      <c r="H1156" s="26">
        <f>IF(D1156&lt;='Auxiliary Energy Estimation'!$E$25, 1, 0)</f>
        <v>1</v>
      </c>
      <c r="I1156" s="26">
        <f>IF(E1156&lt;='Auxiliary Energy Estimation'!$E$25, 1, 0)</f>
        <v>1</v>
      </c>
    </row>
    <row r="1157" spans="2:9" ht="15" x14ac:dyDescent="0.3">
      <c r="B1157" s="33">
        <v>1152.5</v>
      </c>
      <c r="C1157" s="34">
        <v>-7.8</v>
      </c>
      <c r="D1157" s="32">
        <f t="shared" ref="D1157:D1220" si="36">CONVERT(C1157,"C","F")</f>
        <v>17.96</v>
      </c>
      <c r="E1157" s="37">
        <f t="shared" ref="E1157:E1220" si="37">D1157*1.2</f>
        <v>21.552</v>
      </c>
      <c r="F1157" s="32">
        <f>'Auxiliary Energy Estimation'!$E$25-D1157</f>
        <v>37.04</v>
      </c>
      <c r="G1157" s="32">
        <f>'Auxiliary Energy Estimation'!$E$25-E1157</f>
        <v>33.448</v>
      </c>
      <c r="H1157" s="26">
        <f>IF(D1157&lt;='Auxiliary Energy Estimation'!$E$25, 1, 0)</f>
        <v>1</v>
      </c>
      <c r="I1157" s="26">
        <f>IF(E1157&lt;='Auxiliary Energy Estimation'!$E$25, 1, 0)</f>
        <v>1</v>
      </c>
    </row>
    <row r="1158" spans="2:9" ht="15" x14ac:dyDescent="0.3">
      <c r="B1158" s="33">
        <v>1153.5</v>
      </c>
      <c r="C1158" s="34">
        <v>-8.3000000000000007</v>
      </c>
      <c r="D1158" s="32">
        <f t="shared" si="36"/>
        <v>17.059999999999999</v>
      </c>
      <c r="E1158" s="37">
        <f t="shared" si="37"/>
        <v>20.471999999999998</v>
      </c>
      <c r="F1158" s="32">
        <f>'Auxiliary Energy Estimation'!$E$25-D1158</f>
        <v>37.94</v>
      </c>
      <c r="G1158" s="32">
        <f>'Auxiliary Energy Estimation'!$E$25-E1158</f>
        <v>34.528000000000006</v>
      </c>
      <c r="H1158" s="26">
        <f>IF(D1158&lt;='Auxiliary Energy Estimation'!$E$25, 1, 0)</f>
        <v>1</v>
      </c>
      <c r="I1158" s="26">
        <f>IF(E1158&lt;='Auxiliary Energy Estimation'!$E$25, 1, 0)</f>
        <v>1</v>
      </c>
    </row>
    <row r="1159" spans="2:9" ht="15" x14ac:dyDescent="0.3">
      <c r="B1159" s="33">
        <v>1154.5</v>
      </c>
      <c r="C1159" s="34">
        <v>-7.8</v>
      </c>
      <c r="D1159" s="32">
        <f t="shared" si="36"/>
        <v>17.96</v>
      </c>
      <c r="E1159" s="37">
        <f t="shared" si="37"/>
        <v>21.552</v>
      </c>
      <c r="F1159" s="32">
        <f>'Auxiliary Energy Estimation'!$E$25-D1159</f>
        <v>37.04</v>
      </c>
      <c r="G1159" s="32">
        <f>'Auxiliary Energy Estimation'!$E$25-E1159</f>
        <v>33.448</v>
      </c>
      <c r="H1159" s="26">
        <f>IF(D1159&lt;='Auxiliary Energy Estimation'!$E$25, 1, 0)</f>
        <v>1</v>
      </c>
      <c r="I1159" s="26">
        <f>IF(E1159&lt;='Auxiliary Energy Estimation'!$E$25, 1, 0)</f>
        <v>1</v>
      </c>
    </row>
    <row r="1160" spans="2:9" ht="15" x14ac:dyDescent="0.3">
      <c r="B1160" s="33">
        <v>1155.5</v>
      </c>
      <c r="C1160" s="34">
        <v>-8.3000000000000007</v>
      </c>
      <c r="D1160" s="32">
        <f t="shared" si="36"/>
        <v>17.059999999999999</v>
      </c>
      <c r="E1160" s="37">
        <f t="shared" si="37"/>
        <v>20.471999999999998</v>
      </c>
      <c r="F1160" s="32">
        <f>'Auxiliary Energy Estimation'!$E$25-D1160</f>
        <v>37.94</v>
      </c>
      <c r="G1160" s="32">
        <f>'Auxiliary Energy Estimation'!$E$25-E1160</f>
        <v>34.528000000000006</v>
      </c>
      <c r="H1160" s="26">
        <f>IF(D1160&lt;='Auxiliary Energy Estimation'!$E$25, 1, 0)</f>
        <v>1</v>
      </c>
      <c r="I1160" s="26">
        <f>IF(E1160&lt;='Auxiliary Energy Estimation'!$E$25, 1, 0)</f>
        <v>1</v>
      </c>
    </row>
    <row r="1161" spans="2:9" ht="15" x14ac:dyDescent="0.3">
      <c r="B1161" s="33">
        <v>1156.5</v>
      </c>
      <c r="C1161" s="34">
        <v>-7.8</v>
      </c>
      <c r="D1161" s="32">
        <f t="shared" si="36"/>
        <v>17.96</v>
      </c>
      <c r="E1161" s="37">
        <f t="shared" si="37"/>
        <v>21.552</v>
      </c>
      <c r="F1161" s="32">
        <f>'Auxiliary Energy Estimation'!$E$25-D1161</f>
        <v>37.04</v>
      </c>
      <c r="G1161" s="32">
        <f>'Auxiliary Energy Estimation'!$E$25-E1161</f>
        <v>33.448</v>
      </c>
      <c r="H1161" s="26">
        <f>IF(D1161&lt;='Auxiliary Energy Estimation'!$E$25, 1, 0)</f>
        <v>1</v>
      </c>
      <c r="I1161" s="26">
        <f>IF(E1161&lt;='Auxiliary Energy Estimation'!$E$25, 1, 0)</f>
        <v>1</v>
      </c>
    </row>
    <row r="1162" spans="2:9" ht="15" x14ac:dyDescent="0.3">
      <c r="B1162" s="33">
        <v>1157.5</v>
      </c>
      <c r="C1162" s="34">
        <v>-7.8</v>
      </c>
      <c r="D1162" s="32">
        <f t="shared" si="36"/>
        <v>17.96</v>
      </c>
      <c r="E1162" s="37">
        <f t="shared" si="37"/>
        <v>21.552</v>
      </c>
      <c r="F1162" s="32">
        <f>'Auxiliary Energy Estimation'!$E$25-D1162</f>
        <v>37.04</v>
      </c>
      <c r="G1162" s="32">
        <f>'Auxiliary Energy Estimation'!$E$25-E1162</f>
        <v>33.448</v>
      </c>
      <c r="H1162" s="26">
        <f>IF(D1162&lt;='Auxiliary Energy Estimation'!$E$25, 1, 0)</f>
        <v>1</v>
      </c>
      <c r="I1162" s="26">
        <f>IF(E1162&lt;='Auxiliary Energy Estimation'!$E$25, 1, 0)</f>
        <v>1</v>
      </c>
    </row>
    <row r="1163" spans="2:9" ht="15" x14ac:dyDescent="0.3">
      <c r="B1163" s="33">
        <v>1158.5</v>
      </c>
      <c r="C1163" s="34">
        <v>-7.8</v>
      </c>
      <c r="D1163" s="32">
        <f t="shared" si="36"/>
        <v>17.96</v>
      </c>
      <c r="E1163" s="37">
        <f t="shared" si="37"/>
        <v>21.552</v>
      </c>
      <c r="F1163" s="32">
        <f>'Auxiliary Energy Estimation'!$E$25-D1163</f>
        <v>37.04</v>
      </c>
      <c r="G1163" s="32">
        <f>'Auxiliary Energy Estimation'!$E$25-E1163</f>
        <v>33.448</v>
      </c>
      <c r="H1163" s="26">
        <f>IF(D1163&lt;='Auxiliary Energy Estimation'!$E$25, 1, 0)</f>
        <v>1</v>
      </c>
      <c r="I1163" s="26">
        <f>IF(E1163&lt;='Auxiliary Energy Estimation'!$E$25, 1, 0)</f>
        <v>1</v>
      </c>
    </row>
    <row r="1164" spans="2:9" ht="15" x14ac:dyDescent="0.3">
      <c r="B1164" s="33">
        <v>1159.5</v>
      </c>
      <c r="C1164" s="34">
        <v>-7.2</v>
      </c>
      <c r="D1164" s="32">
        <f t="shared" si="36"/>
        <v>19.04</v>
      </c>
      <c r="E1164" s="37">
        <f t="shared" si="37"/>
        <v>22.847999999999999</v>
      </c>
      <c r="F1164" s="32">
        <f>'Auxiliary Energy Estimation'!$E$25-D1164</f>
        <v>35.96</v>
      </c>
      <c r="G1164" s="32">
        <f>'Auxiliary Energy Estimation'!$E$25-E1164</f>
        <v>32.152000000000001</v>
      </c>
      <c r="H1164" s="26">
        <f>IF(D1164&lt;='Auxiliary Energy Estimation'!$E$25, 1, 0)</f>
        <v>1</v>
      </c>
      <c r="I1164" s="26">
        <f>IF(E1164&lt;='Auxiliary Energy Estimation'!$E$25, 1, 0)</f>
        <v>1</v>
      </c>
    </row>
    <row r="1165" spans="2:9" ht="15" x14ac:dyDescent="0.3">
      <c r="B1165" s="33">
        <v>1160.5</v>
      </c>
      <c r="C1165" s="34">
        <v>-6.7</v>
      </c>
      <c r="D1165" s="32">
        <f t="shared" si="36"/>
        <v>19.939999999999998</v>
      </c>
      <c r="E1165" s="37">
        <f t="shared" si="37"/>
        <v>23.927999999999997</v>
      </c>
      <c r="F1165" s="32">
        <f>'Auxiliary Energy Estimation'!$E$25-D1165</f>
        <v>35.06</v>
      </c>
      <c r="G1165" s="32">
        <f>'Auxiliary Energy Estimation'!$E$25-E1165</f>
        <v>31.072000000000003</v>
      </c>
      <c r="H1165" s="26">
        <f>IF(D1165&lt;='Auxiliary Energy Estimation'!$E$25, 1, 0)</f>
        <v>1</v>
      </c>
      <c r="I1165" s="26">
        <f>IF(E1165&lt;='Auxiliary Energy Estimation'!$E$25, 1, 0)</f>
        <v>1</v>
      </c>
    </row>
    <row r="1166" spans="2:9" ht="15" x14ac:dyDescent="0.3">
      <c r="B1166" s="33">
        <v>1161.5</v>
      </c>
      <c r="C1166" s="34">
        <v>-4.4000000000000004</v>
      </c>
      <c r="D1166" s="32">
        <f t="shared" si="36"/>
        <v>24.08</v>
      </c>
      <c r="E1166" s="37">
        <f t="shared" si="37"/>
        <v>28.895999999999997</v>
      </c>
      <c r="F1166" s="32">
        <f>'Auxiliary Energy Estimation'!$E$25-D1166</f>
        <v>30.92</v>
      </c>
      <c r="G1166" s="32">
        <f>'Auxiliary Energy Estimation'!$E$25-E1166</f>
        <v>26.104000000000003</v>
      </c>
      <c r="H1166" s="26">
        <f>IF(D1166&lt;='Auxiliary Energy Estimation'!$E$25, 1, 0)</f>
        <v>1</v>
      </c>
      <c r="I1166" s="26">
        <f>IF(E1166&lt;='Auxiliary Energy Estimation'!$E$25, 1, 0)</f>
        <v>1</v>
      </c>
    </row>
    <row r="1167" spans="2:9" ht="15" x14ac:dyDescent="0.3">
      <c r="B1167" s="33">
        <v>1162.5</v>
      </c>
      <c r="C1167" s="34">
        <v>-2.2000000000000002</v>
      </c>
      <c r="D1167" s="32">
        <f t="shared" si="36"/>
        <v>28.04</v>
      </c>
      <c r="E1167" s="37">
        <f t="shared" si="37"/>
        <v>33.647999999999996</v>
      </c>
      <c r="F1167" s="32">
        <f>'Auxiliary Energy Estimation'!$E$25-D1167</f>
        <v>26.96</v>
      </c>
      <c r="G1167" s="32">
        <f>'Auxiliary Energy Estimation'!$E$25-E1167</f>
        <v>21.352000000000004</v>
      </c>
      <c r="H1167" s="26">
        <f>IF(D1167&lt;='Auxiliary Energy Estimation'!$E$25, 1, 0)</f>
        <v>1</v>
      </c>
      <c r="I1167" s="26">
        <f>IF(E1167&lt;='Auxiliary Energy Estimation'!$E$25, 1, 0)</f>
        <v>1</v>
      </c>
    </row>
    <row r="1168" spans="2:9" ht="15" x14ac:dyDescent="0.3">
      <c r="B1168" s="33">
        <v>1163.5</v>
      </c>
      <c r="C1168" s="34">
        <v>-2.8</v>
      </c>
      <c r="D1168" s="32">
        <f t="shared" si="36"/>
        <v>26.96</v>
      </c>
      <c r="E1168" s="37">
        <f t="shared" si="37"/>
        <v>32.351999999999997</v>
      </c>
      <c r="F1168" s="32">
        <f>'Auxiliary Energy Estimation'!$E$25-D1168</f>
        <v>28.04</v>
      </c>
      <c r="G1168" s="32">
        <f>'Auxiliary Energy Estimation'!$E$25-E1168</f>
        <v>22.648000000000003</v>
      </c>
      <c r="H1168" s="26">
        <f>IF(D1168&lt;='Auxiliary Energy Estimation'!$E$25, 1, 0)</f>
        <v>1</v>
      </c>
      <c r="I1168" s="26">
        <f>IF(E1168&lt;='Auxiliary Energy Estimation'!$E$25, 1, 0)</f>
        <v>1</v>
      </c>
    </row>
    <row r="1169" spans="2:9" ht="15" x14ac:dyDescent="0.3">
      <c r="B1169" s="33">
        <v>1164.5</v>
      </c>
      <c r="C1169" s="34">
        <v>-2.2000000000000002</v>
      </c>
      <c r="D1169" s="32">
        <f t="shared" si="36"/>
        <v>28.04</v>
      </c>
      <c r="E1169" s="37">
        <f t="shared" si="37"/>
        <v>33.647999999999996</v>
      </c>
      <c r="F1169" s="32">
        <f>'Auxiliary Energy Estimation'!$E$25-D1169</f>
        <v>26.96</v>
      </c>
      <c r="G1169" s="32">
        <f>'Auxiliary Energy Estimation'!$E$25-E1169</f>
        <v>21.352000000000004</v>
      </c>
      <c r="H1169" s="26">
        <f>IF(D1169&lt;='Auxiliary Energy Estimation'!$E$25, 1, 0)</f>
        <v>1</v>
      </c>
      <c r="I1169" s="26">
        <f>IF(E1169&lt;='Auxiliary Energy Estimation'!$E$25, 1, 0)</f>
        <v>1</v>
      </c>
    </row>
    <row r="1170" spans="2:9" ht="15" x14ac:dyDescent="0.3">
      <c r="B1170" s="33">
        <v>1165.5</v>
      </c>
      <c r="C1170" s="34">
        <v>-1.1000000000000001</v>
      </c>
      <c r="D1170" s="32">
        <f t="shared" si="36"/>
        <v>30.02</v>
      </c>
      <c r="E1170" s="37">
        <f t="shared" si="37"/>
        <v>36.024000000000001</v>
      </c>
      <c r="F1170" s="32">
        <f>'Auxiliary Energy Estimation'!$E$25-D1170</f>
        <v>24.98</v>
      </c>
      <c r="G1170" s="32">
        <f>'Auxiliary Energy Estimation'!$E$25-E1170</f>
        <v>18.975999999999999</v>
      </c>
      <c r="H1170" s="26">
        <f>IF(D1170&lt;='Auxiliary Energy Estimation'!$E$25, 1, 0)</f>
        <v>1</v>
      </c>
      <c r="I1170" s="26">
        <f>IF(E1170&lt;='Auxiliary Energy Estimation'!$E$25, 1, 0)</f>
        <v>1</v>
      </c>
    </row>
    <row r="1171" spans="2:9" ht="15" x14ac:dyDescent="0.3">
      <c r="B1171" s="33">
        <v>1166.5</v>
      </c>
      <c r="C1171" s="34">
        <v>-0.6</v>
      </c>
      <c r="D1171" s="32">
        <f t="shared" si="36"/>
        <v>30.92</v>
      </c>
      <c r="E1171" s="37">
        <f t="shared" si="37"/>
        <v>37.103999999999999</v>
      </c>
      <c r="F1171" s="32">
        <f>'Auxiliary Energy Estimation'!$E$25-D1171</f>
        <v>24.08</v>
      </c>
      <c r="G1171" s="32">
        <f>'Auxiliary Energy Estimation'!$E$25-E1171</f>
        <v>17.896000000000001</v>
      </c>
      <c r="H1171" s="26">
        <f>IF(D1171&lt;='Auxiliary Energy Estimation'!$E$25, 1, 0)</f>
        <v>1</v>
      </c>
      <c r="I1171" s="26">
        <f>IF(E1171&lt;='Auxiliary Energy Estimation'!$E$25, 1, 0)</f>
        <v>1</v>
      </c>
    </row>
    <row r="1172" spans="2:9" ht="15" x14ac:dyDescent="0.3">
      <c r="B1172" s="33">
        <v>1167.5</v>
      </c>
      <c r="C1172" s="34">
        <v>0.6</v>
      </c>
      <c r="D1172" s="32">
        <f t="shared" si="36"/>
        <v>33.08</v>
      </c>
      <c r="E1172" s="37">
        <f t="shared" si="37"/>
        <v>39.695999999999998</v>
      </c>
      <c r="F1172" s="32">
        <f>'Auxiliary Energy Estimation'!$E$25-D1172</f>
        <v>21.92</v>
      </c>
      <c r="G1172" s="32">
        <f>'Auxiliary Energy Estimation'!$E$25-E1172</f>
        <v>15.304000000000002</v>
      </c>
      <c r="H1172" s="26">
        <f>IF(D1172&lt;='Auxiliary Energy Estimation'!$E$25, 1, 0)</f>
        <v>1</v>
      </c>
      <c r="I1172" s="26">
        <f>IF(E1172&lt;='Auxiliary Energy Estimation'!$E$25, 1, 0)</f>
        <v>1</v>
      </c>
    </row>
    <row r="1173" spans="2:9" ht="15" x14ac:dyDescent="0.3">
      <c r="B1173" s="33">
        <v>1168.5</v>
      </c>
      <c r="C1173" s="34">
        <v>-2.2000000000000002</v>
      </c>
      <c r="D1173" s="32">
        <f t="shared" si="36"/>
        <v>28.04</v>
      </c>
      <c r="E1173" s="37">
        <f t="shared" si="37"/>
        <v>33.647999999999996</v>
      </c>
      <c r="F1173" s="32">
        <f>'Auxiliary Energy Estimation'!$E$25-D1173</f>
        <v>26.96</v>
      </c>
      <c r="G1173" s="32">
        <f>'Auxiliary Energy Estimation'!$E$25-E1173</f>
        <v>21.352000000000004</v>
      </c>
      <c r="H1173" s="26">
        <f>IF(D1173&lt;='Auxiliary Energy Estimation'!$E$25, 1, 0)</f>
        <v>1</v>
      </c>
      <c r="I1173" s="26">
        <f>IF(E1173&lt;='Auxiliary Energy Estimation'!$E$25, 1, 0)</f>
        <v>1</v>
      </c>
    </row>
    <row r="1174" spans="2:9" ht="15" x14ac:dyDescent="0.3">
      <c r="B1174" s="33">
        <v>1169.5</v>
      </c>
      <c r="C1174" s="34">
        <v>-2.8</v>
      </c>
      <c r="D1174" s="32">
        <f t="shared" si="36"/>
        <v>26.96</v>
      </c>
      <c r="E1174" s="37">
        <f t="shared" si="37"/>
        <v>32.351999999999997</v>
      </c>
      <c r="F1174" s="32">
        <f>'Auxiliary Energy Estimation'!$E$25-D1174</f>
        <v>28.04</v>
      </c>
      <c r="G1174" s="32">
        <f>'Auxiliary Energy Estimation'!$E$25-E1174</f>
        <v>22.648000000000003</v>
      </c>
      <c r="H1174" s="26">
        <f>IF(D1174&lt;='Auxiliary Energy Estimation'!$E$25, 1, 0)</f>
        <v>1</v>
      </c>
      <c r="I1174" s="26">
        <f>IF(E1174&lt;='Auxiliary Energy Estimation'!$E$25, 1, 0)</f>
        <v>1</v>
      </c>
    </row>
    <row r="1175" spans="2:9" ht="15" x14ac:dyDescent="0.3">
      <c r="B1175" s="33">
        <v>1170.5</v>
      </c>
      <c r="C1175" s="34">
        <v>-2.2000000000000002</v>
      </c>
      <c r="D1175" s="32">
        <f t="shared" si="36"/>
        <v>28.04</v>
      </c>
      <c r="E1175" s="37">
        <f t="shared" si="37"/>
        <v>33.647999999999996</v>
      </c>
      <c r="F1175" s="32">
        <f>'Auxiliary Energy Estimation'!$E$25-D1175</f>
        <v>26.96</v>
      </c>
      <c r="G1175" s="32">
        <f>'Auxiliary Energy Estimation'!$E$25-E1175</f>
        <v>21.352000000000004</v>
      </c>
      <c r="H1175" s="26">
        <f>IF(D1175&lt;='Auxiliary Energy Estimation'!$E$25, 1, 0)</f>
        <v>1</v>
      </c>
      <c r="I1175" s="26">
        <f>IF(E1175&lt;='Auxiliary Energy Estimation'!$E$25, 1, 0)</f>
        <v>1</v>
      </c>
    </row>
    <row r="1176" spans="2:9" ht="15" x14ac:dyDescent="0.3">
      <c r="B1176" s="33">
        <v>1171.5</v>
      </c>
      <c r="C1176" s="34">
        <v>-2.8</v>
      </c>
      <c r="D1176" s="32">
        <f t="shared" si="36"/>
        <v>26.96</v>
      </c>
      <c r="E1176" s="37">
        <f t="shared" si="37"/>
        <v>32.351999999999997</v>
      </c>
      <c r="F1176" s="32">
        <f>'Auxiliary Energy Estimation'!$E$25-D1176</f>
        <v>28.04</v>
      </c>
      <c r="G1176" s="32">
        <f>'Auxiliary Energy Estimation'!$E$25-E1176</f>
        <v>22.648000000000003</v>
      </c>
      <c r="H1176" s="26">
        <f>IF(D1176&lt;='Auxiliary Energy Estimation'!$E$25, 1, 0)</f>
        <v>1</v>
      </c>
      <c r="I1176" s="26">
        <f>IF(E1176&lt;='Auxiliary Energy Estimation'!$E$25, 1, 0)</f>
        <v>1</v>
      </c>
    </row>
    <row r="1177" spans="2:9" ht="15" x14ac:dyDescent="0.3">
      <c r="B1177" s="33">
        <v>1172.5</v>
      </c>
      <c r="C1177" s="34">
        <v>-2.2000000000000002</v>
      </c>
      <c r="D1177" s="32">
        <f t="shared" si="36"/>
        <v>28.04</v>
      </c>
      <c r="E1177" s="37">
        <f t="shared" si="37"/>
        <v>33.647999999999996</v>
      </c>
      <c r="F1177" s="32">
        <f>'Auxiliary Energy Estimation'!$E$25-D1177</f>
        <v>26.96</v>
      </c>
      <c r="G1177" s="32">
        <f>'Auxiliary Energy Estimation'!$E$25-E1177</f>
        <v>21.352000000000004</v>
      </c>
      <c r="H1177" s="26">
        <f>IF(D1177&lt;='Auxiliary Energy Estimation'!$E$25, 1, 0)</f>
        <v>1</v>
      </c>
      <c r="I1177" s="26">
        <f>IF(E1177&lt;='Auxiliary Energy Estimation'!$E$25, 1, 0)</f>
        <v>1</v>
      </c>
    </row>
    <row r="1178" spans="2:9" ht="15" x14ac:dyDescent="0.3">
      <c r="B1178" s="33">
        <v>1173.5</v>
      </c>
      <c r="C1178" s="34">
        <v>-2.2000000000000002</v>
      </c>
      <c r="D1178" s="32">
        <f t="shared" si="36"/>
        <v>28.04</v>
      </c>
      <c r="E1178" s="37">
        <f t="shared" si="37"/>
        <v>33.647999999999996</v>
      </c>
      <c r="F1178" s="32">
        <f>'Auxiliary Energy Estimation'!$E$25-D1178</f>
        <v>26.96</v>
      </c>
      <c r="G1178" s="32">
        <f>'Auxiliary Energy Estimation'!$E$25-E1178</f>
        <v>21.352000000000004</v>
      </c>
      <c r="H1178" s="26">
        <f>IF(D1178&lt;='Auxiliary Energy Estimation'!$E$25, 1, 0)</f>
        <v>1</v>
      </c>
      <c r="I1178" s="26">
        <f>IF(E1178&lt;='Auxiliary Energy Estimation'!$E$25, 1, 0)</f>
        <v>1</v>
      </c>
    </row>
    <row r="1179" spans="2:9" ht="15" x14ac:dyDescent="0.3">
      <c r="B1179" s="33">
        <v>1174.5</v>
      </c>
      <c r="C1179" s="34">
        <v>-3.9</v>
      </c>
      <c r="D1179" s="32">
        <f t="shared" si="36"/>
        <v>24.98</v>
      </c>
      <c r="E1179" s="37">
        <f t="shared" si="37"/>
        <v>29.975999999999999</v>
      </c>
      <c r="F1179" s="32">
        <f>'Auxiliary Energy Estimation'!$E$25-D1179</f>
        <v>30.02</v>
      </c>
      <c r="G1179" s="32">
        <f>'Auxiliary Energy Estimation'!$E$25-E1179</f>
        <v>25.024000000000001</v>
      </c>
      <c r="H1179" s="26">
        <f>IF(D1179&lt;='Auxiliary Energy Estimation'!$E$25, 1, 0)</f>
        <v>1</v>
      </c>
      <c r="I1179" s="26">
        <f>IF(E1179&lt;='Auxiliary Energy Estimation'!$E$25, 1, 0)</f>
        <v>1</v>
      </c>
    </row>
    <row r="1180" spans="2:9" ht="15" x14ac:dyDescent="0.3">
      <c r="B1180" s="33">
        <v>1175.5</v>
      </c>
      <c r="C1180" s="34">
        <v>-4.4000000000000004</v>
      </c>
      <c r="D1180" s="32">
        <f t="shared" si="36"/>
        <v>24.08</v>
      </c>
      <c r="E1180" s="37">
        <f t="shared" si="37"/>
        <v>28.895999999999997</v>
      </c>
      <c r="F1180" s="32">
        <f>'Auxiliary Energy Estimation'!$E$25-D1180</f>
        <v>30.92</v>
      </c>
      <c r="G1180" s="32">
        <f>'Auxiliary Energy Estimation'!$E$25-E1180</f>
        <v>26.104000000000003</v>
      </c>
      <c r="H1180" s="26">
        <f>IF(D1180&lt;='Auxiliary Energy Estimation'!$E$25, 1, 0)</f>
        <v>1</v>
      </c>
      <c r="I1180" s="26">
        <f>IF(E1180&lt;='Auxiliary Energy Estimation'!$E$25, 1, 0)</f>
        <v>1</v>
      </c>
    </row>
    <row r="1181" spans="2:9" ht="15" x14ac:dyDescent="0.3">
      <c r="B1181" s="33">
        <v>1176.5</v>
      </c>
      <c r="C1181" s="34">
        <v>-4.4000000000000004</v>
      </c>
      <c r="D1181" s="32">
        <f t="shared" si="36"/>
        <v>24.08</v>
      </c>
      <c r="E1181" s="37">
        <f t="shared" si="37"/>
        <v>28.895999999999997</v>
      </c>
      <c r="F1181" s="32">
        <f>'Auxiliary Energy Estimation'!$E$25-D1181</f>
        <v>30.92</v>
      </c>
      <c r="G1181" s="32">
        <f>'Auxiliary Energy Estimation'!$E$25-E1181</f>
        <v>26.104000000000003</v>
      </c>
      <c r="H1181" s="26">
        <f>IF(D1181&lt;='Auxiliary Energy Estimation'!$E$25, 1, 0)</f>
        <v>1</v>
      </c>
      <c r="I1181" s="26">
        <f>IF(E1181&lt;='Auxiliary Energy Estimation'!$E$25, 1, 0)</f>
        <v>1</v>
      </c>
    </row>
    <row r="1182" spans="2:9" ht="15" x14ac:dyDescent="0.3">
      <c r="B1182" s="33">
        <v>1177.5</v>
      </c>
      <c r="C1182" s="34">
        <v>-4.4000000000000004</v>
      </c>
      <c r="D1182" s="32">
        <f t="shared" si="36"/>
        <v>24.08</v>
      </c>
      <c r="E1182" s="37">
        <f t="shared" si="37"/>
        <v>28.895999999999997</v>
      </c>
      <c r="F1182" s="32">
        <f>'Auxiliary Energy Estimation'!$E$25-D1182</f>
        <v>30.92</v>
      </c>
      <c r="G1182" s="32">
        <f>'Auxiliary Energy Estimation'!$E$25-E1182</f>
        <v>26.104000000000003</v>
      </c>
      <c r="H1182" s="26">
        <f>IF(D1182&lt;='Auxiliary Energy Estimation'!$E$25, 1, 0)</f>
        <v>1</v>
      </c>
      <c r="I1182" s="26">
        <f>IF(E1182&lt;='Auxiliary Energy Estimation'!$E$25, 1, 0)</f>
        <v>1</v>
      </c>
    </row>
    <row r="1183" spans="2:9" ht="15" x14ac:dyDescent="0.3">
      <c r="B1183" s="33">
        <v>1178.5</v>
      </c>
      <c r="C1183" s="34">
        <v>-5</v>
      </c>
      <c r="D1183" s="32">
        <f t="shared" si="36"/>
        <v>23</v>
      </c>
      <c r="E1183" s="37">
        <f t="shared" si="37"/>
        <v>27.599999999999998</v>
      </c>
      <c r="F1183" s="32">
        <f>'Auxiliary Energy Estimation'!$E$25-D1183</f>
        <v>32</v>
      </c>
      <c r="G1183" s="32">
        <f>'Auxiliary Energy Estimation'!$E$25-E1183</f>
        <v>27.400000000000002</v>
      </c>
      <c r="H1183" s="26">
        <f>IF(D1183&lt;='Auxiliary Energy Estimation'!$E$25, 1, 0)</f>
        <v>1</v>
      </c>
      <c r="I1183" s="26">
        <f>IF(E1183&lt;='Auxiliary Energy Estimation'!$E$25, 1, 0)</f>
        <v>1</v>
      </c>
    </row>
    <row r="1184" spans="2:9" ht="15" x14ac:dyDescent="0.3">
      <c r="B1184" s="33">
        <v>1179.5</v>
      </c>
      <c r="C1184" s="34">
        <v>-5</v>
      </c>
      <c r="D1184" s="32">
        <f t="shared" si="36"/>
        <v>23</v>
      </c>
      <c r="E1184" s="37">
        <f t="shared" si="37"/>
        <v>27.599999999999998</v>
      </c>
      <c r="F1184" s="32">
        <f>'Auxiliary Energy Estimation'!$E$25-D1184</f>
        <v>32</v>
      </c>
      <c r="G1184" s="32">
        <f>'Auxiliary Energy Estimation'!$E$25-E1184</f>
        <v>27.400000000000002</v>
      </c>
      <c r="H1184" s="26">
        <f>IF(D1184&lt;='Auxiliary Energy Estimation'!$E$25, 1, 0)</f>
        <v>1</v>
      </c>
      <c r="I1184" s="26">
        <f>IF(E1184&lt;='Auxiliary Energy Estimation'!$E$25, 1, 0)</f>
        <v>1</v>
      </c>
    </row>
    <row r="1185" spans="2:9" ht="15" x14ac:dyDescent="0.3">
      <c r="B1185" s="33">
        <v>1180.5</v>
      </c>
      <c r="C1185" s="34">
        <v>-3.9</v>
      </c>
      <c r="D1185" s="32">
        <f t="shared" si="36"/>
        <v>24.98</v>
      </c>
      <c r="E1185" s="37">
        <f t="shared" si="37"/>
        <v>29.975999999999999</v>
      </c>
      <c r="F1185" s="32">
        <f>'Auxiliary Energy Estimation'!$E$25-D1185</f>
        <v>30.02</v>
      </c>
      <c r="G1185" s="32">
        <f>'Auxiliary Energy Estimation'!$E$25-E1185</f>
        <v>25.024000000000001</v>
      </c>
      <c r="H1185" s="26">
        <f>IF(D1185&lt;='Auxiliary Energy Estimation'!$E$25, 1, 0)</f>
        <v>1</v>
      </c>
      <c r="I1185" s="26">
        <f>IF(E1185&lt;='Auxiliary Energy Estimation'!$E$25, 1, 0)</f>
        <v>1</v>
      </c>
    </row>
    <row r="1186" spans="2:9" ht="15" x14ac:dyDescent="0.3">
      <c r="B1186" s="33">
        <v>1181.5</v>
      </c>
      <c r="C1186" s="34">
        <v>-3.9</v>
      </c>
      <c r="D1186" s="32">
        <f t="shared" si="36"/>
        <v>24.98</v>
      </c>
      <c r="E1186" s="37">
        <f t="shared" si="37"/>
        <v>29.975999999999999</v>
      </c>
      <c r="F1186" s="32">
        <f>'Auxiliary Energy Estimation'!$E$25-D1186</f>
        <v>30.02</v>
      </c>
      <c r="G1186" s="32">
        <f>'Auxiliary Energy Estimation'!$E$25-E1186</f>
        <v>25.024000000000001</v>
      </c>
      <c r="H1186" s="26">
        <f>IF(D1186&lt;='Auxiliary Energy Estimation'!$E$25, 1, 0)</f>
        <v>1</v>
      </c>
      <c r="I1186" s="26">
        <f>IF(E1186&lt;='Auxiliary Energy Estimation'!$E$25, 1, 0)</f>
        <v>1</v>
      </c>
    </row>
    <row r="1187" spans="2:9" ht="15" x14ac:dyDescent="0.3">
      <c r="B1187" s="33">
        <v>1182.5</v>
      </c>
      <c r="C1187" s="34">
        <v>-2.8</v>
      </c>
      <c r="D1187" s="32">
        <f t="shared" si="36"/>
        <v>26.96</v>
      </c>
      <c r="E1187" s="37">
        <f t="shared" si="37"/>
        <v>32.351999999999997</v>
      </c>
      <c r="F1187" s="32">
        <f>'Auxiliary Energy Estimation'!$E$25-D1187</f>
        <v>28.04</v>
      </c>
      <c r="G1187" s="32">
        <f>'Auxiliary Energy Estimation'!$E$25-E1187</f>
        <v>22.648000000000003</v>
      </c>
      <c r="H1187" s="26">
        <f>IF(D1187&lt;='Auxiliary Energy Estimation'!$E$25, 1, 0)</f>
        <v>1</v>
      </c>
      <c r="I1187" s="26">
        <f>IF(E1187&lt;='Auxiliary Energy Estimation'!$E$25, 1, 0)</f>
        <v>1</v>
      </c>
    </row>
    <row r="1188" spans="2:9" ht="15" x14ac:dyDescent="0.3">
      <c r="B1188" s="33">
        <v>1183.5</v>
      </c>
      <c r="C1188" s="34">
        <v>-1.7</v>
      </c>
      <c r="D1188" s="32">
        <f t="shared" si="36"/>
        <v>28.94</v>
      </c>
      <c r="E1188" s="37">
        <f t="shared" si="37"/>
        <v>34.728000000000002</v>
      </c>
      <c r="F1188" s="32">
        <f>'Auxiliary Energy Estimation'!$E$25-D1188</f>
        <v>26.06</v>
      </c>
      <c r="G1188" s="32">
        <f>'Auxiliary Energy Estimation'!$E$25-E1188</f>
        <v>20.271999999999998</v>
      </c>
      <c r="H1188" s="26">
        <f>IF(D1188&lt;='Auxiliary Energy Estimation'!$E$25, 1, 0)</f>
        <v>1</v>
      </c>
      <c r="I1188" s="26">
        <f>IF(E1188&lt;='Auxiliary Energy Estimation'!$E$25, 1, 0)</f>
        <v>1</v>
      </c>
    </row>
    <row r="1189" spans="2:9" ht="15" x14ac:dyDescent="0.3">
      <c r="B1189" s="33">
        <v>1184.5</v>
      </c>
      <c r="C1189" s="34">
        <v>-1.1000000000000001</v>
      </c>
      <c r="D1189" s="32">
        <f t="shared" si="36"/>
        <v>30.02</v>
      </c>
      <c r="E1189" s="37">
        <f t="shared" si="37"/>
        <v>36.024000000000001</v>
      </c>
      <c r="F1189" s="32">
        <f>'Auxiliary Energy Estimation'!$E$25-D1189</f>
        <v>24.98</v>
      </c>
      <c r="G1189" s="32">
        <f>'Auxiliary Energy Estimation'!$E$25-E1189</f>
        <v>18.975999999999999</v>
      </c>
      <c r="H1189" s="26">
        <f>IF(D1189&lt;='Auxiliary Energy Estimation'!$E$25, 1, 0)</f>
        <v>1</v>
      </c>
      <c r="I1189" s="26">
        <f>IF(E1189&lt;='Auxiliary Energy Estimation'!$E$25, 1, 0)</f>
        <v>1</v>
      </c>
    </row>
    <row r="1190" spans="2:9" ht="15" x14ac:dyDescent="0.3">
      <c r="B1190" s="33">
        <v>1185.5</v>
      </c>
      <c r="C1190" s="34">
        <v>0</v>
      </c>
      <c r="D1190" s="32">
        <f t="shared" si="36"/>
        <v>32</v>
      </c>
      <c r="E1190" s="37">
        <f t="shared" si="37"/>
        <v>38.4</v>
      </c>
      <c r="F1190" s="32">
        <f>'Auxiliary Energy Estimation'!$E$25-D1190</f>
        <v>23</v>
      </c>
      <c r="G1190" s="32">
        <f>'Auxiliary Energy Estimation'!$E$25-E1190</f>
        <v>16.600000000000001</v>
      </c>
      <c r="H1190" s="26">
        <f>IF(D1190&lt;='Auxiliary Energy Estimation'!$E$25, 1, 0)</f>
        <v>1</v>
      </c>
      <c r="I1190" s="26">
        <f>IF(E1190&lt;='Auxiliary Energy Estimation'!$E$25, 1, 0)</f>
        <v>1</v>
      </c>
    </row>
    <row r="1191" spans="2:9" ht="15" x14ac:dyDescent="0.3">
      <c r="B1191" s="33">
        <v>1186.5</v>
      </c>
      <c r="C1191" s="34">
        <v>1.7</v>
      </c>
      <c r="D1191" s="32">
        <f t="shared" si="36"/>
        <v>35.06</v>
      </c>
      <c r="E1191" s="37">
        <f t="shared" si="37"/>
        <v>42.072000000000003</v>
      </c>
      <c r="F1191" s="32">
        <f>'Auxiliary Energy Estimation'!$E$25-D1191</f>
        <v>19.939999999999998</v>
      </c>
      <c r="G1191" s="32">
        <f>'Auxiliary Energy Estimation'!$E$25-E1191</f>
        <v>12.927999999999997</v>
      </c>
      <c r="H1191" s="26">
        <f>IF(D1191&lt;='Auxiliary Energy Estimation'!$E$25, 1, 0)</f>
        <v>1</v>
      </c>
      <c r="I1191" s="26">
        <f>IF(E1191&lt;='Auxiliary Energy Estimation'!$E$25, 1, 0)</f>
        <v>1</v>
      </c>
    </row>
    <row r="1192" spans="2:9" ht="15" x14ac:dyDescent="0.3">
      <c r="B1192" s="33">
        <v>1187.5</v>
      </c>
      <c r="C1192" s="34">
        <v>2.2000000000000002</v>
      </c>
      <c r="D1192" s="32">
        <f t="shared" si="36"/>
        <v>35.96</v>
      </c>
      <c r="E1192" s="37">
        <f t="shared" si="37"/>
        <v>43.152000000000001</v>
      </c>
      <c r="F1192" s="32">
        <f>'Auxiliary Energy Estimation'!$E$25-D1192</f>
        <v>19.04</v>
      </c>
      <c r="G1192" s="32">
        <f>'Auxiliary Energy Estimation'!$E$25-E1192</f>
        <v>11.847999999999999</v>
      </c>
      <c r="H1192" s="26">
        <f>IF(D1192&lt;='Auxiliary Energy Estimation'!$E$25, 1, 0)</f>
        <v>1</v>
      </c>
      <c r="I1192" s="26">
        <f>IF(E1192&lt;='Auxiliary Energy Estimation'!$E$25, 1, 0)</f>
        <v>1</v>
      </c>
    </row>
    <row r="1193" spans="2:9" ht="15" x14ac:dyDescent="0.3">
      <c r="B1193" s="33">
        <v>1188.5</v>
      </c>
      <c r="C1193" s="34">
        <v>2.8</v>
      </c>
      <c r="D1193" s="32">
        <f t="shared" si="36"/>
        <v>37.04</v>
      </c>
      <c r="E1193" s="37">
        <f t="shared" si="37"/>
        <v>44.448</v>
      </c>
      <c r="F1193" s="32">
        <f>'Auxiliary Energy Estimation'!$E$25-D1193</f>
        <v>17.96</v>
      </c>
      <c r="G1193" s="32">
        <f>'Auxiliary Energy Estimation'!$E$25-E1193</f>
        <v>10.552</v>
      </c>
      <c r="H1193" s="26">
        <f>IF(D1193&lt;='Auxiliary Energy Estimation'!$E$25, 1, 0)</f>
        <v>1</v>
      </c>
      <c r="I1193" s="26">
        <f>IF(E1193&lt;='Auxiliary Energy Estimation'!$E$25, 1, 0)</f>
        <v>1</v>
      </c>
    </row>
    <row r="1194" spans="2:9" ht="15" x14ac:dyDescent="0.3">
      <c r="B1194" s="33">
        <v>1189.5</v>
      </c>
      <c r="C1194" s="34">
        <v>3.3</v>
      </c>
      <c r="D1194" s="32">
        <f t="shared" si="36"/>
        <v>37.94</v>
      </c>
      <c r="E1194" s="37">
        <f t="shared" si="37"/>
        <v>45.527999999999999</v>
      </c>
      <c r="F1194" s="32">
        <f>'Auxiliary Energy Estimation'!$E$25-D1194</f>
        <v>17.060000000000002</v>
      </c>
      <c r="G1194" s="32">
        <f>'Auxiliary Energy Estimation'!$E$25-E1194</f>
        <v>9.4720000000000013</v>
      </c>
      <c r="H1194" s="26">
        <f>IF(D1194&lt;='Auxiliary Energy Estimation'!$E$25, 1, 0)</f>
        <v>1</v>
      </c>
      <c r="I1194" s="26">
        <f>IF(E1194&lt;='Auxiliary Energy Estimation'!$E$25, 1, 0)</f>
        <v>1</v>
      </c>
    </row>
    <row r="1195" spans="2:9" ht="15" x14ac:dyDescent="0.3">
      <c r="B1195" s="33">
        <v>1190.5</v>
      </c>
      <c r="C1195" s="34">
        <v>2.8</v>
      </c>
      <c r="D1195" s="32">
        <f t="shared" si="36"/>
        <v>37.04</v>
      </c>
      <c r="E1195" s="37">
        <f t="shared" si="37"/>
        <v>44.448</v>
      </c>
      <c r="F1195" s="32">
        <f>'Auxiliary Energy Estimation'!$E$25-D1195</f>
        <v>17.96</v>
      </c>
      <c r="G1195" s="32">
        <f>'Auxiliary Energy Estimation'!$E$25-E1195</f>
        <v>10.552</v>
      </c>
      <c r="H1195" s="26">
        <f>IF(D1195&lt;='Auxiliary Energy Estimation'!$E$25, 1, 0)</f>
        <v>1</v>
      </c>
      <c r="I1195" s="26">
        <f>IF(E1195&lt;='Auxiliary Energy Estimation'!$E$25, 1, 0)</f>
        <v>1</v>
      </c>
    </row>
    <row r="1196" spans="2:9" ht="15" x14ac:dyDescent="0.3">
      <c r="B1196" s="33">
        <v>1191.5</v>
      </c>
      <c r="C1196" s="34">
        <v>2.2000000000000002</v>
      </c>
      <c r="D1196" s="32">
        <f t="shared" si="36"/>
        <v>35.96</v>
      </c>
      <c r="E1196" s="37">
        <f t="shared" si="37"/>
        <v>43.152000000000001</v>
      </c>
      <c r="F1196" s="32">
        <f>'Auxiliary Energy Estimation'!$E$25-D1196</f>
        <v>19.04</v>
      </c>
      <c r="G1196" s="32">
        <f>'Auxiliary Energy Estimation'!$E$25-E1196</f>
        <v>11.847999999999999</v>
      </c>
      <c r="H1196" s="26">
        <f>IF(D1196&lt;='Auxiliary Energy Estimation'!$E$25, 1, 0)</f>
        <v>1</v>
      </c>
      <c r="I1196" s="26">
        <f>IF(E1196&lt;='Auxiliary Energy Estimation'!$E$25, 1, 0)</f>
        <v>1</v>
      </c>
    </row>
    <row r="1197" spans="2:9" ht="15" x14ac:dyDescent="0.3">
      <c r="B1197" s="33">
        <v>1192.5</v>
      </c>
      <c r="C1197" s="34">
        <v>2.2000000000000002</v>
      </c>
      <c r="D1197" s="32">
        <f t="shared" si="36"/>
        <v>35.96</v>
      </c>
      <c r="E1197" s="37">
        <f t="shared" si="37"/>
        <v>43.152000000000001</v>
      </c>
      <c r="F1197" s="32">
        <f>'Auxiliary Energy Estimation'!$E$25-D1197</f>
        <v>19.04</v>
      </c>
      <c r="G1197" s="32">
        <f>'Auxiliary Energy Estimation'!$E$25-E1197</f>
        <v>11.847999999999999</v>
      </c>
      <c r="H1197" s="26">
        <f>IF(D1197&lt;='Auxiliary Energy Estimation'!$E$25, 1, 0)</f>
        <v>1</v>
      </c>
      <c r="I1197" s="26">
        <f>IF(E1197&lt;='Auxiliary Energy Estimation'!$E$25, 1, 0)</f>
        <v>1</v>
      </c>
    </row>
    <row r="1198" spans="2:9" ht="15" x14ac:dyDescent="0.3">
      <c r="B1198" s="33">
        <v>1193.5</v>
      </c>
      <c r="C1198" s="34">
        <v>2.8</v>
      </c>
      <c r="D1198" s="32">
        <f t="shared" si="36"/>
        <v>37.04</v>
      </c>
      <c r="E1198" s="37">
        <f t="shared" si="37"/>
        <v>44.448</v>
      </c>
      <c r="F1198" s="32">
        <f>'Auxiliary Energy Estimation'!$E$25-D1198</f>
        <v>17.96</v>
      </c>
      <c r="G1198" s="32">
        <f>'Auxiliary Energy Estimation'!$E$25-E1198</f>
        <v>10.552</v>
      </c>
      <c r="H1198" s="26">
        <f>IF(D1198&lt;='Auxiliary Energy Estimation'!$E$25, 1, 0)</f>
        <v>1</v>
      </c>
      <c r="I1198" s="26">
        <f>IF(E1198&lt;='Auxiliary Energy Estimation'!$E$25, 1, 0)</f>
        <v>1</v>
      </c>
    </row>
    <row r="1199" spans="2:9" ht="15" x14ac:dyDescent="0.3">
      <c r="B1199" s="33">
        <v>1194.5</v>
      </c>
      <c r="C1199" s="34">
        <v>2.8</v>
      </c>
      <c r="D1199" s="32">
        <f t="shared" si="36"/>
        <v>37.04</v>
      </c>
      <c r="E1199" s="37">
        <f t="shared" si="37"/>
        <v>44.448</v>
      </c>
      <c r="F1199" s="32">
        <f>'Auxiliary Energy Estimation'!$E$25-D1199</f>
        <v>17.96</v>
      </c>
      <c r="G1199" s="32">
        <f>'Auxiliary Energy Estimation'!$E$25-E1199</f>
        <v>10.552</v>
      </c>
      <c r="H1199" s="26">
        <f>IF(D1199&lt;='Auxiliary Energy Estimation'!$E$25, 1, 0)</f>
        <v>1</v>
      </c>
      <c r="I1199" s="26">
        <f>IF(E1199&lt;='Auxiliary Energy Estimation'!$E$25, 1, 0)</f>
        <v>1</v>
      </c>
    </row>
    <row r="1200" spans="2:9" ht="15" x14ac:dyDescent="0.3">
      <c r="B1200" s="33">
        <v>1195.5</v>
      </c>
      <c r="C1200" s="34">
        <v>1.7</v>
      </c>
      <c r="D1200" s="32">
        <f t="shared" si="36"/>
        <v>35.06</v>
      </c>
      <c r="E1200" s="37">
        <f t="shared" si="37"/>
        <v>42.072000000000003</v>
      </c>
      <c r="F1200" s="32">
        <f>'Auxiliary Energy Estimation'!$E$25-D1200</f>
        <v>19.939999999999998</v>
      </c>
      <c r="G1200" s="32">
        <f>'Auxiliary Energy Estimation'!$E$25-E1200</f>
        <v>12.927999999999997</v>
      </c>
      <c r="H1200" s="26">
        <f>IF(D1200&lt;='Auxiliary Energy Estimation'!$E$25, 1, 0)</f>
        <v>1</v>
      </c>
      <c r="I1200" s="26">
        <f>IF(E1200&lt;='Auxiliary Energy Estimation'!$E$25, 1, 0)</f>
        <v>1</v>
      </c>
    </row>
    <row r="1201" spans="2:9" ht="15" x14ac:dyDescent="0.3">
      <c r="B1201" s="33">
        <v>1196.5</v>
      </c>
      <c r="C1201" s="34">
        <v>0.6</v>
      </c>
      <c r="D1201" s="32">
        <f t="shared" si="36"/>
        <v>33.08</v>
      </c>
      <c r="E1201" s="37">
        <f t="shared" si="37"/>
        <v>39.695999999999998</v>
      </c>
      <c r="F1201" s="32">
        <f>'Auxiliary Energy Estimation'!$E$25-D1201</f>
        <v>21.92</v>
      </c>
      <c r="G1201" s="32">
        <f>'Auxiliary Energy Estimation'!$E$25-E1201</f>
        <v>15.304000000000002</v>
      </c>
      <c r="H1201" s="26">
        <f>IF(D1201&lt;='Auxiliary Energy Estimation'!$E$25, 1, 0)</f>
        <v>1</v>
      </c>
      <c r="I1201" s="26">
        <f>IF(E1201&lt;='Auxiliary Energy Estimation'!$E$25, 1, 0)</f>
        <v>1</v>
      </c>
    </row>
    <row r="1202" spans="2:9" ht="15" x14ac:dyDescent="0.3">
      <c r="B1202" s="33">
        <v>1197.5</v>
      </c>
      <c r="C1202" s="34">
        <v>-0.6</v>
      </c>
      <c r="D1202" s="32">
        <f t="shared" si="36"/>
        <v>30.92</v>
      </c>
      <c r="E1202" s="37">
        <f t="shared" si="37"/>
        <v>37.103999999999999</v>
      </c>
      <c r="F1202" s="32">
        <f>'Auxiliary Energy Estimation'!$E$25-D1202</f>
        <v>24.08</v>
      </c>
      <c r="G1202" s="32">
        <f>'Auxiliary Energy Estimation'!$E$25-E1202</f>
        <v>17.896000000000001</v>
      </c>
      <c r="H1202" s="26">
        <f>IF(D1202&lt;='Auxiliary Energy Estimation'!$E$25, 1, 0)</f>
        <v>1</v>
      </c>
      <c r="I1202" s="26">
        <f>IF(E1202&lt;='Auxiliary Energy Estimation'!$E$25, 1, 0)</f>
        <v>1</v>
      </c>
    </row>
    <row r="1203" spans="2:9" ht="15" x14ac:dyDescent="0.3">
      <c r="B1203" s="33">
        <v>1198.5</v>
      </c>
      <c r="C1203" s="34">
        <v>0</v>
      </c>
      <c r="D1203" s="32">
        <f t="shared" si="36"/>
        <v>32</v>
      </c>
      <c r="E1203" s="37">
        <f t="shared" si="37"/>
        <v>38.4</v>
      </c>
      <c r="F1203" s="32">
        <f>'Auxiliary Energy Estimation'!$E$25-D1203</f>
        <v>23</v>
      </c>
      <c r="G1203" s="32">
        <f>'Auxiliary Energy Estimation'!$E$25-E1203</f>
        <v>16.600000000000001</v>
      </c>
      <c r="H1203" s="26">
        <f>IF(D1203&lt;='Auxiliary Energy Estimation'!$E$25, 1, 0)</f>
        <v>1</v>
      </c>
      <c r="I1203" s="26">
        <f>IF(E1203&lt;='Auxiliary Energy Estimation'!$E$25, 1, 0)</f>
        <v>1</v>
      </c>
    </row>
    <row r="1204" spans="2:9" ht="15" x14ac:dyDescent="0.3">
      <c r="B1204" s="33">
        <v>1199.5</v>
      </c>
      <c r="C1204" s="34">
        <v>0</v>
      </c>
      <c r="D1204" s="32">
        <f t="shared" si="36"/>
        <v>32</v>
      </c>
      <c r="E1204" s="37">
        <f t="shared" si="37"/>
        <v>38.4</v>
      </c>
      <c r="F1204" s="32">
        <f>'Auxiliary Energy Estimation'!$E$25-D1204</f>
        <v>23</v>
      </c>
      <c r="G1204" s="32">
        <f>'Auxiliary Energy Estimation'!$E$25-E1204</f>
        <v>16.600000000000001</v>
      </c>
      <c r="H1204" s="26">
        <f>IF(D1204&lt;='Auxiliary Energy Estimation'!$E$25, 1, 0)</f>
        <v>1</v>
      </c>
      <c r="I1204" s="26">
        <f>IF(E1204&lt;='Auxiliary Energy Estimation'!$E$25, 1, 0)</f>
        <v>1</v>
      </c>
    </row>
    <row r="1205" spans="2:9" ht="15" x14ac:dyDescent="0.3">
      <c r="B1205" s="33">
        <v>1200.5</v>
      </c>
      <c r="C1205" s="34">
        <v>-0.6</v>
      </c>
      <c r="D1205" s="32">
        <f t="shared" si="36"/>
        <v>30.92</v>
      </c>
      <c r="E1205" s="37">
        <f t="shared" si="37"/>
        <v>37.103999999999999</v>
      </c>
      <c r="F1205" s="32">
        <f>'Auxiliary Energy Estimation'!$E$25-D1205</f>
        <v>24.08</v>
      </c>
      <c r="G1205" s="32">
        <f>'Auxiliary Energy Estimation'!$E$25-E1205</f>
        <v>17.896000000000001</v>
      </c>
      <c r="H1205" s="26">
        <f>IF(D1205&lt;='Auxiliary Energy Estimation'!$E$25, 1, 0)</f>
        <v>1</v>
      </c>
      <c r="I1205" s="26">
        <f>IF(E1205&lt;='Auxiliary Energy Estimation'!$E$25, 1, 0)</f>
        <v>1</v>
      </c>
    </row>
    <row r="1206" spans="2:9" ht="15" x14ac:dyDescent="0.3">
      <c r="B1206" s="33">
        <v>1201.5</v>
      </c>
      <c r="C1206" s="34">
        <v>-2.8</v>
      </c>
      <c r="D1206" s="32">
        <f t="shared" si="36"/>
        <v>26.96</v>
      </c>
      <c r="E1206" s="37">
        <f t="shared" si="37"/>
        <v>32.351999999999997</v>
      </c>
      <c r="F1206" s="32">
        <f>'Auxiliary Energy Estimation'!$E$25-D1206</f>
        <v>28.04</v>
      </c>
      <c r="G1206" s="32">
        <f>'Auxiliary Energy Estimation'!$E$25-E1206</f>
        <v>22.648000000000003</v>
      </c>
      <c r="H1206" s="26">
        <f>IF(D1206&lt;='Auxiliary Energy Estimation'!$E$25, 1, 0)</f>
        <v>1</v>
      </c>
      <c r="I1206" s="26">
        <f>IF(E1206&lt;='Auxiliary Energy Estimation'!$E$25, 1, 0)</f>
        <v>1</v>
      </c>
    </row>
    <row r="1207" spans="2:9" ht="15" x14ac:dyDescent="0.3">
      <c r="B1207" s="33">
        <v>1202.5</v>
      </c>
      <c r="C1207" s="34">
        <v>-0.6</v>
      </c>
      <c r="D1207" s="32">
        <f t="shared" si="36"/>
        <v>30.92</v>
      </c>
      <c r="E1207" s="37">
        <f t="shared" si="37"/>
        <v>37.103999999999999</v>
      </c>
      <c r="F1207" s="32">
        <f>'Auxiliary Energy Estimation'!$E$25-D1207</f>
        <v>24.08</v>
      </c>
      <c r="G1207" s="32">
        <f>'Auxiliary Energy Estimation'!$E$25-E1207</f>
        <v>17.896000000000001</v>
      </c>
      <c r="H1207" s="26">
        <f>IF(D1207&lt;='Auxiliary Energy Estimation'!$E$25, 1, 0)</f>
        <v>1</v>
      </c>
      <c r="I1207" s="26">
        <f>IF(E1207&lt;='Auxiliary Energy Estimation'!$E$25, 1, 0)</f>
        <v>1</v>
      </c>
    </row>
    <row r="1208" spans="2:9" ht="15" x14ac:dyDescent="0.3">
      <c r="B1208" s="33">
        <v>1203.5</v>
      </c>
      <c r="C1208" s="34">
        <v>-1.7</v>
      </c>
      <c r="D1208" s="32">
        <f t="shared" si="36"/>
        <v>28.94</v>
      </c>
      <c r="E1208" s="37">
        <f t="shared" si="37"/>
        <v>34.728000000000002</v>
      </c>
      <c r="F1208" s="32">
        <f>'Auxiliary Energy Estimation'!$E$25-D1208</f>
        <v>26.06</v>
      </c>
      <c r="G1208" s="32">
        <f>'Auxiliary Energy Estimation'!$E$25-E1208</f>
        <v>20.271999999999998</v>
      </c>
      <c r="H1208" s="26">
        <f>IF(D1208&lt;='Auxiliary Energy Estimation'!$E$25, 1, 0)</f>
        <v>1</v>
      </c>
      <c r="I1208" s="26">
        <f>IF(E1208&lt;='Auxiliary Energy Estimation'!$E$25, 1, 0)</f>
        <v>1</v>
      </c>
    </row>
    <row r="1209" spans="2:9" ht="15" x14ac:dyDescent="0.3">
      <c r="B1209" s="33">
        <v>1204.5</v>
      </c>
      <c r="C1209" s="34">
        <v>-1.7</v>
      </c>
      <c r="D1209" s="32">
        <f t="shared" si="36"/>
        <v>28.94</v>
      </c>
      <c r="E1209" s="37">
        <f t="shared" si="37"/>
        <v>34.728000000000002</v>
      </c>
      <c r="F1209" s="32">
        <f>'Auxiliary Energy Estimation'!$E$25-D1209</f>
        <v>26.06</v>
      </c>
      <c r="G1209" s="32">
        <f>'Auxiliary Energy Estimation'!$E$25-E1209</f>
        <v>20.271999999999998</v>
      </c>
      <c r="H1209" s="26">
        <f>IF(D1209&lt;='Auxiliary Energy Estimation'!$E$25, 1, 0)</f>
        <v>1</v>
      </c>
      <c r="I1209" s="26">
        <f>IF(E1209&lt;='Auxiliary Energy Estimation'!$E$25, 1, 0)</f>
        <v>1</v>
      </c>
    </row>
    <row r="1210" spans="2:9" ht="15" x14ac:dyDescent="0.3">
      <c r="B1210" s="33">
        <v>1205.5</v>
      </c>
      <c r="C1210" s="34">
        <v>-1.7</v>
      </c>
      <c r="D1210" s="32">
        <f t="shared" si="36"/>
        <v>28.94</v>
      </c>
      <c r="E1210" s="37">
        <f t="shared" si="37"/>
        <v>34.728000000000002</v>
      </c>
      <c r="F1210" s="32">
        <f>'Auxiliary Energy Estimation'!$E$25-D1210</f>
        <v>26.06</v>
      </c>
      <c r="G1210" s="32">
        <f>'Auxiliary Energy Estimation'!$E$25-E1210</f>
        <v>20.271999999999998</v>
      </c>
      <c r="H1210" s="26">
        <f>IF(D1210&lt;='Auxiliary Energy Estimation'!$E$25, 1, 0)</f>
        <v>1</v>
      </c>
      <c r="I1210" s="26">
        <f>IF(E1210&lt;='Auxiliary Energy Estimation'!$E$25, 1, 0)</f>
        <v>1</v>
      </c>
    </row>
    <row r="1211" spans="2:9" ht="15" x14ac:dyDescent="0.3">
      <c r="B1211" s="33">
        <v>1206.5</v>
      </c>
      <c r="C1211" s="34">
        <v>-1.7</v>
      </c>
      <c r="D1211" s="32">
        <f t="shared" si="36"/>
        <v>28.94</v>
      </c>
      <c r="E1211" s="37">
        <f t="shared" si="37"/>
        <v>34.728000000000002</v>
      </c>
      <c r="F1211" s="32">
        <f>'Auxiliary Energy Estimation'!$E$25-D1211</f>
        <v>26.06</v>
      </c>
      <c r="G1211" s="32">
        <f>'Auxiliary Energy Estimation'!$E$25-E1211</f>
        <v>20.271999999999998</v>
      </c>
      <c r="H1211" s="26">
        <f>IF(D1211&lt;='Auxiliary Energy Estimation'!$E$25, 1, 0)</f>
        <v>1</v>
      </c>
      <c r="I1211" s="26">
        <f>IF(E1211&lt;='Auxiliary Energy Estimation'!$E$25, 1, 0)</f>
        <v>1</v>
      </c>
    </row>
    <row r="1212" spans="2:9" ht="15" x14ac:dyDescent="0.3">
      <c r="B1212" s="33">
        <v>1207.5</v>
      </c>
      <c r="C1212" s="34">
        <v>-0.6</v>
      </c>
      <c r="D1212" s="32">
        <f t="shared" si="36"/>
        <v>30.92</v>
      </c>
      <c r="E1212" s="37">
        <f t="shared" si="37"/>
        <v>37.103999999999999</v>
      </c>
      <c r="F1212" s="32">
        <f>'Auxiliary Energy Estimation'!$E$25-D1212</f>
        <v>24.08</v>
      </c>
      <c r="G1212" s="32">
        <f>'Auxiliary Energy Estimation'!$E$25-E1212</f>
        <v>17.896000000000001</v>
      </c>
      <c r="H1212" s="26">
        <f>IF(D1212&lt;='Auxiliary Energy Estimation'!$E$25, 1, 0)</f>
        <v>1</v>
      </c>
      <c r="I1212" s="26">
        <f>IF(E1212&lt;='Auxiliary Energy Estimation'!$E$25, 1, 0)</f>
        <v>1</v>
      </c>
    </row>
    <row r="1213" spans="2:9" ht="15" x14ac:dyDescent="0.3">
      <c r="B1213" s="33">
        <v>1208.5</v>
      </c>
      <c r="C1213" s="34">
        <v>0</v>
      </c>
      <c r="D1213" s="32">
        <f t="shared" si="36"/>
        <v>32</v>
      </c>
      <c r="E1213" s="37">
        <f t="shared" si="37"/>
        <v>38.4</v>
      </c>
      <c r="F1213" s="32">
        <f>'Auxiliary Energy Estimation'!$E$25-D1213</f>
        <v>23</v>
      </c>
      <c r="G1213" s="32">
        <f>'Auxiliary Energy Estimation'!$E$25-E1213</f>
        <v>16.600000000000001</v>
      </c>
      <c r="H1213" s="26">
        <f>IF(D1213&lt;='Auxiliary Energy Estimation'!$E$25, 1, 0)</f>
        <v>1</v>
      </c>
      <c r="I1213" s="26">
        <f>IF(E1213&lt;='Auxiliary Energy Estimation'!$E$25, 1, 0)</f>
        <v>1</v>
      </c>
    </row>
    <row r="1214" spans="2:9" ht="15" x14ac:dyDescent="0.3">
      <c r="B1214" s="33">
        <v>1209.5</v>
      </c>
      <c r="C1214" s="34">
        <v>1.1000000000000001</v>
      </c>
      <c r="D1214" s="32">
        <f t="shared" si="36"/>
        <v>33.979999999999997</v>
      </c>
      <c r="E1214" s="37">
        <f t="shared" si="37"/>
        <v>40.775999999999996</v>
      </c>
      <c r="F1214" s="32">
        <f>'Auxiliary Energy Estimation'!$E$25-D1214</f>
        <v>21.020000000000003</v>
      </c>
      <c r="G1214" s="32">
        <f>'Auxiliary Energy Estimation'!$E$25-E1214</f>
        <v>14.224000000000004</v>
      </c>
      <c r="H1214" s="26">
        <f>IF(D1214&lt;='Auxiliary Energy Estimation'!$E$25, 1, 0)</f>
        <v>1</v>
      </c>
      <c r="I1214" s="26">
        <f>IF(E1214&lt;='Auxiliary Energy Estimation'!$E$25, 1, 0)</f>
        <v>1</v>
      </c>
    </row>
    <row r="1215" spans="2:9" ht="15" x14ac:dyDescent="0.3">
      <c r="B1215" s="33">
        <v>1210.5</v>
      </c>
      <c r="C1215" s="34">
        <v>2.2000000000000002</v>
      </c>
      <c r="D1215" s="32">
        <f t="shared" si="36"/>
        <v>35.96</v>
      </c>
      <c r="E1215" s="37">
        <f t="shared" si="37"/>
        <v>43.152000000000001</v>
      </c>
      <c r="F1215" s="32">
        <f>'Auxiliary Energy Estimation'!$E$25-D1215</f>
        <v>19.04</v>
      </c>
      <c r="G1215" s="32">
        <f>'Auxiliary Energy Estimation'!$E$25-E1215</f>
        <v>11.847999999999999</v>
      </c>
      <c r="H1215" s="26">
        <f>IF(D1215&lt;='Auxiliary Energy Estimation'!$E$25, 1, 0)</f>
        <v>1</v>
      </c>
      <c r="I1215" s="26">
        <f>IF(E1215&lt;='Auxiliary Energy Estimation'!$E$25, 1, 0)</f>
        <v>1</v>
      </c>
    </row>
    <row r="1216" spans="2:9" ht="15" x14ac:dyDescent="0.3">
      <c r="B1216" s="33">
        <v>1211.5</v>
      </c>
      <c r="C1216" s="34">
        <v>1.7</v>
      </c>
      <c r="D1216" s="32">
        <f t="shared" si="36"/>
        <v>35.06</v>
      </c>
      <c r="E1216" s="37">
        <f t="shared" si="37"/>
        <v>42.072000000000003</v>
      </c>
      <c r="F1216" s="32">
        <f>'Auxiliary Energy Estimation'!$E$25-D1216</f>
        <v>19.939999999999998</v>
      </c>
      <c r="G1216" s="32">
        <f>'Auxiliary Energy Estimation'!$E$25-E1216</f>
        <v>12.927999999999997</v>
      </c>
      <c r="H1216" s="26">
        <f>IF(D1216&lt;='Auxiliary Energy Estimation'!$E$25, 1, 0)</f>
        <v>1</v>
      </c>
      <c r="I1216" s="26">
        <f>IF(E1216&lt;='Auxiliary Energy Estimation'!$E$25, 1, 0)</f>
        <v>1</v>
      </c>
    </row>
    <row r="1217" spans="2:9" ht="15" x14ac:dyDescent="0.3">
      <c r="B1217" s="33">
        <v>1212.5</v>
      </c>
      <c r="C1217" s="34">
        <v>1.1000000000000001</v>
      </c>
      <c r="D1217" s="32">
        <f t="shared" si="36"/>
        <v>33.979999999999997</v>
      </c>
      <c r="E1217" s="37">
        <f t="shared" si="37"/>
        <v>40.775999999999996</v>
      </c>
      <c r="F1217" s="32">
        <f>'Auxiliary Energy Estimation'!$E$25-D1217</f>
        <v>21.020000000000003</v>
      </c>
      <c r="G1217" s="32">
        <f>'Auxiliary Energy Estimation'!$E$25-E1217</f>
        <v>14.224000000000004</v>
      </c>
      <c r="H1217" s="26">
        <f>IF(D1217&lt;='Auxiliary Energy Estimation'!$E$25, 1, 0)</f>
        <v>1</v>
      </c>
      <c r="I1217" s="26">
        <f>IF(E1217&lt;='Auxiliary Energy Estimation'!$E$25, 1, 0)</f>
        <v>1</v>
      </c>
    </row>
    <row r="1218" spans="2:9" ht="15" x14ac:dyDescent="0.3">
      <c r="B1218" s="33">
        <v>1213.5</v>
      </c>
      <c r="C1218" s="34">
        <v>1.1000000000000001</v>
      </c>
      <c r="D1218" s="32">
        <f t="shared" si="36"/>
        <v>33.979999999999997</v>
      </c>
      <c r="E1218" s="37">
        <f t="shared" si="37"/>
        <v>40.775999999999996</v>
      </c>
      <c r="F1218" s="32">
        <f>'Auxiliary Energy Estimation'!$E$25-D1218</f>
        <v>21.020000000000003</v>
      </c>
      <c r="G1218" s="32">
        <f>'Auxiliary Energy Estimation'!$E$25-E1218</f>
        <v>14.224000000000004</v>
      </c>
      <c r="H1218" s="26">
        <f>IF(D1218&lt;='Auxiliary Energy Estimation'!$E$25, 1, 0)</f>
        <v>1</v>
      </c>
      <c r="I1218" s="26">
        <f>IF(E1218&lt;='Auxiliary Energy Estimation'!$E$25, 1, 0)</f>
        <v>1</v>
      </c>
    </row>
    <row r="1219" spans="2:9" ht="15" x14ac:dyDescent="0.3">
      <c r="B1219" s="33">
        <v>1214.5</v>
      </c>
      <c r="C1219" s="34">
        <v>1.1000000000000001</v>
      </c>
      <c r="D1219" s="32">
        <f t="shared" si="36"/>
        <v>33.979999999999997</v>
      </c>
      <c r="E1219" s="37">
        <f t="shared" si="37"/>
        <v>40.775999999999996</v>
      </c>
      <c r="F1219" s="32">
        <f>'Auxiliary Energy Estimation'!$E$25-D1219</f>
        <v>21.020000000000003</v>
      </c>
      <c r="G1219" s="32">
        <f>'Auxiliary Energy Estimation'!$E$25-E1219</f>
        <v>14.224000000000004</v>
      </c>
      <c r="H1219" s="26">
        <f>IF(D1219&lt;='Auxiliary Energy Estimation'!$E$25, 1, 0)</f>
        <v>1</v>
      </c>
      <c r="I1219" s="26">
        <f>IF(E1219&lt;='Auxiliary Energy Estimation'!$E$25, 1, 0)</f>
        <v>1</v>
      </c>
    </row>
    <row r="1220" spans="2:9" ht="15" x14ac:dyDescent="0.3">
      <c r="B1220" s="33">
        <v>1215.5</v>
      </c>
      <c r="C1220" s="34">
        <v>1.1000000000000001</v>
      </c>
      <c r="D1220" s="32">
        <f t="shared" si="36"/>
        <v>33.979999999999997</v>
      </c>
      <c r="E1220" s="37">
        <f t="shared" si="37"/>
        <v>40.775999999999996</v>
      </c>
      <c r="F1220" s="32">
        <f>'Auxiliary Energy Estimation'!$E$25-D1220</f>
        <v>21.020000000000003</v>
      </c>
      <c r="G1220" s="32">
        <f>'Auxiliary Energy Estimation'!$E$25-E1220</f>
        <v>14.224000000000004</v>
      </c>
      <c r="H1220" s="26">
        <f>IF(D1220&lt;='Auxiliary Energy Estimation'!$E$25, 1, 0)</f>
        <v>1</v>
      </c>
      <c r="I1220" s="26">
        <f>IF(E1220&lt;='Auxiliary Energy Estimation'!$E$25, 1, 0)</f>
        <v>1</v>
      </c>
    </row>
    <row r="1221" spans="2:9" ht="15" x14ac:dyDescent="0.3">
      <c r="B1221" s="33">
        <v>1216.5</v>
      </c>
      <c r="C1221" s="34">
        <v>1.1000000000000001</v>
      </c>
      <c r="D1221" s="32">
        <f t="shared" ref="D1221:D1284" si="38">CONVERT(C1221,"C","F")</f>
        <v>33.979999999999997</v>
      </c>
      <c r="E1221" s="37">
        <f t="shared" ref="E1221:E1284" si="39">D1221*1.2</f>
        <v>40.775999999999996</v>
      </c>
      <c r="F1221" s="32">
        <f>'Auxiliary Energy Estimation'!$E$25-D1221</f>
        <v>21.020000000000003</v>
      </c>
      <c r="G1221" s="32">
        <f>'Auxiliary Energy Estimation'!$E$25-E1221</f>
        <v>14.224000000000004</v>
      </c>
      <c r="H1221" s="26">
        <f>IF(D1221&lt;='Auxiliary Energy Estimation'!$E$25, 1, 0)</f>
        <v>1</v>
      </c>
      <c r="I1221" s="26">
        <f>IF(E1221&lt;='Auxiliary Energy Estimation'!$E$25, 1, 0)</f>
        <v>1</v>
      </c>
    </row>
    <row r="1222" spans="2:9" ht="15" x14ac:dyDescent="0.3">
      <c r="B1222" s="33">
        <v>1217.5</v>
      </c>
      <c r="C1222" s="34">
        <v>0.6</v>
      </c>
      <c r="D1222" s="32">
        <f t="shared" si="38"/>
        <v>33.08</v>
      </c>
      <c r="E1222" s="37">
        <f t="shared" si="39"/>
        <v>39.695999999999998</v>
      </c>
      <c r="F1222" s="32">
        <f>'Auxiliary Energy Estimation'!$E$25-D1222</f>
        <v>21.92</v>
      </c>
      <c r="G1222" s="32">
        <f>'Auxiliary Energy Estimation'!$E$25-E1222</f>
        <v>15.304000000000002</v>
      </c>
      <c r="H1222" s="26">
        <f>IF(D1222&lt;='Auxiliary Energy Estimation'!$E$25, 1, 0)</f>
        <v>1</v>
      </c>
      <c r="I1222" s="26">
        <f>IF(E1222&lt;='Auxiliary Energy Estimation'!$E$25, 1, 0)</f>
        <v>1</v>
      </c>
    </row>
    <row r="1223" spans="2:9" ht="15" x14ac:dyDescent="0.3">
      <c r="B1223" s="33">
        <v>1218.5</v>
      </c>
      <c r="C1223" s="34">
        <v>0</v>
      </c>
      <c r="D1223" s="32">
        <f t="shared" si="38"/>
        <v>32</v>
      </c>
      <c r="E1223" s="37">
        <f t="shared" si="39"/>
        <v>38.4</v>
      </c>
      <c r="F1223" s="32">
        <f>'Auxiliary Energy Estimation'!$E$25-D1223</f>
        <v>23</v>
      </c>
      <c r="G1223" s="32">
        <f>'Auxiliary Energy Estimation'!$E$25-E1223</f>
        <v>16.600000000000001</v>
      </c>
      <c r="H1223" s="26">
        <f>IF(D1223&lt;='Auxiliary Energy Estimation'!$E$25, 1, 0)</f>
        <v>1</v>
      </c>
      <c r="I1223" s="26">
        <f>IF(E1223&lt;='Auxiliary Energy Estimation'!$E$25, 1, 0)</f>
        <v>1</v>
      </c>
    </row>
    <row r="1224" spans="2:9" ht="15" x14ac:dyDescent="0.3">
      <c r="B1224" s="33">
        <v>1219.5</v>
      </c>
      <c r="C1224" s="34">
        <v>0</v>
      </c>
      <c r="D1224" s="32">
        <f t="shared" si="38"/>
        <v>32</v>
      </c>
      <c r="E1224" s="37">
        <f t="shared" si="39"/>
        <v>38.4</v>
      </c>
      <c r="F1224" s="32">
        <f>'Auxiliary Energy Estimation'!$E$25-D1224</f>
        <v>23</v>
      </c>
      <c r="G1224" s="32">
        <f>'Auxiliary Energy Estimation'!$E$25-E1224</f>
        <v>16.600000000000001</v>
      </c>
      <c r="H1224" s="26">
        <f>IF(D1224&lt;='Auxiliary Energy Estimation'!$E$25, 1, 0)</f>
        <v>1</v>
      </c>
      <c r="I1224" s="26">
        <f>IF(E1224&lt;='Auxiliary Energy Estimation'!$E$25, 1, 0)</f>
        <v>1</v>
      </c>
    </row>
    <row r="1225" spans="2:9" ht="15" x14ac:dyDescent="0.3">
      <c r="B1225" s="33">
        <v>1220.5</v>
      </c>
      <c r="C1225" s="34">
        <v>0</v>
      </c>
      <c r="D1225" s="32">
        <f t="shared" si="38"/>
        <v>32</v>
      </c>
      <c r="E1225" s="37">
        <f t="shared" si="39"/>
        <v>38.4</v>
      </c>
      <c r="F1225" s="32">
        <f>'Auxiliary Energy Estimation'!$E$25-D1225</f>
        <v>23</v>
      </c>
      <c r="G1225" s="32">
        <f>'Auxiliary Energy Estimation'!$E$25-E1225</f>
        <v>16.600000000000001</v>
      </c>
      <c r="H1225" s="26">
        <f>IF(D1225&lt;='Auxiliary Energy Estimation'!$E$25, 1, 0)</f>
        <v>1</v>
      </c>
      <c r="I1225" s="26">
        <f>IF(E1225&lt;='Auxiliary Energy Estimation'!$E$25, 1, 0)</f>
        <v>1</v>
      </c>
    </row>
    <row r="1226" spans="2:9" ht="15" x14ac:dyDescent="0.3">
      <c r="B1226" s="33">
        <v>1221.5</v>
      </c>
      <c r="C1226" s="34">
        <v>0</v>
      </c>
      <c r="D1226" s="32">
        <f t="shared" si="38"/>
        <v>32</v>
      </c>
      <c r="E1226" s="37">
        <f t="shared" si="39"/>
        <v>38.4</v>
      </c>
      <c r="F1226" s="32">
        <f>'Auxiliary Energy Estimation'!$E$25-D1226</f>
        <v>23</v>
      </c>
      <c r="G1226" s="32">
        <f>'Auxiliary Energy Estimation'!$E$25-E1226</f>
        <v>16.600000000000001</v>
      </c>
      <c r="H1226" s="26">
        <f>IF(D1226&lt;='Auxiliary Energy Estimation'!$E$25, 1, 0)</f>
        <v>1</v>
      </c>
      <c r="I1226" s="26">
        <f>IF(E1226&lt;='Auxiliary Energy Estimation'!$E$25, 1, 0)</f>
        <v>1</v>
      </c>
    </row>
    <row r="1227" spans="2:9" ht="15" x14ac:dyDescent="0.3">
      <c r="B1227" s="33">
        <v>1222.5</v>
      </c>
      <c r="C1227" s="34">
        <v>-0.6</v>
      </c>
      <c r="D1227" s="32">
        <f t="shared" si="38"/>
        <v>30.92</v>
      </c>
      <c r="E1227" s="37">
        <f t="shared" si="39"/>
        <v>37.103999999999999</v>
      </c>
      <c r="F1227" s="32">
        <f>'Auxiliary Energy Estimation'!$E$25-D1227</f>
        <v>24.08</v>
      </c>
      <c r="G1227" s="32">
        <f>'Auxiliary Energy Estimation'!$E$25-E1227</f>
        <v>17.896000000000001</v>
      </c>
      <c r="H1227" s="26">
        <f>IF(D1227&lt;='Auxiliary Energy Estimation'!$E$25, 1, 0)</f>
        <v>1</v>
      </c>
      <c r="I1227" s="26">
        <f>IF(E1227&lt;='Auxiliary Energy Estimation'!$E$25, 1, 0)</f>
        <v>1</v>
      </c>
    </row>
    <row r="1228" spans="2:9" ht="15" x14ac:dyDescent="0.3">
      <c r="B1228" s="33">
        <v>1223.5</v>
      </c>
      <c r="C1228" s="34">
        <v>-0.6</v>
      </c>
      <c r="D1228" s="32">
        <f t="shared" si="38"/>
        <v>30.92</v>
      </c>
      <c r="E1228" s="37">
        <f t="shared" si="39"/>
        <v>37.103999999999999</v>
      </c>
      <c r="F1228" s="32">
        <f>'Auxiliary Energy Estimation'!$E$25-D1228</f>
        <v>24.08</v>
      </c>
      <c r="G1228" s="32">
        <f>'Auxiliary Energy Estimation'!$E$25-E1228</f>
        <v>17.896000000000001</v>
      </c>
      <c r="H1228" s="26">
        <f>IF(D1228&lt;='Auxiliary Energy Estimation'!$E$25, 1, 0)</f>
        <v>1</v>
      </c>
      <c r="I1228" s="26">
        <f>IF(E1228&lt;='Auxiliary Energy Estimation'!$E$25, 1, 0)</f>
        <v>1</v>
      </c>
    </row>
    <row r="1229" spans="2:9" ht="15" x14ac:dyDescent="0.3">
      <c r="B1229" s="33">
        <v>1224.5</v>
      </c>
      <c r="C1229" s="34">
        <v>-1.1000000000000001</v>
      </c>
      <c r="D1229" s="32">
        <f t="shared" si="38"/>
        <v>30.02</v>
      </c>
      <c r="E1229" s="37">
        <f t="shared" si="39"/>
        <v>36.024000000000001</v>
      </c>
      <c r="F1229" s="32">
        <f>'Auxiliary Energy Estimation'!$E$25-D1229</f>
        <v>24.98</v>
      </c>
      <c r="G1229" s="32">
        <f>'Auxiliary Energy Estimation'!$E$25-E1229</f>
        <v>18.975999999999999</v>
      </c>
      <c r="H1229" s="26">
        <f>IF(D1229&lt;='Auxiliary Energy Estimation'!$E$25, 1, 0)</f>
        <v>1</v>
      </c>
      <c r="I1229" s="26">
        <f>IF(E1229&lt;='Auxiliary Energy Estimation'!$E$25, 1, 0)</f>
        <v>1</v>
      </c>
    </row>
    <row r="1230" spans="2:9" ht="15" x14ac:dyDescent="0.3">
      <c r="B1230" s="33">
        <v>1225.5</v>
      </c>
      <c r="C1230" s="34">
        <v>-1.1000000000000001</v>
      </c>
      <c r="D1230" s="32">
        <f t="shared" si="38"/>
        <v>30.02</v>
      </c>
      <c r="E1230" s="37">
        <f t="shared" si="39"/>
        <v>36.024000000000001</v>
      </c>
      <c r="F1230" s="32">
        <f>'Auxiliary Energy Estimation'!$E$25-D1230</f>
        <v>24.98</v>
      </c>
      <c r="G1230" s="32">
        <f>'Auxiliary Energy Estimation'!$E$25-E1230</f>
        <v>18.975999999999999</v>
      </c>
      <c r="H1230" s="26">
        <f>IF(D1230&lt;='Auxiliary Energy Estimation'!$E$25, 1, 0)</f>
        <v>1</v>
      </c>
      <c r="I1230" s="26">
        <f>IF(E1230&lt;='Auxiliary Energy Estimation'!$E$25, 1, 0)</f>
        <v>1</v>
      </c>
    </row>
    <row r="1231" spans="2:9" ht="15" x14ac:dyDescent="0.3">
      <c r="B1231" s="33">
        <v>1226.5</v>
      </c>
      <c r="C1231" s="34">
        <v>-1.1000000000000001</v>
      </c>
      <c r="D1231" s="32">
        <f t="shared" si="38"/>
        <v>30.02</v>
      </c>
      <c r="E1231" s="37">
        <f t="shared" si="39"/>
        <v>36.024000000000001</v>
      </c>
      <c r="F1231" s="32">
        <f>'Auxiliary Energy Estimation'!$E$25-D1231</f>
        <v>24.98</v>
      </c>
      <c r="G1231" s="32">
        <f>'Auxiliary Energy Estimation'!$E$25-E1231</f>
        <v>18.975999999999999</v>
      </c>
      <c r="H1231" s="26">
        <f>IF(D1231&lt;='Auxiliary Energy Estimation'!$E$25, 1, 0)</f>
        <v>1</v>
      </c>
      <c r="I1231" s="26">
        <f>IF(E1231&lt;='Auxiliary Energy Estimation'!$E$25, 1, 0)</f>
        <v>1</v>
      </c>
    </row>
    <row r="1232" spans="2:9" ht="15" x14ac:dyDescent="0.3">
      <c r="B1232" s="33">
        <v>1227.5</v>
      </c>
      <c r="C1232" s="34">
        <v>-1.1000000000000001</v>
      </c>
      <c r="D1232" s="32">
        <f t="shared" si="38"/>
        <v>30.02</v>
      </c>
      <c r="E1232" s="37">
        <f t="shared" si="39"/>
        <v>36.024000000000001</v>
      </c>
      <c r="F1232" s="32">
        <f>'Auxiliary Energy Estimation'!$E$25-D1232</f>
        <v>24.98</v>
      </c>
      <c r="G1232" s="32">
        <f>'Auxiliary Energy Estimation'!$E$25-E1232</f>
        <v>18.975999999999999</v>
      </c>
      <c r="H1232" s="26">
        <f>IF(D1232&lt;='Auxiliary Energy Estimation'!$E$25, 1, 0)</f>
        <v>1</v>
      </c>
      <c r="I1232" s="26">
        <f>IF(E1232&lt;='Auxiliary Energy Estimation'!$E$25, 1, 0)</f>
        <v>1</v>
      </c>
    </row>
    <row r="1233" spans="2:9" ht="15" x14ac:dyDescent="0.3">
      <c r="B1233" s="33">
        <v>1228.5</v>
      </c>
      <c r="C1233" s="34">
        <v>-0.6</v>
      </c>
      <c r="D1233" s="32">
        <f t="shared" si="38"/>
        <v>30.92</v>
      </c>
      <c r="E1233" s="37">
        <f t="shared" si="39"/>
        <v>37.103999999999999</v>
      </c>
      <c r="F1233" s="32">
        <f>'Auxiliary Energy Estimation'!$E$25-D1233</f>
        <v>24.08</v>
      </c>
      <c r="G1233" s="32">
        <f>'Auxiliary Energy Estimation'!$E$25-E1233</f>
        <v>17.896000000000001</v>
      </c>
      <c r="H1233" s="26">
        <f>IF(D1233&lt;='Auxiliary Energy Estimation'!$E$25, 1, 0)</f>
        <v>1</v>
      </c>
      <c r="I1233" s="26">
        <f>IF(E1233&lt;='Auxiliary Energy Estimation'!$E$25, 1, 0)</f>
        <v>1</v>
      </c>
    </row>
    <row r="1234" spans="2:9" ht="15" x14ac:dyDescent="0.3">
      <c r="B1234" s="33">
        <v>1229.5</v>
      </c>
      <c r="C1234" s="34">
        <v>-0.6</v>
      </c>
      <c r="D1234" s="32">
        <f t="shared" si="38"/>
        <v>30.92</v>
      </c>
      <c r="E1234" s="37">
        <f t="shared" si="39"/>
        <v>37.103999999999999</v>
      </c>
      <c r="F1234" s="32">
        <f>'Auxiliary Energy Estimation'!$E$25-D1234</f>
        <v>24.08</v>
      </c>
      <c r="G1234" s="32">
        <f>'Auxiliary Energy Estimation'!$E$25-E1234</f>
        <v>17.896000000000001</v>
      </c>
      <c r="H1234" s="26">
        <f>IF(D1234&lt;='Auxiliary Energy Estimation'!$E$25, 1, 0)</f>
        <v>1</v>
      </c>
      <c r="I1234" s="26">
        <f>IF(E1234&lt;='Auxiliary Energy Estimation'!$E$25, 1, 0)</f>
        <v>1</v>
      </c>
    </row>
    <row r="1235" spans="2:9" ht="15" x14ac:dyDescent="0.3">
      <c r="B1235" s="33">
        <v>1230.5</v>
      </c>
      <c r="C1235" s="34">
        <v>-0.6</v>
      </c>
      <c r="D1235" s="32">
        <f t="shared" si="38"/>
        <v>30.92</v>
      </c>
      <c r="E1235" s="37">
        <f t="shared" si="39"/>
        <v>37.103999999999999</v>
      </c>
      <c r="F1235" s="32">
        <f>'Auxiliary Energy Estimation'!$E$25-D1235</f>
        <v>24.08</v>
      </c>
      <c r="G1235" s="32">
        <f>'Auxiliary Energy Estimation'!$E$25-E1235</f>
        <v>17.896000000000001</v>
      </c>
      <c r="H1235" s="26">
        <f>IF(D1235&lt;='Auxiliary Energy Estimation'!$E$25, 1, 0)</f>
        <v>1</v>
      </c>
      <c r="I1235" s="26">
        <f>IF(E1235&lt;='Auxiliary Energy Estimation'!$E$25, 1, 0)</f>
        <v>1</v>
      </c>
    </row>
    <row r="1236" spans="2:9" ht="15" x14ac:dyDescent="0.3">
      <c r="B1236" s="33">
        <v>1231.5</v>
      </c>
      <c r="C1236" s="34">
        <v>-1.1000000000000001</v>
      </c>
      <c r="D1236" s="32">
        <f t="shared" si="38"/>
        <v>30.02</v>
      </c>
      <c r="E1236" s="37">
        <f t="shared" si="39"/>
        <v>36.024000000000001</v>
      </c>
      <c r="F1236" s="32">
        <f>'Auxiliary Energy Estimation'!$E$25-D1236</f>
        <v>24.98</v>
      </c>
      <c r="G1236" s="32">
        <f>'Auxiliary Energy Estimation'!$E$25-E1236</f>
        <v>18.975999999999999</v>
      </c>
      <c r="H1236" s="26">
        <f>IF(D1236&lt;='Auxiliary Energy Estimation'!$E$25, 1, 0)</f>
        <v>1</v>
      </c>
      <c r="I1236" s="26">
        <f>IF(E1236&lt;='Auxiliary Energy Estimation'!$E$25, 1, 0)</f>
        <v>1</v>
      </c>
    </row>
    <row r="1237" spans="2:9" ht="15" x14ac:dyDescent="0.3">
      <c r="B1237" s="33">
        <v>1232.5</v>
      </c>
      <c r="C1237" s="34">
        <v>-1.1000000000000001</v>
      </c>
      <c r="D1237" s="32">
        <f t="shared" si="38"/>
        <v>30.02</v>
      </c>
      <c r="E1237" s="37">
        <f t="shared" si="39"/>
        <v>36.024000000000001</v>
      </c>
      <c r="F1237" s="32">
        <f>'Auxiliary Energy Estimation'!$E$25-D1237</f>
        <v>24.98</v>
      </c>
      <c r="G1237" s="32">
        <f>'Auxiliary Energy Estimation'!$E$25-E1237</f>
        <v>18.975999999999999</v>
      </c>
      <c r="H1237" s="26">
        <f>IF(D1237&lt;='Auxiliary Energy Estimation'!$E$25, 1, 0)</f>
        <v>1</v>
      </c>
      <c r="I1237" s="26">
        <f>IF(E1237&lt;='Auxiliary Energy Estimation'!$E$25, 1, 0)</f>
        <v>1</v>
      </c>
    </row>
    <row r="1238" spans="2:9" ht="15" x14ac:dyDescent="0.3">
      <c r="B1238" s="33">
        <v>1233.5</v>
      </c>
      <c r="C1238" s="34">
        <v>-0.6</v>
      </c>
      <c r="D1238" s="32">
        <f t="shared" si="38"/>
        <v>30.92</v>
      </c>
      <c r="E1238" s="37">
        <f t="shared" si="39"/>
        <v>37.103999999999999</v>
      </c>
      <c r="F1238" s="32">
        <f>'Auxiliary Energy Estimation'!$E$25-D1238</f>
        <v>24.08</v>
      </c>
      <c r="G1238" s="32">
        <f>'Auxiliary Energy Estimation'!$E$25-E1238</f>
        <v>17.896000000000001</v>
      </c>
      <c r="H1238" s="26">
        <f>IF(D1238&lt;='Auxiliary Energy Estimation'!$E$25, 1, 0)</f>
        <v>1</v>
      </c>
      <c r="I1238" s="26">
        <f>IF(E1238&lt;='Auxiliary Energy Estimation'!$E$25, 1, 0)</f>
        <v>1</v>
      </c>
    </row>
    <row r="1239" spans="2:9" ht="15" x14ac:dyDescent="0.3">
      <c r="B1239" s="33">
        <v>1234.5</v>
      </c>
      <c r="C1239" s="34">
        <v>-0.6</v>
      </c>
      <c r="D1239" s="32">
        <f t="shared" si="38"/>
        <v>30.92</v>
      </c>
      <c r="E1239" s="37">
        <f t="shared" si="39"/>
        <v>37.103999999999999</v>
      </c>
      <c r="F1239" s="32">
        <f>'Auxiliary Energy Estimation'!$E$25-D1239</f>
        <v>24.08</v>
      </c>
      <c r="G1239" s="32">
        <f>'Auxiliary Energy Estimation'!$E$25-E1239</f>
        <v>17.896000000000001</v>
      </c>
      <c r="H1239" s="26">
        <f>IF(D1239&lt;='Auxiliary Energy Estimation'!$E$25, 1, 0)</f>
        <v>1</v>
      </c>
      <c r="I1239" s="26">
        <f>IF(E1239&lt;='Auxiliary Energy Estimation'!$E$25, 1, 0)</f>
        <v>1</v>
      </c>
    </row>
    <row r="1240" spans="2:9" ht="15" x14ac:dyDescent="0.3">
      <c r="B1240" s="33">
        <v>1235.5</v>
      </c>
      <c r="C1240" s="34">
        <v>0</v>
      </c>
      <c r="D1240" s="32">
        <f t="shared" si="38"/>
        <v>32</v>
      </c>
      <c r="E1240" s="37">
        <f t="shared" si="39"/>
        <v>38.4</v>
      </c>
      <c r="F1240" s="32">
        <f>'Auxiliary Energy Estimation'!$E$25-D1240</f>
        <v>23</v>
      </c>
      <c r="G1240" s="32">
        <f>'Auxiliary Energy Estimation'!$E$25-E1240</f>
        <v>16.600000000000001</v>
      </c>
      <c r="H1240" s="26">
        <f>IF(D1240&lt;='Auxiliary Energy Estimation'!$E$25, 1, 0)</f>
        <v>1</v>
      </c>
      <c r="I1240" s="26">
        <f>IF(E1240&lt;='Auxiliary Energy Estimation'!$E$25, 1, 0)</f>
        <v>1</v>
      </c>
    </row>
    <row r="1241" spans="2:9" ht="15" x14ac:dyDescent="0.3">
      <c r="B1241" s="33">
        <v>1236.5</v>
      </c>
      <c r="C1241" s="34">
        <v>0</v>
      </c>
      <c r="D1241" s="32">
        <f t="shared" si="38"/>
        <v>32</v>
      </c>
      <c r="E1241" s="37">
        <f t="shared" si="39"/>
        <v>38.4</v>
      </c>
      <c r="F1241" s="32">
        <f>'Auxiliary Energy Estimation'!$E$25-D1241</f>
        <v>23</v>
      </c>
      <c r="G1241" s="32">
        <f>'Auxiliary Energy Estimation'!$E$25-E1241</f>
        <v>16.600000000000001</v>
      </c>
      <c r="H1241" s="26">
        <f>IF(D1241&lt;='Auxiliary Energy Estimation'!$E$25, 1, 0)</f>
        <v>1</v>
      </c>
      <c r="I1241" s="26">
        <f>IF(E1241&lt;='Auxiliary Energy Estimation'!$E$25, 1, 0)</f>
        <v>1</v>
      </c>
    </row>
    <row r="1242" spans="2:9" ht="15" x14ac:dyDescent="0.3">
      <c r="B1242" s="33">
        <v>1237.5</v>
      </c>
      <c r="C1242" s="34">
        <v>0.6</v>
      </c>
      <c r="D1242" s="32">
        <f t="shared" si="38"/>
        <v>33.08</v>
      </c>
      <c r="E1242" s="37">
        <f t="shared" si="39"/>
        <v>39.695999999999998</v>
      </c>
      <c r="F1242" s="32">
        <f>'Auxiliary Energy Estimation'!$E$25-D1242</f>
        <v>21.92</v>
      </c>
      <c r="G1242" s="32">
        <f>'Auxiliary Energy Estimation'!$E$25-E1242</f>
        <v>15.304000000000002</v>
      </c>
      <c r="H1242" s="26">
        <f>IF(D1242&lt;='Auxiliary Energy Estimation'!$E$25, 1, 0)</f>
        <v>1</v>
      </c>
      <c r="I1242" s="26">
        <f>IF(E1242&lt;='Auxiliary Energy Estimation'!$E$25, 1, 0)</f>
        <v>1</v>
      </c>
    </row>
    <row r="1243" spans="2:9" ht="15" x14ac:dyDescent="0.3">
      <c r="B1243" s="33">
        <v>1238.5</v>
      </c>
      <c r="C1243" s="34">
        <v>0.6</v>
      </c>
      <c r="D1243" s="32">
        <f t="shared" si="38"/>
        <v>33.08</v>
      </c>
      <c r="E1243" s="37">
        <f t="shared" si="39"/>
        <v>39.695999999999998</v>
      </c>
      <c r="F1243" s="32">
        <f>'Auxiliary Energy Estimation'!$E$25-D1243</f>
        <v>21.92</v>
      </c>
      <c r="G1243" s="32">
        <f>'Auxiliary Energy Estimation'!$E$25-E1243</f>
        <v>15.304000000000002</v>
      </c>
      <c r="H1243" s="26">
        <f>IF(D1243&lt;='Auxiliary Energy Estimation'!$E$25, 1, 0)</f>
        <v>1</v>
      </c>
      <c r="I1243" s="26">
        <f>IF(E1243&lt;='Auxiliary Energy Estimation'!$E$25, 1, 0)</f>
        <v>1</v>
      </c>
    </row>
    <row r="1244" spans="2:9" ht="15" x14ac:dyDescent="0.3">
      <c r="B1244" s="33">
        <v>1239.5</v>
      </c>
      <c r="C1244" s="34">
        <v>0.6</v>
      </c>
      <c r="D1244" s="32">
        <f t="shared" si="38"/>
        <v>33.08</v>
      </c>
      <c r="E1244" s="37">
        <f t="shared" si="39"/>
        <v>39.695999999999998</v>
      </c>
      <c r="F1244" s="32">
        <f>'Auxiliary Energy Estimation'!$E$25-D1244</f>
        <v>21.92</v>
      </c>
      <c r="G1244" s="32">
        <f>'Auxiliary Energy Estimation'!$E$25-E1244</f>
        <v>15.304000000000002</v>
      </c>
      <c r="H1244" s="26">
        <f>IF(D1244&lt;='Auxiliary Energy Estimation'!$E$25, 1, 0)</f>
        <v>1</v>
      </c>
      <c r="I1244" s="26">
        <f>IF(E1244&lt;='Auxiliary Energy Estimation'!$E$25, 1, 0)</f>
        <v>1</v>
      </c>
    </row>
    <row r="1245" spans="2:9" ht="15" x14ac:dyDescent="0.3">
      <c r="B1245" s="33">
        <v>1240.5</v>
      </c>
      <c r="C1245" s="34">
        <v>-0.6</v>
      </c>
      <c r="D1245" s="32">
        <f t="shared" si="38"/>
        <v>30.92</v>
      </c>
      <c r="E1245" s="37">
        <f t="shared" si="39"/>
        <v>37.103999999999999</v>
      </c>
      <c r="F1245" s="32">
        <f>'Auxiliary Energy Estimation'!$E$25-D1245</f>
        <v>24.08</v>
      </c>
      <c r="G1245" s="32">
        <f>'Auxiliary Energy Estimation'!$E$25-E1245</f>
        <v>17.896000000000001</v>
      </c>
      <c r="H1245" s="26">
        <f>IF(D1245&lt;='Auxiliary Energy Estimation'!$E$25, 1, 0)</f>
        <v>1</v>
      </c>
      <c r="I1245" s="26">
        <f>IF(E1245&lt;='Auxiliary Energy Estimation'!$E$25, 1, 0)</f>
        <v>1</v>
      </c>
    </row>
    <row r="1246" spans="2:9" ht="15" x14ac:dyDescent="0.3">
      <c r="B1246" s="33">
        <v>1241.5</v>
      </c>
      <c r="C1246" s="34">
        <v>-0.6</v>
      </c>
      <c r="D1246" s="32">
        <f t="shared" si="38"/>
        <v>30.92</v>
      </c>
      <c r="E1246" s="37">
        <f t="shared" si="39"/>
        <v>37.103999999999999</v>
      </c>
      <c r="F1246" s="32">
        <f>'Auxiliary Energy Estimation'!$E$25-D1246</f>
        <v>24.08</v>
      </c>
      <c r="G1246" s="32">
        <f>'Auxiliary Energy Estimation'!$E$25-E1246</f>
        <v>17.896000000000001</v>
      </c>
      <c r="H1246" s="26">
        <f>IF(D1246&lt;='Auxiliary Energy Estimation'!$E$25, 1, 0)</f>
        <v>1</v>
      </c>
      <c r="I1246" s="26">
        <f>IF(E1246&lt;='Auxiliary Energy Estimation'!$E$25, 1, 0)</f>
        <v>1</v>
      </c>
    </row>
    <row r="1247" spans="2:9" ht="15" x14ac:dyDescent="0.3">
      <c r="B1247" s="33">
        <v>1242.5</v>
      </c>
      <c r="C1247" s="34">
        <v>-1.7</v>
      </c>
      <c r="D1247" s="32">
        <f t="shared" si="38"/>
        <v>28.94</v>
      </c>
      <c r="E1247" s="37">
        <f t="shared" si="39"/>
        <v>34.728000000000002</v>
      </c>
      <c r="F1247" s="32">
        <f>'Auxiliary Energy Estimation'!$E$25-D1247</f>
        <v>26.06</v>
      </c>
      <c r="G1247" s="32">
        <f>'Auxiliary Energy Estimation'!$E$25-E1247</f>
        <v>20.271999999999998</v>
      </c>
      <c r="H1247" s="26">
        <f>IF(D1247&lt;='Auxiliary Energy Estimation'!$E$25, 1, 0)</f>
        <v>1</v>
      </c>
      <c r="I1247" s="26">
        <f>IF(E1247&lt;='Auxiliary Energy Estimation'!$E$25, 1, 0)</f>
        <v>1</v>
      </c>
    </row>
    <row r="1248" spans="2:9" ht="15" x14ac:dyDescent="0.3">
      <c r="B1248" s="33">
        <v>1243.5</v>
      </c>
      <c r="C1248" s="34">
        <v>-2.2000000000000002</v>
      </c>
      <c r="D1248" s="32">
        <f t="shared" si="38"/>
        <v>28.04</v>
      </c>
      <c r="E1248" s="37">
        <f t="shared" si="39"/>
        <v>33.647999999999996</v>
      </c>
      <c r="F1248" s="32">
        <f>'Auxiliary Energy Estimation'!$E$25-D1248</f>
        <v>26.96</v>
      </c>
      <c r="G1248" s="32">
        <f>'Auxiliary Energy Estimation'!$E$25-E1248</f>
        <v>21.352000000000004</v>
      </c>
      <c r="H1248" s="26">
        <f>IF(D1248&lt;='Auxiliary Energy Estimation'!$E$25, 1, 0)</f>
        <v>1</v>
      </c>
      <c r="I1248" s="26">
        <f>IF(E1248&lt;='Auxiliary Energy Estimation'!$E$25, 1, 0)</f>
        <v>1</v>
      </c>
    </row>
    <row r="1249" spans="2:9" ht="15" x14ac:dyDescent="0.3">
      <c r="B1249" s="33">
        <v>1244.5</v>
      </c>
      <c r="C1249" s="34">
        <v>-3.3</v>
      </c>
      <c r="D1249" s="32">
        <f t="shared" si="38"/>
        <v>26.060000000000002</v>
      </c>
      <c r="E1249" s="37">
        <f t="shared" si="39"/>
        <v>31.272000000000002</v>
      </c>
      <c r="F1249" s="32">
        <f>'Auxiliary Energy Estimation'!$E$25-D1249</f>
        <v>28.939999999999998</v>
      </c>
      <c r="G1249" s="32">
        <f>'Auxiliary Energy Estimation'!$E$25-E1249</f>
        <v>23.727999999999998</v>
      </c>
      <c r="H1249" s="26">
        <f>IF(D1249&lt;='Auxiliary Energy Estimation'!$E$25, 1, 0)</f>
        <v>1</v>
      </c>
      <c r="I1249" s="26">
        <f>IF(E1249&lt;='Auxiliary Energy Estimation'!$E$25, 1, 0)</f>
        <v>1</v>
      </c>
    </row>
    <row r="1250" spans="2:9" ht="15" x14ac:dyDescent="0.3">
      <c r="B1250" s="33">
        <v>1245.5</v>
      </c>
      <c r="C1250" s="34">
        <v>-4.4000000000000004</v>
      </c>
      <c r="D1250" s="32">
        <f t="shared" si="38"/>
        <v>24.08</v>
      </c>
      <c r="E1250" s="37">
        <f t="shared" si="39"/>
        <v>28.895999999999997</v>
      </c>
      <c r="F1250" s="32">
        <f>'Auxiliary Energy Estimation'!$E$25-D1250</f>
        <v>30.92</v>
      </c>
      <c r="G1250" s="32">
        <f>'Auxiliary Energy Estimation'!$E$25-E1250</f>
        <v>26.104000000000003</v>
      </c>
      <c r="H1250" s="26">
        <f>IF(D1250&lt;='Auxiliary Energy Estimation'!$E$25, 1, 0)</f>
        <v>1</v>
      </c>
      <c r="I1250" s="26">
        <f>IF(E1250&lt;='Auxiliary Energy Estimation'!$E$25, 1, 0)</f>
        <v>1</v>
      </c>
    </row>
    <row r="1251" spans="2:9" ht="15" x14ac:dyDescent="0.3">
      <c r="B1251" s="33">
        <v>1246.5</v>
      </c>
      <c r="C1251" s="34">
        <v>-5</v>
      </c>
      <c r="D1251" s="32">
        <f t="shared" si="38"/>
        <v>23</v>
      </c>
      <c r="E1251" s="37">
        <f t="shared" si="39"/>
        <v>27.599999999999998</v>
      </c>
      <c r="F1251" s="32">
        <f>'Auxiliary Energy Estimation'!$E$25-D1251</f>
        <v>32</v>
      </c>
      <c r="G1251" s="32">
        <f>'Auxiliary Energy Estimation'!$E$25-E1251</f>
        <v>27.400000000000002</v>
      </c>
      <c r="H1251" s="26">
        <f>IF(D1251&lt;='Auxiliary Energy Estimation'!$E$25, 1, 0)</f>
        <v>1</v>
      </c>
      <c r="I1251" s="26">
        <f>IF(E1251&lt;='Auxiliary Energy Estimation'!$E$25, 1, 0)</f>
        <v>1</v>
      </c>
    </row>
    <row r="1252" spans="2:9" ht="15" x14ac:dyDescent="0.3">
      <c r="B1252" s="33">
        <v>1247.5</v>
      </c>
      <c r="C1252" s="34">
        <v>-6.1</v>
      </c>
      <c r="D1252" s="32">
        <f t="shared" si="38"/>
        <v>21.02</v>
      </c>
      <c r="E1252" s="37">
        <f t="shared" si="39"/>
        <v>25.224</v>
      </c>
      <c r="F1252" s="32">
        <f>'Auxiliary Energy Estimation'!$E$25-D1252</f>
        <v>33.980000000000004</v>
      </c>
      <c r="G1252" s="32">
        <f>'Auxiliary Energy Estimation'!$E$25-E1252</f>
        <v>29.776</v>
      </c>
      <c r="H1252" s="26">
        <f>IF(D1252&lt;='Auxiliary Energy Estimation'!$E$25, 1, 0)</f>
        <v>1</v>
      </c>
      <c r="I1252" s="26">
        <f>IF(E1252&lt;='Auxiliary Energy Estimation'!$E$25, 1, 0)</f>
        <v>1</v>
      </c>
    </row>
    <row r="1253" spans="2:9" ht="15" x14ac:dyDescent="0.3">
      <c r="B1253" s="33">
        <v>1248.5</v>
      </c>
      <c r="C1253" s="34">
        <v>-5.6</v>
      </c>
      <c r="D1253" s="32">
        <f t="shared" si="38"/>
        <v>21.92</v>
      </c>
      <c r="E1253" s="37">
        <f t="shared" si="39"/>
        <v>26.304000000000002</v>
      </c>
      <c r="F1253" s="32">
        <f>'Auxiliary Energy Estimation'!$E$25-D1253</f>
        <v>33.08</v>
      </c>
      <c r="G1253" s="32">
        <f>'Auxiliary Energy Estimation'!$E$25-E1253</f>
        <v>28.695999999999998</v>
      </c>
      <c r="H1253" s="26">
        <f>IF(D1253&lt;='Auxiliary Energy Estimation'!$E$25, 1, 0)</f>
        <v>1</v>
      </c>
      <c r="I1253" s="26">
        <f>IF(E1253&lt;='Auxiliary Energy Estimation'!$E$25, 1, 0)</f>
        <v>1</v>
      </c>
    </row>
    <row r="1254" spans="2:9" ht="15" x14ac:dyDescent="0.3">
      <c r="B1254" s="33">
        <v>1249.5</v>
      </c>
      <c r="C1254" s="34">
        <v>-6.7</v>
      </c>
      <c r="D1254" s="32">
        <f t="shared" si="38"/>
        <v>19.939999999999998</v>
      </c>
      <c r="E1254" s="37">
        <f t="shared" si="39"/>
        <v>23.927999999999997</v>
      </c>
      <c r="F1254" s="32">
        <f>'Auxiliary Energy Estimation'!$E$25-D1254</f>
        <v>35.06</v>
      </c>
      <c r="G1254" s="32">
        <f>'Auxiliary Energy Estimation'!$E$25-E1254</f>
        <v>31.072000000000003</v>
      </c>
      <c r="H1254" s="26">
        <f>IF(D1254&lt;='Auxiliary Energy Estimation'!$E$25, 1, 0)</f>
        <v>1</v>
      </c>
      <c r="I1254" s="26">
        <f>IF(E1254&lt;='Auxiliary Energy Estimation'!$E$25, 1, 0)</f>
        <v>1</v>
      </c>
    </row>
    <row r="1255" spans="2:9" ht="15" x14ac:dyDescent="0.3">
      <c r="B1255" s="33">
        <v>1250.5</v>
      </c>
      <c r="C1255" s="34">
        <v>-6.7</v>
      </c>
      <c r="D1255" s="32">
        <f t="shared" si="38"/>
        <v>19.939999999999998</v>
      </c>
      <c r="E1255" s="37">
        <f t="shared" si="39"/>
        <v>23.927999999999997</v>
      </c>
      <c r="F1255" s="32">
        <f>'Auxiliary Energy Estimation'!$E$25-D1255</f>
        <v>35.06</v>
      </c>
      <c r="G1255" s="32">
        <f>'Auxiliary Energy Estimation'!$E$25-E1255</f>
        <v>31.072000000000003</v>
      </c>
      <c r="H1255" s="26">
        <f>IF(D1255&lt;='Auxiliary Energy Estimation'!$E$25, 1, 0)</f>
        <v>1</v>
      </c>
      <c r="I1255" s="26">
        <f>IF(E1255&lt;='Auxiliary Energy Estimation'!$E$25, 1, 0)</f>
        <v>1</v>
      </c>
    </row>
    <row r="1256" spans="2:9" ht="15" x14ac:dyDescent="0.3">
      <c r="B1256" s="33">
        <v>1251.5</v>
      </c>
      <c r="C1256" s="34">
        <v>-7.2</v>
      </c>
      <c r="D1256" s="32">
        <f t="shared" si="38"/>
        <v>19.04</v>
      </c>
      <c r="E1256" s="37">
        <f t="shared" si="39"/>
        <v>22.847999999999999</v>
      </c>
      <c r="F1256" s="32">
        <f>'Auxiliary Energy Estimation'!$E$25-D1256</f>
        <v>35.96</v>
      </c>
      <c r="G1256" s="32">
        <f>'Auxiliary Energy Estimation'!$E$25-E1256</f>
        <v>32.152000000000001</v>
      </c>
      <c r="H1256" s="26">
        <f>IF(D1256&lt;='Auxiliary Energy Estimation'!$E$25, 1, 0)</f>
        <v>1</v>
      </c>
      <c r="I1256" s="26">
        <f>IF(E1256&lt;='Auxiliary Energy Estimation'!$E$25, 1, 0)</f>
        <v>1</v>
      </c>
    </row>
    <row r="1257" spans="2:9" ht="15" x14ac:dyDescent="0.3">
      <c r="B1257" s="33">
        <v>1252.5</v>
      </c>
      <c r="C1257" s="34">
        <v>-7.2</v>
      </c>
      <c r="D1257" s="32">
        <f t="shared" si="38"/>
        <v>19.04</v>
      </c>
      <c r="E1257" s="37">
        <f t="shared" si="39"/>
        <v>22.847999999999999</v>
      </c>
      <c r="F1257" s="32">
        <f>'Auxiliary Energy Estimation'!$E$25-D1257</f>
        <v>35.96</v>
      </c>
      <c r="G1257" s="32">
        <f>'Auxiliary Energy Estimation'!$E$25-E1257</f>
        <v>32.152000000000001</v>
      </c>
      <c r="H1257" s="26">
        <f>IF(D1257&lt;='Auxiliary Energy Estimation'!$E$25, 1, 0)</f>
        <v>1</v>
      </c>
      <c r="I1257" s="26">
        <f>IF(E1257&lt;='Auxiliary Energy Estimation'!$E$25, 1, 0)</f>
        <v>1</v>
      </c>
    </row>
    <row r="1258" spans="2:9" ht="15" x14ac:dyDescent="0.3">
      <c r="B1258" s="33">
        <v>1253.5</v>
      </c>
      <c r="C1258" s="34">
        <v>-8.3000000000000007</v>
      </c>
      <c r="D1258" s="32">
        <f t="shared" si="38"/>
        <v>17.059999999999999</v>
      </c>
      <c r="E1258" s="37">
        <f t="shared" si="39"/>
        <v>20.471999999999998</v>
      </c>
      <c r="F1258" s="32">
        <f>'Auxiliary Energy Estimation'!$E$25-D1258</f>
        <v>37.94</v>
      </c>
      <c r="G1258" s="32">
        <f>'Auxiliary Energy Estimation'!$E$25-E1258</f>
        <v>34.528000000000006</v>
      </c>
      <c r="H1258" s="26">
        <f>IF(D1258&lt;='Auxiliary Energy Estimation'!$E$25, 1, 0)</f>
        <v>1</v>
      </c>
      <c r="I1258" s="26">
        <f>IF(E1258&lt;='Auxiliary Energy Estimation'!$E$25, 1, 0)</f>
        <v>1</v>
      </c>
    </row>
    <row r="1259" spans="2:9" ht="15" x14ac:dyDescent="0.3">
      <c r="B1259" s="33">
        <v>1254.5</v>
      </c>
      <c r="C1259" s="34">
        <v>-8.9</v>
      </c>
      <c r="D1259" s="32">
        <f t="shared" si="38"/>
        <v>15.98</v>
      </c>
      <c r="E1259" s="37">
        <f t="shared" si="39"/>
        <v>19.175999999999998</v>
      </c>
      <c r="F1259" s="32">
        <f>'Auxiliary Energy Estimation'!$E$25-D1259</f>
        <v>39.019999999999996</v>
      </c>
      <c r="G1259" s="32">
        <f>'Auxiliary Energy Estimation'!$E$25-E1259</f>
        <v>35.823999999999998</v>
      </c>
      <c r="H1259" s="26">
        <f>IF(D1259&lt;='Auxiliary Energy Estimation'!$E$25, 1, 0)</f>
        <v>1</v>
      </c>
      <c r="I1259" s="26">
        <f>IF(E1259&lt;='Auxiliary Energy Estimation'!$E$25, 1, 0)</f>
        <v>1</v>
      </c>
    </row>
    <row r="1260" spans="2:9" ht="15" x14ac:dyDescent="0.3">
      <c r="B1260" s="33">
        <v>1255.5</v>
      </c>
      <c r="C1260" s="34">
        <v>-7.2</v>
      </c>
      <c r="D1260" s="32">
        <f t="shared" si="38"/>
        <v>19.04</v>
      </c>
      <c r="E1260" s="37">
        <f t="shared" si="39"/>
        <v>22.847999999999999</v>
      </c>
      <c r="F1260" s="32">
        <f>'Auxiliary Energy Estimation'!$E$25-D1260</f>
        <v>35.96</v>
      </c>
      <c r="G1260" s="32">
        <f>'Auxiliary Energy Estimation'!$E$25-E1260</f>
        <v>32.152000000000001</v>
      </c>
      <c r="H1260" s="26">
        <f>IF(D1260&lt;='Auxiliary Energy Estimation'!$E$25, 1, 0)</f>
        <v>1</v>
      </c>
      <c r="I1260" s="26">
        <f>IF(E1260&lt;='Auxiliary Energy Estimation'!$E$25, 1, 0)</f>
        <v>1</v>
      </c>
    </row>
    <row r="1261" spans="2:9" ht="15" x14ac:dyDescent="0.3">
      <c r="B1261" s="33">
        <v>1256.5</v>
      </c>
      <c r="C1261" s="34">
        <v>-6.1</v>
      </c>
      <c r="D1261" s="32">
        <f t="shared" si="38"/>
        <v>21.02</v>
      </c>
      <c r="E1261" s="37">
        <f t="shared" si="39"/>
        <v>25.224</v>
      </c>
      <c r="F1261" s="32">
        <f>'Auxiliary Energy Estimation'!$E$25-D1261</f>
        <v>33.980000000000004</v>
      </c>
      <c r="G1261" s="32">
        <f>'Auxiliary Energy Estimation'!$E$25-E1261</f>
        <v>29.776</v>
      </c>
      <c r="H1261" s="26">
        <f>IF(D1261&lt;='Auxiliary Energy Estimation'!$E$25, 1, 0)</f>
        <v>1</v>
      </c>
      <c r="I1261" s="26">
        <f>IF(E1261&lt;='Auxiliary Energy Estimation'!$E$25, 1, 0)</f>
        <v>1</v>
      </c>
    </row>
    <row r="1262" spans="2:9" ht="15" x14ac:dyDescent="0.3">
      <c r="B1262" s="33">
        <v>1257.5</v>
      </c>
      <c r="C1262" s="34">
        <v>-4.4000000000000004</v>
      </c>
      <c r="D1262" s="32">
        <f t="shared" si="38"/>
        <v>24.08</v>
      </c>
      <c r="E1262" s="37">
        <f t="shared" si="39"/>
        <v>28.895999999999997</v>
      </c>
      <c r="F1262" s="32">
        <f>'Auxiliary Energy Estimation'!$E$25-D1262</f>
        <v>30.92</v>
      </c>
      <c r="G1262" s="32">
        <f>'Auxiliary Energy Estimation'!$E$25-E1262</f>
        <v>26.104000000000003</v>
      </c>
      <c r="H1262" s="26">
        <f>IF(D1262&lt;='Auxiliary Energy Estimation'!$E$25, 1, 0)</f>
        <v>1</v>
      </c>
      <c r="I1262" s="26">
        <f>IF(E1262&lt;='Auxiliary Energy Estimation'!$E$25, 1, 0)</f>
        <v>1</v>
      </c>
    </row>
    <row r="1263" spans="2:9" ht="15" x14ac:dyDescent="0.3">
      <c r="B1263" s="33">
        <v>1258.5</v>
      </c>
      <c r="C1263" s="34">
        <v>-2.2000000000000002</v>
      </c>
      <c r="D1263" s="32">
        <f t="shared" si="38"/>
        <v>28.04</v>
      </c>
      <c r="E1263" s="37">
        <f t="shared" si="39"/>
        <v>33.647999999999996</v>
      </c>
      <c r="F1263" s="32">
        <f>'Auxiliary Energy Estimation'!$E$25-D1263</f>
        <v>26.96</v>
      </c>
      <c r="G1263" s="32">
        <f>'Auxiliary Energy Estimation'!$E$25-E1263</f>
        <v>21.352000000000004</v>
      </c>
      <c r="H1263" s="26">
        <f>IF(D1263&lt;='Auxiliary Energy Estimation'!$E$25, 1, 0)</f>
        <v>1</v>
      </c>
      <c r="I1263" s="26">
        <f>IF(E1263&lt;='Auxiliary Energy Estimation'!$E$25, 1, 0)</f>
        <v>1</v>
      </c>
    </row>
    <row r="1264" spans="2:9" ht="15" x14ac:dyDescent="0.3">
      <c r="B1264" s="33">
        <v>1259.5</v>
      </c>
      <c r="C1264" s="34">
        <v>-0.6</v>
      </c>
      <c r="D1264" s="32">
        <f t="shared" si="38"/>
        <v>30.92</v>
      </c>
      <c r="E1264" s="37">
        <f t="shared" si="39"/>
        <v>37.103999999999999</v>
      </c>
      <c r="F1264" s="32">
        <f>'Auxiliary Energy Estimation'!$E$25-D1264</f>
        <v>24.08</v>
      </c>
      <c r="G1264" s="32">
        <f>'Auxiliary Energy Estimation'!$E$25-E1264</f>
        <v>17.896000000000001</v>
      </c>
      <c r="H1264" s="26">
        <f>IF(D1264&lt;='Auxiliary Energy Estimation'!$E$25, 1, 0)</f>
        <v>1</v>
      </c>
      <c r="I1264" s="26">
        <f>IF(E1264&lt;='Auxiliary Energy Estimation'!$E$25, 1, 0)</f>
        <v>1</v>
      </c>
    </row>
    <row r="1265" spans="2:9" ht="15" x14ac:dyDescent="0.3">
      <c r="B1265" s="33">
        <v>1260.5</v>
      </c>
      <c r="C1265" s="34">
        <v>0.6</v>
      </c>
      <c r="D1265" s="32">
        <f t="shared" si="38"/>
        <v>33.08</v>
      </c>
      <c r="E1265" s="37">
        <f t="shared" si="39"/>
        <v>39.695999999999998</v>
      </c>
      <c r="F1265" s="32">
        <f>'Auxiliary Energy Estimation'!$E$25-D1265</f>
        <v>21.92</v>
      </c>
      <c r="G1265" s="32">
        <f>'Auxiliary Energy Estimation'!$E$25-E1265</f>
        <v>15.304000000000002</v>
      </c>
      <c r="H1265" s="26">
        <f>IF(D1265&lt;='Auxiliary Energy Estimation'!$E$25, 1, 0)</f>
        <v>1</v>
      </c>
      <c r="I1265" s="26">
        <f>IF(E1265&lt;='Auxiliary Energy Estimation'!$E$25, 1, 0)</f>
        <v>1</v>
      </c>
    </row>
    <row r="1266" spans="2:9" ht="15" x14ac:dyDescent="0.3">
      <c r="B1266" s="33">
        <v>1261.5</v>
      </c>
      <c r="C1266" s="34">
        <v>1.7</v>
      </c>
      <c r="D1266" s="32">
        <f t="shared" si="38"/>
        <v>35.06</v>
      </c>
      <c r="E1266" s="37">
        <f t="shared" si="39"/>
        <v>42.072000000000003</v>
      </c>
      <c r="F1266" s="32">
        <f>'Auxiliary Energy Estimation'!$E$25-D1266</f>
        <v>19.939999999999998</v>
      </c>
      <c r="G1266" s="32">
        <f>'Auxiliary Energy Estimation'!$E$25-E1266</f>
        <v>12.927999999999997</v>
      </c>
      <c r="H1266" s="26">
        <f>IF(D1266&lt;='Auxiliary Energy Estimation'!$E$25, 1, 0)</f>
        <v>1</v>
      </c>
      <c r="I1266" s="26">
        <f>IF(E1266&lt;='Auxiliary Energy Estimation'!$E$25, 1, 0)</f>
        <v>1</v>
      </c>
    </row>
    <row r="1267" spans="2:9" ht="15" x14ac:dyDescent="0.3">
      <c r="B1267" s="33">
        <v>1262.5</v>
      </c>
      <c r="C1267" s="34">
        <v>2.2000000000000002</v>
      </c>
      <c r="D1267" s="32">
        <f t="shared" si="38"/>
        <v>35.96</v>
      </c>
      <c r="E1267" s="37">
        <f t="shared" si="39"/>
        <v>43.152000000000001</v>
      </c>
      <c r="F1267" s="32">
        <f>'Auxiliary Energy Estimation'!$E$25-D1267</f>
        <v>19.04</v>
      </c>
      <c r="G1267" s="32">
        <f>'Auxiliary Energy Estimation'!$E$25-E1267</f>
        <v>11.847999999999999</v>
      </c>
      <c r="H1267" s="26">
        <f>IF(D1267&lt;='Auxiliary Energy Estimation'!$E$25, 1, 0)</f>
        <v>1</v>
      </c>
      <c r="I1267" s="26">
        <f>IF(E1267&lt;='Auxiliary Energy Estimation'!$E$25, 1, 0)</f>
        <v>1</v>
      </c>
    </row>
    <row r="1268" spans="2:9" ht="15" x14ac:dyDescent="0.3">
      <c r="B1268" s="33">
        <v>1263.5</v>
      </c>
      <c r="C1268" s="34">
        <v>2.2000000000000002</v>
      </c>
      <c r="D1268" s="32">
        <f t="shared" si="38"/>
        <v>35.96</v>
      </c>
      <c r="E1268" s="37">
        <f t="shared" si="39"/>
        <v>43.152000000000001</v>
      </c>
      <c r="F1268" s="32">
        <f>'Auxiliary Energy Estimation'!$E$25-D1268</f>
        <v>19.04</v>
      </c>
      <c r="G1268" s="32">
        <f>'Auxiliary Energy Estimation'!$E$25-E1268</f>
        <v>11.847999999999999</v>
      </c>
      <c r="H1268" s="26">
        <f>IF(D1268&lt;='Auxiliary Energy Estimation'!$E$25, 1, 0)</f>
        <v>1</v>
      </c>
      <c r="I1268" s="26">
        <f>IF(E1268&lt;='Auxiliary Energy Estimation'!$E$25, 1, 0)</f>
        <v>1</v>
      </c>
    </row>
    <row r="1269" spans="2:9" ht="15" x14ac:dyDescent="0.3">
      <c r="B1269" s="33">
        <v>1264.5</v>
      </c>
      <c r="C1269" s="34">
        <v>2.8</v>
      </c>
      <c r="D1269" s="32">
        <f t="shared" si="38"/>
        <v>37.04</v>
      </c>
      <c r="E1269" s="37">
        <f t="shared" si="39"/>
        <v>44.448</v>
      </c>
      <c r="F1269" s="32">
        <f>'Auxiliary Energy Estimation'!$E$25-D1269</f>
        <v>17.96</v>
      </c>
      <c r="G1269" s="32">
        <f>'Auxiliary Energy Estimation'!$E$25-E1269</f>
        <v>10.552</v>
      </c>
      <c r="H1269" s="26">
        <f>IF(D1269&lt;='Auxiliary Energy Estimation'!$E$25, 1, 0)</f>
        <v>1</v>
      </c>
      <c r="I1269" s="26">
        <f>IF(E1269&lt;='Auxiliary Energy Estimation'!$E$25, 1, 0)</f>
        <v>1</v>
      </c>
    </row>
    <row r="1270" spans="2:9" ht="15" x14ac:dyDescent="0.3">
      <c r="B1270" s="33">
        <v>1265.5</v>
      </c>
      <c r="C1270" s="34">
        <v>1.7</v>
      </c>
      <c r="D1270" s="32">
        <f t="shared" si="38"/>
        <v>35.06</v>
      </c>
      <c r="E1270" s="37">
        <f t="shared" si="39"/>
        <v>42.072000000000003</v>
      </c>
      <c r="F1270" s="32">
        <f>'Auxiliary Energy Estimation'!$E$25-D1270</f>
        <v>19.939999999999998</v>
      </c>
      <c r="G1270" s="32">
        <f>'Auxiliary Energy Estimation'!$E$25-E1270</f>
        <v>12.927999999999997</v>
      </c>
      <c r="H1270" s="26">
        <f>IF(D1270&lt;='Auxiliary Energy Estimation'!$E$25, 1, 0)</f>
        <v>1</v>
      </c>
      <c r="I1270" s="26">
        <f>IF(E1270&lt;='Auxiliary Energy Estimation'!$E$25, 1, 0)</f>
        <v>1</v>
      </c>
    </row>
    <row r="1271" spans="2:9" ht="15" x14ac:dyDescent="0.3">
      <c r="B1271" s="33">
        <v>1266.5</v>
      </c>
      <c r="C1271" s="34">
        <v>1.7</v>
      </c>
      <c r="D1271" s="32">
        <f t="shared" si="38"/>
        <v>35.06</v>
      </c>
      <c r="E1271" s="37">
        <f t="shared" si="39"/>
        <v>42.072000000000003</v>
      </c>
      <c r="F1271" s="32">
        <f>'Auxiliary Energy Estimation'!$E$25-D1271</f>
        <v>19.939999999999998</v>
      </c>
      <c r="G1271" s="32">
        <f>'Auxiliary Energy Estimation'!$E$25-E1271</f>
        <v>12.927999999999997</v>
      </c>
      <c r="H1271" s="26">
        <f>IF(D1271&lt;='Auxiliary Energy Estimation'!$E$25, 1, 0)</f>
        <v>1</v>
      </c>
      <c r="I1271" s="26">
        <f>IF(E1271&lt;='Auxiliary Energy Estimation'!$E$25, 1, 0)</f>
        <v>1</v>
      </c>
    </row>
    <row r="1272" spans="2:9" ht="15" x14ac:dyDescent="0.3">
      <c r="B1272" s="33">
        <v>1267.5</v>
      </c>
      <c r="C1272" s="34">
        <v>1.7</v>
      </c>
      <c r="D1272" s="32">
        <f t="shared" si="38"/>
        <v>35.06</v>
      </c>
      <c r="E1272" s="37">
        <f t="shared" si="39"/>
        <v>42.072000000000003</v>
      </c>
      <c r="F1272" s="32">
        <f>'Auxiliary Energy Estimation'!$E$25-D1272</f>
        <v>19.939999999999998</v>
      </c>
      <c r="G1272" s="32">
        <f>'Auxiliary Energy Estimation'!$E$25-E1272</f>
        <v>12.927999999999997</v>
      </c>
      <c r="H1272" s="26">
        <f>IF(D1272&lt;='Auxiliary Energy Estimation'!$E$25, 1, 0)</f>
        <v>1</v>
      </c>
      <c r="I1272" s="26">
        <f>IF(E1272&lt;='Auxiliary Energy Estimation'!$E$25, 1, 0)</f>
        <v>1</v>
      </c>
    </row>
    <row r="1273" spans="2:9" ht="15" x14ac:dyDescent="0.3">
      <c r="B1273" s="33">
        <v>1268.5</v>
      </c>
      <c r="C1273" s="34">
        <v>1.1000000000000001</v>
      </c>
      <c r="D1273" s="32">
        <f t="shared" si="38"/>
        <v>33.979999999999997</v>
      </c>
      <c r="E1273" s="37">
        <f t="shared" si="39"/>
        <v>40.775999999999996</v>
      </c>
      <c r="F1273" s="32">
        <f>'Auxiliary Energy Estimation'!$E$25-D1273</f>
        <v>21.020000000000003</v>
      </c>
      <c r="G1273" s="32">
        <f>'Auxiliary Energy Estimation'!$E$25-E1273</f>
        <v>14.224000000000004</v>
      </c>
      <c r="H1273" s="26">
        <f>IF(D1273&lt;='Auxiliary Energy Estimation'!$E$25, 1, 0)</f>
        <v>1</v>
      </c>
      <c r="I1273" s="26">
        <f>IF(E1273&lt;='Auxiliary Energy Estimation'!$E$25, 1, 0)</f>
        <v>1</v>
      </c>
    </row>
    <row r="1274" spans="2:9" ht="15" x14ac:dyDescent="0.3">
      <c r="B1274" s="33">
        <v>1269.5</v>
      </c>
      <c r="C1274" s="34">
        <v>0.6</v>
      </c>
      <c r="D1274" s="32">
        <f t="shared" si="38"/>
        <v>33.08</v>
      </c>
      <c r="E1274" s="37">
        <f t="shared" si="39"/>
        <v>39.695999999999998</v>
      </c>
      <c r="F1274" s="32">
        <f>'Auxiliary Energy Estimation'!$E$25-D1274</f>
        <v>21.92</v>
      </c>
      <c r="G1274" s="32">
        <f>'Auxiliary Energy Estimation'!$E$25-E1274</f>
        <v>15.304000000000002</v>
      </c>
      <c r="H1274" s="26">
        <f>IF(D1274&lt;='Auxiliary Energy Estimation'!$E$25, 1, 0)</f>
        <v>1</v>
      </c>
      <c r="I1274" s="26">
        <f>IF(E1274&lt;='Auxiliary Energy Estimation'!$E$25, 1, 0)</f>
        <v>1</v>
      </c>
    </row>
    <row r="1275" spans="2:9" ht="15" x14ac:dyDescent="0.3">
      <c r="B1275" s="33">
        <v>1270.5</v>
      </c>
      <c r="C1275" s="34">
        <v>-1.1000000000000001</v>
      </c>
      <c r="D1275" s="32">
        <f t="shared" si="38"/>
        <v>30.02</v>
      </c>
      <c r="E1275" s="37">
        <f t="shared" si="39"/>
        <v>36.024000000000001</v>
      </c>
      <c r="F1275" s="32">
        <f>'Auxiliary Energy Estimation'!$E$25-D1275</f>
        <v>24.98</v>
      </c>
      <c r="G1275" s="32">
        <f>'Auxiliary Energy Estimation'!$E$25-E1275</f>
        <v>18.975999999999999</v>
      </c>
      <c r="H1275" s="26">
        <f>IF(D1275&lt;='Auxiliary Energy Estimation'!$E$25, 1, 0)</f>
        <v>1</v>
      </c>
      <c r="I1275" s="26">
        <f>IF(E1275&lt;='Auxiliary Energy Estimation'!$E$25, 1, 0)</f>
        <v>1</v>
      </c>
    </row>
    <row r="1276" spans="2:9" ht="15" x14ac:dyDescent="0.3">
      <c r="B1276" s="33">
        <v>1271.5</v>
      </c>
      <c r="C1276" s="34">
        <v>0</v>
      </c>
      <c r="D1276" s="32">
        <f t="shared" si="38"/>
        <v>32</v>
      </c>
      <c r="E1276" s="37">
        <f t="shared" si="39"/>
        <v>38.4</v>
      </c>
      <c r="F1276" s="32">
        <f>'Auxiliary Energy Estimation'!$E$25-D1276</f>
        <v>23</v>
      </c>
      <c r="G1276" s="32">
        <f>'Auxiliary Energy Estimation'!$E$25-E1276</f>
        <v>16.600000000000001</v>
      </c>
      <c r="H1276" s="26">
        <f>IF(D1276&lt;='Auxiliary Energy Estimation'!$E$25, 1, 0)</f>
        <v>1</v>
      </c>
      <c r="I1276" s="26">
        <f>IF(E1276&lt;='Auxiliary Energy Estimation'!$E$25, 1, 0)</f>
        <v>1</v>
      </c>
    </row>
    <row r="1277" spans="2:9" ht="15" x14ac:dyDescent="0.3">
      <c r="B1277" s="33">
        <v>1272.5</v>
      </c>
      <c r="C1277" s="34">
        <v>0.6</v>
      </c>
      <c r="D1277" s="32">
        <f t="shared" si="38"/>
        <v>33.08</v>
      </c>
      <c r="E1277" s="37">
        <f t="shared" si="39"/>
        <v>39.695999999999998</v>
      </c>
      <c r="F1277" s="32">
        <f>'Auxiliary Energy Estimation'!$E$25-D1277</f>
        <v>21.92</v>
      </c>
      <c r="G1277" s="32">
        <f>'Auxiliary Energy Estimation'!$E$25-E1277</f>
        <v>15.304000000000002</v>
      </c>
      <c r="H1277" s="26">
        <f>IF(D1277&lt;='Auxiliary Energy Estimation'!$E$25, 1, 0)</f>
        <v>1</v>
      </c>
      <c r="I1277" s="26">
        <f>IF(E1277&lt;='Auxiliary Energy Estimation'!$E$25, 1, 0)</f>
        <v>1</v>
      </c>
    </row>
    <row r="1278" spans="2:9" ht="15" x14ac:dyDescent="0.3">
      <c r="B1278" s="33">
        <v>1273.5</v>
      </c>
      <c r="C1278" s="34">
        <v>0.6</v>
      </c>
      <c r="D1278" s="32">
        <f t="shared" si="38"/>
        <v>33.08</v>
      </c>
      <c r="E1278" s="37">
        <f t="shared" si="39"/>
        <v>39.695999999999998</v>
      </c>
      <c r="F1278" s="32">
        <f>'Auxiliary Energy Estimation'!$E$25-D1278</f>
        <v>21.92</v>
      </c>
      <c r="G1278" s="32">
        <f>'Auxiliary Energy Estimation'!$E$25-E1278</f>
        <v>15.304000000000002</v>
      </c>
      <c r="H1278" s="26">
        <f>IF(D1278&lt;='Auxiliary Energy Estimation'!$E$25, 1, 0)</f>
        <v>1</v>
      </c>
      <c r="I1278" s="26">
        <f>IF(E1278&lt;='Auxiliary Energy Estimation'!$E$25, 1, 0)</f>
        <v>1</v>
      </c>
    </row>
    <row r="1279" spans="2:9" ht="15" x14ac:dyDescent="0.3">
      <c r="B1279" s="33">
        <v>1274.5</v>
      </c>
      <c r="C1279" s="34">
        <v>0.6</v>
      </c>
      <c r="D1279" s="32">
        <f t="shared" si="38"/>
        <v>33.08</v>
      </c>
      <c r="E1279" s="37">
        <f t="shared" si="39"/>
        <v>39.695999999999998</v>
      </c>
      <c r="F1279" s="32">
        <f>'Auxiliary Energy Estimation'!$E$25-D1279</f>
        <v>21.92</v>
      </c>
      <c r="G1279" s="32">
        <f>'Auxiliary Energy Estimation'!$E$25-E1279</f>
        <v>15.304000000000002</v>
      </c>
      <c r="H1279" s="26">
        <f>IF(D1279&lt;='Auxiliary Energy Estimation'!$E$25, 1, 0)</f>
        <v>1</v>
      </c>
      <c r="I1279" s="26">
        <f>IF(E1279&lt;='Auxiliary Energy Estimation'!$E$25, 1, 0)</f>
        <v>1</v>
      </c>
    </row>
    <row r="1280" spans="2:9" ht="15" x14ac:dyDescent="0.3">
      <c r="B1280" s="33">
        <v>1275.5</v>
      </c>
      <c r="C1280" s="34">
        <v>0.6</v>
      </c>
      <c r="D1280" s="32">
        <f t="shared" si="38"/>
        <v>33.08</v>
      </c>
      <c r="E1280" s="37">
        <f t="shared" si="39"/>
        <v>39.695999999999998</v>
      </c>
      <c r="F1280" s="32">
        <f>'Auxiliary Energy Estimation'!$E$25-D1280</f>
        <v>21.92</v>
      </c>
      <c r="G1280" s="32">
        <f>'Auxiliary Energy Estimation'!$E$25-E1280</f>
        <v>15.304000000000002</v>
      </c>
      <c r="H1280" s="26">
        <f>IF(D1280&lt;='Auxiliary Energy Estimation'!$E$25, 1, 0)</f>
        <v>1</v>
      </c>
      <c r="I1280" s="26">
        <f>IF(E1280&lt;='Auxiliary Energy Estimation'!$E$25, 1, 0)</f>
        <v>1</v>
      </c>
    </row>
    <row r="1281" spans="2:9" ht="15" x14ac:dyDescent="0.3">
      <c r="B1281" s="33">
        <v>1276.5</v>
      </c>
      <c r="C1281" s="34">
        <v>0.6</v>
      </c>
      <c r="D1281" s="32">
        <f t="shared" si="38"/>
        <v>33.08</v>
      </c>
      <c r="E1281" s="37">
        <f t="shared" si="39"/>
        <v>39.695999999999998</v>
      </c>
      <c r="F1281" s="32">
        <f>'Auxiliary Energy Estimation'!$E$25-D1281</f>
        <v>21.92</v>
      </c>
      <c r="G1281" s="32">
        <f>'Auxiliary Energy Estimation'!$E$25-E1281</f>
        <v>15.304000000000002</v>
      </c>
      <c r="H1281" s="26">
        <f>IF(D1281&lt;='Auxiliary Energy Estimation'!$E$25, 1, 0)</f>
        <v>1</v>
      </c>
      <c r="I1281" s="26">
        <f>IF(E1281&lt;='Auxiliary Energy Estimation'!$E$25, 1, 0)</f>
        <v>1</v>
      </c>
    </row>
    <row r="1282" spans="2:9" ht="15" x14ac:dyDescent="0.3">
      <c r="B1282" s="33">
        <v>1277.5</v>
      </c>
      <c r="C1282" s="34">
        <v>0</v>
      </c>
      <c r="D1282" s="32">
        <f t="shared" si="38"/>
        <v>32</v>
      </c>
      <c r="E1282" s="37">
        <f t="shared" si="39"/>
        <v>38.4</v>
      </c>
      <c r="F1282" s="32">
        <f>'Auxiliary Energy Estimation'!$E$25-D1282</f>
        <v>23</v>
      </c>
      <c r="G1282" s="32">
        <f>'Auxiliary Energy Estimation'!$E$25-E1282</f>
        <v>16.600000000000001</v>
      </c>
      <c r="H1282" s="26">
        <f>IF(D1282&lt;='Auxiliary Energy Estimation'!$E$25, 1, 0)</f>
        <v>1</v>
      </c>
      <c r="I1282" s="26">
        <f>IF(E1282&lt;='Auxiliary Energy Estimation'!$E$25, 1, 0)</f>
        <v>1</v>
      </c>
    </row>
    <row r="1283" spans="2:9" ht="15" x14ac:dyDescent="0.3">
      <c r="B1283" s="33">
        <v>1278.5</v>
      </c>
      <c r="C1283" s="34">
        <v>0</v>
      </c>
      <c r="D1283" s="32">
        <f t="shared" si="38"/>
        <v>32</v>
      </c>
      <c r="E1283" s="37">
        <f t="shared" si="39"/>
        <v>38.4</v>
      </c>
      <c r="F1283" s="32">
        <f>'Auxiliary Energy Estimation'!$E$25-D1283</f>
        <v>23</v>
      </c>
      <c r="G1283" s="32">
        <f>'Auxiliary Energy Estimation'!$E$25-E1283</f>
        <v>16.600000000000001</v>
      </c>
      <c r="H1283" s="26">
        <f>IF(D1283&lt;='Auxiliary Energy Estimation'!$E$25, 1, 0)</f>
        <v>1</v>
      </c>
      <c r="I1283" s="26">
        <f>IF(E1283&lt;='Auxiliary Energy Estimation'!$E$25, 1, 0)</f>
        <v>1</v>
      </c>
    </row>
    <row r="1284" spans="2:9" ht="15" x14ac:dyDescent="0.3">
      <c r="B1284" s="33">
        <v>1279.5</v>
      </c>
      <c r="C1284" s="34">
        <v>0</v>
      </c>
      <c r="D1284" s="32">
        <f t="shared" si="38"/>
        <v>32</v>
      </c>
      <c r="E1284" s="37">
        <f t="shared" si="39"/>
        <v>38.4</v>
      </c>
      <c r="F1284" s="32">
        <f>'Auxiliary Energy Estimation'!$E$25-D1284</f>
        <v>23</v>
      </c>
      <c r="G1284" s="32">
        <f>'Auxiliary Energy Estimation'!$E$25-E1284</f>
        <v>16.600000000000001</v>
      </c>
      <c r="H1284" s="26">
        <f>IF(D1284&lt;='Auxiliary Energy Estimation'!$E$25, 1, 0)</f>
        <v>1</v>
      </c>
      <c r="I1284" s="26">
        <f>IF(E1284&lt;='Auxiliary Energy Estimation'!$E$25, 1, 0)</f>
        <v>1</v>
      </c>
    </row>
    <row r="1285" spans="2:9" ht="15" x14ac:dyDescent="0.3">
      <c r="B1285" s="33">
        <v>1280.5</v>
      </c>
      <c r="C1285" s="34">
        <v>1.7</v>
      </c>
      <c r="D1285" s="32">
        <f t="shared" ref="D1285:D1348" si="40">CONVERT(C1285,"C","F")</f>
        <v>35.06</v>
      </c>
      <c r="E1285" s="37">
        <f t="shared" ref="E1285:E1348" si="41">D1285*1.2</f>
        <v>42.072000000000003</v>
      </c>
      <c r="F1285" s="32">
        <f>'Auxiliary Energy Estimation'!$E$25-D1285</f>
        <v>19.939999999999998</v>
      </c>
      <c r="G1285" s="32">
        <f>'Auxiliary Energy Estimation'!$E$25-E1285</f>
        <v>12.927999999999997</v>
      </c>
      <c r="H1285" s="26">
        <f>IF(D1285&lt;='Auxiliary Energy Estimation'!$E$25, 1, 0)</f>
        <v>1</v>
      </c>
      <c r="I1285" s="26">
        <f>IF(E1285&lt;='Auxiliary Energy Estimation'!$E$25, 1, 0)</f>
        <v>1</v>
      </c>
    </row>
    <row r="1286" spans="2:9" ht="15" x14ac:dyDescent="0.3">
      <c r="B1286" s="33">
        <v>1281.5</v>
      </c>
      <c r="C1286" s="34">
        <v>2.8</v>
      </c>
      <c r="D1286" s="32">
        <f t="shared" si="40"/>
        <v>37.04</v>
      </c>
      <c r="E1286" s="37">
        <f t="shared" si="41"/>
        <v>44.448</v>
      </c>
      <c r="F1286" s="32">
        <f>'Auxiliary Energy Estimation'!$E$25-D1286</f>
        <v>17.96</v>
      </c>
      <c r="G1286" s="32">
        <f>'Auxiliary Energy Estimation'!$E$25-E1286</f>
        <v>10.552</v>
      </c>
      <c r="H1286" s="26">
        <f>IF(D1286&lt;='Auxiliary Energy Estimation'!$E$25, 1, 0)</f>
        <v>1</v>
      </c>
      <c r="I1286" s="26">
        <f>IF(E1286&lt;='Auxiliary Energy Estimation'!$E$25, 1, 0)</f>
        <v>1</v>
      </c>
    </row>
    <row r="1287" spans="2:9" ht="15" x14ac:dyDescent="0.3">
      <c r="B1287" s="33">
        <v>1282.5</v>
      </c>
      <c r="C1287" s="34">
        <v>3.3</v>
      </c>
      <c r="D1287" s="32">
        <f t="shared" si="40"/>
        <v>37.94</v>
      </c>
      <c r="E1287" s="37">
        <f t="shared" si="41"/>
        <v>45.527999999999999</v>
      </c>
      <c r="F1287" s="32">
        <f>'Auxiliary Energy Estimation'!$E$25-D1287</f>
        <v>17.060000000000002</v>
      </c>
      <c r="G1287" s="32">
        <f>'Auxiliary Energy Estimation'!$E$25-E1287</f>
        <v>9.4720000000000013</v>
      </c>
      <c r="H1287" s="26">
        <f>IF(D1287&lt;='Auxiliary Energy Estimation'!$E$25, 1, 0)</f>
        <v>1</v>
      </c>
      <c r="I1287" s="26">
        <f>IF(E1287&lt;='Auxiliary Energy Estimation'!$E$25, 1, 0)</f>
        <v>1</v>
      </c>
    </row>
    <row r="1288" spans="2:9" ht="15" x14ac:dyDescent="0.3">
      <c r="B1288" s="33">
        <v>1283.5</v>
      </c>
      <c r="C1288" s="34">
        <v>2.8</v>
      </c>
      <c r="D1288" s="32">
        <f t="shared" si="40"/>
        <v>37.04</v>
      </c>
      <c r="E1288" s="37">
        <f t="shared" si="41"/>
        <v>44.448</v>
      </c>
      <c r="F1288" s="32">
        <f>'Auxiliary Energy Estimation'!$E$25-D1288</f>
        <v>17.96</v>
      </c>
      <c r="G1288" s="32">
        <f>'Auxiliary Energy Estimation'!$E$25-E1288</f>
        <v>10.552</v>
      </c>
      <c r="H1288" s="26">
        <f>IF(D1288&lt;='Auxiliary Energy Estimation'!$E$25, 1, 0)</f>
        <v>1</v>
      </c>
      <c r="I1288" s="26">
        <f>IF(E1288&lt;='Auxiliary Energy Estimation'!$E$25, 1, 0)</f>
        <v>1</v>
      </c>
    </row>
    <row r="1289" spans="2:9" ht="15" x14ac:dyDescent="0.3">
      <c r="B1289" s="33">
        <v>1284.5</v>
      </c>
      <c r="C1289" s="34">
        <v>2.8</v>
      </c>
      <c r="D1289" s="32">
        <f t="shared" si="40"/>
        <v>37.04</v>
      </c>
      <c r="E1289" s="37">
        <f t="shared" si="41"/>
        <v>44.448</v>
      </c>
      <c r="F1289" s="32">
        <f>'Auxiliary Energy Estimation'!$E$25-D1289</f>
        <v>17.96</v>
      </c>
      <c r="G1289" s="32">
        <f>'Auxiliary Energy Estimation'!$E$25-E1289</f>
        <v>10.552</v>
      </c>
      <c r="H1289" s="26">
        <f>IF(D1289&lt;='Auxiliary Energy Estimation'!$E$25, 1, 0)</f>
        <v>1</v>
      </c>
      <c r="I1289" s="26">
        <f>IF(E1289&lt;='Auxiliary Energy Estimation'!$E$25, 1, 0)</f>
        <v>1</v>
      </c>
    </row>
    <row r="1290" spans="2:9" ht="15" x14ac:dyDescent="0.3">
      <c r="B1290" s="33">
        <v>1285.5</v>
      </c>
      <c r="C1290" s="34">
        <v>1.7</v>
      </c>
      <c r="D1290" s="32">
        <f t="shared" si="40"/>
        <v>35.06</v>
      </c>
      <c r="E1290" s="37">
        <f t="shared" si="41"/>
        <v>42.072000000000003</v>
      </c>
      <c r="F1290" s="32">
        <f>'Auxiliary Energy Estimation'!$E$25-D1290</f>
        <v>19.939999999999998</v>
      </c>
      <c r="G1290" s="32">
        <f>'Auxiliary Energy Estimation'!$E$25-E1290</f>
        <v>12.927999999999997</v>
      </c>
      <c r="H1290" s="26">
        <f>IF(D1290&lt;='Auxiliary Energy Estimation'!$E$25, 1, 0)</f>
        <v>1</v>
      </c>
      <c r="I1290" s="26">
        <f>IF(E1290&lt;='Auxiliary Energy Estimation'!$E$25, 1, 0)</f>
        <v>1</v>
      </c>
    </row>
    <row r="1291" spans="2:9" ht="15" x14ac:dyDescent="0.3">
      <c r="B1291" s="33">
        <v>1286.5</v>
      </c>
      <c r="C1291" s="34">
        <v>1.7</v>
      </c>
      <c r="D1291" s="32">
        <f t="shared" si="40"/>
        <v>35.06</v>
      </c>
      <c r="E1291" s="37">
        <f t="shared" si="41"/>
        <v>42.072000000000003</v>
      </c>
      <c r="F1291" s="32">
        <f>'Auxiliary Energy Estimation'!$E$25-D1291</f>
        <v>19.939999999999998</v>
      </c>
      <c r="G1291" s="32">
        <f>'Auxiliary Energy Estimation'!$E$25-E1291</f>
        <v>12.927999999999997</v>
      </c>
      <c r="H1291" s="26">
        <f>IF(D1291&lt;='Auxiliary Energy Estimation'!$E$25, 1, 0)</f>
        <v>1</v>
      </c>
      <c r="I1291" s="26">
        <f>IF(E1291&lt;='Auxiliary Energy Estimation'!$E$25, 1, 0)</f>
        <v>1</v>
      </c>
    </row>
    <row r="1292" spans="2:9" ht="15" x14ac:dyDescent="0.3">
      <c r="B1292" s="33">
        <v>1287.5</v>
      </c>
      <c r="C1292" s="34">
        <v>1.7</v>
      </c>
      <c r="D1292" s="32">
        <f t="shared" si="40"/>
        <v>35.06</v>
      </c>
      <c r="E1292" s="37">
        <f t="shared" si="41"/>
        <v>42.072000000000003</v>
      </c>
      <c r="F1292" s="32">
        <f>'Auxiliary Energy Estimation'!$E$25-D1292</f>
        <v>19.939999999999998</v>
      </c>
      <c r="G1292" s="32">
        <f>'Auxiliary Energy Estimation'!$E$25-E1292</f>
        <v>12.927999999999997</v>
      </c>
      <c r="H1292" s="26">
        <f>IF(D1292&lt;='Auxiliary Energy Estimation'!$E$25, 1, 0)</f>
        <v>1</v>
      </c>
      <c r="I1292" s="26">
        <f>IF(E1292&lt;='Auxiliary Energy Estimation'!$E$25, 1, 0)</f>
        <v>1</v>
      </c>
    </row>
    <row r="1293" spans="2:9" ht="15" x14ac:dyDescent="0.3">
      <c r="B1293" s="33">
        <v>1288.5</v>
      </c>
      <c r="C1293" s="34">
        <v>1.7</v>
      </c>
      <c r="D1293" s="32">
        <f t="shared" si="40"/>
        <v>35.06</v>
      </c>
      <c r="E1293" s="37">
        <f t="shared" si="41"/>
        <v>42.072000000000003</v>
      </c>
      <c r="F1293" s="32">
        <f>'Auxiliary Energy Estimation'!$E$25-D1293</f>
        <v>19.939999999999998</v>
      </c>
      <c r="G1293" s="32">
        <f>'Auxiliary Energy Estimation'!$E$25-E1293</f>
        <v>12.927999999999997</v>
      </c>
      <c r="H1293" s="26">
        <f>IF(D1293&lt;='Auxiliary Energy Estimation'!$E$25, 1, 0)</f>
        <v>1</v>
      </c>
      <c r="I1293" s="26">
        <f>IF(E1293&lt;='Auxiliary Energy Estimation'!$E$25, 1, 0)</f>
        <v>1</v>
      </c>
    </row>
    <row r="1294" spans="2:9" ht="15" x14ac:dyDescent="0.3">
      <c r="B1294" s="33">
        <v>1289.5</v>
      </c>
      <c r="C1294" s="34">
        <v>1.7</v>
      </c>
      <c r="D1294" s="32">
        <f t="shared" si="40"/>
        <v>35.06</v>
      </c>
      <c r="E1294" s="37">
        <f t="shared" si="41"/>
        <v>42.072000000000003</v>
      </c>
      <c r="F1294" s="32">
        <f>'Auxiliary Energy Estimation'!$E$25-D1294</f>
        <v>19.939999999999998</v>
      </c>
      <c r="G1294" s="32">
        <f>'Auxiliary Energy Estimation'!$E$25-E1294</f>
        <v>12.927999999999997</v>
      </c>
      <c r="H1294" s="26">
        <f>IF(D1294&lt;='Auxiliary Energy Estimation'!$E$25, 1, 0)</f>
        <v>1</v>
      </c>
      <c r="I1294" s="26">
        <f>IF(E1294&lt;='Auxiliary Energy Estimation'!$E$25, 1, 0)</f>
        <v>1</v>
      </c>
    </row>
    <row r="1295" spans="2:9" ht="15" x14ac:dyDescent="0.3">
      <c r="B1295" s="33">
        <v>1290.5</v>
      </c>
      <c r="C1295" s="34">
        <v>1.7</v>
      </c>
      <c r="D1295" s="32">
        <f t="shared" si="40"/>
        <v>35.06</v>
      </c>
      <c r="E1295" s="37">
        <f t="shared" si="41"/>
        <v>42.072000000000003</v>
      </c>
      <c r="F1295" s="32">
        <f>'Auxiliary Energy Estimation'!$E$25-D1295</f>
        <v>19.939999999999998</v>
      </c>
      <c r="G1295" s="32">
        <f>'Auxiliary Energy Estimation'!$E$25-E1295</f>
        <v>12.927999999999997</v>
      </c>
      <c r="H1295" s="26">
        <f>IF(D1295&lt;='Auxiliary Energy Estimation'!$E$25, 1, 0)</f>
        <v>1</v>
      </c>
      <c r="I1295" s="26">
        <f>IF(E1295&lt;='Auxiliary Energy Estimation'!$E$25, 1, 0)</f>
        <v>1</v>
      </c>
    </row>
    <row r="1296" spans="2:9" ht="15" x14ac:dyDescent="0.3">
      <c r="B1296" s="33">
        <v>1291.5</v>
      </c>
      <c r="C1296" s="34">
        <v>1.7</v>
      </c>
      <c r="D1296" s="32">
        <f t="shared" si="40"/>
        <v>35.06</v>
      </c>
      <c r="E1296" s="37">
        <f t="shared" si="41"/>
        <v>42.072000000000003</v>
      </c>
      <c r="F1296" s="32">
        <f>'Auxiliary Energy Estimation'!$E$25-D1296</f>
        <v>19.939999999999998</v>
      </c>
      <c r="G1296" s="32">
        <f>'Auxiliary Energy Estimation'!$E$25-E1296</f>
        <v>12.927999999999997</v>
      </c>
      <c r="H1296" s="26">
        <f>IF(D1296&lt;='Auxiliary Energy Estimation'!$E$25, 1, 0)</f>
        <v>1</v>
      </c>
      <c r="I1296" s="26">
        <f>IF(E1296&lt;='Auxiliary Energy Estimation'!$E$25, 1, 0)</f>
        <v>1</v>
      </c>
    </row>
    <row r="1297" spans="2:9" ht="15" x14ac:dyDescent="0.3">
      <c r="B1297" s="33">
        <v>1292.5</v>
      </c>
      <c r="C1297" s="34">
        <v>1.7</v>
      </c>
      <c r="D1297" s="32">
        <f t="shared" si="40"/>
        <v>35.06</v>
      </c>
      <c r="E1297" s="37">
        <f t="shared" si="41"/>
        <v>42.072000000000003</v>
      </c>
      <c r="F1297" s="32">
        <f>'Auxiliary Energy Estimation'!$E$25-D1297</f>
        <v>19.939999999999998</v>
      </c>
      <c r="G1297" s="32">
        <f>'Auxiliary Energy Estimation'!$E$25-E1297</f>
        <v>12.927999999999997</v>
      </c>
      <c r="H1297" s="26">
        <f>IF(D1297&lt;='Auxiliary Energy Estimation'!$E$25, 1, 0)</f>
        <v>1</v>
      </c>
      <c r="I1297" s="26">
        <f>IF(E1297&lt;='Auxiliary Energy Estimation'!$E$25, 1, 0)</f>
        <v>1</v>
      </c>
    </row>
    <row r="1298" spans="2:9" ht="15" x14ac:dyDescent="0.3">
      <c r="B1298" s="33">
        <v>1293.5</v>
      </c>
      <c r="C1298" s="34">
        <v>1.1000000000000001</v>
      </c>
      <c r="D1298" s="32">
        <f t="shared" si="40"/>
        <v>33.979999999999997</v>
      </c>
      <c r="E1298" s="37">
        <f t="shared" si="41"/>
        <v>40.775999999999996</v>
      </c>
      <c r="F1298" s="32">
        <f>'Auxiliary Energy Estimation'!$E$25-D1298</f>
        <v>21.020000000000003</v>
      </c>
      <c r="G1298" s="32">
        <f>'Auxiliary Energy Estimation'!$E$25-E1298</f>
        <v>14.224000000000004</v>
      </c>
      <c r="H1298" s="26">
        <f>IF(D1298&lt;='Auxiliary Energy Estimation'!$E$25, 1, 0)</f>
        <v>1</v>
      </c>
      <c r="I1298" s="26">
        <f>IF(E1298&lt;='Auxiliary Energy Estimation'!$E$25, 1, 0)</f>
        <v>1</v>
      </c>
    </row>
    <row r="1299" spans="2:9" ht="15" x14ac:dyDescent="0.3">
      <c r="B1299" s="33">
        <v>1294.5</v>
      </c>
      <c r="C1299" s="34">
        <v>1.7</v>
      </c>
      <c r="D1299" s="32">
        <f t="shared" si="40"/>
        <v>35.06</v>
      </c>
      <c r="E1299" s="37">
        <f t="shared" si="41"/>
        <v>42.072000000000003</v>
      </c>
      <c r="F1299" s="32">
        <f>'Auxiliary Energy Estimation'!$E$25-D1299</f>
        <v>19.939999999999998</v>
      </c>
      <c r="G1299" s="32">
        <f>'Auxiliary Energy Estimation'!$E$25-E1299</f>
        <v>12.927999999999997</v>
      </c>
      <c r="H1299" s="26">
        <f>IF(D1299&lt;='Auxiliary Energy Estimation'!$E$25, 1, 0)</f>
        <v>1</v>
      </c>
      <c r="I1299" s="26">
        <f>IF(E1299&lt;='Auxiliary Energy Estimation'!$E$25, 1, 0)</f>
        <v>1</v>
      </c>
    </row>
    <row r="1300" spans="2:9" ht="15" x14ac:dyDescent="0.3">
      <c r="B1300" s="33">
        <v>1295.5</v>
      </c>
      <c r="C1300" s="34">
        <v>1.7</v>
      </c>
      <c r="D1300" s="32">
        <f t="shared" si="40"/>
        <v>35.06</v>
      </c>
      <c r="E1300" s="37">
        <f t="shared" si="41"/>
        <v>42.072000000000003</v>
      </c>
      <c r="F1300" s="32">
        <f>'Auxiliary Energy Estimation'!$E$25-D1300</f>
        <v>19.939999999999998</v>
      </c>
      <c r="G1300" s="32">
        <f>'Auxiliary Energy Estimation'!$E$25-E1300</f>
        <v>12.927999999999997</v>
      </c>
      <c r="H1300" s="26">
        <f>IF(D1300&lt;='Auxiliary Energy Estimation'!$E$25, 1, 0)</f>
        <v>1</v>
      </c>
      <c r="I1300" s="26">
        <f>IF(E1300&lt;='Auxiliary Energy Estimation'!$E$25, 1, 0)</f>
        <v>1</v>
      </c>
    </row>
    <row r="1301" spans="2:9" ht="15" x14ac:dyDescent="0.3">
      <c r="B1301" s="33">
        <v>1296.5</v>
      </c>
      <c r="C1301" s="34">
        <v>1.1000000000000001</v>
      </c>
      <c r="D1301" s="32">
        <f t="shared" si="40"/>
        <v>33.979999999999997</v>
      </c>
      <c r="E1301" s="37">
        <f t="shared" si="41"/>
        <v>40.775999999999996</v>
      </c>
      <c r="F1301" s="32">
        <f>'Auxiliary Energy Estimation'!$E$25-D1301</f>
        <v>21.020000000000003</v>
      </c>
      <c r="G1301" s="32">
        <f>'Auxiliary Energy Estimation'!$E$25-E1301</f>
        <v>14.224000000000004</v>
      </c>
      <c r="H1301" s="26">
        <f>IF(D1301&lt;='Auxiliary Energy Estimation'!$E$25, 1, 0)</f>
        <v>1</v>
      </c>
      <c r="I1301" s="26">
        <f>IF(E1301&lt;='Auxiliary Energy Estimation'!$E$25, 1, 0)</f>
        <v>1</v>
      </c>
    </row>
    <row r="1302" spans="2:9" ht="15" x14ac:dyDescent="0.3">
      <c r="B1302" s="33">
        <v>1297.5</v>
      </c>
      <c r="C1302" s="34">
        <v>0.6</v>
      </c>
      <c r="D1302" s="32">
        <f t="shared" si="40"/>
        <v>33.08</v>
      </c>
      <c r="E1302" s="37">
        <f t="shared" si="41"/>
        <v>39.695999999999998</v>
      </c>
      <c r="F1302" s="32">
        <f>'Auxiliary Energy Estimation'!$E$25-D1302</f>
        <v>21.92</v>
      </c>
      <c r="G1302" s="32">
        <f>'Auxiliary Energy Estimation'!$E$25-E1302</f>
        <v>15.304000000000002</v>
      </c>
      <c r="H1302" s="26">
        <f>IF(D1302&lt;='Auxiliary Energy Estimation'!$E$25, 1, 0)</f>
        <v>1</v>
      </c>
      <c r="I1302" s="26">
        <f>IF(E1302&lt;='Auxiliary Energy Estimation'!$E$25, 1, 0)</f>
        <v>1</v>
      </c>
    </row>
    <row r="1303" spans="2:9" ht="15" x14ac:dyDescent="0.3">
      <c r="B1303" s="33">
        <v>1298.5</v>
      </c>
      <c r="C1303" s="34">
        <v>0.6</v>
      </c>
      <c r="D1303" s="32">
        <f t="shared" si="40"/>
        <v>33.08</v>
      </c>
      <c r="E1303" s="37">
        <f t="shared" si="41"/>
        <v>39.695999999999998</v>
      </c>
      <c r="F1303" s="32">
        <f>'Auxiliary Energy Estimation'!$E$25-D1303</f>
        <v>21.92</v>
      </c>
      <c r="G1303" s="32">
        <f>'Auxiliary Energy Estimation'!$E$25-E1303</f>
        <v>15.304000000000002</v>
      </c>
      <c r="H1303" s="26">
        <f>IF(D1303&lt;='Auxiliary Energy Estimation'!$E$25, 1, 0)</f>
        <v>1</v>
      </c>
      <c r="I1303" s="26">
        <f>IF(E1303&lt;='Auxiliary Energy Estimation'!$E$25, 1, 0)</f>
        <v>1</v>
      </c>
    </row>
    <row r="1304" spans="2:9" ht="15" x14ac:dyDescent="0.3">
      <c r="B1304" s="33">
        <v>1299.5</v>
      </c>
      <c r="C1304" s="34">
        <v>0.6</v>
      </c>
      <c r="D1304" s="32">
        <f t="shared" si="40"/>
        <v>33.08</v>
      </c>
      <c r="E1304" s="37">
        <f t="shared" si="41"/>
        <v>39.695999999999998</v>
      </c>
      <c r="F1304" s="32">
        <f>'Auxiliary Energy Estimation'!$E$25-D1304</f>
        <v>21.92</v>
      </c>
      <c r="G1304" s="32">
        <f>'Auxiliary Energy Estimation'!$E$25-E1304</f>
        <v>15.304000000000002</v>
      </c>
      <c r="H1304" s="26">
        <f>IF(D1304&lt;='Auxiliary Energy Estimation'!$E$25, 1, 0)</f>
        <v>1</v>
      </c>
      <c r="I1304" s="26">
        <f>IF(E1304&lt;='Auxiliary Energy Estimation'!$E$25, 1, 0)</f>
        <v>1</v>
      </c>
    </row>
    <row r="1305" spans="2:9" ht="15" x14ac:dyDescent="0.3">
      <c r="B1305" s="33">
        <v>1300.5</v>
      </c>
      <c r="C1305" s="34">
        <v>1.1000000000000001</v>
      </c>
      <c r="D1305" s="32">
        <f t="shared" si="40"/>
        <v>33.979999999999997</v>
      </c>
      <c r="E1305" s="37">
        <f t="shared" si="41"/>
        <v>40.775999999999996</v>
      </c>
      <c r="F1305" s="32">
        <f>'Auxiliary Energy Estimation'!$E$25-D1305</f>
        <v>21.020000000000003</v>
      </c>
      <c r="G1305" s="32">
        <f>'Auxiliary Energy Estimation'!$E$25-E1305</f>
        <v>14.224000000000004</v>
      </c>
      <c r="H1305" s="26">
        <f>IF(D1305&lt;='Auxiliary Energy Estimation'!$E$25, 1, 0)</f>
        <v>1</v>
      </c>
      <c r="I1305" s="26">
        <f>IF(E1305&lt;='Auxiliary Energy Estimation'!$E$25, 1, 0)</f>
        <v>1</v>
      </c>
    </row>
    <row r="1306" spans="2:9" ht="15" x14ac:dyDescent="0.3">
      <c r="B1306" s="33">
        <v>1301.5</v>
      </c>
      <c r="C1306" s="34">
        <v>1.1000000000000001</v>
      </c>
      <c r="D1306" s="32">
        <f t="shared" si="40"/>
        <v>33.979999999999997</v>
      </c>
      <c r="E1306" s="37">
        <f t="shared" si="41"/>
        <v>40.775999999999996</v>
      </c>
      <c r="F1306" s="32">
        <f>'Auxiliary Energy Estimation'!$E$25-D1306</f>
        <v>21.020000000000003</v>
      </c>
      <c r="G1306" s="32">
        <f>'Auxiliary Energy Estimation'!$E$25-E1306</f>
        <v>14.224000000000004</v>
      </c>
      <c r="H1306" s="26">
        <f>IF(D1306&lt;='Auxiliary Energy Estimation'!$E$25, 1, 0)</f>
        <v>1</v>
      </c>
      <c r="I1306" s="26">
        <f>IF(E1306&lt;='Auxiliary Energy Estimation'!$E$25, 1, 0)</f>
        <v>1</v>
      </c>
    </row>
    <row r="1307" spans="2:9" ht="15" x14ac:dyDescent="0.3">
      <c r="B1307" s="33">
        <v>1302.5</v>
      </c>
      <c r="C1307" s="34">
        <v>1.1000000000000001</v>
      </c>
      <c r="D1307" s="32">
        <f t="shared" si="40"/>
        <v>33.979999999999997</v>
      </c>
      <c r="E1307" s="37">
        <f t="shared" si="41"/>
        <v>40.775999999999996</v>
      </c>
      <c r="F1307" s="32">
        <f>'Auxiliary Energy Estimation'!$E$25-D1307</f>
        <v>21.020000000000003</v>
      </c>
      <c r="G1307" s="32">
        <f>'Auxiliary Energy Estimation'!$E$25-E1307</f>
        <v>14.224000000000004</v>
      </c>
      <c r="H1307" s="26">
        <f>IF(D1307&lt;='Auxiliary Energy Estimation'!$E$25, 1, 0)</f>
        <v>1</v>
      </c>
      <c r="I1307" s="26">
        <f>IF(E1307&lt;='Auxiliary Energy Estimation'!$E$25, 1, 0)</f>
        <v>1</v>
      </c>
    </row>
    <row r="1308" spans="2:9" ht="15" x14ac:dyDescent="0.3">
      <c r="B1308" s="33">
        <v>1303.5</v>
      </c>
      <c r="C1308" s="34">
        <v>1.7</v>
      </c>
      <c r="D1308" s="32">
        <f t="shared" si="40"/>
        <v>35.06</v>
      </c>
      <c r="E1308" s="37">
        <f t="shared" si="41"/>
        <v>42.072000000000003</v>
      </c>
      <c r="F1308" s="32">
        <f>'Auxiliary Energy Estimation'!$E$25-D1308</f>
        <v>19.939999999999998</v>
      </c>
      <c r="G1308" s="32">
        <f>'Auxiliary Energy Estimation'!$E$25-E1308</f>
        <v>12.927999999999997</v>
      </c>
      <c r="H1308" s="26">
        <f>IF(D1308&lt;='Auxiliary Energy Estimation'!$E$25, 1, 0)</f>
        <v>1</v>
      </c>
      <c r="I1308" s="26">
        <f>IF(E1308&lt;='Auxiliary Energy Estimation'!$E$25, 1, 0)</f>
        <v>1</v>
      </c>
    </row>
    <row r="1309" spans="2:9" ht="15" x14ac:dyDescent="0.3">
      <c r="B1309" s="33">
        <v>1304.5</v>
      </c>
      <c r="C1309" s="34">
        <v>0.6</v>
      </c>
      <c r="D1309" s="32">
        <f t="shared" si="40"/>
        <v>33.08</v>
      </c>
      <c r="E1309" s="37">
        <f t="shared" si="41"/>
        <v>39.695999999999998</v>
      </c>
      <c r="F1309" s="32">
        <f>'Auxiliary Energy Estimation'!$E$25-D1309</f>
        <v>21.92</v>
      </c>
      <c r="G1309" s="32">
        <f>'Auxiliary Energy Estimation'!$E$25-E1309</f>
        <v>15.304000000000002</v>
      </c>
      <c r="H1309" s="26">
        <f>IF(D1309&lt;='Auxiliary Energy Estimation'!$E$25, 1, 0)</f>
        <v>1</v>
      </c>
      <c r="I1309" s="26">
        <f>IF(E1309&lt;='Auxiliary Energy Estimation'!$E$25, 1, 0)</f>
        <v>1</v>
      </c>
    </row>
    <row r="1310" spans="2:9" ht="15" x14ac:dyDescent="0.3">
      <c r="B1310" s="33">
        <v>1305.5</v>
      </c>
      <c r="C1310" s="34">
        <v>0.6</v>
      </c>
      <c r="D1310" s="32">
        <f t="shared" si="40"/>
        <v>33.08</v>
      </c>
      <c r="E1310" s="37">
        <f t="shared" si="41"/>
        <v>39.695999999999998</v>
      </c>
      <c r="F1310" s="32">
        <f>'Auxiliary Energy Estimation'!$E$25-D1310</f>
        <v>21.92</v>
      </c>
      <c r="G1310" s="32">
        <f>'Auxiliary Energy Estimation'!$E$25-E1310</f>
        <v>15.304000000000002</v>
      </c>
      <c r="H1310" s="26">
        <f>IF(D1310&lt;='Auxiliary Energy Estimation'!$E$25, 1, 0)</f>
        <v>1</v>
      </c>
      <c r="I1310" s="26">
        <f>IF(E1310&lt;='Auxiliary Energy Estimation'!$E$25, 1, 0)</f>
        <v>1</v>
      </c>
    </row>
    <row r="1311" spans="2:9" ht="15" x14ac:dyDescent="0.3">
      <c r="B1311" s="33">
        <v>1306.5</v>
      </c>
      <c r="C1311" s="34">
        <v>0.6</v>
      </c>
      <c r="D1311" s="32">
        <f t="shared" si="40"/>
        <v>33.08</v>
      </c>
      <c r="E1311" s="37">
        <f t="shared" si="41"/>
        <v>39.695999999999998</v>
      </c>
      <c r="F1311" s="32">
        <f>'Auxiliary Energy Estimation'!$E$25-D1311</f>
        <v>21.92</v>
      </c>
      <c r="G1311" s="32">
        <f>'Auxiliary Energy Estimation'!$E$25-E1311</f>
        <v>15.304000000000002</v>
      </c>
      <c r="H1311" s="26">
        <f>IF(D1311&lt;='Auxiliary Energy Estimation'!$E$25, 1, 0)</f>
        <v>1</v>
      </c>
      <c r="I1311" s="26">
        <f>IF(E1311&lt;='Auxiliary Energy Estimation'!$E$25, 1, 0)</f>
        <v>1</v>
      </c>
    </row>
    <row r="1312" spans="2:9" ht="15" x14ac:dyDescent="0.3">
      <c r="B1312" s="33">
        <v>1307.5</v>
      </c>
      <c r="C1312" s="34">
        <v>1.1000000000000001</v>
      </c>
      <c r="D1312" s="32">
        <f t="shared" si="40"/>
        <v>33.979999999999997</v>
      </c>
      <c r="E1312" s="37">
        <f t="shared" si="41"/>
        <v>40.775999999999996</v>
      </c>
      <c r="F1312" s="32">
        <f>'Auxiliary Energy Estimation'!$E$25-D1312</f>
        <v>21.020000000000003</v>
      </c>
      <c r="G1312" s="32">
        <f>'Auxiliary Energy Estimation'!$E$25-E1312</f>
        <v>14.224000000000004</v>
      </c>
      <c r="H1312" s="26">
        <f>IF(D1312&lt;='Auxiliary Energy Estimation'!$E$25, 1, 0)</f>
        <v>1</v>
      </c>
      <c r="I1312" s="26">
        <f>IF(E1312&lt;='Auxiliary Energy Estimation'!$E$25, 1, 0)</f>
        <v>1</v>
      </c>
    </row>
    <row r="1313" spans="2:9" ht="15" x14ac:dyDescent="0.3">
      <c r="B1313" s="33">
        <v>1308.5</v>
      </c>
      <c r="C1313" s="34">
        <v>1.1000000000000001</v>
      </c>
      <c r="D1313" s="32">
        <f t="shared" si="40"/>
        <v>33.979999999999997</v>
      </c>
      <c r="E1313" s="37">
        <f t="shared" si="41"/>
        <v>40.775999999999996</v>
      </c>
      <c r="F1313" s="32">
        <f>'Auxiliary Energy Estimation'!$E$25-D1313</f>
        <v>21.020000000000003</v>
      </c>
      <c r="G1313" s="32">
        <f>'Auxiliary Energy Estimation'!$E$25-E1313</f>
        <v>14.224000000000004</v>
      </c>
      <c r="H1313" s="26">
        <f>IF(D1313&lt;='Auxiliary Energy Estimation'!$E$25, 1, 0)</f>
        <v>1</v>
      </c>
      <c r="I1313" s="26">
        <f>IF(E1313&lt;='Auxiliary Energy Estimation'!$E$25, 1, 0)</f>
        <v>1</v>
      </c>
    </row>
    <row r="1314" spans="2:9" ht="15" x14ac:dyDescent="0.3">
      <c r="B1314" s="33">
        <v>1309.5</v>
      </c>
      <c r="C1314" s="34">
        <v>1.7</v>
      </c>
      <c r="D1314" s="32">
        <f t="shared" si="40"/>
        <v>35.06</v>
      </c>
      <c r="E1314" s="37">
        <f t="shared" si="41"/>
        <v>42.072000000000003</v>
      </c>
      <c r="F1314" s="32">
        <f>'Auxiliary Energy Estimation'!$E$25-D1314</f>
        <v>19.939999999999998</v>
      </c>
      <c r="G1314" s="32">
        <f>'Auxiliary Energy Estimation'!$E$25-E1314</f>
        <v>12.927999999999997</v>
      </c>
      <c r="H1314" s="26">
        <f>IF(D1314&lt;='Auxiliary Energy Estimation'!$E$25, 1, 0)</f>
        <v>1</v>
      </c>
      <c r="I1314" s="26">
        <f>IF(E1314&lt;='Auxiliary Energy Estimation'!$E$25, 1, 0)</f>
        <v>1</v>
      </c>
    </row>
    <row r="1315" spans="2:9" ht="15" x14ac:dyDescent="0.3">
      <c r="B1315" s="33">
        <v>1310.5</v>
      </c>
      <c r="C1315" s="34">
        <v>1.7</v>
      </c>
      <c r="D1315" s="32">
        <f t="shared" si="40"/>
        <v>35.06</v>
      </c>
      <c r="E1315" s="37">
        <f t="shared" si="41"/>
        <v>42.072000000000003</v>
      </c>
      <c r="F1315" s="32">
        <f>'Auxiliary Energy Estimation'!$E$25-D1315</f>
        <v>19.939999999999998</v>
      </c>
      <c r="G1315" s="32">
        <f>'Auxiliary Energy Estimation'!$E$25-E1315</f>
        <v>12.927999999999997</v>
      </c>
      <c r="H1315" s="26">
        <f>IF(D1315&lt;='Auxiliary Energy Estimation'!$E$25, 1, 0)</f>
        <v>1</v>
      </c>
      <c r="I1315" s="26">
        <f>IF(E1315&lt;='Auxiliary Energy Estimation'!$E$25, 1, 0)</f>
        <v>1</v>
      </c>
    </row>
    <row r="1316" spans="2:9" ht="15" x14ac:dyDescent="0.3">
      <c r="B1316" s="33">
        <v>1311.5</v>
      </c>
      <c r="C1316" s="34">
        <v>2.2000000000000002</v>
      </c>
      <c r="D1316" s="32">
        <f t="shared" si="40"/>
        <v>35.96</v>
      </c>
      <c r="E1316" s="37">
        <f t="shared" si="41"/>
        <v>43.152000000000001</v>
      </c>
      <c r="F1316" s="32">
        <f>'Auxiliary Energy Estimation'!$E$25-D1316</f>
        <v>19.04</v>
      </c>
      <c r="G1316" s="32">
        <f>'Auxiliary Energy Estimation'!$E$25-E1316</f>
        <v>11.847999999999999</v>
      </c>
      <c r="H1316" s="26">
        <f>IF(D1316&lt;='Auxiliary Energy Estimation'!$E$25, 1, 0)</f>
        <v>1</v>
      </c>
      <c r="I1316" s="26">
        <f>IF(E1316&lt;='Auxiliary Energy Estimation'!$E$25, 1, 0)</f>
        <v>1</v>
      </c>
    </row>
    <row r="1317" spans="2:9" ht="15" x14ac:dyDescent="0.3">
      <c r="B1317" s="33">
        <v>1312.5</v>
      </c>
      <c r="C1317" s="34">
        <v>2.2000000000000002</v>
      </c>
      <c r="D1317" s="32">
        <f t="shared" si="40"/>
        <v>35.96</v>
      </c>
      <c r="E1317" s="37">
        <f t="shared" si="41"/>
        <v>43.152000000000001</v>
      </c>
      <c r="F1317" s="32">
        <f>'Auxiliary Energy Estimation'!$E$25-D1317</f>
        <v>19.04</v>
      </c>
      <c r="G1317" s="32">
        <f>'Auxiliary Energy Estimation'!$E$25-E1317</f>
        <v>11.847999999999999</v>
      </c>
      <c r="H1317" s="26">
        <f>IF(D1317&lt;='Auxiliary Energy Estimation'!$E$25, 1, 0)</f>
        <v>1</v>
      </c>
      <c r="I1317" s="26">
        <f>IF(E1317&lt;='Auxiliary Energy Estimation'!$E$25, 1, 0)</f>
        <v>1</v>
      </c>
    </row>
    <row r="1318" spans="2:9" ht="15" x14ac:dyDescent="0.3">
      <c r="B1318" s="33">
        <v>1313.5</v>
      </c>
      <c r="C1318" s="34">
        <v>2.8</v>
      </c>
      <c r="D1318" s="32">
        <f t="shared" si="40"/>
        <v>37.04</v>
      </c>
      <c r="E1318" s="37">
        <f t="shared" si="41"/>
        <v>44.448</v>
      </c>
      <c r="F1318" s="32">
        <f>'Auxiliary Energy Estimation'!$E$25-D1318</f>
        <v>17.96</v>
      </c>
      <c r="G1318" s="32">
        <f>'Auxiliary Energy Estimation'!$E$25-E1318</f>
        <v>10.552</v>
      </c>
      <c r="H1318" s="26">
        <f>IF(D1318&lt;='Auxiliary Energy Estimation'!$E$25, 1, 0)</f>
        <v>1</v>
      </c>
      <c r="I1318" s="26">
        <f>IF(E1318&lt;='Auxiliary Energy Estimation'!$E$25, 1, 0)</f>
        <v>1</v>
      </c>
    </row>
    <row r="1319" spans="2:9" ht="15" x14ac:dyDescent="0.3">
      <c r="B1319" s="33">
        <v>1314.5</v>
      </c>
      <c r="C1319" s="34">
        <v>2.8</v>
      </c>
      <c r="D1319" s="32">
        <f t="shared" si="40"/>
        <v>37.04</v>
      </c>
      <c r="E1319" s="37">
        <f t="shared" si="41"/>
        <v>44.448</v>
      </c>
      <c r="F1319" s="32">
        <f>'Auxiliary Energy Estimation'!$E$25-D1319</f>
        <v>17.96</v>
      </c>
      <c r="G1319" s="32">
        <f>'Auxiliary Energy Estimation'!$E$25-E1319</f>
        <v>10.552</v>
      </c>
      <c r="H1319" s="26">
        <f>IF(D1319&lt;='Auxiliary Energy Estimation'!$E$25, 1, 0)</f>
        <v>1</v>
      </c>
      <c r="I1319" s="26">
        <f>IF(E1319&lt;='Auxiliary Energy Estimation'!$E$25, 1, 0)</f>
        <v>1</v>
      </c>
    </row>
    <row r="1320" spans="2:9" ht="15" x14ac:dyDescent="0.3">
      <c r="B1320" s="33">
        <v>1315.5</v>
      </c>
      <c r="C1320" s="34">
        <v>3.3</v>
      </c>
      <c r="D1320" s="32">
        <f t="shared" si="40"/>
        <v>37.94</v>
      </c>
      <c r="E1320" s="37">
        <f t="shared" si="41"/>
        <v>45.527999999999999</v>
      </c>
      <c r="F1320" s="32">
        <f>'Auxiliary Energy Estimation'!$E$25-D1320</f>
        <v>17.060000000000002</v>
      </c>
      <c r="G1320" s="32">
        <f>'Auxiliary Energy Estimation'!$E$25-E1320</f>
        <v>9.4720000000000013</v>
      </c>
      <c r="H1320" s="26">
        <f>IF(D1320&lt;='Auxiliary Energy Estimation'!$E$25, 1, 0)</f>
        <v>1</v>
      </c>
      <c r="I1320" s="26">
        <f>IF(E1320&lt;='Auxiliary Energy Estimation'!$E$25, 1, 0)</f>
        <v>1</v>
      </c>
    </row>
    <row r="1321" spans="2:9" ht="15" x14ac:dyDescent="0.3">
      <c r="B1321" s="33">
        <v>1316.5</v>
      </c>
      <c r="C1321" s="34">
        <v>3.9</v>
      </c>
      <c r="D1321" s="32">
        <f t="shared" si="40"/>
        <v>39.019999999999996</v>
      </c>
      <c r="E1321" s="37">
        <f t="shared" si="41"/>
        <v>46.823999999999991</v>
      </c>
      <c r="F1321" s="32">
        <f>'Auxiliary Energy Estimation'!$E$25-D1321</f>
        <v>15.980000000000004</v>
      </c>
      <c r="G1321" s="32">
        <f>'Auxiliary Energy Estimation'!$E$25-E1321</f>
        <v>8.176000000000009</v>
      </c>
      <c r="H1321" s="26">
        <f>IF(D1321&lt;='Auxiliary Energy Estimation'!$E$25, 1, 0)</f>
        <v>1</v>
      </c>
      <c r="I1321" s="26">
        <f>IF(E1321&lt;='Auxiliary Energy Estimation'!$E$25, 1, 0)</f>
        <v>1</v>
      </c>
    </row>
    <row r="1322" spans="2:9" ht="15" x14ac:dyDescent="0.3">
      <c r="B1322" s="33">
        <v>1317.5</v>
      </c>
      <c r="C1322" s="34">
        <v>3.9</v>
      </c>
      <c r="D1322" s="32">
        <f t="shared" si="40"/>
        <v>39.019999999999996</v>
      </c>
      <c r="E1322" s="37">
        <f t="shared" si="41"/>
        <v>46.823999999999991</v>
      </c>
      <c r="F1322" s="32">
        <f>'Auxiliary Energy Estimation'!$E$25-D1322</f>
        <v>15.980000000000004</v>
      </c>
      <c r="G1322" s="32">
        <f>'Auxiliary Energy Estimation'!$E$25-E1322</f>
        <v>8.176000000000009</v>
      </c>
      <c r="H1322" s="26">
        <f>IF(D1322&lt;='Auxiliary Energy Estimation'!$E$25, 1, 0)</f>
        <v>1</v>
      </c>
      <c r="I1322" s="26">
        <f>IF(E1322&lt;='Auxiliary Energy Estimation'!$E$25, 1, 0)</f>
        <v>1</v>
      </c>
    </row>
    <row r="1323" spans="2:9" ht="15" x14ac:dyDescent="0.3">
      <c r="B1323" s="33">
        <v>1318.5</v>
      </c>
      <c r="C1323" s="34">
        <v>3.3</v>
      </c>
      <c r="D1323" s="32">
        <f t="shared" si="40"/>
        <v>37.94</v>
      </c>
      <c r="E1323" s="37">
        <f t="shared" si="41"/>
        <v>45.527999999999999</v>
      </c>
      <c r="F1323" s="32">
        <f>'Auxiliary Energy Estimation'!$E$25-D1323</f>
        <v>17.060000000000002</v>
      </c>
      <c r="G1323" s="32">
        <f>'Auxiliary Energy Estimation'!$E$25-E1323</f>
        <v>9.4720000000000013</v>
      </c>
      <c r="H1323" s="26">
        <f>IF(D1323&lt;='Auxiliary Energy Estimation'!$E$25, 1, 0)</f>
        <v>1</v>
      </c>
      <c r="I1323" s="26">
        <f>IF(E1323&lt;='Auxiliary Energy Estimation'!$E$25, 1, 0)</f>
        <v>1</v>
      </c>
    </row>
    <row r="1324" spans="2:9" ht="15" x14ac:dyDescent="0.3">
      <c r="B1324" s="33">
        <v>1319.5</v>
      </c>
      <c r="C1324" s="34">
        <v>3.3</v>
      </c>
      <c r="D1324" s="32">
        <f t="shared" si="40"/>
        <v>37.94</v>
      </c>
      <c r="E1324" s="37">
        <f t="shared" si="41"/>
        <v>45.527999999999999</v>
      </c>
      <c r="F1324" s="32">
        <f>'Auxiliary Energy Estimation'!$E$25-D1324</f>
        <v>17.060000000000002</v>
      </c>
      <c r="G1324" s="32">
        <f>'Auxiliary Energy Estimation'!$E$25-E1324</f>
        <v>9.4720000000000013</v>
      </c>
      <c r="H1324" s="26">
        <f>IF(D1324&lt;='Auxiliary Energy Estimation'!$E$25, 1, 0)</f>
        <v>1</v>
      </c>
      <c r="I1324" s="26">
        <f>IF(E1324&lt;='Auxiliary Energy Estimation'!$E$25, 1, 0)</f>
        <v>1</v>
      </c>
    </row>
    <row r="1325" spans="2:9" ht="15" x14ac:dyDescent="0.3">
      <c r="B1325" s="33">
        <v>1320.5</v>
      </c>
      <c r="C1325" s="34">
        <v>4.4000000000000004</v>
      </c>
      <c r="D1325" s="32">
        <f t="shared" si="40"/>
        <v>39.92</v>
      </c>
      <c r="E1325" s="37">
        <f t="shared" si="41"/>
        <v>47.904000000000003</v>
      </c>
      <c r="F1325" s="32">
        <f>'Auxiliary Energy Estimation'!$E$25-D1325</f>
        <v>15.079999999999998</v>
      </c>
      <c r="G1325" s="32">
        <f>'Auxiliary Energy Estimation'!$E$25-E1325</f>
        <v>7.0959999999999965</v>
      </c>
      <c r="H1325" s="26">
        <f>IF(D1325&lt;='Auxiliary Energy Estimation'!$E$25, 1, 0)</f>
        <v>1</v>
      </c>
      <c r="I1325" s="26">
        <f>IF(E1325&lt;='Auxiliary Energy Estimation'!$E$25, 1, 0)</f>
        <v>1</v>
      </c>
    </row>
    <row r="1326" spans="2:9" ht="15" x14ac:dyDescent="0.3">
      <c r="B1326" s="33">
        <v>1321.5</v>
      </c>
      <c r="C1326" s="34">
        <v>5</v>
      </c>
      <c r="D1326" s="32">
        <f t="shared" si="40"/>
        <v>41</v>
      </c>
      <c r="E1326" s="37">
        <f t="shared" si="41"/>
        <v>49.199999999999996</v>
      </c>
      <c r="F1326" s="32">
        <f>'Auxiliary Energy Estimation'!$E$25-D1326</f>
        <v>14</v>
      </c>
      <c r="G1326" s="32">
        <f>'Auxiliary Energy Estimation'!$E$25-E1326</f>
        <v>5.8000000000000043</v>
      </c>
      <c r="H1326" s="26">
        <f>IF(D1326&lt;='Auxiliary Energy Estimation'!$E$25, 1, 0)</f>
        <v>1</v>
      </c>
      <c r="I1326" s="26">
        <f>IF(E1326&lt;='Auxiliary Energy Estimation'!$E$25, 1, 0)</f>
        <v>1</v>
      </c>
    </row>
    <row r="1327" spans="2:9" ht="15" x14ac:dyDescent="0.3">
      <c r="B1327" s="33">
        <v>1322.5</v>
      </c>
      <c r="C1327" s="34">
        <v>5.6</v>
      </c>
      <c r="D1327" s="32">
        <f t="shared" si="40"/>
        <v>42.08</v>
      </c>
      <c r="E1327" s="37">
        <f t="shared" si="41"/>
        <v>50.495999999999995</v>
      </c>
      <c r="F1327" s="32">
        <f>'Auxiliary Energy Estimation'!$E$25-D1327</f>
        <v>12.920000000000002</v>
      </c>
      <c r="G1327" s="32">
        <f>'Auxiliary Energy Estimation'!$E$25-E1327</f>
        <v>4.5040000000000049</v>
      </c>
      <c r="H1327" s="26">
        <f>IF(D1327&lt;='Auxiliary Energy Estimation'!$E$25, 1, 0)</f>
        <v>1</v>
      </c>
      <c r="I1327" s="26">
        <f>IF(E1327&lt;='Auxiliary Energy Estimation'!$E$25, 1, 0)</f>
        <v>1</v>
      </c>
    </row>
    <row r="1328" spans="2:9" ht="15" x14ac:dyDescent="0.3">
      <c r="B1328" s="33">
        <v>1323.5</v>
      </c>
      <c r="C1328" s="34">
        <v>5</v>
      </c>
      <c r="D1328" s="32">
        <f t="shared" si="40"/>
        <v>41</v>
      </c>
      <c r="E1328" s="37">
        <f t="shared" si="41"/>
        <v>49.199999999999996</v>
      </c>
      <c r="F1328" s="32">
        <f>'Auxiliary Energy Estimation'!$E$25-D1328</f>
        <v>14</v>
      </c>
      <c r="G1328" s="32">
        <f>'Auxiliary Energy Estimation'!$E$25-E1328</f>
        <v>5.8000000000000043</v>
      </c>
      <c r="H1328" s="26">
        <f>IF(D1328&lt;='Auxiliary Energy Estimation'!$E$25, 1, 0)</f>
        <v>1</v>
      </c>
      <c r="I1328" s="26">
        <f>IF(E1328&lt;='Auxiliary Energy Estimation'!$E$25, 1, 0)</f>
        <v>1</v>
      </c>
    </row>
    <row r="1329" spans="2:9" ht="15" x14ac:dyDescent="0.3">
      <c r="B1329" s="33">
        <v>1324.5</v>
      </c>
      <c r="C1329" s="34">
        <v>3.9</v>
      </c>
      <c r="D1329" s="32">
        <f t="shared" si="40"/>
        <v>39.019999999999996</v>
      </c>
      <c r="E1329" s="37">
        <f t="shared" si="41"/>
        <v>46.823999999999991</v>
      </c>
      <c r="F1329" s="32">
        <f>'Auxiliary Energy Estimation'!$E$25-D1329</f>
        <v>15.980000000000004</v>
      </c>
      <c r="G1329" s="32">
        <f>'Auxiliary Energy Estimation'!$E$25-E1329</f>
        <v>8.176000000000009</v>
      </c>
      <c r="H1329" s="26">
        <f>IF(D1329&lt;='Auxiliary Energy Estimation'!$E$25, 1, 0)</f>
        <v>1</v>
      </c>
      <c r="I1329" s="26">
        <f>IF(E1329&lt;='Auxiliary Energy Estimation'!$E$25, 1, 0)</f>
        <v>1</v>
      </c>
    </row>
    <row r="1330" spans="2:9" ht="15" x14ac:dyDescent="0.3">
      <c r="B1330" s="33">
        <v>1325.5</v>
      </c>
      <c r="C1330" s="34">
        <v>5</v>
      </c>
      <c r="D1330" s="32">
        <f t="shared" si="40"/>
        <v>41</v>
      </c>
      <c r="E1330" s="37">
        <f t="shared" si="41"/>
        <v>49.199999999999996</v>
      </c>
      <c r="F1330" s="32">
        <f>'Auxiliary Energy Estimation'!$E$25-D1330</f>
        <v>14</v>
      </c>
      <c r="G1330" s="32">
        <f>'Auxiliary Energy Estimation'!$E$25-E1330</f>
        <v>5.8000000000000043</v>
      </c>
      <c r="H1330" s="26">
        <f>IF(D1330&lt;='Auxiliary Energy Estimation'!$E$25, 1, 0)</f>
        <v>1</v>
      </c>
      <c r="I1330" s="26">
        <f>IF(E1330&lt;='Auxiliary Energy Estimation'!$E$25, 1, 0)</f>
        <v>1</v>
      </c>
    </row>
    <row r="1331" spans="2:9" ht="15" x14ac:dyDescent="0.3">
      <c r="B1331" s="33">
        <v>1326.5</v>
      </c>
      <c r="C1331" s="34">
        <v>3.9</v>
      </c>
      <c r="D1331" s="32">
        <f t="shared" si="40"/>
        <v>39.019999999999996</v>
      </c>
      <c r="E1331" s="37">
        <f t="shared" si="41"/>
        <v>46.823999999999991</v>
      </c>
      <c r="F1331" s="32">
        <f>'Auxiliary Energy Estimation'!$E$25-D1331</f>
        <v>15.980000000000004</v>
      </c>
      <c r="G1331" s="32">
        <f>'Auxiliary Energy Estimation'!$E$25-E1331</f>
        <v>8.176000000000009</v>
      </c>
      <c r="H1331" s="26">
        <f>IF(D1331&lt;='Auxiliary Energy Estimation'!$E$25, 1, 0)</f>
        <v>1</v>
      </c>
      <c r="I1331" s="26">
        <f>IF(E1331&lt;='Auxiliary Energy Estimation'!$E$25, 1, 0)</f>
        <v>1</v>
      </c>
    </row>
    <row r="1332" spans="2:9" ht="15" x14ac:dyDescent="0.3">
      <c r="B1332" s="33">
        <v>1327.5</v>
      </c>
      <c r="C1332" s="34">
        <v>5</v>
      </c>
      <c r="D1332" s="32">
        <f t="shared" si="40"/>
        <v>41</v>
      </c>
      <c r="E1332" s="37">
        <f t="shared" si="41"/>
        <v>49.199999999999996</v>
      </c>
      <c r="F1332" s="32">
        <f>'Auxiliary Energy Estimation'!$E$25-D1332</f>
        <v>14</v>
      </c>
      <c r="G1332" s="32">
        <f>'Auxiliary Energy Estimation'!$E$25-E1332</f>
        <v>5.8000000000000043</v>
      </c>
      <c r="H1332" s="26">
        <f>IF(D1332&lt;='Auxiliary Energy Estimation'!$E$25, 1, 0)</f>
        <v>1</v>
      </c>
      <c r="I1332" s="26">
        <f>IF(E1332&lt;='Auxiliary Energy Estimation'!$E$25, 1, 0)</f>
        <v>1</v>
      </c>
    </row>
    <row r="1333" spans="2:9" ht="15" x14ac:dyDescent="0.3">
      <c r="B1333" s="33">
        <v>1328.5</v>
      </c>
      <c r="C1333" s="34">
        <v>6.1</v>
      </c>
      <c r="D1333" s="32">
        <f t="shared" si="40"/>
        <v>42.980000000000004</v>
      </c>
      <c r="E1333" s="37">
        <f t="shared" si="41"/>
        <v>51.576000000000001</v>
      </c>
      <c r="F1333" s="32">
        <f>'Auxiliary Energy Estimation'!$E$25-D1333</f>
        <v>12.019999999999996</v>
      </c>
      <c r="G1333" s="32">
        <f>'Auxiliary Energy Estimation'!$E$25-E1333</f>
        <v>3.4239999999999995</v>
      </c>
      <c r="H1333" s="26">
        <f>IF(D1333&lt;='Auxiliary Energy Estimation'!$E$25, 1, 0)</f>
        <v>1</v>
      </c>
      <c r="I1333" s="26">
        <f>IF(E1333&lt;='Auxiliary Energy Estimation'!$E$25, 1, 0)</f>
        <v>1</v>
      </c>
    </row>
    <row r="1334" spans="2:9" ht="15" x14ac:dyDescent="0.3">
      <c r="B1334" s="33">
        <v>1329.5</v>
      </c>
      <c r="C1334" s="34">
        <v>7.2</v>
      </c>
      <c r="D1334" s="32">
        <f t="shared" si="40"/>
        <v>44.96</v>
      </c>
      <c r="E1334" s="37">
        <f t="shared" si="41"/>
        <v>53.951999999999998</v>
      </c>
      <c r="F1334" s="32">
        <f>'Auxiliary Energy Estimation'!$E$25-D1334</f>
        <v>10.039999999999999</v>
      </c>
      <c r="G1334" s="32">
        <f>'Auxiliary Energy Estimation'!$E$25-E1334</f>
        <v>1.0480000000000018</v>
      </c>
      <c r="H1334" s="26">
        <f>IF(D1334&lt;='Auxiliary Energy Estimation'!$E$25, 1, 0)</f>
        <v>1</v>
      </c>
      <c r="I1334" s="26">
        <f>IF(E1334&lt;='Auxiliary Energy Estimation'!$E$25, 1, 0)</f>
        <v>1</v>
      </c>
    </row>
    <row r="1335" spans="2:9" ht="15" x14ac:dyDescent="0.3">
      <c r="B1335" s="33">
        <v>1330.5</v>
      </c>
      <c r="C1335" s="34">
        <v>7.8</v>
      </c>
      <c r="D1335" s="32">
        <f t="shared" si="40"/>
        <v>46.04</v>
      </c>
      <c r="E1335" s="37">
        <f t="shared" si="41"/>
        <v>55.247999999999998</v>
      </c>
      <c r="F1335" s="32">
        <f>'Auxiliary Energy Estimation'!$E$25-D1335</f>
        <v>8.9600000000000009</v>
      </c>
      <c r="G1335" s="32">
        <f>'Auxiliary Energy Estimation'!$E$25-E1335</f>
        <v>-0.24799999999999756</v>
      </c>
      <c r="H1335" s="26">
        <f>IF(D1335&lt;='Auxiliary Energy Estimation'!$E$25, 1, 0)</f>
        <v>1</v>
      </c>
      <c r="I1335" s="26">
        <f>IF(E1335&lt;='Auxiliary Energy Estimation'!$E$25, 1, 0)</f>
        <v>0</v>
      </c>
    </row>
    <row r="1336" spans="2:9" ht="15" x14ac:dyDescent="0.3">
      <c r="B1336" s="33">
        <v>1331.5</v>
      </c>
      <c r="C1336" s="34">
        <v>7.8</v>
      </c>
      <c r="D1336" s="32">
        <f t="shared" si="40"/>
        <v>46.04</v>
      </c>
      <c r="E1336" s="37">
        <f t="shared" si="41"/>
        <v>55.247999999999998</v>
      </c>
      <c r="F1336" s="32">
        <f>'Auxiliary Energy Estimation'!$E$25-D1336</f>
        <v>8.9600000000000009</v>
      </c>
      <c r="G1336" s="32">
        <f>'Auxiliary Energy Estimation'!$E$25-E1336</f>
        <v>-0.24799999999999756</v>
      </c>
      <c r="H1336" s="26">
        <f>IF(D1336&lt;='Auxiliary Energy Estimation'!$E$25, 1, 0)</f>
        <v>1</v>
      </c>
      <c r="I1336" s="26">
        <f>IF(E1336&lt;='Auxiliary Energy Estimation'!$E$25, 1, 0)</f>
        <v>0</v>
      </c>
    </row>
    <row r="1337" spans="2:9" ht="15" x14ac:dyDescent="0.3">
      <c r="B1337" s="33">
        <v>1332.5</v>
      </c>
      <c r="C1337" s="34">
        <v>7.8</v>
      </c>
      <c r="D1337" s="32">
        <f t="shared" si="40"/>
        <v>46.04</v>
      </c>
      <c r="E1337" s="37">
        <f t="shared" si="41"/>
        <v>55.247999999999998</v>
      </c>
      <c r="F1337" s="32">
        <f>'Auxiliary Energy Estimation'!$E$25-D1337</f>
        <v>8.9600000000000009</v>
      </c>
      <c r="G1337" s="32">
        <f>'Auxiliary Energy Estimation'!$E$25-E1337</f>
        <v>-0.24799999999999756</v>
      </c>
      <c r="H1337" s="26">
        <f>IF(D1337&lt;='Auxiliary Energy Estimation'!$E$25, 1, 0)</f>
        <v>1</v>
      </c>
      <c r="I1337" s="26">
        <f>IF(E1337&lt;='Auxiliary Energy Estimation'!$E$25, 1, 0)</f>
        <v>0</v>
      </c>
    </row>
    <row r="1338" spans="2:9" ht="15" x14ac:dyDescent="0.3">
      <c r="B1338" s="33">
        <v>1333.5</v>
      </c>
      <c r="C1338" s="34">
        <v>7.8</v>
      </c>
      <c r="D1338" s="32">
        <f t="shared" si="40"/>
        <v>46.04</v>
      </c>
      <c r="E1338" s="37">
        <f t="shared" si="41"/>
        <v>55.247999999999998</v>
      </c>
      <c r="F1338" s="32">
        <f>'Auxiliary Energy Estimation'!$E$25-D1338</f>
        <v>8.9600000000000009</v>
      </c>
      <c r="G1338" s="32">
        <f>'Auxiliary Energy Estimation'!$E$25-E1338</f>
        <v>-0.24799999999999756</v>
      </c>
      <c r="H1338" s="26">
        <f>IF(D1338&lt;='Auxiliary Energy Estimation'!$E$25, 1, 0)</f>
        <v>1</v>
      </c>
      <c r="I1338" s="26">
        <f>IF(E1338&lt;='Auxiliary Energy Estimation'!$E$25, 1, 0)</f>
        <v>0</v>
      </c>
    </row>
    <row r="1339" spans="2:9" ht="15" x14ac:dyDescent="0.3">
      <c r="B1339" s="33">
        <v>1334.5</v>
      </c>
      <c r="C1339" s="34">
        <v>8.3000000000000007</v>
      </c>
      <c r="D1339" s="32">
        <f t="shared" si="40"/>
        <v>46.94</v>
      </c>
      <c r="E1339" s="37">
        <f t="shared" si="41"/>
        <v>56.327999999999996</v>
      </c>
      <c r="F1339" s="32">
        <f>'Auxiliary Energy Estimation'!$E$25-D1339</f>
        <v>8.0600000000000023</v>
      </c>
      <c r="G1339" s="32">
        <f>'Auxiliary Energy Estimation'!$E$25-E1339</f>
        <v>-1.3279999999999959</v>
      </c>
      <c r="H1339" s="26">
        <f>IF(D1339&lt;='Auxiliary Energy Estimation'!$E$25, 1, 0)</f>
        <v>1</v>
      </c>
      <c r="I1339" s="26">
        <f>IF(E1339&lt;='Auxiliary Energy Estimation'!$E$25, 1, 0)</f>
        <v>0</v>
      </c>
    </row>
    <row r="1340" spans="2:9" ht="15" x14ac:dyDescent="0.3">
      <c r="B1340" s="33">
        <v>1335.5</v>
      </c>
      <c r="C1340" s="34">
        <v>8.3000000000000007</v>
      </c>
      <c r="D1340" s="32">
        <f t="shared" si="40"/>
        <v>46.94</v>
      </c>
      <c r="E1340" s="37">
        <f t="shared" si="41"/>
        <v>56.327999999999996</v>
      </c>
      <c r="F1340" s="32">
        <f>'Auxiliary Energy Estimation'!$E$25-D1340</f>
        <v>8.0600000000000023</v>
      </c>
      <c r="G1340" s="32">
        <f>'Auxiliary Energy Estimation'!$E$25-E1340</f>
        <v>-1.3279999999999959</v>
      </c>
      <c r="H1340" s="26">
        <f>IF(D1340&lt;='Auxiliary Energy Estimation'!$E$25, 1, 0)</f>
        <v>1</v>
      </c>
      <c r="I1340" s="26">
        <f>IF(E1340&lt;='Auxiliary Energy Estimation'!$E$25, 1, 0)</f>
        <v>0</v>
      </c>
    </row>
    <row r="1341" spans="2:9" ht="15" x14ac:dyDescent="0.3">
      <c r="B1341" s="33">
        <v>1336.5</v>
      </c>
      <c r="C1341" s="34">
        <v>7.8</v>
      </c>
      <c r="D1341" s="32">
        <f t="shared" si="40"/>
        <v>46.04</v>
      </c>
      <c r="E1341" s="37">
        <f t="shared" si="41"/>
        <v>55.247999999999998</v>
      </c>
      <c r="F1341" s="32">
        <f>'Auxiliary Energy Estimation'!$E$25-D1341</f>
        <v>8.9600000000000009</v>
      </c>
      <c r="G1341" s="32">
        <f>'Auxiliary Energy Estimation'!$E$25-E1341</f>
        <v>-0.24799999999999756</v>
      </c>
      <c r="H1341" s="26">
        <f>IF(D1341&lt;='Auxiliary Energy Estimation'!$E$25, 1, 0)</f>
        <v>1</v>
      </c>
      <c r="I1341" s="26">
        <f>IF(E1341&lt;='Auxiliary Energy Estimation'!$E$25, 1, 0)</f>
        <v>0</v>
      </c>
    </row>
    <row r="1342" spans="2:9" ht="15" x14ac:dyDescent="0.3">
      <c r="B1342" s="33">
        <v>1337.5</v>
      </c>
      <c r="C1342" s="34">
        <v>7.2</v>
      </c>
      <c r="D1342" s="32">
        <f t="shared" si="40"/>
        <v>44.96</v>
      </c>
      <c r="E1342" s="37">
        <f t="shared" si="41"/>
        <v>53.951999999999998</v>
      </c>
      <c r="F1342" s="32">
        <f>'Auxiliary Energy Estimation'!$E$25-D1342</f>
        <v>10.039999999999999</v>
      </c>
      <c r="G1342" s="32">
        <f>'Auxiliary Energy Estimation'!$E$25-E1342</f>
        <v>1.0480000000000018</v>
      </c>
      <c r="H1342" s="26">
        <f>IF(D1342&lt;='Auxiliary Energy Estimation'!$E$25, 1, 0)</f>
        <v>1</v>
      </c>
      <c r="I1342" s="26">
        <f>IF(E1342&lt;='Auxiliary Energy Estimation'!$E$25, 1, 0)</f>
        <v>1</v>
      </c>
    </row>
    <row r="1343" spans="2:9" ht="15" x14ac:dyDescent="0.3">
      <c r="B1343" s="33">
        <v>1338.5</v>
      </c>
      <c r="C1343" s="34">
        <v>6.7</v>
      </c>
      <c r="D1343" s="32">
        <f t="shared" si="40"/>
        <v>44.06</v>
      </c>
      <c r="E1343" s="37">
        <f t="shared" si="41"/>
        <v>52.872</v>
      </c>
      <c r="F1343" s="32">
        <f>'Auxiliary Energy Estimation'!$E$25-D1343</f>
        <v>10.939999999999998</v>
      </c>
      <c r="G1343" s="32">
        <f>'Auxiliary Energy Estimation'!$E$25-E1343</f>
        <v>2.1280000000000001</v>
      </c>
      <c r="H1343" s="26">
        <f>IF(D1343&lt;='Auxiliary Energy Estimation'!$E$25, 1, 0)</f>
        <v>1</v>
      </c>
      <c r="I1343" s="26">
        <f>IF(E1343&lt;='Auxiliary Energy Estimation'!$E$25, 1, 0)</f>
        <v>1</v>
      </c>
    </row>
    <row r="1344" spans="2:9" ht="15" x14ac:dyDescent="0.3">
      <c r="B1344" s="33">
        <v>1339.5</v>
      </c>
      <c r="C1344" s="34">
        <v>6.1</v>
      </c>
      <c r="D1344" s="32">
        <f t="shared" si="40"/>
        <v>42.980000000000004</v>
      </c>
      <c r="E1344" s="37">
        <f t="shared" si="41"/>
        <v>51.576000000000001</v>
      </c>
      <c r="F1344" s="32">
        <f>'Auxiliary Energy Estimation'!$E$25-D1344</f>
        <v>12.019999999999996</v>
      </c>
      <c r="G1344" s="32">
        <f>'Auxiliary Energy Estimation'!$E$25-E1344</f>
        <v>3.4239999999999995</v>
      </c>
      <c r="H1344" s="26">
        <f>IF(D1344&lt;='Auxiliary Energy Estimation'!$E$25, 1, 0)</f>
        <v>1</v>
      </c>
      <c r="I1344" s="26">
        <f>IF(E1344&lt;='Auxiliary Energy Estimation'!$E$25, 1, 0)</f>
        <v>1</v>
      </c>
    </row>
    <row r="1345" spans="2:9" ht="15" x14ac:dyDescent="0.3">
      <c r="B1345" s="33">
        <v>1340.5</v>
      </c>
      <c r="C1345" s="34">
        <v>6.1</v>
      </c>
      <c r="D1345" s="32">
        <f t="shared" si="40"/>
        <v>42.980000000000004</v>
      </c>
      <c r="E1345" s="37">
        <f t="shared" si="41"/>
        <v>51.576000000000001</v>
      </c>
      <c r="F1345" s="32">
        <f>'Auxiliary Energy Estimation'!$E$25-D1345</f>
        <v>12.019999999999996</v>
      </c>
      <c r="G1345" s="32">
        <f>'Auxiliary Energy Estimation'!$E$25-E1345</f>
        <v>3.4239999999999995</v>
      </c>
      <c r="H1345" s="26">
        <f>IF(D1345&lt;='Auxiliary Energy Estimation'!$E$25, 1, 0)</f>
        <v>1</v>
      </c>
      <c r="I1345" s="26">
        <f>IF(E1345&lt;='Auxiliary Energy Estimation'!$E$25, 1, 0)</f>
        <v>1</v>
      </c>
    </row>
    <row r="1346" spans="2:9" ht="15" x14ac:dyDescent="0.3">
      <c r="B1346" s="33">
        <v>1341.5</v>
      </c>
      <c r="C1346" s="34">
        <v>5.6</v>
      </c>
      <c r="D1346" s="32">
        <f t="shared" si="40"/>
        <v>42.08</v>
      </c>
      <c r="E1346" s="37">
        <f t="shared" si="41"/>
        <v>50.495999999999995</v>
      </c>
      <c r="F1346" s="32">
        <f>'Auxiliary Energy Estimation'!$E$25-D1346</f>
        <v>12.920000000000002</v>
      </c>
      <c r="G1346" s="32">
        <f>'Auxiliary Energy Estimation'!$E$25-E1346</f>
        <v>4.5040000000000049</v>
      </c>
      <c r="H1346" s="26">
        <f>IF(D1346&lt;='Auxiliary Energy Estimation'!$E$25, 1, 0)</f>
        <v>1</v>
      </c>
      <c r="I1346" s="26">
        <f>IF(E1346&lt;='Auxiliary Energy Estimation'!$E$25, 1, 0)</f>
        <v>1</v>
      </c>
    </row>
    <row r="1347" spans="2:9" ht="15" x14ac:dyDescent="0.3">
      <c r="B1347" s="33">
        <v>1342.5</v>
      </c>
      <c r="C1347" s="34">
        <v>5.6</v>
      </c>
      <c r="D1347" s="32">
        <f t="shared" si="40"/>
        <v>42.08</v>
      </c>
      <c r="E1347" s="37">
        <f t="shared" si="41"/>
        <v>50.495999999999995</v>
      </c>
      <c r="F1347" s="32">
        <f>'Auxiliary Energy Estimation'!$E$25-D1347</f>
        <v>12.920000000000002</v>
      </c>
      <c r="G1347" s="32">
        <f>'Auxiliary Energy Estimation'!$E$25-E1347</f>
        <v>4.5040000000000049</v>
      </c>
      <c r="H1347" s="26">
        <f>IF(D1347&lt;='Auxiliary Energy Estimation'!$E$25, 1, 0)</f>
        <v>1</v>
      </c>
      <c r="I1347" s="26">
        <f>IF(E1347&lt;='Auxiliary Energy Estimation'!$E$25, 1, 0)</f>
        <v>1</v>
      </c>
    </row>
    <row r="1348" spans="2:9" ht="15" x14ac:dyDescent="0.3">
      <c r="B1348" s="33">
        <v>1343.5</v>
      </c>
      <c r="C1348" s="34">
        <v>5.6</v>
      </c>
      <c r="D1348" s="32">
        <f t="shared" si="40"/>
        <v>42.08</v>
      </c>
      <c r="E1348" s="37">
        <f t="shared" si="41"/>
        <v>50.495999999999995</v>
      </c>
      <c r="F1348" s="32">
        <f>'Auxiliary Energy Estimation'!$E$25-D1348</f>
        <v>12.920000000000002</v>
      </c>
      <c r="G1348" s="32">
        <f>'Auxiliary Energy Estimation'!$E$25-E1348</f>
        <v>4.5040000000000049</v>
      </c>
      <c r="H1348" s="26">
        <f>IF(D1348&lt;='Auxiliary Energy Estimation'!$E$25, 1, 0)</f>
        <v>1</v>
      </c>
      <c r="I1348" s="26">
        <f>IF(E1348&lt;='Auxiliary Energy Estimation'!$E$25, 1, 0)</f>
        <v>1</v>
      </c>
    </row>
    <row r="1349" spans="2:9" ht="15" x14ac:dyDescent="0.3">
      <c r="B1349" s="33">
        <v>1344.5</v>
      </c>
      <c r="C1349" s="34">
        <v>5.6</v>
      </c>
      <c r="D1349" s="32">
        <f t="shared" ref="D1349:D1412" si="42">CONVERT(C1349,"C","F")</f>
        <v>42.08</v>
      </c>
      <c r="E1349" s="37">
        <f t="shared" ref="E1349:E1412" si="43">D1349*1.2</f>
        <v>50.495999999999995</v>
      </c>
      <c r="F1349" s="32">
        <f>'Auxiliary Energy Estimation'!$E$25-D1349</f>
        <v>12.920000000000002</v>
      </c>
      <c r="G1349" s="32">
        <f>'Auxiliary Energy Estimation'!$E$25-E1349</f>
        <v>4.5040000000000049</v>
      </c>
      <c r="H1349" s="26">
        <f>IF(D1349&lt;='Auxiliary Energy Estimation'!$E$25, 1, 0)</f>
        <v>1</v>
      </c>
      <c r="I1349" s="26">
        <f>IF(E1349&lt;='Auxiliary Energy Estimation'!$E$25, 1, 0)</f>
        <v>1</v>
      </c>
    </row>
    <row r="1350" spans="2:9" ht="15" x14ac:dyDescent="0.3">
      <c r="B1350" s="33">
        <v>1345.5</v>
      </c>
      <c r="C1350" s="34">
        <v>5</v>
      </c>
      <c r="D1350" s="32">
        <f t="shared" si="42"/>
        <v>41</v>
      </c>
      <c r="E1350" s="37">
        <f t="shared" si="43"/>
        <v>49.199999999999996</v>
      </c>
      <c r="F1350" s="32">
        <f>'Auxiliary Energy Estimation'!$E$25-D1350</f>
        <v>14</v>
      </c>
      <c r="G1350" s="32">
        <f>'Auxiliary Energy Estimation'!$E$25-E1350</f>
        <v>5.8000000000000043</v>
      </c>
      <c r="H1350" s="26">
        <f>IF(D1350&lt;='Auxiliary Energy Estimation'!$E$25, 1, 0)</f>
        <v>1</v>
      </c>
      <c r="I1350" s="26">
        <f>IF(E1350&lt;='Auxiliary Energy Estimation'!$E$25, 1, 0)</f>
        <v>1</v>
      </c>
    </row>
    <row r="1351" spans="2:9" ht="15" x14ac:dyDescent="0.3">
      <c r="B1351" s="33">
        <v>1346.5</v>
      </c>
      <c r="C1351" s="34">
        <v>5</v>
      </c>
      <c r="D1351" s="32">
        <f t="shared" si="42"/>
        <v>41</v>
      </c>
      <c r="E1351" s="37">
        <f t="shared" si="43"/>
        <v>49.199999999999996</v>
      </c>
      <c r="F1351" s="32">
        <f>'Auxiliary Energy Estimation'!$E$25-D1351</f>
        <v>14</v>
      </c>
      <c r="G1351" s="32">
        <f>'Auxiliary Energy Estimation'!$E$25-E1351</f>
        <v>5.8000000000000043</v>
      </c>
      <c r="H1351" s="26">
        <f>IF(D1351&lt;='Auxiliary Energy Estimation'!$E$25, 1, 0)</f>
        <v>1</v>
      </c>
      <c r="I1351" s="26">
        <f>IF(E1351&lt;='Auxiliary Energy Estimation'!$E$25, 1, 0)</f>
        <v>1</v>
      </c>
    </row>
    <row r="1352" spans="2:9" ht="15" x14ac:dyDescent="0.3">
      <c r="B1352" s="33">
        <v>1347.5</v>
      </c>
      <c r="C1352" s="34">
        <v>5.6</v>
      </c>
      <c r="D1352" s="32">
        <f t="shared" si="42"/>
        <v>42.08</v>
      </c>
      <c r="E1352" s="37">
        <f t="shared" si="43"/>
        <v>50.495999999999995</v>
      </c>
      <c r="F1352" s="32">
        <f>'Auxiliary Energy Estimation'!$E$25-D1352</f>
        <v>12.920000000000002</v>
      </c>
      <c r="G1352" s="32">
        <f>'Auxiliary Energy Estimation'!$E$25-E1352</f>
        <v>4.5040000000000049</v>
      </c>
      <c r="H1352" s="26">
        <f>IF(D1352&lt;='Auxiliary Energy Estimation'!$E$25, 1, 0)</f>
        <v>1</v>
      </c>
      <c r="I1352" s="26">
        <f>IF(E1352&lt;='Auxiliary Energy Estimation'!$E$25, 1, 0)</f>
        <v>1</v>
      </c>
    </row>
    <row r="1353" spans="2:9" ht="15" x14ac:dyDescent="0.3">
      <c r="B1353" s="33">
        <v>1348.5</v>
      </c>
      <c r="C1353" s="34">
        <v>5</v>
      </c>
      <c r="D1353" s="32">
        <f t="shared" si="42"/>
        <v>41</v>
      </c>
      <c r="E1353" s="37">
        <f t="shared" si="43"/>
        <v>49.199999999999996</v>
      </c>
      <c r="F1353" s="32">
        <f>'Auxiliary Energy Estimation'!$E$25-D1353</f>
        <v>14</v>
      </c>
      <c r="G1353" s="32">
        <f>'Auxiliary Energy Estimation'!$E$25-E1353</f>
        <v>5.8000000000000043</v>
      </c>
      <c r="H1353" s="26">
        <f>IF(D1353&lt;='Auxiliary Energy Estimation'!$E$25, 1, 0)</f>
        <v>1</v>
      </c>
      <c r="I1353" s="26">
        <f>IF(E1353&lt;='Auxiliary Energy Estimation'!$E$25, 1, 0)</f>
        <v>1</v>
      </c>
    </row>
    <row r="1354" spans="2:9" ht="15" x14ac:dyDescent="0.3">
      <c r="B1354" s="33">
        <v>1349.5</v>
      </c>
      <c r="C1354" s="34">
        <v>5</v>
      </c>
      <c r="D1354" s="32">
        <f t="shared" si="42"/>
        <v>41</v>
      </c>
      <c r="E1354" s="37">
        <f t="shared" si="43"/>
        <v>49.199999999999996</v>
      </c>
      <c r="F1354" s="32">
        <f>'Auxiliary Energy Estimation'!$E$25-D1354</f>
        <v>14</v>
      </c>
      <c r="G1354" s="32">
        <f>'Auxiliary Energy Estimation'!$E$25-E1354</f>
        <v>5.8000000000000043</v>
      </c>
      <c r="H1354" s="26">
        <f>IF(D1354&lt;='Auxiliary Energy Estimation'!$E$25, 1, 0)</f>
        <v>1</v>
      </c>
      <c r="I1354" s="26">
        <f>IF(E1354&lt;='Auxiliary Energy Estimation'!$E$25, 1, 0)</f>
        <v>1</v>
      </c>
    </row>
    <row r="1355" spans="2:9" ht="15" x14ac:dyDescent="0.3">
      <c r="B1355" s="33">
        <v>1350.5</v>
      </c>
      <c r="C1355" s="34">
        <v>5.6</v>
      </c>
      <c r="D1355" s="32">
        <f t="shared" si="42"/>
        <v>42.08</v>
      </c>
      <c r="E1355" s="37">
        <f t="shared" si="43"/>
        <v>50.495999999999995</v>
      </c>
      <c r="F1355" s="32">
        <f>'Auxiliary Energy Estimation'!$E$25-D1355</f>
        <v>12.920000000000002</v>
      </c>
      <c r="G1355" s="32">
        <f>'Auxiliary Energy Estimation'!$E$25-E1355</f>
        <v>4.5040000000000049</v>
      </c>
      <c r="H1355" s="26">
        <f>IF(D1355&lt;='Auxiliary Energy Estimation'!$E$25, 1, 0)</f>
        <v>1</v>
      </c>
      <c r="I1355" s="26">
        <f>IF(E1355&lt;='Auxiliary Energy Estimation'!$E$25, 1, 0)</f>
        <v>1</v>
      </c>
    </row>
    <row r="1356" spans="2:9" ht="15" x14ac:dyDescent="0.3">
      <c r="B1356" s="33">
        <v>1351.5</v>
      </c>
      <c r="C1356" s="34">
        <v>5.6</v>
      </c>
      <c r="D1356" s="32">
        <f t="shared" si="42"/>
        <v>42.08</v>
      </c>
      <c r="E1356" s="37">
        <f t="shared" si="43"/>
        <v>50.495999999999995</v>
      </c>
      <c r="F1356" s="32">
        <f>'Auxiliary Energy Estimation'!$E$25-D1356</f>
        <v>12.920000000000002</v>
      </c>
      <c r="G1356" s="32">
        <f>'Auxiliary Energy Estimation'!$E$25-E1356</f>
        <v>4.5040000000000049</v>
      </c>
      <c r="H1356" s="26">
        <f>IF(D1356&lt;='Auxiliary Energy Estimation'!$E$25, 1, 0)</f>
        <v>1</v>
      </c>
      <c r="I1356" s="26">
        <f>IF(E1356&lt;='Auxiliary Energy Estimation'!$E$25, 1, 0)</f>
        <v>1</v>
      </c>
    </row>
    <row r="1357" spans="2:9" ht="15" x14ac:dyDescent="0.3">
      <c r="B1357" s="33">
        <v>1352.5</v>
      </c>
      <c r="C1357" s="34">
        <v>6.1</v>
      </c>
      <c r="D1357" s="32">
        <f t="shared" si="42"/>
        <v>42.980000000000004</v>
      </c>
      <c r="E1357" s="37">
        <f t="shared" si="43"/>
        <v>51.576000000000001</v>
      </c>
      <c r="F1357" s="32">
        <f>'Auxiliary Energy Estimation'!$E$25-D1357</f>
        <v>12.019999999999996</v>
      </c>
      <c r="G1357" s="32">
        <f>'Auxiliary Energy Estimation'!$E$25-E1357</f>
        <v>3.4239999999999995</v>
      </c>
      <c r="H1357" s="26">
        <f>IF(D1357&lt;='Auxiliary Energy Estimation'!$E$25, 1, 0)</f>
        <v>1</v>
      </c>
      <c r="I1357" s="26">
        <f>IF(E1357&lt;='Auxiliary Energy Estimation'!$E$25, 1, 0)</f>
        <v>1</v>
      </c>
    </row>
    <row r="1358" spans="2:9" ht="15" x14ac:dyDescent="0.3">
      <c r="B1358" s="33">
        <v>1353.5</v>
      </c>
      <c r="C1358" s="34">
        <v>6.1</v>
      </c>
      <c r="D1358" s="32">
        <f t="shared" si="42"/>
        <v>42.980000000000004</v>
      </c>
      <c r="E1358" s="37">
        <f t="shared" si="43"/>
        <v>51.576000000000001</v>
      </c>
      <c r="F1358" s="32">
        <f>'Auxiliary Energy Estimation'!$E$25-D1358</f>
        <v>12.019999999999996</v>
      </c>
      <c r="G1358" s="32">
        <f>'Auxiliary Energy Estimation'!$E$25-E1358</f>
        <v>3.4239999999999995</v>
      </c>
      <c r="H1358" s="26">
        <f>IF(D1358&lt;='Auxiliary Energy Estimation'!$E$25, 1, 0)</f>
        <v>1</v>
      </c>
      <c r="I1358" s="26">
        <f>IF(E1358&lt;='Auxiliary Energy Estimation'!$E$25, 1, 0)</f>
        <v>1</v>
      </c>
    </row>
    <row r="1359" spans="2:9" ht="15" x14ac:dyDescent="0.3">
      <c r="B1359" s="33">
        <v>1354.5</v>
      </c>
      <c r="C1359" s="34">
        <v>6.1</v>
      </c>
      <c r="D1359" s="32">
        <f t="shared" si="42"/>
        <v>42.980000000000004</v>
      </c>
      <c r="E1359" s="37">
        <f t="shared" si="43"/>
        <v>51.576000000000001</v>
      </c>
      <c r="F1359" s="32">
        <f>'Auxiliary Energy Estimation'!$E$25-D1359</f>
        <v>12.019999999999996</v>
      </c>
      <c r="G1359" s="32">
        <f>'Auxiliary Energy Estimation'!$E$25-E1359</f>
        <v>3.4239999999999995</v>
      </c>
      <c r="H1359" s="26">
        <f>IF(D1359&lt;='Auxiliary Energy Estimation'!$E$25, 1, 0)</f>
        <v>1</v>
      </c>
      <c r="I1359" s="26">
        <f>IF(E1359&lt;='Auxiliary Energy Estimation'!$E$25, 1, 0)</f>
        <v>1</v>
      </c>
    </row>
    <row r="1360" spans="2:9" ht="15" x14ac:dyDescent="0.3">
      <c r="B1360" s="33">
        <v>1355.5</v>
      </c>
      <c r="C1360" s="34">
        <v>6.1</v>
      </c>
      <c r="D1360" s="32">
        <f t="shared" si="42"/>
        <v>42.980000000000004</v>
      </c>
      <c r="E1360" s="37">
        <f t="shared" si="43"/>
        <v>51.576000000000001</v>
      </c>
      <c r="F1360" s="32">
        <f>'Auxiliary Energy Estimation'!$E$25-D1360</f>
        <v>12.019999999999996</v>
      </c>
      <c r="G1360" s="32">
        <f>'Auxiliary Energy Estimation'!$E$25-E1360</f>
        <v>3.4239999999999995</v>
      </c>
      <c r="H1360" s="26">
        <f>IF(D1360&lt;='Auxiliary Energy Estimation'!$E$25, 1, 0)</f>
        <v>1</v>
      </c>
      <c r="I1360" s="26">
        <f>IF(E1360&lt;='Auxiliary Energy Estimation'!$E$25, 1, 0)</f>
        <v>1</v>
      </c>
    </row>
    <row r="1361" spans="2:9" ht="15" x14ac:dyDescent="0.3">
      <c r="B1361" s="33">
        <v>1356.5</v>
      </c>
      <c r="C1361" s="34">
        <v>6.7</v>
      </c>
      <c r="D1361" s="32">
        <f t="shared" si="42"/>
        <v>44.06</v>
      </c>
      <c r="E1361" s="37">
        <f t="shared" si="43"/>
        <v>52.872</v>
      </c>
      <c r="F1361" s="32">
        <f>'Auxiliary Energy Estimation'!$E$25-D1361</f>
        <v>10.939999999999998</v>
      </c>
      <c r="G1361" s="32">
        <f>'Auxiliary Energy Estimation'!$E$25-E1361</f>
        <v>2.1280000000000001</v>
      </c>
      <c r="H1361" s="26">
        <f>IF(D1361&lt;='Auxiliary Energy Estimation'!$E$25, 1, 0)</f>
        <v>1</v>
      </c>
      <c r="I1361" s="26">
        <f>IF(E1361&lt;='Auxiliary Energy Estimation'!$E$25, 1, 0)</f>
        <v>1</v>
      </c>
    </row>
    <row r="1362" spans="2:9" ht="15" x14ac:dyDescent="0.3">
      <c r="B1362" s="33">
        <v>1357.5</v>
      </c>
      <c r="C1362" s="34">
        <v>7.2</v>
      </c>
      <c r="D1362" s="32">
        <f t="shared" si="42"/>
        <v>44.96</v>
      </c>
      <c r="E1362" s="37">
        <f t="shared" si="43"/>
        <v>53.951999999999998</v>
      </c>
      <c r="F1362" s="32">
        <f>'Auxiliary Energy Estimation'!$E$25-D1362</f>
        <v>10.039999999999999</v>
      </c>
      <c r="G1362" s="32">
        <f>'Auxiliary Energy Estimation'!$E$25-E1362</f>
        <v>1.0480000000000018</v>
      </c>
      <c r="H1362" s="26">
        <f>IF(D1362&lt;='Auxiliary Energy Estimation'!$E$25, 1, 0)</f>
        <v>1</v>
      </c>
      <c r="I1362" s="26">
        <f>IF(E1362&lt;='Auxiliary Energy Estimation'!$E$25, 1, 0)</f>
        <v>1</v>
      </c>
    </row>
    <row r="1363" spans="2:9" ht="15" x14ac:dyDescent="0.3">
      <c r="B1363" s="33">
        <v>1358.5</v>
      </c>
      <c r="C1363" s="34">
        <v>7.8</v>
      </c>
      <c r="D1363" s="32">
        <f t="shared" si="42"/>
        <v>46.04</v>
      </c>
      <c r="E1363" s="37">
        <f t="shared" si="43"/>
        <v>55.247999999999998</v>
      </c>
      <c r="F1363" s="32">
        <f>'Auxiliary Energy Estimation'!$E$25-D1363</f>
        <v>8.9600000000000009</v>
      </c>
      <c r="G1363" s="32">
        <f>'Auxiliary Energy Estimation'!$E$25-E1363</f>
        <v>-0.24799999999999756</v>
      </c>
      <c r="H1363" s="26">
        <f>IF(D1363&lt;='Auxiliary Energy Estimation'!$E$25, 1, 0)</f>
        <v>1</v>
      </c>
      <c r="I1363" s="26">
        <f>IF(E1363&lt;='Auxiliary Energy Estimation'!$E$25, 1, 0)</f>
        <v>0</v>
      </c>
    </row>
    <row r="1364" spans="2:9" ht="15" x14ac:dyDescent="0.3">
      <c r="B1364" s="33">
        <v>1359.5</v>
      </c>
      <c r="C1364" s="34">
        <v>7.8</v>
      </c>
      <c r="D1364" s="32">
        <f t="shared" si="42"/>
        <v>46.04</v>
      </c>
      <c r="E1364" s="37">
        <f t="shared" si="43"/>
        <v>55.247999999999998</v>
      </c>
      <c r="F1364" s="32">
        <f>'Auxiliary Energy Estimation'!$E$25-D1364</f>
        <v>8.9600000000000009</v>
      </c>
      <c r="G1364" s="32">
        <f>'Auxiliary Energy Estimation'!$E$25-E1364</f>
        <v>-0.24799999999999756</v>
      </c>
      <c r="H1364" s="26">
        <f>IF(D1364&lt;='Auxiliary Energy Estimation'!$E$25, 1, 0)</f>
        <v>1</v>
      </c>
      <c r="I1364" s="26">
        <f>IF(E1364&lt;='Auxiliary Energy Estimation'!$E$25, 1, 0)</f>
        <v>0</v>
      </c>
    </row>
    <row r="1365" spans="2:9" ht="15" x14ac:dyDescent="0.3">
      <c r="B1365" s="33">
        <v>1360.5</v>
      </c>
      <c r="C1365" s="34">
        <v>7.2</v>
      </c>
      <c r="D1365" s="32">
        <f t="shared" si="42"/>
        <v>44.96</v>
      </c>
      <c r="E1365" s="37">
        <f t="shared" si="43"/>
        <v>53.951999999999998</v>
      </c>
      <c r="F1365" s="32">
        <f>'Auxiliary Energy Estimation'!$E$25-D1365</f>
        <v>10.039999999999999</v>
      </c>
      <c r="G1365" s="32">
        <f>'Auxiliary Energy Estimation'!$E$25-E1365</f>
        <v>1.0480000000000018</v>
      </c>
      <c r="H1365" s="26">
        <f>IF(D1365&lt;='Auxiliary Energy Estimation'!$E$25, 1, 0)</f>
        <v>1</v>
      </c>
      <c r="I1365" s="26">
        <f>IF(E1365&lt;='Auxiliary Energy Estimation'!$E$25, 1, 0)</f>
        <v>1</v>
      </c>
    </row>
    <row r="1366" spans="2:9" ht="15" x14ac:dyDescent="0.3">
      <c r="B1366" s="33">
        <v>1361.5</v>
      </c>
      <c r="C1366" s="34">
        <v>6.1</v>
      </c>
      <c r="D1366" s="32">
        <f t="shared" si="42"/>
        <v>42.980000000000004</v>
      </c>
      <c r="E1366" s="37">
        <f t="shared" si="43"/>
        <v>51.576000000000001</v>
      </c>
      <c r="F1366" s="32">
        <f>'Auxiliary Energy Estimation'!$E$25-D1366</f>
        <v>12.019999999999996</v>
      </c>
      <c r="G1366" s="32">
        <f>'Auxiliary Energy Estimation'!$E$25-E1366</f>
        <v>3.4239999999999995</v>
      </c>
      <c r="H1366" s="26">
        <f>IF(D1366&lt;='Auxiliary Energy Estimation'!$E$25, 1, 0)</f>
        <v>1</v>
      </c>
      <c r="I1366" s="26">
        <f>IF(E1366&lt;='Auxiliary Energy Estimation'!$E$25, 1, 0)</f>
        <v>1</v>
      </c>
    </row>
    <row r="1367" spans="2:9" ht="15" x14ac:dyDescent="0.3">
      <c r="B1367" s="33">
        <v>1362.5</v>
      </c>
      <c r="C1367" s="34">
        <v>5.6</v>
      </c>
      <c r="D1367" s="32">
        <f t="shared" si="42"/>
        <v>42.08</v>
      </c>
      <c r="E1367" s="37">
        <f t="shared" si="43"/>
        <v>50.495999999999995</v>
      </c>
      <c r="F1367" s="32">
        <f>'Auxiliary Energy Estimation'!$E$25-D1367</f>
        <v>12.920000000000002</v>
      </c>
      <c r="G1367" s="32">
        <f>'Auxiliary Energy Estimation'!$E$25-E1367</f>
        <v>4.5040000000000049</v>
      </c>
      <c r="H1367" s="26">
        <f>IF(D1367&lt;='Auxiliary Energy Estimation'!$E$25, 1, 0)</f>
        <v>1</v>
      </c>
      <c r="I1367" s="26">
        <f>IF(E1367&lt;='Auxiliary Energy Estimation'!$E$25, 1, 0)</f>
        <v>1</v>
      </c>
    </row>
    <row r="1368" spans="2:9" ht="15" x14ac:dyDescent="0.3">
      <c r="B1368" s="33">
        <v>1363.5</v>
      </c>
      <c r="C1368" s="34">
        <v>5</v>
      </c>
      <c r="D1368" s="32">
        <f t="shared" si="42"/>
        <v>41</v>
      </c>
      <c r="E1368" s="37">
        <f t="shared" si="43"/>
        <v>49.199999999999996</v>
      </c>
      <c r="F1368" s="32">
        <f>'Auxiliary Energy Estimation'!$E$25-D1368</f>
        <v>14</v>
      </c>
      <c r="G1368" s="32">
        <f>'Auxiliary Energy Estimation'!$E$25-E1368</f>
        <v>5.8000000000000043</v>
      </c>
      <c r="H1368" s="26">
        <f>IF(D1368&lt;='Auxiliary Energy Estimation'!$E$25, 1, 0)</f>
        <v>1</v>
      </c>
      <c r="I1368" s="26">
        <f>IF(E1368&lt;='Auxiliary Energy Estimation'!$E$25, 1, 0)</f>
        <v>1</v>
      </c>
    </row>
    <row r="1369" spans="2:9" ht="15" x14ac:dyDescent="0.3">
      <c r="B1369" s="33">
        <v>1364.5</v>
      </c>
      <c r="C1369" s="34">
        <v>4.4000000000000004</v>
      </c>
      <c r="D1369" s="32">
        <f t="shared" si="42"/>
        <v>39.92</v>
      </c>
      <c r="E1369" s="37">
        <f t="shared" si="43"/>
        <v>47.904000000000003</v>
      </c>
      <c r="F1369" s="32">
        <f>'Auxiliary Energy Estimation'!$E$25-D1369</f>
        <v>15.079999999999998</v>
      </c>
      <c r="G1369" s="32">
        <f>'Auxiliary Energy Estimation'!$E$25-E1369</f>
        <v>7.0959999999999965</v>
      </c>
      <c r="H1369" s="26">
        <f>IF(D1369&lt;='Auxiliary Energy Estimation'!$E$25, 1, 0)</f>
        <v>1</v>
      </c>
      <c r="I1369" s="26">
        <f>IF(E1369&lt;='Auxiliary Energy Estimation'!$E$25, 1, 0)</f>
        <v>1</v>
      </c>
    </row>
    <row r="1370" spans="2:9" ht="15" x14ac:dyDescent="0.3">
      <c r="B1370" s="33">
        <v>1365.5</v>
      </c>
      <c r="C1370" s="34">
        <v>4.4000000000000004</v>
      </c>
      <c r="D1370" s="32">
        <f t="shared" si="42"/>
        <v>39.92</v>
      </c>
      <c r="E1370" s="37">
        <f t="shared" si="43"/>
        <v>47.904000000000003</v>
      </c>
      <c r="F1370" s="32">
        <f>'Auxiliary Energy Estimation'!$E$25-D1370</f>
        <v>15.079999999999998</v>
      </c>
      <c r="G1370" s="32">
        <f>'Auxiliary Energy Estimation'!$E$25-E1370</f>
        <v>7.0959999999999965</v>
      </c>
      <c r="H1370" s="26">
        <f>IF(D1370&lt;='Auxiliary Energy Estimation'!$E$25, 1, 0)</f>
        <v>1</v>
      </c>
      <c r="I1370" s="26">
        <f>IF(E1370&lt;='Auxiliary Energy Estimation'!$E$25, 1, 0)</f>
        <v>1</v>
      </c>
    </row>
    <row r="1371" spans="2:9" ht="15" x14ac:dyDescent="0.3">
      <c r="B1371" s="33">
        <v>1366.5</v>
      </c>
      <c r="C1371" s="34">
        <v>3.3</v>
      </c>
      <c r="D1371" s="32">
        <f t="shared" si="42"/>
        <v>37.94</v>
      </c>
      <c r="E1371" s="37">
        <f t="shared" si="43"/>
        <v>45.527999999999999</v>
      </c>
      <c r="F1371" s="32">
        <f>'Auxiliary Energy Estimation'!$E$25-D1371</f>
        <v>17.060000000000002</v>
      </c>
      <c r="G1371" s="32">
        <f>'Auxiliary Energy Estimation'!$E$25-E1371</f>
        <v>9.4720000000000013</v>
      </c>
      <c r="H1371" s="26">
        <f>IF(D1371&lt;='Auxiliary Energy Estimation'!$E$25, 1, 0)</f>
        <v>1</v>
      </c>
      <c r="I1371" s="26">
        <f>IF(E1371&lt;='Auxiliary Energy Estimation'!$E$25, 1, 0)</f>
        <v>1</v>
      </c>
    </row>
    <row r="1372" spans="2:9" ht="15" x14ac:dyDescent="0.3">
      <c r="B1372" s="33">
        <v>1367.5</v>
      </c>
      <c r="C1372" s="34">
        <v>2.2000000000000002</v>
      </c>
      <c r="D1372" s="32">
        <f t="shared" si="42"/>
        <v>35.96</v>
      </c>
      <c r="E1372" s="37">
        <f t="shared" si="43"/>
        <v>43.152000000000001</v>
      </c>
      <c r="F1372" s="32">
        <f>'Auxiliary Energy Estimation'!$E$25-D1372</f>
        <v>19.04</v>
      </c>
      <c r="G1372" s="32">
        <f>'Auxiliary Energy Estimation'!$E$25-E1372</f>
        <v>11.847999999999999</v>
      </c>
      <c r="H1372" s="26">
        <f>IF(D1372&lt;='Auxiliary Energy Estimation'!$E$25, 1, 0)</f>
        <v>1</v>
      </c>
      <c r="I1372" s="26">
        <f>IF(E1372&lt;='Auxiliary Energy Estimation'!$E$25, 1, 0)</f>
        <v>1</v>
      </c>
    </row>
    <row r="1373" spans="2:9" ht="15" x14ac:dyDescent="0.3">
      <c r="B1373" s="33">
        <v>1368.5</v>
      </c>
      <c r="C1373" s="34">
        <v>2.2000000000000002</v>
      </c>
      <c r="D1373" s="32">
        <f t="shared" si="42"/>
        <v>35.96</v>
      </c>
      <c r="E1373" s="37">
        <f t="shared" si="43"/>
        <v>43.152000000000001</v>
      </c>
      <c r="F1373" s="32">
        <f>'Auxiliary Energy Estimation'!$E$25-D1373</f>
        <v>19.04</v>
      </c>
      <c r="G1373" s="32">
        <f>'Auxiliary Energy Estimation'!$E$25-E1373</f>
        <v>11.847999999999999</v>
      </c>
      <c r="H1373" s="26">
        <f>IF(D1373&lt;='Auxiliary Energy Estimation'!$E$25, 1, 0)</f>
        <v>1</v>
      </c>
      <c r="I1373" s="26">
        <f>IF(E1373&lt;='Auxiliary Energy Estimation'!$E$25, 1, 0)</f>
        <v>1</v>
      </c>
    </row>
    <row r="1374" spans="2:9" ht="15" x14ac:dyDescent="0.3">
      <c r="B1374" s="33">
        <v>1369.5</v>
      </c>
      <c r="C1374" s="34">
        <v>3.3</v>
      </c>
      <c r="D1374" s="32">
        <f t="shared" si="42"/>
        <v>37.94</v>
      </c>
      <c r="E1374" s="37">
        <f t="shared" si="43"/>
        <v>45.527999999999999</v>
      </c>
      <c r="F1374" s="32">
        <f>'Auxiliary Energy Estimation'!$E$25-D1374</f>
        <v>17.060000000000002</v>
      </c>
      <c r="G1374" s="32">
        <f>'Auxiliary Energy Estimation'!$E$25-E1374</f>
        <v>9.4720000000000013</v>
      </c>
      <c r="H1374" s="26">
        <f>IF(D1374&lt;='Auxiliary Energy Estimation'!$E$25, 1, 0)</f>
        <v>1</v>
      </c>
      <c r="I1374" s="26">
        <f>IF(E1374&lt;='Auxiliary Energy Estimation'!$E$25, 1, 0)</f>
        <v>1</v>
      </c>
    </row>
    <row r="1375" spans="2:9" ht="15" x14ac:dyDescent="0.3">
      <c r="B1375" s="33">
        <v>1370.5</v>
      </c>
      <c r="C1375" s="34">
        <v>2.8</v>
      </c>
      <c r="D1375" s="32">
        <f t="shared" si="42"/>
        <v>37.04</v>
      </c>
      <c r="E1375" s="37">
        <f t="shared" si="43"/>
        <v>44.448</v>
      </c>
      <c r="F1375" s="32">
        <f>'Auxiliary Energy Estimation'!$E$25-D1375</f>
        <v>17.96</v>
      </c>
      <c r="G1375" s="32">
        <f>'Auxiliary Energy Estimation'!$E$25-E1375</f>
        <v>10.552</v>
      </c>
      <c r="H1375" s="26">
        <f>IF(D1375&lt;='Auxiliary Energy Estimation'!$E$25, 1, 0)</f>
        <v>1</v>
      </c>
      <c r="I1375" s="26">
        <f>IF(E1375&lt;='Auxiliary Energy Estimation'!$E$25, 1, 0)</f>
        <v>1</v>
      </c>
    </row>
    <row r="1376" spans="2:9" ht="15" x14ac:dyDescent="0.3">
      <c r="B1376" s="33">
        <v>1371.5</v>
      </c>
      <c r="C1376" s="34">
        <v>1.7</v>
      </c>
      <c r="D1376" s="32">
        <f t="shared" si="42"/>
        <v>35.06</v>
      </c>
      <c r="E1376" s="37">
        <f t="shared" si="43"/>
        <v>42.072000000000003</v>
      </c>
      <c r="F1376" s="32">
        <f>'Auxiliary Energy Estimation'!$E$25-D1376</f>
        <v>19.939999999999998</v>
      </c>
      <c r="G1376" s="32">
        <f>'Auxiliary Energy Estimation'!$E$25-E1376</f>
        <v>12.927999999999997</v>
      </c>
      <c r="H1376" s="26">
        <f>IF(D1376&lt;='Auxiliary Energy Estimation'!$E$25, 1, 0)</f>
        <v>1</v>
      </c>
      <c r="I1376" s="26">
        <f>IF(E1376&lt;='Auxiliary Energy Estimation'!$E$25, 1, 0)</f>
        <v>1</v>
      </c>
    </row>
    <row r="1377" spans="2:9" ht="15" x14ac:dyDescent="0.3">
      <c r="B1377" s="33">
        <v>1372.5</v>
      </c>
      <c r="C1377" s="34">
        <v>2.2000000000000002</v>
      </c>
      <c r="D1377" s="32">
        <f t="shared" si="42"/>
        <v>35.96</v>
      </c>
      <c r="E1377" s="37">
        <f t="shared" si="43"/>
        <v>43.152000000000001</v>
      </c>
      <c r="F1377" s="32">
        <f>'Auxiliary Energy Estimation'!$E$25-D1377</f>
        <v>19.04</v>
      </c>
      <c r="G1377" s="32">
        <f>'Auxiliary Energy Estimation'!$E$25-E1377</f>
        <v>11.847999999999999</v>
      </c>
      <c r="H1377" s="26">
        <f>IF(D1377&lt;='Auxiliary Energy Estimation'!$E$25, 1, 0)</f>
        <v>1</v>
      </c>
      <c r="I1377" s="26">
        <f>IF(E1377&lt;='Auxiliary Energy Estimation'!$E$25, 1, 0)</f>
        <v>1</v>
      </c>
    </row>
    <row r="1378" spans="2:9" ht="15" x14ac:dyDescent="0.3">
      <c r="B1378" s="33">
        <v>1373.5</v>
      </c>
      <c r="C1378" s="34">
        <v>1.7</v>
      </c>
      <c r="D1378" s="32">
        <f t="shared" si="42"/>
        <v>35.06</v>
      </c>
      <c r="E1378" s="37">
        <f t="shared" si="43"/>
        <v>42.072000000000003</v>
      </c>
      <c r="F1378" s="32">
        <f>'Auxiliary Energy Estimation'!$E$25-D1378</f>
        <v>19.939999999999998</v>
      </c>
      <c r="G1378" s="32">
        <f>'Auxiliary Energy Estimation'!$E$25-E1378</f>
        <v>12.927999999999997</v>
      </c>
      <c r="H1378" s="26">
        <f>IF(D1378&lt;='Auxiliary Energy Estimation'!$E$25, 1, 0)</f>
        <v>1</v>
      </c>
      <c r="I1378" s="26">
        <f>IF(E1378&lt;='Auxiliary Energy Estimation'!$E$25, 1, 0)</f>
        <v>1</v>
      </c>
    </row>
    <row r="1379" spans="2:9" ht="15" x14ac:dyDescent="0.3">
      <c r="B1379" s="33">
        <v>1374.5</v>
      </c>
      <c r="C1379" s="34">
        <v>1.7</v>
      </c>
      <c r="D1379" s="32">
        <f t="shared" si="42"/>
        <v>35.06</v>
      </c>
      <c r="E1379" s="37">
        <f t="shared" si="43"/>
        <v>42.072000000000003</v>
      </c>
      <c r="F1379" s="32">
        <f>'Auxiliary Energy Estimation'!$E$25-D1379</f>
        <v>19.939999999999998</v>
      </c>
      <c r="G1379" s="32">
        <f>'Auxiliary Energy Estimation'!$E$25-E1379</f>
        <v>12.927999999999997</v>
      </c>
      <c r="H1379" s="26">
        <f>IF(D1379&lt;='Auxiliary Energy Estimation'!$E$25, 1, 0)</f>
        <v>1</v>
      </c>
      <c r="I1379" s="26">
        <f>IF(E1379&lt;='Auxiliary Energy Estimation'!$E$25, 1, 0)</f>
        <v>1</v>
      </c>
    </row>
    <row r="1380" spans="2:9" ht="15" x14ac:dyDescent="0.3">
      <c r="B1380" s="33">
        <v>1375.5</v>
      </c>
      <c r="C1380" s="34">
        <v>2.8</v>
      </c>
      <c r="D1380" s="32">
        <f t="shared" si="42"/>
        <v>37.04</v>
      </c>
      <c r="E1380" s="37">
        <f t="shared" si="43"/>
        <v>44.448</v>
      </c>
      <c r="F1380" s="32">
        <f>'Auxiliary Energy Estimation'!$E$25-D1380</f>
        <v>17.96</v>
      </c>
      <c r="G1380" s="32">
        <f>'Auxiliary Energy Estimation'!$E$25-E1380</f>
        <v>10.552</v>
      </c>
      <c r="H1380" s="26">
        <f>IF(D1380&lt;='Auxiliary Energy Estimation'!$E$25, 1, 0)</f>
        <v>1</v>
      </c>
      <c r="I1380" s="26">
        <f>IF(E1380&lt;='Auxiliary Energy Estimation'!$E$25, 1, 0)</f>
        <v>1</v>
      </c>
    </row>
    <row r="1381" spans="2:9" ht="15" x14ac:dyDescent="0.3">
      <c r="B1381" s="33">
        <v>1376.5</v>
      </c>
      <c r="C1381" s="34">
        <v>3.9</v>
      </c>
      <c r="D1381" s="32">
        <f t="shared" si="42"/>
        <v>39.019999999999996</v>
      </c>
      <c r="E1381" s="37">
        <f t="shared" si="43"/>
        <v>46.823999999999991</v>
      </c>
      <c r="F1381" s="32">
        <f>'Auxiliary Energy Estimation'!$E$25-D1381</f>
        <v>15.980000000000004</v>
      </c>
      <c r="G1381" s="32">
        <f>'Auxiliary Energy Estimation'!$E$25-E1381</f>
        <v>8.176000000000009</v>
      </c>
      <c r="H1381" s="26">
        <f>IF(D1381&lt;='Auxiliary Energy Estimation'!$E$25, 1, 0)</f>
        <v>1</v>
      </c>
      <c r="I1381" s="26">
        <f>IF(E1381&lt;='Auxiliary Energy Estimation'!$E$25, 1, 0)</f>
        <v>1</v>
      </c>
    </row>
    <row r="1382" spans="2:9" ht="15" x14ac:dyDescent="0.3">
      <c r="B1382" s="33">
        <v>1377.5</v>
      </c>
      <c r="C1382" s="34">
        <v>3.9</v>
      </c>
      <c r="D1382" s="32">
        <f t="shared" si="42"/>
        <v>39.019999999999996</v>
      </c>
      <c r="E1382" s="37">
        <f t="shared" si="43"/>
        <v>46.823999999999991</v>
      </c>
      <c r="F1382" s="32">
        <f>'Auxiliary Energy Estimation'!$E$25-D1382</f>
        <v>15.980000000000004</v>
      </c>
      <c r="G1382" s="32">
        <f>'Auxiliary Energy Estimation'!$E$25-E1382</f>
        <v>8.176000000000009</v>
      </c>
      <c r="H1382" s="26">
        <f>IF(D1382&lt;='Auxiliary Energy Estimation'!$E$25, 1, 0)</f>
        <v>1</v>
      </c>
      <c r="I1382" s="26">
        <f>IF(E1382&lt;='Auxiliary Energy Estimation'!$E$25, 1, 0)</f>
        <v>1</v>
      </c>
    </row>
    <row r="1383" spans="2:9" ht="15" x14ac:dyDescent="0.3">
      <c r="B1383" s="33">
        <v>1378.5</v>
      </c>
      <c r="C1383" s="34">
        <v>4.4000000000000004</v>
      </c>
      <c r="D1383" s="32">
        <f t="shared" si="42"/>
        <v>39.92</v>
      </c>
      <c r="E1383" s="37">
        <f t="shared" si="43"/>
        <v>47.904000000000003</v>
      </c>
      <c r="F1383" s="32">
        <f>'Auxiliary Energy Estimation'!$E$25-D1383</f>
        <v>15.079999999999998</v>
      </c>
      <c r="G1383" s="32">
        <f>'Auxiliary Energy Estimation'!$E$25-E1383</f>
        <v>7.0959999999999965</v>
      </c>
      <c r="H1383" s="26">
        <f>IF(D1383&lt;='Auxiliary Energy Estimation'!$E$25, 1, 0)</f>
        <v>1</v>
      </c>
      <c r="I1383" s="26">
        <f>IF(E1383&lt;='Auxiliary Energy Estimation'!$E$25, 1, 0)</f>
        <v>1</v>
      </c>
    </row>
    <row r="1384" spans="2:9" ht="15" x14ac:dyDescent="0.3">
      <c r="B1384" s="33">
        <v>1379.5</v>
      </c>
      <c r="C1384" s="34">
        <v>4.4000000000000004</v>
      </c>
      <c r="D1384" s="32">
        <f t="shared" si="42"/>
        <v>39.92</v>
      </c>
      <c r="E1384" s="37">
        <f t="shared" si="43"/>
        <v>47.904000000000003</v>
      </c>
      <c r="F1384" s="32">
        <f>'Auxiliary Energy Estimation'!$E$25-D1384</f>
        <v>15.079999999999998</v>
      </c>
      <c r="G1384" s="32">
        <f>'Auxiliary Energy Estimation'!$E$25-E1384</f>
        <v>7.0959999999999965</v>
      </c>
      <c r="H1384" s="26">
        <f>IF(D1384&lt;='Auxiliary Energy Estimation'!$E$25, 1, 0)</f>
        <v>1</v>
      </c>
      <c r="I1384" s="26">
        <f>IF(E1384&lt;='Auxiliary Energy Estimation'!$E$25, 1, 0)</f>
        <v>1</v>
      </c>
    </row>
    <row r="1385" spans="2:9" ht="15" x14ac:dyDescent="0.3">
      <c r="B1385" s="33">
        <v>1380.5</v>
      </c>
      <c r="C1385" s="34">
        <v>4.4000000000000004</v>
      </c>
      <c r="D1385" s="32">
        <f t="shared" si="42"/>
        <v>39.92</v>
      </c>
      <c r="E1385" s="37">
        <f t="shared" si="43"/>
        <v>47.904000000000003</v>
      </c>
      <c r="F1385" s="32">
        <f>'Auxiliary Energy Estimation'!$E$25-D1385</f>
        <v>15.079999999999998</v>
      </c>
      <c r="G1385" s="32">
        <f>'Auxiliary Energy Estimation'!$E$25-E1385</f>
        <v>7.0959999999999965</v>
      </c>
      <c r="H1385" s="26">
        <f>IF(D1385&lt;='Auxiliary Energy Estimation'!$E$25, 1, 0)</f>
        <v>1</v>
      </c>
      <c r="I1385" s="26">
        <f>IF(E1385&lt;='Auxiliary Energy Estimation'!$E$25, 1, 0)</f>
        <v>1</v>
      </c>
    </row>
    <row r="1386" spans="2:9" ht="15" x14ac:dyDescent="0.3">
      <c r="B1386" s="33">
        <v>1381.5</v>
      </c>
      <c r="C1386" s="34">
        <v>3.9</v>
      </c>
      <c r="D1386" s="32">
        <f t="shared" si="42"/>
        <v>39.019999999999996</v>
      </c>
      <c r="E1386" s="37">
        <f t="shared" si="43"/>
        <v>46.823999999999991</v>
      </c>
      <c r="F1386" s="32">
        <f>'Auxiliary Energy Estimation'!$E$25-D1386</f>
        <v>15.980000000000004</v>
      </c>
      <c r="G1386" s="32">
        <f>'Auxiliary Energy Estimation'!$E$25-E1386</f>
        <v>8.176000000000009</v>
      </c>
      <c r="H1386" s="26">
        <f>IF(D1386&lt;='Auxiliary Energy Estimation'!$E$25, 1, 0)</f>
        <v>1</v>
      </c>
      <c r="I1386" s="26">
        <f>IF(E1386&lt;='Auxiliary Energy Estimation'!$E$25, 1, 0)</f>
        <v>1</v>
      </c>
    </row>
    <row r="1387" spans="2:9" ht="15" x14ac:dyDescent="0.3">
      <c r="B1387" s="33">
        <v>1382.5</v>
      </c>
      <c r="C1387" s="34">
        <v>3.9</v>
      </c>
      <c r="D1387" s="32">
        <f t="shared" si="42"/>
        <v>39.019999999999996</v>
      </c>
      <c r="E1387" s="37">
        <f t="shared" si="43"/>
        <v>46.823999999999991</v>
      </c>
      <c r="F1387" s="32">
        <f>'Auxiliary Energy Estimation'!$E$25-D1387</f>
        <v>15.980000000000004</v>
      </c>
      <c r="G1387" s="32">
        <f>'Auxiliary Energy Estimation'!$E$25-E1387</f>
        <v>8.176000000000009</v>
      </c>
      <c r="H1387" s="26">
        <f>IF(D1387&lt;='Auxiliary Energy Estimation'!$E$25, 1, 0)</f>
        <v>1</v>
      </c>
      <c r="I1387" s="26">
        <f>IF(E1387&lt;='Auxiliary Energy Estimation'!$E$25, 1, 0)</f>
        <v>1</v>
      </c>
    </row>
    <row r="1388" spans="2:9" ht="15" x14ac:dyDescent="0.3">
      <c r="B1388" s="33">
        <v>1383.5</v>
      </c>
      <c r="C1388" s="34">
        <v>3.9</v>
      </c>
      <c r="D1388" s="32">
        <f t="shared" si="42"/>
        <v>39.019999999999996</v>
      </c>
      <c r="E1388" s="37">
        <f t="shared" si="43"/>
        <v>46.823999999999991</v>
      </c>
      <c r="F1388" s="32">
        <f>'Auxiliary Energy Estimation'!$E$25-D1388</f>
        <v>15.980000000000004</v>
      </c>
      <c r="G1388" s="32">
        <f>'Auxiliary Energy Estimation'!$E$25-E1388</f>
        <v>8.176000000000009</v>
      </c>
      <c r="H1388" s="26">
        <f>IF(D1388&lt;='Auxiliary Energy Estimation'!$E$25, 1, 0)</f>
        <v>1</v>
      </c>
      <c r="I1388" s="26">
        <f>IF(E1388&lt;='Auxiliary Energy Estimation'!$E$25, 1, 0)</f>
        <v>1</v>
      </c>
    </row>
    <row r="1389" spans="2:9" ht="15" x14ac:dyDescent="0.3">
      <c r="B1389" s="33">
        <v>1384.5</v>
      </c>
      <c r="C1389" s="34">
        <v>3.9</v>
      </c>
      <c r="D1389" s="32">
        <f t="shared" si="42"/>
        <v>39.019999999999996</v>
      </c>
      <c r="E1389" s="37">
        <f t="shared" si="43"/>
        <v>46.823999999999991</v>
      </c>
      <c r="F1389" s="32">
        <f>'Auxiliary Energy Estimation'!$E$25-D1389</f>
        <v>15.980000000000004</v>
      </c>
      <c r="G1389" s="32">
        <f>'Auxiliary Energy Estimation'!$E$25-E1389</f>
        <v>8.176000000000009</v>
      </c>
      <c r="H1389" s="26">
        <f>IF(D1389&lt;='Auxiliary Energy Estimation'!$E$25, 1, 0)</f>
        <v>1</v>
      </c>
      <c r="I1389" s="26">
        <f>IF(E1389&lt;='Auxiliary Energy Estimation'!$E$25, 1, 0)</f>
        <v>1</v>
      </c>
    </row>
    <row r="1390" spans="2:9" ht="15" x14ac:dyDescent="0.3">
      <c r="B1390" s="33">
        <v>1385.5</v>
      </c>
      <c r="C1390" s="34">
        <v>3.9</v>
      </c>
      <c r="D1390" s="32">
        <f t="shared" si="42"/>
        <v>39.019999999999996</v>
      </c>
      <c r="E1390" s="37">
        <f t="shared" si="43"/>
        <v>46.823999999999991</v>
      </c>
      <c r="F1390" s="32">
        <f>'Auxiliary Energy Estimation'!$E$25-D1390</f>
        <v>15.980000000000004</v>
      </c>
      <c r="G1390" s="32">
        <f>'Auxiliary Energy Estimation'!$E$25-E1390</f>
        <v>8.176000000000009</v>
      </c>
      <c r="H1390" s="26">
        <f>IF(D1390&lt;='Auxiliary Energy Estimation'!$E$25, 1, 0)</f>
        <v>1</v>
      </c>
      <c r="I1390" s="26">
        <f>IF(E1390&lt;='Auxiliary Energy Estimation'!$E$25, 1, 0)</f>
        <v>1</v>
      </c>
    </row>
    <row r="1391" spans="2:9" ht="15" x14ac:dyDescent="0.3">
      <c r="B1391" s="33">
        <v>1386.5</v>
      </c>
      <c r="C1391" s="34">
        <v>3.3</v>
      </c>
      <c r="D1391" s="32">
        <f t="shared" si="42"/>
        <v>37.94</v>
      </c>
      <c r="E1391" s="37">
        <f t="shared" si="43"/>
        <v>45.527999999999999</v>
      </c>
      <c r="F1391" s="32">
        <f>'Auxiliary Energy Estimation'!$E$25-D1391</f>
        <v>17.060000000000002</v>
      </c>
      <c r="G1391" s="32">
        <f>'Auxiliary Energy Estimation'!$E$25-E1391</f>
        <v>9.4720000000000013</v>
      </c>
      <c r="H1391" s="26">
        <f>IF(D1391&lt;='Auxiliary Energy Estimation'!$E$25, 1, 0)</f>
        <v>1</v>
      </c>
      <c r="I1391" s="26">
        <f>IF(E1391&lt;='Auxiliary Energy Estimation'!$E$25, 1, 0)</f>
        <v>1</v>
      </c>
    </row>
    <row r="1392" spans="2:9" ht="15" x14ac:dyDescent="0.3">
      <c r="B1392" s="33">
        <v>1387.5</v>
      </c>
      <c r="C1392" s="34">
        <v>3.9</v>
      </c>
      <c r="D1392" s="32">
        <f t="shared" si="42"/>
        <v>39.019999999999996</v>
      </c>
      <c r="E1392" s="37">
        <f t="shared" si="43"/>
        <v>46.823999999999991</v>
      </c>
      <c r="F1392" s="32">
        <f>'Auxiliary Energy Estimation'!$E$25-D1392</f>
        <v>15.980000000000004</v>
      </c>
      <c r="G1392" s="32">
        <f>'Auxiliary Energy Estimation'!$E$25-E1392</f>
        <v>8.176000000000009</v>
      </c>
      <c r="H1392" s="26">
        <f>IF(D1392&lt;='Auxiliary Energy Estimation'!$E$25, 1, 0)</f>
        <v>1</v>
      </c>
      <c r="I1392" s="26">
        <f>IF(E1392&lt;='Auxiliary Energy Estimation'!$E$25, 1, 0)</f>
        <v>1</v>
      </c>
    </row>
    <row r="1393" spans="2:9" ht="15" x14ac:dyDescent="0.3">
      <c r="B1393" s="33">
        <v>1388.5</v>
      </c>
      <c r="C1393" s="34">
        <v>3.9</v>
      </c>
      <c r="D1393" s="32">
        <f t="shared" si="42"/>
        <v>39.019999999999996</v>
      </c>
      <c r="E1393" s="37">
        <f t="shared" si="43"/>
        <v>46.823999999999991</v>
      </c>
      <c r="F1393" s="32">
        <f>'Auxiliary Energy Estimation'!$E$25-D1393</f>
        <v>15.980000000000004</v>
      </c>
      <c r="G1393" s="32">
        <f>'Auxiliary Energy Estimation'!$E$25-E1393</f>
        <v>8.176000000000009</v>
      </c>
      <c r="H1393" s="26">
        <f>IF(D1393&lt;='Auxiliary Energy Estimation'!$E$25, 1, 0)</f>
        <v>1</v>
      </c>
      <c r="I1393" s="26">
        <f>IF(E1393&lt;='Auxiliary Energy Estimation'!$E$25, 1, 0)</f>
        <v>1</v>
      </c>
    </row>
    <row r="1394" spans="2:9" ht="15" x14ac:dyDescent="0.3">
      <c r="B1394" s="33">
        <v>1389.5</v>
      </c>
      <c r="C1394" s="34">
        <v>4.4000000000000004</v>
      </c>
      <c r="D1394" s="32">
        <f t="shared" si="42"/>
        <v>39.92</v>
      </c>
      <c r="E1394" s="37">
        <f t="shared" si="43"/>
        <v>47.904000000000003</v>
      </c>
      <c r="F1394" s="32">
        <f>'Auxiliary Energy Estimation'!$E$25-D1394</f>
        <v>15.079999999999998</v>
      </c>
      <c r="G1394" s="32">
        <f>'Auxiliary Energy Estimation'!$E$25-E1394</f>
        <v>7.0959999999999965</v>
      </c>
      <c r="H1394" s="26">
        <f>IF(D1394&lt;='Auxiliary Energy Estimation'!$E$25, 1, 0)</f>
        <v>1</v>
      </c>
      <c r="I1394" s="26">
        <f>IF(E1394&lt;='Auxiliary Energy Estimation'!$E$25, 1, 0)</f>
        <v>1</v>
      </c>
    </row>
    <row r="1395" spans="2:9" ht="15" x14ac:dyDescent="0.3">
      <c r="B1395" s="33">
        <v>1390.5</v>
      </c>
      <c r="C1395" s="34">
        <v>4.4000000000000004</v>
      </c>
      <c r="D1395" s="32">
        <f t="shared" si="42"/>
        <v>39.92</v>
      </c>
      <c r="E1395" s="37">
        <f t="shared" si="43"/>
        <v>47.904000000000003</v>
      </c>
      <c r="F1395" s="32">
        <f>'Auxiliary Energy Estimation'!$E$25-D1395</f>
        <v>15.079999999999998</v>
      </c>
      <c r="G1395" s="32">
        <f>'Auxiliary Energy Estimation'!$E$25-E1395</f>
        <v>7.0959999999999965</v>
      </c>
      <c r="H1395" s="26">
        <f>IF(D1395&lt;='Auxiliary Energy Estimation'!$E$25, 1, 0)</f>
        <v>1</v>
      </c>
      <c r="I1395" s="26">
        <f>IF(E1395&lt;='Auxiliary Energy Estimation'!$E$25, 1, 0)</f>
        <v>1</v>
      </c>
    </row>
    <row r="1396" spans="2:9" ht="15" x14ac:dyDescent="0.3">
      <c r="B1396" s="33">
        <v>1391.5</v>
      </c>
      <c r="C1396" s="34">
        <v>5</v>
      </c>
      <c r="D1396" s="32">
        <f t="shared" si="42"/>
        <v>41</v>
      </c>
      <c r="E1396" s="37">
        <f t="shared" si="43"/>
        <v>49.199999999999996</v>
      </c>
      <c r="F1396" s="32">
        <f>'Auxiliary Energy Estimation'!$E$25-D1396</f>
        <v>14</v>
      </c>
      <c r="G1396" s="32">
        <f>'Auxiliary Energy Estimation'!$E$25-E1396</f>
        <v>5.8000000000000043</v>
      </c>
      <c r="H1396" s="26">
        <f>IF(D1396&lt;='Auxiliary Energy Estimation'!$E$25, 1, 0)</f>
        <v>1</v>
      </c>
      <c r="I1396" s="26">
        <f>IF(E1396&lt;='Auxiliary Energy Estimation'!$E$25, 1, 0)</f>
        <v>1</v>
      </c>
    </row>
    <row r="1397" spans="2:9" ht="15" x14ac:dyDescent="0.3">
      <c r="B1397" s="33">
        <v>1392.5</v>
      </c>
      <c r="C1397" s="34">
        <v>3.9</v>
      </c>
      <c r="D1397" s="32">
        <f t="shared" si="42"/>
        <v>39.019999999999996</v>
      </c>
      <c r="E1397" s="37">
        <f t="shared" si="43"/>
        <v>46.823999999999991</v>
      </c>
      <c r="F1397" s="32">
        <f>'Auxiliary Energy Estimation'!$E$25-D1397</f>
        <v>15.980000000000004</v>
      </c>
      <c r="G1397" s="32">
        <f>'Auxiliary Energy Estimation'!$E$25-E1397</f>
        <v>8.176000000000009</v>
      </c>
      <c r="H1397" s="26">
        <f>IF(D1397&lt;='Auxiliary Energy Estimation'!$E$25, 1, 0)</f>
        <v>1</v>
      </c>
      <c r="I1397" s="26">
        <f>IF(E1397&lt;='Auxiliary Energy Estimation'!$E$25, 1, 0)</f>
        <v>1</v>
      </c>
    </row>
    <row r="1398" spans="2:9" ht="15" x14ac:dyDescent="0.3">
      <c r="B1398" s="33">
        <v>1393.5</v>
      </c>
      <c r="C1398" s="34">
        <v>3.9</v>
      </c>
      <c r="D1398" s="32">
        <f t="shared" si="42"/>
        <v>39.019999999999996</v>
      </c>
      <c r="E1398" s="37">
        <f t="shared" si="43"/>
        <v>46.823999999999991</v>
      </c>
      <c r="F1398" s="32">
        <f>'Auxiliary Energy Estimation'!$E$25-D1398</f>
        <v>15.980000000000004</v>
      </c>
      <c r="G1398" s="32">
        <f>'Auxiliary Energy Estimation'!$E$25-E1398</f>
        <v>8.176000000000009</v>
      </c>
      <c r="H1398" s="26">
        <f>IF(D1398&lt;='Auxiliary Energy Estimation'!$E$25, 1, 0)</f>
        <v>1</v>
      </c>
      <c r="I1398" s="26">
        <f>IF(E1398&lt;='Auxiliary Energy Estimation'!$E$25, 1, 0)</f>
        <v>1</v>
      </c>
    </row>
    <row r="1399" spans="2:9" ht="15" x14ac:dyDescent="0.3">
      <c r="B1399" s="33">
        <v>1394.5</v>
      </c>
      <c r="C1399" s="34">
        <v>3.3</v>
      </c>
      <c r="D1399" s="32">
        <f t="shared" si="42"/>
        <v>37.94</v>
      </c>
      <c r="E1399" s="37">
        <f t="shared" si="43"/>
        <v>45.527999999999999</v>
      </c>
      <c r="F1399" s="32">
        <f>'Auxiliary Energy Estimation'!$E$25-D1399</f>
        <v>17.060000000000002</v>
      </c>
      <c r="G1399" s="32">
        <f>'Auxiliary Energy Estimation'!$E$25-E1399</f>
        <v>9.4720000000000013</v>
      </c>
      <c r="H1399" s="26">
        <f>IF(D1399&lt;='Auxiliary Energy Estimation'!$E$25, 1, 0)</f>
        <v>1</v>
      </c>
      <c r="I1399" s="26">
        <f>IF(E1399&lt;='Auxiliary Energy Estimation'!$E$25, 1, 0)</f>
        <v>1</v>
      </c>
    </row>
    <row r="1400" spans="2:9" ht="15" x14ac:dyDescent="0.3">
      <c r="B1400" s="33">
        <v>1395.5</v>
      </c>
      <c r="C1400" s="34">
        <v>4.4000000000000004</v>
      </c>
      <c r="D1400" s="32">
        <f t="shared" si="42"/>
        <v>39.92</v>
      </c>
      <c r="E1400" s="37">
        <f t="shared" si="43"/>
        <v>47.904000000000003</v>
      </c>
      <c r="F1400" s="32">
        <f>'Auxiliary Energy Estimation'!$E$25-D1400</f>
        <v>15.079999999999998</v>
      </c>
      <c r="G1400" s="32">
        <f>'Auxiliary Energy Estimation'!$E$25-E1400</f>
        <v>7.0959999999999965</v>
      </c>
      <c r="H1400" s="26">
        <f>IF(D1400&lt;='Auxiliary Energy Estimation'!$E$25, 1, 0)</f>
        <v>1</v>
      </c>
      <c r="I1400" s="26">
        <f>IF(E1400&lt;='Auxiliary Energy Estimation'!$E$25, 1, 0)</f>
        <v>1</v>
      </c>
    </row>
    <row r="1401" spans="2:9" ht="15" x14ac:dyDescent="0.3">
      <c r="B1401" s="33">
        <v>1396.5</v>
      </c>
      <c r="C1401" s="34">
        <v>4.4000000000000004</v>
      </c>
      <c r="D1401" s="32">
        <f t="shared" si="42"/>
        <v>39.92</v>
      </c>
      <c r="E1401" s="37">
        <f t="shared" si="43"/>
        <v>47.904000000000003</v>
      </c>
      <c r="F1401" s="32">
        <f>'Auxiliary Energy Estimation'!$E$25-D1401</f>
        <v>15.079999999999998</v>
      </c>
      <c r="G1401" s="32">
        <f>'Auxiliary Energy Estimation'!$E$25-E1401</f>
        <v>7.0959999999999965</v>
      </c>
      <c r="H1401" s="26">
        <f>IF(D1401&lt;='Auxiliary Energy Estimation'!$E$25, 1, 0)</f>
        <v>1</v>
      </c>
      <c r="I1401" s="26">
        <f>IF(E1401&lt;='Auxiliary Energy Estimation'!$E$25, 1, 0)</f>
        <v>1</v>
      </c>
    </row>
    <row r="1402" spans="2:9" ht="15" x14ac:dyDescent="0.3">
      <c r="B1402" s="33">
        <v>1397.5</v>
      </c>
      <c r="C1402" s="34">
        <v>5.6</v>
      </c>
      <c r="D1402" s="32">
        <f t="shared" si="42"/>
        <v>42.08</v>
      </c>
      <c r="E1402" s="37">
        <f t="shared" si="43"/>
        <v>50.495999999999995</v>
      </c>
      <c r="F1402" s="32">
        <f>'Auxiliary Energy Estimation'!$E$25-D1402</f>
        <v>12.920000000000002</v>
      </c>
      <c r="G1402" s="32">
        <f>'Auxiliary Energy Estimation'!$E$25-E1402</f>
        <v>4.5040000000000049</v>
      </c>
      <c r="H1402" s="26">
        <f>IF(D1402&lt;='Auxiliary Energy Estimation'!$E$25, 1, 0)</f>
        <v>1</v>
      </c>
      <c r="I1402" s="26">
        <f>IF(E1402&lt;='Auxiliary Energy Estimation'!$E$25, 1, 0)</f>
        <v>1</v>
      </c>
    </row>
    <row r="1403" spans="2:9" ht="15" x14ac:dyDescent="0.3">
      <c r="B1403" s="33">
        <v>1398.5</v>
      </c>
      <c r="C1403" s="34">
        <v>5</v>
      </c>
      <c r="D1403" s="32">
        <f t="shared" si="42"/>
        <v>41</v>
      </c>
      <c r="E1403" s="37">
        <f t="shared" si="43"/>
        <v>49.199999999999996</v>
      </c>
      <c r="F1403" s="32">
        <f>'Auxiliary Energy Estimation'!$E$25-D1403</f>
        <v>14</v>
      </c>
      <c r="G1403" s="32">
        <f>'Auxiliary Energy Estimation'!$E$25-E1403</f>
        <v>5.8000000000000043</v>
      </c>
      <c r="H1403" s="26">
        <f>IF(D1403&lt;='Auxiliary Energy Estimation'!$E$25, 1, 0)</f>
        <v>1</v>
      </c>
      <c r="I1403" s="26">
        <f>IF(E1403&lt;='Auxiliary Energy Estimation'!$E$25, 1, 0)</f>
        <v>1</v>
      </c>
    </row>
    <row r="1404" spans="2:9" ht="15" x14ac:dyDescent="0.3">
      <c r="B1404" s="33">
        <v>1399.5</v>
      </c>
      <c r="C1404" s="34">
        <v>4.4000000000000004</v>
      </c>
      <c r="D1404" s="32">
        <f t="shared" si="42"/>
        <v>39.92</v>
      </c>
      <c r="E1404" s="37">
        <f t="shared" si="43"/>
        <v>47.904000000000003</v>
      </c>
      <c r="F1404" s="32">
        <f>'Auxiliary Energy Estimation'!$E$25-D1404</f>
        <v>15.079999999999998</v>
      </c>
      <c r="G1404" s="32">
        <f>'Auxiliary Energy Estimation'!$E$25-E1404</f>
        <v>7.0959999999999965</v>
      </c>
      <c r="H1404" s="26">
        <f>IF(D1404&lt;='Auxiliary Energy Estimation'!$E$25, 1, 0)</f>
        <v>1</v>
      </c>
      <c r="I1404" s="26">
        <f>IF(E1404&lt;='Auxiliary Energy Estimation'!$E$25, 1, 0)</f>
        <v>1</v>
      </c>
    </row>
    <row r="1405" spans="2:9" ht="15" x14ac:dyDescent="0.3">
      <c r="B1405" s="33">
        <v>1400.5</v>
      </c>
      <c r="C1405" s="34">
        <v>4.4000000000000004</v>
      </c>
      <c r="D1405" s="32">
        <f t="shared" si="42"/>
        <v>39.92</v>
      </c>
      <c r="E1405" s="37">
        <f t="shared" si="43"/>
        <v>47.904000000000003</v>
      </c>
      <c r="F1405" s="32">
        <f>'Auxiliary Energy Estimation'!$E$25-D1405</f>
        <v>15.079999999999998</v>
      </c>
      <c r="G1405" s="32">
        <f>'Auxiliary Energy Estimation'!$E$25-E1405</f>
        <v>7.0959999999999965</v>
      </c>
      <c r="H1405" s="26">
        <f>IF(D1405&lt;='Auxiliary Energy Estimation'!$E$25, 1, 0)</f>
        <v>1</v>
      </c>
      <c r="I1405" s="26">
        <f>IF(E1405&lt;='Auxiliary Energy Estimation'!$E$25, 1, 0)</f>
        <v>1</v>
      </c>
    </row>
    <row r="1406" spans="2:9" ht="15" x14ac:dyDescent="0.3">
      <c r="B1406" s="33">
        <v>1401.5</v>
      </c>
      <c r="C1406" s="34">
        <v>5</v>
      </c>
      <c r="D1406" s="32">
        <f t="shared" si="42"/>
        <v>41</v>
      </c>
      <c r="E1406" s="37">
        <f t="shared" si="43"/>
        <v>49.199999999999996</v>
      </c>
      <c r="F1406" s="32">
        <f>'Auxiliary Energy Estimation'!$E$25-D1406</f>
        <v>14</v>
      </c>
      <c r="G1406" s="32">
        <f>'Auxiliary Energy Estimation'!$E$25-E1406</f>
        <v>5.8000000000000043</v>
      </c>
      <c r="H1406" s="26">
        <f>IF(D1406&lt;='Auxiliary Energy Estimation'!$E$25, 1, 0)</f>
        <v>1</v>
      </c>
      <c r="I1406" s="26">
        <f>IF(E1406&lt;='Auxiliary Energy Estimation'!$E$25, 1, 0)</f>
        <v>1</v>
      </c>
    </row>
    <row r="1407" spans="2:9" ht="15" x14ac:dyDescent="0.3">
      <c r="B1407" s="33">
        <v>1402.5</v>
      </c>
      <c r="C1407" s="34">
        <v>5</v>
      </c>
      <c r="D1407" s="32">
        <f t="shared" si="42"/>
        <v>41</v>
      </c>
      <c r="E1407" s="37">
        <f t="shared" si="43"/>
        <v>49.199999999999996</v>
      </c>
      <c r="F1407" s="32">
        <f>'Auxiliary Energy Estimation'!$E$25-D1407</f>
        <v>14</v>
      </c>
      <c r="G1407" s="32">
        <f>'Auxiliary Energy Estimation'!$E$25-E1407</f>
        <v>5.8000000000000043</v>
      </c>
      <c r="H1407" s="26">
        <f>IF(D1407&lt;='Auxiliary Energy Estimation'!$E$25, 1, 0)</f>
        <v>1</v>
      </c>
      <c r="I1407" s="26">
        <f>IF(E1407&lt;='Auxiliary Energy Estimation'!$E$25, 1, 0)</f>
        <v>1</v>
      </c>
    </row>
    <row r="1408" spans="2:9" ht="15" x14ac:dyDescent="0.3">
      <c r="B1408" s="33">
        <v>1403.5</v>
      </c>
      <c r="C1408" s="34">
        <v>5</v>
      </c>
      <c r="D1408" s="32">
        <f t="shared" si="42"/>
        <v>41</v>
      </c>
      <c r="E1408" s="37">
        <f t="shared" si="43"/>
        <v>49.199999999999996</v>
      </c>
      <c r="F1408" s="32">
        <f>'Auxiliary Energy Estimation'!$E$25-D1408</f>
        <v>14</v>
      </c>
      <c r="G1408" s="32">
        <f>'Auxiliary Energy Estimation'!$E$25-E1408</f>
        <v>5.8000000000000043</v>
      </c>
      <c r="H1408" s="26">
        <f>IF(D1408&lt;='Auxiliary Energy Estimation'!$E$25, 1, 0)</f>
        <v>1</v>
      </c>
      <c r="I1408" s="26">
        <f>IF(E1408&lt;='Auxiliary Energy Estimation'!$E$25, 1, 0)</f>
        <v>1</v>
      </c>
    </row>
    <row r="1409" spans="2:9" ht="15" x14ac:dyDescent="0.3">
      <c r="B1409" s="33">
        <v>1404.5</v>
      </c>
      <c r="C1409" s="34">
        <v>5</v>
      </c>
      <c r="D1409" s="32">
        <f t="shared" si="42"/>
        <v>41</v>
      </c>
      <c r="E1409" s="37">
        <f t="shared" si="43"/>
        <v>49.199999999999996</v>
      </c>
      <c r="F1409" s="32">
        <f>'Auxiliary Energy Estimation'!$E$25-D1409</f>
        <v>14</v>
      </c>
      <c r="G1409" s="32">
        <f>'Auxiliary Energy Estimation'!$E$25-E1409</f>
        <v>5.8000000000000043</v>
      </c>
      <c r="H1409" s="26">
        <f>IF(D1409&lt;='Auxiliary Energy Estimation'!$E$25, 1, 0)</f>
        <v>1</v>
      </c>
      <c r="I1409" s="26">
        <f>IF(E1409&lt;='Auxiliary Energy Estimation'!$E$25, 1, 0)</f>
        <v>1</v>
      </c>
    </row>
    <row r="1410" spans="2:9" ht="15" x14ac:dyDescent="0.3">
      <c r="B1410" s="33">
        <v>1405.5</v>
      </c>
      <c r="C1410" s="34">
        <v>5.6</v>
      </c>
      <c r="D1410" s="32">
        <f t="shared" si="42"/>
        <v>42.08</v>
      </c>
      <c r="E1410" s="37">
        <f t="shared" si="43"/>
        <v>50.495999999999995</v>
      </c>
      <c r="F1410" s="32">
        <f>'Auxiliary Energy Estimation'!$E$25-D1410</f>
        <v>12.920000000000002</v>
      </c>
      <c r="G1410" s="32">
        <f>'Auxiliary Energy Estimation'!$E$25-E1410</f>
        <v>4.5040000000000049</v>
      </c>
      <c r="H1410" s="26">
        <f>IF(D1410&lt;='Auxiliary Energy Estimation'!$E$25, 1, 0)</f>
        <v>1</v>
      </c>
      <c r="I1410" s="26">
        <f>IF(E1410&lt;='Auxiliary Energy Estimation'!$E$25, 1, 0)</f>
        <v>1</v>
      </c>
    </row>
    <row r="1411" spans="2:9" ht="15" x14ac:dyDescent="0.3">
      <c r="B1411" s="33">
        <v>1406.5</v>
      </c>
      <c r="C1411" s="34">
        <v>6.1</v>
      </c>
      <c r="D1411" s="32">
        <f t="shared" si="42"/>
        <v>42.980000000000004</v>
      </c>
      <c r="E1411" s="37">
        <f t="shared" si="43"/>
        <v>51.576000000000001</v>
      </c>
      <c r="F1411" s="32">
        <f>'Auxiliary Energy Estimation'!$E$25-D1411</f>
        <v>12.019999999999996</v>
      </c>
      <c r="G1411" s="32">
        <f>'Auxiliary Energy Estimation'!$E$25-E1411</f>
        <v>3.4239999999999995</v>
      </c>
      <c r="H1411" s="26">
        <f>IF(D1411&lt;='Auxiliary Energy Estimation'!$E$25, 1, 0)</f>
        <v>1</v>
      </c>
      <c r="I1411" s="26">
        <f>IF(E1411&lt;='Auxiliary Energy Estimation'!$E$25, 1, 0)</f>
        <v>1</v>
      </c>
    </row>
    <row r="1412" spans="2:9" ht="15" x14ac:dyDescent="0.3">
      <c r="B1412" s="33">
        <v>1407.5</v>
      </c>
      <c r="C1412" s="34">
        <v>6.1</v>
      </c>
      <c r="D1412" s="32">
        <f t="shared" si="42"/>
        <v>42.980000000000004</v>
      </c>
      <c r="E1412" s="37">
        <f t="shared" si="43"/>
        <v>51.576000000000001</v>
      </c>
      <c r="F1412" s="32">
        <f>'Auxiliary Energy Estimation'!$E$25-D1412</f>
        <v>12.019999999999996</v>
      </c>
      <c r="G1412" s="32">
        <f>'Auxiliary Energy Estimation'!$E$25-E1412</f>
        <v>3.4239999999999995</v>
      </c>
      <c r="H1412" s="26">
        <f>IF(D1412&lt;='Auxiliary Energy Estimation'!$E$25, 1, 0)</f>
        <v>1</v>
      </c>
      <c r="I1412" s="26">
        <f>IF(E1412&lt;='Auxiliary Energy Estimation'!$E$25, 1, 0)</f>
        <v>1</v>
      </c>
    </row>
    <row r="1413" spans="2:9" ht="15" x14ac:dyDescent="0.3">
      <c r="B1413" s="33">
        <v>1408.5</v>
      </c>
      <c r="C1413" s="34">
        <v>5</v>
      </c>
      <c r="D1413" s="32">
        <f t="shared" ref="D1413:D1476" si="44">CONVERT(C1413,"C","F")</f>
        <v>41</v>
      </c>
      <c r="E1413" s="37">
        <f t="shared" ref="E1413:E1476" si="45">D1413*1.2</f>
        <v>49.199999999999996</v>
      </c>
      <c r="F1413" s="32">
        <f>'Auxiliary Energy Estimation'!$E$25-D1413</f>
        <v>14</v>
      </c>
      <c r="G1413" s="32">
        <f>'Auxiliary Energy Estimation'!$E$25-E1413</f>
        <v>5.8000000000000043</v>
      </c>
      <c r="H1413" s="26">
        <f>IF(D1413&lt;='Auxiliary Energy Estimation'!$E$25, 1, 0)</f>
        <v>1</v>
      </c>
      <c r="I1413" s="26">
        <f>IF(E1413&lt;='Auxiliary Energy Estimation'!$E$25, 1, 0)</f>
        <v>1</v>
      </c>
    </row>
    <row r="1414" spans="2:9" ht="15" x14ac:dyDescent="0.3">
      <c r="B1414" s="33">
        <v>1409.5</v>
      </c>
      <c r="C1414" s="34">
        <v>3.3</v>
      </c>
      <c r="D1414" s="32">
        <f t="shared" si="44"/>
        <v>37.94</v>
      </c>
      <c r="E1414" s="37">
        <f t="shared" si="45"/>
        <v>45.527999999999999</v>
      </c>
      <c r="F1414" s="32">
        <f>'Auxiliary Energy Estimation'!$E$25-D1414</f>
        <v>17.060000000000002</v>
      </c>
      <c r="G1414" s="32">
        <f>'Auxiliary Energy Estimation'!$E$25-E1414</f>
        <v>9.4720000000000013</v>
      </c>
      <c r="H1414" s="26">
        <f>IF(D1414&lt;='Auxiliary Energy Estimation'!$E$25, 1, 0)</f>
        <v>1</v>
      </c>
      <c r="I1414" s="26">
        <f>IF(E1414&lt;='Auxiliary Energy Estimation'!$E$25, 1, 0)</f>
        <v>1</v>
      </c>
    </row>
    <row r="1415" spans="2:9" ht="15" x14ac:dyDescent="0.3">
      <c r="B1415" s="33">
        <v>1410.5</v>
      </c>
      <c r="C1415" s="34">
        <v>2.8</v>
      </c>
      <c r="D1415" s="32">
        <f t="shared" si="44"/>
        <v>37.04</v>
      </c>
      <c r="E1415" s="37">
        <f t="shared" si="45"/>
        <v>44.448</v>
      </c>
      <c r="F1415" s="32">
        <f>'Auxiliary Energy Estimation'!$E$25-D1415</f>
        <v>17.96</v>
      </c>
      <c r="G1415" s="32">
        <f>'Auxiliary Energy Estimation'!$E$25-E1415</f>
        <v>10.552</v>
      </c>
      <c r="H1415" s="26">
        <f>IF(D1415&lt;='Auxiliary Energy Estimation'!$E$25, 1, 0)</f>
        <v>1</v>
      </c>
      <c r="I1415" s="26">
        <f>IF(E1415&lt;='Auxiliary Energy Estimation'!$E$25, 1, 0)</f>
        <v>1</v>
      </c>
    </row>
    <row r="1416" spans="2:9" ht="15" x14ac:dyDescent="0.3">
      <c r="B1416" s="33">
        <v>1411.5</v>
      </c>
      <c r="C1416" s="34">
        <v>1.7</v>
      </c>
      <c r="D1416" s="32">
        <f t="shared" si="44"/>
        <v>35.06</v>
      </c>
      <c r="E1416" s="37">
        <f t="shared" si="45"/>
        <v>42.072000000000003</v>
      </c>
      <c r="F1416" s="32">
        <f>'Auxiliary Energy Estimation'!$E$25-D1416</f>
        <v>19.939999999999998</v>
      </c>
      <c r="G1416" s="32">
        <f>'Auxiliary Energy Estimation'!$E$25-E1416</f>
        <v>12.927999999999997</v>
      </c>
      <c r="H1416" s="26">
        <f>IF(D1416&lt;='Auxiliary Energy Estimation'!$E$25, 1, 0)</f>
        <v>1</v>
      </c>
      <c r="I1416" s="26">
        <f>IF(E1416&lt;='Auxiliary Energy Estimation'!$E$25, 1, 0)</f>
        <v>1</v>
      </c>
    </row>
    <row r="1417" spans="2:9" ht="15" x14ac:dyDescent="0.3">
      <c r="B1417" s="33">
        <v>1412.5</v>
      </c>
      <c r="C1417" s="34">
        <v>1.7</v>
      </c>
      <c r="D1417" s="32">
        <f t="shared" si="44"/>
        <v>35.06</v>
      </c>
      <c r="E1417" s="37">
        <f t="shared" si="45"/>
        <v>42.072000000000003</v>
      </c>
      <c r="F1417" s="32">
        <f>'Auxiliary Energy Estimation'!$E$25-D1417</f>
        <v>19.939999999999998</v>
      </c>
      <c r="G1417" s="32">
        <f>'Auxiliary Energy Estimation'!$E$25-E1417</f>
        <v>12.927999999999997</v>
      </c>
      <c r="H1417" s="26">
        <f>IF(D1417&lt;='Auxiliary Energy Estimation'!$E$25, 1, 0)</f>
        <v>1</v>
      </c>
      <c r="I1417" s="26">
        <f>IF(E1417&lt;='Auxiliary Energy Estimation'!$E$25, 1, 0)</f>
        <v>1</v>
      </c>
    </row>
    <row r="1418" spans="2:9" ht="15" x14ac:dyDescent="0.3">
      <c r="B1418" s="33">
        <v>1413.5</v>
      </c>
      <c r="C1418" s="34">
        <v>2</v>
      </c>
      <c r="D1418" s="32">
        <f t="shared" si="44"/>
        <v>35.6</v>
      </c>
      <c r="E1418" s="37">
        <f t="shared" si="45"/>
        <v>42.72</v>
      </c>
      <c r="F1418" s="32">
        <f>'Auxiliary Energy Estimation'!$E$25-D1418</f>
        <v>19.399999999999999</v>
      </c>
      <c r="G1418" s="32">
        <f>'Auxiliary Energy Estimation'!$E$25-E1418</f>
        <v>12.280000000000001</v>
      </c>
      <c r="H1418" s="26">
        <f>IF(D1418&lt;='Auxiliary Energy Estimation'!$E$25, 1, 0)</f>
        <v>1</v>
      </c>
      <c r="I1418" s="26">
        <f>IF(E1418&lt;='Auxiliary Energy Estimation'!$E$25, 1, 0)</f>
        <v>1</v>
      </c>
    </row>
    <row r="1419" spans="2:9" ht="15" x14ac:dyDescent="0.3">
      <c r="B1419" s="33">
        <v>1414.5</v>
      </c>
      <c r="C1419" s="34">
        <v>2.2999999999999998</v>
      </c>
      <c r="D1419" s="32">
        <f t="shared" si="44"/>
        <v>36.14</v>
      </c>
      <c r="E1419" s="37">
        <f t="shared" si="45"/>
        <v>43.368000000000002</v>
      </c>
      <c r="F1419" s="32">
        <f>'Auxiliary Energy Estimation'!$E$25-D1419</f>
        <v>18.86</v>
      </c>
      <c r="G1419" s="32">
        <f>'Auxiliary Energy Estimation'!$E$25-E1419</f>
        <v>11.631999999999998</v>
      </c>
      <c r="H1419" s="26">
        <f>IF(D1419&lt;='Auxiliary Energy Estimation'!$E$25, 1, 0)</f>
        <v>1</v>
      </c>
      <c r="I1419" s="26">
        <f>IF(E1419&lt;='Auxiliary Energy Estimation'!$E$25, 1, 0)</f>
        <v>1</v>
      </c>
    </row>
    <row r="1420" spans="2:9" ht="15" x14ac:dyDescent="0.3">
      <c r="B1420" s="33">
        <v>1415.5</v>
      </c>
      <c r="C1420" s="34">
        <v>2.6</v>
      </c>
      <c r="D1420" s="32">
        <f t="shared" si="44"/>
        <v>36.68</v>
      </c>
      <c r="E1420" s="37">
        <f t="shared" si="45"/>
        <v>44.015999999999998</v>
      </c>
      <c r="F1420" s="32">
        <f>'Auxiliary Energy Estimation'!$E$25-D1420</f>
        <v>18.32</v>
      </c>
      <c r="G1420" s="32">
        <f>'Auxiliary Energy Estimation'!$E$25-E1420</f>
        <v>10.984000000000002</v>
      </c>
      <c r="H1420" s="26">
        <f>IF(D1420&lt;='Auxiliary Energy Estimation'!$E$25, 1, 0)</f>
        <v>1</v>
      </c>
      <c r="I1420" s="26">
        <f>IF(E1420&lt;='Auxiliary Energy Estimation'!$E$25, 1, 0)</f>
        <v>1</v>
      </c>
    </row>
    <row r="1421" spans="2:9" ht="15" x14ac:dyDescent="0.3">
      <c r="B1421" s="33">
        <v>1416.5</v>
      </c>
      <c r="C1421" s="34">
        <v>3</v>
      </c>
      <c r="D1421" s="32">
        <f t="shared" si="44"/>
        <v>37.4</v>
      </c>
      <c r="E1421" s="37">
        <f t="shared" si="45"/>
        <v>44.879999999999995</v>
      </c>
      <c r="F1421" s="32">
        <f>'Auxiliary Energy Estimation'!$E$25-D1421</f>
        <v>17.600000000000001</v>
      </c>
      <c r="G1421" s="32">
        <f>'Auxiliary Energy Estimation'!$E$25-E1421</f>
        <v>10.120000000000005</v>
      </c>
      <c r="H1421" s="26">
        <f>IF(D1421&lt;='Auxiliary Energy Estimation'!$E$25, 1, 0)</f>
        <v>1</v>
      </c>
      <c r="I1421" s="26">
        <f>IF(E1421&lt;='Auxiliary Energy Estimation'!$E$25, 1, 0)</f>
        <v>1</v>
      </c>
    </row>
    <row r="1422" spans="2:9" ht="15" x14ac:dyDescent="0.3">
      <c r="B1422" s="33">
        <v>1417.5</v>
      </c>
      <c r="C1422" s="34">
        <v>3.3</v>
      </c>
      <c r="D1422" s="32">
        <f t="shared" si="44"/>
        <v>37.94</v>
      </c>
      <c r="E1422" s="37">
        <f t="shared" si="45"/>
        <v>45.527999999999999</v>
      </c>
      <c r="F1422" s="32">
        <f>'Auxiliary Energy Estimation'!$E$25-D1422</f>
        <v>17.060000000000002</v>
      </c>
      <c r="G1422" s="32">
        <f>'Auxiliary Energy Estimation'!$E$25-E1422</f>
        <v>9.4720000000000013</v>
      </c>
      <c r="H1422" s="26">
        <f>IF(D1422&lt;='Auxiliary Energy Estimation'!$E$25, 1, 0)</f>
        <v>1</v>
      </c>
      <c r="I1422" s="26">
        <f>IF(E1422&lt;='Auxiliary Energy Estimation'!$E$25, 1, 0)</f>
        <v>1</v>
      </c>
    </row>
    <row r="1423" spans="2:9" ht="15" x14ac:dyDescent="0.3">
      <c r="B1423" s="33">
        <v>1418.5</v>
      </c>
      <c r="C1423" s="34">
        <v>3.6</v>
      </c>
      <c r="D1423" s="32">
        <f t="shared" si="44"/>
        <v>38.480000000000004</v>
      </c>
      <c r="E1423" s="37">
        <f t="shared" si="45"/>
        <v>46.176000000000002</v>
      </c>
      <c r="F1423" s="32">
        <f>'Auxiliary Energy Estimation'!$E$25-D1423</f>
        <v>16.519999999999996</v>
      </c>
      <c r="G1423" s="32">
        <f>'Auxiliary Energy Estimation'!$E$25-E1423</f>
        <v>8.8239999999999981</v>
      </c>
      <c r="H1423" s="26">
        <f>IF(D1423&lt;='Auxiliary Energy Estimation'!$E$25, 1, 0)</f>
        <v>1</v>
      </c>
      <c r="I1423" s="26">
        <f>IF(E1423&lt;='Auxiliary Energy Estimation'!$E$25, 1, 0)</f>
        <v>1</v>
      </c>
    </row>
    <row r="1424" spans="2:9" ht="15" x14ac:dyDescent="0.3">
      <c r="B1424" s="33">
        <v>1419.5</v>
      </c>
      <c r="C1424" s="34">
        <v>3.9</v>
      </c>
      <c r="D1424" s="32">
        <f t="shared" si="44"/>
        <v>39.019999999999996</v>
      </c>
      <c r="E1424" s="37">
        <f t="shared" si="45"/>
        <v>46.823999999999991</v>
      </c>
      <c r="F1424" s="32">
        <f>'Auxiliary Energy Estimation'!$E$25-D1424</f>
        <v>15.980000000000004</v>
      </c>
      <c r="G1424" s="32">
        <f>'Auxiliary Energy Estimation'!$E$25-E1424</f>
        <v>8.176000000000009</v>
      </c>
      <c r="H1424" s="26">
        <f>IF(D1424&lt;='Auxiliary Energy Estimation'!$E$25, 1, 0)</f>
        <v>1</v>
      </c>
      <c r="I1424" s="26">
        <f>IF(E1424&lt;='Auxiliary Energy Estimation'!$E$25, 1, 0)</f>
        <v>1</v>
      </c>
    </row>
    <row r="1425" spans="2:9" ht="15" x14ac:dyDescent="0.3">
      <c r="B1425" s="33">
        <v>1420.5</v>
      </c>
      <c r="C1425" s="34">
        <v>3.9</v>
      </c>
      <c r="D1425" s="32">
        <f t="shared" si="44"/>
        <v>39.019999999999996</v>
      </c>
      <c r="E1425" s="37">
        <f t="shared" si="45"/>
        <v>46.823999999999991</v>
      </c>
      <c r="F1425" s="32">
        <f>'Auxiliary Energy Estimation'!$E$25-D1425</f>
        <v>15.980000000000004</v>
      </c>
      <c r="G1425" s="32">
        <f>'Auxiliary Energy Estimation'!$E$25-E1425</f>
        <v>8.176000000000009</v>
      </c>
      <c r="H1425" s="26">
        <f>IF(D1425&lt;='Auxiliary Energy Estimation'!$E$25, 1, 0)</f>
        <v>1</v>
      </c>
      <c r="I1425" s="26">
        <f>IF(E1425&lt;='Auxiliary Energy Estimation'!$E$25, 1, 0)</f>
        <v>1</v>
      </c>
    </row>
    <row r="1426" spans="2:9" ht="15" x14ac:dyDescent="0.3">
      <c r="B1426" s="33">
        <v>1421.5</v>
      </c>
      <c r="C1426" s="34">
        <v>3.9</v>
      </c>
      <c r="D1426" s="32">
        <f t="shared" si="44"/>
        <v>39.019999999999996</v>
      </c>
      <c r="E1426" s="37">
        <f t="shared" si="45"/>
        <v>46.823999999999991</v>
      </c>
      <c r="F1426" s="32">
        <f>'Auxiliary Energy Estimation'!$E$25-D1426</f>
        <v>15.980000000000004</v>
      </c>
      <c r="G1426" s="32">
        <f>'Auxiliary Energy Estimation'!$E$25-E1426</f>
        <v>8.176000000000009</v>
      </c>
      <c r="H1426" s="26">
        <f>IF(D1426&lt;='Auxiliary Energy Estimation'!$E$25, 1, 0)</f>
        <v>1</v>
      </c>
      <c r="I1426" s="26">
        <f>IF(E1426&lt;='Auxiliary Energy Estimation'!$E$25, 1, 0)</f>
        <v>1</v>
      </c>
    </row>
    <row r="1427" spans="2:9" ht="15" x14ac:dyDescent="0.3">
      <c r="B1427" s="33">
        <v>1422.5</v>
      </c>
      <c r="C1427" s="34">
        <v>3.9</v>
      </c>
      <c r="D1427" s="32">
        <f t="shared" si="44"/>
        <v>39.019999999999996</v>
      </c>
      <c r="E1427" s="37">
        <f t="shared" si="45"/>
        <v>46.823999999999991</v>
      </c>
      <c r="F1427" s="32">
        <f>'Auxiliary Energy Estimation'!$E$25-D1427</f>
        <v>15.980000000000004</v>
      </c>
      <c r="G1427" s="32">
        <f>'Auxiliary Energy Estimation'!$E$25-E1427</f>
        <v>8.176000000000009</v>
      </c>
      <c r="H1427" s="26">
        <f>IF(D1427&lt;='Auxiliary Energy Estimation'!$E$25, 1, 0)</f>
        <v>1</v>
      </c>
      <c r="I1427" s="26">
        <f>IF(E1427&lt;='Auxiliary Energy Estimation'!$E$25, 1, 0)</f>
        <v>1</v>
      </c>
    </row>
    <row r="1428" spans="2:9" ht="15" x14ac:dyDescent="0.3">
      <c r="B1428" s="33">
        <v>1423.5</v>
      </c>
      <c r="C1428" s="34">
        <v>5</v>
      </c>
      <c r="D1428" s="32">
        <f t="shared" si="44"/>
        <v>41</v>
      </c>
      <c r="E1428" s="37">
        <f t="shared" si="45"/>
        <v>49.199999999999996</v>
      </c>
      <c r="F1428" s="32">
        <f>'Auxiliary Energy Estimation'!$E$25-D1428</f>
        <v>14</v>
      </c>
      <c r="G1428" s="32">
        <f>'Auxiliary Energy Estimation'!$E$25-E1428</f>
        <v>5.8000000000000043</v>
      </c>
      <c r="H1428" s="26">
        <f>IF(D1428&lt;='Auxiliary Energy Estimation'!$E$25, 1, 0)</f>
        <v>1</v>
      </c>
      <c r="I1428" s="26">
        <f>IF(E1428&lt;='Auxiliary Energy Estimation'!$E$25, 1, 0)</f>
        <v>1</v>
      </c>
    </row>
    <row r="1429" spans="2:9" ht="15" x14ac:dyDescent="0.3">
      <c r="B1429" s="33">
        <v>1424.5</v>
      </c>
      <c r="C1429" s="34">
        <v>5.6</v>
      </c>
      <c r="D1429" s="32">
        <f t="shared" si="44"/>
        <v>42.08</v>
      </c>
      <c r="E1429" s="37">
        <f t="shared" si="45"/>
        <v>50.495999999999995</v>
      </c>
      <c r="F1429" s="32">
        <f>'Auxiliary Energy Estimation'!$E$25-D1429</f>
        <v>12.920000000000002</v>
      </c>
      <c r="G1429" s="32">
        <f>'Auxiliary Energy Estimation'!$E$25-E1429</f>
        <v>4.5040000000000049</v>
      </c>
      <c r="H1429" s="26">
        <f>IF(D1429&lt;='Auxiliary Energy Estimation'!$E$25, 1, 0)</f>
        <v>1</v>
      </c>
      <c r="I1429" s="26">
        <f>IF(E1429&lt;='Auxiliary Energy Estimation'!$E$25, 1, 0)</f>
        <v>1</v>
      </c>
    </row>
    <row r="1430" spans="2:9" ht="15" x14ac:dyDescent="0.3">
      <c r="B1430" s="33">
        <v>1425.5</v>
      </c>
      <c r="C1430" s="34">
        <v>7.2</v>
      </c>
      <c r="D1430" s="32">
        <f t="shared" si="44"/>
        <v>44.96</v>
      </c>
      <c r="E1430" s="37">
        <f t="shared" si="45"/>
        <v>53.951999999999998</v>
      </c>
      <c r="F1430" s="32">
        <f>'Auxiliary Energy Estimation'!$E$25-D1430</f>
        <v>10.039999999999999</v>
      </c>
      <c r="G1430" s="32">
        <f>'Auxiliary Energy Estimation'!$E$25-E1430</f>
        <v>1.0480000000000018</v>
      </c>
      <c r="H1430" s="26">
        <f>IF(D1430&lt;='Auxiliary Energy Estimation'!$E$25, 1, 0)</f>
        <v>1</v>
      </c>
      <c r="I1430" s="26">
        <f>IF(E1430&lt;='Auxiliary Energy Estimation'!$E$25, 1, 0)</f>
        <v>1</v>
      </c>
    </row>
    <row r="1431" spans="2:9" ht="15" x14ac:dyDescent="0.3">
      <c r="B1431" s="33">
        <v>1426.5</v>
      </c>
      <c r="C1431" s="34">
        <v>7.8</v>
      </c>
      <c r="D1431" s="32">
        <f t="shared" si="44"/>
        <v>46.04</v>
      </c>
      <c r="E1431" s="37">
        <f t="shared" si="45"/>
        <v>55.247999999999998</v>
      </c>
      <c r="F1431" s="32">
        <f>'Auxiliary Energy Estimation'!$E$25-D1431</f>
        <v>8.9600000000000009</v>
      </c>
      <c r="G1431" s="32">
        <f>'Auxiliary Energy Estimation'!$E$25-E1431</f>
        <v>-0.24799999999999756</v>
      </c>
      <c r="H1431" s="26">
        <f>IF(D1431&lt;='Auxiliary Energy Estimation'!$E$25, 1, 0)</f>
        <v>1</v>
      </c>
      <c r="I1431" s="26">
        <f>IF(E1431&lt;='Auxiliary Energy Estimation'!$E$25, 1, 0)</f>
        <v>0</v>
      </c>
    </row>
    <row r="1432" spans="2:9" ht="15" x14ac:dyDescent="0.3">
      <c r="B1432" s="33">
        <v>1427.5</v>
      </c>
      <c r="C1432" s="34">
        <v>6.7</v>
      </c>
      <c r="D1432" s="32">
        <f t="shared" si="44"/>
        <v>44.06</v>
      </c>
      <c r="E1432" s="37">
        <f t="shared" si="45"/>
        <v>52.872</v>
      </c>
      <c r="F1432" s="32">
        <f>'Auxiliary Energy Estimation'!$E$25-D1432</f>
        <v>10.939999999999998</v>
      </c>
      <c r="G1432" s="32">
        <f>'Auxiliary Energy Estimation'!$E$25-E1432</f>
        <v>2.1280000000000001</v>
      </c>
      <c r="H1432" s="26">
        <f>IF(D1432&lt;='Auxiliary Energy Estimation'!$E$25, 1, 0)</f>
        <v>1</v>
      </c>
      <c r="I1432" s="26">
        <f>IF(E1432&lt;='Auxiliary Energy Estimation'!$E$25, 1, 0)</f>
        <v>1</v>
      </c>
    </row>
    <row r="1433" spans="2:9" ht="15" x14ac:dyDescent="0.3">
      <c r="B1433" s="33">
        <v>1428.5</v>
      </c>
      <c r="C1433" s="34">
        <v>8.3000000000000007</v>
      </c>
      <c r="D1433" s="32">
        <f t="shared" si="44"/>
        <v>46.94</v>
      </c>
      <c r="E1433" s="37">
        <f t="shared" si="45"/>
        <v>56.327999999999996</v>
      </c>
      <c r="F1433" s="32">
        <f>'Auxiliary Energy Estimation'!$E$25-D1433</f>
        <v>8.0600000000000023</v>
      </c>
      <c r="G1433" s="32">
        <f>'Auxiliary Energy Estimation'!$E$25-E1433</f>
        <v>-1.3279999999999959</v>
      </c>
      <c r="H1433" s="26">
        <f>IF(D1433&lt;='Auxiliary Energy Estimation'!$E$25, 1, 0)</f>
        <v>1</v>
      </c>
      <c r="I1433" s="26">
        <f>IF(E1433&lt;='Auxiliary Energy Estimation'!$E$25, 1, 0)</f>
        <v>0</v>
      </c>
    </row>
    <row r="1434" spans="2:9" ht="15" x14ac:dyDescent="0.3">
      <c r="B1434" s="33">
        <v>1429.5</v>
      </c>
      <c r="C1434" s="34">
        <v>9.4</v>
      </c>
      <c r="D1434" s="32">
        <f t="shared" si="44"/>
        <v>48.92</v>
      </c>
      <c r="E1434" s="37">
        <f t="shared" si="45"/>
        <v>58.704000000000001</v>
      </c>
      <c r="F1434" s="32">
        <f>'Auxiliary Energy Estimation'!$E$25-D1434</f>
        <v>6.0799999999999983</v>
      </c>
      <c r="G1434" s="32">
        <f>'Auxiliary Energy Estimation'!$E$25-E1434</f>
        <v>-3.7040000000000006</v>
      </c>
      <c r="H1434" s="26">
        <f>IF(D1434&lt;='Auxiliary Energy Estimation'!$E$25, 1, 0)</f>
        <v>1</v>
      </c>
      <c r="I1434" s="26">
        <f>IF(E1434&lt;='Auxiliary Energy Estimation'!$E$25, 1, 0)</f>
        <v>0</v>
      </c>
    </row>
    <row r="1435" spans="2:9" ht="15" x14ac:dyDescent="0.3">
      <c r="B1435" s="33">
        <v>1430.5</v>
      </c>
      <c r="C1435" s="34">
        <v>8.9</v>
      </c>
      <c r="D1435" s="32">
        <f t="shared" si="44"/>
        <v>48.019999999999996</v>
      </c>
      <c r="E1435" s="37">
        <f t="shared" si="45"/>
        <v>57.623999999999995</v>
      </c>
      <c r="F1435" s="32">
        <f>'Auxiliary Energy Estimation'!$E$25-D1435</f>
        <v>6.980000000000004</v>
      </c>
      <c r="G1435" s="32">
        <f>'Auxiliary Energy Estimation'!$E$25-E1435</f>
        <v>-2.6239999999999952</v>
      </c>
      <c r="H1435" s="26">
        <f>IF(D1435&lt;='Auxiliary Energy Estimation'!$E$25, 1, 0)</f>
        <v>1</v>
      </c>
      <c r="I1435" s="26">
        <f>IF(E1435&lt;='Auxiliary Energy Estimation'!$E$25, 1, 0)</f>
        <v>0</v>
      </c>
    </row>
    <row r="1436" spans="2:9" ht="15" x14ac:dyDescent="0.3">
      <c r="B1436" s="33">
        <v>1431.5</v>
      </c>
      <c r="C1436" s="34">
        <v>8.3000000000000007</v>
      </c>
      <c r="D1436" s="32">
        <f t="shared" si="44"/>
        <v>46.94</v>
      </c>
      <c r="E1436" s="37">
        <f t="shared" si="45"/>
        <v>56.327999999999996</v>
      </c>
      <c r="F1436" s="32">
        <f>'Auxiliary Energy Estimation'!$E$25-D1436</f>
        <v>8.0600000000000023</v>
      </c>
      <c r="G1436" s="32">
        <f>'Auxiliary Energy Estimation'!$E$25-E1436</f>
        <v>-1.3279999999999959</v>
      </c>
      <c r="H1436" s="26">
        <f>IF(D1436&lt;='Auxiliary Energy Estimation'!$E$25, 1, 0)</f>
        <v>1</v>
      </c>
      <c r="I1436" s="26">
        <f>IF(E1436&lt;='Auxiliary Energy Estimation'!$E$25, 1, 0)</f>
        <v>0</v>
      </c>
    </row>
    <row r="1437" spans="2:9" ht="15" x14ac:dyDescent="0.3">
      <c r="B1437" s="33">
        <v>1432.5</v>
      </c>
      <c r="C1437" s="34">
        <v>7.8</v>
      </c>
      <c r="D1437" s="32">
        <f t="shared" si="44"/>
        <v>46.04</v>
      </c>
      <c r="E1437" s="37">
        <f t="shared" si="45"/>
        <v>55.247999999999998</v>
      </c>
      <c r="F1437" s="32">
        <f>'Auxiliary Energy Estimation'!$E$25-D1437</f>
        <v>8.9600000000000009</v>
      </c>
      <c r="G1437" s="32">
        <f>'Auxiliary Energy Estimation'!$E$25-E1437</f>
        <v>-0.24799999999999756</v>
      </c>
      <c r="H1437" s="26">
        <f>IF(D1437&lt;='Auxiliary Energy Estimation'!$E$25, 1, 0)</f>
        <v>1</v>
      </c>
      <c r="I1437" s="26">
        <f>IF(E1437&lt;='Auxiliary Energy Estimation'!$E$25, 1, 0)</f>
        <v>0</v>
      </c>
    </row>
    <row r="1438" spans="2:9" ht="15" x14ac:dyDescent="0.3">
      <c r="B1438" s="33">
        <v>1433.5</v>
      </c>
      <c r="C1438" s="34">
        <v>6.1</v>
      </c>
      <c r="D1438" s="32">
        <f t="shared" si="44"/>
        <v>42.980000000000004</v>
      </c>
      <c r="E1438" s="37">
        <f t="shared" si="45"/>
        <v>51.576000000000001</v>
      </c>
      <c r="F1438" s="32">
        <f>'Auxiliary Energy Estimation'!$E$25-D1438</f>
        <v>12.019999999999996</v>
      </c>
      <c r="G1438" s="32">
        <f>'Auxiliary Energy Estimation'!$E$25-E1438</f>
        <v>3.4239999999999995</v>
      </c>
      <c r="H1438" s="26">
        <f>IF(D1438&lt;='Auxiliary Energy Estimation'!$E$25, 1, 0)</f>
        <v>1</v>
      </c>
      <c r="I1438" s="26">
        <f>IF(E1438&lt;='Auxiliary Energy Estimation'!$E$25, 1, 0)</f>
        <v>1</v>
      </c>
    </row>
    <row r="1439" spans="2:9" ht="15" x14ac:dyDescent="0.3">
      <c r="B1439" s="33">
        <v>1434.5</v>
      </c>
      <c r="C1439" s="34">
        <v>6.1</v>
      </c>
      <c r="D1439" s="32">
        <f t="shared" si="44"/>
        <v>42.980000000000004</v>
      </c>
      <c r="E1439" s="37">
        <f t="shared" si="45"/>
        <v>51.576000000000001</v>
      </c>
      <c r="F1439" s="32">
        <f>'Auxiliary Energy Estimation'!$E$25-D1439</f>
        <v>12.019999999999996</v>
      </c>
      <c r="G1439" s="32">
        <f>'Auxiliary Energy Estimation'!$E$25-E1439</f>
        <v>3.4239999999999995</v>
      </c>
      <c r="H1439" s="26">
        <f>IF(D1439&lt;='Auxiliary Energy Estimation'!$E$25, 1, 0)</f>
        <v>1</v>
      </c>
      <c r="I1439" s="26">
        <f>IF(E1439&lt;='Auxiliary Energy Estimation'!$E$25, 1, 0)</f>
        <v>1</v>
      </c>
    </row>
    <row r="1440" spans="2:9" ht="15" x14ac:dyDescent="0.3">
      <c r="B1440" s="33">
        <v>1435.5</v>
      </c>
      <c r="C1440" s="34">
        <v>5.6</v>
      </c>
      <c r="D1440" s="32">
        <f t="shared" si="44"/>
        <v>42.08</v>
      </c>
      <c r="E1440" s="37">
        <f t="shared" si="45"/>
        <v>50.495999999999995</v>
      </c>
      <c r="F1440" s="32">
        <f>'Auxiliary Energy Estimation'!$E$25-D1440</f>
        <v>12.920000000000002</v>
      </c>
      <c r="G1440" s="32">
        <f>'Auxiliary Energy Estimation'!$E$25-E1440</f>
        <v>4.5040000000000049</v>
      </c>
      <c r="H1440" s="26">
        <f>IF(D1440&lt;='Auxiliary Energy Estimation'!$E$25, 1, 0)</f>
        <v>1</v>
      </c>
      <c r="I1440" s="26">
        <f>IF(E1440&lt;='Auxiliary Energy Estimation'!$E$25, 1, 0)</f>
        <v>1</v>
      </c>
    </row>
    <row r="1441" spans="2:9" ht="15" x14ac:dyDescent="0.3">
      <c r="B1441" s="33">
        <v>1436.5</v>
      </c>
      <c r="C1441" s="34">
        <v>5</v>
      </c>
      <c r="D1441" s="32">
        <f t="shared" si="44"/>
        <v>41</v>
      </c>
      <c r="E1441" s="37">
        <f t="shared" si="45"/>
        <v>49.199999999999996</v>
      </c>
      <c r="F1441" s="32">
        <f>'Auxiliary Energy Estimation'!$E$25-D1441</f>
        <v>14</v>
      </c>
      <c r="G1441" s="32">
        <f>'Auxiliary Energy Estimation'!$E$25-E1441</f>
        <v>5.8000000000000043</v>
      </c>
      <c r="H1441" s="26">
        <f>IF(D1441&lt;='Auxiliary Energy Estimation'!$E$25, 1, 0)</f>
        <v>1</v>
      </c>
      <c r="I1441" s="26">
        <f>IF(E1441&lt;='Auxiliary Energy Estimation'!$E$25, 1, 0)</f>
        <v>1</v>
      </c>
    </row>
    <row r="1442" spans="2:9" ht="15" x14ac:dyDescent="0.3">
      <c r="B1442" s="33">
        <v>1437.5</v>
      </c>
      <c r="C1442" s="34">
        <v>4.4000000000000004</v>
      </c>
      <c r="D1442" s="32">
        <f t="shared" si="44"/>
        <v>39.92</v>
      </c>
      <c r="E1442" s="37">
        <f t="shared" si="45"/>
        <v>47.904000000000003</v>
      </c>
      <c r="F1442" s="32">
        <f>'Auxiliary Energy Estimation'!$E$25-D1442</f>
        <v>15.079999999999998</v>
      </c>
      <c r="G1442" s="32">
        <f>'Auxiliary Energy Estimation'!$E$25-E1442</f>
        <v>7.0959999999999965</v>
      </c>
      <c r="H1442" s="26">
        <f>IF(D1442&lt;='Auxiliary Energy Estimation'!$E$25, 1, 0)</f>
        <v>1</v>
      </c>
      <c r="I1442" s="26">
        <f>IF(E1442&lt;='Auxiliary Energy Estimation'!$E$25, 1, 0)</f>
        <v>1</v>
      </c>
    </row>
    <row r="1443" spans="2:9" ht="15" x14ac:dyDescent="0.3">
      <c r="B1443" s="33">
        <v>1438.5</v>
      </c>
      <c r="C1443" s="34">
        <v>3.9</v>
      </c>
      <c r="D1443" s="32">
        <f t="shared" si="44"/>
        <v>39.019999999999996</v>
      </c>
      <c r="E1443" s="37">
        <f t="shared" si="45"/>
        <v>46.823999999999991</v>
      </c>
      <c r="F1443" s="32">
        <f>'Auxiliary Energy Estimation'!$E$25-D1443</f>
        <v>15.980000000000004</v>
      </c>
      <c r="G1443" s="32">
        <f>'Auxiliary Energy Estimation'!$E$25-E1443</f>
        <v>8.176000000000009</v>
      </c>
      <c r="H1443" s="26">
        <f>IF(D1443&lt;='Auxiliary Energy Estimation'!$E$25, 1, 0)</f>
        <v>1</v>
      </c>
      <c r="I1443" s="26">
        <f>IF(E1443&lt;='Auxiliary Energy Estimation'!$E$25, 1, 0)</f>
        <v>1</v>
      </c>
    </row>
    <row r="1444" spans="2:9" ht="15" x14ac:dyDescent="0.3">
      <c r="B1444" s="33">
        <v>1439.5</v>
      </c>
      <c r="C1444" s="34">
        <v>3.3</v>
      </c>
      <c r="D1444" s="32">
        <f t="shared" si="44"/>
        <v>37.94</v>
      </c>
      <c r="E1444" s="37">
        <f t="shared" si="45"/>
        <v>45.527999999999999</v>
      </c>
      <c r="F1444" s="32">
        <f>'Auxiliary Energy Estimation'!$E$25-D1444</f>
        <v>17.060000000000002</v>
      </c>
      <c r="G1444" s="32">
        <f>'Auxiliary Energy Estimation'!$E$25-E1444</f>
        <v>9.4720000000000013</v>
      </c>
      <c r="H1444" s="26">
        <f>IF(D1444&lt;='Auxiliary Energy Estimation'!$E$25, 1, 0)</f>
        <v>1</v>
      </c>
      <c r="I1444" s="26">
        <f>IF(E1444&lt;='Auxiliary Energy Estimation'!$E$25, 1, 0)</f>
        <v>1</v>
      </c>
    </row>
    <row r="1445" spans="2:9" ht="15" x14ac:dyDescent="0.3">
      <c r="B1445" s="33">
        <v>1440.5</v>
      </c>
      <c r="C1445" s="34">
        <v>3.3</v>
      </c>
      <c r="D1445" s="32">
        <f t="shared" si="44"/>
        <v>37.94</v>
      </c>
      <c r="E1445" s="37">
        <f t="shared" si="45"/>
        <v>45.527999999999999</v>
      </c>
      <c r="F1445" s="32">
        <f>'Auxiliary Energy Estimation'!$E$25-D1445</f>
        <v>17.060000000000002</v>
      </c>
      <c r="G1445" s="32">
        <f>'Auxiliary Energy Estimation'!$E$25-E1445</f>
        <v>9.4720000000000013</v>
      </c>
      <c r="H1445" s="26">
        <f>IF(D1445&lt;='Auxiliary Energy Estimation'!$E$25, 1, 0)</f>
        <v>1</v>
      </c>
      <c r="I1445" s="26">
        <f>IF(E1445&lt;='Auxiliary Energy Estimation'!$E$25, 1, 0)</f>
        <v>1</v>
      </c>
    </row>
    <row r="1446" spans="2:9" ht="15" x14ac:dyDescent="0.3">
      <c r="B1446" s="33">
        <v>1441.5</v>
      </c>
      <c r="C1446" s="34">
        <v>2.8</v>
      </c>
      <c r="D1446" s="32">
        <f t="shared" si="44"/>
        <v>37.04</v>
      </c>
      <c r="E1446" s="37">
        <f t="shared" si="45"/>
        <v>44.448</v>
      </c>
      <c r="F1446" s="32">
        <f>'Auxiliary Energy Estimation'!$E$25-D1446</f>
        <v>17.96</v>
      </c>
      <c r="G1446" s="32">
        <f>'Auxiliary Energy Estimation'!$E$25-E1446</f>
        <v>10.552</v>
      </c>
      <c r="H1446" s="26">
        <f>IF(D1446&lt;='Auxiliary Energy Estimation'!$E$25, 1, 0)</f>
        <v>1</v>
      </c>
      <c r="I1446" s="26">
        <f>IF(E1446&lt;='Auxiliary Energy Estimation'!$E$25, 1, 0)</f>
        <v>1</v>
      </c>
    </row>
    <row r="1447" spans="2:9" ht="15" x14ac:dyDescent="0.3">
      <c r="B1447" s="33">
        <v>1442.5</v>
      </c>
      <c r="C1447" s="34">
        <v>2.2000000000000002</v>
      </c>
      <c r="D1447" s="32">
        <f t="shared" si="44"/>
        <v>35.96</v>
      </c>
      <c r="E1447" s="37">
        <f t="shared" si="45"/>
        <v>43.152000000000001</v>
      </c>
      <c r="F1447" s="32">
        <f>'Auxiliary Energy Estimation'!$E$25-D1447</f>
        <v>19.04</v>
      </c>
      <c r="G1447" s="32">
        <f>'Auxiliary Energy Estimation'!$E$25-E1447</f>
        <v>11.847999999999999</v>
      </c>
      <c r="H1447" s="26">
        <f>IF(D1447&lt;='Auxiliary Energy Estimation'!$E$25, 1, 0)</f>
        <v>1</v>
      </c>
      <c r="I1447" s="26">
        <f>IF(E1447&lt;='Auxiliary Energy Estimation'!$E$25, 1, 0)</f>
        <v>1</v>
      </c>
    </row>
    <row r="1448" spans="2:9" ht="15" x14ac:dyDescent="0.3">
      <c r="B1448" s="33">
        <v>1443.5</v>
      </c>
      <c r="C1448" s="34">
        <v>2.2000000000000002</v>
      </c>
      <c r="D1448" s="32">
        <f t="shared" si="44"/>
        <v>35.96</v>
      </c>
      <c r="E1448" s="37">
        <f t="shared" si="45"/>
        <v>43.152000000000001</v>
      </c>
      <c r="F1448" s="32">
        <f>'Auxiliary Energy Estimation'!$E$25-D1448</f>
        <v>19.04</v>
      </c>
      <c r="G1448" s="32">
        <f>'Auxiliary Energy Estimation'!$E$25-E1448</f>
        <v>11.847999999999999</v>
      </c>
      <c r="H1448" s="26">
        <f>IF(D1448&lt;='Auxiliary Energy Estimation'!$E$25, 1, 0)</f>
        <v>1</v>
      </c>
      <c r="I1448" s="26">
        <f>IF(E1448&lt;='Auxiliary Energy Estimation'!$E$25, 1, 0)</f>
        <v>1</v>
      </c>
    </row>
    <row r="1449" spans="2:9" ht="15" x14ac:dyDescent="0.3">
      <c r="B1449" s="33">
        <v>1444.5</v>
      </c>
      <c r="C1449" s="34">
        <v>2.2000000000000002</v>
      </c>
      <c r="D1449" s="32">
        <f t="shared" si="44"/>
        <v>35.96</v>
      </c>
      <c r="E1449" s="37">
        <f t="shared" si="45"/>
        <v>43.152000000000001</v>
      </c>
      <c r="F1449" s="32">
        <f>'Auxiliary Energy Estimation'!$E$25-D1449</f>
        <v>19.04</v>
      </c>
      <c r="G1449" s="32">
        <f>'Auxiliary Energy Estimation'!$E$25-E1449</f>
        <v>11.847999999999999</v>
      </c>
      <c r="H1449" s="26">
        <f>IF(D1449&lt;='Auxiliary Energy Estimation'!$E$25, 1, 0)</f>
        <v>1</v>
      </c>
      <c r="I1449" s="26">
        <f>IF(E1449&lt;='Auxiliary Energy Estimation'!$E$25, 1, 0)</f>
        <v>1</v>
      </c>
    </row>
    <row r="1450" spans="2:9" ht="15" x14ac:dyDescent="0.3">
      <c r="B1450" s="33">
        <v>1445.5</v>
      </c>
      <c r="C1450" s="34">
        <v>2.2000000000000002</v>
      </c>
      <c r="D1450" s="32">
        <f t="shared" si="44"/>
        <v>35.96</v>
      </c>
      <c r="E1450" s="37">
        <f t="shared" si="45"/>
        <v>43.152000000000001</v>
      </c>
      <c r="F1450" s="32">
        <f>'Auxiliary Energy Estimation'!$E$25-D1450</f>
        <v>19.04</v>
      </c>
      <c r="G1450" s="32">
        <f>'Auxiliary Energy Estimation'!$E$25-E1450</f>
        <v>11.847999999999999</v>
      </c>
      <c r="H1450" s="26">
        <f>IF(D1450&lt;='Auxiliary Energy Estimation'!$E$25, 1, 0)</f>
        <v>1</v>
      </c>
      <c r="I1450" s="26">
        <f>IF(E1450&lt;='Auxiliary Energy Estimation'!$E$25, 1, 0)</f>
        <v>1</v>
      </c>
    </row>
    <row r="1451" spans="2:9" ht="15" x14ac:dyDescent="0.3">
      <c r="B1451" s="33">
        <v>1446.5</v>
      </c>
      <c r="C1451" s="34">
        <v>2.2000000000000002</v>
      </c>
      <c r="D1451" s="32">
        <f t="shared" si="44"/>
        <v>35.96</v>
      </c>
      <c r="E1451" s="37">
        <f t="shared" si="45"/>
        <v>43.152000000000001</v>
      </c>
      <c r="F1451" s="32">
        <f>'Auxiliary Energy Estimation'!$E$25-D1451</f>
        <v>19.04</v>
      </c>
      <c r="G1451" s="32">
        <f>'Auxiliary Energy Estimation'!$E$25-E1451</f>
        <v>11.847999999999999</v>
      </c>
      <c r="H1451" s="26">
        <f>IF(D1451&lt;='Auxiliary Energy Estimation'!$E$25, 1, 0)</f>
        <v>1</v>
      </c>
      <c r="I1451" s="26">
        <f>IF(E1451&lt;='Auxiliary Energy Estimation'!$E$25, 1, 0)</f>
        <v>1</v>
      </c>
    </row>
    <row r="1452" spans="2:9" ht="15" x14ac:dyDescent="0.3">
      <c r="B1452" s="33">
        <v>1447.5</v>
      </c>
      <c r="C1452" s="34">
        <v>2.8</v>
      </c>
      <c r="D1452" s="32">
        <f t="shared" si="44"/>
        <v>37.04</v>
      </c>
      <c r="E1452" s="37">
        <f t="shared" si="45"/>
        <v>44.448</v>
      </c>
      <c r="F1452" s="32">
        <f>'Auxiliary Energy Estimation'!$E$25-D1452</f>
        <v>17.96</v>
      </c>
      <c r="G1452" s="32">
        <f>'Auxiliary Energy Estimation'!$E$25-E1452</f>
        <v>10.552</v>
      </c>
      <c r="H1452" s="26">
        <f>IF(D1452&lt;='Auxiliary Energy Estimation'!$E$25, 1, 0)</f>
        <v>1</v>
      </c>
      <c r="I1452" s="26">
        <f>IF(E1452&lt;='Auxiliary Energy Estimation'!$E$25, 1, 0)</f>
        <v>1</v>
      </c>
    </row>
    <row r="1453" spans="2:9" ht="15" x14ac:dyDescent="0.3">
      <c r="B1453" s="33">
        <v>1448.5</v>
      </c>
      <c r="C1453" s="34">
        <v>3.9</v>
      </c>
      <c r="D1453" s="32">
        <f t="shared" si="44"/>
        <v>39.019999999999996</v>
      </c>
      <c r="E1453" s="37">
        <f t="shared" si="45"/>
        <v>46.823999999999991</v>
      </c>
      <c r="F1453" s="32">
        <f>'Auxiliary Energy Estimation'!$E$25-D1453</f>
        <v>15.980000000000004</v>
      </c>
      <c r="G1453" s="32">
        <f>'Auxiliary Energy Estimation'!$E$25-E1453</f>
        <v>8.176000000000009</v>
      </c>
      <c r="H1453" s="26">
        <f>IF(D1453&lt;='Auxiliary Energy Estimation'!$E$25, 1, 0)</f>
        <v>1</v>
      </c>
      <c r="I1453" s="26">
        <f>IF(E1453&lt;='Auxiliary Energy Estimation'!$E$25, 1, 0)</f>
        <v>1</v>
      </c>
    </row>
    <row r="1454" spans="2:9" ht="15" x14ac:dyDescent="0.3">
      <c r="B1454" s="33">
        <v>1449.5</v>
      </c>
      <c r="C1454" s="34">
        <v>5.6</v>
      </c>
      <c r="D1454" s="32">
        <f t="shared" si="44"/>
        <v>42.08</v>
      </c>
      <c r="E1454" s="37">
        <f t="shared" si="45"/>
        <v>50.495999999999995</v>
      </c>
      <c r="F1454" s="32">
        <f>'Auxiliary Energy Estimation'!$E$25-D1454</f>
        <v>12.920000000000002</v>
      </c>
      <c r="G1454" s="32">
        <f>'Auxiliary Energy Estimation'!$E$25-E1454</f>
        <v>4.5040000000000049</v>
      </c>
      <c r="H1454" s="26">
        <f>IF(D1454&lt;='Auxiliary Energy Estimation'!$E$25, 1, 0)</f>
        <v>1</v>
      </c>
      <c r="I1454" s="26">
        <f>IF(E1454&lt;='Auxiliary Energy Estimation'!$E$25, 1, 0)</f>
        <v>1</v>
      </c>
    </row>
    <row r="1455" spans="2:9" ht="15" x14ac:dyDescent="0.3">
      <c r="B1455" s="33">
        <v>1450.5</v>
      </c>
      <c r="C1455" s="34">
        <v>6.7</v>
      </c>
      <c r="D1455" s="32">
        <f t="shared" si="44"/>
        <v>44.06</v>
      </c>
      <c r="E1455" s="37">
        <f t="shared" si="45"/>
        <v>52.872</v>
      </c>
      <c r="F1455" s="32">
        <f>'Auxiliary Energy Estimation'!$E$25-D1455</f>
        <v>10.939999999999998</v>
      </c>
      <c r="G1455" s="32">
        <f>'Auxiliary Energy Estimation'!$E$25-E1455</f>
        <v>2.1280000000000001</v>
      </c>
      <c r="H1455" s="26">
        <f>IF(D1455&lt;='Auxiliary Energy Estimation'!$E$25, 1, 0)</f>
        <v>1</v>
      </c>
      <c r="I1455" s="26">
        <f>IF(E1455&lt;='Auxiliary Energy Estimation'!$E$25, 1, 0)</f>
        <v>1</v>
      </c>
    </row>
    <row r="1456" spans="2:9" ht="15" x14ac:dyDescent="0.3">
      <c r="B1456" s="33">
        <v>1451.5</v>
      </c>
      <c r="C1456" s="34">
        <v>6.7</v>
      </c>
      <c r="D1456" s="32">
        <f t="shared" si="44"/>
        <v>44.06</v>
      </c>
      <c r="E1456" s="37">
        <f t="shared" si="45"/>
        <v>52.872</v>
      </c>
      <c r="F1456" s="32">
        <f>'Auxiliary Energy Estimation'!$E$25-D1456</f>
        <v>10.939999999999998</v>
      </c>
      <c r="G1456" s="32">
        <f>'Auxiliary Energy Estimation'!$E$25-E1456</f>
        <v>2.1280000000000001</v>
      </c>
      <c r="H1456" s="26">
        <f>IF(D1456&lt;='Auxiliary Energy Estimation'!$E$25, 1, 0)</f>
        <v>1</v>
      </c>
      <c r="I1456" s="26">
        <f>IF(E1456&lt;='Auxiliary Energy Estimation'!$E$25, 1, 0)</f>
        <v>1</v>
      </c>
    </row>
    <row r="1457" spans="2:9" ht="15" x14ac:dyDescent="0.3">
      <c r="B1457" s="33">
        <v>1452.5</v>
      </c>
      <c r="C1457" s="34">
        <v>6.1</v>
      </c>
      <c r="D1457" s="32">
        <f t="shared" si="44"/>
        <v>42.980000000000004</v>
      </c>
      <c r="E1457" s="37">
        <f t="shared" si="45"/>
        <v>51.576000000000001</v>
      </c>
      <c r="F1457" s="32">
        <f>'Auxiliary Energy Estimation'!$E$25-D1457</f>
        <v>12.019999999999996</v>
      </c>
      <c r="G1457" s="32">
        <f>'Auxiliary Energy Estimation'!$E$25-E1457</f>
        <v>3.4239999999999995</v>
      </c>
      <c r="H1457" s="26">
        <f>IF(D1457&lt;='Auxiliary Energy Estimation'!$E$25, 1, 0)</f>
        <v>1</v>
      </c>
      <c r="I1457" s="26">
        <f>IF(E1457&lt;='Auxiliary Energy Estimation'!$E$25, 1, 0)</f>
        <v>1</v>
      </c>
    </row>
    <row r="1458" spans="2:9" ht="15" x14ac:dyDescent="0.3">
      <c r="B1458" s="33">
        <v>1453.5</v>
      </c>
      <c r="C1458" s="34">
        <v>6.7</v>
      </c>
      <c r="D1458" s="32">
        <f t="shared" si="44"/>
        <v>44.06</v>
      </c>
      <c r="E1458" s="37">
        <f t="shared" si="45"/>
        <v>52.872</v>
      </c>
      <c r="F1458" s="32">
        <f>'Auxiliary Energy Estimation'!$E$25-D1458</f>
        <v>10.939999999999998</v>
      </c>
      <c r="G1458" s="32">
        <f>'Auxiliary Energy Estimation'!$E$25-E1458</f>
        <v>2.1280000000000001</v>
      </c>
      <c r="H1458" s="26">
        <f>IF(D1458&lt;='Auxiliary Energy Estimation'!$E$25, 1, 0)</f>
        <v>1</v>
      </c>
      <c r="I1458" s="26">
        <f>IF(E1458&lt;='Auxiliary Energy Estimation'!$E$25, 1, 0)</f>
        <v>1</v>
      </c>
    </row>
    <row r="1459" spans="2:9" ht="15" x14ac:dyDescent="0.3">
      <c r="B1459" s="33">
        <v>1454.5</v>
      </c>
      <c r="C1459" s="34">
        <v>6.1</v>
      </c>
      <c r="D1459" s="32">
        <f t="shared" si="44"/>
        <v>42.980000000000004</v>
      </c>
      <c r="E1459" s="37">
        <f t="shared" si="45"/>
        <v>51.576000000000001</v>
      </c>
      <c r="F1459" s="32">
        <f>'Auxiliary Energy Estimation'!$E$25-D1459</f>
        <v>12.019999999999996</v>
      </c>
      <c r="G1459" s="32">
        <f>'Auxiliary Energy Estimation'!$E$25-E1459</f>
        <v>3.4239999999999995</v>
      </c>
      <c r="H1459" s="26">
        <f>IF(D1459&lt;='Auxiliary Energy Estimation'!$E$25, 1, 0)</f>
        <v>1</v>
      </c>
      <c r="I1459" s="26">
        <f>IF(E1459&lt;='Auxiliary Energy Estimation'!$E$25, 1, 0)</f>
        <v>1</v>
      </c>
    </row>
    <row r="1460" spans="2:9" ht="15" x14ac:dyDescent="0.3">
      <c r="B1460" s="33">
        <v>1455.5</v>
      </c>
      <c r="C1460" s="34">
        <v>6.1</v>
      </c>
      <c r="D1460" s="32">
        <f t="shared" si="44"/>
        <v>42.980000000000004</v>
      </c>
      <c r="E1460" s="37">
        <f t="shared" si="45"/>
        <v>51.576000000000001</v>
      </c>
      <c r="F1460" s="32">
        <f>'Auxiliary Energy Estimation'!$E$25-D1460</f>
        <v>12.019999999999996</v>
      </c>
      <c r="G1460" s="32">
        <f>'Auxiliary Energy Estimation'!$E$25-E1460</f>
        <v>3.4239999999999995</v>
      </c>
      <c r="H1460" s="26">
        <f>IF(D1460&lt;='Auxiliary Energy Estimation'!$E$25, 1, 0)</f>
        <v>1</v>
      </c>
      <c r="I1460" s="26">
        <f>IF(E1460&lt;='Auxiliary Energy Estimation'!$E$25, 1, 0)</f>
        <v>1</v>
      </c>
    </row>
    <row r="1461" spans="2:9" ht="15" x14ac:dyDescent="0.3">
      <c r="B1461" s="33">
        <v>1456.5</v>
      </c>
      <c r="C1461" s="34">
        <v>5.6</v>
      </c>
      <c r="D1461" s="32">
        <f t="shared" si="44"/>
        <v>42.08</v>
      </c>
      <c r="E1461" s="37">
        <f t="shared" si="45"/>
        <v>50.495999999999995</v>
      </c>
      <c r="F1461" s="32">
        <f>'Auxiliary Energy Estimation'!$E$25-D1461</f>
        <v>12.920000000000002</v>
      </c>
      <c r="G1461" s="32">
        <f>'Auxiliary Energy Estimation'!$E$25-E1461</f>
        <v>4.5040000000000049</v>
      </c>
      <c r="H1461" s="26">
        <f>IF(D1461&lt;='Auxiliary Energy Estimation'!$E$25, 1, 0)</f>
        <v>1</v>
      </c>
      <c r="I1461" s="26">
        <f>IF(E1461&lt;='Auxiliary Energy Estimation'!$E$25, 1, 0)</f>
        <v>1</v>
      </c>
    </row>
    <row r="1462" spans="2:9" ht="15" x14ac:dyDescent="0.3">
      <c r="B1462" s="33">
        <v>1457.5</v>
      </c>
      <c r="C1462" s="34">
        <v>5.6</v>
      </c>
      <c r="D1462" s="32">
        <f t="shared" si="44"/>
        <v>42.08</v>
      </c>
      <c r="E1462" s="37">
        <f t="shared" si="45"/>
        <v>50.495999999999995</v>
      </c>
      <c r="F1462" s="32">
        <f>'Auxiliary Energy Estimation'!$E$25-D1462</f>
        <v>12.920000000000002</v>
      </c>
      <c r="G1462" s="32">
        <f>'Auxiliary Energy Estimation'!$E$25-E1462</f>
        <v>4.5040000000000049</v>
      </c>
      <c r="H1462" s="26">
        <f>IF(D1462&lt;='Auxiliary Energy Estimation'!$E$25, 1, 0)</f>
        <v>1</v>
      </c>
      <c r="I1462" s="26">
        <f>IF(E1462&lt;='Auxiliary Energy Estimation'!$E$25, 1, 0)</f>
        <v>1</v>
      </c>
    </row>
    <row r="1463" spans="2:9" ht="15" x14ac:dyDescent="0.3">
      <c r="B1463" s="33">
        <v>1458.5</v>
      </c>
      <c r="C1463" s="34">
        <v>5.6</v>
      </c>
      <c r="D1463" s="32">
        <f t="shared" si="44"/>
        <v>42.08</v>
      </c>
      <c r="E1463" s="37">
        <f t="shared" si="45"/>
        <v>50.495999999999995</v>
      </c>
      <c r="F1463" s="32">
        <f>'Auxiliary Energy Estimation'!$E$25-D1463</f>
        <v>12.920000000000002</v>
      </c>
      <c r="G1463" s="32">
        <f>'Auxiliary Energy Estimation'!$E$25-E1463</f>
        <v>4.5040000000000049</v>
      </c>
      <c r="H1463" s="26">
        <f>IF(D1463&lt;='Auxiliary Energy Estimation'!$E$25, 1, 0)</f>
        <v>1</v>
      </c>
      <c r="I1463" s="26">
        <f>IF(E1463&lt;='Auxiliary Energy Estimation'!$E$25, 1, 0)</f>
        <v>1</v>
      </c>
    </row>
    <row r="1464" spans="2:9" ht="15" x14ac:dyDescent="0.3">
      <c r="B1464" s="33">
        <v>1459.5</v>
      </c>
      <c r="C1464" s="34">
        <v>4.4000000000000004</v>
      </c>
      <c r="D1464" s="32">
        <f t="shared" si="44"/>
        <v>39.92</v>
      </c>
      <c r="E1464" s="37">
        <f t="shared" si="45"/>
        <v>47.904000000000003</v>
      </c>
      <c r="F1464" s="32">
        <f>'Auxiliary Energy Estimation'!$E$25-D1464</f>
        <v>15.079999999999998</v>
      </c>
      <c r="G1464" s="32">
        <f>'Auxiliary Energy Estimation'!$E$25-E1464</f>
        <v>7.0959999999999965</v>
      </c>
      <c r="H1464" s="26">
        <f>IF(D1464&lt;='Auxiliary Energy Estimation'!$E$25, 1, 0)</f>
        <v>1</v>
      </c>
      <c r="I1464" s="26">
        <f>IF(E1464&lt;='Auxiliary Energy Estimation'!$E$25, 1, 0)</f>
        <v>1</v>
      </c>
    </row>
    <row r="1465" spans="2:9" ht="15" x14ac:dyDescent="0.3">
      <c r="B1465" s="33">
        <v>1460.5</v>
      </c>
      <c r="C1465" s="34">
        <v>4.4000000000000004</v>
      </c>
      <c r="D1465" s="32">
        <f t="shared" si="44"/>
        <v>39.92</v>
      </c>
      <c r="E1465" s="37">
        <f t="shared" si="45"/>
        <v>47.904000000000003</v>
      </c>
      <c r="F1465" s="32">
        <f>'Auxiliary Energy Estimation'!$E$25-D1465</f>
        <v>15.079999999999998</v>
      </c>
      <c r="G1465" s="32">
        <f>'Auxiliary Energy Estimation'!$E$25-E1465</f>
        <v>7.0959999999999965</v>
      </c>
      <c r="H1465" s="26">
        <f>IF(D1465&lt;='Auxiliary Energy Estimation'!$E$25, 1, 0)</f>
        <v>1</v>
      </c>
      <c r="I1465" s="26">
        <f>IF(E1465&lt;='Auxiliary Energy Estimation'!$E$25, 1, 0)</f>
        <v>1</v>
      </c>
    </row>
    <row r="1466" spans="2:9" ht="15" x14ac:dyDescent="0.3">
      <c r="B1466" s="33">
        <v>1461.5</v>
      </c>
      <c r="C1466" s="34">
        <v>3.9</v>
      </c>
      <c r="D1466" s="32">
        <f t="shared" si="44"/>
        <v>39.019999999999996</v>
      </c>
      <c r="E1466" s="37">
        <f t="shared" si="45"/>
        <v>46.823999999999991</v>
      </c>
      <c r="F1466" s="32">
        <f>'Auxiliary Energy Estimation'!$E$25-D1466</f>
        <v>15.980000000000004</v>
      </c>
      <c r="G1466" s="32">
        <f>'Auxiliary Energy Estimation'!$E$25-E1466</f>
        <v>8.176000000000009</v>
      </c>
      <c r="H1466" s="26">
        <f>IF(D1466&lt;='Auxiliary Energy Estimation'!$E$25, 1, 0)</f>
        <v>1</v>
      </c>
      <c r="I1466" s="26">
        <f>IF(E1466&lt;='Auxiliary Energy Estimation'!$E$25, 1, 0)</f>
        <v>1</v>
      </c>
    </row>
    <row r="1467" spans="2:9" ht="15" x14ac:dyDescent="0.3">
      <c r="B1467" s="33">
        <v>1462.5</v>
      </c>
      <c r="C1467" s="34">
        <v>3.3</v>
      </c>
      <c r="D1467" s="32">
        <f t="shared" si="44"/>
        <v>37.94</v>
      </c>
      <c r="E1467" s="37">
        <f t="shared" si="45"/>
        <v>45.527999999999999</v>
      </c>
      <c r="F1467" s="32">
        <f>'Auxiliary Energy Estimation'!$E$25-D1467</f>
        <v>17.060000000000002</v>
      </c>
      <c r="G1467" s="32">
        <f>'Auxiliary Energy Estimation'!$E$25-E1467</f>
        <v>9.4720000000000013</v>
      </c>
      <c r="H1467" s="26">
        <f>IF(D1467&lt;='Auxiliary Energy Estimation'!$E$25, 1, 0)</f>
        <v>1</v>
      </c>
      <c r="I1467" s="26">
        <f>IF(E1467&lt;='Auxiliary Energy Estimation'!$E$25, 1, 0)</f>
        <v>1</v>
      </c>
    </row>
    <row r="1468" spans="2:9" ht="15" x14ac:dyDescent="0.3">
      <c r="B1468" s="33">
        <v>1463.5</v>
      </c>
      <c r="C1468" s="34">
        <v>2.8</v>
      </c>
      <c r="D1468" s="32">
        <f t="shared" si="44"/>
        <v>37.04</v>
      </c>
      <c r="E1468" s="37">
        <f t="shared" si="45"/>
        <v>44.448</v>
      </c>
      <c r="F1468" s="32">
        <f>'Auxiliary Energy Estimation'!$E$25-D1468</f>
        <v>17.96</v>
      </c>
      <c r="G1468" s="32">
        <f>'Auxiliary Energy Estimation'!$E$25-E1468</f>
        <v>10.552</v>
      </c>
      <c r="H1468" s="26">
        <f>IF(D1468&lt;='Auxiliary Energy Estimation'!$E$25, 1, 0)</f>
        <v>1</v>
      </c>
      <c r="I1468" s="26">
        <f>IF(E1468&lt;='Auxiliary Energy Estimation'!$E$25, 1, 0)</f>
        <v>1</v>
      </c>
    </row>
    <row r="1469" spans="2:9" ht="15" x14ac:dyDescent="0.3">
      <c r="B1469" s="33">
        <v>1464.5</v>
      </c>
      <c r="C1469" s="34">
        <v>1.7</v>
      </c>
      <c r="D1469" s="32">
        <f t="shared" si="44"/>
        <v>35.06</v>
      </c>
      <c r="E1469" s="37">
        <f t="shared" si="45"/>
        <v>42.072000000000003</v>
      </c>
      <c r="F1469" s="32">
        <f>'Auxiliary Energy Estimation'!$E$25-D1469</f>
        <v>19.939999999999998</v>
      </c>
      <c r="G1469" s="32">
        <f>'Auxiliary Energy Estimation'!$E$25-E1469</f>
        <v>12.927999999999997</v>
      </c>
      <c r="H1469" s="26">
        <f>IF(D1469&lt;='Auxiliary Energy Estimation'!$E$25, 1, 0)</f>
        <v>1</v>
      </c>
      <c r="I1469" s="26">
        <f>IF(E1469&lt;='Auxiliary Energy Estimation'!$E$25, 1, 0)</f>
        <v>1</v>
      </c>
    </row>
    <row r="1470" spans="2:9" ht="15" x14ac:dyDescent="0.3">
      <c r="B1470" s="33">
        <v>1465.5</v>
      </c>
      <c r="C1470" s="34">
        <v>0.6</v>
      </c>
      <c r="D1470" s="32">
        <f t="shared" si="44"/>
        <v>33.08</v>
      </c>
      <c r="E1470" s="37">
        <f t="shared" si="45"/>
        <v>39.695999999999998</v>
      </c>
      <c r="F1470" s="32">
        <f>'Auxiliary Energy Estimation'!$E$25-D1470</f>
        <v>21.92</v>
      </c>
      <c r="G1470" s="32">
        <f>'Auxiliary Energy Estimation'!$E$25-E1470</f>
        <v>15.304000000000002</v>
      </c>
      <c r="H1470" s="26">
        <f>IF(D1470&lt;='Auxiliary Energy Estimation'!$E$25, 1, 0)</f>
        <v>1</v>
      </c>
      <c r="I1470" s="26">
        <f>IF(E1470&lt;='Auxiliary Energy Estimation'!$E$25, 1, 0)</f>
        <v>1</v>
      </c>
    </row>
    <row r="1471" spans="2:9" ht="15" x14ac:dyDescent="0.3">
      <c r="B1471" s="33">
        <v>1466.5</v>
      </c>
      <c r="C1471" s="34">
        <v>0.6</v>
      </c>
      <c r="D1471" s="32">
        <f t="shared" si="44"/>
        <v>33.08</v>
      </c>
      <c r="E1471" s="37">
        <f t="shared" si="45"/>
        <v>39.695999999999998</v>
      </c>
      <c r="F1471" s="32">
        <f>'Auxiliary Energy Estimation'!$E$25-D1471</f>
        <v>21.92</v>
      </c>
      <c r="G1471" s="32">
        <f>'Auxiliary Energy Estimation'!$E$25-E1471</f>
        <v>15.304000000000002</v>
      </c>
      <c r="H1471" s="26">
        <f>IF(D1471&lt;='Auxiliary Energy Estimation'!$E$25, 1, 0)</f>
        <v>1</v>
      </c>
      <c r="I1471" s="26">
        <f>IF(E1471&lt;='Auxiliary Energy Estimation'!$E$25, 1, 0)</f>
        <v>1</v>
      </c>
    </row>
    <row r="1472" spans="2:9" ht="15" x14ac:dyDescent="0.3">
      <c r="B1472" s="33">
        <v>1467.5</v>
      </c>
      <c r="C1472" s="34">
        <v>0</v>
      </c>
      <c r="D1472" s="32">
        <f t="shared" si="44"/>
        <v>32</v>
      </c>
      <c r="E1472" s="37">
        <f t="shared" si="45"/>
        <v>38.4</v>
      </c>
      <c r="F1472" s="32">
        <f>'Auxiliary Energy Estimation'!$E$25-D1472</f>
        <v>23</v>
      </c>
      <c r="G1472" s="32">
        <f>'Auxiliary Energy Estimation'!$E$25-E1472</f>
        <v>16.600000000000001</v>
      </c>
      <c r="H1472" s="26">
        <f>IF(D1472&lt;='Auxiliary Energy Estimation'!$E$25, 1, 0)</f>
        <v>1</v>
      </c>
      <c r="I1472" s="26">
        <f>IF(E1472&lt;='Auxiliary Energy Estimation'!$E$25, 1, 0)</f>
        <v>1</v>
      </c>
    </row>
    <row r="1473" spans="2:9" ht="15" x14ac:dyDescent="0.3">
      <c r="B1473" s="33">
        <v>1468.5</v>
      </c>
      <c r="C1473" s="34">
        <v>-0.6</v>
      </c>
      <c r="D1473" s="32">
        <f t="shared" si="44"/>
        <v>30.92</v>
      </c>
      <c r="E1473" s="37">
        <f t="shared" si="45"/>
        <v>37.103999999999999</v>
      </c>
      <c r="F1473" s="32">
        <f>'Auxiliary Energy Estimation'!$E$25-D1473</f>
        <v>24.08</v>
      </c>
      <c r="G1473" s="32">
        <f>'Auxiliary Energy Estimation'!$E$25-E1473</f>
        <v>17.896000000000001</v>
      </c>
      <c r="H1473" s="26">
        <f>IF(D1473&lt;='Auxiliary Energy Estimation'!$E$25, 1, 0)</f>
        <v>1</v>
      </c>
      <c r="I1473" s="26">
        <f>IF(E1473&lt;='Auxiliary Energy Estimation'!$E$25, 1, 0)</f>
        <v>1</v>
      </c>
    </row>
    <row r="1474" spans="2:9" ht="15" x14ac:dyDescent="0.3">
      <c r="B1474" s="33">
        <v>1469.5</v>
      </c>
      <c r="C1474" s="34">
        <v>-0.6</v>
      </c>
      <c r="D1474" s="32">
        <f t="shared" si="44"/>
        <v>30.92</v>
      </c>
      <c r="E1474" s="37">
        <f t="shared" si="45"/>
        <v>37.103999999999999</v>
      </c>
      <c r="F1474" s="32">
        <f>'Auxiliary Energy Estimation'!$E$25-D1474</f>
        <v>24.08</v>
      </c>
      <c r="G1474" s="32">
        <f>'Auxiliary Energy Estimation'!$E$25-E1474</f>
        <v>17.896000000000001</v>
      </c>
      <c r="H1474" s="26">
        <f>IF(D1474&lt;='Auxiliary Energy Estimation'!$E$25, 1, 0)</f>
        <v>1</v>
      </c>
      <c r="I1474" s="26">
        <f>IF(E1474&lt;='Auxiliary Energy Estimation'!$E$25, 1, 0)</f>
        <v>1</v>
      </c>
    </row>
    <row r="1475" spans="2:9" ht="15" x14ac:dyDescent="0.3">
      <c r="B1475" s="33">
        <v>1470.5</v>
      </c>
      <c r="C1475" s="34">
        <v>-0.6</v>
      </c>
      <c r="D1475" s="32">
        <f t="shared" si="44"/>
        <v>30.92</v>
      </c>
      <c r="E1475" s="37">
        <f t="shared" si="45"/>
        <v>37.103999999999999</v>
      </c>
      <c r="F1475" s="32">
        <f>'Auxiliary Energy Estimation'!$E$25-D1475</f>
        <v>24.08</v>
      </c>
      <c r="G1475" s="32">
        <f>'Auxiliary Energy Estimation'!$E$25-E1475</f>
        <v>17.896000000000001</v>
      </c>
      <c r="H1475" s="26">
        <f>IF(D1475&lt;='Auxiliary Energy Estimation'!$E$25, 1, 0)</f>
        <v>1</v>
      </c>
      <c r="I1475" s="26">
        <f>IF(E1475&lt;='Auxiliary Energy Estimation'!$E$25, 1, 0)</f>
        <v>1</v>
      </c>
    </row>
    <row r="1476" spans="2:9" ht="15" x14ac:dyDescent="0.3">
      <c r="B1476" s="33">
        <v>1471.5</v>
      </c>
      <c r="C1476" s="34">
        <v>0.6</v>
      </c>
      <c r="D1476" s="32">
        <f t="shared" si="44"/>
        <v>33.08</v>
      </c>
      <c r="E1476" s="37">
        <f t="shared" si="45"/>
        <v>39.695999999999998</v>
      </c>
      <c r="F1476" s="32">
        <f>'Auxiliary Energy Estimation'!$E$25-D1476</f>
        <v>21.92</v>
      </c>
      <c r="G1476" s="32">
        <f>'Auxiliary Energy Estimation'!$E$25-E1476</f>
        <v>15.304000000000002</v>
      </c>
      <c r="H1476" s="26">
        <f>IF(D1476&lt;='Auxiliary Energy Estimation'!$E$25, 1, 0)</f>
        <v>1</v>
      </c>
      <c r="I1476" s="26">
        <f>IF(E1476&lt;='Auxiliary Energy Estimation'!$E$25, 1, 0)</f>
        <v>1</v>
      </c>
    </row>
    <row r="1477" spans="2:9" ht="15" x14ac:dyDescent="0.3">
      <c r="B1477" s="33">
        <v>1472.5</v>
      </c>
      <c r="C1477" s="34">
        <v>1.7</v>
      </c>
      <c r="D1477" s="32">
        <f t="shared" ref="D1477:D1540" si="46">CONVERT(C1477,"C","F")</f>
        <v>35.06</v>
      </c>
      <c r="E1477" s="37">
        <f t="shared" ref="E1477:E1540" si="47">D1477*1.2</f>
        <v>42.072000000000003</v>
      </c>
      <c r="F1477" s="32">
        <f>'Auxiliary Energy Estimation'!$E$25-D1477</f>
        <v>19.939999999999998</v>
      </c>
      <c r="G1477" s="32">
        <f>'Auxiliary Energy Estimation'!$E$25-E1477</f>
        <v>12.927999999999997</v>
      </c>
      <c r="H1477" s="26">
        <f>IF(D1477&lt;='Auxiliary Energy Estimation'!$E$25, 1, 0)</f>
        <v>1</v>
      </c>
      <c r="I1477" s="26">
        <f>IF(E1477&lt;='Auxiliary Energy Estimation'!$E$25, 1, 0)</f>
        <v>1</v>
      </c>
    </row>
    <row r="1478" spans="2:9" ht="15" x14ac:dyDescent="0.3">
      <c r="B1478" s="33">
        <v>1473.5</v>
      </c>
      <c r="C1478" s="34">
        <v>1.7</v>
      </c>
      <c r="D1478" s="32">
        <f t="shared" si="46"/>
        <v>35.06</v>
      </c>
      <c r="E1478" s="37">
        <f t="shared" si="47"/>
        <v>42.072000000000003</v>
      </c>
      <c r="F1478" s="32">
        <f>'Auxiliary Energy Estimation'!$E$25-D1478</f>
        <v>19.939999999999998</v>
      </c>
      <c r="G1478" s="32">
        <f>'Auxiliary Energy Estimation'!$E$25-E1478</f>
        <v>12.927999999999997</v>
      </c>
      <c r="H1478" s="26">
        <f>IF(D1478&lt;='Auxiliary Energy Estimation'!$E$25, 1, 0)</f>
        <v>1</v>
      </c>
      <c r="I1478" s="26">
        <f>IF(E1478&lt;='Auxiliary Energy Estimation'!$E$25, 1, 0)</f>
        <v>1</v>
      </c>
    </row>
    <row r="1479" spans="2:9" ht="15" x14ac:dyDescent="0.3">
      <c r="B1479" s="33">
        <v>1474.5</v>
      </c>
      <c r="C1479" s="34">
        <v>1.7</v>
      </c>
      <c r="D1479" s="32">
        <f t="shared" si="46"/>
        <v>35.06</v>
      </c>
      <c r="E1479" s="37">
        <f t="shared" si="47"/>
        <v>42.072000000000003</v>
      </c>
      <c r="F1479" s="32">
        <f>'Auxiliary Energy Estimation'!$E$25-D1479</f>
        <v>19.939999999999998</v>
      </c>
      <c r="G1479" s="32">
        <f>'Auxiliary Energy Estimation'!$E$25-E1479</f>
        <v>12.927999999999997</v>
      </c>
      <c r="H1479" s="26">
        <f>IF(D1479&lt;='Auxiliary Energy Estimation'!$E$25, 1, 0)</f>
        <v>1</v>
      </c>
      <c r="I1479" s="26">
        <f>IF(E1479&lt;='Auxiliary Energy Estimation'!$E$25, 1, 0)</f>
        <v>1</v>
      </c>
    </row>
    <row r="1480" spans="2:9" ht="15" x14ac:dyDescent="0.3">
      <c r="B1480" s="33">
        <v>1475.5</v>
      </c>
      <c r="C1480" s="34">
        <v>2.2000000000000002</v>
      </c>
      <c r="D1480" s="32">
        <f t="shared" si="46"/>
        <v>35.96</v>
      </c>
      <c r="E1480" s="37">
        <f t="shared" si="47"/>
        <v>43.152000000000001</v>
      </c>
      <c r="F1480" s="32">
        <f>'Auxiliary Energy Estimation'!$E$25-D1480</f>
        <v>19.04</v>
      </c>
      <c r="G1480" s="32">
        <f>'Auxiliary Energy Estimation'!$E$25-E1480</f>
        <v>11.847999999999999</v>
      </c>
      <c r="H1480" s="26">
        <f>IF(D1480&lt;='Auxiliary Energy Estimation'!$E$25, 1, 0)</f>
        <v>1</v>
      </c>
      <c r="I1480" s="26">
        <f>IF(E1480&lt;='Auxiliary Energy Estimation'!$E$25, 1, 0)</f>
        <v>1</v>
      </c>
    </row>
    <row r="1481" spans="2:9" ht="15" x14ac:dyDescent="0.3">
      <c r="B1481" s="33">
        <v>1476.5</v>
      </c>
      <c r="C1481" s="34">
        <v>2.2000000000000002</v>
      </c>
      <c r="D1481" s="32">
        <f t="shared" si="46"/>
        <v>35.96</v>
      </c>
      <c r="E1481" s="37">
        <f t="shared" si="47"/>
        <v>43.152000000000001</v>
      </c>
      <c r="F1481" s="32">
        <f>'Auxiliary Energy Estimation'!$E$25-D1481</f>
        <v>19.04</v>
      </c>
      <c r="G1481" s="32">
        <f>'Auxiliary Energy Estimation'!$E$25-E1481</f>
        <v>11.847999999999999</v>
      </c>
      <c r="H1481" s="26">
        <f>IF(D1481&lt;='Auxiliary Energy Estimation'!$E$25, 1, 0)</f>
        <v>1</v>
      </c>
      <c r="I1481" s="26">
        <f>IF(E1481&lt;='Auxiliary Energy Estimation'!$E$25, 1, 0)</f>
        <v>1</v>
      </c>
    </row>
    <row r="1482" spans="2:9" ht="15" x14ac:dyDescent="0.3">
      <c r="B1482" s="33">
        <v>1477.5</v>
      </c>
      <c r="C1482" s="34">
        <v>2.2000000000000002</v>
      </c>
      <c r="D1482" s="32">
        <f t="shared" si="46"/>
        <v>35.96</v>
      </c>
      <c r="E1482" s="37">
        <f t="shared" si="47"/>
        <v>43.152000000000001</v>
      </c>
      <c r="F1482" s="32">
        <f>'Auxiliary Energy Estimation'!$E$25-D1482</f>
        <v>19.04</v>
      </c>
      <c r="G1482" s="32">
        <f>'Auxiliary Energy Estimation'!$E$25-E1482</f>
        <v>11.847999999999999</v>
      </c>
      <c r="H1482" s="26">
        <f>IF(D1482&lt;='Auxiliary Energy Estimation'!$E$25, 1, 0)</f>
        <v>1</v>
      </c>
      <c r="I1482" s="26">
        <f>IF(E1482&lt;='Auxiliary Energy Estimation'!$E$25, 1, 0)</f>
        <v>1</v>
      </c>
    </row>
    <row r="1483" spans="2:9" ht="15" x14ac:dyDescent="0.3">
      <c r="B1483" s="33">
        <v>1478.5</v>
      </c>
      <c r="C1483" s="34">
        <v>2.2000000000000002</v>
      </c>
      <c r="D1483" s="32">
        <f t="shared" si="46"/>
        <v>35.96</v>
      </c>
      <c r="E1483" s="37">
        <f t="shared" si="47"/>
        <v>43.152000000000001</v>
      </c>
      <c r="F1483" s="32">
        <f>'Auxiliary Energy Estimation'!$E$25-D1483</f>
        <v>19.04</v>
      </c>
      <c r="G1483" s="32">
        <f>'Auxiliary Energy Estimation'!$E$25-E1483</f>
        <v>11.847999999999999</v>
      </c>
      <c r="H1483" s="26">
        <f>IF(D1483&lt;='Auxiliary Energy Estimation'!$E$25, 1, 0)</f>
        <v>1</v>
      </c>
      <c r="I1483" s="26">
        <f>IF(E1483&lt;='Auxiliary Energy Estimation'!$E$25, 1, 0)</f>
        <v>1</v>
      </c>
    </row>
    <row r="1484" spans="2:9" ht="15" x14ac:dyDescent="0.3">
      <c r="B1484" s="33">
        <v>1479.5</v>
      </c>
      <c r="C1484" s="34">
        <v>1.7</v>
      </c>
      <c r="D1484" s="32">
        <f t="shared" si="46"/>
        <v>35.06</v>
      </c>
      <c r="E1484" s="37">
        <f t="shared" si="47"/>
        <v>42.072000000000003</v>
      </c>
      <c r="F1484" s="32">
        <f>'Auxiliary Energy Estimation'!$E$25-D1484</f>
        <v>19.939999999999998</v>
      </c>
      <c r="G1484" s="32">
        <f>'Auxiliary Energy Estimation'!$E$25-E1484</f>
        <v>12.927999999999997</v>
      </c>
      <c r="H1484" s="26">
        <f>IF(D1484&lt;='Auxiliary Energy Estimation'!$E$25, 1, 0)</f>
        <v>1</v>
      </c>
      <c r="I1484" s="26">
        <f>IF(E1484&lt;='Auxiliary Energy Estimation'!$E$25, 1, 0)</f>
        <v>1</v>
      </c>
    </row>
    <row r="1485" spans="2:9" ht="15" x14ac:dyDescent="0.3">
      <c r="B1485" s="33">
        <v>1480.5</v>
      </c>
      <c r="C1485" s="34">
        <v>0.6</v>
      </c>
      <c r="D1485" s="32">
        <f t="shared" si="46"/>
        <v>33.08</v>
      </c>
      <c r="E1485" s="37">
        <f t="shared" si="47"/>
        <v>39.695999999999998</v>
      </c>
      <c r="F1485" s="32">
        <f>'Auxiliary Energy Estimation'!$E$25-D1485</f>
        <v>21.92</v>
      </c>
      <c r="G1485" s="32">
        <f>'Auxiliary Energy Estimation'!$E$25-E1485</f>
        <v>15.304000000000002</v>
      </c>
      <c r="H1485" s="26">
        <f>IF(D1485&lt;='Auxiliary Energy Estimation'!$E$25, 1, 0)</f>
        <v>1</v>
      </c>
      <c r="I1485" s="26">
        <f>IF(E1485&lt;='Auxiliary Energy Estimation'!$E$25, 1, 0)</f>
        <v>1</v>
      </c>
    </row>
    <row r="1486" spans="2:9" ht="15" x14ac:dyDescent="0.3">
      <c r="B1486" s="33">
        <v>1481.5</v>
      </c>
      <c r="C1486" s="34">
        <v>-0.6</v>
      </c>
      <c r="D1486" s="32">
        <f t="shared" si="46"/>
        <v>30.92</v>
      </c>
      <c r="E1486" s="37">
        <f t="shared" si="47"/>
        <v>37.103999999999999</v>
      </c>
      <c r="F1486" s="32">
        <f>'Auxiliary Energy Estimation'!$E$25-D1486</f>
        <v>24.08</v>
      </c>
      <c r="G1486" s="32">
        <f>'Auxiliary Energy Estimation'!$E$25-E1486</f>
        <v>17.896000000000001</v>
      </c>
      <c r="H1486" s="26">
        <f>IF(D1486&lt;='Auxiliary Energy Estimation'!$E$25, 1, 0)</f>
        <v>1</v>
      </c>
      <c r="I1486" s="26">
        <f>IF(E1486&lt;='Auxiliary Energy Estimation'!$E$25, 1, 0)</f>
        <v>1</v>
      </c>
    </row>
    <row r="1487" spans="2:9" ht="15" x14ac:dyDescent="0.3">
      <c r="B1487" s="33">
        <v>1482.5</v>
      </c>
      <c r="C1487" s="34">
        <v>-1.1000000000000001</v>
      </c>
      <c r="D1487" s="32">
        <f t="shared" si="46"/>
        <v>30.02</v>
      </c>
      <c r="E1487" s="37">
        <f t="shared" si="47"/>
        <v>36.024000000000001</v>
      </c>
      <c r="F1487" s="32">
        <f>'Auxiliary Energy Estimation'!$E$25-D1487</f>
        <v>24.98</v>
      </c>
      <c r="G1487" s="32">
        <f>'Auxiliary Energy Estimation'!$E$25-E1487</f>
        <v>18.975999999999999</v>
      </c>
      <c r="H1487" s="26">
        <f>IF(D1487&lt;='Auxiliary Energy Estimation'!$E$25, 1, 0)</f>
        <v>1</v>
      </c>
      <c r="I1487" s="26">
        <f>IF(E1487&lt;='Auxiliary Energy Estimation'!$E$25, 1, 0)</f>
        <v>1</v>
      </c>
    </row>
    <row r="1488" spans="2:9" ht="15" x14ac:dyDescent="0.3">
      <c r="B1488" s="33">
        <v>1483.5</v>
      </c>
      <c r="C1488" s="34">
        <v>-2.2000000000000002</v>
      </c>
      <c r="D1488" s="32">
        <f t="shared" si="46"/>
        <v>28.04</v>
      </c>
      <c r="E1488" s="37">
        <f t="shared" si="47"/>
        <v>33.647999999999996</v>
      </c>
      <c r="F1488" s="32">
        <f>'Auxiliary Energy Estimation'!$E$25-D1488</f>
        <v>26.96</v>
      </c>
      <c r="G1488" s="32">
        <f>'Auxiliary Energy Estimation'!$E$25-E1488</f>
        <v>21.352000000000004</v>
      </c>
      <c r="H1488" s="26">
        <f>IF(D1488&lt;='Auxiliary Energy Estimation'!$E$25, 1, 0)</f>
        <v>1</v>
      </c>
      <c r="I1488" s="26">
        <f>IF(E1488&lt;='Auxiliary Energy Estimation'!$E$25, 1, 0)</f>
        <v>1</v>
      </c>
    </row>
    <row r="1489" spans="2:9" ht="15" x14ac:dyDescent="0.3">
      <c r="B1489" s="33">
        <v>1484.5</v>
      </c>
      <c r="C1489" s="34">
        <v>-2.2000000000000002</v>
      </c>
      <c r="D1489" s="32">
        <f t="shared" si="46"/>
        <v>28.04</v>
      </c>
      <c r="E1489" s="37">
        <f t="shared" si="47"/>
        <v>33.647999999999996</v>
      </c>
      <c r="F1489" s="32">
        <f>'Auxiliary Energy Estimation'!$E$25-D1489</f>
        <v>26.96</v>
      </c>
      <c r="G1489" s="32">
        <f>'Auxiliary Energy Estimation'!$E$25-E1489</f>
        <v>21.352000000000004</v>
      </c>
      <c r="H1489" s="26">
        <f>IF(D1489&lt;='Auxiliary Energy Estimation'!$E$25, 1, 0)</f>
        <v>1</v>
      </c>
      <c r="I1489" s="26">
        <f>IF(E1489&lt;='Auxiliary Energy Estimation'!$E$25, 1, 0)</f>
        <v>1</v>
      </c>
    </row>
    <row r="1490" spans="2:9" ht="15" x14ac:dyDescent="0.3">
      <c r="B1490" s="33">
        <v>1485.5</v>
      </c>
      <c r="C1490" s="34">
        <v>-2.8</v>
      </c>
      <c r="D1490" s="32">
        <f t="shared" si="46"/>
        <v>26.96</v>
      </c>
      <c r="E1490" s="37">
        <f t="shared" si="47"/>
        <v>32.351999999999997</v>
      </c>
      <c r="F1490" s="32">
        <f>'Auxiliary Energy Estimation'!$E$25-D1490</f>
        <v>28.04</v>
      </c>
      <c r="G1490" s="32">
        <f>'Auxiliary Energy Estimation'!$E$25-E1490</f>
        <v>22.648000000000003</v>
      </c>
      <c r="H1490" s="26">
        <f>IF(D1490&lt;='Auxiliary Energy Estimation'!$E$25, 1, 0)</f>
        <v>1</v>
      </c>
      <c r="I1490" s="26">
        <f>IF(E1490&lt;='Auxiliary Energy Estimation'!$E$25, 1, 0)</f>
        <v>1</v>
      </c>
    </row>
    <row r="1491" spans="2:9" ht="15" x14ac:dyDescent="0.3">
      <c r="B1491" s="33">
        <v>1486.5</v>
      </c>
      <c r="C1491" s="34">
        <v>-3.3</v>
      </c>
      <c r="D1491" s="32">
        <f t="shared" si="46"/>
        <v>26.060000000000002</v>
      </c>
      <c r="E1491" s="37">
        <f t="shared" si="47"/>
        <v>31.272000000000002</v>
      </c>
      <c r="F1491" s="32">
        <f>'Auxiliary Energy Estimation'!$E$25-D1491</f>
        <v>28.939999999999998</v>
      </c>
      <c r="G1491" s="32">
        <f>'Auxiliary Energy Estimation'!$E$25-E1491</f>
        <v>23.727999999999998</v>
      </c>
      <c r="H1491" s="26">
        <f>IF(D1491&lt;='Auxiliary Energy Estimation'!$E$25, 1, 0)</f>
        <v>1</v>
      </c>
      <c r="I1491" s="26">
        <f>IF(E1491&lt;='Auxiliary Energy Estimation'!$E$25, 1, 0)</f>
        <v>1</v>
      </c>
    </row>
    <row r="1492" spans="2:9" ht="15" x14ac:dyDescent="0.3">
      <c r="B1492" s="33">
        <v>1487.5</v>
      </c>
      <c r="C1492" s="34">
        <v>-4.4000000000000004</v>
      </c>
      <c r="D1492" s="32">
        <f t="shared" si="46"/>
        <v>24.08</v>
      </c>
      <c r="E1492" s="37">
        <f t="shared" si="47"/>
        <v>28.895999999999997</v>
      </c>
      <c r="F1492" s="32">
        <f>'Auxiliary Energy Estimation'!$E$25-D1492</f>
        <v>30.92</v>
      </c>
      <c r="G1492" s="32">
        <f>'Auxiliary Energy Estimation'!$E$25-E1492</f>
        <v>26.104000000000003</v>
      </c>
      <c r="H1492" s="26">
        <f>IF(D1492&lt;='Auxiliary Energy Estimation'!$E$25, 1, 0)</f>
        <v>1</v>
      </c>
      <c r="I1492" s="26">
        <f>IF(E1492&lt;='Auxiliary Energy Estimation'!$E$25, 1, 0)</f>
        <v>1</v>
      </c>
    </row>
    <row r="1493" spans="2:9" ht="15" x14ac:dyDescent="0.3">
      <c r="B1493" s="33">
        <v>1488.5</v>
      </c>
      <c r="C1493" s="34">
        <v>-5</v>
      </c>
      <c r="D1493" s="32">
        <f t="shared" si="46"/>
        <v>23</v>
      </c>
      <c r="E1493" s="37">
        <f t="shared" si="47"/>
        <v>27.599999999999998</v>
      </c>
      <c r="F1493" s="32">
        <f>'Auxiliary Energy Estimation'!$E$25-D1493</f>
        <v>32</v>
      </c>
      <c r="G1493" s="32">
        <f>'Auxiliary Energy Estimation'!$E$25-E1493</f>
        <v>27.400000000000002</v>
      </c>
      <c r="H1493" s="26">
        <f>IF(D1493&lt;='Auxiliary Energy Estimation'!$E$25, 1, 0)</f>
        <v>1</v>
      </c>
      <c r="I1493" s="26">
        <f>IF(E1493&lt;='Auxiliary Energy Estimation'!$E$25, 1, 0)</f>
        <v>1</v>
      </c>
    </row>
    <row r="1494" spans="2:9" ht="15" x14ac:dyDescent="0.3">
      <c r="B1494" s="33">
        <v>1489.5</v>
      </c>
      <c r="C1494" s="34">
        <v>-5.6</v>
      </c>
      <c r="D1494" s="32">
        <f t="shared" si="46"/>
        <v>21.92</v>
      </c>
      <c r="E1494" s="37">
        <f t="shared" si="47"/>
        <v>26.304000000000002</v>
      </c>
      <c r="F1494" s="32">
        <f>'Auxiliary Energy Estimation'!$E$25-D1494</f>
        <v>33.08</v>
      </c>
      <c r="G1494" s="32">
        <f>'Auxiliary Energy Estimation'!$E$25-E1494</f>
        <v>28.695999999999998</v>
      </c>
      <c r="H1494" s="26">
        <f>IF(D1494&lt;='Auxiliary Energy Estimation'!$E$25, 1, 0)</f>
        <v>1</v>
      </c>
      <c r="I1494" s="26">
        <f>IF(E1494&lt;='Auxiliary Energy Estimation'!$E$25, 1, 0)</f>
        <v>1</v>
      </c>
    </row>
    <row r="1495" spans="2:9" ht="15" x14ac:dyDescent="0.3">
      <c r="B1495" s="33">
        <v>1490.5</v>
      </c>
      <c r="C1495" s="34">
        <v>-5.6</v>
      </c>
      <c r="D1495" s="32">
        <f t="shared" si="46"/>
        <v>21.92</v>
      </c>
      <c r="E1495" s="37">
        <f t="shared" si="47"/>
        <v>26.304000000000002</v>
      </c>
      <c r="F1495" s="32">
        <f>'Auxiliary Energy Estimation'!$E$25-D1495</f>
        <v>33.08</v>
      </c>
      <c r="G1495" s="32">
        <f>'Auxiliary Energy Estimation'!$E$25-E1495</f>
        <v>28.695999999999998</v>
      </c>
      <c r="H1495" s="26">
        <f>IF(D1495&lt;='Auxiliary Energy Estimation'!$E$25, 1, 0)</f>
        <v>1</v>
      </c>
      <c r="I1495" s="26">
        <f>IF(E1495&lt;='Auxiliary Energy Estimation'!$E$25, 1, 0)</f>
        <v>1</v>
      </c>
    </row>
    <row r="1496" spans="2:9" ht="15" x14ac:dyDescent="0.3">
      <c r="B1496" s="33">
        <v>1491.5</v>
      </c>
      <c r="C1496" s="34">
        <v>-5.6</v>
      </c>
      <c r="D1496" s="32">
        <f t="shared" si="46"/>
        <v>21.92</v>
      </c>
      <c r="E1496" s="37">
        <f t="shared" si="47"/>
        <v>26.304000000000002</v>
      </c>
      <c r="F1496" s="32">
        <f>'Auxiliary Energy Estimation'!$E$25-D1496</f>
        <v>33.08</v>
      </c>
      <c r="G1496" s="32">
        <f>'Auxiliary Energy Estimation'!$E$25-E1496</f>
        <v>28.695999999999998</v>
      </c>
      <c r="H1496" s="26">
        <f>IF(D1496&lt;='Auxiliary Energy Estimation'!$E$25, 1, 0)</f>
        <v>1</v>
      </c>
      <c r="I1496" s="26">
        <f>IF(E1496&lt;='Auxiliary Energy Estimation'!$E$25, 1, 0)</f>
        <v>1</v>
      </c>
    </row>
    <row r="1497" spans="2:9" ht="15" x14ac:dyDescent="0.3">
      <c r="B1497" s="33">
        <v>1492.5</v>
      </c>
      <c r="C1497" s="34">
        <v>-5.6</v>
      </c>
      <c r="D1497" s="32">
        <f t="shared" si="46"/>
        <v>21.92</v>
      </c>
      <c r="E1497" s="37">
        <f t="shared" si="47"/>
        <v>26.304000000000002</v>
      </c>
      <c r="F1497" s="32">
        <f>'Auxiliary Energy Estimation'!$E$25-D1497</f>
        <v>33.08</v>
      </c>
      <c r="G1497" s="32">
        <f>'Auxiliary Energy Estimation'!$E$25-E1497</f>
        <v>28.695999999999998</v>
      </c>
      <c r="H1497" s="26">
        <f>IF(D1497&lt;='Auxiliary Energy Estimation'!$E$25, 1, 0)</f>
        <v>1</v>
      </c>
      <c r="I1497" s="26">
        <f>IF(E1497&lt;='Auxiliary Energy Estimation'!$E$25, 1, 0)</f>
        <v>1</v>
      </c>
    </row>
    <row r="1498" spans="2:9" ht="15" x14ac:dyDescent="0.3">
      <c r="B1498" s="33">
        <v>1493.5</v>
      </c>
      <c r="C1498" s="34">
        <v>-5.6</v>
      </c>
      <c r="D1498" s="32">
        <f t="shared" si="46"/>
        <v>21.92</v>
      </c>
      <c r="E1498" s="37">
        <f t="shared" si="47"/>
        <v>26.304000000000002</v>
      </c>
      <c r="F1498" s="32">
        <f>'Auxiliary Energy Estimation'!$E$25-D1498</f>
        <v>33.08</v>
      </c>
      <c r="G1498" s="32">
        <f>'Auxiliary Energy Estimation'!$E$25-E1498</f>
        <v>28.695999999999998</v>
      </c>
      <c r="H1498" s="26">
        <f>IF(D1498&lt;='Auxiliary Energy Estimation'!$E$25, 1, 0)</f>
        <v>1</v>
      </c>
      <c r="I1498" s="26">
        <f>IF(E1498&lt;='Auxiliary Energy Estimation'!$E$25, 1, 0)</f>
        <v>1</v>
      </c>
    </row>
    <row r="1499" spans="2:9" ht="15" x14ac:dyDescent="0.3">
      <c r="B1499" s="33">
        <v>1494.5</v>
      </c>
      <c r="C1499" s="34">
        <v>-6.1</v>
      </c>
      <c r="D1499" s="32">
        <f t="shared" si="46"/>
        <v>21.02</v>
      </c>
      <c r="E1499" s="37">
        <f t="shared" si="47"/>
        <v>25.224</v>
      </c>
      <c r="F1499" s="32">
        <f>'Auxiliary Energy Estimation'!$E$25-D1499</f>
        <v>33.980000000000004</v>
      </c>
      <c r="G1499" s="32">
        <f>'Auxiliary Energy Estimation'!$E$25-E1499</f>
        <v>29.776</v>
      </c>
      <c r="H1499" s="26">
        <f>IF(D1499&lt;='Auxiliary Energy Estimation'!$E$25, 1, 0)</f>
        <v>1</v>
      </c>
      <c r="I1499" s="26">
        <f>IF(E1499&lt;='Auxiliary Energy Estimation'!$E$25, 1, 0)</f>
        <v>1</v>
      </c>
    </row>
    <row r="1500" spans="2:9" ht="15" x14ac:dyDescent="0.3">
      <c r="B1500" s="33">
        <v>1495.5</v>
      </c>
      <c r="C1500" s="34">
        <v>-5</v>
      </c>
      <c r="D1500" s="32">
        <f t="shared" si="46"/>
        <v>23</v>
      </c>
      <c r="E1500" s="37">
        <f t="shared" si="47"/>
        <v>27.599999999999998</v>
      </c>
      <c r="F1500" s="32">
        <f>'Auxiliary Energy Estimation'!$E$25-D1500</f>
        <v>32</v>
      </c>
      <c r="G1500" s="32">
        <f>'Auxiliary Energy Estimation'!$E$25-E1500</f>
        <v>27.400000000000002</v>
      </c>
      <c r="H1500" s="26">
        <f>IF(D1500&lt;='Auxiliary Energy Estimation'!$E$25, 1, 0)</f>
        <v>1</v>
      </c>
      <c r="I1500" s="26">
        <f>IF(E1500&lt;='Auxiliary Energy Estimation'!$E$25, 1, 0)</f>
        <v>1</v>
      </c>
    </row>
    <row r="1501" spans="2:9" ht="15" x14ac:dyDescent="0.3">
      <c r="B1501" s="33">
        <v>1496.5</v>
      </c>
      <c r="C1501" s="34">
        <v>-3.3</v>
      </c>
      <c r="D1501" s="32">
        <f t="shared" si="46"/>
        <v>26.060000000000002</v>
      </c>
      <c r="E1501" s="37">
        <f t="shared" si="47"/>
        <v>31.272000000000002</v>
      </c>
      <c r="F1501" s="32">
        <f>'Auxiliary Energy Estimation'!$E$25-D1501</f>
        <v>28.939999999999998</v>
      </c>
      <c r="G1501" s="32">
        <f>'Auxiliary Energy Estimation'!$E$25-E1501</f>
        <v>23.727999999999998</v>
      </c>
      <c r="H1501" s="26">
        <f>IF(D1501&lt;='Auxiliary Energy Estimation'!$E$25, 1, 0)</f>
        <v>1</v>
      </c>
      <c r="I1501" s="26">
        <f>IF(E1501&lt;='Auxiliary Energy Estimation'!$E$25, 1, 0)</f>
        <v>1</v>
      </c>
    </row>
    <row r="1502" spans="2:9" ht="15" x14ac:dyDescent="0.3">
      <c r="B1502" s="33">
        <v>1497.5</v>
      </c>
      <c r="C1502" s="34">
        <v>-1.7</v>
      </c>
      <c r="D1502" s="32">
        <f t="shared" si="46"/>
        <v>28.94</v>
      </c>
      <c r="E1502" s="37">
        <f t="shared" si="47"/>
        <v>34.728000000000002</v>
      </c>
      <c r="F1502" s="32">
        <f>'Auxiliary Energy Estimation'!$E$25-D1502</f>
        <v>26.06</v>
      </c>
      <c r="G1502" s="32">
        <f>'Auxiliary Energy Estimation'!$E$25-E1502</f>
        <v>20.271999999999998</v>
      </c>
      <c r="H1502" s="26">
        <f>IF(D1502&lt;='Auxiliary Energy Estimation'!$E$25, 1, 0)</f>
        <v>1</v>
      </c>
      <c r="I1502" s="26">
        <f>IF(E1502&lt;='Auxiliary Energy Estimation'!$E$25, 1, 0)</f>
        <v>1</v>
      </c>
    </row>
    <row r="1503" spans="2:9" ht="15" x14ac:dyDescent="0.3">
      <c r="B1503" s="33">
        <v>1498.5</v>
      </c>
      <c r="C1503" s="34">
        <v>0.6</v>
      </c>
      <c r="D1503" s="32">
        <f t="shared" si="46"/>
        <v>33.08</v>
      </c>
      <c r="E1503" s="37">
        <f t="shared" si="47"/>
        <v>39.695999999999998</v>
      </c>
      <c r="F1503" s="32">
        <f>'Auxiliary Energy Estimation'!$E$25-D1503</f>
        <v>21.92</v>
      </c>
      <c r="G1503" s="32">
        <f>'Auxiliary Energy Estimation'!$E$25-E1503</f>
        <v>15.304000000000002</v>
      </c>
      <c r="H1503" s="26">
        <f>IF(D1503&lt;='Auxiliary Energy Estimation'!$E$25, 1, 0)</f>
        <v>1</v>
      </c>
      <c r="I1503" s="26">
        <f>IF(E1503&lt;='Auxiliary Energy Estimation'!$E$25, 1, 0)</f>
        <v>1</v>
      </c>
    </row>
    <row r="1504" spans="2:9" ht="15" x14ac:dyDescent="0.3">
      <c r="B1504" s="33">
        <v>1499.5</v>
      </c>
      <c r="C1504" s="34">
        <v>1.7</v>
      </c>
      <c r="D1504" s="32">
        <f t="shared" si="46"/>
        <v>35.06</v>
      </c>
      <c r="E1504" s="37">
        <f t="shared" si="47"/>
        <v>42.072000000000003</v>
      </c>
      <c r="F1504" s="32">
        <f>'Auxiliary Energy Estimation'!$E$25-D1504</f>
        <v>19.939999999999998</v>
      </c>
      <c r="G1504" s="32">
        <f>'Auxiliary Energy Estimation'!$E$25-E1504</f>
        <v>12.927999999999997</v>
      </c>
      <c r="H1504" s="26">
        <f>IF(D1504&lt;='Auxiliary Energy Estimation'!$E$25, 1, 0)</f>
        <v>1</v>
      </c>
      <c r="I1504" s="26">
        <f>IF(E1504&lt;='Auxiliary Energy Estimation'!$E$25, 1, 0)</f>
        <v>1</v>
      </c>
    </row>
    <row r="1505" spans="2:9" ht="15" x14ac:dyDescent="0.3">
      <c r="B1505" s="33">
        <v>1500.5</v>
      </c>
      <c r="C1505" s="34">
        <v>2.8</v>
      </c>
      <c r="D1505" s="32">
        <f t="shared" si="46"/>
        <v>37.04</v>
      </c>
      <c r="E1505" s="37">
        <f t="shared" si="47"/>
        <v>44.448</v>
      </c>
      <c r="F1505" s="32">
        <f>'Auxiliary Energy Estimation'!$E$25-D1505</f>
        <v>17.96</v>
      </c>
      <c r="G1505" s="32">
        <f>'Auxiliary Energy Estimation'!$E$25-E1505</f>
        <v>10.552</v>
      </c>
      <c r="H1505" s="26">
        <f>IF(D1505&lt;='Auxiliary Energy Estimation'!$E$25, 1, 0)</f>
        <v>1</v>
      </c>
      <c r="I1505" s="26">
        <f>IF(E1505&lt;='Auxiliary Energy Estimation'!$E$25, 1, 0)</f>
        <v>1</v>
      </c>
    </row>
    <row r="1506" spans="2:9" ht="15" x14ac:dyDescent="0.3">
      <c r="B1506" s="33">
        <v>1501.5</v>
      </c>
      <c r="C1506" s="34">
        <v>4.4000000000000004</v>
      </c>
      <c r="D1506" s="32">
        <f t="shared" si="46"/>
        <v>39.92</v>
      </c>
      <c r="E1506" s="37">
        <f t="shared" si="47"/>
        <v>47.904000000000003</v>
      </c>
      <c r="F1506" s="32">
        <f>'Auxiliary Energy Estimation'!$E$25-D1506</f>
        <v>15.079999999999998</v>
      </c>
      <c r="G1506" s="32">
        <f>'Auxiliary Energy Estimation'!$E$25-E1506</f>
        <v>7.0959999999999965</v>
      </c>
      <c r="H1506" s="26">
        <f>IF(D1506&lt;='Auxiliary Energy Estimation'!$E$25, 1, 0)</f>
        <v>1</v>
      </c>
      <c r="I1506" s="26">
        <f>IF(E1506&lt;='Auxiliary Energy Estimation'!$E$25, 1, 0)</f>
        <v>1</v>
      </c>
    </row>
    <row r="1507" spans="2:9" ht="15" x14ac:dyDescent="0.3">
      <c r="B1507" s="33">
        <v>1502.5</v>
      </c>
      <c r="C1507" s="34">
        <v>5</v>
      </c>
      <c r="D1507" s="32">
        <f t="shared" si="46"/>
        <v>41</v>
      </c>
      <c r="E1507" s="37">
        <f t="shared" si="47"/>
        <v>49.199999999999996</v>
      </c>
      <c r="F1507" s="32">
        <f>'Auxiliary Energy Estimation'!$E$25-D1507</f>
        <v>14</v>
      </c>
      <c r="G1507" s="32">
        <f>'Auxiliary Energy Estimation'!$E$25-E1507</f>
        <v>5.8000000000000043</v>
      </c>
      <c r="H1507" s="26">
        <f>IF(D1507&lt;='Auxiliary Energy Estimation'!$E$25, 1, 0)</f>
        <v>1</v>
      </c>
      <c r="I1507" s="26">
        <f>IF(E1507&lt;='Auxiliary Energy Estimation'!$E$25, 1, 0)</f>
        <v>1</v>
      </c>
    </row>
    <row r="1508" spans="2:9" ht="15" x14ac:dyDescent="0.3">
      <c r="B1508" s="33">
        <v>1503.5</v>
      </c>
      <c r="C1508" s="34">
        <v>5.6</v>
      </c>
      <c r="D1508" s="32">
        <f t="shared" si="46"/>
        <v>42.08</v>
      </c>
      <c r="E1508" s="37">
        <f t="shared" si="47"/>
        <v>50.495999999999995</v>
      </c>
      <c r="F1508" s="32">
        <f>'Auxiliary Energy Estimation'!$E$25-D1508</f>
        <v>12.920000000000002</v>
      </c>
      <c r="G1508" s="32">
        <f>'Auxiliary Energy Estimation'!$E$25-E1508</f>
        <v>4.5040000000000049</v>
      </c>
      <c r="H1508" s="26">
        <f>IF(D1508&lt;='Auxiliary Energy Estimation'!$E$25, 1, 0)</f>
        <v>1</v>
      </c>
      <c r="I1508" s="26">
        <f>IF(E1508&lt;='Auxiliary Energy Estimation'!$E$25, 1, 0)</f>
        <v>1</v>
      </c>
    </row>
    <row r="1509" spans="2:9" ht="15" x14ac:dyDescent="0.3">
      <c r="B1509" s="33">
        <v>1504.5</v>
      </c>
      <c r="C1509" s="34">
        <v>4.4000000000000004</v>
      </c>
      <c r="D1509" s="32">
        <f t="shared" si="46"/>
        <v>39.92</v>
      </c>
      <c r="E1509" s="37">
        <f t="shared" si="47"/>
        <v>47.904000000000003</v>
      </c>
      <c r="F1509" s="32">
        <f>'Auxiliary Energy Estimation'!$E$25-D1509</f>
        <v>15.079999999999998</v>
      </c>
      <c r="G1509" s="32">
        <f>'Auxiliary Energy Estimation'!$E$25-E1509</f>
        <v>7.0959999999999965</v>
      </c>
      <c r="H1509" s="26">
        <f>IF(D1509&lt;='Auxiliary Energy Estimation'!$E$25, 1, 0)</f>
        <v>1</v>
      </c>
      <c r="I1509" s="26">
        <f>IF(E1509&lt;='Auxiliary Energy Estimation'!$E$25, 1, 0)</f>
        <v>1</v>
      </c>
    </row>
    <row r="1510" spans="2:9" ht="15" x14ac:dyDescent="0.3">
      <c r="B1510" s="33">
        <v>1505.5</v>
      </c>
      <c r="C1510" s="34">
        <v>4.4000000000000004</v>
      </c>
      <c r="D1510" s="32">
        <f t="shared" si="46"/>
        <v>39.92</v>
      </c>
      <c r="E1510" s="37">
        <f t="shared" si="47"/>
        <v>47.904000000000003</v>
      </c>
      <c r="F1510" s="32">
        <f>'Auxiliary Energy Estimation'!$E$25-D1510</f>
        <v>15.079999999999998</v>
      </c>
      <c r="G1510" s="32">
        <f>'Auxiliary Energy Estimation'!$E$25-E1510</f>
        <v>7.0959999999999965</v>
      </c>
      <c r="H1510" s="26">
        <f>IF(D1510&lt;='Auxiliary Energy Estimation'!$E$25, 1, 0)</f>
        <v>1</v>
      </c>
      <c r="I1510" s="26">
        <f>IF(E1510&lt;='Auxiliary Energy Estimation'!$E$25, 1, 0)</f>
        <v>1</v>
      </c>
    </row>
    <row r="1511" spans="2:9" ht="15" x14ac:dyDescent="0.3">
      <c r="B1511" s="33">
        <v>1506.5</v>
      </c>
      <c r="C1511" s="34">
        <v>3.9</v>
      </c>
      <c r="D1511" s="32">
        <f t="shared" si="46"/>
        <v>39.019999999999996</v>
      </c>
      <c r="E1511" s="37">
        <f t="shared" si="47"/>
        <v>46.823999999999991</v>
      </c>
      <c r="F1511" s="32">
        <f>'Auxiliary Energy Estimation'!$E$25-D1511</f>
        <v>15.980000000000004</v>
      </c>
      <c r="G1511" s="32">
        <f>'Auxiliary Energy Estimation'!$E$25-E1511</f>
        <v>8.176000000000009</v>
      </c>
      <c r="H1511" s="26">
        <f>IF(D1511&lt;='Auxiliary Energy Estimation'!$E$25, 1, 0)</f>
        <v>1</v>
      </c>
      <c r="I1511" s="26">
        <f>IF(E1511&lt;='Auxiliary Energy Estimation'!$E$25, 1, 0)</f>
        <v>1</v>
      </c>
    </row>
    <row r="1512" spans="2:9" ht="15" x14ac:dyDescent="0.3">
      <c r="B1512" s="33">
        <v>1507.5</v>
      </c>
      <c r="C1512" s="34">
        <v>3.3</v>
      </c>
      <c r="D1512" s="32">
        <f t="shared" si="46"/>
        <v>37.94</v>
      </c>
      <c r="E1512" s="37">
        <f t="shared" si="47"/>
        <v>45.527999999999999</v>
      </c>
      <c r="F1512" s="32">
        <f>'Auxiliary Energy Estimation'!$E$25-D1512</f>
        <v>17.060000000000002</v>
      </c>
      <c r="G1512" s="32">
        <f>'Auxiliary Energy Estimation'!$E$25-E1512</f>
        <v>9.4720000000000013</v>
      </c>
      <c r="H1512" s="26">
        <f>IF(D1512&lt;='Auxiliary Energy Estimation'!$E$25, 1, 0)</f>
        <v>1</v>
      </c>
      <c r="I1512" s="26">
        <f>IF(E1512&lt;='Auxiliary Energy Estimation'!$E$25, 1, 0)</f>
        <v>1</v>
      </c>
    </row>
    <row r="1513" spans="2:9" ht="15" x14ac:dyDescent="0.3">
      <c r="B1513" s="33">
        <v>1508.5</v>
      </c>
      <c r="C1513" s="34">
        <v>3.3</v>
      </c>
      <c r="D1513" s="32">
        <f t="shared" si="46"/>
        <v>37.94</v>
      </c>
      <c r="E1513" s="37">
        <f t="shared" si="47"/>
        <v>45.527999999999999</v>
      </c>
      <c r="F1513" s="32">
        <f>'Auxiliary Energy Estimation'!$E$25-D1513</f>
        <v>17.060000000000002</v>
      </c>
      <c r="G1513" s="32">
        <f>'Auxiliary Energy Estimation'!$E$25-E1513</f>
        <v>9.4720000000000013</v>
      </c>
      <c r="H1513" s="26">
        <f>IF(D1513&lt;='Auxiliary Energy Estimation'!$E$25, 1, 0)</f>
        <v>1</v>
      </c>
      <c r="I1513" s="26">
        <f>IF(E1513&lt;='Auxiliary Energy Estimation'!$E$25, 1, 0)</f>
        <v>1</v>
      </c>
    </row>
    <row r="1514" spans="2:9" ht="15" x14ac:dyDescent="0.3">
      <c r="B1514" s="33">
        <v>1509.5</v>
      </c>
      <c r="C1514" s="34">
        <v>2.8</v>
      </c>
      <c r="D1514" s="32">
        <f t="shared" si="46"/>
        <v>37.04</v>
      </c>
      <c r="E1514" s="37">
        <f t="shared" si="47"/>
        <v>44.448</v>
      </c>
      <c r="F1514" s="32">
        <f>'Auxiliary Energy Estimation'!$E$25-D1514</f>
        <v>17.96</v>
      </c>
      <c r="G1514" s="32">
        <f>'Auxiliary Energy Estimation'!$E$25-E1514</f>
        <v>10.552</v>
      </c>
      <c r="H1514" s="26">
        <f>IF(D1514&lt;='Auxiliary Energy Estimation'!$E$25, 1, 0)</f>
        <v>1</v>
      </c>
      <c r="I1514" s="26">
        <f>IF(E1514&lt;='Auxiliary Energy Estimation'!$E$25, 1, 0)</f>
        <v>1</v>
      </c>
    </row>
    <row r="1515" spans="2:9" ht="15" x14ac:dyDescent="0.3">
      <c r="B1515" s="33">
        <v>1510.5</v>
      </c>
      <c r="C1515" s="34">
        <v>2.2000000000000002</v>
      </c>
      <c r="D1515" s="32">
        <f t="shared" si="46"/>
        <v>35.96</v>
      </c>
      <c r="E1515" s="37">
        <f t="shared" si="47"/>
        <v>43.152000000000001</v>
      </c>
      <c r="F1515" s="32">
        <f>'Auxiliary Energy Estimation'!$E$25-D1515</f>
        <v>19.04</v>
      </c>
      <c r="G1515" s="32">
        <f>'Auxiliary Energy Estimation'!$E$25-E1515</f>
        <v>11.847999999999999</v>
      </c>
      <c r="H1515" s="26">
        <f>IF(D1515&lt;='Auxiliary Energy Estimation'!$E$25, 1, 0)</f>
        <v>1</v>
      </c>
      <c r="I1515" s="26">
        <f>IF(E1515&lt;='Auxiliary Energy Estimation'!$E$25, 1, 0)</f>
        <v>1</v>
      </c>
    </row>
    <row r="1516" spans="2:9" ht="15" x14ac:dyDescent="0.3">
      <c r="B1516" s="33">
        <v>1511.5</v>
      </c>
      <c r="C1516" s="34">
        <v>1.1000000000000001</v>
      </c>
      <c r="D1516" s="32">
        <f t="shared" si="46"/>
        <v>33.979999999999997</v>
      </c>
      <c r="E1516" s="37">
        <f t="shared" si="47"/>
        <v>40.775999999999996</v>
      </c>
      <c r="F1516" s="32">
        <f>'Auxiliary Energy Estimation'!$E$25-D1516</f>
        <v>21.020000000000003</v>
      </c>
      <c r="G1516" s="32">
        <f>'Auxiliary Energy Estimation'!$E$25-E1516</f>
        <v>14.224000000000004</v>
      </c>
      <c r="H1516" s="26">
        <f>IF(D1516&lt;='Auxiliary Energy Estimation'!$E$25, 1, 0)</f>
        <v>1</v>
      </c>
      <c r="I1516" s="26">
        <f>IF(E1516&lt;='Auxiliary Energy Estimation'!$E$25, 1, 0)</f>
        <v>1</v>
      </c>
    </row>
    <row r="1517" spans="2:9" ht="15" x14ac:dyDescent="0.3">
      <c r="B1517" s="33">
        <v>1512.5</v>
      </c>
      <c r="C1517" s="34">
        <v>0</v>
      </c>
      <c r="D1517" s="32">
        <f t="shared" si="46"/>
        <v>32</v>
      </c>
      <c r="E1517" s="37">
        <f t="shared" si="47"/>
        <v>38.4</v>
      </c>
      <c r="F1517" s="32">
        <f>'Auxiliary Energy Estimation'!$E$25-D1517</f>
        <v>23</v>
      </c>
      <c r="G1517" s="32">
        <f>'Auxiliary Energy Estimation'!$E$25-E1517</f>
        <v>16.600000000000001</v>
      </c>
      <c r="H1517" s="26">
        <f>IF(D1517&lt;='Auxiliary Energy Estimation'!$E$25, 1, 0)</f>
        <v>1</v>
      </c>
      <c r="I1517" s="26">
        <f>IF(E1517&lt;='Auxiliary Energy Estimation'!$E$25, 1, 0)</f>
        <v>1</v>
      </c>
    </row>
    <row r="1518" spans="2:9" ht="15" x14ac:dyDescent="0.3">
      <c r="B1518" s="33">
        <v>1513.5</v>
      </c>
      <c r="C1518" s="34">
        <v>-0.6</v>
      </c>
      <c r="D1518" s="32">
        <f t="shared" si="46"/>
        <v>30.92</v>
      </c>
      <c r="E1518" s="37">
        <f t="shared" si="47"/>
        <v>37.103999999999999</v>
      </c>
      <c r="F1518" s="32">
        <f>'Auxiliary Energy Estimation'!$E$25-D1518</f>
        <v>24.08</v>
      </c>
      <c r="G1518" s="32">
        <f>'Auxiliary Energy Estimation'!$E$25-E1518</f>
        <v>17.896000000000001</v>
      </c>
      <c r="H1518" s="26">
        <f>IF(D1518&lt;='Auxiliary Energy Estimation'!$E$25, 1, 0)</f>
        <v>1</v>
      </c>
      <c r="I1518" s="26">
        <f>IF(E1518&lt;='Auxiliary Energy Estimation'!$E$25, 1, 0)</f>
        <v>1</v>
      </c>
    </row>
    <row r="1519" spans="2:9" ht="15" x14ac:dyDescent="0.3">
      <c r="B1519" s="33">
        <v>1514.5</v>
      </c>
      <c r="C1519" s="34">
        <v>-1.1000000000000001</v>
      </c>
      <c r="D1519" s="32">
        <f t="shared" si="46"/>
        <v>30.02</v>
      </c>
      <c r="E1519" s="37">
        <f t="shared" si="47"/>
        <v>36.024000000000001</v>
      </c>
      <c r="F1519" s="32">
        <f>'Auxiliary Energy Estimation'!$E$25-D1519</f>
        <v>24.98</v>
      </c>
      <c r="G1519" s="32">
        <f>'Auxiliary Energy Estimation'!$E$25-E1519</f>
        <v>18.975999999999999</v>
      </c>
      <c r="H1519" s="26">
        <f>IF(D1519&lt;='Auxiliary Energy Estimation'!$E$25, 1, 0)</f>
        <v>1</v>
      </c>
      <c r="I1519" s="26">
        <f>IF(E1519&lt;='Auxiliary Energy Estimation'!$E$25, 1, 0)</f>
        <v>1</v>
      </c>
    </row>
    <row r="1520" spans="2:9" ht="15" x14ac:dyDescent="0.3">
      <c r="B1520" s="33">
        <v>1515.5</v>
      </c>
      <c r="C1520" s="34">
        <v>-1.7</v>
      </c>
      <c r="D1520" s="32">
        <f t="shared" si="46"/>
        <v>28.94</v>
      </c>
      <c r="E1520" s="37">
        <f t="shared" si="47"/>
        <v>34.728000000000002</v>
      </c>
      <c r="F1520" s="32">
        <f>'Auxiliary Energy Estimation'!$E$25-D1520</f>
        <v>26.06</v>
      </c>
      <c r="G1520" s="32">
        <f>'Auxiliary Energy Estimation'!$E$25-E1520</f>
        <v>20.271999999999998</v>
      </c>
      <c r="H1520" s="26">
        <f>IF(D1520&lt;='Auxiliary Energy Estimation'!$E$25, 1, 0)</f>
        <v>1</v>
      </c>
      <c r="I1520" s="26">
        <f>IF(E1520&lt;='Auxiliary Energy Estimation'!$E$25, 1, 0)</f>
        <v>1</v>
      </c>
    </row>
    <row r="1521" spans="2:9" ht="15" x14ac:dyDescent="0.3">
      <c r="B1521" s="33">
        <v>1516.5</v>
      </c>
      <c r="C1521" s="34">
        <v>-2.2000000000000002</v>
      </c>
      <c r="D1521" s="32">
        <f t="shared" si="46"/>
        <v>28.04</v>
      </c>
      <c r="E1521" s="37">
        <f t="shared" si="47"/>
        <v>33.647999999999996</v>
      </c>
      <c r="F1521" s="32">
        <f>'Auxiliary Energy Estimation'!$E$25-D1521</f>
        <v>26.96</v>
      </c>
      <c r="G1521" s="32">
        <f>'Auxiliary Energy Estimation'!$E$25-E1521</f>
        <v>21.352000000000004</v>
      </c>
      <c r="H1521" s="26">
        <f>IF(D1521&lt;='Auxiliary Energy Estimation'!$E$25, 1, 0)</f>
        <v>1</v>
      </c>
      <c r="I1521" s="26">
        <f>IF(E1521&lt;='Auxiliary Energy Estimation'!$E$25, 1, 0)</f>
        <v>1</v>
      </c>
    </row>
    <row r="1522" spans="2:9" ht="15" x14ac:dyDescent="0.3">
      <c r="B1522" s="33">
        <v>1517.5</v>
      </c>
      <c r="C1522" s="34">
        <v>-2.2000000000000002</v>
      </c>
      <c r="D1522" s="32">
        <f t="shared" si="46"/>
        <v>28.04</v>
      </c>
      <c r="E1522" s="37">
        <f t="shared" si="47"/>
        <v>33.647999999999996</v>
      </c>
      <c r="F1522" s="32">
        <f>'Auxiliary Energy Estimation'!$E$25-D1522</f>
        <v>26.96</v>
      </c>
      <c r="G1522" s="32">
        <f>'Auxiliary Energy Estimation'!$E$25-E1522</f>
        <v>21.352000000000004</v>
      </c>
      <c r="H1522" s="26">
        <f>IF(D1522&lt;='Auxiliary Energy Estimation'!$E$25, 1, 0)</f>
        <v>1</v>
      </c>
      <c r="I1522" s="26">
        <f>IF(E1522&lt;='Auxiliary Energy Estimation'!$E$25, 1, 0)</f>
        <v>1</v>
      </c>
    </row>
    <row r="1523" spans="2:9" ht="15" x14ac:dyDescent="0.3">
      <c r="B1523" s="33">
        <v>1518.5</v>
      </c>
      <c r="C1523" s="34">
        <v>-2.8</v>
      </c>
      <c r="D1523" s="32">
        <f t="shared" si="46"/>
        <v>26.96</v>
      </c>
      <c r="E1523" s="37">
        <f t="shared" si="47"/>
        <v>32.351999999999997</v>
      </c>
      <c r="F1523" s="32">
        <f>'Auxiliary Energy Estimation'!$E$25-D1523</f>
        <v>28.04</v>
      </c>
      <c r="G1523" s="32">
        <f>'Auxiliary Energy Estimation'!$E$25-E1523</f>
        <v>22.648000000000003</v>
      </c>
      <c r="H1523" s="26">
        <f>IF(D1523&lt;='Auxiliary Energy Estimation'!$E$25, 1, 0)</f>
        <v>1</v>
      </c>
      <c r="I1523" s="26">
        <f>IF(E1523&lt;='Auxiliary Energy Estimation'!$E$25, 1, 0)</f>
        <v>1</v>
      </c>
    </row>
    <row r="1524" spans="2:9" ht="15" x14ac:dyDescent="0.3">
      <c r="B1524" s="33">
        <v>1519.5</v>
      </c>
      <c r="C1524" s="34">
        <v>-1.1000000000000001</v>
      </c>
      <c r="D1524" s="32">
        <f t="shared" si="46"/>
        <v>30.02</v>
      </c>
      <c r="E1524" s="37">
        <f t="shared" si="47"/>
        <v>36.024000000000001</v>
      </c>
      <c r="F1524" s="32">
        <f>'Auxiliary Energy Estimation'!$E$25-D1524</f>
        <v>24.98</v>
      </c>
      <c r="G1524" s="32">
        <f>'Auxiliary Energy Estimation'!$E$25-E1524</f>
        <v>18.975999999999999</v>
      </c>
      <c r="H1524" s="26">
        <f>IF(D1524&lt;='Auxiliary Energy Estimation'!$E$25, 1, 0)</f>
        <v>1</v>
      </c>
      <c r="I1524" s="26">
        <f>IF(E1524&lt;='Auxiliary Energy Estimation'!$E$25, 1, 0)</f>
        <v>1</v>
      </c>
    </row>
    <row r="1525" spans="2:9" ht="15" x14ac:dyDescent="0.3">
      <c r="B1525" s="33">
        <v>1520.5</v>
      </c>
      <c r="C1525" s="34">
        <v>0</v>
      </c>
      <c r="D1525" s="32">
        <f t="shared" si="46"/>
        <v>32</v>
      </c>
      <c r="E1525" s="37">
        <f t="shared" si="47"/>
        <v>38.4</v>
      </c>
      <c r="F1525" s="32">
        <f>'Auxiliary Energy Estimation'!$E$25-D1525</f>
        <v>23</v>
      </c>
      <c r="G1525" s="32">
        <f>'Auxiliary Energy Estimation'!$E$25-E1525</f>
        <v>16.600000000000001</v>
      </c>
      <c r="H1525" s="26">
        <f>IF(D1525&lt;='Auxiliary Energy Estimation'!$E$25, 1, 0)</f>
        <v>1</v>
      </c>
      <c r="I1525" s="26">
        <f>IF(E1525&lt;='Auxiliary Energy Estimation'!$E$25, 1, 0)</f>
        <v>1</v>
      </c>
    </row>
    <row r="1526" spans="2:9" ht="15" x14ac:dyDescent="0.3">
      <c r="B1526" s="33">
        <v>1521.5</v>
      </c>
      <c r="C1526" s="34">
        <v>0.6</v>
      </c>
      <c r="D1526" s="32">
        <f t="shared" si="46"/>
        <v>33.08</v>
      </c>
      <c r="E1526" s="37">
        <f t="shared" si="47"/>
        <v>39.695999999999998</v>
      </c>
      <c r="F1526" s="32">
        <f>'Auxiliary Energy Estimation'!$E$25-D1526</f>
        <v>21.92</v>
      </c>
      <c r="G1526" s="32">
        <f>'Auxiliary Energy Estimation'!$E$25-E1526</f>
        <v>15.304000000000002</v>
      </c>
      <c r="H1526" s="26">
        <f>IF(D1526&lt;='Auxiliary Energy Estimation'!$E$25, 1, 0)</f>
        <v>1</v>
      </c>
      <c r="I1526" s="26">
        <f>IF(E1526&lt;='Auxiliary Energy Estimation'!$E$25, 1, 0)</f>
        <v>1</v>
      </c>
    </row>
    <row r="1527" spans="2:9" ht="15" x14ac:dyDescent="0.3">
      <c r="B1527" s="33">
        <v>1522.5</v>
      </c>
      <c r="C1527" s="34">
        <v>1.1000000000000001</v>
      </c>
      <c r="D1527" s="32">
        <f t="shared" si="46"/>
        <v>33.979999999999997</v>
      </c>
      <c r="E1527" s="37">
        <f t="shared" si="47"/>
        <v>40.775999999999996</v>
      </c>
      <c r="F1527" s="32">
        <f>'Auxiliary Energy Estimation'!$E$25-D1527</f>
        <v>21.020000000000003</v>
      </c>
      <c r="G1527" s="32">
        <f>'Auxiliary Energy Estimation'!$E$25-E1527</f>
        <v>14.224000000000004</v>
      </c>
      <c r="H1527" s="26">
        <f>IF(D1527&lt;='Auxiliary Energy Estimation'!$E$25, 1, 0)</f>
        <v>1</v>
      </c>
      <c r="I1527" s="26">
        <f>IF(E1527&lt;='Auxiliary Energy Estimation'!$E$25, 1, 0)</f>
        <v>1</v>
      </c>
    </row>
    <row r="1528" spans="2:9" ht="15" x14ac:dyDescent="0.3">
      <c r="B1528" s="33">
        <v>1523.5</v>
      </c>
      <c r="C1528" s="34">
        <v>1.1000000000000001</v>
      </c>
      <c r="D1528" s="32">
        <f t="shared" si="46"/>
        <v>33.979999999999997</v>
      </c>
      <c r="E1528" s="37">
        <f t="shared" si="47"/>
        <v>40.775999999999996</v>
      </c>
      <c r="F1528" s="32">
        <f>'Auxiliary Energy Estimation'!$E$25-D1528</f>
        <v>21.020000000000003</v>
      </c>
      <c r="G1528" s="32">
        <f>'Auxiliary Energy Estimation'!$E$25-E1528</f>
        <v>14.224000000000004</v>
      </c>
      <c r="H1528" s="26">
        <f>IF(D1528&lt;='Auxiliary Energy Estimation'!$E$25, 1, 0)</f>
        <v>1</v>
      </c>
      <c r="I1528" s="26">
        <f>IF(E1528&lt;='Auxiliary Energy Estimation'!$E$25, 1, 0)</f>
        <v>1</v>
      </c>
    </row>
    <row r="1529" spans="2:9" ht="15" x14ac:dyDescent="0.3">
      <c r="B1529" s="33">
        <v>1524.5</v>
      </c>
      <c r="C1529" s="34">
        <v>1.1000000000000001</v>
      </c>
      <c r="D1529" s="32">
        <f t="shared" si="46"/>
        <v>33.979999999999997</v>
      </c>
      <c r="E1529" s="37">
        <f t="shared" si="47"/>
        <v>40.775999999999996</v>
      </c>
      <c r="F1529" s="32">
        <f>'Auxiliary Energy Estimation'!$E$25-D1529</f>
        <v>21.020000000000003</v>
      </c>
      <c r="G1529" s="32">
        <f>'Auxiliary Energy Estimation'!$E$25-E1529</f>
        <v>14.224000000000004</v>
      </c>
      <c r="H1529" s="26">
        <f>IF(D1529&lt;='Auxiliary Energy Estimation'!$E$25, 1, 0)</f>
        <v>1</v>
      </c>
      <c r="I1529" s="26">
        <f>IF(E1529&lt;='Auxiliary Energy Estimation'!$E$25, 1, 0)</f>
        <v>1</v>
      </c>
    </row>
    <row r="1530" spans="2:9" ht="15" x14ac:dyDescent="0.3">
      <c r="B1530" s="33">
        <v>1525.5</v>
      </c>
      <c r="C1530" s="34">
        <v>1.1000000000000001</v>
      </c>
      <c r="D1530" s="32">
        <f t="shared" si="46"/>
        <v>33.979999999999997</v>
      </c>
      <c r="E1530" s="37">
        <f t="shared" si="47"/>
        <v>40.775999999999996</v>
      </c>
      <c r="F1530" s="32">
        <f>'Auxiliary Energy Estimation'!$E$25-D1530</f>
        <v>21.020000000000003</v>
      </c>
      <c r="G1530" s="32">
        <f>'Auxiliary Energy Estimation'!$E$25-E1530</f>
        <v>14.224000000000004</v>
      </c>
      <c r="H1530" s="26">
        <f>IF(D1530&lt;='Auxiliary Energy Estimation'!$E$25, 1, 0)</f>
        <v>1</v>
      </c>
      <c r="I1530" s="26">
        <f>IF(E1530&lt;='Auxiliary Energy Estimation'!$E$25, 1, 0)</f>
        <v>1</v>
      </c>
    </row>
    <row r="1531" spans="2:9" ht="15" x14ac:dyDescent="0.3">
      <c r="B1531" s="33">
        <v>1526.5</v>
      </c>
      <c r="C1531" s="34">
        <v>1.1000000000000001</v>
      </c>
      <c r="D1531" s="32">
        <f t="shared" si="46"/>
        <v>33.979999999999997</v>
      </c>
      <c r="E1531" s="37">
        <f t="shared" si="47"/>
        <v>40.775999999999996</v>
      </c>
      <c r="F1531" s="32">
        <f>'Auxiliary Energy Estimation'!$E$25-D1531</f>
        <v>21.020000000000003</v>
      </c>
      <c r="G1531" s="32">
        <f>'Auxiliary Energy Estimation'!$E$25-E1531</f>
        <v>14.224000000000004</v>
      </c>
      <c r="H1531" s="26">
        <f>IF(D1531&lt;='Auxiliary Energy Estimation'!$E$25, 1, 0)</f>
        <v>1</v>
      </c>
      <c r="I1531" s="26">
        <f>IF(E1531&lt;='Auxiliary Energy Estimation'!$E$25, 1, 0)</f>
        <v>1</v>
      </c>
    </row>
    <row r="1532" spans="2:9" ht="15" x14ac:dyDescent="0.3">
      <c r="B1532" s="33">
        <v>1527.5</v>
      </c>
      <c r="C1532" s="34">
        <v>1.1000000000000001</v>
      </c>
      <c r="D1532" s="32">
        <f t="shared" si="46"/>
        <v>33.979999999999997</v>
      </c>
      <c r="E1532" s="37">
        <f t="shared" si="47"/>
        <v>40.775999999999996</v>
      </c>
      <c r="F1532" s="32">
        <f>'Auxiliary Energy Estimation'!$E$25-D1532</f>
        <v>21.020000000000003</v>
      </c>
      <c r="G1532" s="32">
        <f>'Auxiliary Energy Estimation'!$E$25-E1532</f>
        <v>14.224000000000004</v>
      </c>
      <c r="H1532" s="26">
        <f>IF(D1532&lt;='Auxiliary Energy Estimation'!$E$25, 1, 0)</f>
        <v>1</v>
      </c>
      <c r="I1532" s="26">
        <f>IF(E1532&lt;='Auxiliary Energy Estimation'!$E$25, 1, 0)</f>
        <v>1</v>
      </c>
    </row>
    <row r="1533" spans="2:9" ht="15" x14ac:dyDescent="0.3">
      <c r="B1533" s="33">
        <v>1528.5</v>
      </c>
      <c r="C1533" s="34">
        <v>1.1000000000000001</v>
      </c>
      <c r="D1533" s="32">
        <f t="shared" si="46"/>
        <v>33.979999999999997</v>
      </c>
      <c r="E1533" s="37">
        <f t="shared" si="47"/>
        <v>40.775999999999996</v>
      </c>
      <c r="F1533" s="32">
        <f>'Auxiliary Energy Estimation'!$E$25-D1533</f>
        <v>21.020000000000003</v>
      </c>
      <c r="G1533" s="32">
        <f>'Auxiliary Energy Estimation'!$E$25-E1533</f>
        <v>14.224000000000004</v>
      </c>
      <c r="H1533" s="26">
        <f>IF(D1533&lt;='Auxiliary Energy Estimation'!$E$25, 1, 0)</f>
        <v>1</v>
      </c>
      <c r="I1533" s="26">
        <f>IF(E1533&lt;='Auxiliary Energy Estimation'!$E$25, 1, 0)</f>
        <v>1</v>
      </c>
    </row>
    <row r="1534" spans="2:9" ht="15" x14ac:dyDescent="0.3">
      <c r="B1534" s="33">
        <v>1529.5</v>
      </c>
      <c r="C1534" s="34">
        <v>0.6</v>
      </c>
      <c r="D1534" s="32">
        <f t="shared" si="46"/>
        <v>33.08</v>
      </c>
      <c r="E1534" s="37">
        <f t="shared" si="47"/>
        <v>39.695999999999998</v>
      </c>
      <c r="F1534" s="32">
        <f>'Auxiliary Energy Estimation'!$E$25-D1534</f>
        <v>21.92</v>
      </c>
      <c r="G1534" s="32">
        <f>'Auxiliary Energy Estimation'!$E$25-E1534</f>
        <v>15.304000000000002</v>
      </c>
      <c r="H1534" s="26">
        <f>IF(D1534&lt;='Auxiliary Energy Estimation'!$E$25, 1, 0)</f>
        <v>1</v>
      </c>
      <c r="I1534" s="26">
        <f>IF(E1534&lt;='Auxiliary Energy Estimation'!$E$25, 1, 0)</f>
        <v>1</v>
      </c>
    </row>
    <row r="1535" spans="2:9" ht="15" x14ac:dyDescent="0.3">
      <c r="B1535" s="33">
        <v>1530.5</v>
      </c>
      <c r="C1535" s="34">
        <v>0.6</v>
      </c>
      <c r="D1535" s="32">
        <f t="shared" si="46"/>
        <v>33.08</v>
      </c>
      <c r="E1535" s="37">
        <f t="shared" si="47"/>
        <v>39.695999999999998</v>
      </c>
      <c r="F1535" s="32">
        <f>'Auxiliary Energy Estimation'!$E$25-D1535</f>
        <v>21.92</v>
      </c>
      <c r="G1535" s="32">
        <f>'Auxiliary Energy Estimation'!$E$25-E1535</f>
        <v>15.304000000000002</v>
      </c>
      <c r="H1535" s="26">
        <f>IF(D1535&lt;='Auxiliary Energy Estimation'!$E$25, 1, 0)</f>
        <v>1</v>
      </c>
      <c r="I1535" s="26">
        <f>IF(E1535&lt;='Auxiliary Energy Estimation'!$E$25, 1, 0)</f>
        <v>1</v>
      </c>
    </row>
    <row r="1536" spans="2:9" ht="15" x14ac:dyDescent="0.3">
      <c r="B1536" s="33">
        <v>1531.5</v>
      </c>
      <c r="C1536" s="34">
        <v>0</v>
      </c>
      <c r="D1536" s="32">
        <f t="shared" si="46"/>
        <v>32</v>
      </c>
      <c r="E1536" s="37">
        <f t="shared" si="47"/>
        <v>38.4</v>
      </c>
      <c r="F1536" s="32">
        <f>'Auxiliary Energy Estimation'!$E$25-D1536</f>
        <v>23</v>
      </c>
      <c r="G1536" s="32">
        <f>'Auxiliary Energy Estimation'!$E$25-E1536</f>
        <v>16.600000000000001</v>
      </c>
      <c r="H1536" s="26">
        <f>IF(D1536&lt;='Auxiliary Energy Estimation'!$E$25, 1, 0)</f>
        <v>1</v>
      </c>
      <c r="I1536" s="26">
        <f>IF(E1536&lt;='Auxiliary Energy Estimation'!$E$25, 1, 0)</f>
        <v>1</v>
      </c>
    </row>
    <row r="1537" spans="2:9" ht="15" x14ac:dyDescent="0.3">
      <c r="B1537" s="33">
        <v>1532.5</v>
      </c>
      <c r="C1537" s="34">
        <v>0</v>
      </c>
      <c r="D1537" s="32">
        <f t="shared" si="46"/>
        <v>32</v>
      </c>
      <c r="E1537" s="37">
        <f t="shared" si="47"/>
        <v>38.4</v>
      </c>
      <c r="F1537" s="32">
        <f>'Auxiliary Energy Estimation'!$E$25-D1537</f>
        <v>23</v>
      </c>
      <c r="G1537" s="32">
        <f>'Auxiliary Energy Estimation'!$E$25-E1537</f>
        <v>16.600000000000001</v>
      </c>
      <c r="H1537" s="26">
        <f>IF(D1537&lt;='Auxiliary Energy Estimation'!$E$25, 1, 0)</f>
        <v>1</v>
      </c>
      <c r="I1537" s="26">
        <f>IF(E1537&lt;='Auxiliary Energy Estimation'!$E$25, 1, 0)</f>
        <v>1</v>
      </c>
    </row>
    <row r="1538" spans="2:9" ht="15" x14ac:dyDescent="0.3">
      <c r="B1538" s="33">
        <v>1533.5</v>
      </c>
      <c r="C1538" s="34">
        <v>0</v>
      </c>
      <c r="D1538" s="32">
        <f t="shared" si="46"/>
        <v>32</v>
      </c>
      <c r="E1538" s="37">
        <f t="shared" si="47"/>
        <v>38.4</v>
      </c>
      <c r="F1538" s="32">
        <f>'Auxiliary Energy Estimation'!$E$25-D1538</f>
        <v>23</v>
      </c>
      <c r="G1538" s="32">
        <f>'Auxiliary Energy Estimation'!$E$25-E1538</f>
        <v>16.600000000000001</v>
      </c>
      <c r="H1538" s="26">
        <f>IF(D1538&lt;='Auxiliary Energy Estimation'!$E$25, 1, 0)</f>
        <v>1</v>
      </c>
      <c r="I1538" s="26">
        <f>IF(E1538&lt;='Auxiliary Energy Estimation'!$E$25, 1, 0)</f>
        <v>1</v>
      </c>
    </row>
    <row r="1539" spans="2:9" ht="15" x14ac:dyDescent="0.3">
      <c r="B1539" s="33">
        <v>1534.5</v>
      </c>
      <c r="C1539" s="34">
        <v>0.6</v>
      </c>
      <c r="D1539" s="32">
        <f t="shared" si="46"/>
        <v>33.08</v>
      </c>
      <c r="E1539" s="37">
        <f t="shared" si="47"/>
        <v>39.695999999999998</v>
      </c>
      <c r="F1539" s="32">
        <f>'Auxiliary Energy Estimation'!$E$25-D1539</f>
        <v>21.92</v>
      </c>
      <c r="G1539" s="32">
        <f>'Auxiliary Energy Estimation'!$E$25-E1539</f>
        <v>15.304000000000002</v>
      </c>
      <c r="H1539" s="26">
        <f>IF(D1539&lt;='Auxiliary Energy Estimation'!$E$25, 1, 0)</f>
        <v>1</v>
      </c>
      <c r="I1539" s="26">
        <f>IF(E1539&lt;='Auxiliary Energy Estimation'!$E$25, 1, 0)</f>
        <v>1</v>
      </c>
    </row>
    <row r="1540" spans="2:9" ht="15" x14ac:dyDescent="0.3">
      <c r="B1540" s="33">
        <v>1535.5</v>
      </c>
      <c r="C1540" s="34">
        <v>1.1000000000000001</v>
      </c>
      <c r="D1540" s="32">
        <f t="shared" si="46"/>
        <v>33.979999999999997</v>
      </c>
      <c r="E1540" s="37">
        <f t="shared" si="47"/>
        <v>40.775999999999996</v>
      </c>
      <c r="F1540" s="32">
        <f>'Auxiliary Energy Estimation'!$E$25-D1540</f>
        <v>21.020000000000003</v>
      </c>
      <c r="G1540" s="32">
        <f>'Auxiliary Energy Estimation'!$E$25-E1540</f>
        <v>14.224000000000004</v>
      </c>
      <c r="H1540" s="26">
        <f>IF(D1540&lt;='Auxiliary Energy Estimation'!$E$25, 1, 0)</f>
        <v>1</v>
      </c>
      <c r="I1540" s="26">
        <f>IF(E1540&lt;='Auxiliary Energy Estimation'!$E$25, 1, 0)</f>
        <v>1</v>
      </c>
    </row>
    <row r="1541" spans="2:9" ht="15" x14ac:dyDescent="0.3">
      <c r="B1541" s="33">
        <v>1536.5</v>
      </c>
      <c r="C1541" s="34">
        <v>1.1000000000000001</v>
      </c>
      <c r="D1541" s="32">
        <f t="shared" ref="D1541:D1604" si="48">CONVERT(C1541,"C","F")</f>
        <v>33.979999999999997</v>
      </c>
      <c r="E1541" s="37">
        <f t="shared" ref="E1541:E1604" si="49">D1541*1.2</f>
        <v>40.775999999999996</v>
      </c>
      <c r="F1541" s="32">
        <f>'Auxiliary Energy Estimation'!$E$25-D1541</f>
        <v>21.020000000000003</v>
      </c>
      <c r="G1541" s="32">
        <f>'Auxiliary Energy Estimation'!$E$25-E1541</f>
        <v>14.224000000000004</v>
      </c>
      <c r="H1541" s="26">
        <f>IF(D1541&lt;='Auxiliary Energy Estimation'!$E$25, 1, 0)</f>
        <v>1</v>
      </c>
      <c r="I1541" s="26">
        <f>IF(E1541&lt;='Auxiliary Energy Estimation'!$E$25, 1, 0)</f>
        <v>1</v>
      </c>
    </row>
    <row r="1542" spans="2:9" ht="15" x14ac:dyDescent="0.3">
      <c r="B1542" s="33">
        <v>1537.5</v>
      </c>
      <c r="C1542" s="34">
        <v>1.1000000000000001</v>
      </c>
      <c r="D1542" s="32">
        <f t="shared" si="48"/>
        <v>33.979999999999997</v>
      </c>
      <c r="E1542" s="37">
        <f t="shared" si="49"/>
        <v>40.775999999999996</v>
      </c>
      <c r="F1542" s="32">
        <f>'Auxiliary Energy Estimation'!$E$25-D1542</f>
        <v>21.020000000000003</v>
      </c>
      <c r="G1542" s="32">
        <f>'Auxiliary Energy Estimation'!$E$25-E1542</f>
        <v>14.224000000000004</v>
      </c>
      <c r="H1542" s="26">
        <f>IF(D1542&lt;='Auxiliary Energy Estimation'!$E$25, 1, 0)</f>
        <v>1</v>
      </c>
      <c r="I1542" s="26">
        <f>IF(E1542&lt;='Auxiliary Energy Estimation'!$E$25, 1, 0)</f>
        <v>1</v>
      </c>
    </row>
    <row r="1543" spans="2:9" ht="15" x14ac:dyDescent="0.3">
      <c r="B1543" s="33">
        <v>1538.5</v>
      </c>
      <c r="C1543" s="34">
        <v>1.1000000000000001</v>
      </c>
      <c r="D1543" s="32">
        <f t="shared" si="48"/>
        <v>33.979999999999997</v>
      </c>
      <c r="E1543" s="37">
        <f t="shared" si="49"/>
        <v>40.775999999999996</v>
      </c>
      <c r="F1543" s="32">
        <f>'Auxiliary Energy Estimation'!$E$25-D1543</f>
        <v>21.020000000000003</v>
      </c>
      <c r="G1543" s="32">
        <f>'Auxiliary Energy Estimation'!$E$25-E1543</f>
        <v>14.224000000000004</v>
      </c>
      <c r="H1543" s="26">
        <f>IF(D1543&lt;='Auxiliary Energy Estimation'!$E$25, 1, 0)</f>
        <v>1</v>
      </c>
      <c r="I1543" s="26">
        <f>IF(E1543&lt;='Auxiliary Energy Estimation'!$E$25, 1, 0)</f>
        <v>1</v>
      </c>
    </row>
    <row r="1544" spans="2:9" ht="15" x14ac:dyDescent="0.3">
      <c r="B1544" s="33">
        <v>1539.5</v>
      </c>
      <c r="C1544" s="34">
        <v>1.1000000000000001</v>
      </c>
      <c r="D1544" s="32">
        <f t="shared" si="48"/>
        <v>33.979999999999997</v>
      </c>
      <c r="E1544" s="37">
        <f t="shared" si="49"/>
        <v>40.775999999999996</v>
      </c>
      <c r="F1544" s="32">
        <f>'Auxiliary Energy Estimation'!$E$25-D1544</f>
        <v>21.020000000000003</v>
      </c>
      <c r="G1544" s="32">
        <f>'Auxiliary Energy Estimation'!$E$25-E1544</f>
        <v>14.224000000000004</v>
      </c>
      <c r="H1544" s="26">
        <f>IF(D1544&lt;='Auxiliary Energy Estimation'!$E$25, 1, 0)</f>
        <v>1</v>
      </c>
      <c r="I1544" s="26">
        <f>IF(E1544&lt;='Auxiliary Energy Estimation'!$E$25, 1, 0)</f>
        <v>1</v>
      </c>
    </row>
    <row r="1545" spans="2:9" ht="15" x14ac:dyDescent="0.3">
      <c r="B1545" s="33">
        <v>1540.5</v>
      </c>
      <c r="C1545" s="34">
        <v>1.1000000000000001</v>
      </c>
      <c r="D1545" s="32">
        <f t="shared" si="48"/>
        <v>33.979999999999997</v>
      </c>
      <c r="E1545" s="37">
        <f t="shared" si="49"/>
        <v>40.775999999999996</v>
      </c>
      <c r="F1545" s="32">
        <f>'Auxiliary Energy Estimation'!$E$25-D1545</f>
        <v>21.020000000000003</v>
      </c>
      <c r="G1545" s="32">
        <f>'Auxiliary Energy Estimation'!$E$25-E1545</f>
        <v>14.224000000000004</v>
      </c>
      <c r="H1545" s="26">
        <f>IF(D1545&lt;='Auxiliary Energy Estimation'!$E$25, 1, 0)</f>
        <v>1</v>
      </c>
      <c r="I1545" s="26">
        <f>IF(E1545&lt;='Auxiliary Energy Estimation'!$E$25, 1, 0)</f>
        <v>1</v>
      </c>
    </row>
    <row r="1546" spans="2:9" ht="15" x14ac:dyDescent="0.3">
      <c r="B1546" s="33">
        <v>1541.5</v>
      </c>
      <c r="C1546" s="34">
        <v>1.1000000000000001</v>
      </c>
      <c r="D1546" s="32">
        <f t="shared" si="48"/>
        <v>33.979999999999997</v>
      </c>
      <c r="E1546" s="37">
        <f t="shared" si="49"/>
        <v>40.775999999999996</v>
      </c>
      <c r="F1546" s="32">
        <f>'Auxiliary Energy Estimation'!$E$25-D1546</f>
        <v>21.020000000000003</v>
      </c>
      <c r="G1546" s="32">
        <f>'Auxiliary Energy Estimation'!$E$25-E1546</f>
        <v>14.224000000000004</v>
      </c>
      <c r="H1546" s="26">
        <f>IF(D1546&lt;='Auxiliary Energy Estimation'!$E$25, 1, 0)</f>
        <v>1</v>
      </c>
      <c r="I1546" s="26">
        <f>IF(E1546&lt;='Auxiliary Energy Estimation'!$E$25, 1, 0)</f>
        <v>1</v>
      </c>
    </row>
    <row r="1547" spans="2:9" ht="15" x14ac:dyDescent="0.3">
      <c r="B1547" s="33">
        <v>1542.5</v>
      </c>
      <c r="C1547" s="34">
        <v>1.1000000000000001</v>
      </c>
      <c r="D1547" s="32">
        <f t="shared" si="48"/>
        <v>33.979999999999997</v>
      </c>
      <c r="E1547" s="37">
        <f t="shared" si="49"/>
        <v>40.775999999999996</v>
      </c>
      <c r="F1547" s="32">
        <f>'Auxiliary Energy Estimation'!$E$25-D1547</f>
        <v>21.020000000000003</v>
      </c>
      <c r="G1547" s="32">
        <f>'Auxiliary Energy Estimation'!$E$25-E1547</f>
        <v>14.224000000000004</v>
      </c>
      <c r="H1547" s="26">
        <f>IF(D1547&lt;='Auxiliary Energy Estimation'!$E$25, 1, 0)</f>
        <v>1</v>
      </c>
      <c r="I1547" s="26">
        <f>IF(E1547&lt;='Auxiliary Energy Estimation'!$E$25, 1, 0)</f>
        <v>1</v>
      </c>
    </row>
    <row r="1548" spans="2:9" ht="15" x14ac:dyDescent="0.3">
      <c r="B1548" s="33">
        <v>1543.5</v>
      </c>
      <c r="C1548" s="34">
        <v>1.1000000000000001</v>
      </c>
      <c r="D1548" s="32">
        <f t="shared" si="48"/>
        <v>33.979999999999997</v>
      </c>
      <c r="E1548" s="37">
        <f t="shared" si="49"/>
        <v>40.775999999999996</v>
      </c>
      <c r="F1548" s="32">
        <f>'Auxiliary Energy Estimation'!$E$25-D1548</f>
        <v>21.020000000000003</v>
      </c>
      <c r="G1548" s="32">
        <f>'Auxiliary Energy Estimation'!$E$25-E1548</f>
        <v>14.224000000000004</v>
      </c>
      <c r="H1548" s="26">
        <f>IF(D1548&lt;='Auxiliary Energy Estimation'!$E$25, 1, 0)</f>
        <v>1</v>
      </c>
      <c r="I1548" s="26">
        <f>IF(E1548&lt;='Auxiliary Energy Estimation'!$E$25, 1, 0)</f>
        <v>1</v>
      </c>
    </row>
    <row r="1549" spans="2:9" ht="15" x14ac:dyDescent="0.3">
      <c r="B1549" s="33">
        <v>1544.5</v>
      </c>
      <c r="C1549" s="34">
        <v>1.1000000000000001</v>
      </c>
      <c r="D1549" s="32">
        <f t="shared" si="48"/>
        <v>33.979999999999997</v>
      </c>
      <c r="E1549" s="37">
        <f t="shared" si="49"/>
        <v>40.775999999999996</v>
      </c>
      <c r="F1549" s="32">
        <f>'Auxiliary Energy Estimation'!$E$25-D1549</f>
        <v>21.020000000000003</v>
      </c>
      <c r="G1549" s="32">
        <f>'Auxiliary Energy Estimation'!$E$25-E1549</f>
        <v>14.224000000000004</v>
      </c>
      <c r="H1549" s="26">
        <f>IF(D1549&lt;='Auxiliary Energy Estimation'!$E$25, 1, 0)</f>
        <v>1</v>
      </c>
      <c r="I1549" s="26">
        <f>IF(E1549&lt;='Auxiliary Energy Estimation'!$E$25, 1, 0)</f>
        <v>1</v>
      </c>
    </row>
    <row r="1550" spans="2:9" ht="15" x14ac:dyDescent="0.3">
      <c r="B1550" s="33">
        <v>1545.5</v>
      </c>
      <c r="C1550" s="34">
        <v>1.7</v>
      </c>
      <c r="D1550" s="32">
        <f t="shared" si="48"/>
        <v>35.06</v>
      </c>
      <c r="E1550" s="37">
        <f t="shared" si="49"/>
        <v>42.072000000000003</v>
      </c>
      <c r="F1550" s="32">
        <f>'Auxiliary Energy Estimation'!$E$25-D1550</f>
        <v>19.939999999999998</v>
      </c>
      <c r="G1550" s="32">
        <f>'Auxiliary Energy Estimation'!$E$25-E1550</f>
        <v>12.927999999999997</v>
      </c>
      <c r="H1550" s="26">
        <f>IF(D1550&lt;='Auxiliary Energy Estimation'!$E$25, 1, 0)</f>
        <v>1</v>
      </c>
      <c r="I1550" s="26">
        <f>IF(E1550&lt;='Auxiliary Energy Estimation'!$E$25, 1, 0)</f>
        <v>1</v>
      </c>
    </row>
    <row r="1551" spans="2:9" ht="15" x14ac:dyDescent="0.3">
      <c r="B1551" s="33">
        <v>1546.5</v>
      </c>
      <c r="C1551" s="34">
        <v>1.7</v>
      </c>
      <c r="D1551" s="32">
        <f t="shared" si="48"/>
        <v>35.06</v>
      </c>
      <c r="E1551" s="37">
        <f t="shared" si="49"/>
        <v>42.072000000000003</v>
      </c>
      <c r="F1551" s="32">
        <f>'Auxiliary Energy Estimation'!$E$25-D1551</f>
        <v>19.939999999999998</v>
      </c>
      <c r="G1551" s="32">
        <f>'Auxiliary Energy Estimation'!$E$25-E1551</f>
        <v>12.927999999999997</v>
      </c>
      <c r="H1551" s="26">
        <f>IF(D1551&lt;='Auxiliary Energy Estimation'!$E$25, 1, 0)</f>
        <v>1</v>
      </c>
      <c r="I1551" s="26">
        <f>IF(E1551&lt;='Auxiliary Energy Estimation'!$E$25, 1, 0)</f>
        <v>1</v>
      </c>
    </row>
    <row r="1552" spans="2:9" ht="15" x14ac:dyDescent="0.3">
      <c r="B1552" s="33">
        <v>1547.5</v>
      </c>
      <c r="C1552" s="34">
        <v>2.2000000000000002</v>
      </c>
      <c r="D1552" s="32">
        <f t="shared" si="48"/>
        <v>35.96</v>
      </c>
      <c r="E1552" s="37">
        <f t="shared" si="49"/>
        <v>43.152000000000001</v>
      </c>
      <c r="F1552" s="32">
        <f>'Auxiliary Energy Estimation'!$E$25-D1552</f>
        <v>19.04</v>
      </c>
      <c r="G1552" s="32">
        <f>'Auxiliary Energy Estimation'!$E$25-E1552</f>
        <v>11.847999999999999</v>
      </c>
      <c r="H1552" s="26">
        <f>IF(D1552&lt;='Auxiliary Energy Estimation'!$E$25, 1, 0)</f>
        <v>1</v>
      </c>
      <c r="I1552" s="26">
        <f>IF(E1552&lt;='Auxiliary Energy Estimation'!$E$25, 1, 0)</f>
        <v>1</v>
      </c>
    </row>
    <row r="1553" spans="2:9" ht="15" x14ac:dyDescent="0.3">
      <c r="B1553" s="33">
        <v>1548.5</v>
      </c>
      <c r="C1553" s="34">
        <v>2.2000000000000002</v>
      </c>
      <c r="D1553" s="32">
        <f t="shared" si="48"/>
        <v>35.96</v>
      </c>
      <c r="E1553" s="37">
        <f t="shared" si="49"/>
        <v>43.152000000000001</v>
      </c>
      <c r="F1553" s="32">
        <f>'Auxiliary Energy Estimation'!$E$25-D1553</f>
        <v>19.04</v>
      </c>
      <c r="G1553" s="32">
        <f>'Auxiliary Energy Estimation'!$E$25-E1553</f>
        <v>11.847999999999999</v>
      </c>
      <c r="H1553" s="26">
        <f>IF(D1553&lt;='Auxiliary Energy Estimation'!$E$25, 1, 0)</f>
        <v>1</v>
      </c>
      <c r="I1553" s="26">
        <f>IF(E1553&lt;='Auxiliary Energy Estimation'!$E$25, 1, 0)</f>
        <v>1</v>
      </c>
    </row>
    <row r="1554" spans="2:9" ht="15" x14ac:dyDescent="0.3">
      <c r="B1554" s="33">
        <v>1549.5</v>
      </c>
      <c r="C1554" s="34">
        <v>1.7</v>
      </c>
      <c r="D1554" s="32">
        <f t="shared" si="48"/>
        <v>35.06</v>
      </c>
      <c r="E1554" s="37">
        <f t="shared" si="49"/>
        <v>42.072000000000003</v>
      </c>
      <c r="F1554" s="32">
        <f>'Auxiliary Energy Estimation'!$E$25-D1554</f>
        <v>19.939999999999998</v>
      </c>
      <c r="G1554" s="32">
        <f>'Auxiliary Energy Estimation'!$E$25-E1554</f>
        <v>12.927999999999997</v>
      </c>
      <c r="H1554" s="26">
        <f>IF(D1554&lt;='Auxiliary Energy Estimation'!$E$25, 1, 0)</f>
        <v>1</v>
      </c>
      <c r="I1554" s="26">
        <f>IF(E1554&lt;='Auxiliary Energy Estimation'!$E$25, 1, 0)</f>
        <v>1</v>
      </c>
    </row>
    <row r="1555" spans="2:9" ht="15" x14ac:dyDescent="0.3">
      <c r="B1555" s="33">
        <v>1550.5</v>
      </c>
      <c r="C1555" s="34">
        <v>1.7</v>
      </c>
      <c r="D1555" s="32">
        <f t="shared" si="48"/>
        <v>35.06</v>
      </c>
      <c r="E1555" s="37">
        <f t="shared" si="49"/>
        <v>42.072000000000003</v>
      </c>
      <c r="F1555" s="32">
        <f>'Auxiliary Energy Estimation'!$E$25-D1555</f>
        <v>19.939999999999998</v>
      </c>
      <c r="G1555" s="32">
        <f>'Auxiliary Energy Estimation'!$E$25-E1555</f>
        <v>12.927999999999997</v>
      </c>
      <c r="H1555" s="26">
        <f>IF(D1555&lt;='Auxiliary Energy Estimation'!$E$25, 1, 0)</f>
        <v>1</v>
      </c>
      <c r="I1555" s="26">
        <f>IF(E1555&lt;='Auxiliary Energy Estimation'!$E$25, 1, 0)</f>
        <v>1</v>
      </c>
    </row>
    <row r="1556" spans="2:9" ht="15" x14ac:dyDescent="0.3">
      <c r="B1556" s="33">
        <v>1551.5</v>
      </c>
      <c r="C1556" s="34">
        <v>2.2000000000000002</v>
      </c>
      <c r="D1556" s="32">
        <f t="shared" si="48"/>
        <v>35.96</v>
      </c>
      <c r="E1556" s="37">
        <f t="shared" si="49"/>
        <v>43.152000000000001</v>
      </c>
      <c r="F1556" s="32">
        <f>'Auxiliary Energy Estimation'!$E$25-D1556</f>
        <v>19.04</v>
      </c>
      <c r="G1556" s="32">
        <f>'Auxiliary Energy Estimation'!$E$25-E1556</f>
        <v>11.847999999999999</v>
      </c>
      <c r="H1556" s="26">
        <f>IF(D1556&lt;='Auxiliary Energy Estimation'!$E$25, 1, 0)</f>
        <v>1</v>
      </c>
      <c r="I1556" s="26">
        <f>IF(E1556&lt;='Auxiliary Energy Estimation'!$E$25, 1, 0)</f>
        <v>1</v>
      </c>
    </row>
    <row r="1557" spans="2:9" ht="15" x14ac:dyDescent="0.3">
      <c r="B1557" s="33">
        <v>1552.5</v>
      </c>
      <c r="C1557" s="34">
        <v>2.8</v>
      </c>
      <c r="D1557" s="32">
        <f t="shared" si="48"/>
        <v>37.04</v>
      </c>
      <c r="E1557" s="37">
        <f t="shared" si="49"/>
        <v>44.448</v>
      </c>
      <c r="F1557" s="32">
        <f>'Auxiliary Energy Estimation'!$E$25-D1557</f>
        <v>17.96</v>
      </c>
      <c r="G1557" s="32">
        <f>'Auxiliary Energy Estimation'!$E$25-E1557</f>
        <v>10.552</v>
      </c>
      <c r="H1557" s="26">
        <f>IF(D1557&lt;='Auxiliary Energy Estimation'!$E$25, 1, 0)</f>
        <v>1</v>
      </c>
      <c r="I1557" s="26">
        <f>IF(E1557&lt;='Auxiliary Energy Estimation'!$E$25, 1, 0)</f>
        <v>1</v>
      </c>
    </row>
    <row r="1558" spans="2:9" ht="15" x14ac:dyDescent="0.3">
      <c r="B1558" s="33">
        <v>1553.5</v>
      </c>
      <c r="C1558" s="34">
        <v>2.8</v>
      </c>
      <c r="D1558" s="32">
        <f t="shared" si="48"/>
        <v>37.04</v>
      </c>
      <c r="E1558" s="37">
        <f t="shared" si="49"/>
        <v>44.448</v>
      </c>
      <c r="F1558" s="32">
        <f>'Auxiliary Energy Estimation'!$E$25-D1558</f>
        <v>17.96</v>
      </c>
      <c r="G1558" s="32">
        <f>'Auxiliary Energy Estimation'!$E$25-E1558</f>
        <v>10.552</v>
      </c>
      <c r="H1558" s="26">
        <f>IF(D1558&lt;='Auxiliary Energy Estimation'!$E$25, 1, 0)</f>
        <v>1</v>
      </c>
      <c r="I1558" s="26">
        <f>IF(E1558&lt;='Auxiliary Energy Estimation'!$E$25, 1, 0)</f>
        <v>1</v>
      </c>
    </row>
    <row r="1559" spans="2:9" ht="15" x14ac:dyDescent="0.3">
      <c r="B1559" s="33">
        <v>1554.5</v>
      </c>
      <c r="C1559" s="34">
        <v>2.2000000000000002</v>
      </c>
      <c r="D1559" s="32">
        <f t="shared" si="48"/>
        <v>35.96</v>
      </c>
      <c r="E1559" s="37">
        <f t="shared" si="49"/>
        <v>43.152000000000001</v>
      </c>
      <c r="F1559" s="32">
        <f>'Auxiliary Energy Estimation'!$E$25-D1559</f>
        <v>19.04</v>
      </c>
      <c r="G1559" s="32">
        <f>'Auxiliary Energy Estimation'!$E$25-E1559</f>
        <v>11.847999999999999</v>
      </c>
      <c r="H1559" s="26">
        <f>IF(D1559&lt;='Auxiliary Energy Estimation'!$E$25, 1, 0)</f>
        <v>1</v>
      </c>
      <c r="I1559" s="26">
        <f>IF(E1559&lt;='Auxiliary Energy Estimation'!$E$25, 1, 0)</f>
        <v>1</v>
      </c>
    </row>
    <row r="1560" spans="2:9" ht="15" x14ac:dyDescent="0.3">
      <c r="B1560" s="33">
        <v>1555.5</v>
      </c>
      <c r="C1560" s="34">
        <v>2.2000000000000002</v>
      </c>
      <c r="D1560" s="32">
        <f t="shared" si="48"/>
        <v>35.96</v>
      </c>
      <c r="E1560" s="37">
        <f t="shared" si="49"/>
        <v>43.152000000000001</v>
      </c>
      <c r="F1560" s="32">
        <f>'Auxiliary Energy Estimation'!$E$25-D1560</f>
        <v>19.04</v>
      </c>
      <c r="G1560" s="32">
        <f>'Auxiliary Energy Estimation'!$E$25-E1560</f>
        <v>11.847999999999999</v>
      </c>
      <c r="H1560" s="26">
        <f>IF(D1560&lt;='Auxiliary Energy Estimation'!$E$25, 1, 0)</f>
        <v>1</v>
      </c>
      <c r="I1560" s="26">
        <f>IF(E1560&lt;='Auxiliary Energy Estimation'!$E$25, 1, 0)</f>
        <v>1</v>
      </c>
    </row>
    <row r="1561" spans="2:9" ht="15" x14ac:dyDescent="0.3">
      <c r="B1561" s="33">
        <v>1556.5</v>
      </c>
      <c r="C1561" s="34">
        <v>2.2000000000000002</v>
      </c>
      <c r="D1561" s="32">
        <f t="shared" si="48"/>
        <v>35.96</v>
      </c>
      <c r="E1561" s="37">
        <f t="shared" si="49"/>
        <v>43.152000000000001</v>
      </c>
      <c r="F1561" s="32">
        <f>'Auxiliary Energy Estimation'!$E$25-D1561</f>
        <v>19.04</v>
      </c>
      <c r="G1561" s="32">
        <f>'Auxiliary Energy Estimation'!$E$25-E1561</f>
        <v>11.847999999999999</v>
      </c>
      <c r="H1561" s="26">
        <f>IF(D1561&lt;='Auxiliary Energy Estimation'!$E$25, 1, 0)</f>
        <v>1</v>
      </c>
      <c r="I1561" s="26">
        <f>IF(E1561&lt;='Auxiliary Energy Estimation'!$E$25, 1, 0)</f>
        <v>1</v>
      </c>
    </row>
    <row r="1562" spans="2:9" ht="15" x14ac:dyDescent="0.3">
      <c r="B1562" s="33">
        <v>1557.5</v>
      </c>
      <c r="C1562" s="34">
        <v>1.7</v>
      </c>
      <c r="D1562" s="32">
        <f t="shared" si="48"/>
        <v>35.06</v>
      </c>
      <c r="E1562" s="37">
        <f t="shared" si="49"/>
        <v>42.072000000000003</v>
      </c>
      <c r="F1562" s="32">
        <f>'Auxiliary Energy Estimation'!$E$25-D1562</f>
        <v>19.939999999999998</v>
      </c>
      <c r="G1562" s="32">
        <f>'Auxiliary Energy Estimation'!$E$25-E1562</f>
        <v>12.927999999999997</v>
      </c>
      <c r="H1562" s="26">
        <f>IF(D1562&lt;='Auxiliary Energy Estimation'!$E$25, 1, 0)</f>
        <v>1</v>
      </c>
      <c r="I1562" s="26">
        <f>IF(E1562&lt;='Auxiliary Energy Estimation'!$E$25, 1, 0)</f>
        <v>1</v>
      </c>
    </row>
    <row r="1563" spans="2:9" ht="15" x14ac:dyDescent="0.3">
      <c r="B1563" s="33">
        <v>1558.5</v>
      </c>
      <c r="C1563" s="34">
        <v>1.7</v>
      </c>
      <c r="D1563" s="32">
        <f t="shared" si="48"/>
        <v>35.06</v>
      </c>
      <c r="E1563" s="37">
        <f t="shared" si="49"/>
        <v>42.072000000000003</v>
      </c>
      <c r="F1563" s="32">
        <f>'Auxiliary Energy Estimation'!$E$25-D1563</f>
        <v>19.939999999999998</v>
      </c>
      <c r="G1563" s="32">
        <f>'Auxiliary Energy Estimation'!$E$25-E1563</f>
        <v>12.927999999999997</v>
      </c>
      <c r="H1563" s="26">
        <f>IF(D1563&lt;='Auxiliary Energy Estimation'!$E$25, 1, 0)</f>
        <v>1</v>
      </c>
      <c r="I1563" s="26">
        <f>IF(E1563&lt;='Auxiliary Energy Estimation'!$E$25, 1, 0)</f>
        <v>1</v>
      </c>
    </row>
    <row r="1564" spans="2:9" ht="15" x14ac:dyDescent="0.3">
      <c r="B1564" s="33">
        <v>1559.5</v>
      </c>
      <c r="C1564" s="34">
        <v>2.2000000000000002</v>
      </c>
      <c r="D1564" s="32">
        <f t="shared" si="48"/>
        <v>35.96</v>
      </c>
      <c r="E1564" s="37">
        <f t="shared" si="49"/>
        <v>43.152000000000001</v>
      </c>
      <c r="F1564" s="32">
        <f>'Auxiliary Energy Estimation'!$E$25-D1564</f>
        <v>19.04</v>
      </c>
      <c r="G1564" s="32">
        <f>'Auxiliary Energy Estimation'!$E$25-E1564</f>
        <v>11.847999999999999</v>
      </c>
      <c r="H1564" s="26">
        <f>IF(D1564&lt;='Auxiliary Energy Estimation'!$E$25, 1, 0)</f>
        <v>1</v>
      </c>
      <c r="I1564" s="26">
        <f>IF(E1564&lt;='Auxiliary Energy Estimation'!$E$25, 1, 0)</f>
        <v>1</v>
      </c>
    </row>
    <row r="1565" spans="2:9" ht="15" x14ac:dyDescent="0.3">
      <c r="B1565" s="33">
        <v>1560.5</v>
      </c>
      <c r="C1565" s="34">
        <v>2.2000000000000002</v>
      </c>
      <c r="D1565" s="32">
        <f t="shared" si="48"/>
        <v>35.96</v>
      </c>
      <c r="E1565" s="37">
        <f t="shared" si="49"/>
        <v>43.152000000000001</v>
      </c>
      <c r="F1565" s="32">
        <f>'Auxiliary Energy Estimation'!$E$25-D1565</f>
        <v>19.04</v>
      </c>
      <c r="G1565" s="32">
        <f>'Auxiliary Energy Estimation'!$E$25-E1565</f>
        <v>11.847999999999999</v>
      </c>
      <c r="H1565" s="26">
        <f>IF(D1565&lt;='Auxiliary Energy Estimation'!$E$25, 1, 0)</f>
        <v>1</v>
      </c>
      <c r="I1565" s="26">
        <f>IF(E1565&lt;='Auxiliary Energy Estimation'!$E$25, 1, 0)</f>
        <v>1</v>
      </c>
    </row>
    <row r="1566" spans="2:9" ht="15" x14ac:dyDescent="0.3">
      <c r="B1566" s="33">
        <v>1561.5</v>
      </c>
      <c r="C1566" s="34">
        <v>1.7</v>
      </c>
      <c r="D1566" s="32">
        <f t="shared" si="48"/>
        <v>35.06</v>
      </c>
      <c r="E1566" s="37">
        <f t="shared" si="49"/>
        <v>42.072000000000003</v>
      </c>
      <c r="F1566" s="32">
        <f>'Auxiliary Energy Estimation'!$E$25-D1566</f>
        <v>19.939999999999998</v>
      </c>
      <c r="G1566" s="32">
        <f>'Auxiliary Energy Estimation'!$E$25-E1566</f>
        <v>12.927999999999997</v>
      </c>
      <c r="H1566" s="26">
        <f>IF(D1566&lt;='Auxiliary Energy Estimation'!$E$25, 1, 0)</f>
        <v>1</v>
      </c>
      <c r="I1566" s="26">
        <f>IF(E1566&lt;='Auxiliary Energy Estimation'!$E$25, 1, 0)</f>
        <v>1</v>
      </c>
    </row>
    <row r="1567" spans="2:9" ht="15" x14ac:dyDescent="0.3">
      <c r="B1567" s="33">
        <v>1562.5</v>
      </c>
      <c r="C1567" s="34">
        <v>1.7</v>
      </c>
      <c r="D1567" s="32">
        <f t="shared" si="48"/>
        <v>35.06</v>
      </c>
      <c r="E1567" s="37">
        <f t="shared" si="49"/>
        <v>42.072000000000003</v>
      </c>
      <c r="F1567" s="32">
        <f>'Auxiliary Energy Estimation'!$E$25-D1567</f>
        <v>19.939999999999998</v>
      </c>
      <c r="G1567" s="32">
        <f>'Auxiliary Energy Estimation'!$E$25-E1567</f>
        <v>12.927999999999997</v>
      </c>
      <c r="H1567" s="26">
        <f>IF(D1567&lt;='Auxiliary Energy Estimation'!$E$25, 1, 0)</f>
        <v>1</v>
      </c>
      <c r="I1567" s="26">
        <f>IF(E1567&lt;='Auxiliary Energy Estimation'!$E$25, 1, 0)</f>
        <v>1</v>
      </c>
    </row>
    <row r="1568" spans="2:9" ht="15" x14ac:dyDescent="0.3">
      <c r="B1568" s="33">
        <v>1563.5</v>
      </c>
      <c r="C1568" s="34">
        <v>1.7</v>
      </c>
      <c r="D1568" s="32">
        <f t="shared" si="48"/>
        <v>35.06</v>
      </c>
      <c r="E1568" s="37">
        <f t="shared" si="49"/>
        <v>42.072000000000003</v>
      </c>
      <c r="F1568" s="32">
        <f>'Auxiliary Energy Estimation'!$E$25-D1568</f>
        <v>19.939999999999998</v>
      </c>
      <c r="G1568" s="32">
        <f>'Auxiliary Energy Estimation'!$E$25-E1568</f>
        <v>12.927999999999997</v>
      </c>
      <c r="H1568" s="26">
        <f>IF(D1568&lt;='Auxiliary Energy Estimation'!$E$25, 1, 0)</f>
        <v>1</v>
      </c>
      <c r="I1568" s="26">
        <f>IF(E1568&lt;='Auxiliary Energy Estimation'!$E$25, 1, 0)</f>
        <v>1</v>
      </c>
    </row>
    <row r="1569" spans="2:9" ht="15" x14ac:dyDescent="0.3">
      <c r="B1569" s="33">
        <v>1564.5</v>
      </c>
      <c r="C1569" s="34">
        <v>1.7</v>
      </c>
      <c r="D1569" s="32">
        <f t="shared" si="48"/>
        <v>35.06</v>
      </c>
      <c r="E1569" s="37">
        <f t="shared" si="49"/>
        <v>42.072000000000003</v>
      </c>
      <c r="F1569" s="32">
        <f>'Auxiliary Energy Estimation'!$E$25-D1569</f>
        <v>19.939999999999998</v>
      </c>
      <c r="G1569" s="32">
        <f>'Auxiliary Energy Estimation'!$E$25-E1569</f>
        <v>12.927999999999997</v>
      </c>
      <c r="H1569" s="26">
        <f>IF(D1569&lt;='Auxiliary Energy Estimation'!$E$25, 1, 0)</f>
        <v>1</v>
      </c>
      <c r="I1569" s="26">
        <f>IF(E1569&lt;='Auxiliary Energy Estimation'!$E$25, 1, 0)</f>
        <v>1</v>
      </c>
    </row>
    <row r="1570" spans="2:9" ht="15" x14ac:dyDescent="0.3">
      <c r="B1570" s="33">
        <v>1565.5</v>
      </c>
      <c r="C1570" s="34">
        <v>1.7</v>
      </c>
      <c r="D1570" s="32">
        <f t="shared" si="48"/>
        <v>35.06</v>
      </c>
      <c r="E1570" s="37">
        <f t="shared" si="49"/>
        <v>42.072000000000003</v>
      </c>
      <c r="F1570" s="32">
        <f>'Auxiliary Energy Estimation'!$E$25-D1570</f>
        <v>19.939999999999998</v>
      </c>
      <c r="G1570" s="32">
        <f>'Auxiliary Energy Estimation'!$E$25-E1570</f>
        <v>12.927999999999997</v>
      </c>
      <c r="H1570" s="26">
        <f>IF(D1570&lt;='Auxiliary Energy Estimation'!$E$25, 1, 0)</f>
        <v>1</v>
      </c>
      <c r="I1570" s="26">
        <f>IF(E1570&lt;='Auxiliary Energy Estimation'!$E$25, 1, 0)</f>
        <v>1</v>
      </c>
    </row>
    <row r="1571" spans="2:9" ht="15" x14ac:dyDescent="0.3">
      <c r="B1571" s="33">
        <v>1566.5</v>
      </c>
      <c r="C1571" s="34">
        <v>1.7</v>
      </c>
      <c r="D1571" s="32">
        <f t="shared" si="48"/>
        <v>35.06</v>
      </c>
      <c r="E1571" s="37">
        <f t="shared" si="49"/>
        <v>42.072000000000003</v>
      </c>
      <c r="F1571" s="32">
        <f>'Auxiliary Energy Estimation'!$E$25-D1571</f>
        <v>19.939999999999998</v>
      </c>
      <c r="G1571" s="32">
        <f>'Auxiliary Energy Estimation'!$E$25-E1571</f>
        <v>12.927999999999997</v>
      </c>
      <c r="H1571" s="26">
        <f>IF(D1571&lt;='Auxiliary Energy Estimation'!$E$25, 1, 0)</f>
        <v>1</v>
      </c>
      <c r="I1571" s="26">
        <f>IF(E1571&lt;='Auxiliary Energy Estimation'!$E$25, 1, 0)</f>
        <v>1</v>
      </c>
    </row>
    <row r="1572" spans="2:9" ht="15" x14ac:dyDescent="0.3">
      <c r="B1572" s="33">
        <v>1567.5</v>
      </c>
      <c r="C1572" s="34">
        <v>1.7</v>
      </c>
      <c r="D1572" s="32">
        <f t="shared" si="48"/>
        <v>35.06</v>
      </c>
      <c r="E1572" s="37">
        <f t="shared" si="49"/>
        <v>42.072000000000003</v>
      </c>
      <c r="F1572" s="32">
        <f>'Auxiliary Energy Estimation'!$E$25-D1572</f>
        <v>19.939999999999998</v>
      </c>
      <c r="G1572" s="32">
        <f>'Auxiliary Energy Estimation'!$E$25-E1572</f>
        <v>12.927999999999997</v>
      </c>
      <c r="H1572" s="26">
        <f>IF(D1572&lt;='Auxiliary Energy Estimation'!$E$25, 1, 0)</f>
        <v>1</v>
      </c>
      <c r="I1572" s="26">
        <f>IF(E1572&lt;='Auxiliary Energy Estimation'!$E$25, 1, 0)</f>
        <v>1</v>
      </c>
    </row>
    <row r="1573" spans="2:9" ht="15" x14ac:dyDescent="0.3">
      <c r="B1573" s="33">
        <v>1568.5</v>
      </c>
      <c r="C1573" s="34">
        <v>1.7</v>
      </c>
      <c r="D1573" s="32">
        <f t="shared" si="48"/>
        <v>35.06</v>
      </c>
      <c r="E1573" s="37">
        <f t="shared" si="49"/>
        <v>42.072000000000003</v>
      </c>
      <c r="F1573" s="32">
        <f>'Auxiliary Energy Estimation'!$E$25-D1573</f>
        <v>19.939999999999998</v>
      </c>
      <c r="G1573" s="32">
        <f>'Auxiliary Energy Estimation'!$E$25-E1573</f>
        <v>12.927999999999997</v>
      </c>
      <c r="H1573" s="26">
        <f>IF(D1573&lt;='Auxiliary Energy Estimation'!$E$25, 1, 0)</f>
        <v>1</v>
      </c>
      <c r="I1573" s="26">
        <f>IF(E1573&lt;='Auxiliary Energy Estimation'!$E$25, 1, 0)</f>
        <v>1</v>
      </c>
    </row>
    <row r="1574" spans="2:9" ht="15" x14ac:dyDescent="0.3">
      <c r="B1574" s="33">
        <v>1569.5</v>
      </c>
      <c r="C1574" s="34">
        <v>1.7</v>
      </c>
      <c r="D1574" s="32">
        <f t="shared" si="48"/>
        <v>35.06</v>
      </c>
      <c r="E1574" s="37">
        <f t="shared" si="49"/>
        <v>42.072000000000003</v>
      </c>
      <c r="F1574" s="32">
        <f>'Auxiliary Energy Estimation'!$E$25-D1574</f>
        <v>19.939999999999998</v>
      </c>
      <c r="G1574" s="32">
        <f>'Auxiliary Energy Estimation'!$E$25-E1574</f>
        <v>12.927999999999997</v>
      </c>
      <c r="H1574" s="26">
        <f>IF(D1574&lt;='Auxiliary Energy Estimation'!$E$25, 1, 0)</f>
        <v>1</v>
      </c>
      <c r="I1574" s="26">
        <f>IF(E1574&lt;='Auxiliary Energy Estimation'!$E$25, 1, 0)</f>
        <v>1</v>
      </c>
    </row>
    <row r="1575" spans="2:9" ht="15" x14ac:dyDescent="0.3">
      <c r="B1575" s="33">
        <v>1570.5</v>
      </c>
      <c r="C1575" s="34">
        <v>2.2000000000000002</v>
      </c>
      <c r="D1575" s="32">
        <f t="shared" si="48"/>
        <v>35.96</v>
      </c>
      <c r="E1575" s="37">
        <f t="shared" si="49"/>
        <v>43.152000000000001</v>
      </c>
      <c r="F1575" s="32">
        <f>'Auxiliary Energy Estimation'!$E$25-D1575</f>
        <v>19.04</v>
      </c>
      <c r="G1575" s="32">
        <f>'Auxiliary Energy Estimation'!$E$25-E1575</f>
        <v>11.847999999999999</v>
      </c>
      <c r="H1575" s="26">
        <f>IF(D1575&lt;='Auxiliary Energy Estimation'!$E$25, 1, 0)</f>
        <v>1</v>
      </c>
      <c r="I1575" s="26">
        <f>IF(E1575&lt;='Auxiliary Energy Estimation'!$E$25, 1, 0)</f>
        <v>1</v>
      </c>
    </row>
    <row r="1576" spans="2:9" ht="15" x14ac:dyDescent="0.3">
      <c r="B1576" s="33">
        <v>1571.5</v>
      </c>
      <c r="C1576" s="34">
        <v>2.2000000000000002</v>
      </c>
      <c r="D1576" s="32">
        <f t="shared" si="48"/>
        <v>35.96</v>
      </c>
      <c r="E1576" s="37">
        <f t="shared" si="49"/>
        <v>43.152000000000001</v>
      </c>
      <c r="F1576" s="32">
        <f>'Auxiliary Energy Estimation'!$E$25-D1576</f>
        <v>19.04</v>
      </c>
      <c r="G1576" s="32">
        <f>'Auxiliary Energy Estimation'!$E$25-E1576</f>
        <v>11.847999999999999</v>
      </c>
      <c r="H1576" s="26">
        <f>IF(D1576&lt;='Auxiliary Energy Estimation'!$E$25, 1, 0)</f>
        <v>1</v>
      </c>
      <c r="I1576" s="26">
        <f>IF(E1576&lt;='Auxiliary Energy Estimation'!$E$25, 1, 0)</f>
        <v>1</v>
      </c>
    </row>
    <row r="1577" spans="2:9" ht="15" x14ac:dyDescent="0.3">
      <c r="B1577" s="33">
        <v>1572.5</v>
      </c>
      <c r="C1577" s="34">
        <v>3.3</v>
      </c>
      <c r="D1577" s="32">
        <f t="shared" si="48"/>
        <v>37.94</v>
      </c>
      <c r="E1577" s="37">
        <f t="shared" si="49"/>
        <v>45.527999999999999</v>
      </c>
      <c r="F1577" s="32">
        <f>'Auxiliary Energy Estimation'!$E$25-D1577</f>
        <v>17.060000000000002</v>
      </c>
      <c r="G1577" s="32">
        <f>'Auxiliary Energy Estimation'!$E$25-E1577</f>
        <v>9.4720000000000013</v>
      </c>
      <c r="H1577" s="26">
        <f>IF(D1577&lt;='Auxiliary Energy Estimation'!$E$25, 1, 0)</f>
        <v>1</v>
      </c>
      <c r="I1577" s="26">
        <f>IF(E1577&lt;='Auxiliary Energy Estimation'!$E$25, 1, 0)</f>
        <v>1</v>
      </c>
    </row>
    <row r="1578" spans="2:9" ht="15" x14ac:dyDescent="0.3">
      <c r="B1578" s="33">
        <v>1573.5</v>
      </c>
      <c r="C1578" s="34">
        <v>2.2000000000000002</v>
      </c>
      <c r="D1578" s="32">
        <f t="shared" si="48"/>
        <v>35.96</v>
      </c>
      <c r="E1578" s="37">
        <f t="shared" si="49"/>
        <v>43.152000000000001</v>
      </c>
      <c r="F1578" s="32">
        <f>'Auxiliary Energy Estimation'!$E$25-D1578</f>
        <v>19.04</v>
      </c>
      <c r="G1578" s="32">
        <f>'Auxiliary Energy Estimation'!$E$25-E1578</f>
        <v>11.847999999999999</v>
      </c>
      <c r="H1578" s="26">
        <f>IF(D1578&lt;='Auxiliary Energy Estimation'!$E$25, 1, 0)</f>
        <v>1</v>
      </c>
      <c r="I1578" s="26">
        <f>IF(E1578&lt;='Auxiliary Energy Estimation'!$E$25, 1, 0)</f>
        <v>1</v>
      </c>
    </row>
    <row r="1579" spans="2:9" ht="15" x14ac:dyDescent="0.3">
      <c r="B1579" s="33">
        <v>1574.5</v>
      </c>
      <c r="C1579" s="34">
        <v>2.8</v>
      </c>
      <c r="D1579" s="32">
        <f t="shared" si="48"/>
        <v>37.04</v>
      </c>
      <c r="E1579" s="37">
        <f t="shared" si="49"/>
        <v>44.448</v>
      </c>
      <c r="F1579" s="32">
        <f>'Auxiliary Energy Estimation'!$E$25-D1579</f>
        <v>17.96</v>
      </c>
      <c r="G1579" s="32">
        <f>'Auxiliary Energy Estimation'!$E$25-E1579</f>
        <v>10.552</v>
      </c>
      <c r="H1579" s="26">
        <f>IF(D1579&lt;='Auxiliary Energy Estimation'!$E$25, 1, 0)</f>
        <v>1</v>
      </c>
      <c r="I1579" s="26">
        <f>IF(E1579&lt;='Auxiliary Energy Estimation'!$E$25, 1, 0)</f>
        <v>1</v>
      </c>
    </row>
    <row r="1580" spans="2:9" ht="15" x14ac:dyDescent="0.3">
      <c r="B1580" s="33">
        <v>1575.5</v>
      </c>
      <c r="C1580" s="34">
        <v>2.2000000000000002</v>
      </c>
      <c r="D1580" s="32">
        <f t="shared" si="48"/>
        <v>35.96</v>
      </c>
      <c r="E1580" s="37">
        <f t="shared" si="49"/>
        <v>43.152000000000001</v>
      </c>
      <c r="F1580" s="32">
        <f>'Auxiliary Energy Estimation'!$E$25-D1580</f>
        <v>19.04</v>
      </c>
      <c r="G1580" s="32">
        <f>'Auxiliary Energy Estimation'!$E$25-E1580</f>
        <v>11.847999999999999</v>
      </c>
      <c r="H1580" s="26">
        <f>IF(D1580&lt;='Auxiliary Energy Estimation'!$E$25, 1, 0)</f>
        <v>1</v>
      </c>
      <c r="I1580" s="26">
        <f>IF(E1580&lt;='Auxiliary Energy Estimation'!$E$25, 1, 0)</f>
        <v>1</v>
      </c>
    </row>
    <row r="1581" spans="2:9" ht="15" x14ac:dyDescent="0.3">
      <c r="B1581" s="33">
        <v>1576.5</v>
      </c>
      <c r="C1581" s="34">
        <v>2.2000000000000002</v>
      </c>
      <c r="D1581" s="32">
        <f t="shared" si="48"/>
        <v>35.96</v>
      </c>
      <c r="E1581" s="37">
        <f t="shared" si="49"/>
        <v>43.152000000000001</v>
      </c>
      <c r="F1581" s="32">
        <f>'Auxiliary Energy Estimation'!$E$25-D1581</f>
        <v>19.04</v>
      </c>
      <c r="G1581" s="32">
        <f>'Auxiliary Energy Estimation'!$E$25-E1581</f>
        <v>11.847999999999999</v>
      </c>
      <c r="H1581" s="26">
        <f>IF(D1581&lt;='Auxiliary Energy Estimation'!$E$25, 1, 0)</f>
        <v>1</v>
      </c>
      <c r="I1581" s="26">
        <f>IF(E1581&lt;='Auxiliary Energy Estimation'!$E$25, 1, 0)</f>
        <v>1</v>
      </c>
    </row>
    <row r="1582" spans="2:9" ht="15" x14ac:dyDescent="0.3">
      <c r="B1582" s="33">
        <v>1577.5</v>
      </c>
      <c r="C1582" s="34">
        <v>2.2000000000000002</v>
      </c>
      <c r="D1582" s="32">
        <f t="shared" si="48"/>
        <v>35.96</v>
      </c>
      <c r="E1582" s="37">
        <f t="shared" si="49"/>
        <v>43.152000000000001</v>
      </c>
      <c r="F1582" s="32">
        <f>'Auxiliary Energy Estimation'!$E$25-D1582</f>
        <v>19.04</v>
      </c>
      <c r="G1582" s="32">
        <f>'Auxiliary Energy Estimation'!$E$25-E1582</f>
        <v>11.847999999999999</v>
      </c>
      <c r="H1582" s="26">
        <f>IF(D1582&lt;='Auxiliary Energy Estimation'!$E$25, 1, 0)</f>
        <v>1</v>
      </c>
      <c r="I1582" s="26">
        <f>IF(E1582&lt;='Auxiliary Energy Estimation'!$E$25, 1, 0)</f>
        <v>1</v>
      </c>
    </row>
    <row r="1583" spans="2:9" ht="15" x14ac:dyDescent="0.3">
      <c r="B1583" s="33">
        <v>1578.5</v>
      </c>
      <c r="C1583" s="34">
        <v>2.2000000000000002</v>
      </c>
      <c r="D1583" s="32">
        <f t="shared" si="48"/>
        <v>35.96</v>
      </c>
      <c r="E1583" s="37">
        <f t="shared" si="49"/>
        <v>43.152000000000001</v>
      </c>
      <c r="F1583" s="32">
        <f>'Auxiliary Energy Estimation'!$E$25-D1583</f>
        <v>19.04</v>
      </c>
      <c r="G1583" s="32">
        <f>'Auxiliary Energy Estimation'!$E$25-E1583</f>
        <v>11.847999999999999</v>
      </c>
      <c r="H1583" s="26">
        <f>IF(D1583&lt;='Auxiliary Energy Estimation'!$E$25, 1, 0)</f>
        <v>1</v>
      </c>
      <c r="I1583" s="26">
        <f>IF(E1583&lt;='Auxiliary Energy Estimation'!$E$25, 1, 0)</f>
        <v>1</v>
      </c>
    </row>
    <row r="1584" spans="2:9" ht="15" x14ac:dyDescent="0.3">
      <c r="B1584" s="33">
        <v>1579.5</v>
      </c>
      <c r="C1584" s="34">
        <v>2.8</v>
      </c>
      <c r="D1584" s="32">
        <f t="shared" si="48"/>
        <v>37.04</v>
      </c>
      <c r="E1584" s="37">
        <f t="shared" si="49"/>
        <v>44.448</v>
      </c>
      <c r="F1584" s="32">
        <f>'Auxiliary Energy Estimation'!$E$25-D1584</f>
        <v>17.96</v>
      </c>
      <c r="G1584" s="32">
        <f>'Auxiliary Energy Estimation'!$E$25-E1584</f>
        <v>10.552</v>
      </c>
      <c r="H1584" s="26">
        <f>IF(D1584&lt;='Auxiliary Energy Estimation'!$E$25, 1, 0)</f>
        <v>1</v>
      </c>
      <c r="I1584" s="26">
        <f>IF(E1584&lt;='Auxiliary Energy Estimation'!$E$25, 1, 0)</f>
        <v>1</v>
      </c>
    </row>
    <row r="1585" spans="2:9" ht="15" x14ac:dyDescent="0.3">
      <c r="B1585" s="33">
        <v>1580.5</v>
      </c>
      <c r="C1585" s="34">
        <v>2.2000000000000002</v>
      </c>
      <c r="D1585" s="32">
        <f t="shared" si="48"/>
        <v>35.96</v>
      </c>
      <c r="E1585" s="37">
        <f t="shared" si="49"/>
        <v>43.152000000000001</v>
      </c>
      <c r="F1585" s="32">
        <f>'Auxiliary Energy Estimation'!$E$25-D1585</f>
        <v>19.04</v>
      </c>
      <c r="G1585" s="32">
        <f>'Auxiliary Energy Estimation'!$E$25-E1585</f>
        <v>11.847999999999999</v>
      </c>
      <c r="H1585" s="26">
        <f>IF(D1585&lt;='Auxiliary Energy Estimation'!$E$25, 1, 0)</f>
        <v>1</v>
      </c>
      <c r="I1585" s="26">
        <f>IF(E1585&lt;='Auxiliary Energy Estimation'!$E$25, 1, 0)</f>
        <v>1</v>
      </c>
    </row>
    <row r="1586" spans="2:9" ht="15" x14ac:dyDescent="0.3">
      <c r="B1586" s="33">
        <v>1581.5</v>
      </c>
      <c r="C1586" s="34">
        <v>2.2000000000000002</v>
      </c>
      <c r="D1586" s="32">
        <f t="shared" si="48"/>
        <v>35.96</v>
      </c>
      <c r="E1586" s="37">
        <f t="shared" si="49"/>
        <v>43.152000000000001</v>
      </c>
      <c r="F1586" s="32">
        <f>'Auxiliary Energy Estimation'!$E$25-D1586</f>
        <v>19.04</v>
      </c>
      <c r="G1586" s="32">
        <f>'Auxiliary Energy Estimation'!$E$25-E1586</f>
        <v>11.847999999999999</v>
      </c>
      <c r="H1586" s="26">
        <f>IF(D1586&lt;='Auxiliary Energy Estimation'!$E$25, 1, 0)</f>
        <v>1</v>
      </c>
      <c r="I1586" s="26">
        <f>IF(E1586&lt;='Auxiliary Energy Estimation'!$E$25, 1, 0)</f>
        <v>1</v>
      </c>
    </row>
    <row r="1587" spans="2:9" ht="15" x14ac:dyDescent="0.3">
      <c r="B1587" s="33">
        <v>1582.5</v>
      </c>
      <c r="C1587" s="34">
        <v>2.2000000000000002</v>
      </c>
      <c r="D1587" s="32">
        <f t="shared" si="48"/>
        <v>35.96</v>
      </c>
      <c r="E1587" s="37">
        <f t="shared" si="49"/>
        <v>43.152000000000001</v>
      </c>
      <c r="F1587" s="32">
        <f>'Auxiliary Energy Estimation'!$E$25-D1587</f>
        <v>19.04</v>
      </c>
      <c r="G1587" s="32">
        <f>'Auxiliary Energy Estimation'!$E$25-E1587</f>
        <v>11.847999999999999</v>
      </c>
      <c r="H1587" s="26">
        <f>IF(D1587&lt;='Auxiliary Energy Estimation'!$E$25, 1, 0)</f>
        <v>1</v>
      </c>
      <c r="I1587" s="26">
        <f>IF(E1587&lt;='Auxiliary Energy Estimation'!$E$25, 1, 0)</f>
        <v>1</v>
      </c>
    </row>
    <row r="1588" spans="2:9" ht="15" x14ac:dyDescent="0.3">
      <c r="B1588" s="33">
        <v>1583.5</v>
      </c>
      <c r="C1588" s="34">
        <v>2.2000000000000002</v>
      </c>
      <c r="D1588" s="32">
        <f t="shared" si="48"/>
        <v>35.96</v>
      </c>
      <c r="E1588" s="37">
        <f t="shared" si="49"/>
        <v>43.152000000000001</v>
      </c>
      <c r="F1588" s="32">
        <f>'Auxiliary Energy Estimation'!$E$25-D1588</f>
        <v>19.04</v>
      </c>
      <c r="G1588" s="32">
        <f>'Auxiliary Energy Estimation'!$E$25-E1588</f>
        <v>11.847999999999999</v>
      </c>
      <c r="H1588" s="26">
        <f>IF(D1588&lt;='Auxiliary Energy Estimation'!$E$25, 1, 0)</f>
        <v>1</v>
      </c>
      <c r="I1588" s="26">
        <f>IF(E1588&lt;='Auxiliary Energy Estimation'!$E$25, 1, 0)</f>
        <v>1</v>
      </c>
    </row>
    <row r="1589" spans="2:9" ht="15" x14ac:dyDescent="0.3">
      <c r="B1589" s="33">
        <v>1584.5</v>
      </c>
      <c r="C1589" s="34">
        <v>2.2000000000000002</v>
      </c>
      <c r="D1589" s="32">
        <f t="shared" si="48"/>
        <v>35.96</v>
      </c>
      <c r="E1589" s="37">
        <f t="shared" si="49"/>
        <v>43.152000000000001</v>
      </c>
      <c r="F1589" s="32">
        <f>'Auxiliary Energy Estimation'!$E$25-D1589</f>
        <v>19.04</v>
      </c>
      <c r="G1589" s="32">
        <f>'Auxiliary Energy Estimation'!$E$25-E1589</f>
        <v>11.847999999999999</v>
      </c>
      <c r="H1589" s="26">
        <f>IF(D1589&lt;='Auxiliary Energy Estimation'!$E$25, 1, 0)</f>
        <v>1</v>
      </c>
      <c r="I1589" s="26">
        <f>IF(E1589&lt;='Auxiliary Energy Estimation'!$E$25, 1, 0)</f>
        <v>1</v>
      </c>
    </row>
    <row r="1590" spans="2:9" ht="15" x14ac:dyDescent="0.3">
      <c r="B1590" s="33">
        <v>1585.5</v>
      </c>
      <c r="C1590" s="34">
        <v>2.2000000000000002</v>
      </c>
      <c r="D1590" s="32">
        <f t="shared" si="48"/>
        <v>35.96</v>
      </c>
      <c r="E1590" s="37">
        <f t="shared" si="49"/>
        <v>43.152000000000001</v>
      </c>
      <c r="F1590" s="32">
        <f>'Auxiliary Energy Estimation'!$E$25-D1590</f>
        <v>19.04</v>
      </c>
      <c r="G1590" s="32">
        <f>'Auxiliary Energy Estimation'!$E$25-E1590</f>
        <v>11.847999999999999</v>
      </c>
      <c r="H1590" s="26">
        <f>IF(D1590&lt;='Auxiliary Energy Estimation'!$E$25, 1, 0)</f>
        <v>1</v>
      </c>
      <c r="I1590" s="26">
        <f>IF(E1590&lt;='Auxiliary Energy Estimation'!$E$25, 1, 0)</f>
        <v>1</v>
      </c>
    </row>
    <row r="1591" spans="2:9" ht="15" x14ac:dyDescent="0.3">
      <c r="B1591" s="33">
        <v>1586.5</v>
      </c>
      <c r="C1591" s="34">
        <v>1.7</v>
      </c>
      <c r="D1591" s="32">
        <f t="shared" si="48"/>
        <v>35.06</v>
      </c>
      <c r="E1591" s="37">
        <f t="shared" si="49"/>
        <v>42.072000000000003</v>
      </c>
      <c r="F1591" s="32">
        <f>'Auxiliary Energy Estimation'!$E$25-D1591</f>
        <v>19.939999999999998</v>
      </c>
      <c r="G1591" s="32">
        <f>'Auxiliary Energy Estimation'!$E$25-E1591</f>
        <v>12.927999999999997</v>
      </c>
      <c r="H1591" s="26">
        <f>IF(D1591&lt;='Auxiliary Energy Estimation'!$E$25, 1, 0)</f>
        <v>1</v>
      </c>
      <c r="I1591" s="26">
        <f>IF(E1591&lt;='Auxiliary Energy Estimation'!$E$25, 1, 0)</f>
        <v>1</v>
      </c>
    </row>
    <row r="1592" spans="2:9" ht="15" x14ac:dyDescent="0.3">
      <c r="B1592" s="33">
        <v>1587.5</v>
      </c>
      <c r="C1592" s="34">
        <v>1.7</v>
      </c>
      <c r="D1592" s="32">
        <f t="shared" si="48"/>
        <v>35.06</v>
      </c>
      <c r="E1592" s="37">
        <f t="shared" si="49"/>
        <v>42.072000000000003</v>
      </c>
      <c r="F1592" s="32">
        <f>'Auxiliary Energy Estimation'!$E$25-D1592</f>
        <v>19.939999999999998</v>
      </c>
      <c r="G1592" s="32">
        <f>'Auxiliary Energy Estimation'!$E$25-E1592</f>
        <v>12.927999999999997</v>
      </c>
      <c r="H1592" s="26">
        <f>IF(D1592&lt;='Auxiliary Energy Estimation'!$E$25, 1, 0)</f>
        <v>1</v>
      </c>
      <c r="I1592" s="26">
        <f>IF(E1592&lt;='Auxiliary Energy Estimation'!$E$25, 1, 0)</f>
        <v>1</v>
      </c>
    </row>
    <row r="1593" spans="2:9" ht="15" x14ac:dyDescent="0.3">
      <c r="B1593" s="33">
        <v>1588.5</v>
      </c>
      <c r="C1593" s="34">
        <v>1.7</v>
      </c>
      <c r="D1593" s="32">
        <f t="shared" si="48"/>
        <v>35.06</v>
      </c>
      <c r="E1593" s="37">
        <f t="shared" si="49"/>
        <v>42.072000000000003</v>
      </c>
      <c r="F1593" s="32">
        <f>'Auxiliary Energy Estimation'!$E$25-D1593</f>
        <v>19.939999999999998</v>
      </c>
      <c r="G1593" s="32">
        <f>'Auxiliary Energy Estimation'!$E$25-E1593</f>
        <v>12.927999999999997</v>
      </c>
      <c r="H1593" s="26">
        <f>IF(D1593&lt;='Auxiliary Energy Estimation'!$E$25, 1, 0)</f>
        <v>1</v>
      </c>
      <c r="I1593" s="26">
        <f>IF(E1593&lt;='Auxiliary Energy Estimation'!$E$25, 1, 0)</f>
        <v>1</v>
      </c>
    </row>
    <row r="1594" spans="2:9" ht="15" x14ac:dyDescent="0.3">
      <c r="B1594" s="33">
        <v>1589.5</v>
      </c>
      <c r="C1594" s="34">
        <v>1.7</v>
      </c>
      <c r="D1594" s="32">
        <f t="shared" si="48"/>
        <v>35.06</v>
      </c>
      <c r="E1594" s="37">
        <f t="shared" si="49"/>
        <v>42.072000000000003</v>
      </c>
      <c r="F1594" s="32">
        <f>'Auxiliary Energy Estimation'!$E$25-D1594</f>
        <v>19.939999999999998</v>
      </c>
      <c r="G1594" s="32">
        <f>'Auxiliary Energy Estimation'!$E$25-E1594</f>
        <v>12.927999999999997</v>
      </c>
      <c r="H1594" s="26">
        <f>IF(D1594&lt;='Auxiliary Energy Estimation'!$E$25, 1, 0)</f>
        <v>1</v>
      </c>
      <c r="I1594" s="26">
        <f>IF(E1594&lt;='Auxiliary Energy Estimation'!$E$25, 1, 0)</f>
        <v>1</v>
      </c>
    </row>
    <row r="1595" spans="2:9" ht="15" x14ac:dyDescent="0.3">
      <c r="B1595" s="33">
        <v>1590.5</v>
      </c>
      <c r="C1595" s="34">
        <v>1.7</v>
      </c>
      <c r="D1595" s="32">
        <f t="shared" si="48"/>
        <v>35.06</v>
      </c>
      <c r="E1595" s="37">
        <f t="shared" si="49"/>
        <v>42.072000000000003</v>
      </c>
      <c r="F1595" s="32">
        <f>'Auxiliary Energy Estimation'!$E$25-D1595</f>
        <v>19.939999999999998</v>
      </c>
      <c r="G1595" s="32">
        <f>'Auxiliary Energy Estimation'!$E$25-E1595</f>
        <v>12.927999999999997</v>
      </c>
      <c r="H1595" s="26">
        <f>IF(D1595&lt;='Auxiliary Energy Estimation'!$E$25, 1, 0)</f>
        <v>1</v>
      </c>
      <c r="I1595" s="26">
        <f>IF(E1595&lt;='Auxiliary Energy Estimation'!$E$25, 1, 0)</f>
        <v>1</v>
      </c>
    </row>
    <row r="1596" spans="2:9" ht="15" x14ac:dyDescent="0.3">
      <c r="B1596" s="33">
        <v>1591.5</v>
      </c>
      <c r="C1596" s="34">
        <v>1.7</v>
      </c>
      <c r="D1596" s="32">
        <f t="shared" si="48"/>
        <v>35.06</v>
      </c>
      <c r="E1596" s="37">
        <f t="shared" si="49"/>
        <v>42.072000000000003</v>
      </c>
      <c r="F1596" s="32">
        <f>'Auxiliary Energy Estimation'!$E$25-D1596</f>
        <v>19.939999999999998</v>
      </c>
      <c r="G1596" s="32">
        <f>'Auxiliary Energy Estimation'!$E$25-E1596</f>
        <v>12.927999999999997</v>
      </c>
      <c r="H1596" s="26">
        <f>IF(D1596&lt;='Auxiliary Energy Estimation'!$E$25, 1, 0)</f>
        <v>1</v>
      </c>
      <c r="I1596" s="26">
        <f>IF(E1596&lt;='Auxiliary Energy Estimation'!$E$25, 1, 0)</f>
        <v>1</v>
      </c>
    </row>
    <row r="1597" spans="2:9" ht="15" x14ac:dyDescent="0.3">
      <c r="B1597" s="33">
        <v>1592.5</v>
      </c>
      <c r="C1597" s="34">
        <v>1.7</v>
      </c>
      <c r="D1597" s="32">
        <f t="shared" si="48"/>
        <v>35.06</v>
      </c>
      <c r="E1597" s="37">
        <f t="shared" si="49"/>
        <v>42.072000000000003</v>
      </c>
      <c r="F1597" s="32">
        <f>'Auxiliary Energy Estimation'!$E$25-D1597</f>
        <v>19.939999999999998</v>
      </c>
      <c r="G1597" s="32">
        <f>'Auxiliary Energy Estimation'!$E$25-E1597</f>
        <v>12.927999999999997</v>
      </c>
      <c r="H1597" s="26">
        <f>IF(D1597&lt;='Auxiliary Energy Estimation'!$E$25, 1, 0)</f>
        <v>1</v>
      </c>
      <c r="I1597" s="26">
        <f>IF(E1597&lt;='Auxiliary Energy Estimation'!$E$25, 1, 0)</f>
        <v>1</v>
      </c>
    </row>
    <row r="1598" spans="2:9" ht="15" x14ac:dyDescent="0.3">
      <c r="B1598" s="33">
        <v>1593.5</v>
      </c>
      <c r="C1598" s="34">
        <v>1.7</v>
      </c>
      <c r="D1598" s="32">
        <f t="shared" si="48"/>
        <v>35.06</v>
      </c>
      <c r="E1598" s="37">
        <f t="shared" si="49"/>
        <v>42.072000000000003</v>
      </c>
      <c r="F1598" s="32">
        <f>'Auxiliary Energy Estimation'!$E$25-D1598</f>
        <v>19.939999999999998</v>
      </c>
      <c r="G1598" s="32">
        <f>'Auxiliary Energy Estimation'!$E$25-E1598</f>
        <v>12.927999999999997</v>
      </c>
      <c r="H1598" s="26">
        <f>IF(D1598&lt;='Auxiliary Energy Estimation'!$E$25, 1, 0)</f>
        <v>1</v>
      </c>
      <c r="I1598" s="26">
        <f>IF(E1598&lt;='Auxiliary Energy Estimation'!$E$25, 1, 0)</f>
        <v>1</v>
      </c>
    </row>
    <row r="1599" spans="2:9" ht="15" x14ac:dyDescent="0.3">
      <c r="B1599" s="33">
        <v>1594.5</v>
      </c>
      <c r="C1599" s="34">
        <v>1.7</v>
      </c>
      <c r="D1599" s="32">
        <f t="shared" si="48"/>
        <v>35.06</v>
      </c>
      <c r="E1599" s="37">
        <f t="shared" si="49"/>
        <v>42.072000000000003</v>
      </c>
      <c r="F1599" s="32">
        <f>'Auxiliary Energy Estimation'!$E$25-D1599</f>
        <v>19.939999999999998</v>
      </c>
      <c r="G1599" s="32">
        <f>'Auxiliary Energy Estimation'!$E$25-E1599</f>
        <v>12.927999999999997</v>
      </c>
      <c r="H1599" s="26">
        <f>IF(D1599&lt;='Auxiliary Energy Estimation'!$E$25, 1, 0)</f>
        <v>1</v>
      </c>
      <c r="I1599" s="26">
        <f>IF(E1599&lt;='Auxiliary Energy Estimation'!$E$25, 1, 0)</f>
        <v>1</v>
      </c>
    </row>
    <row r="1600" spans="2:9" ht="15" x14ac:dyDescent="0.3">
      <c r="B1600" s="33">
        <v>1595.5</v>
      </c>
      <c r="C1600" s="34">
        <v>2.8</v>
      </c>
      <c r="D1600" s="32">
        <f t="shared" si="48"/>
        <v>37.04</v>
      </c>
      <c r="E1600" s="37">
        <f t="shared" si="49"/>
        <v>44.448</v>
      </c>
      <c r="F1600" s="32">
        <f>'Auxiliary Energy Estimation'!$E$25-D1600</f>
        <v>17.96</v>
      </c>
      <c r="G1600" s="32">
        <f>'Auxiliary Energy Estimation'!$E$25-E1600</f>
        <v>10.552</v>
      </c>
      <c r="H1600" s="26">
        <f>IF(D1600&lt;='Auxiliary Energy Estimation'!$E$25, 1, 0)</f>
        <v>1</v>
      </c>
      <c r="I1600" s="26">
        <f>IF(E1600&lt;='Auxiliary Energy Estimation'!$E$25, 1, 0)</f>
        <v>1</v>
      </c>
    </row>
    <row r="1601" spans="2:9" ht="15" x14ac:dyDescent="0.3">
      <c r="B1601" s="33">
        <v>1596.5</v>
      </c>
      <c r="C1601" s="34">
        <v>2.2000000000000002</v>
      </c>
      <c r="D1601" s="32">
        <f t="shared" si="48"/>
        <v>35.96</v>
      </c>
      <c r="E1601" s="37">
        <f t="shared" si="49"/>
        <v>43.152000000000001</v>
      </c>
      <c r="F1601" s="32">
        <f>'Auxiliary Energy Estimation'!$E$25-D1601</f>
        <v>19.04</v>
      </c>
      <c r="G1601" s="32">
        <f>'Auxiliary Energy Estimation'!$E$25-E1601</f>
        <v>11.847999999999999</v>
      </c>
      <c r="H1601" s="26">
        <f>IF(D1601&lt;='Auxiliary Energy Estimation'!$E$25, 1, 0)</f>
        <v>1</v>
      </c>
      <c r="I1601" s="26">
        <f>IF(E1601&lt;='Auxiliary Energy Estimation'!$E$25, 1, 0)</f>
        <v>1</v>
      </c>
    </row>
    <row r="1602" spans="2:9" ht="15" x14ac:dyDescent="0.3">
      <c r="B1602" s="33">
        <v>1597.5</v>
      </c>
      <c r="C1602" s="34">
        <v>2.2000000000000002</v>
      </c>
      <c r="D1602" s="32">
        <f t="shared" si="48"/>
        <v>35.96</v>
      </c>
      <c r="E1602" s="37">
        <f t="shared" si="49"/>
        <v>43.152000000000001</v>
      </c>
      <c r="F1602" s="32">
        <f>'Auxiliary Energy Estimation'!$E$25-D1602</f>
        <v>19.04</v>
      </c>
      <c r="G1602" s="32">
        <f>'Auxiliary Energy Estimation'!$E$25-E1602</f>
        <v>11.847999999999999</v>
      </c>
      <c r="H1602" s="26">
        <f>IF(D1602&lt;='Auxiliary Energy Estimation'!$E$25, 1, 0)</f>
        <v>1</v>
      </c>
      <c r="I1602" s="26">
        <f>IF(E1602&lt;='Auxiliary Energy Estimation'!$E$25, 1, 0)</f>
        <v>1</v>
      </c>
    </row>
    <row r="1603" spans="2:9" ht="15" x14ac:dyDescent="0.3">
      <c r="B1603" s="33">
        <v>1598.5</v>
      </c>
      <c r="C1603" s="34">
        <v>2.2000000000000002</v>
      </c>
      <c r="D1603" s="32">
        <f t="shared" si="48"/>
        <v>35.96</v>
      </c>
      <c r="E1603" s="37">
        <f t="shared" si="49"/>
        <v>43.152000000000001</v>
      </c>
      <c r="F1603" s="32">
        <f>'Auxiliary Energy Estimation'!$E$25-D1603</f>
        <v>19.04</v>
      </c>
      <c r="G1603" s="32">
        <f>'Auxiliary Energy Estimation'!$E$25-E1603</f>
        <v>11.847999999999999</v>
      </c>
      <c r="H1603" s="26">
        <f>IF(D1603&lt;='Auxiliary Energy Estimation'!$E$25, 1, 0)</f>
        <v>1</v>
      </c>
      <c r="I1603" s="26">
        <f>IF(E1603&lt;='Auxiliary Energy Estimation'!$E$25, 1, 0)</f>
        <v>1</v>
      </c>
    </row>
    <row r="1604" spans="2:9" ht="15" x14ac:dyDescent="0.3">
      <c r="B1604" s="33">
        <v>1599.5</v>
      </c>
      <c r="C1604" s="34">
        <v>1.7</v>
      </c>
      <c r="D1604" s="32">
        <f t="shared" si="48"/>
        <v>35.06</v>
      </c>
      <c r="E1604" s="37">
        <f t="shared" si="49"/>
        <v>42.072000000000003</v>
      </c>
      <c r="F1604" s="32">
        <f>'Auxiliary Energy Estimation'!$E$25-D1604</f>
        <v>19.939999999999998</v>
      </c>
      <c r="G1604" s="32">
        <f>'Auxiliary Energy Estimation'!$E$25-E1604</f>
        <v>12.927999999999997</v>
      </c>
      <c r="H1604" s="26">
        <f>IF(D1604&lt;='Auxiliary Energy Estimation'!$E$25, 1, 0)</f>
        <v>1</v>
      </c>
      <c r="I1604" s="26">
        <f>IF(E1604&lt;='Auxiliary Energy Estimation'!$E$25, 1, 0)</f>
        <v>1</v>
      </c>
    </row>
    <row r="1605" spans="2:9" ht="15" x14ac:dyDescent="0.3">
      <c r="B1605" s="33">
        <v>1600.5</v>
      </c>
      <c r="C1605" s="34">
        <v>1.7</v>
      </c>
      <c r="D1605" s="32">
        <f t="shared" ref="D1605:D1668" si="50">CONVERT(C1605,"C","F")</f>
        <v>35.06</v>
      </c>
      <c r="E1605" s="37">
        <f t="shared" ref="E1605:E1668" si="51">D1605*1.2</f>
        <v>42.072000000000003</v>
      </c>
      <c r="F1605" s="32">
        <f>'Auxiliary Energy Estimation'!$E$25-D1605</f>
        <v>19.939999999999998</v>
      </c>
      <c r="G1605" s="32">
        <f>'Auxiliary Energy Estimation'!$E$25-E1605</f>
        <v>12.927999999999997</v>
      </c>
      <c r="H1605" s="26">
        <f>IF(D1605&lt;='Auxiliary Energy Estimation'!$E$25, 1, 0)</f>
        <v>1</v>
      </c>
      <c r="I1605" s="26">
        <f>IF(E1605&lt;='Auxiliary Energy Estimation'!$E$25, 1, 0)</f>
        <v>1</v>
      </c>
    </row>
    <row r="1606" spans="2:9" ht="15" x14ac:dyDescent="0.3">
      <c r="B1606" s="33">
        <v>1601.5</v>
      </c>
      <c r="C1606" s="34">
        <v>1.7</v>
      </c>
      <c r="D1606" s="32">
        <f t="shared" si="50"/>
        <v>35.06</v>
      </c>
      <c r="E1606" s="37">
        <f t="shared" si="51"/>
        <v>42.072000000000003</v>
      </c>
      <c r="F1606" s="32">
        <f>'Auxiliary Energy Estimation'!$E$25-D1606</f>
        <v>19.939999999999998</v>
      </c>
      <c r="G1606" s="32">
        <f>'Auxiliary Energy Estimation'!$E$25-E1606</f>
        <v>12.927999999999997</v>
      </c>
      <c r="H1606" s="26">
        <f>IF(D1606&lt;='Auxiliary Energy Estimation'!$E$25, 1, 0)</f>
        <v>1</v>
      </c>
      <c r="I1606" s="26">
        <f>IF(E1606&lt;='Auxiliary Energy Estimation'!$E$25, 1, 0)</f>
        <v>1</v>
      </c>
    </row>
    <row r="1607" spans="2:9" ht="15" x14ac:dyDescent="0.3">
      <c r="B1607" s="33">
        <v>1602.5</v>
      </c>
      <c r="C1607" s="34">
        <v>1.7</v>
      </c>
      <c r="D1607" s="32">
        <f t="shared" si="50"/>
        <v>35.06</v>
      </c>
      <c r="E1607" s="37">
        <f t="shared" si="51"/>
        <v>42.072000000000003</v>
      </c>
      <c r="F1607" s="32">
        <f>'Auxiliary Energy Estimation'!$E$25-D1607</f>
        <v>19.939999999999998</v>
      </c>
      <c r="G1607" s="32">
        <f>'Auxiliary Energy Estimation'!$E$25-E1607</f>
        <v>12.927999999999997</v>
      </c>
      <c r="H1607" s="26">
        <f>IF(D1607&lt;='Auxiliary Energy Estimation'!$E$25, 1, 0)</f>
        <v>1</v>
      </c>
      <c r="I1607" s="26">
        <f>IF(E1607&lt;='Auxiliary Energy Estimation'!$E$25, 1, 0)</f>
        <v>1</v>
      </c>
    </row>
    <row r="1608" spans="2:9" ht="15" x14ac:dyDescent="0.3">
      <c r="B1608" s="33">
        <v>1603.5</v>
      </c>
      <c r="C1608" s="34">
        <v>1.7</v>
      </c>
      <c r="D1608" s="32">
        <f t="shared" si="50"/>
        <v>35.06</v>
      </c>
      <c r="E1608" s="37">
        <f t="shared" si="51"/>
        <v>42.072000000000003</v>
      </c>
      <c r="F1608" s="32">
        <f>'Auxiliary Energy Estimation'!$E$25-D1608</f>
        <v>19.939999999999998</v>
      </c>
      <c r="G1608" s="32">
        <f>'Auxiliary Energy Estimation'!$E$25-E1608</f>
        <v>12.927999999999997</v>
      </c>
      <c r="H1608" s="26">
        <f>IF(D1608&lt;='Auxiliary Energy Estimation'!$E$25, 1, 0)</f>
        <v>1</v>
      </c>
      <c r="I1608" s="26">
        <f>IF(E1608&lt;='Auxiliary Energy Estimation'!$E$25, 1, 0)</f>
        <v>1</v>
      </c>
    </row>
    <row r="1609" spans="2:9" ht="15" x14ac:dyDescent="0.3">
      <c r="B1609" s="33">
        <v>1604.5</v>
      </c>
      <c r="C1609" s="34">
        <v>1.1000000000000001</v>
      </c>
      <c r="D1609" s="32">
        <f t="shared" si="50"/>
        <v>33.979999999999997</v>
      </c>
      <c r="E1609" s="37">
        <f t="shared" si="51"/>
        <v>40.775999999999996</v>
      </c>
      <c r="F1609" s="32">
        <f>'Auxiliary Energy Estimation'!$E$25-D1609</f>
        <v>21.020000000000003</v>
      </c>
      <c r="G1609" s="32">
        <f>'Auxiliary Energy Estimation'!$E$25-E1609</f>
        <v>14.224000000000004</v>
      </c>
      <c r="H1609" s="26">
        <f>IF(D1609&lt;='Auxiliary Energy Estimation'!$E$25, 1, 0)</f>
        <v>1</v>
      </c>
      <c r="I1609" s="26">
        <f>IF(E1609&lt;='Auxiliary Energy Estimation'!$E$25, 1, 0)</f>
        <v>1</v>
      </c>
    </row>
    <row r="1610" spans="2:9" ht="15" x14ac:dyDescent="0.3">
      <c r="B1610" s="33">
        <v>1605.5</v>
      </c>
      <c r="C1610" s="34">
        <v>1.7</v>
      </c>
      <c r="D1610" s="32">
        <f t="shared" si="50"/>
        <v>35.06</v>
      </c>
      <c r="E1610" s="37">
        <f t="shared" si="51"/>
        <v>42.072000000000003</v>
      </c>
      <c r="F1610" s="32">
        <f>'Auxiliary Energy Estimation'!$E$25-D1610</f>
        <v>19.939999999999998</v>
      </c>
      <c r="G1610" s="32">
        <f>'Auxiliary Energy Estimation'!$E$25-E1610</f>
        <v>12.927999999999997</v>
      </c>
      <c r="H1610" s="26">
        <f>IF(D1610&lt;='Auxiliary Energy Estimation'!$E$25, 1, 0)</f>
        <v>1</v>
      </c>
      <c r="I1610" s="26">
        <f>IF(E1610&lt;='Auxiliary Energy Estimation'!$E$25, 1, 0)</f>
        <v>1</v>
      </c>
    </row>
    <row r="1611" spans="2:9" ht="15" x14ac:dyDescent="0.3">
      <c r="B1611" s="33">
        <v>1606.5</v>
      </c>
      <c r="C1611" s="34">
        <v>1.7</v>
      </c>
      <c r="D1611" s="32">
        <f t="shared" si="50"/>
        <v>35.06</v>
      </c>
      <c r="E1611" s="37">
        <f t="shared" si="51"/>
        <v>42.072000000000003</v>
      </c>
      <c r="F1611" s="32">
        <f>'Auxiliary Energy Estimation'!$E$25-D1611</f>
        <v>19.939999999999998</v>
      </c>
      <c r="G1611" s="32">
        <f>'Auxiliary Energy Estimation'!$E$25-E1611</f>
        <v>12.927999999999997</v>
      </c>
      <c r="H1611" s="26">
        <f>IF(D1611&lt;='Auxiliary Energy Estimation'!$E$25, 1, 0)</f>
        <v>1</v>
      </c>
      <c r="I1611" s="26">
        <f>IF(E1611&lt;='Auxiliary Energy Estimation'!$E$25, 1, 0)</f>
        <v>1</v>
      </c>
    </row>
    <row r="1612" spans="2:9" ht="15" x14ac:dyDescent="0.3">
      <c r="B1612" s="33">
        <v>1607.5</v>
      </c>
      <c r="C1612" s="34">
        <v>1.7</v>
      </c>
      <c r="D1612" s="32">
        <f t="shared" si="50"/>
        <v>35.06</v>
      </c>
      <c r="E1612" s="37">
        <f t="shared" si="51"/>
        <v>42.072000000000003</v>
      </c>
      <c r="F1612" s="32">
        <f>'Auxiliary Energy Estimation'!$E$25-D1612</f>
        <v>19.939999999999998</v>
      </c>
      <c r="G1612" s="32">
        <f>'Auxiliary Energy Estimation'!$E$25-E1612</f>
        <v>12.927999999999997</v>
      </c>
      <c r="H1612" s="26">
        <f>IF(D1612&lt;='Auxiliary Energy Estimation'!$E$25, 1, 0)</f>
        <v>1</v>
      </c>
      <c r="I1612" s="26">
        <f>IF(E1612&lt;='Auxiliary Energy Estimation'!$E$25, 1, 0)</f>
        <v>1</v>
      </c>
    </row>
    <row r="1613" spans="2:9" ht="15" x14ac:dyDescent="0.3">
      <c r="B1613" s="33">
        <v>1608.5</v>
      </c>
      <c r="C1613" s="34">
        <v>1.7</v>
      </c>
      <c r="D1613" s="32">
        <f t="shared" si="50"/>
        <v>35.06</v>
      </c>
      <c r="E1613" s="37">
        <f t="shared" si="51"/>
        <v>42.072000000000003</v>
      </c>
      <c r="F1613" s="32">
        <f>'Auxiliary Energy Estimation'!$E$25-D1613</f>
        <v>19.939999999999998</v>
      </c>
      <c r="G1613" s="32">
        <f>'Auxiliary Energy Estimation'!$E$25-E1613</f>
        <v>12.927999999999997</v>
      </c>
      <c r="H1613" s="26">
        <f>IF(D1613&lt;='Auxiliary Energy Estimation'!$E$25, 1, 0)</f>
        <v>1</v>
      </c>
      <c r="I1613" s="26">
        <f>IF(E1613&lt;='Auxiliary Energy Estimation'!$E$25, 1, 0)</f>
        <v>1</v>
      </c>
    </row>
    <row r="1614" spans="2:9" ht="15" x14ac:dyDescent="0.3">
      <c r="B1614" s="33">
        <v>1609.5</v>
      </c>
      <c r="C1614" s="34">
        <v>1.7</v>
      </c>
      <c r="D1614" s="32">
        <f t="shared" si="50"/>
        <v>35.06</v>
      </c>
      <c r="E1614" s="37">
        <f t="shared" si="51"/>
        <v>42.072000000000003</v>
      </c>
      <c r="F1614" s="32">
        <f>'Auxiliary Energy Estimation'!$E$25-D1614</f>
        <v>19.939999999999998</v>
      </c>
      <c r="G1614" s="32">
        <f>'Auxiliary Energy Estimation'!$E$25-E1614</f>
        <v>12.927999999999997</v>
      </c>
      <c r="H1614" s="26">
        <f>IF(D1614&lt;='Auxiliary Energy Estimation'!$E$25, 1, 0)</f>
        <v>1</v>
      </c>
      <c r="I1614" s="26">
        <f>IF(E1614&lt;='Auxiliary Energy Estimation'!$E$25, 1, 0)</f>
        <v>1</v>
      </c>
    </row>
    <row r="1615" spans="2:9" ht="15" x14ac:dyDescent="0.3">
      <c r="B1615" s="33">
        <v>1610.5</v>
      </c>
      <c r="C1615" s="34">
        <v>1.7</v>
      </c>
      <c r="D1615" s="32">
        <f t="shared" si="50"/>
        <v>35.06</v>
      </c>
      <c r="E1615" s="37">
        <f t="shared" si="51"/>
        <v>42.072000000000003</v>
      </c>
      <c r="F1615" s="32">
        <f>'Auxiliary Energy Estimation'!$E$25-D1615</f>
        <v>19.939999999999998</v>
      </c>
      <c r="G1615" s="32">
        <f>'Auxiliary Energy Estimation'!$E$25-E1615</f>
        <v>12.927999999999997</v>
      </c>
      <c r="H1615" s="26">
        <f>IF(D1615&lt;='Auxiliary Energy Estimation'!$E$25, 1, 0)</f>
        <v>1</v>
      </c>
      <c r="I1615" s="26">
        <f>IF(E1615&lt;='Auxiliary Energy Estimation'!$E$25, 1, 0)</f>
        <v>1</v>
      </c>
    </row>
    <row r="1616" spans="2:9" ht="15" x14ac:dyDescent="0.3">
      <c r="B1616" s="33">
        <v>1611.5</v>
      </c>
      <c r="C1616" s="34">
        <v>1.7</v>
      </c>
      <c r="D1616" s="32">
        <f t="shared" si="50"/>
        <v>35.06</v>
      </c>
      <c r="E1616" s="37">
        <f t="shared" si="51"/>
        <v>42.072000000000003</v>
      </c>
      <c r="F1616" s="32">
        <f>'Auxiliary Energy Estimation'!$E$25-D1616</f>
        <v>19.939999999999998</v>
      </c>
      <c r="G1616" s="32">
        <f>'Auxiliary Energy Estimation'!$E$25-E1616</f>
        <v>12.927999999999997</v>
      </c>
      <c r="H1616" s="26">
        <f>IF(D1616&lt;='Auxiliary Energy Estimation'!$E$25, 1, 0)</f>
        <v>1</v>
      </c>
      <c r="I1616" s="26">
        <f>IF(E1616&lt;='Auxiliary Energy Estimation'!$E$25, 1, 0)</f>
        <v>1</v>
      </c>
    </row>
    <row r="1617" spans="2:9" ht="15" x14ac:dyDescent="0.3">
      <c r="B1617" s="33">
        <v>1612.5</v>
      </c>
      <c r="C1617" s="34">
        <v>1.7</v>
      </c>
      <c r="D1617" s="32">
        <f t="shared" si="50"/>
        <v>35.06</v>
      </c>
      <c r="E1617" s="37">
        <f t="shared" si="51"/>
        <v>42.072000000000003</v>
      </c>
      <c r="F1617" s="32">
        <f>'Auxiliary Energy Estimation'!$E$25-D1617</f>
        <v>19.939999999999998</v>
      </c>
      <c r="G1617" s="32">
        <f>'Auxiliary Energy Estimation'!$E$25-E1617</f>
        <v>12.927999999999997</v>
      </c>
      <c r="H1617" s="26">
        <f>IF(D1617&lt;='Auxiliary Energy Estimation'!$E$25, 1, 0)</f>
        <v>1</v>
      </c>
      <c r="I1617" s="26">
        <f>IF(E1617&lt;='Auxiliary Energy Estimation'!$E$25, 1, 0)</f>
        <v>1</v>
      </c>
    </row>
    <row r="1618" spans="2:9" ht="15" x14ac:dyDescent="0.3">
      <c r="B1618" s="33">
        <v>1613.5</v>
      </c>
      <c r="C1618" s="34">
        <v>1.7</v>
      </c>
      <c r="D1618" s="32">
        <f t="shared" si="50"/>
        <v>35.06</v>
      </c>
      <c r="E1618" s="37">
        <f t="shared" si="51"/>
        <v>42.072000000000003</v>
      </c>
      <c r="F1618" s="32">
        <f>'Auxiliary Energy Estimation'!$E$25-D1618</f>
        <v>19.939999999999998</v>
      </c>
      <c r="G1618" s="32">
        <f>'Auxiliary Energy Estimation'!$E$25-E1618</f>
        <v>12.927999999999997</v>
      </c>
      <c r="H1618" s="26">
        <f>IF(D1618&lt;='Auxiliary Energy Estimation'!$E$25, 1, 0)</f>
        <v>1</v>
      </c>
      <c r="I1618" s="26">
        <f>IF(E1618&lt;='Auxiliary Energy Estimation'!$E$25, 1, 0)</f>
        <v>1</v>
      </c>
    </row>
    <row r="1619" spans="2:9" ht="15" x14ac:dyDescent="0.3">
      <c r="B1619" s="33">
        <v>1614.5</v>
      </c>
      <c r="C1619" s="34">
        <v>1.1000000000000001</v>
      </c>
      <c r="D1619" s="32">
        <f t="shared" si="50"/>
        <v>33.979999999999997</v>
      </c>
      <c r="E1619" s="37">
        <f t="shared" si="51"/>
        <v>40.775999999999996</v>
      </c>
      <c r="F1619" s="32">
        <f>'Auxiliary Energy Estimation'!$E$25-D1619</f>
        <v>21.020000000000003</v>
      </c>
      <c r="G1619" s="32">
        <f>'Auxiliary Energy Estimation'!$E$25-E1619</f>
        <v>14.224000000000004</v>
      </c>
      <c r="H1619" s="26">
        <f>IF(D1619&lt;='Auxiliary Energy Estimation'!$E$25, 1, 0)</f>
        <v>1</v>
      </c>
      <c r="I1619" s="26">
        <f>IF(E1619&lt;='Auxiliary Energy Estimation'!$E$25, 1, 0)</f>
        <v>1</v>
      </c>
    </row>
    <row r="1620" spans="2:9" ht="15" x14ac:dyDescent="0.3">
      <c r="B1620" s="33">
        <v>1615.5</v>
      </c>
      <c r="C1620" s="34">
        <v>2.8</v>
      </c>
      <c r="D1620" s="32">
        <f t="shared" si="50"/>
        <v>37.04</v>
      </c>
      <c r="E1620" s="37">
        <f t="shared" si="51"/>
        <v>44.448</v>
      </c>
      <c r="F1620" s="32">
        <f>'Auxiliary Energy Estimation'!$E$25-D1620</f>
        <v>17.96</v>
      </c>
      <c r="G1620" s="32">
        <f>'Auxiliary Energy Estimation'!$E$25-E1620</f>
        <v>10.552</v>
      </c>
      <c r="H1620" s="26">
        <f>IF(D1620&lt;='Auxiliary Energy Estimation'!$E$25, 1, 0)</f>
        <v>1</v>
      </c>
      <c r="I1620" s="26">
        <f>IF(E1620&lt;='Auxiliary Energy Estimation'!$E$25, 1, 0)</f>
        <v>1</v>
      </c>
    </row>
    <row r="1621" spans="2:9" ht="15" x14ac:dyDescent="0.3">
      <c r="B1621" s="33">
        <v>1616.5</v>
      </c>
      <c r="C1621" s="34">
        <v>3.3</v>
      </c>
      <c r="D1621" s="32">
        <f t="shared" si="50"/>
        <v>37.94</v>
      </c>
      <c r="E1621" s="37">
        <f t="shared" si="51"/>
        <v>45.527999999999999</v>
      </c>
      <c r="F1621" s="32">
        <f>'Auxiliary Energy Estimation'!$E$25-D1621</f>
        <v>17.060000000000002</v>
      </c>
      <c r="G1621" s="32">
        <f>'Auxiliary Energy Estimation'!$E$25-E1621</f>
        <v>9.4720000000000013</v>
      </c>
      <c r="H1621" s="26">
        <f>IF(D1621&lt;='Auxiliary Energy Estimation'!$E$25, 1, 0)</f>
        <v>1</v>
      </c>
      <c r="I1621" s="26">
        <f>IF(E1621&lt;='Auxiliary Energy Estimation'!$E$25, 1, 0)</f>
        <v>1</v>
      </c>
    </row>
    <row r="1622" spans="2:9" ht="15" x14ac:dyDescent="0.3">
      <c r="B1622" s="33">
        <v>1617.5</v>
      </c>
      <c r="C1622" s="34">
        <v>3.9</v>
      </c>
      <c r="D1622" s="32">
        <f t="shared" si="50"/>
        <v>39.019999999999996</v>
      </c>
      <c r="E1622" s="37">
        <f t="shared" si="51"/>
        <v>46.823999999999991</v>
      </c>
      <c r="F1622" s="32">
        <f>'Auxiliary Energy Estimation'!$E$25-D1622</f>
        <v>15.980000000000004</v>
      </c>
      <c r="G1622" s="32">
        <f>'Auxiliary Energy Estimation'!$E$25-E1622</f>
        <v>8.176000000000009</v>
      </c>
      <c r="H1622" s="26">
        <f>IF(D1622&lt;='Auxiliary Energy Estimation'!$E$25, 1, 0)</f>
        <v>1</v>
      </c>
      <c r="I1622" s="26">
        <f>IF(E1622&lt;='Auxiliary Energy Estimation'!$E$25, 1, 0)</f>
        <v>1</v>
      </c>
    </row>
    <row r="1623" spans="2:9" ht="15" x14ac:dyDescent="0.3">
      <c r="B1623" s="33">
        <v>1618.5</v>
      </c>
      <c r="C1623" s="34">
        <v>4.4000000000000004</v>
      </c>
      <c r="D1623" s="32">
        <f t="shared" si="50"/>
        <v>39.92</v>
      </c>
      <c r="E1623" s="37">
        <f t="shared" si="51"/>
        <v>47.904000000000003</v>
      </c>
      <c r="F1623" s="32">
        <f>'Auxiliary Energy Estimation'!$E$25-D1623</f>
        <v>15.079999999999998</v>
      </c>
      <c r="G1623" s="32">
        <f>'Auxiliary Energy Estimation'!$E$25-E1623</f>
        <v>7.0959999999999965</v>
      </c>
      <c r="H1623" s="26">
        <f>IF(D1623&lt;='Auxiliary Energy Estimation'!$E$25, 1, 0)</f>
        <v>1</v>
      </c>
      <c r="I1623" s="26">
        <f>IF(E1623&lt;='Auxiliary Energy Estimation'!$E$25, 1, 0)</f>
        <v>1</v>
      </c>
    </row>
    <row r="1624" spans="2:9" ht="15" x14ac:dyDescent="0.3">
      <c r="B1624" s="33">
        <v>1619.5</v>
      </c>
      <c r="C1624" s="34">
        <v>5</v>
      </c>
      <c r="D1624" s="32">
        <f t="shared" si="50"/>
        <v>41</v>
      </c>
      <c r="E1624" s="37">
        <f t="shared" si="51"/>
        <v>49.199999999999996</v>
      </c>
      <c r="F1624" s="32">
        <f>'Auxiliary Energy Estimation'!$E$25-D1624</f>
        <v>14</v>
      </c>
      <c r="G1624" s="32">
        <f>'Auxiliary Energy Estimation'!$E$25-E1624</f>
        <v>5.8000000000000043</v>
      </c>
      <c r="H1624" s="26">
        <f>IF(D1624&lt;='Auxiliary Energy Estimation'!$E$25, 1, 0)</f>
        <v>1</v>
      </c>
      <c r="I1624" s="26">
        <f>IF(E1624&lt;='Auxiliary Energy Estimation'!$E$25, 1, 0)</f>
        <v>1</v>
      </c>
    </row>
    <row r="1625" spans="2:9" ht="15" x14ac:dyDescent="0.3">
      <c r="B1625" s="33">
        <v>1620.5</v>
      </c>
      <c r="C1625" s="34">
        <v>6.1</v>
      </c>
      <c r="D1625" s="32">
        <f t="shared" si="50"/>
        <v>42.980000000000004</v>
      </c>
      <c r="E1625" s="37">
        <f t="shared" si="51"/>
        <v>51.576000000000001</v>
      </c>
      <c r="F1625" s="32">
        <f>'Auxiliary Energy Estimation'!$E$25-D1625</f>
        <v>12.019999999999996</v>
      </c>
      <c r="G1625" s="32">
        <f>'Auxiliary Energy Estimation'!$E$25-E1625</f>
        <v>3.4239999999999995</v>
      </c>
      <c r="H1625" s="26">
        <f>IF(D1625&lt;='Auxiliary Energy Estimation'!$E$25, 1, 0)</f>
        <v>1</v>
      </c>
      <c r="I1625" s="26">
        <f>IF(E1625&lt;='Auxiliary Energy Estimation'!$E$25, 1, 0)</f>
        <v>1</v>
      </c>
    </row>
    <row r="1626" spans="2:9" ht="15" x14ac:dyDescent="0.3">
      <c r="B1626" s="33">
        <v>1621.5</v>
      </c>
      <c r="C1626" s="34">
        <v>6.7</v>
      </c>
      <c r="D1626" s="32">
        <f t="shared" si="50"/>
        <v>44.06</v>
      </c>
      <c r="E1626" s="37">
        <f t="shared" si="51"/>
        <v>52.872</v>
      </c>
      <c r="F1626" s="32">
        <f>'Auxiliary Energy Estimation'!$E$25-D1626</f>
        <v>10.939999999999998</v>
      </c>
      <c r="G1626" s="32">
        <f>'Auxiliary Energy Estimation'!$E$25-E1626</f>
        <v>2.1280000000000001</v>
      </c>
      <c r="H1626" s="26">
        <f>IF(D1626&lt;='Auxiliary Energy Estimation'!$E$25, 1, 0)</f>
        <v>1</v>
      </c>
      <c r="I1626" s="26">
        <f>IF(E1626&lt;='Auxiliary Energy Estimation'!$E$25, 1, 0)</f>
        <v>1</v>
      </c>
    </row>
    <row r="1627" spans="2:9" ht="15" x14ac:dyDescent="0.3">
      <c r="B1627" s="33">
        <v>1622.5</v>
      </c>
      <c r="C1627" s="34">
        <v>7.8</v>
      </c>
      <c r="D1627" s="32">
        <f t="shared" si="50"/>
        <v>46.04</v>
      </c>
      <c r="E1627" s="37">
        <f t="shared" si="51"/>
        <v>55.247999999999998</v>
      </c>
      <c r="F1627" s="32">
        <f>'Auxiliary Energy Estimation'!$E$25-D1627</f>
        <v>8.9600000000000009</v>
      </c>
      <c r="G1627" s="32">
        <f>'Auxiliary Energy Estimation'!$E$25-E1627</f>
        <v>-0.24799999999999756</v>
      </c>
      <c r="H1627" s="26">
        <f>IF(D1627&lt;='Auxiliary Energy Estimation'!$E$25, 1, 0)</f>
        <v>1</v>
      </c>
      <c r="I1627" s="26">
        <f>IF(E1627&lt;='Auxiliary Energy Estimation'!$E$25, 1, 0)</f>
        <v>0</v>
      </c>
    </row>
    <row r="1628" spans="2:9" ht="15" x14ac:dyDescent="0.3">
      <c r="B1628" s="33">
        <v>1623.5</v>
      </c>
      <c r="C1628" s="34">
        <v>7.2</v>
      </c>
      <c r="D1628" s="32">
        <f t="shared" si="50"/>
        <v>44.96</v>
      </c>
      <c r="E1628" s="37">
        <f t="shared" si="51"/>
        <v>53.951999999999998</v>
      </c>
      <c r="F1628" s="32">
        <f>'Auxiliary Energy Estimation'!$E$25-D1628</f>
        <v>10.039999999999999</v>
      </c>
      <c r="G1628" s="32">
        <f>'Auxiliary Energy Estimation'!$E$25-E1628</f>
        <v>1.0480000000000018</v>
      </c>
      <c r="H1628" s="26">
        <f>IF(D1628&lt;='Auxiliary Energy Estimation'!$E$25, 1, 0)</f>
        <v>1</v>
      </c>
      <c r="I1628" s="26">
        <f>IF(E1628&lt;='Auxiliary Energy Estimation'!$E$25, 1, 0)</f>
        <v>1</v>
      </c>
    </row>
    <row r="1629" spans="2:9" ht="15" x14ac:dyDescent="0.3">
      <c r="B1629" s="33">
        <v>1624.5</v>
      </c>
      <c r="C1629" s="34">
        <v>7.2</v>
      </c>
      <c r="D1629" s="32">
        <f t="shared" si="50"/>
        <v>44.96</v>
      </c>
      <c r="E1629" s="37">
        <f t="shared" si="51"/>
        <v>53.951999999999998</v>
      </c>
      <c r="F1629" s="32">
        <f>'Auxiliary Energy Estimation'!$E$25-D1629</f>
        <v>10.039999999999999</v>
      </c>
      <c r="G1629" s="32">
        <f>'Auxiliary Energy Estimation'!$E$25-E1629</f>
        <v>1.0480000000000018</v>
      </c>
      <c r="H1629" s="26">
        <f>IF(D1629&lt;='Auxiliary Energy Estimation'!$E$25, 1, 0)</f>
        <v>1</v>
      </c>
      <c r="I1629" s="26">
        <f>IF(E1629&lt;='Auxiliary Energy Estimation'!$E$25, 1, 0)</f>
        <v>1</v>
      </c>
    </row>
    <row r="1630" spans="2:9" ht="15" x14ac:dyDescent="0.3">
      <c r="B1630" s="33">
        <v>1625.5</v>
      </c>
      <c r="C1630" s="34">
        <v>6.1</v>
      </c>
      <c r="D1630" s="32">
        <f t="shared" si="50"/>
        <v>42.980000000000004</v>
      </c>
      <c r="E1630" s="37">
        <f t="shared" si="51"/>
        <v>51.576000000000001</v>
      </c>
      <c r="F1630" s="32">
        <f>'Auxiliary Energy Estimation'!$E$25-D1630</f>
        <v>12.019999999999996</v>
      </c>
      <c r="G1630" s="32">
        <f>'Auxiliary Energy Estimation'!$E$25-E1630</f>
        <v>3.4239999999999995</v>
      </c>
      <c r="H1630" s="26">
        <f>IF(D1630&lt;='Auxiliary Energy Estimation'!$E$25, 1, 0)</f>
        <v>1</v>
      </c>
      <c r="I1630" s="26">
        <f>IF(E1630&lt;='Auxiliary Energy Estimation'!$E$25, 1, 0)</f>
        <v>1</v>
      </c>
    </row>
    <row r="1631" spans="2:9" ht="15" x14ac:dyDescent="0.3">
      <c r="B1631" s="33">
        <v>1626.5</v>
      </c>
      <c r="C1631" s="34">
        <v>5.6</v>
      </c>
      <c r="D1631" s="32">
        <f t="shared" si="50"/>
        <v>42.08</v>
      </c>
      <c r="E1631" s="37">
        <f t="shared" si="51"/>
        <v>50.495999999999995</v>
      </c>
      <c r="F1631" s="32">
        <f>'Auxiliary Energy Estimation'!$E$25-D1631</f>
        <v>12.920000000000002</v>
      </c>
      <c r="G1631" s="32">
        <f>'Auxiliary Energy Estimation'!$E$25-E1631</f>
        <v>4.5040000000000049</v>
      </c>
      <c r="H1631" s="26">
        <f>IF(D1631&lt;='Auxiliary Energy Estimation'!$E$25, 1, 0)</f>
        <v>1</v>
      </c>
      <c r="I1631" s="26">
        <f>IF(E1631&lt;='Auxiliary Energy Estimation'!$E$25, 1, 0)</f>
        <v>1</v>
      </c>
    </row>
    <row r="1632" spans="2:9" ht="15" x14ac:dyDescent="0.3">
      <c r="B1632" s="33">
        <v>1627.5</v>
      </c>
      <c r="C1632" s="34">
        <v>5</v>
      </c>
      <c r="D1632" s="32">
        <f t="shared" si="50"/>
        <v>41</v>
      </c>
      <c r="E1632" s="37">
        <f t="shared" si="51"/>
        <v>49.199999999999996</v>
      </c>
      <c r="F1632" s="32">
        <f>'Auxiliary Energy Estimation'!$E$25-D1632</f>
        <v>14</v>
      </c>
      <c r="G1632" s="32">
        <f>'Auxiliary Energy Estimation'!$E$25-E1632</f>
        <v>5.8000000000000043</v>
      </c>
      <c r="H1632" s="26">
        <f>IF(D1632&lt;='Auxiliary Energy Estimation'!$E$25, 1, 0)</f>
        <v>1</v>
      </c>
      <c r="I1632" s="26">
        <f>IF(E1632&lt;='Auxiliary Energy Estimation'!$E$25, 1, 0)</f>
        <v>1</v>
      </c>
    </row>
    <row r="1633" spans="2:9" ht="15" x14ac:dyDescent="0.3">
      <c r="B1633" s="33">
        <v>1628.5</v>
      </c>
      <c r="C1633" s="34">
        <v>4.4000000000000004</v>
      </c>
      <c r="D1633" s="32">
        <f t="shared" si="50"/>
        <v>39.92</v>
      </c>
      <c r="E1633" s="37">
        <f t="shared" si="51"/>
        <v>47.904000000000003</v>
      </c>
      <c r="F1633" s="32">
        <f>'Auxiliary Energy Estimation'!$E$25-D1633</f>
        <v>15.079999999999998</v>
      </c>
      <c r="G1633" s="32">
        <f>'Auxiliary Energy Estimation'!$E$25-E1633</f>
        <v>7.0959999999999965</v>
      </c>
      <c r="H1633" s="26">
        <f>IF(D1633&lt;='Auxiliary Energy Estimation'!$E$25, 1, 0)</f>
        <v>1</v>
      </c>
      <c r="I1633" s="26">
        <f>IF(E1633&lt;='Auxiliary Energy Estimation'!$E$25, 1, 0)</f>
        <v>1</v>
      </c>
    </row>
    <row r="1634" spans="2:9" ht="15" x14ac:dyDescent="0.3">
      <c r="B1634" s="33">
        <v>1629.5</v>
      </c>
      <c r="C1634" s="34">
        <v>3.9</v>
      </c>
      <c r="D1634" s="32">
        <f t="shared" si="50"/>
        <v>39.019999999999996</v>
      </c>
      <c r="E1634" s="37">
        <f t="shared" si="51"/>
        <v>46.823999999999991</v>
      </c>
      <c r="F1634" s="32">
        <f>'Auxiliary Energy Estimation'!$E$25-D1634</f>
        <v>15.980000000000004</v>
      </c>
      <c r="G1634" s="32">
        <f>'Auxiliary Energy Estimation'!$E$25-E1634</f>
        <v>8.176000000000009</v>
      </c>
      <c r="H1634" s="26">
        <f>IF(D1634&lt;='Auxiliary Energy Estimation'!$E$25, 1, 0)</f>
        <v>1</v>
      </c>
      <c r="I1634" s="26">
        <f>IF(E1634&lt;='Auxiliary Energy Estimation'!$E$25, 1, 0)</f>
        <v>1</v>
      </c>
    </row>
    <row r="1635" spans="2:9" ht="15" x14ac:dyDescent="0.3">
      <c r="B1635" s="33">
        <v>1630.5</v>
      </c>
      <c r="C1635" s="34">
        <v>3.9</v>
      </c>
      <c r="D1635" s="32">
        <f t="shared" si="50"/>
        <v>39.019999999999996</v>
      </c>
      <c r="E1635" s="37">
        <f t="shared" si="51"/>
        <v>46.823999999999991</v>
      </c>
      <c r="F1635" s="32">
        <f>'Auxiliary Energy Estimation'!$E$25-D1635</f>
        <v>15.980000000000004</v>
      </c>
      <c r="G1635" s="32">
        <f>'Auxiliary Energy Estimation'!$E$25-E1635</f>
        <v>8.176000000000009</v>
      </c>
      <c r="H1635" s="26">
        <f>IF(D1635&lt;='Auxiliary Energy Estimation'!$E$25, 1, 0)</f>
        <v>1</v>
      </c>
      <c r="I1635" s="26">
        <f>IF(E1635&lt;='Auxiliary Energy Estimation'!$E$25, 1, 0)</f>
        <v>1</v>
      </c>
    </row>
    <row r="1636" spans="2:9" ht="15" x14ac:dyDescent="0.3">
      <c r="B1636" s="33">
        <v>1631.5</v>
      </c>
      <c r="C1636" s="34">
        <v>3.3</v>
      </c>
      <c r="D1636" s="32">
        <f t="shared" si="50"/>
        <v>37.94</v>
      </c>
      <c r="E1636" s="37">
        <f t="shared" si="51"/>
        <v>45.527999999999999</v>
      </c>
      <c r="F1636" s="32">
        <f>'Auxiliary Energy Estimation'!$E$25-D1636</f>
        <v>17.060000000000002</v>
      </c>
      <c r="G1636" s="32">
        <f>'Auxiliary Energy Estimation'!$E$25-E1636</f>
        <v>9.4720000000000013</v>
      </c>
      <c r="H1636" s="26">
        <f>IF(D1636&lt;='Auxiliary Energy Estimation'!$E$25, 1, 0)</f>
        <v>1</v>
      </c>
      <c r="I1636" s="26">
        <f>IF(E1636&lt;='Auxiliary Energy Estimation'!$E$25, 1, 0)</f>
        <v>1</v>
      </c>
    </row>
    <row r="1637" spans="2:9" ht="15" x14ac:dyDescent="0.3">
      <c r="B1637" s="33">
        <v>1632.5</v>
      </c>
      <c r="C1637" s="34">
        <v>3.3</v>
      </c>
      <c r="D1637" s="32">
        <f t="shared" si="50"/>
        <v>37.94</v>
      </c>
      <c r="E1637" s="37">
        <f t="shared" si="51"/>
        <v>45.527999999999999</v>
      </c>
      <c r="F1637" s="32">
        <f>'Auxiliary Energy Estimation'!$E$25-D1637</f>
        <v>17.060000000000002</v>
      </c>
      <c r="G1637" s="32">
        <f>'Auxiliary Energy Estimation'!$E$25-E1637</f>
        <v>9.4720000000000013</v>
      </c>
      <c r="H1637" s="26">
        <f>IF(D1637&lt;='Auxiliary Energy Estimation'!$E$25, 1, 0)</f>
        <v>1</v>
      </c>
      <c r="I1637" s="26">
        <f>IF(E1637&lt;='Auxiliary Energy Estimation'!$E$25, 1, 0)</f>
        <v>1</v>
      </c>
    </row>
    <row r="1638" spans="2:9" ht="15" x14ac:dyDescent="0.3">
      <c r="B1638" s="33">
        <v>1633.5</v>
      </c>
      <c r="C1638" s="34">
        <v>3.3</v>
      </c>
      <c r="D1638" s="32">
        <f t="shared" si="50"/>
        <v>37.94</v>
      </c>
      <c r="E1638" s="37">
        <f t="shared" si="51"/>
        <v>45.527999999999999</v>
      </c>
      <c r="F1638" s="32">
        <f>'Auxiliary Energy Estimation'!$E$25-D1638</f>
        <v>17.060000000000002</v>
      </c>
      <c r="G1638" s="32">
        <f>'Auxiliary Energy Estimation'!$E$25-E1638</f>
        <v>9.4720000000000013</v>
      </c>
      <c r="H1638" s="26">
        <f>IF(D1638&lt;='Auxiliary Energy Estimation'!$E$25, 1, 0)</f>
        <v>1</v>
      </c>
      <c r="I1638" s="26">
        <f>IF(E1638&lt;='Auxiliary Energy Estimation'!$E$25, 1, 0)</f>
        <v>1</v>
      </c>
    </row>
    <row r="1639" spans="2:9" ht="15" x14ac:dyDescent="0.3">
      <c r="B1639" s="33">
        <v>1634.5</v>
      </c>
      <c r="C1639" s="34">
        <v>2.8</v>
      </c>
      <c r="D1639" s="32">
        <f t="shared" si="50"/>
        <v>37.04</v>
      </c>
      <c r="E1639" s="37">
        <f t="shared" si="51"/>
        <v>44.448</v>
      </c>
      <c r="F1639" s="32">
        <f>'Auxiliary Energy Estimation'!$E$25-D1639</f>
        <v>17.96</v>
      </c>
      <c r="G1639" s="32">
        <f>'Auxiliary Energy Estimation'!$E$25-E1639</f>
        <v>10.552</v>
      </c>
      <c r="H1639" s="26">
        <f>IF(D1639&lt;='Auxiliary Energy Estimation'!$E$25, 1, 0)</f>
        <v>1</v>
      </c>
      <c r="I1639" s="26">
        <f>IF(E1639&lt;='Auxiliary Energy Estimation'!$E$25, 1, 0)</f>
        <v>1</v>
      </c>
    </row>
    <row r="1640" spans="2:9" ht="15" x14ac:dyDescent="0.3">
      <c r="B1640" s="33">
        <v>1635.5</v>
      </c>
      <c r="C1640" s="34">
        <v>2.8</v>
      </c>
      <c r="D1640" s="32">
        <f t="shared" si="50"/>
        <v>37.04</v>
      </c>
      <c r="E1640" s="37">
        <f t="shared" si="51"/>
        <v>44.448</v>
      </c>
      <c r="F1640" s="32">
        <f>'Auxiliary Energy Estimation'!$E$25-D1640</f>
        <v>17.96</v>
      </c>
      <c r="G1640" s="32">
        <f>'Auxiliary Energy Estimation'!$E$25-E1640</f>
        <v>10.552</v>
      </c>
      <c r="H1640" s="26">
        <f>IF(D1640&lt;='Auxiliary Energy Estimation'!$E$25, 1, 0)</f>
        <v>1</v>
      </c>
      <c r="I1640" s="26">
        <f>IF(E1640&lt;='Auxiliary Energy Estimation'!$E$25, 1, 0)</f>
        <v>1</v>
      </c>
    </row>
    <row r="1641" spans="2:9" ht="15" x14ac:dyDescent="0.3">
      <c r="B1641" s="33">
        <v>1636.5</v>
      </c>
      <c r="C1641" s="34">
        <v>2.8</v>
      </c>
      <c r="D1641" s="32">
        <f t="shared" si="50"/>
        <v>37.04</v>
      </c>
      <c r="E1641" s="37">
        <f t="shared" si="51"/>
        <v>44.448</v>
      </c>
      <c r="F1641" s="32">
        <f>'Auxiliary Energy Estimation'!$E$25-D1641</f>
        <v>17.96</v>
      </c>
      <c r="G1641" s="32">
        <f>'Auxiliary Energy Estimation'!$E$25-E1641</f>
        <v>10.552</v>
      </c>
      <c r="H1641" s="26">
        <f>IF(D1641&lt;='Auxiliary Energy Estimation'!$E$25, 1, 0)</f>
        <v>1</v>
      </c>
      <c r="I1641" s="26">
        <f>IF(E1641&lt;='Auxiliary Energy Estimation'!$E$25, 1, 0)</f>
        <v>1</v>
      </c>
    </row>
    <row r="1642" spans="2:9" ht="15" x14ac:dyDescent="0.3">
      <c r="B1642" s="33">
        <v>1637.5</v>
      </c>
      <c r="C1642" s="34">
        <v>2.8</v>
      </c>
      <c r="D1642" s="32">
        <f t="shared" si="50"/>
        <v>37.04</v>
      </c>
      <c r="E1642" s="37">
        <f t="shared" si="51"/>
        <v>44.448</v>
      </c>
      <c r="F1642" s="32">
        <f>'Auxiliary Energy Estimation'!$E$25-D1642</f>
        <v>17.96</v>
      </c>
      <c r="G1642" s="32">
        <f>'Auxiliary Energy Estimation'!$E$25-E1642</f>
        <v>10.552</v>
      </c>
      <c r="H1642" s="26">
        <f>IF(D1642&lt;='Auxiliary Energy Estimation'!$E$25, 1, 0)</f>
        <v>1</v>
      </c>
      <c r="I1642" s="26">
        <f>IF(E1642&lt;='Auxiliary Energy Estimation'!$E$25, 1, 0)</f>
        <v>1</v>
      </c>
    </row>
    <row r="1643" spans="2:9" ht="15" x14ac:dyDescent="0.3">
      <c r="B1643" s="33">
        <v>1638.5</v>
      </c>
      <c r="C1643" s="34">
        <v>2.2000000000000002</v>
      </c>
      <c r="D1643" s="32">
        <f t="shared" si="50"/>
        <v>35.96</v>
      </c>
      <c r="E1643" s="37">
        <f t="shared" si="51"/>
        <v>43.152000000000001</v>
      </c>
      <c r="F1643" s="32">
        <f>'Auxiliary Energy Estimation'!$E$25-D1643</f>
        <v>19.04</v>
      </c>
      <c r="G1643" s="32">
        <f>'Auxiliary Energy Estimation'!$E$25-E1643</f>
        <v>11.847999999999999</v>
      </c>
      <c r="H1643" s="26">
        <f>IF(D1643&lt;='Auxiliary Energy Estimation'!$E$25, 1, 0)</f>
        <v>1</v>
      </c>
      <c r="I1643" s="26">
        <f>IF(E1643&lt;='Auxiliary Energy Estimation'!$E$25, 1, 0)</f>
        <v>1</v>
      </c>
    </row>
    <row r="1644" spans="2:9" ht="15" x14ac:dyDescent="0.3">
      <c r="B1644" s="33">
        <v>1639.5</v>
      </c>
      <c r="C1644" s="34">
        <v>3.9</v>
      </c>
      <c r="D1644" s="32">
        <f t="shared" si="50"/>
        <v>39.019999999999996</v>
      </c>
      <c r="E1644" s="37">
        <f t="shared" si="51"/>
        <v>46.823999999999991</v>
      </c>
      <c r="F1644" s="32">
        <f>'Auxiliary Energy Estimation'!$E$25-D1644</f>
        <v>15.980000000000004</v>
      </c>
      <c r="G1644" s="32">
        <f>'Auxiliary Energy Estimation'!$E$25-E1644</f>
        <v>8.176000000000009</v>
      </c>
      <c r="H1644" s="26">
        <f>IF(D1644&lt;='Auxiliary Energy Estimation'!$E$25, 1, 0)</f>
        <v>1</v>
      </c>
      <c r="I1644" s="26">
        <f>IF(E1644&lt;='Auxiliary Energy Estimation'!$E$25, 1, 0)</f>
        <v>1</v>
      </c>
    </row>
    <row r="1645" spans="2:9" ht="15" x14ac:dyDescent="0.3">
      <c r="B1645" s="33">
        <v>1640.5</v>
      </c>
      <c r="C1645" s="34">
        <v>3.9</v>
      </c>
      <c r="D1645" s="32">
        <f t="shared" si="50"/>
        <v>39.019999999999996</v>
      </c>
      <c r="E1645" s="37">
        <f t="shared" si="51"/>
        <v>46.823999999999991</v>
      </c>
      <c r="F1645" s="32">
        <f>'Auxiliary Energy Estimation'!$E$25-D1645</f>
        <v>15.980000000000004</v>
      </c>
      <c r="G1645" s="32">
        <f>'Auxiliary Energy Estimation'!$E$25-E1645</f>
        <v>8.176000000000009</v>
      </c>
      <c r="H1645" s="26">
        <f>IF(D1645&lt;='Auxiliary Energy Estimation'!$E$25, 1, 0)</f>
        <v>1</v>
      </c>
      <c r="I1645" s="26">
        <f>IF(E1645&lt;='Auxiliary Energy Estimation'!$E$25, 1, 0)</f>
        <v>1</v>
      </c>
    </row>
    <row r="1646" spans="2:9" ht="15" x14ac:dyDescent="0.3">
      <c r="B1646" s="33">
        <v>1641.5</v>
      </c>
      <c r="C1646" s="34">
        <v>5.6</v>
      </c>
      <c r="D1646" s="32">
        <f t="shared" si="50"/>
        <v>42.08</v>
      </c>
      <c r="E1646" s="37">
        <f t="shared" si="51"/>
        <v>50.495999999999995</v>
      </c>
      <c r="F1646" s="32">
        <f>'Auxiliary Energy Estimation'!$E$25-D1646</f>
        <v>12.920000000000002</v>
      </c>
      <c r="G1646" s="32">
        <f>'Auxiliary Energy Estimation'!$E$25-E1646</f>
        <v>4.5040000000000049</v>
      </c>
      <c r="H1646" s="26">
        <f>IF(D1646&lt;='Auxiliary Energy Estimation'!$E$25, 1, 0)</f>
        <v>1</v>
      </c>
      <c r="I1646" s="26">
        <f>IF(E1646&lt;='Auxiliary Energy Estimation'!$E$25, 1, 0)</f>
        <v>1</v>
      </c>
    </row>
    <row r="1647" spans="2:9" ht="15" x14ac:dyDescent="0.3">
      <c r="B1647" s="33">
        <v>1642.5</v>
      </c>
      <c r="C1647" s="34">
        <v>6.1</v>
      </c>
      <c r="D1647" s="32">
        <f t="shared" si="50"/>
        <v>42.980000000000004</v>
      </c>
      <c r="E1647" s="37">
        <f t="shared" si="51"/>
        <v>51.576000000000001</v>
      </c>
      <c r="F1647" s="32">
        <f>'Auxiliary Energy Estimation'!$E$25-D1647</f>
        <v>12.019999999999996</v>
      </c>
      <c r="G1647" s="32">
        <f>'Auxiliary Energy Estimation'!$E$25-E1647</f>
        <v>3.4239999999999995</v>
      </c>
      <c r="H1647" s="26">
        <f>IF(D1647&lt;='Auxiliary Energy Estimation'!$E$25, 1, 0)</f>
        <v>1</v>
      </c>
      <c r="I1647" s="26">
        <f>IF(E1647&lt;='Auxiliary Energy Estimation'!$E$25, 1, 0)</f>
        <v>1</v>
      </c>
    </row>
    <row r="1648" spans="2:9" ht="15" x14ac:dyDescent="0.3">
      <c r="B1648" s="33">
        <v>1643.5</v>
      </c>
      <c r="C1648" s="34">
        <v>7.8</v>
      </c>
      <c r="D1648" s="32">
        <f t="shared" si="50"/>
        <v>46.04</v>
      </c>
      <c r="E1648" s="37">
        <f t="shared" si="51"/>
        <v>55.247999999999998</v>
      </c>
      <c r="F1648" s="32">
        <f>'Auxiliary Energy Estimation'!$E$25-D1648</f>
        <v>8.9600000000000009</v>
      </c>
      <c r="G1648" s="32">
        <f>'Auxiliary Energy Estimation'!$E$25-E1648</f>
        <v>-0.24799999999999756</v>
      </c>
      <c r="H1648" s="26">
        <f>IF(D1648&lt;='Auxiliary Energy Estimation'!$E$25, 1, 0)</f>
        <v>1</v>
      </c>
      <c r="I1648" s="26">
        <f>IF(E1648&lt;='Auxiliary Energy Estimation'!$E$25, 1, 0)</f>
        <v>0</v>
      </c>
    </row>
    <row r="1649" spans="2:9" ht="15" x14ac:dyDescent="0.3">
      <c r="B1649" s="33">
        <v>1644.5</v>
      </c>
      <c r="C1649" s="34">
        <v>6.7</v>
      </c>
      <c r="D1649" s="32">
        <f t="shared" si="50"/>
        <v>44.06</v>
      </c>
      <c r="E1649" s="37">
        <f t="shared" si="51"/>
        <v>52.872</v>
      </c>
      <c r="F1649" s="32">
        <f>'Auxiliary Energy Estimation'!$E$25-D1649</f>
        <v>10.939999999999998</v>
      </c>
      <c r="G1649" s="32">
        <f>'Auxiliary Energy Estimation'!$E$25-E1649</f>
        <v>2.1280000000000001</v>
      </c>
      <c r="H1649" s="26">
        <f>IF(D1649&lt;='Auxiliary Energy Estimation'!$E$25, 1, 0)</f>
        <v>1</v>
      </c>
      <c r="I1649" s="26">
        <f>IF(E1649&lt;='Auxiliary Energy Estimation'!$E$25, 1, 0)</f>
        <v>1</v>
      </c>
    </row>
    <row r="1650" spans="2:9" ht="15" x14ac:dyDescent="0.3">
      <c r="B1650" s="33">
        <v>1645.5</v>
      </c>
      <c r="C1650" s="34">
        <v>7.2</v>
      </c>
      <c r="D1650" s="32">
        <f t="shared" si="50"/>
        <v>44.96</v>
      </c>
      <c r="E1650" s="37">
        <f t="shared" si="51"/>
        <v>53.951999999999998</v>
      </c>
      <c r="F1650" s="32">
        <f>'Auxiliary Energy Estimation'!$E$25-D1650</f>
        <v>10.039999999999999</v>
      </c>
      <c r="G1650" s="32">
        <f>'Auxiliary Energy Estimation'!$E$25-E1650</f>
        <v>1.0480000000000018</v>
      </c>
      <c r="H1650" s="26">
        <f>IF(D1650&lt;='Auxiliary Energy Estimation'!$E$25, 1, 0)</f>
        <v>1</v>
      </c>
      <c r="I1650" s="26">
        <f>IF(E1650&lt;='Auxiliary Energy Estimation'!$E$25, 1, 0)</f>
        <v>1</v>
      </c>
    </row>
    <row r="1651" spans="2:9" ht="15" x14ac:dyDescent="0.3">
      <c r="B1651" s="33">
        <v>1646.5</v>
      </c>
      <c r="C1651" s="34">
        <v>7.2</v>
      </c>
      <c r="D1651" s="32">
        <f t="shared" si="50"/>
        <v>44.96</v>
      </c>
      <c r="E1651" s="37">
        <f t="shared" si="51"/>
        <v>53.951999999999998</v>
      </c>
      <c r="F1651" s="32">
        <f>'Auxiliary Energy Estimation'!$E$25-D1651</f>
        <v>10.039999999999999</v>
      </c>
      <c r="G1651" s="32">
        <f>'Auxiliary Energy Estimation'!$E$25-E1651</f>
        <v>1.0480000000000018</v>
      </c>
      <c r="H1651" s="26">
        <f>IF(D1651&lt;='Auxiliary Energy Estimation'!$E$25, 1, 0)</f>
        <v>1</v>
      </c>
      <c r="I1651" s="26">
        <f>IF(E1651&lt;='Auxiliary Energy Estimation'!$E$25, 1, 0)</f>
        <v>1</v>
      </c>
    </row>
    <row r="1652" spans="2:9" ht="15" x14ac:dyDescent="0.3">
      <c r="B1652" s="33">
        <v>1647.5</v>
      </c>
      <c r="C1652" s="34">
        <v>6.7</v>
      </c>
      <c r="D1652" s="32">
        <f t="shared" si="50"/>
        <v>44.06</v>
      </c>
      <c r="E1652" s="37">
        <f t="shared" si="51"/>
        <v>52.872</v>
      </c>
      <c r="F1652" s="32">
        <f>'Auxiliary Energy Estimation'!$E$25-D1652</f>
        <v>10.939999999999998</v>
      </c>
      <c r="G1652" s="32">
        <f>'Auxiliary Energy Estimation'!$E$25-E1652</f>
        <v>2.1280000000000001</v>
      </c>
      <c r="H1652" s="26">
        <f>IF(D1652&lt;='Auxiliary Energy Estimation'!$E$25, 1, 0)</f>
        <v>1</v>
      </c>
      <c r="I1652" s="26">
        <f>IF(E1652&lt;='Auxiliary Energy Estimation'!$E$25, 1, 0)</f>
        <v>1</v>
      </c>
    </row>
    <row r="1653" spans="2:9" ht="15" x14ac:dyDescent="0.3">
      <c r="B1653" s="33">
        <v>1648.5</v>
      </c>
      <c r="C1653" s="34">
        <v>6.1</v>
      </c>
      <c r="D1653" s="32">
        <f t="shared" si="50"/>
        <v>42.980000000000004</v>
      </c>
      <c r="E1653" s="37">
        <f t="shared" si="51"/>
        <v>51.576000000000001</v>
      </c>
      <c r="F1653" s="32">
        <f>'Auxiliary Energy Estimation'!$E$25-D1653</f>
        <v>12.019999999999996</v>
      </c>
      <c r="G1653" s="32">
        <f>'Auxiliary Energy Estimation'!$E$25-E1653</f>
        <v>3.4239999999999995</v>
      </c>
      <c r="H1653" s="26">
        <f>IF(D1653&lt;='Auxiliary Energy Estimation'!$E$25, 1, 0)</f>
        <v>1</v>
      </c>
      <c r="I1653" s="26">
        <f>IF(E1653&lt;='Auxiliary Energy Estimation'!$E$25, 1, 0)</f>
        <v>1</v>
      </c>
    </row>
    <row r="1654" spans="2:9" ht="15" x14ac:dyDescent="0.3">
      <c r="B1654" s="33">
        <v>1649.5</v>
      </c>
      <c r="C1654" s="34">
        <v>6.1</v>
      </c>
      <c r="D1654" s="32">
        <f t="shared" si="50"/>
        <v>42.980000000000004</v>
      </c>
      <c r="E1654" s="37">
        <f t="shared" si="51"/>
        <v>51.576000000000001</v>
      </c>
      <c r="F1654" s="32">
        <f>'Auxiliary Energy Estimation'!$E$25-D1654</f>
        <v>12.019999999999996</v>
      </c>
      <c r="G1654" s="32">
        <f>'Auxiliary Energy Estimation'!$E$25-E1654</f>
        <v>3.4239999999999995</v>
      </c>
      <c r="H1654" s="26">
        <f>IF(D1654&lt;='Auxiliary Energy Estimation'!$E$25, 1, 0)</f>
        <v>1</v>
      </c>
      <c r="I1654" s="26">
        <f>IF(E1654&lt;='Auxiliary Energy Estimation'!$E$25, 1, 0)</f>
        <v>1</v>
      </c>
    </row>
    <row r="1655" spans="2:9" ht="15" x14ac:dyDescent="0.3">
      <c r="B1655" s="33">
        <v>1650.5</v>
      </c>
      <c r="C1655" s="34">
        <v>6.1</v>
      </c>
      <c r="D1655" s="32">
        <f t="shared" si="50"/>
        <v>42.980000000000004</v>
      </c>
      <c r="E1655" s="37">
        <f t="shared" si="51"/>
        <v>51.576000000000001</v>
      </c>
      <c r="F1655" s="32">
        <f>'Auxiliary Energy Estimation'!$E$25-D1655</f>
        <v>12.019999999999996</v>
      </c>
      <c r="G1655" s="32">
        <f>'Auxiliary Energy Estimation'!$E$25-E1655</f>
        <v>3.4239999999999995</v>
      </c>
      <c r="H1655" s="26">
        <f>IF(D1655&lt;='Auxiliary Energy Estimation'!$E$25, 1, 0)</f>
        <v>1</v>
      </c>
      <c r="I1655" s="26">
        <f>IF(E1655&lt;='Auxiliary Energy Estimation'!$E$25, 1, 0)</f>
        <v>1</v>
      </c>
    </row>
    <row r="1656" spans="2:9" ht="15" x14ac:dyDescent="0.3">
      <c r="B1656" s="33">
        <v>1651.5</v>
      </c>
      <c r="C1656" s="34">
        <v>5.6</v>
      </c>
      <c r="D1656" s="32">
        <f t="shared" si="50"/>
        <v>42.08</v>
      </c>
      <c r="E1656" s="37">
        <f t="shared" si="51"/>
        <v>50.495999999999995</v>
      </c>
      <c r="F1656" s="32">
        <f>'Auxiliary Energy Estimation'!$E$25-D1656</f>
        <v>12.920000000000002</v>
      </c>
      <c r="G1656" s="32">
        <f>'Auxiliary Energy Estimation'!$E$25-E1656</f>
        <v>4.5040000000000049</v>
      </c>
      <c r="H1656" s="26">
        <f>IF(D1656&lt;='Auxiliary Energy Estimation'!$E$25, 1, 0)</f>
        <v>1</v>
      </c>
      <c r="I1656" s="26">
        <f>IF(E1656&lt;='Auxiliary Energy Estimation'!$E$25, 1, 0)</f>
        <v>1</v>
      </c>
    </row>
    <row r="1657" spans="2:9" ht="15" x14ac:dyDescent="0.3">
      <c r="B1657" s="33">
        <v>1652.5</v>
      </c>
      <c r="C1657" s="34">
        <v>5</v>
      </c>
      <c r="D1657" s="32">
        <f t="shared" si="50"/>
        <v>41</v>
      </c>
      <c r="E1657" s="37">
        <f t="shared" si="51"/>
        <v>49.199999999999996</v>
      </c>
      <c r="F1657" s="32">
        <f>'Auxiliary Energy Estimation'!$E$25-D1657</f>
        <v>14</v>
      </c>
      <c r="G1657" s="32">
        <f>'Auxiliary Energy Estimation'!$E$25-E1657</f>
        <v>5.8000000000000043</v>
      </c>
      <c r="H1657" s="26">
        <f>IF(D1657&lt;='Auxiliary Energy Estimation'!$E$25, 1, 0)</f>
        <v>1</v>
      </c>
      <c r="I1657" s="26">
        <f>IF(E1657&lt;='Auxiliary Energy Estimation'!$E$25, 1, 0)</f>
        <v>1</v>
      </c>
    </row>
    <row r="1658" spans="2:9" ht="15" x14ac:dyDescent="0.3">
      <c r="B1658" s="33">
        <v>1653.5</v>
      </c>
      <c r="C1658" s="34">
        <v>3.9</v>
      </c>
      <c r="D1658" s="32">
        <f t="shared" si="50"/>
        <v>39.019999999999996</v>
      </c>
      <c r="E1658" s="37">
        <f t="shared" si="51"/>
        <v>46.823999999999991</v>
      </c>
      <c r="F1658" s="32">
        <f>'Auxiliary Energy Estimation'!$E$25-D1658</f>
        <v>15.980000000000004</v>
      </c>
      <c r="G1658" s="32">
        <f>'Auxiliary Energy Estimation'!$E$25-E1658</f>
        <v>8.176000000000009</v>
      </c>
      <c r="H1658" s="26">
        <f>IF(D1658&lt;='Auxiliary Energy Estimation'!$E$25, 1, 0)</f>
        <v>1</v>
      </c>
      <c r="I1658" s="26">
        <f>IF(E1658&lt;='Auxiliary Energy Estimation'!$E$25, 1, 0)</f>
        <v>1</v>
      </c>
    </row>
    <row r="1659" spans="2:9" ht="15" x14ac:dyDescent="0.3">
      <c r="B1659" s="33">
        <v>1654.5</v>
      </c>
      <c r="C1659" s="34">
        <v>2.8</v>
      </c>
      <c r="D1659" s="32">
        <f t="shared" si="50"/>
        <v>37.04</v>
      </c>
      <c r="E1659" s="37">
        <f t="shared" si="51"/>
        <v>44.448</v>
      </c>
      <c r="F1659" s="32">
        <f>'Auxiliary Energy Estimation'!$E$25-D1659</f>
        <v>17.96</v>
      </c>
      <c r="G1659" s="32">
        <f>'Auxiliary Energy Estimation'!$E$25-E1659</f>
        <v>10.552</v>
      </c>
      <c r="H1659" s="26">
        <f>IF(D1659&lt;='Auxiliary Energy Estimation'!$E$25, 1, 0)</f>
        <v>1</v>
      </c>
      <c r="I1659" s="26">
        <f>IF(E1659&lt;='Auxiliary Energy Estimation'!$E$25, 1, 0)</f>
        <v>1</v>
      </c>
    </row>
    <row r="1660" spans="2:9" ht="15" x14ac:dyDescent="0.3">
      <c r="B1660" s="33">
        <v>1655.5</v>
      </c>
      <c r="C1660" s="34">
        <v>2.8</v>
      </c>
      <c r="D1660" s="32">
        <f t="shared" si="50"/>
        <v>37.04</v>
      </c>
      <c r="E1660" s="37">
        <f t="shared" si="51"/>
        <v>44.448</v>
      </c>
      <c r="F1660" s="32">
        <f>'Auxiliary Energy Estimation'!$E$25-D1660</f>
        <v>17.96</v>
      </c>
      <c r="G1660" s="32">
        <f>'Auxiliary Energy Estimation'!$E$25-E1660</f>
        <v>10.552</v>
      </c>
      <c r="H1660" s="26">
        <f>IF(D1660&lt;='Auxiliary Energy Estimation'!$E$25, 1, 0)</f>
        <v>1</v>
      </c>
      <c r="I1660" s="26">
        <f>IF(E1660&lt;='Auxiliary Energy Estimation'!$E$25, 1, 0)</f>
        <v>1</v>
      </c>
    </row>
    <row r="1661" spans="2:9" ht="15" x14ac:dyDescent="0.3">
      <c r="B1661" s="33">
        <v>1656.5</v>
      </c>
      <c r="C1661" s="34">
        <v>2.2000000000000002</v>
      </c>
      <c r="D1661" s="32">
        <f t="shared" si="50"/>
        <v>35.96</v>
      </c>
      <c r="E1661" s="37">
        <f t="shared" si="51"/>
        <v>43.152000000000001</v>
      </c>
      <c r="F1661" s="32">
        <f>'Auxiliary Energy Estimation'!$E$25-D1661</f>
        <v>19.04</v>
      </c>
      <c r="G1661" s="32">
        <f>'Auxiliary Energy Estimation'!$E$25-E1661</f>
        <v>11.847999999999999</v>
      </c>
      <c r="H1661" s="26">
        <f>IF(D1661&lt;='Auxiliary Energy Estimation'!$E$25, 1, 0)</f>
        <v>1</v>
      </c>
      <c r="I1661" s="26">
        <f>IF(E1661&lt;='Auxiliary Energy Estimation'!$E$25, 1, 0)</f>
        <v>1</v>
      </c>
    </row>
    <row r="1662" spans="2:9" ht="15" x14ac:dyDescent="0.3">
      <c r="B1662" s="33">
        <v>1657.5</v>
      </c>
      <c r="C1662" s="34">
        <v>1.7</v>
      </c>
      <c r="D1662" s="32">
        <f t="shared" si="50"/>
        <v>35.06</v>
      </c>
      <c r="E1662" s="37">
        <f t="shared" si="51"/>
        <v>42.072000000000003</v>
      </c>
      <c r="F1662" s="32">
        <f>'Auxiliary Energy Estimation'!$E$25-D1662</f>
        <v>19.939999999999998</v>
      </c>
      <c r="G1662" s="32">
        <f>'Auxiliary Energy Estimation'!$E$25-E1662</f>
        <v>12.927999999999997</v>
      </c>
      <c r="H1662" s="26">
        <f>IF(D1662&lt;='Auxiliary Energy Estimation'!$E$25, 1, 0)</f>
        <v>1</v>
      </c>
      <c r="I1662" s="26">
        <f>IF(E1662&lt;='Auxiliary Energy Estimation'!$E$25, 1, 0)</f>
        <v>1</v>
      </c>
    </row>
    <row r="1663" spans="2:9" ht="15" x14ac:dyDescent="0.3">
      <c r="B1663" s="33">
        <v>1658.5</v>
      </c>
      <c r="C1663" s="34">
        <v>1.7</v>
      </c>
      <c r="D1663" s="32">
        <f t="shared" si="50"/>
        <v>35.06</v>
      </c>
      <c r="E1663" s="37">
        <f t="shared" si="51"/>
        <v>42.072000000000003</v>
      </c>
      <c r="F1663" s="32">
        <f>'Auxiliary Energy Estimation'!$E$25-D1663</f>
        <v>19.939999999999998</v>
      </c>
      <c r="G1663" s="32">
        <f>'Auxiliary Energy Estimation'!$E$25-E1663</f>
        <v>12.927999999999997</v>
      </c>
      <c r="H1663" s="26">
        <f>IF(D1663&lt;='Auxiliary Energy Estimation'!$E$25, 1, 0)</f>
        <v>1</v>
      </c>
      <c r="I1663" s="26">
        <f>IF(E1663&lt;='Auxiliary Energy Estimation'!$E$25, 1, 0)</f>
        <v>1</v>
      </c>
    </row>
    <row r="1664" spans="2:9" ht="15" x14ac:dyDescent="0.3">
      <c r="B1664" s="33">
        <v>1659.5</v>
      </c>
      <c r="C1664" s="34">
        <v>1.7</v>
      </c>
      <c r="D1664" s="32">
        <f t="shared" si="50"/>
        <v>35.06</v>
      </c>
      <c r="E1664" s="37">
        <f t="shared" si="51"/>
        <v>42.072000000000003</v>
      </c>
      <c r="F1664" s="32">
        <f>'Auxiliary Energy Estimation'!$E$25-D1664</f>
        <v>19.939999999999998</v>
      </c>
      <c r="G1664" s="32">
        <f>'Auxiliary Energy Estimation'!$E$25-E1664</f>
        <v>12.927999999999997</v>
      </c>
      <c r="H1664" s="26">
        <f>IF(D1664&lt;='Auxiliary Energy Estimation'!$E$25, 1, 0)</f>
        <v>1</v>
      </c>
      <c r="I1664" s="26">
        <f>IF(E1664&lt;='Auxiliary Energy Estimation'!$E$25, 1, 0)</f>
        <v>1</v>
      </c>
    </row>
    <row r="1665" spans="2:9" ht="15" x14ac:dyDescent="0.3">
      <c r="B1665" s="33">
        <v>1660.5</v>
      </c>
      <c r="C1665" s="34">
        <v>1.7</v>
      </c>
      <c r="D1665" s="32">
        <f t="shared" si="50"/>
        <v>35.06</v>
      </c>
      <c r="E1665" s="37">
        <f t="shared" si="51"/>
        <v>42.072000000000003</v>
      </c>
      <c r="F1665" s="32">
        <f>'Auxiliary Energy Estimation'!$E$25-D1665</f>
        <v>19.939999999999998</v>
      </c>
      <c r="G1665" s="32">
        <f>'Auxiliary Energy Estimation'!$E$25-E1665</f>
        <v>12.927999999999997</v>
      </c>
      <c r="H1665" s="26">
        <f>IF(D1665&lt;='Auxiliary Energy Estimation'!$E$25, 1, 0)</f>
        <v>1</v>
      </c>
      <c r="I1665" s="26">
        <f>IF(E1665&lt;='Auxiliary Energy Estimation'!$E$25, 1, 0)</f>
        <v>1</v>
      </c>
    </row>
    <row r="1666" spans="2:9" ht="15" x14ac:dyDescent="0.3">
      <c r="B1666" s="33">
        <v>1661.5</v>
      </c>
      <c r="C1666" s="34">
        <v>1.7</v>
      </c>
      <c r="D1666" s="32">
        <f t="shared" si="50"/>
        <v>35.06</v>
      </c>
      <c r="E1666" s="37">
        <f t="shared" si="51"/>
        <v>42.072000000000003</v>
      </c>
      <c r="F1666" s="32">
        <f>'Auxiliary Energy Estimation'!$E$25-D1666</f>
        <v>19.939999999999998</v>
      </c>
      <c r="G1666" s="32">
        <f>'Auxiliary Energy Estimation'!$E$25-E1666</f>
        <v>12.927999999999997</v>
      </c>
      <c r="H1666" s="26">
        <f>IF(D1666&lt;='Auxiliary Energy Estimation'!$E$25, 1, 0)</f>
        <v>1</v>
      </c>
      <c r="I1666" s="26">
        <f>IF(E1666&lt;='Auxiliary Energy Estimation'!$E$25, 1, 0)</f>
        <v>1</v>
      </c>
    </row>
    <row r="1667" spans="2:9" ht="15" x14ac:dyDescent="0.3">
      <c r="B1667" s="33">
        <v>1662.5</v>
      </c>
      <c r="C1667" s="34">
        <v>2.2000000000000002</v>
      </c>
      <c r="D1667" s="32">
        <f t="shared" si="50"/>
        <v>35.96</v>
      </c>
      <c r="E1667" s="37">
        <f t="shared" si="51"/>
        <v>43.152000000000001</v>
      </c>
      <c r="F1667" s="32">
        <f>'Auxiliary Energy Estimation'!$E$25-D1667</f>
        <v>19.04</v>
      </c>
      <c r="G1667" s="32">
        <f>'Auxiliary Energy Estimation'!$E$25-E1667</f>
        <v>11.847999999999999</v>
      </c>
      <c r="H1667" s="26">
        <f>IF(D1667&lt;='Auxiliary Energy Estimation'!$E$25, 1, 0)</f>
        <v>1</v>
      </c>
      <c r="I1667" s="26">
        <f>IF(E1667&lt;='Auxiliary Energy Estimation'!$E$25, 1, 0)</f>
        <v>1</v>
      </c>
    </row>
    <row r="1668" spans="2:9" ht="15" x14ac:dyDescent="0.3">
      <c r="B1668" s="33">
        <v>1663.5</v>
      </c>
      <c r="C1668" s="34">
        <v>2.8</v>
      </c>
      <c r="D1668" s="32">
        <f t="shared" si="50"/>
        <v>37.04</v>
      </c>
      <c r="E1668" s="37">
        <f t="shared" si="51"/>
        <v>44.448</v>
      </c>
      <c r="F1668" s="32">
        <f>'Auxiliary Energy Estimation'!$E$25-D1668</f>
        <v>17.96</v>
      </c>
      <c r="G1668" s="32">
        <f>'Auxiliary Energy Estimation'!$E$25-E1668</f>
        <v>10.552</v>
      </c>
      <c r="H1668" s="26">
        <f>IF(D1668&lt;='Auxiliary Energy Estimation'!$E$25, 1, 0)</f>
        <v>1</v>
      </c>
      <c r="I1668" s="26">
        <f>IF(E1668&lt;='Auxiliary Energy Estimation'!$E$25, 1, 0)</f>
        <v>1</v>
      </c>
    </row>
    <row r="1669" spans="2:9" ht="15" x14ac:dyDescent="0.3">
      <c r="B1669" s="33">
        <v>1664.5</v>
      </c>
      <c r="C1669" s="34">
        <v>3.9</v>
      </c>
      <c r="D1669" s="32">
        <f t="shared" ref="D1669:D1732" si="52">CONVERT(C1669,"C","F")</f>
        <v>39.019999999999996</v>
      </c>
      <c r="E1669" s="37">
        <f t="shared" ref="E1669:E1732" si="53">D1669*1.2</f>
        <v>46.823999999999991</v>
      </c>
      <c r="F1669" s="32">
        <f>'Auxiliary Energy Estimation'!$E$25-D1669</f>
        <v>15.980000000000004</v>
      </c>
      <c r="G1669" s="32">
        <f>'Auxiliary Energy Estimation'!$E$25-E1669</f>
        <v>8.176000000000009</v>
      </c>
      <c r="H1669" s="26">
        <f>IF(D1669&lt;='Auxiliary Energy Estimation'!$E$25, 1, 0)</f>
        <v>1</v>
      </c>
      <c r="I1669" s="26">
        <f>IF(E1669&lt;='Auxiliary Energy Estimation'!$E$25, 1, 0)</f>
        <v>1</v>
      </c>
    </row>
    <row r="1670" spans="2:9" ht="15" x14ac:dyDescent="0.3">
      <c r="B1670" s="33">
        <v>1665.5</v>
      </c>
      <c r="C1670" s="34">
        <v>5.6</v>
      </c>
      <c r="D1670" s="32">
        <f t="shared" si="52"/>
        <v>42.08</v>
      </c>
      <c r="E1670" s="37">
        <f t="shared" si="53"/>
        <v>50.495999999999995</v>
      </c>
      <c r="F1670" s="32">
        <f>'Auxiliary Energy Estimation'!$E$25-D1670</f>
        <v>12.920000000000002</v>
      </c>
      <c r="G1670" s="32">
        <f>'Auxiliary Energy Estimation'!$E$25-E1670</f>
        <v>4.5040000000000049</v>
      </c>
      <c r="H1670" s="26">
        <f>IF(D1670&lt;='Auxiliary Energy Estimation'!$E$25, 1, 0)</f>
        <v>1</v>
      </c>
      <c r="I1670" s="26">
        <f>IF(E1670&lt;='Auxiliary Energy Estimation'!$E$25, 1, 0)</f>
        <v>1</v>
      </c>
    </row>
    <row r="1671" spans="2:9" ht="15" x14ac:dyDescent="0.3">
      <c r="B1671" s="33">
        <v>1666.5</v>
      </c>
      <c r="C1671" s="34">
        <v>5.6</v>
      </c>
      <c r="D1671" s="32">
        <f t="shared" si="52"/>
        <v>42.08</v>
      </c>
      <c r="E1671" s="37">
        <f t="shared" si="53"/>
        <v>50.495999999999995</v>
      </c>
      <c r="F1671" s="32">
        <f>'Auxiliary Energy Estimation'!$E$25-D1671</f>
        <v>12.920000000000002</v>
      </c>
      <c r="G1671" s="32">
        <f>'Auxiliary Energy Estimation'!$E$25-E1671</f>
        <v>4.5040000000000049</v>
      </c>
      <c r="H1671" s="26">
        <f>IF(D1671&lt;='Auxiliary Energy Estimation'!$E$25, 1, 0)</f>
        <v>1</v>
      </c>
      <c r="I1671" s="26">
        <f>IF(E1671&lt;='Auxiliary Energy Estimation'!$E$25, 1, 0)</f>
        <v>1</v>
      </c>
    </row>
    <row r="1672" spans="2:9" ht="15" x14ac:dyDescent="0.3">
      <c r="B1672" s="33">
        <v>1667.5</v>
      </c>
      <c r="C1672" s="34">
        <v>5.6</v>
      </c>
      <c r="D1672" s="32">
        <f t="shared" si="52"/>
        <v>42.08</v>
      </c>
      <c r="E1672" s="37">
        <f t="shared" si="53"/>
        <v>50.495999999999995</v>
      </c>
      <c r="F1672" s="32">
        <f>'Auxiliary Energy Estimation'!$E$25-D1672</f>
        <v>12.920000000000002</v>
      </c>
      <c r="G1672" s="32">
        <f>'Auxiliary Energy Estimation'!$E$25-E1672</f>
        <v>4.5040000000000049</v>
      </c>
      <c r="H1672" s="26">
        <f>IF(D1672&lt;='Auxiliary Energy Estimation'!$E$25, 1, 0)</f>
        <v>1</v>
      </c>
      <c r="I1672" s="26">
        <f>IF(E1672&lt;='Auxiliary Energy Estimation'!$E$25, 1, 0)</f>
        <v>1</v>
      </c>
    </row>
    <row r="1673" spans="2:9" ht="15" x14ac:dyDescent="0.3">
      <c r="B1673" s="33">
        <v>1668.5</v>
      </c>
      <c r="C1673" s="34">
        <v>5</v>
      </c>
      <c r="D1673" s="32">
        <f t="shared" si="52"/>
        <v>41</v>
      </c>
      <c r="E1673" s="37">
        <f t="shared" si="53"/>
        <v>49.199999999999996</v>
      </c>
      <c r="F1673" s="32">
        <f>'Auxiliary Energy Estimation'!$E$25-D1673</f>
        <v>14</v>
      </c>
      <c r="G1673" s="32">
        <f>'Auxiliary Energy Estimation'!$E$25-E1673</f>
        <v>5.8000000000000043</v>
      </c>
      <c r="H1673" s="26">
        <f>IF(D1673&lt;='Auxiliary Energy Estimation'!$E$25, 1, 0)</f>
        <v>1</v>
      </c>
      <c r="I1673" s="26">
        <f>IF(E1673&lt;='Auxiliary Energy Estimation'!$E$25, 1, 0)</f>
        <v>1</v>
      </c>
    </row>
    <row r="1674" spans="2:9" ht="15" x14ac:dyDescent="0.3">
      <c r="B1674" s="33">
        <v>1669.5</v>
      </c>
      <c r="C1674" s="34">
        <v>5</v>
      </c>
      <c r="D1674" s="32">
        <f t="shared" si="52"/>
        <v>41</v>
      </c>
      <c r="E1674" s="37">
        <f t="shared" si="53"/>
        <v>49.199999999999996</v>
      </c>
      <c r="F1674" s="32">
        <f>'Auxiliary Energy Estimation'!$E$25-D1674</f>
        <v>14</v>
      </c>
      <c r="G1674" s="32">
        <f>'Auxiliary Energy Estimation'!$E$25-E1674</f>
        <v>5.8000000000000043</v>
      </c>
      <c r="H1674" s="26">
        <f>IF(D1674&lt;='Auxiliary Energy Estimation'!$E$25, 1, 0)</f>
        <v>1</v>
      </c>
      <c r="I1674" s="26">
        <f>IF(E1674&lt;='Auxiliary Energy Estimation'!$E$25, 1, 0)</f>
        <v>1</v>
      </c>
    </row>
    <row r="1675" spans="2:9" ht="15" x14ac:dyDescent="0.3">
      <c r="B1675" s="33">
        <v>1670.5</v>
      </c>
      <c r="C1675" s="34">
        <v>5.6</v>
      </c>
      <c r="D1675" s="32">
        <f t="shared" si="52"/>
        <v>42.08</v>
      </c>
      <c r="E1675" s="37">
        <f t="shared" si="53"/>
        <v>50.495999999999995</v>
      </c>
      <c r="F1675" s="32">
        <f>'Auxiliary Energy Estimation'!$E$25-D1675</f>
        <v>12.920000000000002</v>
      </c>
      <c r="G1675" s="32">
        <f>'Auxiliary Energy Estimation'!$E$25-E1675</f>
        <v>4.5040000000000049</v>
      </c>
      <c r="H1675" s="26">
        <f>IF(D1675&lt;='Auxiliary Energy Estimation'!$E$25, 1, 0)</f>
        <v>1</v>
      </c>
      <c r="I1675" s="26">
        <f>IF(E1675&lt;='Auxiliary Energy Estimation'!$E$25, 1, 0)</f>
        <v>1</v>
      </c>
    </row>
    <row r="1676" spans="2:9" ht="15" x14ac:dyDescent="0.3">
      <c r="B1676" s="33">
        <v>1671.5</v>
      </c>
      <c r="C1676" s="34">
        <v>5.6</v>
      </c>
      <c r="D1676" s="32">
        <f t="shared" si="52"/>
        <v>42.08</v>
      </c>
      <c r="E1676" s="37">
        <f t="shared" si="53"/>
        <v>50.495999999999995</v>
      </c>
      <c r="F1676" s="32">
        <f>'Auxiliary Energy Estimation'!$E$25-D1676</f>
        <v>12.920000000000002</v>
      </c>
      <c r="G1676" s="32">
        <f>'Auxiliary Energy Estimation'!$E$25-E1676</f>
        <v>4.5040000000000049</v>
      </c>
      <c r="H1676" s="26">
        <f>IF(D1676&lt;='Auxiliary Energy Estimation'!$E$25, 1, 0)</f>
        <v>1</v>
      </c>
      <c r="I1676" s="26">
        <f>IF(E1676&lt;='Auxiliary Energy Estimation'!$E$25, 1, 0)</f>
        <v>1</v>
      </c>
    </row>
    <row r="1677" spans="2:9" ht="15" x14ac:dyDescent="0.3">
      <c r="B1677" s="33">
        <v>1672.5</v>
      </c>
      <c r="C1677" s="34">
        <v>5.6</v>
      </c>
      <c r="D1677" s="32">
        <f t="shared" si="52"/>
        <v>42.08</v>
      </c>
      <c r="E1677" s="37">
        <f t="shared" si="53"/>
        <v>50.495999999999995</v>
      </c>
      <c r="F1677" s="32">
        <f>'Auxiliary Energy Estimation'!$E$25-D1677</f>
        <v>12.920000000000002</v>
      </c>
      <c r="G1677" s="32">
        <f>'Auxiliary Energy Estimation'!$E$25-E1677</f>
        <v>4.5040000000000049</v>
      </c>
      <c r="H1677" s="26">
        <f>IF(D1677&lt;='Auxiliary Energy Estimation'!$E$25, 1, 0)</f>
        <v>1</v>
      </c>
      <c r="I1677" s="26">
        <f>IF(E1677&lt;='Auxiliary Energy Estimation'!$E$25, 1, 0)</f>
        <v>1</v>
      </c>
    </row>
    <row r="1678" spans="2:9" ht="15" x14ac:dyDescent="0.3">
      <c r="B1678" s="33">
        <v>1673.5</v>
      </c>
      <c r="C1678" s="34">
        <v>5</v>
      </c>
      <c r="D1678" s="32">
        <f t="shared" si="52"/>
        <v>41</v>
      </c>
      <c r="E1678" s="37">
        <f t="shared" si="53"/>
        <v>49.199999999999996</v>
      </c>
      <c r="F1678" s="32">
        <f>'Auxiliary Energy Estimation'!$E$25-D1678</f>
        <v>14</v>
      </c>
      <c r="G1678" s="32">
        <f>'Auxiliary Energy Estimation'!$E$25-E1678</f>
        <v>5.8000000000000043</v>
      </c>
      <c r="H1678" s="26">
        <f>IF(D1678&lt;='Auxiliary Energy Estimation'!$E$25, 1, 0)</f>
        <v>1</v>
      </c>
      <c r="I1678" s="26">
        <f>IF(E1678&lt;='Auxiliary Energy Estimation'!$E$25, 1, 0)</f>
        <v>1</v>
      </c>
    </row>
    <row r="1679" spans="2:9" ht="15" x14ac:dyDescent="0.3">
      <c r="B1679" s="33">
        <v>1674.5</v>
      </c>
      <c r="C1679" s="34">
        <v>5</v>
      </c>
      <c r="D1679" s="32">
        <f t="shared" si="52"/>
        <v>41</v>
      </c>
      <c r="E1679" s="37">
        <f t="shared" si="53"/>
        <v>49.199999999999996</v>
      </c>
      <c r="F1679" s="32">
        <f>'Auxiliary Energy Estimation'!$E$25-D1679</f>
        <v>14</v>
      </c>
      <c r="G1679" s="32">
        <f>'Auxiliary Energy Estimation'!$E$25-E1679</f>
        <v>5.8000000000000043</v>
      </c>
      <c r="H1679" s="26">
        <f>IF(D1679&lt;='Auxiliary Energy Estimation'!$E$25, 1, 0)</f>
        <v>1</v>
      </c>
      <c r="I1679" s="26">
        <f>IF(E1679&lt;='Auxiliary Energy Estimation'!$E$25, 1, 0)</f>
        <v>1</v>
      </c>
    </row>
    <row r="1680" spans="2:9" ht="15" x14ac:dyDescent="0.3">
      <c r="B1680" s="33">
        <v>1675.5</v>
      </c>
      <c r="C1680" s="34">
        <v>4.4000000000000004</v>
      </c>
      <c r="D1680" s="32">
        <f t="shared" si="52"/>
        <v>39.92</v>
      </c>
      <c r="E1680" s="37">
        <f t="shared" si="53"/>
        <v>47.904000000000003</v>
      </c>
      <c r="F1680" s="32">
        <f>'Auxiliary Energy Estimation'!$E$25-D1680</f>
        <v>15.079999999999998</v>
      </c>
      <c r="G1680" s="32">
        <f>'Auxiliary Energy Estimation'!$E$25-E1680</f>
        <v>7.0959999999999965</v>
      </c>
      <c r="H1680" s="26">
        <f>IF(D1680&lt;='Auxiliary Energy Estimation'!$E$25, 1, 0)</f>
        <v>1</v>
      </c>
      <c r="I1680" s="26">
        <f>IF(E1680&lt;='Auxiliary Energy Estimation'!$E$25, 1, 0)</f>
        <v>1</v>
      </c>
    </row>
    <row r="1681" spans="2:9" ht="15" x14ac:dyDescent="0.3">
      <c r="B1681" s="33">
        <v>1676.5</v>
      </c>
      <c r="C1681" s="34">
        <v>2.8</v>
      </c>
      <c r="D1681" s="32">
        <f t="shared" si="52"/>
        <v>37.04</v>
      </c>
      <c r="E1681" s="37">
        <f t="shared" si="53"/>
        <v>44.448</v>
      </c>
      <c r="F1681" s="32">
        <f>'Auxiliary Energy Estimation'!$E$25-D1681</f>
        <v>17.96</v>
      </c>
      <c r="G1681" s="32">
        <f>'Auxiliary Energy Estimation'!$E$25-E1681</f>
        <v>10.552</v>
      </c>
      <c r="H1681" s="26">
        <f>IF(D1681&lt;='Auxiliary Energy Estimation'!$E$25, 1, 0)</f>
        <v>1</v>
      </c>
      <c r="I1681" s="26">
        <f>IF(E1681&lt;='Auxiliary Energy Estimation'!$E$25, 1, 0)</f>
        <v>1</v>
      </c>
    </row>
    <row r="1682" spans="2:9" ht="15" x14ac:dyDescent="0.3">
      <c r="B1682" s="33">
        <v>1677.5</v>
      </c>
      <c r="C1682" s="34">
        <v>2.8</v>
      </c>
      <c r="D1682" s="32">
        <f t="shared" si="52"/>
        <v>37.04</v>
      </c>
      <c r="E1682" s="37">
        <f t="shared" si="53"/>
        <v>44.448</v>
      </c>
      <c r="F1682" s="32">
        <f>'Auxiliary Energy Estimation'!$E$25-D1682</f>
        <v>17.96</v>
      </c>
      <c r="G1682" s="32">
        <f>'Auxiliary Energy Estimation'!$E$25-E1682</f>
        <v>10.552</v>
      </c>
      <c r="H1682" s="26">
        <f>IF(D1682&lt;='Auxiliary Energy Estimation'!$E$25, 1, 0)</f>
        <v>1</v>
      </c>
      <c r="I1682" s="26">
        <f>IF(E1682&lt;='Auxiliary Energy Estimation'!$E$25, 1, 0)</f>
        <v>1</v>
      </c>
    </row>
    <row r="1683" spans="2:9" ht="15" x14ac:dyDescent="0.3">
      <c r="B1683" s="33">
        <v>1678.5</v>
      </c>
      <c r="C1683" s="34">
        <v>2.2000000000000002</v>
      </c>
      <c r="D1683" s="32">
        <f t="shared" si="52"/>
        <v>35.96</v>
      </c>
      <c r="E1683" s="37">
        <f t="shared" si="53"/>
        <v>43.152000000000001</v>
      </c>
      <c r="F1683" s="32">
        <f>'Auxiliary Energy Estimation'!$E$25-D1683</f>
        <v>19.04</v>
      </c>
      <c r="G1683" s="32">
        <f>'Auxiliary Energy Estimation'!$E$25-E1683</f>
        <v>11.847999999999999</v>
      </c>
      <c r="H1683" s="26">
        <f>IF(D1683&lt;='Auxiliary Energy Estimation'!$E$25, 1, 0)</f>
        <v>1</v>
      </c>
      <c r="I1683" s="26">
        <f>IF(E1683&lt;='Auxiliary Energy Estimation'!$E$25, 1, 0)</f>
        <v>1</v>
      </c>
    </row>
    <row r="1684" spans="2:9" ht="15" x14ac:dyDescent="0.3">
      <c r="B1684" s="33">
        <v>1679.5</v>
      </c>
      <c r="C1684" s="34">
        <v>1.1000000000000001</v>
      </c>
      <c r="D1684" s="32">
        <f t="shared" si="52"/>
        <v>33.979999999999997</v>
      </c>
      <c r="E1684" s="37">
        <f t="shared" si="53"/>
        <v>40.775999999999996</v>
      </c>
      <c r="F1684" s="32">
        <f>'Auxiliary Energy Estimation'!$E$25-D1684</f>
        <v>21.020000000000003</v>
      </c>
      <c r="G1684" s="32">
        <f>'Auxiliary Energy Estimation'!$E$25-E1684</f>
        <v>14.224000000000004</v>
      </c>
      <c r="H1684" s="26">
        <f>IF(D1684&lt;='Auxiliary Energy Estimation'!$E$25, 1, 0)</f>
        <v>1</v>
      </c>
      <c r="I1684" s="26">
        <f>IF(E1684&lt;='Auxiliary Energy Estimation'!$E$25, 1, 0)</f>
        <v>1</v>
      </c>
    </row>
    <row r="1685" spans="2:9" ht="15" x14ac:dyDescent="0.3">
      <c r="B1685" s="33">
        <v>1680.5</v>
      </c>
      <c r="C1685" s="34">
        <v>0</v>
      </c>
      <c r="D1685" s="32">
        <f t="shared" si="52"/>
        <v>32</v>
      </c>
      <c r="E1685" s="37">
        <f t="shared" si="53"/>
        <v>38.4</v>
      </c>
      <c r="F1685" s="32">
        <f>'Auxiliary Energy Estimation'!$E$25-D1685</f>
        <v>23</v>
      </c>
      <c r="G1685" s="32">
        <f>'Auxiliary Energy Estimation'!$E$25-E1685</f>
        <v>16.600000000000001</v>
      </c>
      <c r="H1685" s="26">
        <f>IF(D1685&lt;='Auxiliary Energy Estimation'!$E$25, 1, 0)</f>
        <v>1</v>
      </c>
      <c r="I1685" s="26">
        <f>IF(E1685&lt;='Auxiliary Energy Estimation'!$E$25, 1, 0)</f>
        <v>1</v>
      </c>
    </row>
    <row r="1686" spans="2:9" ht="15" x14ac:dyDescent="0.3">
      <c r="B1686" s="33">
        <v>1681.5</v>
      </c>
      <c r="C1686" s="34">
        <v>0</v>
      </c>
      <c r="D1686" s="32">
        <f t="shared" si="52"/>
        <v>32</v>
      </c>
      <c r="E1686" s="37">
        <f t="shared" si="53"/>
        <v>38.4</v>
      </c>
      <c r="F1686" s="32">
        <f>'Auxiliary Energy Estimation'!$E$25-D1686</f>
        <v>23</v>
      </c>
      <c r="G1686" s="32">
        <f>'Auxiliary Energy Estimation'!$E$25-E1686</f>
        <v>16.600000000000001</v>
      </c>
      <c r="H1686" s="26">
        <f>IF(D1686&lt;='Auxiliary Energy Estimation'!$E$25, 1, 0)</f>
        <v>1</v>
      </c>
      <c r="I1686" s="26">
        <f>IF(E1686&lt;='Auxiliary Energy Estimation'!$E$25, 1, 0)</f>
        <v>1</v>
      </c>
    </row>
    <row r="1687" spans="2:9" ht="15" x14ac:dyDescent="0.3">
      <c r="B1687" s="33">
        <v>1682.5</v>
      </c>
      <c r="C1687" s="34">
        <v>-0.6</v>
      </c>
      <c r="D1687" s="32">
        <f t="shared" si="52"/>
        <v>30.92</v>
      </c>
      <c r="E1687" s="37">
        <f t="shared" si="53"/>
        <v>37.103999999999999</v>
      </c>
      <c r="F1687" s="32">
        <f>'Auxiliary Energy Estimation'!$E$25-D1687</f>
        <v>24.08</v>
      </c>
      <c r="G1687" s="32">
        <f>'Auxiliary Energy Estimation'!$E$25-E1687</f>
        <v>17.896000000000001</v>
      </c>
      <c r="H1687" s="26">
        <f>IF(D1687&lt;='Auxiliary Energy Estimation'!$E$25, 1, 0)</f>
        <v>1</v>
      </c>
      <c r="I1687" s="26">
        <f>IF(E1687&lt;='Auxiliary Energy Estimation'!$E$25, 1, 0)</f>
        <v>1</v>
      </c>
    </row>
    <row r="1688" spans="2:9" ht="15" x14ac:dyDescent="0.3">
      <c r="B1688" s="33">
        <v>1683.5</v>
      </c>
      <c r="C1688" s="34">
        <v>-0.6</v>
      </c>
      <c r="D1688" s="32">
        <f t="shared" si="52"/>
        <v>30.92</v>
      </c>
      <c r="E1688" s="37">
        <f t="shared" si="53"/>
        <v>37.103999999999999</v>
      </c>
      <c r="F1688" s="32">
        <f>'Auxiliary Energy Estimation'!$E$25-D1688</f>
        <v>24.08</v>
      </c>
      <c r="G1688" s="32">
        <f>'Auxiliary Energy Estimation'!$E$25-E1688</f>
        <v>17.896000000000001</v>
      </c>
      <c r="H1688" s="26">
        <f>IF(D1688&lt;='Auxiliary Energy Estimation'!$E$25, 1, 0)</f>
        <v>1</v>
      </c>
      <c r="I1688" s="26">
        <f>IF(E1688&lt;='Auxiliary Energy Estimation'!$E$25, 1, 0)</f>
        <v>1</v>
      </c>
    </row>
    <row r="1689" spans="2:9" ht="15" x14ac:dyDescent="0.3">
      <c r="B1689" s="33">
        <v>1684.5</v>
      </c>
      <c r="C1689" s="34">
        <v>-1.1000000000000001</v>
      </c>
      <c r="D1689" s="32">
        <f t="shared" si="52"/>
        <v>30.02</v>
      </c>
      <c r="E1689" s="37">
        <f t="shared" si="53"/>
        <v>36.024000000000001</v>
      </c>
      <c r="F1689" s="32">
        <f>'Auxiliary Energy Estimation'!$E$25-D1689</f>
        <v>24.98</v>
      </c>
      <c r="G1689" s="32">
        <f>'Auxiliary Energy Estimation'!$E$25-E1689</f>
        <v>18.975999999999999</v>
      </c>
      <c r="H1689" s="26">
        <f>IF(D1689&lt;='Auxiliary Energy Estimation'!$E$25, 1, 0)</f>
        <v>1</v>
      </c>
      <c r="I1689" s="26">
        <f>IF(E1689&lt;='Auxiliary Energy Estimation'!$E$25, 1, 0)</f>
        <v>1</v>
      </c>
    </row>
    <row r="1690" spans="2:9" ht="15" x14ac:dyDescent="0.3">
      <c r="B1690" s="33">
        <v>1685.5</v>
      </c>
      <c r="C1690" s="34">
        <v>-0.6</v>
      </c>
      <c r="D1690" s="32">
        <f t="shared" si="52"/>
        <v>30.92</v>
      </c>
      <c r="E1690" s="37">
        <f t="shared" si="53"/>
        <v>37.103999999999999</v>
      </c>
      <c r="F1690" s="32">
        <f>'Auxiliary Energy Estimation'!$E$25-D1690</f>
        <v>24.08</v>
      </c>
      <c r="G1690" s="32">
        <f>'Auxiliary Energy Estimation'!$E$25-E1690</f>
        <v>17.896000000000001</v>
      </c>
      <c r="H1690" s="26">
        <f>IF(D1690&lt;='Auxiliary Energy Estimation'!$E$25, 1, 0)</f>
        <v>1</v>
      </c>
      <c r="I1690" s="26">
        <f>IF(E1690&lt;='Auxiliary Energy Estimation'!$E$25, 1, 0)</f>
        <v>1</v>
      </c>
    </row>
    <row r="1691" spans="2:9" ht="15" x14ac:dyDescent="0.3">
      <c r="B1691" s="33">
        <v>1686.5</v>
      </c>
      <c r="C1691" s="34">
        <v>0</v>
      </c>
      <c r="D1691" s="32">
        <f t="shared" si="52"/>
        <v>32</v>
      </c>
      <c r="E1691" s="37">
        <f t="shared" si="53"/>
        <v>38.4</v>
      </c>
      <c r="F1691" s="32">
        <f>'Auxiliary Energy Estimation'!$E$25-D1691</f>
        <v>23</v>
      </c>
      <c r="G1691" s="32">
        <f>'Auxiliary Energy Estimation'!$E$25-E1691</f>
        <v>16.600000000000001</v>
      </c>
      <c r="H1691" s="26">
        <f>IF(D1691&lt;='Auxiliary Energy Estimation'!$E$25, 1, 0)</f>
        <v>1</v>
      </c>
      <c r="I1691" s="26">
        <f>IF(E1691&lt;='Auxiliary Energy Estimation'!$E$25, 1, 0)</f>
        <v>1</v>
      </c>
    </row>
    <row r="1692" spans="2:9" ht="15" x14ac:dyDescent="0.3">
      <c r="B1692" s="33">
        <v>1687.5</v>
      </c>
      <c r="C1692" s="34">
        <v>1.1000000000000001</v>
      </c>
      <c r="D1692" s="32">
        <f t="shared" si="52"/>
        <v>33.979999999999997</v>
      </c>
      <c r="E1692" s="37">
        <f t="shared" si="53"/>
        <v>40.775999999999996</v>
      </c>
      <c r="F1692" s="32">
        <f>'Auxiliary Energy Estimation'!$E$25-D1692</f>
        <v>21.020000000000003</v>
      </c>
      <c r="G1692" s="32">
        <f>'Auxiliary Energy Estimation'!$E$25-E1692</f>
        <v>14.224000000000004</v>
      </c>
      <c r="H1692" s="26">
        <f>IF(D1692&lt;='Auxiliary Energy Estimation'!$E$25, 1, 0)</f>
        <v>1</v>
      </c>
      <c r="I1692" s="26">
        <f>IF(E1692&lt;='Auxiliary Energy Estimation'!$E$25, 1, 0)</f>
        <v>1</v>
      </c>
    </row>
    <row r="1693" spans="2:9" ht="15" x14ac:dyDescent="0.3">
      <c r="B1693" s="33">
        <v>1688.5</v>
      </c>
      <c r="C1693" s="34">
        <v>2.2000000000000002</v>
      </c>
      <c r="D1693" s="32">
        <f t="shared" si="52"/>
        <v>35.96</v>
      </c>
      <c r="E1693" s="37">
        <f t="shared" si="53"/>
        <v>43.152000000000001</v>
      </c>
      <c r="F1693" s="32">
        <f>'Auxiliary Energy Estimation'!$E$25-D1693</f>
        <v>19.04</v>
      </c>
      <c r="G1693" s="32">
        <f>'Auxiliary Energy Estimation'!$E$25-E1693</f>
        <v>11.847999999999999</v>
      </c>
      <c r="H1693" s="26">
        <f>IF(D1693&lt;='Auxiliary Energy Estimation'!$E$25, 1, 0)</f>
        <v>1</v>
      </c>
      <c r="I1693" s="26">
        <f>IF(E1693&lt;='Auxiliary Energy Estimation'!$E$25, 1, 0)</f>
        <v>1</v>
      </c>
    </row>
    <row r="1694" spans="2:9" ht="15" x14ac:dyDescent="0.3">
      <c r="B1694" s="33">
        <v>1689.5</v>
      </c>
      <c r="C1694" s="34">
        <v>3.3</v>
      </c>
      <c r="D1694" s="32">
        <f t="shared" si="52"/>
        <v>37.94</v>
      </c>
      <c r="E1694" s="37">
        <f t="shared" si="53"/>
        <v>45.527999999999999</v>
      </c>
      <c r="F1694" s="32">
        <f>'Auxiliary Energy Estimation'!$E$25-D1694</f>
        <v>17.060000000000002</v>
      </c>
      <c r="G1694" s="32">
        <f>'Auxiliary Energy Estimation'!$E$25-E1694</f>
        <v>9.4720000000000013</v>
      </c>
      <c r="H1694" s="26">
        <f>IF(D1694&lt;='Auxiliary Energy Estimation'!$E$25, 1, 0)</f>
        <v>1</v>
      </c>
      <c r="I1694" s="26">
        <f>IF(E1694&lt;='Auxiliary Energy Estimation'!$E$25, 1, 0)</f>
        <v>1</v>
      </c>
    </row>
    <row r="1695" spans="2:9" ht="15" x14ac:dyDescent="0.3">
      <c r="B1695" s="33">
        <v>1690.5</v>
      </c>
      <c r="C1695" s="34">
        <v>4.4000000000000004</v>
      </c>
      <c r="D1695" s="32">
        <f t="shared" si="52"/>
        <v>39.92</v>
      </c>
      <c r="E1695" s="37">
        <f t="shared" si="53"/>
        <v>47.904000000000003</v>
      </c>
      <c r="F1695" s="32">
        <f>'Auxiliary Energy Estimation'!$E$25-D1695</f>
        <v>15.079999999999998</v>
      </c>
      <c r="G1695" s="32">
        <f>'Auxiliary Energy Estimation'!$E$25-E1695</f>
        <v>7.0959999999999965</v>
      </c>
      <c r="H1695" s="26">
        <f>IF(D1695&lt;='Auxiliary Energy Estimation'!$E$25, 1, 0)</f>
        <v>1</v>
      </c>
      <c r="I1695" s="26">
        <f>IF(E1695&lt;='Auxiliary Energy Estimation'!$E$25, 1, 0)</f>
        <v>1</v>
      </c>
    </row>
    <row r="1696" spans="2:9" ht="15" x14ac:dyDescent="0.3">
      <c r="B1696" s="33">
        <v>1691.5</v>
      </c>
      <c r="C1696" s="34">
        <v>4.4000000000000004</v>
      </c>
      <c r="D1696" s="32">
        <f t="shared" si="52"/>
        <v>39.92</v>
      </c>
      <c r="E1696" s="37">
        <f t="shared" si="53"/>
        <v>47.904000000000003</v>
      </c>
      <c r="F1696" s="32">
        <f>'Auxiliary Energy Estimation'!$E$25-D1696</f>
        <v>15.079999999999998</v>
      </c>
      <c r="G1696" s="32">
        <f>'Auxiliary Energy Estimation'!$E$25-E1696</f>
        <v>7.0959999999999965</v>
      </c>
      <c r="H1696" s="26">
        <f>IF(D1696&lt;='Auxiliary Energy Estimation'!$E$25, 1, 0)</f>
        <v>1</v>
      </c>
      <c r="I1696" s="26">
        <f>IF(E1696&lt;='Auxiliary Energy Estimation'!$E$25, 1, 0)</f>
        <v>1</v>
      </c>
    </row>
    <row r="1697" spans="2:9" ht="15" x14ac:dyDescent="0.3">
      <c r="B1697" s="33">
        <v>1692.5</v>
      </c>
      <c r="C1697" s="34">
        <v>4.4000000000000004</v>
      </c>
      <c r="D1697" s="32">
        <f t="shared" si="52"/>
        <v>39.92</v>
      </c>
      <c r="E1697" s="37">
        <f t="shared" si="53"/>
        <v>47.904000000000003</v>
      </c>
      <c r="F1697" s="32">
        <f>'Auxiliary Energy Estimation'!$E$25-D1697</f>
        <v>15.079999999999998</v>
      </c>
      <c r="G1697" s="32">
        <f>'Auxiliary Energy Estimation'!$E$25-E1697</f>
        <v>7.0959999999999965</v>
      </c>
      <c r="H1697" s="26">
        <f>IF(D1697&lt;='Auxiliary Energy Estimation'!$E$25, 1, 0)</f>
        <v>1</v>
      </c>
      <c r="I1697" s="26">
        <f>IF(E1697&lt;='Auxiliary Energy Estimation'!$E$25, 1, 0)</f>
        <v>1</v>
      </c>
    </row>
    <row r="1698" spans="2:9" ht="15" x14ac:dyDescent="0.3">
      <c r="B1698" s="33">
        <v>1693.5</v>
      </c>
      <c r="C1698" s="34">
        <v>4.4000000000000004</v>
      </c>
      <c r="D1698" s="32">
        <f t="shared" si="52"/>
        <v>39.92</v>
      </c>
      <c r="E1698" s="37">
        <f t="shared" si="53"/>
        <v>47.904000000000003</v>
      </c>
      <c r="F1698" s="32">
        <f>'Auxiliary Energy Estimation'!$E$25-D1698</f>
        <v>15.079999999999998</v>
      </c>
      <c r="G1698" s="32">
        <f>'Auxiliary Energy Estimation'!$E$25-E1698</f>
        <v>7.0959999999999965</v>
      </c>
      <c r="H1698" s="26">
        <f>IF(D1698&lt;='Auxiliary Energy Estimation'!$E$25, 1, 0)</f>
        <v>1</v>
      </c>
      <c r="I1698" s="26">
        <f>IF(E1698&lt;='Auxiliary Energy Estimation'!$E$25, 1, 0)</f>
        <v>1</v>
      </c>
    </row>
    <row r="1699" spans="2:9" ht="15" x14ac:dyDescent="0.3">
      <c r="B1699" s="33">
        <v>1694.5</v>
      </c>
      <c r="C1699" s="34">
        <v>5</v>
      </c>
      <c r="D1699" s="32">
        <f t="shared" si="52"/>
        <v>41</v>
      </c>
      <c r="E1699" s="37">
        <f t="shared" si="53"/>
        <v>49.199999999999996</v>
      </c>
      <c r="F1699" s="32">
        <f>'Auxiliary Energy Estimation'!$E$25-D1699</f>
        <v>14</v>
      </c>
      <c r="G1699" s="32">
        <f>'Auxiliary Energy Estimation'!$E$25-E1699</f>
        <v>5.8000000000000043</v>
      </c>
      <c r="H1699" s="26">
        <f>IF(D1699&lt;='Auxiliary Energy Estimation'!$E$25, 1, 0)</f>
        <v>1</v>
      </c>
      <c r="I1699" s="26">
        <f>IF(E1699&lt;='Auxiliary Energy Estimation'!$E$25, 1, 0)</f>
        <v>1</v>
      </c>
    </row>
    <row r="1700" spans="2:9" ht="15" x14ac:dyDescent="0.3">
      <c r="B1700" s="33">
        <v>1695.5</v>
      </c>
      <c r="C1700" s="34">
        <v>5.6</v>
      </c>
      <c r="D1700" s="32">
        <f t="shared" si="52"/>
        <v>42.08</v>
      </c>
      <c r="E1700" s="37">
        <f t="shared" si="53"/>
        <v>50.495999999999995</v>
      </c>
      <c r="F1700" s="32">
        <f>'Auxiliary Energy Estimation'!$E$25-D1700</f>
        <v>12.920000000000002</v>
      </c>
      <c r="G1700" s="32">
        <f>'Auxiliary Energy Estimation'!$E$25-E1700</f>
        <v>4.5040000000000049</v>
      </c>
      <c r="H1700" s="26">
        <f>IF(D1700&lt;='Auxiliary Energy Estimation'!$E$25, 1, 0)</f>
        <v>1</v>
      </c>
      <c r="I1700" s="26">
        <f>IF(E1700&lt;='Auxiliary Energy Estimation'!$E$25, 1, 0)</f>
        <v>1</v>
      </c>
    </row>
    <row r="1701" spans="2:9" ht="15" x14ac:dyDescent="0.3">
      <c r="B1701" s="33">
        <v>1696.5</v>
      </c>
      <c r="C1701" s="34">
        <v>4.4000000000000004</v>
      </c>
      <c r="D1701" s="32">
        <f t="shared" si="52"/>
        <v>39.92</v>
      </c>
      <c r="E1701" s="37">
        <f t="shared" si="53"/>
        <v>47.904000000000003</v>
      </c>
      <c r="F1701" s="32">
        <f>'Auxiliary Energy Estimation'!$E$25-D1701</f>
        <v>15.079999999999998</v>
      </c>
      <c r="G1701" s="32">
        <f>'Auxiliary Energy Estimation'!$E$25-E1701</f>
        <v>7.0959999999999965</v>
      </c>
      <c r="H1701" s="26">
        <f>IF(D1701&lt;='Auxiliary Energy Estimation'!$E$25, 1, 0)</f>
        <v>1</v>
      </c>
      <c r="I1701" s="26">
        <f>IF(E1701&lt;='Auxiliary Energy Estimation'!$E$25, 1, 0)</f>
        <v>1</v>
      </c>
    </row>
    <row r="1702" spans="2:9" ht="15" x14ac:dyDescent="0.3">
      <c r="B1702" s="33">
        <v>1697.5</v>
      </c>
      <c r="C1702" s="34">
        <v>3.9</v>
      </c>
      <c r="D1702" s="32">
        <f t="shared" si="52"/>
        <v>39.019999999999996</v>
      </c>
      <c r="E1702" s="37">
        <f t="shared" si="53"/>
        <v>46.823999999999991</v>
      </c>
      <c r="F1702" s="32">
        <f>'Auxiliary Energy Estimation'!$E$25-D1702</f>
        <v>15.980000000000004</v>
      </c>
      <c r="G1702" s="32">
        <f>'Auxiliary Energy Estimation'!$E$25-E1702</f>
        <v>8.176000000000009</v>
      </c>
      <c r="H1702" s="26">
        <f>IF(D1702&lt;='Auxiliary Energy Estimation'!$E$25, 1, 0)</f>
        <v>1</v>
      </c>
      <c r="I1702" s="26">
        <f>IF(E1702&lt;='Auxiliary Energy Estimation'!$E$25, 1, 0)</f>
        <v>1</v>
      </c>
    </row>
    <row r="1703" spans="2:9" ht="15" x14ac:dyDescent="0.3">
      <c r="B1703" s="33">
        <v>1698.5</v>
      </c>
      <c r="C1703" s="34">
        <v>3.9</v>
      </c>
      <c r="D1703" s="32">
        <f t="shared" si="52"/>
        <v>39.019999999999996</v>
      </c>
      <c r="E1703" s="37">
        <f t="shared" si="53"/>
        <v>46.823999999999991</v>
      </c>
      <c r="F1703" s="32">
        <f>'Auxiliary Energy Estimation'!$E$25-D1703</f>
        <v>15.980000000000004</v>
      </c>
      <c r="G1703" s="32">
        <f>'Auxiliary Energy Estimation'!$E$25-E1703</f>
        <v>8.176000000000009</v>
      </c>
      <c r="H1703" s="26">
        <f>IF(D1703&lt;='Auxiliary Energy Estimation'!$E$25, 1, 0)</f>
        <v>1</v>
      </c>
      <c r="I1703" s="26">
        <f>IF(E1703&lt;='Auxiliary Energy Estimation'!$E$25, 1, 0)</f>
        <v>1</v>
      </c>
    </row>
    <row r="1704" spans="2:9" ht="15" x14ac:dyDescent="0.3">
      <c r="B1704" s="33">
        <v>1699.5</v>
      </c>
      <c r="C1704" s="34">
        <v>3.3</v>
      </c>
      <c r="D1704" s="32">
        <f t="shared" si="52"/>
        <v>37.94</v>
      </c>
      <c r="E1704" s="37">
        <f t="shared" si="53"/>
        <v>45.527999999999999</v>
      </c>
      <c r="F1704" s="32">
        <f>'Auxiliary Energy Estimation'!$E$25-D1704</f>
        <v>17.060000000000002</v>
      </c>
      <c r="G1704" s="32">
        <f>'Auxiliary Energy Estimation'!$E$25-E1704</f>
        <v>9.4720000000000013</v>
      </c>
      <c r="H1704" s="26">
        <f>IF(D1704&lt;='Auxiliary Energy Estimation'!$E$25, 1, 0)</f>
        <v>1</v>
      </c>
      <c r="I1704" s="26">
        <f>IF(E1704&lt;='Auxiliary Energy Estimation'!$E$25, 1, 0)</f>
        <v>1</v>
      </c>
    </row>
    <row r="1705" spans="2:9" ht="15" x14ac:dyDescent="0.3">
      <c r="B1705" s="33">
        <v>1700.5</v>
      </c>
      <c r="C1705" s="34">
        <v>3.9</v>
      </c>
      <c r="D1705" s="32">
        <f t="shared" si="52"/>
        <v>39.019999999999996</v>
      </c>
      <c r="E1705" s="37">
        <f t="shared" si="53"/>
        <v>46.823999999999991</v>
      </c>
      <c r="F1705" s="32">
        <f>'Auxiliary Energy Estimation'!$E$25-D1705</f>
        <v>15.980000000000004</v>
      </c>
      <c r="G1705" s="32">
        <f>'Auxiliary Energy Estimation'!$E$25-E1705</f>
        <v>8.176000000000009</v>
      </c>
      <c r="H1705" s="26">
        <f>IF(D1705&lt;='Auxiliary Energy Estimation'!$E$25, 1, 0)</f>
        <v>1</v>
      </c>
      <c r="I1705" s="26">
        <f>IF(E1705&lt;='Auxiliary Energy Estimation'!$E$25, 1, 0)</f>
        <v>1</v>
      </c>
    </row>
    <row r="1706" spans="2:9" ht="15" x14ac:dyDescent="0.3">
      <c r="B1706" s="33">
        <v>1701.5</v>
      </c>
      <c r="C1706" s="34">
        <v>3.3</v>
      </c>
      <c r="D1706" s="32">
        <f t="shared" si="52"/>
        <v>37.94</v>
      </c>
      <c r="E1706" s="37">
        <f t="shared" si="53"/>
        <v>45.527999999999999</v>
      </c>
      <c r="F1706" s="32">
        <f>'Auxiliary Energy Estimation'!$E$25-D1706</f>
        <v>17.060000000000002</v>
      </c>
      <c r="G1706" s="32">
        <f>'Auxiliary Energy Estimation'!$E$25-E1706</f>
        <v>9.4720000000000013</v>
      </c>
      <c r="H1706" s="26">
        <f>IF(D1706&lt;='Auxiliary Energy Estimation'!$E$25, 1, 0)</f>
        <v>1</v>
      </c>
      <c r="I1706" s="26">
        <f>IF(E1706&lt;='Auxiliary Energy Estimation'!$E$25, 1, 0)</f>
        <v>1</v>
      </c>
    </row>
    <row r="1707" spans="2:9" ht="15" x14ac:dyDescent="0.3">
      <c r="B1707" s="33">
        <v>1702.5</v>
      </c>
      <c r="C1707" s="34">
        <v>3.3</v>
      </c>
      <c r="D1707" s="32">
        <f t="shared" si="52"/>
        <v>37.94</v>
      </c>
      <c r="E1707" s="37">
        <f t="shared" si="53"/>
        <v>45.527999999999999</v>
      </c>
      <c r="F1707" s="32">
        <f>'Auxiliary Energy Estimation'!$E$25-D1707</f>
        <v>17.060000000000002</v>
      </c>
      <c r="G1707" s="32">
        <f>'Auxiliary Energy Estimation'!$E$25-E1707</f>
        <v>9.4720000000000013</v>
      </c>
      <c r="H1707" s="26">
        <f>IF(D1707&lt;='Auxiliary Energy Estimation'!$E$25, 1, 0)</f>
        <v>1</v>
      </c>
      <c r="I1707" s="26">
        <f>IF(E1707&lt;='Auxiliary Energy Estimation'!$E$25, 1, 0)</f>
        <v>1</v>
      </c>
    </row>
    <row r="1708" spans="2:9" ht="15" x14ac:dyDescent="0.3">
      <c r="B1708" s="33">
        <v>1703.5</v>
      </c>
      <c r="C1708" s="34">
        <v>2.8</v>
      </c>
      <c r="D1708" s="32">
        <f t="shared" si="52"/>
        <v>37.04</v>
      </c>
      <c r="E1708" s="37">
        <f t="shared" si="53"/>
        <v>44.448</v>
      </c>
      <c r="F1708" s="32">
        <f>'Auxiliary Energy Estimation'!$E$25-D1708</f>
        <v>17.96</v>
      </c>
      <c r="G1708" s="32">
        <f>'Auxiliary Energy Estimation'!$E$25-E1708</f>
        <v>10.552</v>
      </c>
      <c r="H1708" s="26">
        <f>IF(D1708&lt;='Auxiliary Energy Estimation'!$E$25, 1, 0)</f>
        <v>1</v>
      </c>
      <c r="I1708" s="26">
        <f>IF(E1708&lt;='Auxiliary Energy Estimation'!$E$25, 1, 0)</f>
        <v>1</v>
      </c>
    </row>
    <row r="1709" spans="2:9" ht="15" x14ac:dyDescent="0.3">
      <c r="B1709" s="33">
        <v>1704.5</v>
      </c>
      <c r="C1709" s="34">
        <v>2.8</v>
      </c>
      <c r="D1709" s="32">
        <f t="shared" si="52"/>
        <v>37.04</v>
      </c>
      <c r="E1709" s="37">
        <f t="shared" si="53"/>
        <v>44.448</v>
      </c>
      <c r="F1709" s="32">
        <f>'Auxiliary Energy Estimation'!$E$25-D1709</f>
        <v>17.96</v>
      </c>
      <c r="G1709" s="32">
        <f>'Auxiliary Energy Estimation'!$E$25-E1709</f>
        <v>10.552</v>
      </c>
      <c r="H1709" s="26">
        <f>IF(D1709&lt;='Auxiliary Energy Estimation'!$E$25, 1, 0)</f>
        <v>1</v>
      </c>
      <c r="I1709" s="26">
        <f>IF(E1709&lt;='Auxiliary Energy Estimation'!$E$25, 1, 0)</f>
        <v>1</v>
      </c>
    </row>
    <row r="1710" spans="2:9" ht="15" x14ac:dyDescent="0.3">
      <c r="B1710" s="33">
        <v>1705.5</v>
      </c>
      <c r="C1710" s="34">
        <v>2.2000000000000002</v>
      </c>
      <c r="D1710" s="32">
        <f t="shared" si="52"/>
        <v>35.96</v>
      </c>
      <c r="E1710" s="37">
        <f t="shared" si="53"/>
        <v>43.152000000000001</v>
      </c>
      <c r="F1710" s="32">
        <f>'Auxiliary Energy Estimation'!$E$25-D1710</f>
        <v>19.04</v>
      </c>
      <c r="G1710" s="32">
        <f>'Auxiliary Energy Estimation'!$E$25-E1710</f>
        <v>11.847999999999999</v>
      </c>
      <c r="H1710" s="26">
        <f>IF(D1710&lt;='Auxiliary Energy Estimation'!$E$25, 1, 0)</f>
        <v>1</v>
      </c>
      <c r="I1710" s="26">
        <f>IF(E1710&lt;='Auxiliary Energy Estimation'!$E$25, 1, 0)</f>
        <v>1</v>
      </c>
    </row>
    <row r="1711" spans="2:9" ht="15" x14ac:dyDescent="0.3">
      <c r="B1711" s="33">
        <v>1706.5</v>
      </c>
      <c r="C1711" s="34">
        <v>2.2000000000000002</v>
      </c>
      <c r="D1711" s="32">
        <f t="shared" si="52"/>
        <v>35.96</v>
      </c>
      <c r="E1711" s="37">
        <f t="shared" si="53"/>
        <v>43.152000000000001</v>
      </c>
      <c r="F1711" s="32">
        <f>'Auxiliary Energy Estimation'!$E$25-D1711</f>
        <v>19.04</v>
      </c>
      <c r="G1711" s="32">
        <f>'Auxiliary Energy Estimation'!$E$25-E1711</f>
        <v>11.847999999999999</v>
      </c>
      <c r="H1711" s="26">
        <f>IF(D1711&lt;='Auxiliary Energy Estimation'!$E$25, 1, 0)</f>
        <v>1</v>
      </c>
      <c r="I1711" s="26">
        <f>IF(E1711&lt;='Auxiliary Energy Estimation'!$E$25, 1, 0)</f>
        <v>1</v>
      </c>
    </row>
    <row r="1712" spans="2:9" ht="15" x14ac:dyDescent="0.3">
      <c r="B1712" s="33">
        <v>1707.5</v>
      </c>
      <c r="C1712" s="34">
        <v>1.7</v>
      </c>
      <c r="D1712" s="32">
        <f t="shared" si="52"/>
        <v>35.06</v>
      </c>
      <c r="E1712" s="37">
        <f t="shared" si="53"/>
        <v>42.072000000000003</v>
      </c>
      <c r="F1712" s="32">
        <f>'Auxiliary Energy Estimation'!$E$25-D1712</f>
        <v>19.939999999999998</v>
      </c>
      <c r="G1712" s="32">
        <f>'Auxiliary Energy Estimation'!$E$25-E1712</f>
        <v>12.927999999999997</v>
      </c>
      <c r="H1712" s="26">
        <f>IF(D1712&lt;='Auxiliary Energy Estimation'!$E$25, 1, 0)</f>
        <v>1</v>
      </c>
      <c r="I1712" s="26">
        <f>IF(E1712&lt;='Auxiliary Energy Estimation'!$E$25, 1, 0)</f>
        <v>1</v>
      </c>
    </row>
    <row r="1713" spans="2:9" ht="15" x14ac:dyDescent="0.3">
      <c r="B1713" s="33">
        <v>1708.5</v>
      </c>
      <c r="C1713" s="34">
        <v>2.2000000000000002</v>
      </c>
      <c r="D1713" s="32">
        <f t="shared" si="52"/>
        <v>35.96</v>
      </c>
      <c r="E1713" s="37">
        <f t="shared" si="53"/>
        <v>43.152000000000001</v>
      </c>
      <c r="F1713" s="32">
        <f>'Auxiliary Energy Estimation'!$E$25-D1713</f>
        <v>19.04</v>
      </c>
      <c r="G1713" s="32">
        <f>'Auxiliary Energy Estimation'!$E$25-E1713</f>
        <v>11.847999999999999</v>
      </c>
      <c r="H1713" s="26">
        <f>IF(D1713&lt;='Auxiliary Energy Estimation'!$E$25, 1, 0)</f>
        <v>1</v>
      </c>
      <c r="I1713" s="26">
        <f>IF(E1713&lt;='Auxiliary Energy Estimation'!$E$25, 1, 0)</f>
        <v>1</v>
      </c>
    </row>
    <row r="1714" spans="2:9" ht="15" x14ac:dyDescent="0.3">
      <c r="B1714" s="33">
        <v>1709.5</v>
      </c>
      <c r="C1714" s="34">
        <v>1.7</v>
      </c>
      <c r="D1714" s="32">
        <f t="shared" si="52"/>
        <v>35.06</v>
      </c>
      <c r="E1714" s="37">
        <f t="shared" si="53"/>
        <v>42.072000000000003</v>
      </c>
      <c r="F1714" s="32">
        <f>'Auxiliary Energy Estimation'!$E$25-D1714</f>
        <v>19.939999999999998</v>
      </c>
      <c r="G1714" s="32">
        <f>'Auxiliary Energy Estimation'!$E$25-E1714</f>
        <v>12.927999999999997</v>
      </c>
      <c r="H1714" s="26">
        <f>IF(D1714&lt;='Auxiliary Energy Estimation'!$E$25, 1, 0)</f>
        <v>1</v>
      </c>
      <c r="I1714" s="26">
        <f>IF(E1714&lt;='Auxiliary Energy Estimation'!$E$25, 1, 0)</f>
        <v>1</v>
      </c>
    </row>
    <row r="1715" spans="2:9" ht="15" x14ac:dyDescent="0.3">
      <c r="B1715" s="33">
        <v>1710.5</v>
      </c>
      <c r="C1715" s="34">
        <v>1.7</v>
      </c>
      <c r="D1715" s="32">
        <f t="shared" si="52"/>
        <v>35.06</v>
      </c>
      <c r="E1715" s="37">
        <f t="shared" si="53"/>
        <v>42.072000000000003</v>
      </c>
      <c r="F1715" s="32">
        <f>'Auxiliary Energy Estimation'!$E$25-D1715</f>
        <v>19.939999999999998</v>
      </c>
      <c r="G1715" s="32">
        <f>'Auxiliary Energy Estimation'!$E$25-E1715</f>
        <v>12.927999999999997</v>
      </c>
      <c r="H1715" s="26">
        <f>IF(D1715&lt;='Auxiliary Energy Estimation'!$E$25, 1, 0)</f>
        <v>1</v>
      </c>
      <c r="I1715" s="26">
        <f>IF(E1715&lt;='Auxiliary Energy Estimation'!$E$25, 1, 0)</f>
        <v>1</v>
      </c>
    </row>
    <row r="1716" spans="2:9" ht="15" x14ac:dyDescent="0.3">
      <c r="B1716" s="33">
        <v>1711.5</v>
      </c>
      <c r="C1716" s="34">
        <v>3.9</v>
      </c>
      <c r="D1716" s="32">
        <f t="shared" si="52"/>
        <v>39.019999999999996</v>
      </c>
      <c r="E1716" s="37">
        <f t="shared" si="53"/>
        <v>46.823999999999991</v>
      </c>
      <c r="F1716" s="32">
        <f>'Auxiliary Energy Estimation'!$E$25-D1716</f>
        <v>15.980000000000004</v>
      </c>
      <c r="G1716" s="32">
        <f>'Auxiliary Energy Estimation'!$E$25-E1716</f>
        <v>8.176000000000009</v>
      </c>
      <c r="H1716" s="26">
        <f>IF(D1716&lt;='Auxiliary Energy Estimation'!$E$25, 1, 0)</f>
        <v>1</v>
      </c>
      <c r="I1716" s="26">
        <f>IF(E1716&lt;='Auxiliary Energy Estimation'!$E$25, 1, 0)</f>
        <v>1</v>
      </c>
    </row>
    <row r="1717" spans="2:9" ht="15" x14ac:dyDescent="0.3">
      <c r="B1717" s="33">
        <v>1712.5</v>
      </c>
      <c r="C1717" s="34">
        <v>6.1</v>
      </c>
      <c r="D1717" s="32">
        <f t="shared" si="52"/>
        <v>42.980000000000004</v>
      </c>
      <c r="E1717" s="37">
        <f t="shared" si="53"/>
        <v>51.576000000000001</v>
      </c>
      <c r="F1717" s="32">
        <f>'Auxiliary Energy Estimation'!$E$25-D1717</f>
        <v>12.019999999999996</v>
      </c>
      <c r="G1717" s="32">
        <f>'Auxiliary Energy Estimation'!$E$25-E1717</f>
        <v>3.4239999999999995</v>
      </c>
      <c r="H1717" s="26">
        <f>IF(D1717&lt;='Auxiliary Energy Estimation'!$E$25, 1, 0)</f>
        <v>1</v>
      </c>
      <c r="I1717" s="26">
        <f>IF(E1717&lt;='Auxiliary Energy Estimation'!$E$25, 1, 0)</f>
        <v>1</v>
      </c>
    </row>
    <row r="1718" spans="2:9" ht="15" x14ac:dyDescent="0.3">
      <c r="B1718" s="33">
        <v>1713.5</v>
      </c>
      <c r="C1718" s="34">
        <v>8.9</v>
      </c>
      <c r="D1718" s="32">
        <f t="shared" si="52"/>
        <v>48.019999999999996</v>
      </c>
      <c r="E1718" s="37">
        <f t="shared" si="53"/>
        <v>57.623999999999995</v>
      </c>
      <c r="F1718" s="32">
        <f>'Auxiliary Energy Estimation'!$E$25-D1718</f>
        <v>6.980000000000004</v>
      </c>
      <c r="G1718" s="32">
        <f>'Auxiliary Energy Estimation'!$E$25-E1718</f>
        <v>-2.6239999999999952</v>
      </c>
      <c r="H1718" s="26">
        <f>IF(D1718&lt;='Auxiliary Energy Estimation'!$E$25, 1, 0)</f>
        <v>1</v>
      </c>
      <c r="I1718" s="26">
        <f>IF(E1718&lt;='Auxiliary Energy Estimation'!$E$25, 1, 0)</f>
        <v>0</v>
      </c>
    </row>
    <row r="1719" spans="2:9" ht="15" x14ac:dyDescent="0.3">
      <c r="B1719" s="33">
        <v>1714.5</v>
      </c>
      <c r="C1719" s="34">
        <v>10.6</v>
      </c>
      <c r="D1719" s="32">
        <f t="shared" si="52"/>
        <v>51.08</v>
      </c>
      <c r="E1719" s="37">
        <f t="shared" si="53"/>
        <v>61.295999999999992</v>
      </c>
      <c r="F1719" s="32">
        <f>'Auxiliary Energy Estimation'!$E$25-D1719</f>
        <v>3.9200000000000017</v>
      </c>
      <c r="G1719" s="32">
        <f>'Auxiliary Energy Estimation'!$E$25-E1719</f>
        <v>-6.2959999999999923</v>
      </c>
      <c r="H1719" s="26">
        <f>IF(D1719&lt;='Auxiliary Energy Estimation'!$E$25, 1, 0)</f>
        <v>1</v>
      </c>
      <c r="I1719" s="26">
        <f>IF(E1719&lt;='Auxiliary Energy Estimation'!$E$25, 1, 0)</f>
        <v>0</v>
      </c>
    </row>
    <row r="1720" spans="2:9" ht="15" x14ac:dyDescent="0.3">
      <c r="B1720" s="33">
        <v>1715.5</v>
      </c>
      <c r="C1720" s="34">
        <v>11.7</v>
      </c>
      <c r="D1720" s="32">
        <f t="shared" si="52"/>
        <v>53.06</v>
      </c>
      <c r="E1720" s="37">
        <f t="shared" si="53"/>
        <v>63.671999999999997</v>
      </c>
      <c r="F1720" s="32">
        <f>'Auxiliary Energy Estimation'!$E$25-D1720</f>
        <v>1.9399999999999977</v>
      </c>
      <c r="G1720" s="32">
        <f>'Auxiliary Energy Estimation'!$E$25-E1720</f>
        <v>-8.671999999999997</v>
      </c>
      <c r="H1720" s="26">
        <f>IF(D1720&lt;='Auxiliary Energy Estimation'!$E$25, 1, 0)</f>
        <v>1</v>
      </c>
      <c r="I1720" s="26">
        <f>IF(E1720&lt;='Auxiliary Energy Estimation'!$E$25, 1, 0)</f>
        <v>0</v>
      </c>
    </row>
    <row r="1721" spans="2:9" ht="15" x14ac:dyDescent="0.3">
      <c r="B1721" s="33">
        <v>1716.5</v>
      </c>
      <c r="C1721" s="34">
        <v>12.8</v>
      </c>
      <c r="D1721" s="32">
        <f t="shared" si="52"/>
        <v>55.040000000000006</v>
      </c>
      <c r="E1721" s="37">
        <f t="shared" si="53"/>
        <v>66.048000000000002</v>
      </c>
      <c r="F1721" s="32">
        <f>'Auxiliary Energy Estimation'!$E$25-D1721</f>
        <v>-4.0000000000006253E-2</v>
      </c>
      <c r="G1721" s="32">
        <f>'Auxiliary Energy Estimation'!$E$25-E1721</f>
        <v>-11.048000000000002</v>
      </c>
      <c r="H1721" s="26">
        <f>IF(D1721&lt;='Auxiliary Energy Estimation'!$E$25, 1, 0)</f>
        <v>0</v>
      </c>
      <c r="I1721" s="26">
        <f>IF(E1721&lt;='Auxiliary Energy Estimation'!$E$25, 1, 0)</f>
        <v>0</v>
      </c>
    </row>
    <row r="1722" spans="2:9" ht="15" x14ac:dyDescent="0.3">
      <c r="B1722" s="33">
        <v>1717.5</v>
      </c>
      <c r="C1722" s="34">
        <v>11.7</v>
      </c>
      <c r="D1722" s="32">
        <f t="shared" si="52"/>
        <v>53.06</v>
      </c>
      <c r="E1722" s="37">
        <f t="shared" si="53"/>
        <v>63.671999999999997</v>
      </c>
      <c r="F1722" s="32">
        <f>'Auxiliary Energy Estimation'!$E$25-D1722</f>
        <v>1.9399999999999977</v>
      </c>
      <c r="G1722" s="32">
        <f>'Auxiliary Energy Estimation'!$E$25-E1722</f>
        <v>-8.671999999999997</v>
      </c>
      <c r="H1722" s="26">
        <f>IF(D1722&lt;='Auxiliary Energy Estimation'!$E$25, 1, 0)</f>
        <v>1</v>
      </c>
      <c r="I1722" s="26">
        <f>IF(E1722&lt;='Auxiliary Energy Estimation'!$E$25, 1, 0)</f>
        <v>0</v>
      </c>
    </row>
    <row r="1723" spans="2:9" ht="15" x14ac:dyDescent="0.3">
      <c r="B1723" s="33">
        <v>1718.5</v>
      </c>
      <c r="C1723" s="34">
        <v>12.8</v>
      </c>
      <c r="D1723" s="32">
        <f t="shared" si="52"/>
        <v>55.040000000000006</v>
      </c>
      <c r="E1723" s="37">
        <f t="shared" si="53"/>
        <v>66.048000000000002</v>
      </c>
      <c r="F1723" s="32">
        <f>'Auxiliary Energy Estimation'!$E$25-D1723</f>
        <v>-4.0000000000006253E-2</v>
      </c>
      <c r="G1723" s="32">
        <f>'Auxiliary Energy Estimation'!$E$25-E1723</f>
        <v>-11.048000000000002</v>
      </c>
      <c r="H1723" s="26">
        <f>IF(D1723&lt;='Auxiliary Energy Estimation'!$E$25, 1, 0)</f>
        <v>0</v>
      </c>
      <c r="I1723" s="26">
        <f>IF(E1723&lt;='Auxiliary Energy Estimation'!$E$25, 1, 0)</f>
        <v>0</v>
      </c>
    </row>
    <row r="1724" spans="2:9" ht="15" x14ac:dyDescent="0.3">
      <c r="B1724" s="33">
        <v>1719.5</v>
      </c>
      <c r="C1724" s="34">
        <v>11.7</v>
      </c>
      <c r="D1724" s="32">
        <f t="shared" si="52"/>
        <v>53.06</v>
      </c>
      <c r="E1724" s="37">
        <f t="shared" si="53"/>
        <v>63.671999999999997</v>
      </c>
      <c r="F1724" s="32">
        <f>'Auxiliary Energy Estimation'!$E$25-D1724</f>
        <v>1.9399999999999977</v>
      </c>
      <c r="G1724" s="32">
        <f>'Auxiliary Energy Estimation'!$E$25-E1724</f>
        <v>-8.671999999999997</v>
      </c>
      <c r="H1724" s="26">
        <f>IF(D1724&lt;='Auxiliary Energy Estimation'!$E$25, 1, 0)</f>
        <v>1</v>
      </c>
      <c r="I1724" s="26">
        <f>IF(E1724&lt;='Auxiliary Energy Estimation'!$E$25, 1, 0)</f>
        <v>0</v>
      </c>
    </row>
    <row r="1725" spans="2:9" ht="15" x14ac:dyDescent="0.3">
      <c r="B1725" s="33">
        <v>1720.5</v>
      </c>
      <c r="C1725" s="34">
        <v>11.1</v>
      </c>
      <c r="D1725" s="32">
        <f t="shared" si="52"/>
        <v>51.980000000000004</v>
      </c>
      <c r="E1725" s="37">
        <f t="shared" si="53"/>
        <v>62.376000000000005</v>
      </c>
      <c r="F1725" s="32">
        <f>'Auxiliary Energy Estimation'!$E$25-D1725</f>
        <v>3.019999999999996</v>
      </c>
      <c r="G1725" s="32">
        <f>'Auxiliary Energy Estimation'!$E$25-E1725</f>
        <v>-7.3760000000000048</v>
      </c>
      <c r="H1725" s="26">
        <f>IF(D1725&lt;='Auxiliary Energy Estimation'!$E$25, 1, 0)</f>
        <v>1</v>
      </c>
      <c r="I1725" s="26">
        <f>IF(E1725&lt;='Auxiliary Energy Estimation'!$E$25, 1, 0)</f>
        <v>0</v>
      </c>
    </row>
    <row r="1726" spans="2:9" ht="15" x14ac:dyDescent="0.3">
      <c r="B1726" s="33">
        <v>1721.5</v>
      </c>
      <c r="C1726" s="34">
        <v>10.6</v>
      </c>
      <c r="D1726" s="32">
        <f t="shared" si="52"/>
        <v>51.08</v>
      </c>
      <c r="E1726" s="37">
        <f t="shared" si="53"/>
        <v>61.295999999999992</v>
      </c>
      <c r="F1726" s="32">
        <f>'Auxiliary Energy Estimation'!$E$25-D1726</f>
        <v>3.9200000000000017</v>
      </c>
      <c r="G1726" s="32">
        <f>'Auxiliary Energy Estimation'!$E$25-E1726</f>
        <v>-6.2959999999999923</v>
      </c>
      <c r="H1726" s="26">
        <f>IF(D1726&lt;='Auxiliary Energy Estimation'!$E$25, 1, 0)</f>
        <v>1</v>
      </c>
      <c r="I1726" s="26">
        <f>IF(E1726&lt;='Auxiliary Energy Estimation'!$E$25, 1, 0)</f>
        <v>0</v>
      </c>
    </row>
    <row r="1727" spans="2:9" ht="15" x14ac:dyDescent="0.3">
      <c r="B1727" s="33">
        <v>1722.5</v>
      </c>
      <c r="C1727" s="34">
        <v>8.9</v>
      </c>
      <c r="D1727" s="32">
        <f t="shared" si="52"/>
        <v>48.019999999999996</v>
      </c>
      <c r="E1727" s="37">
        <f t="shared" si="53"/>
        <v>57.623999999999995</v>
      </c>
      <c r="F1727" s="32">
        <f>'Auxiliary Energy Estimation'!$E$25-D1727</f>
        <v>6.980000000000004</v>
      </c>
      <c r="G1727" s="32">
        <f>'Auxiliary Energy Estimation'!$E$25-E1727</f>
        <v>-2.6239999999999952</v>
      </c>
      <c r="H1727" s="26">
        <f>IF(D1727&lt;='Auxiliary Energy Estimation'!$E$25, 1, 0)</f>
        <v>1</v>
      </c>
      <c r="I1727" s="26">
        <f>IF(E1727&lt;='Auxiliary Energy Estimation'!$E$25, 1, 0)</f>
        <v>0</v>
      </c>
    </row>
    <row r="1728" spans="2:9" ht="15" x14ac:dyDescent="0.3">
      <c r="B1728" s="33">
        <v>1723.5</v>
      </c>
      <c r="C1728" s="34">
        <v>8.9</v>
      </c>
      <c r="D1728" s="32">
        <f t="shared" si="52"/>
        <v>48.019999999999996</v>
      </c>
      <c r="E1728" s="37">
        <f t="shared" si="53"/>
        <v>57.623999999999995</v>
      </c>
      <c r="F1728" s="32">
        <f>'Auxiliary Energy Estimation'!$E$25-D1728</f>
        <v>6.980000000000004</v>
      </c>
      <c r="G1728" s="32">
        <f>'Auxiliary Energy Estimation'!$E$25-E1728</f>
        <v>-2.6239999999999952</v>
      </c>
      <c r="H1728" s="26">
        <f>IF(D1728&lt;='Auxiliary Energy Estimation'!$E$25, 1, 0)</f>
        <v>1</v>
      </c>
      <c r="I1728" s="26">
        <f>IF(E1728&lt;='Auxiliary Energy Estimation'!$E$25, 1, 0)</f>
        <v>0</v>
      </c>
    </row>
    <row r="1729" spans="2:9" ht="15" x14ac:dyDescent="0.3">
      <c r="B1729" s="33">
        <v>1724.5</v>
      </c>
      <c r="C1729" s="34">
        <v>5.6</v>
      </c>
      <c r="D1729" s="32">
        <f t="shared" si="52"/>
        <v>42.08</v>
      </c>
      <c r="E1729" s="37">
        <f t="shared" si="53"/>
        <v>50.495999999999995</v>
      </c>
      <c r="F1729" s="32">
        <f>'Auxiliary Energy Estimation'!$E$25-D1729</f>
        <v>12.920000000000002</v>
      </c>
      <c r="G1729" s="32">
        <f>'Auxiliary Energy Estimation'!$E$25-E1729</f>
        <v>4.5040000000000049</v>
      </c>
      <c r="H1729" s="26">
        <f>IF(D1729&lt;='Auxiliary Energy Estimation'!$E$25, 1, 0)</f>
        <v>1</v>
      </c>
      <c r="I1729" s="26">
        <f>IF(E1729&lt;='Auxiliary Energy Estimation'!$E$25, 1, 0)</f>
        <v>1</v>
      </c>
    </row>
    <row r="1730" spans="2:9" ht="15" x14ac:dyDescent="0.3">
      <c r="B1730" s="33">
        <v>1725.5</v>
      </c>
      <c r="C1730" s="34">
        <v>4.4000000000000004</v>
      </c>
      <c r="D1730" s="32">
        <f t="shared" si="52"/>
        <v>39.92</v>
      </c>
      <c r="E1730" s="37">
        <f t="shared" si="53"/>
        <v>47.904000000000003</v>
      </c>
      <c r="F1730" s="32">
        <f>'Auxiliary Energy Estimation'!$E$25-D1730</f>
        <v>15.079999999999998</v>
      </c>
      <c r="G1730" s="32">
        <f>'Auxiliary Energy Estimation'!$E$25-E1730</f>
        <v>7.0959999999999965</v>
      </c>
      <c r="H1730" s="26">
        <f>IF(D1730&lt;='Auxiliary Energy Estimation'!$E$25, 1, 0)</f>
        <v>1</v>
      </c>
      <c r="I1730" s="26">
        <f>IF(E1730&lt;='Auxiliary Energy Estimation'!$E$25, 1, 0)</f>
        <v>1</v>
      </c>
    </row>
    <row r="1731" spans="2:9" ht="15" x14ac:dyDescent="0.3">
      <c r="B1731" s="33">
        <v>1726.5</v>
      </c>
      <c r="C1731" s="34">
        <v>4.4000000000000004</v>
      </c>
      <c r="D1731" s="32">
        <f t="shared" si="52"/>
        <v>39.92</v>
      </c>
      <c r="E1731" s="37">
        <f t="shared" si="53"/>
        <v>47.904000000000003</v>
      </c>
      <c r="F1731" s="32">
        <f>'Auxiliary Energy Estimation'!$E$25-D1731</f>
        <v>15.079999999999998</v>
      </c>
      <c r="G1731" s="32">
        <f>'Auxiliary Energy Estimation'!$E$25-E1731</f>
        <v>7.0959999999999965</v>
      </c>
      <c r="H1731" s="26">
        <f>IF(D1731&lt;='Auxiliary Energy Estimation'!$E$25, 1, 0)</f>
        <v>1</v>
      </c>
      <c r="I1731" s="26">
        <f>IF(E1731&lt;='Auxiliary Energy Estimation'!$E$25, 1, 0)</f>
        <v>1</v>
      </c>
    </row>
    <row r="1732" spans="2:9" ht="15" x14ac:dyDescent="0.3">
      <c r="B1732" s="33">
        <v>1727.5</v>
      </c>
      <c r="C1732" s="34">
        <v>4.4000000000000004</v>
      </c>
      <c r="D1732" s="32">
        <f t="shared" si="52"/>
        <v>39.92</v>
      </c>
      <c r="E1732" s="37">
        <f t="shared" si="53"/>
        <v>47.904000000000003</v>
      </c>
      <c r="F1732" s="32">
        <f>'Auxiliary Energy Estimation'!$E$25-D1732</f>
        <v>15.079999999999998</v>
      </c>
      <c r="G1732" s="32">
        <f>'Auxiliary Energy Estimation'!$E$25-E1732</f>
        <v>7.0959999999999965</v>
      </c>
      <c r="H1732" s="26">
        <f>IF(D1732&lt;='Auxiliary Energy Estimation'!$E$25, 1, 0)</f>
        <v>1</v>
      </c>
      <c r="I1732" s="26">
        <f>IF(E1732&lt;='Auxiliary Energy Estimation'!$E$25, 1, 0)</f>
        <v>1</v>
      </c>
    </row>
    <row r="1733" spans="2:9" ht="15" x14ac:dyDescent="0.3">
      <c r="B1733" s="33">
        <v>1728.5</v>
      </c>
      <c r="C1733" s="34">
        <v>5</v>
      </c>
      <c r="D1733" s="32">
        <f t="shared" ref="D1733:D1796" si="54">CONVERT(C1733,"C","F")</f>
        <v>41</v>
      </c>
      <c r="E1733" s="37">
        <f t="shared" ref="E1733:E1796" si="55">D1733*1.2</f>
        <v>49.199999999999996</v>
      </c>
      <c r="F1733" s="32">
        <f>'Auxiliary Energy Estimation'!$E$25-D1733</f>
        <v>14</v>
      </c>
      <c r="G1733" s="32">
        <f>'Auxiliary Energy Estimation'!$E$25-E1733</f>
        <v>5.8000000000000043</v>
      </c>
      <c r="H1733" s="26">
        <f>IF(D1733&lt;='Auxiliary Energy Estimation'!$E$25, 1, 0)</f>
        <v>1</v>
      </c>
      <c r="I1733" s="26">
        <f>IF(E1733&lt;='Auxiliary Energy Estimation'!$E$25, 1, 0)</f>
        <v>1</v>
      </c>
    </row>
    <row r="1734" spans="2:9" ht="15" x14ac:dyDescent="0.3">
      <c r="B1734" s="33">
        <v>1729.5</v>
      </c>
      <c r="C1734" s="34">
        <v>3.9</v>
      </c>
      <c r="D1734" s="32">
        <f t="shared" si="54"/>
        <v>39.019999999999996</v>
      </c>
      <c r="E1734" s="37">
        <f t="shared" si="55"/>
        <v>46.823999999999991</v>
      </c>
      <c r="F1734" s="32">
        <f>'Auxiliary Energy Estimation'!$E$25-D1734</f>
        <v>15.980000000000004</v>
      </c>
      <c r="G1734" s="32">
        <f>'Auxiliary Energy Estimation'!$E$25-E1734</f>
        <v>8.176000000000009</v>
      </c>
      <c r="H1734" s="26">
        <f>IF(D1734&lt;='Auxiliary Energy Estimation'!$E$25, 1, 0)</f>
        <v>1</v>
      </c>
      <c r="I1734" s="26">
        <f>IF(E1734&lt;='Auxiliary Energy Estimation'!$E$25, 1, 0)</f>
        <v>1</v>
      </c>
    </row>
    <row r="1735" spans="2:9" ht="15" x14ac:dyDescent="0.3">
      <c r="B1735" s="33">
        <v>1730.5</v>
      </c>
      <c r="C1735" s="34">
        <v>3.9</v>
      </c>
      <c r="D1735" s="32">
        <f t="shared" si="54"/>
        <v>39.019999999999996</v>
      </c>
      <c r="E1735" s="37">
        <f t="shared" si="55"/>
        <v>46.823999999999991</v>
      </c>
      <c r="F1735" s="32">
        <f>'Auxiliary Energy Estimation'!$E$25-D1735</f>
        <v>15.980000000000004</v>
      </c>
      <c r="G1735" s="32">
        <f>'Auxiliary Energy Estimation'!$E$25-E1735</f>
        <v>8.176000000000009</v>
      </c>
      <c r="H1735" s="26">
        <f>IF(D1735&lt;='Auxiliary Energy Estimation'!$E$25, 1, 0)</f>
        <v>1</v>
      </c>
      <c r="I1735" s="26">
        <f>IF(E1735&lt;='Auxiliary Energy Estimation'!$E$25, 1, 0)</f>
        <v>1</v>
      </c>
    </row>
    <row r="1736" spans="2:9" ht="15" x14ac:dyDescent="0.3">
      <c r="B1736" s="33">
        <v>1731.5</v>
      </c>
      <c r="C1736" s="34">
        <v>3.3</v>
      </c>
      <c r="D1736" s="32">
        <f t="shared" si="54"/>
        <v>37.94</v>
      </c>
      <c r="E1736" s="37">
        <f t="shared" si="55"/>
        <v>45.527999999999999</v>
      </c>
      <c r="F1736" s="32">
        <f>'Auxiliary Energy Estimation'!$E$25-D1736</f>
        <v>17.060000000000002</v>
      </c>
      <c r="G1736" s="32">
        <f>'Auxiliary Energy Estimation'!$E$25-E1736</f>
        <v>9.4720000000000013</v>
      </c>
      <c r="H1736" s="26">
        <f>IF(D1736&lt;='Auxiliary Energy Estimation'!$E$25, 1, 0)</f>
        <v>1</v>
      </c>
      <c r="I1736" s="26">
        <f>IF(E1736&lt;='Auxiliary Energy Estimation'!$E$25, 1, 0)</f>
        <v>1</v>
      </c>
    </row>
    <row r="1737" spans="2:9" ht="15" x14ac:dyDescent="0.3">
      <c r="B1737" s="33">
        <v>1732.5</v>
      </c>
      <c r="C1737" s="34">
        <v>2.8</v>
      </c>
      <c r="D1737" s="32">
        <f t="shared" si="54"/>
        <v>37.04</v>
      </c>
      <c r="E1737" s="37">
        <f t="shared" si="55"/>
        <v>44.448</v>
      </c>
      <c r="F1737" s="32">
        <f>'Auxiliary Energy Estimation'!$E$25-D1737</f>
        <v>17.96</v>
      </c>
      <c r="G1737" s="32">
        <f>'Auxiliary Energy Estimation'!$E$25-E1737</f>
        <v>10.552</v>
      </c>
      <c r="H1737" s="26">
        <f>IF(D1737&lt;='Auxiliary Energy Estimation'!$E$25, 1, 0)</f>
        <v>1</v>
      </c>
      <c r="I1737" s="26">
        <f>IF(E1737&lt;='Auxiliary Energy Estimation'!$E$25, 1, 0)</f>
        <v>1</v>
      </c>
    </row>
    <row r="1738" spans="2:9" ht="15" x14ac:dyDescent="0.3">
      <c r="B1738" s="33">
        <v>1733.5</v>
      </c>
      <c r="C1738" s="34">
        <v>1.7</v>
      </c>
      <c r="D1738" s="32">
        <f t="shared" si="54"/>
        <v>35.06</v>
      </c>
      <c r="E1738" s="37">
        <f t="shared" si="55"/>
        <v>42.072000000000003</v>
      </c>
      <c r="F1738" s="32">
        <f>'Auxiliary Energy Estimation'!$E$25-D1738</f>
        <v>19.939999999999998</v>
      </c>
      <c r="G1738" s="32">
        <f>'Auxiliary Energy Estimation'!$E$25-E1738</f>
        <v>12.927999999999997</v>
      </c>
      <c r="H1738" s="26">
        <f>IF(D1738&lt;='Auxiliary Energy Estimation'!$E$25, 1, 0)</f>
        <v>1</v>
      </c>
      <c r="I1738" s="26">
        <f>IF(E1738&lt;='Auxiliary Energy Estimation'!$E$25, 1, 0)</f>
        <v>1</v>
      </c>
    </row>
    <row r="1739" spans="2:9" ht="15" x14ac:dyDescent="0.3">
      <c r="B1739" s="33">
        <v>1734.5</v>
      </c>
      <c r="C1739" s="34">
        <v>0.6</v>
      </c>
      <c r="D1739" s="32">
        <f t="shared" si="54"/>
        <v>33.08</v>
      </c>
      <c r="E1739" s="37">
        <f t="shared" si="55"/>
        <v>39.695999999999998</v>
      </c>
      <c r="F1739" s="32">
        <f>'Auxiliary Energy Estimation'!$E$25-D1739</f>
        <v>21.92</v>
      </c>
      <c r="G1739" s="32">
        <f>'Auxiliary Energy Estimation'!$E$25-E1739</f>
        <v>15.304000000000002</v>
      </c>
      <c r="H1739" s="26">
        <f>IF(D1739&lt;='Auxiliary Energy Estimation'!$E$25, 1, 0)</f>
        <v>1</v>
      </c>
      <c r="I1739" s="26">
        <f>IF(E1739&lt;='Auxiliary Energy Estimation'!$E$25, 1, 0)</f>
        <v>1</v>
      </c>
    </row>
    <row r="1740" spans="2:9" ht="15" x14ac:dyDescent="0.3">
      <c r="B1740" s="33">
        <v>1735.5</v>
      </c>
      <c r="C1740" s="34">
        <v>0</v>
      </c>
      <c r="D1740" s="32">
        <f t="shared" si="54"/>
        <v>32</v>
      </c>
      <c r="E1740" s="37">
        <f t="shared" si="55"/>
        <v>38.4</v>
      </c>
      <c r="F1740" s="32">
        <f>'Auxiliary Energy Estimation'!$E$25-D1740</f>
        <v>23</v>
      </c>
      <c r="G1740" s="32">
        <f>'Auxiliary Energy Estimation'!$E$25-E1740</f>
        <v>16.600000000000001</v>
      </c>
      <c r="H1740" s="26">
        <f>IF(D1740&lt;='Auxiliary Energy Estimation'!$E$25, 1, 0)</f>
        <v>1</v>
      </c>
      <c r="I1740" s="26">
        <f>IF(E1740&lt;='Auxiliary Energy Estimation'!$E$25, 1, 0)</f>
        <v>1</v>
      </c>
    </row>
    <row r="1741" spans="2:9" ht="15" x14ac:dyDescent="0.3">
      <c r="B1741" s="33">
        <v>1736.5</v>
      </c>
      <c r="C1741" s="34">
        <v>1.7</v>
      </c>
      <c r="D1741" s="32">
        <f t="shared" si="54"/>
        <v>35.06</v>
      </c>
      <c r="E1741" s="37">
        <f t="shared" si="55"/>
        <v>42.072000000000003</v>
      </c>
      <c r="F1741" s="32">
        <f>'Auxiliary Energy Estimation'!$E$25-D1741</f>
        <v>19.939999999999998</v>
      </c>
      <c r="G1741" s="32">
        <f>'Auxiliary Energy Estimation'!$E$25-E1741</f>
        <v>12.927999999999997</v>
      </c>
      <c r="H1741" s="26">
        <f>IF(D1741&lt;='Auxiliary Energy Estimation'!$E$25, 1, 0)</f>
        <v>1</v>
      </c>
      <c r="I1741" s="26">
        <f>IF(E1741&lt;='Auxiliary Energy Estimation'!$E$25, 1, 0)</f>
        <v>1</v>
      </c>
    </row>
    <row r="1742" spans="2:9" ht="15" x14ac:dyDescent="0.3">
      <c r="B1742" s="33">
        <v>1737.5</v>
      </c>
      <c r="C1742" s="34">
        <v>2.2000000000000002</v>
      </c>
      <c r="D1742" s="32">
        <f t="shared" si="54"/>
        <v>35.96</v>
      </c>
      <c r="E1742" s="37">
        <f t="shared" si="55"/>
        <v>43.152000000000001</v>
      </c>
      <c r="F1742" s="32">
        <f>'Auxiliary Energy Estimation'!$E$25-D1742</f>
        <v>19.04</v>
      </c>
      <c r="G1742" s="32">
        <f>'Auxiliary Energy Estimation'!$E$25-E1742</f>
        <v>11.847999999999999</v>
      </c>
      <c r="H1742" s="26">
        <f>IF(D1742&lt;='Auxiliary Energy Estimation'!$E$25, 1, 0)</f>
        <v>1</v>
      </c>
      <c r="I1742" s="26">
        <f>IF(E1742&lt;='Auxiliary Energy Estimation'!$E$25, 1, 0)</f>
        <v>1</v>
      </c>
    </row>
    <row r="1743" spans="2:9" ht="15" x14ac:dyDescent="0.3">
      <c r="B1743" s="33">
        <v>1738.5</v>
      </c>
      <c r="C1743" s="34">
        <v>2.2000000000000002</v>
      </c>
      <c r="D1743" s="32">
        <f t="shared" si="54"/>
        <v>35.96</v>
      </c>
      <c r="E1743" s="37">
        <f t="shared" si="55"/>
        <v>43.152000000000001</v>
      </c>
      <c r="F1743" s="32">
        <f>'Auxiliary Energy Estimation'!$E$25-D1743</f>
        <v>19.04</v>
      </c>
      <c r="G1743" s="32">
        <f>'Auxiliary Energy Estimation'!$E$25-E1743</f>
        <v>11.847999999999999</v>
      </c>
      <c r="H1743" s="26">
        <f>IF(D1743&lt;='Auxiliary Energy Estimation'!$E$25, 1, 0)</f>
        <v>1</v>
      </c>
      <c r="I1743" s="26">
        <f>IF(E1743&lt;='Auxiliary Energy Estimation'!$E$25, 1, 0)</f>
        <v>1</v>
      </c>
    </row>
    <row r="1744" spans="2:9" ht="15" x14ac:dyDescent="0.3">
      <c r="B1744" s="33">
        <v>1739.5</v>
      </c>
      <c r="C1744" s="34">
        <v>0</v>
      </c>
      <c r="D1744" s="32">
        <f t="shared" si="54"/>
        <v>32</v>
      </c>
      <c r="E1744" s="37">
        <f t="shared" si="55"/>
        <v>38.4</v>
      </c>
      <c r="F1744" s="32">
        <f>'Auxiliary Energy Estimation'!$E$25-D1744</f>
        <v>23</v>
      </c>
      <c r="G1744" s="32">
        <f>'Auxiliary Energy Estimation'!$E$25-E1744</f>
        <v>16.600000000000001</v>
      </c>
      <c r="H1744" s="26">
        <f>IF(D1744&lt;='Auxiliary Energy Estimation'!$E$25, 1, 0)</f>
        <v>1</v>
      </c>
      <c r="I1744" s="26">
        <f>IF(E1744&lt;='Auxiliary Energy Estimation'!$E$25, 1, 0)</f>
        <v>1</v>
      </c>
    </row>
    <row r="1745" spans="2:9" ht="15" x14ac:dyDescent="0.3">
      <c r="B1745" s="33">
        <v>1740.5</v>
      </c>
      <c r="C1745" s="34">
        <v>0.6</v>
      </c>
      <c r="D1745" s="32">
        <f t="shared" si="54"/>
        <v>33.08</v>
      </c>
      <c r="E1745" s="37">
        <f t="shared" si="55"/>
        <v>39.695999999999998</v>
      </c>
      <c r="F1745" s="32">
        <f>'Auxiliary Energy Estimation'!$E$25-D1745</f>
        <v>21.92</v>
      </c>
      <c r="G1745" s="32">
        <f>'Auxiliary Energy Estimation'!$E$25-E1745</f>
        <v>15.304000000000002</v>
      </c>
      <c r="H1745" s="26">
        <f>IF(D1745&lt;='Auxiliary Energy Estimation'!$E$25, 1, 0)</f>
        <v>1</v>
      </c>
      <c r="I1745" s="26">
        <f>IF(E1745&lt;='Auxiliary Energy Estimation'!$E$25, 1, 0)</f>
        <v>1</v>
      </c>
    </row>
    <row r="1746" spans="2:9" ht="15" x14ac:dyDescent="0.3">
      <c r="B1746" s="33">
        <v>1741.5</v>
      </c>
      <c r="C1746" s="34">
        <v>0</v>
      </c>
      <c r="D1746" s="32">
        <f t="shared" si="54"/>
        <v>32</v>
      </c>
      <c r="E1746" s="37">
        <f t="shared" si="55"/>
        <v>38.4</v>
      </c>
      <c r="F1746" s="32">
        <f>'Auxiliary Energy Estimation'!$E$25-D1746</f>
        <v>23</v>
      </c>
      <c r="G1746" s="32">
        <f>'Auxiliary Energy Estimation'!$E$25-E1746</f>
        <v>16.600000000000001</v>
      </c>
      <c r="H1746" s="26">
        <f>IF(D1746&lt;='Auxiliary Energy Estimation'!$E$25, 1, 0)</f>
        <v>1</v>
      </c>
      <c r="I1746" s="26">
        <f>IF(E1746&lt;='Auxiliary Energy Estimation'!$E$25, 1, 0)</f>
        <v>1</v>
      </c>
    </row>
    <row r="1747" spans="2:9" ht="15" x14ac:dyDescent="0.3">
      <c r="B1747" s="33">
        <v>1742.5</v>
      </c>
      <c r="C1747" s="34">
        <v>0</v>
      </c>
      <c r="D1747" s="32">
        <f t="shared" si="54"/>
        <v>32</v>
      </c>
      <c r="E1747" s="37">
        <f t="shared" si="55"/>
        <v>38.4</v>
      </c>
      <c r="F1747" s="32">
        <f>'Auxiliary Energy Estimation'!$E$25-D1747</f>
        <v>23</v>
      </c>
      <c r="G1747" s="32">
        <f>'Auxiliary Energy Estimation'!$E$25-E1747</f>
        <v>16.600000000000001</v>
      </c>
      <c r="H1747" s="26">
        <f>IF(D1747&lt;='Auxiliary Energy Estimation'!$E$25, 1, 0)</f>
        <v>1</v>
      </c>
      <c r="I1747" s="26">
        <f>IF(E1747&lt;='Auxiliary Energy Estimation'!$E$25, 1, 0)</f>
        <v>1</v>
      </c>
    </row>
    <row r="1748" spans="2:9" ht="15" x14ac:dyDescent="0.3">
      <c r="B1748" s="33">
        <v>1743.5</v>
      </c>
      <c r="C1748" s="34">
        <v>-1.1000000000000001</v>
      </c>
      <c r="D1748" s="32">
        <f t="shared" si="54"/>
        <v>30.02</v>
      </c>
      <c r="E1748" s="37">
        <f t="shared" si="55"/>
        <v>36.024000000000001</v>
      </c>
      <c r="F1748" s="32">
        <f>'Auxiliary Energy Estimation'!$E$25-D1748</f>
        <v>24.98</v>
      </c>
      <c r="G1748" s="32">
        <f>'Auxiliary Energy Estimation'!$E$25-E1748</f>
        <v>18.975999999999999</v>
      </c>
      <c r="H1748" s="26">
        <f>IF(D1748&lt;='Auxiliary Energy Estimation'!$E$25, 1, 0)</f>
        <v>1</v>
      </c>
      <c r="I1748" s="26">
        <f>IF(E1748&lt;='Auxiliary Energy Estimation'!$E$25, 1, 0)</f>
        <v>1</v>
      </c>
    </row>
    <row r="1749" spans="2:9" ht="15" x14ac:dyDescent="0.3">
      <c r="B1749" s="33">
        <v>1744.5</v>
      </c>
      <c r="C1749" s="34">
        <v>-1.1000000000000001</v>
      </c>
      <c r="D1749" s="32">
        <f t="shared" si="54"/>
        <v>30.02</v>
      </c>
      <c r="E1749" s="37">
        <f t="shared" si="55"/>
        <v>36.024000000000001</v>
      </c>
      <c r="F1749" s="32">
        <f>'Auxiliary Energy Estimation'!$E$25-D1749</f>
        <v>24.98</v>
      </c>
      <c r="G1749" s="32">
        <f>'Auxiliary Energy Estimation'!$E$25-E1749</f>
        <v>18.975999999999999</v>
      </c>
      <c r="H1749" s="26">
        <f>IF(D1749&lt;='Auxiliary Energy Estimation'!$E$25, 1, 0)</f>
        <v>1</v>
      </c>
      <c r="I1749" s="26">
        <f>IF(E1749&lt;='Auxiliary Energy Estimation'!$E$25, 1, 0)</f>
        <v>1</v>
      </c>
    </row>
    <row r="1750" spans="2:9" ht="15" x14ac:dyDescent="0.3">
      <c r="B1750" s="33">
        <v>1745.5</v>
      </c>
      <c r="C1750" s="34">
        <v>-1.1000000000000001</v>
      </c>
      <c r="D1750" s="32">
        <f t="shared" si="54"/>
        <v>30.02</v>
      </c>
      <c r="E1750" s="37">
        <f t="shared" si="55"/>
        <v>36.024000000000001</v>
      </c>
      <c r="F1750" s="32">
        <f>'Auxiliary Energy Estimation'!$E$25-D1750</f>
        <v>24.98</v>
      </c>
      <c r="G1750" s="32">
        <f>'Auxiliary Energy Estimation'!$E$25-E1750</f>
        <v>18.975999999999999</v>
      </c>
      <c r="H1750" s="26">
        <f>IF(D1750&lt;='Auxiliary Energy Estimation'!$E$25, 1, 0)</f>
        <v>1</v>
      </c>
      <c r="I1750" s="26">
        <f>IF(E1750&lt;='Auxiliary Energy Estimation'!$E$25, 1, 0)</f>
        <v>1</v>
      </c>
    </row>
    <row r="1751" spans="2:9" ht="15" x14ac:dyDescent="0.3">
      <c r="B1751" s="33">
        <v>1746.5</v>
      </c>
      <c r="C1751" s="34">
        <v>-1.7</v>
      </c>
      <c r="D1751" s="32">
        <f t="shared" si="54"/>
        <v>28.94</v>
      </c>
      <c r="E1751" s="37">
        <f t="shared" si="55"/>
        <v>34.728000000000002</v>
      </c>
      <c r="F1751" s="32">
        <f>'Auxiliary Energy Estimation'!$E$25-D1751</f>
        <v>26.06</v>
      </c>
      <c r="G1751" s="32">
        <f>'Auxiliary Energy Estimation'!$E$25-E1751</f>
        <v>20.271999999999998</v>
      </c>
      <c r="H1751" s="26">
        <f>IF(D1751&lt;='Auxiliary Energy Estimation'!$E$25, 1, 0)</f>
        <v>1</v>
      </c>
      <c r="I1751" s="26">
        <f>IF(E1751&lt;='Auxiliary Energy Estimation'!$E$25, 1, 0)</f>
        <v>1</v>
      </c>
    </row>
    <row r="1752" spans="2:9" ht="15" x14ac:dyDescent="0.3">
      <c r="B1752" s="33">
        <v>1747.5</v>
      </c>
      <c r="C1752" s="34">
        <v>-2.8</v>
      </c>
      <c r="D1752" s="32">
        <f t="shared" si="54"/>
        <v>26.96</v>
      </c>
      <c r="E1752" s="37">
        <f t="shared" si="55"/>
        <v>32.351999999999997</v>
      </c>
      <c r="F1752" s="32">
        <f>'Auxiliary Energy Estimation'!$E$25-D1752</f>
        <v>28.04</v>
      </c>
      <c r="G1752" s="32">
        <f>'Auxiliary Energy Estimation'!$E$25-E1752</f>
        <v>22.648000000000003</v>
      </c>
      <c r="H1752" s="26">
        <f>IF(D1752&lt;='Auxiliary Energy Estimation'!$E$25, 1, 0)</f>
        <v>1</v>
      </c>
      <c r="I1752" s="26">
        <f>IF(E1752&lt;='Auxiliary Energy Estimation'!$E$25, 1, 0)</f>
        <v>1</v>
      </c>
    </row>
    <row r="1753" spans="2:9" ht="15" x14ac:dyDescent="0.3">
      <c r="B1753" s="33">
        <v>1748.5</v>
      </c>
      <c r="C1753" s="34">
        <v>-3.9</v>
      </c>
      <c r="D1753" s="32">
        <f t="shared" si="54"/>
        <v>24.98</v>
      </c>
      <c r="E1753" s="37">
        <f t="shared" si="55"/>
        <v>29.975999999999999</v>
      </c>
      <c r="F1753" s="32">
        <f>'Auxiliary Energy Estimation'!$E$25-D1753</f>
        <v>30.02</v>
      </c>
      <c r="G1753" s="32">
        <f>'Auxiliary Energy Estimation'!$E$25-E1753</f>
        <v>25.024000000000001</v>
      </c>
      <c r="H1753" s="26">
        <f>IF(D1753&lt;='Auxiliary Energy Estimation'!$E$25, 1, 0)</f>
        <v>1</v>
      </c>
      <c r="I1753" s="26">
        <f>IF(E1753&lt;='Auxiliary Energy Estimation'!$E$25, 1, 0)</f>
        <v>1</v>
      </c>
    </row>
    <row r="1754" spans="2:9" ht="15" x14ac:dyDescent="0.3">
      <c r="B1754" s="33">
        <v>1749.5</v>
      </c>
      <c r="C1754" s="34">
        <v>-3.9</v>
      </c>
      <c r="D1754" s="32">
        <f t="shared" si="54"/>
        <v>24.98</v>
      </c>
      <c r="E1754" s="37">
        <f t="shared" si="55"/>
        <v>29.975999999999999</v>
      </c>
      <c r="F1754" s="32">
        <f>'Auxiliary Energy Estimation'!$E$25-D1754</f>
        <v>30.02</v>
      </c>
      <c r="G1754" s="32">
        <f>'Auxiliary Energy Estimation'!$E$25-E1754</f>
        <v>25.024000000000001</v>
      </c>
      <c r="H1754" s="26">
        <f>IF(D1754&lt;='Auxiliary Energy Estimation'!$E$25, 1, 0)</f>
        <v>1</v>
      </c>
      <c r="I1754" s="26">
        <f>IF(E1754&lt;='Auxiliary Energy Estimation'!$E$25, 1, 0)</f>
        <v>1</v>
      </c>
    </row>
    <row r="1755" spans="2:9" ht="15" x14ac:dyDescent="0.3">
      <c r="B1755" s="33">
        <v>1750.5</v>
      </c>
      <c r="C1755" s="34">
        <v>-4.4000000000000004</v>
      </c>
      <c r="D1755" s="32">
        <f t="shared" si="54"/>
        <v>24.08</v>
      </c>
      <c r="E1755" s="37">
        <f t="shared" si="55"/>
        <v>28.895999999999997</v>
      </c>
      <c r="F1755" s="32">
        <f>'Auxiliary Energy Estimation'!$E$25-D1755</f>
        <v>30.92</v>
      </c>
      <c r="G1755" s="32">
        <f>'Auxiliary Energy Estimation'!$E$25-E1755</f>
        <v>26.104000000000003</v>
      </c>
      <c r="H1755" s="26">
        <f>IF(D1755&lt;='Auxiliary Energy Estimation'!$E$25, 1, 0)</f>
        <v>1</v>
      </c>
      <c r="I1755" s="26">
        <f>IF(E1755&lt;='Auxiliary Energy Estimation'!$E$25, 1, 0)</f>
        <v>1</v>
      </c>
    </row>
    <row r="1756" spans="2:9" ht="15" x14ac:dyDescent="0.3">
      <c r="B1756" s="33">
        <v>1751.5</v>
      </c>
      <c r="C1756" s="34">
        <v>-3.9</v>
      </c>
      <c r="D1756" s="32">
        <f t="shared" si="54"/>
        <v>24.98</v>
      </c>
      <c r="E1756" s="37">
        <f t="shared" si="55"/>
        <v>29.975999999999999</v>
      </c>
      <c r="F1756" s="32">
        <f>'Auxiliary Energy Estimation'!$E$25-D1756</f>
        <v>30.02</v>
      </c>
      <c r="G1756" s="32">
        <f>'Auxiliary Energy Estimation'!$E$25-E1756</f>
        <v>25.024000000000001</v>
      </c>
      <c r="H1756" s="26">
        <f>IF(D1756&lt;='Auxiliary Energy Estimation'!$E$25, 1, 0)</f>
        <v>1</v>
      </c>
      <c r="I1756" s="26">
        <f>IF(E1756&lt;='Auxiliary Energy Estimation'!$E$25, 1, 0)</f>
        <v>1</v>
      </c>
    </row>
    <row r="1757" spans="2:9" ht="15" x14ac:dyDescent="0.3">
      <c r="B1757" s="33">
        <v>1752.5</v>
      </c>
      <c r="C1757" s="34">
        <v>-3.9</v>
      </c>
      <c r="D1757" s="32">
        <f t="shared" si="54"/>
        <v>24.98</v>
      </c>
      <c r="E1757" s="37">
        <f t="shared" si="55"/>
        <v>29.975999999999999</v>
      </c>
      <c r="F1757" s="32">
        <f>'Auxiliary Energy Estimation'!$E$25-D1757</f>
        <v>30.02</v>
      </c>
      <c r="G1757" s="32">
        <f>'Auxiliary Energy Estimation'!$E$25-E1757</f>
        <v>25.024000000000001</v>
      </c>
      <c r="H1757" s="26">
        <f>IF(D1757&lt;='Auxiliary Energy Estimation'!$E$25, 1, 0)</f>
        <v>1</v>
      </c>
      <c r="I1757" s="26">
        <f>IF(E1757&lt;='Auxiliary Energy Estimation'!$E$25, 1, 0)</f>
        <v>1</v>
      </c>
    </row>
    <row r="1758" spans="2:9" ht="15" x14ac:dyDescent="0.3">
      <c r="B1758" s="33">
        <v>1753.5</v>
      </c>
      <c r="C1758" s="34">
        <v>-3.9</v>
      </c>
      <c r="D1758" s="32">
        <f t="shared" si="54"/>
        <v>24.98</v>
      </c>
      <c r="E1758" s="37">
        <f t="shared" si="55"/>
        <v>29.975999999999999</v>
      </c>
      <c r="F1758" s="32">
        <f>'Auxiliary Energy Estimation'!$E$25-D1758</f>
        <v>30.02</v>
      </c>
      <c r="G1758" s="32">
        <f>'Auxiliary Energy Estimation'!$E$25-E1758</f>
        <v>25.024000000000001</v>
      </c>
      <c r="H1758" s="26">
        <f>IF(D1758&lt;='Auxiliary Energy Estimation'!$E$25, 1, 0)</f>
        <v>1</v>
      </c>
      <c r="I1758" s="26">
        <f>IF(E1758&lt;='Auxiliary Energy Estimation'!$E$25, 1, 0)</f>
        <v>1</v>
      </c>
    </row>
    <row r="1759" spans="2:9" ht="15" x14ac:dyDescent="0.3">
      <c r="B1759" s="33">
        <v>1754.5</v>
      </c>
      <c r="C1759" s="34">
        <v>-3.3</v>
      </c>
      <c r="D1759" s="32">
        <f t="shared" si="54"/>
        <v>26.060000000000002</v>
      </c>
      <c r="E1759" s="37">
        <f t="shared" si="55"/>
        <v>31.272000000000002</v>
      </c>
      <c r="F1759" s="32">
        <f>'Auxiliary Energy Estimation'!$E$25-D1759</f>
        <v>28.939999999999998</v>
      </c>
      <c r="G1759" s="32">
        <f>'Auxiliary Energy Estimation'!$E$25-E1759</f>
        <v>23.727999999999998</v>
      </c>
      <c r="H1759" s="26">
        <f>IF(D1759&lt;='Auxiliary Energy Estimation'!$E$25, 1, 0)</f>
        <v>1</v>
      </c>
      <c r="I1759" s="26">
        <f>IF(E1759&lt;='Auxiliary Energy Estimation'!$E$25, 1, 0)</f>
        <v>1</v>
      </c>
    </row>
    <row r="1760" spans="2:9" ht="15" x14ac:dyDescent="0.3">
      <c r="B1760" s="33">
        <v>1755.5</v>
      </c>
      <c r="C1760" s="34">
        <v>-3.3</v>
      </c>
      <c r="D1760" s="32">
        <f t="shared" si="54"/>
        <v>26.060000000000002</v>
      </c>
      <c r="E1760" s="37">
        <f t="shared" si="55"/>
        <v>31.272000000000002</v>
      </c>
      <c r="F1760" s="32">
        <f>'Auxiliary Energy Estimation'!$E$25-D1760</f>
        <v>28.939999999999998</v>
      </c>
      <c r="G1760" s="32">
        <f>'Auxiliary Energy Estimation'!$E$25-E1760</f>
        <v>23.727999999999998</v>
      </c>
      <c r="H1760" s="26">
        <f>IF(D1760&lt;='Auxiliary Energy Estimation'!$E$25, 1, 0)</f>
        <v>1</v>
      </c>
      <c r="I1760" s="26">
        <f>IF(E1760&lt;='Auxiliary Energy Estimation'!$E$25, 1, 0)</f>
        <v>1</v>
      </c>
    </row>
    <row r="1761" spans="2:9" ht="15" x14ac:dyDescent="0.3">
      <c r="B1761" s="33">
        <v>1756.5</v>
      </c>
      <c r="C1761" s="34">
        <v>-2.8</v>
      </c>
      <c r="D1761" s="32">
        <f t="shared" si="54"/>
        <v>26.96</v>
      </c>
      <c r="E1761" s="37">
        <f t="shared" si="55"/>
        <v>32.351999999999997</v>
      </c>
      <c r="F1761" s="32">
        <f>'Auxiliary Energy Estimation'!$E$25-D1761</f>
        <v>28.04</v>
      </c>
      <c r="G1761" s="32">
        <f>'Auxiliary Energy Estimation'!$E$25-E1761</f>
        <v>22.648000000000003</v>
      </c>
      <c r="H1761" s="26">
        <f>IF(D1761&lt;='Auxiliary Energy Estimation'!$E$25, 1, 0)</f>
        <v>1</v>
      </c>
      <c r="I1761" s="26">
        <f>IF(E1761&lt;='Auxiliary Energy Estimation'!$E$25, 1, 0)</f>
        <v>1</v>
      </c>
    </row>
    <row r="1762" spans="2:9" ht="15" x14ac:dyDescent="0.3">
      <c r="B1762" s="33">
        <v>1757.5</v>
      </c>
      <c r="C1762" s="34">
        <v>-2.2000000000000002</v>
      </c>
      <c r="D1762" s="32">
        <f t="shared" si="54"/>
        <v>28.04</v>
      </c>
      <c r="E1762" s="37">
        <f t="shared" si="55"/>
        <v>33.647999999999996</v>
      </c>
      <c r="F1762" s="32">
        <f>'Auxiliary Energy Estimation'!$E$25-D1762</f>
        <v>26.96</v>
      </c>
      <c r="G1762" s="32">
        <f>'Auxiliary Energy Estimation'!$E$25-E1762</f>
        <v>21.352000000000004</v>
      </c>
      <c r="H1762" s="26">
        <f>IF(D1762&lt;='Auxiliary Energy Estimation'!$E$25, 1, 0)</f>
        <v>1</v>
      </c>
      <c r="I1762" s="26">
        <f>IF(E1762&lt;='Auxiliary Energy Estimation'!$E$25, 1, 0)</f>
        <v>1</v>
      </c>
    </row>
    <row r="1763" spans="2:9" ht="15" x14ac:dyDescent="0.3">
      <c r="B1763" s="33">
        <v>1758.5</v>
      </c>
      <c r="C1763" s="34">
        <v>-2.8</v>
      </c>
      <c r="D1763" s="32">
        <f t="shared" si="54"/>
        <v>26.96</v>
      </c>
      <c r="E1763" s="37">
        <f t="shared" si="55"/>
        <v>32.351999999999997</v>
      </c>
      <c r="F1763" s="32">
        <f>'Auxiliary Energy Estimation'!$E$25-D1763</f>
        <v>28.04</v>
      </c>
      <c r="G1763" s="32">
        <f>'Auxiliary Energy Estimation'!$E$25-E1763</f>
        <v>22.648000000000003</v>
      </c>
      <c r="H1763" s="26">
        <f>IF(D1763&lt;='Auxiliary Energy Estimation'!$E$25, 1, 0)</f>
        <v>1</v>
      </c>
      <c r="I1763" s="26">
        <f>IF(E1763&lt;='Auxiliary Energy Estimation'!$E$25, 1, 0)</f>
        <v>1</v>
      </c>
    </row>
    <row r="1764" spans="2:9" ht="15" x14ac:dyDescent="0.3">
      <c r="B1764" s="33">
        <v>1759.5</v>
      </c>
      <c r="C1764" s="34">
        <v>1.1000000000000001</v>
      </c>
      <c r="D1764" s="32">
        <f t="shared" si="54"/>
        <v>33.979999999999997</v>
      </c>
      <c r="E1764" s="37">
        <f t="shared" si="55"/>
        <v>40.775999999999996</v>
      </c>
      <c r="F1764" s="32">
        <f>'Auxiliary Energy Estimation'!$E$25-D1764</f>
        <v>21.020000000000003</v>
      </c>
      <c r="G1764" s="32">
        <f>'Auxiliary Energy Estimation'!$E$25-E1764</f>
        <v>14.224000000000004</v>
      </c>
      <c r="H1764" s="26">
        <f>IF(D1764&lt;='Auxiliary Energy Estimation'!$E$25, 1, 0)</f>
        <v>1</v>
      </c>
      <c r="I1764" s="26">
        <f>IF(E1764&lt;='Auxiliary Energy Estimation'!$E$25, 1, 0)</f>
        <v>1</v>
      </c>
    </row>
    <row r="1765" spans="2:9" ht="15" x14ac:dyDescent="0.3">
      <c r="B1765" s="33">
        <v>1760.5</v>
      </c>
      <c r="C1765" s="34">
        <v>3.3</v>
      </c>
      <c r="D1765" s="32">
        <f t="shared" si="54"/>
        <v>37.94</v>
      </c>
      <c r="E1765" s="37">
        <f t="shared" si="55"/>
        <v>45.527999999999999</v>
      </c>
      <c r="F1765" s="32">
        <f>'Auxiliary Energy Estimation'!$E$25-D1765</f>
        <v>17.060000000000002</v>
      </c>
      <c r="G1765" s="32">
        <f>'Auxiliary Energy Estimation'!$E$25-E1765</f>
        <v>9.4720000000000013</v>
      </c>
      <c r="H1765" s="26">
        <f>IF(D1765&lt;='Auxiliary Energy Estimation'!$E$25, 1, 0)</f>
        <v>1</v>
      </c>
      <c r="I1765" s="26">
        <f>IF(E1765&lt;='Auxiliary Energy Estimation'!$E$25, 1, 0)</f>
        <v>1</v>
      </c>
    </row>
    <row r="1766" spans="2:9" ht="15" x14ac:dyDescent="0.3">
      <c r="B1766" s="33">
        <v>1761.5</v>
      </c>
      <c r="C1766" s="34">
        <v>5.6</v>
      </c>
      <c r="D1766" s="32">
        <f t="shared" si="54"/>
        <v>42.08</v>
      </c>
      <c r="E1766" s="37">
        <f t="shared" si="55"/>
        <v>50.495999999999995</v>
      </c>
      <c r="F1766" s="32">
        <f>'Auxiliary Energy Estimation'!$E$25-D1766</f>
        <v>12.920000000000002</v>
      </c>
      <c r="G1766" s="32">
        <f>'Auxiliary Energy Estimation'!$E$25-E1766</f>
        <v>4.5040000000000049</v>
      </c>
      <c r="H1766" s="26">
        <f>IF(D1766&lt;='Auxiliary Energy Estimation'!$E$25, 1, 0)</f>
        <v>1</v>
      </c>
      <c r="I1766" s="26">
        <f>IF(E1766&lt;='Auxiliary Energy Estimation'!$E$25, 1, 0)</f>
        <v>1</v>
      </c>
    </row>
    <row r="1767" spans="2:9" ht="15" x14ac:dyDescent="0.3">
      <c r="B1767" s="33">
        <v>1762.5</v>
      </c>
      <c r="C1767" s="34">
        <v>7.2</v>
      </c>
      <c r="D1767" s="32">
        <f t="shared" si="54"/>
        <v>44.96</v>
      </c>
      <c r="E1767" s="37">
        <f t="shared" si="55"/>
        <v>53.951999999999998</v>
      </c>
      <c r="F1767" s="32">
        <f>'Auxiliary Energy Estimation'!$E$25-D1767</f>
        <v>10.039999999999999</v>
      </c>
      <c r="G1767" s="32">
        <f>'Auxiliary Energy Estimation'!$E$25-E1767</f>
        <v>1.0480000000000018</v>
      </c>
      <c r="H1767" s="26">
        <f>IF(D1767&lt;='Auxiliary Energy Estimation'!$E$25, 1, 0)</f>
        <v>1</v>
      </c>
      <c r="I1767" s="26">
        <f>IF(E1767&lt;='Auxiliary Energy Estimation'!$E$25, 1, 0)</f>
        <v>1</v>
      </c>
    </row>
    <row r="1768" spans="2:9" ht="15" x14ac:dyDescent="0.3">
      <c r="B1768" s="33">
        <v>1763.5</v>
      </c>
      <c r="C1768" s="34">
        <v>8.3000000000000007</v>
      </c>
      <c r="D1768" s="32">
        <f t="shared" si="54"/>
        <v>46.94</v>
      </c>
      <c r="E1768" s="37">
        <f t="shared" si="55"/>
        <v>56.327999999999996</v>
      </c>
      <c r="F1768" s="32">
        <f>'Auxiliary Energy Estimation'!$E$25-D1768</f>
        <v>8.0600000000000023</v>
      </c>
      <c r="G1768" s="32">
        <f>'Auxiliary Energy Estimation'!$E$25-E1768</f>
        <v>-1.3279999999999959</v>
      </c>
      <c r="H1768" s="26">
        <f>IF(D1768&lt;='Auxiliary Energy Estimation'!$E$25, 1, 0)</f>
        <v>1</v>
      </c>
      <c r="I1768" s="26">
        <f>IF(E1768&lt;='Auxiliary Energy Estimation'!$E$25, 1, 0)</f>
        <v>0</v>
      </c>
    </row>
    <row r="1769" spans="2:9" ht="15" x14ac:dyDescent="0.3">
      <c r="B1769" s="33">
        <v>1764.5</v>
      </c>
      <c r="C1769" s="34">
        <v>10.6</v>
      </c>
      <c r="D1769" s="32">
        <f t="shared" si="54"/>
        <v>51.08</v>
      </c>
      <c r="E1769" s="37">
        <f t="shared" si="55"/>
        <v>61.295999999999992</v>
      </c>
      <c r="F1769" s="32">
        <f>'Auxiliary Energy Estimation'!$E$25-D1769</f>
        <v>3.9200000000000017</v>
      </c>
      <c r="G1769" s="32">
        <f>'Auxiliary Energy Estimation'!$E$25-E1769</f>
        <v>-6.2959999999999923</v>
      </c>
      <c r="H1769" s="26">
        <f>IF(D1769&lt;='Auxiliary Energy Estimation'!$E$25, 1, 0)</f>
        <v>1</v>
      </c>
      <c r="I1769" s="26">
        <f>IF(E1769&lt;='Auxiliary Energy Estimation'!$E$25, 1, 0)</f>
        <v>0</v>
      </c>
    </row>
    <row r="1770" spans="2:9" ht="15" x14ac:dyDescent="0.3">
      <c r="B1770" s="33">
        <v>1765.5</v>
      </c>
      <c r="C1770" s="34">
        <v>11.7</v>
      </c>
      <c r="D1770" s="32">
        <f t="shared" si="54"/>
        <v>53.06</v>
      </c>
      <c r="E1770" s="37">
        <f t="shared" si="55"/>
        <v>63.671999999999997</v>
      </c>
      <c r="F1770" s="32">
        <f>'Auxiliary Energy Estimation'!$E$25-D1770</f>
        <v>1.9399999999999977</v>
      </c>
      <c r="G1770" s="32">
        <f>'Auxiliary Energy Estimation'!$E$25-E1770</f>
        <v>-8.671999999999997</v>
      </c>
      <c r="H1770" s="26">
        <f>IF(D1770&lt;='Auxiliary Energy Estimation'!$E$25, 1, 0)</f>
        <v>1</v>
      </c>
      <c r="I1770" s="26">
        <f>IF(E1770&lt;='Auxiliary Energy Estimation'!$E$25, 1, 0)</f>
        <v>0</v>
      </c>
    </row>
    <row r="1771" spans="2:9" ht="15" x14ac:dyDescent="0.3">
      <c r="B1771" s="33">
        <v>1766.5</v>
      </c>
      <c r="C1771" s="34">
        <v>11.7</v>
      </c>
      <c r="D1771" s="32">
        <f t="shared" si="54"/>
        <v>53.06</v>
      </c>
      <c r="E1771" s="37">
        <f t="shared" si="55"/>
        <v>63.671999999999997</v>
      </c>
      <c r="F1771" s="32">
        <f>'Auxiliary Energy Estimation'!$E$25-D1771</f>
        <v>1.9399999999999977</v>
      </c>
      <c r="G1771" s="32">
        <f>'Auxiliary Energy Estimation'!$E$25-E1771</f>
        <v>-8.671999999999997</v>
      </c>
      <c r="H1771" s="26">
        <f>IF(D1771&lt;='Auxiliary Energy Estimation'!$E$25, 1, 0)</f>
        <v>1</v>
      </c>
      <c r="I1771" s="26">
        <f>IF(E1771&lt;='Auxiliary Energy Estimation'!$E$25, 1, 0)</f>
        <v>0</v>
      </c>
    </row>
    <row r="1772" spans="2:9" ht="15" x14ac:dyDescent="0.3">
      <c r="B1772" s="33">
        <v>1767.5</v>
      </c>
      <c r="C1772" s="34">
        <v>11.7</v>
      </c>
      <c r="D1772" s="32">
        <f t="shared" si="54"/>
        <v>53.06</v>
      </c>
      <c r="E1772" s="37">
        <f t="shared" si="55"/>
        <v>63.671999999999997</v>
      </c>
      <c r="F1772" s="32">
        <f>'Auxiliary Energy Estimation'!$E$25-D1772</f>
        <v>1.9399999999999977</v>
      </c>
      <c r="G1772" s="32">
        <f>'Auxiliary Energy Estimation'!$E$25-E1772</f>
        <v>-8.671999999999997</v>
      </c>
      <c r="H1772" s="26">
        <f>IF(D1772&lt;='Auxiliary Energy Estimation'!$E$25, 1, 0)</f>
        <v>1</v>
      </c>
      <c r="I1772" s="26">
        <f>IF(E1772&lt;='Auxiliary Energy Estimation'!$E$25, 1, 0)</f>
        <v>0</v>
      </c>
    </row>
    <row r="1773" spans="2:9" ht="15" x14ac:dyDescent="0.3">
      <c r="B1773" s="33">
        <v>1768.5</v>
      </c>
      <c r="C1773" s="34">
        <v>11.1</v>
      </c>
      <c r="D1773" s="32">
        <f t="shared" si="54"/>
        <v>51.980000000000004</v>
      </c>
      <c r="E1773" s="37">
        <f t="shared" si="55"/>
        <v>62.376000000000005</v>
      </c>
      <c r="F1773" s="32">
        <f>'Auxiliary Energy Estimation'!$E$25-D1773</f>
        <v>3.019999999999996</v>
      </c>
      <c r="G1773" s="32">
        <f>'Auxiliary Energy Estimation'!$E$25-E1773</f>
        <v>-7.3760000000000048</v>
      </c>
      <c r="H1773" s="26">
        <f>IF(D1773&lt;='Auxiliary Energy Estimation'!$E$25, 1, 0)</f>
        <v>1</v>
      </c>
      <c r="I1773" s="26">
        <f>IF(E1773&lt;='Auxiliary Energy Estimation'!$E$25, 1, 0)</f>
        <v>0</v>
      </c>
    </row>
    <row r="1774" spans="2:9" ht="15" x14ac:dyDescent="0.3">
      <c r="B1774" s="33">
        <v>1769.5</v>
      </c>
      <c r="C1774" s="34">
        <v>9.4</v>
      </c>
      <c r="D1774" s="32">
        <f t="shared" si="54"/>
        <v>48.92</v>
      </c>
      <c r="E1774" s="37">
        <f t="shared" si="55"/>
        <v>58.704000000000001</v>
      </c>
      <c r="F1774" s="32">
        <f>'Auxiliary Energy Estimation'!$E$25-D1774</f>
        <v>6.0799999999999983</v>
      </c>
      <c r="G1774" s="32">
        <f>'Auxiliary Energy Estimation'!$E$25-E1774</f>
        <v>-3.7040000000000006</v>
      </c>
      <c r="H1774" s="26">
        <f>IF(D1774&lt;='Auxiliary Energy Estimation'!$E$25, 1, 0)</f>
        <v>1</v>
      </c>
      <c r="I1774" s="26">
        <f>IF(E1774&lt;='Auxiliary Energy Estimation'!$E$25, 1, 0)</f>
        <v>0</v>
      </c>
    </row>
    <row r="1775" spans="2:9" ht="15" x14ac:dyDescent="0.3">
      <c r="B1775" s="33">
        <v>1770.5</v>
      </c>
      <c r="C1775" s="34">
        <v>8.3000000000000007</v>
      </c>
      <c r="D1775" s="32">
        <f t="shared" si="54"/>
        <v>46.94</v>
      </c>
      <c r="E1775" s="37">
        <f t="shared" si="55"/>
        <v>56.327999999999996</v>
      </c>
      <c r="F1775" s="32">
        <f>'Auxiliary Energy Estimation'!$E$25-D1775</f>
        <v>8.0600000000000023</v>
      </c>
      <c r="G1775" s="32">
        <f>'Auxiliary Energy Estimation'!$E$25-E1775</f>
        <v>-1.3279999999999959</v>
      </c>
      <c r="H1775" s="26">
        <f>IF(D1775&lt;='Auxiliary Energy Estimation'!$E$25, 1, 0)</f>
        <v>1</v>
      </c>
      <c r="I1775" s="26">
        <f>IF(E1775&lt;='Auxiliary Energy Estimation'!$E$25, 1, 0)</f>
        <v>0</v>
      </c>
    </row>
    <row r="1776" spans="2:9" ht="15" x14ac:dyDescent="0.3">
      <c r="B1776" s="33">
        <v>1771.5</v>
      </c>
      <c r="C1776" s="34">
        <v>7.8</v>
      </c>
      <c r="D1776" s="32">
        <f t="shared" si="54"/>
        <v>46.04</v>
      </c>
      <c r="E1776" s="37">
        <f t="shared" si="55"/>
        <v>55.247999999999998</v>
      </c>
      <c r="F1776" s="32">
        <f>'Auxiliary Energy Estimation'!$E$25-D1776</f>
        <v>8.9600000000000009</v>
      </c>
      <c r="G1776" s="32">
        <f>'Auxiliary Energy Estimation'!$E$25-E1776</f>
        <v>-0.24799999999999756</v>
      </c>
      <c r="H1776" s="26">
        <f>IF(D1776&lt;='Auxiliary Energy Estimation'!$E$25, 1, 0)</f>
        <v>1</v>
      </c>
      <c r="I1776" s="26">
        <f>IF(E1776&lt;='Auxiliary Energy Estimation'!$E$25, 1, 0)</f>
        <v>0</v>
      </c>
    </row>
    <row r="1777" spans="2:9" ht="15" x14ac:dyDescent="0.3">
      <c r="B1777" s="33">
        <v>1772.5</v>
      </c>
      <c r="C1777" s="34">
        <v>7.8</v>
      </c>
      <c r="D1777" s="32">
        <f t="shared" si="54"/>
        <v>46.04</v>
      </c>
      <c r="E1777" s="37">
        <f t="shared" si="55"/>
        <v>55.247999999999998</v>
      </c>
      <c r="F1777" s="32">
        <f>'Auxiliary Energy Estimation'!$E$25-D1777</f>
        <v>8.9600000000000009</v>
      </c>
      <c r="G1777" s="32">
        <f>'Auxiliary Energy Estimation'!$E$25-E1777</f>
        <v>-0.24799999999999756</v>
      </c>
      <c r="H1777" s="26">
        <f>IF(D1777&lt;='Auxiliary Energy Estimation'!$E$25, 1, 0)</f>
        <v>1</v>
      </c>
      <c r="I1777" s="26">
        <f>IF(E1777&lt;='Auxiliary Energy Estimation'!$E$25, 1, 0)</f>
        <v>0</v>
      </c>
    </row>
    <row r="1778" spans="2:9" ht="15" x14ac:dyDescent="0.3">
      <c r="B1778" s="33">
        <v>1773.5</v>
      </c>
      <c r="C1778" s="34">
        <v>7.8</v>
      </c>
      <c r="D1778" s="32">
        <f t="shared" si="54"/>
        <v>46.04</v>
      </c>
      <c r="E1778" s="37">
        <f t="shared" si="55"/>
        <v>55.247999999999998</v>
      </c>
      <c r="F1778" s="32">
        <f>'Auxiliary Energy Estimation'!$E$25-D1778</f>
        <v>8.9600000000000009</v>
      </c>
      <c r="G1778" s="32">
        <f>'Auxiliary Energy Estimation'!$E$25-E1778</f>
        <v>-0.24799999999999756</v>
      </c>
      <c r="H1778" s="26">
        <f>IF(D1778&lt;='Auxiliary Energy Estimation'!$E$25, 1, 0)</f>
        <v>1</v>
      </c>
      <c r="I1778" s="26">
        <f>IF(E1778&lt;='Auxiliary Energy Estimation'!$E$25, 1, 0)</f>
        <v>0</v>
      </c>
    </row>
    <row r="1779" spans="2:9" ht="15" x14ac:dyDescent="0.3">
      <c r="B1779" s="33">
        <v>1774.5</v>
      </c>
      <c r="C1779" s="34">
        <v>6.7</v>
      </c>
      <c r="D1779" s="32">
        <f t="shared" si="54"/>
        <v>44.06</v>
      </c>
      <c r="E1779" s="37">
        <f t="shared" si="55"/>
        <v>52.872</v>
      </c>
      <c r="F1779" s="32">
        <f>'Auxiliary Energy Estimation'!$E$25-D1779</f>
        <v>10.939999999999998</v>
      </c>
      <c r="G1779" s="32">
        <f>'Auxiliary Energy Estimation'!$E$25-E1779</f>
        <v>2.1280000000000001</v>
      </c>
      <c r="H1779" s="26">
        <f>IF(D1779&lt;='Auxiliary Energy Estimation'!$E$25, 1, 0)</f>
        <v>1</v>
      </c>
      <c r="I1779" s="26">
        <f>IF(E1779&lt;='Auxiliary Energy Estimation'!$E$25, 1, 0)</f>
        <v>1</v>
      </c>
    </row>
    <row r="1780" spans="2:9" ht="15" x14ac:dyDescent="0.3">
      <c r="B1780" s="33">
        <v>1775.5</v>
      </c>
      <c r="C1780" s="34">
        <v>5.6</v>
      </c>
      <c r="D1780" s="32">
        <f t="shared" si="54"/>
        <v>42.08</v>
      </c>
      <c r="E1780" s="37">
        <f t="shared" si="55"/>
        <v>50.495999999999995</v>
      </c>
      <c r="F1780" s="32">
        <f>'Auxiliary Energy Estimation'!$E$25-D1780</f>
        <v>12.920000000000002</v>
      </c>
      <c r="G1780" s="32">
        <f>'Auxiliary Energy Estimation'!$E$25-E1780</f>
        <v>4.5040000000000049</v>
      </c>
      <c r="H1780" s="26">
        <f>IF(D1780&lt;='Auxiliary Energy Estimation'!$E$25, 1, 0)</f>
        <v>1</v>
      </c>
      <c r="I1780" s="26">
        <f>IF(E1780&lt;='Auxiliary Energy Estimation'!$E$25, 1, 0)</f>
        <v>1</v>
      </c>
    </row>
    <row r="1781" spans="2:9" ht="15" x14ac:dyDescent="0.3">
      <c r="B1781" s="33">
        <v>1776.5</v>
      </c>
      <c r="C1781" s="34">
        <v>5</v>
      </c>
      <c r="D1781" s="32">
        <f t="shared" si="54"/>
        <v>41</v>
      </c>
      <c r="E1781" s="37">
        <f t="shared" si="55"/>
        <v>49.199999999999996</v>
      </c>
      <c r="F1781" s="32">
        <f>'Auxiliary Energy Estimation'!$E$25-D1781</f>
        <v>14</v>
      </c>
      <c r="G1781" s="32">
        <f>'Auxiliary Energy Estimation'!$E$25-E1781</f>
        <v>5.8000000000000043</v>
      </c>
      <c r="H1781" s="26">
        <f>IF(D1781&lt;='Auxiliary Energy Estimation'!$E$25, 1, 0)</f>
        <v>1</v>
      </c>
      <c r="I1781" s="26">
        <f>IF(E1781&lt;='Auxiliary Energy Estimation'!$E$25, 1, 0)</f>
        <v>1</v>
      </c>
    </row>
    <row r="1782" spans="2:9" ht="15" x14ac:dyDescent="0.3">
      <c r="B1782" s="33">
        <v>1777.5</v>
      </c>
      <c r="C1782" s="34">
        <v>5</v>
      </c>
      <c r="D1782" s="32">
        <f t="shared" si="54"/>
        <v>41</v>
      </c>
      <c r="E1782" s="37">
        <f t="shared" si="55"/>
        <v>49.199999999999996</v>
      </c>
      <c r="F1782" s="32">
        <f>'Auxiliary Energy Estimation'!$E$25-D1782</f>
        <v>14</v>
      </c>
      <c r="G1782" s="32">
        <f>'Auxiliary Energy Estimation'!$E$25-E1782</f>
        <v>5.8000000000000043</v>
      </c>
      <c r="H1782" s="26">
        <f>IF(D1782&lt;='Auxiliary Energy Estimation'!$E$25, 1, 0)</f>
        <v>1</v>
      </c>
      <c r="I1782" s="26">
        <f>IF(E1782&lt;='Auxiliary Energy Estimation'!$E$25, 1, 0)</f>
        <v>1</v>
      </c>
    </row>
    <row r="1783" spans="2:9" ht="15" x14ac:dyDescent="0.3">
      <c r="B1783" s="33">
        <v>1778.5</v>
      </c>
      <c r="C1783" s="34">
        <v>5</v>
      </c>
      <c r="D1783" s="32">
        <f t="shared" si="54"/>
        <v>41</v>
      </c>
      <c r="E1783" s="37">
        <f t="shared" si="55"/>
        <v>49.199999999999996</v>
      </c>
      <c r="F1783" s="32">
        <f>'Auxiliary Energy Estimation'!$E$25-D1783</f>
        <v>14</v>
      </c>
      <c r="G1783" s="32">
        <f>'Auxiliary Energy Estimation'!$E$25-E1783</f>
        <v>5.8000000000000043</v>
      </c>
      <c r="H1783" s="26">
        <f>IF(D1783&lt;='Auxiliary Energy Estimation'!$E$25, 1, 0)</f>
        <v>1</v>
      </c>
      <c r="I1783" s="26">
        <f>IF(E1783&lt;='Auxiliary Energy Estimation'!$E$25, 1, 0)</f>
        <v>1</v>
      </c>
    </row>
    <row r="1784" spans="2:9" ht="15" x14ac:dyDescent="0.3">
      <c r="B1784" s="33">
        <v>1779.5</v>
      </c>
      <c r="C1784" s="34">
        <v>4.4000000000000004</v>
      </c>
      <c r="D1784" s="32">
        <f t="shared" si="54"/>
        <v>39.92</v>
      </c>
      <c r="E1784" s="37">
        <f t="shared" si="55"/>
        <v>47.904000000000003</v>
      </c>
      <c r="F1784" s="32">
        <f>'Auxiliary Energy Estimation'!$E$25-D1784</f>
        <v>15.079999999999998</v>
      </c>
      <c r="G1784" s="32">
        <f>'Auxiliary Energy Estimation'!$E$25-E1784</f>
        <v>7.0959999999999965</v>
      </c>
      <c r="H1784" s="26">
        <f>IF(D1784&lt;='Auxiliary Energy Estimation'!$E$25, 1, 0)</f>
        <v>1</v>
      </c>
      <c r="I1784" s="26">
        <f>IF(E1784&lt;='Auxiliary Energy Estimation'!$E$25, 1, 0)</f>
        <v>1</v>
      </c>
    </row>
    <row r="1785" spans="2:9" ht="15" x14ac:dyDescent="0.3">
      <c r="B1785" s="33">
        <v>1780.5</v>
      </c>
      <c r="C1785" s="34">
        <v>3.9</v>
      </c>
      <c r="D1785" s="32">
        <f t="shared" si="54"/>
        <v>39.019999999999996</v>
      </c>
      <c r="E1785" s="37">
        <f t="shared" si="55"/>
        <v>46.823999999999991</v>
      </c>
      <c r="F1785" s="32">
        <f>'Auxiliary Energy Estimation'!$E$25-D1785</f>
        <v>15.980000000000004</v>
      </c>
      <c r="G1785" s="32">
        <f>'Auxiliary Energy Estimation'!$E$25-E1785</f>
        <v>8.176000000000009</v>
      </c>
      <c r="H1785" s="26">
        <f>IF(D1785&lt;='Auxiliary Energy Estimation'!$E$25, 1, 0)</f>
        <v>1</v>
      </c>
      <c r="I1785" s="26">
        <f>IF(E1785&lt;='Auxiliary Energy Estimation'!$E$25, 1, 0)</f>
        <v>1</v>
      </c>
    </row>
    <row r="1786" spans="2:9" ht="15" x14ac:dyDescent="0.3">
      <c r="B1786" s="33">
        <v>1781.5</v>
      </c>
      <c r="C1786" s="34">
        <v>3.9</v>
      </c>
      <c r="D1786" s="32">
        <f t="shared" si="54"/>
        <v>39.019999999999996</v>
      </c>
      <c r="E1786" s="37">
        <f t="shared" si="55"/>
        <v>46.823999999999991</v>
      </c>
      <c r="F1786" s="32">
        <f>'Auxiliary Energy Estimation'!$E$25-D1786</f>
        <v>15.980000000000004</v>
      </c>
      <c r="G1786" s="32">
        <f>'Auxiliary Energy Estimation'!$E$25-E1786</f>
        <v>8.176000000000009</v>
      </c>
      <c r="H1786" s="26">
        <f>IF(D1786&lt;='Auxiliary Energy Estimation'!$E$25, 1, 0)</f>
        <v>1</v>
      </c>
      <c r="I1786" s="26">
        <f>IF(E1786&lt;='Auxiliary Energy Estimation'!$E$25, 1, 0)</f>
        <v>1</v>
      </c>
    </row>
    <row r="1787" spans="2:9" ht="15" x14ac:dyDescent="0.3">
      <c r="B1787" s="33">
        <v>1782.5</v>
      </c>
      <c r="C1787" s="34">
        <v>4.4000000000000004</v>
      </c>
      <c r="D1787" s="32">
        <f t="shared" si="54"/>
        <v>39.92</v>
      </c>
      <c r="E1787" s="37">
        <f t="shared" si="55"/>
        <v>47.904000000000003</v>
      </c>
      <c r="F1787" s="32">
        <f>'Auxiliary Energy Estimation'!$E$25-D1787</f>
        <v>15.079999999999998</v>
      </c>
      <c r="G1787" s="32">
        <f>'Auxiliary Energy Estimation'!$E$25-E1787</f>
        <v>7.0959999999999965</v>
      </c>
      <c r="H1787" s="26">
        <f>IF(D1787&lt;='Auxiliary Energy Estimation'!$E$25, 1, 0)</f>
        <v>1</v>
      </c>
      <c r="I1787" s="26">
        <f>IF(E1787&lt;='Auxiliary Energy Estimation'!$E$25, 1, 0)</f>
        <v>1</v>
      </c>
    </row>
    <row r="1788" spans="2:9" ht="15" x14ac:dyDescent="0.3">
      <c r="B1788" s="33">
        <v>1783.5</v>
      </c>
      <c r="C1788" s="34">
        <v>6.7</v>
      </c>
      <c r="D1788" s="32">
        <f t="shared" si="54"/>
        <v>44.06</v>
      </c>
      <c r="E1788" s="37">
        <f t="shared" si="55"/>
        <v>52.872</v>
      </c>
      <c r="F1788" s="32">
        <f>'Auxiliary Energy Estimation'!$E$25-D1788</f>
        <v>10.939999999999998</v>
      </c>
      <c r="G1788" s="32">
        <f>'Auxiliary Energy Estimation'!$E$25-E1788</f>
        <v>2.1280000000000001</v>
      </c>
      <c r="H1788" s="26">
        <f>IF(D1788&lt;='Auxiliary Energy Estimation'!$E$25, 1, 0)</f>
        <v>1</v>
      </c>
      <c r="I1788" s="26">
        <f>IF(E1788&lt;='Auxiliary Energy Estimation'!$E$25, 1, 0)</f>
        <v>1</v>
      </c>
    </row>
    <row r="1789" spans="2:9" ht="15" x14ac:dyDescent="0.3">
      <c r="B1789" s="33">
        <v>1784.5</v>
      </c>
      <c r="C1789" s="34">
        <v>8.3000000000000007</v>
      </c>
      <c r="D1789" s="32">
        <f t="shared" si="54"/>
        <v>46.94</v>
      </c>
      <c r="E1789" s="37">
        <f t="shared" si="55"/>
        <v>56.327999999999996</v>
      </c>
      <c r="F1789" s="32">
        <f>'Auxiliary Energy Estimation'!$E$25-D1789</f>
        <v>8.0600000000000023</v>
      </c>
      <c r="G1789" s="32">
        <f>'Auxiliary Energy Estimation'!$E$25-E1789</f>
        <v>-1.3279999999999959</v>
      </c>
      <c r="H1789" s="26">
        <f>IF(D1789&lt;='Auxiliary Energy Estimation'!$E$25, 1, 0)</f>
        <v>1</v>
      </c>
      <c r="I1789" s="26">
        <f>IF(E1789&lt;='Auxiliary Energy Estimation'!$E$25, 1, 0)</f>
        <v>0</v>
      </c>
    </row>
    <row r="1790" spans="2:9" ht="15" x14ac:dyDescent="0.3">
      <c r="B1790" s="33">
        <v>1785.5</v>
      </c>
      <c r="C1790" s="34">
        <v>9.4</v>
      </c>
      <c r="D1790" s="32">
        <f t="shared" si="54"/>
        <v>48.92</v>
      </c>
      <c r="E1790" s="37">
        <f t="shared" si="55"/>
        <v>58.704000000000001</v>
      </c>
      <c r="F1790" s="32">
        <f>'Auxiliary Energy Estimation'!$E$25-D1790</f>
        <v>6.0799999999999983</v>
      </c>
      <c r="G1790" s="32">
        <f>'Auxiliary Energy Estimation'!$E$25-E1790</f>
        <v>-3.7040000000000006</v>
      </c>
      <c r="H1790" s="26">
        <f>IF(D1790&lt;='Auxiliary Energy Estimation'!$E$25, 1, 0)</f>
        <v>1</v>
      </c>
      <c r="I1790" s="26">
        <f>IF(E1790&lt;='Auxiliary Energy Estimation'!$E$25, 1, 0)</f>
        <v>0</v>
      </c>
    </row>
    <row r="1791" spans="2:9" ht="15" x14ac:dyDescent="0.3">
      <c r="B1791" s="33">
        <v>1786.5</v>
      </c>
      <c r="C1791" s="34">
        <v>10</v>
      </c>
      <c r="D1791" s="32">
        <f t="shared" si="54"/>
        <v>50</v>
      </c>
      <c r="E1791" s="37">
        <f t="shared" si="55"/>
        <v>60</v>
      </c>
      <c r="F1791" s="32">
        <f>'Auxiliary Energy Estimation'!$E$25-D1791</f>
        <v>5</v>
      </c>
      <c r="G1791" s="32">
        <f>'Auxiliary Energy Estimation'!$E$25-E1791</f>
        <v>-5</v>
      </c>
      <c r="H1791" s="26">
        <f>IF(D1791&lt;='Auxiliary Energy Estimation'!$E$25, 1, 0)</f>
        <v>1</v>
      </c>
      <c r="I1791" s="26">
        <f>IF(E1791&lt;='Auxiliary Energy Estimation'!$E$25, 1, 0)</f>
        <v>0</v>
      </c>
    </row>
    <row r="1792" spans="2:9" ht="15" x14ac:dyDescent="0.3">
      <c r="B1792" s="33">
        <v>1787.5</v>
      </c>
      <c r="C1792" s="34">
        <v>11.1</v>
      </c>
      <c r="D1792" s="32">
        <f t="shared" si="54"/>
        <v>51.980000000000004</v>
      </c>
      <c r="E1792" s="37">
        <f t="shared" si="55"/>
        <v>62.376000000000005</v>
      </c>
      <c r="F1792" s="32">
        <f>'Auxiliary Energy Estimation'!$E$25-D1792</f>
        <v>3.019999999999996</v>
      </c>
      <c r="G1792" s="32">
        <f>'Auxiliary Energy Estimation'!$E$25-E1792</f>
        <v>-7.3760000000000048</v>
      </c>
      <c r="H1792" s="26">
        <f>IF(D1792&lt;='Auxiliary Energy Estimation'!$E$25, 1, 0)</f>
        <v>1</v>
      </c>
      <c r="I1792" s="26">
        <f>IF(E1792&lt;='Auxiliary Energy Estimation'!$E$25, 1, 0)</f>
        <v>0</v>
      </c>
    </row>
    <row r="1793" spans="2:9" ht="15" x14ac:dyDescent="0.3">
      <c r="B1793" s="33">
        <v>1788.5</v>
      </c>
      <c r="C1793" s="34">
        <v>9.4</v>
      </c>
      <c r="D1793" s="32">
        <f t="shared" si="54"/>
        <v>48.92</v>
      </c>
      <c r="E1793" s="37">
        <f t="shared" si="55"/>
        <v>58.704000000000001</v>
      </c>
      <c r="F1793" s="32">
        <f>'Auxiliary Energy Estimation'!$E$25-D1793</f>
        <v>6.0799999999999983</v>
      </c>
      <c r="G1793" s="32">
        <f>'Auxiliary Energy Estimation'!$E$25-E1793</f>
        <v>-3.7040000000000006</v>
      </c>
      <c r="H1793" s="26">
        <f>IF(D1793&lt;='Auxiliary Energy Estimation'!$E$25, 1, 0)</f>
        <v>1</v>
      </c>
      <c r="I1793" s="26">
        <f>IF(E1793&lt;='Auxiliary Energy Estimation'!$E$25, 1, 0)</f>
        <v>0</v>
      </c>
    </row>
    <row r="1794" spans="2:9" ht="15" x14ac:dyDescent="0.3">
      <c r="B1794" s="33">
        <v>1789.5</v>
      </c>
      <c r="C1794" s="34">
        <v>7.8</v>
      </c>
      <c r="D1794" s="32">
        <f t="shared" si="54"/>
        <v>46.04</v>
      </c>
      <c r="E1794" s="37">
        <f t="shared" si="55"/>
        <v>55.247999999999998</v>
      </c>
      <c r="F1794" s="32">
        <f>'Auxiliary Energy Estimation'!$E$25-D1794</f>
        <v>8.9600000000000009</v>
      </c>
      <c r="G1794" s="32">
        <f>'Auxiliary Energy Estimation'!$E$25-E1794</f>
        <v>-0.24799999999999756</v>
      </c>
      <c r="H1794" s="26">
        <f>IF(D1794&lt;='Auxiliary Energy Estimation'!$E$25, 1, 0)</f>
        <v>1</v>
      </c>
      <c r="I1794" s="26">
        <f>IF(E1794&lt;='Auxiliary Energy Estimation'!$E$25, 1, 0)</f>
        <v>0</v>
      </c>
    </row>
    <row r="1795" spans="2:9" ht="15" x14ac:dyDescent="0.3">
      <c r="B1795" s="33">
        <v>1790.5</v>
      </c>
      <c r="C1795" s="34">
        <v>7.2</v>
      </c>
      <c r="D1795" s="32">
        <f t="shared" si="54"/>
        <v>44.96</v>
      </c>
      <c r="E1795" s="37">
        <f t="shared" si="55"/>
        <v>53.951999999999998</v>
      </c>
      <c r="F1795" s="32">
        <f>'Auxiliary Energy Estimation'!$E$25-D1795</f>
        <v>10.039999999999999</v>
      </c>
      <c r="G1795" s="32">
        <f>'Auxiliary Energy Estimation'!$E$25-E1795</f>
        <v>1.0480000000000018</v>
      </c>
      <c r="H1795" s="26">
        <f>IF(D1795&lt;='Auxiliary Energy Estimation'!$E$25, 1, 0)</f>
        <v>1</v>
      </c>
      <c r="I1795" s="26">
        <f>IF(E1795&lt;='Auxiliary Energy Estimation'!$E$25, 1, 0)</f>
        <v>1</v>
      </c>
    </row>
    <row r="1796" spans="2:9" ht="15" x14ac:dyDescent="0.3">
      <c r="B1796" s="33">
        <v>1791.5</v>
      </c>
      <c r="C1796" s="34">
        <v>5.6</v>
      </c>
      <c r="D1796" s="32">
        <f t="shared" si="54"/>
        <v>42.08</v>
      </c>
      <c r="E1796" s="37">
        <f t="shared" si="55"/>
        <v>50.495999999999995</v>
      </c>
      <c r="F1796" s="32">
        <f>'Auxiliary Energy Estimation'!$E$25-D1796</f>
        <v>12.920000000000002</v>
      </c>
      <c r="G1796" s="32">
        <f>'Auxiliary Energy Estimation'!$E$25-E1796</f>
        <v>4.5040000000000049</v>
      </c>
      <c r="H1796" s="26">
        <f>IF(D1796&lt;='Auxiliary Energy Estimation'!$E$25, 1, 0)</f>
        <v>1</v>
      </c>
      <c r="I1796" s="26">
        <f>IF(E1796&lt;='Auxiliary Energy Estimation'!$E$25, 1, 0)</f>
        <v>1</v>
      </c>
    </row>
    <row r="1797" spans="2:9" ht="15" x14ac:dyDescent="0.3">
      <c r="B1797" s="33">
        <v>1792.5</v>
      </c>
      <c r="C1797" s="34">
        <v>4.4000000000000004</v>
      </c>
      <c r="D1797" s="32">
        <f t="shared" ref="D1797:D1860" si="56">CONVERT(C1797,"C","F")</f>
        <v>39.92</v>
      </c>
      <c r="E1797" s="37">
        <f t="shared" ref="E1797:E1860" si="57">D1797*1.2</f>
        <v>47.904000000000003</v>
      </c>
      <c r="F1797" s="32">
        <f>'Auxiliary Energy Estimation'!$E$25-D1797</f>
        <v>15.079999999999998</v>
      </c>
      <c r="G1797" s="32">
        <f>'Auxiliary Energy Estimation'!$E$25-E1797</f>
        <v>7.0959999999999965</v>
      </c>
      <c r="H1797" s="26">
        <f>IF(D1797&lt;='Auxiliary Energy Estimation'!$E$25, 1, 0)</f>
        <v>1</v>
      </c>
      <c r="I1797" s="26">
        <f>IF(E1797&lt;='Auxiliary Energy Estimation'!$E$25, 1, 0)</f>
        <v>1</v>
      </c>
    </row>
    <row r="1798" spans="2:9" ht="15" x14ac:dyDescent="0.3">
      <c r="B1798" s="33">
        <v>1793.5</v>
      </c>
      <c r="C1798" s="34">
        <v>1.1000000000000001</v>
      </c>
      <c r="D1798" s="32">
        <f t="shared" si="56"/>
        <v>33.979999999999997</v>
      </c>
      <c r="E1798" s="37">
        <f t="shared" si="57"/>
        <v>40.775999999999996</v>
      </c>
      <c r="F1798" s="32">
        <f>'Auxiliary Energy Estimation'!$E$25-D1798</f>
        <v>21.020000000000003</v>
      </c>
      <c r="G1798" s="32">
        <f>'Auxiliary Energy Estimation'!$E$25-E1798</f>
        <v>14.224000000000004</v>
      </c>
      <c r="H1798" s="26">
        <f>IF(D1798&lt;='Auxiliary Energy Estimation'!$E$25, 1, 0)</f>
        <v>1</v>
      </c>
      <c r="I1798" s="26">
        <f>IF(E1798&lt;='Auxiliary Energy Estimation'!$E$25, 1, 0)</f>
        <v>1</v>
      </c>
    </row>
    <row r="1799" spans="2:9" ht="15" x14ac:dyDescent="0.3">
      <c r="B1799" s="33">
        <v>1794.5</v>
      </c>
      <c r="C1799" s="34">
        <v>1.1000000000000001</v>
      </c>
      <c r="D1799" s="32">
        <f t="shared" si="56"/>
        <v>33.979999999999997</v>
      </c>
      <c r="E1799" s="37">
        <f t="shared" si="57"/>
        <v>40.775999999999996</v>
      </c>
      <c r="F1799" s="32">
        <f>'Auxiliary Energy Estimation'!$E$25-D1799</f>
        <v>21.020000000000003</v>
      </c>
      <c r="G1799" s="32">
        <f>'Auxiliary Energy Estimation'!$E$25-E1799</f>
        <v>14.224000000000004</v>
      </c>
      <c r="H1799" s="26">
        <f>IF(D1799&lt;='Auxiliary Energy Estimation'!$E$25, 1, 0)</f>
        <v>1</v>
      </c>
      <c r="I1799" s="26">
        <f>IF(E1799&lt;='Auxiliary Energy Estimation'!$E$25, 1, 0)</f>
        <v>1</v>
      </c>
    </row>
    <row r="1800" spans="2:9" ht="15" x14ac:dyDescent="0.3">
      <c r="B1800" s="33">
        <v>1795.5</v>
      </c>
      <c r="C1800" s="34">
        <v>0.6</v>
      </c>
      <c r="D1800" s="32">
        <f t="shared" si="56"/>
        <v>33.08</v>
      </c>
      <c r="E1800" s="37">
        <f t="shared" si="57"/>
        <v>39.695999999999998</v>
      </c>
      <c r="F1800" s="32">
        <f>'Auxiliary Energy Estimation'!$E$25-D1800</f>
        <v>21.92</v>
      </c>
      <c r="G1800" s="32">
        <f>'Auxiliary Energy Estimation'!$E$25-E1800</f>
        <v>15.304000000000002</v>
      </c>
      <c r="H1800" s="26">
        <f>IF(D1800&lt;='Auxiliary Energy Estimation'!$E$25, 1, 0)</f>
        <v>1</v>
      </c>
      <c r="I1800" s="26">
        <f>IF(E1800&lt;='Auxiliary Energy Estimation'!$E$25, 1, 0)</f>
        <v>1</v>
      </c>
    </row>
    <row r="1801" spans="2:9" ht="15" x14ac:dyDescent="0.3">
      <c r="B1801" s="33">
        <v>1796.5</v>
      </c>
      <c r="C1801" s="34">
        <v>-0.6</v>
      </c>
      <c r="D1801" s="32">
        <f t="shared" si="56"/>
        <v>30.92</v>
      </c>
      <c r="E1801" s="37">
        <f t="shared" si="57"/>
        <v>37.103999999999999</v>
      </c>
      <c r="F1801" s="32">
        <f>'Auxiliary Energy Estimation'!$E$25-D1801</f>
        <v>24.08</v>
      </c>
      <c r="G1801" s="32">
        <f>'Auxiliary Energy Estimation'!$E$25-E1801</f>
        <v>17.896000000000001</v>
      </c>
      <c r="H1801" s="26">
        <f>IF(D1801&lt;='Auxiliary Energy Estimation'!$E$25, 1, 0)</f>
        <v>1</v>
      </c>
      <c r="I1801" s="26">
        <f>IF(E1801&lt;='Auxiliary Energy Estimation'!$E$25, 1, 0)</f>
        <v>1</v>
      </c>
    </row>
    <row r="1802" spans="2:9" ht="15" x14ac:dyDescent="0.3">
      <c r="B1802" s="33">
        <v>1797.5</v>
      </c>
      <c r="C1802" s="34">
        <v>-1.1000000000000001</v>
      </c>
      <c r="D1802" s="32">
        <f t="shared" si="56"/>
        <v>30.02</v>
      </c>
      <c r="E1802" s="37">
        <f t="shared" si="57"/>
        <v>36.024000000000001</v>
      </c>
      <c r="F1802" s="32">
        <f>'Auxiliary Energy Estimation'!$E$25-D1802</f>
        <v>24.98</v>
      </c>
      <c r="G1802" s="32">
        <f>'Auxiliary Energy Estimation'!$E$25-E1802</f>
        <v>18.975999999999999</v>
      </c>
      <c r="H1802" s="26">
        <f>IF(D1802&lt;='Auxiliary Energy Estimation'!$E$25, 1, 0)</f>
        <v>1</v>
      </c>
      <c r="I1802" s="26">
        <f>IF(E1802&lt;='Auxiliary Energy Estimation'!$E$25, 1, 0)</f>
        <v>1</v>
      </c>
    </row>
    <row r="1803" spans="2:9" ht="15" x14ac:dyDescent="0.3">
      <c r="B1803" s="33">
        <v>1798.5</v>
      </c>
      <c r="C1803" s="34">
        <v>-1.7</v>
      </c>
      <c r="D1803" s="32">
        <f t="shared" si="56"/>
        <v>28.94</v>
      </c>
      <c r="E1803" s="37">
        <f t="shared" si="57"/>
        <v>34.728000000000002</v>
      </c>
      <c r="F1803" s="32">
        <f>'Auxiliary Energy Estimation'!$E$25-D1803</f>
        <v>26.06</v>
      </c>
      <c r="G1803" s="32">
        <f>'Auxiliary Energy Estimation'!$E$25-E1803</f>
        <v>20.271999999999998</v>
      </c>
      <c r="H1803" s="26">
        <f>IF(D1803&lt;='Auxiliary Energy Estimation'!$E$25, 1, 0)</f>
        <v>1</v>
      </c>
      <c r="I1803" s="26">
        <f>IF(E1803&lt;='Auxiliary Energy Estimation'!$E$25, 1, 0)</f>
        <v>1</v>
      </c>
    </row>
    <row r="1804" spans="2:9" ht="15" x14ac:dyDescent="0.3">
      <c r="B1804" s="33">
        <v>1799.5</v>
      </c>
      <c r="C1804" s="34">
        <v>-2.8</v>
      </c>
      <c r="D1804" s="32">
        <f t="shared" si="56"/>
        <v>26.96</v>
      </c>
      <c r="E1804" s="37">
        <f t="shared" si="57"/>
        <v>32.351999999999997</v>
      </c>
      <c r="F1804" s="32">
        <f>'Auxiliary Energy Estimation'!$E$25-D1804</f>
        <v>28.04</v>
      </c>
      <c r="G1804" s="32">
        <f>'Auxiliary Energy Estimation'!$E$25-E1804</f>
        <v>22.648000000000003</v>
      </c>
      <c r="H1804" s="26">
        <f>IF(D1804&lt;='Auxiliary Energy Estimation'!$E$25, 1, 0)</f>
        <v>1</v>
      </c>
      <c r="I1804" s="26">
        <f>IF(E1804&lt;='Auxiliary Energy Estimation'!$E$25, 1, 0)</f>
        <v>1</v>
      </c>
    </row>
    <row r="1805" spans="2:9" ht="15" x14ac:dyDescent="0.3">
      <c r="B1805" s="33">
        <v>1800.5</v>
      </c>
      <c r="C1805" s="34">
        <v>-3.9</v>
      </c>
      <c r="D1805" s="32">
        <f t="shared" si="56"/>
        <v>24.98</v>
      </c>
      <c r="E1805" s="37">
        <f t="shared" si="57"/>
        <v>29.975999999999999</v>
      </c>
      <c r="F1805" s="32">
        <f>'Auxiliary Energy Estimation'!$E$25-D1805</f>
        <v>30.02</v>
      </c>
      <c r="G1805" s="32">
        <f>'Auxiliary Energy Estimation'!$E$25-E1805</f>
        <v>25.024000000000001</v>
      </c>
      <c r="H1805" s="26">
        <f>IF(D1805&lt;='Auxiliary Energy Estimation'!$E$25, 1, 0)</f>
        <v>1</v>
      </c>
      <c r="I1805" s="26">
        <f>IF(E1805&lt;='Auxiliary Energy Estimation'!$E$25, 1, 0)</f>
        <v>1</v>
      </c>
    </row>
    <row r="1806" spans="2:9" ht="15" x14ac:dyDescent="0.3">
      <c r="B1806" s="33">
        <v>1801.5</v>
      </c>
      <c r="C1806" s="34">
        <v>-4.4000000000000004</v>
      </c>
      <c r="D1806" s="32">
        <f t="shared" si="56"/>
        <v>24.08</v>
      </c>
      <c r="E1806" s="37">
        <f t="shared" si="57"/>
        <v>28.895999999999997</v>
      </c>
      <c r="F1806" s="32">
        <f>'Auxiliary Energy Estimation'!$E$25-D1806</f>
        <v>30.92</v>
      </c>
      <c r="G1806" s="32">
        <f>'Auxiliary Energy Estimation'!$E$25-E1806</f>
        <v>26.104000000000003</v>
      </c>
      <c r="H1806" s="26">
        <f>IF(D1806&lt;='Auxiliary Energy Estimation'!$E$25, 1, 0)</f>
        <v>1</v>
      </c>
      <c r="I1806" s="26">
        <f>IF(E1806&lt;='Auxiliary Energy Estimation'!$E$25, 1, 0)</f>
        <v>1</v>
      </c>
    </row>
    <row r="1807" spans="2:9" ht="15" x14ac:dyDescent="0.3">
      <c r="B1807" s="33">
        <v>1802.5</v>
      </c>
      <c r="C1807" s="34">
        <v>-5</v>
      </c>
      <c r="D1807" s="32">
        <f t="shared" si="56"/>
        <v>23</v>
      </c>
      <c r="E1807" s="37">
        <f t="shared" si="57"/>
        <v>27.599999999999998</v>
      </c>
      <c r="F1807" s="32">
        <f>'Auxiliary Energy Estimation'!$E$25-D1807</f>
        <v>32</v>
      </c>
      <c r="G1807" s="32">
        <f>'Auxiliary Energy Estimation'!$E$25-E1807</f>
        <v>27.400000000000002</v>
      </c>
      <c r="H1807" s="26">
        <f>IF(D1807&lt;='Auxiliary Energy Estimation'!$E$25, 1, 0)</f>
        <v>1</v>
      </c>
      <c r="I1807" s="26">
        <f>IF(E1807&lt;='Auxiliary Energy Estimation'!$E$25, 1, 0)</f>
        <v>1</v>
      </c>
    </row>
    <row r="1808" spans="2:9" ht="15" x14ac:dyDescent="0.3">
      <c r="B1808" s="33">
        <v>1803.5</v>
      </c>
      <c r="C1808" s="34">
        <v>-6.1</v>
      </c>
      <c r="D1808" s="32">
        <f t="shared" si="56"/>
        <v>21.02</v>
      </c>
      <c r="E1808" s="37">
        <f t="shared" si="57"/>
        <v>25.224</v>
      </c>
      <c r="F1808" s="32">
        <f>'Auxiliary Energy Estimation'!$E$25-D1808</f>
        <v>33.980000000000004</v>
      </c>
      <c r="G1808" s="32">
        <f>'Auxiliary Energy Estimation'!$E$25-E1808</f>
        <v>29.776</v>
      </c>
      <c r="H1808" s="26">
        <f>IF(D1808&lt;='Auxiliary Energy Estimation'!$E$25, 1, 0)</f>
        <v>1</v>
      </c>
      <c r="I1808" s="26">
        <f>IF(E1808&lt;='Auxiliary Energy Estimation'!$E$25, 1, 0)</f>
        <v>1</v>
      </c>
    </row>
    <row r="1809" spans="2:9" ht="15" x14ac:dyDescent="0.3">
      <c r="B1809" s="33">
        <v>1804.5</v>
      </c>
      <c r="C1809" s="34">
        <v>-6.7</v>
      </c>
      <c r="D1809" s="32">
        <f t="shared" si="56"/>
        <v>19.939999999999998</v>
      </c>
      <c r="E1809" s="37">
        <f t="shared" si="57"/>
        <v>23.927999999999997</v>
      </c>
      <c r="F1809" s="32">
        <f>'Auxiliary Energy Estimation'!$E$25-D1809</f>
        <v>35.06</v>
      </c>
      <c r="G1809" s="32">
        <f>'Auxiliary Energy Estimation'!$E$25-E1809</f>
        <v>31.072000000000003</v>
      </c>
      <c r="H1809" s="26">
        <f>IF(D1809&lt;='Auxiliary Energy Estimation'!$E$25, 1, 0)</f>
        <v>1</v>
      </c>
      <c r="I1809" s="26">
        <f>IF(E1809&lt;='Auxiliary Energy Estimation'!$E$25, 1, 0)</f>
        <v>1</v>
      </c>
    </row>
    <row r="1810" spans="2:9" ht="15" x14ac:dyDescent="0.3">
      <c r="B1810" s="33">
        <v>1805.5</v>
      </c>
      <c r="C1810" s="34">
        <v>-6.7</v>
      </c>
      <c r="D1810" s="32">
        <f t="shared" si="56"/>
        <v>19.939999999999998</v>
      </c>
      <c r="E1810" s="37">
        <f t="shared" si="57"/>
        <v>23.927999999999997</v>
      </c>
      <c r="F1810" s="32">
        <f>'Auxiliary Energy Estimation'!$E$25-D1810</f>
        <v>35.06</v>
      </c>
      <c r="G1810" s="32">
        <f>'Auxiliary Energy Estimation'!$E$25-E1810</f>
        <v>31.072000000000003</v>
      </c>
      <c r="H1810" s="26">
        <f>IF(D1810&lt;='Auxiliary Energy Estimation'!$E$25, 1, 0)</f>
        <v>1</v>
      </c>
      <c r="I1810" s="26">
        <f>IF(E1810&lt;='Auxiliary Energy Estimation'!$E$25, 1, 0)</f>
        <v>1</v>
      </c>
    </row>
    <row r="1811" spans="2:9" ht="15" x14ac:dyDescent="0.3">
      <c r="B1811" s="33">
        <v>1806.5</v>
      </c>
      <c r="C1811" s="34">
        <v>-6.7</v>
      </c>
      <c r="D1811" s="32">
        <f t="shared" si="56"/>
        <v>19.939999999999998</v>
      </c>
      <c r="E1811" s="37">
        <f t="shared" si="57"/>
        <v>23.927999999999997</v>
      </c>
      <c r="F1811" s="32">
        <f>'Auxiliary Energy Estimation'!$E$25-D1811</f>
        <v>35.06</v>
      </c>
      <c r="G1811" s="32">
        <f>'Auxiliary Energy Estimation'!$E$25-E1811</f>
        <v>31.072000000000003</v>
      </c>
      <c r="H1811" s="26">
        <f>IF(D1811&lt;='Auxiliary Energy Estimation'!$E$25, 1, 0)</f>
        <v>1</v>
      </c>
      <c r="I1811" s="26">
        <f>IF(E1811&lt;='Auxiliary Energy Estimation'!$E$25, 1, 0)</f>
        <v>1</v>
      </c>
    </row>
    <row r="1812" spans="2:9" ht="15" x14ac:dyDescent="0.3">
      <c r="B1812" s="33">
        <v>1807.5</v>
      </c>
      <c r="C1812" s="34">
        <v>-4.4000000000000004</v>
      </c>
      <c r="D1812" s="32">
        <f t="shared" si="56"/>
        <v>24.08</v>
      </c>
      <c r="E1812" s="37">
        <f t="shared" si="57"/>
        <v>28.895999999999997</v>
      </c>
      <c r="F1812" s="32">
        <f>'Auxiliary Energy Estimation'!$E$25-D1812</f>
        <v>30.92</v>
      </c>
      <c r="G1812" s="32">
        <f>'Auxiliary Energy Estimation'!$E$25-E1812</f>
        <v>26.104000000000003</v>
      </c>
      <c r="H1812" s="26">
        <f>IF(D1812&lt;='Auxiliary Energy Estimation'!$E$25, 1, 0)</f>
        <v>1</v>
      </c>
      <c r="I1812" s="26">
        <f>IF(E1812&lt;='Auxiliary Energy Estimation'!$E$25, 1, 0)</f>
        <v>1</v>
      </c>
    </row>
    <row r="1813" spans="2:9" ht="15" x14ac:dyDescent="0.3">
      <c r="B1813" s="33">
        <v>1808.5</v>
      </c>
      <c r="C1813" s="34">
        <v>-3.3</v>
      </c>
      <c r="D1813" s="32">
        <f t="shared" si="56"/>
        <v>26.060000000000002</v>
      </c>
      <c r="E1813" s="37">
        <f t="shared" si="57"/>
        <v>31.272000000000002</v>
      </c>
      <c r="F1813" s="32">
        <f>'Auxiliary Energy Estimation'!$E$25-D1813</f>
        <v>28.939999999999998</v>
      </c>
      <c r="G1813" s="32">
        <f>'Auxiliary Energy Estimation'!$E$25-E1813</f>
        <v>23.727999999999998</v>
      </c>
      <c r="H1813" s="26">
        <f>IF(D1813&lt;='Auxiliary Energy Estimation'!$E$25, 1, 0)</f>
        <v>1</v>
      </c>
      <c r="I1813" s="26">
        <f>IF(E1813&lt;='Auxiliary Energy Estimation'!$E$25, 1, 0)</f>
        <v>1</v>
      </c>
    </row>
    <row r="1814" spans="2:9" ht="15" x14ac:dyDescent="0.3">
      <c r="B1814" s="33">
        <v>1809.5</v>
      </c>
      <c r="C1814" s="34">
        <v>-1.7</v>
      </c>
      <c r="D1814" s="32">
        <f t="shared" si="56"/>
        <v>28.94</v>
      </c>
      <c r="E1814" s="37">
        <f t="shared" si="57"/>
        <v>34.728000000000002</v>
      </c>
      <c r="F1814" s="32">
        <f>'Auxiliary Energy Estimation'!$E$25-D1814</f>
        <v>26.06</v>
      </c>
      <c r="G1814" s="32">
        <f>'Auxiliary Energy Estimation'!$E$25-E1814</f>
        <v>20.271999999999998</v>
      </c>
      <c r="H1814" s="26">
        <f>IF(D1814&lt;='Auxiliary Energy Estimation'!$E$25, 1, 0)</f>
        <v>1</v>
      </c>
      <c r="I1814" s="26">
        <f>IF(E1814&lt;='Auxiliary Energy Estimation'!$E$25, 1, 0)</f>
        <v>1</v>
      </c>
    </row>
    <row r="1815" spans="2:9" ht="15" x14ac:dyDescent="0.3">
      <c r="B1815" s="33">
        <v>1810.5</v>
      </c>
      <c r="C1815" s="34">
        <v>0.6</v>
      </c>
      <c r="D1815" s="32">
        <f t="shared" si="56"/>
        <v>33.08</v>
      </c>
      <c r="E1815" s="37">
        <f t="shared" si="57"/>
        <v>39.695999999999998</v>
      </c>
      <c r="F1815" s="32">
        <f>'Auxiliary Energy Estimation'!$E$25-D1815</f>
        <v>21.92</v>
      </c>
      <c r="G1815" s="32">
        <f>'Auxiliary Energy Estimation'!$E$25-E1815</f>
        <v>15.304000000000002</v>
      </c>
      <c r="H1815" s="26">
        <f>IF(D1815&lt;='Auxiliary Energy Estimation'!$E$25, 1, 0)</f>
        <v>1</v>
      </c>
      <c r="I1815" s="26">
        <f>IF(E1815&lt;='Auxiliary Energy Estimation'!$E$25, 1, 0)</f>
        <v>1</v>
      </c>
    </row>
    <row r="1816" spans="2:9" ht="15" x14ac:dyDescent="0.3">
      <c r="B1816" s="33">
        <v>1811.5</v>
      </c>
      <c r="C1816" s="34">
        <v>2.2000000000000002</v>
      </c>
      <c r="D1816" s="32">
        <f t="shared" si="56"/>
        <v>35.96</v>
      </c>
      <c r="E1816" s="37">
        <f t="shared" si="57"/>
        <v>43.152000000000001</v>
      </c>
      <c r="F1816" s="32">
        <f>'Auxiliary Energy Estimation'!$E$25-D1816</f>
        <v>19.04</v>
      </c>
      <c r="G1816" s="32">
        <f>'Auxiliary Energy Estimation'!$E$25-E1816</f>
        <v>11.847999999999999</v>
      </c>
      <c r="H1816" s="26">
        <f>IF(D1816&lt;='Auxiliary Energy Estimation'!$E$25, 1, 0)</f>
        <v>1</v>
      </c>
      <c r="I1816" s="26">
        <f>IF(E1816&lt;='Auxiliary Energy Estimation'!$E$25, 1, 0)</f>
        <v>1</v>
      </c>
    </row>
    <row r="1817" spans="2:9" ht="15" x14ac:dyDescent="0.3">
      <c r="B1817" s="33">
        <v>1812.5</v>
      </c>
      <c r="C1817" s="34">
        <v>3.3</v>
      </c>
      <c r="D1817" s="32">
        <f t="shared" si="56"/>
        <v>37.94</v>
      </c>
      <c r="E1817" s="37">
        <f t="shared" si="57"/>
        <v>45.527999999999999</v>
      </c>
      <c r="F1817" s="32">
        <f>'Auxiliary Energy Estimation'!$E$25-D1817</f>
        <v>17.060000000000002</v>
      </c>
      <c r="G1817" s="32">
        <f>'Auxiliary Energy Estimation'!$E$25-E1817</f>
        <v>9.4720000000000013</v>
      </c>
      <c r="H1817" s="26">
        <f>IF(D1817&lt;='Auxiliary Energy Estimation'!$E$25, 1, 0)</f>
        <v>1</v>
      </c>
      <c r="I1817" s="26">
        <f>IF(E1817&lt;='Auxiliary Energy Estimation'!$E$25, 1, 0)</f>
        <v>1</v>
      </c>
    </row>
    <row r="1818" spans="2:9" ht="15" x14ac:dyDescent="0.3">
      <c r="B1818" s="33">
        <v>1813.5</v>
      </c>
      <c r="C1818" s="34">
        <v>4.4000000000000004</v>
      </c>
      <c r="D1818" s="32">
        <f t="shared" si="56"/>
        <v>39.92</v>
      </c>
      <c r="E1818" s="37">
        <f t="shared" si="57"/>
        <v>47.904000000000003</v>
      </c>
      <c r="F1818" s="32">
        <f>'Auxiliary Energy Estimation'!$E$25-D1818</f>
        <v>15.079999999999998</v>
      </c>
      <c r="G1818" s="32">
        <f>'Auxiliary Energy Estimation'!$E$25-E1818</f>
        <v>7.0959999999999965</v>
      </c>
      <c r="H1818" s="26">
        <f>IF(D1818&lt;='Auxiliary Energy Estimation'!$E$25, 1, 0)</f>
        <v>1</v>
      </c>
      <c r="I1818" s="26">
        <f>IF(E1818&lt;='Auxiliary Energy Estimation'!$E$25, 1, 0)</f>
        <v>1</v>
      </c>
    </row>
    <row r="1819" spans="2:9" ht="15" x14ac:dyDescent="0.3">
      <c r="B1819" s="33">
        <v>1814.5</v>
      </c>
      <c r="C1819" s="34">
        <v>5</v>
      </c>
      <c r="D1819" s="32">
        <f t="shared" si="56"/>
        <v>41</v>
      </c>
      <c r="E1819" s="37">
        <f t="shared" si="57"/>
        <v>49.199999999999996</v>
      </c>
      <c r="F1819" s="32">
        <f>'Auxiliary Energy Estimation'!$E$25-D1819</f>
        <v>14</v>
      </c>
      <c r="G1819" s="32">
        <f>'Auxiliary Energy Estimation'!$E$25-E1819</f>
        <v>5.8000000000000043</v>
      </c>
      <c r="H1819" s="26">
        <f>IF(D1819&lt;='Auxiliary Energy Estimation'!$E$25, 1, 0)</f>
        <v>1</v>
      </c>
      <c r="I1819" s="26">
        <f>IF(E1819&lt;='Auxiliary Energy Estimation'!$E$25, 1, 0)</f>
        <v>1</v>
      </c>
    </row>
    <row r="1820" spans="2:9" ht="15" x14ac:dyDescent="0.3">
      <c r="B1820" s="33">
        <v>1815.5</v>
      </c>
      <c r="C1820" s="34">
        <v>5</v>
      </c>
      <c r="D1820" s="32">
        <f t="shared" si="56"/>
        <v>41</v>
      </c>
      <c r="E1820" s="37">
        <f t="shared" si="57"/>
        <v>49.199999999999996</v>
      </c>
      <c r="F1820" s="32">
        <f>'Auxiliary Energy Estimation'!$E$25-D1820</f>
        <v>14</v>
      </c>
      <c r="G1820" s="32">
        <f>'Auxiliary Energy Estimation'!$E$25-E1820</f>
        <v>5.8000000000000043</v>
      </c>
      <c r="H1820" s="26">
        <f>IF(D1820&lt;='Auxiliary Energy Estimation'!$E$25, 1, 0)</f>
        <v>1</v>
      </c>
      <c r="I1820" s="26">
        <f>IF(E1820&lt;='Auxiliary Energy Estimation'!$E$25, 1, 0)</f>
        <v>1</v>
      </c>
    </row>
    <row r="1821" spans="2:9" ht="15" x14ac:dyDescent="0.3">
      <c r="B1821" s="33">
        <v>1816.5</v>
      </c>
      <c r="C1821" s="34">
        <v>4.4000000000000004</v>
      </c>
      <c r="D1821" s="32">
        <f t="shared" si="56"/>
        <v>39.92</v>
      </c>
      <c r="E1821" s="37">
        <f t="shared" si="57"/>
        <v>47.904000000000003</v>
      </c>
      <c r="F1821" s="32">
        <f>'Auxiliary Energy Estimation'!$E$25-D1821</f>
        <v>15.079999999999998</v>
      </c>
      <c r="G1821" s="32">
        <f>'Auxiliary Energy Estimation'!$E$25-E1821</f>
        <v>7.0959999999999965</v>
      </c>
      <c r="H1821" s="26">
        <f>IF(D1821&lt;='Auxiliary Energy Estimation'!$E$25, 1, 0)</f>
        <v>1</v>
      </c>
      <c r="I1821" s="26">
        <f>IF(E1821&lt;='Auxiliary Energy Estimation'!$E$25, 1, 0)</f>
        <v>1</v>
      </c>
    </row>
    <row r="1822" spans="2:9" ht="15" x14ac:dyDescent="0.3">
      <c r="B1822" s="33">
        <v>1817.5</v>
      </c>
      <c r="C1822" s="34">
        <v>3.9</v>
      </c>
      <c r="D1822" s="32">
        <f t="shared" si="56"/>
        <v>39.019999999999996</v>
      </c>
      <c r="E1822" s="37">
        <f t="shared" si="57"/>
        <v>46.823999999999991</v>
      </c>
      <c r="F1822" s="32">
        <f>'Auxiliary Energy Estimation'!$E$25-D1822</f>
        <v>15.980000000000004</v>
      </c>
      <c r="G1822" s="32">
        <f>'Auxiliary Energy Estimation'!$E$25-E1822</f>
        <v>8.176000000000009</v>
      </c>
      <c r="H1822" s="26">
        <f>IF(D1822&lt;='Auxiliary Energy Estimation'!$E$25, 1, 0)</f>
        <v>1</v>
      </c>
      <c r="I1822" s="26">
        <f>IF(E1822&lt;='Auxiliary Energy Estimation'!$E$25, 1, 0)</f>
        <v>1</v>
      </c>
    </row>
    <row r="1823" spans="2:9" ht="15" x14ac:dyDescent="0.3">
      <c r="B1823" s="33">
        <v>1818.5</v>
      </c>
      <c r="C1823" s="34">
        <v>2.8</v>
      </c>
      <c r="D1823" s="32">
        <f t="shared" si="56"/>
        <v>37.04</v>
      </c>
      <c r="E1823" s="37">
        <f t="shared" si="57"/>
        <v>44.448</v>
      </c>
      <c r="F1823" s="32">
        <f>'Auxiliary Energy Estimation'!$E$25-D1823</f>
        <v>17.96</v>
      </c>
      <c r="G1823" s="32">
        <f>'Auxiliary Energy Estimation'!$E$25-E1823</f>
        <v>10.552</v>
      </c>
      <c r="H1823" s="26">
        <f>IF(D1823&lt;='Auxiliary Energy Estimation'!$E$25, 1, 0)</f>
        <v>1</v>
      </c>
      <c r="I1823" s="26">
        <f>IF(E1823&lt;='Auxiliary Energy Estimation'!$E$25, 1, 0)</f>
        <v>1</v>
      </c>
    </row>
    <row r="1824" spans="2:9" ht="15" x14ac:dyDescent="0.3">
      <c r="B1824" s="33">
        <v>1819.5</v>
      </c>
      <c r="C1824" s="34">
        <v>1.7</v>
      </c>
      <c r="D1824" s="32">
        <f t="shared" si="56"/>
        <v>35.06</v>
      </c>
      <c r="E1824" s="37">
        <f t="shared" si="57"/>
        <v>42.072000000000003</v>
      </c>
      <c r="F1824" s="32">
        <f>'Auxiliary Energy Estimation'!$E$25-D1824</f>
        <v>19.939999999999998</v>
      </c>
      <c r="G1824" s="32">
        <f>'Auxiliary Energy Estimation'!$E$25-E1824</f>
        <v>12.927999999999997</v>
      </c>
      <c r="H1824" s="26">
        <f>IF(D1824&lt;='Auxiliary Energy Estimation'!$E$25, 1, 0)</f>
        <v>1</v>
      </c>
      <c r="I1824" s="26">
        <f>IF(E1824&lt;='Auxiliary Energy Estimation'!$E$25, 1, 0)</f>
        <v>1</v>
      </c>
    </row>
    <row r="1825" spans="2:9" ht="15" x14ac:dyDescent="0.3">
      <c r="B1825" s="33">
        <v>1820.5</v>
      </c>
      <c r="C1825" s="34">
        <v>1.7</v>
      </c>
      <c r="D1825" s="32">
        <f t="shared" si="56"/>
        <v>35.06</v>
      </c>
      <c r="E1825" s="37">
        <f t="shared" si="57"/>
        <v>42.072000000000003</v>
      </c>
      <c r="F1825" s="32">
        <f>'Auxiliary Energy Estimation'!$E$25-D1825</f>
        <v>19.939999999999998</v>
      </c>
      <c r="G1825" s="32">
        <f>'Auxiliary Energy Estimation'!$E$25-E1825</f>
        <v>12.927999999999997</v>
      </c>
      <c r="H1825" s="26">
        <f>IF(D1825&lt;='Auxiliary Energy Estimation'!$E$25, 1, 0)</f>
        <v>1</v>
      </c>
      <c r="I1825" s="26">
        <f>IF(E1825&lt;='Auxiliary Energy Estimation'!$E$25, 1, 0)</f>
        <v>1</v>
      </c>
    </row>
    <row r="1826" spans="2:9" ht="15" x14ac:dyDescent="0.3">
      <c r="B1826" s="33">
        <v>1821.5</v>
      </c>
      <c r="C1826" s="34">
        <v>-2.2000000000000002</v>
      </c>
      <c r="D1826" s="32">
        <f t="shared" si="56"/>
        <v>28.04</v>
      </c>
      <c r="E1826" s="37">
        <f t="shared" si="57"/>
        <v>33.647999999999996</v>
      </c>
      <c r="F1826" s="32">
        <f>'Auxiliary Energy Estimation'!$E$25-D1826</f>
        <v>26.96</v>
      </c>
      <c r="G1826" s="32">
        <f>'Auxiliary Energy Estimation'!$E$25-E1826</f>
        <v>21.352000000000004</v>
      </c>
      <c r="H1826" s="26">
        <f>IF(D1826&lt;='Auxiliary Energy Estimation'!$E$25, 1, 0)</f>
        <v>1</v>
      </c>
      <c r="I1826" s="26">
        <f>IF(E1826&lt;='Auxiliary Energy Estimation'!$E$25, 1, 0)</f>
        <v>1</v>
      </c>
    </row>
    <row r="1827" spans="2:9" ht="15" x14ac:dyDescent="0.3">
      <c r="B1827" s="33">
        <v>1822.5</v>
      </c>
      <c r="C1827" s="34">
        <v>-3.3</v>
      </c>
      <c r="D1827" s="32">
        <f t="shared" si="56"/>
        <v>26.060000000000002</v>
      </c>
      <c r="E1827" s="37">
        <f t="shared" si="57"/>
        <v>31.272000000000002</v>
      </c>
      <c r="F1827" s="32">
        <f>'Auxiliary Energy Estimation'!$E$25-D1827</f>
        <v>28.939999999999998</v>
      </c>
      <c r="G1827" s="32">
        <f>'Auxiliary Energy Estimation'!$E$25-E1827</f>
        <v>23.727999999999998</v>
      </c>
      <c r="H1827" s="26">
        <f>IF(D1827&lt;='Auxiliary Energy Estimation'!$E$25, 1, 0)</f>
        <v>1</v>
      </c>
      <c r="I1827" s="26">
        <f>IF(E1827&lt;='Auxiliary Energy Estimation'!$E$25, 1, 0)</f>
        <v>1</v>
      </c>
    </row>
    <row r="1828" spans="2:9" ht="15" x14ac:dyDescent="0.3">
      <c r="B1828" s="33">
        <v>1823.5</v>
      </c>
      <c r="C1828" s="34">
        <v>-4.4000000000000004</v>
      </c>
      <c r="D1828" s="32">
        <f t="shared" si="56"/>
        <v>24.08</v>
      </c>
      <c r="E1828" s="37">
        <f t="shared" si="57"/>
        <v>28.895999999999997</v>
      </c>
      <c r="F1828" s="32">
        <f>'Auxiliary Energy Estimation'!$E$25-D1828</f>
        <v>30.92</v>
      </c>
      <c r="G1828" s="32">
        <f>'Auxiliary Energy Estimation'!$E$25-E1828</f>
        <v>26.104000000000003</v>
      </c>
      <c r="H1828" s="26">
        <f>IF(D1828&lt;='Auxiliary Energy Estimation'!$E$25, 1, 0)</f>
        <v>1</v>
      </c>
      <c r="I1828" s="26">
        <f>IF(E1828&lt;='Auxiliary Energy Estimation'!$E$25, 1, 0)</f>
        <v>1</v>
      </c>
    </row>
    <row r="1829" spans="2:9" ht="15" x14ac:dyDescent="0.3">
      <c r="B1829" s="33">
        <v>1824.5</v>
      </c>
      <c r="C1829" s="34">
        <v>-5</v>
      </c>
      <c r="D1829" s="32">
        <f t="shared" si="56"/>
        <v>23</v>
      </c>
      <c r="E1829" s="37">
        <f t="shared" si="57"/>
        <v>27.599999999999998</v>
      </c>
      <c r="F1829" s="32">
        <f>'Auxiliary Energy Estimation'!$E$25-D1829</f>
        <v>32</v>
      </c>
      <c r="G1829" s="32">
        <f>'Auxiliary Energy Estimation'!$E$25-E1829</f>
        <v>27.400000000000002</v>
      </c>
      <c r="H1829" s="26">
        <f>IF(D1829&lt;='Auxiliary Energy Estimation'!$E$25, 1, 0)</f>
        <v>1</v>
      </c>
      <c r="I1829" s="26">
        <f>IF(E1829&lt;='Auxiliary Energy Estimation'!$E$25, 1, 0)</f>
        <v>1</v>
      </c>
    </row>
    <row r="1830" spans="2:9" ht="15" x14ac:dyDescent="0.3">
      <c r="B1830" s="33">
        <v>1825.5</v>
      </c>
      <c r="C1830" s="34">
        <v>-6.1</v>
      </c>
      <c r="D1830" s="32">
        <f t="shared" si="56"/>
        <v>21.02</v>
      </c>
      <c r="E1830" s="37">
        <f t="shared" si="57"/>
        <v>25.224</v>
      </c>
      <c r="F1830" s="32">
        <f>'Auxiliary Energy Estimation'!$E$25-D1830</f>
        <v>33.980000000000004</v>
      </c>
      <c r="G1830" s="32">
        <f>'Auxiliary Energy Estimation'!$E$25-E1830</f>
        <v>29.776</v>
      </c>
      <c r="H1830" s="26">
        <f>IF(D1830&lt;='Auxiliary Energy Estimation'!$E$25, 1, 0)</f>
        <v>1</v>
      </c>
      <c r="I1830" s="26">
        <f>IF(E1830&lt;='Auxiliary Energy Estimation'!$E$25, 1, 0)</f>
        <v>1</v>
      </c>
    </row>
    <row r="1831" spans="2:9" ht="15" x14ac:dyDescent="0.3">
      <c r="B1831" s="33">
        <v>1826.5</v>
      </c>
      <c r="C1831" s="34">
        <v>-6.1</v>
      </c>
      <c r="D1831" s="32">
        <f t="shared" si="56"/>
        <v>21.02</v>
      </c>
      <c r="E1831" s="37">
        <f t="shared" si="57"/>
        <v>25.224</v>
      </c>
      <c r="F1831" s="32">
        <f>'Auxiliary Energy Estimation'!$E$25-D1831</f>
        <v>33.980000000000004</v>
      </c>
      <c r="G1831" s="32">
        <f>'Auxiliary Energy Estimation'!$E$25-E1831</f>
        <v>29.776</v>
      </c>
      <c r="H1831" s="26">
        <f>IF(D1831&lt;='Auxiliary Energy Estimation'!$E$25, 1, 0)</f>
        <v>1</v>
      </c>
      <c r="I1831" s="26">
        <f>IF(E1831&lt;='Auxiliary Energy Estimation'!$E$25, 1, 0)</f>
        <v>1</v>
      </c>
    </row>
    <row r="1832" spans="2:9" ht="15" x14ac:dyDescent="0.3">
      <c r="B1832" s="33">
        <v>1827.5</v>
      </c>
      <c r="C1832" s="34">
        <v>-6.7</v>
      </c>
      <c r="D1832" s="32">
        <f t="shared" si="56"/>
        <v>19.939999999999998</v>
      </c>
      <c r="E1832" s="37">
        <f t="shared" si="57"/>
        <v>23.927999999999997</v>
      </c>
      <c r="F1832" s="32">
        <f>'Auxiliary Energy Estimation'!$E$25-D1832</f>
        <v>35.06</v>
      </c>
      <c r="G1832" s="32">
        <f>'Auxiliary Energy Estimation'!$E$25-E1832</f>
        <v>31.072000000000003</v>
      </c>
      <c r="H1832" s="26">
        <f>IF(D1832&lt;='Auxiliary Energy Estimation'!$E$25, 1, 0)</f>
        <v>1</v>
      </c>
      <c r="I1832" s="26">
        <f>IF(E1832&lt;='Auxiliary Energy Estimation'!$E$25, 1, 0)</f>
        <v>1</v>
      </c>
    </row>
    <row r="1833" spans="2:9" ht="15" x14ac:dyDescent="0.3">
      <c r="B1833" s="33">
        <v>1828.5</v>
      </c>
      <c r="C1833" s="34">
        <v>-6.7</v>
      </c>
      <c r="D1833" s="32">
        <f t="shared" si="56"/>
        <v>19.939999999999998</v>
      </c>
      <c r="E1833" s="37">
        <f t="shared" si="57"/>
        <v>23.927999999999997</v>
      </c>
      <c r="F1833" s="32">
        <f>'Auxiliary Energy Estimation'!$E$25-D1833</f>
        <v>35.06</v>
      </c>
      <c r="G1833" s="32">
        <f>'Auxiliary Energy Estimation'!$E$25-E1833</f>
        <v>31.072000000000003</v>
      </c>
      <c r="H1833" s="26">
        <f>IF(D1833&lt;='Auxiliary Energy Estimation'!$E$25, 1, 0)</f>
        <v>1</v>
      </c>
      <c r="I1833" s="26">
        <f>IF(E1833&lt;='Auxiliary Energy Estimation'!$E$25, 1, 0)</f>
        <v>1</v>
      </c>
    </row>
    <row r="1834" spans="2:9" ht="15" x14ac:dyDescent="0.3">
      <c r="B1834" s="33">
        <v>1829.5</v>
      </c>
      <c r="C1834" s="34">
        <v>-6.1</v>
      </c>
      <c r="D1834" s="32">
        <f t="shared" si="56"/>
        <v>21.02</v>
      </c>
      <c r="E1834" s="37">
        <f t="shared" si="57"/>
        <v>25.224</v>
      </c>
      <c r="F1834" s="32">
        <f>'Auxiliary Energy Estimation'!$E$25-D1834</f>
        <v>33.980000000000004</v>
      </c>
      <c r="G1834" s="32">
        <f>'Auxiliary Energy Estimation'!$E$25-E1834</f>
        <v>29.776</v>
      </c>
      <c r="H1834" s="26">
        <f>IF(D1834&lt;='Auxiliary Energy Estimation'!$E$25, 1, 0)</f>
        <v>1</v>
      </c>
      <c r="I1834" s="26">
        <f>IF(E1834&lt;='Auxiliary Energy Estimation'!$E$25, 1, 0)</f>
        <v>1</v>
      </c>
    </row>
    <row r="1835" spans="2:9" ht="15" x14ac:dyDescent="0.3">
      <c r="B1835" s="33">
        <v>1830.5</v>
      </c>
      <c r="C1835" s="34">
        <v>-5.6</v>
      </c>
      <c r="D1835" s="32">
        <f t="shared" si="56"/>
        <v>21.92</v>
      </c>
      <c r="E1835" s="37">
        <f t="shared" si="57"/>
        <v>26.304000000000002</v>
      </c>
      <c r="F1835" s="32">
        <f>'Auxiliary Energy Estimation'!$E$25-D1835</f>
        <v>33.08</v>
      </c>
      <c r="G1835" s="32">
        <f>'Auxiliary Energy Estimation'!$E$25-E1835</f>
        <v>28.695999999999998</v>
      </c>
      <c r="H1835" s="26">
        <f>IF(D1835&lt;='Auxiliary Energy Estimation'!$E$25, 1, 0)</f>
        <v>1</v>
      </c>
      <c r="I1835" s="26">
        <f>IF(E1835&lt;='Auxiliary Energy Estimation'!$E$25, 1, 0)</f>
        <v>1</v>
      </c>
    </row>
    <row r="1836" spans="2:9" ht="15" x14ac:dyDescent="0.3">
      <c r="B1836" s="33">
        <v>1831.5</v>
      </c>
      <c r="C1836" s="34">
        <v>-4.4000000000000004</v>
      </c>
      <c r="D1836" s="32">
        <f t="shared" si="56"/>
        <v>24.08</v>
      </c>
      <c r="E1836" s="37">
        <f t="shared" si="57"/>
        <v>28.895999999999997</v>
      </c>
      <c r="F1836" s="32">
        <f>'Auxiliary Energy Estimation'!$E$25-D1836</f>
        <v>30.92</v>
      </c>
      <c r="G1836" s="32">
        <f>'Auxiliary Energy Estimation'!$E$25-E1836</f>
        <v>26.104000000000003</v>
      </c>
      <c r="H1836" s="26">
        <f>IF(D1836&lt;='Auxiliary Energy Estimation'!$E$25, 1, 0)</f>
        <v>1</v>
      </c>
      <c r="I1836" s="26">
        <f>IF(E1836&lt;='Auxiliary Energy Estimation'!$E$25, 1, 0)</f>
        <v>1</v>
      </c>
    </row>
    <row r="1837" spans="2:9" ht="15" x14ac:dyDescent="0.3">
      <c r="B1837" s="33">
        <v>1832.5</v>
      </c>
      <c r="C1837" s="34">
        <v>-2.8</v>
      </c>
      <c r="D1837" s="32">
        <f t="shared" si="56"/>
        <v>26.96</v>
      </c>
      <c r="E1837" s="37">
        <f t="shared" si="57"/>
        <v>32.351999999999997</v>
      </c>
      <c r="F1837" s="32">
        <f>'Auxiliary Energy Estimation'!$E$25-D1837</f>
        <v>28.04</v>
      </c>
      <c r="G1837" s="32">
        <f>'Auxiliary Energy Estimation'!$E$25-E1837</f>
        <v>22.648000000000003</v>
      </c>
      <c r="H1837" s="26">
        <f>IF(D1837&lt;='Auxiliary Energy Estimation'!$E$25, 1, 0)</f>
        <v>1</v>
      </c>
      <c r="I1837" s="26">
        <f>IF(E1837&lt;='Auxiliary Energy Estimation'!$E$25, 1, 0)</f>
        <v>1</v>
      </c>
    </row>
    <row r="1838" spans="2:9" ht="15" x14ac:dyDescent="0.3">
      <c r="B1838" s="33">
        <v>1833.5</v>
      </c>
      <c r="C1838" s="34">
        <v>-1.7</v>
      </c>
      <c r="D1838" s="32">
        <f t="shared" si="56"/>
        <v>28.94</v>
      </c>
      <c r="E1838" s="37">
        <f t="shared" si="57"/>
        <v>34.728000000000002</v>
      </c>
      <c r="F1838" s="32">
        <f>'Auxiliary Energy Estimation'!$E$25-D1838</f>
        <v>26.06</v>
      </c>
      <c r="G1838" s="32">
        <f>'Auxiliary Energy Estimation'!$E$25-E1838</f>
        <v>20.271999999999998</v>
      </c>
      <c r="H1838" s="26">
        <f>IF(D1838&lt;='Auxiliary Energy Estimation'!$E$25, 1, 0)</f>
        <v>1</v>
      </c>
      <c r="I1838" s="26">
        <f>IF(E1838&lt;='Auxiliary Energy Estimation'!$E$25, 1, 0)</f>
        <v>1</v>
      </c>
    </row>
    <row r="1839" spans="2:9" ht="15" x14ac:dyDescent="0.3">
      <c r="B1839" s="33">
        <v>1834.5</v>
      </c>
      <c r="C1839" s="34">
        <v>0</v>
      </c>
      <c r="D1839" s="32">
        <f t="shared" si="56"/>
        <v>32</v>
      </c>
      <c r="E1839" s="37">
        <f t="shared" si="57"/>
        <v>38.4</v>
      </c>
      <c r="F1839" s="32">
        <f>'Auxiliary Energy Estimation'!$E$25-D1839</f>
        <v>23</v>
      </c>
      <c r="G1839" s="32">
        <f>'Auxiliary Energy Estimation'!$E$25-E1839</f>
        <v>16.600000000000001</v>
      </c>
      <c r="H1839" s="26">
        <f>IF(D1839&lt;='Auxiliary Energy Estimation'!$E$25, 1, 0)</f>
        <v>1</v>
      </c>
      <c r="I1839" s="26">
        <f>IF(E1839&lt;='Auxiliary Energy Estimation'!$E$25, 1, 0)</f>
        <v>1</v>
      </c>
    </row>
    <row r="1840" spans="2:9" ht="15" x14ac:dyDescent="0.3">
      <c r="B1840" s="33">
        <v>1835.5</v>
      </c>
      <c r="C1840" s="34">
        <v>0.6</v>
      </c>
      <c r="D1840" s="32">
        <f t="shared" si="56"/>
        <v>33.08</v>
      </c>
      <c r="E1840" s="37">
        <f t="shared" si="57"/>
        <v>39.695999999999998</v>
      </c>
      <c r="F1840" s="32">
        <f>'Auxiliary Energy Estimation'!$E$25-D1840</f>
        <v>21.92</v>
      </c>
      <c r="G1840" s="32">
        <f>'Auxiliary Energy Estimation'!$E$25-E1840</f>
        <v>15.304000000000002</v>
      </c>
      <c r="H1840" s="26">
        <f>IF(D1840&lt;='Auxiliary Energy Estimation'!$E$25, 1, 0)</f>
        <v>1</v>
      </c>
      <c r="I1840" s="26">
        <f>IF(E1840&lt;='Auxiliary Energy Estimation'!$E$25, 1, 0)</f>
        <v>1</v>
      </c>
    </row>
    <row r="1841" spans="2:9" ht="15" x14ac:dyDescent="0.3">
      <c r="B1841" s="33">
        <v>1836.5</v>
      </c>
      <c r="C1841" s="34">
        <v>1.7</v>
      </c>
      <c r="D1841" s="32">
        <f t="shared" si="56"/>
        <v>35.06</v>
      </c>
      <c r="E1841" s="37">
        <f t="shared" si="57"/>
        <v>42.072000000000003</v>
      </c>
      <c r="F1841" s="32">
        <f>'Auxiliary Energy Estimation'!$E$25-D1841</f>
        <v>19.939999999999998</v>
      </c>
      <c r="G1841" s="32">
        <f>'Auxiliary Energy Estimation'!$E$25-E1841</f>
        <v>12.927999999999997</v>
      </c>
      <c r="H1841" s="26">
        <f>IF(D1841&lt;='Auxiliary Energy Estimation'!$E$25, 1, 0)</f>
        <v>1</v>
      </c>
      <c r="I1841" s="26">
        <f>IF(E1841&lt;='Auxiliary Energy Estimation'!$E$25, 1, 0)</f>
        <v>1</v>
      </c>
    </row>
    <row r="1842" spans="2:9" ht="15" x14ac:dyDescent="0.3">
      <c r="B1842" s="33">
        <v>1837.5</v>
      </c>
      <c r="C1842" s="34">
        <v>2.8</v>
      </c>
      <c r="D1842" s="32">
        <f t="shared" si="56"/>
        <v>37.04</v>
      </c>
      <c r="E1842" s="37">
        <f t="shared" si="57"/>
        <v>44.448</v>
      </c>
      <c r="F1842" s="32">
        <f>'Auxiliary Energy Estimation'!$E$25-D1842</f>
        <v>17.96</v>
      </c>
      <c r="G1842" s="32">
        <f>'Auxiliary Energy Estimation'!$E$25-E1842</f>
        <v>10.552</v>
      </c>
      <c r="H1842" s="26">
        <f>IF(D1842&lt;='Auxiliary Energy Estimation'!$E$25, 1, 0)</f>
        <v>1</v>
      </c>
      <c r="I1842" s="26">
        <f>IF(E1842&lt;='Auxiliary Energy Estimation'!$E$25, 1, 0)</f>
        <v>1</v>
      </c>
    </row>
    <row r="1843" spans="2:9" ht="15" x14ac:dyDescent="0.3">
      <c r="B1843" s="33">
        <v>1838.5</v>
      </c>
      <c r="C1843" s="34">
        <v>2.8</v>
      </c>
      <c r="D1843" s="32">
        <f t="shared" si="56"/>
        <v>37.04</v>
      </c>
      <c r="E1843" s="37">
        <f t="shared" si="57"/>
        <v>44.448</v>
      </c>
      <c r="F1843" s="32">
        <f>'Auxiliary Energy Estimation'!$E$25-D1843</f>
        <v>17.96</v>
      </c>
      <c r="G1843" s="32">
        <f>'Auxiliary Energy Estimation'!$E$25-E1843</f>
        <v>10.552</v>
      </c>
      <c r="H1843" s="26">
        <f>IF(D1843&lt;='Auxiliary Energy Estimation'!$E$25, 1, 0)</f>
        <v>1</v>
      </c>
      <c r="I1843" s="26">
        <f>IF(E1843&lt;='Auxiliary Energy Estimation'!$E$25, 1, 0)</f>
        <v>1</v>
      </c>
    </row>
    <row r="1844" spans="2:9" ht="15" x14ac:dyDescent="0.3">
      <c r="B1844" s="33">
        <v>1839.5</v>
      </c>
      <c r="C1844" s="34">
        <v>2.2000000000000002</v>
      </c>
      <c r="D1844" s="32">
        <f t="shared" si="56"/>
        <v>35.96</v>
      </c>
      <c r="E1844" s="37">
        <f t="shared" si="57"/>
        <v>43.152000000000001</v>
      </c>
      <c r="F1844" s="32">
        <f>'Auxiliary Energy Estimation'!$E$25-D1844</f>
        <v>19.04</v>
      </c>
      <c r="G1844" s="32">
        <f>'Auxiliary Energy Estimation'!$E$25-E1844</f>
        <v>11.847999999999999</v>
      </c>
      <c r="H1844" s="26">
        <f>IF(D1844&lt;='Auxiliary Energy Estimation'!$E$25, 1, 0)</f>
        <v>1</v>
      </c>
      <c r="I1844" s="26">
        <f>IF(E1844&lt;='Auxiliary Energy Estimation'!$E$25, 1, 0)</f>
        <v>1</v>
      </c>
    </row>
    <row r="1845" spans="2:9" ht="15" x14ac:dyDescent="0.3">
      <c r="B1845" s="33">
        <v>1840.5</v>
      </c>
      <c r="C1845" s="34">
        <v>1.7</v>
      </c>
      <c r="D1845" s="32">
        <f t="shared" si="56"/>
        <v>35.06</v>
      </c>
      <c r="E1845" s="37">
        <f t="shared" si="57"/>
        <v>42.072000000000003</v>
      </c>
      <c r="F1845" s="32">
        <f>'Auxiliary Energy Estimation'!$E$25-D1845</f>
        <v>19.939999999999998</v>
      </c>
      <c r="G1845" s="32">
        <f>'Auxiliary Energy Estimation'!$E$25-E1845</f>
        <v>12.927999999999997</v>
      </c>
      <c r="H1845" s="26">
        <f>IF(D1845&lt;='Auxiliary Energy Estimation'!$E$25, 1, 0)</f>
        <v>1</v>
      </c>
      <c r="I1845" s="26">
        <f>IF(E1845&lt;='Auxiliary Energy Estimation'!$E$25, 1, 0)</f>
        <v>1</v>
      </c>
    </row>
    <row r="1846" spans="2:9" ht="15" x14ac:dyDescent="0.3">
      <c r="B1846" s="33">
        <v>1841.5</v>
      </c>
      <c r="C1846" s="34">
        <v>1.1000000000000001</v>
      </c>
      <c r="D1846" s="32">
        <f t="shared" si="56"/>
        <v>33.979999999999997</v>
      </c>
      <c r="E1846" s="37">
        <f t="shared" si="57"/>
        <v>40.775999999999996</v>
      </c>
      <c r="F1846" s="32">
        <f>'Auxiliary Energy Estimation'!$E$25-D1846</f>
        <v>21.020000000000003</v>
      </c>
      <c r="G1846" s="32">
        <f>'Auxiliary Energy Estimation'!$E$25-E1846</f>
        <v>14.224000000000004</v>
      </c>
      <c r="H1846" s="26">
        <f>IF(D1846&lt;='Auxiliary Energy Estimation'!$E$25, 1, 0)</f>
        <v>1</v>
      </c>
      <c r="I1846" s="26">
        <f>IF(E1846&lt;='Auxiliary Energy Estimation'!$E$25, 1, 0)</f>
        <v>1</v>
      </c>
    </row>
    <row r="1847" spans="2:9" ht="15" x14ac:dyDescent="0.3">
      <c r="B1847" s="33">
        <v>1842.5</v>
      </c>
      <c r="C1847" s="34">
        <v>0.6</v>
      </c>
      <c r="D1847" s="32">
        <f t="shared" si="56"/>
        <v>33.08</v>
      </c>
      <c r="E1847" s="37">
        <f t="shared" si="57"/>
        <v>39.695999999999998</v>
      </c>
      <c r="F1847" s="32">
        <f>'Auxiliary Energy Estimation'!$E$25-D1847</f>
        <v>21.92</v>
      </c>
      <c r="G1847" s="32">
        <f>'Auxiliary Energy Estimation'!$E$25-E1847</f>
        <v>15.304000000000002</v>
      </c>
      <c r="H1847" s="26">
        <f>IF(D1847&lt;='Auxiliary Energy Estimation'!$E$25, 1, 0)</f>
        <v>1</v>
      </c>
      <c r="I1847" s="26">
        <f>IF(E1847&lt;='Auxiliary Energy Estimation'!$E$25, 1, 0)</f>
        <v>1</v>
      </c>
    </row>
    <row r="1848" spans="2:9" ht="15" x14ac:dyDescent="0.3">
      <c r="B1848" s="33">
        <v>1843.5</v>
      </c>
      <c r="C1848" s="34">
        <v>-0.6</v>
      </c>
      <c r="D1848" s="32">
        <f t="shared" si="56"/>
        <v>30.92</v>
      </c>
      <c r="E1848" s="37">
        <f t="shared" si="57"/>
        <v>37.103999999999999</v>
      </c>
      <c r="F1848" s="32">
        <f>'Auxiliary Energy Estimation'!$E$25-D1848</f>
        <v>24.08</v>
      </c>
      <c r="G1848" s="32">
        <f>'Auxiliary Energy Estimation'!$E$25-E1848</f>
        <v>17.896000000000001</v>
      </c>
      <c r="H1848" s="26">
        <f>IF(D1848&lt;='Auxiliary Energy Estimation'!$E$25, 1, 0)</f>
        <v>1</v>
      </c>
      <c r="I1848" s="26">
        <f>IF(E1848&lt;='Auxiliary Energy Estimation'!$E$25, 1, 0)</f>
        <v>1</v>
      </c>
    </row>
    <row r="1849" spans="2:9" ht="15" x14ac:dyDescent="0.3">
      <c r="B1849" s="33">
        <v>1844.5</v>
      </c>
      <c r="C1849" s="34">
        <v>-1.1000000000000001</v>
      </c>
      <c r="D1849" s="32">
        <f t="shared" si="56"/>
        <v>30.02</v>
      </c>
      <c r="E1849" s="37">
        <f t="shared" si="57"/>
        <v>36.024000000000001</v>
      </c>
      <c r="F1849" s="32">
        <f>'Auxiliary Energy Estimation'!$E$25-D1849</f>
        <v>24.98</v>
      </c>
      <c r="G1849" s="32">
        <f>'Auxiliary Energy Estimation'!$E$25-E1849</f>
        <v>18.975999999999999</v>
      </c>
      <c r="H1849" s="26">
        <f>IF(D1849&lt;='Auxiliary Energy Estimation'!$E$25, 1, 0)</f>
        <v>1</v>
      </c>
      <c r="I1849" s="26">
        <f>IF(E1849&lt;='Auxiliary Energy Estimation'!$E$25, 1, 0)</f>
        <v>1</v>
      </c>
    </row>
    <row r="1850" spans="2:9" ht="15" x14ac:dyDescent="0.3">
      <c r="B1850" s="33">
        <v>1845.5</v>
      </c>
      <c r="C1850" s="34">
        <v>-1.7</v>
      </c>
      <c r="D1850" s="32">
        <f t="shared" si="56"/>
        <v>28.94</v>
      </c>
      <c r="E1850" s="37">
        <f t="shared" si="57"/>
        <v>34.728000000000002</v>
      </c>
      <c r="F1850" s="32">
        <f>'Auxiliary Energy Estimation'!$E$25-D1850</f>
        <v>26.06</v>
      </c>
      <c r="G1850" s="32">
        <f>'Auxiliary Energy Estimation'!$E$25-E1850</f>
        <v>20.271999999999998</v>
      </c>
      <c r="H1850" s="26">
        <f>IF(D1850&lt;='Auxiliary Energy Estimation'!$E$25, 1, 0)</f>
        <v>1</v>
      </c>
      <c r="I1850" s="26">
        <f>IF(E1850&lt;='Auxiliary Energy Estimation'!$E$25, 1, 0)</f>
        <v>1</v>
      </c>
    </row>
    <row r="1851" spans="2:9" ht="15" x14ac:dyDescent="0.3">
      <c r="B1851" s="33">
        <v>1846.5</v>
      </c>
      <c r="C1851" s="34">
        <v>-2.8</v>
      </c>
      <c r="D1851" s="32">
        <f t="shared" si="56"/>
        <v>26.96</v>
      </c>
      <c r="E1851" s="37">
        <f t="shared" si="57"/>
        <v>32.351999999999997</v>
      </c>
      <c r="F1851" s="32">
        <f>'Auxiliary Energy Estimation'!$E$25-D1851</f>
        <v>28.04</v>
      </c>
      <c r="G1851" s="32">
        <f>'Auxiliary Energy Estimation'!$E$25-E1851</f>
        <v>22.648000000000003</v>
      </c>
      <c r="H1851" s="26">
        <f>IF(D1851&lt;='Auxiliary Energy Estimation'!$E$25, 1, 0)</f>
        <v>1</v>
      </c>
      <c r="I1851" s="26">
        <f>IF(E1851&lt;='Auxiliary Energy Estimation'!$E$25, 1, 0)</f>
        <v>1</v>
      </c>
    </row>
    <row r="1852" spans="2:9" ht="15" x14ac:dyDescent="0.3">
      <c r="B1852" s="33">
        <v>1847.5</v>
      </c>
      <c r="C1852" s="34">
        <v>-3.3</v>
      </c>
      <c r="D1852" s="32">
        <f t="shared" si="56"/>
        <v>26.060000000000002</v>
      </c>
      <c r="E1852" s="37">
        <f t="shared" si="57"/>
        <v>31.272000000000002</v>
      </c>
      <c r="F1852" s="32">
        <f>'Auxiliary Energy Estimation'!$E$25-D1852</f>
        <v>28.939999999999998</v>
      </c>
      <c r="G1852" s="32">
        <f>'Auxiliary Energy Estimation'!$E$25-E1852</f>
        <v>23.727999999999998</v>
      </c>
      <c r="H1852" s="26">
        <f>IF(D1852&lt;='Auxiliary Energy Estimation'!$E$25, 1, 0)</f>
        <v>1</v>
      </c>
      <c r="I1852" s="26">
        <f>IF(E1852&lt;='Auxiliary Energy Estimation'!$E$25, 1, 0)</f>
        <v>1</v>
      </c>
    </row>
    <row r="1853" spans="2:9" ht="15" x14ac:dyDescent="0.3">
      <c r="B1853" s="33">
        <v>1848.5</v>
      </c>
      <c r="C1853" s="34">
        <v>-3.9</v>
      </c>
      <c r="D1853" s="32">
        <f t="shared" si="56"/>
        <v>24.98</v>
      </c>
      <c r="E1853" s="37">
        <f t="shared" si="57"/>
        <v>29.975999999999999</v>
      </c>
      <c r="F1853" s="32">
        <f>'Auxiliary Energy Estimation'!$E$25-D1853</f>
        <v>30.02</v>
      </c>
      <c r="G1853" s="32">
        <f>'Auxiliary Energy Estimation'!$E$25-E1853</f>
        <v>25.024000000000001</v>
      </c>
      <c r="H1853" s="26">
        <f>IF(D1853&lt;='Auxiliary Energy Estimation'!$E$25, 1, 0)</f>
        <v>1</v>
      </c>
      <c r="I1853" s="26">
        <f>IF(E1853&lt;='Auxiliary Energy Estimation'!$E$25, 1, 0)</f>
        <v>1</v>
      </c>
    </row>
    <row r="1854" spans="2:9" ht="15" x14ac:dyDescent="0.3">
      <c r="B1854" s="33">
        <v>1849.5</v>
      </c>
      <c r="C1854" s="34">
        <v>-4.4000000000000004</v>
      </c>
      <c r="D1854" s="32">
        <f t="shared" si="56"/>
        <v>24.08</v>
      </c>
      <c r="E1854" s="37">
        <f t="shared" si="57"/>
        <v>28.895999999999997</v>
      </c>
      <c r="F1854" s="32">
        <f>'Auxiliary Energy Estimation'!$E$25-D1854</f>
        <v>30.92</v>
      </c>
      <c r="G1854" s="32">
        <f>'Auxiliary Energy Estimation'!$E$25-E1854</f>
        <v>26.104000000000003</v>
      </c>
      <c r="H1854" s="26">
        <f>IF(D1854&lt;='Auxiliary Energy Estimation'!$E$25, 1, 0)</f>
        <v>1</v>
      </c>
      <c r="I1854" s="26">
        <f>IF(E1854&lt;='Auxiliary Energy Estimation'!$E$25, 1, 0)</f>
        <v>1</v>
      </c>
    </row>
    <row r="1855" spans="2:9" ht="15" x14ac:dyDescent="0.3">
      <c r="B1855" s="33">
        <v>1850.5</v>
      </c>
      <c r="C1855" s="34">
        <v>-5.6</v>
      </c>
      <c r="D1855" s="32">
        <f t="shared" si="56"/>
        <v>21.92</v>
      </c>
      <c r="E1855" s="37">
        <f t="shared" si="57"/>
        <v>26.304000000000002</v>
      </c>
      <c r="F1855" s="32">
        <f>'Auxiliary Energy Estimation'!$E$25-D1855</f>
        <v>33.08</v>
      </c>
      <c r="G1855" s="32">
        <f>'Auxiliary Energy Estimation'!$E$25-E1855</f>
        <v>28.695999999999998</v>
      </c>
      <c r="H1855" s="26">
        <f>IF(D1855&lt;='Auxiliary Energy Estimation'!$E$25, 1, 0)</f>
        <v>1</v>
      </c>
      <c r="I1855" s="26">
        <f>IF(E1855&lt;='Auxiliary Energy Estimation'!$E$25, 1, 0)</f>
        <v>1</v>
      </c>
    </row>
    <row r="1856" spans="2:9" ht="15" x14ac:dyDescent="0.3">
      <c r="B1856" s="33">
        <v>1851.5</v>
      </c>
      <c r="C1856" s="34">
        <v>-5.6</v>
      </c>
      <c r="D1856" s="32">
        <f t="shared" si="56"/>
        <v>21.92</v>
      </c>
      <c r="E1856" s="37">
        <f t="shared" si="57"/>
        <v>26.304000000000002</v>
      </c>
      <c r="F1856" s="32">
        <f>'Auxiliary Energy Estimation'!$E$25-D1856</f>
        <v>33.08</v>
      </c>
      <c r="G1856" s="32">
        <f>'Auxiliary Energy Estimation'!$E$25-E1856</f>
        <v>28.695999999999998</v>
      </c>
      <c r="H1856" s="26">
        <f>IF(D1856&lt;='Auxiliary Energy Estimation'!$E$25, 1, 0)</f>
        <v>1</v>
      </c>
      <c r="I1856" s="26">
        <f>IF(E1856&lt;='Auxiliary Energy Estimation'!$E$25, 1, 0)</f>
        <v>1</v>
      </c>
    </row>
    <row r="1857" spans="2:9" ht="15" x14ac:dyDescent="0.3">
      <c r="B1857" s="33">
        <v>1852.5</v>
      </c>
      <c r="C1857" s="34">
        <v>-6.1</v>
      </c>
      <c r="D1857" s="32">
        <f t="shared" si="56"/>
        <v>21.02</v>
      </c>
      <c r="E1857" s="37">
        <f t="shared" si="57"/>
        <v>25.224</v>
      </c>
      <c r="F1857" s="32">
        <f>'Auxiliary Energy Estimation'!$E$25-D1857</f>
        <v>33.980000000000004</v>
      </c>
      <c r="G1857" s="32">
        <f>'Auxiliary Energy Estimation'!$E$25-E1857</f>
        <v>29.776</v>
      </c>
      <c r="H1857" s="26">
        <f>IF(D1857&lt;='Auxiliary Energy Estimation'!$E$25, 1, 0)</f>
        <v>1</v>
      </c>
      <c r="I1857" s="26">
        <f>IF(E1857&lt;='Auxiliary Energy Estimation'!$E$25, 1, 0)</f>
        <v>1</v>
      </c>
    </row>
    <row r="1858" spans="2:9" ht="15" x14ac:dyDescent="0.3">
      <c r="B1858" s="33">
        <v>1853.5</v>
      </c>
      <c r="C1858" s="34">
        <v>-6.1</v>
      </c>
      <c r="D1858" s="32">
        <f t="shared" si="56"/>
        <v>21.02</v>
      </c>
      <c r="E1858" s="37">
        <f t="shared" si="57"/>
        <v>25.224</v>
      </c>
      <c r="F1858" s="32">
        <f>'Auxiliary Energy Estimation'!$E$25-D1858</f>
        <v>33.980000000000004</v>
      </c>
      <c r="G1858" s="32">
        <f>'Auxiliary Energy Estimation'!$E$25-E1858</f>
        <v>29.776</v>
      </c>
      <c r="H1858" s="26">
        <f>IF(D1858&lt;='Auxiliary Energy Estimation'!$E$25, 1, 0)</f>
        <v>1</v>
      </c>
      <c r="I1858" s="26">
        <f>IF(E1858&lt;='Auxiliary Energy Estimation'!$E$25, 1, 0)</f>
        <v>1</v>
      </c>
    </row>
    <row r="1859" spans="2:9" ht="15" x14ac:dyDescent="0.3">
      <c r="B1859" s="33">
        <v>1854.5</v>
      </c>
      <c r="C1859" s="34">
        <v>-5.6</v>
      </c>
      <c r="D1859" s="32">
        <f t="shared" si="56"/>
        <v>21.92</v>
      </c>
      <c r="E1859" s="37">
        <f t="shared" si="57"/>
        <v>26.304000000000002</v>
      </c>
      <c r="F1859" s="32">
        <f>'Auxiliary Energy Estimation'!$E$25-D1859</f>
        <v>33.08</v>
      </c>
      <c r="G1859" s="32">
        <f>'Auxiliary Energy Estimation'!$E$25-E1859</f>
        <v>28.695999999999998</v>
      </c>
      <c r="H1859" s="26">
        <f>IF(D1859&lt;='Auxiliary Energy Estimation'!$E$25, 1, 0)</f>
        <v>1</v>
      </c>
      <c r="I1859" s="26">
        <f>IF(E1859&lt;='Auxiliary Energy Estimation'!$E$25, 1, 0)</f>
        <v>1</v>
      </c>
    </row>
    <row r="1860" spans="2:9" ht="15" x14ac:dyDescent="0.3">
      <c r="B1860" s="33">
        <v>1855.5</v>
      </c>
      <c r="C1860" s="34">
        <v>-3.9</v>
      </c>
      <c r="D1860" s="32">
        <f t="shared" si="56"/>
        <v>24.98</v>
      </c>
      <c r="E1860" s="37">
        <f t="shared" si="57"/>
        <v>29.975999999999999</v>
      </c>
      <c r="F1860" s="32">
        <f>'Auxiliary Energy Estimation'!$E$25-D1860</f>
        <v>30.02</v>
      </c>
      <c r="G1860" s="32">
        <f>'Auxiliary Energy Estimation'!$E$25-E1860</f>
        <v>25.024000000000001</v>
      </c>
      <c r="H1860" s="26">
        <f>IF(D1860&lt;='Auxiliary Energy Estimation'!$E$25, 1, 0)</f>
        <v>1</v>
      </c>
      <c r="I1860" s="26">
        <f>IF(E1860&lt;='Auxiliary Energy Estimation'!$E$25, 1, 0)</f>
        <v>1</v>
      </c>
    </row>
    <row r="1861" spans="2:9" ht="15" x14ac:dyDescent="0.3">
      <c r="B1861" s="33">
        <v>1856.5</v>
      </c>
      <c r="C1861" s="34">
        <v>-2.2000000000000002</v>
      </c>
      <c r="D1861" s="32">
        <f t="shared" ref="D1861:D1924" si="58">CONVERT(C1861,"C","F")</f>
        <v>28.04</v>
      </c>
      <c r="E1861" s="37">
        <f t="shared" ref="E1861:E1924" si="59">D1861*1.2</f>
        <v>33.647999999999996</v>
      </c>
      <c r="F1861" s="32">
        <f>'Auxiliary Energy Estimation'!$E$25-D1861</f>
        <v>26.96</v>
      </c>
      <c r="G1861" s="32">
        <f>'Auxiliary Energy Estimation'!$E$25-E1861</f>
        <v>21.352000000000004</v>
      </c>
      <c r="H1861" s="26">
        <f>IF(D1861&lt;='Auxiliary Energy Estimation'!$E$25, 1, 0)</f>
        <v>1</v>
      </c>
      <c r="I1861" s="26">
        <f>IF(E1861&lt;='Auxiliary Energy Estimation'!$E$25, 1, 0)</f>
        <v>1</v>
      </c>
    </row>
    <row r="1862" spans="2:9" ht="15" x14ac:dyDescent="0.3">
      <c r="B1862" s="33">
        <v>1857.5</v>
      </c>
      <c r="C1862" s="34">
        <v>-1.7</v>
      </c>
      <c r="D1862" s="32">
        <f t="shared" si="58"/>
        <v>28.94</v>
      </c>
      <c r="E1862" s="37">
        <f t="shared" si="59"/>
        <v>34.728000000000002</v>
      </c>
      <c r="F1862" s="32">
        <f>'Auxiliary Energy Estimation'!$E$25-D1862</f>
        <v>26.06</v>
      </c>
      <c r="G1862" s="32">
        <f>'Auxiliary Energy Estimation'!$E$25-E1862</f>
        <v>20.271999999999998</v>
      </c>
      <c r="H1862" s="26">
        <f>IF(D1862&lt;='Auxiliary Energy Estimation'!$E$25, 1, 0)</f>
        <v>1</v>
      </c>
      <c r="I1862" s="26">
        <f>IF(E1862&lt;='Auxiliary Energy Estimation'!$E$25, 1, 0)</f>
        <v>1</v>
      </c>
    </row>
    <row r="1863" spans="2:9" ht="15" x14ac:dyDescent="0.3">
      <c r="B1863" s="33">
        <v>1858.5</v>
      </c>
      <c r="C1863" s="34">
        <v>0</v>
      </c>
      <c r="D1863" s="32">
        <f t="shared" si="58"/>
        <v>32</v>
      </c>
      <c r="E1863" s="37">
        <f t="shared" si="59"/>
        <v>38.4</v>
      </c>
      <c r="F1863" s="32">
        <f>'Auxiliary Energy Estimation'!$E$25-D1863</f>
        <v>23</v>
      </c>
      <c r="G1863" s="32">
        <f>'Auxiliary Energy Estimation'!$E$25-E1863</f>
        <v>16.600000000000001</v>
      </c>
      <c r="H1863" s="26">
        <f>IF(D1863&lt;='Auxiliary Energy Estimation'!$E$25, 1, 0)</f>
        <v>1</v>
      </c>
      <c r="I1863" s="26">
        <f>IF(E1863&lt;='Auxiliary Energy Estimation'!$E$25, 1, 0)</f>
        <v>1</v>
      </c>
    </row>
    <row r="1864" spans="2:9" ht="15" x14ac:dyDescent="0.3">
      <c r="B1864" s="33">
        <v>1859.5</v>
      </c>
      <c r="C1864" s="34">
        <v>1.7</v>
      </c>
      <c r="D1864" s="32">
        <f t="shared" si="58"/>
        <v>35.06</v>
      </c>
      <c r="E1864" s="37">
        <f t="shared" si="59"/>
        <v>42.072000000000003</v>
      </c>
      <c r="F1864" s="32">
        <f>'Auxiliary Energy Estimation'!$E$25-D1864</f>
        <v>19.939999999999998</v>
      </c>
      <c r="G1864" s="32">
        <f>'Auxiliary Energy Estimation'!$E$25-E1864</f>
        <v>12.927999999999997</v>
      </c>
      <c r="H1864" s="26">
        <f>IF(D1864&lt;='Auxiliary Energy Estimation'!$E$25, 1, 0)</f>
        <v>1</v>
      </c>
      <c r="I1864" s="26">
        <f>IF(E1864&lt;='Auxiliary Energy Estimation'!$E$25, 1, 0)</f>
        <v>1</v>
      </c>
    </row>
    <row r="1865" spans="2:9" ht="15" x14ac:dyDescent="0.3">
      <c r="B1865" s="33">
        <v>1860.5</v>
      </c>
      <c r="C1865" s="34">
        <v>0</v>
      </c>
      <c r="D1865" s="32">
        <f t="shared" si="58"/>
        <v>32</v>
      </c>
      <c r="E1865" s="37">
        <f t="shared" si="59"/>
        <v>38.4</v>
      </c>
      <c r="F1865" s="32">
        <f>'Auxiliary Energy Estimation'!$E$25-D1865</f>
        <v>23</v>
      </c>
      <c r="G1865" s="32">
        <f>'Auxiliary Energy Estimation'!$E$25-E1865</f>
        <v>16.600000000000001</v>
      </c>
      <c r="H1865" s="26">
        <f>IF(D1865&lt;='Auxiliary Energy Estimation'!$E$25, 1, 0)</f>
        <v>1</v>
      </c>
      <c r="I1865" s="26">
        <f>IF(E1865&lt;='Auxiliary Energy Estimation'!$E$25, 1, 0)</f>
        <v>1</v>
      </c>
    </row>
    <row r="1866" spans="2:9" ht="15" x14ac:dyDescent="0.3">
      <c r="B1866" s="33">
        <v>1861.5</v>
      </c>
      <c r="C1866" s="34">
        <v>0.6</v>
      </c>
      <c r="D1866" s="32">
        <f t="shared" si="58"/>
        <v>33.08</v>
      </c>
      <c r="E1866" s="37">
        <f t="shared" si="59"/>
        <v>39.695999999999998</v>
      </c>
      <c r="F1866" s="32">
        <f>'Auxiliary Energy Estimation'!$E$25-D1866</f>
        <v>21.92</v>
      </c>
      <c r="G1866" s="32">
        <f>'Auxiliary Energy Estimation'!$E$25-E1866</f>
        <v>15.304000000000002</v>
      </c>
      <c r="H1866" s="26">
        <f>IF(D1866&lt;='Auxiliary Energy Estimation'!$E$25, 1, 0)</f>
        <v>1</v>
      </c>
      <c r="I1866" s="26">
        <f>IF(E1866&lt;='Auxiliary Energy Estimation'!$E$25, 1, 0)</f>
        <v>1</v>
      </c>
    </row>
    <row r="1867" spans="2:9" ht="15" x14ac:dyDescent="0.3">
      <c r="B1867" s="33">
        <v>1862.5</v>
      </c>
      <c r="C1867" s="34">
        <v>0.6</v>
      </c>
      <c r="D1867" s="32">
        <f t="shared" si="58"/>
        <v>33.08</v>
      </c>
      <c r="E1867" s="37">
        <f t="shared" si="59"/>
        <v>39.695999999999998</v>
      </c>
      <c r="F1867" s="32">
        <f>'Auxiliary Energy Estimation'!$E$25-D1867</f>
        <v>21.92</v>
      </c>
      <c r="G1867" s="32">
        <f>'Auxiliary Energy Estimation'!$E$25-E1867</f>
        <v>15.304000000000002</v>
      </c>
      <c r="H1867" s="26">
        <f>IF(D1867&lt;='Auxiliary Energy Estimation'!$E$25, 1, 0)</f>
        <v>1</v>
      </c>
      <c r="I1867" s="26">
        <f>IF(E1867&lt;='Auxiliary Energy Estimation'!$E$25, 1, 0)</f>
        <v>1</v>
      </c>
    </row>
    <row r="1868" spans="2:9" ht="15" x14ac:dyDescent="0.3">
      <c r="B1868" s="33">
        <v>1863.5</v>
      </c>
      <c r="C1868" s="34">
        <v>0.6</v>
      </c>
      <c r="D1868" s="32">
        <f t="shared" si="58"/>
        <v>33.08</v>
      </c>
      <c r="E1868" s="37">
        <f t="shared" si="59"/>
        <v>39.695999999999998</v>
      </c>
      <c r="F1868" s="32">
        <f>'Auxiliary Energy Estimation'!$E$25-D1868</f>
        <v>21.92</v>
      </c>
      <c r="G1868" s="32">
        <f>'Auxiliary Energy Estimation'!$E$25-E1868</f>
        <v>15.304000000000002</v>
      </c>
      <c r="H1868" s="26">
        <f>IF(D1868&lt;='Auxiliary Energy Estimation'!$E$25, 1, 0)</f>
        <v>1</v>
      </c>
      <c r="I1868" s="26">
        <f>IF(E1868&lt;='Auxiliary Energy Estimation'!$E$25, 1, 0)</f>
        <v>1</v>
      </c>
    </row>
    <row r="1869" spans="2:9" ht="15" x14ac:dyDescent="0.3">
      <c r="B1869" s="33">
        <v>1864.5</v>
      </c>
      <c r="C1869" s="34">
        <v>0</v>
      </c>
      <c r="D1869" s="32">
        <f t="shared" si="58"/>
        <v>32</v>
      </c>
      <c r="E1869" s="37">
        <f t="shared" si="59"/>
        <v>38.4</v>
      </c>
      <c r="F1869" s="32">
        <f>'Auxiliary Energy Estimation'!$E$25-D1869</f>
        <v>23</v>
      </c>
      <c r="G1869" s="32">
        <f>'Auxiliary Energy Estimation'!$E$25-E1869</f>
        <v>16.600000000000001</v>
      </c>
      <c r="H1869" s="26">
        <f>IF(D1869&lt;='Auxiliary Energy Estimation'!$E$25, 1, 0)</f>
        <v>1</v>
      </c>
      <c r="I1869" s="26">
        <f>IF(E1869&lt;='Auxiliary Energy Estimation'!$E$25, 1, 0)</f>
        <v>1</v>
      </c>
    </row>
    <row r="1870" spans="2:9" ht="15" x14ac:dyDescent="0.3">
      <c r="B1870" s="33">
        <v>1865.5</v>
      </c>
      <c r="C1870" s="34">
        <v>-1.1000000000000001</v>
      </c>
      <c r="D1870" s="32">
        <f t="shared" si="58"/>
        <v>30.02</v>
      </c>
      <c r="E1870" s="37">
        <f t="shared" si="59"/>
        <v>36.024000000000001</v>
      </c>
      <c r="F1870" s="32">
        <f>'Auxiliary Energy Estimation'!$E$25-D1870</f>
        <v>24.98</v>
      </c>
      <c r="G1870" s="32">
        <f>'Auxiliary Energy Estimation'!$E$25-E1870</f>
        <v>18.975999999999999</v>
      </c>
      <c r="H1870" s="26">
        <f>IF(D1870&lt;='Auxiliary Energy Estimation'!$E$25, 1, 0)</f>
        <v>1</v>
      </c>
      <c r="I1870" s="26">
        <f>IF(E1870&lt;='Auxiliary Energy Estimation'!$E$25, 1, 0)</f>
        <v>1</v>
      </c>
    </row>
    <row r="1871" spans="2:9" ht="15" x14ac:dyDescent="0.3">
      <c r="B1871" s="33">
        <v>1866.5</v>
      </c>
      <c r="C1871" s="34">
        <v>-1.7</v>
      </c>
      <c r="D1871" s="32">
        <f t="shared" si="58"/>
        <v>28.94</v>
      </c>
      <c r="E1871" s="37">
        <f t="shared" si="59"/>
        <v>34.728000000000002</v>
      </c>
      <c r="F1871" s="32">
        <f>'Auxiliary Energy Estimation'!$E$25-D1871</f>
        <v>26.06</v>
      </c>
      <c r="G1871" s="32">
        <f>'Auxiliary Energy Estimation'!$E$25-E1871</f>
        <v>20.271999999999998</v>
      </c>
      <c r="H1871" s="26">
        <f>IF(D1871&lt;='Auxiliary Energy Estimation'!$E$25, 1, 0)</f>
        <v>1</v>
      </c>
      <c r="I1871" s="26">
        <f>IF(E1871&lt;='Auxiliary Energy Estimation'!$E$25, 1, 0)</f>
        <v>1</v>
      </c>
    </row>
    <row r="1872" spans="2:9" ht="15" x14ac:dyDescent="0.3">
      <c r="B1872" s="33">
        <v>1867.5</v>
      </c>
      <c r="C1872" s="34">
        <v>-1.1000000000000001</v>
      </c>
      <c r="D1872" s="32">
        <f t="shared" si="58"/>
        <v>30.02</v>
      </c>
      <c r="E1872" s="37">
        <f t="shared" si="59"/>
        <v>36.024000000000001</v>
      </c>
      <c r="F1872" s="32">
        <f>'Auxiliary Energy Estimation'!$E$25-D1872</f>
        <v>24.98</v>
      </c>
      <c r="G1872" s="32">
        <f>'Auxiliary Energy Estimation'!$E$25-E1872</f>
        <v>18.975999999999999</v>
      </c>
      <c r="H1872" s="26">
        <f>IF(D1872&lt;='Auxiliary Energy Estimation'!$E$25, 1, 0)</f>
        <v>1</v>
      </c>
      <c r="I1872" s="26">
        <f>IF(E1872&lt;='Auxiliary Energy Estimation'!$E$25, 1, 0)</f>
        <v>1</v>
      </c>
    </row>
    <row r="1873" spans="2:9" ht="15" x14ac:dyDescent="0.3">
      <c r="B1873" s="33">
        <v>1868.5</v>
      </c>
      <c r="C1873" s="34">
        <v>-3.3</v>
      </c>
      <c r="D1873" s="32">
        <f t="shared" si="58"/>
        <v>26.060000000000002</v>
      </c>
      <c r="E1873" s="37">
        <f t="shared" si="59"/>
        <v>31.272000000000002</v>
      </c>
      <c r="F1873" s="32">
        <f>'Auxiliary Energy Estimation'!$E$25-D1873</f>
        <v>28.939999999999998</v>
      </c>
      <c r="G1873" s="32">
        <f>'Auxiliary Energy Estimation'!$E$25-E1873</f>
        <v>23.727999999999998</v>
      </c>
      <c r="H1873" s="26">
        <f>IF(D1873&lt;='Auxiliary Energy Estimation'!$E$25, 1, 0)</f>
        <v>1</v>
      </c>
      <c r="I1873" s="26">
        <f>IF(E1873&lt;='Auxiliary Energy Estimation'!$E$25, 1, 0)</f>
        <v>1</v>
      </c>
    </row>
    <row r="1874" spans="2:9" ht="15" x14ac:dyDescent="0.3">
      <c r="B1874" s="33">
        <v>1869.5</v>
      </c>
      <c r="C1874" s="34">
        <v>-2.2000000000000002</v>
      </c>
      <c r="D1874" s="32">
        <f t="shared" si="58"/>
        <v>28.04</v>
      </c>
      <c r="E1874" s="37">
        <f t="shared" si="59"/>
        <v>33.647999999999996</v>
      </c>
      <c r="F1874" s="32">
        <f>'Auxiliary Energy Estimation'!$E$25-D1874</f>
        <v>26.96</v>
      </c>
      <c r="G1874" s="32">
        <f>'Auxiliary Energy Estimation'!$E$25-E1874</f>
        <v>21.352000000000004</v>
      </c>
      <c r="H1874" s="26">
        <f>IF(D1874&lt;='Auxiliary Energy Estimation'!$E$25, 1, 0)</f>
        <v>1</v>
      </c>
      <c r="I1874" s="26">
        <f>IF(E1874&lt;='Auxiliary Energy Estimation'!$E$25, 1, 0)</f>
        <v>1</v>
      </c>
    </row>
    <row r="1875" spans="2:9" ht="15" x14ac:dyDescent="0.3">
      <c r="B1875" s="33">
        <v>1870.5</v>
      </c>
      <c r="C1875" s="34">
        <v>-2.2000000000000002</v>
      </c>
      <c r="D1875" s="32">
        <f t="shared" si="58"/>
        <v>28.04</v>
      </c>
      <c r="E1875" s="37">
        <f t="shared" si="59"/>
        <v>33.647999999999996</v>
      </c>
      <c r="F1875" s="32">
        <f>'Auxiliary Energy Estimation'!$E$25-D1875</f>
        <v>26.96</v>
      </c>
      <c r="G1875" s="32">
        <f>'Auxiliary Energy Estimation'!$E$25-E1875</f>
        <v>21.352000000000004</v>
      </c>
      <c r="H1875" s="26">
        <f>IF(D1875&lt;='Auxiliary Energy Estimation'!$E$25, 1, 0)</f>
        <v>1</v>
      </c>
      <c r="I1875" s="26">
        <f>IF(E1875&lt;='Auxiliary Energy Estimation'!$E$25, 1, 0)</f>
        <v>1</v>
      </c>
    </row>
    <row r="1876" spans="2:9" ht="15" x14ac:dyDescent="0.3">
      <c r="B1876" s="33">
        <v>1871.5</v>
      </c>
      <c r="C1876" s="34">
        <v>-2.2000000000000002</v>
      </c>
      <c r="D1876" s="32">
        <f t="shared" si="58"/>
        <v>28.04</v>
      </c>
      <c r="E1876" s="37">
        <f t="shared" si="59"/>
        <v>33.647999999999996</v>
      </c>
      <c r="F1876" s="32">
        <f>'Auxiliary Energy Estimation'!$E$25-D1876</f>
        <v>26.96</v>
      </c>
      <c r="G1876" s="32">
        <f>'Auxiliary Energy Estimation'!$E$25-E1876</f>
        <v>21.352000000000004</v>
      </c>
      <c r="H1876" s="26">
        <f>IF(D1876&lt;='Auxiliary Energy Estimation'!$E$25, 1, 0)</f>
        <v>1</v>
      </c>
      <c r="I1876" s="26">
        <f>IF(E1876&lt;='Auxiliary Energy Estimation'!$E$25, 1, 0)</f>
        <v>1</v>
      </c>
    </row>
    <row r="1877" spans="2:9" ht="15" x14ac:dyDescent="0.3">
      <c r="B1877" s="33">
        <v>1872.5</v>
      </c>
      <c r="C1877" s="34">
        <v>-2.2000000000000002</v>
      </c>
      <c r="D1877" s="32">
        <f t="shared" si="58"/>
        <v>28.04</v>
      </c>
      <c r="E1877" s="37">
        <f t="shared" si="59"/>
        <v>33.647999999999996</v>
      </c>
      <c r="F1877" s="32">
        <f>'Auxiliary Energy Estimation'!$E$25-D1877</f>
        <v>26.96</v>
      </c>
      <c r="G1877" s="32">
        <f>'Auxiliary Energy Estimation'!$E$25-E1877</f>
        <v>21.352000000000004</v>
      </c>
      <c r="H1877" s="26">
        <f>IF(D1877&lt;='Auxiliary Energy Estimation'!$E$25, 1, 0)</f>
        <v>1</v>
      </c>
      <c r="I1877" s="26">
        <f>IF(E1877&lt;='Auxiliary Energy Estimation'!$E$25, 1, 0)</f>
        <v>1</v>
      </c>
    </row>
    <row r="1878" spans="2:9" ht="15" x14ac:dyDescent="0.3">
      <c r="B1878" s="33">
        <v>1873.5</v>
      </c>
      <c r="C1878" s="34">
        <v>-2.2000000000000002</v>
      </c>
      <c r="D1878" s="32">
        <f t="shared" si="58"/>
        <v>28.04</v>
      </c>
      <c r="E1878" s="37">
        <f t="shared" si="59"/>
        <v>33.647999999999996</v>
      </c>
      <c r="F1878" s="32">
        <f>'Auxiliary Energy Estimation'!$E$25-D1878</f>
        <v>26.96</v>
      </c>
      <c r="G1878" s="32">
        <f>'Auxiliary Energy Estimation'!$E$25-E1878</f>
        <v>21.352000000000004</v>
      </c>
      <c r="H1878" s="26">
        <f>IF(D1878&lt;='Auxiliary Energy Estimation'!$E$25, 1, 0)</f>
        <v>1</v>
      </c>
      <c r="I1878" s="26">
        <f>IF(E1878&lt;='Auxiliary Energy Estimation'!$E$25, 1, 0)</f>
        <v>1</v>
      </c>
    </row>
    <row r="1879" spans="2:9" ht="15" x14ac:dyDescent="0.3">
      <c r="B1879" s="33">
        <v>1874.5</v>
      </c>
      <c r="C1879" s="34">
        <v>-2.2000000000000002</v>
      </c>
      <c r="D1879" s="32">
        <f t="shared" si="58"/>
        <v>28.04</v>
      </c>
      <c r="E1879" s="37">
        <f t="shared" si="59"/>
        <v>33.647999999999996</v>
      </c>
      <c r="F1879" s="32">
        <f>'Auxiliary Energy Estimation'!$E$25-D1879</f>
        <v>26.96</v>
      </c>
      <c r="G1879" s="32">
        <f>'Auxiliary Energy Estimation'!$E$25-E1879</f>
        <v>21.352000000000004</v>
      </c>
      <c r="H1879" s="26">
        <f>IF(D1879&lt;='Auxiliary Energy Estimation'!$E$25, 1, 0)</f>
        <v>1</v>
      </c>
      <c r="I1879" s="26">
        <f>IF(E1879&lt;='Auxiliary Energy Estimation'!$E$25, 1, 0)</f>
        <v>1</v>
      </c>
    </row>
    <row r="1880" spans="2:9" ht="15" x14ac:dyDescent="0.3">
      <c r="B1880" s="33">
        <v>1875.5</v>
      </c>
      <c r="C1880" s="34">
        <v>-2.8</v>
      </c>
      <c r="D1880" s="32">
        <f t="shared" si="58"/>
        <v>26.96</v>
      </c>
      <c r="E1880" s="37">
        <f t="shared" si="59"/>
        <v>32.351999999999997</v>
      </c>
      <c r="F1880" s="32">
        <f>'Auxiliary Energy Estimation'!$E$25-D1880</f>
        <v>28.04</v>
      </c>
      <c r="G1880" s="32">
        <f>'Auxiliary Energy Estimation'!$E$25-E1880</f>
        <v>22.648000000000003</v>
      </c>
      <c r="H1880" s="26">
        <f>IF(D1880&lt;='Auxiliary Energy Estimation'!$E$25, 1, 0)</f>
        <v>1</v>
      </c>
      <c r="I1880" s="26">
        <f>IF(E1880&lt;='Auxiliary Energy Estimation'!$E$25, 1, 0)</f>
        <v>1</v>
      </c>
    </row>
    <row r="1881" spans="2:9" ht="15" x14ac:dyDescent="0.3">
      <c r="B1881" s="33">
        <v>1876.5</v>
      </c>
      <c r="C1881" s="34">
        <v>-3.3</v>
      </c>
      <c r="D1881" s="32">
        <f t="shared" si="58"/>
        <v>26.060000000000002</v>
      </c>
      <c r="E1881" s="37">
        <f t="shared" si="59"/>
        <v>31.272000000000002</v>
      </c>
      <c r="F1881" s="32">
        <f>'Auxiliary Energy Estimation'!$E$25-D1881</f>
        <v>28.939999999999998</v>
      </c>
      <c r="G1881" s="32">
        <f>'Auxiliary Energy Estimation'!$E$25-E1881</f>
        <v>23.727999999999998</v>
      </c>
      <c r="H1881" s="26">
        <f>IF(D1881&lt;='Auxiliary Energy Estimation'!$E$25, 1, 0)</f>
        <v>1</v>
      </c>
      <c r="I1881" s="26">
        <f>IF(E1881&lt;='Auxiliary Energy Estimation'!$E$25, 1, 0)</f>
        <v>1</v>
      </c>
    </row>
    <row r="1882" spans="2:9" ht="15" x14ac:dyDescent="0.3">
      <c r="B1882" s="33">
        <v>1877.5</v>
      </c>
      <c r="C1882" s="34">
        <v>-3.3</v>
      </c>
      <c r="D1882" s="32">
        <f t="shared" si="58"/>
        <v>26.060000000000002</v>
      </c>
      <c r="E1882" s="37">
        <f t="shared" si="59"/>
        <v>31.272000000000002</v>
      </c>
      <c r="F1882" s="32">
        <f>'Auxiliary Energy Estimation'!$E$25-D1882</f>
        <v>28.939999999999998</v>
      </c>
      <c r="G1882" s="32">
        <f>'Auxiliary Energy Estimation'!$E$25-E1882</f>
        <v>23.727999999999998</v>
      </c>
      <c r="H1882" s="26">
        <f>IF(D1882&lt;='Auxiliary Energy Estimation'!$E$25, 1, 0)</f>
        <v>1</v>
      </c>
      <c r="I1882" s="26">
        <f>IF(E1882&lt;='Auxiliary Energy Estimation'!$E$25, 1, 0)</f>
        <v>1</v>
      </c>
    </row>
    <row r="1883" spans="2:9" ht="15" x14ac:dyDescent="0.3">
      <c r="B1883" s="33">
        <v>1878.5</v>
      </c>
      <c r="C1883" s="34">
        <v>-1.7</v>
      </c>
      <c r="D1883" s="32">
        <f t="shared" si="58"/>
        <v>28.94</v>
      </c>
      <c r="E1883" s="37">
        <f t="shared" si="59"/>
        <v>34.728000000000002</v>
      </c>
      <c r="F1883" s="32">
        <f>'Auxiliary Energy Estimation'!$E$25-D1883</f>
        <v>26.06</v>
      </c>
      <c r="G1883" s="32">
        <f>'Auxiliary Energy Estimation'!$E$25-E1883</f>
        <v>20.271999999999998</v>
      </c>
      <c r="H1883" s="26">
        <f>IF(D1883&lt;='Auxiliary Energy Estimation'!$E$25, 1, 0)</f>
        <v>1</v>
      </c>
      <c r="I1883" s="26">
        <f>IF(E1883&lt;='Auxiliary Energy Estimation'!$E$25, 1, 0)</f>
        <v>1</v>
      </c>
    </row>
    <row r="1884" spans="2:9" ht="15" x14ac:dyDescent="0.3">
      <c r="B1884" s="33">
        <v>1879.5</v>
      </c>
      <c r="C1884" s="34">
        <v>-0.6</v>
      </c>
      <c r="D1884" s="32">
        <f t="shared" si="58"/>
        <v>30.92</v>
      </c>
      <c r="E1884" s="37">
        <f t="shared" si="59"/>
        <v>37.103999999999999</v>
      </c>
      <c r="F1884" s="32">
        <f>'Auxiliary Energy Estimation'!$E$25-D1884</f>
        <v>24.08</v>
      </c>
      <c r="G1884" s="32">
        <f>'Auxiliary Energy Estimation'!$E$25-E1884</f>
        <v>17.896000000000001</v>
      </c>
      <c r="H1884" s="26">
        <f>IF(D1884&lt;='Auxiliary Energy Estimation'!$E$25, 1, 0)</f>
        <v>1</v>
      </c>
      <c r="I1884" s="26">
        <f>IF(E1884&lt;='Auxiliary Energy Estimation'!$E$25, 1, 0)</f>
        <v>1</v>
      </c>
    </row>
    <row r="1885" spans="2:9" ht="15" x14ac:dyDescent="0.3">
      <c r="B1885" s="33">
        <v>1880.5</v>
      </c>
      <c r="C1885" s="34">
        <v>1.7</v>
      </c>
      <c r="D1885" s="32">
        <f t="shared" si="58"/>
        <v>35.06</v>
      </c>
      <c r="E1885" s="37">
        <f t="shared" si="59"/>
        <v>42.072000000000003</v>
      </c>
      <c r="F1885" s="32">
        <f>'Auxiliary Energy Estimation'!$E$25-D1885</f>
        <v>19.939999999999998</v>
      </c>
      <c r="G1885" s="32">
        <f>'Auxiliary Energy Estimation'!$E$25-E1885</f>
        <v>12.927999999999997</v>
      </c>
      <c r="H1885" s="26">
        <f>IF(D1885&lt;='Auxiliary Energy Estimation'!$E$25, 1, 0)</f>
        <v>1</v>
      </c>
      <c r="I1885" s="26">
        <f>IF(E1885&lt;='Auxiliary Energy Estimation'!$E$25, 1, 0)</f>
        <v>1</v>
      </c>
    </row>
    <row r="1886" spans="2:9" ht="15" x14ac:dyDescent="0.3">
      <c r="B1886" s="33">
        <v>1881.5</v>
      </c>
      <c r="C1886" s="34">
        <v>1.1000000000000001</v>
      </c>
      <c r="D1886" s="32">
        <f t="shared" si="58"/>
        <v>33.979999999999997</v>
      </c>
      <c r="E1886" s="37">
        <f t="shared" si="59"/>
        <v>40.775999999999996</v>
      </c>
      <c r="F1886" s="32">
        <f>'Auxiliary Energy Estimation'!$E$25-D1886</f>
        <v>21.020000000000003</v>
      </c>
      <c r="G1886" s="32">
        <f>'Auxiliary Energy Estimation'!$E$25-E1886</f>
        <v>14.224000000000004</v>
      </c>
      <c r="H1886" s="26">
        <f>IF(D1886&lt;='Auxiliary Energy Estimation'!$E$25, 1, 0)</f>
        <v>1</v>
      </c>
      <c r="I1886" s="26">
        <f>IF(E1886&lt;='Auxiliary Energy Estimation'!$E$25, 1, 0)</f>
        <v>1</v>
      </c>
    </row>
    <row r="1887" spans="2:9" ht="15" x14ac:dyDescent="0.3">
      <c r="B1887" s="33">
        <v>1882.5</v>
      </c>
      <c r="C1887" s="34">
        <v>2.2000000000000002</v>
      </c>
      <c r="D1887" s="32">
        <f t="shared" si="58"/>
        <v>35.96</v>
      </c>
      <c r="E1887" s="37">
        <f t="shared" si="59"/>
        <v>43.152000000000001</v>
      </c>
      <c r="F1887" s="32">
        <f>'Auxiliary Energy Estimation'!$E$25-D1887</f>
        <v>19.04</v>
      </c>
      <c r="G1887" s="32">
        <f>'Auxiliary Energy Estimation'!$E$25-E1887</f>
        <v>11.847999999999999</v>
      </c>
      <c r="H1887" s="26">
        <f>IF(D1887&lt;='Auxiliary Energy Estimation'!$E$25, 1, 0)</f>
        <v>1</v>
      </c>
      <c r="I1887" s="26">
        <f>IF(E1887&lt;='Auxiliary Energy Estimation'!$E$25, 1, 0)</f>
        <v>1</v>
      </c>
    </row>
    <row r="1888" spans="2:9" ht="15" x14ac:dyDescent="0.3">
      <c r="B1888" s="33">
        <v>1883.5</v>
      </c>
      <c r="C1888" s="34">
        <v>3.3</v>
      </c>
      <c r="D1888" s="32">
        <f t="shared" si="58"/>
        <v>37.94</v>
      </c>
      <c r="E1888" s="37">
        <f t="shared" si="59"/>
        <v>45.527999999999999</v>
      </c>
      <c r="F1888" s="32">
        <f>'Auxiliary Energy Estimation'!$E$25-D1888</f>
        <v>17.060000000000002</v>
      </c>
      <c r="G1888" s="32">
        <f>'Auxiliary Energy Estimation'!$E$25-E1888</f>
        <v>9.4720000000000013</v>
      </c>
      <c r="H1888" s="26">
        <f>IF(D1888&lt;='Auxiliary Energy Estimation'!$E$25, 1, 0)</f>
        <v>1</v>
      </c>
      <c r="I1888" s="26">
        <f>IF(E1888&lt;='Auxiliary Energy Estimation'!$E$25, 1, 0)</f>
        <v>1</v>
      </c>
    </row>
    <row r="1889" spans="2:9" ht="15" x14ac:dyDescent="0.3">
      <c r="B1889" s="33">
        <v>1884.5</v>
      </c>
      <c r="C1889" s="34">
        <v>3.3</v>
      </c>
      <c r="D1889" s="32">
        <f t="shared" si="58"/>
        <v>37.94</v>
      </c>
      <c r="E1889" s="37">
        <f t="shared" si="59"/>
        <v>45.527999999999999</v>
      </c>
      <c r="F1889" s="32">
        <f>'Auxiliary Energy Estimation'!$E$25-D1889</f>
        <v>17.060000000000002</v>
      </c>
      <c r="G1889" s="32">
        <f>'Auxiliary Energy Estimation'!$E$25-E1889</f>
        <v>9.4720000000000013</v>
      </c>
      <c r="H1889" s="26">
        <f>IF(D1889&lt;='Auxiliary Energy Estimation'!$E$25, 1, 0)</f>
        <v>1</v>
      </c>
      <c r="I1889" s="26">
        <f>IF(E1889&lt;='Auxiliary Energy Estimation'!$E$25, 1, 0)</f>
        <v>1</v>
      </c>
    </row>
    <row r="1890" spans="2:9" ht="15" x14ac:dyDescent="0.3">
      <c r="B1890" s="33">
        <v>1885.5</v>
      </c>
      <c r="C1890" s="34">
        <v>2.2000000000000002</v>
      </c>
      <c r="D1890" s="32">
        <f t="shared" si="58"/>
        <v>35.96</v>
      </c>
      <c r="E1890" s="37">
        <f t="shared" si="59"/>
        <v>43.152000000000001</v>
      </c>
      <c r="F1890" s="32">
        <f>'Auxiliary Energy Estimation'!$E$25-D1890</f>
        <v>19.04</v>
      </c>
      <c r="G1890" s="32">
        <f>'Auxiliary Energy Estimation'!$E$25-E1890</f>
        <v>11.847999999999999</v>
      </c>
      <c r="H1890" s="26">
        <f>IF(D1890&lt;='Auxiliary Energy Estimation'!$E$25, 1, 0)</f>
        <v>1</v>
      </c>
      <c r="I1890" s="26">
        <f>IF(E1890&lt;='Auxiliary Energy Estimation'!$E$25, 1, 0)</f>
        <v>1</v>
      </c>
    </row>
    <row r="1891" spans="2:9" ht="15" x14ac:dyDescent="0.3">
      <c r="B1891" s="33">
        <v>1886.5</v>
      </c>
      <c r="C1891" s="34">
        <v>1.7</v>
      </c>
      <c r="D1891" s="32">
        <f t="shared" si="58"/>
        <v>35.06</v>
      </c>
      <c r="E1891" s="37">
        <f t="shared" si="59"/>
        <v>42.072000000000003</v>
      </c>
      <c r="F1891" s="32">
        <f>'Auxiliary Energy Estimation'!$E$25-D1891</f>
        <v>19.939999999999998</v>
      </c>
      <c r="G1891" s="32">
        <f>'Auxiliary Energy Estimation'!$E$25-E1891</f>
        <v>12.927999999999997</v>
      </c>
      <c r="H1891" s="26">
        <f>IF(D1891&lt;='Auxiliary Energy Estimation'!$E$25, 1, 0)</f>
        <v>1</v>
      </c>
      <c r="I1891" s="26">
        <f>IF(E1891&lt;='Auxiliary Energy Estimation'!$E$25, 1, 0)</f>
        <v>1</v>
      </c>
    </row>
    <row r="1892" spans="2:9" ht="15" x14ac:dyDescent="0.3">
      <c r="B1892" s="33">
        <v>1887.5</v>
      </c>
      <c r="C1892" s="34">
        <v>1.7</v>
      </c>
      <c r="D1892" s="32">
        <f t="shared" si="58"/>
        <v>35.06</v>
      </c>
      <c r="E1892" s="37">
        <f t="shared" si="59"/>
        <v>42.072000000000003</v>
      </c>
      <c r="F1892" s="32">
        <f>'Auxiliary Energy Estimation'!$E$25-D1892</f>
        <v>19.939999999999998</v>
      </c>
      <c r="G1892" s="32">
        <f>'Auxiliary Energy Estimation'!$E$25-E1892</f>
        <v>12.927999999999997</v>
      </c>
      <c r="H1892" s="26">
        <f>IF(D1892&lt;='Auxiliary Energy Estimation'!$E$25, 1, 0)</f>
        <v>1</v>
      </c>
      <c r="I1892" s="26">
        <f>IF(E1892&lt;='Auxiliary Energy Estimation'!$E$25, 1, 0)</f>
        <v>1</v>
      </c>
    </row>
    <row r="1893" spans="2:9" ht="15" x14ac:dyDescent="0.3">
      <c r="B1893" s="33">
        <v>1888.5</v>
      </c>
      <c r="C1893" s="34">
        <v>1.1000000000000001</v>
      </c>
      <c r="D1893" s="32">
        <f t="shared" si="58"/>
        <v>33.979999999999997</v>
      </c>
      <c r="E1893" s="37">
        <f t="shared" si="59"/>
        <v>40.775999999999996</v>
      </c>
      <c r="F1893" s="32">
        <f>'Auxiliary Energy Estimation'!$E$25-D1893</f>
        <v>21.020000000000003</v>
      </c>
      <c r="G1893" s="32">
        <f>'Auxiliary Energy Estimation'!$E$25-E1893</f>
        <v>14.224000000000004</v>
      </c>
      <c r="H1893" s="26">
        <f>IF(D1893&lt;='Auxiliary Energy Estimation'!$E$25, 1, 0)</f>
        <v>1</v>
      </c>
      <c r="I1893" s="26">
        <f>IF(E1893&lt;='Auxiliary Energy Estimation'!$E$25, 1, 0)</f>
        <v>1</v>
      </c>
    </row>
    <row r="1894" spans="2:9" ht="15" x14ac:dyDescent="0.3">
      <c r="B1894" s="33">
        <v>1889.5</v>
      </c>
      <c r="C1894" s="34">
        <v>0.6</v>
      </c>
      <c r="D1894" s="32">
        <f t="shared" si="58"/>
        <v>33.08</v>
      </c>
      <c r="E1894" s="37">
        <f t="shared" si="59"/>
        <v>39.695999999999998</v>
      </c>
      <c r="F1894" s="32">
        <f>'Auxiliary Energy Estimation'!$E$25-D1894</f>
        <v>21.92</v>
      </c>
      <c r="G1894" s="32">
        <f>'Auxiliary Energy Estimation'!$E$25-E1894</f>
        <v>15.304000000000002</v>
      </c>
      <c r="H1894" s="26">
        <f>IF(D1894&lt;='Auxiliary Energy Estimation'!$E$25, 1, 0)</f>
        <v>1</v>
      </c>
      <c r="I1894" s="26">
        <f>IF(E1894&lt;='Auxiliary Energy Estimation'!$E$25, 1, 0)</f>
        <v>1</v>
      </c>
    </row>
    <row r="1895" spans="2:9" ht="15" x14ac:dyDescent="0.3">
      <c r="B1895" s="33">
        <v>1890.5</v>
      </c>
      <c r="C1895" s="34">
        <v>0</v>
      </c>
      <c r="D1895" s="32">
        <f t="shared" si="58"/>
        <v>32</v>
      </c>
      <c r="E1895" s="37">
        <f t="shared" si="59"/>
        <v>38.4</v>
      </c>
      <c r="F1895" s="32">
        <f>'Auxiliary Energy Estimation'!$E$25-D1895</f>
        <v>23</v>
      </c>
      <c r="G1895" s="32">
        <f>'Auxiliary Energy Estimation'!$E$25-E1895</f>
        <v>16.600000000000001</v>
      </c>
      <c r="H1895" s="26">
        <f>IF(D1895&lt;='Auxiliary Energy Estimation'!$E$25, 1, 0)</f>
        <v>1</v>
      </c>
      <c r="I1895" s="26">
        <f>IF(E1895&lt;='Auxiliary Energy Estimation'!$E$25, 1, 0)</f>
        <v>1</v>
      </c>
    </row>
    <row r="1896" spans="2:9" ht="15" x14ac:dyDescent="0.3">
      <c r="B1896" s="33">
        <v>1891.5</v>
      </c>
      <c r="C1896" s="34">
        <v>-0.6</v>
      </c>
      <c r="D1896" s="32">
        <f t="shared" si="58"/>
        <v>30.92</v>
      </c>
      <c r="E1896" s="37">
        <f t="shared" si="59"/>
        <v>37.103999999999999</v>
      </c>
      <c r="F1896" s="32">
        <f>'Auxiliary Energy Estimation'!$E$25-D1896</f>
        <v>24.08</v>
      </c>
      <c r="G1896" s="32">
        <f>'Auxiliary Energy Estimation'!$E$25-E1896</f>
        <v>17.896000000000001</v>
      </c>
      <c r="H1896" s="26">
        <f>IF(D1896&lt;='Auxiliary Energy Estimation'!$E$25, 1, 0)</f>
        <v>1</v>
      </c>
      <c r="I1896" s="26">
        <f>IF(E1896&lt;='Auxiliary Energy Estimation'!$E$25, 1, 0)</f>
        <v>1</v>
      </c>
    </row>
    <row r="1897" spans="2:9" ht="15" x14ac:dyDescent="0.3">
      <c r="B1897" s="33">
        <v>1892.5</v>
      </c>
      <c r="C1897" s="34">
        <v>0</v>
      </c>
      <c r="D1897" s="32">
        <f t="shared" si="58"/>
        <v>32</v>
      </c>
      <c r="E1897" s="37">
        <f t="shared" si="59"/>
        <v>38.4</v>
      </c>
      <c r="F1897" s="32">
        <f>'Auxiliary Energy Estimation'!$E$25-D1897</f>
        <v>23</v>
      </c>
      <c r="G1897" s="32">
        <f>'Auxiliary Energy Estimation'!$E$25-E1897</f>
        <v>16.600000000000001</v>
      </c>
      <c r="H1897" s="26">
        <f>IF(D1897&lt;='Auxiliary Energy Estimation'!$E$25, 1, 0)</f>
        <v>1</v>
      </c>
      <c r="I1897" s="26">
        <f>IF(E1897&lt;='Auxiliary Energy Estimation'!$E$25, 1, 0)</f>
        <v>1</v>
      </c>
    </row>
    <row r="1898" spans="2:9" ht="15" x14ac:dyDescent="0.3">
      <c r="B1898" s="33">
        <v>1893.5</v>
      </c>
      <c r="C1898" s="34">
        <v>0.6</v>
      </c>
      <c r="D1898" s="32">
        <f t="shared" si="58"/>
        <v>33.08</v>
      </c>
      <c r="E1898" s="37">
        <f t="shared" si="59"/>
        <v>39.695999999999998</v>
      </c>
      <c r="F1898" s="32">
        <f>'Auxiliary Energy Estimation'!$E$25-D1898</f>
        <v>21.92</v>
      </c>
      <c r="G1898" s="32">
        <f>'Auxiliary Energy Estimation'!$E$25-E1898</f>
        <v>15.304000000000002</v>
      </c>
      <c r="H1898" s="26">
        <f>IF(D1898&lt;='Auxiliary Energy Estimation'!$E$25, 1, 0)</f>
        <v>1</v>
      </c>
      <c r="I1898" s="26">
        <f>IF(E1898&lt;='Auxiliary Energy Estimation'!$E$25, 1, 0)</f>
        <v>1</v>
      </c>
    </row>
    <row r="1899" spans="2:9" ht="15" x14ac:dyDescent="0.3">
      <c r="B1899" s="33">
        <v>1894.5</v>
      </c>
      <c r="C1899" s="34">
        <v>0</v>
      </c>
      <c r="D1899" s="32">
        <f t="shared" si="58"/>
        <v>32</v>
      </c>
      <c r="E1899" s="37">
        <f t="shared" si="59"/>
        <v>38.4</v>
      </c>
      <c r="F1899" s="32">
        <f>'Auxiliary Energy Estimation'!$E$25-D1899</f>
        <v>23</v>
      </c>
      <c r="G1899" s="32">
        <f>'Auxiliary Energy Estimation'!$E$25-E1899</f>
        <v>16.600000000000001</v>
      </c>
      <c r="H1899" s="26">
        <f>IF(D1899&lt;='Auxiliary Energy Estimation'!$E$25, 1, 0)</f>
        <v>1</v>
      </c>
      <c r="I1899" s="26">
        <f>IF(E1899&lt;='Auxiliary Energy Estimation'!$E$25, 1, 0)</f>
        <v>1</v>
      </c>
    </row>
    <row r="1900" spans="2:9" ht="15" x14ac:dyDescent="0.3">
      <c r="B1900" s="33">
        <v>1895.5</v>
      </c>
      <c r="C1900" s="34">
        <v>-0.6</v>
      </c>
      <c r="D1900" s="32">
        <f t="shared" si="58"/>
        <v>30.92</v>
      </c>
      <c r="E1900" s="37">
        <f t="shared" si="59"/>
        <v>37.103999999999999</v>
      </c>
      <c r="F1900" s="32">
        <f>'Auxiliary Energy Estimation'!$E$25-D1900</f>
        <v>24.08</v>
      </c>
      <c r="G1900" s="32">
        <f>'Auxiliary Energy Estimation'!$E$25-E1900</f>
        <v>17.896000000000001</v>
      </c>
      <c r="H1900" s="26">
        <f>IF(D1900&lt;='Auxiliary Energy Estimation'!$E$25, 1, 0)</f>
        <v>1</v>
      </c>
      <c r="I1900" s="26">
        <f>IF(E1900&lt;='Auxiliary Energy Estimation'!$E$25, 1, 0)</f>
        <v>1</v>
      </c>
    </row>
    <row r="1901" spans="2:9" ht="15" x14ac:dyDescent="0.3">
      <c r="B1901" s="33">
        <v>1896.5</v>
      </c>
      <c r="C1901" s="34">
        <v>0</v>
      </c>
      <c r="D1901" s="32">
        <f t="shared" si="58"/>
        <v>32</v>
      </c>
      <c r="E1901" s="37">
        <f t="shared" si="59"/>
        <v>38.4</v>
      </c>
      <c r="F1901" s="32">
        <f>'Auxiliary Energy Estimation'!$E$25-D1901</f>
        <v>23</v>
      </c>
      <c r="G1901" s="32">
        <f>'Auxiliary Energy Estimation'!$E$25-E1901</f>
        <v>16.600000000000001</v>
      </c>
      <c r="H1901" s="26">
        <f>IF(D1901&lt;='Auxiliary Energy Estimation'!$E$25, 1, 0)</f>
        <v>1</v>
      </c>
      <c r="I1901" s="26">
        <f>IF(E1901&lt;='Auxiliary Energy Estimation'!$E$25, 1, 0)</f>
        <v>1</v>
      </c>
    </row>
    <row r="1902" spans="2:9" ht="15" x14ac:dyDescent="0.3">
      <c r="B1902" s="33">
        <v>1897.5</v>
      </c>
      <c r="C1902" s="34">
        <v>0</v>
      </c>
      <c r="D1902" s="32">
        <f t="shared" si="58"/>
        <v>32</v>
      </c>
      <c r="E1902" s="37">
        <f t="shared" si="59"/>
        <v>38.4</v>
      </c>
      <c r="F1902" s="32">
        <f>'Auxiliary Energy Estimation'!$E$25-D1902</f>
        <v>23</v>
      </c>
      <c r="G1902" s="32">
        <f>'Auxiliary Energy Estimation'!$E$25-E1902</f>
        <v>16.600000000000001</v>
      </c>
      <c r="H1902" s="26">
        <f>IF(D1902&lt;='Auxiliary Energy Estimation'!$E$25, 1, 0)</f>
        <v>1</v>
      </c>
      <c r="I1902" s="26">
        <f>IF(E1902&lt;='Auxiliary Energy Estimation'!$E$25, 1, 0)</f>
        <v>1</v>
      </c>
    </row>
    <row r="1903" spans="2:9" ht="15" x14ac:dyDescent="0.3">
      <c r="B1903" s="33">
        <v>1898.5</v>
      </c>
      <c r="C1903" s="34">
        <v>-0.6</v>
      </c>
      <c r="D1903" s="32">
        <f t="shared" si="58"/>
        <v>30.92</v>
      </c>
      <c r="E1903" s="37">
        <f t="shared" si="59"/>
        <v>37.103999999999999</v>
      </c>
      <c r="F1903" s="32">
        <f>'Auxiliary Energy Estimation'!$E$25-D1903</f>
        <v>24.08</v>
      </c>
      <c r="G1903" s="32">
        <f>'Auxiliary Energy Estimation'!$E$25-E1903</f>
        <v>17.896000000000001</v>
      </c>
      <c r="H1903" s="26">
        <f>IF(D1903&lt;='Auxiliary Energy Estimation'!$E$25, 1, 0)</f>
        <v>1</v>
      </c>
      <c r="I1903" s="26">
        <f>IF(E1903&lt;='Auxiliary Energy Estimation'!$E$25, 1, 0)</f>
        <v>1</v>
      </c>
    </row>
    <row r="1904" spans="2:9" ht="15" x14ac:dyDescent="0.3">
      <c r="B1904" s="33">
        <v>1899.5</v>
      </c>
      <c r="C1904" s="34">
        <v>-0.6</v>
      </c>
      <c r="D1904" s="32">
        <f t="shared" si="58"/>
        <v>30.92</v>
      </c>
      <c r="E1904" s="37">
        <f t="shared" si="59"/>
        <v>37.103999999999999</v>
      </c>
      <c r="F1904" s="32">
        <f>'Auxiliary Energy Estimation'!$E$25-D1904</f>
        <v>24.08</v>
      </c>
      <c r="G1904" s="32">
        <f>'Auxiliary Energy Estimation'!$E$25-E1904</f>
        <v>17.896000000000001</v>
      </c>
      <c r="H1904" s="26">
        <f>IF(D1904&lt;='Auxiliary Energy Estimation'!$E$25, 1, 0)</f>
        <v>1</v>
      </c>
      <c r="I1904" s="26">
        <f>IF(E1904&lt;='Auxiliary Energy Estimation'!$E$25, 1, 0)</f>
        <v>1</v>
      </c>
    </row>
    <row r="1905" spans="2:9" ht="15" x14ac:dyDescent="0.3">
      <c r="B1905" s="33">
        <v>1900.5</v>
      </c>
      <c r="C1905" s="34">
        <v>-0.6</v>
      </c>
      <c r="D1905" s="32">
        <f t="shared" si="58"/>
        <v>30.92</v>
      </c>
      <c r="E1905" s="37">
        <f t="shared" si="59"/>
        <v>37.103999999999999</v>
      </c>
      <c r="F1905" s="32">
        <f>'Auxiliary Energy Estimation'!$E$25-D1905</f>
        <v>24.08</v>
      </c>
      <c r="G1905" s="32">
        <f>'Auxiliary Energy Estimation'!$E$25-E1905</f>
        <v>17.896000000000001</v>
      </c>
      <c r="H1905" s="26">
        <f>IF(D1905&lt;='Auxiliary Energy Estimation'!$E$25, 1, 0)</f>
        <v>1</v>
      </c>
      <c r="I1905" s="26">
        <f>IF(E1905&lt;='Auxiliary Energy Estimation'!$E$25, 1, 0)</f>
        <v>1</v>
      </c>
    </row>
    <row r="1906" spans="2:9" ht="15" x14ac:dyDescent="0.3">
      <c r="B1906" s="33">
        <v>1901.5</v>
      </c>
      <c r="C1906" s="34">
        <v>-1.1000000000000001</v>
      </c>
      <c r="D1906" s="32">
        <f t="shared" si="58"/>
        <v>30.02</v>
      </c>
      <c r="E1906" s="37">
        <f t="shared" si="59"/>
        <v>36.024000000000001</v>
      </c>
      <c r="F1906" s="32">
        <f>'Auxiliary Energy Estimation'!$E$25-D1906</f>
        <v>24.98</v>
      </c>
      <c r="G1906" s="32">
        <f>'Auxiliary Energy Estimation'!$E$25-E1906</f>
        <v>18.975999999999999</v>
      </c>
      <c r="H1906" s="26">
        <f>IF(D1906&lt;='Auxiliary Energy Estimation'!$E$25, 1, 0)</f>
        <v>1</v>
      </c>
      <c r="I1906" s="26">
        <f>IF(E1906&lt;='Auxiliary Energy Estimation'!$E$25, 1, 0)</f>
        <v>1</v>
      </c>
    </row>
    <row r="1907" spans="2:9" ht="15" x14ac:dyDescent="0.3">
      <c r="B1907" s="33">
        <v>1902.5</v>
      </c>
      <c r="C1907" s="34">
        <v>-0.6</v>
      </c>
      <c r="D1907" s="32">
        <f t="shared" si="58"/>
        <v>30.92</v>
      </c>
      <c r="E1907" s="37">
        <f t="shared" si="59"/>
        <v>37.103999999999999</v>
      </c>
      <c r="F1907" s="32">
        <f>'Auxiliary Energy Estimation'!$E$25-D1907</f>
        <v>24.08</v>
      </c>
      <c r="G1907" s="32">
        <f>'Auxiliary Energy Estimation'!$E$25-E1907</f>
        <v>17.896000000000001</v>
      </c>
      <c r="H1907" s="26">
        <f>IF(D1907&lt;='Auxiliary Energy Estimation'!$E$25, 1, 0)</f>
        <v>1</v>
      </c>
      <c r="I1907" s="26">
        <f>IF(E1907&lt;='Auxiliary Energy Estimation'!$E$25, 1, 0)</f>
        <v>1</v>
      </c>
    </row>
    <row r="1908" spans="2:9" ht="15" x14ac:dyDescent="0.3">
      <c r="B1908" s="33">
        <v>1903.5</v>
      </c>
      <c r="C1908" s="34">
        <v>0</v>
      </c>
      <c r="D1908" s="32">
        <f t="shared" si="58"/>
        <v>32</v>
      </c>
      <c r="E1908" s="37">
        <f t="shared" si="59"/>
        <v>38.4</v>
      </c>
      <c r="F1908" s="32">
        <f>'Auxiliary Energy Estimation'!$E$25-D1908</f>
        <v>23</v>
      </c>
      <c r="G1908" s="32">
        <f>'Auxiliary Energy Estimation'!$E$25-E1908</f>
        <v>16.600000000000001</v>
      </c>
      <c r="H1908" s="26">
        <f>IF(D1908&lt;='Auxiliary Energy Estimation'!$E$25, 1, 0)</f>
        <v>1</v>
      </c>
      <c r="I1908" s="26">
        <f>IF(E1908&lt;='Auxiliary Energy Estimation'!$E$25, 1, 0)</f>
        <v>1</v>
      </c>
    </row>
    <row r="1909" spans="2:9" ht="15" x14ac:dyDescent="0.3">
      <c r="B1909" s="33">
        <v>1904.5</v>
      </c>
      <c r="C1909" s="34">
        <v>0.6</v>
      </c>
      <c r="D1909" s="32">
        <f t="shared" si="58"/>
        <v>33.08</v>
      </c>
      <c r="E1909" s="37">
        <f t="shared" si="59"/>
        <v>39.695999999999998</v>
      </c>
      <c r="F1909" s="32">
        <f>'Auxiliary Energy Estimation'!$E$25-D1909</f>
        <v>21.92</v>
      </c>
      <c r="G1909" s="32">
        <f>'Auxiliary Energy Estimation'!$E$25-E1909</f>
        <v>15.304000000000002</v>
      </c>
      <c r="H1909" s="26">
        <f>IF(D1909&lt;='Auxiliary Energy Estimation'!$E$25, 1, 0)</f>
        <v>1</v>
      </c>
      <c r="I1909" s="26">
        <f>IF(E1909&lt;='Auxiliary Energy Estimation'!$E$25, 1, 0)</f>
        <v>1</v>
      </c>
    </row>
    <row r="1910" spans="2:9" ht="15" x14ac:dyDescent="0.3">
      <c r="B1910" s="33">
        <v>1905.5</v>
      </c>
      <c r="C1910" s="34">
        <v>1.7</v>
      </c>
      <c r="D1910" s="32">
        <f t="shared" si="58"/>
        <v>35.06</v>
      </c>
      <c r="E1910" s="37">
        <f t="shared" si="59"/>
        <v>42.072000000000003</v>
      </c>
      <c r="F1910" s="32">
        <f>'Auxiliary Energy Estimation'!$E$25-D1910</f>
        <v>19.939999999999998</v>
      </c>
      <c r="G1910" s="32">
        <f>'Auxiliary Energy Estimation'!$E$25-E1910</f>
        <v>12.927999999999997</v>
      </c>
      <c r="H1910" s="26">
        <f>IF(D1910&lt;='Auxiliary Energy Estimation'!$E$25, 1, 0)</f>
        <v>1</v>
      </c>
      <c r="I1910" s="26">
        <f>IF(E1910&lt;='Auxiliary Energy Estimation'!$E$25, 1, 0)</f>
        <v>1</v>
      </c>
    </row>
    <row r="1911" spans="2:9" ht="15" x14ac:dyDescent="0.3">
      <c r="B1911" s="33">
        <v>1906.5</v>
      </c>
      <c r="C1911" s="34">
        <v>2.2000000000000002</v>
      </c>
      <c r="D1911" s="32">
        <f t="shared" si="58"/>
        <v>35.96</v>
      </c>
      <c r="E1911" s="37">
        <f t="shared" si="59"/>
        <v>43.152000000000001</v>
      </c>
      <c r="F1911" s="32">
        <f>'Auxiliary Energy Estimation'!$E$25-D1911</f>
        <v>19.04</v>
      </c>
      <c r="G1911" s="32">
        <f>'Auxiliary Energy Estimation'!$E$25-E1911</f>
        <v>11.847999999999999</v>
      </c>
      <c r="H1911" s="26">
        <f>IF(D1911&lt;='Auxiliary Energy Estimation'!$E$25, 1, 0)</f>
        <v>1</v>
      </c>
      <c r="I1911" s="26">
        <f>IF(E1911&lt;='Auxiliary Energy Estimation'!$E$25, 1, 0)</f>
        <v>1</v>
      </c>
    </row>
    <row r="1912" spans="2:9" ht="15" x14ac:dyDescent="0.3">
      <c r="B1912" s="33">
        <v>1907.5</v>
      </c>
      <c r="C1912" s="34">
        <v>2.8</v>
      </c>
      <c r="D1912" s="32">
        <f t="shared" si="58"/>
        <v>37.04</v>
      </c>
      <c r="E1912" s="37">
        <f t="shared" si="59"/>
        <v>44.448</v>
      </c>
      <c r="F1912" s="32">
        <f>'Auxiliary Energy Estimation'!$E$25-D1912</f>
        <v>17.96</v>
      </c>
      <c r="G1912" s="32">
        <f>'Auxiliary Energy Estimation'!$E$25-E1912</f>
        <v>10.552</v>
      </c>
      <c r="H1912" s="26">
        <f>IF(D1912&lt;='Auxiliary Energy Estimation'!$E$25, 1, 0)</f>
        <v>1</v>
      </c>
      <c r="I1912" s="26">
        <f>IF(E1912&lt;='Auxiliary Energy Estimation'!$E$25, 1, 0)</f>
        <v>1</v>
      </c>
    </row>
    <row r="1913" spans="2:9" ht="15" x14ac:dyDescent="0.3">
      <c r="B1913" s="33">
        <v>1908.5</v>
      </c>
      <c r="C1913" s="34">
        <v>2.2000000000000002</v>
      </c>
      <c r="D1913" s="32">
        <f t="shared" si="58"/>
        <v>35.96</v>
      </c>
      <c r="E1913" s="37">
        <f t="shared" si="59"/>
        <v>43.152000000000001</v>
      </c>
      <c r="F1913" s="32">
        <f>'Auxiliary Energy Estimation'!$E$25-D1913</f>
        <v>19.04</v>
      </c>
      <c r="G1913" s="32">
        <f>'Auxiliary Energy Estimation'!$E$25-E1913</f>
        <v>11.847999999999999</v>
      </c>
      <c r="H1913" s="26">
        <f>IF(D1913&lt;='Auxiliary Energy Estimation'!$E$25, 1, 0)</f>
        <v>1</v>
      </c>
      <c r="I1913" s="26">
        <f>IF(E1913&lt;='Auxiliary Energy Estimation'!$E$25, 1, 0)</f>
        <v>1</v>
      </c>
    </row>
    <row r="1914" spans="2:9" ht="15" x14ac:dyDescent="0.3">
      <c r="B1914" s="33">
        <v>1909.5</v>
      </c>
      <c r="C1914" s="34">
        <v>3.9</v>
      </c>
      <c r="D1914" s="32">
        <f t="shared" si="58"/>
        <v>39.019999999999996</v>
      </c>
      <c r="E1914" s="37">
        <f t="shared" si="59"/>
        <v>46.823999999999991</v>
      </c>
      <c r="F1914" s="32">
        <f>'Auxiliary Energy Estimation'!$E$25-D1914</f>
        <v>15.980000000000004</v>
      </c>
      <c r="G1914" s="32">
        <f>'Auxiliary Energy Estimation'!$E$25-E1914</f>
        <v>8.176000000000009</v>
      </c>
      <c r="H1914" s="26">
        <f>IF(D1914&lt;='Auxiliary Energy Estimation'!$E$25, 1, 0)</f>
        <v>1</v>
      </c>
      <c r="I1914" s="26">
        <f>IF(E1914&lt;='Auxiliary Energy Estimation'!$E$25, 1, 0)</f>
        <v>1</v>
      </c>
    </row>
    <row r="1915" spans="2:9" ht="15" x14ac:dyDescent="0.3">
      <c r="B1915" s="33">
        <v>1910.5</v>
      </c>
      <c r="C1915" s="34">
        <v>3.9</v>
      </c>
      <c r="D1915" s="32">
        <f t="shared" si="58"/>
        <v>39.019999999999996</v>
      </c>
      <c r="E1915" s="37">
        <f t="shared" si="59"/>
        <v>46.823999999999991</v>
      </c>
      <c r="F1915" s="32">
        <f>'Auxiliary Energy Estimation'!$E$25-D1915</f>
        <v>15.980000000000004</v>
      </c>
      <c r="G1915" s="32">
        <f>'Auxiliary Energy Estimation'!$E$25-E1915</f>
        <v>8.176000000000009</v>
      </c>
      <c r="H1915" s="26">
        <f>IF(D1915&lt;='Auxiliary Energy Estimation'!$E$25, 1, 0)</f>
        <v>1</v>
      </c>
      <c r="I1915" s="26">
        <f>IF(E1915&lt;='Auxiliary Energy Estimation'!$E$25, 1, 0)</f>
        <v>1</v>
      </c>
    </row>
    <row r="1916" spans="2:9" ht="15" x14ac:dyDescent="0.3">
      <c r="B1916" s="33">
        <v>1911.5</v>
      </c>
      <c r="C1916" s="34">
        <v>5</v>
      </c>
      <c r="D1916" s="32">
        <f t="shared" si="58"/>
        <v>41</v>
      </c>
      <c r="E1916" s="37">
        <f t="shared" si="59"/>
        <v>49.199999999999996</v>
      </c>
      <c r="F1916" s="32">
        <f>'Auxiliary Energy Estimation'!$E$25-D1916</f>
        <v>14</v>
      </c>
      <c r="G1916" s="32">
        <f>'Auxiliary Energy Estimation'!$E$25-E1916</f>
        <v>5.8000000000000043</v>
      </c>
      <c r="H1916" s="26">
        <f>IF(D1916&lt;='Auxiliary Energy Estimation'!$E$25, 1, 0)</f>
        <v>1</v>
      </c>
      <c r="I1916" s="26">
        <f>IF(E1916&lt;='Auxiliary Energy Estimation'!$E$25, 1, 0)</f>
        <v>1</v>
      </c>
    </row>
    <row r="1917" spans="2:9" ht="15" x14ac:dyDescent="0.3">
      <c r="B1917" s="33">
        <v>1912.5</v>
      </c>
      <c r="C1917" s="34">
        <v>4.4000000000000004</v>
      </c>
      <c r="D1917" s="32">
        <f t="shared" si="58"/>
        <v>39.92</v>
      </c>
      <c r="E1917" s="37">
        <f t="shared" si="59"/>
        <v>47.904000000000003</v>
      </c>
      <c r="F1917" s="32">
        <f>'Auxiliary Energy Estimation'!$E$25-D1917</f>
        <v>15.079999999999998</v>
      </c>
      <c r="G1917" s="32">
        <f>'Auxiliary Energy Estimation'!$E$25-E1917</f>
        <v>7.0959999999999965</v>
      </c>
      <c r="H1917" s="26">
        <f>IF(D1917&lt;='Auxiliary Energy Estimation'!$E$25, 1, 0)</f>
        <v>1</v>
      </c>
      <c r="I1917" s="26">
        <f>IF(E1917&lt;='Auxiliary Energy Estimation'!$E$25, 1, 0)</f>
        <v>1</v>
      </c>
    </row>
    <row r="1918" spans="2:9" ht="15" x14ac:dyDescent="0.3">
      <c r="B1918" s="33">
        <v>1913.5</v>
      </c>
      <c r="C1918" s="34">
        <v>3.3</v>
      </c>
      <c r="D1918" s="32">
        <f t="shared" si="58"/>
        <v>37.94</v>
      </c>
      <c r="E1918" s="37">
        <f t="shared" si="59"/>
        <v>45.527999999999999</v>
      </c>
      <c r="F1918" s="32">
        <f>'Auxiliary Energy Estimation'!$E$25-D1918</f>
        <v>17.060000000000002</v>
      </c>
      <c r="G1918" s="32">
        <f>'Auxiliary Energy Estimation'!$E$25-E1918</f>
        <v>9.4720000000000013</v>
      </c>
      <c r="H1918" s="26">
        <f>IF(D1918&lt;='Auxiliary Energy Estimation'!$E$25, 1, 0)</f>
        <v>1</v>
      </c>
      <c r="I1918" s="26">
        <f>IF(E1918&lt;='Auxiliary Energy Estimation'!$E$25, 1, 0)</f>
        <v>1</v>
      </c>
    </row>
    <row r="1919" spans="2:9" ht="15" x14ac:dyDescent="0.3">
      <c r="B1919" s="33">
        <v>1914.5</v>
      </c>
      <c r="C1919" s="34">
        <v>3.3</v>
      </c>
      <c r="D1919" s="32">
        <f t="shared" si="58"/>
        <v>37.94</v>
      </c>
      <c r="E1919" s="37">
        <f t="shared" si="59"/>
        <v>45.527999999999999</v>
      </c>
      <c r="F1919" s="32">
        <f>'Auxiliary Energy Estimation'!$E$25-D1919</f>
        <v>17.060000000000002</v>
      </c>
      <c r="G1919" s="32">
        <f>'Auxiliary Energy Estimation'!$E$25-E1919</f>
        <v>9.4720000000000013</v>
      </c>
      <c r="H1919" s="26">
        <f>IF(D1919&lt;='Auxiliary Energy Estimation'!$E$25, 1, 0)</f>
        <v>1</v>
      </c>
      <c r="I1919" s="26">
        <f>IF(E1919&lt;='Auxiliary Energy Estimation'!$E$25, 1, 0)</f>
        <v>1</v>
      </c>
    </row>
    <row r="1920" spans="2:9" ht="15" x14ac:dyDescent="0.3">
      <c r="B1920" s="33">
        <v>1915.5</v>
      </c>
      <c r="C1920" s="34">
        <v>3.3</v>
      </c>
      <c r="D1920" s="32">
        <f t="shared" si="58"/>
        <v>37.94</v>
      </c>
      <c r="E1920" s="37">
        <f t="shared" si="59"/>
        <v>45.527999999999999</v>
      </c>
      <c r="F1920" s="32">
        <f>'Auxiliary Energy Estimation'!$E$25-D1920</f>
        <v>17.060000000000002</v>
      </c>
      <c r="G1920" s="32">
        <f>'Auxiliary Energy Estimation'!$E$25-E1920</f>
        <v>9.4720000000000013</v>
      </c>
      <c r="H1920" s="26">
        <f>IF(D1920&lt;='Auxiliary Energy Estimation'!$E$25, 1, 0)</f>
        <v>1</v>
      </c>
      <c r="I1920" s="26">
        <f>IF(E1920&lt;='Auxiliary Energy Estimation'!$E$25, 1, 0)</f>
        <v>1</v>
      </c>
    </row>
    <row r="1921" spans="2:9" ht="15" x14ac:dyDescent="0.3">
      <c r="B1921" s="33">
        <v>1916.5</v>
      </c>
      <c r="C1921" s="34">
        <v>2.8</v>
      </c>
      <c r="D1921" s="32">
        <f t="shared" si="58"/>
        <v>37.04</v>
      </c>
      <c r="E1921" s="37">
        <f t="shared" si="59"/>
        <v>44.448</v>
      </c>
      <c r="F1921" s="32">
        <f>'Auxiliary Energy Estimation'!$E$25-D1921</f>
        <v>17.96</v>
      </c>
      <c r="G1921" s="32">
        <f>'Auxiliary Energy Estimation'!$E$25-E1921</f>
        <v>10.552</v>
      </c>
      <c r="H1921" s="26">
        <f>IF(D1921&lt;='Auxiliary Energy Estimation'!$E$25, 1, 0)</f>
        <v>1</v>
      </c>
      <c r="I1921" s="26">
        <f>IF(E1921&lt;='Auxiliary Energy Estimation'!$E$25, 1, 0)</f>
        <v>1</v>
      </c>
    </row>
    <row r="1922" spans="2:9" ht="15" x14ac:dyDescent="0.3">
      <c r="B1922" s="33">
        <v>1917.5</v>
      </c>
      <c r="C1922" s="34">
        <v>3.3</v>
      </c>
      <c r="D1922" s="32">
        <f t="shared" si="58"/>
        <v>37.94</v>
      </c>
      <c r="E1922" s="37">
        <f t="shared" si="59"/>
        <v>45.527999999999999</v>
      </c>
      <c r="F1922" s="32">
        <f>'Auxiliary Energy Estimation'!$E$25-D1922</f>
        <v>17.060000000000002</v>
      </c>
      <c r="G1922" s="32">
        <f>'Auxiliary Energy Estimation'!$E$25-E1922</f>
        <v>9.4720000000000013</v>
      </c>
      <c r="H1922" s="26">
        <f>IF(D1922&lt;='Auxiliary Energy Estimation'!$E$25, 1, 0)</f>
        <v>1</v>
      </c>
      <c r="I1922" s="26">
        <f>IF(E1922&lt;='Auxiliary Energy Estimation'!$E$25, 1, 0)</f>
        <v>1</v>
      </c>
    </row>
    <row r="1923" spans="2:9" ht="15" x14ac:dyDescent="0.3">
      <c r="B1923" s="33">
        <v>1918.5</v>
      </c>
      <c r="C1923" s="34">
        <v>3.3</v>
      </c>
      <c r="D1923" s="32">
        <f t="shared" si="58"/>
        <v>37.94</v>
      </c>
      <c r="E1923" s="37">
        <f t="shared" si="59"/>
        <v>45.527999999999999</v>
      </c>
      <c r="F1923" s="32">
        <f>'Auxiliary Energy Estimation'!$E$25-D1923</f>
        <v>17.060000000000002</v>
      </c>
      <c r="G1923" s="32">
        <f>'Auxiliary Energy Estimation'!$E$25-E1923</f>
        <v>9.4720000000000013</v>
      </c>
      <c r="H1923" s="26">
        <f>IF(D1923&lt;='Auxiliary Energy Estimation'!$E$25, 1, 0)</f>
        <v>1</v>
      </c>
      <c r="I1923" s="26">
        <f>IF(E1923&lt;='Auxiliary Energy Estimation'!$E$25, 1, 0)</f>
        <v>1</v>
      </c>
    </row>
    <row r="1924" spans="2:9" ht="15" x14ac:dyDescent="0.3">
      <c r="B1924" s="33">
        <v>1919.5</v>
      </c>
      <c r="C1924" s="34">
        <v>2.8</v>
      </c>
      <c r="D1924" s="32">
        <f t="shared" si="58"/>
        <v>37.04</v>
      </c>
      <c r="E1924" s="37">
        <f t="shared" si="59"/>
        <v>44.448</v>
      </c>
      <c r="F1924" s="32">
        <f>'Auxiliary Energy Estimation'!$E$25-D1924</f>
        <v>17.96</v>
      </c>
      <c r="G1924" s="32">
        <f>'Auxiliary Energy Estimation'!$E$25-E1924</f>
        <v>10.552</v>
      </c>
      <c r="H1924" s="26">
        <f>IF(D1924&lt;='Auxiliary Energy Estimation'!$E$25, 1, 0)</f>
        <v>1</v>
      </c>
      <c r="I1924" s="26">
        <f>IF(E1924&lt;='Auxiliary Energy Estimation'!$E$25, 1, 0)</f>
        <v>1</v>
      </c>
    </row>
    <row r="1925" spans="2:9" ht="15" x14ac:dyDescent="0.3">
      <c r="B1925" s="33">
        <v>1920.5</v>
      </c>
      <c r="C1925" s="34">
        <v>2.8</v>
      </c>
      <c r="D1925" s="32">
        <f t="shared" ref="D1925:D1988" si="60">CONVERT(C1925,"C","F")</f>
        <v>37.04</v>
      </c>
      <c r="E1925" s="37">
        <f t="shared" ref="E1925:E1988" si="61">D1925*1.2</f>
        <v>44.448</v>
      </c>
      <c r="F1925" s="32">
        <f>'Auxiliary Energy Estimation'!$E$25-D1925</f>
        <v>17.96</v>
      </c>
      <c r="G1925" s="32">
        <f>'Auxiliary Energy Estimation'!$E$25-E1925</f>
        <v>10.552</v>
      </c>
      <c r="H1925" s="26">
        <f>IF(D1925&lt;='Auxiliary Energy Estimation'!$E$25, 1, 0)</f>
        <v>1</v>
      </c>
      <c r="I1925" s="26">
        <f>IF(E1925&lt;='Auxiliary Energy Estimation'!$E$25, 1, 0)</f>
        <v>1</v>
      </c>
    </row>
    <row r="1926" spans="2:9" ht="15" x14ac:dyDescent="0.3">
      <c r="B1926" s="33">
        <v>1921.5</v>
      </c>
      <c r="C1926" s="34">
        <v>2.2000000000000002</v>
      </c>
      <c r="D1926" s="32">
        <f t="shared" si="60"/>
        <v>35.96</v>
      </c>
      <c r="E1926" s="37">
        <f t="shared" si="61"/>
        <v>43.152000000000001</v>
      </c>
      <c r="F1926" s="32">
        <f>'Auxiliary Energy Estimation'!$E$25-D1926</f>
        <v>19.04</v>
      </c>
      <c r="G1926" s="32">
        <f>'Auxiliary Energy Estimation'!$E$25-E1926</f>
        <v>11.847999999999999</v>
      </c>
      <c r="H1926" s="26">
        <f>IF(D1926&lt;='Auxiliary Energy Estimation'!$E$25, 1, 0)</f>
        <v>1</v>
      </c>
      <c r="I1926" s="26">
        <f>IF(E1926&lt;='Auxiliary Energy Estimation'!$E$25, 1, 0)</f>
        <v>1</v>
      </c>
    </row>
    <row r="1927" spans="2:9" ht="15" x14ac:dyDescent="0.3">
      <c r="B1927" s="33">
        <v>1922.5</v>
      </c>
      <c r="C1927" s="34">
        <v>2.2000000000000002</v>
      </c>
      <c r="D1927" s="32">
        <f t="shared" si="60"/>
        <v>35.96</v>
      </c>
      <c r="E1927" s="37">
        <f t="shared" si="61"/>
        <v>43.152000000000001</v>
      </c>
      <c r="F1927" s="32">
        <f>'Auxiliary Energy Estimation'!$E$25-D1927</f>
        <v>19.04</v>
      </c>
      <c r="G1927" s="32">
        <f>'Auxiliary Energy Estimation'!$E$25-E1927</f>
        <v>11.847999999999999</v>
      </c>
      <c r="H1927" s="26">
        <f>IF(D1927&lt;='Auxiliary Energy Estimation'!$E$25, 1, 0)</f>
        <v>1</v>
      </c>
      <c r="I1927" s="26">
        <f>IF(E1927&lt;='Auxiliary Energy Estimation'!$E$25, 1, 0)</f>
        <v>1</v>
      </c>
    </row>
    <row r="1928" spans="2:9" ht="15" x14ac:dyDescent="0.3">
      <c r="B1928" s="33">
        <v>1923.5</v>
      </c>
      <c r="C1928" s="34">
        <v>1.7</v>
      </c>
      <c r="D1928" s="32">
        <f t="shared" si="60"/>
        <v>35.06</v>
      </c>
      <c r="E1928" s="37">
        <f t="shared" si="61"/>
        <v>42.072000000000003</v>
      </c>
      <c r="F1928" s="32">
        <f>'Auxiliary Energy Estimation'!$E$25-D1928</f>
        <v>19.939999999999998</v>
      </c>
      <c r="G1928" s="32">
        <f>'Auxiliary Energy Estimation'!$E$25-E1928</f>
        <v>12.927999999999997</v>
      </c>
      <c r="H1928" s="26">
        <f>IF(D1928&lt;='Auxiliary Energy Estimation'!$E$25, 1, 0)</f>
        <v>1</v>
      </c>
      <c r="I1928" s="26">
        <f>IF(E1928&lt;='Auxiliary Energy Estimation'!$E$25, 1, 0)</f>
        <v>1</v>
      </c>
    </row>
    <row r="1929" spans="2:9" ht="15" x14ac:dyDescent="0.3">
      <c r="B1929" s="33">
        <v>1924.5</v>
      </c>
      <c r="C1929" s="34">
        <v>1.1000000000000001</v>
      </c>
      <c r="D1929" s="32">
        <f t="shared" si="60"/>
        <v>33.979999999999997</v>
      </c>
      <c r="E1929" s="37">
        <f t="shared" si="61"/>
        <v>40.775999999999996</v>
      </c>
      <c r="F1929" s="32">
        <f>'Auxiliary Energy Estimation'!$E$25-D1929</f>
        <v>21.020000000000003</v>
      </c>
      <c r="G1929" s="32">
        <f>'Auxiliary Energy Estimation'!$E$25-E1929</f>
        <v>14.224000000000004</v>
      </c>
      <c r="H1929" s="26">
        <f>IF(D1929&lt;='Auxiliary Energy Estimation'!$E$25, 1, 0)</f>
        <v>1</v>
      </c>
      <c r="I1929" s="26">
        <f>IF(E1929&lt;='Auxiliary Energy Estimation'!$E$25, 1, 0)</f>
        <v>1</v>
      </c>
    </row>
    <row r="1930" spans="2:9" ht="15" x14ac:dyDescent="0.3">
      <c r="B1930" s="33">
        <v>1925.5</v>
      </c>
      <c r="C1930" s="34">
        <v>0.6</v>
      </c>
      <c r="D1930" s="32">
        <f t="shared" si="60"/>
        <v>33.08</v>
      </c>
      <c r="E1930" s="37">
        <f t="shared" si="61"/>
        <v>39.695999999999998</v>
      </c>
      <c r="F1930" s="32">
        <f>'Auxiliary Energy Estimation'!$E$25-D1930</f>
        <v>21.92</v>
      </c>
      <c r="G1930" s="32">
        <f>'Auxiliary Energy Estimation'!$E$25-E1930</f>
        <v>15.304000000000002</v>
      </c>
      <c r="H1930" s="26">
        <f>IF(D1930&lt;='Auxiliary Energy Estimation'!$E$25, 1, 0)</f>
        <v>1</v>
      </c>
      <c r="I1930" s="26">
        <f>IF(E1930&lt;='Auxiliary Energy Estimation'!$E$25, 1, 0)</f>
        <v>1</v>
      </c>
    </row>
    <row r="1931" spans="2:9" ht="15" x14ac:dyDescent="0.3">
      <c r="B1931" s="33">
        <v>1926.5</v>
      </c>
      <c r="C1931" s="34">
        <v>1.7</v>
      </c>
      <c r="D1931" s="32">
        <f t="shared" si="60"/>
        <v>35.06</v>
      </c>
      <c r="E1931" s="37">
        <f t="shared" si="61"/>
        <v>42.072000000000003</v>
      </c>
      <c r="F1931" s="32">
        <f>'Auxiliary Energy Estimation'!$E$25-D1931</f>
        <v>19.939999999999998</v>
      </c>
      <c r="G1931" s="32">
        <f>'Auxiliary Energy Estimation'!$E$25-E1931</f>
        <v>12.927999999999997</v>
      </c>
      <c r="H1931" s="26">
        <f>IF(D1931&lt;='Auxiliary Energy Estimation'!$E$25, 1, 0)</f>
        <v>1</v>
      </c>
      <c r="I1931" s="26">
        <f>IF(E1931&lt;='Auxiliary Energy Estimation'!$E$25, 1, 0)</f>
        <v>1</v>
      </c>
    </row>
    <row r="1932" spans="2:9" ht="15" x14ac:dyDescent="0.3">
      <c r="B1932" s="33">
        <v>1927.5</v>
      </c>
      <c r="C1932" s="34">
        <v>3.3</v>
      </c>
      <c r="D1932" s="32">
        <f t="shared" si="60"/>
        <v>37.94</v>
      </c>
      <c r="E1932" s="37">
        <f t="shared" si="61"/>
        <v>45.527999999999999</v>
      </c>
      <c r="F1932" s="32">
        <f>'Auxiliary Energy Estimation'!$E$25-D1932</f>
        <v>17.060000000000002</v>
      </c>
      <c r="G1932" s="32">
        <f>'Auxiliary Energy Estimation'!$E$25-E1932</f>
        <v>9.4720000000000013</v>
      </c>
      <c r="H1932" s="26">
        <f>IF(D1932&lt;='Auxiliary Energy Estimation'!$E$25, 1, 0)</f>
        <v>1</v>
      </c>
      <c r="I1932" s="26">
        <f>IF(E1932&lt;='Auxiliary Energy Estimation'!$E$25, 1, 0)</f>
        <v>1</v>
      </c>
    </row>
    <row r="1933" spans="2:9" ht="15" x14ac:dyDescent="0.3">
      <c r="B1933" s="33">
        <v>1928.5</v>
      </c>
      <c r="C1933" s="34">
        <v>5</v>
      </c>
      <c r="D1933" s="32">
        <f t="shared" si="60"/>
        <v>41</v>
      </c>
      <c r="E1933" s="37">
        <f t="shared" si="61"/>
        <v>49.199999999999996</v>
      </c>
      <c r="F1933" s="32">
        <f>'Auxiliary Energy Estimation'!$E$25-D1933</f>
        <v>14</v>
      </c>
      <c r="G1933" s="32">
        <f>'Auxiliary Energy Estimation'!$E$25-E1933</f>
        <v>5.8000000000000043</v>
      </c>
      <c r="H1933" s="26">
        <f>IF(D1933&lt;='Auxiliary Energy Estimation'!$E$25, 1, 0)</f>
        <v>1</v>
      </c>
      <c r="I1933" s="26">
        <f>IF(E1933&lt;='Auxiliary Energy Estimation'!$E$25, 1, 0)</f>
        <v>1</v>
      </c>
    </row>
    <row r="1934" spans="2:9" ht="15" x14ac:dyDescent="0.3">
      <c r="B1934" s="33">
        <v>1929.5</v>
      </c>
      <c r="C1934" s="34">
        <v>5.6</v>
      </c>
      <c r="D1934" s="32">
        <f t="shared" si="60"/>
        <v>42.08</v>
      </c>
      <c r="E1934" s="37">
        <f t="shared" si="61"/>
        <v>50.495999999999995</v>
      </c>
      <c r="F1934" s="32">
        <f>'Auxiliary Energy Estimation'!$E$25-D1934</f>
        <v>12.920000000000002</v>
      </c>
      <c r="G1934" s="32">
        <f>'Auxiliary Energy Estimation'!$E$25-E1934</f>
        <v>4.5040000000000049</v>
      </c>
      <c r="H1934" s="26">
        <f>IF(D1934&lt;='Auxiliary Energy Estimation'!$E$25, 1, 0)</f>
        <v>1</v>
      </c>
      <c r="I1934" s="26">
        <f>IF(E1934&lt;='Auxiliary Energy Estimation'!$E$25, 1, 0)</f>
        <v>1</v>
      </c>
    </row>
    <row r="1935" spans="2:9" ht="15" x14ac:dyDescent="0.3">
      <c r="B1935" s="33">
        <v>1930.5</v>
      </c>
      <c r="C1935" s="34">
        <v>5</v>
      </c>
      <c r="D1935" s="32">
        <f t="shared" si="60"/>
        <v>41</v>
      </c>
      <c r="E1935" s="37">
        <f t="shared" si="61"/>
        <v>49.199999999999996</v>
      </c>
      <c r="F1935" s="32">
        <f>'Auxiliary Energy Estimation'!$E$25-D1935</f>
        <v>14</v>
      </c>
      <c r="G1935" s="32">
        <f>'Auxiliary Energy Estimation'!$E$25-E1935</f>
        <v>5.8000000000000043</v>
      </c>
      <c r="H1935" s="26">
        <f>IF(D1935&lt;='Auxiliary Energy Estimation'!$E$25, 1, 0)</f>
        <v>1</v>
      </c>
      <c r="I1935" s="26">
        <f>IF(E1935&lt;='Auxiliary Energy Estimation'!$E$25, 1, 0)</f>
        <v>1</v>
      </c>
    </row>
    <row r="1936" spans="2:9" ht="15" x14ac:dyDescent="0.3">
      <c r="B1936" s="33">
        <v>1931.5</v>
      </c>
      <c r="C1936" s="34">
        <v>5.6</v>
      </c>
      <c r="D1936" s="32">
        <f t="shared" si="60"/>
        <v>42.08</v>
      </c>
      <c r="E1936" s="37">
        <f t="shared" si="61"/>
        <v>50.495999999999995</v>
      </c>
      <c r="F1936" s="32">
        <f>'Auxiliary Energy Estimation'!$E$25-D1936</f>
        <v>12.920000000000002</v>
      </c>
      <c r="G1936" s="32">
        <f>'Auxiliary Energy Estimation'!$E$25-E1936</f>
        <v>4.5040000000000049</v>
      </c>
      <c r="H1936" s="26">
        <f>IF(D1936&lt;='Auxiliary Energy Estimation'!$E$25, 1, 0)</f>
        <v>1</v>
      </c>
      <c r="I1936" s="26">
        <f>IF(E1936&lt;='Auxiliary Energy Estimation'!$E$25, 1, 0)</f>
        <v>1</v>
      </c>
    </row>
    <row r="1937" spans="2:9" ht="15" x14ac:dyDescent="0.3">
      <c r="B1937" s="33">
        <v>1932.5</v>
      </c>
      <c r="C1937" s="34">
        <v>5</v>
      </c>
      <c r="D1937" s="32">
        <f t="shared" si="60"/>
        <v>41</v>
      </c>
      <c r="E1937" s="37">
        <f t="shared" si="61"/>
        <v>49.199999999999996</v>
      </c>
      <c r="F1937" s="32">
        <f>'Auxiliary Energy Estimation'!$E$25-D1937</f>
        <v>14</v>
      </c>
      <c r="G1937" s="32">
        <f>'Auxiliary Energy Estimation'!$E$25-E1937</f>
        <v>5.8000000000000043</v>
      </c>
      <c r="H1937" s="26">
        <f>IF(D1937&lt;='Auxiliary Energy Estimation'!$E$25, 1, 0)</f>
        <v>1</v>
      </c>
      <c r="I1937" s="26">
        <f>IF(E1937&lt;='Auxiliary Energy Estimation'!$E$25, 1, 0)</f>
        <v>1</v>
      </c>
    </row>
    <row r="1938" spans="2:9" ht="15" x14ac:dyDescent="0.3">
      <c r="B1938" s="33">
        <v>1933.5</v>
      </c>
      <c r="C1938" s="34">
        <v>5.6</v>
      </c>
      <c r="D1938" s="32">
        <f t="shared" si="60"/>
        <v>42.08</v>
      </c>
      <c r="E1938" s="37">
        <f t="shared" si="61"/>
        <v>50.495999999999995</v>
      </c>
      <c r="F1938" s="32">
        <f>'Auxiliary Energy Estimation'!$E$25-D1938</f>
        <v>12.920000000000002</v>
      </c>
      <c r="G1938" s="32">
        <f>'Auxiliary Energy Estimation'!$E$25-E1938</f>
        <v>4.5040000000000049</v>
      </c>
      <c r="H1938" s="26">
        <f>IF(D1938&lt;='Auxiliary Energy Estimation'!$E$25, 1, 0)</f>
        <v>1</v>
      </c>
      <c r="I1938" s="26">
        <f>IF(E1938&lt;='Auxiliary Energy Estimation'!$E$25, 1, 0)</f>
        <v>1</v>
      </c>
    </row>
    <row r="1939" spans="2:9" ht="15" x14ac:dyDescent="0.3">
      <c r="B1939" s="33">
        <v>1934.5</v>
      </c>
      <c r="C1939" s="34">
        <v>5</v>
      </c>
      <c r="D1939" s="32">
        <f t="shared" si="60"/>
        <v>41</v>
      </c>
      <c r="E1939" s="37">
        <f t="shared" si="61"/>
        <v>49.199999999999996</v>
      </c>
      <c r="F1939" s="32">
        <f>'Auxiliary Energy Estimation'!$E$25-D1939</f>
        <v>14</v>
      </c>
      <c r="G1939" s="32">
        <f>'Auxiliary Energy Estimation'!$E$25-E1939</f>
        <v>5.8000000000000043</v>
      </c>
      <c r="H1939" s="26">
        <f>IF(D1939&lt;='Auxiliary Energy Estimation'!$E$25, 1, 0)</f>
        <v>1</v>
      </c>
      <c r="I1939" s="26">
        <f>IF(E1939&lt;='Auxiliary Energy Estimation'!$E$25, 1, 0)</f>
        <v>1</v>
      </c>
    </row>
    <row r="1940" spans="2:9" ht="15" x14ac:dyDescent="0.3">
      <c r="B1940" s="33">
        <v>1935.5</v>
      </c>
      <c r="C1940" s="34">
        <v>4.4000000000000004</v>
      </c>
      <c r="D1940" s="32">
        <f t="shared" si="60"/>
        <v>39.92</v>
      </c>
      <c r="E1940" s="37">
        <f t="shared" si="61"/>
        <v>47.904000000000003</v>
      </c>
      <c r="F1940" s="32">
        <f>'Auxiliary Energy Estimation'!$E$25-D1940</f>
        <v>15.079999999999998</v>
      </c>
      <c r="G1940" s="32">
        <f>'Auxiliary Energy Estimation'!$E$25-E1940</f>
        <v>7.0959999999999965</v>
      </c>
      <c r="H1940" s="26">
        <f>IF(D1940&lt;='Auxiliary Energy Estimation'!$E$25, 1, 0)</f>
        <v>1</v>
      </c>
      <c r="I1940" s="26">
        <f>IF(E1940&lt;='Auxiliary Energy Estimation'!$E$25, 1, 0)</f>
        <v>1</v>
      </c>
    </row>
    <row r="1941" spans="2:9" ht="15" x14ac:dyDescent="0.3">
      <c r="B1941" s="33">
        <v>1936.5</v>
      </c>
      <c r="C1941" s="34">
        <v>3.9</v>
      </c>
      <c r="D1941" s="32">
        <f t="shared" si="60"/>
        <v>39.019999999999996</v>
      </c>
      <c r="E1941" s="37">
        <f t="shared" si="61"/>
        <v>46.823999999999991</v>
      </c>
      <c r="F1941" s="32">
        <f>'Auxiliary Energy Estimation'!$E$25-D1941</f>
        <v>15.980000000000004</v>
      </c>
      <c r="G1941" s="32">
        <f>'Auxiliary Energy Estimation'!$E$25-E1941</f>
        <v>8.176000000000009</v>
      </c>
      <c r="H1941" s="26">
        <f>IF(D1941&lt;='Auxiliary Energy Estimation'!$E$25, 1, 0)</f>
        <v>1</v>
      </c>
      <c r="I1941" s="26">
        <f>IF(E1941&lt;='Auxiliary Energy Estimation'!$E$25, 1, 0)</f>
        <v>1</v>
      </c>
    </row>
    <row r="1942" spans="2:9" ht="15" x14ac:dyDescent="0.3">
      <c r="B1942" s="33">
        <v>1937.5</v>
      </c>
      <c r="C1942" s="34">
        <v>3.3</v>
      </c>
      <c r="D1942" s="32">
        <f t="shared" si="60"/>
        <v>37.94</v>
      </c>
      <c r="E1942" s="37">
        <f t="shared" si="61"/>
        <v>45.527999999999999</v>
      </c>
      <c r="F1942" s="32">
        <f>'Auxiliary Energy Estimation'!$E$25-D1942</f>
        <v>17.060000000000002</v>
      </c>
      <c r="G1942" s="32">
        <f>'Auxiliary Energy Estimation'!$E$25-E1942</f>
        <v>9.4720000000000013</v>
      </c>
      <c r="H1942" s="26">
        <f>IF(D1942&lt;='Auxiliary Energy Estimation'!$E$25, 1, 0)</f>
        <v>1</v>
      </c>
      <c r="I1942" s="26">
        <f>IF(E1942&lt;='Auxiliary Energy Estimation'!$E$25, 1, 0)</f>
        <v>1</v>
      </c>
    </row>
    <row r="1943" spans="2:9" ht="15" x14ac:dyDescent="0.3">
      <c r="B1943" s="33">
        <v>1938.5</v>
      </c>
      <c r="C1943" s="34">
        <v>2.8</v>
      </c>
      <c r="D1943" s="32">
        <f t="shared" si="60"/>
        <v>37.04</v>
      </c>
      <c r="E1943" s="37">
        <f t="shared" si="61"/>
        <v>44.448</v>
      </c>
      <c r="F1943" s="32">
        <f>'Auxiliary Energy Estimation'!$E$25-D1943</f>
        <v>17.96</v>
      </c>
      <c r="G1943" s="32">
        <f>'Auxiliary Energy Estimation'!$E$25-E1943</f>
        <v>10.552</v>
      </c>
      <c r="H1943" s="26">
        <f>IF(D1943&lt;='Auxiliary Energy Estimation'!$E$25, 1, 0)</f>
        <v>1</v>
      </c>
      <c r="I1943" s="26">
        <f>IF(E1943&lt;='Auxiliary Energy Estimation'!$E$25, 1, 0)</f>
        <v>1</v>
      </c>
    </row>
    <row r="1944" spans="2:9" ht="15" x14ac:dyDescent="0.3">
      <c r="B1944" s="33">
        <v>1939.5</v>
      </c>
      <c r="C1944" s="34">
        <v>2.2000000000000002</v>
      </c>
      <c r="D1944" s="32">
        <f t="shared" si="60"/>
        <v>35.96</v>
      </c>
      <c r="E1944" s="37">
        <f t="shared" si="61"/>
        <v>43.152000000000001</v>
      </c>
      <c r="F1944" s="32">
        <f>'Auxiliary Energy Estimation'!$E$25-D1944</f>
        <v>19.04</v>
      </c>
      <c r="G1944" s="32">
        <f>'Auxiliary Energy Estimation'!$E$25-E1944</f>
        <v>11.847999999999999</v>
      </c>
      <c r="H1944" s="26">
        <f>IF(D1944&lt;='Auxiliary Energy Estimation'!$E$25, 1, 0)</f>
        <v>1</v>
      </c>
      <c r="I1944" s="26">
        <f>IF(E1944&lt;='Auxiliary Energy Estimation'!$E$25, 1, 0)</f>
        <v>1</v>
      </c>
    </row>
    <row r="1945" spans="2:9" ht="15" x14ac:dyDescent="0.3">
      <c r="B1945" s="33">
        <v>1940.5</v>
      </c>
      <c r="C1945" s="34">
        <v>2.2000000000000002</v>
      </c>
      <c r="D1945" s="32">
        <f t="shared" si="60"/>
        <v>35.96</v>
      </c>
      <c r="E1945" s="37">
        <f t="shared" si="61"/>
        <v>43.152000000000001</v>
      </c>
      <c r="F1945" s="32">
        <f>'Auxiliary Energy Estimation'!$E$25-D1945</f>
        <v>19.04</v>
      </c>
      <c r="G1945" s="32">
        <f>'Auxiliary Energy Estimation'!$E$25-E1945</f>
        <v>11.847999999999999</v>
      </c>
      <c r="H1945" s="26">
        <f>IF(D1945&lt;='Auxiliary Energy Estimation'!$E$25, 1, 0)</f>
        <v>1</v>
      </c>
      <c r="I1945" s="26">
        <f>IF(E1945&lt;='Auxiliary Energy Estimation'!$E$25, 1, 0)</f>
        <v>1</v>
      </c>
    </row>
    <row r="1946" spans="2:9" ht="15" x14ac:dyDescent="0.3">
      <c r="B1946" s="33">
        <v>1941.5</v>
      </c>
      <c r="C1946" s="34">
        <v>2.2000000000000002</v>
      </c>
      <c r="D1946" s="32">
        <f t="shared" si="60"/>
        <v>35.96</v>
      </c>
      <c r="E1946" s="37">
        <f t="shared" si="61"/>
        <v>43.152000000000001</v>
      </c>
      <c r="F1946" s="32">
        <f>'Auxiliary Energy Estimation'!$E$25-D1946</f>
        <v>19.04</v>
      </c>
      <c r="G1946" s="32">
        <f>'Auxiliary Energy Estimation'!$E$25-E1946</f>
        <v>11.847999999999999</v>
      </c>
      <c r="H1946" s="26">
        <f>IF(D1946&lt;='Auxiliary Energy Estimation'!$E$25, 1, 0)</f>
        <v>1</v>
      </c>
      <c r="I1946" s="26">
        <f>IF(E1946&lt;='Auxiliary Energy Estimation'!$E$25, 1, 0)</f>
        <v>1</v>
      </c>
    </row>
    <row r="1947" spans="2:9" ht="15" x14ac:dyDescent="0.3">
      <c r="B1947" s="33">
        <v>1942.5</v>
      </c>
      <c r="C1947" s="34">
        <v>1.7</v>
      </c>
      <c r="D1947" s="32">
        <f t="shared" si="60"/>
        <v>35.06</v>
      </c>
      <c r="E1947" s="37">
        <f t="shared" si="61"/>
        <v>42.072000000000003</v>
      </c>
      <c r="F1947" s="32">
        <f>'Auxiliary Energy Estimation'!$E$25-D1947</f>
        <v>19.939999999999998</v>
      </c>
      <c r="G1947" s="32">
        <f>'Auxiliary Energy Estimation'!$E$25-E1947</f>
        <v>12.927999999999997</v>
      </c>
      <c r="H1947" s="26">
        <f>IF(D1947&lt;='Auxiliary Energy Estimation'!$E$25, 1, 0)</f>
        <v>1</v>
      </c>
      <c r="I1947" s="26">
        <f>IF(E1947&lt;='Auxiliary Energy Estimation'!$E$25, 1, 0)</f>
        <v>1</v>
      </c>
    </row>
    <row r="1948" spans="2:9" ht="15" x14ac:dyDescent="0.3">
      <c r="B1948" s="33">
        <v>1943.5</v>
      </c>
      <c r="C1948" s="34">
        <v>1.7</v>
      </c>
      <c r="D1948" s="32">
        <f t="shared" si="60"/>
        <v>35.06</v>
      </c>
      <c r="E1948" s="37">
        <f t="shared" si="61"/>
        <v>42.072000000000003</v>
      </c>
      <c r="F1948" s="32">
        <f>'Auxiliary Energy Estimation'!$E$25-D1948</f>
        <v>19.939999999999998</v>
      </c>
      <c r="G1948" s="32">
        <f>'Auxiliary Energy Estimation'!$E$25-E1948</f>
        <v>12.927999999999997</v>
      </c>
      <c r="H1948" s="26">
        <f>IF(D1948&lt;='Auxiliary Energy Estimation'!$E$25, 1, 0)</f>
        <v>1</v>
      </c>
      <c r="I1948" s="26">
        <f>IF(E1948&lt;='Auxiliary Energy Estimation'!$E$25, 1, 0)</f>
        <v>1</v>
      </c>
    </row>
    <row r="1949" spans="2:9" ht="15" x14ac:dyDescent="0.3">
      <c r="B1949" s="33">
        <v>1944.5</v>
      </c>
      <c r="C1949" s="34">
        <v>1.1000000000000001</v>
      </c>
      <c r="D1949" s="32">
        <f t="shared" si="60"/>
        <v>33.979999999999997</v>
      </c>
      <c r="E1949" s="37">
        <f t="shared" si="61"/>
        <v>40.775999999999996</v>
      </c>
      <c r="F1949" s="32">
        <f>'Auxiliary Energy Estimation'!$E$25-D1949</f>
        <v>21.020000000000003</v>
      </c>
      <c r="G1949" s="32">
        <f>'Auxiliary Energy Estimation'!$E$25-E1949</f>
        <v>14.224000000000004</v>
      </c>
      <c r="H1949" s="26">
        <f>IF(D1949&lt;='Auxiliary Energy Estimation'!$E$25, 1, 0)</f>
        <v>1</v>
      </c>
      <c r="I1949" s="26">
        <f>IF(E1949&lt;='Auxiliary Energy Estimation'!$E$25, 1, 0)</f>
        <v>1</v>
      </c>
    </row>
    <row r="1950" spans="2:9" ht="15" x14ac:dyDescent="0.3">
      <c r="B1950" s="33">
        <v>1945.5</v>
      </c>
      <c r="C1950" s="34">
        <v>0.6</v>
      </c>
      <c r="D1950" s="32">
        <f t="shared" si="60"/>
        <v>33.08</v>
      </c>
      <c r="E1950" s="37">
        <f t="shared" si="61"/>
        <v>39.695999999999998</v>
      </c>
      <c r="F1950" s="32">
        <f>'Auxiliary Energy Estimation'!$E$25-D1950</f>
        <v>21.92</v>
      </c>
      <c r="G1950" s="32">
        <f>'Auxiliary Energy Estimation'!$E$25-E1950</f>
        <v>15.304000000000002</v>
      </c>
      <c r="H1950" s="26">
        <f>IF(D1950&lt;='Auxiliary Energy Estimation'!$E$25, 1, 0)</f>
        <v>1</v>
      </c>
      <c r="I1950" s="26">
        <f>IF(E1950&lt;='Auxiliary Energy Estimation'!$E$25, 1, 0)</f>
        <v>1</v>
      </c>
    </row>
    <row r="1951" spans="2:9" ht="15" x14ac:dyDescent="0.3">
      <c r="B1951" s="33">
        <v>1946.5</v>
      </c>
      <c r="C1951" s="34">
        <v>1.1000000000000001</v>
      </c>
      <c r="D1951" s="32">
        <f t="shared" si="60"/>
        <v>33.979999999999997</v>
      </c>
      <c r="E1951" s="37">
        <f t="shared" si="61"/>
        <v>40.775999999999996</v>
      </c>
      <c r="F1951" s="32">
        <f>'Auxiliary Energy Estimation'!$E$25-D1951</f>
        <v>21.020000000000003</v>
      </c>
      <c r="G1951" s="32">
        <f>'Auxiliary Energy Estimation'!$E$25-E1951</f>
        <v>14.224000000000004</v>
      </c>
      <c r="H1951" s="26">
        <f>IF(D1951&lt;='Auxiliary Energy Estimation'!$E$25, 1, 0)</f>
        <v>1</v>
      </c>
      <c r="I1951" s="26">
        <f>IF(E1951&lt;='Auxiliary Energy Estimation'!$E$25, 1, 0)</f>
        <v>1</v>
      </c>
    </row>
    <row r="1952" spans="2:9" ht="15" x14ac:dyDescent="0.3">
      <c r="B1952" s="33">
        <v>1947.5</v>
      </c>
      <c r="C1952" s="34">
        <v>1.1000000000000001</v>
      </c>
      <c r="D1952" s="32">
        <f t="shared" si="60"/>
        <v>33.979999999999997</v>
      </c>
      <c r="E1952" s="37">
        <f t="shared" si="61"/>
        <v>40.775999999999996</v>
      </c>
      <c r="F1952" s="32">
        <f>'Auxiliary Energy Estimation'!$E$25-D1952</f>
        <v>21.020000000000003</v>
      </c>
      <c r="G1952" s="32">
        <f>'Auxiliary Energy Estimation'!$E$25-E1952</f>
        <v>14.224000000000004</v>
      </c>
      <c r="H1952" s="26">
        <f>IF(D1952&lt;='Auxiliary Energy Estimation'!$E$25, 1, 0)</f>
        <v>1</v>
      </c>
      <c r="I1952" s="26">
        <f>IF(E1952&lt;='Auxiliary Energy Estimation'!$E$25, 1, 0)</f>
        <v>1</v>
      </c>
    </row>
    <row r="1953" spans="2:9" ht="15" x14ac:dyDescent="0.3">
      <c r="B1953" s="33">
        <v>1948.5</v>
      </c>
      <c r="C1953" s="34">
        <v>0.6</v>
      </c>
      <c r="D1953" s="32">
        <f t="shared" si="60"/>
        <v>33.08</v>
      </c>
      <c r="E1953" s="37">
        <f t="shared" si="61"/>
        <v>39.695999999999998</v>
      </c>
      <c r="F1953" s="32">
        <f>'Auxiliary Energy Estimation'!$E$25-D1953</f>
        <v>21.92</v>
      </c>
      <c r="G1953" s="32">
        <f>'Auxiliary Energy Estimation'!$E$25-E1953</f>
        <v>15.304000000000002</v>
      </c>
      <c r="H1953" s="26">
        <f>IF(D1953&lt;='Auxiliary Energy Estimation'!$E$25, 1, 0)</f>
        <v>1</v>
      </c>
      <c r="I1953" s="26">
        <f>IF(E1953&lt;='Auxiliary Energy Estimation'!$E$25, 1, 0)</f>
        <v>1</v>
      </c>
    </row>
    <row r="1954" spans="2:9" ht="15" x14ac:dyDescent="0.3">
      <c r="B1954" s="33">
        <v>1949.5</v>
      </c>
      <c r="C1954" s="34">
        <v>0</v>
      </c>
      <c r="D1954" s="32">
        <f t="shared" si="60"/>
        <v>32</v>
      </c>
      <c r="E1954" s="37">
        <f t="shared" si="61"/>
        <v>38.4</v>
      </c>
      <c r="F1954" s="32">
        <f>'Auxiliary Energy Estimation'!$E$25-D1954</f>
        <v>23</v>
      </c>
      <c r="G1954" s="32">
        <f>'Auxiliary Energy Estimation'!$E$25-E1954</f>
        <v>16.600000000000001</v>
      </c>
      <c r="H1954" s="26">
        <f>IF(D1954&lt;='Auxiliary Energy Estimation'!$E$25, 1, 0)</f>
        <v>1</v>
      </c>
      <c r="I1954" s="26">
        <f>IF(E1954&lt;='Auxiliary Energy Estimation'!$E$25, 1, 0)</f>
        <v>1</v>
      </c>
    </row>
    <row r="1955" spans="2:9" ht="15" x14ac:dyDescent="0.3">
      <c r="B1955" s="33">
        <v>1950.5</v>
      </c>
      <c r="C1955" s="34">
        <v>0</v>
      </c>
      <c r="D1955" s="32">
        <f t="shared" si="60"/>
        <v>32</v>
      </c>
      <c r="E1955" s="37">
        <f t="shared" si="61"/>
        <v>38.4</v>
      </c>
      <c r="F1955" s="32">
        <f>'Auxiliary Energy Estimation'!$E$25-D1955</f>
        <v>23</v>
      </c>
      <c r="G1955" s="32">
        <f>'Auxiliary Energy Estimation'!$E$25-E1955</f>
        <v>16.600000000000001</v>
      </c>
      <c r="H1955" s="26">
        <f>IF(D1955&lt;='Auxiliary Energy Estimation'!$E$25, 1, 0)</f>
        <v>1</v>
      </c>
      <c r="I1955" s="26">
        <f>IF(E1955&lt;='Auxiliary Energy Estimation'!$E$25, 1, 0)</f>
        <v>1</v>
      </c>
    </row>
    <row r="1956" spans="2:9" ht="15" x14ac:dyDescent="0.3">
      <c r="B1956" s="33">
        <v>1951.5</v>
      </c>
      <c r="C1956" s="34">
        <v>2.2000000000000002</v>
      </c>
      <c r="D1956" s="32">
        <f t="shared" si="60"/>
        <v>35.96</v>
      </c>
      <c r="E1956" s="37">
        <f t="shared" si="61"/>
        <v>43.152000000000001</v>
      </c>
      <c r="F1956" s="32">
        <f>'Auxiliary Energy Estimation'!$E$25-D1956</f>
        <v>19.04</v>
      </c>
      <c r="G1956" s="32">
        <f>'Auxiliary Energy Estimation'!$E$25-E1956</f>
        <v>11.847999999999999</v>
      </c>
      <c r="H1956" s="26">
        <f>IF(D1956&lt;='Auxiliary Energy Estimation'!$E$25, 1, 0)</f>
        <v>1</v>
      </c>
      <c r="I1956" s="26">
        <f>IF(E1956&lt;='Auxiliary Energy Estimation'!$E$25, 1, 0)</f>
        <v>1</v>
      </c>
    </row>
    <row r="1957" spans="2:9" ht="15" x14ac:dyDescent="0.3">
      <c r="B1957" s="33">
        <v>1952.5</v>
      </c>
      <c r="C1957" s="34">
        <v>4.4000000000000004</v>
      </c>
      <c r="D1957" s="32">
        <f t="shared" si="60"/>
        <v>39.92</v>
      </c>
      <c r="E1957" s="37">
        <f t="shared" si="61"/>
        <v>47.904000000000003</v>
      </c>
      <c r="F1957" s="32">
        <f>'Auxiliary Energy Estimation'!$E$25-D1957</f>
        <v>15.079999999999998</v>
      </c>
      <c r="G1957" s="32">
        <f>'Auxiliary Energy Estimation'!$E$25-E1957</f>
        <v>7.0959999999999965</v>
      </c>
      <c r="H1957" s="26">
        <f>IF(D1957&lt;='Auxiliary Energy Estimation'!$E$25, 1, 0)</f>
        <v>1</v>
      </c>
      <c r="I1957" s="26">
        <f>IF(E1957&lt;='Auxiliary Energy Estimation'!$E$25, 1, 0)</f>
        <v>1</v>
      </c>
    </row>
    <row r="1958" spans="2:9" ht="15" x14ac:dyDescent="0.3">
      <c r="B1958" s="33">
        <v>1953.5</v>
      </c>
      <c r="C1958" s="34">
        <v>5.6</v>
      </c>
      <c r="D1958" s="32">
        <f t="shared" si="60"/>
        <v>42.08</v>
      </c>
      <c r="E1958" s="37">
        <f t="shared" si="61"/>
        <v>50.495999999999995</v>
      </c>
      <c r="F1958" s="32">
        <f>'Auxiliary Energy Estimation'!$E$25-D1958</f>
        <v>12.920000000000002</v>
      </c>
      <c r="G1958" s="32">
        <f>'Auxiliary Energy Estimation'!$E$25-E1958</f>
        <v>4.5040000000000049</v>
      </c>
      <c r="H1958" s="26">
        <f>IF(D1958&lt;='Auxiliary Energy Estimation'!$E$25, 1, 0)</f>
        <v>1</v>
      </c>
      <c r="I1958" s="26">
        <f>IF(E1958&lt;='Auxiliary Energy Estimation'!$E$25, 1, 0)</f>
        <v>1</v>
      </c>
    </row>
    <row r="1959" spans="2:9" ht="15" x14ac:dyDescent="0.3">
      <c r="B1959" s="33">
        <v>1954.5</v>
      </c>
      <c r="C1959" s="34">
        <v>5</v>
      </c>
      <c r="D1959" s="32">
        <f t="shared" si="60"/>
        <v>41</v>
      </c>
      <c r="E1959" s="37">
        <f t="shared" si="61"/>
        <v>49.199999999999996</v>
      </c>
      <c r="F1959" s="32">
        <f>'Auxiliary Energy Estimation'!$E$25-D1959</f>
        <v>14</v>
      </c>
      <c r="G1959" s="32">
        <f>'Auxiliary Energy Estimation'!$E$25-E1959</f>
        <v>5.8000000000000043</v>
      </c>
      <c r="H1959" s="26">
        <f>IF(D1959&lt;='Auxiliary Energy Estimation'!$E$25, 1, 0)</f>
        <v>1</v>
      </c>
      <c r="I1959" s="26">
        <f>IF(E1959&lt;='Auxiliary Energy Estimation'!$E$25, 1, 0)</f>
        <v>1</v>
      </c>
    </row>
    <row r="1960" spans="2:9" ht="15" x14ac:dyDescent="0.3">
      <c r="B1960" s="33">
        <v>1955.5</v>
      </c>
      <c r="C1960" s="34">
        <v>5.6</v>
      </c>
      <c r="D1960" s="32">
        <f t="shared" si="60"/>
        <v>42.08</v>
      </c>
      <c r="E1960" s="37">
        <f t="shared" si="61"/>
        <v>50.495999999999995</v>
      </c>
      <c r="F1960" s="32">
        <f>'Auxiliary Energy Estimation'!$E$25-D1960</f>
        <v>12.920000000000002</v>
      </c>
      <c r="G1960" s="32">
        <f>'Auxiliary Energy Estimation'!$E$25-E1960</f>
        <v>4.5040000000000049</v>
      </c>
      <c r="H1960" s="26">
        <f>IF(D1960&lt;='Auxiliary Energy Estimation'!$E$25, 1, 0)</f>
        <v>1</v>
      </c>
      <c r="I1960" s="26">
        <f>IF(E1960&lt;='Auxiliary Energy Estimation'!$E$25, 1, 0)</f>
        <v>1</v>
      </c>
    </row>
    <row r="1961" spans="2:9" ht="15" x14ac:dyDescent="0.3">
      <c r="B1961" s="33">
        <v>1956.5</v>
      </c>
      <c r="C1961" s="34">
        <v>5.6</v>
      </c>
      <c r="D1961" s="32">
        <f t="shared" si="60"/>
        <v>42.08</v>
      </c>
      <c r="E1961" s="37">
        <f t="shared" si="61"/>
        <v>50.495999999999995</v>
      </c>
      <c r="F1961" s="32">
        <f>'Auxiliary Energy Estimation'!$E$25-D1961</f>
        <v>12.920000000000002</v>
      </c>
      <c r="G1961" s="32">
        <f>'Auxiliary Energy Estimation'!$E$25-E1961</f>
        <v>4.5040000000000049</v>
      </c>
      <c r="H1961" s="26">
        <f>IF(D1961&lt;='Auxiliary Energy Estimation'!$E$25, 1, 0)</f>
        <v>1</v>
      </c>
      <c r="I1961" s="26">
        <f>IF(E1961&lt;='Auxiliary Energy Estimation'!$E$25, 1, 0)</f>
        <v>1</v>
      </c>
    </row>
    <row r="1962" spans="2:9" ht="15" x14ac:dyDescent="0.3">
      <c r="B1962" s="33">
        <v>1957.5</v>
      </c>
      <c r="C1962" s="34">
        <v>5</v>
      </c>
      <c r="D1962" s="32">
        <f t="shared" si="60"/>
        <v>41</v>
      </c>
      <c r="E1962" s="37">
        <f t="shared" si="61"/>
        <v>49.199999999999996</v>
      </c>
      <c r="F1962" s="32">
        <f>'Auxiliary Energy Estimation'!$E$25-D1962</f>
        <v>14</v>
      </c>
      <c r="G1962" s="32">
        <f>'Auxiliary Energy Estimation'!$E$25-E1962</f>
        <v>5.8000000000000043</v>
      </c>
      <c r="H1962" s="26">
        <f>IF(D1962&lt;='Auxiliary Energy Estimation'!$E$25, 1, 0)</f>
        <v>1</v>
      </c>
      <c r="I1962" s="26">
        <f>IF(E1962&lt;='Auxiliary Energy Estimation'!$E$25, 1, 0)</f>
        <v>1</v>
      </c>
    </row>
    <row r="1963" spans="2:9" ht="15" x14ac:dyDescent="0.3">
      <c r="B1963" s="33">
        <v>1958.5</v>
      </c>
      <c r="C1963" s="34">
        <v>5</v>
      </c>
      <c r="D1963" s="32">
        <f t="shared" si="60"/>
        <v>41</v>
      </c>
      <c r="E1963" s="37">
        <f t="shared" si="61"/>
        <v>49.199999999999996</v>
      </c>
      <c r="F1963" s="32">
        <f>'Auxiliary Energy Estimation'!$E$25-D1963</f>
        <v>14</v>
      </c>
      <c r="G1963" s="32">
        <f>'Auxiliary Energy Estimation'!$E$25-E1963</f>
        <v>5.8000000000000043</v>
      </c>
      <c r="H1963" s="26">
        <f>IF(D1963&lt;='Auxiliary Energy Estimation'!$E$25, 1, 0)</f>
        <v>1</v>
      </c>
      <c r="I1963" s="26">
        <f>IF(E1963&lt;='Auxiliary Energy Estimation'!$E$25, 1, 0)</f>
        <v>1</v>
      </c>
    </row>
    <row r="1964" spans="2:9" ht="15" x14ac:dyDescent="0.3">
      <c r="B1964" s="33">
        <v>1959.5</v>
      </c>
      <c r="C1964" s="34">
        <v>4.4000000000000004</v>
      </c>
      <c r="D1964" s="32">
        <f t="shared" si="60"/>
        <v>39.92</v>
      </c>
      <c r="E1964" s="37">
        <f t="shared" si="61"/>
        <v>47.904000000000003</v>
      </c>
      <c r="F1964" s="32">
        <f>'Auxiliary Energy Estimation'!$E$25-D1964</f>
        <v>15.079999999999998</v>
      </c>
      <c r="G1964" s="32">
        <f>'Auxiliary Energy Estimation'!$E$25-E1964</f>
        <v>7.0959999999999965</v>
      </c>
      <c r="H1964" s="26">
        <f>IF(D1964&lt;='Auxiliary Energy Estimation'!$E$25, 1, 0)</f>
        <v>1</v>
      </c>
      <c r="I1964" s="26">
        <f>IF(E1964&lt;='Auxiliary Energy Estimation'!$E$25, 1, 0)</f>
        <v>1</v>
      </c>
    </row>
    <row r="1965" spans="2:9" ht="15" x14ac:dyDescent="0.3">
      <c r="B1965" s="33">
        <v>1960.5</v>
      </c>
      <c r="C1965" s="34">
        <v>3.3</v>
      </c>
      <c r="D1965" s="32">
        <f t="shared" si="60"/>
        <v>37.94</v>
      </c>
      <c r="E1965" s="37">
        <f t="shared" si="61"/>
        <v>45.527999999999999</v>
      </c>
      <c r="F1965" s="32">
        <f>'Auxiliary Energy Estimation'!$E$25-D1965</f>
        <v>17.060000000000002</v>
      </c>
      <c r="G1965" s="32">
        <f>'Auxiliary Energy Estimation'!$E$25-E1965</f>
        <v>9.4720000000000013</v>
      </c>
      <c r="H1965" s="26">
        <f>IF(D1965&lt;='Auxiliary Energy Estimation'!$E$25, 1, 0)</f>
        <v>1</v>
      </c>
      <c r="I1965" s="26">
        <f>IF(E1965&lt;='Auxiliary Energy Estimation'!$E$25, 1, 0)</f>
        <v>1</v>
      </c>
    </row>
    <row r="1966" spans="2:9" ht="15" x14ac:dyDescent="0.3">
      <c r="B1966" s="33">
        <v>1961.5</v>
      </c>
      <c r="C1966" s="34">
        <v>2.2000000000000002</v>
      </c>
      <c r="D1966" s="32">
        <f t="shared" si="60"/>
        <v>35.96</v>
      </c>
      <c r="E1966" s="37">
        <f t="shared" si="61"/>
        <v>43.152000000000001</v>
      </c>
      <c r="F1966" s="32">
        <f>'Auxiliary Energy Estimation'!$E$25-D1966</f>
        <v>19.04</v>
      </c>
      <c r="G1966" s="32">
        <f>'Auxiliary Energy Estimation'!$E$25-E1966</f>
        <v>11.847999999999999</v>
      </c>
      <c r="H1966" s="26">
        <f>IF(D1966&lt;='Auxiliary Energy Estimation'!$E$25, 1, 0)</f>
        <v>1</v>
      </c>
      <c r="I1966" s="26">
        <f>IF(E1966&lt;='Auxiliary Energy Estimation'!$E$25, 1, 0)</f>
        <v>1</v>
      </c>
    </row>
    <row r="1967" spans="2:9" ht="15" x14ac:dyDescent="0.3">
      <c r="B1967" s="33">
        <v>1962.5</v>
      </c>
      <c r="C1967" s="34">
        <v>1.7</v>
      </c>
      <c r="D1967" s="32">
        <f t="shared" si="60"/>
        <v>35.06</v>
      </c>
      <c r="E1967" s="37">
        <f t="shared" si="61"/>
        <v>42.072000000000003</v>
      </c>
      <c r="F1967" s="32">
        <f>'Auxiliary Energy Estimation'!$E$25-D1967</f>
        <v>19.939999999999998</v>
      </c>
      <c r="G1967" s="32">
        <f>'Auxiliary Energy Estimation'!$E$25-E1967</f>
        <v>12.927999999999997</v>
      </c>
      <c r="H1967" s="26">
        <f>IF(D1967&lt;='Auxiliary Energy Estimation'!$E$25, 1, 0)</f>
        <v>1</v>
      </c>
      <c r="I1967" s="26">
        <f>IF(E1967&lt;='Auxiliary Energy Estimation'!$E$25, 1, 0)</f>
        <v>1</v>
      </c>
    </row>
    <row r="1968" spans="2:9" ht="15" x14ac:dyDescent="0.3">
      <c r="B1968" s="33">
        <v>1963.5</v>
      </c>
      <c r="C1968" s="34">
        <v>1.1000000000000001</v>
      </c>
      <c r="D1968" s="32">
        <f t="shared" si="60"/>
        <v>33.979999999999997</v>
      </c>
      <c r="E1968" s="37">
        <f t="shared" si="61"/>
        <v>40.775999999999996</v>
      </c>
      <c r="F1968" s="32">
        <f>'Auxiliary Energy Estimation'!$E$25-D1968</f>
        <v>21.020000000000003</v>
      </c>
      <c r="G1968" s="32">
        <f>'Auxiliary Energy Estimation'!$E$25-E1968</f>
        <v>14.224000000000004</v>
      </c>
      <c r="H1968" s="26">
        <f>IF(D1968&lt;='Auxiliary Energy Estimation'!$E$25, 1, 0)</f>
        <v>1</v>
      </c>
      <c r="I1968" s="26">
        <f>IF(E1968&lt;='Auxiliary Energy Estimation'!$E$25, 1, 0)</f>
        <v>1</v>
      </c>
    </row>
    <row r="1969" spans="2:9" ht="15" x14ac:dyDescent="0.3">
      <c r="B1969" s="33">
        <v>1964.5</v>
      </c>
      <c r="C1969" s="34">
        <v>1.1000000000000001</v>
      </c>
      <c r="D1969" s="32">
        <f t="shared" si="60"/>
        <v>33.979999999999997</v>
      </c>
      <c r="E1969" s="37">
        <f t="shared" si="61"/>
        <v>40.775999999999996</v>
      </c>
      <c r="F1969" s="32">
        <f>'Auxiliary Energy Estimation'!$E$25-D1969</f>
        <v>21.020000000000003</v>
      </c>
      <c r="G1969" s="32">
        <f>'Auxiliary Energy Estimation'!$E$25-E1969</f>
        <v>14.224000000000004</v>
      </c>
      <c r="H1969" s="26">
        <f>IF(D1969&lt;='Auxiliary Energy Estimation'!$E$25, 1, 0)</f>
        <v>1</v>
      </c>
      <c r="I1969" s="26">
        <f>IF(E1969&lt;='Auxiliary Energy Estimation'!$E$25, 1, 0)</f>
        <v>1</v>
      </c>
    </row>
    <row r="1970" spans="2:9" ht="15" x14ac:dyDescent="0.3">
      <c r="B1970" s="33">
        <v>1965.5</v>
      </c>
      <c r="C1970" s="34">
        <v>1.7</v>
      </c>
      <c r="D1970" s="32">
        <f t="shared" si="60"/>
        <v>35.06</v>
      </c>
      <c r="E1970" s="37">
        <f t="shared" si="61"/>
        <v>42.072000000000003</v>
      </c>
      <c r="F1970" s="32">
        <f>'Auxiliary Energy Estimation'!$E$25-D1970</f>
        <v>19.939999999999998</v>
      </c>
      <c r="G1970" s="32">
        <f>'Auxiliary Energy Estimation'!$E$25-E1970</f>
        <v>12.927999999999997</v>
      </c>
      <c r="H1970" s="26">
        <f>IF(D1970&lt;='Auxiliary Energy Estimation'!$E$25, 1, 0)</f>
        <v>1</v>
      </c>
      <c r="I1970" s="26">
        <f>IF(E1970&lt;='Auxiliary Energy Estimation'!$E$25, 1, 0)</f>
        <v>1</v>
      </c>
    </row>
    <row r="1971" spans="2:9" ht="15" x14ac:dyDescent="0.3">
      <c r="B1971" s="33">
        <v>1966.5</v>
      </c>
      <c r="C1971" s="34">
        <v>1.1000000000000001</v>
      </c>
      <c r="D1971" s="32">
        <f t="shared" si="60"/>
        <v>33.979999999999997</v>
      </c>
      <c r="E1971" s="37">
        <f t="shared" si="61"/>
        <v>40.775999999999996</v>
      </c>
      <c r="F1971" s="32">
        <f>'Auxiliary Energy Estimation'!$E$25-D1971</f>
        <v>21.020000000000003</v>
      </c>
      <c r="G1971" s="32">
        <f>'Auxiliary Energy Estimation'!$E$25-E1971</f>
        <v>14.224000000000004</v>
      </c>
      <c r="H1971" s="26">
        <f>IF(D1971&lt;='Auxiliary Energy Estimation'!$E$25, 1, 0)</f>
        <v>1</v>
      </c>
      <c r="I1971" s="26">
        <f>IF(E1971&lt;='Auxiliary Energy Estimation'!$E$25, 1, 0)</f>
        <v>1</v>
      </c>
    </row>
    <row r="1972" spans="2:9" ht="15" x14ac:dyDescent="0.3">
      <c r="B1972" s="33">
        <v>1967.5</v>
      </c>
      <c r="C1972" s="34">
        <v>1.1000000000000001</v>
      </c>
      <c r="D1972" s="32">
        <f t="shared" si="60"/>
        <v>33.979999999999997</v>
      </c>
      <c r="E1972" s="37">
        <f t="shared" si="61"/>
        <v>40.775999999999996</v>
      </c>
      <c r="F1972" s="32">
        <f>'Auxiliary Energy Estimation'!$E$25-D1972</f>
        <v>21.020000000000003</v>
      </c>
      <c r="G1972" s="32">
        <f>'Auxiliary Energy Estimation'!$E$25-E1972</f>
        <v>14.224000000000004</v>
      </c>
      <c r="H1972" s="26">
        <f>IF(D1972&lt;='Auxiliary Energy Estimation'!$E$25, 1, 0)</f>
        <v>1</v>
      </c>
      <c r="I1972" s="26">
        <f>IF(E1972&lt;='Auxiliary Energy Estimation'!$E$25, 1, 0)</f>
        <v>1</v>
      </c>
    </row>
    <row r="1973" spans="2:9" ht="15" x14ac:dyDescent="0.3">
      <c r="B1973" s="33">
        <v>1968.5</v>
      </c>
      <c r="C1973" s="34">
        <v>1.7</v>
      </c>
      <c r="D1973" s="32">
        <f t="shared" si="60"/>
        <v>35.06</v>
      </c>
      <c r="E1973" s="37">
        <f t="shared" si="61"/>
        <v>42.072000000000003</v>
      </c>
      <c r="F1973" s="32">
        <f>'Auxiliary Energy Estimation'!$E$25-D1973</f>
        <v>19.939999999999998</v>
      </c>
      <c r="G1973" s="32">
        <f>'Auxiliary Energy Estimation'!$E$25-E1973</f>
        <v>12.927999999999997</v>
      </c>
      <c r="H1973" s="26">
        <f>IF(D1973&lt;='Auxiliary Energy Estimation'!$E$25, 1, 0)</f>
        <v>1</v>
      </c>
      <c r="I1973" s="26">
        <f>IF(E1973&lt;='Auxiliary Energy Estimation'!$E$25, 1, 0)</f>
        <v>1</v>
      </c>
    </row>
    <row r="1974" spans="2:9" ht="15" x14ac:dyDescent="0.3">
      <c r="B1974" s="33">
        <v>1969.5</v>
      </c>
      <c r="C1974" s="34">
        <v>1.1000000000000001</v>
      </c>
      <c r="D1974" s="32">
        <f t="shared" si="60"/>
        <v>33.979999999999997</v>
      </c>
      <c r="E1974" s="37">
        <f t="shared" si="61"/>
        <v>40.775999999999996</v>
      </c>
      <c r="F1974" s="32">
        <f>'Auxiliary Energy Estimation'!$E$25-D1974</f>
        <v>21.020000000000003</v>
      </c>
      <c r="G1974" s="32">
        <f>'Auxiliary Energy Estimation'!$E$25-E1974</f>
        <v>14.224000000000004</v>
      </c>
      <c r="H1974" s="26">
        <f>IF(D1974&lt;='Auxiliary Energy Estimation'!$E$25, 1, 0)</f>
        <v>1</v>
      </c>
      <c r="I1974" s="26">
        <f>IF(E1974&lt;='Auxiliary Energy Estimation'!$E$25, 1, 0)</f>
        <v>1</v>
      </c>
    </row>
    <row r="1975" spans="2:9" ht="15" x14ac:dyDescent="0.3">
      <c r="B1975" s="33">
        <v>1970.5</v>
      </c>
      <c r="C1975" s="34">
        <v>0.6</v>
      </c>
      <c r="D1975" s="32">
        <f t="shared" si="60"/>
        <v>33.08</v>
      </c>
      <c r="E1975" s="37">
        <f t="shared" si="61"/>
        <v>39.695999999999998</v>
      </c>
      <c r="F1975" s="32">
        <f>'Auxiliary Energy Estimation'!$E$25-D1975</f>
        <v>21.92</v>
      </c>
      <c r="G1975" s="32">
        <f>'Auxiliary Energy Estimation'!$E$25-E1975</f>
        <v>15.304000000000002</v>
      </c>
      <c r="H1975" s="26">
        <f>IF(D1975&lt;='Auxiliary Energy Estimation'!$E$25, 1, 0)</f>
        <v>1</v>
      </c>
      <c r="I1975" s="26">
        <f>IF(E1975&lt;='Auxiliary Energy Estimation'!$E$25, 1, 0)</f>
        <v>1</v>
      </c>
    </row>
    <row r="1976" spans="2:9" ht="15" x14ac:dyDescent="0.3">
      <c r="B1976" s="33">
        <v>1971.5</v>
      </c>
      <c r="C1976" s="34">
        <v>1.1000000000000001</v>
      </c>
      <c r="D1976" s="32">
        <f t="shared" si="60"/>
        <v>33.979999999999997</v>
      </c>
      <c r="E1976" s="37">
        <f t="shared" si="61"/>
        <v>40.775999999999996</v>
      </c>
      <c r="F1976" s="32">
        <f>'Auxiliary Energy Estimation'!$E$25-D1976</f>
        <v>21.020000000000003</v>
      </c>
      <c r="G1976" s="32">
        <f>'Auxiliary Energy Estimation'!$E$25-E1976</f>
        <v>14.224000000000004</v>
      </c>
      <c r="H1976" s="26">
        <f>IF(D1976&lt;='Auxiliary Energy Estimation'!$E$25, 1, 0)</f>
        <v>1</v>
      </c>
      <c r="I1976" s="26">
        <f>IF(E1976&lt;='Auxiliary Energy Estimation'!$E$25, 1, 0)</f>
        <v>1</v>
      </c>
    </row>
    <row r="1977" spans="2:9" ht="15" x14ac:dyDescent="0.3">
      <c r="B1977" s="33">
        <v>1972.5</v>
      </c>
      <c r="C1977" s="34">
        <v>0.6</v>
      </c>
      <c r="D1977" s="32">
        <f t="shared" si="60"/>
        <v>33.08</v>
      </c>
      <c r="E1977" s="37">
        <f t="shared" si="61"/>
        <v>39.695999999999998</v>
      </c>
      <c r="F1977" s="32">
        <f>'Auxiliary Energy Estimation'!$E$25-D1977</f>
        <v>21.92</v>
      </c>
      <c r="G1977" s="32">
        <f>'Auxiliary Energy Estimation'!$E$25-E1977</f>
        <v>15.304000000000002</v>
      </c>
      <c r="H1977" s="26">
        <f>IF(D1977&lt;='Auxiliary Energy Estimation'!$E$25, 1, 0)</f>
        <v>1</v>
      </c>
      <c r="I1977" s="26">
        <f>IF(E1977&lt;='Auxiliary Energy Estimation'!$E$25, 1, 0)</f>
        <v>1</v>
      </c>
    </row>
    <row r="1978" spans="2:9" ht="15" x14ac:dyDescent="0.3">
      <c r="B1978" s="33">
        <v>1973.5</v>
      </c>
      <c r="C1978" s="34">
        <v>0</v>
      </c>
      <c r="D1978" s="32">
        <f t="shared" si="60"/>
        <v>32</v>
      </c>
      <c r="E1978" s="37">
        <f t="shared" si="61"/>
        <v>38.4</v>
      </c>
      <c r="F1978" s="32">
        <f>'Auxiliary Energy Estimation'!$E$25-D1978</f>
        <v>23</v>
      </c>
      <c r="G1978" s="32">
        <f>'Auxiliary Energy Estimation'!$E$25-E1978</f>
        <v>16.600000000000001</v>
      </c>
      <c r="H1978" s="26">
        <f>IF(D1978&lt;='Auxiliary Energy Estimation'!$E$25, 1, 0)</f>
        <v>1</v>
      </c>
      <c r="I1978" s="26">
        <f>IF(E1978&lt;='Auxiliary Energy Estimation'!$E$25, 1, 0)</f>
        <v>1</v>
      </c>
    </row>
    <row r="1979" spans="2:9" ht="15" x14ac:dyDescent="0.3">
      <c r="B1979" s="33">
        <v>1974.5</v>
      </c>
      <c r="C1979" s="34">
        <v>1.1000000000000001</v>
      </c>
      <c r="D1979" s="32">
        <f t="shared" si="60"/>
        <v>33.979999999999997</v>
      </c>
      <c r="E1979" s="37">
        <f t="shared" si="61"/>
        <v>40.775999999999996</v>
      </c>
      <c r="F1979" s="32">
        <f>'Auxiliary Energy Estimation'!$E$25-D1979</f>
        <v>21.020000000000003</v>
      </c>
      <c r="G1979" s="32">
        <f>'Auxiliary Energy Estimation'!$E$25-E1979</f>
        <v>14.224000000000004</v>
      </c>
      <c r="H1979" s="26">
        <f>IF(D1979&lt;='Auxiliary Energy Estimation'!$E$25, 1, 0)</f>
        <v>1</v>
      </c>
      <c r="I1979" s="26">
        <f>IF(E1979&lt;='Auxiliary Energy Estimation'!$E$25, 1, 0)</f>
        <v>1</v>
      </c>
    </row>
    <row r="1980" spans="2:9" ht="15" x14ac:dyDescent="0.3">
      <c r="B1980" s="33">
        <v>1975.5</v>
      </c>
      <c r="C1980" s="34">
        <v>2.2000000000000002</v>
      </c>
      <c r="D1980" s="32">
        <f t="shared" si="60"/>
        <v>35.96</v>
      </c>
      <c r="E1980" s="37">
        <f t="shared" si="61"/>
        <v>43.152000000000001</v>
      </c>
      <c r="F1980" s="32">
        <f>'Auxiliary Energy Estimation'!$E$25-D1980</f>
        <v>19.04</v>
      </c>
      <c r="G1980" s="32">
        <f>'Auxiliary Energy Estimation'!$E$25-E1980</f>
        <v>11.847999999999999</v>
      </c>
      <c r="H1980" s="26">
        <f>IF(D1980&lt;='Auxiliary Energy Estimation'!$E$25, 1, 0)</f>
        <v>1</v>
      </c>
      <c r="I1980" s="26">
        <f>IF(E1980&lt;='Auxiliary Energy Estimation'!$E$25, 1, 0)</f>
        <v>1</v>
      </c>
    </row>
    <row r="1981" spans="2:9" ht="15" x14ac:dyDescent="0.3">
      <c r="B1981" s="33">
        <v>1976.5</v>
      </c>
      <c r="C1981" s="34">
        <v>4.4000000000000004</v>
      </c>
      <c r="D1981" s="32">
        <f t="shared" si="60"/>
        <v>39.92</v>
      </c>
      <c r="E1981" s="37">
        <f t="shared" si="61"/>
        <v>47.904000000000003</v>
      </c>
      <c r="F1981" s="32">
        <f>'Auxiliary Energy Estimation'!$E$25-D1981</f>
        <v>15.079999999999998</v>
      </c>
      <c r="G1981" s="32">
        <f>'Auxiliary Energy Estimation'!$E$25-E1981</f>
        <v>7.0959999999999965</v>
      </c>
      <c r="H1981" s="26">
        <f>IF(D1981&lt;='Auxiliary Energy Estimation'!$E$25, 1, 0)</f>
        <v>1</v>
      </c>
      <c r="I1981" s="26">
        <f>IF(E1981&lt;='Auxiliary Energy Estimation'!$E$25, 1, 0)</f>
        <v>1</v>
      </c>
    </row>
    <row r="1982" spans="2:9" ht="15" x14ac:dyDescent="0.3">
      <c r="B1982" s="33">
        <v>1977.5</v>
      </c>
      <c r="C1982" s="34">
        <v>5</v>
      </c>
      <c r="D1982" s="32">
        <f t="shared" si="60"/>
        <v>41</v>
      </c>
      <c r="E1982" s="37">
        <f t="shared" si="61"/>
        <v>49.199999999999996</v>
      </c>
      <c r="F1982" s="32">
        <f>'Auxiliary Energy Estimation'!$E$25-D1982</f>
        <v>14</v>
      </c>
      <c r="G1982" s="32">
        <f>'Auxiliary Energy Estimation'!$E$25-E1982</f>
        <v>5.8000000000000043</v>
      </c>
      <c r="H1982" s="26">
        <f>IF(D1982&lt;='Auxiliary Energy Estimation'!$E$25, 1, 0)</f>
        <v>1</v>
      </c>
      <c r="I1982" s="26">
        <f>IF(E1982&lt;='Auxiliary Energy Estimation'!$E$25, 1, 0)</f>
        <v>1</v>
      </c>
    </row>
    <row r="1983" spans="2:9" ht="15" x14ac:dyDescent="0.3">
      <c r="B1983" s="33">
        <v>1978.5</v>
      </c>
      <c r="C1983" s="34">
        <v>5.6</v>
      </c>
      <c r="D1983" s="32">
        <f t="shared" si="60"/>
        <v>42.08</v>
      </c>
      <c r="E1983" s="37">
        <f t="shared" si="61"/>
        <v>50.495999999999995</v>
      </c>
      <c r="F1983" s="32">
        <f>'Auxiliary Energy Estimation'!$E$25-D1983</f>
        <v>12.920000000000002</v>
      </c>
      <c r="G1983" s="32">
        <f>'Auxiliary Energy Estimation'!$E$25-E1983</f>
        <v>4.5040000000000049</v>
      </c>
      <c r="H1983" s="26">
        <f>IF(D1983&lt;='Auxiliary Energy Estimation'!$E$25, 1, 0)</f>
        <v>1</v>
      </c>
      <c r="I1983" s="26">
        <f>IF(E1983&lt;='Auxiliary Energy Estimation'!$E$25, 1, 0)</f>
        <v>1</v>
      </c>
    </row>
    <row r="1984" spans="2:9" ht="15" x14ac:dyDescent="0.3">
      <c r="B1984" s="33">
        <v>1979.5</v>
      </c>
      <c r="C1984" s="34">
        <v>7.2</v>
      </c>
      <c r="D1984" s="32">
        <f t="shared" si="60"/>
        <v>44.96</v>
      </c>
      <c r="E1984" s="37">
        <f t="shared" si="61"/>
        <v>53.951999999999998</v>
      </c>
      <c r="F1984" s="32">
        <f>'Auxiliary Energy Estimation'!$E$25-D1984</f>
        <v>10.039999999999999</v>
      </c>
      <c r="G1984" s="32">
        <f>'Auxiliary Energy Estimation'!$E$25-E1984</f>
        <v>1.0480000000000018</v>
      </c>
      <c r="H1984" s="26">
        <f>IF(D1984&lt;='Auxiliary Energy Estimation'!$E$25, 1, 0)</f>
        <v>1</v>
      </c>
      <c r="I1984" s="26">
        <f>IF(E1984&lt;='Auxiliary Energy Estimation'!$E$25, 1, 0)</f>
        <v>1</v>
      </c>
    </row>
    <row r="1985" spans="2:9" ht="15" x14ac:dyDescent="0.3">
      <c r="B1985" s="33">
        <v>1980.5</v>
      </c>
      <c r="C1985" s="34">
        <v>9.4</v>
      </c>
      <c r="D1985" s="32">
        <f t="shared" si="60"/>
        <v>48.92</v>
      </c>
      <c r="E1985" s="37">
        <f t="shared" si="61"/>
        <v>58.704000000000001</v>
      </c>
      <c r="F1985" s="32">
        <f>'Auxiliary Energy Estimation'!$E$25-D1985</f>
        <v>6.0799999999999983</v>
      </c>
      <c r="G1985" s="32">
        <f>'Auxiliary Energy Estimation'!$E$25-E1985</f>
        <v>-3.7040000000000006</v>
      </c>
      <c r="H1985" s="26">
        <f>IF(D1985&lt;='Auxiliary Energy Estimation'!$E$25, 1, 0)</f>
        <v>1</v>
      </c>
      <c r="I1985" s="26">
        <f>IF(E1985&lt;='Auxiliary Energy Estimation'!$E$25, 1, 0)</f>
        <v>0</v>
      </c>
    </row>
    <row r="1986" spans="2:9" ht="15" x14ac:dyDescent="0.3">
      <c r="B1986" s="33">
        <v>1981.5</v>
      </c>
      <c r="C1986" s="34">
        <v>7.2</v>
      </c>
      <c r="D1986" s="32">
        <f t="shared" si="60"/>
        <v>44.96</v>
      </c>
      <c r="E1986" s="37">
        <f t="shared" si="61"/>
        <v>53.951999999999998</v>
      </c>
      <c r="F1986" s="32">
        <f>'Auxiliary Energy Estimation'!$E$25-D1986</f>
        <v>10.039999999999999</v>
      </c>
      <c r="G1986" s="32">
        <f>'Auxiliary Energy Estimation'!$E$25-E1986</f>
        <v>1.0480000000000018</v>
      </c>
      <c r="H1986" s="26">
        <f>IF(D1986&lt;='Auxiliary Energy Estimation'!$E$25, 1, 0)</f>
        <v>1</v>
      </c>
      <c r="I1986" s="26">
        <f>IF(E1986&lt;='Auxiliary Energy Estimation'!$E$25, 1, 0)</f>
        <v>1</v>
      </c>
    </row>
    <row r="1987" spans="2:9" ht="15" x14ac:dyDescent="0.3">
      <c r="B1987" s="33">
        <v>1982.5</v>
      </c>
      <c r="C1987" s="34">
        <v>6.7</v>
      </c>
      <c r="D1987" s="32">
        <f t="shared" si="60"/>
        <v>44.06</v>
      </c>
      <c r="E1987" s="37">
        <f t="shared" si="61"/>
        <v>52.872</v>
      </c>
      <c r="F1987" s="32">
        <f>'Auxiliary Energy Estimation'!$E$25-D1987</f>
        <v>10.939999999999998</v>
      </c>
      <c r="G1987" s="32">
        <f>'Auxiliary Energy Estimation'!$E$25-E1987</f>
        <v>2.1280000000000001</v>
      </c>
      <c r="H1987" s="26">
        <f>IF(D1987&lt;='Auxiliary Energy Estimation'!$E$25, 1, 0)</f>
        <v>1</v>
      </c>
      <c r="I1987" s="26">
        <f>IF(E1987&lt;='Auxiliary Energy Estimation'!$E$25, 1, 0)</f>
        <v>1</v>
      </c>
    </row>
    <row r="1988" spans="2:9" ht="15" x14ac:dyDescent="0.3">
      <c r="B1988" s="33">
        <v>1983.5</v>
      </c>
      <c r="C1988" s="34">
        <v>5</v>
      </c>
      <c r="D1988" s="32">
        <f t="shared" si="60"/>
        <v>41</v>
      </c>
      <c r="E1988" s="37">
        <f t="shared" si="61"/>
        <v>49.199999999999996</v>
      </c>
      <c r="F1988" s="32">
        <f>'Auxiliary Energy Estimation'!$E$25-D1988</f>
        <v>14</v>
      </c>
      <c r="G1988" s="32">
        <f>'Auxiliary Energy Estimation'!$E$25-E1988</f>
        <v>5.8000000000000043</v>
      </c>
      <c r="H1988" s="26">
        <f>IF(D1988&lt;='Auxiliary Energy Estimation'!$E$25, 1, 0)</f>
        <v>1</v>
      </c>
      <c r="I1988" s="26">
        <f>IF(E1988&lt;='Auxiliary Energy Estimation'!$E$25, 1, 0)</f>
        <v>1</v>
      </c>
    </row>
    <row r="1989" spans="2:9" ht="15" x14ac:dyDescent="0.3">
      <c r="B1989" s="33">
        <v>1984.5</v>
      </c>
      <c r="C1989" s="34">
        <v>4.4000000000000004</v>
      </c>
      <c r="D1989" s="32">
        <f t="shared" ref="D1989:D2052" si="62">CONVERT(C1989,"C","F")</f>
        <v>39.92</v>
      </c>
      <c r="E1989" s="37">
        <f t="shared" ref="E1989:E2052" si="63">D1989*1.2</f>
        <v>47.904000000000003</v>
      </c>
      <c r="F1989" s="32">
        <f>'Auxiliary Energy Estimation'!$E$25-D1989</f>
        <v>15.079999999999998</v>
      </c>
      <c r="G1989" s="32">
        <f>'Auxiliary Energy Estimation'!$E$25-E1989</f>
        <v>7.0959999999999965</v>
      </c>
      <c r="H1989" s="26">
        <f>IF(D1989&lt;='Auxiliary Energy Estimation'!$E$25, 1, 0)</f>
        <v>1</v>
      </c>
      <c r="I1989" s="26">
        <f>IF(E1989&lt;='Auxiliary Energy Estimation'!$E$25, 1, 0)</f>
        <v>1</v>
      </c>
    </row>
    <row r="1990" spans="2:9" ht="15" x14ac:dyDescent="0.3">
      <c r="B1990" s="33">
        <v>1985.5</v>
      </c>
      <c r="C1990" s="34">
        <v>3.3</v>
      </c>
      <c r="D1990" s="32">
        <f t="shared" si="62"/>
        <v>37.94</v>
      </c>
      <c r="E1990" s="37">
        <f t="shared" si="63"/>
        <v>45.527999999999999</v>
      </c>
      <c r="F1990" s="32">
        <f>'Auxiliary Energy Estimation'!$E$25-D1990</f>
        <v>17.060000000000002</v>
      </c>
      <c r="G1990" s="32">
        <f>'Auxiliary Energy Estimation'!$E$25-E1990</f>
        <v>9.4720000000000013</v>
      </c>
      <c r="H1990" s="26">
        <f>IF(D1990&lt;='Auxiliary Energy Estimation'!$E$25, 1, 0)</f>
        <v>1</v>
      </c>
      <c r="I1990" s="26">
        <f>IF(E1990&lt;='Auxiliary Energy Estimation'!$E$25, 1, 0)</f>
        <v>1</v>
      </c>
    </row>
    <row r="1991" spans="2:9" ht="15" x14ac:dyDescent="0.3">
      <c r="B1991" s="33">
        <v>1986.5</v>
      </c>
      <c r="C1991" s="34">
        <v>3.9</v>
      </c>
      <c r="D1991" s="32">
        <f t="shared" si="62"/>
        <v>39.019999999999996</v>
      </c>
      <c r="E1991" s="37">
        <f t="shared" si="63"/>
        <v>46.823999999999991</v>
      </c>
      <c r="F1991" s="32">
        <f>'Auxiliary Energy Estimation'!$E$25-D1991</f>
        <v>15.980000000000004</v>
      </c>
      <c r="G1991" s="32">
        <f>'Auxiliary Energy Estimation'!$E$25-E1991</f>
        <v>8.176000000000009</v>
      </c>
      <c r="H1991" s="26">
        <f>IF(D1991&lt;='Auxiliary Energy Estimation'!$E$25, 1, 0)</f>
        <v>1</v>
      </c>
      <c r="I1991" s="26">
        <f>IF(E1991&lt;='Auxiliary Energy Estimation'!$E$25, 1, 0)</f>
        <v>1</v>
      </c>
    </row>
    <row r="1992" spans="2:9" ht="15" x14ac:dyDescent="0.3">
      <c r="B1992" s="33">
        <v>1987.5</v>
      </c>
      <c r="C1992" s="34">
        <v>3.3</v>
      </c>
      <c r="D1992" s="32">
        <f t="shared" si="62"/>
        <v>37.94</v>
      </c>
      <c r="E1992" s="37">
        <f t="shared" si="63"/>
        <v>45.527999999999999</v>
      </c>
      <c r="F1992" s="32">
        <f>'Auxiliary Energy Estimation'!$E$25-D1992</f>
        <v>17.060000000000002</v>
      </c>
      <c r="G1992" s="32">
        <f>'Auxiliary Energy Estimation'!$E$25-E1992</f>
        <v>9.4720000000000013</v>
      </c>
      <c r="H1992" s="26">
        <f>IF(D1992&lt;='Auxiliary Energy Estimation'!$E$25, 1, 0)</f>
        <v>1</v>
      </c>
      <c r="I1992" s="26">
        <f>IF(E1992&lt;='Auxiliary Energy Estimation'!$E$25, 1, 0)</f>
        <v>1</v>
      </c>
    </row>
    <row r="1993" spans="2:9" ht="15" x14ac:dyDescent="0.3">
      <c r="B1993" s="33">
        <v>1988.5</v>
      </c>
      <c r="C1993" s="34">
        <v>4.4000000000000004</v>
      </c>
      <c r="D1993" s="32">
        <f t="shared" si="62"/>
        <v>39.92</v>
      </c>
      <c r="E1993" s="37">
        <f t="shared" si="63"/>
        <v>47.904000000000003</v>
      </c>
      <c r="F1993" s="32">
        <f>'Auxiliary Energy Estimation'!$E$25-D1993</f>
        <v>15.079999999999998</v>
      </c>
      <c r="G1993" s="32">
        <f>'Auxiliary Energy Estimation'!$E$25-E1993</f>
        <v>7.0959999999999965</v>
      </c>
      <c r="H1993" s="26">
        <f>IF(D1993&lt;='Auxiliary Energy Estimation'!$E$25, 1, 0)</f>
        <v>1</v>
      </c>
      <c r="I1993" s="26">
        <f>IF(E1993&lt;='Auxiliary Energy Estimation'!$E$25, 1, 0)</f>
        <v>1</v>
      </c>
    </row>
    <row r="1994" spans="2:9" ht="15" x14ac:dyDescent="0.3">
      <c r="B1994" s="33">
        <v>1989.5</v>
      </c>
      <c r="C1994" s="34">
        <v>5</v>
      </c>
      <c r="D1994" s="32">
        <f t="shared" si="62"/>
        <v>41</v>
      </c>
      <c r="E1994" s="37">
        <f t="shared" si="63"/>
        <v>49.199999999999996</v>
      </c>
      <c r="F1994" s="32">
        <f>'Auxiliary Energy Estimation'!$E$25-D1994</f>
        <v>14</v>
      </c>
      <c r="G1994" s="32">
        <f>'Auxiliary Energy Estimation'!$E$25-E1994</f>
        <v>5.8000000000000043</v>
      </c>
      <c r="H1994" s="26">
        <f>IF(D1994&lt;='Auxiliary Energy Estimation'!$E$25, 1, 0)</f>
        <v>1</v>
      </c>
      <c r="I1994" s="26">
        <f>IF(E1994&lt;='Auxiliary Energy Estimation'!$E$25, 1, 0)</f>
        <v>1</v>
      </c>
    </row>
    <row r="1995" spans="2:9" ht="15" x14ac:dyDescent="0.3">
      <c r="B1995" s="33">
        <v>1990.5</v>
      </c>
      <c r="C1995" s="34">
        <v>4.4000000000000004</v>
      </c>
      <c r="D1995" s="32">
        <f t="shared" si="62"/>
        <v>39.92</v>
      </c>
      <c r="E1995" s="37">
        <f t="shared" si="63"/>
        <v>47.904000000000003</v>
      </c>
      <c r="F1995" s="32">
        <f>'Auxiliary Energy Estimation'!$E$25-D1995</f>
        <v>15.079999999999998</v>
      </c>
      <c r="G1995" s="32">
        <f>'Auxiliary Energy Estimation'!$E$25-E1995</f>
        <v>7.0959999999999965</v>
      </c>
      <c r="H1995" s="26">
        <f>IF(D1995&lt;='Auxiliary Energy Estimation'!$E$25, 1, 0)</f>
        <v>1</v>
      </c>
      <c r="I1995" s="26">
        <f>IF(E1995&lt;='Auxiliary Energy Estimation'!$E$25, 1, 0)</f>
        <v>1</v>
      </c>
    </row>
    <row r="1996" spans="2:9" ht="15" x14ac:dyDescent="0.3">
      <c r="B1996" s="33">
        <v>1991.5</v>
      </c>
      <c r="C1996" s="34">
        <v>5</v>
      </c>
      <c r="D1996" s="32">
        <f t="shared" si="62"/>
        <v>41</v>
      </c>
      <c r="E1996" s="37">
        <f t="shared" si="63"/>
        <v>49.199999999999996</v>
      </c>
      <c r="F1996" s="32">
        <f>'Auxiliary Energy Estimation'!$E$25-D1996</f>
        <v>14</v>
      </c>
      <c r="G1996" s="32">
        <f>'Auxiliary Energy Estimation'!$E$25-E1996</f>
        <v>5.8000000000000043</v>
      </c>
      <c r="H1996" s="26">
        <f>IF(D1996&lt;='Auxiliary Energy Estimation'!$E$25, 1, 0)</f>
        <v>1</v>
      </c>
      <c r="I1996" s="26">
        <f>IF(E1996&lt;='Auxiliary Energy Estimation'!$E$25, 1, 0)</f>
        <v>1</v>
      </c>
    </row>
    <row r="1997" spans="2:9" ht="15" x14ac:dyDescent="0.3">
      <c r="B1997" s="33">
        <v>1992.5</v>
      </c>
      <c r="C1997" s="34">
        <v>4.4000000000000004</v>
      </c>
      <c r="D1997" s="32">
        <f t="shared" si="62"/>
        <v>39.92</v>
      </c>
      <c r="E1997" s="37">
        <f t="shared" si="63"/>
        <v>47.904000000000003</v>
      </c>
      <c r="F1997" s="32">
        <f>'Auxiliary Energy Estimation'!$E$25-D1997</f>
        <v>15.079999999999998</v>
      </c>
      <c r="G1997" s="32">
        <f>'Auxiliary Energy Estimation'!$E$25-E1997</f>
        <v>7.0959999999999965</v>
      </c>
      <c r="H1997" s="26">
        <f>IF(D1997&lt;='Auxiliary Energy Estimation'!$E$25, 1, 0)</f>
        <v>1</v>
      </c>
      <c r="I1997" s="26">
        <f>IF(E1997&lt;='Auxiliary Energy Estimation'!$E$25, 1, 0)</f>
        <v>1</v>
      </c>
    </row>
    <row r="1998" spans="2:9" ht="15" x14ac:dyDescent="0.3">
      <c r="B1998" s="33">
        <v>1993.5</v>
      </c>
      <c r="C1998" s="34">
        <v>4.4000000000000004</v>
      </c>
      <c r="D1998" s="32">
        <f t="shared" si="62"/>
        <v>39.92</v>
      </c>
      <c r="E1998" s="37">
        <f t="shared" si="63"/>
        <v>47.904000000000003</v>
      </c>
      <c r="F1998" s="32">
        <f>'Auxiliary Energy Estimation'!$E$25-D1998</f>
        <v>15.079999999999998</v>
      </c>
      <c r="G1998" s="32">
        <f>'Auxiliary Energy Estimation'!$E$25-E1998</f>
        <v>7.0959999999999965</v>
      </c>
      <c r="H1998" s="26">
        <f>IF(D1998&lt;='Auxiliary Energy Estimation'!$E$25, 1, 0)</f>
        <v>1</v>
      </c>
      <c r="I1998" s="26">
        <f>IF(E1998&lt;='Auxiliary Energy Estimation'!$E$25, 1, 0)</f>
        <v>1</v>
      </c>
    </row>
    <row r="1999" spans="2:9" ht="15" x14ac:dyDescent="0.3">
      <c r="B1999" s="33">
        <v>1994.5</v>
      </c>
      <c r="C1999" s="34">
        <v>3.3</v>
      </c>
      <c r="D1999" s="32">
        <f t="shared" si="62"/>
        <v>37.94</v>
      </c>
      <c r="E1999" s="37">
        <f t="shared" si="63"/>
        <v>45.527999999999999</v>
      </c>
      <c r="F1999" s="32">
        <f>'Auxiliary Energy Estimation'!$E$25-D1999</f>
        <v>17.060000000000002</v>
      </c>
      <c r="G1999" s="32">
        <f>'Auxiliary Energy Estimation'!$E$25-E1999</f>
        <v>9.4720000000000013</v>
      </c>
      <c r="H1999" s="26">
        <f>IF(D1999&lt;='Auxiliary Energy Estimation'!$E$25, 1, 0)</f>
        <v>1</v>
      </c>
      <c r="I1999" s="26">
        <f>IF(E1999&lt;='Auxiliary Energy Estimation'!$E$25, 1, 0)</f>
        <v>1</v>
      </c>
    </row>
    <row r="2000" spans="2:9" ht="15" x14ac:dyDescent="0.3">
      <c r="B2000" s="33">
        <v>1995.5</v>
      </c>
      <c r="C2000" s="34">
        <v>2.8</v>
      </c>
      <c r="D2000" s="32">
        <f t="shared" si="62"/>
        <v>37.04</v>
      </c>
      <c r="E2000" s="37">
        <f t="shared" si="63"/>
        <v>44.448</v>
      </c>
      <c r="F2000" s="32">
        <f>'Auxiliary Energy Estimation'!$E$25-D2000</f>
        <v>17.96</v>
      </c>
      <c r="G2000" s="32">
        <f>'Auxiliary Energy Estimation'!$E$25-E2000</f>
        <v>10.552</v>
      </c>
      <c r="H2000" s="26">
        <f>IF(D2000&lt;='Auxiliary Energy Estimation'!$E$25, 1, 0)</f>
        <v>1</v>
      </c>
      <c r="I2000" s="26">
        <f>IF(E2000&lt;='Auxiliary Energy Estimation'!$E$25, 1, 0)</f>
        <v>1</v>
      </c>
    </row>
    <row r="2001" spans="2:9" ht="15" x14ac:dyDescent="0.3">
      <c r="B2001" s="33">
        <v>1996.5</v>
      </c>
      <c r="C2001" s="34">
        <v>2.2000000000000002</v>
      </c>
      <c r="D2001" s="32">
        <f t="shared" si="62"/>
        <v>35.96</v>
      </c>
      <c r="E2001" s="37">
        <f t="shared" si="63"/>
        <v>43.152000000000001</v>
      </c>
      <c r="F2001" s="32">
        <f>'Auxiliary Energy Estimation'!$E$25-D2001</f>
        <v>19.04</v>
      </c>
      <c r="G2001" s="32">
        <f>'Auxiliary Energy Estimation'!$E$25-E2001</f>
        <v>11.847999999999999</v>
      </c>
      <c r="H2001" s="26">
        <f>IF(D2001&lt;='Auxiliary Energy Estimation'!$E$25, 1, 0)</f>
        <v>1</v>
      </c>
      <c r="I2001" s="26">
        <f>IF(E2001&lt;='Auxiliary Energy Estimation'!$E$25, 1, 0)</f>
        <v>1</v>
      </c>
    </row>
    <row r="2002" spans="2:9" ht="15" x14ac:dyDescent="0.3">
      <c r="B2002" s="33">
        <v>1997.5</v>
      </c>
      <c r="C2002" s="34">
        <v>1.1000000000000001</v>
      </c>
      <c r="D2002" s="32">
        <f t="shared" si="62"/>
        <v>33.979999999999997</v>
      </c>
      <c r="E2002" s="37">
        <f t="shared" si="63"/>
        <v>40.775999999999996</v>
      </c>
      <c r="F2002" s="32">
        <f>'Auxiliary Energy Estimation'!$E$25-D2002</f>
        <v>21.020000000000003</v>
      </c>
      <c r="G2002" s="32">
        <f>'Auxiliary Energy Estimation'!$E$25-E2002</f>
        <v>14.224000000000004</v>
      </c>
      <c r="H2002" s="26">
        <f>IF(D2002&lt;='Auxiliary Energy Estimation'!$E$25, 1, 0)</f>
        <v>1</v>
      </c>
      <c r="I2002" s="26">
        <f>IF(E2002&lt;='Auxiliary Energy Estimation'!$E$25, 1, 0)</f>
        <v>1</v>
      </c>
    </row>
    <row r="2003" spans="2:9" ht="15" x14ac:dyDescent="0.3">
      <c r="B2003" s="33">
        <v>1998.5</v>
      </c>
      <c r="C2003" s="34">
        <v>1.7</v>
      </c>
      <c r="D2003" s="32">
        <f t="shared" si="62"/>
        <v>35.06</v>
      </c>
      <c r="E2003" s="37">
        <f t="shared" si="63"/>
        <v>42.072000000000003</v>
      </c>
      <c r="F2003" s="32">
        <f>'Auxiliary Energy Estimation'!$E$25-D2003</f>
        <v>19.939999999999998</v>
      </c>
      <c r="G2003" s="32">
        <f>'Auxiliary Energy Estimation'!$E$25-E2003</f>
        <v>12.927999999999997</v>
      </c>
      <c r="H2003" s="26">
        <f>IF(D2003&lt;='Auxiliary Energy Estimation'!$E$25, 1, 0)</f>
        <v>1</v>
      </c>
      <c r="I2003" s="26">
        <f>IF(E2003&lt;='Auxiliary Energy Estimation'!$E$25, 1, 0)</f>
        <v>1</v>
      </c>
    </row>
    <row r="2004" spans="2:9" ht="15" x14ac:dyDescent="0.3">
      <c r="B2004" s="33">
        <v>1999.5</v>
      </c>
      <c r="C2004" s="34">
        <v>4.4000000000000004</v>
      </c>
      <c r="D2004" s="32">
        <f t="shared" si="62"/>
        <v>39.92</v>
      </c>
      <c r="E2004" s="37">
        <f t="shared" si="63"/>
        <v>47.904000000000003</v>
      </c>
      <c r="F2004" s="32">
        <f>'Auxiliary Energy Estimation'!$E$25-D2004</f>
        <v>15.079999999999998</v>
      </c>
      <c r="G2004" s="32">
        <f>'Auxiliary Energy Estimation'!$E$25-E2004</f>
        <v>7.0959999999999965</v>
      </c>
      <c r="H2004" s="26">
        <f>IF(D2004&lt;='Auxiliary Energy Estimation'!$E$25, 1, 0)</f>
        <v>1</v>
      </c>
      <c r="I2004" s="26">
        <f>IF(E2004&lt;='Auxiliary Energy Estimation'!$E$25, 1, 0)</f>
        <v>1</v>
      </c>
    </row>
    <row r="2005" spans="2:9" ht="15" x14ac:dyDescent="0.3">
      <c r="B2005" s="33">
        <v>2000.5</v>
      </c>
      <c r="C2005" s="34">
        <v>5.6</v>
      </c>
      <c r="D2005" s="32">
        <f t="shared" si="62"/>
        <v>42.08</v>
      </c>
      <c r="E2005" s="37">
        <f t="shared" si="63"/>
        <v>50.495999999999995</v>
      </c>
      <c r="F2005" s="32">
        <f>'Auxiliary Energy Estimation'!$E$25-D2005</f>
        <v>12.920000000000002</v>
      </c>
      <c r="G2005" s="32">
        <f>'Auxiliary Energy Estimation'!$E$25-E2005</f>
        <v>4.5040000000000049</v>
      </c>
      <c r="H2005" s="26">
        <f>IF(D2005&lt;='Auxiliary Energy Estimation'!$E$25, 1, 0)</f>
        <v>1</v>
      </c>
      <c r="I2005" s="26">
        <f>IF(E2005&lt;='Auxiliary Energy Estimation'!$E$25, 1, 0)</f>
        <v>1</v>
      </c>
    </row>
    <row r="2006" spans="2:9" ht="15" x14ac:dyDescent="0.3">
      <c r="B2006" s="33">
        <v>2001.5</v>
      </c>
      <c r="C2006" s="34">
        <v>5</v>
      </c>
      <c r="D2006" s="32">
        <f t="shared" si="62"/>
        <v>41</v>
      </c>
      <c r="E2006" s="37">
        <f t="shared" si="63"/>
        <v>49.199999999999996</v>
      </c>
      <c r="F2006" s="32">
        <f>'Auxiliary Energy Estimation'!$E$25-D2006</f>
        <v>14</v>
      </c>
      <c r="G2006" s="32">
        <f>'Auxiliary Energy Estimation'!$E$25-E2006</f>
        <v>5.8000000000000043</v>
      </c>
      <c r="H2006" s="26">
        <f>IF(D2006&lt;='Auxiliary Energy Estimation'!$E$25, 1, 0)</f>
        <v>1</v>
      </c>
      <c r="I2006" s="26">
        <f>IF(E2006&lt;='Auxiliary Energy Estimation'!$E$25, 1, 0)</f>
        <v>1</v>
      </c>
    </row>
    <row r="2007" spans="2:9" ht="15" x14ac:dyDescent="0.3">
      <c r="B2007" s="33">
        <v>2002.5</v>
      </c>
      <c r="C2007" s="34">
        <v>4.4000000000000004</v>
      </c>
      <c r="D2007" s="32">
        <f t="shared" si="62"/>
        <v>39.92</v>
      </c>
      <c r="E2007" s="37">
        <f t="shared" si="63"/>
        <v>47.904000000000003</v>
      </c>
      <c r="F2007" s="32">
        <f>'Auxiliary Energy Estimation'!$E$25-D2007</f>
        <v>15.079999999999998</v>
      </c>
      <c r="G2007" s="32">
        <f>'Auxiliary Energy Estimation'!$E$25-E2007</f>
        <v>7.0959999999999965</v>
      </c>
      <c r="H2007" s="26">
        <f>IF(D2007&lt;='Auxiliary Energy Estimation'!$E$25, 1, 0)</f>
        <v>1</v>
      </c>
      <c r="I2007" s="26">
        <f>IF(E2007&lt;='Auxiliary Energy Estimation'!$E$25, 1, 0)</f>
        <v>1</v>
      </c>
    </row>
    <row r="2008" spans="2:9" ht="15" x14ac:dyDescent="0.3">
      <c r="B2008" s="33">
        <v>2003.5</v>
      </c>
      <c r="C2008" s="34">
        <v>2.8</v>
      </c>
      <c r="D2008" s="32">
        <f t="shared" si="62"/>
        <v>37.04</v>
      </c>
      <c r="E2008" s="37">
        <f t="shared" si="63"/>
        <v>44.448</v>
      </c>
      <c r="F2008" s="32">
        <f>'Auxiliary Energy Estimation'!$E$25-D2008</f>
        <v>17.96</v>
      </c>
      <c r="G2008" s="32">
        <f>'Auxiliary Energy Estimation'!$E$25-E2008</f>
        <v>10.552</v>
      </c>
      <c r="H2008" s="26">
        <f>IF(D2008&lt;='Auxiliary Energy Estimation'!$E$25, 1, 0)</f>
        <v>1</v>
      </c>
      <c r="I2008" s="26">
        <f>IF(E2008&lt;='Auxiliary Energy Estimation'!$E$25, 1, 0)</f>
        <v>1</v>
      </c>
    </row>
    <row r="2009" spans="2:9" ht="15" x14ac:dyDescent="0.3">
      <c r="B2009" s="33">
        <v>2004.5</v>
      </c>
      <c r="C2009" s="34">
        <v>1.7</v>
      </c>
      <c r="D2009" s="32">
        <f t="shared" si="62"/>
        <v>35.06</v>
      </c>
      <c r="E2009" s="37">
        <f t="shared" si="63"/>
        <v>42.072000000000003</v>
      </c>
      <c r="F2009" s="32">
        <f>'Auxiliary Energy Estimation'!$E$25-D2009</f>
        <v>19.939999999999998</v>
      </c>
      <c r="G2009" s="32">
        <f>'Auxiliary Energy Estimation'!$E$25-E2009</f>
        <v>12.927999999999997</v>
      </c>
      <c r="H2009" s="26">
        <f>IF(D2009&lt;='Auxiliary Energy Estimation'!$E$25, 1, 0)</f>
        <v>1</v>
      </c>
      <c r="I2009" s="26">
        <f>IF(E2009&lt;='Auxiliary Energy Estimation'!$E$25, 1, 0)</f>
        <v>1</v>
      </c>
    </row>
    <row r="2010" spans="2:9" ht="15" x14ac:dyDescent="0.3">
      <c r="B2010" s="33">
        <v>2005.5</v>
      </c>
      <c r="C2010" s="34">
        <v>1.7</v>
      </c>
      <c r="D2010" s="32">
        <f t="shared" si="62"/>
        <v>35.06</v>
      </c>
      <c r="E2010" s="37">
        <f t="shared" si="63"/>
        <v>42.072000000000003</v>
      </c>
      <c r="F2010" s="32">
        <f>'Auxiliary Energy Estimation'!$E$25-D2010</f>
        <v>19.939999999999998</v>
      </c>
      <c r="G2010" s="32">
        <f>'Auxiliary Energy Estimation'!$E$25-E2010</f>
        <v>12.927999999999997</v>
      </c>
      <c r="H2010" s="26">
        <f>IF(D2010&lt;='Auxiliary Energy Estimation'!$E$25, 1, 0)</f>
        <v>1</v>
      </c>
      <c r="I2010" s="26">
        <f>IF(E2010&lt;='Auxiliary Energy Estimation'!$E$25, 1, 0)</f>
        <v>1</v>
      </c>
    </row>
    <row r="2011" spans="2:9" ht="15" x14ac:dyDescent="0.3">
      <c r="B2011" s="33">
        <v>2006.5</v>
      </c>
      <c r="C2011" s="34">
        <v>2.2000000000000002</v>
      </c>
      <c r="D2011" s="32">
        <f t="shared" si="62"/>
        <v>35.96</v>
      </c>
      <c r="E2011" s="37">
        <f t="shared" si="63"/>
        <v>43.152000000000001</v>
      </c>
      <c r="F2011" s="32">
        <f>'Auxiliary Energy Estimation'!$E$25-D2011</f>
        <v>19.04</v>
      </c>
      <c r="G2011" s="32">
        <f>'Auxiliary Energy Estimation'!$E$25-E2011</f>
        <v>11.847999999999999</v>
      </c>
      <c r="H2011" s="26">
        <f>IF(D2011&lt;='Auxiliary Energy Estimation'!$E$25, 1, 0)</f>
        <v>1</v>
      </c>
      <c r="I2011" s="26">
        <f>IF(E2011&lt;='Auxiliary Energy Estimation'!$E$25, 1, 0)</f>
        <v>1</v>
      </c>
    </row>
    <row r="2012" spans="2:9" ht="15" x14ac:dyDescent="0.3">
      <c r="B2012" s="33">
        <v>2007.5</v>
      </c>
      <c r="C2012" s="34">
        <v>2.2000000000000002</v>
      </c>
      <c r="D2012" s="32">
        <f t="shared" si="62"/>
        <v>35.96</v>
      </c>
      <c r="E2012" s="37">
        <f t="shared" si="63"/>
        <v>43.152000000000001</v>
      </c>
      <c r="F2012" s="32">
        <f>'Auxiliary Energy Estimation'!$E$25-D2012</f>
        <v>19.04</v>
      </c>
      <c r="G2012" s="32">
        <f>'Auxiliary Energy Estimation'!$E$25-E2012</f>
        <v>11.847999999999999</v>
      </c>
      <c r="H2012" s="26">
        <f>IF(D2012&lt;='Auxiliary Energy Estimation'!$E$25, 1, 0)</f>
        <v>1</v>
      </c>
      <c r="I2012" s="26">
        <f>IF(E2012&lt;='Auxiliary Energy Estimation'!$E$25, 1, 0)</f>
        <v>1</v>
      </c>
    </row>
    <row r="2013" spans="2:9" ht="15" x14ac:dyDescent="0.3">
      <c r="B2013" s="33">
        <v>2008.5</v>
      </c>
      <c r="C2013" s="34">
        <v>1.7</v>
      </c>
      <c r="D2013" s="32">
        <f t="shared" si="62"/>
        <v>35.06</v>
      </c>
      <c r="E2013" s="37">
        <f t="shared" si="63"/>
        <v>42.072000000000003</v>
      </c>
      <c r="F2013" s="32">
        <f>'Auxiliary Energy Estimation'!$E$25-D2013</f>
        <v>19.939999999999998</v>
      </c>
      <c r="G2013" s="32">
        <f>'Auxiliary Energy Estimation'!$E$25-E2013</f>
        <v>12.927999999999997</v>
      </c>
      <c r="H2013" s="26">
        <f>IF(D2013&lt;='Auxiliary Energy Estimation'!$E$25, 1, 0)</f>
        <v>1</v>
      </c>
      <c r="I2013" s="26">
        <f>IF(E2013&lt;='Auxiliary Energy Estimation'!$E$25, 1, 0)</f>
        <v>1</v>
      </c>
    </row>
    <row r="2014" spans="2:9" ht="15" x14ac:dyDescent="0.3">
      <c r="B2014" s="33">
        <v>2009.5</v>
      </c>
      <c r="C2014" s="34">
        <v>1.7</v>
      </c>
      <c r="D2014" s="32">
        <f t="shared" si="62"/>
        <v>35.06</v>
      </c>
      <c r="E2014" s="37">
        <f t="shared" si="63"/>
        <v>42.072000000000003</v>
      </c>
      <c r="F2014" s="32">
        <f>'Auxiliary Energy Estimation'!$E$25-D2014</f>
        <v>19.939999999999998</v>
      </c>
      <c r="G2014" s="32">
        <f>'Auxiliary Energy Estimation'!$E$25-E2014</f>
        <v>12.927999999999997</v>
      </c>
      <c r="H2014" s="26">
        <f>IF(D2014&lt;='Auxiliary Energy Estimation'!$E$25, 1, 0)</f>
        <v>1</v>
      </c>
      <c r="I2014" s="26">
        <f>IF(E2014&lt;='Auxiliary Energy Estimation'!$E$25, 1, 0)</f>
        <v>1</v>
      </c>
    </row>
    <row r="2015" spans="2:9" ht="15" x14ac:dyDescent="0.3">
      <c r="B2015" s="33">
        <v>2010.5</v>
      </c>
      <c r="C2015" s="34">
        <v>1.7</v>
      </c>
      <c r="D2015" s="32">
        <f t="shared" si="62"/>
        <v>35.06</v>
      </c>
      <c r="E2015" s="37">
        <f t="shared" si="63"/>
        <v>42.072000000000003</v>
      </c>
      <c r="F2015" s="32">
        <f>'Auxiliary Energy Estimation'!$E$25-D2015</f>
        <v>19.939999999999998</v>
      </c>
      <c r="G2015" s="32">
        <f>'Auxiliary Energy Estimation'!$E$25-E2015</f>
        <v>12.927999999999997</v>
      </c>
      <c r="H2015" s="26">
        <f>IF(D2015&lt;='Auxiliary Energy Estimation'!$E$25, 1, 0)</f>
        <v>1</v>
      </c>
      <c r="I2015" s="26">
        <f>IF(E2015&lt;='Auxiliary Energy Estimation'!$E$25, 1, 0)</f>
        <v>1</v>
      </c>
    </row>
    <row r="2016" spans="2:9" ht="15" x14ac:dyDescent="0.3">
      <c r="B2016" s="33">
        <v>2011.5</v>
      </c>
      <c r="C2016" s="34">
        <v>1.7</v>
      </c>
      <c r="D2016" s="32">
        <f t="shared" si="62"/>
        <v>35.06</v>
      </c>
      <c r="E2016" s="37">
        <f t="shared" si="63"/>
        <v>42.072000000000003</v>
      </c>
      <c r="F2016" s="32">
        <f>'Auxiliary Energy Estimation'!$E$25-D2016</f>
        <v>19.939999999999998</v>
      </c>
      <c r="G2016" s="32">
        <f>'Auxiliary Energy Estimation'!$E$25-E2016</f>
        <v>12.927999999999997</v>
      </c>
      <c r="H2016" s="26">
        <f>IF(D2016&lt;='Auxiliary Energy Estimation'!$E$25, 1, 0)</f>
        <v>1</v>
      </c>
      <c r="I2016" s="26">
        <f>IF(E2016&lt;='Auxiliary Energy Estimation'!$E$25, 1, 0)</f>
        <v>1</v>
      </c>
    </row>
    <row r="2017" spans="2:9" ht="15" x14ac:dyDescent="0.3">
      <c r="B2017" s="33">
        <v>2012.5</v>
      </c>
      <c r="C2017" s="34">
        <v>1.7</v>
      </c>
      <c r="D2017" s="32">
        <f t="shared" si="62"/>
        <v>35.06</v>
      </c>
      <c r="E2017" s="37">
        <f t="shared" si="63"/>
        <v>42.072000000000003</v>
      </c>
      <c r="F2017" s="32">
        <f>'Auxiliary Energy Estimation'!$E$25-D2017</f>
        <v>19.939999999999998</v>
      </c>
      <c r="G2017" s="32">
        <f>'Auxiliary Energy Estimation'!$E$25-E2017</f>
        <v>12.927999999999997</v>
      </c>
      <c r="H2017" s="26">
        <f>IF(D2017&lt;='Auxiliary Energy Estimation'!$E$25, 1, 0)</f>
        <v>1</v>
      </c>
      <c r="I2017" s="26">
        <f>IF(E2017&lt;='Auxiliary Energy Estimation'!$E$25, 1, 0)</f>
        <v>1</v>
      </c>
    </row>
    <row r="2018" spans="2:9" ht="15" x14ac:dyDescent="0.3">
      <c r="B2018" s="33">
        <v>2013.5</v>
      </c>
      <c r="C2018" s="34">
        <v>1.1000000000000001</v>
      </c>
      <c r="D2018" s="32">
        <f t="shared" si="62"/>
        <v>33.979999999999997</v>
      </c>
      <c r="E2018" s="37">
        <f t="shared" si="63"/>
        <v>40.775999999999996</v>
      </c>
      <c r="F2018" s="32">
        <f>'Auxiliary Energy Estimation'!$E$25-D2018</f>
        <v>21.020000000000003</v>
      </c>
      <c r="G2018" s="32">
        <f>'Auxiliary Energy Estimation'!$E$25-E2018</f>
        <v>14.224000000000004</v>
      </c>
      <c r="H2018" s="26">
        <f>IF(D2018&lt;='Auxiliary Energy Estimation'!$E$25, 1, 0)</f>
        <v>1</v>
      </c>
      <c r="I2018" s="26">
        <f>IF(E2018&lt;='Auxiliary Energy Estimation'!$E$25, 1, 0)</f>
        <v>1</v>
      </c>
    </row>
    <row r="2019" spans="2:9" ht="15" x14ac:dyDescent="0.3">
      <c r="B2019" s="33">
        <v>2014.5</v>
      </c>
      <c r="C2019" s="34">
        <v>1.1000000000000001</v>
      </c>
      <c r="D2019" s="32">
        <f t="shared" si="62"/>
        <v>33.979999999999997</v>
      </c>
      <c r="E2019" s="37">
        <f t="shared" si="63"/>
        <v>40.775999999999996</v>
      </c>
      <c r="F2019" s="32">
        <f>'Auxiliary Energy Estimation'!$E$25-D2019</f>
        <v>21.020000000000003</v>
      </c>
      <c r="G2019" s="32">
        <f>'Auxiliary Energy Estimation'!$E$25-E2019</f>
        <v>14.224000000000004</v>
      </c>
      <c r="H2019" s="26">
        <f>IF(D2019&lt;='Auxiliary Energy Estimation'!$E$25, 1, 0)</f>
        <v>1</v>
      </c>
      <c r="I2019" s="26">
        <f>IF(E2019&lt;='Auxiliary Energy Estimation'!$E$25, 1, 0)</f>
        <v>1</v>
      </c>
    </row>
    <row r="2020" spans="2:9" ht="15" x14ac:dyDescent="0.3">
      <c r="B2020" s="33">
        <v>2015.5</v>
      </c>
      <c r="C2020" s="34">
        <v>1.1000000000000001</v>
      </c>
      <c r="D2020" s="32">
        <f t="shared" si="62"/>
        <v>33.979999999999997</v>
      </c>
      <c r="E2020" s="37">
        <f t="shared" si="63"/>
        <v>40.775999999999996</v>
      </c>
      <c r="F2020" s="32">
        <f>'Auxiliary Energy Estimation'!$E$25-D2020</f>
        <v>21.020000000000003</v>
      </c>
      <c r="G2020" s="32">
        <f>'Auxiliary Energy Estimation'!$E$25-E2020</f>
        <v>14.224000000000004</v>
      </c>
      <c r="H2020" s="26">
        <f>IF(D2020&lt;='Auxiliary Energy Estimation'!$E$25, 1, 0)</f>
        <v>1</v>
      </c>
      <c r="I2020" s="26">
        <f>IF(E2020&lt;='Auxiliary Energy Estimation'!$E$25, 1, 0)</f>
        <v>1</v>
      </c>
    </row>
    <row r="2021" spans="2:9" ht="15" x14ac:dyDescent="0.3">
      <c r="B2021" s="33">
        <v>2016.5</v>
      </c>
      <c r="C2021" s="34">
        <v>0</v>
      </c>
      <c r="D2021" s="32">
        <f t="shared" si="62"/>
        <v>32</v>
      </c>
      <c r="E2021" s="37">
        <f t="shared" si="63"/>
        <v>38.4</v>
      </c>
      <c r="F2021" s="32">
        <f>'Auxiliary Energy Estimation'!$E$25-D2021</f>
        <v>23</v>
      </c>
      <c r="G2021" s="32">
        <f>'Auxiliary Energy Estimation'!$E$25-E2021</f>
        <v>16.600000000000001</v>
      </c>
      <c r="H2021" s="26">
        <f>IF(D2021&lt;='Auxiliary Energy Estimation'!$E$25, 1, 0)</f>
        <v>1</v>
      </c>
      <c r="I2021" s="26">
        <f>IF(E2021&lt;='Auxiliary Energy Estimation'!$E$25, 1, 0)</f>
        <v>1</v>
      </c>
    </row>
    <row r="2022" spans="2:9" ht="15" x14ac:dyDescent="0.3">
      <c r="B2022" s="33">
        <v>2017.5</v>
      </c>
      <c r="C2022" s="34">
        <v>0</v>
      </c>
      <c r="D2022" s="32">
        <f t="shared" si="62"/>
        <v>32</v>
      </c>
      <c r="E2022" s="37">
        <f t="shared" si="63"/>
        <v>38.4</v>
      </c>
      <c r="F2022" s="32">
        <f>'Auxiliary Energy Estimation'!$E$25-D2022</f>
        <v>23</v>
      </c>
      <c r="G2022" s="32">
        <f>'Auxiliary Energy Estimation'!$E$25-E2022</f>
        <v>16.600000000000001</v>
      </c>
      <c r="H2022" s="26">
        <f>IF(D2022&lt;='Auxiliary Energy Estimation'!$E$25, 1, 0)</f>
        <v>1</v>
      </c>
      <c r="I2022" s="26">
        <f>IF(E2022&lt;='Auxiliary Energy Estimation'!$E$25, 1, 0)</f>
        <v>1</v>
      </c>
    </row>
    <row r="2023" spans="2:9" ht="15" x14ac:dyDescent="0.3">
      <c r="B2023" s="33">
        <v>2018.5</v>
      </c>
      <c r="C2023" s="34">
        <v>0</v>
      </c>
      <c r="D2023" s="32">
        <f t="shared" si="62"/>
        <v>32</v>
      </c>
      <c r="E2023" s="37">
        <f t="shared" si="63"/>
        <v>38.4</v>
      </c>
      <c r="F2023" s="32">
        <f>'Auxiliary Energy Estimation'!$E$25-D2023</f>
        <v>23</v>
      </c>
      <c r="G2023" s="32">
        <f>'Auxiliary Energy Estimation'!$E$25-E2023</f>
        <v>16.600000000000001</v>
      </c>
      <c r="H2023" s="26">
        <f>IF(D2023&lt;='Auxiliary Energy Estimation'!$E$25, 1, 0)</f>
        <v>1</v>
      </c>
      <c r="I2023" s="26">
        <f>IF(E2023&lt;='Auxiliary Energy Estimation'!$E$25, 1, 0)</f>
        <v>1</v>
      </c>
    </row>
    <row r="2024" spans="2:9" ht="15" x14ac:dyDescent="0.3">
      <c r="B2024" s="33">
        <v>2019.5</v>
      </c>
      <c r="C2024" s="34">
        <v>1.1000000000000001</v>
      </c>
      <c r="D2024" s="32">
        <f t="shared" si="62"/>
        <v>33.979999999999997</v>
      </c>
      <c r="E2024" s="37">
        <f t="shared" si="63"/>
        <v>40.775999999999996</v>
      </c>
      <c r="F2024" s="32">
        <f>'Auxiliary Energy Estimation'!$E$25-D2024</f>
        <v>21.020000000000003</v>
      </c>
      <c r="G2024" s="32">
        <f>'Auxiliary Energy Estimation'!$E$25-E2024</f>
        <v>14.224000000000004</v>
      </c>
      <c r="H2024" s="26">
        <f>IF(D2024&lt;='Auxiliary Energy Estimation'!$E$25, 1, 0)</f>
        <v>1</v>
      </c>
      <c r="I2024" s="26">
        <f>IF(E2024&lt;='Auxiliary Energy Estimation'!$E$25, 1, 0)</f>
        <v>1</v>
      </c>
    </row>
    <row r="2025" spans="2:9" ht="15" x14ac:dyDescent="0.3">
      <c r="B2025" s="33">
        <v>2020.5</v>
      </c>
      <c r="C2025" s="34">
        <v>0.6</v>
      </c>
      <c r="D2025" s="32">
        <f t="shared" si="62"/>
        <v>33.08</v>
      </c>
      <c r="E2025" s="37">
        <f t="shared" si="63"/>
        <v>39.695999999999998</v>
      </c>
      <c r="F2025" s="32">
        <f>'Auxiliary Energy Estimation'!$E$25-D2025</f>
        <v>21.92</v>
      </c>
      <c r="G2025" s="32">
        <f>'Auxiliary Energy Estimation'!$E$25-E2025</f>
        <v>15.304000000000002</v>
      </c>
      <c r="H2025" s="26">
        <f>IF(D2025&lt;='Auxiliary Energy Estimation'!$E$25, 1, 0)</f>
        <v>1</v>
      </c>
      <c r="I2025" s="26">
        <f>IF(E2025&lt;='Auxiliary Energy Estimation'!$E$25, 1, 0)</f>
        <v>1</v>
      </c>
    </row>
    <row r="2026" spans="2:9" ht="15" x14ac:dyDescent="0.3">
      <c r="B2026" s="33">
        <v>2021.5</v>
      </c>
      <c r="C2026" s="34">
        <v>0.6</v>
      </c>
      <c r="D2026" s="32">
        <f t="shared" si="62"/>
        <v>33.08</v>
      </c>
      <c r="E2026" s="37">
        <f t="shared" si="63"/>
        <v>39.695999999999998</v>
      </c>
      <c r="F2026" s="32">
        <f>'Auxiliary Energy Estimation'!$E$25-D2026</f>
        <v>21.92</v>
      </c>
      <c r="G2026" s="32">
        <f>'Auxiliary Energy Estimation'!$E$25-E2026</f>
        <v>15.304000000000002</v>
      </c>
      <c r="H2026" s="26">
        <f>IF(D2026&lt;='Auxiliary Energy Estimation'!$E$25, 1, 0)</f>
        <v>1</v>
      </c>
      <c r="I2026" s="26">
        <f>IF(E2026&lt;='Auxiliary Energy Estimation'!$E$25, 1, 0)</f>
        <v>1</v>
      </c>
    </row>
    <row r="2027" spans="2:9" ht="15" x14ac:dyDescent="0.3">
      <c r="B2027" s="33">
        <v>2022.5</v>
      </c>
      <c r="C2027" s="34">
        <v>1.1000000000000001</v>
      </c>
      <c r="D2027" s="32">
        <f t="shared" si="62"/>
        <v>33.979999999999997</v>
      </c>
      <c r="E2027" s="37">
        <f t="shared" si="63"/>
        <v>40.775999999999996</v>
      </c>
      <c r="F2027" s="32">
        <f>'Auxiliary Energy Estimation'!$E$25-D2027</f>
        <v>21.020000000000003</v>
      </c>
      <c r="G2027" s="32">
        <f>'Auxiliary Energy Estimation'!$E$25-E2027</f>
        <v>14.224000000000004</v>
      </c>
      <c r="H2027" s="26">
        <f>IF(D2027&lt;='Auxiliary Energy Estimation'!$E$25, 1, 0)</f>
        <v>1</v>
      </c>
      <c r="I2027" s="26">
        <f>IF(E2027&lt;='Auxiliary Energy Estimation'!$E$25, 1, 0)</f>
        <v>1</v>
      </c>
    </row>
    <row r="2028" spans="2:9" ht="15" x14ac:dyDescent="0.3">
      <c r="B2028" s="33">
        <v>2023.5</v>
      </c>
      <c r="C2028" s="34">
        <v>2.2000000000000002</v>
      </c>
      <c r="D2028" s="32">
        <f t="shared" si="62"/>
        <v>35.96</v>
      </c>
      <c r="E2028" s="37">
        <f t="shared" si="63"/>
        <v>43.152000000000001</v>
      </c>
      <c r="F2028" s="32">
        <f>'Auxiliary Energy Estimation'!$E$25-D2028</f>
        <v>19.04</v>
      </c>
      <c r="G2028" s="32">
        <f>'Auxiliary Energy Estimation'!$E$25-E2028</f>
        <v>11.847999999999999</v>
      </c>
      <c r="H2028" s="26">
        <f>IF(D2028&lt;='Auxiliary Energy Estimation'!$E$25, 1, 0)</f>
        <v>1</v>
      </c>
      <c r="I2028" s="26">
        <f>IF(E2028&lt;='Auxiliary Energy Estimation'!$E$25, 1, 0)</f>
        <v>1</v>
      </c>
    </row>
    <row r="2029" spans="2:9" ht="15" x14ac:dyDescent="0.3">
      <c r="B2029" s="33">
        <v>2024.5</v>
      </c>
      <c r="C2029" s="34">
        <v>5</v>
      </c>
      <c r="D2029" s="32">
        <f t="shared" si="62"/>
        <v>41</v>
      </c>
      <c r="E2029" s="37">
        <f t="shared" si="63"/>
        <v>49.199999999999996</v>
      </c>
      <c r="F2029" s="32">
        <f>'Auxiliary Energy Estimation'!$E$25-D2029</f>
        <v>14</v>
      </c>
      <c r="G2029" s="32">
        <f>'Auxiliary Energy Estimation'!$E$25-E2029</f>
        <v>5.8000000000000043</v>
      </c>
      <c r="H2029" s="26">
        <f>IF(D2029&lt;='Auxiliary Energy Estimation'!$E$25, 1, 0)</f>
        <v>1</v>
      </c>
      <c r="I2029" s="26">
        <f>IF(E2029&lt;='Auxiliary Energy Estimation'!$E$25, 1, 0)</f>
        <v>1</v>
      </c>
    </row>
    <row r="2030" spans="2:9" ht="15" x14ac:dyDescent="0.3">
      <c r="B2030" s="33">
        <v>2025.5</v>
      </c>
      <c r="C2030" s="34">
        <v>6.1</v>
      </c>
      <c r="D2030" s="32">
        <f t="shared" si="62"/>
        <v>42.980000000000004</v>
      </c>
      <c r="E2030" s="37">
        <f t="shared" si="63"/>
        <v>51.576000000000001</v>
      </c>
      <c r="F2030" s="32">
        <f>'Auxiliary Energy Estimation'!$E$25-D2030</f>
        <v>12.019999999999996</v>
      </c>
      <c r="G2030" s="32">
        <f>'Auxiliary Energy Estimation'!$E$25-E2030</f>
        <v>3.4239999999999995</v>
      </c>
      <c r="H2030" s="26">
        <f>IF(D2030&lt;='Auxiliary Energy Estimation'!$E$25, 1, 0)</f>
        <v>1</v>
      </c>
      <c r="I2030" s="26">
        <f>IF(E2030&lt;='Auxiliary Energy Estimation'!$E$25, 1, 0)</f>
        <v>1</v>
      </c>
    </row>
    <row r="2031" spans="2:9" ht="15" x14ac:dyDescent="0.3">
      <c r="B2031" s="33">
        <v>2026.5</v>
      </c>
      <c r="C2031" s="34">
        <v>9.4</v>
      </c>
      <c r="D2031" s="32">
        <f t="shared" si="62"/>
        <v>48.92</v>
      </c>
      <c r="E2031" s="37">
        <f t="shared" si="63"/>
        <v>58.704000000000001</v>
      </c>
      <c r="F2031" s="32">
        <f>'Auxiliary Energy Estimation'!$E$25-D2031</f>
        <v>6.0799999999999983</v>
      </c>
      <c r="G2031" s="32">
        <f>'Auxiliary Energy Estimation'!$E$25-E2031</f>
        <v>-3.7040000000000006</v>
      </c>
      <c r="H2031" s="26">
        <f>IF(D2031&lt;='Auxiliary Energy Estimation'!$E$25, 1, 0)</f>
        <v>1</v>
      </c>
      <c r="I2031" s="26">
        <f>IF(E2031&lt;='Auxiliary Energy Estimation'!$E$25, 1, 0)</f>
        <v>0</v>
      </c>
    </row>
    <row r="2032" spans="2:9" ht="15" x14ac:dyDescent="0.3">
      <c r="B2032" s="33">
        <v>2027.5</v>
      </c>
      <c r="C2032" s="34">
        <v>9.4</v>
      </c>
      <c r="D2032" s="32">
        <f t="shared" si="62"/>
        <v>48.92</v>
      </c>
      <c r="E2032" s="37">
        <f t="shared" si="63"/>
        <v>58.704000000000001</v>
      </c>
      <c r="F2032" s="32">
        <f>'Auxiliary Energy Estimation'!$E$25-D2032</f>
        <v>6.0799999999999983</v>
      </c>
      <c r="G2032" s="32">
        <f>'Auxiliary Energy Estimation'!$E$25-E2032</f>
        <v>-3.7040000000000006</v>
      </c>
      <c r="H2032" s="26">
        <f>IF(D2032&lt;='Auxiliary Energy Estimation'!$E$25, 1, 0)</f>
        <v>1</v>
      </c>
      <c r="I2032" s="26">
        <f>IF(E2032&lt;='Auxiliary Energy Estimation'!$E$25, 1, 0)</f>
        <v>0</v>
      </c>
    </row>
    <row r="2033" spans="2:9" ht="15" x14ac:dyDescent="0.3">
      <c r="B2033" s="33">
        <v>2028.5</v>
      </c>
      <c r="C2033" s="34">
        <v>8.3000000000000007</v>
      </c>
      <c r="D2033" s="32">
        <f t="shared" si="62"/>
        <v>46.94</v>
      </c>
      <c r="E2033" s="37">
        <f t="shared" si="63"/>
        <v>56.327999999999996</v>
      </c>
      <c r="F2033" s="32">
        <f>'Auxiliary Energy Estimation'!$E$25-D2033</f>
        <v>8.0600000000000023</v>
      </c>
      <c r="G2033" s="32">
        <f>'Auxiliary Energy Estimation'!$E$25-E2033</f>
        <v>-1.3279999999999959</v>
      </c>
      <c r="H2033" s="26">
        <f>IF(D2033&lt;='Auxiliary Energy Estimation'!$E$25, 1, 0)</f>
        <v>1</v>
      </c>
      <c r="I2033" s="26">
        <f>IF(E2033&lt;='Auxiliary Energy Estimation'!$E$25, 1, 0)</f>
        <v>0</v>
      </c>
    </row>
    <row r="2034" spans="2:9" ht="15" x14ac:dyDescent="0.3">
      <c r="B2034" s="33">
        <v>2029.5</v>
      </c>
      <c r="C2034" s="34">
        <v>8.9</v>
      </c>
      <c r="D2034" s="32">
        <f t="shared" si="62"/>
        <v>48.019999999999996</v>
      </c>
      <c r="E2034" s="37">
        <f t="shared" si="63"/>
        <v>57.623999999999995</v>
      </c>
      <c r="F2034" s="32">
        <f>'Auxiliary Energy Estimation'!$E$25-D2034</f>
        <v>6.980000000000004</v>
      </c>
      <c r="G2034" s="32">
        <f>'Auxiliary Energy Estimation'!$E$25-E2034</f>
        <v>-2.6239999999999952</v>
      </c>
      <c r="H2034" s="26">
        <f>IF(D2034&lt;='Auxiliary Energy Estimation'!$E$25, 1, 0)</f>
        <v>1</v>
      </c>
      <c r="I2034" s="26">
        <f>IF(E2034&lt;='Auxiliary Energy Estimation'!$E$25, 1, 0)</f>
        <v>0</v>
      </c>
    </row>
    <row r="2035" spans="2:9" ht="15" x14ac:dyDescent="0.3">
      <c r="B2035" s="33">
        <v>2030.5</v>
      </c>
      <c r="C2035" s="34">
        <v>8.9</v>
      </c>
      <c r="D2035" s="32">
        <f t="shared" si="62"/>
        <v>48.019999999999996</v>
      </c>
      <c r="E2035" s="37">
        <f t="shared" si="63"/>
        <v>57.623999999999995</v>
      </c>
      <c r="F2035" s="32">
        <f>'Auxiliary Energy Estimation'!$E$25-D2035</f>
        <v>6.980000000000004</v>
      </c>
      <c r="G2035" s="32">
        <f>'Auxiliary Energy Estimation'!$E$25-E2035</f>
        <v>-2.6239999999999952</v>
      </c>
      <c r="H2035" s="26">
        <f>IF(D2035&lt;='Auxiliary Energy Estimation'!$E$25, 1, 0)</f>
        <v>1</v>
      </c>
      <c r="I2035" s="26">
        <f>IF(E2035&lt;='Auxiliary Energy Estimation'!$E$25, 1, 0)</f>
        <v>0</v>
      </c>
    </row>
    <row r="2036" spans="2:9" ht="15" x14ac:dyDescent="0.3">
      <c r="B2036" s="33">
        <v>2031.5</v>
      </c>
      <c r="C2036" s="34">
        <v>10.6</v>
      </c>
      <c r="D2036" s="32">
        <f t="shared" si="62"/>
        <v>51.08</v>
      </c>
      <c r="E2036" s="37">
        <f t="shared" si="63"/>
        <v>61.295999999999992</v>
      </c>
      <c r="F2036" s="32">
        <f>'Auxiliary Energy Estimation'!$E$25-D2036</f>
        <v>3.9200000000000017</v>
      </c>
      <c r="G2036" s="32">
        <f>'Auxiliary Energy Estimation'!$E$25-E2036</f>
        <v>-6.2959999999999923</v>
      </c>
      <c r="H2036" s="26">
        <f>IF(D2036&lt;='Auxiliary Energy Estimation'!$E$25, 1, 0)</f>
        <v>1</v>
      </c>
      <c r="I2036" s="26">
        <f>IF(E2036&lt;='Auxiliary Energy Estimation'!$E$25, 1, 0)</f>
        <v>0</v>
      </c>
    </row>
    <row r="2037" spans="2:9" ht="15" x14ac:dyDescent="0.3">
      <c r="B2037" s="33">
        <v>2032.5</v>
      </c>
      <c r="C2037" s="34">
        <v>10.6</v>
      </c>
      <c r="D2037" s="32">
        <f t="shared" si="62"/>
        <v>51.08</v>
      </c>
      <c r="E2037" s="37">
        <f t="shared" si="63"/>
        <v>61.295999999999992</v>
      </c>
      <c r="F2037" s="32">
        <f>'Auxiliary Energy Estimation'!$E$25-D2037</f>
        <v>3.9200000000000017</v>
      </c>
      <c r="G2037" s="32">
        <f>'Auxiliary Energy Estimation'!$E$25-E2037</f>
        <v>-6.2959999999999923</v>
      </c>
      <c r="H2037" s="26">
        <f>IF(D2037&lt;='Auxiliary Energy Estimation'!$E$25, 1, 0)</f>
        <v>1</v>
      </c>
      <c r="I2037" s="26">
        <f>IF(E2037&lt;='Auxiliary Energy Estimation'!$E$25, 1, 0)</f>
        <v>0</v>
      </c>
    </row>
    <row r="2038" spans="2:9" ht="15" x14ac:dyDescent="0.3">
      <c r="B2038" s="33">
        <v>2033.5</v>
      </c>
      <c r="C2038" s="34">
        <v>7.8</v>
      </c>
      <c r="D2038" s="32">
        <f t="shared" si="62"/>
        <v>46.04</v>
      </c>
      <c r="E2038" s="37">
        <f t="shared" si="63"/>
        <v>55.247999999999998</v>
      </c>
      <c r="F2038" s="32">
        <f>'Auxiliary Energy Estimation'!$E$25-D2038</f>
        <v>8.9600000000000009</v>
      </c>
      <c r="G2038" s="32">
        <f>'Auxiliary Energy Estimation'!$E$25-E2038</f>
        <v>-0.24799999999999756</v>
      </c>
      <c r="H2038" s="26">
        <f>IF(D2038&lt;='Auxiliary Energy Estimation'!$E$25, 1, 0)</f>
        <v>1</v>
      </c>
      <c r="I2038" s="26">
        <f>IF(E2038&lt;='Auxiliary Energy Estimation'!$E$25, 1, 0)</f>
        <v>0</v>
      </c>
    </row>
    <row r="2039" spans="2:9" ht="15" x14ac:dyDescent="0.3">
      <c r="B2039" s="33">
        <v>2034.5</v>
      </c>
      <c r="C2039" s="34">
        <v>7.2</v>
      </c>
      <c r="D2039" s="32">
        <f t="shared" si="62"/>
        <v>44.96</v>
      </c>
      <c r="E2039" s="37">
        <f t="shared" si="63"/>
        <v>53.951999999999998</v>
      </c>
      <c r="F2039" s="32">
        <f>'Auxiliary Energy Estimation'!$E$25-D2039</f>
        <v>10.039999999999999</v>
      </c>
      <c r="G2039" s="32">
        <f>'Auxiliary Energy Estimation'!$E$25-E2039</f>
        <v>1.0480000000000018</v>
      </c>
      <c r="H2039" s="26">
        <f>IF(D2039&lt;='Auxiliary Energy Estimation'!$E$25, 1, 0)</f>
        <v>1</v>
      </c>
      <c r="I2039" s="26">
        <f>IF(E2039&lt;='Auxiliary Energy Estimation'!$E$25, 1, 0)</f>
        <v>1</v>
      </c>
    </row>
    <row r="2040" spans="2:9" ht="15" x14ac:dyDescent="0.3">
      <c r="B2040" s="33">
        <v>2035.5</v>
      </c>
      <c r="C2040" s="34">
        <v>6.1</v>
      </c>
      <c r="D2040" s="32">
        <f t="shared" si="62"/>
        <v>42.980000000000004</v>
      </c>
      <c r="E2040" s="37">
        <f t="shared" si="63"/>
        <v>51.576000000000001</v>
      </c>
      <c r="F2040" s="32">
        <f>'Auxiliary Energy Estimation'!$E$25-D2040</f>
        <v>12.019999999999996</v>
      </c>
      <c r="G2040" s="32">
        <f>'Auxiliary Energy Estimation'!$E$25-E2040</f>
        <v>3.4239999999999995</v>
      </c>
      <c r="H2040" s="26">
        <f>IF(D2040&lt;='Auxiliary Energy Estimation'!$E$25, 1, 0)</f>
        <v>1</v>
      </c>
      <c r="I2040" s="26">
        <f>IF(E2040&lt;='Auxiliary Energy Estimation'!$E$25, 1, 0)</f>
        <v>1</v>
      </c>
    </row>
    <row r="2041" spans="2:9" ht="15" x14ac:dyDescent="0.3">
      <c r="B2041" s="33">
        <v>2036.5</v>
      </c>
      <c r="C2041" s="34">
        <v>4.4000000000000004</v>
      </c>
      <c r="D2041" s="32">
        <f t="shared" si="62"/>
        <v>39.92</v>
      </c>
      <c r="E2041" s="37">
        <f t="shared" si="63"/>
        <v>47.904000000000003</v>
      </c>
      <c r="F2041" s="32">
        <f>'Auxiliary Energy Estimation'!$E$25-D2041</f>
        <v>15.079999999999998</v>
      </c>
      <c r="G2041" s="32">
        <f>'Auxiliary Energy Estimation'!$E$25-E2041</f>
        <v>7.0959999999999965</v>
      </c>
      <c r="H2041" s="26">
        <f>IF(D2041&lt;='Auxiliary Energy Estimation'!$E$25, 1, 0)</f>
        <v>1</v>
      </c>
      <c r="I2041" s="26">
        <f>IF(E2041&lt;='Auxiliary Energy Estimation'!$E$25, 1, 0)</f>
        <v>1</v>
      </c>
    </row>
    <row r="2042" spans="2:9" ht="15" x14ac:dyDescent="0.3">
      <c r="B2042" s="33">
        <v>2037.5</v>
      </c>
      <c r="C2042" s="34">
        <v>3.9</v>
      </c>
      <c r="D2042" s="32">
        <f t="shared" si="62"/>
        <v>39.019999999999996</v>
      </c>
      <c r="E2042" s="37">
        <f t="shared" si="63"/>
        <v>46.823999999999991</v>
      </c>
      <c r="F2042" s="32">
        <f>'Auxiliary Energy Estimation'!$E$25-D2042</f>
        <v>15.980000000000004</v>
      </c>
      <c r="G2042" s="32">
        <f>'Auxiliary Energy Estimation'!$E$25-E2042</f>
        <v>8.176000000000009</v>
      </c>
      <c r="H2042" s="26">
        <f>IF(D2042&lt;='Auxiliary Energy Estimation'!$E$25, 1, 0)</f>
        <v>1</v>
      </c>
      <c r="I2042" s="26">
        <f>IF(E2042&lt;='Auxiliary Energy Estimation'!$E$25, 1, 0)</f>
        <v>1</v>
      </c>
    </row>
    <row r="2043" spans="2:9" ht="15" x14ac:dyDescent="0.3">
      <c r="B2043" s="33">
        <v>2038.5</v>
      </c>
      <c r="C2043" s="34">
        <v>3.3</v>
      </c>
      <c r="D2043" s="32">
        <f t="shared" si="62"/>
        <v>37.94</v>
      </c>
      <c r="E2043" s="37">
        <f t="shared" si="63"/>
        <v>45.527999999999999</v>
      </c>
      <c r="F2043" s="32">
        <f>'Auxiliary Energy Estimation'!$E$25-D2043</f>
        <v>17.060000000000002</v>
      </c>
      <c r="G2043" s="32">
        <f>'Auxiliary Energy Estimation'!$E$25-E2043</f>
        <v>9.4720000000000013</v>
      </c>
      <c r="H2043" s="26">
        <f>IF(D2043&lt;='Auxiliary Energy Estimation'!$E$25, 1, 0)</f>
        <v>1</v>
      </c>
      <c r="I2043" s="26">
        <f>IF(E2043&lt;='Auxiliary Energy Estimation'!$E$25, 1, 0)</f>
        <v>1</v>
      </c>
    </row>
    <row r="2044" spans="2:9" ht="15" x14ac:dyDescent="0.3">
      <c r="B2044" s="33">
        <v>2039.5</v>
      </c>
      <c r="C2044" s="34">
        <v>2.8</v>
      </c>
      <c r="D2044" s="32">
        <f t="shared" si="62"/>
        <v>37.04</v>
      </c>
      <c r="E2044" s="37">
        <f t="shared" si="63"/>
        <v>44.448</v>
      </c>
      <c r="F2044" s="32">
        <f>'Auxiliary Energy Estimation'!$E$25-D2044</f>
        <v>17.96</v>
      </c>
      <c r="G2044" s="32">
        <f>'Auxiliary Energy Estimation'!$E$25-E2044</f>
        <v>10.552</v>
      </c>
      <c r="H2044" s="26">
        <f>IF(D2044&lt;='Auxiliary Energy Estimation'!$E$25, 1, 0)</f>
        <v>1</v>
      </c>
      <c r="I2044" s="26">
        <f>IF(E2044&lt;='Auxiliary Energy Estimation'!$E$25, 1, 0)</f>
        <v>1</v>
      </c>
    </row>
    <row r="2045" spans="2:9" ht="15" x14ac:dyDescent="0.3">
      <c r="B2045" s="33">
        <v>2040.5</v>
      </c>
      <c r="C2045" s="34">
        <v>2.2000000000000002</v>
      </c>
      <c r="D2045" s="32">
        <f t="shared" si="62"/>
        <v>35.96</v>
      </c>
      <c r="E2045" s="37">
        <f t="shared" si="63"/>
        <v>43.152000000000001</v>
      </c>
      <c r="F2045" s="32">
        <f>'Auxiliary Energy Estimation'!$E$25-D2045</f>
        <v>19.04</v>
      </c>
      <c r="G2045" s="32">
        <f>'Auxiliary Energy Estimation'!$E$25-E2045</f>
        <v>11.847999999999999</v>
      </c>
      <c r="H2045" s="26">
        <f>IF(D2045&lt;='Auxiliary Energy Estimation'!$E$25, 1, 0)</f>
        <v>1</v>
      </c>
      <c r="I2045" s="26">
        <f>IF(E2045&lt;='Auxiliary Energy Estimation'!$E$25, 1, 0)</f>
        <v>1</v>
      </c>
    </row>
    <row r="2046" spans="2:9" ht="15" x14ac:dyDescent="0.3">
      <c r="B2046" s="33">
        <v>2041.5</v>
      </c>
      <c r="C2046" s="34">
        <v>2.2000000000000002</v>
      </c>
      <c r="D2046" s="32">
        <f t="shared" si="62"/>
        <v>35.96</v>
      </c>
      <c r="E2046" s="37">
        <f t="shared" si="63"/>
        <v>43.152000000000001</v>
      </c>
      <c r="F2046" s="32">
        <f>'Auxiliary Energy Estimation'!$E$25-D2046</f>
        <v>19.04</v>
      </c>
      <c r="G2046" s="32">
        <f>'Auxiliary Energy Estimation'!$E$25-E2046</f>
        <v>11.847999999999999</v>
      </c>
      <c r="H2046" s="26">
        <f>IF(D2046&lt;='Auxiliary Energy Estimation'!$E$25, 1, 0)</f>
        <v>1</v>
      </c>
      <c r="I2046" s="26">
        <f>IF(E2046&lt;='Auxiliary Energy Estimation'!$E$25, 1, 0)</f>
        <v>1</v>
      </c>
    </row>
    <row r="2047" spans="2:9" ht="15" x14ac:dyDescent="0.3">
      <c r="B2047" s="33">
        <v>2042.5</v>
      </c>
      <c r="C2047" s="34">
        <v>2.2000000000000002</v>
      </c>
      <c r="D2047" s="32">
        <f t="shared" si="62"/>
        <v>35.96</v>
      </c>
      <c r="E2047" s="37">
        <f t="shared" si="63"/>
        <v>43.152000000000001</v>
      </c>
      <c r="F2047" s="32">
        <f>'Auxiliary Energy Estimation'!$E$25-D2047</f>
        <v>19.04</v>
      </c>
      <c r="G2047" s="32">
        <f>'Auxiliary Energy Estimation'!$E$25-E2047</f>
        <v>11.847999999999999</v>
      </c>
      <c r="H2047" s="26">
        <f>IF(D2047&lt;='Auxiliary Energy Estimation'!$E$25, 1, 0)</f>
        <v>1</v>
      </c>
      <c r="I2047" s="26">
        <f>IF(E2047&lt;='Auxiliary Energy Estimation'!$E$25, 1, 0)</f>
        <v>1</v>
      </c>
    </row>
    <row r="2048" spans="2:9" ht="15" x14ac:dyDescent="0.3">
      <c r="B2048" s="33">
        <v>2043.5</v>
      </c>
      <c r="C2048" s="34">
        <v>2.8</v>
      </c>
      <c r="D2048" s="32">
        <f t="shared" si="62"/>
        <v>37.04</v>
      </c>
      <c r="E2048" s="37">
        <f t="shared" si="63"/>
        <v>44.448</v>
      </c>
      <c r="F2048" s="32">
        <f>'Auxiliary Energy Estimation'!$E$25-D2048</f>
        <v>17.96</v>
      </c>
      <c r="G2048" s="32">
        <f>'Auxiliary Energy Estimation'!$E$25-E2048</f>
        <v>10.552</v>
      </c>
      <c r="H2048" s="26">
        <f>IF(D2048&lt;='Auxiliary Energy Estimation'!$E$25, 1, 0)</f>
        <v>1</v>
      </c>
      <c r="I2048" s="26">
        <f>IF(E2048&lt;='Auxiliary Energy Estimation'!$E$25, 1, 0)</f>
        <v>1</v>
      </c>
    </row>
    <row r="2049" spans="2:9" ht="15" x14ac:dyDescent="0.3">
      <c r="B2049" s="33">
        <v>2044.5</v>
      </c>
      <c r="C2049" s="34">
        <v>2.8</v>
      </c>
      <c r="D2049" s="32">
        <f t="shared" si="62"/>
        <v>37.04</v>
      </c>
      <c r="E2049" s="37">
        <f t="shared" si="63"/>
        <v>44.448</v>
      </c>
      <c r="F2049" s="32">
        <f>'Auxiliary Energy Estimation'!$E$25-D2049</f>
        <v>17.96</v>
      </c>
      <c r="G2049" s="32">
        <f>'Auxiliary Energy Estimation'!$E$25-E2049</f>
        <v>10.552</v>
      </c>
      <c r="H2049" s="26">
        <f>IF(D2049&lt;='Auxiliary Energy Estimation'!$E$25, 1, 0)</f>
        <v>1</v>
      </c>
      <c r="I2049" s="26">
        <f>IF(E2049&lt;='Auxiliary Energy Estimation'!$E$25, 1, 0)</f>
        <v>1</v>
      </c>
    </row>
    <row r="2050" spans="2:9" ht="15" x14ac:dyDescent="0.3">
      <c r="B2050" s="33">
        <v>2045.5</v>
      </c>
      <c r="C2050" s="34">
        <v>2.8</v>
      </c>
      <c r="D2050" s="32">
        <f t="shared" si="62"/>
        <v>37.04</v>
      </c>
      <c r="E2050" s="37">
        <f t="shared" si="63"/>
        <v>44.448</v>
      </c>
      <c r="F2050" s="32">
        <f>'Auxiliary Energy Estimation'!$E$25-D2050</f>
        <v>17.96</v>
      </c>
      <c r="G2050" s="32">
        <f>'Auxiliary Energy Estimation'!$E$25-E2050</f>
        <v>10.552</v>
      </c>
      <c r="H2050" s="26">
        <f>IF(D2050&lt;='Auxiliary Energy Estimation'!$E$25, 1, 0)</f>
        <v>1</v>
      </c>
      <c r="I2050" s="26">
        <f>IF(E2050&lt;='Auxiliary Energy Estimation'!$E$25, 1, 0)</f>
        <v>1</v>
      </c>
    </row>
    <row r="2051" spans="2:9" ht="15" x14ac:dyDescent="0.3">
      <c r="B2051" s="33">
        <v>2046.5</v>
      </c>
      <c r="C2051" s="34">
        <v>3.3</v>
      </c>
      <c r="D2051" s="32">
        <f t="shared" si="62"/>
        <v>37.94</v>
      </c>
      <c r="E2051" s="37">
        <f t="shared" si="63"/>
        <v>45.527999999999999</v>
      </c>
      <c r="F2051" s="32">
        <f>'Auxiliary Energy Estimation'!$E$25-D2051</f>
        <v>17.060000000000002</v>
      </c>
      <c r="G2051" s="32">
        <f>'Auxiliary Energy Estimation'!$E$25-E2051</f>
        <v>9.4720000000000013</v>
      </c>
      <c r="H2051" s="26">
        <f>IF(D2051&lt;='Auxiliary Energy Estimation'!$E$25, 1, 0)</f>
        <v>1</v>
      </c>
      <c r="I2051" s="26">
        <f>IF(E2051&lt;='Auxiliary Energy Estimation'!$E$25, 1, 0)</f>
        <v>1</v>
      </c>
    </row>
    <row r="2052" spans="2:9" ht="15" x14ac:dyDescent="0.3">
      <c r="B2052" s="33">
        <v>2047.5</v>
      </c>
      <c r="C2052" s="34">
        <v>3.3</v>
      </c>
      <c r="D2052" s="32">
        <f t="shared" si="62"/>
        <v>37.94</v>
      </c>
      <c r="E2052" s="37">
        <f t="shared" si="63"/>
        <v>45.527999999999999</v>
      </c>
      <c r="F2052" s="32">
        <f>'Auxiliary Energy Estimation'!$E$25-D2052</f>
        <v>17.060000000000002</v>
      </c>
      <c r="G2052" s="32">
        <f>'Auxiliary Energy Estimation'!$E$25-E2052</f>
        <v>9.4720000000000013</v>
      </c>
      <c r="H2052" s="26">
        <f>IF(D2052&lt;='Auxiliary Energy Estimation'!$E$25, 1, 0)</f>
        <v>1</v>
      </c>
      <c r="I2052" s="26">
        <f>IF(E2052&lt;='Auxiliary Energy Estimation'!$E$25, 1, 0)</f>
        <v>1</v>
      </c>
    </row>
    <row r="2053" spans="2:9" ht="15" x14ac:dyDescent="0.3">
      <c r="B2053" s="33">
        <v>2048.5</v>
      </c>
      <c r="C2053" s="34">
        <v>3.9</v>
      </c>
      <c r="D2053" s="32">
        <f t="shared" ref="D2053:D2116" si="64">CONVERT(C2053,"C","F")</f>
        <v>39.019999999999996</v>
      </c>
      <c r="E2053" s="37">
        <f t="shared" ref="E2053:E2116" si="65">D2053*1.2</f>
        <v>46.823999999999991</v>
      </c>
      <c r="F2053" s="32">
        <f>'Auxiliary Energy Estimation'!$E$25-D2053</f>
        <v>15.980000000000004</v>
      </c>
      <c r="G2053" s="32">
        <f>'Auxiliary Energy Estimation'!$E$25-E2053</f>
        <v>8.176000000000009</v>
      </c>
      <c r="H2053" s="26">
        <f>IF(D2053&lt;='Auxiliary Energy Estimation'!$E$25, 1, 0)</f>
        <v>1</v>
      </c>
      <c r="I2053" s="26">
        <f>IF(E2053&lt;='Auxiliary Energy Estimation'!$E$25, 1, 0)</f>
        <v>1</v>
      </c>
    </row>
    <row r="2054" spans="2:9" ht="15" x14ac:dyDescent="0.3">
      <c r="B2054" s="33">
        <v>2049.5</v>
      </c>
      <c r="C2054" s="34">
        <v>5</v>
      </c>
      <c r="D2054" s="32">
        <f t="shared" si="64"/>
        <v>41</v>
      </c>
      <c r="E2054" s="37">
        <f t="shared" si="65"/>
        <v>49.199999999999996</v>
      </c>
      <c r="F2054" s="32">
        <f>'Auxiliary Energy Estimation'!$E$25-D2054</f>
        <v>14</v>
      </c>
      <c r="G2054" s="32">
        <f>'Auxiliary Energy Estimation'!$E$25-E2054</f>
        <v>5.8000000000000043</v>
      </c>
      <c r="H2054" s="26">
        <f>IF(D2054&lt;='Auxiliary Energy Estimation'!$E$25, 1, 0)</f>
        <v>1</v>
      </c>
      <c r="I2054" s="26">
        <f>IF(E2054&lt;='Auxiliary Energy Estimation'!$E$25, 1, 0)</f>
        <v>1</v>
      </c>
    </row>
    <row r="2055" spans="2:9" ht="15" x14ac:dyDescent="0.3">
      <c r="B2055" s="33">
        <v>2050.5</v>
      </c>
      <c r="C2055" s="34">
        <v>5</v>
      </c>
      <c r="D2055" s="32">
        <f t="shared" si="64"/>
        <v>41</v>
      </c>
      <c r="E2055" s="37">
        <f t="shared" si="65"/>
        <v>49.199999999999996</v>
      </c>
      <c r="F2055" s="32">
        <f>'Auxiliary Energy Estimation'!$E$25-D2055</f>
        <v>14</v>
      </c>
      <c r="G2055" s="32">
        <f>'Auxiliary Energy Estimation'!$E$25-E2055</f>
        <v>5.8000000000000043</v>
      </c>
      <c r="H2055" s="26">
        <f>IF(D2055&lt;='Auxiliary Energy Estimation'!$E$25, 1, 0)</f>
        <v>1</v>
      </c>
      <c r="I2055" s="26">
        <f>IF(E2055&lt;='Auxiliary Energy Estimation'!$E$25, 1, 0)</f>
        <v>1</v>
      </c>
    </row>
    <row r="2056" spans="2:9" ht="15" x14ac:dyDescent="0.3">
      <c r="B2056" s="33">
        <v>2051.5</v>
      </c>
      <c r="C2056" s="34">
        <v>5.6</v>
      </c>
      <c r="D2056" s="32">
        <f t="shared" si="64"/>
        <v>42.08</v>
      </c>
      <c r="E2056" s="37">
        <f t="shared" si="65"/>
        <v>50.495999999999995</v>
      </c>
      <c r="F2056" s="32">
        <f>'Auxiliary Energy Estimation'!$E$25-D2056</f>
        <v>12.920000000000002</v>
      </c>
      <c r="G2056" s="32">
        <f>'Auxiliary Energy Estimation'!$E$25-E2056</f>
        <v>4.5040000000000049</v>
      </c>
      <c r="H2056" s="26">
        <f>IF(D2056&lt;='Auxiliary Energy Estimation'!$E$25, 1, 0)</f>
        <v>1</v>
      </c>
      <c r="I2056" s="26">
        <f>IF(E2056&lt;='Auxiliary Energy Estimation'!$E$25, 1, 0)</f>
        <v>1</v>
      </c>
    </row>
    <row r="2057" spans="2:9" ht="15" x14ac:dyDescent="0.3">
      <c r="B2057" s="33">
        <v>2052.5</v>
      </c>
      <c r="C2057" s="34">
        <v>5</v>
      </c>
      <c r="D2057" s="32">
        <f t="shared" si="64"/>
        <v>41</v>
      </c>
      <c r="E2057" s="37">
        <f t="shared" si="65"/>
        <v>49.199999999999996</v>
      </c>
      <c r="F2057" s="32">
        <f>'Auxiliary Energy Estimation'!$E$25-D2057</f>
        <v>14</v>
      </c>
      <c r="G2057" s="32">
        <f>'Auxiliary Energy Estimation'!$E$25-E2057</f>
        <v>5.8000000000000043</v>
      </c>
      <c r="H2057" s="26">
        <f>IF(D2057&lt;='Auxiliary Energy Estimation'!$E$25, 1, 0)</f>
        <v>1</v>
      </c>
      <c r="I2057" s="26">
        <f>IF(E2057&lt;='Auxiliary Energy Estimation'!$E$25, 1, 0)</f>
        <v>1</v>
      </c>
    </row>
    <row r="2058" spans="2:9" ht="15" x14ac:dyDescent="0.3">
      <c r="B2058" s="33">
        <v>2053.5</v>
      </c>
      <c r="C2058" s="34">
        <v>5</v>
      </c>
      <c r="D2058" s="32">
        <f t="shared" si="64"/>
        <v>41</v>
      </c>
      <c r="E2058" s="37">
        <f t="shared" si="65"/>
        <v>49.199999999999996</v>
      </c>
      <c r="F2058" s="32">
        <f>'Auxiliary Energy Estimation'!$E$25-D2058</f>
        <v>14</v>
      </c>
      <c r="G2058" s="32">
        <f>'Auxiliary Energy Estimation'!$E$25-E2058</f>
        <v>5.8000000000000043</v>
      </c>
      <c r="H2058" s="26">
        <f>IF(D2058&lt;='Auxiliary Energy Estimation'!$E$25, 1, 0)</f>
        <v>1</v>
      </c>
      <c r="I2058" s="26">
        <f>IF(E2058&lt;='Auxiliary Energy Estimation'!$E$25, 1, 0)</f>
        <v>1</v>
      </c>
    </row>
    <row r="2059" spans="2:9" ht="15" x14ac:dyDescent="0.3">
      <c r="B2059" s="33">
        <v>2054.5</v>
      </c>
      <c r="C2059" s="34">
        <v>5.6</v>
      </c>
      <c r="D2059" s="32">
        <f t="shared" si="64"/>
        <v>42.08</v>
      </c>
      <c r="E2059" s="37">
        <f t="shared" si="65"/>
        <v>50.495999999999995</v>
      </c>
      <c r="F2059" s="32">
        <f>'Auxiliary Energy Estimation'!$E$25-D2059</f>
        <v>12.920000000000002</v>
      </c>
      <c r="G2059" s="32">
        <f>'Auxiliary Energy Estimation'!$E$25-E2059</f>
        <v>4.5040000000000049</v>
      </c>
      <c r="H2059" s="26">
        <f>IF(D2059&lt;='Auxiliary Energy Estimation'!$E$25, 1, 0)</f>
        <v>1</v>
      </c>
      <c r="I2059" s="26">
        <f>IF(E2059&lt;='Auxiliary Energy Estimation'!$E$25, 1, 0)</f>
        <v>1</v>
      </c>
    </row>
    <row r="2060" spans="2:9" ht="15" x14ac:dyDescent="0.3">
      <c r="B2060" s="33">
        <v>2055.5</v>
      </c>
      <c r="C2060" s="34">
        <v>6.1</v>
      </c>
      <c r="D2060" s="32">
        <f t="shared" si="64"/>
        <v>42.980000000000004</v>
      </c>
      <c r="E2060" s="37">
        <f t="shared" si="65"/>
        <v>51.576000000000001</v>
      </c>
      <c r="F2060" s="32">
        <f>'Auxiliary Energy Estimation'!$E$25-D2060</f>
        <v>12.019999999999996</v>
      </c>
      <c r="G2060" s="32">
        <f>'Auxiliary Energy Estimation'!$E$25-E2060</f>
        <v>3.4239999999999995</v>
      </c>
      <c r="H2060" s="26">
        <f>IF(D2060&lt;='Auxiliary Energy Estimation'!$E$25, 1, 0)</f>
        <v>1</v>
      </c>
      <c r="I2060" s="26">
        <f>IF(E2060&lt;='Auxiliary Energy Estimation'!$E$25, 1, 0)</f>
        <v>1</v>
      </c>
    </row>
    <row r="2061" spans="2:9" ht="15" x14ac:dyDescent="0.3">
      <c r="B2061" s="33">
        <v>2056.5</v>
      </c>
      <c r="C2061" s="34">
        <v>7.2</v>
      </c>
      <c r="D2061" s="32">
        <f t="shared" si="64"/>
        <v>44.96</v>
      </c>
      <c r="E2061" s="37">
        <f t="shared" si="65"/>
        <v>53.951999999999998</v>
      </c>
      <c r="F2061" s="32">
        <f>'Auxiliary Energy Estimation'!$E$25-D2061</f>
        <v>10.039999999999999</v>
      </c>
      <c r="G2061" s="32">
        <f>'Auxiliary Energy Estimation'!$E$25-E2061</f>
        <v>1.0480000000000018</v>
      </c>
      <c r="H2061" s="26">
        <f>IF(D2061&lt;='Auxiliary Energy Estimation'!$E$25, 1, 0)</f>
        <v>1</v>
      </c>
      <c r="I2061" s="26">
        <f>IF(E2061&lt;='Auxiliary Energy Estimation'!$E$25, 1, 0)</f>
        <v>1</v>
      </c>
    </row>
    <row r="2062" spans="2:9" ht="15" x14ac:dyDescent="0.3">
      <c r="B2062" s="33">
        <v>2057.5</v>
      </c>
      <c r="C2062" s="34">
        <v>6.1</v>
      </c>
      <c r="D2062" s="32">
        <f t="shared" si="64"/>
        <v>42.980000000000004</v>
      </c>
      <c r="E2062" s="37">
        <f t="shared" si="65"/>
        <v>51.576000000000001</v>
      </c>
      <c r="F2062" s="32">
        <f>'Auxiliary Energy Estimation'!$E$25-D2062</f>
        <v>12.019999999999996</v>
      </c>
      <c r="G2062" s="32">
        <f>'Auxiliary Energy Estimation'!$E$25-E2062</f>
        <v>3.4239999999999995</v>
      </c>
      <c r="H2062" s="26">
        <f>IF(D2062&lt;='Auxiliary Energy Estimation'!$E$25, 1, 0)</f>
        <v>1</v>
      </c>
      <c r="I2062" s="26">
        <f>IF(E2062&lt;='Auxiliary Energy Estimation'!$E$25, 1, 0)</f>
        <v>1</v>
      </c>
    </row>
    <row r="2063" spans="2:9" ht="15" x14ac:dyDescent="0.3">
      <c r="B2063" s="33">
        <v>2058.5</v>
      </c>
      <c r="C2063" s="34">
        <v>5.6</v>
      </c>
      <c r="D2063" s="32">
        <f t="shared" si="64"/>
        <v>42.08</v>
      </c>
      <c r="E2063" s="37">
        <f t="shared" si="65"/>
        <v>50.495999999999995</v>
      </c>
      <c r="F2063" s="32">
        <f>'Auxiliary Energy Estimation'!$E$25-D2063</f>
        <v>12.920000000000002</v>
      </c>
      <c r="G2063" s="32">
        <f>'Auxiliary Energy Estimation'!$E$25-E2063</f>
        <v>4.5040000000000049</v>
      </c>
      <c r="H2063" s="26">
        <f>IF(D2063&lt;='Auxiliary Energy Estimation'!$E$25, 1, 0)</f>
        <v>1</v>
      </c>
      <c r="I2063" s="26">
        <f>IF(E2063&lt;='Auxiliary Energy Estimation'!$E$25, 1, 0)</f>
        <v>1</v>
      </c>
    </row>
    <row r="2064" spans="2:9" ht="15" x14ac:dyDescent="0.3">
      <c r="B2064" s="33">
        <v>2059.5</v>
      </c>
      <c r="C2064" s="34">
        <v>6.1</v>
      </c>
      <c r="D2064" s="32">
        <f t="shared" si="64"/>
        <v>42.980000000000004</v>
      </c>
      <c r="E2064" s="37">
        <f t="shared" si="65"/>
        <v>51.576000000000001</v>
      </c>
      <c r="F2064" s="32">
        <f>'Auxiliary Energy Estimation'!$E$25-D2064</f>
        <v>12.019999999999996</v>
      </c>
      <c r="G2064" s="32">
        <f>'Auxiliary Energy Estimation'!$E$25-E2064</f>
        <v>3.4239999999999995</v>
      </c>
      <c r="H2064" s="26">
        <f>IF(D2064&lt;='Auxiliary Energy Estimation'!$E$25, 1, 0)</f>
        <v>1</v>
      </c>
      <c r="I2064" s="26">
        <f>IF(E2064&lt;='Auxiliary Energy Estimation'!$E$25, 1, 0)</f>
        <v>1</v>
      </c>
    </row>
    <row r="2065" spans="2:9" ht="15" x14ac:dyDescent="0.3">
      <c r="B2065" s="33">
        <v>2060.5</v>
      </c>
      <c r="C2065" s="34">
        <v>5.6</v>
      </c>
      <c r="D2065" s="32">
        <f t="shared" si="64"/>
        <v>42.08</v>
      </c>
      <c r="E2065" s="37">
        <f t="shared" si="65"/>
        <v>50.495999999999995</v>
      </c>
      <c r="F2065" s="32">
        <f>'Auxiliary Energy Estimation'!$E$25-D2065</f>
        <v>12.920000000000002</v>
      </c>
      <c r="G2065" s="32">
        <f>'Auxiliary Energy Estimation'!$E$25-E2065</f>
        <v>4.5040000000000049</v>
      </c>
      <c r="H2065" s="26">
        <f>IF(D2065&lt;='Auxiliary Energy Estimation'!$E$25, 1, 0)</f>
        <v>1</v>
      </c>
      <c r="I2065" s="26">
        <f>IF(E2065&lt;='Auxiliary Energy Estimation'!$E$25, 1, 0)</f>
        <v>1</v>
      </c>
    </row>
    <row r="2066" spans="2:9" ht="15" x14ac:dyDescent="0.3">
      <c r="B2066" s="33">
        <v>2061.5</v>
      </c>
      <c r="C2066" s="34">
        <v>5</v>
      </c>
      <c r="D2066" s="32">
        <f t="shared" si="64"/>
        <v>41</v>
      </c>
      <c r="E2066" s="37">
        <f t="shared" si="65"/>
        <v>49.199999999999996</v>
      </c>
      <c r="F2066" s="32">
        <f>'Auxiliary Energy Estimation'!$E$25-D2066</f>
        <v>14</v>
      </c>
      <c r="G2066" s="32">
        <f>'Auxiliary Energy Estimation'!$E$25-E2066</f>
        <v>5.8000000000000043</v>
      </c>
      <c r="H2066" s="26">
        <f>IF(D2066&lt;='Auxiliary Energy Estimation'!$E$25, 1, 0)</f>
        <v>1</v>
      </c>
      <c r="I2066" s="26">
        <f>IF(E2066&lt;='Auxiliary Energy Estimation'!$E$25, 1, 0)</f>
        <v>1</v>
      </c>
    </row>
    <row r="2067" spans="2:9" ht="15" x14ac:dyDescent="0.3">
      <c r="B2067" s="33">
        <v>2062.5</v>
      </c>
      <c r="C2067" s="34">
        <v>3.9</v>
      </c>
      <c r="D2067" s="32">
        <f t="shared" si="64"/>
        <v>39.019999999999996</v>
      </c>
      <c r="E2067" s="37">
        <f t="shared" si="65"/>
        <v>46.823999999999991</v>
      </c>
      <c r="F2067" s="32">
        <f>'Auxiliary Energy Estimation'!$E$25-D2067</f>
        <v>15.980000000000004</v>
      </c>
      <c r="G2067" s="32">
        <f>'Auxiliary Energy Estimation'!$E$25-E2067</f>
        <v>8.176000000000009</v>
      </c>
      <c r="H2067" s="26">
        <f>IF(D2067&lt;='Auxiliary Energy Estimation'!$E$25, 1, 0)</f>
        <v>1</v>
      </c>
      <c r="I2067" s="26">
        <f>IF(E2067&lt;='Auxiliary Energy Estimation'!$E$25, 1, 0)</f>
        <v>1</v>
      </c>
    </row>
    <row r="2068" spans="2:9" ht="15" x14ac:dyDescent="0.3">
      <c r="B2068" s="33">
        <v>2063.5</v>
      </c>
      <c r="C2068" s="34">
        <v>3.9</v>
      </c>
      <c r="D2068" s="32">
        <f t="shared" si="64"/>
        <v>39.019999999999996</v>
      </c>
      <c r="E2068" s="37">
        <f t="shared" si="65"/>
        <v>46.823999999999991</v>
      </c>
      <c r="F2068" s="32">
        <f>'Auxiliary Energy Estimation'!$E$25-D2068</f>
        <v>15.980000000000004</v>
      </c>
      <c r="G2068" s="32">
        <f>'Auxiliary Energy Estimation'!$E$25-E2068</f>
        <v>8.176000000000009</v>
      </c>
      <c r="H2068" s="26">
        <f>IF(D2068&lt;='Auxiliary Energy Estimation'!$E$25, 1, 0)</f>
        <v>1</v>
      </c>
      <c r="I2068" s="26">
        <f>IF(E2068&lt;='Auxiliary Energy Estimation'!$E$25, 1, 0)</f>
        <v>1</v>
      </c>
    </row>
    <row r="2069" spans="2:9" ht="15" x14ac:dyDescent="0.3">
      <c r="B2069" s="33">
        <v>2064.5</v>
      </c>
      <c r="C2069" s="34">
        <v>3.3</v>
      </c>
      <c r="D2069" s="32">
        <f t="shared" si="64"/>
        <v>37.94</v>
      </c>
      <c r="E2069" s="37">
        <f t="shared" si="65"/>
        <v>45.527999999999999</v>
      </c>
      <c r="F2069" s="32">
        <f>'Auxiliary Energy Estimation'!$E$25-D2069</f>
        <v>17.060000000000002</v>
      </c>
      <c r="G2069" s="32">
        <f>'Auxiliary Energy Estimation'!$E$25-E2069</f>
        <v>9.4720000000000013</v>
      </c>
      <c r="H2069" s="26">
        <f>IF(D2069&lt;='Auxiliary Energy Estimation'!$E$25, 1, 0)</f>
        <v>1</v>
      </c>
      <c r="I2069" s="26">
        <f>IF(E2069&lt;='Auxiliary Energy Estimation'!$E$25, 1, 0)</f>
        <v>1</v>
      </c>
    </row>
    <row r="2070" spans="2:9" ht="15" x14ac:dyDescent="0.3">
      <c r="B2070" s="33">
        <v>2065.5</v>
      </c>
      <c r="C2070" s="34">
        <v>2.8</v>
      </c>
      <c r="D2070" s="32">
        <f t="shared" si="64"/>
        <v>37.04</v>
      </c>
      <c r="E2070" s="37">
        <f t="shared" si="65"/>
        <v>44.448</v>
      </c>
      <c r="F2070" s="32">
        <f>'Auxiliary Energy Estimation'!$E$25-D2070</f>
        <v>17.96</v>
      </c>
      <c r="G2070" s="32">
        <f>'Auxiliary Energy Estimation'!$E$25-E2070</f>
        <v>10.552</v>
      </c>
      <c r="H2070" s="26">
        <f>IF(D2070&lt;='Auxiliary Energy Estimation'!$E$25, 1, 0)</f>
        <v>1</v>
      </c>
      <c r="I2070" s="26">
        <f>IF(E2070&lt;='Auxiliary Energy Estimation'!$E$25, 1, 0)</f>
        <v>1</v>
      </c>
    </row>
    <row r="2071" spans="2:9" ht="15" x14ac:dyDescent="0.3">
      <c r="B2071" s="33">
        <v>2066.5</v>
      </c>
      <c r="C2071" s="34">
        <v>2.2000000000000002</v>
      </c>
      <c r="D2071" s="32">
        <f t="shared" si="64"/>
        <v>35.96</v>
      </c>
      <c r="E2071" s="37">
        <f t="shared" si="65"/>
        <v>43.152000000000001</v>
      </c>
      <c r="F2071" s="32">
        <f>'Auxiliary Energy Estimation'!$E$25-D2071</f>
        <v>19.04</v>
      </c>
      <c r="G2071" s="32">
        <f>'Auxiliary Energy Estimation'!$E$25-E2071</f>
        <v>11.847999999999999</v>
      </c>
      <c r="H2071" s="26">
        <f>IF(D2071&lt;='Auxiliary Energy Estimation'!$E$25, 1, 0)</f>
        <v>1</v>
      </c>
      <c r="I2071" s="26">
        <f>IF(E2071&lt;='Auxiliary Energy Estimation'!$E$25, 1, 0)</f>
        <v>1</v>
      </c>
    </row>
    <row r="2072" spans="2:9" ht="15" x14ac:dyDescent="0.3">
      <c r="B2072" s="33">
        <v>2067.5</v>
      </c>
      <c r="C2072" s="34">
        <v>1.7</v>
      </c>
      <c r="D2072" s="32">
        <f t="shared" si="64"/>
        <v>35.06</v>
      </c>
      <c r="E2072" s="37">
        <f t="shared" si="65"/>
        <v>42.072000000000003</v>
      </c>
      <c r="F2072" s="32">
        <f>'Auxiliary Energy Estimation'!$E$25-D2072</f>
        <v>19.939999999999998</v>
      </c>
      <c r="G2072" s="32">
        <f>'Auxiliary Energy Estimation'!$E$25-E2072</f>
        <v>12.927999999999997</v>
      </c>
      <c r="H2072" s="26">
        <f>IF(D2072&lt;='Auxiliary Energy Estimation'!$E$25, 1, 0)</f>
        <v>1</v>
      </c>
      <c r="I2072" s="26">
        <f>IF(E2072&lt;='Auxiliary Energy Estimation'!$E$25, 1, 0)</f>
        <v>1</v>
      </c>
    </row>
    <row r="2073" spans="2:9" ht="15" x14ac:dyDescent="0.3">
      <c r="B2073" s="33">
        <v>2068.5</v>
      </c>
      <c r="C2073" s="34">
        <v>1.1000000000000001</v>
      </c>
      <c r="D2073" s="32">
        <f t="shared" si="64"/>
        <v>33.979999999999997</v>
      </c>
      <c r="E2073" s="37">
        <f t="shared" si="65"/>
        <v>40.775999999999996</v>
      </c>
      <c r="F2073" s="32">
        <f>'Auxiliary Energy Estimation'!$E$25-D2073</f>
        <v>21.020000000000003</v>
      </c>
      <c r="G2073" s="32">
        <f>'Auxiliary Energy Estimation'!$E$25-E2073</f>
        <v>14.224000000000004</v>
      </c>
      <c r="H2073" s="26">
        <f>IF(D2073&lt;='Auxiliary Energy Estimation'!$E$25, 1, 0)</f>
        <v>1</v>
      </c>
      <c r="I2073" s="26">
        <f>IF(E2073&lt;='Auxiliary Energy Estimation'!$E$25, 1, 0)</f>
        <v>1</v>
      </c>
    </row>
    <row r="2074" spans="2:9" ht="15" x14ac:dyDescent="0.3">
      <c r="B2074" s="33">
        <v>2069.5</v>
      </c>
      <c r="C2074" s="34">
        <v>0.6</v>
      </c>
      <c r="D2074" s="32">
        <f t="shared" si="64"/>
        <v>33.08</v>
      </c>
      <c r="E2074" s="37">
        <f t="shared" si="65"/>
        <v>39.695999999999998</v>
      </c>
      <c r="F2074" s="32">
        <f>'Auxiliary Energy Estimation'!$E$25-D2074</f>
        <v>21.92</v>
      </c>
      <c r="G2074" s="32">
        <f>'Auxiliary Energy Estimation'!$E$25-E2074</f>
        <v>15.304000000000002</v>
      </c>
      <c r="H2074" s="26">
        <f>IF(D2074&lt;='Auxiliary Energy Estimation'!$E$25, 1, 0)</f>
        <v>1</v>
      </c>
      <c r="I2074" s="26">
        <f>IF(E2074&lt;='Auxiliary Energy Estimation'!$E$25, 1, 0)</f>
        <v>1</v>
      </c>
    </row>
    <row r="2075" spans="2:9" ht="15" x14ac:dyDescent="0.3">
      <c r="B2075" s="33">
        <v>2070.5</v>
      </c>
      <c r="C2075" s="34">
        <v>1.7</v>
      </c>
      <c r="D2075" s="32">
        <f t="shared" si="64"/>
        <v>35.06</v>
      </c>
      <c r="E2075" s="37">
        <f t="shared" si="65"/>
        <v>42.072000000000003</v>
      </c>
      <c r="F2075" s="32">
        <f>'Auxiliary Energy Estimation'!$E$25-D2075</f>
        <v>19.939999999999998</v>
      </c>
      <c r="G2075" s="32">
        <f>'Auxiliary Energy Estimation'!$E$25-E2075</f>
        <v>12.927999999999997</v>
      </c>
      <c r="H2075" s="26">
        <f>IF(D2075&lt;='Auxiliary Energy Estimation'!$E$25, 1, 0)</f>
        <v>1</v>
      </c>
      <c r="I2075" s="26">
        <f>IF(E2075&lt;='Auxiliary Energy Estimation'!$E$25, 1, 0)</f>
        <v>1</v>
      </c>
    </row>
    <row r="2076" spans="2:9" ht="15" x14ac:dyDescent="0.3">
      <c r="B2076" s="33">
        <v>2071.5</v>
      </c>
      <c r="C2076" s="34">
        <v>4.4000000000000004</v>
      </c>
      <c r="D2076" s="32">
        <f t="shared" si="64"/>
        <v>39.92</v>
      </c>
      <c r="E2076" s="37">
        <f t="shared" si="65"/>
        <v>47.904000000000003</v>
      </c>
      <c r="F2076" s="32">
        <f>'Auxiliary Energy Estimation'!$E$25-D2076</f>
        <v>15.079999999999998</v>
      </c>
      <c r="G2076" s="32">
        <f>'Auxiliary Energy Estimation'!$E$25-E2076</f>
        <v>7.0959999999999965</v>
      </c>
      <c r="H2076" s="26">
        <f>IF(D2076&lt;='Auxiliary Energy Estimation'!$E$25, 1, 0)</f>
        <v>1</v>
      </c>
      <c r="I2076" s="26">
        <f>IF(E2076&lt;='Auxiliary Energy Estimation'!$E$25, 1, 0)</f>
        <v>1</v>
      </c>
    </row>
    <row r="2077" spans="2:9" ht="15" x14ac:dyDescent="0.3">
      <c r="B2077" s="33">
        <v>2072.5</v>
      </c>
      <c r="C2077" s="34">
        <v>4.4000000000000004</v>
      </c>
      <c r="D2077" s="32">
        <f t="shared" si="64"/>
        <v>39.92</v>
      </c>
      <c r="E2077" s="37">
        <f t="shared" si="65"/>
        <v>47.904000000000003</v>
      </c>
      <c r="F2077" s="32">
        <f>'Auxiliary Energy Estimation'!$E$25-D2077</f>
        <v>15.079999999999998</v>
      </c>
      <c r="G2077" s="32">
        <f>'Auxiliary Energy Estimation'!$E$25-E2077</f>
        <v>7.0959999999999965</v>
      </c>
      <c r="H2077" s="26">
        <f>IF(D2077&lt;='Auxiliary Energy Estimation'!$E$25, 1, 0)</f>
        <v>1</v>
      </c>
      <c r="I2077" s="26">
        <f>IF(E2077&lt;='Auxiliary Energy Estimation'!$E$25, 1, 0)</f>
        <v>1</v>
      </c>
    </row>
    <row r="2078" spans="2:9" ht="15" x14ac:dyDescent="0.3">
      <c r="B2078" s="33">
        <v>2073.5</v>
      </c>
      <c r="C2078" s="34">
        <v>5.6</v>
      </c>
      <c r="D2078" s="32">
        <f t="shared" si="64"/>
        <v>42.08</v>
      </c>
      <c r="E2078" s="37">
        <f t="shared" si="65"/>
        <v>50.495999999999995</v>
      </c>
      <c r="F2078" s="32">
        <f>'Auxiliary Energy Estimation'!$E$25-D2078</f>
        <v>12.920000000000002</v>
      </c>
      <c r="G2078" s="32">
        <f>'Auxiliary Energy Estimation'!$E$25-E2078</f>
        <v>4.5040000000000049</v>
      </c>
      <c r="H2078" s="26">
        <f>IF(D2078&lt;='Auxiliary Energy Estimation'!$E$25, 1, 0)</f>
        <v>1</v>
      </c>
      <c r="I2078" s="26">
        <f>IF(E2078&lt;='Auxiliary Energy Estimation'!$E$25, 1, 0)</f>
        <v>1</v>
      </c>
    </row>
    <row r="2079" spans="2:9" ht="15" x14ac:dyDescent="0.3">
      <c r="B2079" s="33">
        <v>2074.5</v>
      </c>
      <c r="C2079" s="34">
        <v>5.6</v>
      </c>
      <c r="D2079" s="32">
        <f t="shared" si="64"/>
        <v>42.08</v>
      </c>
      <c r="E2079" s="37">
        <f t="shared" si="65"/>
        <v>50.495999999999995</v>
      </c>
      <c r="F2079" s="32">
        <f>'Auxiliary Energy Estimation'!$E$25-D2079</f>
        <v>12.920000000000002</v>
      </c>
      <c r="G2079" s="32">
        <f>'Auxiliary Energy Estimation'!$E$25-E2079</f>
        <v>4.5040000000000049</v>
      </c>
      <c r="H2079" s="26">
        <f>IF(D2079&lt;='Auxiliary Energy Estimation'!$E$25, 1, 0)</f>
        <v>1</v>
      </c>
      <c r="I2079" s="26">
        <f>IF(E2079&lt;='Auxiliary Energy Estimation'!$E$25, 1, 0)</f>
        <v>1</v>
      </c>
    </row>
    <row r="2080" spans="2:9" ht="15" x14ac:dyDescent="0.3">
      <c r="B2080" s="33">
        <v>2075.5</v>
      </c>
      <c r="C2080" s="34">
        <v>7.2</v>
      </c>
      <c r="D2080" s="32">
        <f t="shared" si="64"/>
        <v>44.96</v>
      </c>
      <c r="E2080" s="37">
        <f t="shared" si="65"/>
        <v>53.951999999999998</v>
      </c>
      <c r="F2080" s="32">
        <f>'Auxiliary Energy Estimation'!$E$25-D2080</f>
        <v>10.039999999999999</v>
      </c>
      <c r="G2080" s="32">
        <f>'Auxiliary Energy Estimation'!$E$25-E2080</f>
        <v>1.0480000000000018</v>
      </c>
      <c r="H2080" s="26">
        <f>IF(D2080&lt;='Auxiliary Energy Estimation'!$E$25, 1, 0)</f>
        <v>1</v>
      </c>
      <c r="I2080" s="26">
        <f>IF(E2080&lt;='Auxiliary Energy Estimation'!$E$25, 1, 0)</f>
        <v>1</v>
      </c>
    </row>
    <row r="2081" spans="2:9" ht="15" x14ac:dyDescent="0.3">
      <c r="B2081" s="33">
        <v>2076.5</v>
      </c>
      <c r="C2081" s="34">
        <v>9.4</v>
      </c>
      <c r="D2081" s="32">
        <f t="shared" si="64"/>
        <v>48.92</v>
      </c>
      <c r="E2081" s="37">
        <f t="shared" si="65"/>
        <v>58.704000000000001</v>
      </c>
      <c r="F2081" s="32">
        <f>'Auxiliary Energy Estimation'!$E$25-D2081</f>
        <v>6.0799999999999983</v>
      </c>
      <c r="G2081" s="32">
        <f>'Auxiliary Energy Estimation'!$E$25-E2081</f>
        <v>-3.7040000000000006</v>
      </c>
      <c r="H2081" s="26">
        <f>IF(D2081&lt;='Auxiliary Energy Estimation'!$E$25, 1, 0)</f>
        <v>1</v>
      </c>
      <c r="I2081" s="26">
        <f>IF(E2081&lt;='Auxiliary Energy Estimation'!$E$25, 1, 0)</f>
        <v>0</v>
      </c>
    </row>
    <row r="2082" spans="2:9" ht="15" x14ac:dyDescent="0.3">
      <c r="B2082" s="33">
        <v>2077.5</v>
      </c>
      <c r="C2082" s="34">
        <v>8.3000000000000007</v>
      </c>
      <c r="D2082" s="32">
        <f t="shared" si="64"/>
        <v>46.94</v>
      </c>
      <c r="E2082" s="37">
        <f t="shared" si="65"/>
        <v>56.327999999999996</v>
      </c>
      <c r="F2082" s="32">
        <f>'Auxiliary Energy Estimation'!$E$25-D2082</f>
        <v>8.0600000000000023</v>
      </c>
      <c r="G2082" s="32">
        <f>'Auxiliary Energy Estimation'!$E$25-E2082</f>
        <v>-1.3279999999999959</v>
      </c>
      <c r="H2082" s="26">
        <f>IF(D2082&lt;='Auxiliary Energy Estimation'!$E$25, 1, 0)</f>
        <v>1</v>
      </c>
      <c r="I2082" s="26">
        <f>IF(E2082&lt;='Auxiliary Energy Estimation'!$E$25, 1, 0)</f>
        <v>0</v>
      </c>
    </row>
    <row r="2083" spans="2:9" ht="15" x14ac:dyDescent="0.3">
      <c r="B2083" s="33">
        <v>2078.5</v>
      </c>
      <c r="C2083" s="34">
        <v>8.3000000000000007</v>
      </c>
      <c r="D2083" s="32">
        <f t="shared" si="64"/>
        <v>46.94</v>
      </c>
      <c r="E2083" s="37">
        <f t="shared" si="65"/>
        <v>56.327999999999996</v>
      </c>
      <c r="F2083" s="32">
        <f>'Auxiliary Energy Estimation'!$E$25-D2083</f>
        <v>8.0600000000000023</v>
      </c>
      <c r="G2083" s="32">
        <f>'Auxiliary Energy Estimation'!$E$25-E2083</f>
        <v>-1.3279999999999959</v>
      </c>
      <c r="H2083" s="26">
        <f>IF(D2083&lt;='Auxiliary Energy Estimation'!$E$25, 1, 0)</f>
        <v>1</v>
      </c>
      <c r="I2083" s="26">
        <f>IF(E2083&lt;='Auxiliary Energy Estimation'!$E$25, 1, 0)</f>
        <v>0</v>
      </c>
    </row>
    <row r="2084" spans="2:9" ht="15" x14ac:dyDescent="0.3">
      <c r="B2084" s="33">
        <v>2079.5</v>
      </c>
      <c r="C2084" s="34">
        <v>7.8</v>
      </c>
      <c r="D2084" s="32">
        <f t="shared" si="64"/>
        <v>46.04</v>
      </c>
      <c r="E2084" s="37">
        <f t="shared" si="65"/>
        <v>55.247999999999998</v>
      </c>
      <c r="F2084" s="32">
        <f>'Auxiliary Energy Estimation'!$E$25-D2084</f>
        <v>8.9600000000000009</v>
      </c>
      <c r="G2084" s="32">
        <f>'Auxiliary Energy Estimation'!$E$25-E2084</f>
        <v>-0.24799999999999756</v>
      </c>
      <c r="H2084" s="26">
        <f>IF(D2084&lt;='Auxiliary Energy Estimation'!$E$25, 1, 0)</f>
        <v>1</v>
      </c>
      <c r="I2084" s="26">
        <f>IF(E2084&lt;='Auxiliary Energy Estimation'!$E$25, 1, 0)</f>
        <v>0</v>
      </c>
    </row>
    <row r="2085" spans="2:9" ht="15" x14ac:dyDescent="0.3">
      <c r="B2085" s="33">
        <v>2080.5</v>
      </c>
      <c r="C2085" s="34">
        <v>8.3000000000000007</v>
      </c>
      <c r="D2085" s="32">
        <f t="shared" si="64"/>
        <v>46.94</v>
      </c>
      <c r="E2085" s="37">
        <f t="shared" si="65"/>
        <v>56.327999999999996</v>
      </c>
      <c r="F2085" s="32">
        <f>'Auxiliary Energy Estimation'!$E$25-D2085</f>
        <v>8.0600000000000023</v>
      </c>
      <c r="G2085" s="32">
        <f>'Auxiliary Energy Estimation'!$E$25-E2085</f>
        <v>-1.3279999999999959</v>
      </c>
      <c r="H2085" s="26">
        <f>IF(D2085&lt;='Auxiliary Energy Estimation'!$E$25, 1, 0)</f>
        <v>1</v>
      </c>
      <c r="I2085" s="26">
        <f>IF(E2085&lt;='Auxiliary Energy Estimation'!$E$25, 1, 0)</f>
        <v>0</v>
      </c>
    </row>
    <row r="2086" spans="2:9" ht="15" x14ac:dyDescent="0.3">
      <c r="B2086" s="33">
        <v>2081.5</v>
      </c>
      <c r="C2086" s="34">
        <v>10</v>
      </c>
      <c r="D2086" s="32">
        <f t="shared" si="64"/>
        <v>50</v>
      </c>
      <c r="E2086" s="37">
        <f t="shared" si="65"/>
        <v>60</v>
      </c>
      <c r="F2086" s="32">
        <f>'Auxiliary Energy Estimation'!$E$25-D2086</f>
        <v>5</v>
      </c>
      <c r="G2086" s="32">
        <f>'Auxiliary Energy Estimation'!$E$25-E2086</f>
        <v>-5</v>
      </c>
      <c r="H2086" s="26">
        <f>IF(D2086&lt;='Auxiliary Energy Estimation'!$E$25, 1, 0)</f>
        <v>1</v>
      </c>
      <c r="I2086" s="26">
        <f>IF(E2086&lt;='Auxiliary Energy Estimation'!$E$25, 1, 0)</f>
        <v>0</v>
      </c>
    </row>
    <row r="2087" spans="2:9" ht="15" x14ac:dyDescent="0.3">
      <c r="B2087" s="33">
        <v>2082.5</v>
      </c>
      <c r="C2087" s="34">
        <v>8.9</v>
      </c>
      <c r="D2087" s="32">
        <f t="shared" si="64"/>
        <v>48.019999999999996</v>
      </c>
      <c r="E2087" s="37">
        <f t="shared" si="65"/>
        <v>57.623999999999995</v>
      </c>
      <c r="F2087" s="32">
        <f>'Auxiliary Energy Estimation'!$E$25-D2087</f>
        <v>6.980000000000004</v>
      </c>
      <c r="G2087" s="32">
        <f>'Auxiliary Energy Estimation'!$E$25-E2087</f>
        <v>-2.6239999999999952</v>
      </c>
      <c r="H2087" s="26">
        <f>IF(D2087&lt;='Auxiliary Energy Estimation'!$E$25, 1, 0)</f>
        <v>1</v>
      </c>
      <c r="I2087" s="26">
        <f>IF(E2087&lt;='Auxiliary Energy Estimation'!$E$25, 1, 0)</f>
        <v>0</v>
      </c>
    </row>
    <row r="2088" spans="2:9" ht="15" x14ac:dyDescent="0.3">
      <c r="B2088" s="33">
        <v>2083.5</v>
      </c>
      <c r="C2088" s="34">
        <v>8.9</v>
      </c>
      <c r="D2088" s="32">
        <f t="shared" si="64"/>
        <v>48.019999999999996</v>
      </c>
      <c r="E2088" s="37">
        <f t="shared" si="65"/>
        <v>57.623999999999995</v>
      </c>
      <c r="F2088" s="32">
        <f>'Auxiliary Energy Estimation'!$E$25-D2088</f>
        <v>6.980000000000004</v>
      </c>
      <c r="G2088" s="32">
        <f>'Auxiliary Energy Estimation'!$E$25-E2088</f>
        <v>-2.6239999999999952</v>
      </c>
      <c r="H2088" s="26">
        <f>IF(D2088&lt;='Auxiliary Energy Estimation'!$E$25, 1, 0)</f>
        <v>1</v>
      </c>
      <c r="I2088" s="26">
        <f>IF(E2088&lt;='Auxiliary Energy Estimation'!$E$25, 1, 0)</f>
        <v>0</v>
      </c>
    </row>
    <row r="2089" spans="2:9" ht="15" x14ac:dyDescent="0.3">
      <c r="B2089" s="33">
        <v>2084.5</v>
      </c>
      <c r="C2089" s="34">
        <v>7.8</v>
      </c>
      <c r="D2089" s="32">
        <f t="shared" si="64"/>
        <v>46.04</v>
      </c>
      <c r="E2089" s="37">
        <f t="shared" si="65"/>
        <v>55.247999999999998</v>
      </c>
      <c r="F2089" s="32">
        <f>'Auxiliary Energy Estimation'!$E$25-D2089</f>
        <v>8.9600000000000009</v>
      </c>
      <c r="G2089" s="32">
        <f>'Auxiliary Energy Estimation'!$E$25-E2089</f>
        <v>-0.24799999999999756</v>
      </c>
      <c r="H2089" s="26">
        <f>IF(D2089&lt;='Auxiliary Energy Estimation'!$E$25, 1, 0)</f>
        <v>1</v>
      </c>
      <c r="I2089" s="26">
        <f>IF(E2089&lt;='Auxiliary Energy Estimation'!$E$25, 1, 0)</f>
        <v>0</v>
      </c>
    </row>
    <row r="2090" spans="2:9" ht="15" x14ac:dyDescent="0.3">
      <c r="B2090" s="33">
        <v>2085.5</v>
      </c>
      <c r="C2090" s="34">
        <v>7.8</v>
      </c>
      <c r="D2090" s="32">
        <f t="shared" si="64"/>
        <v>46.04</v>
      </c>
      <c r="E2090" s="37">
        <f t="shared" si="65"/>
        <v>55.247999999999998</v>
      </c>
      <c r="F2090" s="32">
        <f>'Auxiliary Energy Estimation'!$E$25-D2090</f>
        <v>8.9600000000000009</v>
      </c>
      <c r="G2090" s="32">
        <f>'Auxiliary Energy Estimation'!$E$25-E2090</f>
        <v>-0.24799999999999756</v>
      </c>
      <c r="H2090" s="26">
        <f>IF(D2090&lt;='Auxiliary Energy Estimation'!$E$25, 1, 0)</f>
        <v>1</v>
      </c>
      <c r="I2090" s="26">
        <f>IF(E2090&lt;='Auxiliary Energy Estimation'!$E$25, 1, 0)</f>
        <v>0</v>
      </c>
    </row>
    <row r="2091" spans="2:9" ht="15" x14ac:dyDescent="0.3">
      <c r="B2091" s="33">
        <v>2086.5</v>
      </c>
      <c r="C2091" s="34">
        <v>7.2</v>
      </c>
      <c r="D2091" s="32">
        <f t="shared" si="64"/>
        <v>44.96</v>
      </c>
      <c r="E2091" s="37">
        <f t="shared" si="65"/>
        <v>53.951999999999998</v>
      </c>
      <c r="F2091" s="32">
        <f>'Auxiliary Energy Estimation'!$E$25-D2091</f>
        <v>10.039999999999999</v>
      </c>
      <c r="G2091" s="32">
        <f>'Auxiliary Energy Estimation'!$E$25-E2091</f>
        <v>1.0480000000000018</v>
      </c>
      <c r="H2091" s="26">
        <f>IF(D2091&lt;='Auxiliary Energy Estimation'!$E$25, 1, 0)</f>
        <v>1</v>
      </c>
      <c r="I2091" s="26">
        <f>IF(E2091&lt;='Auxiliary Energy Estimation'!$E$25, 1, 0)</f>
        <v>1</v>
      </c>
    </row>
    <row r="2092" spans="2:9" ht="15" x14ac:dyDescent="0.3">
      <c r="B2092" s="33">
        <v>2087.5</v>
      </c>
      <c r="C2092" s="34">
        <v>6.1</v>
      </c>
      <c r="D2092" s="32">
        <f t="shared" si="64"/>
        <v>42.980000000000004</v>
      </c>
      <c r="E2092" s="37">
        <f t="shared" si="65"/>
        <v>51.576000000000001</v>
      </c>
      <c r="F2092" s="32">
        <f>'Auxiliary Energy Estimation'!$E$25-D2092</f>
        <v>12.019999999999996</v>
      </c>
      <c r="G2092" s="32">
        <f>'Auxiliary Energy Estimation'!$E$25-E2092</f>
        <v>3.4239999999999995</v>
      </c>
      <c r="H2092" s="26">
        <f>IF(D2092&lt;='Auxiliary Energy Estimation'!$E$25, 1, 0)</f>
        <v>1</v>
      </c>
      <c r="I2092" s="26">
        <f>IF(E2092&lt;='Auxiliary Energy Estimation'!$E$25, 1, 0)</f>
        <v>1</v>
      </c>
    </row>
    <row r="2093" spans="2:9" ht="15" x14ac:dyDescent="0.3">
      <c r="B2093" s="33">
        <v>2088.5</v>
      </c>
      <c r="C2093" s="34">
        <v>6.1</v>
      </c>
      <c r="D2093" s="32">
        <f t="shared" si="64"/>
        <v>42.980000000000004</v>
      </c>
      <c r="E2093" s="37">
        <f t="shared" si="65"/>
        <v>51.576000000000001</v>
      </c>
      <c r="F2093" s="32">
        <f>'Auxiliary Energy Estimation'!$E$25-D2093</f>
        <v>12.019999999999996</v>
      </c>
      <c r="G2093" s="32">
        <f>'Auxiliary Energy Estimation'!$E$25-E2093</f>
        <v>3.4239999999999995</v>
      </c>
      <c r="H2093" s="26">
        <f>IF(D2093&lt;='Auxiliary Energy Estimation'!$E$25, 1, 0)</f>
        <v>1</v>
      </c>
      <c r="I2093" s="26">
        <f>IF(E2093&lt;='Auxiliary Energy Estimation'!$E$25, 1, 0)</f>
        <v>1</v>
      </c>
    </row>
    <row r="2094" spans="2:9" ht="15" x14ac:dyDescent="0.3">
      <c r="B2094" s="33">
        <v>2089.5</v>
      </c>
      <c r="C2094" s="34">
        <v>6.7</v>
      </c>
      <c r="D2094" s="32">
        <f t="shared" si="64"/>
        <v>44.06</v>
      </c>
      <c r="E2094" s="37">
        <f t="shared" si="65"/>
        <v>52.872</v>
      </c>
      <c r="F2094" s="32">
        <f>'Auxiliary Energy Estimation'!$E$25-D2094</f>
        <v>10.939999999999998</v>
      </c>
      <c r="G2094" s="32">
        <f>'Auxiliary Energy Estimation'!$E$25-E2094</f>
        <v>2.1280000000000001</v>
      </c>
      <c r="H2094" s="26">
        <f>IF(D2094&lt;='Auxiliary Energy Estimation'!$E$25, 1, 0)</f>
        <v>1</v>
      </c>
      <c r="I2094" s="26">
        <f>IF(E2094&lt;='Auxiliary Energy Estimation'!$E$25, 1, 0)</f>
        <v>1</v>
      </c>
    </row>
    <row r="2095" spans="2:9" ht="15" x14ac:dyDescent="0.3">
      <c r="B2095" s="33">
        <v>2090.5</v>
      </c>
      <c r="C2095" s="34">
        <v>6.7</v>
      </c>
      <c r="D2095" s="32">
        <f t="shared" si="64"/>
        <v>44.06</v>
      </c>
      <c r="E2095" s="37">
        <f t="shared" si="65"/>
        <v>52.872</v>
      </c>
      <c r="F2095" s="32">
        <f>'Auxiliary Energy Estimation'!$E$25-D2095</f>
        <v>10.939999999999998</v>
      </c>
      <c r="G2095" s="32">
        <f>'Auxiliary Energy Estimation'!$E$25-E2095</f>
        <v>2.1280000000000001</v>
      </c>
      <c r="H2095" s="26">
        <f>IF(D2095&lt;='Auxiliary Energy Estimation'!$E$25, 1, 0)</f>
        <v>1</v>
      </c>
      <c r="I2095" s="26">
        <f>IF(E2095&lt;='Auxiliary Energy Estimation'!$E$25, 1, 0)</f>
        <v>1</v>
      </c>
    </row>
    <row r="2096" spans="2:9" ht="15" x14ac:dyDescent="0.3">
      <c r="B2096" s="33">
        <v>2091.5</v>
      </c>
      <c r="C2096" s="34">
        <v>7.2</v>
      </c>
      <c r="D2096" s="32">
        <f t="shared" si="64"/>
        <v>44.96</v>
      </c>
      <c r="E2096" s="37">
        <f t="shared" si="65"/>
        <v>53.951999999999998</v>
      </c>
      <c r="F2096" s="32">
        <f>'Auxiliary Energy Estimation'!$E$25-D2096</f>
        <v>10.039999999999999</v>
      </c>
      <c r="G2096" s="32">
        <f>'Auxiliary Energy Estimation'!$E$25-E2096</f>
        <v>1.0480000000000018</v>
      </c>
      <c r="H2096" s="26">
        <f>IF(D2096&lt;='Auxiliary Energy Estimation'!$E$25, 1, 0)</f>
        <v>1</v>
      </c>
      <c r="I2096" s="26">
        <f>IF(E2096&lt;='Auxiliary Energy Estimation'!$E$25, 1, 0)</f>
        <v>1</v>
      </c>
    </row>
    <row r="2097" spans="2:9" ht="15" x14ac:dyDescent="0.3">
      <c r="B2097" s="33">
        <v>2092.5</v>
      </c>
      <c r="C2097" s="34">
        <v>7.2</v>
      </c>
      <c r="D2097" s="32">
        <f t="shared" si="64"/>
        <v>44.96</v>
      </c>
      <c r="E2097" s="37">
        <f t="shared" si="65"/>
        <v>53.951999999999998</v>
      </c>
      <c r="F2097" s="32">
        <f>'Auxiliary Energy Estimation'!$E$25-D2097</f>
        <v>10.039999999999999</v>
      </c>
      <c r="G2097" s="32">
        <f>'Auxiliary Energy Estimation'!$E$25-E2097</f>
        <v>1.0480000000000018</v>
      </c>
      <c r="H2097" s="26">
        <f>IF(D2097&lt;='Auxiliary Energy Estimation'!$E$25, 1, 0)</f>
        <v>1</v>
      </c>
      <c r="I2097" s="26">
        <f>IF(E2097&lt;='Auxiliary Energy Estimation'!$E$25, 1, 0)</f>
        <v>1</v>
      </c>
    </row>
    <row r="2098" spans="2:9" ht="15" x14ac:dyDescent="0.3">
      <c r="B2098" s="33">
        <v>2093.5</v>
      </c>
      <c r="C2098" s="34">
        <v>6.7</v>
      </c>
      <c r="D2098" s="32">
        <f t="shared" si="64"/>
        <v>44.06</v>
      </c>
      <c r="E2098" s="37">
        <f t="shared" si="65"/>
        <v>52.872</v>
      </c>
      <c r="F2098" s="32">
        <f>'Auxiliary Energy Estimation'!$E$25-D2098</f>
        <v>10.939999999999998</v>
      </c>
      <c r="G2098" s="32">
        <f>'Auxiliary Energy Estimation'!$E$25-E2098</f>
        <v>2.1280000000000001</v>
      </c>
      <c r="H2098" s="26">
        <f>IF(D2098&lt;='Auxiliary Energy Estimation'!$E$25, 1, 0)</f>
        <v>1</v>
      </c>
      <c r="I2098" s="26">
        <f>IF(E2098&lt;='Auxiliary Energy Estimation'!$E$25, 1, 0)</f>
        <v>1</v>
      </c>
    </row>
    <row r="2099" spans="2:9" ht="15" x14ac:dyDescent="0.3">
      <c r="B2099" s="33">
        <v>2094.5</v>
      </c>
      <c r="C2099" s="34">
        <v>7.2</v>
      </c>
      <c r="D2099" s="32">
        <f t="shared" si="64"/>
        <v>44.96</v>
      </c>
      <c r="E2099" s="37">
        <f t="shared" si="65"/>
        <v>53.951999999999998</v>
      </c>
      <c r="F2099" s="32">
        <f>'Auxiliary Energy Estimation'!$E$25-D2099</f>
        <v>10.039999999999999</v>
      </c>
      <c r="G2099" s="32">
        <f>'Auxiliary Energy Estimation'!$E$25-E2099</f>
        <v>1.0480000000000018</v>
      </c>
      <c r="H2099" s="26">
        <f>IF(D2099&lt;='Auxiliary Energy Estimation'!$E$25, 1, 0)</f>
        <v>1</v>
      </c>
      <c r="I2099" s="26">
        <f>IF(E2099&lt;='Auxiliary Energy Estimation'!$E$25, 1, 0)</f>
        <v>1</v>
      </c>
    </row>
    <row r="2100" spans="2:9" ht="15" x14ac:dyDescent="0.3">
      <c r="B2100" s="33">
        <v>2095.5</v>
      </c>
      <c r="C2100" s="34">
        <v>8.3000000000000007</v>
      </c>
      <c r="D2100" s="32">
        <f t="shared" si="64"/>
        <v>46.94</v>
      </c>
      <c r="E2100" s="37">
        <f t="shared" si="65"/>
        <v>56.327999999999996</v>
      </c>
      <c r="F2100" s="32">
        <f>'Auxiliary Energy Estimation'!$E$25-D2100</f>
        <v>8.0600000000000023</v>
      </c>
      <c r="G2100" s="32">
        <f>'Auxiliary Energy Estimation'!$E$25-E2100</f>
        <v>-1.3279999999999959</v>
      </c>
      <c r="H2100" s="26">
        <f>IF(D2100&lt;='Auxiliary Energy Estimation'!$E$25, 1, 0)</f>
        <v>1</v>
      </c>
      <c r="I2100" s="26">
        <f>IF(E2100&lt;='Auxiliary Energy Estimation'!$E$25, 1, 0)</f>
        <v>0</v>
      </c>
    </row>
    <row r="2101" spans="2:9" ht="15" x14ac:dyDescent="0.3">
      <c r="B2101" s="33">
        <v>2096.5</v>
      </c>
      <c r="C2101" s="34">
        <v>10</v>
      </c>
      <c r="D2101" s="32">
        <f t="shared" si="64"/>
        <v>50</v>
      </c>
      <c r="E2101" s="37">
        <f t="shared" si="65"/>
        <v>60</v>
      </c>
      <c r="F2101" s="32">
        <f>'Auxiliary Energy Estimation'!$E$25-D2101</f>
        <v>5</v>
      </c>
      <c r="G2101" s="32">
        <f>'Auxiliary Energy Estimation'!$E$25-E2101</f>
        <v>-5</v>
      </c>
      <c r="H2101" s="26">
        <f>IF(D2101&lt;='Auxiliary Energy Estimation'!$E$25, 1, 0)</f>
        <v>1</v>
      </c>
      <c r="I2101" s="26">
        <f>IF(E2101&lt;='Auxiliary Energy Estimation'!$E$25, 1, 0)</f>
        <v>0</v>
      </c>
    </row>
    <row r="2102" spans="2:9" ht="15" x14ac:dyDescent="0.3">
      <c r="B2102" s="33">
        <v>2097.5</v>
      </c>
      <c r="C2102" s="34">
        <v>12.8</v>
      </c>
      <c r="D2102" s="32">
        <f t="shared" si="64"/>
        <v>55.040000000000006</v>
      </c>
      <c r="E2102" s="37">
        <f t="shared" si="65"/>
        <v>66.048000000000002</v>
      </c>
      <c r="F2102" s="32">
        <f>'Auxiliary Energy Estimation'!$E$25-D2102</f>
        <v>-4.0000000000006253E-2</v>
      </c>
      <c r="G2102" s="32">
        <f>'Auxiliary Energy Estimation'!$E$25-E2102</f>
        <v>-11.048000000000002</v>
      </c>
      <c r="H2102" s="26">
        <f>IF(D2102&lt;='Auxiliary Energy Estimation'!$E$25, 1, 0)</f>
        <v>0</v>
      </c>
      <c r="I2102" s="26">
        <f>IF(E2102&lt;='Auxiliary Energy Estimation'!$E$25, 1, 0)</f>
        <v>0</v>
      </c>
    </row>
    <row r="2103" spans="2:9" ht="15" x14ac:dyDescent="0.3">
      <c r="B2103" s="33">
        <v>2098.5</v>
      </c>
      <c r="C2103" s="34">
        <v>16.7</v>
      </c>
      <c r="D2103" s="32">
        <f t="shared" si="64"/>
        <v>62.06</v>
      </c>
      <c r="E2103" s="37">
        <f t="shared" si="65"/>
        <v>74.471999999999994</v>
      </c>
      <c r="F2103" s="32">
        <f>'Auxiliary Energy Estimation'!$E$25-D2103</f>
        <v>-7.0600000000000023</v>
      </c>
      <c r="G2103" s="32">
        <f>'Auxiliary Energy Estimation'!$E$25-E2103</f>
        <v>-19.471999999999994</v>
      </c>
      <c r="H2103" s="26">
        <f>IF(D2103&lt;='Auxiliary Energy Estimation'!$E$25, 1, 0)</f>
        <v>0</v>
      </c>
      <c r="I2103" s="26">
        <f>IF(E2103&lt;='Auxiliary Energy Estimation'!$E$25, 1, 0)</f>
        <v>0</v>
      </c>
    </row>
    <row r="2104" spans="2:9" ht="15" x14ac:dyDescent="0.3">
      <c r="B2104" s="33">
        <v>2099.5</v>
      </c>
      <c r="C2104" s="34">
        <v>20.6</v>
      </c>
      <c r="D2104" s="32">
        <f t="shared" si="64"/>
        <v>69.080000000000013</v>
      </c>
      <c r="E2104" s="37">
        <f t="shared" si="65"/>
        <v>82.896000000000015</v>
      </c>
      <c r="F2104" s="32">
        <f>'Auxiliary Energy Estimation'!$E$25-D2104</f>
        <v>-14.080000000000013</v>
      </c>
      <c r="G2104" s="32">
        <f>'Auxiliary Energy Estimation'!$E$25-E2104</f>
        <v>-27.896000000000015</v>
      </c>
      <c r="H2104" s="26">
        <f>IF(D2104&lt;='Auxiliary Energy Estimation'!$E$25, 1, 0)</f>
        <v>0</v>
      </c>
      <c r="I2104" s="26">
        <f>IF(E2104&lt;='Auxiliary Energy Estimation'!$E$25, 1, 0)</f>
        <v>0</v>
      </c>
    </row>
    <row r="2105" spans="2:9" ht="15" x14ac:dyDescent="0.3">
      <c r="B2105" s="33">
        <v>2100.5</v>
      </c>
      <c r="C2105" s="34">
        <v>23.9</v>
      </c>
      <c r="D2105" s="32">
        <f t="shared" si="64"/>
        <v>75.02</v>
      </c>
      <c r="E2105" s="37">
        <f t="shared" si="65"/>
        <v>90.023999999999987</v>
      </c>
      <c r="F2105" s="32">
        <f>'Auxiliary Energy Estimation'!$E$25-D2105</f>
        <v>-20.019999999999996</v>
      </c>
      <c r="G2105" s="32">
        <f>'Auxiliary Energy Estimation'!$E$25-E2105</f>
        <v>-35.023999999999987</v>
      </c>
      <c r="H2105" s="26">
        <f>IF(D2105&lt;='Auxiliary Energy Estimation'!$E$25, 1, 0)</f>
        <v>0</v>
      </c>
      <c r="I2105" s="26">
        <f>IF(E2105&lt;='Auxiliary Energy Estimation'!$E$25, 1, 0)</f>
        <v>0</v>
      </c>
    </row>
    <row r="2106" spans="2:9" ht="15" x14ac:dyDescent="0.3">
      <c r="B2106" s="33">
        <v>2101.5</v>
      </c>
      <c r="C2106" s="34">
        <v>25</v>
      </c>
      <c r="D2106" s="32">
        <f t="shared" si="64"/>
        <v>77</v>
      </c>
      <c r="E2106" s="37">
        <f t="shared" si="65"/>
        <v>92.399999999999991</v>
      </c>
      <c r="F2106" s="32">
        <f>'Auxiliary Energy Estimation'!$E$25-D2106</f>
        <v>-22</v>
      </c>
      <c r="G2106" s="32">
        <f>'Auxiliary Energy Estimation'!$E$25-E2106</f>
        <v>-37.399999999999991</v>
      </c>
      <c r="H2106" s="26">
        <f>IF(D2106&lt;='Auxiliary Energy Estimation'!$E$25, 1, 0)</f>
        <v>0</v>
      </c>
      <c r="I2106" s="26">
        <f>IF(E2106&lt;='Auxiliary Energy Estimation'!$E$25, 1, 0)</f>
        <v>0</v>
      </c>
    </row>
    <row r="2107" spans="2:9" ht="15" x14ac:dyDescent="0.3">
      <c r="B2107" s="33">
        <v>2102.5</v>
      </c>
      <c r="C2107" s="34">
        <v>25</v>
      </c>
      <c r="D2107" s="32">
        <f t="shared" si="64"/>
        <v>77</v>
      </c>
      <c r="E2107" s="37">
        <f t="shared" si="65"/>
        <v>92.399999999999991</v>
      </c>
      <c r="F2107" s="32">
        <f>'Auxiliary Energy Estimation'!$E$25-D2107</f>
        <v>-22</v>
      </c>
      <c r="G2107" s="32">
        <f>'Auxiliary Energy Estimation'!$E$25-E2107</f>
        <v>-37.399999999999991</v>
      </c>
      <c r="H2107" s="26">
        <f>IF(D2107&lt;='Auxiliary Energy Estimation'!$E$25, 1, 0)</f>
        <v>0</v>
      </c>
      <c r="I2107" s="26">
        <f>IF(E2107&lt;='Auxiliary Energy Estimation'!$E$25, 1, 0)</f>
        <v>0</v>
      </c>
    </row>
    <row r="2108" spans="2:9" ht="15" x14ac:dyDescent="0.3">
      <c r="B2108" s="33">
        <v>2103.5</v>
      </c>
      <c r="C2108" s="34">
        <v>25</v>
      </c>
      <c r="D2108" s="32">
        <f t="shared" si="64"/>
        <v>77</v>
      </c>
      <c r="E2108" s="37">
        <f t="shared" si="65"/>
        <v>92.399999999999991</v>
      </c>
      <c r="F2108" s="32">
        <f>'Auxiliary Energy Estimation'!$E$25-D2108</f>
        <v>-22</v>
      </c>
      <c r="G2108" s="32">
        <f>'Auxiliary Energy Estimation'!$E$25-E2108</f>
        <v>-37.399999999999991</v>
      </c>
      <c r="H2108" s="26">
        <f>IF(D2108&lt;='Auxiliary Energy Estimation'!$E$25, 1, 0)</f>
        <v>0</v>
      </c>
      <c r="I2108" s="26">
        <f>IF(E2108&lt;='Auxiliary Energy Estimation'!$E$25, 1, 0)</f>
        <v>0</v>
      </c>
    </row>
    <row r="2109" spans="2:9" ht="15" x14ac:dyDescent="0.3">
      <c r="B2109" s="33">
        <v>2104.5</v>
      </c>
      <c r="C2109" s="34">
        <v>23.9</v>
      </c>
      <c r="D2109" s="32">
        <f t="shared" si="64"/>
        <v>75.02</v>
      </c>
      <c r="E2109" s="37">
        <f t="shared" si="65"/>
        <v>90.023999999999987</v>
      </c>
      <c r="F2109" s="32">
        <f>'Auxiliary Energy Estimation'!$E$25-D2109</f>
        <v>-20.019999999999996</v>
      </c>
      <c r="G2109" s="32">
        <f>'Auxiliary Energy Estimation'!$E$25-E2109</f>
        <v>-35.023999999999987</v>
      </c>
      <c r="H2109" s="26">
        <f>IF(D2109&lt;='Auxiliary Energy Estimation'!$E$25, 1, 0)</f>
        <v>0</v>
      </c>
      <c r="I2109" s="26">
        <f>IF(E2109&lt;='Auxiliary Energy Estimation'!$E$25, 1, 0)</f>
        <v>0</v>
      </c>
    </row>
    <row r="2110" spans="2:9" ht="15" x14ac:dyDescent="0.3">
      <c r="B2110" s="33">
        <v>2105.5</v>
      </c>
      <c r="C2110" s="34">
        <v>21.1</v>
      </c>
      <c r="D2110" s="32">
        <f t="shared" si="64"/>
        <v>69.98</v>
      </c>
      <c r="E2110" s="37">
        <f t="shared" si="65"/>
        <v>83.975999999999999</v>
      </c>
      <c r="F2110" s="32">
        <f>'Auxiliary Energy Estimation'!$E$25-D2110</f>
        <v>-14.980000000000004</v>
      </c>
      <c r="G2110" s="32">
        <f>'Auxiliary Energy Estimation'!$E$25-E2110</f>
        <v>-28.975999999999999</v>
      </c>
      <c r="H2110" s="26">
        <f>IF(D2110&lt;='Auxiliary Energy Estimation'!$E$25, 1, 0)</f>
        <v>0</v>
      </c>
      <c r="I2110" s="26">
        <f>IF(E2110&lt;='Auxiliary Energy Estimation'!$E$25, 1, 0)</f>
        <v>0</v>
      </c>
    </row>
    <row r="2111" spans="2:9" ht="15" x14ac:dyDescent="0.3">
      <c r="B2111" s="33">
        <v>2106.5</v>
      </c>
      <c r="C2111" s="34">
        <v>20</v>
      </c>
      <c r="D2111" s="32">
        <f t="shared" si="64"/>
        <v>68</v>
      </c>
      <c r="E2111" s="37">
        <f t="shared" si="65"/>
        <v>81.599999999999994</v>
      </c>
      <c r="F2111" s="32">
        <f>'Auxiliary Energy Estimation'!$E$25-D2111</f>
        <v>-13</v>
      </c>
      <c r="G2111" s="32">
        <f>'Auxiliary Energy Estimation'!$E$25-E2111</f>
        <v>-26.599999999999994</v>
      </c>
      <c r="H2111" s="26">
        <f>IF(D2111&lt;='Auxiliary Energy Estimation'!$E$25, 1, 0)</f>
        <v>0</v>
      </c>
      <c r="I2111" s="26">
        <f>IF(E2111&lt;='Auxiliary Energy Estimation'!$E$25, 1, 0)</f>
        <v>0</v>
      </c>
    </row>
    <row r="2112" spans="2:9" ht="15" x14ac:dyDescent="0.3">
      <c r="B2112" s="33">
        <v>2107.5</v>
      </c>
      <c r="C2112" s="34">
        <v>18.899999999999999</v>
      </c>
      <c r="D2112" s="32">
        <f t="shared" si="64"/>
        <v>66.02</v>
      </c>
      <c r="E2112" s="37">
        <f t="shared" si="65"/>
        <v>79.22399999999999</v>
      </c>
      <c r="F2112" s="32">
        <f>'Auxiliary Energy Estimation'!$E$25-D2112</f>
        <v>-11.019999999999996</v>
      </c>
      <c r="G2112" s="32">
        <f>'Auxiliary Energy Estimation'!$E$25-E2112</f>
        <v>-24.22399999999999</v>
      </c>
      <c r="H2112" s="26">
        <f>IF(D2112&lt;='Auxiliary Energy Estimation'!$E$25, 1, 0)</f>
        <v>0</v>
      </c>
      <c r="I2112" s="26">
        <f>IF(E2112&lt;='Auxiliary Energy Estimation'!$E$25, 1, 0)</f>
        <v>0</v>
      </c>
    </row>
    <row r="2113" spans="2:9" ht="15" x14ac:dyDescent="0.3">
      <c r="B2113" s="33">
        <v>2108.5</v>
      </c>
      <c r="C2113" s="34">
        <v>18.3</v>
      </c>
      <c r="D2113" s="32">
        <f t="shared" si="64"/>
        <v>64.94</v>
      </c>
      <c r="E2113" s="37">
        <f t="shared" si="65"/>
        <v>77.927999999999997</v>
      </c>
      <c r="F2113" s="32">
        <f>'Auxiliary Energy Estimation'!$E$25-D2113</f>
        <v>-9.9399999999999977</v>
      </c>
      <c r="G2113" s="32">
        <f>'Auxiliary Energy Estimation'!$E$25-E2113</f>
        <v>-22.927999999999997</v>
      </c>
      <c r="H2113" s="26">
        <f>IF(D2113&lt;='Auxiliary Energy Estimation'!$E$25, 1, 0)</f>
        <v>0</v>
      </c>
      <c r="I2113" s="26">
        <f>IF(E2113&lt;='Auxiliary Energy Estimation'!$E$25, 1, 0)</f>
        <v>0</v>
      </c>
    </row>
    <row r="2114" spans="2:9" ht="15" x14ac:dyDescent="0.3">
      <c r="B2114" s="33">
        <v>2109.5</v>
      </c>
      <c r="C2114" s="34">
        <v>18.3</v>
      </c>
      <c r="D2114" s="32">
        <f t="shared" si="64"/>
        <v>64.94</v>
      </c>
      <c r="E2114" s="37">
        <f t="shared" si="65"/>
        <v>77.927999999999997</v>
      </c>
      <c r="F2114" s="32">
        <f>'Auxiliary Energy Estimation'!$E$25-D2114</f>
        <v>-9.9399999999999977</v>
      </c>
      <c r="G2114" s="32">
        <f>'Auxiliary Energy Estimation'!$E$25-E2114</f>
        <v>-22.927999999999997</v>
      </c>
      <c r="H2114" s="26">
        <f>IF(D2114&lt;='Auxiliary Energy Estimation'!$E$25, 1, 0)</f>
        <v>0</v>
      </c>
      <c r="I2114" s="26">
        <f>IF(E2114&lt;='Auxiliary Energy Estimation'!$E$25, 1, 0)</f>
        <v>0</v>
      </c>
    </row>
    <row r="2115" spans="2:9" ht="15" x14ac:dyDescent="0.3">
      <c r="B2115" s="33">
        <v>2110.5</v>
      </c>
      <c r="C2115" s="34">
        <v>18.3</v>
      </c>
      <c r="D2115" s="32">
        <f t="shared" si="64"/>
        <v>64.94</v>
      </c>
      <c r="E2115" s="37">
        <f t="shared" si="65"/>
        <v>77.927999999999997</v>
      </c>
      <c r="F2115" s="32">
        <f>'Auxiliary Energy Estimation'!$E$25-D2115</f>
        <v>-9.9399999999999977</v>
      </c>
      <c r="G2115" s="32">
        <f>'Auxiliary Energy Estimation'!$E$25-E2115</f>
        <v>-22.927999999999997</v>
      </c>
      <c r="H2115" s="26">
        <f>IF(D2115&lt;='Auxiliary Energy Estimation'!$E$25, 1, 0)</f>
        <v>0</v>
      </c>
      <c r="I2115" s="26">
        <f>IF(E2115&lt;='Auxiliary Energy Estimation'!$E$25, 1, 0)</f>
        <v>0</v>
      </c>
    </row>
    <row r="2116" spans="2:9" ht="15" x14ac:dyDescent="0.3">
      <c r="B2116" s="33">
        <v>2111.5</v>
      </c>
      <c r="C2116" s="34">
        <v>17.8</v>
      </c>
      <c r="D2116" s="32">
        <f t="shared" si="64"/>
        <v>64.039999999999992</v>
      </c>
      <c r="E2116" s="37">
        <f t="shared" si="65"/>
        <v>76.847999999999985</v>
      </c>
      <c r="F2116" s="32">
        <f>'Auxiliary Energy Estimation'!$E$25-D2116</f>
        <v>-9.039999999999992</v>
      </c>
      <c r="G2116" s="32">
        <f>'Auxiliary Energy Estimation'!$E$25-E2116</f>
        <v>-21.847999999999985</v>
      </c>
      <c r="H2116" s="26">
        <f>IF(D2116&lt;='Auxiliary Energy Estimation'!$E$25, 1, 0)</f>
        <v>0</v>
      </c>
      <c r="I2116" s="26">
        <f>IF(E2116&lt;='Auxiliary Energy Estimation'!$E$25, 1, 0)</f>
        <v>0</v>
      </c>
    </row>
    <row r="2117" spans="2:9" ht="15" x14ac:dyDescent="0.3">
      <c r="B2117" s="33">
        <v>2112.5</v>
      </c>
      <c r="C2117" s="34">
        <v>17.2</v>
      </c>
      <c r="D2117" s="32">
        <f t="shared" ref="D2117:D2180" si="66">CONVERT(C2117,"C","F")</f>
        <v>62.96</v>
      </c>
      <c r="E2117" s="37">
        <f t="shared" ref="E2117:E2180" si="67">D2117*1.2</f>
        <v>75.551999999999992</v>
      </c>
      <c r="F2117" s="32">
        <f>'Auxiliary Energy Estimation'!$E$25-D2117</f>
        <v>-7.9600000000000009</v>
      </c>
      <c r="G2117" s="32">
        <f>'Auxiliary Energy Estimation'!$E$25-E2117</f>
        <v>-20.551999999999992</v>
      </c>
      <c r="H2117" s="26">
        <f>IF(D2117&lt;='Auxiliary Energy Estimation'!$E$25, 1, 0)</f>
        <v>0</v>
      </c>
      <c r="I2117" s="26">
        <f>IF(E2117&lt;='Auxiliary Energy Estimation'!$E$25, 1, 0)</f>
        <v>0</v>
      </c>
    </row>
    <row r="2118" spans="2:9" ht="15" x14ac:dyDescent="0.3">
      <c r="B2118" s="33">
        <v>2113.5</v>
      </c>
      <c r="C2118" s="34">
        <v>16.100000000000001</v>
      </c>
      <c r="D2118" s="32">
        <f t="shared" si="66"/>
        <v>60.980000000000004</v>
      </c>
      <c r="E2118" s="37">
        <f t="shared" si="67"/>
        <v>73.176000000000002</v>
      </c>
      <c r="F2118" s="32">
        <f>'Auxiliary Energy Estimation'!$E$25-D2118</f>
        <v>-5.980000000000004</v>
      </c>
      <c r="G2118" s="32">
        <f>'Auxiliary Energy Estimation'!$E$25-E2118</f>
        <v>-18.176000000000002</v>
      </c>
      <c r="H2118" s="26">
        <f>IF(D2118&lt;='Auxiliary Energy Estimation'!$E$25, 1, 0)</f>
        <v>0</v>
      </c>
      <c r="I2118" s="26">
        <f>IF(E2118&lt;='Auxiliary Energy Estimation'!$E$25, 1, 0)</f>
        <v>0</v>
      </c>
    </row>
    <row r="2119" spans="2:9" ht="15" x14ac:dyDescent="0.3">
      <c r="B2119" s="33">
        <v>2114.5</v>
      </c>
      <c r="C2119" s="34">
        <v>15</v>
      </c>
      <c r="D2119" s="32">
        <f t="shared" si="66"/>
        <v>59</v>
      </c>
      <c r="E2119" s="37">
        <f t="shared" si="67"/>
        <v>70.8</v>
      </c>
      <c r="F2119" s="32">
        <f>'Auxiliary Energy Estimation'!$E$25-D2119</f>
        <v>-4</v>
      </c>
      <c r="G2119" s="32">
        <f>'Auxiliary Energy Estimation'!$E$25-E2119</f>
        <v>-15.799999999999997</v>
      </c>
      <c r="H2119" s="26">
        <f>IF(D2119&lt;='Auxiliary Energy Estimation'!$E$25, 1, 0)</f>
        <v>0</v>
      </c>
      <c r="I2119" s="26">
        <f>IF(E2119&lt;='Auxiliary Energy Estimation'!$E$25, 1, 0)</f>
        <v>0</v>
      </c>
    </row>
    <row r="2120" spans="2:9" ht="15" x14ac:dyDescent="0.3">
      <c r="B2120" s="33">
        <v>2115.5</v>
      </c>
      <c r="C2120" s="34">
        <v>13.9</v>
      </c>
      <c r="D2120" s="32">
        <f t="shared" si="66"/>
        <v>57.019999999999996</v>
      </c>
      <c r="E2120" s="37">
        <f t="shared" si="67"/>
        <v>68.423999999999992</v>
      </c>
      <c r="F2120" s="32">
        <f>'Auxiliary Energy Estimation'!$E$25-D2120</f>
        <v>-2.019999999999996</v>
      </c>
      <c r="G2120" s="32">
        <f>'Auxiliary Energy Estimation'!$E$25-E2120</f>
        <v>-13.423999999999992</v>
      </c>
      <c r="H2120" s="26">
        <f>IF(D2120&lt;='Auxiliary Energy Estimation'!$E$25, 1, 0)</f>
        <v>0</v>
      </c>
      <c r="I2120" s="26">
        <f>IF(E2120&lt;='Auxiliary Energy Estimation'!$E$25, 1, 0)</f>
        <v>0</v>
      </c>
    </row>
    <row r="2121" spans="2:9" ht="15" x14ac:dyDescent="0.3">
      <c r="B2121" s="33">
        <v>2116.5</v>
      </c>
      <c r="C2121" s="34">
        <v>13.3</v>
      </c>
      <c r="D2121" s="32">
        <f t="shared" si="66"/>
        <v>55.94</v>
      </c>
      <c r="E2121" s="37">
        <f t="shared" si="67"/>
        <v>67.128</v>
      </c>
      <c r="F2121" s="32">
        <f>'Auxiliary Energy Estimation'!$E$25-D2121</f>
        <v>-0.93999999999999773</v>
      </c>
      <c r="G2121" s="32">
        <f>'Auxiliary Energy Estimation'!$E$25-E2121</f>
        <v>-12.128</v>
      </c>
      <c r="H2121" s="26">
        <f>IF(D2121&lt;='Auxiliary Energy Estimation'!$E$25, 1, 0)</f>
        <v>0</v>
      </c>
      <c r="I2121" s="26">
        <f>IF(E2121&lt;='Auxiliary Energy Estimation'!$E$25, 1, 0)</f>
        <v>0</v>
      </c>
    </row>
    <row r="2122" spans="2:9" ht="15" x14ac:dyDescent="0.3">
      <c r="B2122" s="33">
        <v>2117.5</v>
      </c>
      <c r="C2122" s="34">
        <v>12.2</v>
      </c>
      <c r="D2122" s="32">
        <f t="shared" si="66"/>
        <v>53.96</v>
      </c>
      <c r="E2122" s="37">
        <f t="shared" si="67"/>
        <v>64.751999999999995</v>
      </c>
      <c r="F2122" s="32">
        <f>'Auxiliary Energy Estimation'!$E$25-D2122</f>
        <v>1.0399999999999991</v>
      </c>
      <c r="G2122" s="32">
        <f>'Auxiliary Energy Estimation'!$E$25-E2122</f>
        <v>-9.7519999999999953</v>
      </c>
      <c r="H2122" s="26">
        <f>IF(D2122&lt;='Auxiliary Energy Estimation'!$E$25, 1, 0)</f>
        <v>1</v>
      </c>
      <c r="I2122" s="26">
        <f>IF(E2122&lt;='Auxiliary Energy Estimation'!$E$25, 1, 0)</f>
        <v>0</v>
      </c>
    </row>
    <row r="2123" spans="2:9" ht="15" x14ac:dyDescent="0.3">
      <c r="B2123" s="33">
        <v>2118.5</v>
      </c>
      <c r="C2123" s="34">
        <v>12.8</v>
      </c>
      <c r="D2123" s="32">
        <f t="shared" si="66"/>
        <v>55.040000000000006</v>
      </c>
      <c r="E2123" s="37">
        <f t="shared" si="67"/>
        <v>66.048000000000002</v>
      </c>
      <c r="F2123" s="32">
        <f>'Auxiliary Energy Estimation'!$E$25-D2123</f>
        <v>-4.0000000000006253E-2</v>
      </c>
      <c r="G2123" s="32">
        <f>'Auxiliary Energy Estimation'!$E$25-E2123</f>
        <v>-11.048000000000002</v>
      </c>
      <c r="H2123" s="26">
        <f>IF(D2123&lt;='Auxiliary Energy Estimation'!$E$25, 1, 0)</f>
        <v>0</v>
      </c>
      <c r="I2123" s="26">
        <f>IF(E2123&lt;='Auxiliary Energy Estimation'!$E$25, 1, 0)</f>
        <v>0</v>
      </c>
    </row>
    <row r="2124" spans="2:9" ht="15" x14ac:dyDescent="0.3">
      <c r="B2124" s="33">
        <v>2119.5</v>
      </c>
      <c r="C2124" s="34">
        <v>14.4</v>
      </c>
      <c r="D2124" s="32">
        <f t="shared" si="66"/>
        <v>57.92</v>
      </c>
      <c r="E2124" s="37">
        <f t="shared" si="67"/>
        <v>69.504000000000005</v>
      </c>
      <c r="F2124" s="32">
        <f>'Auxiliary Energy Estimation'!$E$25-D2124</f>
        <v>-2.9200000000000017</v>
      </c>
      <c r="G2124" s="32">
        <f>'Auxiliary Energy Estimation'!$E$25-E2124</f>
        <v>-14.504000000000005</v>
      </c>
      <c r="H2124" s="26">
        <f>IF(D2124&lt;='Auxiliary Energy Estimation'!$E$25, 1, 0)</f>
        <v>0</v>
      </c>
      <c r="I2124" s="26">
        <f>IF(E2124&lt;='Auxiliary Energy Estimation'!$E$25, 1, 0)</f>
        <v>0</v>
      </c>
    </row>
    <row r="2125" spans="2:9" ht="15" x14ac:dyDescent="0.3">
      <c r="B2125" s="33">
        <v>2120.5</v>
      </c>
      <c r="C2125" s="34">
        <v>18.3</v>
      </c>
      <c r="D2125" s="32">
        <f t="shared" si="66"/>
        <v>64.94</v>
      </c>
      <c r="E2125" s="37">
        <f t="shared" si="67"/>
        <v>77.927999999999997</v>
      </c>
      <c r="F2125" s="32">
        <f>'Auxiliary Energy Estimation'!$E$25-D2125</f>
        <v>-9.9399999999999977</v>
      </c>
      <c r="G2125" s="32">
        <f>'Auxiliary Energy Estimation'!$E$25-E2125</f>
        <v>-22.927999999999997</v>
      </c>
      <c r="H2125" s="26">
        <f>IF(D2125&lt;='Auxiliary Energy Estimation'!$E$25, 1, 0)</f>
        <v>0</v>
      </c>
      <c r="I2125" s="26">
        <f>IF(E2125&lt;='Auxiliary Energy Estimation'!$E$25, 1, 0)</f>
        <v>0</v>
      </c>
    </row>
    <row r="2126" spans="2:9" ht="15" x14ac:dyDescent="0.3">
      <c r="B2126" s="33">
        <v>2121.5</v>
      </c>
      <c r="C2126" s="34">
        <v>20</v>
      </c>
      <c r="D2126" s="32">
        <f t="shared" si="66"/>
        <v>68</v>
      </c>
      <c r="E2126" s="37">
        <f t="shared" si="67"/>
        <v>81.599999999999994</v>
      </c>
      <c r="F2126" s="32">
        <f>'Auxiliary Energy Estimation'!$E$25-D2126</f>
        <v>-13</v>
      </c>
      <c r="G2126" s="32">
        <f>'Auxiliary Energy Estimation'!$E$25-E2126</f>
        <v>-26.599999999999994</v>
      </c>
      <c r="H2126" s="26">
        <f>IF(D2126&lt;='Auxiliary Energy Estimation'!$E$25, 1, 0)</f>
        <v>0</v>
      </c>
      <c r="I2126" s="26">
        <f>IF(E2126&lt;='Auxiliary Energy Estimation'!$E$25, 1, 0)</f>
        <v>0</v>
      </c>
    </row>
    <row r="2127" spans="2:9" ht="15" x14ac:dyDescent="0.3">
      <c r="B2127" s="33">
        <v>2122.5</v>
      </c>
      <c r="C2127" s="34">
        <v>21.1</v>
      </c>
      <c r="D2127" s="32">
        <f t="shared" si="66"/>
        <v>69.98</v>
      </c>
      <c r="E2127" s="37">
        <f t="shared" si="67"/>
        <v>83.975999999999999</v>
      </c>
      <c r="F2127" s="32">
        <f>'Auxiliary Energy Estimation'!$E$25-D2127</f>
        <v>-14.980000000000004</v>
      </c>
      <c r="G2127" s="32">
        <f>'Auxiliary Energy Estimation'!$E$25-E2127</f>
        <v>-28.975999999999999</v>
      </c>
      <c r="H2127" s="26">
        <f>IF(D2127&lt;='Auxiliary Energy Estimation'!$E$25, 1, 0)</f>
        <v>0</v>
      </c>
      <c r="I2127" s="26">
        <f>IF(E2127&lt;='Auxiliary Energy Estimation'!$E$25, 1, 0)</f>
        <v>0</v>
      </c>
    </row>
    <row r="2128" spans="2:9" ht="15" x14ac:dyDescent="0.3">
      <c r="B2128" s="33">
        <v>2123.5</v>
      </c>
      <c r="C2128" s="34">
        <v>22.2</v>
      </c>
      <c r="D2128" s="32">
        <f t="shared" si="66"/>
        <v>71.960000000000008</v>
      </c>
      <c r="E2128" s="37">
        <f t="shared" si="67"/>
        <v>86.352000000000004</v>
      </c>
      <c r="F2128" s="32">
        <f>'Auxiliary Energy Estimation'!$E$25-D2128</f>
        <v>-16.960000000000008</v>
      </c>
      <c r="G2128" s="32">
        <f>'Auxiliary Energy Estimation'!$E$25-E2128</f>
        <v>-31.352000000000004</v>
      </c>
      <c r="H2128" s="26">
        <f>IF(D2128&lt;='Auxiliary Energy Estimation'!$E$25, 1, 0)</f>
        <v>0</v>
      </c>
      <c r="I2128" s="26">
        <f>IF(E2128&lt;='Auxiliary Energy Estimation'!$E$25, 1, 0)</f>
        <v>0</v>
      </c>
    </row>
    <row r="2129" spans="2:9" ht="15" x14ac:dyDescent="0.3">
      <c r="B2129" s="33">
        <v>2124.5</v>
      </c>
      <c r="C2129" s="34">
        <v>20.6</v>
      </c>
      <c r="D2129" s="32">
        <f t="shared" si="66"/>
        <v>69.080000000000013</v>
      </c>
      <c r="E2129" s="37">
        <f t="shared" si="67"/>
        <v>82.896000000000015</v>
      </c>
      <c r="F2129" s="32">
        <f>'Auxiliary Energy Estimation'!$E$25-D2129</f>
        <v>-14.080000000000013</v>
      </c>
      <c r="G2129" s="32">
        <f>'Auxiliary Energy Estimation'!$E$25-E2129</f>
        <v>-27.896000000000015</v>
      </c>
      <c r="H2129" s="26">
        <f>IF(D2129&lt;='Auxiliary Energy Estimation'!$E$25, 1, 0)</f>
        <v>0</v>
      </c>
      <c r="I2129" s="26">
        <f>IF(E2129&lt;='Auxiliary Energy Estimation'!$E$25, 1, 0)</f>
        <v>0</v>
      </c>
    </row>
    <row r="2130" spans="2:9" ht="15" x14ac:dyDescent="0.3">
      <c r="B2130" s="33">
        <v>2125.5</v>
      </c>
      <c r="C2130" s="34">
        <v>18.899999999999999</v>
      </c>
      <c r="D2130" s="32">
        <f t="shared" si="66"/>
        <v>66.02</v>
      </c>
      <c r="E2130" s="37">
        <f t="shared" si="67"/>
        <v>79.22399999999999</v>
      </c>
      <c r="F2130" s="32">
        <f>'Auxiliary Energy Estimation'!$E$25-D2130</f>
        <v>-11.019999999999996</v>
      </c>
      <c r="G2130" s="32">
        <f>'Auxiliary Energy Estimation'!$E$25-E2130</f>
        <v>-24.22399999999999</v>
      </c>
      <c r="H2130" s="26">
        <f>IF(D2130&lt;='Auxiliary Energy Estimation'!$E$25, 1, 0)</f>
        <v>0</v>
      </c>
      <c r="I2130" s="26">
        <f>IF(E2130&lt;='Auxiliary Energy Estimation'!$E$25, 1, 0)</f>
        <v>0</v>
      </c>
    </row>
    <row r="2131" spans="2:9" ht="15" x14ac:dyDescent="0.3">
      <c r="B2131" s="33">
        <v>2126.5</v>
      </c>
      <c r="C2131" s="34">
        <v>18.3</v>
      </c>
      <c r="D2131" s="32">
        <f t="shared" si="66"/>
        <v>64.94</v>
      </c>
      <c r="E2131" s="37">
        <f t="shared" si="67"/>
        <v>77.927999999999997</v>
      </c>
      <c r="F2131" s="32">
        <f>'Auxiliary Energy Estimation'!$E$25-D2131</f>
        <v>-9.9399999999999977</v>
      </c>
      <c r="G2131" s="32">
        <f>'Auxiliary Energy Estimation'!$E$25-E2131</f>
        <v>-22.927999999999997</v>
      </c>
      <c r="H2131" s="26">
        <f>IF(D2131&lt;='Auxiliary Energy Estimation'!$E$25, 1, 0)</f>
        <v>0</v>
      </c>
      <c r="I2131" s="26">
        <f>IF(E2131&lt;='Auxiliary Energy Estimation'!$E$25, 1, 0)</f>
        <v>0</v>
      </c>
    </row>
    <row r="2132" spans="2:9" ht="15" x14ac:dyDescent="0.3">
      <c r="B2132" s="33">
        <v>2127.5</v>
      </c>
      <c r="C2132" s="34">
        <v>17.2</v>
      </c>
      <c r="D2132" s="32">
        <f t="shared" si="66"/>
        <v>62.96</v>
      </c>
      <c r="E2132" s="37">
        <f t="shared" si="67"/>
        <v>75.551999999999992</v>
      </c>
      <c r="F2132" s="32">
        <f>'Auxiliary Energy Estimation'!$E$25-D2132</f>
        <v>-7.9600000000000009</v>
      </c>
      <c r="G2132" s="32">
        <f>'Auxiliary Energy Estimation'!$E$25-E2132</f>
        <v>-20.551999999999992</v>
      </c>
      <c r="H2132" s="26">
        <f>IF(D2132&lt;='Auxiliary Energy Estimation'!$E$25, 1, 0)</f>
        <v>0</v>
      </c>
      <c r="I2132" s="26">
        <f>IF(E2132&lt;='Auxiliary Energy Estimation'!$E$25, 1, 0)</f>
        <v>0</v>
      </c>
    </row>
    <row r="2133" spans="2:9" ht="15" x14ac:dyDescent="0.3">
      <c r="B2133" s="33">
        <v>2128.5</v>
      </c>
      <c r="C2133" s="34">
        <v>15</v>
      </c>
      <c r="D2133" s="32">
        <f t="shared" si="66"/>
        <v>59</v>
      </c>
      <c r="E2133" s="37">
        <f t="shared" si="67"/>
        <v>70.8</v>
      </c>
      <c r="F2133" s="32">
        <f>'Auxiliary Energy Estimation'!$E$25-D2133</f>
        <v>-4</v>
      </c>
      <c r="G2133" s="32">
        <f>'Auxiliary Energy Estimation'!$E$25-E2133</f>
        <v>-15.799999999999997</v>
      </c>
      <c r="H2133" s="26">
        <f>IF(D2133&lt;='Auxiliary Energy Estimation'!$E$25, 1, 0)</f>
        <v>0</v>
      </c>
      <c r="I2133" s="26">
        <f>IF(E2133&lt;='Auxiliary Energy Estimation'!$E$25, 1, 0)</f>
        <v>0</v>
      </c>
    </row>
    <row r="2134" spans="2:9" ht="15" x14ac:dyDescent="0.3">
      <c r="B2134" s="33">
        <v>2129.5</v>
      </c>
      <c r="C2134" s="34">
        <v>13.3</v>
      </c>
      <c r="D2134" s="32">
        <f t="shared" si="66"/>
        <v>55.94</v>
      </c>
      <c r="E2134" s="37">
        <f t="shared" si="67"/>
        <v>67.128</v>
      </c>
      <c r="F2134" s="32">
        <f>'Auxiliary Energy Estimation'!$E$25-D2134</f>
        <v>-0.93999999999999773</v>
      </c>
      <c r="G2134" s="32">
        <f>'Auxiliary Energy Estimation'!$E$25-E2134</f>
        <v>-12.128</v>
      </c>
      <c r="H2134" s="26">
        <f>IF(D2134&lt;='Auxiliary Energy Estimation'!$E$25, 1, 0)</f>
        <v>0</v>
      </c>
      <c r="I2134" s="26">
        <f>IF(E2134&lt;='Auxiliary Energy Estimation'!$E$25, 1, 0)</f>
        <v>0</v>
      </c>
    </row>
    <row r="2135" spans="2:9" ht="15" x14ac:dyDescent="0.3">
      <c r="B2135" s="33">
        <v>2130.5</v>
      </c>
      <c r="C2135" s="34">
        <v>12.2</v>
      </c>
      <c r="D2135" s="32">
        <f t="shared" si="66"/>
        <v>53.96</v>
      </c>
      <c r="E2135" s="37">
        <f t="shared" si="67"/>
        <v>64.751999999999995</v>
      </c>
      <c r="F2135" s="32">
        <f>'Auxiliary Energy Estimation'!$E$25-D2135</f>
        <v>1.0399999999999991</v>
      </c>
      <c r="G2135" s="32">
        <f>'Auxiliary Energy Estimation'!$E$25-E2135</f>
        <v>-9.7519999999999953</v>
      </c>
      <c r="H2135" s="26">
        <f>IF(D2135&lt;='Auxiliary Energy Estimation'!$E$25, 1, 0)</f>
        <v>1</v>
      </c>
      <c r="I2135" s="26">
        <f>IF(E2135&lt;='Auxiliary Energy Estimation'!$E$25, 1, 0)</f>
        <v>0</v>
      </c>
    </row>
    <row r="2136" spans="2:9" ht="15" x14ac:dyDescent="0.3">
      <c r="B2136" s="33">
        <v>2131.5</v>
      </c>
      <c r="C2136" s="34">
        <v>12.2</v>
      </c>
      <c r="D2136" s="32">
        <f t="shared" si="66"/>
        <v>53.96</v>
      </c>
      <c r="E2136" s="37">
        <f t="shared" si="67"/>
        <v>64.751999999999995</v>
      </c>
      <c r="F2136" s="32">
        <f>'Auxiliary Energy Estimation'!$E$25-D2136</f>
        <v>1.0399999999999991</v>
      </c>
      <c r="G2136" s="32">
        <f>'Auxiliary Energy Estimation'!$E$25-E2136</f>
        <v>-9.7519999999999953</v>
      </c>
      <c r="H2136" s="26">
        <f>IF(D2136&lt;='Auxiliary Energy Estimation'!$E$25, 1, 0)</f>
        <v>1</v>
      </c>
      <c r="I2136" s="26">
        <f>IF(E2136&lt;='Auxiliary Energy Estimation'!$E$25, 1, 0)</f>
        <v>0</v>
      </c>
    </row>
    <row r="2137" spans="2:9" ht="15" x14ac:dyDescent="0.3">
      <c r="B2137" s="33">
        <v>2132.5</v>
      </c>
      <c r="C2137" s="34">
        <v>13.3</v>
      </c>
      <c r="D2137" s="32">
        <f t="shared" si="66"/>
        <v>55.94</v>
      </c>
      <c r="E2137" s="37">
        <f t="shared" si="67"/>
        <v>67.128</v>
      </c>
      <c r="F2137" s="32">
        <f>'Auxiliary Energy Estimation'!$E$25-D2137</f>
        <v>-0.93999999999999773</v>
      </c>
      <c r="G2137" s="32">
        <f>'Auxiliary Energy Estimation'!$E$25-E2137</f>
        <v>-12.128</v>
      </c>
      <c r="H2137" s="26">
        <f>IF(D2137&lt;='Auxiliary Energy Estimation'!$E$25, 1, 0)</f>
        <v>0</v>
      </c>
      <c r="I2137" s="26">
        <f>IF(E2137&lt;='Auxiliary Energy Estimation'!$E$25, 1, 0)</f>
        <v>0</v>
      </c>
    </row>
    <row r="2138" spans="2:9" ht="15" x14ac:dyDescent="0.3">
      <c r="B2138" s="33">
        <v>2133.5</v>
      </c>
      <c r="C2138" s="34">
        <v>13.3</v>
      </c>
      <c r="D2138" s="32">
        <f t="shared" si="66"/>
        <v>55.94</v>
      </c>
      <c r="E2138" s="37">
        <f t="shared" si="67"/>
        <v>67.128</v>
      </c>
      <c r="F2138" s="32">
        <f>'Auxiliary Energy Estimation'!$E$25-D2138</f>
        <v>-0.93999999999999773</v>
      </c>
      <c r="G2138" s="32">
        <f>'Auxiliary Energy Estimation'!$E$25-E2138</f>
        <v>-12.128</v>
      </c>
      <c r="H2138" s="26">
        <f>IF(D2138&lt;='Auxiliary Energy Estimation'!$E$25, 1, 0)</f>
        <v>0</v>
      </c>
      <c r="I2138" s="26">
        <f>IF(E2138&lt;='Auxiliary Energy Estimation'!$E$25, 1, 0)</f>
        <v>0</v>
      </c>
    </row>
    <row r="2139" spans="2:9" ht="15" x14ac:dyDescent="0.3">
      <c r="B2139" s="33">
        <v>2134.5</v>
      </c>
      <c r="C2139" s="34">
        <v>12.8</v>
      </c>
      <c r="D2139" s="32">
        <f t="shared" si="66"/>
        <v>55.040000000000006</v>
      </c>
      <c r="E2139" s="37">
        <f t="shared" si="67"/>
        <v>66.048000000000002</v>
      </c>
      <c r="F2139" s="32">
        <f>'Auxiliary Energy Estimation'!$E$25-D2139</f>
        <v>-4.0000000000006253E-2</v>
      </c>
      <c r="G2139" s="32">
        <f>'Auxiliary Energy Estimation'!$E$25-E2139</f>
        <v>-11.048000000000002</v>
      </c>
      <c r="H2139" s="26">
        <f>IF(D2139&lt;='Auxiliary Energy Estimation'!$E$25, 1, 0)</f>
        <v>0</v>
      </c>
      <c r="I2139" s="26">
        <f>IF(E2139&lt;='Auxiliary Energy Estimation'!$E$25, 1, 0)</f>
        <v>0</v>
      </c>
    </row>
    <row r="2140" spans="2:9" ht="15" x14ac:dyDescent="0.3">
      <c r="B2140" s="33">
        <v>2135.5</v>
      </c>
      <c r="C2140" s="34">
        <v>12.8</v>
      </c>
      <c r="D2140" s="32">
        <f t="shared" si="66"/>
        <v>55.040000000000006</v>
      </c>
      <c r="E2140" s="37">
        <f t="shared" si="67"/>
        <v>66.048000000000002</v>
      </c>
      <c r="F2140" s="32">
        <f>'Auxiliary Energy Estimation'!$E$25-D2140</f>
        <v>-4.0000000000006253E-2</v>
      </c>
      <c r="G2140" s="32">
        <f>'Auxiliary Energy Estimation'!$E$25-E2140</f>
        <v>-11.048000000000002</v>
      </c>
      <c r="H2140" s="26">
        <f>IF(D2140&lt;='Auxiliary Energy Estimation'!$E$25, 1, 0)</f>
        <v>0</v>
      </c>
      <c r="I2140" s="26">
        <f>IF(E2140&lt;='Auxiliary Energy Estimation'!$E$25, 1, 0)</f>
        <v>0</v>
      </c>
    </row>
    <row r="2141" spans="2:9" ht="15" x14ac:dyDescent="0.3">
      <c r="B2141" s="33">
        <v>2136.5</v>
      </c>
      <c r="C2141" s="34">
        <v>12.8</v>
      </c>
      <c r="D2141" s="32">
        <f t="shared" si="66"/>
        <v>55.040000000000006</v>
      </c>
      <c r="E2141" s="37">
        <f t="shared" si="67"/>
        <v>66.048000000000002</v>
      </c>
      <c r="F2141" s="32">
        <f>'Auxiliary Energy Estimation'!$E$25-D2141</f>
        <v>-4.0000000000006253E-2</v>
      </c>
      <c r="G2141" s="32">
        <f>'Auxiliary Energy Estimation'!$E$25-E2141</f>
        <v>-11.048000000000002</v>
      </c>
      <c r="H2141" s="26">
        <f>IF(D2141&lt;='Auxiliary Energy Estimation'!$E$25, 1, 0)</f>
        <v>0</v>
      </c>
      <c r="I2141" s="26">
        <f>IF(E2141&lt;='Auxiliary Energy Estimation'!$E$25, 1, 0)</f>
        <v>0</v>
      </c>
    </row>
    <row r="2142" spans="2:9" ht="15" x14ac:dyDescent="0.3">
      <c r="B2142" s="33">
        <v>2137.5</v>
      </c>
      <c r="C2142" s="34">
        <v>13.3</v>
      </c>
      <c r="D2142" s="32">
        <f t="shared" si="66"/>
        <v>55.94</v>
      </c>
      <c r="E2142" s="37">
        <f t="shared" si="67"/>
        <v>67.128</v>
      </c>
      <c r="F2142" s="32">
        <f>'Auxiliary Energy Estimation'!$E$25-D2142</f>
        <v>-0.93999999999999773</v>
      </c>
      <c r="G2142" s="32">
        <f>'Auxiliary Energy Estimation'!$E$25-E2142</f>
        <v>-12.128</v>
      </c>
      <c r="H2142" s="26">
        <f>IF(D2142&lt;='Auxiliary Energy Estimation'!$E$25, 1, 0)</f>
        <v>0</v>
      </c>
      <c r="I2142" s="26">
        <f>IF(E2142&lt;='Auxiliary Energy Estimation'!$E$25, 1, 0)</f>
        <v>0</v>
      </c>
    </row>
    <row r="2143" spans="2:9" ht="15" x14ac:dyDescent="0.3">
      <c r="B2143" s="33">
        <v>2138.5</v>
      </c>
      <c r="C2143" s="34">
        <v>13.3</v>
      </c>
      <c r="D2143" s="32">
        <f t="shared" si="66"/>
        <v>55.94</v>
      </c>
      <c r="E2143" s="37">
        <f t="shared" si="67"/>
        <v>67.128</v>
      </c>
      <c r="F2143" s="32">
        <f>'Auxiliary Energy Estimation'!$E$25-D2143</f>
        <v>-0.93999999999999773</v>
      </c>
      <c r="G2143" s="32">
        <f>'Auxiliary Energy Estimation'!$E$25-E2143</f>
        <v>-12.128</v>
      </c>
      <c r="H2143" s="26">
        <f>IF(D2143&lt;='Auxiliary Energy Estimation'!$E$25, 1, 0)</f>
        <v>0</v>
      </c>
      <c r="I2143" s="26">
        <f>IF(E2143&lt;='Auxiliary Energy Estimation'!$E$25, 1, 0)</f>
        <v>0</v>
      </c>
    </row>
    <row r="2144" spans="2:9" ht="15" x14ac:dyDescent="0.3">
      <c r="B2144" s="33">
        <v>2139.5</v>
      </c>
      <c r="C2144" s="34">
        <v>12.8</v>
      </c>
      <c r="D2144" s="32">
        <f t="shared" si="66"/>
        <v>55.040000000000006</v>
      </c>
      <c r="E2144" s="37">
        <f t="shared" si="67"/>
        <v>66.048000000000002</v>
      </c>
      <c r="F2144" s="32">
        <f>'Auxiliary Energy Estimation'!$E$25-D2144</f>
        <v>-4.0000000000006253E-2</v>
      </c>
      <c r="G2144" s="32">
        <f>'Auxiliary Energy Estimation'!$E$25-E2144</f>
        <v>-11.048000000000002</v>
      </c>
      <c r="H2144" s="26">
        <f>IF(D2144&lt;='Auxiliary Energy Estimation'!$E$25, 1, 0)</f>
        <v>0</v>
      </c>
      <c r="I2144" s="26">
        <f>IF(E2144&lt;='Auxiliary Energy Estimation'!$E$25, 1, 0)</f>
        <v>0</v>
      </c>
    </row>
    <row r="2145" spans="2:9" ht="15" x14ac:dyDescent="0.3">
      <c r="B2145" s="33">
        <v>2140.5</v>
      </c>
      <c r="C2145" s="34">
        <v>12.8</v>
      </c>
      <c r="D2145" s="32">
        <f t="shared" si="66"/>
        <v>55.040000000000006</v>
      </c>
      <c r="E2145" s="37">
        <f t="shared" si="67"/>
        <v>66.048000000000002</v>
      </c>
      <c r="F2145" s="32">
        <f>'Auxiliary Energy Estimation'!$E$25-D2145</f>
        <v>-4.0000000000006253E-2</v>
      </c>
      <c r="G2145" s="32">
        <f>'Auxiliary Energy Estimation'!$E$25-E2145</f>
        <v>-11.048000000000002</v>
      </c>
      <c r="H2145" s="26">
        <f>IF(D2145&lt;='Auxiliary Energy Estimation'!$E$25, 1, 0)</f>
        <v>0</v>
      </c>
      <c r="I2145" s="26">
        <f>IF(E2145&lt;='Auxiliary Energy Estimation'!$E$25, 1, 0)</f>
        <v>0</v>
      </c>
    </row>
    <row r="2146" spans="2:9" ht="15" x14ac:dyDescent="0.3">
      <c r="B2146" s="33">
        <v>2141.5</v>
      </c>
      <c r="C2146" s="34">
        <v>12.8</v>
      </c>
      <c r="D2146" s="32">
        <f t="shared" si="66"/>
        <v>55.040000000000006</v>
      </c>
      <c r="E2146" s="37">
        <f t="shared" si="67"/>
        <v>66.048000000000002</v>
      </c>
      <c r="F2146" s="32">
        <f>'Auxiliary Energy Estimation'!$E$25-D2146</f>
        <v>-4.0000000000006253E-2</v>
      </c>
      <c r="G2146" s="32">
        <f>'Auxiliary Energy Estimation'!$E$25-E2146</f>
        <v>-11.048000000000002</v>
      </c>
      <c r="H2146" s="26">
        <f>IF(D2146&lt;='Auxiliary Energy Estimation'!$E$25, 1, 0)</f>
        <v>0</v>
      </c>
      <c r="I2146" s="26">
        <f>IF(E2146&lt;='Auxiliary Energy Estimation'!$E$25, 1, 0)</f>
        <v>0</v>
      </c>
    </row>
    <row r="2147" spans="2:9" ht="15" x14ac:dyDescent="0.3">
      <c r="B2147" s="33">
        <v>2142.5</v>
      </c>
      <c r="C2147" s="34">
        <v>13.9</v>
      </c>
      <c r="D2147" s="32">
        <f t="shared" si="66"/>
        <v>57.019999999999996</v>
      </c>
      <c r="E2147" s="37">
        <f t="shared" si="67"/>
        <v>68.423999999999992</v>
      </c>
      <c r="F2147" s="32">
        <f>'Auxiliary Energy Estimation'!$E$25-D2147</f>
        <v>-2.019999999999996</v>
      </c>
      <c r="G2147" s="32">
        <f>'Auxiliary Energy Estimation'!$E$25-E2147</f>
        <v>-13.423999999999992</v>
      </c>
      <c r="H2147" s="26">
        <f>IF(D2147&lt;='Auxiliary Energy Estimation'!$E$25, 1, 0)</f>
        <v>0</v>
      </c>
      <c r="I2147" s="26">
        <f>IF(E2147&lt;='Auxiliary Energy Estimation'!$E$25, 1, 0)</f>
        <v>0</v>
      </c>
    </row>
    <row r="2148" spans="2:9" ht="15" x14ac:dyDescent="0.3">
      <c r="B2148" s="33">
        <v>2143.5</v>
      </c>
      <c r="C2148" s="34">
        <v>13.9</v>
      </c>
      <c r="D2148" s="32">
        <f t="shared" si="66"/>
        <v>57.019999999999996</v>
      </c>
      <c r="E2148" s="37">
        <f t="shared" si="67"/>
        <v>68.423999999999992</v>
      </c>
      <c r="F2148" s="32">
        <f>'Auxiliary Energy Estimation'!$E$25-D2148</f>
        <v>-2.019999999999996</v>
      </c>
      <c r="G2148" s="32">
        <f>'Auxiliary Energy Estimation'!$E$25-E2148</f>
        <v>-13.423999999999992</v>
      </c>
      <c r="H2148" s="26">
        <f>IF(D2148&lt;='Auxiliary Energy Estimation'!$E$25, 1, 0)</f>
        <v>0</v>
      </c>
      <c r="I2148" s="26">
        <f>IF(E2148&lt;='Auxiliary Energy Estimation'!$E$25, 1, 0)</f>
        <v>0</v>
      </c>
    </row>
    <row r="2149" spans="2:9" ht="15" x14ac:dyDescent="0.3">
      <c r="B2149" s="33">
        <v>2144.5</v>
      </c>
      <c r="C2149" s="34">
        <v>16.7</v>
      </c>
      <c r="D2149" s="32">
        <f t="shared" si="66"/>
        <v>62.06</v>
      </c>
      <c r="E2149" s="37">
        <f t="shared" si="67"/>
        <v>74.471999999999994</v>
      </c>
      <c r="F2149" s="32">
        <f>'Auxiliary Energy Estimation'!$E$25-D2149</f>
        <v>-7.0600000000000023</v>
      </c>
      <c r="G2149" s="32">
        <f>'Auxiliary Energy Estimation'!$E$25-E2149</f>
        <v>-19.471999999999994</v>
      </c>
      <c r="H2149" s="26">
        <f>IF(D2149&lt;='Auxiliary Energy Estimation'!$E$25, 1, 0)</f>
        <v>0</v>
      </c>
      <c r="I2149" s="26">
        <f>IF(E2149&lt;='Auxiliary Energy Estimation'!$E$25, 1, 0)</f>
        <v>0</v>
      </c>
    </row>
    <row r="2150" spans="2:9" ht="15" x14ac:dyDescent="0.3">
      <c r="B2150" s="33">
        <v>2145.5</v>
      </c>
      <c r="C2150" s="34">
        <v>16.7</v>
      </c>
      <c r="D2150" s="32">
        <f t="shared" si="66"/>
        <v>62.06</v>
      </c>
      <c r="E2150" s="37">
        <f t="shared" si="67"/>
        <v>74.471999999999994</v>
      </c>
      <c r="F2150" s="32">
        <f>'Auxiliary Energy Estimation'!$E$25-D2150</f>
        <v>-7.0600000000000023</v>
      </c>
      <c r="G2150" s="32">
        <f>'Auxiliary Energy Estimation'!$E$25-E2150</f>
        <v>-19.471999999999994</v>
      </c>
      <c r="H2150" s="26">
        <f>IF(D2150&lt;='Auxiliary Energy Estimation'!$E$25, 1, 0)</f>
        <v>0</v>
      </c>
      <c r="I2150" s="26">
        <f>IF(E2150&lt;='Auxiliary Energy Estimation'!$E$25, 1, 0)</f>
        <v>0</v>
      </c>
    </row>
    <row r="2151" spans="2:9" ht="15" x14ac:dyDescent="0.3">
      <c r="B2151" s="33">
        <v>2146.5</v>
      </c>
      <c r="C2151" s="34">
        <v>19.399999999999999</v>
      </c>
      <c r="D2151" s="32">
        <f t="shared" si="66"/>
        <v>66.92</v>
      </c>
      <c r="E2151" s="37">
        <f t="shared" si="67"/>
        <v>80.304000000000002</v>
      </c>
      <c r="F2151" s="32">
        <f>'Auxiliary Energy Estimation'!$E$25-D2151</f>
        <v>-11.920000000000002</v>
      </c>
      <c r="G2151" s="32">
        <f>'Auxiliary Energy Estimation'!$E$25-E2151</f>
        <v>-25.304000000000002</v>
      </c>
      <c r="H2151" s="26">
        <f>IF(D2151&lt;='Auxiliary Energy Estimation'!$E$25, 1, 0)</f>
        <v>0</v>
      </c>
      <c r="I2151" s="26">
        <f>IF(E2151&lt;='Auxiliary Energy Estimation'!$E$25, 1, 0)</f>
        <v>0</v>
      </c>
    </row>
    <row r="2152" spans="2:9" ht="15" x14ac:dyDescent="0.3">
      <c r="B2152" s="33">
        <v>2147.5</v>
      </c>
      <c r="C2152" s="34">
        <v>18.899999999999999</v>
      </c>
      <c r="D2152" s="32">
        <f t="shared" si="66"/>
        <v>66.02</v>
      </c>
      <c r="E2152" s="37">
        <f t="shared" si="67"/>
        <v>79.22399999999999</v>
      </c>
      <c r="F2152" s="32">
        <f>'Auxiliary Energy Estimation'!$E$25-D2152</f>
        <v>-11.019999999999996</v>
      </c>
      <c r="G2152" s="32">
        <f>'Auxiliary Energy Estimation'!$E$25-E2152</f>
        <v>-24.22399999999999</v>
      </c>
      <c r="H2152" s="26">
        <f>IF(D2152&lt;='Auxiliary Energy Estimation'!$E$25, 1, 0)</f>
        <v>0</v>
      </c>
      <c r="I2152" s="26">
        <f>IF(E2152&lt;='Auxiliary Energy Estimation'!$E$25, 1, 0)</f>
        <v>0</v>
      </c>
    </row>
    <row r="2153" spans="2:9" ht="15" x14ac:dyDescent="0.3">
      <c r="B2153" s="33">
        <v>2148.5</v>
      </c>
      <c r="C2153" s="34">
        <v>19.399999999999999</v>
      </c>
      <c r="D2153" s="32">
        <f t="shared" si="66"/>
        <v>66.92</v>
      </c>
      <c r="E2153" s="37">
        <f t="shared" si="67"/>
        <v>80.304000000000002</v>
      </c>
      <c r="F2153" s="32">
        <f>'Auxiliary Energy Estimation'!$E$25-D2153</f>
        <v>-11.920000000000002</v>
      </c>
      <c r="G2153" s="32">
        <f>'Auxiliary Energy Estimation'!$E$25-E2153</f>
        <v>-25.304000000000002</v>
      </c>
      <c r="H2153" s="26">
        <f>IF(D2153&lt;='Auxiliary Energy Estimation'!$E$25, 1, 0)</f>
        <v>0</v>
      </c>
      <c r="I2153" s="26">
        <f>IF(E2153&lt;='Auxiliary Energy Estimation'!$E$25, 1, 0)</f>
        <v>0</v>
      </c>
    </row>
    <row r="2154" spans="2:9" ht="15" x14ac:dyDescent="0.3">
      <c r="B2154" s="33">
        <v>2149.5</v>
      </c>
      <c r="C2154" s="34">
        <v>21.1</v>
      </c>
      <c r="D2154" s="32">
        <f t="shared" si="66"/>
        <v>69.98</v>
      </c>
      <c r="E2154" s="37">
        <f t="shared" si="67"/>
        <v>83.975999999999999</v>
      </c>
      <c r="F2154" s="32">
        <f>'Auxiliary Energy Estimation'!$E$25-D2154</f>
        <v>-14.980000000000004</v>
      </c>
      <c r="G2154" s="32">
        <f>'Auxiliary Energy Estimation'!$E$25-E2154</f>
        <v>-28.975999999999999</v>
      </c>
      <c r="H2154" s="26">
        <f>IF(D2154&lt;='Auxiliary Energy Estimation'!$E$25, 1, 0)</f>
        <v>0</v>
      </c>
      <c r="I2154" s="26">
        <f>IF(E2154&lt;='Auxiliary Energy Estimation'!$E$25, 1, 0)</f>
        <v>0</v>
      </c>
    </row>
    <row r="2155" spans="2:9" ht="15" x14ac:dyDescent="0.3">
      <c r="B2155" s="33">
        <v>2150.5</v>
      </c>
      <c r="C2155" s="34">
        <v>20</v>
      </c>
      <c r="D2155" s="32">
        <f t="shared" si="66"/>
        <v>68</v>
      </c>
      <c r="E2155" s="37">
        <f t="shared" si="67"/>
        <v>81.599999999999994</v>
      </c>
      <c r="F2155" s="32">
        <f>'Auxiliary Energy Estimation'!$E$25-D2155</f>
        <v>-13</v>
      </c>
      <c r="G2155" s="32">
        <f>'Auxiliary Energy Estimation'!$E$25-E2155</f>
        <v>-26.599999999999994</v>
      </c>
      <c r="H2155" s="26">
        <f>IF(D2155&lt;='Auxiliary Energy Estimation'!$E$25, 1, 0)</f>
        <v>0</v>
      </c>
      <c r="I2155" s="26">
        <f>IF(E2155&lt;='Auxiliary Energy Estimation'!$E$25, 1, 0)</f>
        <v>0</v>
      </c>
    </row>
    <row r="2156" spans="2:9" ht="15" x14ac:dyDescent="0.3">
      <c r="B2156" s="33">
        <v>2151.5</v>
      </c>
      <c r="C2156" s="34">
        <v>20</v>
      </c>
      <c r="D2156" s="32">
        <f t="shared" si="66"/>
        <v>68</v>
      </c>
      <c r="E2156" s="37">
        <f t="shared" si="67"/>
        <v>81.599999999999994</v>
      </c>
      <c r="F2156" s="32">
        <f>'Auxiliary Energy Estimation'!$E$25-D2156</f>
        <v>-13</v>
      </c>
      <c r="G2156" s="32">
        <f>'Auxiliary Energy Estimation'!$E$25-E2156</f>
        <v>-26.599999999999994</v>
      </c>
      <c r="H2156" s="26">
        <f>IF(D2156&lt;='Auxiliary Energy Estimation'!$E$25, 1, 0)</f>
        <v>0</v>
      </c>
      <c r="I2156" s="26">
        <f>IF(E2156&lt;='Auxiliary Energy Estimation'!$E$25, 1, 0)</f>
        <v>0</v>
      </c>
    </row>
    <row r="2157" spans="2:9" ht="15" x14ac:dyDescent="0.3">
      <c r="B2157" s="33">
        <v>2152.5</v>
      </c>
      <c r="C2157" s="34">
        <v>19.399999999999999</v>
      </c>
      <c r="D2157" s="32">
        <f t="shared" si="66"/>
        <v>66.92</v>
      </c>
      <c r="E2157" s="37">
        <f t="shared" si="67"/>
        <v>80.304000000000002</v>
      </c>
      <c r="F2157" s="32">
        <f>'Auxiliary Energy Estimation'!$E$25-D2157</f>
        <v>-11.920000000000002</v>
      </c>
      <c r="G2157" s="32">
        <f>'Auxiliary Energy Estimation'!$E$25-E2157</f>
        <v>-25.304000000000002</v>
      </c>
      <c r="H2157" s="26">
        <f>IF(D2157&lt;='Auxiliary Energy Estimation'!$E$25, 1, 0)</f>
        <v>0</v>
      </c>
      <c r="I2157" s="26">
        <f>IF(E2157&lt;='Auxiliary Energy Estimation'!$E$25, 1, 0)</f>
        <v>0</v>
      </c>
    </row>
    <row r="2158" spans="2:9" ht="15" x14ac:dyDescent="0.3">
      <c r="B2158" s="33">
        <v>2153.5</v>
      </c>
      <c r="C2158" s="34">
        <v>18.3</v>
      </c>
      <c r="D2158" s="32">
        <f t="shared" si="66"/>
        <v>64.94</v>
      </c>
      <c r="E2158" s="37">
        <f t="shared" si="67"/>
        <v>77.927999999999997</v>
      </c>
      <c r="F2158" s="32">
        <f>'Auxiliary Energy Estimation'!$E$25-D2158</f>
        <v>-9.9399999999999977</v>
      </c>
      <c r="G2158" s="32">
        <f>'Auxiliary Energy Estimation'!$E$25-E2158</f>
        <v>-22.927999999999997</v>
      </c>
      <c r="H2158" s="26">
        <f>IF(D2158&lt;='Auxiliary Energy Estimation'!$E$25, 1, 0)</f>
        <v>0</v>
      </c>
      <c r="I2158" s="26">
        <f>IF(E2158&lt;='Auxiliary Energy Estimation'!$E$25, 1, 0)</f>
        <v>0</v>
      </c>
    </row>
    <row r="2159" spans="2:9" ht="15" x14ac:dyDescent="0.3">
      <c r="B2159" s="33">
        <v>2154.5</v>
      </c>
      <c r="C2159" s="34">
        <v>10.6</v>
      </c>
      <c r="D2159" s="32">
        <f t="shared" si="66"/>
        <v>51.08</v>
      </c>
      <c r="E2159" s="37">
        <f t="shared" si="67"/>
        <v>61.295999999999992</v>
      </c>
      <c r="F2159" s="32">
        <f>'Auxiliary Energy Estimation'!$E$25-D2159</f>
        <v>3.9200000000000017</v>
      </c>
      <c r="G2159" s="32">
        <f>'Auxiliary Energy Estimation'!$E$25-E2159</f>
        <v>-6.2959999999999923</v>
      </c>
      <c r="H2159" s="26">
        <f>IF(D2159&lt;='Auxiliary Energy Estimation'!$E$25, 1, 0)</f>
        <v>1</v>
      </c>
      <c r="I2159" s="26">
        <f>IF(E2159&lt;='Auxiliary Energy Estimation'!$E$25, 1, 0)</f>
        <v>0</v>
      </c>
    </row>
    <row r="2160" spans="2:9" ht="15" x14ac:dyDescent="0.3">
      <c r="B2160" s="33">
        <v>2155.5</v>
      </c>
      <c r="C2160" s="34">
        <v>11.7</v>
      </c>
      <c r="D2160" s="32">
        <f t="shared" si="66"/>
        <v>53.06</v>
      </c>
      <c r="E2160" s="37">
        <f t="shared" si="67"/>
        <v>63.671999999999997</v>
      </c>
      <c r="F2160" s="32">
        <f>'Auxiliary Energy Estimation'!$E$25-D2160</f>
        <v>1.9399999999999977</v>
      </c>
      <c r="G2160" s="32">
        <f>'Auxiliary Energy Estimation'!$E$25-E2160</f>
        <v>-8.671999999999997</v>
      </c>
      <c r="H2160" s="26">
        <f>IF(D2160&lt;='Auxiliary Energy Estimation'!$E$25, 1, 0)</f>
        <v>1</v>
      </c>
      <c r="I2160" s="26">
        <f>IF(E2160&lt;='Auxiliary Energy Estimation'!$E$25, 1, 0)</f>
        <v>0</v>
      </c>
    </row>
    <row r="2161" spans="2:9" ht="15" x14ac:dyDescent="0.3">
      <c r="B2161" s="33">
        <v>2156.5</v>
      </c>
      <c r="C2161" s="34">
        <v>12.2</v>
      </c>
      <c r="D2161" s="32">
        <f t="shared" si="66"/>
        <v>53.96</v>
      </c>
      <c r="E2161" s="37">
        <f t="shared" si="67"/>
        <v>64.751999999999995</v>
      </c>
      <c r="F2161" s="32">
        <f>'Auxiliary Energy Estimation'!$E$25-D2161</f>
        <v>1.0399999999999991</v>
      </c>
      <c r="G2161" s="32">
        <f>'Auxiliary Energy Estimation'!$E$25-E2161</f>
        <v>-9.7519999999999953</v>
      </c>
      <c r="H2161" s="26">
        <f>IF(D2161&lt;='Auxiliary Energy Estimation'!$E$25, 1, 0)</f>
        <v>1</v>
      </c>
      <c r="I2161" s="26">
        <f>IF(E2161&lt;='Auxiliary Energy Estimation'!$E$25, 1, 0)</f>
        <v>0</v>
      </c>
    </row>
    <row r="2162" spans="2:9" ht="15" x14ac:dyDescent="0.3">
      <c r="B2162" s="33">
        <v>2157.5</v>
      </c>
      <c r="C2162" s="34">
        <v>10.8</v>
      </c>
      <c r="D2162" s="32">
        <f t="shared" si="66"/>
        <v>51.44</v>
      </c>
      <c r="E2162" s="37">
        <f t="shared" si="67"/>
        <v>61.727999999999994</v>
      </c>
      <c r="F2162" s="32">
        <f>'Auxiliary Energy Estimation'!$E$25-D2162</f>
        <v>3.5600000000000023</v>
      </c>
      <c r="G2162" s="32">
        <f>'Auxiliary Energy Estimation'!$E$25-E2162</f>
        <v>-6.7279999999999944</v>
      </c>
      <c r="H2162" s="26">
        <f>IF(D2162&lt;='Auxiliary Energy Estimation'!$E$25, 1, 0)</f>
        <v>1</v>
      </c>
      <c r="I2162" s="26">
        <f>IF(E2162&lt;='Auxiliary Energy Estimation'!$E$25, 1, 0)</f>
        <v>0</v>
      </c>
    </row>
    <row r="2163" spans="2:9" ht="15" x14ac:dyDescent="0.3">
      <c r="B2163" s="33">
        <v>2158.5</v>
      </c>
      <c r="C2163" s="34">
        <v>9.3000000000000007</v>
      </c>
      <c r="D2163" s="32">
        <f t="shared" si="66"/>
        <v>48.74</v>
      </c>
      <c r="E2163" s="37">
        <f t="shared" si="67"/>
        <v>58.488</v>
      </c>
      <c r="F2163" s="32">
        <f>'Auxiliary Energy Estimation'!$E$25-D2163</f>
        <v>6.259999999999998</v>
      </c>
      <c r="G2163" s="32">
        <f>'Auxiliary Energy Estimation'!$E$25-E2163</f>
        <v>-3.4879999999999995</v>
      </c>
      <c r="H2163" s="26">
        <f>IF(D2163&lt;='Auxiliary Energy Estimation'!$E$25, 1, 0)</f>
        <v>1</v>
      </c>
      <c r="I2163" s="26">
        <f>IF(E2163&lt;='Auxiliary Energy Estimation'!$E$25, 1, 0)</f>
        <v>0</v>
      </c>
    </row>
    <row r="2164" spans="2:9" ht="15" x14ac:dyDescent="0.3">
      <c r="B2164" s="33">
        <v>2159.5</v>
      </c>
      <c r="C2164" s="34">
        <v>7.9</v>
      </c>
      <c r="D2164" s="32">
        <f t="shared" si="66"/>
        <v>46.22</v>
      </c>
      <c r="E2164" s="37">
        <f t="shared" si="67"/>
        <v>55.463999999999999</v>
      </c>
      <c r="F2164" s="32">
        <f>'Auxiliary Energy Estimation'!$E$25-D2164</f>
        <v>8.7800000000000011</v>
      </c>
      <c r="G2164" s="32">
        <f>'Auxiliary Energy Estimation'!$E$25-E2164</f>
        <v>-0.46399999999999864</v>
      </c>
      <c r="H2164" s="26">
        <f>IF(D2164&lt;='Auxiliary Energy Estimation'!$E$25, 1, 0)</f>
        <v>1</v>
      </c>
      <c r="I2164" s="26">
        <f>IF(E2164&lt;='Auxiliary Energy Estimation'!$E$25, 1, 0)</f>
        <v>0</v>
      </c>
    </row>
    <row r="2165" spans="2:9" ht="15" x14ac:dyDescent="0.3">
      <c r="B2165" s="33">
        <v>2160.5</v>
      </c>
      <c r="C2165" s="34">
        <v>6.5</v>
      </c>
      <c r="D2165" s="32">
        <f t="shared" si="66"/>
        <v>43.7</v>
      </c>
      <c r="E2165" s="37">
        <f t="shared" si="67"/>
        <v>52.440000000000005</v>
      </c>
      <c r="F2165" s="32">
        <f>'Auxiliary Energy Estimation'!$E$25-D2165</f>
        <v>11.299999999999997</v>
      </c>
      <c r="G2165" s="32">
        <f>'Auxiliary Energy Estimation'!$E$25-E2165</f>
        <v>2.5599999999999952</v>
      </c>
      <c r="H2165" s="26">
        <f>IF(D2165&lt;='Auxiliary Energy Estimation'!$E$25, 1, 0)</f>
        <v>1</v>
      </c>
      <c r="I2165" s="26">
        <f>IF(E2165&lt;='Auxiliary Energy Estimation'!$E$25, 1, 0)</f>
        <v>1</v>
      </c>
    </row>
    <row r="2166" spans="2:9" ht="15" x14ac:dyDescent="0.3">
      <c r="B2166" s="33">
        <v>2161.5</v>
      </c>
      <c r="C2166" s="34">
        <v>5.0999999999999996</v>
      </c>
      <c r="D2166" s="32">
        <f t="shared" si="66"/>
        <v>41.18</v>
      </c>
      <c r="E2166" s="37">
        <f t="shared" si="67"/>
        <v>49.415999999999997</v>
      </c>
      <c r="F2166" s="32">
        <f>'Auxiliary Energy Estimation'!$E$25-D2166</f>
        <v>13.82</v>
      </c>
      <c r="G2166" s="32">
        <f>'Auxiliary Energy Estimation'!$E$25-E2166</f>
        <v>5.5840000000000032</v>
      </c>
      <c r="H2166" s="26">
        <f>IF(D2166&lt;='Auxiliary Energy Estimation'!$E$25, 1, 0)</f>
        <v>1</v>
      </c>
      <c r="I2166" s="26">
        <f>IF(E2166&lt;='Auxiliary Energy Estimation'!$E$25, 1, 0)</f>
        <v>1</v>
      </c>
    </row>
    <row r="2167" spans="2:9" ht="15" x14ac:dyDescent="0.3">
      <c r="B2167" s="33">
        <v>2162.5</v>
      </c>
      <c r="C2167" s="34">
        <v>3.6</v>
      </c>
      <c r="D2167" s="32">
        <f t="shared" si="66"/>
        <v>38.480000000000004</v>
      </c>
      <c r="E2167" s="37">
        <f t="shared" si="67"/>
        <v>46.176000000000002</v>
      </c>
      <c r="F2167" s="32">
        <f>'Auxiliary Energy Estimation'!$E$25-D2167</f>
        <v>16.519999999999996</v>
      </c>
      <c r="G2167" s="32">
        <f>'Auxiliary Energy Estimation'!$E$25-E2167</f>
        <v>8.8239999999999981</v>
      </c>
      <c r="H2167" s="26">
        <f>IF(D2167&lt;='Auxiliary Energy Estimation'!$E$25, 1, 0)</f>
        <v>1</v>
      </c>
      <c r="I2167" s="26">
        <f>IF(E2167&lt;='Auxiliary Energy Estimation'!$E$25, 1, 0)</f>
        <v>1</v>
      </c>
    </row>
    <row r="2168" spans="2:9" ht="15" x14ac:dyDescent="0.3">
      <c r="B2168" s="33">
        <v>2163.5</v>
      </c>
      <c r="C2168" s="34">
        <v>2.2000000000000002</v>
      </c>
      <c r="D2168" s="32">
        <f t="shared" si="66"/>
        <v>35.96</v>
      </c>
      <c r="E2168" s="37">
        <f t="shared" si="67"/>
        <v>43.152000000000001</v>
      </c>
      <c r="F2168" s="32">
        <f>'Auxiliary Energy Estimation'!$E$25-D2168</f>
        <v>19.04</v>
      </c>
      <c r="G2168" s="32">
        <f>'Auxiliary Energy Estimation'!$E$25-E2168</f>
        <v>11.847999999999999</v>
      </c>
      <c r="H2168" s="26">
        <f>IF(D2168&lt;='Auxiliary Energy Estimation'!$E$25, 1, 0)</f>
        <v>1</v>
      </c>
      <c r="I2168" s="26">
        <f>IF(E2168&lt;='Auxiliary Energy Estimation'!$E$25, 1, 0)</f>
        <v>1</v>
      </c>
    </row>
    <row r="2169" spans="2:9" ht="15" x14ac:dyDescent="0.3">
      <c r="B2169" s="33">
        <v>2164.5</v>
      </c>
      <c r="C2169" s="34">
        <v>1.7</v>
      </c>
      <c r="D2169" s="32">
        <f t="shared" si="66"/>
        <v>35.06</v>
      </c>
      <c r="E2169" s="37">
        <f t="shared" si="67"/>
        <v>42.072000000000003</v>
      </c>
      <c r="F2169" s="32">
        <f>'Auxiliary Energy Estimation'!$E$25-D2169</f>
        <v>19.939999999999998</v>
      </c>
      <c r="G2169" s="32">
        <f>'Auxiliary Energy Estimation'!$E$25-E2169</f>
        <v>12.927999999999997</v>
      </c>
      <c r="H2169" s="26">
        <f>IF(D2169&lt;='Auxiliary Energy Estimation'!$E$25, 1, 0)</f>
        <v>1</v>
      </c>
      <c r="I2169" s="26">
        <f>IF(E2169&lt;='Auxiliary Energy Estimation'!$E$25, 1, 0)</f>
        <v>1</v>
      </c>
    </row>
    <row r="2170" spans="2:9" ht="15" x14ac:dyDescent="0.3">
      <c r="B2170" s="33">
        <v>2165.5</v>
      </c>
      <c r="C2170" s="34">
        <v>1.7</v>
      </c>
      <c r="D2170" s="32">
        <f t="shared" si="66"/>
        <v>35.06</v>
      </c>
      <c r="E2170" s="37">
        <f t="shared" si="67"/>
        <v>42.072000000000003</v>
      </c>
      <c r="F2170" s="32">
        <f>'Auxiliary Energy Estimation'!$E$25-D2170</f>
        <v>19.939999999999998</v>
      </c>
      <c r="G2170" s="32">
        <f>'Auxiliary Energy Estimation'!$E$25-E2170</f>
        <v>12.927999999999997</v>
      </c>
      <c r="H2170" s="26">
        <f>IF(D2170&lt;='Auxiliary Energy Estimation'!$E$25, 1, 0)</f>
        <v>1</v>
      </c>
      <c r="I2170" s="26">
        <f>IF(E2170&lt;='Auxiliary Energy Estimation'!$E$25, 1, 0)</f>
        <v>1</v>
      </c>
    </row>
    <row r="2171" spans="2:9" ht="15" x14ac:dyDescent="0.3">
      <c r="B2171" s="33">
        <v>2166.5</v>
      </c>
      <c r="C2171" s="34">
        <v>1.7</v>
      </c>
      <c r="D2171" s="32">
        <f t="shared" si="66"/>
        <v>35.06</v>
      </c>
      <c r="E2171" s="37">
        <f t="shared" si="67"/>
        <v>42.072000000000003</v>
      </c>
      <c r="F2171" s="32">
        <f>'Auxiliary Energy Estimation'!$E$25-D2171</f>
        <v>19.939999999999998</v>
      </c>
      <c r="G2171" s="32">
        <f>'Auxiliary Energy Estimation'!$E$25-E2171</f>
        <v>12.927999999999997</v>
      </c>
      <c r="H2171" s="26">
        <f>IF(D2171&lt;='Auxiliary Energy Estimation'!$E$25, 1, 0)</f>
        <v>1</v>
      </c>
      <c r="I2171" s="26">
        <f>IF(E2171&lt;='Auxiliary Energy Estimation'!$E$25, 1, 0)</f>
        <v>1</v>
      </c>
    </row>
    <row r="2172" spans="2:9" ht="15" x14ac:dyDescent="0.3">
      <c r="B2172" s="33">
        <v>2167.5</v>
      </c>
      <c r="C2172" s="34">
        <v>2.2000000000000002</v>
      </c>
      <c r="D2172" s="32">
        <f t="shared" si="66"/>
        <v>35.96</v>
      </c>
      <c r="E2172" s="37">
        <f t="shared" si="67"/>
        <v>43.152000000000001</v>
      </c>
      <c r="F2172" s="32">
        <f>'Auxiliary Energy Estimation'!$E$25-D2172</f>
        <v>19.04</v>
      </c>
      <c r="G2172" s="32">
        <f>'Auxiliary Energy Estimation'!$E$25-E2172</f>
        <v>11.847999999999999</v>
      </c>
      <c r="H2172" s="26">
        <f>IF(D2172&lt;='Auxiliary Energy Estimation'!$E$25, 1, 0)</f>
        <v>1</v>
      </c>
      <c r="I2172" s="26">
        <f>IF(E2172&lt;='Auxiliary Energy Estimation'!$E$25, 1, 0)</f>
        <v>1</v>
      </c>
    </row>
    <row r="2173" spans="2:9" ht="15" x14ac:dyDescent="0.3">
      <c r="B2173" s="33">
        <v>2168.5</v>
      </c>
      <c r="C2173" s="34">
        <v>2.2000000000000002</v>
      </c>
      <c r="D2173" s="32">
        <f t="shared" si="66"/>
        <v>35.96</v>
      </c>
      <c r="E2173" s="37">
        <f t="shared" si="67"/>
        <v>43.152000000000001</v>
      </c>
      <c r="F2173" s="32">
        <f>'Auxiliary Energy Estimation'!$E$25-D2173</f>
        <v>19.04</v>
      </c>
      <c r="G2173" s="32">
        <f>'Auxiliary Energy Estimation'!$E$25-E2173</f>
        <v>11.847999999999999</v>
      </c>
      <c r="H2173" s="26">
        <f>IF(D2173&lt;='Auxiliary Energy Estimation'!$E$25, 1, 0)</f>
        <v>1</v>
      </c>
      <c r="I2173" s="26">
        <f>IF(E2173&lt;='Auxiliary Energy Estimation'!$E$25, 1, 0)</f>
        <v>1</v>
      </c>
    </row>
    <row r="2174" spans="2:9" ht="15" x14ac:dyDescent="0.3">
      <c r="B2174" s="33">
        <v>2169.5</v>
      </c>
      <c r="C2174" s="34">
        <v>2.8</v>
      </c>
      <c r="D2174" s="32">
        <f t="shared" si="66"/>
        <v>37.04</v>
      </c>
      <c r="E2174" s="37">
        <f t="shared" si="67"/>
        <v>44.448</v>
      </c>
      <c r="F2174" s="32">
        <f>'Auxiliary Energy Estimation'!$E$25-D2174</f>
        <v>17.96</v>
      </c>
      <c r="G2174" s="32">
        <f>'Auxiliary Energy Estimation'!$E$25-E2174</f>
        <v>10.552</v>
      </c>
      <c r="H2174" s="26">
        <f>IF(D2174&lt;='Auxiliary Energy Estimation'!$E$25, 1, 0)</f>
        <v>1</v>
      </c>
      <c r="I2174" s="26">
        <f>IF(E2174&lt;='Auxiliary Energy Estimation'!$E$25, 1, 0)</f>
        <v>1</v>
      </c>
    </row>
    <row r="2175" spans="2:9" ht="15" x14ac:dyDescent="0.3">
      <c r="B2175" s="33">
        <v>2170.5</v>
      </c>
      <c r="C2175" s="34">
        <v>2.8</v>
      </c>
      <c r="D2175" s="32">
        <f t="shared" si="66"/>
        <v>37.04</v>
      </c>
      <c r="E2175" s="37">
        <f t="shared" si="67"/>
        <v>44.448</v>
      </c>
      <c r="F2175" s="32">
        <f>'Auxiliary Energy Estimation'!$E$25-D2175</f>
        <v>17.96</v>
      </c>
      <c r="G2175" s="32">
        <f>'Auxiliary Energy Estimation'!$E$25-E2175</f>
        <v>10.552</v>
      </c>
      <c r="H2175" s="26">
        <f>IF(D2175&lt;='Auxiliary Energy Estimation'!$E$25, 1, 0)</f>
        <v>1</v>
      </c>
      <c r="I2175" s="26">
        <f>IF(E2175&lt;='Auxiliary Energy Estimation'!$E$25, 1, 0)</f>
        <v>1</v>
      </c>
    </row>
    <row r="2176" spans="2:9" ht="15" x14ac:dyDescent="0.3">
      <c r="B2176" s="33">
        <v>2171.5</v>
      </c>
      <c r="C2176" s="34">
        <v>3.3</v>
      </c>
      <c r="D2176" s="32">
        <f t="shared" si="66"/>
        <v>37.94</v>
      </c>
      <c r="E2176" s="37">
        <f t="shared" si="67"/>
        <v>45.527999999999999</v>
      </c>
      <c r="F2176" s="32">
        <f>'Auxiliary Energy Estimation'!$E$25-D2176</f>
        <v>17.060000000000002</v>
      </c>
      <c r="G2176" s="32">
        <f>'Auxiliary Energy Estimation'!$E$25-E2176</f>
        <v>9.4720000000000013</v>
      </c>
      <c r="H2176" s="26">
        <f>IF(D2176&lt;='Auxiliary Energy Estimation'!$E$25, 1, 0)</f>
        <v>1</v>
      </c>
      <c r="I2176" s="26">
        <f>IF(E2176&lt;='Auxiliary Energy Estimation'!$E$25, 1, 0)</f>
        <v>1</v>
      </c>
    </row>
    <row r="2177" spans="2:9" ht="15" x14ac:dyDescent="0.3">
      <c r="B2177" s="33">
        <v>2172.5</v>
      </c>
      <c r="C2177" s="34">
        <v>3.3</v>
      </c>
      <c r="D2177" s="32">
        <f t="shared" si="66"/>
        <v>37.94</v>
      </c>
      <c r="E2177" s="37">
        <f t="shared" si="67"/>
        <v>45.527999999999999</v>
      </c>
      <c r="F2177" s="32">
        <f>'Auxiliary Energy Estimation'!$E$25-D2177</f>
        <v>17.060000000000002</v>
      </c>
      <c r="G2177" s="32">
        <f>'Auxiliary Energy Estimation'!$E$25-E2177</f>
        <v>9.4720000000000013</v>
      </c>
      <c r="H2177" s="26">
        <f>IF(D2177&lt;='Auxiliary Energy Estimation'!$E$25, 1, 0)</f>
        <v>1</v>
      </c>
      <c r="I2177" s="26">
        <f>IF(E2177&lt;='Auxiliary Energy Estimation'!$E$25, 1, 0)</f>
        <v>1</v>
      </c>
    </row>
    <row r="2178" spans="2:9" ht="15" x14ac:dyDescent="0.3">
      <c r="B2178" s="33">
        <v>2173.5</v>
      </c>
      <c r="C2178" s="34">
        <v>3.9</v>
      </c>
      <c r="D2178" s="32">
        <f t="shared" si="66"/>
        <v>39.019999999999996</v>
      </c>
      <c r="E2178" s="37">
        <f t="shared" si="67"/>
        <v>46.823999999999991</v>
      </c>
      <c r="F2178" s="32">
        <f>'Auxiliary Energy Estimation'!$E$25-D2178</f>
        <v>15.980000000000004</v>
      </c>
      <c r="G2178" s="32">
        <f>'Auxiliary Energy Estimation'!$E$25-E2178</f>
        <v>8.176000000000009</v>
      </c>
      <c r="H2178" s="26">
        <f>IF(D2178&lt;='Auxiliary Energy Estimation'!$E$25, 1, 0)</f>
        <v>1</v>
      </c>
      <c r="I2178" s="26">
        <f>IF(E2178&lt;='Auxiliary Energy Estimation'!$E$25, 1, 0)</f>
        <v>1</v>
      </c>
    </row>
    <row r="2179" spans="2:9" ht="15" x14ac:dyDescent="0.3">
      <c r="B2179" s="33">
        <v>2174.5</v>
      </c>
      <c r="C2179" s="34">
        <v>4.4000000000000004</v>
      </c>
      <c r="D2179" s="32">
        <f t="shared" si="66"/>
        <v>39.92</v>
      </c>
      <c r="E2179" s="37">
        <f t="shared" si="67"/>
        <v>47.904000000000003</v>
      </c>
      <c r="F2179" s="32">
        <f>'Auxiliary Energy Estimation'!$E$25-D2179</f>
        <v>15.079999999999998</v>
      </c>
      <c r="G2179" s="32">
        <f>'Auxiliary Energy Estimation'!$E$25-E2179</f>
        <v>7.0959999999999965</v>
      </c>
      <c r="H2179" s="26">
        <f>IF(D2179&lt;='Auxiliary Energy Estimation'!$E$25, 1, 0)</f>
        <v>1</v>
      </c>
      <c r="I2179" s="26">
        <f>IF(E2179&lt;='Auxiliary Energy Estimation'!$E$25, 1, 0)</f>
        <v>1</v>
      </c>
    </row>
    <row r="2180" spans="2:9" ht="15" x14ac:dyDescent="0.3">
      <c r="B2180" s="33">
        <v>2175.5</v>
      </c>
      <c r="C2180" s="34">
        <v>3.9</v>
      </c>
      <c r="D2180" s="32">
        <f t="shared" si="66"/>
        <v>39.019999999999996</v>
      </c>
      <c r="E2180" s="37">
        <f t="shared" si="67"/>
        <v>46.823999999999991</v>
      </c>
      <c r="F2180" s="32">
        <f>'Auxiliary Energy Estimation'!$E$25-D2180</f>
        <v>15.980000000000004</v>
      </c>
      <c r="G2180" s="32">
        <f>'Auxiliary Energy Estimation'!$E$25-E2180</f>
        <v>8.176000000000009</v>
      </c>
      <c r="H2180" s="26">
        <f>IF(D2180&lt;='Auxiliary Energy Estimation'!$E$25, 1, 0)</f>
        <v>1</v>
      </c>
      <c r="I2180" s="26">
        <f>IF(E2180&lt;='Auxiliary Energy Estimation'!$E$25, 1, 0)</f>
        <v>1</v>
      </c>
    </row>
    <row r="2181" spans="2:9" ht="15" x14ac:dyDescent="0.3">
      <c r="B2181" s="33">
        <v>2176.5</v>
      </c>
      <c r="C2181" s="34">
        <v>3.9</v>
      </c>
      <c r="D2181" s="32">
        <f t="shared" ref="D2181:D2244" si="68">CONVERT(C2181,"C","F")</f>
        <v>39.019999999999996</v>
      </c>
      <c r="E2181" s="37">
        <f t="shared" ref="E2181:E2244" si="69">D2181*1.2</f>
        <v>46.823999999999991</v>
      </c>
      <c r="F2181" s="32">
        <f>'Auxiliary Energy Estimation'!$E$25-D2181</f>
        <v>15.980000000000004</v>
      </c>
      <c r="G2181" s="32">
        <f>'Auxiliary Energy Estimation'!$E$25-E2181</f>
        <v>8.176000000000009</v>
      </c>
      <c r="H2181" s="26">
        <f>IF(D2181&lt;='Auxiliary Energy Estimation'!$E$25, 1, 0)</f>
        <v>1</v>
      </c>
      <c r="I2181" s="26">
        <f>IF(E2181&lt;='Auxiliary Energy Estimation'!$E$25, 1, 0)</f>
        <v>1</v>
      </c>
    </row>
    <row r="2182" spans="2:9" ht="15" x14ac:dyDescent="0.3">
      <c r="B2182" s="33">
        <v>2177.5</v>
      </c>
      <c r="C2182" s="34">
        <v>3.3</v>
      </c>
      <c r="D2182" s="32">
        <f t="shared" si="68"/>
        <v>37.94</v>
      </c>
      <c r="E2182" s="37">
        <f t="shared" si="69"/>
        <v>45.527999999999999</v>
      </c>
      <c r="F2182" s="32">
        <f>'Auxiliary Energy Estimation'!$E$25-D2182</f>
        <v>17.060000000000002</v>
      </c>
      <c r="G2182" s="32">
        <f>'Auxiliary Energy Estimation'!$E$25-E2182</f>
        <v>9.4720000000000013</v>
      </c>
      <c r="H2182" s="26">
        <f>IF(D2182&lt;='Auxiliary Energy Estimation'!$E$25, 1, 0)</f>
        <v>1</v>
      </c>
      <c r="I2182" s="26">
        <f>IF(E2182&lt;='Auxiliary Energy Estimation'!$E$25, 1, 0)</f>
        <v>1</v>
      </c>
    </row>
    <row r="2183" spans="2:9" ht="15" x14ac:dyDescent="0.3">
      <c r="B2183" s="33">
        <v>2178.5</v>
      </c>
      <c r="C2183" s="34">
        <v>2.8</v>
      </c>
      <c r="D2183" s="32">
        <f t="shared" si="68"/>
        <v>37.04</v>
      </c>
      <c r="E2183" s="37">
        <f t="shared" si="69"/>
        <v>44.448</v>
      </c>
      <c r="F2183" s="32">
        <f>'Auxiliary Energy Estimation'!$E$25-D2183</f>
        <v>17.96</v>
      </c>
      <c r="G2183" s="32">
        <f>'Auxiliary Energy Estimation'!$E$25-E2183</f>
        <v>10.552</v>
      </c>
      <c r="H2183" s="26">
        <f>IF(D2183&lt;='Auxiliary Energy Estimation'!$E$25, 1, 0)</f>
        <v>1</v>
      </c>
      <c r="I2183" s="26">
        <f>IF(E2183&lt;='Auxiliary Energy Estimation'!$E$25, 1, 0)</f>
        <v>1</v>
      </c>
    </row>
    <row r="2184" spans="2:9" ht="15" x14ac:dyDescent="0.3">
      <c r="B2184" s="33">
        <v>2179.5</v>
      </c>
      <c r="C2184" s="34">
        <v>2.8</v>
      </c>
      <c r="D2184" s="32">
        <f t="shared" si="68"/>
        <v>37.04</v>
      </c>
      <c r="E2184" s="37">
        <f t="shared" si="69"/>
        <v>44.448</v>
      </c>
      <c r="F2184" s="32">
        <f>'Auxiliary Energy Estimation'!$E$25-D2184</f>
        <v>17.96</v>
      </c>
      <c r="G2184" s="32">
        <f>'Auxiliary Energy Estimation'!$E$25-E2184</f>
        <v>10.552</v>
      </c>
      <c r="H2184" s="26">
        <f>IF(D2184&lt;='Auxiliary Energy Estimation'!$E$25, 1, 0)</f>
        <v>1</v>
      </c>
      <c r="I2184" s="26">
        <f>IF(E2184&lt;='Auxiliary Energy Estimation'!$E$25, 1, 0)</f>
        <v>1</v>
      </c>
    </row>
    <row r="2185" spans="2:9" ht="15" x14ac:dyDescent="0.3">
      <c r="B2185" s="33">
        <v>2180.5</v>
      </c>
      <c r="C2185" s="34">
        <v>2.8</v>
      </c>
      <c r="D2185" s="32">
        <f t="shared" si="68"/>
        <v>37.04</v>
      </c>
      <c r="E2185" s="37">
        <f t="shared" si="69"/>
        <v>44.448</v>
      </c>
      <c r="F2185" s="32">
        <f>'Auxiliary Energy Estimation'!$E$25-D2185</f>
        <v>17.96</v>
      </c>
      <c r="G2185" s="32">
        <f>'Auxiliary Energy Estimation'!$E$25-E2185</f>
        <v>10.552</v>
      </c>
      <c r="H2185" s="26">
        <f>IF(D2185&lt;='Auxiliary Energy Estimation'!$E$25, 1, 0)</f>
        <v>1</v>
      </c>
      <c r="I2185" s="26">
        <f>IF(E2185&lt;='Auxiliary Energy Estimation'!$E$25, 1, 0)</f>
        <v>1</v>
      </c>
    </row>
    <row r="2186" spans="2:9" ht="15" x14ac:dyDescent="0.3">
      <c r="B2186" s="33">
        <v>2181.5</v>
      </c>
      <c r="C2186" s="34">
        <v>3.3</v>
      </c>
      <c r="D2186" s="32">
        <f t="shared" si="68"/>
        <v>37.94</v>
      </c>
      <c r="E2186" s="37">
        <f t="shared" si="69"/>
        <v>45.527999999999999</v>
      </c>
      <c r="F2186" s="32">
        <f>'Auxiliary Energy Estimation'!$E$25-D2186</f>
        <v>17.060000000000002</v>
      </c>
      <c r="G2186" s="32">
        <f>'Auxiliary Energy Estimation'!$E$25-E2186</f>
        <v>9.4720000000000013</v>
      </c>
      <c r="H2186" s="26">
        <f>IF(D2186&lt;='Auxiliary Energy Estimation'!$E$25, 1, 0)</f>
        <v>1</v>
      </c>
      <c r="I2186" s="26">
        <f>IF(E2186&lt;='Auxiliary Energy Estimation'!$E$25, 1, 0)</f>
        <v>1</v>
      </c>
    </row>
    <row r="2187" spans="2:9" ht="15" x14ac:dyDescent="0.3">
      <c r="B2187" s="33">
        <v>2182.5</v>
      </c>
      <c r="C2187" s="34">
        <v>3.3</v>
      </c>
      <c r="D2187" s="32">
        <f t="shared" si="68"/>
        <v>37.94</v>
      </c>
      <c r="E2187" s="37">
        <f t="shared" si="69"/>
        <v>45.527999999999999</v>
      </c>
      <c r="F2187" s="32">
        <f>'Auxiliary Energy Estimation'!$E$25-D2187</f>
        <v>17.060000000000002</v>
      </c>
      <c r="G2187" s="32">
        <f>'Auxiliary Energy Estimation'!$E$25-E2187</f>
        <v>9.4720000000000013</v>
      </c>
      <c r="H2187" s="26">
        <f>IF(D2187&lt;='Auxiliary Energy Estimation'!$E$25, 1, 0)</f>
        <v>1</v>
      </c>
      <c r="I2187" s="26">
        <f>IF(E2187&lt;='Auxiliary Energy Estimation'!$E$25, 1, 0)</f>
        <v>1</v>
      </c>
    </row>
    <row r="2188" spans="2:9" ht="15" x14ac:dyDescent="0.3">
      <c r="B2188" s="33">
        <v>2183.5</v>
      </c>
      <c r="C2188" s="34">
        <v>3.3</v>
      </c>
      <c r="D2188" s="32">
        <f t="shared" si="68"/>
        <v>37.94</v>
      </c>
      <c r="E2188" s="37">
        <f t="shared" si="69"/>
        <v>45.527999999999999</v>
      </c>
      <c r="F2188" s="32">
        <f>'Auxiliary Energy Estimation'!$E$25-D2188</f>
        <v>17.060000000000002</v>
      </c>
      <c r="G2188" s="32">
        <f>'Auxiliary Energy Estimation'!$E$25-E2188</f>
        <v>9.4720000000000013</v>
      </c>
      <c r="H2188" s="26">
        <f>IF(D2188&lt;='Auxiliary Energy Estimation'!$E$25, 1, 0)</f>
        <v>1</v>
      </c>
      <c r="I2188" s="26">
        <f>IF(E2188&lt;='Auxiliary Energy Estimation'!$E$25, 1, 0)</f>
        <v>1</v>
      </c>
    </row>
    <row r="2189" spans="2:9" ht="15" x14ac:dyDescent="0.3">
      <c r="B2189" s="33">
        <v>2184.5</v>
      </c>
      <c r="C2189" s="34">
        <v>3.3</v>
      </c>
      <c r="D2189" s="32">
        <f t="shared" si="68"/>
        <v>37.94</v>
      </c>
      <c r="E2189" s="37">
        <f t="shared" si="69"/>
        <v>45.527999999999999</v>
      </c>
      <c r="F2189" s="32">
        <f>'Auxiliary Energy Estimation'!$E$25-D2189</f>
        <v>17.060000000000002</v>
      </c>
      <c r="G2189" s="32">
        <f>'Auxiliary Energy Estimation'!$E$25-E2189</f>
        <v>9.4720000000000013</v>
      </c>
      <c r="H2189" s="26">
        <f>IF(D2189&lt;='Auxiliary Energy Estimation'!$E$25, 1, 0)</f>
        <v>1</v>
      </c>
      <c r="I2189" s="26">
        <f>IF(E2189&lt;='Auxiliary Energy Estimation'!$E$25, 1, 0)</f>
        <v>1</v>
      </c>
    </row>
    <row r="2190" spans="2:9" ht="15" x14ac:dyDescent="0.3">
      <c r="B2190" s="33">
        <v>2185.5</v>
      </c>
      <c r="C2190" s="34">
        <v>3.3</v>
      </c>
      <c r="D2190" s="32">
        <f t="shared" si="68"/>
        <v>37.94</v>
      </c>
      <c r="E2190" s="37">
        <f t="shared" si="69"/>
        <v>45.527999999999999</v>
      </c>
      <c r="F2190" s="32">
        <f>'Auxiliary Energy Estimation'!$E$25-D2190</f>
        <v>17.060000000000002</v>
      </c>
      <c r="G2190" s="32">
        <f>'Auxiliary Energy Estimation'!$E$25-E2190</f>
        <v>9.4720000000000013</v>
      </c>
      <c r="H2190" s="26">
        <f>IF(D2190&lt;='Auxiliary Energy Estimation'!$E$25, 1, 0)</f>
        <v>1</v>
      </c>
      <c r="I2190" s="26">
        <f>IF(E2190&lt;='Auxiliary Energy Estimation'!$E$25, 1, 0)</f>
        <v>1</v>
      </c>
    </row>
    <row r="2191" spans="2:9" ht="15" x14ac:dyDescent="0.3">
      <c r="B2191" s="33">
        <v>2186.5</v>
      </c>
      <c r="C2191" s="34">
        <v>3.3</v>
      </c>
      <c r="D2191" s="32">
        <f t="shared" si="68"/>
        <v>37.94</v>
      </c>
      <c r="E2191" s="37">
        <f t="shared" si="69"/>
        <v>45.527999999999999</v>
      </c>
      <c r="F2191" s="32">
        <f>'Auxiliary Energy Estimation'!$E$25-D2191</f>
        <v>17.060000000000002</v>
      </c>
      <c r="G2191" s="32">
        <f>'Auxiliary Energy Estimation'!$E$25-E2191</f>
        <v>9.4720000000000013</v>
      </c>
      <c r="H2191" s="26">
        <f>IF(D2191&lt;='Auxiliary Energy Estimation'!$E$25, 1, 0)</f>
        <v>1</v>
      </c>
      <c r="I2191" s="26">
        <f>IF(E2191&lt;='Auxiliary Energy Estimation'!$E$25, 1, 0)</f>
        <v>1</v>
      </c>
    </row>
    <row r="2192" spans="2:9" ht="15" x14ac:dyDescent="0.3">
      <c r="B2192" s="33">
        <v>2187.5</v>
      </c>
      <c r="C2192" s="34">
        <v>3.3</v>
      </c>
      <c r="D2192" s="32">
        <f t="shared" si="68"/>
        <v>37.94</v>
      </c>
      <c r="E2192" s="37">
        <f t="shared" si="69"/>
        <v>45.527999999999999</v>
      </c>
      <c r="F2192" s="32">
        <f>'Auxiliary Energy Estimation'!$E$25-D2192</f>
        <v>17.060000000000002</v>
      </c>
      <c r="G2192" s="32">
        <f>'Auxiliary Energy Estimation'!$E$25-E2192</f>
        <v>9.4720000000000013</v>
      </c>
      <c r="H2192" s="26">
        <f>IF(D2192&lt;='Auxiliary Energy Estimation'!$E$25, 1, 0)</f>
        <v>1</v>
      </c>
      <c r="I2192" s="26">
        <f>IF(E2192&lt;='Auxiliary Energy Estimation'!$E$25, 1, 0)</f>
        <v>1</v>
      </c>
    </row>
    <row r="2193" spans="2:9" ht="15" x14ac:dyDescent="0.3">
      <c r="B2193" s="33">
        <v>2188.5</v>
      </c>
      <c r="C2193" s="34">
        <v>3.3</v>
      </c>
      <c r="D2193" s="32">
        <f t="shared" si="68"/>
        <v>37.94</v>
      </c>
      <c r="E2193" s="37">
        <f t="shared" si="69"/>
        <v>45.527999999999999</v>
      </c>
      <c r="F2193" s="32">
        <f>'Auxiliary Energy Estimation'!$E$25-D2193</f>
        <v>17.060000000000002</v>
      </c>
      <c r="G2193" s="32">
        <f>'Auxiliary Energy Estimation'!$E$25-E2193</f>
        <v>9.4720000000000013</v>
      </c>
      <c r="H2193" s="26">
        <f>IF(D2193&lt;='Auxiliary Energy Estimation'!$E$25, 1, 0)</f>
        <v>1</v>
      </c>
      <c r="I2193" s="26">
        <f>IF(E2193&lt;='Auxiliary Energy Estimation'!$E$25, 1, 0)</f>
        <v>1</v>
      </c>
    </row>
    <row r="2194" spans="2:9" ht="15" x14ac:dyDescent="0.3">
      <c r="B2194" s="33">
        <v>2189.5</v>
      </c>
      <c r="C2194" s="34">
        <v>3.3</v>
      </c>
      <c r="D2194" s="32">
        <f t="shared" si="68"/>
        <v>37.94</v>
      </c>
      <c r="E2194" s="37">
        <f t="shared" si="69"/>
        <v>45.527999999999999</v>
      </c>
      <c r="F2194" s="32">
        <f>'Auxiliary Energy Estimation'!$E$25-D2194</f>
        <v>17.060000000000002</v>
      </c>
      <c r="G2194" s="32">
        <f>'Auxiliary Energy Estimation'!$E$25-E2194</f>
        <v>9.4720000000000013</v>
      </c>
      <c r="H2194" s="26">
        <f>IF(D2194&lt;='Auxiliary Energy Estimation'!$E$25, 1, 0)</f>
        <v>1</v>
      </c>
      <c r="I2194" s="26">
        <f>IF(E2194&lt;='Auxiliary Energy Estimation'!$E$25, 1, 0)</f>
        <v>1</v>
      </c>
    </row>
    <row r="2195" spans="2:9" ht="15" x14ac:dyDescent="0.3">
      <c r="B2195" s="33">
        <v>2190.5</v>
      </c>
      <c r="C2195" s="34">
        <v>3.3</v>
      </c>
      <c r="D2195" s="32">
        <f t="shared" si="68"/>
        <v>37.94</v>
      </c>
      <c r="E2195" s="37">
        <f t="shared" si="69"/>
        <v>45.527999999999999</v>
      </c>
      <c r="F2195" s="32">
        <f>'Auxiliary Energy Estimation'!$E$25-D2195</f>
        <v>17.060000000000002</v>
      </c>
      <c r="G2195" s="32">
        <f>'Auxiliary Energy Estimation'!$E$25-E2195</f>
        <v>9.4720000000000013</v>
      </c>
      <c r="H2195" s="26">
        <f>IF(D2195&lt;='Auxiliary Energy Estimation'!$E$25, 1, 0)</f>
        <v>1</v>
      </c>
      <c r="I2195" s="26">
        <f>IF(E2195&lt;='Auxiliary Energy Estimation'!$E$25, 1, 0)</f>
        <v>1</v>
      </c>
    </row>
    <row r="2196" spans="2:9" ht="15" x14ac:dyDescent="0.3">
      <c r="B2196" s="33">
        <v>2191.5</v>
      </c>
      <c r="C2196" s="34">
        <v>3.9</v>
      </c>
      <c r="D2196" s="32">
        <f t="shared" si="68"/>
        <v>39.019999999999996</v>
      </c>
      <c r="E2196" s="37">
        <f t="shared" si="69"/>
        <v>46.823999999999991</v>
      </c>
      <c r="F2196" s="32">
        <f>'Auxiliary Energy Estimation'!$E$25-D2196</f>
        <v>15.980000000000004</v>
      </c>
      <c r="G2196" s="32">
        <f>'Auxiliary Energy Estimation'!$E$25-E2196</f>
        <v>8.176000000000009</v>
      </c>
      <c r="H2196" s="26">
        <f>IF(D2196&lt;='Auxiliary Energy Estimation'!$E$25, 1, 0)</f>
        <v>1</v>
      </c>
      <c r="I2196" s="26">
        <f>IF(E2196&lt;='Auxiliary Energy Estimation'!$E$25, 1, 0)</f>
        <v>1</v>
      </c>
    </row>
    <row r="2197" spans="2:9" ht="15" x14ac:dyDescent="0.3">
      <c r="B2197" s="33">
        <v>2192.5</v>
      </c>
      <c r="C2197" s="34">
        <v>3.9</v>
      </c>
      <c r="D2197" s="32">
        <f t="shared" si="68"/>
        <v>39.019999999999996</v>
      </c>
      <c r="E2197" s="37">
        <f t="shared" si="69"/>
        <v>46.823999999999991</v>
      </c>
      <c r="F2197" s="32">
        <f>'Auxiliary Energy Estimation'!$E$25-D2197</f>
        <v>15.980000000000004</v>
      </c>
      <c r="G2197" s="32">
        <f>'Auxiliary Energy Estimation'!$E$25-E2197</f>
        <v>8.176000000000009</v>
      </c>
      <c r="H2197" s="26">
        <f>IF(D2197&lt;='Auxiliary Energy Estimation'!$E$25, 1, 0)</f>
        <v>1</v>
      </c>
      <c r="I2197" s="26">
        <f>IF(E2197&lt;='Auxiliary Energy Estimation'!$E$25, 1, 0)</f>
        <v>1</v>
      </c>
    </row>
    <row r="2198" spans="2:9" ht="15" x14ac:dyDescent="0.3">
      <c r="B2198" s="33">
        <v>2193.5</v>
      </c>
      <c r="C2198" s="34">
        <v>4.4000000000000004</v>
      </c>
      <c r="D2198" s="32">
        <f t="shared" si="68"/>
        <v>39.92</v>
      </c>
      <c r="E2198" s="37">
        <f t="shared" si="69"/>
        <v>47.904000000000003</v>
      </c>
      <c r="F2198" s="32">
        <f>'Auxiliary Energy Estimation'!$E$25-D2198</f>
        <v>15.079999999999998</v>
      </c>
      <c r="G2198" s="32">
        <f>'Auxiliary Energy Estimation'!$E$25-E2198</f>
        <v>7.0959999999999965</v>
      </c>
      <c r="H2198" s="26">
        <f>IF(D2198&lt;='Auxiliary Energy Estimation'!$E$25, 1, 0)</f>
        <v>1</v>
      </c>
      <c r="I2198" s="26">
        <f>IF(E2198&lt;='Auxiliary Energy Estimation'!$E$25, 1, 0)</f>
        <v>1</v>
      </c>
    </row>
    <row r="2199" spans="2:9" ht="15" x14ac:dyDescent="0.3">
      <c r="B2199" s="33">
        <v>2194.5</v>
      </c>
      <c r="C2199" s="34">
        <v>5</v>
      </c>
      <c r="D2199" s="32">
        <f t="shared" si="68"/>
        <v>41</v>
      </c>
      <c r="E2199" s="37">
        <f t="shared" si="69"/>
        <v>49.199999999999996</v>
      </c>
      <c r="F2199" s="32">
        <f>'Auxiliary Energy Estimation'!$E$25-D2199</f>
        <v>14</v>
      </c>
      <c r="G2199" s="32">
        <f>'Auxiliary Energy Estimation'!$E$25-E2199</f>
        <v>5.8000000000000043</v>
      </c>
      <c r="H2199" s="26">
        <f>IF(D2199&lt;='Auxiliary Energy Estimation'!$E$25, 1, 0)</f>
        <v>1</v>
      </c>
      <c r="I2199" s="26">
        <f>IF(E2199&lt;='Auxiliary Energy Estimation'!$E$25, 1, 0)</f>
        <v>1</v>
      </c>
    </row>
    <row r="2200" spans="2:9" ht="15" x14ac:dyDescent="0.3">
      <c r="B2200" s="33">
        <v>2195.5</v>
      </c>
      <c r="C2200" s="34">
        <v>5</v>
      </c>
      <c r="D2200" s="32">
        <f t="shared" si="68"/>
        <v>41</v>
      </c>
      <c r="E2200" s="37">
        <f t="shared" si="69"/>
        <v>49.199999999999996</v>
      </c>
      <c r="F2200" s="32">
        <f>'Auxiliary Energy Estimation'!$E$25-D2200</f>
        <v>14</v>
      </c>
      <c r="G2200" s="32">
        <f>'Auxiliary Energy Estimation'!$E$25-E2200</f>
        <v>5.8000000000000043</v>
      </c>
      <c r="H2200" s="26">
        <f>IF(D2200&lt;='Auxiliary Energy Estimation'!$E$25, 1, 0)</f>
        <v>1</v>
      </c>
      <c r="I2200" s="26">
        <f>IF(E2200&lt;='Auxiliary Energy Estimation'!$E$25, 1, 0)</f>
        <v>1</v>
      </c>
    </row>
    <row r="2201" spans="2:9" ht="15" x14ac:dyDescent="0.3">
      <c r="B2201" s="33">
        <v>2196.5</v>
      </c>
      <c r="C2201" s="34">
        <v>5</v>
      </c>
      <c r="D2201" s="32">
        <f t="shared" si="68"/>
        <v>41</v>
      </c>
      <c r="E2201" s="37">
        <f t="shared" si="69"/>
        <v>49.199999999999996</v>
      </c>
      <c r="F2201" s="32">
        <f>'Auxiliary Energy Estimation'!$E$25-D2201</f>
        <v>14</v>
      </c>
      <c r="G2201" s="32">
        <f>'Auxiliary Energy Estimation'!$E$25-E2201</f>
        <v>5.8000000000000043</v>
      </c>
      <c r="H2201" s="26">
        <f>IF(D2201&lt;='Auxiliary Energy Estimation'!$E$25, 1, 0)</f>
        <v>1</v>
      </c>
      <c r="I2201" s="26">
        <f>IF(E2201&lt;='Auxiliary Energy Estimation'!$E$25, 1, 0)</f>
        <v>1</v>
      </c>
    </row>
    <row r="2202" spans="2:9" ht="15" x14ac:dyDescent="0.3">
      <c r="B2202" s="33">
        <v>2197.5</v>
      </c>
      <c r="C2202" s="34">
        <v>4.4000000000000004</v>
      </c>
      <c r="D2202" s="32">
        <f t="shared" si="68"/>
        <v>39.92</v>
      </c>
      <c r="E2202" s="37">
        <f t="shared" si="69"/>
        <v>47.904000000000003</v>
      </c>
      <c r="F2202" s="32">
        <f>'Auxiliary Energy Estimation'!$E$25-D2202</f>
        <v>15.079999999999998</v>
      </c>
      <c r="G2202" s="32">
        <f>'Auxiliary Energy Estimation'!$E$25-E2202</f>
        <v>7.0959999999999965</v>
      </c>
      <c r="H2202" s="26">
        <f>IF(D2202&lt;='Auxiliary Energy Estimation'!$E$25, 1, 0)</f>
        <v>1</v>
      </c>
      <c r="I2202" s="26">
        <f>IF(E2202&lt;='Auxiliary Energy Estimation'!$E$25, 1, 0)</f>
        <v>1</v>
      </c>
    </row>
    <row r="2203" spans="2:9" ht="15" x14ac:dyDescent="0.3">
      <c r="B2203" s="33">
        <v>2198.5</v>
      </c>
      <c r="C2203" s="34">
        <v>4.4000000000000004</v>
      </c>
      <c r="D2203" s="32">
        <f t="shared" si="68"/>
        <v>39.92</v>
      </c>
      <c r="E2203" s="37">
        <f t="shared" si="69"/>
        <v>47.904000000000003</v>
      </c>
      <c r="F2203" s="32">
        <f>'Auxiliary Energy Estimation'!$E$25-D2203</f>
        <v>15.079999999999998</v>
      </c>
      <c r="G2203" s="32">
        <f>'Auxiliary Energy Estimation'!$E$25-E2203</f>
        <v>7.0959999999999965</v>
      </c>
      <c r="H2203" s="26">
        <f>IF(D2203&lt;='Auxiliary Energy Estimation'!$E$25, 1, 0)</f>
        <v>1</v>
      </c>
      <c r="I2203" s="26">
        <f>IF(E2203&lt;='Auxiliary Energy Estimation'!$E$25, 1, 0)</f>
        <v>1</v>
      </c>
    </row>
    <row r="2204" spans="2:9" ht="15" x14ac:dyDescent="0.3">
      <c r="B2204" s="33">
        <v>2199.5</v>
      </c>
      <c r="C2204" s="34">
        <v>4.4000000000000004</v>
      </c>
      <c r="D2204" s="32">
        <f t="shared" si="68"/>
        <v>39.92</v>
      </c>
      <c r="E2204" s="37">
        <f t="shared" si="69"/>
        <v>47.904000000000003</v>
      </c>
      <c r="F2204" s="32">
        <f>'Auxiliary Energy Estimation'!$E$25-D2204</f>
        <v>15.079999999999998</v>
      </c>
      <c r="G2204" s="32">
        <f>'Auxiliary Energy Estimation'!$E$25-E2204</f>
        <v>7.0959999999999965</v>
      </c>
      <c r="H2204" s="26">
        <f>IF(D2204&lt;='Auxiliary Energy Estimation'!$E$25, 1, 0)</f>
        <v>1</v>
      </c>
      <c r="I2204" s="26">
        <f>IF(E2204&lt;='Auxiliary Energy Estimation'!$E$25, 1, 0)</f>
        <v>1</v>
      </c>
    </row>
    <row r="2205" spans="2:9" ht="15" x14ac:dyDescent="0.3">
      <c r="B2205" s="33">
        <v>2200.5</v>
      </c>
      <c r="C2205" s="34">
        <v>4.4000000000000004</v>
      </c>
      <c r="D2205" s="32">
        <f t="shared" si="68"/>
        <v>39.92</v>
      </c>
      <c r="E2205" s="37">
        <f t="shared" si="69"/>
        <v>47.904000000000003</v>
      </c>
      <c r="F2205" s="32">
        <f>'Auxiliary Energy Estimation'!$E$25-D2205</f>
        <v>15.079999999999998</v>
      </c>
      <c r="G2205" s="32">
        <f>'Auxiliary Energy Estimation'!$E$25-E2205</f>
        <v>7.0959999999999965</v>
      </c>
      <c r="H2205" s="26">
        <f>IF(D2205&lt;='Auxiliary Energy Estimation'!$E$25, 1, 0)</f>
        <v>1</v>
      </c>
      <c r="I2205" s="26">
        <f>IF(E2205&lt;='Auxiliary Energy Estimation'!$E$25, 1, 0)</f>
        <v>1</v>
      </c>
    </row>
    <row r="2206" spans="2:9" ht="15" x14ac:dyDescent="0.3">
      <c r="B2206" s="33">
        <v>2201.5</v>
      </c>
      <c r="C2206" s="34">
        <v>4.4000000000000004</v>
      </c>
      <c r="D2206" s="32">
        <f t="shared" si="68"/>
        <v>39.92</v>
      </c>
      <c r="E2206" s="37">
        <f t="shared" si="69"/>
        <v>47.904000000000003</v>
      </c>
      <c r="F2206" s="32">
        <f>'Auxiliary Energy Estimation'!$E$25-D2206</f>
        <v>15.079999999999998</v>
      </c>
      <c r="G2206" s="32">
        <f>'Auxiliary Energy Estimation'!$E$25-E2206</f>
        <v>7.0959999999999965</v>
      </c>
      <c r="H2206" s="26">
        <f>IF(D2206&lt;='Auxiliary Energy Estimation'!$E$25, 1, 0)</f>
        <v>1</v>
      </c>
      <c r="I2206" s="26">
        <f>IF(E2206&lt;='Auxiliary Energy Estimation'!$E$25, 1, 0)</f>
        <v>1</v>
      </c>
    </row>
    <row r="2207" spans="2:9" ht="15" x14ac:dyDescent="0.3">
      <c r="B2207" s="33">
        <v>2202.5</v>
      </c>
      <c r="C2207" s="34">
        <v>4.4000000000000004</v>
      </c>
      <c r="D2207" s="32">
        <f t="shared" si="68"/>
        <v>39.92</v>
      </c>
      <c r="E2207" s="37">
        <f t="shared" si="69"/>
        <v>47.904000000000003</v>
      </c>
      <c r="F2207" s="32">
        <f>'Auxiliary Energy Estimation'!$E$25-D2207</f>
        <v>15.079999999999998</v>
      </c>
      <c r="G2207" s="32">
        <f>'Auxiliary Energy Estimation'!$E$25-E2207</f>
        <v>7.0959999999999965</v>
      </c>
      <c r="H2207" s="26">
        <f>IF(D2207&lt;='Auxiliary Energy Estimation'!$E$25, 1, 0)</f>
        <v>1</v>
      </c>
      <c r="I2207" s="26">
        <f>IF(E2207&lt;='Auxiliary Energy Estimation'!$E$25, 1, 0)</f>
        <v>1</v>
      </c>
    </row>
    <row r="2208" spans="2:9" ht="15" x14ac:dyDescent="0.3">
      <c r="B2208" s="33">
        <v>2203.5</v>
      </c>
      <c r="C2208" s="34">
        <v>4.4000000000000004</v>
      </c>
      <c r="D2208" s="32">
        <f t="shared" si="68"/>
        <v>39.92</v>
      </c>
      <c r="E2208" s="37">
        <f t="shared" si="69"/>
        <v>47.904000000000003</v>
      </c>
      <c r="F2208" s="32">
        <f>'Auxiliary Energy Estimation'!$E$25-D2208</f>
        <v>15.079999999999998</v>
      </c>
      <c r="G2208" s="32">
        <f>'Auxiliary Energy Estimation'!$E$25-E2208</f>
        <v>7.0959999999999965</v>
      </c>
      <c r="H2208" s="26">
        <f>IF(D2208&lt;='Auxiliary Energy Estimation'!$E$25, 1, 0)</f>
        <v>1</v>
      </c>
      <c r="I2208" s="26">
        <f>IF(E2208&lt;='Auxiliary Energy Estimation'!$E$25, 1, 0)</f>
        <v>1</v>
      </c>
    </row>
    <row r="2209" spans="2:9" ht="15" x14ac:dyDescent="0.3">
      <c r="B2209" s="33">
        <v>2204.5</v>
      </c>
      <c r="C2209" s="34">
        <v>4.4000000000000004</v>
      </c>
      <c r="D2209" s="32">
        <f t="shared" si="68"/>
        <v>39.92</v>
      </c>
      <c r="E2209" s="37">
        <f t="shared" si="69"/>
        <v>47.904000000000003</v>
      </c>
      <c r="F2209" s="32">
        <f>'Auxiliary Energy Estimation'!$E$25-D2209</f>
        <v>15.079999999999998</v>
      </c>
      <c r="G2209" s="32">
        <f>'Auxiliary Energy Estimation'!$E$25-E2209</f>
        <v>7.0959999999999965</v>
      </c>
      <c r="H2209" s="26">
        <f>IF(D2209&lt;='Auxiliary Energy Estimation'!$E$25, 1, 0)</f>
        <v>1</v>
      </c>
      <c r="I2209" s="26">
        <f>IF(E2209&lt;='Auxiliary Energy Estimation'!$E$25, 1, 0)</f>
        <v>1</v>
      </c>
    </row>
    <row r="2210" spans="2:9" ht="15" x14ac:dyDescent="0.3">
      <c r="B2210" s="33">
        <v>2205.5</v>
      </c>
      <c r="C2210" s="34">
        <v>4.4000000000000004</v>
      </c>
      <c r="D2210" s="32">
        <f t="shared" si="68"/>
        <v>39.92</v>
      </c>
      <c r="E2210" s="37">
        <f t="shared" si="69"/>
        <v>47.904000000000003</v>
      </c>
      <c r="F2210" s="32">
        <f>'Auxiliary Energy Estimation'!$E$25-D2210</f>
        <v>15.079999999999998</v>
      </c>
      <c r="G2210" s="32">
        <f>'Auxiliary Energy Estimation'!$E$25-E2210</f>
        <v>7.0959999999999965</v>
      </c>
      <c r="H2210" s="26">
        <f>IF(D2210&lt;='Auxiliary Energy Estimation'!$E$25, 1, 0)</f>
        <v>1</v>
      </c>
      <c r="I2210" s="26">
        <f>IF(E2210&lt;='Auxiliary Energy Estimation'!$E$25, 1, 0)</f>
        <v>1</v>
      </c>
    </row>
    <row r="2211" spans="2:9" ht="15" x14ac:dyDescent="0.3">
      <c r="B2211" s="33">
        <v>2206.5</v>
      </c>
      <c r="C2211" s="34">
        <v>4.4000000000000004</v>
      </c>
      <c r="D2211" s="32">
        <f t="shared" si="68"/>
        <v>39.92</v>
      </c>
      <c r="E2211" s="37">
        <f t="shared" si="69"/>
        <v>47.904000000000003</v>
      </c>
      <c r="F2211" s="32">
        <f>'Auxiliary Energy Estimation'!$E$25-D2211</f>
        <v>15.079999999999998</v>
      </c>
      <c r="G2211" s="32">
        <f>'Auxiliary Energy Estimation'!$E$25-E2211</f>
        <v>7.0959999999999965</v>
      </c>
      <c r="H2211" s="26">
        <f>IF(D2211&lt;='Auxiliary Energy Estimation'!$E$25, 1, 0)</f>
        <v>1</v>
      </c>
      <c r="I2211" s="26">
        <f>IF(E2211&lt;='Auxiliary Energy Estimation'!$E$25, 1, 0)</f>
        <v>1</v>
      </c>
    </row>
    <row r="2212" spans="2:9" ht="15" x14ac:dyDescent="0.3">
      <c r="B2212" s="33">
        <v>2207.5</v>
      </c>
      <c r="C2212" s="34">
        <v>4.4000000000000004</v>
      </c>
      <c r="D2212" s="32">
        <f t="shared" si="68"/>
        <v>39.92</v>
      </c>
      <c r="E2212" s="37">
        <f t="shared" si="69"/>
        <v>47.904000000000003</v>
      </c>
      <c r="F2212" s="32">
        <f>'Auxiliary Energy Estimation'!$E$25-D2212</f>
        <v>15.079999999999998</v>
      </c>
      <c r="G2212" s="32">
        <f>'Auxiliary Energy Estimation'!$E$25-E2212</f>
        <v>7.0959999999999965</v>
      </c>
      <c r="H2212" s="26">
        <f>IF(D2212&lt;='Auxiliary Energy Estimation'!$E$25, 1, 0)</f>
        <v>1</v>
      </c>
      <c r="I2212" s="26">
        <f>IF(E2212&lt;='Auxiliary Energy Estimation'!$E$25, 1, 0)</f>
        <v>1</v>
      </c>
    </row>
    <row r="2213" spans="2:9" ht="15" x14ac:dyDescent="0.3">
      <c r="B2213" s="33">
        <v>2208.5</v>
      </c>
      <c r="C2213" s="34">
        <v>3.9</v>
      </c>
      <c r="D2213" s="32">
        <f t="shared" si="68"/>
        <v>39.019999999999996</v>
      </c>
      <c r="E2213" s="37">
        <f t="shared" si="69"/>
        <v>46.823999999999991</v>
      </c>
      <c r="F2213" s="32">
        <f>'Auxiliary Energy Estimation'!$E$25-D2213</f>
        <v>15.980000000000004</v>
      </c>
      <c r="G2213" s="32">
        <f>'Auxiliary Energy Estimation'!$E$25-E2213</f>
        <v>8.176000000000009</v>
      </c>
      <c r="H2213" s="26">
        <f>IF(D2213&lt;='Auxiliary Energy Estimation'!$E$25, 1, 0)</f>
        <v>1</v>
      </c>
      <c r="I2213" s="26">
        <f>IF(E2213&lt;='Auxiliary Energy Estimation'!$E$25, 1, 0)</f>
        <v>1</v>
      </c>
    </row>
    <row r="2214" spans="2:9" ht="15" x14ac:dyDescent="0.3">
      <c r="B2214" s="33">
        <v>2209.5</v>
      </c>
      <c r="C2214" s="34">
        <v>3.9</v>
      </c>
      <c r="D2214" s="32">
        <f t="shared" si="68"/>
        <v>39.019999999999996</v>
      </c>
      <c r="E2214" s="37">
        <f t="shared" si="69"/>
        <v>46.823999999999991</v>
      </c>
      <c r="F2214" s="32">
        <f>'Auxiliary Energy Estimation'!$E$25-D2214</f>
        <v>15.980000000000004</v>
      </c>
      <c r="G2214" s="32">
        <f>'Auxiliary Energy Estimation'!$E$25-E2214</f>
        <v>8.176000000000009</v>
      </c>
      <c r="H2214" s="26">
        <f>IF(D2214&lt;='Auxiliary Energy Estimation'!$E$25, 1, 0)</f>
        <v>1</v>
      </c>
      <c r="I2214" s="26">
        <f>IF(E2214&lt;='Auxiliary Energy Estimation'!$E$25, 1, 0)</f>
        <v>1</v>
      </c>
    </row>
    <row r="2215" spans="2:9" ht="15" x14ac:dyDescent="0.3">
      <c r="B2215" s="33">
        <v>2210.5</v>
      </c>
      <c r="C2215" s="34">
        <v>3.9</v>
      </c>
      <c r="D2215" s="32">
        <f t="shared" si="68"/>
        <v>39.019999999999996</v>
      </c>
      <c r="E2215" s="37">
        <f t="shared" si="69"/>
        <v>46.823999999999991</v>
      </c>
      <c r="F2215" s="32">
        <f>'Auxiliary Energy Estimation'!$E$25-D2215</f>
        <v>15.980000000000004</v>
      </c>
      <c r="G2215" s="32">
        <f>'Auxiliary Energy Estimation'!$E$25-E2215</f>
        <v>8.176000000000009</v>
      </c>
      <c r="H2215" s="26">
        <f>IF(D2215&lt;='Auxiliary Energy Estimation'!$E$25, 1, 0)</f>
        <v>1</v>
      </c>
      <c r="I2215" s="26">
        <f>IF(E2215&lt;='Auxiliary Energy Estimation'!$E$25, 1, 0)</f>
        <v>1</v>
      </c>
    </row>
    <row r="2216" spans="2:9" ht="15" x14ac:dyDescent="0.3">
      <c r="B2216" s="33">
        <v>2211.5</v>
      </c>
      <c r="C2216" s="34">
        <v>3.9</v>
      </c>
      <c r="D2216" s="32">
        <f t="shared" si="68"/>
        <v>39.019999999999996</v>
      </c>
      <c r="E2216" s="37">
        <f t="shared" si="69"/>
        <v>46.823999999999991</v>
      </c>
      <c r="F2216" s="32">
        <f>'Auxiliary Energy Estimation'!$E$25-D2216</f>
        <v>15.980000000000004</v>
      </c>
      <c r="G2216" s="32">
        <f>'Auxiliary Energy Estimation'!$E$25-E2216</f>
        <v>8.176000000000009</v>
      </c>
      <c r="H2216" s="26">
        <f>IF(D2216&lt;='Auxiliary Energy Estimation'!$E$25, 1, 0)</f>
        <v>1</v>
      </c>
      <c r="I2216" s="26">
        <f>IF(E2216&lt;='Auxiliary Energy Estimation'!$E$25, 1, 0)</f>
        <v>1</v>
      </c>
    </row>
    <row r="2217" spans="2:9" ht="15" x14ac:dyDescent="0.3">
      <c r="B2217" s="33">
        <v>2212.5</v>
      </c>
      <c r="C2217" s="34">
        <v>3.9</v>
      </c>
      <c r="D2217" s="32">
        <f t="shared" si="68"/>
        <v>39.019999999999996</v>
      </c>
      <c r="E2217" s="37">
        <f t="shared" si="69"/>
        <v>46.823999999999991</v>
      </c>
      <c r="F2217" s="32">
        <f>'Auxiliary Energy Estimation'!$E$25-D2217</f>
        <v>15.980000000000004</v>
      </c>
      <c r="G2217" s="32">
        <f>'Auxiliary Energy Estimation'!$E$25-E2217</f>
        <v>8.176000000000009</v>
      </c>
      <c r="H2217" s="26">
        <f>IF(D2217&lt;='Auxiliary Energy Estimation'!$E$25, 1, 0)</f>
        <v>1</v>
      </c>
      <c r="I2217" s="26">
        <f>IF(E2217&lt;='Auxiliary Energy Estimation'!$E$25, 1, 0)</f>
        <v>1</v>
      </c>
    </row>
    <row r="2218" spans="2:9" ht="15" x14ac:dyDescent="0.3">
      <c r="B2218" s="33">
        <v>2213.5</v>
      </c>
      <c r="C2218" s="34">
        <v>3.9</v>
      </c>
      <c r="D2218" s="32">
        <f t="shared" si="68"/>
        <v>39.019999999999996</v>
      </c>
      <c r="E2218" s="37">
        <f t="shared" si="69"/>
        <v>46.823999999999991</v>
      </c>
      <c r="F2218" s="32">
        <f>'Auxiliary Energy Estimation'!$E$25-D2218</f>
        <v>15.980000000000004</v>
      </c>
      <c r="G2218" s="32">
        <f>'Auxiliary Energy Estimation'!$E$25-E2218</f>
        <v>8.176000000000009</v>
      </c>
      <c r="H2218" s="26">
        <f>IF(D2218&lt;='Auxiliary Energy Estimation'!$E$25, 1, 0)</f>
        <v>1</v>
      </c>
      <c r="I2218" s="26">
        <f>IF(E2218&lt;='Auxiliary Energy Estimation'!$E$25, 1, 0)</f>
        <v>1</v>
      </c>
    </row>
    <row r="2219" spans="2:9" ht="15" x14ac:dyDescent="0.3">
      <c r="B2219" s="33">
        <v>2214.5</v>
      </c>
      <c r="C2219" s="34">
        <v>3.9</v>
      </c>
      <c r="D2219" s="32">
        <f t="shared" si="68"/>
        <v>39.019999999999996</v>
      </c>
      <c r="E2219" s="37">
        <f t="shared" si="69"/>
        <v>46.823999999999991</v>
      </c>
      <c r="F2219" s="32">
        <f>'Auxiliary Energy Estimation'!$E$25-D2219</f>
        <v>15.980000000000004</v>
      </c>
      <c r="G2219" s="32">
        <f>'Auxiliary Energy Estimation'!$E$25-E2219</f>
        <v>8.176000000000009</v>
      </c>
      <c r="H2219" s="26">
        <f>IF(D2219&lt;='Auxiliary Energy Estimation'!$E$25, 1, 0)</f>
        <v>1</v>
      </c>
      <c r="I2219" s="26">
        <f>IF(E2219&lt;='Auxiliary Energy Estimation'!$E$25, 1, 0)</f>
        <v>1</v>
      </c>
    </row>
    <row r="2220" spans="2:9" ht="15" x14ac:dyDescent="0.3">
      <c r="B2220" s="33">
        <v>2215.5</v>
      </c>
      <c r="C2220" s="34">
        <v>4.4000000000000004</v>
      </c>
      <c r="D2220" s="32">
        <f t="shared" si="68"/>
        <v>39.92</v>
      </c>
      <c r="E2220" s="37">
        <f t="shared" si="69"/>
        <v>47.904000000000003</v>
      </c>
      <c r="F2220" s="32">
        <f>'Auxiliary Energy Estimation'!$E$25-D2220</f>
        <v>15.079999999999998</v>
      </c>
      <c r="G2220" s="32">
        <f>'Auxiliary Energy Estimation'!$E$25-E2220</f>
        <v>7.0959999999999965</v>
      </c>
      <c r="H2220" s="26">
        <f>IF(D2220&lt;='Auxiliary Energy Estimation'!$E$25, 1, 0)</f>
        <v>1</v>
      </c>
      <c r="I2220" s="26">
        <f>IF(E2220&lt;='Auxiliary Energy Estimation'!$E$25, 1, 0)</f>
        <v>1</v>
      </c>
    </row>
    <row r="2221" spans="2:9" ht="15" x14ac:dyDescent="0.3">
      <c r="B2221" s="33">
        <v>2216.5</v>
      </c>
      <c r="C2221" s="34">
        <v>3.9</v>
      </c>
      <c r="D2221" s="32">
        <f t="shared" si="68"/>
        <v>39.019999999999996</v>
      </c>
      <c r="E2221" s="37">
        <f t="shared" si="69"/>
        <v>46.823999999999991</v>
      </c>
      <c r="F2221" s="32">
        <f>'Auxiliary Energy Estimation'!$E$25-D2221</f>
        <v>15.980000000000004</v>
      </c>
      <c r="G2221" s="32">
        <f>'Auxiliary Energy Estimation'!$E$25-E2221</f>
        <v>8.176000000000009</v>
      </c>
      <c r="H2221" s="26">
        <f>IF(D2221&lt;='Auxiliary Energy Estimation'!$E$25, 1, 0)</f>
        <v>1</v>
      </c>
      <c r="I2221" s="26">
        <f>IF(E2221&lt;='Auxiliary Energy Estimation'!$E$25, 1, 0)</f>
        <v>1</v>
      </c>
    </row>
    <row r="2222" spans="2:9" ht="15" x14ac:dyDescent="0.3">
      <c r="B2222" s="33">
        <v>2217.5</v>
      </c>
      <c r="C2222" s="34">
        <v>3.9</v>
      </c>
      <c r="D2222" s="32">
        <f t="shared" si="68"/>
        <v>39.019999999999996</v>
      </c>
      <c r="E2222" s="37">
        <f t="shared" si="69"/>
        <v>46.823999999999991</v>
      </c>
      <c r="F2222" s="32">
        <f>'Auxiliary Energy Estimation'!$E$25-D2222</f>
        <v>15.980000000000004</v>
      </c>
      <c r="G2222" s="32">
        <f>'Auxiliary Energy Estimation'!$E$25-E2222</f>
        <v>8.176000000000009</v>
      </c>
      <c r="H2222" s="26">
        <f>IF(D2222&lt;='Auxiliary Energy Estimation'!$E$25, 1, 0)</f>
        <v>1</v>
      </c>
      <c r="I2222" s="26">
        <f>IF(E2222&lt;='Auxiliary Energy Estimation'!$E$25, 1, 0)</f>
        <v>1</v>
      </c>
    </row>
    <row r="2223" spans="2:9" ht="15" x14ac:dyDescent="0.3">
      <c r="B2223" s="33">
        <v>2218.5</v>
      </c>
      <c r="C2223" s="34">
        <v>3.9</v>
      </c>
      <c r="D2223" s="32">
        <f t="shared" si="68"/>
        <v>39.019999999999996</v>
      </c>
      <c r="E2223" s="37">
        <f t="shared" si="69"/>
        <v>46.823999999999991</v>
      </c>
      <c r="F2223" s="32">
        <f>'Auxiliary Energy Estimation'!$E$25-D2223</f>
        <v>15.980000000000004</v>
      </c>
      <c r="G2223" s="32">
        <f>'Auxiliary Energy Estimation'!$E$25-E2223</f>
        <v>8.176000000000009</v>
      </c>
      <c r="H2223" s="26">
        <f>IF(D2223&lt;='Auxiliary Energy Estimation'!$E$25, 1, 0)</f>
        <v>1</v>
      </c>
      <c r="I2223" s="26">
        <f>IF(E2223&lt;='Auxiliary Energy Estimation'!$E$25, 1, 0)</f>
        <v>1</v>
      </c>
    </row>
    <row r="2224" spans="2:9" ht="15" x14ac:dyDescent="0.3">
      <c r="B2224" s="33">
        <v>2219.5</v>
      </c>
      <c r="C2224" s="34">
        <v>3.9</v>
      </c>
      <c r="D2224" s="32">
        <f t="shared" si="68"/>
        <v>39.019999999999996</v>
      </c>
      <c r="E2224" s="37">
        <f t="shared" si="69"/>
        <v>46.823999999999991</v>
      </c>
      <c r="F2224" s="32">
        <f>'Auxiliary Energy Estimation'!$E$25-D2224</f>
        <v>15.980000000000004</v>
      </c>
      <c r="G2224" s="32">
        <f>'Auxiliary Energy Estimation'!$E$25-E2224</f>
        <v>8.176000000000009</v>
      </c>
      <c r="H2224" s="26">
        <f>IF(D2224&lt;='Auxiliary Energy Estimation'!$E$25, 1, 0)</f>
        <v>1</v>
      </c>
      <c r="I2224" s="26">
        <f>IF(E2224&lt;='Auxiliary Energy Estimation'!$E$25, 1, 0)</f>
        <v>1</v>
      </c>
    </row>
    <row r="2225" spans="2:9" ht="15" x14ac:dyDescent="0.3">
      <c r="B2225" s="33">
        <v>2220.5</v>
      </c>
      <c r="C2225" s="34">
        <v>3.9</v>
      </c>
      <c r="D2225" s="32">
        <f t="shared" si="68"/>
        <v>39.019999999999996</v>
      </c>
      <c r="E2225" s="37">
        <f t="shared" si="69"/>
        <v>46.823999999999991</v>
      </c>
      <c r="F2225" s="32">
        <f>'Auxiliary Energy Estimation'!$E$25-D2225</f>
        <v>15.980000000000004</v>
      </c>
      <c r="G2225" s="32">
        <f>'Auxiliary Energy Estimation'!$E$25-E2225</f>
        <v>8.176000000000009</v>
      </c>
      <c r="H2225" s="26">
        <f>IF(D2225&lt;='Auxiliary Energy Estimation'!$E$25, 1, 0)</f>
        <v>1</v>
      </c>
      <c r="I2225" s="26">
        <f>IF(E2225&lt;='Auxiliary Energy Estimation'!$E$25, 1, 0)</f>
        <v>1</v>
      </c>
    </row>
    <row r="2226" spans="2:9" ht="15" x14ac:dyDescent="0.3">
      <c r="B2226" s="33">
        <v>2221.5</v>
      </c>
      <c r="C2226" s="34">
        <v>3.9</v>
      </c>
      <c r="D2226" s="32">
        <f t="shared" si="68"/>
        <v>39.019999999999996</v>
      </c>
      <c r="E2226" s="37">
        <f t="shared" si="69"/>
        <v>46.823999999999991</v>
      </c>
      <c r="F2226" s="32">
        <f>'Auxiliary Energy Estimation'!$E$25-D2226</f>
        <v>15.980000000000004</v>
      </c>
      <c r="G2226" s="32">
        <f>'Auxiliary Energy Estimation'!$E$25-E2226</f>
        <v>8.176000000000009</v>
      </c>
      <c r="H2226" s="26">
        <f>IF(D2226&lt;='Auxiliary Energy Estimation'!$E$25, 1, 0)</f>
        <v>1</v>
      </c>
      <c r="I2226" s="26">
        <f>IF(E2226&lt;='Auxiliary Energy Estimation'!$E$25, 1, 0)</f>
        <v>1</v>
      </c>
    </row>
    <row r="2227" spans="2:9" ht="15" x14ac:dyDescent="0.3">
      <c r="B2227" s="33">
        <v>2222.5</v>
      </c>
      <c r="C2227" s="34">
        <v>3.9</v>
      </c>
      <c r="D2227" s="32">
        <f t="shared" si="68"/>
        <v>39.019999999999996</v>
      </c>
      <c r="E2227" s="37">
        <f t="shared" si="69"/>
        <v>46.823999999999991</v>
      </c>
      <c r="F2227" s="32">
        <f>'Auxiliary Energy Estimation'!$E$25-D2227</f>
        <v>15.980000000000004</v>
      </c>
      <c r="G2227" s="32">
        <f>'Auxiliary Energy Estimation'!$E$25-E2227</f>
        <v>8.176000000000009</v>
      </c>
      <c r="H2227" s="26">
        <f>IF(D2227&lt;='Auxiliary Energy Estimation'!$E$25, 1, 0)</f>
        <v>1</v>
      </c>
      <c r="I2227" s="26">
        <f>IF(E2227&lt;='Auxiliary Energy Estimation'!$E$25, 1, 0)</f>
        <v>1</v>
      </c>
    </row>
    <row r="2228" spans="2:9" ht="15" x14ac:dyDescent="0.3">
      <c r="B2228" s="33">
        <v>2223.5</v>
      </c>
      <c r="C2228" s="34">
        <v>3.9</v>
      </c>
      <c r="D2228" s="32">
        <f t="shared" si="68"/>
        <v>39.019999999999996</v>
      </c>
      <c r="E2228" s="37">
        <f t="shared" si="69"/>
        <v>46.823999999999991</v>
      </c>
      <c r="F2228" s="32">
        <f>'Auxiliary Energy Estimation'!$E$25-D2228</f>
        <v>15.980000000000004</v>
      </c>
      <c r="G2228" s="32">
        <f>'Auxiliary Energy Estimation'!$E$25-E2228</f>
        <v>8.176000000000009</v>
      </c>
      <c r="H2228" s="26">
        <f>IF(D2228&lt;='Auxiliary Energy Estimation'!$E$25, 1, 0)</f>
        <v>1</v>
      </c>
      <c r="I2228" s="26">
        <f>IF(E2228&lt;='Auxiliary Energy Estimation'!$E$25, 1, 0)</f>
        <v>1</v>
      </c>
    </row>
    <row r="2229" spans="2:9" ht="15" x14ac:dyDescent="0.3">
      <c r="B2229" s="33">
        <v>2224.5</v>
      </c>
      <c r="C2229" s="34">
        <v>3.9</v>
      </c>
      <c r="D2229" s="32">
        <f t="shared" si="68"/>
        <v>39.019999999999996</v>
      </c>
      <c r="E2229" s="37">
        <f t="shared" si="69"/>
        <v>46.823999999999991</v>
      </c>
      <c r="F2229" s="32">
        <f>'Auxiliary Energy Estimation'!$E$25-D2229</f>
        <v>15.980000000000004</v>
      </c>
      <c r="G2229" s="32">
        <f>'Auxiliary Energy Estimation'!$E$25-E2229</f>
        <v>8.176000000000009</v>
      </c>
      <c r="H2229" s="26">
        <f>IF(D2229&lt;='Auxiliary Energy Estimation'!$E$25, 1, 0)</f>
        <v>1</v>
      </c>
      <c r="I2229" s="26">
        <f>IF(E2229&lt;='Auxiliary Energy Estimation'!$E$25, 1, 0)</f>
        <v>1</v>
      </c>
    </row>
    <row r="2230" spans="2:9" ht="15" x14ac:dyDescent="0.3">
      <c r="B2230" s="33">
        <v>2225.5</v>
      </c>
      <c r="C2230" s="34">
        <v>3.9</v>
      </c>
      <c r="D2230" s="32">
        <f t="shared" si="68"/>
        <v>39.019999999999996</v>
      </c>
      <c r="E2230" s="37">
        <f t="shared" si="69"/>
        <v>46.823999999999991</v>
      </c>
      <c r="F2230" s="32">
        <f>'Auxiliary Energy Estimation'!$E$25-D2230</f>
        <v>15.980000000000004</v>
      </c>
      <c r="G2230" s="32">
        <f>'Auxiliary Energy Estimation'!$E$25-E2230</f>
        <v>8.176000000000009</v>
      </c>
      <c r="H2230" s="26">
        <f>IF(D2230&lt;='Auxiliary Energy Estimation'!$E$25, 1, 0)</f>
        <v>1</v>
      </c>
      <c r="I2230" s="26">
        <f>IF(E2230&lt;='Auxiliary Energy Estimation'!$E$25, 1, 0)</f>
        <v>1</v>
      </c>
    </row>
    <row r="2231" spans="2:9" ht="15" x14ac:dyDescent="0.3">
      <c r="B2231" s="33">
        <v>2226.5</v>
      </c>
      <c r="C2231" s="34">
        <v>3.9</v>
      </c>
      <c r="D2231" s="32">
        <f t="shared" si="68"/>
        <v>39.019999999999996</v>
      </c>
      <c r="E2231" s="37">
        <f t="shared" si="69"/>
        <v>46.823999999999991</v>
      </c>
      <c r="F2231" s="32">
        <f>'Auxiliary Energy Estimation'!$E$25-D2231</f>
        <v>15.980000000000004</v>
      </c>
      <c r="G2231" s="32">
        <f>'Auxiliary Energy Estimation'!$E$25-E2231</f>
        <v>8.176000000000009</v>
      </c>
      <c r="H2231" s="26">
        <f>IF(D2231&lt;='Auxiliary Energy Estimation'!$E$25, 1, 0)</f>
        <v>1</v>
      </c>
      <c r="I2231" s="26">
        <f>IF(E2231&lt;='Auxiliary Energy Estimation'!$E$25, 1, 0)</f>
        <v>1</v>
      </c>
    </row>
    <row r="2232" spans="2:9" ht="15" x14ac:dyDescent="0.3">
      <c r="B2232" s="33">
        <v>2227.5</v>
      </c>
      <c r="C2232" s="34">
        <v>3.9</v>
      </c>
      <c r="D2232" s="32">
        <f t="shared" si="68"/>
        <v>39.019999999999996</v>
      </c>
      <c r="E2232" s="37">
        <f t="shared" si="69"/>
        <v>46.823999999999991</v>
      </c>
      <c r="F2232" s="32">
        <f>'Auxiliary Energy Estimation'!$E$25-D2232</f>
        <v>15.980000000000004</v>
      </c>
      <c r="G2232" s="32">
        <f>'Auxiliary Energy Estimation'!$E$25-E2232</f>
        <v>8.176000000000009</v>
      </c>
      <c r="H2232" s="26">
        <f>IF(D2232&lt;='Auxiliary Energy Estimation'!$E$25, 1, 0)</f>
        <v>1</v>
      </c>
      <c r="I2232" s="26">
        <f>IF(E2232&lt;='Auxiliary Energy Estimation'!$E$25, 1, 0)</f>
        <v>1</v>
      </c>
    </row>
    <row r="2233" spans="2:9" ht="15" x14ac:dyDescent="0.3">
      <c r="B2233" s="33">
        <v>2228.5</v>
      </c>
      <c r="C2233" s="34">
        <v>4.4000000000000004</v>
      </c>
      <c r="D2233" s="32">
        <f t="shared" si="68"/>
        <v>39.92</v>
      </c>
      <c r="E2233" s="37">
        <f t="shared" si="69"/>
        <v>47.904000000000003</v>
      </c>
      <c r="F2233" s="32">
        <f>'Auxiliary Energy Estimation'!$E$25-D2233</f>
        <v>15.079999999999998</v>
      </c>
      <c r="G2233" s="32">
        <f>'Auxiliary Energy Estimation'!$E$25-E2233</f>
        <v>7.0959999999999965</v>
      </c>
      <c r="H2233" s="26">
        <f>IF(D2233&lt;='Auxiliary Energy Estimation'!$E$25, 1, 0)</f>
        <v>1</v>
      </c>
      <c r="I2233" s="26">
        <f>IF(E2233&lt;='Auxiliary Energy Estimation'!$E$25, 1, 0)</f>
        <v>1</v>
      </c>
    </row>
    <row r="2234" spans="2:9" ht="15" x14ac:dyDescent="0.3">
      <c r="B2234" s="33">
        <v>2229.5</v>
      </c>
      <c r="C2234" s="34">
        <v>4.4000000000000004</v>
      </c>
      <c r="D2234" s="32">
        <f t="shared" si="68"/>
        <v>39.92</v>
      </c>
      <c r="E2234" s="37">
        <f t="shared" si="69"/>
        <v>47.904000000000003</v>
      </c>
      <c r="F2234" s="32">
        <f>'Auxiliary Energy Estimation'!$E$25-D2234</f>
        <v>15.079999999999998</v>
      </c>
      <c r="G2234" s="32">
        <f>'Auxiliary Energy Estimation'!$E$25-E2234</f>
        <v>7.0959999999999965</v>
      </c>
      <c r="H2234" s="26">
        <f>IF(D2234&lt;='Auxiliary Energy Estimation'!$E$25, 1, 0)</f>
        <v>1</v>
      </c>
      <c r="I2234" s="26">
        <f>IF(E2234&lt;='Auxiliary Energy Estimation'!$E$25, 1, 0)</f>
        <v>1</v>
      </c>
    </row>
    <row r="2235" spans="2:9" ht="15" x14ac:dyDescent="0.3">
      <c r="B2235" s="33">
        <v>2230.5</v>
      </c>
      <c r="C2235" s="34">
        <v>4.4000000000000004</v>
      </c>
      <c r="D2235" s="32">
        <f t="shared" si="68"/>
        <v>39.92</v>
      </c>
      <c r="E2235" s="37">
        <f t="shared" si="69"/>
        <v>47.904000000000003</v>
      </c>
      <c r="F2235" s="32">
        <f>'Auxiliary Energy Estimation'!$E$25-D2235</f>
        <v>15.079999999999998</v>
      </c>
      <c r="G2235" s="32">
        <f>'Auxiliary Energy Estimation'!$E$25-E2235</f>
        <v>7.0959999999999965</v>
      </c>
      <c r="H2235" s="26">
        <f>IF(D2235&lt;='Auxiliary Energy Estimation'!$E$25, 1, 0)</f>
        <v>1</v>
      </c>
      <c r="I2235" s="26">
        <f>IF(E2235&lt;='Auxiliary Energy Estimation'!$E$25, 1, 0)</f>
        <v>1</v>
      </c>
    </row>
    <row r="2236" spans="2:9" ht="15" x14ac:dyDescent="0.3">
      <c r="B2236" s="33">
        <v>2231.5</v>
      </c>
      <c r="C2236" s="34">
        <v>4.4000000000000004</v>
      </c>
      <c r="D2236" s="32">
        <f t="shared" si="68"/>
        <v>39.92</v>
      </c>
      <c r="E2236" s="37">
        <f t="shared" si="69"/>
        <v>47.904000000000003</v>
      </c>
      <c r="F2236" s="32">
        <f>'Auxiliary Energy Estimation'!$E$25-D2236</f>
        <v>15.079999999999998</v>
      </c>
      <c r="G2236" s="32">
        <f>'Auxiliary Energy Estimation'!$E$25-E2236</f>
        <v>7.0959999999999965</v>
      </c>
      <c r="H2236" s="26">
        <f>IF(D2236&lt;='Auxiliary Energy Estimation'!$E$25, 1, 0)</f>
        <v>1</v>
      </c>
      <c r="I2236" s="26">
        <f>IF(E2236&lt;='Auxiliary Energy Estimation'!$E$25, 1, 0)</f>
        <v>1</v>
      </c>
    </row>
    <row r="2237" spans="2:9" ht="15" x14ac:dyDescent="0.3">
      <c r="B2237" s="33">
        <v>2232.5</v>
      </c>
      <c r="C2237" s="34">
        <v>4.4000000000000004</v>
      </c>
      <c r="D2237" s="32">
        <f t="shared" si="68"/>
        <v>39.92</v>
      </c>
      <c r="E2237" s="37">
        <f t="shared" si="69"/>
        <v>47.904000000000003</v>
      </c>
      <c r="F2237" s="32">
        <f>'Auxiliary Energy Estimation'!$E$25-D2237</f>
        <v>15.079999999999998</v>
      </c>
      <c r="G2237" s="32">
        <f>'Auxiliary Energy Estimation'!$E$25-E2237</f>
        <v>7.0959999999999965</v>
      </c>
      <c r="H2237" s="26">
        <f>IF(D2237&lt;='Auxiliary Energy Estimation'!$E$25, 1, 0)</f>
        <v>1</v>
      </c>
      <c r="I2237" s="26">
        <f>IF(E2237&lt;='Auxiliary Energy Estimation'!$E$25, 1, 0)</f>
        <v>1</v>
      </c>
    </row>
    <row r="2238" spans="2:9" ht="15" x14ac:dyDescent="0.3">
      <c r="B2238" s="33">
        <v>2233.5</v>
      </c>
      <c r="C2238" s="34">
        <v>5</v>
      </c>
      <c r="D2238" s="32">
        <f t="shared" si="68"/>
        <v>41</v>
      </c>
      <c r="E2238" s="37">
        <f t="shared" si="69"/>
        <v>49.199999999999996</v>
      </c>
      <c r="F2238" s="32">
        <f>'Auxiliary Energy Estimation'!$E$25-D2238</f>
        <v>14</v>
      </c>
      <c r="G2238" s="32">
        <f>'Auxiliary Energy Estimation'!$E$25-E2238</f>
        <v>5.8000000000000043</v>
      </c>
      <c r="H2238" s="26">
        <f>IF(D2238&lt;='Auxiliary Energy Estimation'!$E$25, 1, 0)</f>
        <v>1</v>
      </c>
      <c r="I2238" s="26">
        <f>IF(E2238&lt;='Auxiliary Energy Estimation'!$E$25, 1, 0)</f>
        <v>1</v>
      </c>
    </row>
    <row r="2239" spans="2:9" ht="15" x14ac:dyDescent="0.3">
      <c r="B2239" s="33">
        <v>2234.5</v>
      </c>
      <c r="C2239" s="34">
        <v>5</v>
      </c>
      <c r="D2239" s="32">
        <f t="shared" si="68"/>
        <v>41</v>
      </c>
      <c r="E2239" s="37">
        <f t="shared" si="69"/>
        <v>49.199999999999996</v>
      </c>
      <c r="F2239" s="32">
        <f>'Auxiliary Energy Estimation'!$E$25-D2239</f>
        <v>14</v>
      </c>
      <c r="G2239" s="32">
        <f>'Auxiliary Energy Estimation'!$E$25-E2239</f>
        <v>5.8000000000000043</v>
      </c>
      <c r="H2239" s="26">
        <f>IF(D2239&lt;='Auxiliary Energy Estimation'!$E$25, 1, 0)</f>
        <v>1</v>
      </c>
      <c r="I2239" s="26">
        <f>IF(E2239&lt;='Auxiliary Energy Estimation'!$E$25, 1, 0)</f>
        <v>1</v>
      </c>
    </row>
    <row r="2240" spans="2:9" ht="15" x14ac:dyDescent="0.3">
      <c r="B2240" s="33">
        <v>2235.5</v>
      </c>
      <c r="C2240" s="34">
        <v>5.6</v>
      </c>
      <c r="D2240" s="32">
        <f t="shared" si="68"/>
        <v>42.08</v>
      </c>
      <c r="E2240" s="37">
        <f t="shared" si="69"/>
        <v>50.495999999999995</v>
      </c>
      <c r="F2240" s="32">
        <f>'Auxiliary Energy Estimation'!$E$25-D2240</f>
        <v>12.920000000000002</v>
      </c>
      <c r="G2240" s="32">
        <f>'Auxiliary Energy Estimation'!$E$25-E2240</f>
        <v>4.5040000000000049</v>
      </c>
      <c r="H2240" s="26">
        <f>IF(D2240&lt;='Auxiliary Energy Estimation'!$E$25, 1, 0)</f>
        <v>1</v>
      </c>
      <c r="I2240" s="26">
        <f>IF(E2240&lt;='Auxiliary Energy Estimation'!$E$25, 1, 0)</f>
        <v>1</v>
      </c>
    </row>
    <row r="2241" spans="2:9" ht="15" x14ac:dyDescent="0.3">
      <c r="B2241" s="33">
        <v>2236.5</v>
      </c>
      <c r="C2241" s="34">
        <v>5.6</v>
      </c>
      <c r="D2241" s="32">
        <f t="shared" si="68"/>
        <v>42.08</v>
      </c>
      <c r="E2241" s="37">
        <f t="shared" si="69"/>
        <v>50.495999999999995</v>
      </c>
      <c r="F2241" s="32">
        <f>'Auxiliary Energy Estimation'!$E$25-D2241</f>
        <v>12.920000000000002</v>
      </c>
      <c r="G2241" s="32">
        <f>'Auxiliary Energy Estimation'!$E$25-E2241</f>
        <v>4.5040000000000049</v>
      </c>
      <c r="H2241" s="26">
        <f>IF(D2241&lt;='Auxiliary Energy Estimation'!$E$25, 1, 0)</f>
        <v>1</v>
      </c>
      <c r="I2241" s="26">
        <f>IF(E2241&lt;='Auxiliary Energy Estimation'!$E$25, 1, 0)</f>
        <v>1</v>
      </c>
    </row>
    <row r="2242" spans="2:9" ht="15" x14ac:dyDescent="0.3">
      <c r="B2242" s="33">
        <v>2237.5</v>
      </c>
      <c r="C2242" s="34">
        <v>5.6</v>
      </c>
      <c r="D2242" s="32">
        <f t="shared" si="68"/>
        <v>42.08</v>
      </c>
      <c r="E2242" s="37">
        <f t="shared" si="69"/>
        <v>50.495999999999995</v>
      </c>
      <c r="F2242" s="32">
        <f>'Auxiliary Energy Estimation'!$E$25-D2242</f>
        <v>12.920000000000002</v>
      </c>
      <c r="G2242" s="32">
        <f>'Auxiliary Energy Estimation'!$E$25-E2242</f>
        <v>4.5040000000000049</v>
      </c>
      <c r="H2242" s="26">
        <f>IF(D2242&lt;='Auxiliary Energy Estimation'!$E$25, 1, 0)</f>
        <v>1</v>
      </c>
      <c r="I2242" s="26">
        <f>IF(E2242&lt;='Auxiliary Energy Estimation'!$E$25, 1, 0)</f>
        <v>1</v>
      </c>
    </row>
    <row r="2243" spans="2:9" ht="15" x14ac:dyDescent="0.3">
      <c r="B2243" s="33">
        <v>2238.5</v>
      </c>
      <c r="C2243" s="34">
        <v>6.1</v>
      </c>
      <c r="D2243" s="32">
        <f t="shared" si="68"/>
        <v>42.980000000000004</v>
      </c>
      <c r="E2243" s="37">
        <f t="shared" si="69"/>
        <v>51.576000000000001</v>
      </c>
      <c r="F2243" s="32">
        <f>'Auxiliary Energy Estimation'!$E$25-D2243</f>
        <v>12.019999999999996</v>
      </c>
      <c r="G2243" s="32">
        <f>'Auxiliary Energy Estimation'!$E$25-E2243</f>
        <v>3.4239999999999995</v>
      </c>
      <c r="H2243" s="26">
        <f>IF(D2243&lt;='Auxiliary Energy Estimation'!$E$25, 1, 0)</f>
        <v>1</v>
      </c>
      <c r="I2243" s="26">
        <f>IF(E2243&lt;='Auxiliary Energy Estimation'!$E$25, 1, 0)</f>
        <v>1</v>
      </c>
    </row>
    <row r="2244" spans="2:9" ht="15" x14ac:dyDescent="0.3">
      <c r="B2244" s="33">
        <v>2239.5</v>
      </c>
      <c r="C2244" s="34">
        <v>7.2</v>
      </c>
      <c r="D2244" s="32">
        <f t="shared" si="68"/>
        <v>44.96</v>
      </c>
      <c r="E2244" s="37">
        <f t="shared" si="69"/>
        <v>53.951999999999998</v>
      </c>
      <c r="F2244" s="32">
        <f>'Auxiliary Energy Estimation'!$E$25-D2244</f>
        <v>10.039999999999999</v>
      </c>
      <c r="G2244" s="32">
        <f>'Auxiliary Energy Estimation'!$E$25-E2244</f>
        <v>1.0480000000000018</v>
      </c>
      <c r="H2244" s="26">
        <f>IF(D2244&lt;='Auxiliary Energy Estimation'!$E$25, 1, 0)</f>
        <v>1</v>
      </c>
      <c r="I2244" s="26">
        <f>IF(E2244&lt;='Auxiliary Energy Estimation'!$E$25, 1, 0)</f>
        <v>1</v>
      </c>
    </row>
    <row r="2245" spans="2:9" ht="15" x14ac:dyDescent="0.3">
      <c r="B2245" s="33">
        <v>2240.5</v>
      </c>
      <c r="C2245" s="34">
        <v>8.9</v>
      </c>
      <c r="D2245" s="32">
        <f t="shared" ref="D2245:D2308" si="70">CONVERT(C2245,"C","F")</f>
        <v>48.019999999999996</v>
      </c>
      <c r="E2245" s="37">
        <f t="shared" ref="E2245:E2308" si="71">D2245*1.2</f>
        <v>57.623999999999995</v>
      </c>
      <c r="F2245" s="32">
        <f>'Auxiliary Energy Estimation'!$E$25-D2245</f>
        <v>6.980000000000004</v>
      </c>
      <c r="G2245" s="32">
        <f>'Auxiliary Energy Estimation'!$E$25-E2245</f>
        <v>-2.6239999999999952</v>
      </c>
      <c r="H2245" s="26">
        <f>IF(D2245&lt;='Auxiliary Energy Estimation'!$E$25, 1, 0)</f>
        <v>1</v>
      </c>
      <c r="I2245" s="26">
        <f>IF(E2245&lt;='Auxiliary Energy Estimation'!$E$25, 1, 0)</f>
        <v>0</v>
      </c>
    </row>
    <row r="2246" spans="2:9" ht="15" x14ac:dyDescent="0.3">
      <c r="B2246" s="33">
        <v>2241.5</v>
      </c>
      <c r="C2246" s="34">
        <v>8.3000000000000007</v>
      </c>
      <c r="D2246" s="32">
        <f t="shared" si="70"/>
        <v>46.94</v>
      </c>
      <c r="E2246" s="37">
        <f t="shared" si="71"/>
        <v>56.327999999999996</v>
      </c>
      <c r="F2246" s="32">
        <f>'Auxiliary Energy Estimation'!$E$25-D2246</f>
        <v>8.0600000000000023</v>
      </c>
      <c r="G2246" s="32">
        <f>'Auxiliary Energy Estimation'!$E$25-E2246</f>
        <v>-1.3279999999999959</v>
      </c>
      <c r="H2246" s="26">
        <f>IF(D2246&lt;='Auxiliary Energy Estimation'!$E$25, 1, 0)</f>
        <v>1</v>
      </c>
      <c r="I2246" s="26">
        <f>IF(E2246&lt;='Auxiliary Energy Estimation'!$E$25, 1, 0)</f>
        <v>0</v>
      </c>
    </row>
    <row r="2247" spans="2:9" ht="15" x14ac:dyDescent="0.3">
      <c r="B2247" s="33">
        <v>2242.5</v>
      </c>
      <c r="C2247" s="34">
        <v>7.8</v>
      </c>
      <c r="D2247" s="32">
        <f t="shared" si="70"/>
        <v>46.04</v>
      </c>
      <c r="E2247" s="37">
        <f t="shared" si="71"/>
        <v>55.247999999999998</v>
      </c>
      <c r="F2247" s="32">
        <f>'Auxiliary Energy Estimation'!$E$25-D2247</f>
        <v>8.9600000000000009</v>
      </c>
      <c r="G2247" s="32">
        <f>'Auxiliary Energy Estimation'!$E$25-E2247</f>
        <v>-0.24799999999999756</v>
      </c>
      <c r="H2247" s="26">
        <f>IF(D2247&lt;='Auxiliary Energy Estimation'!$E$25, 1, 0)</f>
        <v>1</v>
      </c>
      <c r="I2247" s="26">
        <f>IF(E2247&lt;='Auxiliary Energy Estimation'!$E$25, 1, 0)</f>
        <v>0</v>
      </c>
    </row>
    <row r="2248" spans="2:9" ht="15" x14ac:dyDescent="0.3">
      <c r="B2248" s="33">
        <v>2243.5</v>
      </c>
      <c r="C2248" s="34">
        <v>7.8</v>
      </c>
      <c r="D2248" s="32">
        <f t="shared" si="70"/>
        <v>46.04</v>
      </c>
      <c r="E2248" s="37">
        <f t="shared" si="71"/>
        <v>55.247999999999998</v>
      </c>
      <c r="F2248" s="32">
        <f>'Auxiliary Energy Estimation'!$E$25-D2248</f>
        <v>8.9600000000000009</v>
      </c>
      <c r="G2248" s="32">
        <f>'Auxiliary Energy Estimation'!$E$25-E2248</f>
        <v>-0.24799999999999756</v>
      </c>
      <c r="H2248" s="26">
        <f>IF(D2248&lt;='Auxiliary Energy Estimation'!$E$25, 1, 0)</f>
        <v>1</v>
      </c>
      <c r="I2248" s="26">
        <f>IF(E2248&lt;='Auxiliary Energy Estimation'!$E$25, 1, 0)</f>
        <v>0</v>
      </c>
    </row>
    <row r="2249" spans="2:9" ht="15" x14ac:dyDescent="0.3">
      <c r="B2249" s="33">
        <v>2244.5</v>
      </c>
      <c r="C2249" s="34">
        <v>7.8</v>
      </c>
      <c r="D2249" s="32">
        <f t="shared" si="70"/>
        <v>46.04</v>
      </c>
      <c r="E2249" s="37">
        <f t="shared" si="71"/>
        <v>55.247999999999998</v>
      </c>
      <c r="F2249" s="32">
        <f>'Auxiliary Energy Estimation'!$E$25-D2249</f>
        <v>8.9600000000000009</v>
      </c>
      <c r="G2249" s="32">
        <f>'Auxiliary Energy Estimation'!$E$25-E2249</f>
        <v>-0.24799999999999756</v>
      </c>
      <c r="H2249" s="26">
        <f>IF(D2249&lt;='Auxiliary Energy Estimation'!$E$25, 1, 0)</f>
        <v>1</v>
      </c>
      <c r="I2249" s="26">
        <f>IF(E2249&lt;='Auxiliary Energy Estimation'!$E$25, 1, 0)</f>
        <v>0</v>
      </c>
    </row>
    <row r="2250" spans="2:9" ht="15" x14ac:dyDescent="0.3">
      <c r="B2250" s="33">
        <v>2245.5</v>
      </c>
      <c r="C2250" s="34">
        <v>7.8</v>
      </c>
      <c r="D2250" s="32">
        <f t="shared" si="70"/>
        <v>46.04</v>
      </c>
      <c r="E2250" s="37">
        <f t="shared" si="71"/>
        <v>55.247999999999998</v>
      </c>
      <c r="F2250" s="32">
        <f>'Auxiliary Energy Estimation'!$E$25-D2250</f>
        <v>8.9600000000000009</v>
      </c>
      <c r="G2250" s="32">
        <f>'Auxiliary Energy Estimation'!$E$25-E2250</f>
        <v>-0.24799999999999756</v>
      </c>
      <c r="H2250" s="26">
        <f>IF(D2250&lt;='Auxiliary Energy Estimation'!$E$25, 1, 0)</f>
        <v>1</v>
      </c>
      <c r="I2250" s="26">
        <f>IF(E2250&lt;='Auxiliary Energy Estimation'!$E$25, 1, 0)</f>
        <v>0</v>
      </c>
    </row>
    <row r="2251" spans="2:9" ht="15" x14ac:dyDescent="0.3">
      <c r="B2251" s="33">
        <v>2246.5</v>
      </c>
      <c r="C2251" s="34">
        <v>7.8</v>
      </c>
      <c r="D2251" s="32">
        <f t="shared" si="70"/>
        <v>46.04</v>
      </c>
      <c r="E2251" s="37">
        <f t="shared" si="71"/>
        <v>55.247999999999998</v>
      </c>
      <c r="F2251" s="32">
        <f>'Auxiliary Energy Estimation'!$E$25-D2251</f>
        <v>8.9600000000000009</v>
      </c>
      <c r="G2251" s="32">
        <f>'Auxiliary Energy Estimation'!$E$25-E2251</f>
        <v>-0.24799999999999756</v>
      </c>
      <c r="H2251" s="26">
        <f>IF(D2251&lt;='Auxiliary Energy Estimation'!$E$25, 1, 0)</f>
        <v>1</v>
      </c>
      <c r="I2251" s="26">
        <f>IF(E2251&lt;='Auxiliary Energy Estimation'!$E$25, 1, 0)</f>
        <v>0</v>
      </c>
    </row>
    <row r="2252" spans="2:9" ht="15" x14ac:dyDescent="0.3">
      <c r="B2252" s="33">
        <v>2247.5</v>
      </c>
      <c r="C2252" s="34">
        <v>7.8</v>
      </c>
      <c r="D2252" s="32">
        <f t="shared" si="70"/>
        <v>46.04</v>
      </c>
      <c r="E2252" s="37">
        <f t="shared" si="71"/>
        <v>55.247999999999998</v>
      </c>
      <c r="F2252" s="32">
        <f>'Auxiliary Energy Estimation'!$E$25-D2252</f>
        <v>8.9600000000000009</v>
      </c>
      <c r="G2252" s="32">
        <f>'Auxiliary Energy Estimation'!$E$25-E2252</f>
        <v>-0.24799999999999756</v>
      </c>
      <c r="H2252" s="26">
        <f>IF(D2252&lt;='Auxiliary Energy Estimation'!$E$25, 1, 0)</f>
        <v>1</v>
      </c>
      <c r="I2252" s="26">
        <f>IF(E2252&lt;='Auxiliary Energy Estimation'!$E$25, 1, 0)</f>
        <v>0</v>
      </c>
    </row>
    <row r="2253" spans="2:9" ht="15" x14ac:dyDescent="0.3">
      <c r="B2253" s="33">
        <v>2248.5</v>
      </c>
      <c r="C2253" s="34">
        <v>7.2</v>
      </c>
      <c r="D2253" s="32">
        <f t="shared" si="70"/>
        <v>44.96</v>
      </c>
      <c r="E2253" s="37">
        <f t="shared" si="71"/>
        <v>53.951999999999998</v>
      </c>
      <c r="F2253" s="32">
        <f>'Auxiliary Energy Estimation'!$E$25-D2253</f>
        <v>10.039999999999999</v>
      </c>
      <c r="G2253" s="32">
        <f>'Auxiliary Energy Estimation'!$E$25-E2253</f>
        <v>1.0480000000000018</v>
      </c>
      <c r="H2253" s="26">
        <f>IF(D2253&lt;='Auxiliary Energy Estimation'!$E$25, 1, 0)</f>
        <v>1</v>
      </c>
      <c r="I2253" s="26">
        <f>IF(E2253&lt;='Auxiliary Energy Estimation'!$E$25, 1, 0)</f>
        <v>1</v>
      </c>
    </row>
    <row r="2254" spans="2:9" ht="15" x14ac:dyDescent="0.3">
      <c r="B2254" s="33">
        <v>2249.5</v>
      </c>
      <c r="C2254" s="34">
        <v>6.7</v>
      </c>
      <c r="D2254" s="32">
        <f t="shared" si="70"/>
        <v>44.06</v>
      </c>
      <c r="E2254" s="37">
        <f t="shared" si="71"/>
        <v>52.872</v>
      </c>
      <c r="F2254" s="32">
        <f>'Auxiliary Energy Estimation'!$E$25-D2254</f>
        <v>10.939999999999998</v>
      </c>
      <c r="G2254" s="32">
        <f>'Auxiliary Energy Estimation'!$E$25-E2254</f>
        <v>2.1280000000000001</v>
      </c>
      <c r="H2254" s="26">
        <f>IF(D2254&lt;='Auxiliary Energy Estimation'!$E$25, 1, 0)</f>
        <v>1</v>
      </c>
      <c r="I2254" s="26">
        <f>IF(E2254&lt;='Auxiliary Energy Estimation'!$E$25, 1, 0)</f>
        <v>1</v>
      </c>
    </row>
    <row r="2255" spans="2:9" ht="15" x14ac:dyDescent="0.3">
      <c r="B2255" s="33">
        <v>2250.5</v>
      </c>
      <c r="C2255" s="34">
        <v>6.1</v>
      </c>
      <c r="D2255" s="32">
        <f t="shared" si="70"/>
        <v>42.980000000000004</v>
      </c>
      <c r="E2255" s="37">
        <f t="shared" si="71"/>
        <v>51.576000000000001</v>
      </c>
      <c r="F2255" s="32">
        <f>'Auxiliary Energy Estimation'!$E$25-D2255</f>
        <v>12.019999999999996</v>
      </c>
      <c r="G2255" s="32">
        <f>'Auxiliary Energy Estimation'!$E$25-E2255</f>
        <v>3.4239999999999995</v>
      </c>
      <c r="H2255" s="26">
        <f>IF(D2255&lt;='Auxiliary Energy Estimation'!$E$25, 1, 0)</f>
        <v>1</v>
      </c>
      <c r="I2255" s="26">
        <f>IF(E2255&lt;='Auxiliary Energy Estimation'!$E$25, 1, 0)</f>
        <v>1</v>
      </c>
    </row>
    <row r="2256" spans="2:9" ht="15" x14ac:dyDescent="0.3">
      <c r="B2256" s="33">
        <v>2251.5</v>
      </c>
      <c r="C2256" s="34">
        <v>6.1</v>
      </c>
      <c r="D2256" s="32">
        <f t="shared" si="70"/>
        <v>42.980000000000004</v>
      </c>
      <c r="E2256" s="37">
        <f t="shared" si="71"/>
        <v>51.576000000000001</v>
      </c>
      <c r="F2256" s="32">
        <f>'Auxiliary Energy Estimation'!$E$25-D2256</f>
        <v>12.019999999999996</v>
      </c>
      <c r="G2256" s="32">
        <f>'Auxiliary Energy Estimation'!$E$25-E2256</f>
        <v>3.4239999999999995</v>
      </c>
      <c r="H2256" s="26">
        <f>IF(D2256&lt;='Auxiliary Energy Estimation'!$E$25, 1, 0)</f>
        <v>1</v>
      </c>
      <c r="I2256" s="26">
        <f>IF(E2256&lt;='Auxiliary Energy Estimation'!$E$25, 1, 0)</f>
        <v>1</v>
      </c>
    </row>
    <row r="2257" spans="2:9" ht="15" x14ac:dyDescent="0.3">
      <c r="B2257" s="33">
        <v>2252.5</v>
      </c>
      <c r="C2257" s="34">
        <v>6.1</v>
      </c>
      <c r="D2257" s="32">
        <f t="shared" si="70"/>
        <v>42.980000000000004</v>
      </c>
      <c r="E2257" s="37">
        <f t="shared" si="71"/>
        <v>51.576000000000001</v>
      </c>
      <c r="F2257" s="32">
        <f>'Auxiliary Energy Estimation'!$E$25-D2257</f>
        <v>12.019999999999996</v>
      </c>
      <c r="G2257" s="32">
        <f>'Auxiliary Energy Estimation'!$E$25-E2257</f>
        <v>3.4239999999999995</v>
      </c>
      <c r="H2257" s="26">
        <f>IF(D2257&lt;='Auxiliary Energy Estimation'!$E$25, 1, 0)</f>
        <v>1</v>
      </c>
      <c r="I2257" s="26">
        <f>IF(E2257&lt;='Auxiliary Energy Estimation'!$E$25, 1, 0)</f>
        <v>1</v>
      </c>
    </row>
    <row r="2258" spans="2:9" ht="15" x14ac:dyDescent="0.3">
      <c r="B2258" s="33">
        <v>2253.5</v>
      </c>
      <c r="C2258" s="34">
        <v>5.6</v>
      </c>
      <c r="D2258" s="32">
        <f t="shared" si="70"/>
        <v>42.08</v>
      </c>
      <c r="E2258" s="37">
        <f t="shared" si="71"/>
        <v>50.495999999999995</v>
      </c>
      <c r="F2258" s="32">
        <f>'Auxiliary Energy Estimation'!$E$25-D2258</f>
        <v>12.920000000000002</v>
      </c>
      <c r="G2258" s="32">
        <f>'Auxiliary Energy Estimation'!$E$25-E2258</f>
        <v>4.5040000000000049</v>
      </c>
      <c r="H2258" s="26">
        <f>IF(D2258&lt;='Auxiliary Energy Estimation'!$E$25, 1, 0)</f>
        <v>1</v>
      </c>
      <c r="I2258" s="26">
        <f>IF(E2258&lt;='Auxiliary Energy Estimation'!$E$25, 1, 0)</f>
        <v>1</v>
      </c>
    </row>
    <row r="2259" spans="2:9" ht="15" x14ac:dyDescent="0.3">
      <c r="B2259" s="33">
        <v>2254.5</v>
      </c>
      <c r="C2259" s="34">
        <v>5.6</v>
      </c>
      <c r="D2259" s="32">
        <f t="shared" si="70"/>
        <v>42.08</v>
      </c>
      <c r="E2259" s="37">
        <f t="shared" si="71"/>
        <v>50.495999999999995</v>
      </c>
      <c r="F2259" s="32">
        <f>'Auxiliary Energy Estimation'!$E$25-D2259</f>
        <v>12.920000000000002</v>
      </c>
      <c r="G2259" s="32">
        <f>'Auxiliary Energy Estimation'!$E$25-E2259</f>
        <v>4.5040000000000049</v>
      </c>
      <c r="H2259" s="26">
        <f>IF(D2259&lt;='Auxiliary Energy Estimation'!$E$25, 1, 0)</f>
        <v>1</v>
      </c>
      <c r="I2259" s="26">
        <f>IF(E2259&lt;='Auxiliary Energy Estimation'!$E$25, 1, 0)</f>
        <v>1</v>
      </c>
    </row>
    <row r="2260" spans="2:9" ht="15" x14ac:dyDescent="0.3">
      <c r="B2260" s="33">
        <v>2255.5</v>
      </c>
      <c r="C2260" s="34">
        <v>5.6</v>
      </c>
      <c r="D2260" s="32">
        <f t="shared" si="70"/>
        <v>42.08</v>
      </c>
      <c r="E2260" s="37">
        <f t="shared" si="71"/>
        <v>50.495999999999995</v>
      </c>
      <c r="F2260" s="32">
        <f>'Auxiliary Energy Estimation'!$E$25-D2260</f>
        <v>12.920000000000002</v>
      </c>
      <c r="G2260" s="32">
        <f>'Auxiliary Energy Estimation'!$E$25-E2260</f>
        <v>4.5040000000000049</v>
      </c>
      <c r="H2260" s="26">
        <f>IF(D2260&lt;='Auxiliary Energy Estimation'!$E$25, 1, 0)</f>
        <v>1</v>
      </c>
      <c r="I2260" s="26">
        <f>IF(E2260&lt;='Auxiliary Energy Estimation'!$E$25, 1, 0)</f>
        <v>1</v>
      </c>
    </row>
    <row r="2261" spans="2:9" ht="15" x14ac:dyDescent="0.3">
      <c r="B2261" s="33">
        <v>2256.5</v>
      </c>
      <c r="C2261" s="34">
        <v>5</v>
      </c>
      <c r="D2261" s="32">
        <f t="shared" si="70"/>
        <v>41</v>
      </c>
      <c r="E2261" s="37">
        <f t="shared" si="71"/>
        <v>49.199999999999996</v>
      </c>
      <c r="F2261" s="32">
        <f>'Auxiliary Energy Estimation'!$E$25-D2261</f>
        <v>14</v>
      </c>
      <c r="G2261" s="32">
        <f>'Auxiliary Energy Estimation'!$E$25-E2261</f>
        <v>5.8000000000000043</v>
      </c>
      <c r="H2261" s="26">
        <f>IF(D2261&lt;='Auxiliary Energy Estimation'!$E$25, 1, 0)</f>
        <v>1</v>
      </c>
      <c r="I2261" s="26">
        <f>IF(E2261&lt;='Auxiliary Energy Estimation'!$E$25, 1, 0)</f>
        <v>1</v>
      </c>
    </row>
    <row r="2262" spans="2:9" ht="15" x14ac:dyDescent="0.3">
      <c r="B2262" s="33">
        <v>2257.5</v>
      </c>
      <c r="C2262" s="34">
        <v>5</v>
      </c>
      <c r="D2262" s="32">
        <f t="shared" si="70"/>
        <v>41</v>
      </c>
      <c r="E2262" s="37">
        <f t="shared" si="71"/>
        <v>49.199999999999996</v>
      </c>
      <c r="F2262" s="32">
        <f>'Auxiliary Energy Estimation'!$E$25-D2262</f>
        <v>14</v>
      </c>
      <c r="G2262" s="32">
        <f>'Auxiliary Energy Estimation'!$E$25-E2262</f>
        <v>5.8000000000000043</v>
      </c>
      <c r="H2262" s="26">
        <f>IF(D2262&lt;='Auxiliary Energy Estimation'!$E$25, 1, 0)</f>
        <v>1</v>
      </c>
      <c r="I2262" s="26">
        <f>IF(E2262&lt;='Auxiliary Energy Estimation'!$E$25, 1, 0)</f>
        <v>1</v>
      </c>
    </row>
    <row r="2263" spans="2:9" ht="15" x14ac:dyDescent="0.3">
      <c r="B2263" s="33">
        <v>2258.5</v>
      </c>
      <c r="C2263" s="34">
        <v>5</v>
      </c>
      <c r="D2263" s="32">
        <f t="shared" si="70"/>
        <v>41</v>
      </c>
      <c r="E2263" s="37">
        <f t="shared" si="71"/>
        <v>49.199999999999996</v>
      </c>
      <c r="F2263" s="32">
        <f>'Auxiliary Energy Estimation'!$E$25-D2263</f>
        <v>14</v>
      </c>
      <c r="G2263" s="32">
        <f>'Auxiliary Energy Estimation'!$E$25-E2263</f>
        <v>5.8000000000000043</v>
      </c>
      <c r="H2263" s="26">
        <f>IF(D2263&lt;='Auxiliary Energy Estimation'!$E$25, 1, 0)</f>
        <v>1</v>
      </c>
      <c r="I2263" s="26">
        <f>IF(E2263&lt;='Auxiliary Energy Estimation'!$E$25, 1, 0)</f>
        <v>1</v>
      </c>
    </row>
    <row r="2264" spans="2:9" ht="15" x14ac:dyDescent="0.3">
      <c r="B2264" s="33">
        <v>2259.5</v>
      </c>
      <c r="C2264" s="34">
        <v>5.6</v>
      </c>
      <c r="D2264" s="32">
        <f t="shared" si="70"/>
        <v>42.08</v>
      </c>
      <c r="E2264" s="37">
        <f t="shared" si="71"/>
        <v>50.495999999999995</v>
      </c>
      <c r="F2264" s="32">
        <f>'Auxiliary Energy Estimation'!$E$25-D2264</f>
        <v>12.920000000000002</v>
      </c>
      <c r="G2264" s="32">
        <f>'Auxiliary Energy Estimation'!$E$25-E2264</f>
        <v>4.5040000000000049</v>
      </c>
      <c r="H2264" s="26">
        <f>IF(D2264&lt;='Auxiliary Energy Estimation'!$E$25, 1, 0)</f>
        <v>1</v>
      </c>
      <c r="I2264" s="26">
        <f>IF(E2264&lt;='Auxiliary Energy Estimation'!$E$25, 1, 0)</f>
        <v>1</v>
      </c>
    </row>
    <row r="2265" spans="2:9" ht="15" x14ac:dyDescent="0.3">
      <c r="B2265" s="33">
        <v>2260.5</v>
      </c>
      <c r="C2265" s="34">
        <v>5</v>
      </c>
      <c r="D2265" s="32">
        <f t="shared" si="70"/>
        <v>41</v>
      </c>
      <c r="E2265" s="37">
        <f t="shared" si="71"/>
        <v>49.199999999999996</v>
      </c>
      <c r="F2265" s="32">
        <f>'Auxiliary Energy Estimation'!$E$25-D2265</f>
        <v>14</v>
      </c>
      <c r="G2265" s="32">
        <f>'Auxiliary Energy Estimation'!$E$25-E2265</f>
        <v>5.8000000000000043</v>
      </c>
      <c r="H2265" s="26">
        <f>IF(D2265&lt;='Auxiliary Energy Estimation'!$E$25, 1, 0)</f>
        <v>1</v>
      </c>
      <c r="I2265" s="26">
        <f>IF(E2265&lt;='Auxiliary Energy Estimation'!$E$25, 1, 0)</f>
        <v>1</v>
      </c>
    </row>
    <row r="2266" spans="2:9" ht="15" x14ac:dyDescent="0.3">
      <c r="B2266" s="33">
        <v>2261.5</v>
      </c>
      <c r="C2266" s="34">
        <v>5</v>
      </c>
      <c r="D2266" s="32">
        <f t="shared" si="70"/>
        <v>41</v>
      </c>
      <c r="E2266" s="37">
        <f t="shared" si="71"/>
        <v>49.199999999999996</v>
      </c>
      <c r="F2266" s="32">
        <f>'Auxiliary Energy Estimation'!$E$25-D2266</f>
        <v>14</v>
      </c>
      <c r="G2266" s="32">
        <f>'Auxiliary Energy Estimation'!$E$25-E2266</f>
        <v>5.8000000000000043</v>
      </c>
      <c r="H2266" s="26">
        <f>IF(D2266&lt;='Auxiliary Energy Estimation'!$E$25, 1, 0)</f>
        <v>1</v>
      </c>
      <c r="I2266" s="26">
        <f>IF(E2266&lt;='Auxiliary Energy Estimation'!$E$25, 1, 0)</f>
        <v>1</v>
      </c>
    </row>
    <row r="2267" spans="2:9" ht="15" x14ac:dyDescent="0.3">
      <c r="B2267" s="33">
        <v>2262.5</v>
      </c>
      <c r="C2267" s="34">
        <v>5.6</v>
      </c>
      <c r="D2267" s="32">
        <f t="shared" si="70"/>
        <v>42.08</v>
      </c>
      <c r="E2267" s="37">
        <f t="shared" si="71"/>
        <v>50.495999999999995</v>
      </c>
      <c r="F2267" s="32">
        <f>'Auxiliary Energy Estimation'!$E$25-D2267</f>
        <v>12.920000000000002</v>
      </c>
      <c r="G2267" s="32">
        <f>'Auxiliary Energy Estimation'!$E$25-E2267</f>
        <v>4.5040000000000049</v>
      </c>
      <c r="H2267" s="26">
        <f>IF(D2267&lt;='Auxiliary Energy Estimation'!$E$25, 1, 0)</f>
        <v>1</v>
      </c>
      <c r="I2267" s="26">
        <f>IF(E2267&lt;='Auxiliary Energy Estimation'!$E$25, 1, 0)</f>
        <v>1</v>
      </c>
    </row>
    <row r="2268" spans="2:9" ht="15" x14ac:dyDescent="0.3">
      <c r="B2268" s="33">
        <v>2263.5</v>
      </c>
      <c r="C2268" s="34">
        <v>7.2</v>
      </c>
      <c r="D2268" s="32">
        <f t="shared" si="70"/>
        <v>44.96</v>
      </c>
      <c r="E2268" s="37">
        <f t="shared" si="71"/>
        <v>53.951999999999998</v>
      </c>
      <c r="F2268" s="32">
        <f>'Auxiliary Energy Estimation'!$E$25-D2268</f>
        <v>10.039999999999999</v>
      </c>
      <c r="G2268" s="32">
        <f>'Auxiliary Energy Estimation'!$E$25-E2268</f>
        <v>1.0480000000000018</v>
      </c>
      <c r="H2268" s="26">
        <f>IF(D2268&lt;='Auxiliary Energy Estimation'!$E$25, 1, 0)</f>
        <v>1</v>
      </c>
      <c r="I2268" s="26">
        <f>IF(E2268&lt;='Auxiliary Energy Estimation'!$E$25, 1, 0)</f>
        <v>1</v>
      </c>
    </row>
    <row r="2269" spans="2:9" ht="15" x14ac:dyDescent="0.3">
      <c r="B2269" s="33">
        <v>2264.5</v>
      </c>
      <c r="C2269" s="34">
        <v>8.9</v>
      </c>
      <c r="D2269" s="32">
        <f t="shared" si="70"/>
        <v>48.019999999999996</v>
      </c>
      <c r="E2269" s="37">
        <f t="shared" si="71"/>
        <v>57.623999999999995</v>
      </c>
      <c r="F2269" s="32">
        <f>'Auxiliary Energy Estimation'!$E$25-D2269</f>
        <v>6.980000000000004</v>
      </c>
      <c r="G2269" s="32">
        <f>'Auxiliary Energy Estimation'!$E$25-E2269</f>
        <v>-2.6239999999999952</v>
      </c>
      <c r="H2269" s="26">
        <f>IF(D2269&lt;='Auxiliary Energy Estimation'!$E$25, 1, 0)</f>
        <v>1</v>
      </c>
      <c r="I2269" s="26">
        <f>IF(E2269&lt;='Auxiliary Energy Estimation'!$E$25, 1, 0)</f>
        <v>0</v>
      </c>
    </row>
    <row r="2270" spans="2:9" ht="15" x14ac:dyDescent="0.3">
      <c r="B2270" s="33">
        <v>2265.5</v>
      </c>
      <c r="C2270" s="34">
        <v>10</v>
      </c>
      <c r="D2270" s="32">
        <f t="shared" si="70"/>
        <v>50</v>
      </c>
      <c r="E2270" s="37">
        <f t="shared" si="71"/>
        <v>60</v>
      </c>
      <c r="F2270" s="32">
        <f>'Auxiliary Energy Estimation'!$E$25-D2270</f>
        <v>5</v>
      </c>
      <c r="G2270" s="32">
        <f>'Auxiliary Energy Estimation'!$E$25-E2270</f>
        <v>-5</v>
      </c>
      <c r="H2270" s="26">
        <f>IF(D2270&lt;='Auxiliary Energy Estimation'!$E$25, 1, 0)</f>
        <v>1</v>
      </c>
      <c r="I2270" s="26">
        <f>IF(E2270&lt;='Auxiliary Energy Estimation'!$E$25, 1, 0)</f>
        <v>0</v>
      </c>
    </row>
    <row r="2271" spans="2:9" ht="15" x14ac:dyDescent="0.3">
      <c r="B2271" s="33">
        <v>2266.5</v>
      </c>
      <c r="C2271" s="34">
        <v>10.6</v>
      </c>
      <c r="D2271" s="32">
        <f t="shared" si="70"/>
        <v>51.08</v>
      </c>
      <c r="E2271" s="37">
        <f t="shared" si="71"/>
        <v>61.295999999999992</v>
      </c>
      <c r="F2271" s="32">
        <f>'Auxiliary Energy Estimation'!$E$25-D2271</f>
        <v>3.9200000000000017</v>
      </c>
      <c r="G2271" s="32">
        <f>'Auxiliary Energy Estimation'!$E$25-E2271</f>
        <v>-6.2959999999999923</v>
      </c>
      <c r="H2271" s="26">
        <f>IF(D2271&lt;='Auxiliary Energy Estimation'!$E$25, 1, 0)</f>
        <v>1</v>
      </c>
      <c r="I2271" s="26">
        <f>IF(E2271&lt;='Auxiliary Energy Estimation'!$E$25, 1, 0)</f>
        <v>0</v>
      </c>
    </row>
    <row r="2272" spans="2:9" ht="15" x14ac:dyDescent="0.3">
      <c r="B2272" s="33">
        <v>2267.5</v>
      </c>
      <c r="C2272" s="34">
        <v>11.7</v>
      </c>
      <c r="D2272" s="32">
        <f t="shared" si="70"/>
        <v>53.06</v>
      </c>
      <c r="E2272" s="37">
        <f t="shared" si="71"/>
        <v>63.671999999999997</v>
      </c>
      <c r="F2272" s="32">
        <f>'Auxiliary Energy Estimation'!$E$25-D2272</f>
        <v>1.9399999999999977</v>
      </c>
      <c r="G2272" s="32">
        <f>'Auxiliary Energy Estimation'!$E$25-E2272</f>
        <v>-8.671999999999997</v>
      </c>
      <c r="H2272" s="26">
        <f>IF(D2272&lt;='Auxiliary Energy Estimation'!$E$25, 1, 0)</f>
        <v>1</v>
      </c>
      <c r="I2272" s="26">
        <f>IF(E2272&lt;='Auxiliary Energy Estimation'!$E$25, 1, 0)</f>
        <v>0</v>
      </c>
    </row>
    <row r="2273" spans="2:9" ht="15" x14ac:dyDescent="0.3">
      <c r="B2273" s="33">
        <v>2268.5</v>
      </c>
      <c r="C2273" s="34">
        <v>12.8</v>
      </c>
      <c r="D2273" s="32">
        <f t="shared" si="70"/>
        <v>55.040000000000006</v>
      </c>
      <c r="E2273" s="37">
        <f t="shared" si="71"/>
        <v>66.048000000000002</v>
      </c>
      <c r="F2273" s="32">
        <f>'Auxiliary Energy Estimation'!$E$25-D2273</f>
        <v>-4.0000000000006253E-2</v>
      </c>
      <c r="G2273" s="32">
        <f>'Auxiliary Energy Estimation'!$E$25-E2273</f>
        <v>-11.048000000000002</v>
      </c>
      <c r="H2273" s="26">
        <f>IF(D2273&lt;='Auxiliary Energy Estimation'!$E$25, 1, 0)</f>
        <v>0</v>
      </c>
      <c r="I2273" s="26">
        <f>IF(E2273&lt;='Auxiliary Energy Estimation'!$E$25, 1, 0)</f>
        <v>0</v>
      </c>
    </row>
    <row r="2274" spans="2:9" ht="15" x14ac:dyDescent="0.3">
      <c r="B2274" s="33">
        <v>2269.5</v>
      </c>
      <c r="C2274" s="34">
        <v>11.7</v>
      </c>
      <c r="D2274" s="32">
        <f t="shared" si="70"/>
        <v>53.06</v>
      </c>
      <c r="E2274" s="37">
        <f t="shared" si="71"/>
        <v>63.671999999999997</v>
      </c>
      <c r="F2274" s="32">
        <f>'Auxiliary Energy Estimation'!$E$25-D2274</f>
        <v>1.9399999999999977</v>
      </c>
      <c r="G2274" s="32">
        <f>'Auxiliary Energy Estimation'!$E$25-E2274</f>
        <v>-8.671999999999997</v>
      </c>
      <c r="H2274" s="26">
        <f>IF(D2274&lt;='Auxiliary Energy Estimation'!$E$25, 1, 0)</f>
        <v>1</v>
      </c>
      <c r="I2274" s="26">
        <f>IF(E2274&lt;='Auxiliary Energy Estimation'!$E$25, 1, 0)</f>
        <v>0</v>
      </c>
    </row>
    <row r="2275" spans="2:9" ht="15" x14ac:dyDescent="0.3">
      <c r="B2275" s="33">
        <v>2270.5</v>
      </c>
      <c r="C2275" s="34">
        <v>12.2</v>
      </c>
      <c r="D2275" s="32">
        <f t="shared" si="70"/>
        <v>53.96</v>
      </c>
      <c r="E2275" s="37">
        <f t="shared" si="71"/>
        <v>64.751999999999995</v>
      </c>
      <c r="F2275" s="32">
        <f>'Auxiliary Energy Estimation'!$E$25-D2275</f>
        <v>1.0399999999999991</v>
      </c>
      <c r="G2275" s="32">
        <f>'Auxiliary Energy Estimation'!$E$25-E2275</f>
        <v>-9.7519999999999953</v>
      </c>
      <c r="H2275" s="26">
        <f>IF(D2275&lt;='Auxiliary Energy Estimation'!$E$25, 1, 0)</f>
        <v>1</v>
      </c>
      <c r="I2275" s="26">
        <f>IF(E2275&lt;='Auxiliary Energy Estimation'!$E$25, 1, 0)</f>
        <v>0</v>
      </c>
    </row>
    <row r="2276" spans="2:9" ht="15" x14ac:dyDescent="0.3">
      <c r="B2276" s="33">
        <v>2271.5</v>
      </c>
      <c r="C2276" s="34">
        <v>11.1</v>
      </c>
      <c r="D2276" s="32">
        <f t="shared" si="70"/>
        <v>51.980000000000004</v>
      </c>
      <c r="E2276" s="37">
        <f t="shared" si="71"/>
        <v>62.376000000000005</v>
      </c>
      <c r="F2276" s="32">
        <f>'Auxiliary Energy Estimation'!$E$25-D2276</f>
        <v>3.019999999999996</v>
      </c>
      <c r="G2276" s="32">
        <f>'Auxiliary Energy Estimation'!$E$25-E2276</f>
        <v>-7.3760000000000048</v>
      </c>
      <c r="H2276" s="26">
        <f>IF(D2276&lt;='Auxiliary Energy Estimation'!$E$25, 1, 0)</f>
        <v>1</v>
      </c>
      <c r="I2276" s="26">
        <f>IF(E2276&lt;='Auxiliary Energy Estimation'!$E$25, 1, 0)</f>
        <v>0</v>
      </c>
    </row>
    <row r="2277" spans="2:9" ht="15" x14ac:dyDescent="0.3">
      <c r="B2277" s="33">
        <v>2272.5</v>
      </c>
      <c r="C2277" s="34">
        <v>11.7</v>
      </c>
      <c r="D2277" s="32">
        <f t="shared" si="70"/>
        <v>53.06</v>
      </c>
      <c r="E2277" s="37">
        <f t="shared" si="71"/>
        <v>63.671999999999997</v>
      </c>
      <c r="F2277" s="32">
        <f>'Auxiliary Energy Estimation'!$E$25-D2277</f>
        <v>1.9399999999999977</v>
      </c>
      <c r="G2277" s="32">
        <f>'Auxiliary Energy Estimation'!$E$25-E2277</f>
        <v>-8.671999999999997</v>
      </c>
      <c r="H2277" s="26">
        <f>IF(D2277&lt;='Auxiliary Energy Estimation'!$E$25, 1, 0)</f>
        <v>1</v>
      </c>
      <c r="I2277" s="26">
        <f>IF(E2277&lt;='Auxiliary Energy Estimation'!$E$25, 1, 0)</f>
        <v>0</v>
      </c>
    </row>
    <row r="2278" spans="2:9" ht="15" x14ac:dyDescent="0.3">
      <c r="B2278" s="33">
        <v>2273.5</v>
      </c>
      <c r="C2278" s="34">
        <v>10</v>
      </c>
      <c r="D2278" s="32">
        <f t="shared" si="70"/>
        <v>50</v>
      </c>
      <c r="E2278" s="37">
        <f t="shared" si="71"/>
        <v>60</v>
      </c>
      <c r="F2278" s="32">
        <f>'Auxiliary Energy Estimation'!$E$25-D2278</f>
        <v>5</v>
      </c>
      <c r="G2278" s="32">
        <f>'Auxiliary Energy Estimation'!$E$25-E2278</f>
        <v>-5</v>
      </c>
      <c r="H2278" s="26">
        <f>IF(D2278&lt;='Auxiliary Energy Estimation'!$E$25, 1, 0)</f>
        <v>1</v>
      </c>
      <c r="I2278" s="26">
        <f>IF(E2278&lt;='Auxiliary Energy Estimation'!$E$25, 1, 0)</f>
        <v>0</v>
      </c>
    </row>
    <row r="2279" spans="2:9" ht="15" x14ac:dyDescent="0.3">
      <c r="B2279" s="33">
        <v>2274.5</v>
      </c>
      <c r="C2279" s="34">
        <v>9.4</v>
      </c>
      <c r="D2279" s="32">
        <f t="shared" si="70"/>
        <v>48.92</v>
      </c>
      <c r="E2279" s="37">
        <f t="shared" si="71"/>
        <v>58.704000000000001</v>
      </c>
      <c r="F2279" s="32">
        <f>'Auxiliary Energy Estimation'!$E$25-D2279</f>
        <v>6.0799999999999983</v>
      </c>
      <c r="G2279" s="32">
        <f>'Auxiliary Energy Estimation'!$E$25-E2279</f>
        <v>-3.7040000000000006</v>
      </c>
      <c r="H2279" s="26">
        <f>IF(D2279&lt;='Auxiliary Energy Estimation'!$E$25, 1, 0)</f>
        <v>1</v>
      </c>
      <c r="I2279" s="26">
        <f>IF(E2279&lt;='Auxiliary Energy Estimation'!$E$25, 1, 0)</f>
        <v>0</v>
      </c>
    </row>
    <row r="2280" spans="2:9" ht="15" x14ac:dyDescent="0.3">
      <c r="B2280" s="33">
        <v>2275.5</v>
      </c>
      <c r="C2280" s="34">
        <v>8.9</v>
      </c>
      <c r="D2280" s="32">
        <f t="shared" si="70"/>
        <v>48.019999999999996</v>
      </c>
      <c r="E2280" s="37">
        <f t="shared" si="71"/>
        <v>57.623999999999995</v>
      </c>
      <c r="F2280" s="32">
        <f>'Auxiliary Energy Estimation'!$E$25-D2280</f>
        <v>6.980000000000004</v>
      </c>
      <c r="G2280" s="32">
        <f>'Auxiliary Energy Estimation'!$E$25-E2280</f>
        <v>-2.6239999999999952</v>
      </c>
      <c r="H2280" s="26">
        <f>IF(D2280&lt;='Auxiliary Energy Estimation'!$E$25, 1, 0)</f>
        <v>1</v>
      </c>
      <c r="I2280" s="26">
        <f>IF(E2280&lt;='Auxiliary Energy Estimation'!$E$25, 1, 0)</f>
        <v>0</v>
      </c>
    </row>
    <row r="2281" spans="2:9" ht="15" x14ac:dyDescent="0.3">
      <c r="B2281" s="33">
        <v>2276.5</v>
      </c>
      <c r="C2281" s="34">
        <v>7.8</v>
      </c>
      <c r="D2281" s="32">
        <f t="shared" si="70"/>
        <v>46.04</v>
      </c>
      <c r="E2281" s="37">
        <f t="shared" si="71"/>
        <v>55.247999999999998</v>
      </c>
      <c r="F2281" s="32">
        <f>'Auxiliary Energy Estimation'!$E$25-D2281</f>
        <v>8.9600000000000009</v>
      </c>
      <c r="G2281" s="32">
        <f>'Auxiliary Energy Estimation'!$E$25-E2281</f>
        <v>-0.24799999999999756</v>
      </c>
      <c r="H2281" s="26">
        <f>IF(D2281&lt;='Auxiliary Energy Estimation'!$E$25, 1, 0)</f>
        <v>1</v>
      </c>
      <c r="I2281" s="26">
        <f>IF(E2281&lt;='Auxiliary Energy Estimation'!$E$25, 1, 0)</f>
        <v>0</v>
      </c>
    </row>
    <row r="2282" spans="2:9" ht="15" x14ac:dyDescent="0.3">
      <c r="B2282" s="33">
        <v>2277.5</v>
      </c>
      <c r="C2282" s="34">
        <v>6.7</v>
      </c>
      <c r="D2282" s="32">
        <f t="shared" si="70"/>
        <v>44.06</v>
      </c>
      <c r="E2282" s="37">
        <f t="shared" si="71"/>
        <v>52.872</v>
      </c>
      <c r="F2282" s="32">
        <f>'Auxiliary Energy Estimation'!$E$25-D2282</f>
        <v>10.939999999999998</v>
      </c>
      <c r="G2282" s="32">
        <f>'Auxiliary Energy Estimation'!$E$25-E2282</f>
        <v>2.1280000000000001</v>
      </c>
      <c r="H2282" s="26">
        <f>IF(D2282&lt;='Auxiliary Energy Estimation'!$E$25, 1, 0)</f>
        <v>1</v>
      </c>
      <c r="I2282" s="26">
        <f>IF(E2282&lt;='Auxiliary Energy Estimation'!$E$25, 1, 0)</f>
        <v>1</v>
      </c>
    </row>
    <row r="2283" spans="2:9" ht="15" x14ac:dyDescent="0.3">
      <c r="B2283" s="33">
        <v>2278.5</v>
      </c>
      <c r="C2283" s="34">
        <v>6.1</v>
      </c>
      <c r="D2283" s="32">
        <f t="shared" si="70"/>
        <v>42.980000000000004</v>
      </c>
      <c r="E2283" s="37">
        <f t="shared" si="71"/>
        <v>51.576000000000001</v>
      </c>
      <c r="F2283" s="32">
        <f>'Auxiliary Energy Estimation'!$E$25-D2283</f>
        <v>12.019999999999996</v>
      </c>
      <c r="G2283" s="32">
        <f>'Auxiliary Energy Estimation'!$E$25-E2283</f>
        <v>3.4239999999999995</v>
      </c>
      <c r="H2283" s="26">
        <f>IF(D2283&lt;='Auxiliary Energy Estimation'!$E$25, 1, 0)</f>
        <v>1</v>
      </c>
      <c r="I2283" s="26">
        <f>IF(E2283&lt;='Auxiliary Energy Estimation'!$E$25, 1, 0)</f>
        <v>1</v>
      </c>
    </row>
    <row r="2284" spans="2:9" ht="15" x14ac:dyDescent="0.3">
      <c r="B2284" s="33">
        <v>2279.5</v>
      </c>
      <c r="C2284" s="34">
        <v>3.9</v>
      </c>
      <c r="D2284" s="32">
        <f t="shared" si="70"/>
        <v>39.019999999999996</v>
      </c>
      <c r="E2284" s="37">
        <f t="shared" si="71"/>
        <v>46.823999999999991</v>
      </c>
      <c r="F2284" s="32">
        <f>'Auxiliary Energy Estimation'!$E$25-D2284</f>
        <v>15.980000000000004</v>
      </c>
      <c r="G2284" s="32">
        <f>'Auxiliary Energy Estimation'!$E$25-E2284</f>
        <v>8.176000000000009</v>
      </c>
      <c r="H2284" s="26">
        <f>IF(D2284&lt;='Auxiliary Energy Estimation'!$E$25, 1, 0)</f>
        <v>1</v>
      </c>
      <c r="I2284" s="26">
        <f>IF(E2284&lt;='Auxiliary Energy Estimation'!$E$25, 1, 0)</f>
        <v>1</v>
      </c>
    </row>
    <row r="2285" spans="2:9" ht="15" x14ac:dyDescent="0.3">
      <c r="B2285" s="33">
        <v>2280.5</v>
      </c>
      <c r="C2285" s="34">
        <v>3.9</v>
      </c>
      <c r="D2285" s="32">
        <f t="shared" si="70"/>
        <v>39.019999999999996</v>
      </c>
      <c r="E2285" s="37">
        <f t="shared" si="71"/>
        <v>46.823999999999991</v>
      </c>
      <c r="F2285" s="32">
        <f>'Auxiliary Energy Estimation'!$E$25-D2285</f>
        <v>15.980000000000004</v>
      </c>
      <c r="G2285" s="32">
        <f>'Auxiliary Energy Estimation'!$E$25-E2285</f>
        <v>8.176000000000009</v>
      </c>
      <c r="H2285" s="26">
        <f>IF(D2285&lt;='Auxiliary Energy Estimation'!$E$25, 1, 0)</f>
        <v>1</v>
      </c>
      <c r="I2285" s="26">
        <f>IF(E2285&lt;='Auxiliary Energy Estimation'!$E$25, 1, 0)</f>
        <v>1</v>
      </c>
    </row>
    <row r="2286" spans="2:9" ht="15" x14ac:dyDescent="0.3">
      <c r="B2286" s="33">
        <v>2281.5</v>
      </c>
      <c r="C2286" s="34">
        <v>4.4000000000000004</v>
      </c>
      <c r="D2286" s="32">
        <f t="shared" si="70"/>
        <v>39.92</v>
      </c>
      <c r="E2286" s="37">
        <f t="shared" si="71"/>
        <v>47.904000000000003</v>
      </c>
      <c r="F2286" s="32">
        <f>'Auxiliary Energy Estimation'!$E$25-D2286</f>
        <v>15.079999999999998</v>
      </c>
      <c r="G2286" s="32">
        <f>'Auxiliary Energy Estimation'!$E$25-E2286</f>
        <v>7.0959999999999965</v>
      </c>
      <c r="H2286" s="26">
        <f>IF(D2286&lt;='Auxiliary Energy Estimation'!$E$25, 1, 0)</f>
        <v>1</v>
      </c>
      <c r="I2286" s="26">
        <f>IF(E2286&lt;='Auxiliary Energy Estimation'!$E$25, 1, 0)</f>
        <v>1</v>
      </c>
    </row>
    <row r="2287" spans="2:9" ht="15" x14ac:dyDescent="0.3">
      <c r="B2287" s="33">
        <v>2282.5</v>
      </c>
      <c r="C2287" s="34">
        <v>5.6</v>
      </c>
      <c r="D2287" s="32">
        <f t="shared" si="70"/>
        <v>42.08</v>
      </c>
      <c r="E2287" s="37">
        <f t="shared" si="71"/>
        <v>50.495999999999995</v>
      </c>
      <c r="F2287" s="32">
        <f>'Auxiliary Energy Estimation'!$E$25-D2287</f>
        <v>12.920000000000002</v>
      </c>
      <c r="G2287" s="32">
        <f>'Auxiliary Energy Estimation'!$E$25-E2287</f>
        <v>4.5040000000000049</v>
      </c>
      <c r="H2287" s="26">
        <f>IF(D2287&lt;='Auxiliary Energy Estimation'!$E$25, 1, 0)</f>
        <v>1</v>
      </c>
      <c r="I2287" s="26">
        <f>IF(E2287&lt;='Auxiliary Energy Estimation'!$E$25, 1, 0)</f>
        <v>1</v>
      </c>
    </row>
    <row r="2288" spans="2:9" ht="15" x14ac:dyDescent="0.3">
      <c r="B2288" s="33">
        <v>2283.5</v>
      </c>
      <c r="C2288" s="34">
        <v>5.6</v>
      </c>
      <c r="D2288" s="32">
        <f t="shared" si="70"/>
        <v>42.08</v>
      </c>
      <c r="E2288" s="37">
        <f t="shared" si="71"/>
        <v>50.495999999999995</v>
      </c>
      <c r="F2288" s="32">
        <f>'Auxiliary Energy Estimation'!$E$25-D2288</f>
        <v>12.920000000000002</v>
      </c>
      <c r="G2288" s="32">
        <f>'Auxiliary Energy Estimation'!$E$25-E2288</f>
        <v>4.5040000000000049</v>
      </c>
      <c r="H2288" s="26">
        <f>IF(D2288&lt;='Auxiliary Energy Estimation'!$E$25, 1, 0)</f>
        <v>1</v>
      </c>
      <c r="I2288" s="26">
        <f>IF(E2288&lt;='Auxiliary Energy Estimation'!$E$25, 1, 0)</f>
        <v>1</v>
      </c>
    </row>
    <row r="2289" spans="2:9" ht="15" x14ac:dyDescent="0.3">
      <c r="B2289" s="33">
        <v>2284.5</v>
      </c>
      <c r="C2289" s="34">
        <v>5.6</v>
      </c>
      <c r="D2289" s="32">
        <f t="shared" si="70"/>
        <v>42.08</v>
      </c>
      <c r="E2289" s="37">
        <f t="shared" si="71"/>
        <v>50.495999999999995</v>
      </c>
      <c r="F2289" s="32">
        <f>'Auxiliary Energy Estimation'!$E$25-D2289</f>
        <v>12.920000000000002</v>
      </c>
      <c r="G2289" s="32">
        <f>'Auxiliary Energy Estimation'!$E$25-E2289</f>
        <v>4.5040000000000049</v>
      </c>
      <c r="H2289" s="26">
        <f>IF(D2289&lt;='Auxiliary Energy Estimation'!$E$25, 1, 0)</f>
        <v>1</v>
      </c>
      <c r="I2289" s="26">
        <f>IF(E2289&lt;='Auxiliary Energy Estimation'!$E$25, 1, 0)</f>
        <v>1</v>
      </c>
    </row>
    <row r="2290" spans="2:9" ht="15" x14ac:dyDescent="0.3">
      <c r="B2290" s="33">
        <v>2285.5</v>
      </c>
      <c r="C2290" s="34">
        <v>5.6</v>
      </c>
      <c r="D2290" s="32">
        <f t="shared" si="70"/>
        <v>42.08</v>
      </c>
      <c r="E2290" s="37">
        <f t="shared" si="71"/>
        <v>50.495999999999995</v>
      </c>
      <c r="F2290" s="32">
        <f>'Auxiliary Energy Estimation'!$E$25-D2290</f>
        <v>12.920000000000002</v>
      </c>
      <c r="G2290" s="32">
        <f>'Auxiliary Energy Estimation'!$E$25-E2290</f>
        <v>4.5040000000000049</v>
      </c>
      <c r="H2290" s="26">
        <f>IF(D2290&lt;='Auxiliary Energy Estimation'!$E$25, 1, 0)</f>
        <v>1</v>
      </c>
      <c r="I2290" s="26">
        <f>IF(E2290&lt;='Auxiliary Energy Estimation'!$E$25, 1, 0)</f>
        <v>1</v>
      </c>
    </row>
    <row r="2291" spans="2:9" ht="15" x14ac:dyDescent="0.3">
      <c r="B2291" s="33">
        <v>2286.5</v>
      </c>
      <c r="C2291" s="34">
        <v>7.2</v>
      </c>
      <c r="D2291" s="32">
        <f t="shared" si="70"/>
        <v>44.96</v>
      </c>
      <c r="E2291" s="37">
        <f t="shared" si="71"/>
        <v>53.951999999999998</v>
      </c>
      <c r="F2291" s="32">
        <f>'Auxiliary Energy Estimation'!$E$25-D2291</f>
        <v>10.039999999999999</v>
      </c>
      <c r="G2291" s="32">
        <f>'Auxiliary Energy Estimation'!$E$25-E2291</f>
        <v>1.0480000000000018</v>
      </c>
      <c r="H2291" s="26">
        <f>IF(D2291&lt;='Auxiliary Energy Estimation'!$E$25, 1, 0)</f>
        <v>1</v>
      </c>
      <c r="I2291" s="26">
        <f>IF(E2291&lt;='Auxiliary Energy Estimation'!$E$25, 1, 0)</f>
        <v>1</v>
      </c>
    </row>
    <row r="2292" spans="2:9" ht="15" x14ac:dyDescent="0.3">
      <c r="B2292" s="33">
        <v>2287.5</v>
      </c>
      <c r="C2292" s="34">
        <v>8.3000000000000007</v>
      </c>
      <c r="D2292" s="32">
        <f t="shared" si="70"/>
        <v>46.94</v>
      </c>
      <c r="E2292" s="37">
        <f t="shared" si="71"/>
        <v>56.327999999999996</v>
      </c>
      <c r="F2292" s="32">
        <f>'Auxiliary Energy Estimation'!$E$25-D2292</f>
        <v>8.0600000000000023</v>
      </c>
      <c r="G2292" s="32">
        <f>'Auxiliary Energy Estimation'!$E$25-E2292</f>
        <v>-1.3279999999999959</v>
      </c>
      <c r="H2292" s="26">
        <f>IF(D2292&lt;='Auxiliary Energy Estimation'!$E$25, 1, 0)</f>
        <v>1</v>
      </c>
      <c r="I2292" s="26">
        <f>IF(E2292&lt;='Auxiliary Energy Estimation'!$E$25, 1, 0)</f>
        <v>0</v>
      </c>
    </row>
    <row r="2293" spans="2:9" ht="15" x14ac:dyDescent="0.3">
      <c r="B2293" s="33">
        <v>2288.5</v>
      </c>
      <c r="C2293" s="34">
        <v>8.9</v>
      </c>
      <c r="D2293" s="32">
        <f t="shared" si="70"/>
        <v>48.019999999999996</v>
      </c>
      <c r="E2293" s="37">
        <f t="shared" si="71"/>
        <v>57.623999999999995</v>
      </c>
      <c r="F2293" s="32">
        <f>'Auxiliary Energy Estimation'!$E$25-D2293</f>
        <v>6.980000000000004</v>
      </c>
      <c r="G2293" s="32">
        <f>'Auxiliary Energy Estimation'!$E$25-E2293</f>
        <v>-2.6239999999999952</v>
      </c>
      <c r="H2293" s="26">
        <f>IF(D2293&lt;='Auxiliary Energy Estimation'!$E$25, 1, 0)</f>
        <v>1</v>
      </c>
      <c r="I2293" s="26">
        <f>IF(E2293&lt;='Auxiliary Energy Estimation'!$E$25, 1, 0)</f>
        <v>0</v>
      </c>
    </row>
    <row r="2294" spans="2:9" ht="15" x14ac:dyDescent="0.3">
      <c r="B2294" s="33">
        <v>2289.5</v>
      </c>
      <c r="C2294" s="34">
        <v>8.9</v>
      </c>
      <c r="D2294" s="32">
        <f t="shared" si="70"/>
        <v>48.019999999999996</v>
      </c>
      <c r="E2294" s="37">
        <f t="shared" si="71"/>
        <v>57.623999999999995</v>
      </c>
      <c r="F2294" s="32">
        <f>'Auxiliary Energy Estimation'!$E$25-D2294</f>
        <v>6.980000000000004</v>
      </c>
      <c r="G2294" s="32">
        <f>'Auxiliary Energy Estimation'!$E$25-E2294</f>
        <v>-2.6239999999999952</v>
      </c>
      <c r="H2294" s="26">
        <f>IF(D2294&lt;='Auxiliary Energy Estimation'!$E$25, 1, 0)</f>
        <v>1</v>
      </c>
      <c r="I2294" s="26">
        <f>IF(E2294&lt;='Auxiliary Energy Estimation'!$E$25, 1, 0)</f>
        <v>0</v>
      </c>
    </row>
    <row r="2295" spans="2:9" ht="15" x14ac:dyDescent="0.3">
      <c r="B2295" s="33">
        <v>2290.5</v>
      </c>
      <c r="C2295" s="34">
        <v>9.4</v>
      </c>
      <c r="D2295" s="32">
        <f t="shared" si="70"/>
        <v>48.92</v>
      </c>
      <c r="E2295" s="37">
        <f t="shared" si="71"/>
        <v>58.704000000000001</v>
      </c>
      <c r="F2295" s="32">
        <f>'Auxiliary Energy Estimation'!$E$25-D2295</f>
        <v>6.0799999999999983</v>
      </c>
      <c r="G2295" s="32">
        <f>'Auxiliary Energy Estimation'!$E$25-E2295</f>
        <v>-3.7040000000000006</v>
      </c>
      <c r="H2295" s="26">
        <f>IF(D2295&lt;='Auxiliary Energy Estimation'!$E$25, 1, 0)</f>
        <v>1</v>
      </c>
      <c r="I2295" s="26">
        <f>IF(E2295&lt;='Auxiliary Energy Estimation'!$E$25, 1, 0)</f>
        <v>0</v>
      </c>
    </row>
    <row r="2296" spans="2:9" ht="15" x14ac:dyDescent="0.3">
      <c r="B2296" s="33">
        <v>2291.5</v>
      </c>
      <c r="C2296" s="34">
        <v>10</v>
      </c>
      <c r="D2296" s="32">
        <f t="shared" si="70"/>
        <v>50</v>
      </c>
      <c r="E2296" s="37">
        <f t="shared" si="71"/>
        <v>60</v>
      </c>
      <c r="F2296" s="32">
        <f>'Auxiliary Energy Estimation'!$E$25-D2296</f>
        <v>5</v>
      </c>
      <c r="G2296" s="32">
        <f>'Auxiliary Energy Estimation'!$E$25-E2296</f>
        <v>-5</v>
      </c>
      <c r="H2296" s="26">
        <f>IF(D2296&lt;='Auxiliary Energy Estimation'!$E$25, 1, 0)</f>
        <v>1</v>
      </c>
      <c r="I2296" s="26">
        <f>IF(E2296&lt;='Auxiliary Energy Estimation'!$E$25, 1, 0)</f>
        <v>0</v>
      </c>
    </row>
    <row r="2297" spans="2:9" ht="15" x14ac:dyDescent="0.3">
      <c r="B2297" s="33">
        <v>2292.5</v>
      </c>
      <c r="C2297" s="34">
        <v>10.6</v>
      </c>
      <c r="D2297" s="32">
        <f t="shared" si="70"/>
        <v>51.08</v>
      </c>
      <c r="E2297" s="37">
        <f t="shared" si="71"/>
        <v>61.295999999999992</v>
      </c>
      <c r="F2297" s="32">
        <f>'Auxiliary Energy Estimation'!$E$25-D2297</f>
        <v>3.9200000000000017</v>
      </c>
      <c r="G2297" s="32">
        <f>'Auxiliary Energy Estimation'!$E$25-E2297</f>
        <v>-6.2959999999999923</v>
      </c>
      <c r="H2297" s="26">
        <f>IF(D2297&lt;='Auxiliary Energy Estimation'!$E$25, 1, 0)</f>
        <v>1</v>
      </c>
      <c r="I2297" s="26">
        <f>IF(E2297&lt;='Auxiliary Energy Estimation'!$E$25, 1, 0)</f>
        <v>0</v>
      </c>
    </row>
    <row r="2298" spans="2:9" ht="15" x14ac:dyDescent="0.3">
      <c r="B2298" s="33">
        <v>2293.5</v>
      </c>
      <c r="C2298" s="34">
        <v>11.1</v>
      </c>
      <c r="D2298" s="32">
        <f t="shared" si="70"/>
        <v>51.980000000000004</v>
      </c>
      <c r="E2298" s="37">
        <f t="shared" si="71"/>
        <v>62.376000000000005</v>
      </c>
      <c r="F2298" s="32">
        <f>'Auxiliary Energy Estimation'!$E$25-D2298</f>
        <v>3.019999999999996</v>
      </c>
      <c r="G2298" s="32">
        <f>'Auxiliary Energy Estimation'!$E$25-E2298</f>
        <v>-7.3760000000000048</v>
      </c>
      <c r="H2298" s="26">
        <f>IF(D2298&lt;='Auxiliary Energy Estimation'!$E$25, 1, 0)</f>
        <v>1</v>
      </c>
      <c r="I2298" s="26">
        <f>IF(E2298&lt;='Auxiliary Energy Estimation'!$E$25, 1, 0)</f>
        <v>0</v>
      </c>
    </row>
    <row r="2299" spans="2:9" ht="15" x14ac:dyDescent="0.3">
      <c r="B2299" s="33">
        <v>2294.5</v>
      </c>
      <c r="C2299" s="34">
        <v>10.6</v>
      </c>
      <c r="D2299" s="32">
        <f t="shared" si="70"/>
        <v>51.08</v>
      </c>
      <c r="E2299" s="37">
        <f t="shared" si="71"/>
        <v>61.295999999999992</v>
      </c>
      <c r="F2299" s="32">
        <f>'Auxiliary Energy Estimation'!$E$25-D2299</f>
        <v>3.9200000000000017</v>
      </c>
      <c r="G2299" s="32">
        <f>'Auxiliary Energy Estimation'!$E$25-E2299</f>
        <v>-6.2959999999999923</v>
      </c>
      <c r="H2299" s="26">
        <f>IF(D2299&lt;='Auxiliary Energy Estimation'!$E$25, 1, 0)</f>
        <v>1</v>
      </c>
      <c r="I2299" s="26">
        <f>IF(E2299&lt;='Auxiliary Energy Estimation'!$E$25, 1, 0)</f>
        <v>0</v>
      </c>
    </row>
    <row r="2300" spans="2:9" ht="15" x14ac:dyDescent="0.3">
      <c r="B2300" s="33">
        <v>2295.5</v>
      </c>
      <c r="C2300" s="34">
        <v>10.6</v>
      </c>
      <c r="D2300" s="32">
        <f t="shared" si="70"/>
        <v>51.08</v>
      </c>
      <c r="E2300" s="37">
        <f t="shared" si="71"/>
        <v>61.295999999999992</v>
      </c>
      <c r="F2300" s="32">
        <f>'Auxiliary Energy Estimation'!$E$25-D2300</f>
        <v>3.9200000000000017</v>
      </c>
      <c r="G2300" s="32">
        <f>'Auxiliary Energy Estimation'!$E$25-E2300</f>
        <v>-6.2959999999999923</v>
      </c>
      <c r="H2300" s="26">
        <f>IF(D2300&lt;='Auxiliary Energy Estimation'!$E$25, 1, 0)</f>
        <v>1</v>
      </c>
      <c r="I2300" s="26">
        <f>IF(E2300&lt;='Auxiliary Energy Estimation'!$E$25, 1, 0)</f>
        <v>0</v>
      </c>
    </row>
    <row r="2301" spans="2:9" ht="15" x14ac:dyDescent="0.3">
      <c r="B2301" s="33">
        <v>2296.5</v>
      </c>
      <c r="C2301" s="34">
        <v>10</v>
      </c>
      <c r="D2301" s="32">
        <f t="shared" si="70"/>
        <v>50</v>
      </c>
      <c r="E2301" s="37">
        <f t="shared" si="71"/>
        <v>60</v>
      </c>
      <c r="F2301" s="32">
        <f>'Auxiliary Energy Estimation'!$E$25-D2301</f>
        <v>5</v>
      </c>
      <c r="G2301" s="32">
        <f>'Auxiliary Energy Estimation'!$E$25-E2301</f>
        <v>-5</v>
      </c>
      <c r="H2301" s="26">
        <f>IF(D2301&lt;='Auxiliary Energy Estimation'!$E$25, 1, 0)</f>
        <v>1</v>
      </c>
      <c r="I2301" s="26">
        <f>IF(E2301&lt;='Auxiliary Energy Estimation'!$E$25, 1, 0)</f>
        <v>0</v>
      </c>
    </row>
    <row r="2302" spans="2:9" ht="15" x14ac:dyDescent="0.3">
      <c r="B2302" s="33">
        <v>2297.5</v>
      </c>
      <c r="C2302" s="34">
        <v>9.4</v>
      </c>
      <c r="D2302" s="32">
        <f t="shared" si="70"/>
        <v>48.92</v>
      </c>
      <c r="E2302" s="37">
        <f t="shared" si="71"/>
        <v>58.704000000000001</v>
      </c>
      <c r="F2302" s="32">
        <f>'Auxiliary Energy Estimation'!$E$25-D2302</f>
        <v>6.0799999999999983</v>
      </c>
      <c r="G2302" s="32">
        <f>'Auxiliary Energy Estimation'!$E$25-E2302</f>
        <v>-3.7040000000000006</v>
      </c>
      <c r="H2302" s="26">
        <f>IF(D2302&lt;='Auxiliary Energy Estimation'!$E$25, 1, 0)</f>
        <v>1</v>
      </c>
      <c r="I2302" s="26">
        <f>IF(E2302&lt;='Auxiliary Energy Estimation'!$E$25, 1, 0)</f>
        <v>0</v>
      </c>
    </row>
    <row r="2303" spans="2:9" ht="15" x14ac:dyDescent="0.3">
      <c r="B2303" s="33">
        <v>2298.5</v>
      </c>
      <c r="C2303" s="34">
        <v>8.9</v>
      </c>
      <c r="D2303" s="32">
        <f t="shared" si="70"/>
        <v>48.019999999999996</v>
      </c>
      <c r="E2303" s="37">
        <f t="shared" si="71"/>
        <v>57.623999999999995</v>
      </c>
      <c r="F2303" s="32">
        <f>'Auxiliary Energy Estimation'!$E$25-D2303</f>
        <v>6.980000000000004</v>
      </c>
      <c r="G2303" s="32">
        <f>'Auxiliary Energy Estimation'!$E$25-E2303</f>
        <v>-2.6239999999999952</v>
      </c>
      <c r="H2303" s="26">
        <f>IF(D2303&lt;='Auxiliary Energy Estimation'!$E$25, 1, 0)</f>
        <v>1</v>
      </c>
      <c r="I2303" s="26">
        <f>IF(E2303&lt;='Auxiliary Energy Estimation'!$E$25, 1, 0)</f>
        <v>0</v>
      </c>
    </row>
    <row r="2304" spans="2:9" ht="15" x14ac:dyDescent="0.3">
      <c r="B2304" s="33">
        <v>2299.5</v>
      </c>
      <c r="C2304" s="34">
        <v>7.8</v>
      </c>
      <c r="D2304" s="32">
        <f t="shared" si="70"/>
        <v>46.04</v>
      </c>
      <c r="E2304" s="37">
        <f t="shared" si="71"/>
        <v>55.247999999999998</v>
      </c>
      <c r="F2304" s="32">
        <f>'Auxiliary Energy Estimation'!$E$25-D2304</f>
        <v>8.9600000000000009</v>
      </c>
      <c r="G2304" s="32">
        <f>'Auxiliary Energy Estimation'!$E$25-E2304</f>
        <v>-0.24799999999999756</v>
      </c>
      <c r="H2304" s="26">
        <f>IF(D2304&lt;='Auxiliary Energy Estimation'!$E$25, 1, 0)</f>
        <v>1</v>
      </c>
      <c r="I2304" s="26">
        <f>IF(E2304&lt;='Auxiliary Energy Estimation'!$E$25, 1, 0)</f>
        <v>0</v>
      </c>
    </row>
    <row r="2305" spans="2:9" ht="15" x14ac:dyDescent="0.3">
      <c r="B2305" s="33">
        <v>2300.5</v>
      </c>
      <c r="C2305" s="34">
        <v>6.7</v>
      </c>
      <c r="D2305" s="32">
        <f t="shared" si="70"/>
        <v>44.06</v>
      </c>
      <c r="E2305" s="37">
        <f t="shared" si="71"/>
        <v>52.872</v>
      </c>
      <c r="F2305" s="32">
        <f>'Auxiliary Energy Estimation'!$E$25-D2305</f>
        <v>10.939999999999998</v>
      </c>
      <c r="G2305" s="32">
        <f>'Auxiliary Energy Estimation'!$E$25-E2305</f>
        <v>2.1280000000000001</v>
      </c>
      <c r="H2305" s="26">
        <f>IF(D2305&lt;='Auxiliary Energy Estimation'!$E$25, 1, 0)</f>
        <v>1</v>
      </c>
      <c r="I2305" s="26">
        <f>IF(E2305&lt;='Auxiliary Energy Estimation'!$E$25, 1, 0)</f>
        <v>1</v>
      </c>
    </row>
    <row r="2306" spans="2:9" ht="15" x14ac:dyDescent="0.3">
      <c r="B2306" s="33">
        <v>2301.5</v>
      </c>
      <c r="C2306" s="34">
        <v>6.1</v>
      </c>
      <c r="D2306" s="32">
        <f t="shared" si="70"/>
        <v>42.980000000000004</v>
      </c>
      <c r="E2306" s="37">
        <f t="shared" si="71"/>
        <v>51.576000000000001</v>
      </c>
      <c r="F2306" s="32">
        <f>'Auxiliary Energy Estimation'!$E$25-D2306</f>
        <v>12.019999999999996</v>
      </c>
      <c r="G2306" s="32">
        <f>'Auxiliary Energy Estimation'!$E$25-E2306</f>
        <v>3.4239999999999995</v>
      </c>
      <c r="H2306" s="26">
        <f>IF(D2306&lt;='Auxiliary Energy Estimation'!$E$25, 1, 0)</f>
        <v>1</v>
      </c>
      <c r="I2306" s="26">
        <f>IF(E2306&lt;='Auxiliary Energy Estimation'!$E$25, 1, 0)</f>
        <v>1</v>
      </c>
    </row>
    <row r="2307" spans="2:9" ht="15" x14ac:dyDescent="0.3">
      <c r="B2307" s="33">
        <v>2302.5</v>
      </c>
      <c r="C2307" s="34">
        <v>5.6</v>
      </c>
      <c r="D2307" s="32">
        <f t="shared" si="70"/>
        <v>42.08</v>
      </c>
      <c r="E2307" s="37">
        <f t="shared" si="71"/>
        <v>50.495999999999995</v>
      </c>
      <c r="F2307" s="32">
        <f>'Auxiliary Energy Estimation'!$E$25-D2307</f>
        <v>12.920000000000002</v>
      </c>
      <c r="G2307" s="32">
        <f>'Auxiliary Energy Estimation'!$E$25-E2307</f>
        <v>4.5040000000000049</v>
      </c>
      <c r="H2307" s="26">
        <f>IF(D2307&lt;='Auxiliary Energy Estimation'!$E$25, 1, 0)</f>
        <v>1</v>
      </c>
      <c r="I2307" s="26">
        <f>IF(E2307&lt;='Auxiliary Energy Estimation'!$E$25, 1, 0)</f>
        <v>1</v>
      </c>
    </row>
    <row r="2308" spans="2:9" ht="15" x14ac:dyDescent="0.3">
      <c r="B2308" s="33">
        <v>2303.5</v>
      </c>
      <c r="C2308" s="34">
        <v>5</v>
      </c>
      <c r="D2308" s="32">
        <f t="shared" si="70"/>
        <v>41</v>
      </c>
      <c r="E2308" s="37">
        <f t="shared" si="71"/>
        <v>49.199999999999996</v>
      </c>
      <c r="F2308" s="32">
        <f>'Auxiliary Energy Estimation'!$E$25-D2308</f>
        <v>14</v>
      </c>
      <c r="G2308" s="32">
        <f>'Auxiliary Energy Estimation'!$E$25-E2308</f>
        <v>5.8000000000000043</v>
      </c>
      <c r="H2308" s="26">
        <f>IF(D2308&lt;='Auxiliary Energy Estimation'!$E$25, 1, 0)</f>
        <v>1</v>
      </c>
      <c r="I2308" s="26">
        <f>IF(E2308&lt;='Auxiliary Energy Estimation'!$E$25, 1, 0)</f>
        <v>1</v>
      </c>
    </row>
    <row r="2309" spans="2:9" ht="15" x14ac:dyDescent="0.3">
      <c r="B2309" s="33">
        <v>2304.5</v>
      </c>
      <c r="C2309" s="34">
        <v>5</v>
      </c>
      <c r="D2309" s="32">
        <f t="shared" ref="D2309:D2372" si="72">CONVERT(C2309,"C","F")</f>
        <v>41</v>
      </c>
      <c r="E2309" s="37">
        <f t="shared" ref="E2309:E2372" si="73">D2309*1.2</f>
        <v>49.199999999999996</v>
      </c>
      <c r="F2309" s="32">
        <f>'Auxiliary Energy Estimation'!$E$25-D2309</f>
        <v>14</v>
      </c>
      <c r="G2309" s="32">
        <f>'Auxiliary Energy Estimation'!$E$25-E2309</f>
        <v>5.8000000000000043</v>
      </c>
      <c r="H2309" s="26">
        <f>IF(D2309&lt;='Auxiliary Energy Estimation'!$E$25, 1, 0)</f>
        <v>1</v>
      </c>
      <c r="I2309" s="26">
        <f>IF(E2309&lt;='Auxiliary Energy Estimation'!$E$25, 1, 0)</f>
        <v>1</v>
      </c>
    </row>
    <row r="2310" spans="2:9" ht="15" x14ac:dyDescent="0.3">
      <c r="B2310" s="33">
        <v>2305.5</v>
      </c>
      <c r="C2310" s="34">
        <v>4.4000000000000004</v>
      </c>
      <c r="D2310" s="32">
        <f t="shared" si="72"/>
        <v>39.92</v>
      </c>
      <c r="E2310" s="37">
        <f t="shared" si="73"/>
        <v>47.904000000000003</v>
      </c>
      <c r="F2310" s="32">
        <f>'Auxiliary Energy Estimation'!$E$25-D2310</f>
        <v>15.079999999999998</v>
      </c>
      <c r="G2310" s="32">
        <f>'Auxiliary Energy Estimation'!$E$25-E2310</f>
        <v>7.0959999999999965</v>
      </c>
      <c r="H2310" s="26">
        <f>IF(D2310&lt;='Auxiliary Energy Estimation'!$E$25, 1, 0)</f>
        <v>1</v>
      </c>
      <c r="I2310" s="26">
        <f>IF(E2310&lt;='Auxiliary Energy Estimation'!$E$25, 1, 0)</f>
        <v>1</v>
      </c>
    </row>
    <row r="2311" spans="2:9" ht="15" x14ac:dyDescent="0.3">
      <c r="B2311" s="33">
        <v>2306.5</v>
      </c>
      <c r="C2311" s="34">
        <v>3.9</v>
      </c>
      <c r="D2311" s="32">
        <f t="shared" si="72"/>
        <v>39.019999999999996</v>
      </c>
      <c r="E2311" s="37">
        <f t="shared" si="73"/>
        <v>46.823999999999991</v>
      </c>
      <c r="F2311" s="32">
        <f>'Auxiliary Energy Estimation'!$E$25-D2311</f>
        <v>15.980000000000004</v>
      </c>
      <c r="G2311" s="32">
        <f>'Auxiliary Energy Estimation'!$E$25-E2311</f>
        <v>8.176000000000009</v>
      </c>
      <c r="H2311" s="26">
        <f>IF(D2311&lt;='Auxiliary Energy Estimation'!$E$25, 1, 0)</f>
        <v>1</v>
      </c>
      <c r="I2311" s="26">
        <f>IF(E2311&lt;='Auxiliary Energy Estimation'!$E$25, 1, 0)</f>
        <v>1</v>
      </c>
    </row>
    <row r="2312" spans="2:9" ht="15" x14ac:dyDescent="0.3">
      <c r="B2312" s="33">
        <v>2307.5</v>
      </c>
      <c r="C2312" s="34">
        <v>3.9</v>
      </c>
      <c r="D2312" s="32">
        <f t="shared" si="72"/>
        <v>39.019999999999996</v>
      </c>
      <c r="E2312" s="37">
        <f t="shared" si="73"/>
        <v>46.823999999999991</v>
      </c>
      <c r="F2312" s="32">
        <f>'Auxiliary Energy Estimation'!$E$25-D2312</f>
        <v>15.980000000000004</v>
      </c>
      <c r="G2312" s="32">
        <f>'Auxiliary Energy Estimation'!$E$25-E2312</f>
        <v>8.176000000000009</v>
      </c>
      <c r="H2312" s="26">
        <f>IF(D2312&lt;='Auxiliary Energy Estimation'!$E$25, 1, 0)</f>
        <v>1</v>
      </c>
      <c r="I2312" s="26">
        <f>IF(E2312&lt;='Auxiliary Energy Estimation'!$E$25, 1, 0)</f>
        <v>1</v>
      </c>
    </row>
    <row r="2313" spans="2:9" ht="15" x14ac:dyDescent="0.3">
      <c r="B2313" s="33">
        <v>2308.5</v>
      </c>
      <c r="C2313" s="34">
        <v>1.7</v>
      </c>
      <c r="D2313" s="32">
        <f t="shared" si="72"/>
        <v>35.06</v>
      </c>
      <c r="E2313" s="37">
        <f t="shared" si="73"/>
        <v>42.072000000000003</v>
      </c>
      <c r="F2313" s="32">
        <f>'Auxiliary Energy Estimation'!$E$25-D2313</f>
        <v>19.939999999999998</v>
      </c>
      <c r="G2313" s="32">
        <f>'Auxiliary Energy Estimation'!$E$25-E2313</f>
        <v>12.927999999999997</v>
      </c>
      <c r="H2313" s="26">
        <f>IF(D2313&lt;='Auxiliary Energy Estimation'!$E$25, 1, 0)</f>
        <v>1</v>
      </c>
      <c r="I2313" s="26">
        <f>IF(E2313&lt;='Auxiliary Energy Estimation'!$E$25, 1, 0)</f>
        <v>1</v>
      </c>
    </row>
    <row r="2314" spans="2:9" ht="15" x14ac:dyDescent="0.3">
      <c r="B2314" s="33">
        <v>2309.5</v>
      </c>
      <c r="C2314" s="34">
        <v>0</v>
      </c>
      <c r="D2314" s="32">
        <f t="shared" si="72"/>
        <v>32</v>
      </c>
      <c r="E2314" s="37">
        <f t="shared" si="73"/>
        <v>38.4</v>
      </c>
      <c r="F2314" s="32">
        <f>'Auxiliary Energy Estimation'!$E$25-D2314</f>
        <v>23</v>
      </c>
      <c r="G2314" s="32">
        <f>'Auxiliary Energy Estimation'!$E$25-E2314</f>
        <v>16.600000000000001</v>
      </c>
      <c r="H2314" s="26">
        <f>IF(D2314&lt;='Auxiliary Energy Estimation'!$E$25, 1, 0)</f>
        <v>1</v>
      </c>
      <c r="I2314" s="26">
        <f>IF(E2314&lt;='Auxiliary Energy Estimation'!$E$25, 1, 0)</f>
        <v>1</v>
      </c>
    </row>
    <row r="2315" spans="2:9" ht="15" x14ac:dyDescent="0.3">
      <c r="B2315" s="33">
        <v>2310.5</v>
      </c>
      <c r="C2315" s="34">
        <v>-0.6</v>
      </c>
      <c r="D2315" s="32">
        <f t="shared" si="72"/>
        <v>30.92</v>
      </c>
      <c r="E2315" s="37">
        <f t="shared" si="73"/>
        <v>37.103999999999999</v>
      </c>
      <c r="F2315" s="32">
        <f>'Auxiliary Energy Estimation'!$E$25-D2315</f>
        <v>24.08</v>
      </c>
      <c r="G2315" s="32">
        <f>'Auxiliary Energy Estimation'!$E$25-E2315</f>
        <v>17.896000000000001</v>
      </c>
      <c r="H2315" s="26">
        <f>IF(D2315&lt;='Auxiliary Energy Estimation'!$E$25, 1, 0)</f>
        <v>1</v>
      </c>
      <c r="I2315" s="26">
        <f>IF(E2315&lt;='Auxiliary Energy Estimation'!$E$25, 1, 0)</f>
        <v>1</v>
      </c>
    </row>
    <row r="2316" spans="2:9" ht="15" x14ac:dyDescent="0.3">
      <c r="B2316" s="33">
        <v>2311.5</v>
      </c>
      <c r="C2316" s="34">
        <v>-0.6</v>
      </c>
      <c r="D2316" s="32">
        <f t="shared" si="72"/>
        <v>30.92</v>
      </c>
      <c r="E2316" s="37">
        <f t="shared" si="73"/>
        <v>37.103999999999999</v>
      </c>
      <c r="F2316" s="32">
        <f>'Auxiliary Energy Estimation'!$E$25-D2316</f>
        <v>24.08</v>
      </c>
      <c r="G2316" s="32">
        <f>'Auxiliary Energy Estimation'!$E$25-E2316</f>
        <v>17.896000000000001</v>
      </c>
      <c r="H2316" s="26">
        <f>IF(D2316&lt;='Auxiliary Energy Estimation'!$E$25, 1, 0)</f>
        <v>1</v>
      </c>
      <c r="I2316" s="26">
        <f>IF(E2316&lt;='Auxiliary Energy Estimation'!$E$25, 1, 0)</f>
        <v>1</v>
      </c>
    </row>
    <row r="2317" spans="2:9" ht="15" x14ac:dyDescent="0.3">
      <c r="B2317" s="33">
        <v>2312.5</v>
      </c>
      <c r="C2317" s="34">
        <v>0</v>
      </c>
      <c r="D2317" s="32">
        <f t="shared" si="72"/>
        <v>32</v>
      </c>
      <c r="E2317" s="37">
        <f t="shared" si="73"/>
        <v>38.4</v>
      </c>
      <c r="F2317" s="32">
        <f>'Auxiliary Energy Estimation'!$E$25-D2317</f>
        <v>23</v>
      </c>
      <c r="G2317" s="32">
        <f>'Auxiliary Energy Estimation'!$E$25-E2317</f>
        <v>16.600000000000001</v>
      </c>
      <c r="H2317" s="26">
        <f>IF(D2317&lt;='Auxiliary Energy Estimation'!$E$25, 1, 0)</f>
        <v>1</v>
      </c>
      <c r="I2317" s="26">
        <f>IF(E2317&lt;='Auxiliary Energy Estimation'!$E$25, 1, 0)</f>
        <v>1</v>
      </c>
    </row>
    <row r="2318" spans="2:9" ht="15" x14ac:dyDescent="0.3">
      <c r="B2318" s="33">
        <v>2313.5</v>
      </c>
      <c r="C2318" s="34">
        <v>0.6</v>
      </c>
      <c r="D2318" s="32">
        <f t="shared" si="72"/>
        <v>33.08</v>
      </c>
      <c r="E2318" s="37">
        <f t="shared" si="73"/>
        <v>39.695999999999998</v>
      </c>
      <c r="F2318" s="32">
        <f>'Auxiliary Energy Estimation'!$E$25-D2318</f>
        <v>21.92</v>
      </c>
      <c r="G2318" s="32">
        <f>'Auxiliary Energy Estimation'!$E$25-E2318</f>
        <v>15.304000000000002</v>
      </c>
      <c r="H2318" s="26">
        <f>IF(D2318&lt;='Auxiliary Energy Estimation'!$E$25, 1, 0)</f>
        <v>1</v>
      </c>
      <c r="I2318" s="26">
        <f>IF(E2318&lt;='Auxiliary Energy Estimation'!$E$25, 1, 0)</f>
        <v>1</v>
      </c>
    </row>
    <row r="2319" spans="2:9" ht="15" x14ac:dyDescent="0.3">
      <c r="B2319" s="33">
        <v>2314.5</v>
      </c>
      <c r="C2319" s="34">
        <v>0.6</v>
      </c>
      <c r="D2319" s="32">
        <f t="shared" si="72"/>
        <v>33.08</v>
      </c>
      <c r="E2319" s="37">
        <f t="shared" si="73"/>
        <v>39.695999999999998</v>
      </c>
      <c r="F2319" s="32">
        <f>'Auxiliary Energy Estimation'!$E$25-D2319</f>
        <v>21.92</v>
      </c>
      <c r="G2319" s="32">
        <f>'Auxiliary Energy Estimation'!$E$25-E2319</f>
        <v>15.304000000000002</v>
      </c>
      <c r="H2319" s="26">
        <f>IF(D2319&lt;='Auxiliary Energy Estimation'!$E$25, 1, 0)</f>
        <v>1</v>
      </c>
      <c r="I2319" s="26">
        <f>IF(E2319&lt;='Auxiliary Energy Estimation'!$E$25, 1, 0)</f>
        <v>1</v>
      </c>
    </row>
    <row r="2320" spans="2:9" ht="15" x14ac:dyDescent="0.3">
      <c r="B2320" s="33">
        <v>2315.5</v>
      </c>
      <c r="C2320" s="34">
        <v>2.2000000000000002</v>
      </c>
      <c r="D2320" s="32">
        <f t="shared" si="72"/>
        <v>35.96</v>
      </c>
      <c r="E2320" s="37">
        <f t="shared" si="73"/>
        <v>43.152000000000001</v>
      </c>
      <c r="F2320" s="32">
        <f>'Auxiliary Energy Estimation'!$E$25-D2320</f>
        <v>19.04</v>
      </c>
      <c r="G2320" s="32">
        <f>'Auxiliary Energy Estimation'!$E$25-E2320</f>
        <v>11.847999999999999</v>
      </c>
      <c r="H2320" s="26">
        <f>IF(D2320&lt;='Auxiliary Energy Estimation'!$E$25, 1, 0)</f>
        <v>1</v>
      </c>
      <c r="I2320" s="26">
        <f>IF(E2320&lt;='Auxiliary Energy Estimation'!$E$25, 1, 0)</f>
        <v>1</v>
      </c>
    </row>
    <row r="2321" spans="2:9" ht="15" x14ac:dyDescent="0.3">
      <c r="B2321" s="33">
        <v>2316.5</v>
      </c>
      <c r="C2321" s="34">
        <v>2.8</v>
      </c>
      <c r="D2321" s="32">
        <f t="shared" si="72"/>
        <v>37.04</v>
      </c>
      <c r="E2321" s="37">
        <f t="shared" si="73"/>
        <v>44.448</v>
      </c>
      <c r="F2321" s="32">
        <f>'Auxiliary Energy Estimation'!$E$25-D2321</f>
        <v>17.96</v>
      </c>
      <c r="G2321" s="32">
        <f>'Auxiliary Energy Estimation'!$E$25-E2321</f>
        <v>10.552</v>
      </c>
      <c r="H2321" s="26">
        <f>IF(D2321&lt;='Auxiliary Energy Estimation'!$E$25, 1, 0)</f>
        <v>1</v>
      </c>
      <c r="I2321" s="26">
        <f>IF(E2321&lt;='Auxiliary Energy Estimation'!$E$25, 1, 0)</f>
        <v>1</v>
      </c>
    </row>
    <row r="2322" spans="2:9" ht="15" x14ac:dyDescent="0.3">
      <c r="B2322" s="33">
        <v>2317.5</v>
      </c>
      <c r="C2322" s="34">
        <v>3.3</v>
      </c>
      <c r="D2322" s="32">
        <f t="shared" si="72"/>
        <v>37.94</v>
      </c>
      <c r="E2322" s="37">
        <f t="shared" si="73"/>
        <v>45.527999999999999</v>
      </c>
      <c r="F2322" s="32">
        <f>'Auxiliary Energy Estimation'!$E$25-D2322</f>
        <v>17.060000000000002</v>
      </c>
      <c r="G2322" s="32">
        <f>'Auxiliary Energy Estimation'!$E$25-E2322</f>
        <v>9.4720000000000013</v>
      </c>
      <c r="H2322" s="26">
        <f>IF(D2322&lt;='Auxiliary Energy Estimation'!$E$25, 1, 0)</f>
        <v>1</v>
      </c>
      <c r="I2322" s="26">
        <f>IF(E2322&lt;='Auxiliary Energy Estimation'!$E$25, 1, 0)</f>
        <v>1</v>
      </c>
    </row>
    <row r="2323" spans="2:9" ht="15" x14ac:dyDescent="0.3">
      <c r="B2323" s="33">
        <v>2318.5</v>
      </c>
      <c r="C2323" s="34">
        <v>3.9</v>
      </c>
      <c r="D2323" s="32">
        <f t="shared" si="72"/>
        <v>39.019999999999996</v>
      </c>
      <c r="E2323" s="37">
        <f t="shared" si="73"/>
        <v>46.823999999999991</v>
      </c>
      <c r="F2323" s="32">
        <f>'Auxiliary Energy Estimation'!$E$25-D2323</f>
        <v>15.980000000000004</v>
      </c>
      <c r="G2323" s="32">
        <f>'Auxiliary Energy Estimation'!$E$25-E2323</f>
        <v>8.176000000000009</v>
      </c>
      <c r="H2323" s="26">
        <f>IF(D2323&lt;='Auxiliary Energy Estimation'!$E$25, 1, 0)</f>
        <v>1</v>
      </c>
      <c r="I2323" s="26">
        <f>IF(E2323&lt;='Auxiliary Energy Estimation'!$E$25, 1, 0)</f>
        <v>1</v>
      </c>
    </row>
    <row r="2324" spans="2:9" ht="15" x14ac:dyDescent="0.3">
      <c r="B2324" s="33">
        <v>2319.5</v>
      </c>
      <c r="C2324" s="34">
        <v>5</v>
      </c>
      <c r="D2324" s="32">
        <f t="shared" si="72"/>
        <v>41</v>
      </c>
      <c r="E2324" s="37">
        <f t="shared" si="73"/>
        <v>49.199999999999996</v>
      </c>
      <c r="F2324" s="32">
        <f>'Auxiliary Energy Estimation'!$E$25-D2324</f>
        <v>14</v>
      </c>
      <c r="G2324" s="32">
        <f>'Auxiliary Energy Estimation'!$E$25-E2324</f>
        <v>5.8000000000000043</v>
      </c>
      <c r="H2324" s="26">
        <f>IF(D2324&lt;='Auxiliary Energy Estimation'!$E$25, 1, 0)</f>
        <v>1</v>
      </c>
      <c r="I2324" s="26">
        <f>IF(E2324&lt;='Auxiliary Energy Estimation'!$E$25, 1, 0)</f>
        <v>1</v>
      </c>
    </row>
    <row r="2325" spans="2:9" ht="15" x14ac:dyDescent="0.3">
      <c r="B2325" s="33">
        <v>2320.5</v>
      </c>
      <c r="C2325" s="34">
        <v>5.6</v>
      </c>
      <c r="D2325" s="32">
        <f t="shared" si="72"/>
        <v>42.08</v>
      </c>
      <c r="E2325" s="37">
        <f t="shared" si="73"/>
        <v>50.495999999999995</v>
      </c>
      <c r="F2325" s="32">
        <f>'Auxiliary Energy Estimation'!$E$25-D2325</f>
        <v>12.920000000000002</v>
      </c>
      <c r="G2325" s="32">
        <f>'Auxiliary Energy Estimation'!$E$25-E2325</f>
        <v>4.5040000000000049</v>
      </c>
      <c r="H2325" s="26">
        <f>IF(D2325&lt;='Auxiliary Energy Estimation'!$E$25, 1, 0)</f>
        <v>1</v>
      </c>
      <c r="I2325" s="26">
        <f>IF(E2325&lt;='Auxiliary Energy Estimation'!$E$25, 1, 0)</f>
        <v>1</v>
      </c>
    </row>
    <row r="2326" spans="2:9" ht="15" x14ac:dyDescent="0.3">
      <c r="B2326" s="33">
        <v>2321.5</v>
      </c>
      <c r="C2326" s="34">
        <v>7.8</v>
      </c>
      <c r="D2326" s="32">
        <f t="shared" si="72"/>
        <v>46.04</v>
      </c>
      <c r="E2326" s="37">
        <f t="shared" si="73"/>
        <v>55.247999999999998</v>
      </c>
      <c r="F2326" s="32">
        <f>'Auxiliary Energy Estimation'!$E$25-D2326</f>
        <v>8.9600000000000009</v>
      </c>
      <c r="G2326" s="32">
        <f>'Auxiliary Energy Estimation'!$E$25-E2326</f>
        <v>-0.24799999999999756</v>
      </c>
      <c r="H2326" s="26">
        <f>IF(D2326&lt;='Auxiliary Energy Estimation'!$E$25, 1, 0)</f>
        <v>1</v>
      </c>
      <c r="I2326" s="26">
        <f>IF(E2326&lt;='Auxiliary Energy Estimation'!$E$25, 1, 0)</f>
        <v>0</v>
      </c>
    </row>
    <row r="2327" spans="2:9" ht="15" x14ac:dyDescent="0.3">
      <c r="B2327" s="33">
        <v>2322.5</v>
      </c>
      <c r="C2327" s="34">
        <v>6.1</v>
      </c>
      <c r="D2327" s="32">
        <f t="shared" si="72"/>
        <v>42.980000000000004</v>
      </c>
      <c r="E2327" s="37">
        <f t="shared" si="73"/>
        <v>51.576000000000001</v>
      </c>
      <c r="F2327" s="32">
        <f>'Auxiliary Energy Estimation'!$E$25-D2327</f>
        <v>12.019999999999996</v>
      </c>
      <c r="G2327" s="32">
        <f>'Auxiliary Energy Estimation'!$E$25-E2327</f>
        <v>3.4239999999999995</v>
      </c>
      <c r="H2327" s="26">
        <f>IF(D2327&lt;='Auxiliary Energy Estimation'!$E$25, 1, 0)</f>
        <v>1</v>
      </c>
      <c r="I2327" s="26">
        <f>IF(E2327&lt;='Auxiliary Energy Estimation'!$E$25, 1, 0)</f>
        <v>1</v>
      </c>
    </row>
    <row r="2328" spans="2:9" ht="15" x14ac:dyDescent="0.3">
      <c r="B2328" s="33">
        <v>2323.5</v>
      </c>
      <c r="C2328" s="34">
        <v>5.6</v>
      </c>
      <c r="D2328" s="32">
        <f t="shared" si="72"/>
        <v>42.08</v>
      </c>
      <c r="E2328" s="37">
        <f t="shared" si="73"/>
        <v>50.495999999999995</v>
      </c>
      <c r="F2328" s="32">
        <f>'Auxiliary Energy Estimation'!$E$25-D2328</f>
        <v>12.920000000000002</v>
      </c>
      <c r="G2328" s="32">
        <f>'Auxiliary Energy Estimation'!$E$25-E2328</f>
        <v>4.5040000000000049</v>
      </c>
      <c r="H2328" s="26">
        <f>IF(D2328&lt;='Auxiliary Energy Estimation'!$E$25, 1, 0)</f>
        <v>1</v>
      </c>
      <c r="I2328" s="26">
        <f>IF(E2328&lt;='Auxiliary Energy Estimation'!$E$25, 1, 0)</f>
        <v>1</v>
      </c>
    </row>
    <row r="2329" spans="2:9" ht="15" x14ac:dyDescent="0.3">
      <c r="B2329" s="33">
        <v>2324.5</v>
      </c>
      <c r="C2329" s="34">
        <v>4.4000000000000004</v>
      </c>
      <c r="D2329" s="32">
        <f t="shared" si="72"/>
        <v>39.92</v>
      </c>
      <c r="E2329" s="37">
        <f t="shared" si="73"/>
        <v>47.904000000000003</v>
      </c>
      <c r="F2329" s="32">
        <f>'Auxiliary Energy Estimation'!$E$25-D2329</f>
        <v>15.079999999999998</v>
      </c>
      <c r="G2329" s="32">
        <f>'Auxiliary Energy Estimation'!$E$25-E2329</f>
        <v>7.0959999999999965</v>
      </c>
      <c r="H2329" s="26">
        <f>IF(D2329&lt;='Auxiliary Energy Estimation'!$E$25, 1, 0)</f>
        <v>1</v>
      </c>
      <c r="I2329" s="26">
        <f>IF(E2329&lt;='Auxiliary Energy Estimation'!$E$25, 1, 0)</f>
        <v>1</v>
      </c>
    </row>
    <row r="2330" spans="2:9" ht="15" x14ac:dyDescent="0.3">
      <c r="B2330" s="33">
        <v>2325.5</v>
      </c>
      <c r="C2330" s="34">
        <v>3.9</v>
      </c>
      <c r="D2330" s="32">
        <f t="shared" si="72"/>
        <v>39.019999999999996</v>
      </c>
      <c r="E2330" s="37">
        <f t="shared" si="73"/>
        <v>46.823999999999991</v>
      </c>
      <c r="F2330" s="32">
        <f>'Auxiliary Energy Estimation'!$E$25-D2330</f>
        <v>15.980000000000004</v>
      </c>
      <c r="G2330" s="32">
        <f>'Auxiliary Energy Estimation'!$E$25-E2330</f>
        <v>8.176000000000009</v>
      </c>
      <c r="H2330" s="26">
        <f>IF(D2330&lt;='Auxiliary Energy Estimation'!$E$25, 1, 0)</f>
        <v>1</v>
      </c>
      <c r="I2330" s="26">
        <f>IF(E2330&lt;='Auxiliary Energy Estimation'!$E$25, 1, 0)</f>
        <v>1</v>
      </c>
    </row>
    <row r="2331" spans="2:9" ht="15" x14ac:dyDescent="0.3">
      <c r="B2331" s="33">
        <v>2326.5</v>
      </c>
      <c r="C2331" s="34">
        <v>3.3</v>
      </c>
      <c r="D2331" s="32">
        <f t="shared" si="72"/>
        <v>37.94</v>
      </c>
      <c r="E2331" s="37">
        <f t="shared" si="73"/>
        <v>45.527999999999999</v>
      </c>
      <c r="F2331" s="32">
        <f>'Auxiliary Energy Estimation'!$E$25-D2331</f>
        <v>17.060000000000002</v>
      </c>
      <c r="G2331" s="32">
        <f>'Auxiliary Energy Estimation'!$E$25-E2331</f>
        <v>9.4720000000000013</v>
      </c>
      <c r="H2331" s="26">
        <f>IF(D2331&lt;='Auxiliary Energy Estimation'!$E$25, 1, 0)</f>
        <v>1</v>
      </c>
      <c r="I2331" s="26">
        <f>IF(E2331&lt;='Auxiliary Energy Estimation'!$E$25, 1, 0)</f>
        <v>1</v>
      </c>
    </row>
    <row r="2332" spans="2:9" ht="15" x14ac:dyDescent="0.3">
      <c r="B2332" s="33">
        <v>2327.5</v>
      </c>
      <c r="C2332" s="34">
        <v>2.8</v>
      </c>
      <c r="D2332" s="32">
        <f t="shared" si="72"/>
        <v>37.04</v>
      </c>
      <c r="E2332" s="37">
        <f t="shared" si="73"/>
        <v>44.448</v>
      </c>
      <c r="F2332" s="32">
        <f>'Auxiliary Energy Estimation'!$E$25-D2332</f>
        <v>17.96</v>
      </c>
      <c r="G2332" s="32">
        <f>'Auxiliary Energy Estimation'!$E$25-E2332</f>
        <v>10.552</v>
      </c>
      <c r="H2332" s="26">
        <f>IF(D2332&lt;='Auxiliary Energy Estimation'!$E$25, 1, 0)</f>
        <v>1</v>
      </c>
      <c r="I2332" s="26">
        <f>IF(E2332&lt;='Auxiliary Energy Estimation'!$E$25, 1, 0)</f>
        <v>1</v>
      </c>
    </row>
    <row r="2333" spans="2:9" ht="15" x14ac:dyDescent="0.3">
      <c r="B2333" s="33">
        <v>2328.5</v>
      </c>
      <c r="C2333" s="34">
        <v>2.2000000000000002</v>
      </c>
      <c r="D2333" s="32">
        <f t="shared" si="72"/>
        <v>35.96</v>
      </c>
      <c r="E2333" s="37">
        <f t="shared" si="73"/>
        <v>43.152000000000001</v>
      </c>
      <c r="F2333" s="32">
        <f>'Auxiliary Energy Estimation'!$E$25-D2333</f>
        <v>19.04</v>
      </c>
      <c r="G2333" s="32">
        <f>'Auxiliary Energy Estimation'!$E$25-E2333</f>
        <v>11.847999999999999</v>
      </c>
      <c r="H2333" s="26">
        <f>IF(D2333&lt;='Auxiliary Energy Estimation'!$E$25, 1, 0)</f>
        <v>1</v>
      </c>
      <c r="I2333" s="26">
        <f>IF(E2333&lt;='Auxiliary Energy Estimation'!$E$25, 1, 0)</f>
        <v>1</v>
      </c>
    </row>
    <row r="2334" spans="2:9" ht="15" x14ac:dyDescent="0.3">
      <c r="B2334" s="33">
        <v>2329.5</v>
      </c>
      <c r="C2334" s="34">
        <v>1.7</v>
      </c>
      <c r="D2334" s="32">
        <f t="shared" si="72"/>
        <v>35.06</v>
      </c>
      <c r="E2334" s="37">
        <f t="shared" si="73"/>
        <v>42.072000000000003</v>
      </c>
      <c r="F2334" s="32">
        <f>'Auxiliary Energy Estimation'!$E$25-D2334</f>
        <v>19.939999999999998</v>
      </c>
      <c r="G2334" s="32">
        <f>'Auxiliary Energy Estimation'!$E$25-E2334</f>
        <v>12.927999999999997</v>
      </c>
      <c r="H2334" s="26">
        <f>IF(D2334&lt;='Auxiliary Energy Estimation'!$E$25, 1, 0)</f>
        <v>1</v>
      </c>
      <c r="I2334" s="26">
        <f>IF(E2334&lt;='Auxiliary Energy Estimation'!$E$25, 1, 0)</f>
        <v>1</v>
      </c>
    </row>
    <row r="2335" spans="2:9" ht="15" x14ac:dyDescent="0.3">
      <c r="B2335" s="33">
        <v>2330.5</v>
      </c>
      <c r="C2335" s="34">
        <v>1.7</v>
      </c>
      <c r="D2335" s="32">
        <f t="shared" si="72"/>
        <v>35.06</v>
      </c>
      <c r="E2335" s="37">
        <f t="shared" si="73"/>
        <v>42.072000000000003</v>
      </c>
      <c r="F2335" s="32">
        <f>'Auxiliary Energy Estimation'!$E$25-D2335</f>
        <v>19.939999999999998</v>
      </c>
      <c r="G2335" s="32">
        <f>'Auxiliary Energy Estimation'!$E$25-E2335</f>
        <v>12.927999999999997</v>
      </c>
      <c r="H2335" s="26">
        <f>IF(D2335&lt;='Auxiliary Energy Estimation'!$E$25, 1, 0)</f>
        <v>1</v>
      </c>
      <c r="I2335" s="26">
        <f>IF(E2335&lt;='Auxiliary Energy Estimation'!$E$25, 1, 0)</f>
        <v>1</v>
      </c>
    </row>
    <row r="2336" spans="2:9" ht="15" x14ac:dyDescent="0.3">
      <c r="B2336" s="33">
        <v>2331.5</v>
      </c>
      <c r="C2336" s="34">
        <v>1.1000000000000001</v>
      </c>
      <c r="D2336" s="32">
        <f t="shared" si="72"/>
        <v>33.979999999999997</v>
      </c>
      <c r="E2336" s="37">
        <f t="shared" si="73"/>
        <v>40.775999999999996</v>
      </c>
      <c r="F2336" s="32">
        <f>'Auxiliary Energy Estimation'!$E$25-D2336</f>
        <v>21.020000000000003</v>
      </c>
      <c r="G2336" s="32">
        <f>'Auxiliary Energy Estimation'!$E$25-E2336</f>
        <v>14.224000000000004</v>
      </c>
      <c r="H2336" s="26">
        <f>IF(D2336&lt;='Auxiliary Energy Estimation'!$E$25, 1, 0)</f>
        <v>1</v>
      </c>
      <c r="I2336" s="26">
        <f>IF(E2336&lt;='Auxiliary Energy Estimation'!$E$25, 1, 0)</f>
        <v>1</v>
      </c>
    </row>
    <row r="2337" spans="2:9" ht="15" x14ac:dyDescent="0.3">
      <c r="B2337" s="33">
        <v>2332.5</v>
      </c>
      <c r="C2337" s="34">
        <v>0</v>
      </c>
      <c r="D2337" s="32">
        <f t="shared" si="72"/>
        <v>32</v>
      </c>
      <c r="E2337" s="37">
        <f t="shared" si="73"/>
        <v>38.4</v>
      </c>
      <c r="F2337" s="32">
        <f>'Auxiliary Energy Estimation'!$E$25-D2337</f>
        <v>23</v>
      </c>
      <c r="G2337" s="32">
        <f>'Auxiliary Energy Estimation'!$E$25-E2337</f>
        <v>16.600000000000001</v>
      </c>
      <c r="H2337" s="26">
        <f>IF(D2337&lt;='Auxiliary Energy Estimation'!$E$25, 1, 0)</f>
        <v>1</v>
      </c>
      <c r="I2337" s="26">
        <f>IF(E2337&lt;='Auxiliary Energy Estimation'!$E$25, 1, 0)</f>
        <v>1</v>
      </c>
    </row>
    <row r="2338" spans="2:9" ht="15" x14ac:dyDescent="0.3">
      <c r="B2338" s="33">
        <v>2333.5</v>
      </c>
      <c r="C2338" s="34">
        <v>0.6</v>
      </c>
      <c r="D2338" s="32">
        <f t="shared" si="72"/>
        <v>33.08</v>
      </c>
      <c r="E2338" s="37">
        <f t="shared" si="73"/>
        <v>39.695999999999998</v>
      </c>
      <c r="F2338" s="32">
        <f>'Auxiliary Energy Estimation'!$E$25-D2338</f>
        <v>21.92</v>
      </c>
      <c r="G2338" s="32">
        <f>'Auxiliary Energy Estimation'!$E$25-E2338</f>
        <v>15.304000000000002</v>
      </c>
      <c r="H2338" s="26">
        <f>IF(D2338&lt;='Auxiliary Energy Estimation'!$E$25, 1, 0)</f>
        <v>1</v>
      </c>
      <c r="I2338" s="26">
        <f>IF(E2338&lt;='Auxiliary Energy Estimation'!$E$25, 1, 0)</f>
        <v>1</v>
      </c>
    </row>
    <row r="2339" spans="2:9" ht="15" x14ac:dyDescent="0.3">
      <c r="B2339" s="33">
        <v>2334.5</v>
      </c>
      <c r="C2339" s="34">
        <v>1.7</v>
      </c>
      <c r="D2339" s="32">
        <f t="shared" si="72"/>
        <v>35.06</v>
      </c>
      <c r="E2339" s="37">
        <f t="shared" si="73"/>
        <v>42.072000000000003</v>
      </c>
      <c r="F2339" s="32">
        <f>'Auxiliary Energy Estimation'!$E$25-D2339</f>
        <v>19.939999999999998</v>
      </c>
      <c r="G2339" s="32">
        <f>'Auxiliary Energy Estimation'!$E$25-E2339</f>
        <v>12.927999999999997</v>
      </c>
      <c r="H2339" s="26">
        <f>IF(D2339&lt;='Auxiliary Energy Estimation'!$E$25, 1, 0)</f>
        <v>1</v>
      </c>
      <c r="I2339" s="26">
        <f>IF(E2339&lt;='Auxiliary Energy Estimation'!$E$25, 1, 0)</f>
        <v>1</v>
      </c>
    </row>
    <row r="2340" spans="2:9" ht="15" x14ac:dyDescent="0.3">
      <c r="B2340" s="33">
        <v>2335.5</v>
      </c>
      <c r="C2340" s="34">
        <v>2.8</v>
      </c>
      <c r="D2340" s="32">
        <f t="shared" si="72"/>
        <v>37.04</v>
      </c>
      <c r="E2340" s="37">
        <f t="shared" si="73"/>
        <v>44.448</v>
      </c>
      <c r="F2340" s="32">
        <f>'Auxiliary Energy Estimation'!$E$25-D2340</f>
        <v>17.96</v>
      </c>
      <c r="G2340" s="32">
        <f>'Auxiliary Energy Estimation'!$E$25-E2340</f>
        <v>10.552</v>
      </c>
      <c r="H2340" s="26">
        <f>IF(D2340&lt;='Auxiliary Energy Estimation'!$E$25, 1, 0)</f>
        <v>1</v>
      </c>
      <c r="I2340" s="26">
        <f>IF(E2340&lt;='Auxiliary Energy Estimation'!$E$25, 1, 0)</f>
        <v>1</v>
      </c>
    </row>
    <row r="2341" spans="2:9" ht="15" x14ac:dyDescent="0.3">
      <c r="B2341" s="33">
        <v>2336.5</v>
      </c>
      <c r="C2341" s="34">
        <v>4.4000000000000004</v>
      </c>
      <c r="D2341" s="32">
        <f t="shared" si="72"/>
        <v>39.92</v>
      </c>
      <c r="E2341" s="37">
        <f t="shared" si="73"/>
        <v>47.904000000000003</v>
      </c>
      <c r="F2341" s="32">
        <f>'Auxiliary Energy Estimation'!$E$25-D2341</f>
        <v>15.079999999999998</v>
      </c>
      <c r="G2341" s="32">
        <f>'Auxiliary Energy Estimation'!$E$25-E2341</f>
        <v>7.0959999999999965</v>
      </c>
      <c r="H2341" s="26">
        <f>IF(D2341&lt;='Auxiliary Energy Estimation'!$E$25, 1, 0)</f>
        <v>1</v>
      </c>
      <c r="I2341" s="26">
        <f>IF(E2341&lt;='Auxiliary Energy Estimation'!$E$25, 1, 0)</f>
        <v>1</v>
      </c>
    </row>
    <row r="2342" spans="2:9" ht="15" x14ac:dyDescent="0.3">
      <c r="B2342" s="33">
        <v>2337.5</v>
      </c>
      <c r="C2342" s="34">
        <v>3.9</v>
      </c>
      <c r="D2342" s="32">
        <f t="shared" si="72"/>
        <v>39.019999999999996</v>
      </c>
      <c r="E2342" s="37">
        <f t="shared" si="73"/>
        <v>46.823999999999991</v>
      </c>
      <c r="F2342" s="32">
        <f>'Auxiliary Energy Estimation'!$E$25-D2342</f>
        <v>15.980000000000004</v>
      </c>
      <c r="G2342" s="32">
        <f>'Auxiliary Energy Estimation'!$E$25-E2342</f>
        <v>8.176000000000009</v>
      </c>
      <c r="H2342" s="26">
        <f>IF(D2342&lt;='Auxiliary Energy Estimation'!$E$25, 1, 0)</f>
        <v>1</v>
      </c>
      <c r="I2342" s="26">
        <f>IF(E2342&lt;='Auxiliary Energy Estimation'!$E$25, 1, 0)</f>
        <v>1</v>
      </c>
    </row>
    <row r="2343" spans="2:9" ht="15" x14ac:dyDescent="0.3">
      <c r="B2343" s="33">
        <v>2338.5</v>
      </c>
      <c r="C2343" s="34">
        <v>6.1</v>
      </c>
      <c r="D2343" s="32">
        <f t="shared" si="72"/>
        <v>42.980000000000004</v>
      </c>
      <c r="E2343" s="37">
        <f t="shared" si="73"/>
        <v>51.576000000000001</v>
      </c>
      <c r="F2343" s="32">
        <f>'Auxiliary Energy Estimation'!$E$25-D2343</f>
        <v>12.019999999999996</v>
      </c>
      <c r="G2343" s="32">
        <f>'Auxiliary Energy Estimation'!$E$25-E2343</f>
        <v>3.4239999999999995</v>
      </c>
      <c r="H2343" s="26">
        <f>IF(D2343&lt;='Auxiliary Energy Estimation'!$E$25, 1, 0)</f>
        <v>1</v>
      </c>
      <c r="I2343" s="26">
        <f>IF(E2343&lt;='Auxiliary Energy Estimation'!$E$25, 1, 0)</f>
        <v>1</v>
      </c>
    </row>
    <row r="2344" spans="2:9" ht="15" x14ac:dyDescent="0.3">
      <c r="B2344" s="33">
        <v>2339.5</v>
      </c>
      <c r="C2344" s="34">
        <v>6.7</v>
      </c>
      <c r="D2344" s="32">
        <f t="shared" si="72"/>
        <v>44.06</v>
      </c>
      <c r="E2344" s="37">
        <f t="shared" si="73"/>
        <v>52.872</v>
      </c>
      <c r="F2344" s="32">
        <f>'Auxiliary Energy Estimation'!$E$25-D2344</f>
        <v>10.939999999999998</v>
      </c>
      <c r="G2344" s="32">
        <f>'Auxiliary Energy Estimation'!$E$25-E2344</f>
        <v>2.1280000000000001</v>
      </c>
      <c r="H2344" s="26">
        <f>IF(D2344&lt;='Auxiliary Energy Estimation'!$E$25, 1, 0)</f>
        <v>1</v>
      </c>
      <c r="I2344" s="26">
        <f>IF(E2344&lt;='Auxiliary Energy Estimation'!$E$25, 1, 0)</f>
        <v>1</v>
      </c>
    </row>
    <row r="2345" spans="2:9" ht="15" x14ac:dyDescent="0.3">
      <c r="B2345" s="33">
        <v>2340.5</v>
      </c>
      <c r="C2345" s="34">
        <v>7.2</v>
      </c>
      <c r="D2345" s="32">
        <f t="shared" si="72"/>
        <v>44.96</v>
      </c>
      <c r="E2345" s="37">
        <f t="shared" si="73"/>
        <v>53.951999999999998</v>
      </c>
      <c r="F2345" s="32">
        <f>'Auxiliary Energy Estimation'!$E$25-D2345</f>
        <v>10.039999999999999</v>
      </c>
      <c r="G2345" s="32">
        <f>'Auxiliary Energy Estimation'!$E$25-E2345</f>
        <v>1.0480000000000018</v>
      </c>
      <c r="H2345" s="26">
        <f>IF(D2345&lt;='Auxiliary Energy Estimation'!$E$25, 1, 0)</f>
        <v>1</v>
      </c>
      <c r="I2345" s="26">
        <f>IF(E2345&lt;='Auxiliary Energy Estimation'!$E$25, 1, 0)</f>
        <v>1</v>
      </c>
    </row>
    <row r="2346" spans="2:9" ht="15" x14ac:dyDescent="0.3">
      <c r="B2346" s="33">
        <v>2341.5</v>
      </c>
      <c r="C2346" s="34">
        <v>6.7</v>
      </c>
      <c r="D2346" s="32">
        <f t="shared" si="72"/>
        <v>44.06</v>
      </c>
      <c r="E2346" s="37">
        <f t="shared" si="73"/>
        <v>52.872</v>
      </c>
      <c r="F2346" s="32">
        <f>'Auxiliary Energy Estimation'!$E$25-D2346</f>
        <v>10.939999999999998</v>
      </c>
      <c r="G2346" s="32">
        <f>'Auxiliary Energy Estimation'!$E$25-E2346</f>
        <v>2.1280000000000001</v>
      </c>
      <c r="H2346" s="26">
        <f>IF(D2346&lt;='Auxiliary Energy Estimation'!$E$25, 1, 0)</f>
        <v>1</v>
      </c>
      <c r="I2346" s="26">
        <f>IF(E2346&lt;='Auxiliary Energy Estimation'!$E$25, 1, 0)</f>
        <v>1</v>
      </c>
    </row>
    <row r="2347" spans="2:9" ht="15" x14ac:dyDescent="0.3">
      <c r="B2347" s="33">
        <v>2342.5</v>
      </c>
      <c r="C2347" s="34">
        <v>7.2</v>
      </c>
      <c r="D2347" s="32">
        <f t="shared" si="72"/>
        <v>44.96</v>
      </c>
      <c r="E2347" s="37">
        <f t="shared" si="73"/>
        <v>53.951999999999998</v>
      </c>
      <c r="F2347" s="32">
        <f>'Auxiliary Energy Estimation'!$E$25-D2347</f>
        <v>10.039999999999999</v>
      </c>
      <c r="G2347" s="32">
        <f>'Auxiliary Energy Estimation'!$E$25-E2347</f>
        <v>1.0480000000000018</v>
      </c>
      <c r="H2347" s="26">
        <f>IF(D2347&lt;='Auxiliary Energy Estimation'!$E$25, 1, 0)</f>
        <v>1</v>
      </c>
      <c r="I2347" s="26">
        <f>IF(E2347&lt;='Auxiliary Energy Estimation'!$E$25, 1, 0)</f>
        <v>1</v>
      </c>
    </row>
    <row r="2348" spans="2:9" ht="15" x14ac:dyDescent="0.3">
      <c r="B2348" s="33">
        <v>2343.5</v>
      </c>
      <c r="C2348" s="34">
        <v>7.2</v>
      </c>
      <c r="D2348" s="32">
        <f t="shared" si="72"/>
        <v>44.96</v>
      </c>
      <c r="E2348" s="37">
        <f t="shared" si="73"/>
        <v>53.951999999999998</v>
      </c>
      <c r="F2348" s="32">
        <f>'Auxiliary Energy Estimation'!$E$25-D2348</f>
        <v>10.039999999999999</v>
      </c>
      <c r="G2348" s="32">
        <f>'Auxiliary Energy Estimation'!$E$25-E2348</f>
        <v>1.0480000000000018</v>
      </c>
      <c r="H2348" s="26">
        <f>IF(D2348&lt;='Auxiliary Energy Estimation'!$E$25, 1, 0)</f>
        <v>1</v>
      </c>
      <c r="I2348" s="26">
        <f>IF(E2348&lt;='Auxiliary Energy Estimation'!$E$25, 1, 0)</f>
        <v>1</v>
      </c>
    </row>
    <row r="2349" spans="2:9" ht="15" x14ac:dyDescent="0.3">
      <c r="B2349" s="33">
        <v>2344.5</v>
      </c>
      <c r="C2349" s="34">
        <v>6.7</v>
      </c>
      <c r="D2349" s="32">
        <f t="shared" si="72"/>
        <v>44.06</v>
      </c>
      <c r="E2349" s="37">
        <f t="shared" si="73"/>
        <v>52.872</v>
      </c>
      <c r="F2349" s="32">
        <f>'Auxiliary Energy Estimation'!$E$25-D2349</f>
        <v>10.939999999999998</v>
      </c>
      <c r="G2349" s="32">
        <f>'Auxiliary Energy Estimation'!$E$25-E2349</f>
        <v>2.1280000000000001</v>
      </c>
      <c r="H2349" s="26">
        <f>IF(D2349&lt;='Auxiliary Energy Estimation'!$E$25, 1, 0)</f>
        <v>1</v>
      </c>
      <c r="I2349" s="26">
        <f>IF(E2349&lt;='Auxiliary Energy Estimation'!$E$25, 1, 0)</f>
        <v>1</v>
      </c>
    </row>
    <row r="2350" spans="2:9" ht="15" x14ac:dyDescent="0.3">
      <c r="B2350" s="33">
        <v>2345.5</v>
      </c>
      <c r="C2350" s="34">
        <v>6.1</v>
      </c>
      <c r="D2350" s="32">
        <f t="shared" si="72"/>
        <v>42.980000000000004</v>
      </c>
      <c r="E2350" s="37">
        <f t="shared" si="73"/>
        <v>51.576000000000001</v>
      </c>
      <c r="F2350" s="32">
        <f>'Auxiliary Energy Estimation'!$E$25-D2350</f>
        <v>12.019999999999996</v>
      </c>
      <c r="G2350" s="32">
        <f>'Auxiliary Energy Estimation'!$E$25-E2350</f>
        <v>3.4239999999999995</v>
      </c>
      <c r="H2350" s="26">
        <f>IF(D2350&lt;='Auxiliary Energy Estimation'!$E$25, 1, 0)</f>
        <v>1</v>
      </c>
      <c r="I2350" s="26">
        <f>IF(E2350&lt;='Auxiliary Energy Estimation'!$E$25, 1, 0)</f>
        <v>1</v>
      </c>
    </row>
    <row r="2351" spans="2:9" ht="15" x14ac:dyDescent="0.3">
      <c r="B2351" s="33">
        <v>2346.5</v>
      </c>
      <c r="C2351" s="34">
        <v>5.6</v>
      </c>
      <c r="D2351" s="32">
        <f t="shared" si="72"/>
        <v>42.08</v>
      </c>
      <c r="E2351" s="37">
        <f t="shared" si="73"/>
        <v>50.495999999999995</v>
      </c>
      <c r="F2351" s="32">
        <f>'Auxiliary Energy Estimation'!$E$25-D2351</f>
        <v>12.920000000000002</v>
      </c>
      <c r="G2351" s="32">
        <f>'Auxiliary Energy Estimation'!$E$25-E2351</f>
        <v>4.5040000000000049</v>
      </c>
      <c r="H2351" s="26">
        <f>IF(D2351&lt;='Auxiliary Energy Estimation'!$E$25, 1, 0)</f>
        <v>1</v>
      </c>
      <c r="I2351" s="26">
        <f>IF(E2351&lt;='Auxiliary Energy Estimation'!$E$25, 1, 0)</f>
        <v>1</v>
      </c>
    </row>
    <row r="2352" spans="2:9" ht="15" x14ac:dyDescent="0.3">
      <c r="B2352" s="33">
        <v>2347.5</v>
      </c>
      <c r="C2352" s="34">
        <v>5.6</v>
      </c>
      <c r="D2352" s="32">
        <f t="shared" si="72"/>
        <v>42.08</v>
      </c>
      <c r="E2352" s="37">
        <f t="shared" si="73"/>
        <v>50.495999999999995</v>
      </c>
      <c r="F2352" s="32">
        <f>'Auxiliary Energy Estimation'!$E$25-D2352</f>
        <v>12.920000000000002</v>
      </c>
      <c r="G2352" s="32">
        <f>'Auxiliary Energy Estimation'!$E$25-E2352</f>
        <v>4.5040000000000049</v>
      </c>
      <c r="H2352" s="26">
        <f>IF(D2352&lt;='Auxiliary Energy Estimation'!$E$25, 1, 0)</f>
        <v>1</v>
      </c>
      <c r="I2352" s="26">
        <f>IF(E2352&lt;='Auxiliary Energy Estimation'!$E$25, 1, 0)</f>
        <v>1</v>
      </c>
    </row>
    <row r="2353" spans="2:9" ht="15" x14ac:dyDescent="0.3">
      <c r="B2353" s="33">
        <v>2348.5</v>
      </c>
      <c r="C2353" s="34">
        <v>5.6</v>
      </c>
      <c r="D2353" s="32">
        <f t="shared" si="72"/>
        <v>42.08</v>
      </c>
      <c r="E2353" s="37">
        <f t="shared" si="73"/>
        <v>50.495999999999995</v>
      </c>
      <c r="F2353" s="32">
        <f>'Auxiliary Energy Estimation'!$E$25-D2353</f>
        <v>12.920000000000002</v>
      </c>
      <c r="G2353" s="32">
        <f>'Auxiliary Energy Estimation'!$E$25-E2353</f>
        <v>4.5040000000000049</v>
      </c>
      <c r="H2353" s="26">
        <f>IF(D2353&lt;='Auxiliary Energy Estimation'!$E$25, 1, 0)</f>
        <v>1</v>
      </c>
      <c r="I2353" s="26">
        <f>IF(E2353&lt;='Auxiliary Energy Estimation'!$E$25, 1, 0)</f>
        <v>1</v>
      </c>
    </row>
    <row r="2354" spans="2:9" ht="15" x14ac:dyDescent="0.3">
      <c r="B2354" s="33">
        <v>2349.5</v>
      </c>
      <c r="C2354" s="34">
        <v>4.4000000000000004</v>
      </c>
      <c r="D2354" s="32">
        <f t="shared" si="72"/>
        <v>39.92</v>
      </c>
      <c r="E2354" s="37">
        <f t="shared" si="73"/>
        <v>47.904000000000003</v>
      </c>
      <c r="F2354" s="32">
        <f>'Auxiliary Energy Estimation'!$E$25-D2354</f>
        <v>15.079999999999998</v>
      </c>
      <c r="G2354" s="32">
        <f>'Auxiliary Energy Estimation'!$E$25-E2354</f>
        <v>7.0959999999999965</v>
      </c>
      <c r="H2354" s="26">
        <f>IF(D2354&lt;='Auxiliary Energy Estimation'!$E$25, 1, 0)</f>
        <v>1</v>
      </c>
      <c r="I2354" s="26">
        <f>IF(E2354&lt;='Auxiliary Energy Estimation'!$E$25, 1, 0)</f>
        <v>1</v>
      </c>
    </row>
    <row r="2355" spans="2:9" ht="15" x14ac:dyDescent="0.3">
      <c r="B2355" s="33">
        <v>2350.5</v>
      </c>
      <c r="C2355" s="34">
        <v>3.9</v>
      </c>
      <c r="D2355" s="32">
        <f t="shared" si="72"/>
        <v>39.019999999999996</v>
      </c>
      <c r="E2355" s="37">
        <f t="shared" si="73"/>
        <v>46.823999999999991</v>
      </c>
      <c r="F2355" s="32">
        <f>'Auxiliary Energy Estimation'!$E$25-D2355</f>
        <v>15.980000000000004</v>
      </c>
      <c r="G2355" s="32">
        <f>'Auxiliary Energy Estimation'!$E$25-E2355</f>
        <v>8.176000000000009</v>
      </c>
      <c r="H2355" s="26">
        <f>IF(D2355&lt;='Auxiliary Energy Estimation'!$E$25, 1, 0)</f>
        <v>1</v>
      </c>
      <c r="I2355" s="26">
        <f>IF(E2355&lt;='Auxiliary Energy Estimation'!$E$25, 1, 0)</f>
        <v>1</v>
      </c>
    </row>
    <row r="2356" spans="2:9" ht="15" x14ac:dyDescent="0.3">
      <c r="B2356" s="33">
        <v>2351.5</v>
      </c>
      <c r="C2356" s="34">
        <v>3.3</v>
      </c>
      <c r="D2356" s="32">
        <f t="shared" si="72"/>
        <v>37.94</v>
      </c>
      <c r="E2356" s="37">
        <f t="shared" si="73"/>
        <v>45.527999999999999</v>
      </c>
      <c r="F2356" s="32">
        <f>'Auxiliary Energy Estimation'!$E$25-D2356</f>
        <v>17.060000000000002</v>
      </c>
      <c r="G2356" s="32">
        <f>'Auxiliary Energy Estimation'!$E$25-E2356</f>
        <v>9.4720000000000013</v>
      </c>
      <c r="H2356" s="26">
        <f>IF(D2356&lt;='Auxiliary Energy Estimation'!$E$25, 1, 0)</f>
        <v>1</v>
      </c>
      <c r="I2356" s="26">
        <f>IF(E2356&lt;='Auxiliary Energy Estimation'!$E$25, 1, 0)</f>
        <v>1</v>
      </c>
    </row>
    <row r="2357" spans="2:9" ht="15" x14ac:dyDescent="0.3">
      <c r="B2357" s="33">
        <v>2352.5</v>
      </c>
      <c r="C2357" s="34">
        <v>3.3</v>
      </c>
      <c r="D2357" s="32">
        <f t="shared" si="72"/>
        <v>37.94</v>
      </c>
      <c r="E2357" s="37">
        <f t="shared" si="73"/>
        <v>45.527999999999999</v>
      </c>
      <c r="F2357" s="32">
        <f>'Auxiliary Energy Estimation'!$E$25-D2357</f>
        <v>17.060000000000002</v>
      </c>
      <c r="G2357" s="32">
        <f>'Auxiliary Energy Estimation'!$E$25-E2357</f>
        <v>9.4720000000000013</v>
      </c>
      <c r="H2357" s="26">
        <f>IF(D2357&lt;='Auxiliary Energy Estimation'!$E$25, 1, 0)</f>
        <v>1</v>
      </c>
      <c r="I2357" s="26">
        <f>IF(E2357&lt;='Auxiliary Energy Estimation'!$E$25, 1, 0)</f>
        <v>1</v>
      </c>
    </row>
    <row r="2358" spans="2:9" ht="15" x14ac:dyDescent="0.3">
      <c r="B2358" s="33">
        <v>2353.5</v>
      </c>
      <c r="C2358" s="34">
        <v>2.8</v>
      </c>
      <c r="D2358" s="32">
        <f t="shared" si="72"/>
        <v>37.04</v>
      </c>
      <c r="E2358" s="37">
        <f t="shared" si="73"/>
        <v>44.448</v>
      </c>
      <c r="F2358" s="32">
        <f>'Auxiliary Energy Estimation'!$E$25-D2358</f>
        <v>17.96</v>
      </c>
      <c r="G2358" s="32">
        <f>'Auxiliary Energy Estimation'!$E$25-E2358</f>
        <v>10.552</v>
      </c>
      <c r="H2358" s="26">
        <f>IF(D2358&lt;='Auxiliary Energy Estimation'!$E$25, 1, 0)</f>
        <v>1</v>
      </c>
      <c r="I2358" s="26">
        <f>IF(E2358&lt;='Auxiliary Energy Estimation'!$E$25, 1, 0)</f>
        <v>1</v>
      </c>
    </row>
    <row r="2359" spans="2:9" ht="15" x14ac:dyDescent="0.3">
      <c r="B2359" s="33">
        <v>2354.5</v>
      </c>
      <c r="C2359" s="34">
        <v>3.3</v>
      </c>
      <c r="D2359" s="32">
        <f t="shared" si="72"/>
        <v>37.94</v>
      </c>
      <c r="E2359" s="37">
        <f t="shared" si="73"/>
        <v>45.527999999999999</v>
      </c>
      <c r="F2359" s="32">
        <f>'Auxiliary Energy Estimation'!$E$25-D2359</f>
        <v>17.060000000000002</v>
      </c>
      <c r="G2359" s="32">
        <f>'Auxiliary Energy Estimation'!$E$25-E2359</f>
        <v>9.4720000000000013</v>
      </c>
      <c r="H2359" s="26">
        <f>IF(D2359&lt;='Auxiliary Energy Estimation'!$E$25, 1, 0)</f>
        <v>1</v>
      </c>
      <c r="I2359" s="26">
        <f>IF(E2359&lt;='Auxiliary Energy Estimation'!$E$25, 1, 0)</f>
        <v>1</v>
      </c>
    </row>
    <row r="2360" spans="2:9" ht="15" x14ac:dyDescent="0.3">
      <c r="B2360" s="33">
        <v>2355.5</v>
      </c>
      <c r="C2360" s="34">
        <v>2.8</v>
      </c>
      <c r="D2360" s="32">
        <f t="shared" si="72"/>
        <v>37.04</v>
      </c>
      <c r="E2360" s="37">
        <f t="shared" si="73"/>
        <v>44.448</v>
      </c>
      <c r="F2360" s="32">
        <f>'Auxiliary Energy Estimation'!$E$25-D2360</f>
        <v>17.96</v>
      </c>
      <c r="G2360" s="32">
        <f>'Auxiliary Energy Estimation'!$E$25-E2360</f>
        <v>10.552</v>
      </c>
      <c r="H2360" s="26">
        <f>IF(D2360&lt;='Auxiliary Energy Estimation'!$E$25, 1, 0)</f>
        <v>1</v>
      </c>
      <c r="I2360" s="26">
        <f>IF(E2360&lt;='Auxiliary Energy Estimation'!$E$25, 1, 0)</f>
        <v>1</v>
      </c>
    </row>
    <row r="2361" spans="2:9" ht="15" x14ac:dyDescent="0.3">
      <c r="B2361" s="33">
        <v>2356.5</v>
      </c>
      <c r="C2361" s="34">
        <v>2.8</v>
      </c>
      <c r="D2361" s="32">
        <f t="shared" si="72"/>
        <v>37.04</v>
      </c>
      <c r="E2361" s="37">
        <f t="shared" si="73"/>
        <v>44.448</v>
      </c>
      <c r="F2361" s="32">
        <f>'Auxiliary Energy Estimation'!$E$25-D2361</f>
        <v>17.96</v>
      </c>
      <c r="G2361" s="32">
        <f>'Auxiliary Energy Estimation'!$E$25-E2361</f>
        <v>10.552</v>
      </c>
      <c r="H2361" s="26">
        <f>IF(D2361&lt;='Auxiliary Energy Estimation'!$E$25, 1, 0)</f>
        <v>1</v>
      </c>
      <c r="I2361" s="26">
        <f>IF(E2361&lt;='Auxiliary Energy Estimation'!$E$25, 1, 0)</f>
        <v>1</v>
      </c>
    </row>
    <row r="2362" spans="2:9" ht="15" x14ac:dyDescent="0.3">
      <c r="B2362" s="33">
        <v>2357.5</v>
      </c>
      <c r="C2362" s="34">
        <v>3.3</v>
      </c>
      <c r="D2362" s="32">
        <f t="shared" si="72"/>
        <v>37.94</v>
      </c>
      <c r="E2362" s="37">
        <f t="shared" si="73"/>
        <v>45.527999999999999</v>
      </c>
      <c r="F2362" s="32">
        <f>'Auxiliary Energy Estimation'!$E$25-D2362</f>
        <v>17.060000000000002</v>
      </c>
      <c r="G2362" s="32">
        <f>'Auxiliary Energy Estimation'!$E$25-E2362</f>
        <v>9.4720000000000013</v>
      </c>
      <c r="H2362" s="26">
        <f>IF(D2362&lt;='Auxiliary Energy Estimation'!$E$25, 1, 0)</f>
        <v>1</v>
      </c>
      <c r="I2362" s="26">
        <f>IF(E2362&lt;='Auxiliary Energy Estimation'!$E$25, 1, 0)</f>
        <v>1</v>
      </c>
    </row>
    <row r="2363" spans="2:9" ht="15" x14ac:dyDescent="0.3">
      <c r="B2363" s="33">
        <v>2358.5</v>
      </c>
      <c r="C2363" s="34">
        <v>4.4000000000000004</v>
      </c>
      <c r="D2363" s="32">
        <f t="shared" si="72"/>
        <v>39.92</v>
      </c>
      <c r="E2363" s="37">
        <f t="shared" si="73"/>
        <v>47.904000000000003</v>
      </c>
      <c r="F2363" s="32">
        <f>'Auxiliary Energy Estimation'!$E$25-D2363</f>
        <v>15.079999999999998</v>
      </c>
      <c r="G2363" s="32">
        <f>'Auxiliary Energy Estimation'!$E$25-E2363</f>
        <v>7.0959999999999965</v>
      </c>
      <c r="H2363" s="26">
        <f>IF(D2363&lt;='Auxiliary Energy Estimation'!$E$25, 1, 0)</f>
        <v>1</v>
      </c>
      <c r="I2363" s="26">
        <f>IF(E2363&lt;='Auxiliary Energy Estimation'!$E$25, 1, 0)</f>
        <v>1</v>
      </c>
    </row>
    <row r="2364" spans="2:9" ht="15" x14ac:dyDescent="0.3">
      <c r="B2364" s="33">
        <v>2359.5</v>
      </c>
      <c r="C2364" s="34">
        <v>5.6</v>
      </c>
      <c r="D2364" s="32">
        <f t="shared" si="72"/>
        <v>42.08</v>
      </c>
      <c r="E2364" s="37">
        <f t="shared" si="73"/>
        <v>50.495999999999995</v>
      </c>
      <c r="F2364" s="32">
        <f>'Auxiliary Energy Estimation'!$E$25-D2364</f>
        <v>12.920000000000002</v>
      </c>
      <c r="G2364" s="32">
        <f>'Auxiliary Energy Estimation'!$E$25-E2364</f>
        <v>4.5040000000000049</v>
      </c>
      <c r="H2364" s="26">
        <f>IF(D2364&lt;='Auxiliary Energy Estimation'!$E$25, 1, 0)</f>
        <v>1</v>
      </c>
      <c r="I2364" s="26">
        <f>IF(E2364&lt;='Auxiliary Energy Estimation'!$E$25, 1, 0)</f>
        <v>1</v>
      </c>
    </row>
    <row r="2365" spans="2:9" ht="15" x14ac:dyDescent="0.3">
      <c r="B2365" s="33">
        <v>2360.5</v>
      </c>
      <c r="C2365" s="34">
        <v>8.3000000000000007</v>
      </c>
      <c r="D2365" s="32">
        <f t="shared" si="72"/>
        <v>46.94</v>
      </c>
      <c r="E2365" s="37">
        <f t="shared" si="73"/>
        <v>56.327999999999996</v>
      </c>
      <c r="F2365" s="32">
        <f>'Auxiliary Energy Estimation'!$E$25-D2365</f>
        <v>8.0600000000000023</v>
      </c>
      <c r="G2365" s="32">
        <f>'Auxiliary Energy Estimation'!$E$25-E2365</f>
        <v>-1.3279999999999959</v>
      </c>
      <c r="H2365" s="26">
        <f>IF(D2365&lt;='Auxiliary Energy Estimation'!$E$25, 1, 0)</f>
        <v>1</v>
      </c>
      <c r="I2365" s="26">
        <f>IF(E2365&lt;='Auxiliary Energy Estimation'!$E$25, 1, 0)</f>
        <v>0</v>
      </c>
    </row>
    <row r="2366" spans="2:9" ht="15" x14ac:dyDescent="0.3">
      <c r="B2366" s="33">
        <v>2361.5</v>
      </c>
      <c r="C2366" s="34">
        <v>10</v>
      </c>
      <c r="D2366" s="32">
        <f t="shared" si="72"/>
        <v>50</v>
      </c>
      <c r="E2366" s="37">
        <f t="shared" si="73"/>
        <v>60</v>
      </c>
      <c r="F2366" s="32">
        <f>'Auxiliary Energy Estimation'!$E$25-D2366</f>
        <v>5</v>
      </c>
      <c r="G2366" s="32">
        <f>'Auxiliary Energy Estimation'!$E$25-E2366</f>
        <v>-5</v>
      </c>
      <c r="H2366" s="26">
        <f>IF(D2366&lt;='Auxiliary Energy Estimation'!$E$25, 1, 0)</f>
        <v>1</v>
      </c>
      <c r="I2366" s="26">
        <f>IF(E2366&lt;='Auxiliary Energy Estimation'!$E$25, 1, 0)</f>
        <v>0</v>
      </c>
    </row>
    <row r="2367" spans="2:9" ht="15" x14ac:dyDescent="0.3">
      <c r="B2367" s="33">
        <v>2362.5</v>
      </c>
      <c r="C2367" s="34">
        <v>11.1</v>
      </c>
      <c r="D2367" s="32">
        <f t="shared" si="72"/>
        <v>51.980000000000004</v>
      </c>
      <c r="E2367" s="37">
        <f t="shared" si="73"/>
        <v>62.376000000000005</v>
      </c>
      <c r="F2367" s="32">
        <f>'Auxiliary Energy Estimation'!$E$25-D2367</f>
        <v>3.019999999999996</v>
      </c>
      <c r="G2367" s="32">
        <f>'Auxiliary Energy Estimation'!$E$25-E2367</f>
        <v>-7.3760000000000048</v>
      </c>
      <c r="H2367" s="26">
        <f>IF(D2367&lt;='Auxiliary Energy Estimation'!$E$25, 1, 0)</f>
        <v>1</v>
      </c>
      <c r="I2367" s="26">
        <f>IF(E2367&lt;='Auxiliary Energy Estimation'!$E$25, 1, 0)</f>
        <v>0</v>
      </c>
    </row>
    <row r="2368" spans="2:9" ht="15" x14ac:dyDescent="0.3">
      <c r="B2368" s="33">
        <v>2363.5</v>
      </c>
      <c r="C2368" s="34">
        <v>12.2</v>
      </c>
      <c r="D2368" s="32">
        <f t="shared" si="72"/>
        <v>53.96</v>
      </c>
      <c r="E2368" s="37">
        <f t="shared" si="73"/>
        <v>64.751999999999995</v>
      </c>
      <c r="F2368" s="32">
        <f>'Auxiliary Energy Estimation'!$E$25-D2368</f>
        <v>1.0399999999999991</v>
      </c>
      <c r="G2368" s="32">
        <f>'Auxiliary Energy Estimation'!$E$25-E2368</f>
        <v>-9.7519999999999953</v>
      </c>
      <c r="H2368" s="26">
        <f>IF(D2368&lt;='Auxiliary Energy Estimation'!$E$25, 1, 0)</f>
        <v>1</v>
      </c>
      <c r="I2368" s="26">
        <f>IF(E2368&lt;='Auxiliary Energy Estimation'!$E$25, 1, 0)</f>
        <v>0</v>
      </c>
    </row>
    <row r="2369" spans="2:9" ht="15" x14ac:dyDescent="0.3">
      <c r="B2369" s="33">
        <v>2364.5</v>
      </c>
      <c r="C2369" s="34">
        <v>13.9</v>
      </c>
      <c r="D2369" s="32">
        <f t="shared" si="72"/>
        <v>57.019999999999996</v>
      </c>
      <c r="E2369" s="37">
        <f t="shared" si="73"/>
        <v>68.423999999999992</v>
      </c>
      <c r="F2369" s="32">
        <f>'Auxiliary Energy Estimation'!$E$25-D2369</f>
        <v>-2.019999999999996</v>
      </c>
      <c r="G2369" s="32">
        <f>'Auxiliary Energy Estimation'!$E$25-E2369</f>
        <v>-13.423999999999992</v>
      </c>
      <c r="H2369" s="26">
        <f>IF(D2369&lt;='Auxiliary Energy Estimation'!$E$25, 1, 0)</f>
        <v>0</v>
      </c>
      <c r="I2369" s="26">
        <f>IF(E2369&lt;='Auxiliary Energy Estimation'!$E$25, 1, 0)</f>
        <v>0</v>
      </c>
    </row>
    <row r="2370" spans="2:9" ht="15" x14ac:dyDescent="0.3">
      <c r="B2370" s="33">
        <v>2365.5</v>
      </c>
      <c r="C2370" s="34">
        <v>14.4</v>
      </c>
      <c r="D2370" s="32">
        <f t="shared" si="72"/>
        <v>57.92</v>
      </c>
      <c r="E2370" s="37">
        <f t="shared" si="73"/>
        <v>69.504000000000005</v>
      </c>
      <c r="F2370" s="32">
        <f>'Auxiliary Energy Estimation'!$E$25-D2370</f>
        <v>-2.9200000000000017</v>
      </c>
      <c r="G2370" s="32">
        <f>'Auxiliary Energy Estimation'!$E$25-E2370</f>
        <v>-14.504000000000005</v>
      </c>
      <c r="H2370" s="26">
        <f>IF(D2370&lt;='Auxiliary Energy Estimation'!$E$25, 1, 0)</f>
        <v>0</v>
      </c>
      <c r="I2370" s="26">
        <f>IF(E2370&lt;='Auxiliary Energy Estimation'!$E$25, 1, 0)</f>
        <v>0</v>
      </c>
    </row>
    <row r="2371" spans="2:9" ht="15" x14ac:dyDescent="0.3">
      <c r="B2371" s="33">
        <v>2366.5</v>
      </c>
      <c r="C2371" s="34">
        <v>14.4</v>
      </c>
      <c r="D2371" s="32">
        <f t="shared" si="72"/>
        <v>57.92</v>
      </c>
      <c r="E2371" s="37">
        <f t="shared" si="73"/>
        <v>69.504000000000005</v>
      </c>
      <c r="F2371" s="32">
        <f>'Auxiliary Energy Estimation'!$E$25-D2371</f>
        <v>-2.9200000000000017</v>
      </c>
      <c r="G2371" s="32">
        <f>'Auxiliary Energy Estimation'!$E$25-E2371</f>
        <v>-14.504000000000005</v>
      </c>
      <c r="H2371" s="26">
        <f>IF(D2371&lt;='Auxiliary Energy Estimation'!$E$25, 1, 0)</f>
        <v>0</v>
      </c>
      <c r="I2371" s="26">
        <f>IF(E2371&lt;='Auxiliary Energy Estimation'!$E$25, 1, 0)</f>
        <v>0</v>
      </c>
    </row>
    <row r="2372" spans="2:9" ht="15" x14ac:dyDescent="0.3">
      <c r="B2372" s="33">
        <v>2367.5</v>
      </c>
      <c r="C2372" s="34">
        <v>14.4</v>
      </c>
      <c r="D2372" s="32">
        <f t="shared" si="72"/>
        <v>57.92</v>
      </c>
      <c r="E2372" s="37">
        <f t="shared" si="73"/>
        <v>69.504000000000005</v>
      </c>
      <c r="F2372" s="32">
        <f>'Auxiliary Energy Estimation'!$E$25-D2372</f>
        <v>-2.9200000000000017</v>
      </c>
      <c r="G2372" s="32">
        <f>'Auxiliary Energy Estimation'!$E$25-E2372</f>
        <v>-14.504000000000005</v>
      </c>
      <c r="H2372" s="26">
        <f>IF(D2372&lt;='Auxiliary Energy Estimation'!$E$25, 1, 0)</f>
        <v>0</v>
      </c>
      <c r="I2372" s="26">
        <f>IF(E2372&lt;='Auxiliary Energy Estimation'!$E$25, 1, 0)</f>
        <v>0</v>
      </c>
    </row>
    <row r="2373" spans="2:9" ht="15" x14ac:dyDescent="0.3">
      <c r="B2373" s="33">
        <v>2368.5</v>
      </c>
      <c r="C2373" s="34">
        <v>14.4</v>
      </c>
      <c r="D2373" s="32">
        <f t="shared" ref="D2373:D2436" si="74">CONVERT(C2373,"C","F")</f>
        <v>57.92</v>
      </c>
      <c r="E2373" s="37">
        <f t="shared" ref="E2373:E2436" si="75">D2373*1.2</f>
        <v>69.504000000000005</v>
      </c>
      <c r="F2373" s="32">
        <f>'Auxiliary Energy Estimation'!$E$25-D2373</f>
        <v>-2.9200000000000017</v>
      </c>
      <c r="G2373" s="32">
        <f>'Auxiliary Energy Estimation'!$E$25-E2373</f>
        <v>-14.504000000000005</v>
      </c>
      <c r="H2373" s="26">
        <f>IF(D2373&lt;='Auxiliary Energy Estimation'!$E$25, 1, 0)</f>
        <v>0</v>
      </c>
      <c r="I2373" s="26">
        <f>IF(E2373&lt;='Auxiliary Energy Estimation'!$E$25, 1, 0)</f>
        <v>0</v>
      </c>
    </row>
    <row r="2374" spans="2:9" ht="15" x14ac:dyDescent="0.3">
      <c r="B2374" s="33">
        <v>2369.5</v>
      </c>
      <c r="C2374" s="34">
        <v>13.3</v>
      </c>
      <c r="D2374" s="32">
        <f t="shared" si="74"/>
        <v>55.94</v>
      </c>
      <c r="E2374" s="37">
        <f t="shared" si="75"/>
        <v>67.128</v>
      </c>
      <c r="F2374" s="32">
        <f>'Auxiliary Energy Estimation'!$E$25-D2374</f>
        <v>-0.93999999999999773</v>
      </c>
      <c r="G2374" s="32">
        <f>'Auxiliary Energy Estimation'!$E$25-E2374</f>
        <v>-12.128</v>
      </c>
      <c r="H2374" s="26">
        <f>IF(D2374&lt;='Auxiliary Energy Estimation'!$E$25, 1, 0)</f>
        <v>0</v>
      </c>
      <c r="I2374" s="26">
        <f>IF(E2374&lt;='Auxiliary Energy Estimation'!$E$25, 1, 0)</f>
        <v>0</v>
      </c>
    </row>
    <row r="2375" spans="2:9" ht="15" x14ac:dyDescent="0.3">
      <c r="B2375" s="33">
        <v>2370.5</v>
      </c>
      <c r="C2375" s="34">
        <v>11.1</v>
      </c>
      <c r="D2375" s="32">
        <f t="shared" si="74"/>
        <v>51.980000000000004</v>
      </c>
      <c r="E2375" s="37">
        <f t="shared" si="75"/>
        <v>62.376000000000005</v>
      </c>
      <c r="F2375" s="32">
        <f>'Auxiliary Energy Estimation'!$E$25-D2375</f>
        <v>3.019999999999996</v>
      </c>
      <c r="G2375" s="32">
        <f>'Auxiliary Energy Estimation'!$E$25-E2375</f>
        <v>-7.3760000000000048</v>
      </c>
      <c r="H2375" s="26">
        <f>IF(D2375&lt;='Auxiliary Energy Estimation'!$E$25, 1, 0)</f>
        <v>1</v>
      </c>
      <c r="I2375" s="26">
        <f>IF(E2375&lt;='Auxiliary Energy Estimation'!$E$25, 1, 0)</f>
        <v>0</v>
      </c>
    </row>
    <row r="2376" spans="2:9" ht="15" x14ac:dyDescent="0.3">
      <c r="B2376" s="33">
        <v>2371.5</v>
      </c>
      <c r="C2376" s="34">
        <v>10</v>
      </c>
      <c r="D2376" s="32">
        <f t="shared" si="74"/>
        <v>50</v>
      </c>
      <c r="E2376" s="37">
        <f t="shared" si="75"/>
        <v>60</v>
      </c>
      <c r="F2376" s="32">
        <f>'Auxiliary Energy Estimation'!$E$25-D2376</f>
        <v>5</v>
      </c>
      <c r="G2376" s="32">
        <f>'Auxiliary Energy Estimation'!$E$25-E2376</f>
        <v>-5</v>
      </c>
      <c r="H2376" s="26">
        <f>IF(D2376&lt;='Auxiliary Energy Estimation'!$E$25, 1, 0)</f>
        <v>1</v>
      </c>
      <c r="I2376" s="26">
        <f>IF(E2376&lt;='Auxiliary Energy Estimation'!$E$25, 1, 0)</f>
        <v>0</v>
      </c>
    </row>
    <row r="2377" spans="2:9" ht="15" x14ac:dyDescent="0.3">
      <c r="B2377" s="33">
        <v>2372.5</v>
      </c>
      <c r="C2377" s="34">
        <v>9.4</v>
      </c>
      <c r="D2377" s="32">
        <f t="shared" si="74"/>
        <v>48.92</v>
      </c>
      <c r="E2377" s="37">
        <f t="shared" si="75"/>
        <v>58.704000000000001</v>
      </c>
      <c r="F2377" s="32">
        <f>'Auxiliary Energy Estimation'!$E$25-D2377</f>
        <v>6.0799999999999983</v>
      </c>
      <c r="G2377" s="32">
        <f>'Auxiliary Energy Estimation'!$E$25-E2377</f>
        <v>-3.7040000000000006</v>
      </c>
      <c r="H2377" s="26">
        <f>IF(D2377&lt;='Auxiliary Energy Estimation'!$E$25, 1, 0)</f>
        <v>1</v>
      </c>
      <c r="I2377" s="26">
        <f>IF(E2377&lt;='Auxiliary Energy Estimation'!$E$25, 1, 0)</f>
        <v>0</v>
      </c>
    </row>
    <row r="2378" spans="2:9" ht="15" x14ac:dyDescent="0.3">
      <c r="B2378" s="33">
        <v>2373.5</v>
      </c>
      <c r="C2378" s="34">
        <v>8.9</v>
      </c>
      <c r="D2378" s="32">
        <f t="shared" si="74"/>
        <v>48.019999999999996</v>
      </c>
      <c r="E2378" s="37">
        <f t="shared" si="75"/>
        <v>57.623999999999995</v>
      </c>
      <c r="F2378" s="32">
        <f>'Auxiliary Energy Estimation'!$E$25-D2378</f>
        <v>6.980000000000004</v>
      </c>
      <c r="G2378" s="32">
        <f>'Auxiliary Energy Estimation'!$E$25-E2378</f>
        <v>-2.6239999999999952</v>
      </c>
      <c r="H2378" s="26">
        <f>IF(D2378&lt;='Auxiliary Energy Estimation'!$E$25, 1, 0)</f>
        <v>1</v>
      </c>
      <c r="I2378" s="26">
        <f>IF(E2378&lt;='Auxiliary Energy Estimation'!$E$25, 1, 0)</f>
        <v>0</v>
      </c>
    </row>
    <row r="2379" spans="2:9" ht="15" x14ac:dyDescent="0.3">
      <c r="B2379" s="33">
        <v>2374.5</v>
      </c>
      <c r="C2379" s="34">
        <v>9.4</v>
      </c>
      <c r="D2379" s="32">
        <f t="shared" si="74"/>
        <v>48.92</v>
      </c>
      <c r="E2379" s="37">
        <f t="shared" si="75"/>
        <v>58.704000000000001</v>
      </c>
      <c r="F2379" s="32">
        <f>'Auxiliary Energy Estimation'!$E$25-D2379</f>
        <v>6.0799999999999983</v>
      </c>
      <c r="G2379" s="32">
        <f>'Auxiliary Energy Estimation'!$E$25-E2379</f>
        <v>-3.7040000000000006</v>
      </c>
      <c r="H2379" s="26">
        <f>IF(D2379&lt;='Auxiliary Energy Estimation'!$E$25, 1, 0)</f>
        <v>1</v>
      </c>
      <c r="I2379" s="26">
        <f>IF(E2379&lt;='Auxiliary Energy Estimation'!$E$25, 1, 0)</f>
        <v>0</v>
      </c>
    </row>
    <row r="2380" spans="2:9" ht="15" x14ac:dyDescent="0.3">
      <c r="B2380" s="33">
        <v>2375.5</v>
      </c>
      <c r="C2380" s="34">
        <v>8.9</v>
      </c>
      <c r="D2380" s="32">
        <f t="shared" si="74"/>
        <v>48.019999999999996</v>
      </c>
      <c r="E2380" s="37">
        <f t="shared" si="75"/>
        <v>57.623999999999995</v>
      </c>
      <c r="F2380" s="32">
        <f>'Auxiliary Energy Estimation'!$E$25-D2380</f>
        <v>6.980000000000004</v>
      </c>
      <c r="G2380" s="32">
        <f>'Auxiliary Energy Estimation'!$E$25-E2380</f>
        <v>-2.6239999999999952</v>
      </c>
      <c r="H2380" s="26">
        <f>IF(D2380&lt;='Auxiliary Energy Estimation'!$E$25, 1, 0)</f>
        <v>1</v>
      </c>
      <c r="I2380" s="26">
        <f>IF(E2380&lt;='Auxiliary Energy Estimation'!$E$25, 1, 0)</f>
        <v>0</v>
      </c>
    </row>
    <row r="2381" spans="2:9" ht="15" x14ac:dyDescent="0.3">
      <c r="B2381" s="33">
        <v>2376.5</v>
      </c>
      <c r="C2381" s="34">
        <v>8.9</v>
      </c>
      <c r="D2381" s="32">
        <f t="shared" si="74"/>
        <v>48.019999999999996</v>
      </c>
      <c r="E2381" s="37">
        <f t="shared" si="75"/>
        <v>57.623999999999995</v>
      </c>
      <c r="F2381" s="32">
        <f>'Auxiliary Energy Estimation'!$E$25-D2381</f>
        <v>6.980000000000004</v>
      </c>
      <c r="G2381" s="32">
        <f>'Auxiliary Energy Estimation'!$E$25-E2381</f>
        <v>-2.6239999999999952</v>
      </c>
      <c r="H2381" s="26">
        <f>IF(D2381&lt;='Auxiliary Energy Estimation'!$E$25, 1, 0)</f>
        <v>1</v>
      </c>
      <c r="I2381" s="26">
        <f>IF(E2381&lt;='Auxiliary Energy Estimation'!$E$25, 1, 0)</f>
        <v>0</v>
      </c>
    </row>
    <row r="2382" spans="2:9" ht="15" x14ac:dyDescent="0.3">
      <c r="B2382" s="33">
        <v>2377.5</v>
      </c>
      <c r="C2382" s="34">
        <v>8.3000000000000007</v>
      </c>
      <c r="D2382" s="32">
        <f t="shared" si="74"/>
        <v>46.94</v>
      </c>
      <c r="E2382" s="37">
        <f t="shared" si="75"/>
        <v>56.327999999999996</v>
      </c>
      <c r="F2382" s="32">
        <f>'Auxiliary Energy Estimation'!$E$25-D2382</f>
        <v>8.0600000000000023</v>
      </c>
      <c r="G2382" s="32">
        <f>'Auxiliary Energy Estimation'!$E$25-E2382</f>
        <v>-1.3279999999999959</v>
      </c>
      <c r="H2382" s="26">
        <f>IF(D2382&lt;='Auxiliary Energy Estimation'!$E$25, 1, 0)</f>
        <v>1</v>
      </c>
      <c r="I2382" s="26">
        <f>IF(E2382&lt;='Auxiliary Energy Estimation'!$E$25, 1, 0)</f>
        <v>0</v>
      </c>
    </row>
    <row r="2383" spans="2:9" ht="15" x14ac:dyDescent="0.3">
      <c r="B2383" s="33">
        <v>2378.5</v>
      </c>
      <c r="C2383" s="34">
        <v>8.3000000000000007</v>
      </c>
      <c r="D2383" s="32">
        <f t="shared" si="74"/>
        <v>46.94</v>
      </c>
      <c r="E2383" s="37">
        <f t="shared" si="75"/>
        <v>56.327999999999996</v>
      </c>
      <c r="F2383" s="32">
        <f>'Auxiliary Energy Estimation'!$E$25-D2383</f>
        <v>8.0600000000000023</v>
      </c>
      <c r="G2383" s="32">
        <f>'Auxiliary Energy Estimation'!$E$25-E2383</f>
        <v>-1.3279999999999959</v>
      </c>
      <c r="H2383" s="26">
        <f>IF(D2383&lt;='Auxiliary Energy Estimation'!$E$25, 1, 0)</f>
        <v>1</v>
      </c>
      <c r="I2383" s="26">
        <f>IF(E2383&lt;='Auxiliary Energy Estimation'!$E$25, 1, 0)</f>
        <v>0</v>
      </c>
    </row>
    <row r="2384" spans="2:9" ht="15" x14ac:dyDescent="0.3">
      <c r="B2384" s="33">
        <v>2379.5</v>
      </c>
      <c r="C2384" s="34">
        <v>8.3000000000000007</v>
      </c>
      <c r="D2384" s="32">
        <f t="shared" si="74"/>
        <v>46.94</v>
      </c>
      <c r="E2384" s="37">
        <f t="shared" si="75"/>
        <v>56.327999999999996</v>
      </c>
      <c r="F2384" s="32">
        <f>'Auxiliary Energy Estimation'!$E$25-D2384</f>
        <v>8.0600000000000023</v>
      </c>
      <c r="G2384" s="32">
        <f>'Auxiliary Energy Estimation'!$E$25-E2384</f>
        <v>-1.3279999999999959</v>
      </c>
      <c r="H2384" s="26">
        <f>IF(D2384&lt;='Auxiliary Energy Estimation'!$E$25, 1, 0)</f>
        <v>1</v>
      </c>
      <c r="I2384" s="26">
        <f>IF(E2384&lt;='Auxiliary Energy Estimation'!$E$25, 1, 0)</f>
        <v>0</v>
      </c>
    </row>
    <row r="2385" spans="2:9" ht="15" x14ac:dyDescent="0.3">
      <c r="B2385" s="33">
        <v>2380.5</v>
      </c>
      <c r="C2385" s="34">
        <v>8.3000000000000007</v>
      </c>
      <c r="D2385" s="32">
        <f t="shared" si="74"/>
        <v>46.94</v>
      </c>
      <c r="E2385" s="37">
        <f t="shared" si="75"/>
        <v>56.327999999999996</v>
      </c>
      <c r="F2385" s="32">
        <f>'Auxiliary Energy Estimation'!$E$25-D2385</f>
        <v>8.0600000000000023</v>
      </c>
      <c r="G2385" s="32">
        <f>'Auxiliary Energy Estimation'!$E$25-E2385</f>
        <v>-1.3279999999999959</v>
      </c>
      <c r="H2385" s="26">
        <f>IF(D2385&lt;='Auxiliary Energy Estimation'!$E$25, 1, 0)</f>
        <v>1</v>
      </c>
      <c r="I2385" s="26">
        <f>IF(E2385&lt;='Auxiliary Energy Estimation'!$E$25, 1, 0)</f>
        <v>0</v>
      </c>
    </row>
    <row r="2386" spans="2:9" ht="15" x14ac:dyDescent="0.3">
      <c r="B2386" s="33">
        <v>2381.5</v>
      </c>
      <c r="C2386" s="34">
        <v>8.9</v>
      </c>
      <c r="D2386" s="32">
        <f t="shared" si="74"/>
        <v>48.019999999999996</v>
      </c>
      <c r="E2386" s="37">
        <f t="shared" si="75"/>
        <v>57.623999999999995</v>
      </c>
      <c r="F2386" s="32">
        <f>'Auxiliary Energy Estimation'!$E$25-D2386</f>
        <v>6.980000000000004</v>
      </c>
      <c r="G2386" s="32">
        <f>'Auxiliary Energy Estimation'!$E$25-E2386</f>
        <v>-2.6239999999999952</v>
      </c>
      <c r="H2386" s="26">
        <f>IF(D2386&lt;='Auxiliary Energy Estimation'!$E$25, 1, 0)</f>
        <v>1</v>
      </c>
      <c r="I2386" s="26">
        <f>IF(E2386&lt;='Auxiliary Energy Estimation'!$E$25, 1, 0)</f>
        <v>0</v>
      </c>
    </row>
    <row r="2387" spans="2:9" ht="15" x14ac:dyDescent="0.3">
      <c r="B2387" s="33">
        <v>2382.5</v>
      </c>
      <c r="C2387" s="34">
        <v>10</v>
      </c>
      <c r="D2387" s="32">
        <f t="shared" si="74"/>
        <v>50</v>
      </c>
      <c r="E2387" s="37">
        <f t="shared" si="75"/>
        <v>60</v>
      </c>
      <c r="F2387" s="32">
        <f>'Auxiliary Energy Estimation'!$E$25-D2387</f>
        <v>5</v>
      </c>
      <c r="G2387" s="32">
        <f>'Auxiliary Energy Estimation'!$E$25-E2387</f>
        <v>-5</v>
      </c>
      <c r="H2387" s="26">
        <f>IF(D2387&lt;='Auxiliary Energy Estimation'!$E$25, 1, 0)</f>
        <v>1</v>
      </c>
      <c r="I2387" s="26">
        <f>IF(E2387&lt;='Auxiliary Energy Estimation'!$E$25, 1, 0)</f>
        <v>0</v>
      </c>
    </row>
    <row r="2388" spans="2:9" ht="15" x14ac:dyDescent="0.3">
      <c r="B2388" s="33">
        <v>2383.5</v>
      </c>
      <c r="C2388" s="34">
        <v>10.6</v>
      </c>
      <c r="D2388" s="32">
        <f t="shared" si="74"/>
        <v>51.08</v>
      </c>
      <c r="E2388" s="37">
        <f t="shared" si="75"/>
        <v>61.295999999999992</v>
      </c>
      <c r="F2388" s="32">
        <f>'Auxiliary Energy Estimation'!$E$25-D2388</f>
        <v>3.9200000000000017</v>
      </c>
      <c r="G2388" s="32">
        <f>'Auxiliary Energy Estimation'!$E$25-E2388</f>
        <v>-6.2959999999999923</v>
      </c>
      <c r="H2388" s="26">
        <f>IF(D2388&lt;='Auxiliary Energy Estimation'!$E$25, 1, 0)</f>
        <v>1</v>
      </c>
      <c r="I2388" s="26">
        <f>IF(E2388&lt;='Auxiliary Energy Estimation'!$E$25, 1, 0)</f>
        <v>0</v>
      </c>
    </row>
    <row r="2389" spans="2:9" ht="15" x14ac:dyDescent="0.3">
      <c r="B2389" s="33">
        <v>2384.5</v>
      </c>
      <c r="C2389" s="34">
        <v>11.7</v>
      </c>
      <c r="D2389" s="32">
        <f t="shared" si="74"/>
        <v>53.06</v>
      </c>
      <c r="E2389" s="37">
        <f t="shared" si="75"/>
        <v>63.671999999999997</v>
      </c>
      <c r="F2389" s="32">
        <f>'Auxiliary Energy Estimation'!$E$25-D2389</f>
        <v>1.9399999999999977</v>
      </c>
      <c r="G2389" s="32">
        <f>'Auxiliary Energy Estimation'!$E$25-E2389</f>
        <v>-8.671999999999997</v>
      </c>
      <c r="H2389" s="26">
        <f>IF(D2389&lt;='Auxiliary Energy Estimation'!$E$25, 1, 0)</f>
        <v>1</v>
      </c>
      <c r="I2389" s="26">
        <f>IF(E2389&lt;='Auxiliary Energy Estimation'!$E$25, 1, 0)</f>
        <v>0</v>
      </c>
    </row>
    <row r="2390" spans="2:9" ht="15" x14ac:dyDescent="0.3">
      <c r="B2390" s="33">
        <v>2385.5</v>
      </c>
      <c r="C2390" s="34">
        <v>11.7</v>
      </c>
      <c r="D2390" s="32">
        <f t="shared" si="74"/>
        <v>53.06</v>
      </c>
      <c r="E2390" s="37">
        <f t="shared" si="75"/>
        <v>63.671999999999997</v>
      </c>
      <c r="F2390" s="32">
        <f>'Auxiliary Energy Estimation'!$E$25-D2390</f>
        <v>1.9399999999999977</v>
      </c>
      <c r="G2390" s="32">
        <f>'Auxiliary Energy Estimation'!$E$25-E2390</f>
        <v>-8.671999999999997</v>
      </c>
      <c r="H2390" s="26">
        <f>IF(D2390&lt;='Auxiliary Energy Estimation'!$E$25, 1, 0)</f>
        <v>1</v>
      </c>
      <c r="I2390" s="26">
        <f>IF(E2390&lt;='Auxiliary Energy Estimation'!$E$25, 1, 0)</f>
        <v>0</v>
      </c>
    </row>
    <row r="2391" spans="2:9" ht="15" x14ac:dyDescent="0.3">
      <c r="B2391" s="33">
        <v>2386.5</v>
      </c>
      <c r="C2391" s="34">
        <v>12.8</v>
      </c>
      <c r="D2391" s="32">
        <f t="shared" si="74"/>
        <v>55.040000000000006</v>
      </c>
      <c r="E2391" s="37">
        <f t="shared" si="75"/>
        <v>66.048000000000002</v>
      </c>
      <c r="F2391" s="32">
        <f>'Auxiliary Energy Estimation'!$E$25-D2391</f>
        <v>-4.0000000000006253E-2</v>
      </c>
      <c r="G2391" s="32">
        <f>'Auxiliary Energy Estimation'!$E$25-E2391</f>
        <v>-11.048000000000002</v>
      </c>
      <c r="H2391" s="26">
        <f>IF(D2391&lt;='Auxiliary Energy Estimation'!$E$25, 1, 0)</f>
        <v>0</v>
      </c>
      <c r="I2391" s="26">
        <f>IF(E2391&lt;='Auxiliary Energy Estimation'!$E$25, 1, 0)</f>
        <v>0</v>
      </c>
    </row>
    <row r="2392" spans="2:9" ht="15" x14ac:dyDescent="0.3">
      <c r="B2392" s="33">
        <v>2387.5</v>
      </c>
      <c r="C2392" s="34">
        <v>15</v>
      </c>
      <c r="D2392" s="32">
        <f t="shared" si="74"/>
        <v>59</v>
      </c>
      <c r="E2392" s="37">
        <f t="shared" si="75"/>
        <v>70.8</v>
      </c>
      <c r="F2392" s="32">
        <f>'Auxiliary Energy Estimation'!$E$25-D2392</f>
        <v>-4</v>
      </c>
      <c r="G2392" s="32">
        <f>'Auxiliary Energy Estimation'!$E$25-E2392</f>
        <v>-15.799999999999997</v>
      </c>
      <c r="H2392" s="26">
        <f>IF(D2392&lt;='Auxiliary Energy Estimation'!$E$25, 1, 0)</f>
        <v>0</v>
      </c>
      <c r="I2392" s="26">
        <f>IF(E2392&lt;='Auxiliary Energy Estimation'!$E$25, 1, 0)</f>
        <v>0</v>
      </c>
    </row>
    <row r="2393" spans="2:9" ht="15" x14ac:dyDescent="0.3">
      <c r="B2393" s="33">
        <v>2388.5</v>
      </c>
      <c r="C2393" s="34">
        <v>15</v>
      </c>
      <c r="D2393" s="32">
        <f t="shared" si="74"/>
        <v>59</v>
      </c>
      <c r="E2393" s="37">
        <f t="shared" si="75"/>
        <v>70.8</v>
      </c>
      <c r="F2393" s="32">
        <f>'Auxiliary Energy Estimation'!$E$25-D2393</f>
        <v>-4</v>
      </c>
      <c r="G2393" s="32">
        <f>'Auxiliary Energy Estimation'!$E$25-E2393</f>
        <v>-15.799999999999997</v>
      </c>
      <c r="H2393" s="26">
        <f>IF(D2393&lt;='Auxiliary Energy Estimation'!$E$25, 1, 0)</f>
        <v>0</v>
      </c>
      <c r="I2393" s="26">
        <f>IF(E2393&lt;='Auxiliary Energy Estimation'!$E$25, 1, 0)</f>
        <v>0</v>
      </c>
    </row>
    <row r="2394" spans="2:9" ht="15" x14ac:dyDescent="0.3">
      <c r="B2394" s="33">
        <v>2389.5</v>
      </c>
      <c r="C2394" s="34">
        <v>15.6</v>
      </c>
      <c r="D2394" s="32">
        <f t="shared" si="74"/>
        <v>60.08</v>
      </c>
      <c r="E2394" s="37">
        <f t="shared" si="75"/>
        <v>72.095999999999989</v>
      </c>
      <c r="F2394" s="32">
        <f>'Auxiliary Energy Estimation'!$E$25-D2394</f>
        <v>-5.0799999999999983</v>
      </c>
      <c r="G2394" s="32">
        <f>'Auxiliary Energy Estimation'!$E$25-E2394</f>
        <v>-17.095999999999989</v>
      </c>
      <c r="H2394" s="26">
        <f>IF(D2394&lt;='Auxiliary Energy Estimation'!$E$25, 1, 0)</f>
        <v>0</v>
      </c>
      <c r="I2394" s="26">
        <f>IF(E2394&lt;='Auxiliary Energy Estimation'!$E$25, 1, 0)</f>
        <v>0</v>
      </c>
    </row>
    <row r="2395" spans="2:9" ht="15" x14ac:dyDescent="0.3">
      <c r="B2395" s="33">
        <v>2390.5</v>
      </c>
      <c r="C2395" s="34">
        <v>15.6</v>
      </c>
      <c r="D2395" s="32">
        <f t="shared" si="74"/>
        <v>60.08</v>
      </c>
      <c r="E2395" s="37">
        <f t="shared" si="75"/>
        <v>72.095999999999989</v>
      </c>
      <c r="F2395" s="32">
        <f>'Auxiliary Energy Estimation'!$E$25-D2395</f>
        <v>-5.0799999999999983</v>
      </c>
      <c r="G2395" s="32">
        <f>'Auxiliary Energy Estimation'!$E$25-E2395</f>
        <v>-17.095999999999989</v>
      </c>
      <c r="H2395" s="26">
        <f>IF(D2395&lt;='Auxiliary Energy Estimation'!$E$25, 1, 0)</f>
        <v>0</v>
      </c>
      <c r="I2395" s="26">
        <f>IF(E2395&lt;='Auxiliary Energy Estimation'!$E$25, 1, 0)</f>
        <v>0</v>
      </c>
    </row>
    <row r="2396" spans="2:9" ht="15" x14ac:dyDescent="0.3">
      <c r="B2396" s="33">
        <v>2391.5</v>
      </c>
      <c r="C2396" s="34">
        <v>15.6</v>
      </c>
      <c r="D2396" s="32">
        <f t="shared" si="74"/>
        <v>60.08</v>
      </c>
      <c r="E2396" s="37">
        <f t="shared" si="75"/>
        <v>72.095999999999989</v>
      </c>
      <c r="F2396" s="32">
        <f>'Auxiliary Energy Estimation'!$E$25-D2396</f>
        <v>-5.0799999999999983</v>
      </c>
      <c r="G2396" s="32">
        <f>'Auxiliary Energy Estimation'!$E$25-E2396</f>
        <v>-17.095999999999989</v>
      </c>
      <c r="H2396" s="26">
        <f>IF(D2396&lt;='Auxiliary Energy Estimation'!$E$25, 1, 0)</f>
        <v>0</v>
      </c>
      <c r="I2396" s="26">
        <f>IF(E2396&lt;='Auxiliary Energy Estimation'!$E$25, 1, 0)</f>
        <v>0</v>
      </c>
    </row>
    <row r="2397" spans="2:9" ht="15" x14ac:dyDescent="0.3">
      <c r="B2397" s="33">
        <v>2392.5</v>
      </c>
      <c r="C2397" s="34">
        <v>15</v>
      </c>
      <c r="D2397" s="32">
        <f t="shared" si="74"/>
        <v>59</v>
      </c>
      <c r="E2397" s="37">
        <f t="shared" si="75"/>
        <v>70.8</v>
      </c>
      <c r="F2397" s="32">
        <f>'Auxiliary Energy Estimation'!$E$25-D2397</f>
        <v>-4</v>
      </c>
      <c r="G2397" s="32">
        <f>'Auxiliary Energy Estimation'!$E$25-E2397</f>
        <v>-15.799999999999997</v>
      </c>
      <c r="H2397" s="26">
        <f>IF(D2397&lt;='Auxiliary Energy Estimation'!$E$25, 1, 0)</f>
        <v>0</v>
      </c>
      <c r="I2397" s="26">
        <f>IF(E2397&lt;='Auxiliary Energy Estimation'!$E$25, 1, 0)</f>
        <v>0</v>
      </c>
    </row>
    <row r="2398" spans="2:9" ht="15" x14ac:dyDescent="0.3">
      <c r="B2398" s="33">
        <v>2393.5</v>
      </c>
      <c r="C2398" s="34">
        <v>13.3</v>
      </c>
      <c r="D2398" s="32">
        <f t="shared" si="74"/>
        <v>55.94</v>
      </c>
      <c r="E2398" s="37">
        <f t="shared" si="75"/>
        <v>67.128</v>
      </c>
      <c r="F2398" s="32">
        <f>'Auxiliary Energy Estimation'!$E$25-D2398</f>
        <v>-0.93999999999999773</v>
      </c>
      <c r="G2398" s="32">
        <f>'Auxiliary Energy Estimation'!$E$25-E2398</f>
        <v>-12.128</v>
      </c>
      <c r="H2398" s="26">
        <f>IF(D2398&lt;='Auxiliary Energy Estimation'!$E$25, 1, 0)</f>
        <v>0</v>
      </c>
      <c r="I2398" s="26">
        <f>IF(E2398&lt;='Auxiliary Energy Estimation'!$E$25, 1, 0)</f>
        <v>0</v>
      </c>
    </row>
    <row r="2399" spans="2:9" ht="15" x14ac:dyDescent="0.3">
      <c r="B2399" s="33">
        <v>2394.5</v>
      </c>
      <c r="C2399" s="34">
        <v>13.9</v>
      </c>
      <c r="D2399" s="32">
        <f t="shared" si="74"/>
        <v>57.019999999999996</v>
      </c>
      <c r="E2399" s="37">
        <f t="shared" si="75"/>
        <v>68.423999999999992</v>
      </c>
      <c r="F2399" s="32">
        <f>'Auxiliary Energy Estimation'!$E$25-D2399</f>
        <v>-2.019999999999996</v>
      </c>
      <c r="G2399" s="32">
        <f>'Auxiliary Energy Estimation'!$E$25-E2399</f>
        <v>-13.423999999999992</v>
      </c>
      <c r="H2399" s="26">
        <f>IF(D2399&lt;='Auxiliary Energy Estimation'!$E$25, 1, 0)</f>
        <v>0</v>
      </c>
      <c r="I2399" s="26">
        <f>IF(E2399&lt;='Auxiliary Energy Estimation'!$E$25, 1, 0)</f>
        <v>0</v>
      </c>
    </row>
    <row r="2400" spans="2:9" ht="15" x14ac:dyDescent="0.3">
      <c r="B2400" s="33">
        <v>2395.5</v>
      </c>
      <c r="C2400" s="34">
        <v>13.9</v>
      </c>
      <c r="D2400" s="32">
        <f t="shared" si="74"/>
        <v>57.019999999999996</v>
      </c>
      <c r="E2400" s="37">
        <f t="shared" si="75"/>
        <v>68.423999999999992</v>
      </c>
      <c r="F2400" s="32">
        <f>'Auxiliary Energy Estimation'!$E$25-D2400</f>
        <v>-2.019999999999996</v>
      </c>
      <c r="G2400" s="32">
        <f>'Auxiliary Energy Estimation'!$E$25-E2400</f>
        <v>-13.423999999999992</v>
      </c>
      <c r="H2400" s="26">
        <f>IF(D2400&lt;='Auxiliary Energy Estimation'!$E$25, 1, 0)</f>
        <v>0</v>
      </c>
      <c r="I2400" s="26">
        <f>IF(E2400&lt;='Auxiliary Energy Estimation'!$E$25, 1, 0)</f>
        <v>0</v>
      </c>
    </row>
    <row r="2401" spans="2:9" ht="15" x14ac:dyDescent="0.3">
      <c r="B2401" s="33">
        <v>2396.5</v>
      </c>
      <c r="C2401" s="34">
        <v>14.4</v>
      </c>
      <c r="D2401" s="32">
        <f t="shared" si="74"/>
        <v>57.92</v>
      </c>
      <c r="E2401" s="37">
        <f t="shared" si="75"/>
        <v>69.504000000000005</v>
      </c>
      <c r="F2401" s="32">
        <f>'Auxiliary Energy Estimation'!$E$25-D2401</f>
        <v>-2.9200000000000017</v>
      </c>
      <c r="G2401" s="32">
        <f>'Auxiliary Energy Estimation'!$E$25-E2401</f>
        <v>-14.504000000000005</v>
      </c>
      <c r="H2401" s="26">
        <f>IF(D2401&lt;='Auxiliary Energy Estimation'!$E$25, 1, 0)</f>
        <v>0</v>
      </c>
      <c r="I2401" s="26">
        <f>IF(E2401&lt;='Auxiliary Energy Estimation'!$E$25, 1, 0)</f>
        <v>0</v>
      </c>
    </row>
    <row r="2402" spans="2:9" ht="15" x14ac:dyDescent="0.3">
      <c r="B2402" s="33">
        <v>2397.5</v>
      </c>
      <c r="C2402" s="34">
        <v>12.8</v>
      </c>
      <c r="D2402" s="32">
        <f t="shared" si="74"/>
        <v>55.040000000000006</v>
      </c>
      <c r="E2402" s="37">
        <f t="shared" si="75"/>
        <v>66.048000000000002</v>
      </c>
      <c r="F2402" s="32">
        <f>'Auxiliary Energy Estimation'!$E$25-D2402</f>
        <v>-4.0000000000006253E-2</v>
      </c>
      <c r="G2402" s="32">
        <f>'Auxiliary Energy Estimation'!$E$25-E2402</f>
        <v>-11.048000000000002</v>
      </c>
      <c r="H2402" s="26">
        <f>IF(D2402&lt;='Auxiliary Energy Estimation'!$E$25, 1, 0)</f>
        <v>0</v>
      </c>
      <c r="I2402" s="26">
        <f>IF(E2402&lt;='Auxiliary Energy Estimation'!$E$25, 1, 0)</f>
        <v>0</v>
      </c>
    </row>
    <row r="2403" spans="2:9" ht="15" x14ac:dyDescent="0.3">
      <c r="B2403" s="33">
        <v>2398.5</v>
      </c>
      <c r="C2403" s="34">
        <v>11.7</v>
      </c>
      <c r="D2403" s="32">
        <f t="shared" si="74"/>
        <v>53.06</v>
      </c>
      <c r="E2403" s="37">
        <f t="shared" si="75"/>
        <v>63.671999999999997</v>
      </c>
      <c r="F2403" s="32">
        <f>'Auxiliary Energy Estimation'!$E$25-D2403</f>
        <v>1.9399999999999977</v>
      </c>
      <c r="G2403" s="32">
        <f>'Auxiliary Energy Estimation'!$E$25-E2403</f>
        <v>-8.671999999999997</v>
      </c>
      <c r="H2403" s="26">
        <f>IF(D2403&lt;='Auxiliary Energy Estimation'!$E$25, 1, 0)</f>
        <v>1</v>
      </c>
      <c r="I2403" s="26">
        <f>IF(E2403&lt;='Auxiliary Energy Estimation'!$E$25, 1, 0)</f>
        <v>0</v>
      </c>
    </row>
    <row r="2404" spans="2:9" ht="15" x14ac:dyDescent="0.3">
      <c r="B2404" s="33">
        <v>2399.5</v>
      </c>
      <c r="C2404" s="34">
        <v>12.2</v>
      </c>
      <c r="D2404" s="32">
        <f t="shared" si="74"/>
        <v>53.96</v>
      </c>
      <c r="E2404" s="37">
        <f t="shared" si="75"/>
        <v>64.751999999999995</v>
      </c>
      <c r="F2404" s="32">
        <f>'Auxiliary Energy Estimation'!$E$25-D2404</f>
        <v>1.0399999999999991</v>
      </c>
      <c r="G2404" s="32">
        <f>'Auxiliary Energy Estimation'!$E$25-E2404</f>
        <v>-9.7519999999999953</v>
      </c>
      <c r="H2404" s="26">
        <f>IF(D2404&lt;='Auxiliary Energy Estimation'!$E$25, 1, 0)</f>
        <v>1</v>
      </c>
      <c r="I2404" s="26">
        <f>IF(E2404&lt;='Auxiliary Energy Estimation'!$E$25, 1, 0)</f>
        <v>0</v>
      </c>
    </row>
    <row r="2405" spans="2:9" ht="15" x14ac:dyDescent="0.3">
      <c r="B2405" s="33">
        <v>2400.5</v>
      </c>
      <c r="C2405" s="34">
        <v>13.3</v>
      </c>
      <c r="D2405" s="32">
        <f t="shared" si="74"/>
        <v>55.94</v>
      </c>
      <c r="E2405" s="37">
        <f t="shared" si="75"/>
        <v>67.128</v>
      </c>
      <c r="F2405" s="32">
        <f>'Auxiliary Energy Estimation'!$E$25-D2405</f>
        <v>-0.93999999999999773</v>
      </c>
      <c r="G2405" s="32">
        <f>'Auxiliary Energy Estimation'!$E$25-E2405</f>
        <v>-12.128</v>
      </c>
      <c r="H2405" s="26">
        <f>IF(D2405&lt;='Auxiliary Energy Estimation'!$E$25, 1, 0)</f>
        <v>0</v>
      </c>
      <c r="I2405" s="26">
        <f>IF(E2405&lt;='Auxiliary Energy Estimation'!$E$25, 1, 0)</f>
        <v>0</v>
      </c>
    </row>
    <row r="2406" spans="2:9" ht="15" x14ac:dyDescent="0.3">
      <c r="B2406" s="33">
        <v>2401.5</v>
      </c>
      <c r="C2406" s="34">
        <v>14.4</v>
      </c>
      <c r="D2406" s="32">
        <f t="shared" si="74"/>
        <v>57.92</v>
      </c>
      <c r="E2406" s="37">
        <f t="shared" si="75"/>
        <v>69.504000000000005</v>
      </c>
      <c r="F2406" s="32">
        <f>'Auxiliary Energy Estimation'!$E$25-D2406</f>
        <v>-2.9200000000000017</v>
      </c>
      <c r="G2406" s="32">
        <f>'Auxiliary Energy Estimation'!$E$25-E2406</f>
        <v>-14.504000000000005</v>
      </c>
      <c r="H2406" s="26">
        <f>IF(D2406&lt;='Auxiliary Energy Estimation'!$E$25, 1, 0)</f>
        <v>0</v>
      </c>
      <c r="I2406" s="26">
        <f>IF(E2406&lt;='Auxiliary Energy Estimation'!$E$25, 1, 0)</f>
        <v>0</v>
      </c>
    </row>
    <row r="2407" spans="2:9" ht="15" x14ac:dyDescent="0.3">
      <c r="B2407" s="33">
        <v>2402.5</v>
      </c>
      <c r="C2407" s="34">
        <v>13.3</v>
      </c>
      <c r="D2407" s="32">
        <f t="shared" si="74"/>
        <v>55.94</v>
      </c>
      <c r="E2407" s="37">
        <f t="shared" si="75"/>
        <v>67.128</v>
      </c>
      <c r="F2407" s="32">
        <f>'Auxiliary Energy Estimation'!$E$25-D2407</f>
        <v>-0.93999999999999773</v>
      </c>
      <c r="G2407" s="32">
        <f>'Auxiliary Energy Estimation'!$E$25-E2407</f>
        <v>-12.128</v>
      </c>
      <c r="H2407" s="26">
        <f>IF(D2407&lt;='Auxiliary Energy Estimation'!$E$25, 1, 0)</f>
        <v>0</v>
      </c>
      <c r="I2407" s="26">
        <f>IF(E2407&lt;='Auxiliary Energy Estimation'!$E$25, 1, 0)</f>
        <v>0</v>
      </c>
    </row>
    <row r="2408" spans="2:9" ht="15" x14ac:dyDescent="0.3">
      <c r="B2408" s="33">
        <v>2403.5</v>
      </c>
      <c r="C2408" s="34">
        <v>13.3</v>
      </c>
      <c r="D2408" s="32">
        <f t="shared" si="74"/>
        <v>55.94</v>
      </c>
      <c r="E2408" s="37">
        <f t="shared" si="75"/>
        <v>67.128</v>
      </c>
      <c r="F2408" s="32">
        <f>'Auxiliary Energy Estimation'!$E$25-D2408</f>
        <v>-0.93999999999999773</v>
      </c>
      <c r="G2408" s="32">
        <f>'Auxiliary Energy Estimation'!$E$25-E2408</f>
        <v>-12.128</v>
      </c>
      <c r="H2408" s="26">
        <f>IF(D2408&lt;='Auxiliary Energy Estimation'!$E$25, 1, 0)</f>
        <v>0</v>
      </c>
      <c r="I2408" s="26">
        <f>IF(E2408&lt;='Auxiliary Energy Estimation'!$E$25, 1, 0)</f>
        <v>0</v>
      </c>
    </row>
    <row r="2409" spans="2:9" ht="15" x14ac:dyDescent="0.3">
      <c r="B2409" s="33">
        <v>2404.5</v>
      </c>
      <c r="C2409" s="34">
        <v>13.3</v>
      </c>
      <c r="D2409" s="32">
        <f t="shared" si="74"/>
        <v>55.94</v>
      </c>
      <c r="E2409" s="37">
        <f t="shared" si="75"/>
        <v>67.128</v>
      </c>
      <c r="F2409" s="32">
        <f>'Auxiliary Energy Estimation'!$E$25-D2409</f>
        <v>-0.93999999999999773</v>
      </c>
      <c r="G2409" s="32">
        <f>'Auxiliary Energy Estimation'!$E$25-E2409</f>
        <v>-12.128</v>
      </c>
      <c r="H2409" s="26">
        <f>IF(D2409&lt;='Auxiliary Energy Estimation'!$E$25, 1, 0)</f>
        <v>0</v>
      </c>
      <c r="I2409" s="26">
        <f>IF(E2409&lt;='Auxiliary Energy Estimation'!$E$25, 1, 0)</f>
        <v>0</v>
      </c>
    </row>
    <row r="2410" spans="2:9" ht="15" x14ac:dyDescent="0.3">
      <c r="B2410" s="33">
        <v>2405.5</v>
      </c>
      <c r="C2410" s="34">
        <v>12.2</v>
      </c>
      <c r="D2410" s="32">
        <f t="shared" si="74"/>
        <v>53.96</v>
      </c>
      <c r="E2410" s="37">
        <f t="shared" si="75"/>
        <v>64.751999999999995</v>
      </c>
      <c r="F2410" s="32">
        <f>'Auxiliary Energy Estimation'!$E$25-D2410</f>
        <v>1.0399999999999991</v>
      </c>
      <c r="G2410" s="32">
        <f>'Auxiliary Energy Estimation'!$E$25-E2410</f>
        <v>-9.7519999999999953</v>
      </c>
      <c r="H2410" s="26">
        <f>IF(D2410&lt;='Auxiliary Energy Estimation'!$E$25, 1, 0)</f>
        <v>1</v>
      </c>
      <c r="I2410" s="26">
        <f>IF(E2410&lt;='Auxiliary Energy Estimation'!$E$25, 1, 0)</f>
        <v>0</v>
      </c>
    </row>
    <row r="2411" spans="2:9" ht="15" x14ac:dyDescent="0.3">
      <c r="B2411" s="33">
        <v>2406.5</v>
      </c>
      <c r="C2411" s="34">
        <v>12.2</v>
      </c>
      <c r="D2411" s="32">
        <f t="shared" si="74"/>
        <v>53.96</v>
      </c>
      <c r="E2411" s="37">
        <f t="shared" si="75"/>
        <v>64.751999999999995</v>
      </c>
      <c r="F2411" s="32">
        <f>'Auxiliary Energy Estimation'!$E$25-D2411</f>
        <v>1.0399999999999991</v>
      </c>
      <c r="G2411" s="32">
        <f>'Auxiliary Energy Estimation'!$E$25-E2411</f>
        <v>-9.7519999999999953</v>
      </c>
      <c r="H2411" s="26">
        <f>IF(D2411&lt;='Auxiliary Energy Estimation'!$E$25, 1, 0)</f>
        <v>1</v>
      </c>
      <c r="I2411" s="26">
        <f>IF(E2411&lt;='Auxiliary Energy Estimation'!$E$25, 1, 0)</f>
        <v>0</v>
      </c>
    </row>
    <row r="2412" spans="2:9" ht="15" x14ac:dyDescent="0.3">
      <c r="B2412" s="33">
        <v>2407.5</v>
      </c>
      <c r="C2412" s="34">
        <v>12.8</v>
      </c>
      <c r="D2412" s="32">
        <f t="shared" si="74"/>
        <v>55.040000000000006</v>
      </c>
      <c r="E2412" s="37">
        <f t="shared" si="75"/>
        <v>66.048000000000002</v>
      </c>
      <c r="F2412" s="32">
        <f>'Auxiliary Energy Estimation'!$E$25-D2412</f>
        <v>-4.0000000000006253E-2</v>
      </c>
      <c r="G2412" s="32">
        <f>'Auxiliary Energy Estimation'!$E$25-E2412</f>
        <v>-11.048000000000002</v>
      </c>
      <c r="H2412" s="26">
        <f>IF(D2412&lt;='Auxiliary Energy Estimation'!$E$25, 1, 0)</f>
        <v>0</v>
      </c>
      <c r="I2412" s="26">
        <f>IF(E2412&lt;='Auxiliary Energy Estimation'!$E$25, 1, 0)</f>
        <v>0</v>
      </c>
    </row>
    <row r="2413" spans="2:9" ht="15" x14ac:dyDescent="0.3">
      <c r="B2413" s="33">
        <v>2408.5</v>
      </c>
      <c r="C2413" s="34">
        <v>13.9</v>
      </c>
      <c r="D2413" s="32">
        <f t="shared" si="74"/>
        <v>57.019999999999996</v>
      </c>
      <c r="E2413" s="37">
        <f t="shared" si="75"/>
        <v>68.423999999999992</v>
      </c>
      <c r="F2413" s="32">
        <f>'Auxiliary Energy Estimation'!$E$25-D2413</f>
        <v>-2.019999999999996</v>
      </c>
      <c r="G2413" s="32">
        <f>'Auxiliary Energy Estimation'!$E$25-E2413</f>
        <v>-13.423999999999992</v>
      </c>
      <c r="H2413" s="26">
        <f>IF(D2413&lt;='Auxiliary Energy Estimation'!$E$25, 1, 0)</f>
        <v>0</v>
      </c>
      <c r="I2413" s="26">
        <f>IF(E2413&lt;='Auxiliary Energy Estimation'!$E$25, 1, 0)</f>
        <v>0</v>
      </c>
    </row>
    <row r="2414" spans="2:9" ht="15" x14ac:dyDescent="0.3">
      <c r="B2414" s="33">
        <v>2409.5</v>
      </c>
      <c r="C2414" s="34">
        <v>12.8</v>
      </c>
      <c r="D2414" s="32">
        <f t="shared" si="74"/>
        <v>55.040000000000006</v>
      </c>
      <c r="E2414" s="37">
        <f t="shared" si="75"/>
        <v>66.048000000000002</v>
      </c>
      <c r="F2414" s="32">
        <f>'Auxiliary Energy Estimation'!$E$25-D2414</f>
        <v>-4.0000000000006253E-2</v>
      </c>
      <c r="G2414" s="32">
        <f>'Auxiliary Energy Estimation'!$E$25-E2414</f>
        <v>-11.048000000000002</v>
      </c>
      <c r="H2414" s="26">
        <f>IF(D2414&lt;='Auxiliary Energy Estimation'!$E$25, 1, 0)</f>
        <v>0</v>
      </c>
      <c r="I2414" s="26">
        <f>IF(E2414&lt;='Auxiliary Energy Estimation'!$E$25, 1, 0)</f>
        <v>0</v>
      </c>
    </row>
    <row r="2415" spans="2:9" ht="15" x14ac:dyDescent="0.3">
      <c r="B2415" s="33">
        <v>2410.5</v>
      </c>
      <c r="C2415" s="34">
        <v>13.9</v>
      </c>
      <c r="D2415" s="32">
        <f t="shared" si="74"/>
        <v>57.019999999999996</v>
      </c>
      <c r="E2415" s="37">
        <f t="shared" si="75"/>
        <v>68.423999999999992</v>
      </c>
      <c r="F2415" s="32">
        <f>'Auxiliary Energy Estimation'!$E$25-D2415</f>
        <v>-2.019999999999996</v>
      </c>
      <c r="G2415" s="32">
        <f>'Auxiliary Energy Estimation'!$E$25-E2415</f>
        <v>-13.423999999999992</v>
      </c>
      <c r="H2415" s="26">
        <f>IF(D2415&lt;='Auxiliary Energy Estimation'!$E$25, 1, 0)</f>
        <v>0</v>
      </c>
      <c r="I2415" s="26">
        <f>IF(E2415&lt;='Auxiliary Energy Estimation'!$E$25, 1, 0)</f>
        <v>0</v>
      </c>
    </row>
    <row r="2416" spans="2:9" ht="15" x14ac:dyDescent="0.3">
      <c r="B2416" s="33">
        <v>2411.5</v>
      </c>
      <c r="C2416" s="34">
        <v>13.9</v>
      </c>
      <c r="D2416" s="32">
        <f t="shared" si="74"/>
        <v>57.019999999999996</v>
      </c>
      <c r="E2416" s="37">
        <f t="shared" si="75"/>
        <v>68.423999999999992</v>
      </c>
      <c r="F2416" s="32">
        <f>'Auxiliary Energy Estimation'!$E$25-D2416</f>
        <v>-2.019999999999996</v>
      </c>
      <c r="G2416" s="32">
        <f>'Auxiliary Energy Estimation'!$E$25-E2416</f>
        <v>-13.423999999999992</v>
      </c>
      <c r="H2416" s="26">
        <f>IF(D2416&lt;='Auxiliary Energy Estimation'!$E$25, 1, 0)</f>
        <v>0</v>
      </c>
      <c r="I2416" s="26">
        <f>IF(E2416&lt;='Auxiliary Energy Estimation'!$E$25, 1, 0)</f>
        <v>0</v>
      </c>
    </row>
    <row r="2417" spans="2:9" ht="15" x14ac:dyDescent="0.3">
      <c r="B2417" s="33">
        <v>2412.5</v>
      </c>
      <c r="C2417" s="34">
        <v>12.8</v>
      </c>
      <c r="D2417" s="32">
        <f t="shared" si="74"/>
        <v>55.040000000000006</v>
      </c>
      <c r="E2417" s="37">
        <f t="shared" si="75"/>
        <v>66.048000000000002</v>
      </c>
      <c r="F2417" s="32">
        <f>'Auxiliary Energy Estimation'!$E$25-D2417</f>
        <v>-4.0000000000006253E-2</v>
      </c>
      <c r="G2417" s="32">
        <f>'Auxiliary Energy Estimation'!$E$25-E2417</f>
        <v>-11.048000000000002</v>
      </c>
      <c r="H2417" s="26">
        <f>IF(D2417&lt;='Auxiliary Energy Estimation'!$E$25, 1, 0)</f>
        <v>0</v>
      </c>
      <c r="I2417" s="26">
        <f>IF(E2417&lt;='Auxiliary Energy Estimation'!$E$25, 1, 0)</f>
        <v>0</v>
      </c>
    </row>
    <row r="2418" spans="2:9" ht="15" x14ac:dyDescent="0.3">
      <c r="B2418" s="33">
        <v>2413.5</v>
      </c>
      <c r="C2418" s="34">
        <v>12.2</v>
      </c>
      <c r="D2418" s="32">
        <f t="shared" si="74"/>
        <v>53.96</v>
      </c>
      <c r="E2418" s="37">
        <f t="shared" si="75"/>
        <v>64.751999999999995</v>
      </c>
      <c r="F2418" s="32">
        <f>'Auxiliary Energy Estimation'!$E$25-D2418</f>
        <v>1.0399999999999991</v>
      </c>
      <c r="G2418" s="32">
        <f>'Auxiliary Energy Estimation'!$E$25-E2418</f>
        <v>-9.7519999999999953</v>
      </c>
      <c r="H2418" s="26">
        <f>IF(D2418&lt;='Auxiliary Energy Estimation'!$E$25, 1, 0)</f>
        <v>1</v>
      </c>
      <c r="I2418" s="26">
        <f>IF(E2418&lt;='Auxiliary Energy Estimation'!$E$25, 1, 0)</f>
        <v>0</v>
      </c>
    </row>
    <row r="2419" spans="2:9" ht="15" x14ac:dyDescent="0.3">
      <c r="B2419" s="33">
        <v>2414.5</v>
      </c>
      <c r="C2419" s="34">
        <v>11.1</v>
      </c>
      <c r="D2419" s="32">
        <f t="shared" si="74"/>
        <v>51.980000000000004</v>
      </c>
      <c r="E2419" s="37">
        <f t="shared" si="75"/>
        <v>62.376000000000005</v>
      </c>
      <c r="F2419" s="32">
        <f>'Auxiliary Energy Estimation'!$E$25-D2419</f>
        <v>3.019999999999996</v>
      </c>
      <c r="G2419" s="32">
        <f>'Auxiliary Energy Estimation'!$E$25-E2419</f>
        <v>-7.3760000000000048</v>
      </c>
      <c r="H2419" s="26">
        <f>IF(D2419&lt;='Auxiliary Energy Estimation'!$E$25, 1, 0)</f>
        <v>1</v>
      </c>
      <c r="I2419" s="26">
        <f>IF(E2419&lt;='Auxiliary Energy Estimation'!$E$25, 1, 0)</f>
        <v>0</v>
      </c>
    </row>
    <row r="2420" spans="2:9" ht="15" x14ac:dyDescent="0.3">
      <c r="B2420" s="33">
        <v>2415.5</v>
      </c>
      <c r="C2420" s="34">
        <v>11.7</v>
      </c>
      <c r="D2420" s="32">
        <f t="shared" si="74"/>
        <v>53.06</v>
      </c>
      <c r="E2420" s="37">
        <f t="shared" si="75"/>
        <v>63.671999999999997</v>
      </c>
      <c r="F2420" s="32">
        <f>'Auxiliary Energy Estimation'!$E$25-D2420</f>
        <v>1.9399999999999977</v>
      </c>
      <c r="G2420" s="32">
        <f>'Auxiliary Energy Estimation'!$E$25-E2420</f>
        <v>-8.671999999999997</v>
      </c>
      <c r="H2420" s="26">
        <f>IF(D2420&lt;='Auxiliary Energy Estimation'!$E$25, 1, 0)</f>
        <v>1</v>
      </c>
      <c r="I2420" s="26">
        <f>IF(E2420&lt;='Auxiliary Energy Estimation'!$E$25, 1, 0)</f>
        <v>0</v>
      </c>
    </row>
    <row r="2421" spans="2:9" ht="15" x14ac:dyDescent="0.3">
      <c r="B2421" s="33">
        <v>2416.5</v>
      </c>
      <c r="C2421" s="34">
        <v>10</v>
      </c>
      <c r="D2421" s="32">
        <f t="shared" si="74"/>
        <v>50</v>
      </c>
      <c r="E2421" s="37">
        <f t="shared" si="75"/>
        <v>60</v>
      </c>
      <c r="F2421" s="32">
        <f>'Auxiliary Energy Estimation'!$E$25-D2421</f>
        <v>5</v>
      </c>
      <c r="G2421" s="32">
        <f>'Auxiliary Energy Estimation'!$E$25-E2421</f>
        <v>-5</v>
      </c>
      <c r="H2421" s="26">
        <f>IF(D2421&lt;='Auxiliary Energy Estimation'!$E$25, 1, 0)</f>
        <v>1</v>
      </c>
      <c r="I2421" s="26">
        <f>IF(E2421&lt;='Auxiliary Energy Estimation'!$E$25, 1, 0)</f>
        <v>0</v>
      </c>
    </row>
    <row r="2422" spans="2:9" ht="15" x14ac:dyDescent="0.3">
      <c r="B2422" s="33">
        <v>2417.5</v>
      </c>
      <c r="C2422" s="34">
        <v>8.9</v>
      </c>
      <c r="D2422" s="32">
        <f t="shared" si="74"/>
        <v>48.019999999999996</v>
      </c>
      <c r="E2422" s="37">
        <f t="shared" si="75"/>
        <v>57.623999999999995</v>
      </c>
      <c r="F2422" s="32">
        <f>'Auxiliary Energy Estimation'!$E$25-D2422</f>
        <v>6.980000000000004</v>
      </c>
      <c r="G2422" s="32">
        <f>'Auxiliary Energy Estimation'!$E$25-E2422</f>
        <v>-2.6239999999999952</v>
      </c>
      <c r="H2422" s="26">
        <f>IF(D2422&lt;='Auxiliary Energy Estimation'!$E$25, 1, 0)</f>
        <v>1</v>
      </c>
      <c r="I2422" s="26">
        <f>IF(E2422&lt;='Auxiliary Energy Estimation'!$E$25, 1, 0)</f>
        <v>0</v>
      </c>
    </row>
    <row r="2423" spans="2:9" ht="15" x14ac:dyDescent="0.3">
      <c r="B2423" s="33">
        <v>2418.5</v>
      </c>
      <c r="C2423" s="34">
        <v>7.8</v>
      </c>
      <c r="D2423" s="32">
        <f t="shared" si="74"/>
        <v>46.04</v>
      </c>
      <c r="E2423" s="37">
        <f t="shared" si="75"/>
        <v>55.247999999999998</v>
      </c>
      <c r="F2423" s="32">
        <f>'Auxiliary Energy Estimation'!$E$25-D2423</f>
        <v>8.9600000000000009</v>
      </c>
      <c r="G2423" s="32">
        <f>'Auxiliary Energy Estimation'!$E$25-E2423</f>
        <v>-0.24799999999999756</v>
      </c>
      <c r="H2423" s="26">
        <f>IF(D2423&lt;='Auxiliary Energy Estimation'!$E$25, 1, 0)</f>
        <v>1</v>
      </c>
      <c r="I2423" s="26">
        <f>IF(E2423&lt;='Auxiliary Energy Estimation'!$E$25, 1, 0)</f>
        <v>0</v>
      </c>
    </row>
    <row r="2424" spans="2:9" ht="15" x14ac:dyDescent="0.3">
      <c r="B2424" s="33">
        <v>2419.5</v>
      </c>
      <c r="C2424" s="34">
        <v>6.7</v>
      </c>
      <c r="D2424" s="32">
        <f t="shared" si="74"/>
        <v>44.06</v>
      </c>
      <c r="E2424" s="37">
        <f t="shared" si="75"/>
        <v>52.872</v>
      </c>
      <c r="F2424" s="32">
        <f>'Auxiliary Energy Estimation'!$E$25-D2424</f>
        <v>10.939999999999998</v>
      </c>
      <c r="G2424" s="32">
        <f>'Auxiliary Energy Estimation'!$E$25-E2424</f>
        <v>2.1280000000000001</v>
      </c>
      <c r="H2424" s="26">
        <f>IF(D2424&lt;='Auxiliary Energy Estimation'!$E$25, 1, 0)</f>
        <v>1</v>
      </c>
      <c r="I2424" s="26">
        <f>IF(E2424&lt;='Auxiliary Energy Estimation'!$E$25, 1, 0)</f>
        <v>1</v>
      </c>
    </row>
    <row r="2425" spans="2:9" ht="15" x14ac:dyDescent="0.3">
      <c r="B2425" s="33">
        <v>2420.5</v>
      </c>
      <c r="C2425" s="34">
        <v>5.6</v>
      </c>
      <c r="D2425" s="32">
        <f t="shared" si="74"/>
        <v>42.08</v>
      </c>
      <c r="E2425" s="37">
        <f t="shared" si="75"/>
        <v>50.495999999999995</v>
      </c>
      <c r="F2425" s="32">
        <f>'Auxiliary Energy Estimation'!$E$25-D2425</f>
        <v>12.920000000000002</v>
      </c>
      <c r="G2425" s="32">
        <f>'Auxiliary Energy Estimation'!$E$25-E2425</f>
        <v>4.5040000000000049</v>
      </c>
      <c r="H2425" s="26">
        <f>IF(D2425&lt;='Auxiliary Energy Estimation'!$E$25, 1, 0)</f>
        <v>1</v>
      </c>
      <c r="I2425" s="26">
        <f>IF(E2425&lt;='Auxiliary Energy Estimation'!$E$25, 1, 0)</f>
        <v>1</v>
      </c>
    </row>
    <row r="2426" spans="2:9" ht="15" x14ac:dyDescent="0.3">
      <c r="B2426" s="33">
        <v>2421.5</v>
      </c>
      <c r="C2426" s="34">
        <v>5</v>
      </c>
      <c r="D2426" s="32">
        <f t="shared" si="74"/>
        <v>41</v>
      </c>
      <c r="E2426" s="37">
        <f t="shared" si="75"/>
        <v>49.199999999999996</v>
      </c>
      <c r="F2426" s="32">
        <f>'Auxiliary Energy Estimation'!$E$25-D2426</f>
        <v>14</v>
      </c>
      <c r="G2426" s="32">
        <f>'Auxiliary Energy Estimation'!$E$25-E2426</f>
        <v>5.8000000000000043</v>
      </c>
      <c r="H2426" s="26">
        <f>IF(D2426&lt;='Auxiliary Energy Estimation'!$E$25, 1, 0)</f>
        <v>1</v>
      </c>
      <c r="I2426" s="26">
        <f>IF(E2426&lt;='Auxiliary Energy Estimation'!$E$25, 1, 0)</f>
        <v>1</v>
      </c>
    </row>
    <row r="2427" spans="2:9" ht="15" x14ac:dyDescent="0.3">
      <c r="B2427" s="33">
        <v>2422.5</v>
      </c>
      <c r="C2427" s="34">
        <v>4.4000000000000004</v>
      </c>
      <c r="D2427" s="32">
        <f t="shared" si="74"/>
        <v>39.92</v>
      </c>
      <c r="E2427" s="37">
        <f t="shared" si="75"/>
        <v>47.904000000000003</v>
      </c>
      <c r="F2427" s="32">
        <f>'Auxiliary Energy Estimation'!$E$25-D2427</f>
        <v>15.079999999999998</v>
      </c>
      <c r="G2427" s="32">
        <f>'Auxiliary Energy Estimation'!$E$25-E2427</f>
        <v>7.0959999999999965</v>
      </c>
      <c r="H2427" s="26">
        <f>IF(D2427&lt;='Auxiliary Energy Estimation'!$E$25, 1, 0)</f>
        <v>1</v>
      </c>
      <c r="I2427" s="26">
        <f>IF(E2427&lt;='Auxiliary Energy Estimation'!$E$25, 1, 0)</f>
        <v>1</v>
      </c>
    </row>
    <row r="2428" spans="2:9" ht="15" x14ac:dyDescent="0.3">
      <c r="B2428" s="33">
        <v>2423.5</v>
      </c>
      <c r="C2428" s="34">
        <v>3.9</v>
      </c>
      <c r="D2428" s="32">
        <f t="shared" si="74"/>
        <v>39.019999999999996</v>
      </c>
      <c r="E2428" s="37">
        <f t="shared" si="75"/>
        <v>46.823999999999991</v>
      </c>
      <c r="F2428" s="32">
        <f>'Auxiliary Energy Estimation'!$E$25-D2428</f>
        <v>15.980000000000004</v>
      </c>
      <c r="G2428" s="32">
        <f>'Auxiliary Energy Estimation'!$E$25-E2428</f>
        <v>8.176000000000009</v>
      </c>
      <c r="H2428" s="26">
        <f>IF(D2428&lt;='Auxiliary Energy Estimation'!$E$25, 1, 0)</f>
        <v>1</v>
      </c>
      <c r="I2428" s="26">
        <f>IF(E2428&lt;='Auxiliary Energy Estimation'!$E$25, 1, 0)</f>
        <v>1</v>
      </c>
    </row>
    <row r="2429" spans="2:9" ht="15" x14ac:dyDescent="0.3">
      <c r="B2429" s="33">
        <v>2424.5</v>
      </c>
      <c r="C2429" s="34">
        <v>3.3</v>
      </c>
      <c r="D2429" s="32">
        <f t="shared" si="74"/>
        <v>37.94</v>
      </c>
      <c r="E2429" s="37">
        <f t="shared" si="75"/>
        <v>45.527999999999999</v>
      </c>
      <c r="F2429" s="32">
        <f>'Auxiliary Energy Estimation'!$E$25-D2429</f>
        <v>17.060000000000002</v>
      </c>
      <c r="G2429" s="32">
        <f>'Auxiliary Energy Estimation'!$E$25-E2429</f>
        <v>9.4720000000000013</v>
      </c>
      <c r="H2429" s="26">
        <f>IF(D2429&lt;='Auxiliary Energy Estimation'!$E$25, 1, 0)</f>
        <v>1</v>
      </c>
      <c r="I2429" s="26">
        <f>IF(E2429&lt;='Auxiliary Energy Estimation'!$E$25, 1, 0)</f>
        <v>1</v>
      </c>
    </row>
    <row r="2430" spans="2:9" ht="15" x14ac:dyDescent="0.3">
      <c r="B2430" s="33">
        <v>2425.5</v>
      </c>
      <c r="C2430" s="34">
        <v>2.8</v>
      </c>
      <c r="D2430" s="32">
        <f t="shared" si="74"/>
        <v>37.04</v>
      </c>
      <c r="E2430" s="37">
        <f t="shared" si="75"/>
        <v>44.448</v>
      </c>
      <c r="F2430" s="32">
        <f>'Auxiliary Energy Estimation'!$E$25-D2430</f>
        <v>17.96</v>
      </c>
      <c r="G2430" s="32">
        <f>'Auxiliary Energy Estimation'!$E$25-E2430</f>
        <v>10.552</v>
      </c>
      <c r="H2430" s="26">
        <f>IF(D2430&lt;='Auxiliary Energy Estimation'!$E$25, 1, 0)</f>
        <v>1</v>
      </c>
      <c r="I2430" s="26">
        <f>IF(E2430&lt;='Auxiliary Energy Estimation'!$E$25, 1, 0)</f>
        <v>1</v>
      </c>
    </row>
    <row r="2431" spans="2:9" ht="15" x14ac:dyDescent="0.3">
      <c r="B2431" s="33">
        <v>2426.5</v>
      </c>
      <c r="C2431" s="34">
        <v>2.2000000000000002</v>
      </c>
      <c r="D2431" s="32">
        <f t="shared" si="74"/>
        <v>35.96</v>
      </c>
      <c r="E2431" s="37">
        <f t="shared" si="75"/>
        <v>43.152000000000001</v>
      </c>
      <c r="F2431" s="32">
        <f>'Auxiliary Energy Estimation'!$E$25-D2431</f>
        <v>19.04</v>
      </c>
      <c r="G2431" s="32">
        <f>'Auxiliary Energy Estimation'!$E$25-E2431</f>
        <v>11.847999999999999</v>
      </c>
      <c r="H2431" s="26">
        <f>IF(D2431&lt;='Auxiliary Energy Estimation'!$E$25, 1, 0)</f>
        <v>1</v>
      </c>
      <c r="I2431" s="26">
        <f>IF(E2431&lt;='Auxiliary Energy Estimation'!$E$25, 1, 0)</f>
        <v>1</v>
      </c>
    </row>
    <row r="2432" spans="2:9" ht="15" x14ac:dyDescent="0.3">
      <c r="B2432" s="33">
        <v>2427.5</v>
      </c>
      <c r="C2432" s="34">
        <v>2.2000000000000002</v>
      </c>
      <c r="D2432" s="32">
        <f t="shared" si="74"/>
        <v>35.96</v>
      </c>
      <c r="E2432" s="37">
        <f t="shared" si="75"/>
        <v>43.152000000000001</v>
      </c>
      <c r="F2432" s="32">
        <f>'Auxiliary Energy Estimation'!$E$25-D2432</f>
        <v>19.04</v>
      </c>
      <c r="G2432" s="32">
        <f>'Auxiliary Energy Estimation'!$E$25-E2432</f>
        <v>11.847999999999999</v>
      </c>
      <c r="H2432" s="26">
        <f>IF(D2432&lt;='Auxiliary Energy Estimation'!$E$25, 1, 0)</f>
        <v>1</v>
      </c>
      <c r="I2432" s="26">
        <f>IF(E2432&lt;='Auxiliary Energy Estimation'!$E$25, 1, 0)</f>
        <v>1</v>
      </c>
    </row>
    <row r="2433" spans="2:9" ht="15" x14ac:dyDescent="0.3">
      <c r="B2433" s="33">
        <v>2428.5</v>
      </c>
      <c r="C2433" s="34">
        <v>1.7</v>
      </c>
      <c r="D2433" s="32">
        <f t="shared" si="74"/>
        <v>35.06</v>
      </c>
      <c r="E2433" s="37">
        <f t="shared" si="75"/>
        <v>42.072000000000003</v>
      </c>
      <c r="F2433" s="32">
        <f>'Auxiliary Energy Estimation'!$E$25-D2433</f>
        <v>19.939999999999998</v>
      </c>
      <c r="G2433" s="32">
        <f>'Auxiliary Energy Estimation'!$E$25-E2433</f>
        <v>12.927999999999997</v>
      </c>
      <c r="H2433" s="26">
        <f>IF(D2433&lt;='Auxiliary Energy Estimation'!$E$25, 1, 0)</f>
        <v>1</v>
      </c>
      <c r="I2433" s="26">
        <f>IF(E2433&lt;='Auxiliary Energy Estimation'!$E$25, 1, 0)</f>
        <v>1</v>
      </c>
    </row>
    <row r="2434" spans="2:9" ht="15" x14ac:dyDescent="0.3">
      <c r="B2434" s="33">
        <v>2429.5</v>
      </c>
      <c r="C2434" s="34">
        <v>2.2000000000000002</v>
      </c>
      <c r="D2434" s="32">
        <f t="shared" si="74"/>
        <v>35.96</v>
      </c>
      <c r="E2434" s="37">
        <f t="shared" si="75"/>
        <v>43.152000000000001</v>
      </c>
      <c r="F2434" s="32">
        <f>'Auxiliary Energy Estimation'!$E$25-D2434</f>
        <v>19.04</v>
      </c>
      <c r="G2434" s="32">
        <f>'Auxiliary Energy Estimation'!$E$25-E2434</f>
        <v>11.847999999999999</v>
      </c>
      <c r="H2434" s="26">
        <f>IF(D2434&lt;='Auxiliary Energy Estimation'!$E$25, 1, 0)</f>
        <v>1</v>
      </c>
      <c r="I2434" s="26">
        <f>IF(E2434&lt;='Auxiliary Energy Estimation'!$E$25, 1, 0)</f>
        <v>1</v>
      </c>
    </row>
    <row r="2435" spans="2:9" ht="15" x14ac:dyDescent="0.3">
      <c r="B2435" s="33">
        <v>2430.5</v>
      </c>
      <c r="C2435" s="34">
        <v>3.3</v>
      </c>
      <c r="D2435" s="32">
        <f t="shared" si="74"/>
        <v>37.94</v>
      </c>
      <c r="E2435" s="37">
        <f t="shared" si="75"/>
        <v>45.527999999999999</v>
      </c>
      <c r="F2435" s="32">
        <f>'Auxiliary Energy Estimation'!$E$25-D2435</f>
        <v>17.060000000000002</v>
      </c>
      <c r="G2435" s="32">
        <f>'Auxiliary Energy Estimation'!$E$25-E2435</f>
        <v>9.4720000000000013</v>
      </c>
      <c r="H2435" s="26">
        <f>IF(D2435&lt;='Auxiliary Energy Estimation'!$E$25, 1, 0)</f>
        <v>1</v>
      </c>
      <c r="I2435" s="26">
        <f>IF(E2435&lt;='Auxiliary Energy Estimation'!$E$25, 1, 0)</f>
        <v>1</v>
      </c>
    </row>
    <row r="2436" spans="2:9" ht="15" x14ac:dyDescent="0.3">
      <c r="B2436" s="33">
        <v>2431.5</v>
      </c>
      <c r="C2436" s="34">
        <v>5</v>
      </c>
      <c r="D2436" s="32">
        <f t="shared" si="74"/>
        <v>41</v>
      </c>
      <c r="E2436" s="37">
        <f t="shared" si="75"/>
        <v>49.199999999999996</v>
      </c>
      <c r="F2436" s="32">
        <f>'Auxiliary Energy Estimation'!$E$25-D2436</f>
        <v>14</v>
      </c>
      <c r="G2436" s="32">
        <f>'Auxiliary Energy Estimation'!$E$25-E2436</f>
        <v>5.8000000000000043</v>
      </c>
      <c r="H2436" s="26">
        <f>IF(D2436&lt;='Auxiliary Energy Estimation'!$E$25, 1, 0)</f>
        <v>1</v>
      </c>
      <c r="I2436" s="26">
        <f>IF(E2436&lt;='Auxiliary Energy Estimation'!$E$25, 1, 0)</f>
        <v>1</v>
      </c>
    </row>
    <row r="2437" spans="2:9" ht="15" x14ac:dyDescent="0.3">
      <c r="B2437" s="33">
        <v>2432.5</v>
      </c>
      <c r="C2437" s="34">
        <v>5.6</v>
      </c>
      <c r="D2437" s="32">
        <f t="shared" ref="D2437:D2500" si="76">CONVERT(C2437,"C","F")</f>
        <v>42.08</v>
      </c>
      <c r="E2437" s="37">
        <f t="shared" ref="E2437:E2500" si="77">D2437*1.2</f>
        <v>50.495999999999995</v>
      </c>
      <c r="F2437" s="32">
        <f>'Auxiliary Energy Estimation'!$E$25-D2437</f>
        <v>12.920000000000002</v>
      </c>
      <c r="G2437" s="32">
        <f>'Auxiliary Energy Estimation'!$E$25-E2437</f>
        <v>4.5040000000000049</v>
      </c>
      <c r="H2437" s="26">
        <f>IF(D2437&lt;='Auxiliary Energy Estimation'!$E$25, 1, 0)</f>
        <v>1</v>
      </c>
      <c r="I2437" s="26">
        <f>IF(E2437&lt;='Auxiliary Energy Estimation'!$E$25, 1, 0)</f>
        <v>1</v>
      </c>
    </row>
    <row r="2438" spans="2:9" ht="15" x14ac:dyDescent="0.3">
      <c r="B2438" s="33">
        <v>2433.5</v>
      </c>
      <c r="C2438" s="34">
        <v>6.7</v>
      </c>
      <c r="D2438" s="32">
        <f t="shared" si="76"/>
        <v>44.06</v>
      </c>
      <c r="E2438" s="37">
        <f t="shared" si="77"/>
        <v>52.872</v>
      </c>
      <c r="F2438" s="32">
        <f>'Auxiliary Energy Estimation'!$E$25-D2438</f>
        <v>10.939999999999998</v>
      </c>
      <c r="G2438" s="32">
        <f>'Auxiliary Energy Estimation'!$E$25-E2438</f>
        <v>2.1280000000000001</v>
      </c>
      <c r="H2438" s="26">
        <f>IF(D2438&lt;='Auxiliary Energy Estimation'!$E$25, 1, 0)</f>
        <v>1</v>
      </c>
      <c r="I2438" s="26">
        <f>IF(E2438&lt;='Auxiliary Energy Estimation'!$E$25, 1, 0)</f>
        <v>1</v>
      </c>
    </row>
    <row r="2439" spans="2:9" ht="15" x14ac:dyDescent="0.3">
      <c r="B2439" s="33">
        <v>2434.5</v>
      </c>
      <c r="C2439" s="34">
        <v>7.2</v>
      </c>
      <c r="D2439" s="32">
        <f t="shared" si="76"/>
        <v>44.96</v>
      </c>
      <c r="E2439" s="37">
        <f t="shared" si="77"/>
        <v>53.951999999999998</v>
      </c>
      <c r="F2439" s="32">
        <f>'Auxiliary Energy Estimation'!$E$25-D2439</f>
        <v>10.039999999999999</v>
      </c>
      <c r="G2439" s="32">
        <f>'Auxiliary Energy Estimation'!$E$25-E2439</f>
        <v>1.0480000000000018</v>
      </c>
      <c r="H2439" s="26">
        <f>IF(D2439&lt;='Auxiliary Energy Estimation'!$E$25, 1, 0)</f>
        <v>1</v>
      </c>
      <c r="I2439" s="26">
        <f>IF(E2439&lt;='Auxiliary Energy Estimation'!$E$25, 1, 0)</f>
        <v>1</v>
      </c>
    </row>
    <row r="2440" spans="2:9" ht="15" x14ac:dyDescent="0.3">
      <c r="B2440" s="33">
        <v>2435.5</v>
      </c>
      <c r="C2440" s="34">
        <v>7.8</v>
      </c>
      <c r="D2440" s="32">
        <f t="shared" si="76"/>
        <v>46.04</v>
      </c>
      <c r="E2440" s="37">
        <f t="shared" si="77"/>
        <v>55.247999999999998</v>
      </c>
      <c r="F2440" s="32">
        <f>'Auxiliary Energy Estimation'!$E$25-D2440</f>
        <v>8.9600000000000009</v>
      </c>
      <c r="G2440" s="32">
        <f>'Auxiliary Energy Estimation'!$E$25-E2440</f>
        <v>-0.24799999999999756</v>
      </c>
      <c r="H2440" s="26">
        <f>IF(D2440&lt;='Auxiliary Energy Estimation'!$E$25, 1, 0)</f>
        <v>1</v>
      </c>
      <c r="I2440" s="26">
        <f>IF(E2440&lt;='Auxiliary Energy Estimation'!$E$25, 1, 0)</f>
        <v>0</v>
      </c>
    </row>
    <row r="2441" spans="2:9" ht="15" x14ac:dyDescent="0.3">
      <c r="B2441" s="33">
        <v>2436.5</v>
      </c>
      <c r="C2441" s="34">
        <v>8.3000000000000007</v>
      </c>
      <c r="D2441" s="32">
        <f t="shared" si="76"/>
        <v>46.94</v>
      </c>
      <c r="E2441" s="37">
        <f t="shared" si="77"/>
        <v>56.327999999999996</v>
      </c>
      <c r="F2441" s="32">
        <f>'Auxiliary Energy Estimation'!$E$25-D2441</f>
        <v>8.0600000000000023</v>
      </c>
      <c r="G2441" s="32">
        <f>'Auxiliary Energy Estimation'!$E$25-E2441</f>
        <v>-1.3279999999999959</v>
      </c>
      <c r="H2441" s="26">
        <f>IF(D2441&lt;='Auxiliary Energy Estimation'!$E$25, 1, 0)</f>
        <v>1</v>
      </c>
      <c r="I2441" s="26">
        <f>IF(E2441&lt;='Auxiliary Energy Estimation'!$E$25, 1, 0)</f>
        <v>0</v>
      </c>
    </row>
    <row r="2442" spans="2:9" ht="15" x14ac:dyDescent="0.3">
      <c r="B2442" s="33">
        <v>2437.5</v>
      </c>
      <c r="C2442" s="34">
        <v>8.3000000000000007</v>
      </c>
      <c r="D2442" s="32">
        <f t="shared" si="76"/>
        <v>46.94</v>
      </c>
      <c r="E2442" s="37">
        <f t="shared" si="77"/>
        <v>56.327999999999996</v>
      </c>
      <c r="F2442" s="32">
        <f>'Auxiliary Energy Estimation'!$E$25-D2442</f>
        <v>8.0600000000000023</v>
      </c>
      <c r="G2442" s="32">
        <f>'Auxiliary Energy Estimation'!$E$25-E2442</f>
        <v>-1.3279999999999959</v>
      </c>
      <c r="H2442" s="26">
        <f>IF(D2442&lt;='Auxiliary Energy Estimation'!$E$25, 1, 0)</f>
        <v>1</v>
      </c>
      <c r="I2442" s="26">
        <f>IF(E2442&lt;='Auxiliary Energy Estimation'!$E$25, 1, 0)</f>
        <v>0</v>
      </c>
    </row>
    <row r="2443" spans="2:9" ht="15" x14ac:dyDescent="0.3">
      <c r="B2443" s="33">
        <v>2438.5</v>
      </c>
      <c r="C2443" s="34">
        <v>8.3000000000000007</v>
      </c>
      <c r="D2443" s="32">
        <f t="shared" si="76"/>
        <v>46.94</v>
      </c>
      <c r="E2443" s="37">
        <f t="shared" si="77"/>
        <v>56.327999999999996</v>
      </c>
      <c r="F2443" s="32">
        <f>'Auxiliary Energy Estimation'!$E$25-D2443</f>
        <v>8.0600000000000023</v>
      </c>
      <c r="G2443" s="32">
        <f>'Auxiliary Energy Estimation'!$E$25-E2443</f>
        <v>-1.3279999999999959</v>
      </c>
      <c r="H2443" s="26">
        <f>IF(D2443&lt;='Auxiliary Energy Estimation'!$E$25, 1, 0)</f>
        <v>1</v>
      </c>
      <c r="I2443" s="26">
        <f>IF(E2443&lt;='Auxiliary Energy Estimation'!$E$25, 1, 0)</f>
        <v>0</v>
      </c>
    </row>
    <row r="2444" spans="2:9" ht="15" x14ac:dyDescent="0.3">
      <c r="B2444" s="33">
        <v>2439.5</v>
      </c>
      <c r="C2444" s="34">
        <v>7.2</v>
      </c>
      <c r="D2444" s="32">
        <f t="shared" si="76"/>
        <v>44.96</v>
      </c>
      <c r="E2444" s="37">
        <f t="shared" si="77"/>
        <v>53.951999999999998</v>
      </c>
      <c r="F2444" s="32">
        <f>'Auxiliary Energy Estimation'!$E$25-D2444</f>
        <v>10.039999999999999</v>
      </c>
      <c r="G2444" s="32">
        <f>'Auxiliary Energy Estimation'!$E$25-E2444</f>
        <v>1.0480000000000018</v>
      </c>
      <c r="H2444" s="26">
        <f>IF(D2444&lt;='Auxiliary Energy Estimation'!$E$25, 1, 0)</f>
        <v>1</v>
      </c>
      <c r="I2444" s="26">
        <f>IF(E2444&lt;='Auxiliary Energy Estimation'!$E$25, 1, 0)</f>
        <v>1</v>
      </c>
    </row>
    <row r="2445" spans="2:9" ht="15" x14ac:dyDescent="0.3">
      <c r="B2445" s="33">
        <v>2440.5</v>
      </c>
      <c r="C2445" s="34">
        <v>6.7</v>
      </c>
      <c r="D2445" s="32">
        <f t="shared" si="76"/>
        <v>44.06</v>
      </c>
      <c r="E2445" s="37">
        <f t="shared" si="77"/>
        <v>52.872</v>
      </c>
      <c r="F2445" s="32">
        <f>'Auxiliary Energy Estimation'!$E$25-D2445</f>
        <v>10.939999999999998</v>
      </c>
      <c r="G2445" s="32">
        <f>'Auxiliary Energy Estimation'!$E$25-E2445</f>
        <v>2.1280000000000001</v>
      </c>
      <c r="H2445" s="26">
        <f>IF(D2445&lt;='Auxiliary Energy Estimation'!$E$25, 1, 0)</f>
        <v>1</v>
      </c>
      <c r="I2445" s="26">
        <f>IF(E2445&lt;='Auxiliary Energy Estimation'!$E$25, 1, 0)</f>
        <v>1</v>
      </c>
    </row>
    <row r="2446" spans="2:9" ht="15" x14ac:dyDescent="0.3">
      <c r="B2446" s="33">
        <v>2441.5</v>
      </c>
      <c r="C2446" s="34">
        <v>5.6</v>
      </c>
      <c r="D2446" s="32">
        <f t="shared" si="76"/>
        <v>42.08</v>
      </c>
      <c r="E2446" s="37">
        <f t="shared" si="77"/>
        <v>50.495999999999995</v>
      </c>
      <c r="F2446" s="32">
        <f>'Auxiliary Energy Estimation'!$E$25-D2446</f>
        <v>12.920000000000002</v>
      </c>
      <c r="G2446" s="32">
        <f>'Auxiliary Energy Estimation'!$E$25-E2446</f>
        <v>4.5040000000000049</v>
      </c>
      <c r="H2446" s="26">
        <f>IF(D2446&lt;='Auxiliary Energy Estimation'!$E$25, 1, 0)</f>
        <v>1</v>
      </c>
      <c r="I2446" s="26">
        <f>IF(E2446&lt;='Auxiliary Energy Estimation'!$E$25, 1, 0)</f>
        <v>1</v>
      </c>
    </row>
    <row r="2447" spans="2:9" ht="15" x14ac:dyDescent="0.3">
      <c r="B2447" s="33">
        <v>2442.5</v>
      </c>
      <c r="C2447" s="34">
        <v>4.4000000000000004</v>
      </c>
      <c r="D2447" s="32">
        <f t="shared" si="76"/>
        <v>39.92</v>
      </c>
      <c r="E2447" s="37">
        <f t="shared" si="77"/>
        <v>47.904000000000003</v>
      </c>
      <c r="F2447" s="32">
        <f>'Auxiliary Energy Estimation'!$E$25-D2447</f>
        <v>15.079999999999998</v>
      </c>
      <c r="G2447" s="32">
        <f>'Auxiliary Energy Estimation'!$E$25-E2447</f>
        <v>7.0959999999999965</v>
      </c>
      <c r="H2447" s="26">
        <f>IF(D2447&lt;='Auxiliary Energy Estimation'!$E$25, 1, 0)</f>
        <v>1</v>
      </c>
      <c r="I2447" s="26">
        <f>IF(E2447&lt;='Auxiliary Energy Estimation'!$E$25, 1, 0)</f>
        <v>1</v>
      </c>
    </row>
    <row r="2448" spans="2:9" ht="15" x14ac:dyDescent="0.3">
      <c r="B2448" s="33">
        <v>2443.5</v>
      </c>
      <c r="C2448" s="34">
        <v>3.9</v>
      </c>
      <c r="D2448" s="32">
        <f t="shared" si="76"/>
        <v>39.019999999999996</v>
      </c>
      <c r="E2448" s="37">
        <f t="shared" si="77"/>
        <v>46.823999999999991</v>
      </c>
      <c r="F2448" s="32">
        <f>'Auxiliary Energy Estimation'!$E$25-D2448</f>
        <v>15.980000000000004</v>
      </c>
      <c r="G2448" s="32">
        <f>'Auxiliary Energy Estimation'!$E$25-E2448</f>
        <v>8.176000000000009</v>
      </c>
      <c r="H2448" s="26">
        <f>IF(D2448&lt;='Auxiliary Energy Estimation'!$E$25, 1, 0)</f>
        <v>1</v>
      </c>
      <c r="I2448" s="26">
        <f>IF(E2448&lt;='Auxiliary Energy Estimation'!$E$25, 1, 0)</f>
        <v>1</v>
      </c>
    </row>
    <row r="2449" spans="2:9" ht="15" x14ac:dyDescent="0.3">
      <c r="B2449" s="33">
        <v>2444.5</v>
      </c>
      <c r="C2449" s="34">
        <v>3.3</v>
      </c>
      <c r="D2449" s="32">
        <f t="shared" si="76"/>
        <v>37.94</v>
      </c>
      <c r="E2449" s="37">
        <f t="shared" si="77"/>
        <v>45.527999999999999</v>
      </c>
      <c r="F2449" s="32">
        <f>'Auxiliary Energy Estimation'!$E$25-D2449</f>
        <v>17.060000000000002</v>
      </c>
      <c r="G2449" s="32">
        <f>'Auxiliary Energy Estimation'!$E$25-E2449</f>
        <v>9.4720000000000013</v>
      </c>
      <c r="H2449" s="26">
        <f>IF(D2449&lt;='Auxiliary Energy Estimation'!$E$25, 1, 0)</f>
        <v>1</v>
      </c>
      <c r="I2449" s="26">
        <f>IF(E2449&lt;='Auxiliary Energy Estimation'!$E$25, 1, 0)</f>
        <v>1</v>
      </c>
    </row>
    <row r="2450" spans="2:9" ht="15" x14ac:dyDescent="0.3">
      <c r="B2450" s="33">
        <v>2445.5</v>
      </c>
      <c r="C2450" s="34">
        <v>2.8</v>
      </c>
      <c r="D2450" s="32">
        <f t="shared" si="76"/>
        <v>37.04</v>
      </c>
      <c r="E2450" s="37">
        <f t="shared" si="77"/>
        <v>44.448</v>
      </c>
      <c r="F2450" s="32">
        <f>'Auxiliary Energy Estimation'!$E$25-D2450</f>
        <v>17.96</v>
      </c>
      <c r="G2450" s="32">
        <f>'Auxiliary Energy Estimation'!$E$25-E2450</f>
        <v>10.552</v>
      </c>
      <c r="H2450" s="26">
        <f>IF(D2450&lt;='Auxiliary Energy Estimation'!$E$25, 1, 0)</f>
        <v>1</v>
      </c>
      <c r="I2450" s="26">
        <f>IF(E2450&lt;='Auxiliary Energy Estimation'!$E$25, 1, 0)</f>
        <v>1</v>
      </c>
    </row>
    <row r="2451" spans="2:9" ht="15" x14ac:dyDescent="0.3">
      <c r="B2451" s="33">
        <v>2446.5</v>
      </c>
      <c r="C2451" s="34">
        <v>2.2000000000000002</v>
      </c>
      <c r="D2451" s="32">
        <f t="shared" si="76"/>
        <v>35.96</v>
      </c>
      <c r="E2451" s="37">
        <f t="shared" si="77"/>
        <v>43.152000000000001</v>
      </c>
      <c r="F2451" s="32">
        <f>'Auxiliary Energy Estimation'!$E$25-D2451</f>
        <v>19.04</v>
      </c>
      <c r="G2451" s="32">
        <f>'Auxiliary Energy Estimation'!$E$25-E2451</f>
        <v>11.847999999999999</v>
      </c>
      <c r="H2451" s="26">
        <f>IF(D2451&lt;='Auxiliary Energy Estimation'!$E$25, 1, 0)</f>
        <v>1</v>
      </c>
      <c r="I2451" s="26">
        <f>IF(E2451&lt;='Auxiliary Energy Estimation'!$E$25, 1, 0)</f>
        <v>1</v>
      </c>
    </row>
    <row r="2452" spans="2:9" ht="15" x14ac:dyDescent="0.3">
      <c r="B2452" s="33">
        <v>2447.5</v>
      </c>
      <c r="C2452" s="34">
        <v>1.7</v>
      </c>
      <c r="D2452" s="32">
        <f t="shared" si="76"/>
        <v>35.06</v>
      </c>
      <c r="E2452" s="37">
        <f t="shared" si="77"/>
        <v>42.072000000000003</v>
      </c>
      <c r="F2452" s="32">
        <f>'Auxiliary Energy Estimation'!$E$25-D2452</f>
        <v>19.939999999999998</v>
      </c>
      <c r="G2452" s="32">
        <f>'Auxiliary Energy Estimation'!$E$25-E2452</f>
        <v>12.927999999999997</v>
      </c>
      <c r="H2452" s="26">
        <f>IF(D2452&lt;='Auxiliary Energy Estimation'!$E$25, 1, 0)</f>
        <v>1</v>
      </c>
      <c r="I2452" s="26">
        <f>IF(E2452&lt;='Auxiliary Energy Estimation'!$E$25, 1, 0)</f>
        <v>1</v>
      </c>
    </row>
    <row r="2453" spans="2:9" ht="15" x14ac:dyDescent="0.3">
      <c r="B2453" s="33">
        <v>2448.5</v>
      </c>
      <c r="C2453" s="34">
        <v>1.1000000000000001</v>
      </c>
      <c r="D2453" s="32">
        <f t="shared" si="76"/>
        <v>33.979999999999997</v>
      </c>
      <c r="E2453" s="37">
        <f t="shared" si="77"/>
        <v>40.775999999999996</v>
      </c>
      <c r="F2453" s="32">
        <f>'Auxiliary Energy Estimation'!$E$25-D2453</f>
        <v>21.020000000000003</v>
      </c>
      <c r="G2453" s="32">
        <f>'Auxiliary Energy Estimation'!$E$25-E2453</f>
        <v>14.224000000000004</v>
      </c>
      <c r="H2453" s="26">
        <f>IF(D2453&lt;='Auxiliary Energy Estimation'!$E$25, 1, 0)</f>
        <v>1</v>
      </c>
      <c r="I2453" s="26">
        <f>IF(E2453&lt;='Auxiliary Energy Estimation'!$E$25, 1, 0)</f>
        <v>1</v>
      </c>
    </row>
    <row r="2454" spans="2:9" ht="15" x14ac:dyDescent="0.3">
      <c r="B2454" s="33">
        <v>2449.5</v>
      </c>
      <c r="C2454" s="34">
        <v>0.6</v>
      </c>
      <c r="D2454" s="32">
        <f t="shared" si="76"/>
        <v>33.08</v>
      </c>
      <c r="E2454" s="37">
        <f t="shared" si="77"/>
        <v>39.695999999999998</v>
      </c>
      <c r="F2454" s="32">
        <f>'Auxiliary Energy Estimation'!$E$25-D2454</f>
        <v>21.92</v>
      </c>
      <c r="G2454" s="32">
        <f>'Auxiliary Energy Estimation'!$E$25-E2454</f>
        <v>15.304000000000002</v>
      </c>
      <c r="H2454" s="26">
        <f>IF(D2454&lt;='Auxiliary Energy Estimation'!$E$25, 1, 0)</f>
        <v>1</v>
      </c>
      <c r="I2454" s="26">
        <f>IF(E2454&lt;='Auxiliary Energy Estimation'!$E$25, 1, 0)</f>
        <v>1</v>
      </c>
    </row>
    <row r="2455" spans="2:9" ht="15" x14ac:dyDescent="0.3">
      <c r="B2455" s="33">
        <v>2450.5</v>
      </c>
      <c r="C2455" s="34">
        <v>0</v>
      </c>
      <c r="D2455" s="32">
        <f t="shared" si="76"/>
        <v>32</v>
      </c>
      <c r="E2455" s="37">
        <f t="shared" si="77"/>
        <v>38.4</v>
      </c>
      <c r="F2455" s="32">
        <f>'Auxiliary Energy Estimation'!$E$25-D2455</f>
        <v>23</v>
      </c>
      <c r="G2455" s="32">
        <f>'Auxiliary Energy Estimation'!$E$25-E2455</f>
        <v>16.600000000000001</v>
      </c>
      <c r="H2455" s="26">
        <f>IF(D2455&lt;='Auxiliary Energy Estimation'!$E$25, 1, 0)</f>
        <v>1</v>
      </c>
      <c r="I2455" s="26">
        <f>IF(E2455&lt;='Auxiliary Energy Estimation'!$E$25, 1, 0)</f>
        <v>1</v>
      </c>
    </row>
    <row r="2456" spans="2:9" ht="15" x14ac:dyDescent="0.3">
      <c r="B2456" s="33">
        <v>2451.5</v>
      </c>
      <c r="C2456" s="34">
        <v>0</v>
      </c>
      <c r="D2456" s="32">
        <f t="shared" si="76"/>
        <v>32</v>
      </c>
      <c r="E2456" s="37">
        <f t="shared" si="77"/>
        <v>38.4</v>
      </c>
      <c r="F2456" s="32">
        <f>'Auxiliary Energy Estimation'!$E$25-D2456</f>
        <v>23</v>
      </c>
      <c r="G2456" s="32">
        <f>'Auxiliary Energy Estimation'!$E$25-E2456</f>
        <v>16.600000000000001</v>
      </c>
      <c r="H2456" s="26">
        <f>IF(D2456&lt;='Auxiliary Energy Estimation'!$E$25, 1, 0)</f>
        <v>1</v>
      </c>
      <c r="I2456" s="26">
        <f>IF(E2456&lt;='Auxiliary Energy Estimation'!$E$25, 1, 0)</f>
        <v>1</v>
      </c>
    </row>
    <row r="2457" spans="2:9" ht="15" x14ac:dyDescent="0.3">
      <c r="B2457" s="33">
        <v>2452.5</v>
      </c>
      <c r="C2457" s="34">
        <v>-0.6</v>
      </c>
      <c r="D2457" s="32">
        <f t="shared" si="76"/>
        <v>30.92</v>
      </c>
      <c r="E2457" s="37">
        <f t="shared" si="77"/>
        <v>37.103999999999999</v>
      </c>
      <c r="F2457" s="32">
        <f>'Auxiliary Energy Estimation'!$E$25-D2457</f>
        <v>24.08</v>
      </c>
      <c r="G2457" s="32">
        <f>'Auxiliary Energy Estimation'!$E$25-E2457</f>
        <v>17.896000000000001</v>
      </c>
      <c r="H2457" s="26">
        <f>IF(D2457&lt;='Auxiliary Energy Estimation'!$E$25, 1, 0)</f>
        <v>1</v>
      </c>
      <c r="I2457" s="26">
        <f>IF(E2457&lt;='Auxiliary Energy Estimation'!$E$25, 1, 0)</f>
        <v>1</v>
      </c>
    </row>
    <row r="2458" spans="2:9" ht="15" x14ac:dyDescent="0.3">
      <c r="B2458" s="33">
        <v>2453.5</v>
      </c>
      <c r="C2458" s="34">
        <v>0.6</v>
      </c>
      <c r="D2458" s="32">
        <f t="shared" si="76"/>
        <v>33.08</v>
      </c>
      <c r="E2458" s="37">
        <f t="shared" si="77"/>
        <v>39.695999999999998</v>
      </c>
      <c r="F2458" s="32">
        <f>'Auxiliary Energy Estimation'!$E$25-D2458</f>
        <v>21.92</v>
      </c>
      <c r="G2458" s="32">
        <f>'Auxiliary Energy Estimation'!$E$25-E2458</f>
        <v>15.304000000000002</v>
      </c>
      <c r="H2458" s="26">
        <f>IF(D2458&lt;='Auxiliary Energy Estimation'!$E$25, 1, 0)</f>
        <v>1</v>
      </c>
      <c r="I2458" s="26">
        <f>IF(E2458&lt;='Auxiliary Energy Estimation'!$E$25, 1, 0)</f>
        <v>1</v>
      </c>
    </row>
    <row r="2459" spans="2:9" ht="15" x14ac:dyDescent="0.3">
      <c r="B2459" s="33">
        <v>2454.5</v>
      </c>
      <c r="C2459" s="34">
        <v>1.7</v>
      </c>
      <c r="D2459" s="32">
        <f t="shared" si="76"/>
        <v>35.06</v>
      </c>
      <c r="E2459" s="37">
        <f t="shared" si="77"/>
        <v>42.072000000000003</v>
      </c>
      <c r="F2459" s="32">
        <f>'Auxiliary Energy Estimation'!$E$25-D2459</f>
        <v>19.939999999999998</v>
      </c>
      <c r="G2459" s="32">
        <f>'Auxiliary Energy Estimation'!$E$25-E2459</f>
        <v>12.927999999999997</v>
      </c>
      <c r="H2459" s="26">
        <f>IF(D2459&lt;='Auxiliary Energy Estimation'!$E$25, 1, 0)</f>
        <v>1</v>
      </c>
      <c r="I2459" s="26">
        <f>IF(E2459&lt;='Auxiliary Energy Estimation'!$E$25, 1, 0)</f>
        <v>1</v>
      </c>
    </row>
    <row r="2460" spans="2:9" ht="15" x14ac:dyDescent="0.3">
      <c r="B2460" s="33">
        <v>2455.5</v>
      </c>
      <c r="C2460" s="34">
        <v>2.8</v>
      </c>
      <c r="D2460" s="32">
        <f t="shared" si="76"/>
        <v>37.04</v>
      </c>
      <c r="E2460" s="37">
        <f t="shared" si="77"/>
        <v>44.448</v>
      </c>
      <c r="F2460" s="32">
        <f>'Auxiliary Energy Estimation'!$E$25-D2460</f>
        <v>17.96</v>
      </c>
      <c r="G2460" s="32">
        <f>'Auxiliary Energy Estimation'!$E$25-E2460</f>
        <v>10.552</v>
      </c>
      <c r="H2460" s="26">
        <f>IF(D2460&lt;='Auxiliary Energy Estimation'!$E$25, 1, 0)</f>
        <v>1</v>
      </c>
      <c r="I2460" s="26">
        <f>IF(E2460&lt;='Auxiliary Energy Estimation'!$E$25, 1, 0)</f>
        <v>1</v>
      </c>
    </row>
    <row r="2461" spans="2:9" ht="15" x14ac:dyDescent="0.3">
      <c r="B2461" s="33">
        <v>2456.5</v>
      </c>
      <c r="C2461" s="34">
        <v>4.4000000000000004</v>
      </c>
      <c r="D2461" s="32">
        <f t="shared" si="76"/>
        <v>39.92</v>
      </c>
      <c r="E2461" s="37">
        <f t="shared" si="77"/>
        <v>47.904000000000003</v>
      </c>
      <c r="F2461" s="32">
        <f>'Auxiliary Energy Estimation'!$E$25-D2461</f>
        <v>15.079999999999998</v>
      </c>
      <c r="G2461" s="32">
        <f>'Auxiliary Energy Estimation'!$E$25-E2461</f>
        <v>7.0959999999999965</v>
      </c>
      <c r="H2461" s="26">
        <f>IF(D2461&lt;='Auxiliary Energy Estimation'!$E$25, 1, 0)</f>
        <v>1</v>
      </c>
      <c r="I2461" s="26">
        <f>IF(E2461&lt;='Auxiliary Energy Estimation'!$E$25, 1, 0)</f>
        <v>1</v>
      </c>
    </row>
    <row r="2462" spans="2:9" ht="15" x14ac:dyDescent="0.3">
      <c r="B2462" s="33">
        <v>2457.5</v>
      </c>
      <c r="C2462" s="34">
        <v>5</v>
      </c>
      <c r="D2462" s="32">
        <f t="shared" si="76"/>
        <v>41</v>
      </c>
      <c r="E2462" s="37">
        <f t="shared" si="77"/>
        <v>49.199999999999996</v>
      </c>
      <c r="F2462" s="32">
        <f>'Auxiliary Energy Estimation'!$E$25-D2462</f>
        <v>14</v>
      </c>
      <c r="G2462" s="32">
        <f>'Auxiliary Energy Estimation'!$E$25-E2462</f>
        <v>5.8000000000000043</v>
      </c>
      <c r="H2462" s="26">
        <f>IF(D2462&lt;='Auxiliary Energy Estimation'!$E$25, 1, 0)</f>
        <v>1</v>
      </c>
      <c r="I2462" s="26">
        <f>IF(E2462&lt;='Auxiliary Energy Estimation'!$E$25, 1, 0)</f>
        <v>1</v>
      </c>
    </row>
    <row r="2463" spans="2:9" ht="15" x14ac:dyDescent="0.3">
      <c r="B2463" s="33">
        <v>2458.5</v>
      </c>
      <c r="C2463" s="34">
        <v>5</v>
      </c>
      <c r="D2463" s="32">
        <f t="shared" si="76"/>
        <v>41</v>
      </c>
      <c r="E2463" s="37">
        <f t="shared" si="77"/>
        <v>49.199999999999996</v>
      </c>
      <c r="F2463" s="32">
        <f>'Auxiliary Energy Estimation'!$E$25-D2463</f>
        <v>14</v>
      </c>
      <c r="G2463" s="32">
        <f>'Auxiliary Energy Estimation'!$E$25-E2463</f>
        <v>5.8000000000000043</v>
      </c>
      <c r="H2463" s="26">
        <f>IF(D2463&lt;='Auxiliary Energy Estimation'!$E$25, 1, 0)</f>
        <v>1</v>
      </c>
      <c r="I2463" s="26">
        <f>IF(E2463&lt;='Auxiliary Energy Estimation'!$E$25, 1, 0)</f>
        <v>1</v>
      </c>
    </row>
    <row r="2464" spans="2:9" ht="15" x14ac:dyDescent="0.3">
      <c r="B2464" s="33">
        <v>2459.5</v>
      </c>
      <c r="C2464" s="34">
        <v>6.7</v>
      </c>
      <c r="D2464" s="32">
        <f t="shared" si="76"/>
        <v>44.06</v>
      </c>
      <c r="E2464" s="37">
        <f t="shared" si="77"/>
        <v>52.872</v>
      </c>
      <c r="F2464" s="32">
        <f>'Auxiliary Energy Estimation'!$E$25-D2464</f>
        <v>10.939999999999998</v>
      </c>
      <c r="G2464" s="32">
        <f>'Auxiliary Energy Estimation'!$E$25-E2464</f>
        <v>2.1280000000000001</v>
      </c>
      <c r="H2464" s="26">
        <f>IF(D2464&lt;='Auxiliary Energy Estimation'!$E$25, 1, 0)</f>
        <v>1</v>
      </c>
      <c r="I2464" s="26">
        <f>IF(E2464&lt;='Auxiliary Energy Estimation'!$E$25, 1, 0)</f>
        <v>1</v>
      </c>
    </row>
    <row r="2465" spans="2:9" ht="15" x14ac:dyDescent="0.3">
      <c r="B2465" s="33">
        <v>2460.5</v>
      </c>
      <c r="C2465" s="34">
        <v>7.8</v>
      </c>
      <c r="D2465" s="32">
        <f t="shared" si="76"/>
        <v>46.04</v>
      </c>
      <c r="E2465" s="37">
        <f t="shared" si="77"/>
        <v>55.247999999999998</v>
      </c>
      <c r="F2465" s="32">
        <f>'Auxiliary Energy Estimation'!$E$25-D2465</f>
        <v>8.9600000000000009</v>
      </c>
      <c r="G2465" s="32">
        <f>'Auxiliary Energy Estimation'!$E$25-E2465</f>
        <v>-0.24799999999999756</v>
      </c>
      <c r="H2465" s="26">
        <f>IF(D2465&lt;='Auxiliary Energy Estimation'!$E$25, 1, 0)</f>
        <v>1</v>
      </c>
      <c r="I2465" s="26">
        <f>IF(E2465&lt;='Auxiliary Energy Estimation'!$E$25, 1, 0)</f>
        <v>0</v>
      </c>
    </row>
    <row r="2466" spans="2:9" ht="15" x14ac:dyDescent="0.3">
      <c r="B2466" s="33">
        <v>2461.5</v>
      </c>
      <c r="C2466" s="34">
        <v>6.1</v>
      </c>
      <c r="D2466" s="32">
        <f t="shared" si="76"/>
        <v>42.980000000000004</v>
      </c>
      <c r="E2466" s="37">
        <f t="shared" si="77"/>
        <v>51.576000000000001</v>
      </c>
      <c r="F2466" s="32">
        <f>'Auxiliary Energy Estimation'!$E$25-D2466</f>
        <v>12.019999999999996</v>
      </c>
      <c r="G2466" s="32">
        <f>'Auxiliary Energy Estimation'!$E$25-E2466</f>
        <v>3.4239999999999995</v>
      </c>
      <c r="H2466" s="26">
        <f>IF(D2466&lt;='Auxiliary Energy Estimation'!$E$25, 1, 0)</f>
        <v>1</v>
      </c>
      <c r="I2466" s="26">
        <f>IF(E2466&lt;='Auxiliary Energy Estimation'!$E$25, 1, 0)</f>
        <v>1</v>
      </c>
    </row>
    <row r="2467" spans="2:9" ht="15" x14ac:dyDescent="0.3">
      <c r="B2467" s="33">
        <v>2462.5</v>
      </c>
      <c r="C2467" s="34">
        <v>6.1</v>
      </c>
      <c r="D2467" s="32">
        <f t="shared" si="76"/>
        <v>42.980000000000004</v>
      </c>
      <c r="E2467" s="37">
        <f t="shared" si="77"/>
        <v>51.576000000000001</v>
      </c>
      <c r="F2467" s="32">
        <f>'Auxiliary Energy Estimation'!$E$25-D2467</f>
        <v>12.019999999999996</v>
      </c>
      <c r="G2467" s="32">
        <f>'Auxiliary Energy Estimation'!$E$25-E2467</f>
        <v>3.4239999999999995</v>
      </c>
      <c r="H2467" s="26">
        <f>IF(D2467&lt;='Auxiliary Energy Estimation'!$E$25, 1, 0)</f>
        <v>1</v>
      </c>
      <c r="I2467" s="26">
        <f>IF(E2467&lt;='Auxiliary Energy Estimation'!$E$25, 1, 0)</f>
        <v>1</v>
      </c>
    </row>
    <row r="2468" spans="2:9" ht="15" x14ac:dyDescent="0.3">
      <c r="B2468" s="33">
        <v>2463.5</v>
      </c>
      <c r="C2468" s="34">
        <v>6.1</v>
      </c>
      <c r="D2468" s="32">
        <f t="shared" si="76"/>
        <v>42.980000000000004</v>
      </c>
      <c r="E2468" s="37">
        <f t="shared" si="77"/>
        <v>51.576000000000001</v>
      </c>
      <c r="F2468" s="32">
        <f>'Auxiliary Energy Estimation'!$E$25-D2468</f>
        <v>12.019999999999996</v>
      </c>
      <c r="G2468" s="32">
        <f>'Auxiliary Energy Estimation'!$E$25-E2468</f>
        <v>3.4239999999999995</v>
      </c>
      <c r="H2468" s="26">
        <f>IF(D2468&lt;='Auxiliary Energy Estimation'!$E$25, 1, 0)</f>
        <v>1</v>
      </c>
      <c r="I2468" s="26">
        <f>IF(E2468&lt;='Auxiliary Energy Estimation'!$E$25, 1, 0)</f>
        <v>1</v>
      </c>
    </row>
    <row r="2469" spans="2:9" ht="15" x14ac:dyDescent="0.3">
      <c r="B2469" s="33">
        <v>2464.5</v>
      </c>
      <c r="C2469" s="34">
        <v>5.6</v>
      </c>
      <c r="D2469" s="32">
        <f t="shared" si="76"/>
        <v>42.08</v>
      </c>
      <c r="E2469" s="37">
        <f t="shared" si="77"/>
        <v>50.495999999999995</v>
      </c>
      <c r="F2469" s="32">
        <f>'Auxiliary Energy Estimation'!$E$25-D2469</f>
        <v>12.920000000000002</v>
      </c>
      <c r="G2469" s="32">
        <f>'Auxiliary Energy Estimation'!$E$25-E2469</f>
        <v>4.5040000000000049</v>
      </c>
      <c r="H2469" s="26">
        <f>IF(D2469&lt;='Auxiliary Energy Estimation'!$E$25, 1, 0)</f>
        <v>1</v>
      </c>
      <c r="I2469" s="26">
        <f>IF(E2469&lt;='Auxiliary Energy Estimation'!$E$25, 1, 0)</f>
        <v>1</v>
      </c>
    </row>
    <row r="2470" spans="2:9" ht="15" x14ac:dyDescent="0.3">
      <c r="B2470" s="33">
        <v>2465.5</v>
      </c>
      <c r="C2470" s="34">
        <v>6.1</v>
      </c>
      <c r="D2470" s="32">
        <f t="shared" si="76"/>
        <v>42.980000000000004</v>
      </c>
      <c r="E2470" s="37">
        <f t="shared" si="77"/>
        <v>51.576000000000001</v>
      </c>
      <c r="F2470" s="32">
        <f>'Auxiliary Energy Estimation'!$E$25-D2470</f>
        <v>12.019999999999996</v>
      </c>
      <c r="G2470" s="32">
        <f>'Auxiliary Energy Estimation'!$E$25-E2470</f>
        <v>3.4239999999999995</v>
      </c>
      <c r="H2470" s="26">
        <f>IF(D2470&lt;='Auxiliary Energy Estimation'!$E$25, 1, 0)</f>
        <v>1</v>
      </c>
      <c r="I2470" s="26">
        <f>IF(E2470&lt;='Auxiliary Energy Estimation'!$E$25, 1, 0)</f>
        <v>1</v>
      </c>
    </row>
    <row r="2471" spans="2:9" ht="15" x14ac:dyDescent="0.3">
      <c r="B2471" s="33">
        <v>2466.5</v>
      </c>
      <c r="C2471" s="34">
        <v>5.6</v>
      </c>
      <c r="D2471" s="32">
        <f t="shared" si="76"/>
        <v>42.08</v>
      </c>
      <c r="E2471" s="37">
        <f t="shared" si="77"/>
        <v>50.495999999999995</v>
      </c>
      <c r="F2471" s="32">
        <f>'Auxiliary Energy Estimation'!$E$25-D2471</f>
        <v>12.920000000000002</v>
      </c>
      <c r="G2471" s="32">
        <f>'Auxiliary Energy Estimation'!$E$25-E2471</f>
        <v>4.5040000000000049</v>
      </c>
      <c r="H2471" s="26">
        <f>IF(D2471&lt;='Auxiliary Energy Estimation'!$E$25, 1, 0)</f>
        <v>1</v>
      </c>
      <c r="I2471" s="26">
        <f>IF(E2471&lt;='Auxiliary Energy Estimation'!$E$25, 1, 0)</f>
        <v>1</v>
      </c>
    </row>
    <row r="2472" spans="2:9" ht="15" x14ac:dyDescent="0.3">
      <c r="B2472" s="33">
        <v>2467.5</v>
      </c>
      <c r="C2472" s="34">
        <v>4.4000000000000004</v>
      </c>
      <c r="D2472" s="32">
        <f t="shared" si="76"/>
        <v>39.92</v>
      </c>
      <c r="E2472" s="37">
        <f t="shared" si="77"/>
        <v>47.904000000000003</v>
      </c>
      <c r="F2472" s="32">
        <f>'Auxiliary Energy Estimation'!$E$25-D2472</f>
        <v>15.079999999999998</v>
      </c>
      <c r="G2472" s="32">
        <f>'Auxiliary Energy Estimation'!$E$25-E2472</f>
        <v>7.0959999999999965</v>
      </c>
      <c r="H2472" s="26">
        <f>IF(D2472&lt;='Auxiliary Energy Estimation'!$E$25, 1, 0)</f>
        <v>1</v>
      </c>
      <c r="I2472" s="26">
        <f>IF(E2472&lt;='Auxiliary Energy Estimation'!$E$25, 1, 0)</f>
        <v>1</v>
      </c>
    </row>
    <row r="2473" spans="2:9" ht="15" x14ac:dyDescent="0.3">
      <c r="B2473" s="33">
        <v>2468.5</v>
      </c>
      <c r="C2473" s="34">
        <v>3.9</v>
      </c>
      <c r="D2473" s="32">
        <f t="shared" si="76"/>
        <v>39.019999999999996</v>
      </c>
      <c r="E2473" s="37">
        <f t="shared" si="77"/>
        <v>46.823999999999991</v>
      </c>
      <c r="F2473" s="32">
        <f>'Auxiliary Energy Estimation'!$E$25-D2473</f>
        <v>15.980000000000004</v>
      </c>
      <c r="G2473" s="32">
        <f>'Auxiliary Energy Estimation'!$E$25-E2473</f>
        <v>8.176000000000009</v>
      </c>
      <c r="H2473" s="26">
        <f>IF(D2473&lt;='Auxiliary Energy Estimation'!$E$25, 1, 0)</f>
        <v>1</v>
      </c>
      <c r="I2473" s="26">
        <f>IF(E2473&lt;='Auxiliary Energy Estimation'!$E$25, 1, 0)</f>
        <v>1</v>
      </c>
    </row>
    <row r="2474" spans="2:9" ht="15" x14ac:dyDescent="0.3">
      <c r="B2474" s="33">
        <v>2469.5</v>
      </c>
      <c r="C2474" s="34">
        <v>3.3</v>
      </c>
      <c r="D2474" s="32">
        <f t="shared" si="76"/>
        <v>37.94</v>
      </c>
      <c r="E2474" s="37">
        <f t="shared" si="77"/>
        <v>45.527999999999999</v>
      </c>
      <c r="F2474" s="32">
        <f>'Auxiliary Energy Estimation'!$E$25-D2474</f>
        <v>17.060000000000002</v>
      </c>
      <c r="G2474" s="32">
        <f>'Auxiliary Energy Estimation'!$E$25-E2474</f>
        <v>9.4720000000000013</v>
      </c>
      <c r="H2474" s="26">
        <f>IF(D2474&lt;='Auxiliary Energy Estimation'!$E$25, 1, 0)</f>
        <v>1</v>
      </c>
      <c r="I2474" s="26">
        <f>IF(E2474&lt;='Auxiliary Energy Estimation'!$E$25, 1, 0)</f>
        <v>1</v>
      </c>
    </row>
    <row r="2475" spans="2:9" ht="15" x14ac:dyDescent="0.3">
      <c r="B2475" s="33">
        <v>2470.5</v>
      </c>
      <c r="C2475" s="34">
        <v>2.8</v>
      </c>
      <c r="D2475" s="32">
        <f t="shared" si="76"/>
        <v>37.04</v>
      </c>
      <c r="E2475" s="37">
        <f t="shared" si="77"/>
        <v>44.448</v>
      </c>
      <c r="F2475" s="32">
        <f>'Auxiliary Energy Estimation'!$E$25-D2475</f>
        <v>17.96</v>
      </c>
      <c r="G2475" s="32">
        <f>'Auxiliary Energy Estimation'!$E$25-E2475</f>
        <v>10.552</v>
      </c>
      <c r="H2475" s="26">
        <f>IF(D2475&lt;='Auxiliary Energy Estimation'!$E$25, 1, 0)</f>
        <v>1</v>
      </c>
      <c r="I2475" s="26">
        <f>IF(E2475&lt;='Auxiliary Energy Estimation'!$E$25, 1, 0)</f>
        <v>1</v>
      </c>
    </row>
    <row r="2476" spans="2:9" ht="15" x14ac:dyDescent="0.3">
      <c r="B2476" s="33">
        <v>2471.5</v>
      </c>
      <c r="C2476" s="34">
        <v>2.8</v>
      </c>
      <c r="D2476" s="32">
        <f t="shared" si="76"/>
        <v>37.04</v>
      </c>
      <c r="E2476" s="37">
        <f t="shared" si="77"/>
        <v>44.448</v>
      </c>
      <c r="F2476" s="32">
        <f>'Auxiliary Energy Estimation'!$E$25-D2476</f>
        <v>17.96</v>
      </c>
      <c r="G2476" s="32">
        <f>'Auxiliary Energy Estimation'!$E$25-E2476</f>
        <v>10.552</v>
      </c>
      <c r="H2476" s="26">
        <f>IF(D2476&lt;='Auxiliary Energy Estimation'!$E$25, 1, 0)</f>
        <v>1</v>
      </c>
      <c r="I2476" s="26">
        <f>IF(E2476&lt;='Auxiliary Energy Estimation'!$E$25, 1, 0)</f>
        <v>1</v>
      </c>
    </row>
    <row r="2477" spans="2:9" ht="15" x14ac:dyDescent="0.3">
      <c r="B2477" s="33">
        <v>2472.5</v>
      </c>
      <c r="C2477" s="34">
        <v>2.2000000000000002</v>
      </c>
      <c r="D2477" s="32">
        <f t="shared" si="76"/>
        <v>35.96</v>
      </c>
      <c r="E2477" s="37">
        <f t="shared" si="77"/>
        <v>43.152000000000001</v>
      </c>
      <c r="F2477" s="32">
        <f>'Auxiliary Energy Estimation'!$E$25-D2477</f>
        <v>19.04</v>
      </c>
      <c r="G2477" s="32">
        <f>'Auxiliary Energy Estimation'!$E$25-E2477</f>
        <v>11.847999999999999</v>
      </c>
      <c r="H2477" s="26">
        <f>IF(D2477&lt;='Auxiliary Energy Estimation'!$E$25, 1, 0)</f>
        <v>1</v>
      </c>
      <c r="I2477" s="26">
        <f>IF(E2477&lt;='Auxiliary Energy Estimation'!$E$25, 1, 0)</f>
        <v>1</v>
      </c>
    </row>
    <row r="2478" spans="2:9" ht="15" x14ac:dyDescent="0.3">
      <c r="B2478" s="33">
        <v>2473.5</v>
      </c>
      <c r="C2478" s="34">
        <v>1.7</v>
      </c>
      <c r="D2478" s="32">
        <f t="shared" si="76"/>
        <v>35.06</v>
      </c>
      <c r="E2478" s="37">
        <f t="shared" si="77"/>
        <v>42.072000000000003</v>
      </c>
      <c r="F2478" s="32">
        <f>'Auxiliary Energy Estimation'!$E$25-D2478</f>
        <v>19.939999999999998</v>
      </c>
      <c r="G2478" s="32">
        <f>'Auxiliary Energy Estimation'!$E$25-E2478</f>
        <v>12.927999999999997</v>
      </c>
      <c r="H2478" s="26">
        <f>IF(D2478&lt;='Auxiliary Energy Estimation'!$E$25, 1, 0)</f>
        <v>1</v>
      </c>
      <c r="I2478" s="26">
        <f>IF(E2478&lt;='Auxiliary Energy Estimation'!$E$25, 1, 0)</f>
        <v>1</v>
      </c>
    </row>
    <row r="2479" spans="2:9" ht="15" x14ac:dyDescent="0.3">
      <c r="B2479" s="33">
        <v>2474.5</v>
      </c>
      <c r="C2479" s="34">
        <v>1.7</v>
      </c>
      <c r="D2479" s="32">
        <f t="shared" si="76"/>
        <v>35.06</v>
      </c>
      <c r="E2479" s="37">
        <f t="shared" si="77"/>
        <v>42.072000000000003</v>
      </c>
      <c r="F2479" s="32">
        <f>'Auxiliary Energy Estimation'!$E$25-D2479</f>
        <v>19.939999999999998</v>
      </c>
      <c r="G2479" s="32">
        <f>'Auxiliary Energy Estimation'!$E$25-E2479</f>
        <v>12.927999999999997</v>
      </c>
      <c r="H2479" s="26">
        <f>IF(D2479&lt;='Auxiliary Energy Estimation'!$E$25, 1, 0)</f>
        <v>1</v>
      </c>
      <c r="I2479" s="26">
        <f>IF(E2479&lt;='Auxiliary Energy Estimation'!$E$25, 1, 0)</f>
        <v>1</v>
      </c>
    </row>
    <row r="2480" spans="2:9" ht="15" x14ac:dyDescent="0.3">
      <c r="B2480" s="33">
        <v>2475.5</v>
      </c>
      <c r="C2480" s="34">
        <v>1.1000000000000001</v>
      </c>
      <c r="D2480" s="32">
        <f t="shared" si="76"/>
        <v>33.979999999999997</v>
      </c>
      <c r="E2480" s="37">
        <f t="shared" si="77"/>
        <v>40.775999999999996</v>
      </c>
      <c r="F2480" s="32">
        <f>'Auxiliary Energy Estimation'!$E$25-D2480</f>
        <v>21.020000000000003</v>
      </c>
      <c r="G2480" s="32">
        <f>'Auxiliary Energy Estimation'!$E$25-E2480</f>
        <v>14.224000000000004</v>
      </c>
      <c r="H2480" s="26">
        <f>IF(D2480&lt;='Auxiliary Energy Estimation'!$E$25, 1, 0)</f>
        <v>1</v>
      </c>
      <c r="I2480" s="26">
        <f>IF(E2480&lt;='Auxiliary Energy Estimation'!$E$25, 1, 0)</f>
        <v>1</v>
      </c>
    </row>
    <row r="2481" spans="2:9" ht="15" x14ac:dyDescent="0.3">
      <c r="B2481" s="33">
        <v>2476.5</v>
      </c>
      <c r="C2481" s="34">
        <v>1.1000000000000001</v>
      </c>
      <c r="D2481" s="32">
        <f t="shared" si="76"/>
        <v>33.979999999999997</v>
      </c>
      <c r="E2481" s="37">
        <f t="shared" si="77"/>
        <v>40.775999999999996</v>
      </c>
      <c r="F2481" s="32">
        <f>'Auxiliary Energy Estimation'!$E$25-D2481</f>
        <v>21.020000000000003</v>
      </c>
      <c r="G2481" s="32">
        <f>'Auxiliary Energy Estimation'!$E$25-E2481</f>
        <v>14.224000000000004</v>
      </c>
      <c r="H2481" s="26">
        <f>IF(D2481&lt;='Auxiliary Energy Estimation'!$E$25, 1, 0)</f>
        <v>1</v>
      </c>
      <c r="I2481" s="26">
        <f>IF(E2481&lt;='Auxiliary Energy Estimation'!$E$25, 1, 0)</f>
        <v>1</v>
      </c>
    </row>
    <row r="2482" spans="2:9" ht="15" x14ac:dyDescent="0.3">
      <c r="B2482" s="33">
        <v>2477.5</v>
      </c>
      <c r="C2482" s="34">
        <v>2.2000000000000002</v>
      </c>
      <c r="D2482" s="32">
        <f t="shared" si="76"/>
        <v>35.96</v>
      </c>
      <c r="E2482" s="37">
        <f t="shared" si="77"/>
        <v>43.152000000000001</v>
      </c>
      <c r="F2482" s="32">
        <f>'Auxiliary Energy Estimation'!$E$25-D2482</f>
        <v>19.04</v>
      </c>
      <c r="G2482" s="32">
        <f>'Auxiliary Energy Estimation'!$E$25-E2482</f>
        <v>11.847999999999999</v>
      </c>
      <c r="H2482" s="26">
        <f>IF(D2482&lt;='Auxiliary Energy Estimation'!$E$25, 1, 0)</f>
        <v>1</v>
      </c>
      <c r="I2482" s="26">
        <f>IF(E2482&lt;='Auxiliary Energy Estimation'!$E$25, 1, 0)</f>
        <v>1</v>
      </c>
    </row>
    <row r="2483" spans="2:9" ht="15" x14ac:dyDescent="0.3">
      <c r="B2483" s="33">
        <v>2478.5</v>
      </c>
      <c r="C2483" s="34">
        <v>3.9</v>
      </c>
      <c r="D2483" s="32">
        <f t="shared" si="76"/>
        <v>39.019999999999996</v>
      </c>
      <c r="E2483" s="37">
        <f t="shared" si="77"/>
        <v>46.823999999999991</v>
      </c>
      <c r="F2483" s="32">
        <f>'Auxiliary Energy Estimation'!$E$25-D2483</f>
        <v>15.980000000000004</v>
      </c>
      <c r="G2483" s="32">
        <f>'Auxiliary Energy Estimation'!$E$25-E2483</f>
        <v>8.176000000000009</v>
      </c>
      <c r="H2483" s="26">
        <f>IF(D2483&lt;='Auxiliary Energy Estimation'!$E$25, 1, 0)</f>
        <v>1</v>
      </c>
      <c r="I2483" s="26">
        <f>IF(E2483&lt;='Auxiliary Energy Estimation'!$E$25, 1, 0)</f>
        <v>1</v>
      </c>
    </row>
    <row r="2484" spans="2:9" ht="15" x14ac:dyDescent="0.3">
      <c r="B2484" s="33">
        <v>2479.5</v>
      </c>
      <c r="C2484" s="34">
        <v>6.1</v>
      </c>
      <c r="D2484" s="32">
        <f t="shared" si="76"/>
        <v>42.980000000000004</v>
      </c>
      <c r="E2484" s="37">
        <f t="shared" si="77"/>
        <v>51.576000000000001</v>
      </c>
      <c r="F2484" s="32">
        <f>'Auxiliary Energy Estimation'!$E$25-D2484</f>
        <v>12.019999999999996</v>
      </c>
      <c r="G2484" s="32">
        <f>'Auxiliary Energy Estimation'!$E$25-E2484</f>
        <v>3.4239999999999995</v>
      </c>
      <c r="H2484" s="26">
        <f>IF(D2484&lt;='Auxiliary Energy Estimation'!$E$25, 1, 0)</f>
        <v>1</v>
      </c>
      <c r="I2484" s="26">
        <f>IF(E2484&lt;='Auxiliary Energy Estimation'!$E$25, 1, 0)</f>
        <v>1</v>
      </c>
    </row>
    <row r="2485" spans="2:9" ht="15" x14ac:dyDescent="0.3">
      <c r="B2485" s="33">
        <v>2480.5</v>
      </c>
      <c r="C2485" s="34">
        <v>8.3000000000000007</v>
      </c>
      <c r="D2485" s="32">
        <f t="shared" si="76"/>
        <v>46.94</v>
      </c>
      <c r="E2485" s="37">
        <f t="shared" si="77"/>
        <v>56.327999999999996</v>
      </c>
      <c r="F2485" s="32">
        <f>'Auxiliary Energy Estimation'!$E$25-D2485</f>
        <v>8.0600000000000023</v>
      </c>
      <c r="G2485" s="32">
        <f>'Auxiliary Energy Estimation'!$E$25-E2485</f>
        <v>-1.3279999999999959</v>
      </c>
      <c r="H2485" s="26">
        <f>IF(D2485&lt;='Auxiliary Energy Estimation'!$E$25, 1, 0)</f>
        <v>1</v>
      </c>
      <c r="I2485" s="26">
        <f>IF(E2485&lt;='Auxiliary Energy Estimation'!$E$25, 1, 0)</f>
        <v>0</v>
      </c>
    </row>
    <row r="2486" spans="2:9" ht="15" x14ac:dyDescent="0.3">
      <c r="B2486" s="33">
        <v>2481.5</v>
      </c>
      <c r="C2486" s="34">
        <v>10.6</v>
      </c>
      <c r="D2486" s="32">
        <f t="shared" si="76"/>
        <v>51.08</v>
      </c>
      <c r="E2486" s="37">
        <f t="shared" si="77"/>
        <v>61.295999999999992</v>
      </c>
      <c r="F2486" s="32">
        <f>'Auxiliary Energy Estimation'!$E$25-D2486</f>
        <v>3.9200000000000017</v>
      </c>
      <c r="G2486" s="32">
        <f>'Auxiliary Energy Estimation'!$E$25-E2486</f>
        <v>-6.2959999999999923</v>
      </c>
      <c r="H2486" s="26">
        <f>IF(D2486&lt;='Auxiliary Energy Estimation'!$E$25, 1, 0)</f>
        <v>1</v>
      </c>
      <c r="I2486" s="26">
        <f>IF(E2486&lt;='Auxiliary Energy Estimation'!$E$25, 1, 0)</f>
        <v>0</v>
      </c>
    </row>
    <row r="2487" spans="2:9" ht="15" x14ac:dyDescent="0.3">
      <c r="B2487" s="33">
        <v>2482.5</v>
      </c>
      <c r="C2487" s="34">
        <v>11.1</v>
      </c>
      <c r="D2487" s="32">
        <f t="shared" si="76"/>
        <v>51.980000000000004</v>
      </c>
      <c r="E2487" s="37">
        <f t="shared" si="77"/>
        <v>62.376000000000005</v>
      </c>
      <c r="F2487" s="32">
        <f>'Auxiliary Energy Estimation'!$E$25-D2487</f>
        <v>3.019999999999996</v>
      </c>
      <c r="G2487" s="32">
        <f>'Auxiliary Energy Estimation'!$E$25-E2487</f>
        <v>-7.3760000000000048</v>
      </c>
      <c r="H2487" s="26">
        <f>IF(D2487&lt;='Auxiliary Energy Estimation'!$E$25, 1, 0)</f>
        <v>1</v>
      </c>
      <c r="I2487" s="26">
        <f>IF(E2487&lt;='Auxiliary Energy Estimation'!$E$25, 1, 0)</f>
        <v>0</v>
      </c>
    </row>
    <row r="2488" spans="2:9" ht="15" x14ac:dyDescent="0.3">
      <c r="B2488" s="33">
        <v>2483.5</v>
      </c>
      <c r="C2488" s="34">
        <v>12.2</v>
      </c>
      <c r="D2488" s="32">
        <f t="shared" si="76"/>
        <v>53.96</v>
      </c>
      <c r="E2488" s="37">
        <f t="shared" si="77"/>
        <v>64.751999999999995</v>
      </c>
      <c r="F2488" s="32">
        <f>'Auxiliary Energy Estimation'!$E$25-D2488</f>
        <v>1.0399999999999991</v>
      </c>
      <c r="G2488" s="32">
        <f>'Auxiliary Energy Estimation'!$E$25-E2488</f>
        <v>-9.7519999999999953</v>
      </c>
      <c r="H2488" s="26">
        <f>IF(D2488&lt;='Auxiliary Energy Estimation'!$E$25, 1, 0)</f>
        <v>1</v>
      </c>
      <c r="I2488" s="26">
        <f>IF(E2488&lt;='Auxiliary Energy Estimation'!$E$25, 1, 0)</f>
        <v>0</v>
      </c>
    </row>
    <row r="2489" spans="2:9" ht="15" x14ac:dyDescent="0.3">
      <c r="B2489" s="33">
        <v>2484.5</v>
      </c>
      <c r="C2489" s="34">
        <v>12.8</v>
      </c>
      <c r="D2489" s="32">
        <f t="shared" si="76"/>
        <v>55.040000000000006</v>
      </c>
      <c r="E2489" s="37">
        <f t="shared" si="77"/>
        <v>66.048000000000002</v>
      </c>
      <c r="F2489" s="32">
        <f>'Auxiliary Energy Estimation'!$E$25-D2489</f>
        <v>-4.0000000000006253E-2</v>
      </c>
      <c r="G2489" s="32">
        <f>'Auxiliary Energy Estimation'!$E$25-E2489</f>
        <v>-11.048000000000002</v>
      </c>
      <c r="H2489" s="26">
        <f>IF(D2489&lt;='Auxiliary Energy Estimation'!$E$25, 1, 0)</f>
        <v>0</v>
      </c>
      <c r="I2489" s="26">
        <f>IF(E2489&lt;='Auxiliary Energy Estimation'!$E$25, 1, 0)</f>
        <v>0</v>
      </c>
    </row>
    <row r="2490" spans="2:9" ht="15" x14ac:dyDescent="0.3">
      <c r="B2490" s="33">
        <v>2485.5</v>
      </c>
      <c r="C2490" s="34">
        <v>12.2</v>
      </c>
      <c r="D2490" s="32">
        <f t="shared" si="76"/>
        <v>53.96</v>
      </c>
      <c r="E2490" s="37">
        <f t="shared" si="77"/>
        <v>64.751999999999995</v>
      </c>
      <c r="F2490" s="32">
        <f>'Auxiliary Energy Estimation'!$E$25-D2490</f>
        <v>1.0399999999999991</v>
      </c>
      <c r="G2490" s="32">
        <f>'Auxiliary Energy Estimation'!$E$25-E2490</f>
        <v>-9.7519999999999953</v>
      </c>
      <c r="H2490" s="26">
        <f>IF(D2490&lt;='Auxiliary Energy Estimation'!$E$25, 1, 0)</f>
        <v>1</v>
      </c>
      <c r="I2490" s="26">
        <f>IF(E2490&lt;='Auxiliary Energy Estimation'!$E$25, 1, 0)</f>
        <v>0</v>
      </c>
    </row>
    <row r="2491" spans="2:9" ht="15" x14ac:dyDescent="0.3">
      <c r="B2491" s="33">
        <v>2486.5</v>
      </c>
      <c r="C2491" s="34">
        <v>11.7</v>
      </c>
      <c r="D2491" s="32">
        <f t="shared" si="76"/>
        <v>53.06</v>
      </c>
      <c r="E2491" s="37">
        <f t="shared" si="77"/>
        <v>63.671999999999997</v>
      </c>
      <c r="F2491" s="32">
        <f>'Auxiliary Energy Estimation'!$E$25-D2491</f>
        <v>1.9399999999999977</v>
      </c>
      <c r="G2491" s="32">
        <f>'Auxiliary Energy Estimation'!$E$25-E2491</f>
        <v>-8.671999999999997</v>
      </c>
      <c r="H2491" s="26">
        <f>IF(D2491&lt;='Auxiliary Energy Estimation'!$E$25, 1, 0)</f>
        <v>1</v>
      </c>
      <c r="I2491" s="26">
        <f>IF(E2491&lt;='Auxiliary Energy Estimation'!$E$25, 1, 0)</f>
        <v>0</v>
      </c>
    </row>
    <row r="2492" spans="2:9" ht="15" x14ac:dyDescent="0.3">
      <c r="B2492" s="33">
        <v>2487.5</v>
      </c>
      <c r="C2492" s="34">
        <v>11.1</v>
      </c>
      <c r="D2492" s="32">
        <f t="shared" si="76"/>
        <v>51.980000000000004</v>
      </c>
      <c r="E2492" s="37">
        <f t="shared" si="77"/>
        <v>62.376000000000005</v>
      </c>
      <c r="F2492" s="32">
        <f>'Auxiliary Energy Estimation'!$E$25-D2492</f>
        <v>3.019999999999996</v>
      </c>
      <c r="G2492" s="32">
        <f>'Auxiliary Energy Estimation'!$E$25-E2492</f>
        <v>-7.3760000000000048</v>
      </c>
      <c r="H2492" s="26">
        <f>IF(D2492&lt;='Auxiliary Energy Estimation'!$E$25, 1, 0)</f>
        <v>1</v>
      </c>
      <c r="I2492" s="26">
        <f>IF(E2492&lt;='Auxiliary Energy Estimation'!$E$25, 1, 0)</f>
        <v>0</v>
      </c>
    </row>
    <row r="2493" spans="2:9" ht="15" x14ac:dyDescent="0.3">
      <c r="B2493" s="33">
        <v>2488.5</v>
      </c>
      <c r="C2493" s="34">
        <v>9.4</v>
      </c>
      <c r="D2493" s="32">
        <f t="shared" si="76"/>
        <v>48.92</v>
      </c>
      <c r="E2493" s="37">
        <f t="shared" si="77"/>
        <v>58.704000000000001</v>
      </c>
      <c r="F2493" s="32">
        <f>'Auxiliary Energy Estimation'!$E$25-D2493</f>
        <v>6.0799999999999983</v>
      </c>
      <c r="G2493" s="32">
        <f>'Auxiliary Energy Estimation'!$E$25-E2493</f>
        <v>-3.7040000000000006</v>
      </c>
      <c r="H2493" s="26">
        <f>IF(D2493&lt;='Auxiliary Energy Estimation'!$E$25, 1, 0)</f>
        <v>1</v>
      </c>
      <c r="I2493" s="26">
        <f>IF(E2493&lt;='Auxiliary Energy Estimation'!$E$25, 1, 0)</f>
        <v>0</v>
      </c>
    </row>
    <row r="2494" spans="2:9" ht="15" x14ac:dyDescent="0.3">
      <c r="B2494" s="33">
        <v>2489.5</v>
      </c>
      <c r="C2494" s="34">
        <v>7.8</v>
      </c>
      <c r="D2494" s="32">
        <f t="shared" si="76"/>
        <v>46.04</v>
      </c>
      <c r="E2494" s="37">
        <f t="shared" si="77"/>
        <v>55.247999999999998</v>
      </c>
      <c r="F2494" s="32">
        <f>'Auxiliary Energy Estimation'!$E$25-D2494</f>
        <v>8.9600000000000009</v>
      </c>
      <c r="G2494" s="32">
        <f>'Auxiliary Energy Estimation'!$E$25-E2494</f>
        <v>-0.24799999999999756</v>
      </c>
      <c r="H2494" s="26">
        <f>IF(D2494&lt;='Auxiliary Energy Estimation'!$E$25, 1, 0)</f>
        <v>1</v>
      </c>
      <c r="I2494" s="26">
        <f>IF(E2494&lt;='Auxiliary Energy Estimation'!$E$25, 1, 0)</f>
        <v>0</v>
      </c>
    </row>
    <row r="2495" spans="2:9" ht="15" x14ac:dyDescent="0.3">
      <c r="B2495" s="33">
        <v>2490.5</v>
      </c>
      <c r="C2495" s="34">
        <v>6.7</v>
      </c>
      <c r="D2495" s="32">
        <f t="shared" si="76"/>
        <v>44.06</v>
      </c>
      <c r="E2495" s="37">
        <f t="shared" si="77"/>
        <v>52.872</v>
      </c>
      <c r="F2495" s="32">
        <f>'Auxiliary Energy Estimation'!$E$25-D2495</f>
        <v>10.939999999999998</v>
      </c>
      <c r="G2495" s="32">
        <f>'Auxiliary Energy Estimation'!$E$25-E2495</f>
        <v>2.1280000000000001</v>
      </c>
      <c r="H2495" s="26">
        <f>IF(D2495&lt;='Auxiliary Energy Estimation'!$E$25, 1, 0)</f>
        <v>1</v>
      </c>
      <c r="I2495" s="26">
        <f>IF(E2495&lt;='Auxiliary Energy Estimation'!$E$25, 1, 0)</f>
        <v>1</v>
      </c>
    </row>
    <row r="2496" spans="2:9" ht="15" x14ac:dyDescent="0.3">
      <c r="B2496" s="33">
        <v>2491.5</v>
      </c>
      <c r="C2496" s="34">
        <v>6.1</v>
      </c>
      <c r="D2496" s="32">
        <f t="shared" si="76"/>
        <v>42.980000000000004</v>
      </c>
      <c r="E2496" s="37">
        <f t="shared" si="77"/>
        <v>51.576000000000001</v>
      </c>
      <c r="F2496" s="32">
        <f>'Auxiliary Energy Estimation'!$E$25-D2496</f>
        <v>12.019999999999996</v>
      </c>
      <c r="G2496" s="32">
        <f>'Auxiliary Energy Estimation'!$E$25-E2496</f>
        <v>3.4239999999999995</v>
      </c>
      <c r="H2496" s="26">
        <f>IF(D2496&lt;='Auxiliary Energy Estimation'!$E$25, 1, 0)</f>
        <v>1</v>
      </c>
      <c r="I2496" s="26">
        <f>IF(E2496&lt;='Auxiliary Energy Estimation'!$E$25, 1, 0)</f>
        <v>1</v>
      </c>
    </row>
    <row r="2497" spans="2:9" ht="15" x14ac:dyDescent="0.3">
      <c r="B2497" s="33">
        <v>2492.5</v>
      </c>
      <c r="C2497" s="34">
        <v>5.6</v>
      </c>
      <c r="D2497" s="32">
        <f t="shared" si="76"/>
        <v>42.08</v>
      </c>
      <c r="E2497" s="37">
        <f t="shared" si="77"/>
        <v>50.495999999999995</v>
      </c>
      <c r="F2497" s="32">
        <f>'Auxiliary Energy Estimation'!$E$25-D2497</f>
        <v>12.920000000000002</v>
      </c>
      <c r="G2497" s="32">
        <f>'Auxiliary Energy Estimation'!$E$25-E2497</f>
        <v>4.5040000000000049</v>
      </c>
      <c r="H2497" s="26">
        <f>IF(D2497&lt;='Auxiliary Energy Estimation'!$E$25, 1, 0)</f>
        <v>1</v>
      </c>
      <c r="I2497" s="26">
        <f>IF(E2497&lt;='Auxiliary Energy Estimation'!$E$25, 1, 0)</f>
        <v>1</v>
      </c>
    </row>
    <row r="2498" spans="2:9" ht="15" x14ac:dyDescent="0.3">
      <c r="B2498" s="33">
        <v>2493.5</v>
      </c>
      <c r="C2498" s="34">
        <v>5.6</v>
      </c>
      <c r="D2498" s="32">
        <f t="shared" si="76"/>
        <v>42.08</v>
      </c>
      <c r="E2498" s="37">
        <f t="shared" si="77"/>
        <v>50.495999999999995</v>
      </c>
      <c r="F2498" s="32">
        <f>'Auxiliary Energy Estimation'!$E$25-D2498</f>
        <v>12.920000000000002</v>
      </c>
      <c r="G2498" s="32">
        <f>'Auxiliary Energy Estimation'!$E$25-E2498</f>
        <v>4.5040000000000049</v>
      </c>
      <c r="H2498" s="26">
        <f>IF(D2498&lt;='Auxiliary Energy Estimation'!$E$25, 1, 0)</f>
        <v>1</v>
      </c>
      <c r="I2498" s="26">
        <f>IF(E2498&lt;='Auxiliary Energy Estimation'!$E$25, 1, 0)</f>
        <v>1</v>
      </c>
    </row>
    <row r="2499" spans="2:9" ht="15" x14ac:dyDescent="0.3">
      <c r="B2499" s="33">
        <v>2494.5</v>
      </c>
      <c r="C2499" s="34">
        <v>5.6</v>
      </c>
      <c r="D2499" s="32">
        <f t="shared" si="76"/>
        <v>42.08</v>
      </c>
      <c r="E2499" s="37">
        <f t="shared" si="77"/>
        <v>50.495999999999995</v>
      </c>
      <c r="F2499" s="32">
        <f>'Auxiliary Energy Estimation'!$E$25-D2499</f>
        <v>12.920000000000002</v>
      </c>
      <c r="G2499" s="32">
        <f>'Auxiliary Energy Estimation'!$E$25-E2499</f>
        <v>4.5040000000000049</v>
      </c>
      <c r="H2499" s="26">
        <f>IF(D2499&lt;='Auxiliary Energy Estimation'!$E$25, 1, 0)</f>
        <v>1</v>
      </c>
      <c r="I2499" s="26">
        <f>IF(E2499&lt;='Auxiliary Energy Estimation'!$E$25, 1, 0)</f>
        <v>1</v>
      </c>
    </row>
    <row r="2500" spans="2:9" ht="15" x14ac:dyDescent="0.3">
      <c r="B2500" s="33">
        <v>2495.5</v>
      </c>
      <c r="C2500" s="34">
        <v>5.6</v>
      </c>
      <c r="D2500" s="32">
        <f t="shared" si="76"/>
        <v>42.08</v>
      </c>
      <c r="E2500" s="37">
        <f t="shared" si="77"/>
        <v>50.495999999999995</v>
      </c>
      <c r="F2500" s="32">
        <f>'Auxiliary Energy Estimation'!$E$25-D2500</f>
        <v>12.920000000000002</v>
      </c>
      <c r="G2500" s="32">
        <f>'Auxiliary Energy Estimation'!$E$25-E2500</f>
        <v>4.5040000000000049</v>
      </c>
      <c r="H2500" s="26">
        <f>IF(D2500&lt;='Auxiliary Energy Estimation'!$E$25, 1, 0)</f>
        <v>1</v>
      </c>
      <c r="I2500" s="26">
        <f>IF(E2500&lt;='Auxiliary Energy Estimation'!$E$25, 1, 0)</f>
        <v>1</v>
      </c>
    </row>
    <row r="2501" spans="2:9" ht="15" x14ac:dyDescent="0.3">
      <c r="B2501" s="33">
        <v>2496.5</v>
      </c>
      <c r="C2501" s="34">
        <v>5.6</v>
      </c>
      <c r="D2501" s="32">
        <f t="shared" ref="D2501:D2564" si="78">CONVERT(C2501,"C","F")</f>
        <v>42.08</v>
      </c>
      <c r="E2501" s="37">
        <f t="shared" ref="E2501:E2564" si="79">D2501*1.2</f>
        <v>50.495999999999995</v>
      </c>
      <c r="F2501" s="32">
        <f>'Auxiliary Energy Estimation'!$E$25-D2501</f>
        <v>12.920000000000002</v>
      </c>
      <c r="G2501" s="32">
        <f>'Auxiliary Energy Estimation'!$E$25-E2501</f>
        <v>4.5040000000000049</v>
      </c>
      <c r="H2501" s="26">
        <f>IF(D2501&lt;='Auxiliary Energy Estimation'!$E$25, 1, 0)</f>
        <v>1</v>
      </c>
      <c r="I2501" s="26">
        <f>IF(E2501&lt;='Auxiliary Energy Estimation'!$E$25, 1, 0)</f>
        <v>1</v>
      </c>
    </row>
    <row r="2502" spans="2:9" ht="15" x14ac:dyDescent="0.3">
      <c r="B2502" s="33">
        <v>2497.5</v>
      </c>
      <c r="C2502" s="34">
        <v>5.6</v>
      </c>
      <c r="D2502" s="32">
        <f t="shared" si="78"/>
        <v>42.08</v>
      </c>
      <c r="E2502" s="37">
        <f t="shared" si="79"/>
        <v>50.495999999999995</v>
      </c>
      <c r="F2502" s="32">
        <f>'Auxiliary Energy Estimation'!$E$25-D2502</f>
        <v>12.920000000000002</v>
      </c>
      <c r="G2502" s="32">
        <f>'Auxiliary Energy Estimation'!$E$25-E2502</f>
        <v>4.5040000000000049</v>
      </c>
      <c r="H2502" s="26">
        <f>IF(D2502&lt;='Auxiliary Energy Estimation'!$E$25, 1, 0)</f>
        <v>1</v>
      </c>
      <c r="I2502" s="26">
        <f>IF(E2502&lt;='Auxiliary Energy Estimation'!$E$25, 1, 0)</f>
        <v>1</v>
      </c>
    </row>
    <row r="2503" spans="2:9" ht="15" x14ac:dyDescent="0.3">
      <c r="B2503" s="33">
        <v>2498.5</v>
      </c>
      <c r="C2503" s="34">
        <v>6.1</v>
      </c>
      <c r="D2503" s="32">
        <f t="shared" si="78"/>
        <v>42.980000000000004</v>
      </c>
      <c r="E2503" s="37">
        <f t="shared" si="79"/>
        <v>51.576000000000001</v>
      </c>
      <c r="F2503" s="32">
        <f>'Auxiliary Energy Estimation'!$E$25-D2503</f>
        <v>12.019999999999996</v>
      </c>
      <c r="G2503" s="32">
        <f>'Auxiliary Energy Estimation'!$E$25-E2503</f>
        <v>3.4239999999999995</v>
      </c>
      <c r="H2503" s="26">
        <f>IF(D2503&lt;='Auxiliary Energy Estimation'!$E$25, 1, 0)</f>
        <v>1</v>
      </c>
      <c r="I2503" s="26">
        <f>IF(E2503&lt;='Auxiliary Energy Estimation'!$E$25, 1, 0)</f>
        <v>1</v>
      </c>
    </row>
    <row r="2504" spans="2:9" ht="15" x14ac:dyDescent="0.3">
      <c r="B2504" s="33">
        <v>2499.5</v>
      </c>
      <c r="C2504" s="34">
        <v>6.1</v>
      </c>
      <c r="D2504" s="32">
        <f t="shared" si="78"/>
        <v>42.980000000000004</v>
      </c>
      <c r="E2504" s="37">
        <f t="shared" si="79"/>
        <v>51.576000000000001</v>
      </c>
      <c r="F2504" s="32">
        <f>'Auxiliary Energy Estimation'!$E$25-D2504</f>
        <v>12.019999999999996</v>
      </c>
      <c r="G2504" s="32">
        <f>'Auxiliary Energy Estimation'!$E$25-E2504</f>
        <v>3.4239999999999995</v>
      </c>
      <c r="H2504" s="26">
        <f>IF(D2504&lt;='Auxiliary Energy Estimation'!$E$25, 1, 0)</f>
        <v>1</v>
      </c>
      <c r="I2504" s="26">
        <f>IF(E2504&lt;='Auxiliary Energy Estimation'!$E$25, 1, 0)</f>
        <v>1</v>
      </c>
    </row>
    <row r="2505" spans="2:9" ht="15" x14ac:dyDescent="0.3">
      <c r="B2505" s="33">
        <v>2500.5</v>
      </c>
      <c r="C2505" s="34">
        <v>6.1</v>
      </c>
      <c r="D2505" s="32">
        <f t="shared" si="78"/>
        <v>42.980000000000004</v>
      </c>
      <c r="E2505" s="37">
        <f t="shared" si="79"/>
        <v>51.576000000000001</v>
      </c>
      <c r="F2505" s="32">
        <f>'Auxiliary Energy Estimation'!$E$25-D2505</f>
        <v>12.019999999999996</v>
      </c>
      <c r="G2505" s="32">
        <f>'Auxiliary Energy Estimation'!$E$25-E2505</f>
        <v>3.4239999999999995</v>
      </c>
      <c r="H2505" s="26">
        <f>IF(D2505&lt;='Auxiliary Energy Estimation'!$E$25, 1, 0)</f>
        <v>1</v>
      </c>
      <c r="I2505" s="26">
        <f>IF(E2505&lt;='Auxiliary Energy Estimation'!$E$25, 1, 0)</f>
        <v>1</v>
      </c>
    </row>
    <row r="2506" spans="2:9" ht="15" x14ac:dyDescent="0.3">
      <c r="B2506" s="33">
        <v>2501.5</v>
      </c>
      <c r="C2506" s="34">
        <v>6.7</v>
      </c>
      <c r="D2506" s="32">
        <f t="shared" si="78"/>
        <v>44.06</v>
      </c>
      <c r="E2506" s="37">
        <f t="shared" si="79"/>
        <v>52.872</v>
      </c>
      <c r="F2506" s="32">
        <f>'Auxiliary Energy Estimation'!$E$25-D2506</f>
        <v>10.939999999999998</v>
      </c>
      <c r="G2506" s="32">
        <f>'Auxiliary Energy Estimation'!$E$25-E2506</f>
        <v>2.1280000000000001</v>
      </c>
      <c r="H2506" s="26">
        <f>IF(D2506&lt;='Auxiliary Energy Estimation'!$E$25, 1, 0)</f>
        <v>1</v>
      </c>
      <c r="I2506" s="26">
        <f>IF(E2506&lt;='Auxiliary Energy Estimation'!$E$25, 1, 0)</f>
        <v>1</v>
      </c>
    </row>
    <row r="2507" spans="2:9" ht="15" x14ac:dyDescent="0.3">
      <c r="B2507" s="33">
        <v>2502.5</v>
      </c>
      <c r="C2507" s="34">
        <v>7.2</v>
      </c>
      <c r="D2507" s="32">
        <f t="shared" si="78"/>
        <v>44.96</v>
      </c>
      <c r="E2507" s="37">
        <f t="shared" si="79"/>
        <v>53.951999999999998</v>
      </c>
      <c r="F2507" s="32">
        <f>'Auxiliary Energy Estimation'!$E$25-D2507</f>
        <v>10.039999999999999</v>
      </c>
      <c r="G2507" s="32">
        <f>'Auxiliary Energy Estimation'!$E$25-E2507</f>
        <v>1.0480000000000018</v>
      </c>
      <c r="H2507" s="26">
        <f>IF(D2507&lt;='Auxiliary Energy Estimation'!$E$25, 1, 0)</f>
        <v>1</v>
      </c>
      <c r="I2507" s="26">
        <f>IF(E2507&lt;='Auxiliary Energy Estimation'!$E$25, 1, 0)</f>
        <v>1</v>
      </c>
    </row>
    <row r="2508" spans="2:9" ht="15" x14ac:dyDescent="0.3">
      <c r="B2508" s="33">
        <v>2503.5</v>
      </c>
      <c r="C2508" s="34">
        <v>7.8</v>
      </c>
      <c r="D2508" s="32">
        <f t="shared" si="78"/>
        <v>46.04</v>
      </c>
      <c r="E2508" s="37">
        <f t="shared" si="79"/>
        <v>55.247999999999998</v>
      </c>
      <c r="F2508" s="32">
        <f>'Auxiliary Energy Estimation'!$E$25-D2508</f>
        <v>8.9600000000000009</v>
      </c>
      <c r="G2508" s="32">
        <f>'Auxiliary Energy Estimation'!$E$25-E2508</f>
        <v>-0.24799999999999756</v>
      </c>
      <c r="H2508" s="26">
        <f>IF(D2508&lt;='Auxiliary Energy Estimation'!$E$25, 1, 0)</f>
        <v>1</v>
      </c>
      <c r="I2508" s="26">
        <f>IF(E2508&lt;='Auxiliary Energy Estimation'!$E$25, 1, 0)</f>
        <v>0</v>
      </c>
    </row>
    <row r="2509" spans="2:9" ht="15" x14ac:dyDescent="0.3">
      <c r="B2509" s="33">
        <v>2504.5</v>
      </c>
      <c r="C2509" s="34">
        <v>7.2</v>
      </c>
      <c r="D2509" s="32">
        <f t="shared" si="78"/>
        <v>44.96</v>
      </c>
      <c r="E2509" s="37">
        <f t="shared" si="79"/>
        <v>53.951999999999998</v>
      </c>
      <c r="F2509" s="32">
        <f>'Auxiliary Energy Estimation'!$E$25-D2509</f>
        <v>10.039999999999999</v>
      </c>
      <c r="G2509" s="32">
        <f>'Auxiliary Energy Estimation'!$E$25-E2509</f>
        <v>1.0480000000000018</v>
      </c>
      <c r="H2509" s="26">
        <f>IF(D2509&lt;='Auxiliary Energy Estimation'!$E$25, 1, 0)</f>
        <v>1</v>
      </c>
      <c r="I2509" s="26">
        <f>IF(E2509&lt;='Auxiliary Energy Estimation'!$E$25, 1, 0)</f>
        <v>1</v>
      </c>
    </row>
    <row r="2510" spans="2:9" ht="15" x14ac:dyDescent="0.3">
      <c r="B2510" s="33">
        <v>2505.5</v>
      </c>
      <c r="C2510" s="34">
        <v>8.3000000000000007</v>
      </c>
      <c r="D2510" s="32">
        <f t="shared" si="78"/>
        <v>46.94</v>
      </c>
      <c r="E2510" s="37">
        <f t="shared" si="79"/>
        <v>56.327999999999996</v>
      </c>
      <c r="F2510" s="32">
        <f>'Auxiliary Energy Estimation'!$E$25-D2510</f>
        <v>8.0600000000000023</v>
      </c>
      <c r="G2510" s="32">
        <f>'Auxiliary Energy Estimation'!$E$25-E2510</f>
        <v>-1.3279999999999959</v>
      </c>
      <c r="H2510" s="26">
        <f>IF(D2510&lt;='Auxiliary Energy Estimation'!$E$25, 1, 0)</f>
        <v>1</v>
      </c>
      <c r="I2510" s="26">
        <f>IF(E2510&lt;='Auxiliary Energy Estimation'!$E$25, 1, 0)</f>
        <v>0</v>
      </c>
    </row>
    <row r="2511" spans="2:9" ht="15" x14ac:dyDescent="0.3">
      <c r="B2511" s="33">
        <v>2506.5</v>
      </c>
      <c r="C2511" s="34">
        <v>10</v>
      </c>
      <c r="D2511" s="32">
        <f t="shared" si="78"/>
        <v>50</v>
      </c>
      <c r="E2511" s="37">
        <f t="shared" si="79"/>
        <v>60</v>
      </c>
      <c r="F2511" s="32">
        <f>'Auxiliary Energy Estimation'!$E$25-D2511</f>
        <v>5</v>
      </c>
      <c r="G2511" s="32">
        <f>'Auxiliary Energy Estimation'!$E$25-E2511</f>
        <v>-5</v>
      </c>
      <c r="H2511" s="26">
        <f>IF(D2511&lt;='Auxiliary Energy Estimation'!$E$25, 1, 0)</f>
        <v>1</v>
      </c>
      <c r="I2511" s="26">
        <f>IF(E2511&lt;='Auxiliary Energy Estimation'!$E$25, 1, 0)</f>
        <v>0</v>
      </c>
    </row>
    <row r="2512" spans="2:9" ht="15" x14ac:dyDescent="0.3">
      <c r="B2512" s="33">
        <v>2507.5</v>
      </c>
      <c r="C2512" s="34">
        <v>11.7</v>
      </c>
      <c r="D2512" s="32">
        <f t="shared" si="78"/>
        <v>53.06</v>
      </c>
      <c r="E2512" s="37">
        <f t="shared" si="79"/>
        <v>63.671999999999997</v>
      </c>
      <c r="F2512" s="32">
        <f>'Auxiliary Energy Estimation'!$E$25-D2512</f>
        <v>1.9399999999999977</v>
      </c>
      <c r="G2512" s="32">
        <f>'Auxiliary Energy Estimation'!$E$25-E2512</f>
        <v>-8.671999999999997</v>
      </c>
      <c r="H2512" s="26">
        <f>IF(D2512&lt;='Auxiliary Energy Estimation'!$E$25, 1, 0)</f>
        <v>1</v>
      </c>
      <c r="I2512" s="26">
        <f>IF(E2512&lt;='Auxiliary Energy Estimation'!$E$25, 1, 0)</f>
        <v>0</v>
      </c>
    </row>
    <row r="2513" spans="2:9" ht="15" x14ac:dyDescent="0.3">
      <c r="B2513" s="33">
        <v>2508.5</v>
      </c>
      <c r="C2513" s="34">
        <v>11.7</v>
      </c>
      <c r="D2513" s="32">
        <f t="shared" si="78"/>
        <v>53.06</v>
      </c>
      <c r="E2513" s="37">
        <f t="shared" si="79"/>
        <v>63.671999999999997</v>
      </c>
      <c r="F2513" s="32">
        <f>'Auxiliary Energy Estimation'!$E$25-D2513</f>
        <v>1.9399999999999977</v>
      </c>
      <c r="G2513" s="32">
        <f>'Auxiliary Energy Estimation'!$E$25-E2513</f>
        <v>-8.671999999999997</v>
      </c>
      <c r="H2513" s="26">
        <f>IF(D2513&lt;='Auxiliary Energy Estimation'!$E$25, 1, 0)</f>
        <v>1</v>
      </c>
      <c r="I2513" s="26">
        <f>IF(E2513&lt;='Auxiliary Energy Estimation'!$E$25, 1, 0)</f>
        <v>0</v>
      </c>
    </row>
    <row r="2514" spans="2:9" ht="15" x14ac:dyDescent="0.3">
      <c r="B2514" s="33">
        <v>2509.5</v>
      </c>
      <c r="C2514" s="34">
        <v>11.7</v>
      </c>
      <c r="D2514" s="32">
        <f t="shared" si="78"/>
        <v>53.06</v>
      </c>
      <c r="E2514" s="37">
        <f t="shared" si="79"/>
        <v>63.671999999999997</v>
      </c>
      <c r="F2514" s="32">
        <f>'Auxiliary Energy Estimation'!$E$25-D2514</f>
        <v>1.9399999999999977</v>
      </c>
      <c r="G2514" s="32">
        <f>'Auxiliary Energy Estimation'!$E$25-E2514</f>
        <v>-8.671999999999997</v>
      </c>
      <c r="H2514" s="26">
        <f>IF(D2514&lt;='Auxiliary Energy Estimation'!$E$25, 1, 0)</f>
        <v>1</v>
      </c>
      <c r="I2514" s="26">
        <f>IF(E2514&lt;='Auxiliary Energy Estimation'!$E$25, 1, 0)</f>
        <v>0</v>
      </c>
    </row>
    <row r="2515" spans="2:9" ht="15" x14ac:dyDescent="0.3">
      <c r="B2515" s="33">
        <v>2510.5</v>
      </c>
      <c r="C2515" s="34">
        <v>11.7</v>
      </c>
      <c r="D2515" s="32">
        <f t="shared" si="78"/>
        <v>53.06</v>
      </c>
      <c r="E2515" s="37">
        <f t="shared" si="79"/>
        <v>63.671999999999997</v>
      </c>
      <c r="F2515" s="32">
        <f>'Auxiliary Energy Estimation'!$E$25-D2515</f>
        <v>1.9399999999999977</v>
      </c>
      <c r="G2515" s="32">
        <f>'Auxiliary Energy Estimation'!$E$25-E2515</f>
        <v>-8.671999999999997</v>
      </c>
      <c r="H2515" s="26">
        <f>IF(D2515&lt;='Auxiliary Energy Estimation'!$E$25, 1, 0)</f>
        <v>1</v>
      </c>
      <c r="I2515" s="26">
        <f>IF(E2515&lt;='Auxiliary Energy Estimation'!$E$25, 1, 0)</f>
        <v>0</v>
      </c>
    </row>
    <row r="2516" spans="2:9" ht="15" x14ac:dyDescent="0.3">
      <c r="B2516" s="33">
        <v>2511.5</v>
      </c>
      <c r="C2516" s="34">
        <v>11.7</v>
      </c>
      <c r="D2516" s="32">
        <f t="shared" si="78"/>
        <v>53.06</v>
      </c>
      <c r="E2516" s="37">
        <f t="shared" si="79"/>
        <v>63.671999999999997</v>
      </c>
      <c r="F2516" s="32">
        <f>'Auxiliary Energy Estimation'!$E$25-D2516</f>
        <v>1.9399999999999977</v>
      </c>
      <c r="G2516" s="32">
        <f>'Auxiliary Energy Estimation'!$E$25-E2516</f>
        <v>-8.671999999999997</v>
      </c>
      <c r="H2516" s="26">
        <f>IF(D2516&lt;='Auxiliary Energy Estimation'!$E$25, 1, 0)</f>
        <v>1</v>
      </c>
      <c r="I2516" s="26">
        <f>IF(E2516&lt;='Auxiliary Energy Estimation'!$E$25, 1, 0)</f>
        <v>0</v>
      </c>
    </row>
    <row r="2517" spans="2:9" ht="15" x14ac:dyDescent="0.3">
      <c r="B2517" s="33">
        <v>2512.5</v>
      </c>
      <c r="C2517" s="34">
        <v>11.7</v>
      </c>
      <c r="D2517" s="32">
        <f t="shared" si="78"/>
        <v>53.06</v>
      </c>
      <c r="E2517" s="37">
        <f t="shared" si="79"/>
        <v>63.671999999999997</v>
      </c>
      <c r="F2517" s="32">
        <f>'Auxiliary Energy Estimation'!$E$25-D2517</f>
        <v>1.9399999999999977</v>
      </c>
      <c r="G2517" s="32">
        <f>'Auxiliary Energy Estimation'!$E$25-E2517</f>
        <v>-8.671999999999997</v>
      </c>
      <c r="H2517" s="26">
        <f>IF(D2517&lt;='Auxiliary Energy Estimation'!$E$25, 1, 0)</f>
        <v>1</v>
      </c>
      <c r="I2517" s="26">
        <f>IF(E2517&lt;='Auxiliary Energy Estimation'!$E$25, 1, 0)</f>
        <v>0</v>
      </c>
    </row>
    <row r="2518" spans="2:9" ht="15" x14ac:dyDescent="0.3">
      <c r="B2518" s="33">
        <v>2513.5</v>
      </c>
      <c r="C2518" s="34">
        <v>11.7</v>
      </c>
      <c r="D2518" s="32">
        <f t="shared" si="78"/>
        <v>53.06</v>
      </c>
      <c r="E2518" s="37">
        <f t="shared" si="79"/>
        <v>63.671999999999997</v>
      </c>
      <c r="F2518" s="32">
        <f>'Auxiliary Energy Estimation'!$E$25-D2518</f>
        <v>1.9399999999999977</v>
      </c>
      <c r="G2518" s="32">
        <f>'Auxiliary Energy Estimation'!$E$25-E2518</f>
        <v>-8.671999999999997</v>
      </c>
      <c r="H2518" s="26">
        <f>IF(D2518&lt;='Auxiliary Energy Estimation'!$E$25, 1, 0)</f>
        <v>1</v>
      </c>
      <c r="I2518" s="26">
        <f>IF(E2518&lt;='Auxiliary Energy Estimation'!$E$25, 1, 0)</f>
        <v>0</v>
      </c>
    </row>
    <row r="2519" spans="2:9" ht="15" x14ac:dyDescent="0.3">
      <c r="B2519" s="33">
        <v>2514.5</v>
      </c>
      <c r="C2519" s="34">
        <v>11.1</v>
      </c>
      <c r="D2519" s="32">
        <f t="shared" si="78"/>
        <v>51.980000000000004</v>
      </c>
      <c r="E2519" s="37">
        <f t="shared" si="79"/>
        <v>62.376000000000005</v>
      </c>
      <c r="F2519" s="32">
        <f>'Auxiliary Energy Estimation'!$E$25-D2519</f>
        <v>3.019999999999996</v>
      </c>
      <c r="G2519" s="32">
        <f>'Auxiliary Energy Estimation'!$E$25-E2519</f>
        <v>-7.3760000000000048</v>
      </c>
      <c r="H2519" s="26">
        <f>IF(D2519&lt;='Auxiliary Energy Estimation'!$E$25, 1, 0)</f>
        <v>1</v>
      </c>
      <c r="I2519" s="26">
        <f>IF(E2519&lt;='Auxiliary Energy Estimation'!$E$25, 1, 0)</f>
        <v>0</v>
      </c>
    </row>
    <row r="2520" spans="2:9" ht="15" x14ac:dyDescent="0.3">
      <c r="B2520" s="33">
        <v>2515.5</v>
      </c>
      <c r="C2520" s="34">
        <v>10</v>
      </c>
      <c r="D2520" s="32">
        <f t="shared" si="78"/>
        <v>50</v>
      </c>
      <c r="E2520" s="37">
        <f t="shared" si="79"/>
        <v>60</v>
      </c>
      <c r="F2520" s="32">
        <f>'Auxiliary Energy Estimation'!$E$25-D2520</f>
        <v>5</v>
      </c>
      <c r="G2520" s="32">
        <f>'Auxiliary Energy Estimation'!$E$25-E2520</f>
        <v>-5</v>
      </c>
      <c r="H2520" s="26">
        <f>IF(D2520&lt;='Auxiliary Energy Estimation'!$E$25, 1, 0)</f>
        <v>1</v>
      </c>
      <c r="I2520" s="26">
        <f>IF(E2520&lt;='Auxiliary Energy Estimation'!$E$25, 1, 0)</f>
        <v>0</v>
      </c>
    </row>
    <row r="2521" spans="2:9" ht="15" x14ac:dyDescent="0.3">
      <c r="B2521" s="33">
        <v>2516.5</v>
      </c>
      <c r="C2521" s="34">
        <v>11.1</v>
      </c>
      <c r="D2521" s="32">
        <f t="shared" si="78"/>
        <v>51.980000000000004</v>
      </c>
      <c r="E2521" s="37">
        <f t="shared" si="79"/>
        <v>62.376000000000005</v>
      </c>
      <c r="F2521" s="32">
        <f>'Auxiliary Energy Estimation'!$E$25-D2521</f>
        <v>3.019999999999996</v>
      </c>
      <c r="G2521" s="32">
        <f>'Auxiliary Energy Estimation'!$E$25-E2521</f>
        <v>-7.3760000000000048</v>
      </c>
      <c r="H2521" s="26">
        <f>IF(D2521&lt;='Auxiliary Energy Estimation'!$E$25, 1, 0)</f>
        <v>1</v>
      </c>
      <c r="I2521" s="26">
        <f>IF(E2521&lt;='Auxiliary Energy Estimation'!$E$25, 1, 0)</f>
        <v>0</v>
      </c>
    </row>
    <row r="2522" spans="2:9" ht="15" x14ac:dyDescent="0.3">
      <c r="B2522" s="33">
        <v>2517.5</v>
      </c>
      <c r="C2522" s="34">
        <v>10.6</v>
      </c>
      <c r="D2522" s="32">
        <f t="shared" si="78"/>
        <v>51.08</v>
      </c>
      <c r="E2522" s="37">
        <f t="shared" si="79"/>
        <v>61.295999999999992</v>
      </c>
      <c r="F2522" s="32">
        <f>'Auxiliary Energy Estimation'!$E$25-D2522</f>
        <v>3.9200000000000017</v>
      </c>
      <c r="G2522" s="32">
        <f>'Auxiliary Energy Estimation'!$E$25-E2522</f>
        <v>-6.2959999999999923</v>
      </c>
      <c r="H2522" s="26">
        <f>IF(D2522&lt;='Auxiliary Energy Estimation'!$E$25, 1, 0)</f>
        <v>1</v>
      </c>
      <c r="I2522" s="26">
        <f>IF(E2522&lt;='Auxiliary Energy Estimation'!$E$25, 1, 0)</f>
        <v>0</v>
      </c>
    </row>
    <row r="2523" spans="2:9" ht="15" x14ac:dyDescent="0.3">
      <c r="B2523" s="33">
        <v>2518.5</v>
      </c>
      <c r="C2523" s="34">
        <v>9.4</v>
      </c>
      <c r="D2523" s="32">
        <f t="shared" si="78"/>
        <v>48.92</v>
      </c>
      <c r="E2523" s="37">
        <f t="shared" si="79"/>
        <v>58.704000000000001</v>
      </c>
      <c r="F2523" s="32">
        <f>'Auxiliary Energy Estimation'!$E$25-D2523</f>
        <v>6.0799999999999983</v>
      </c>
      <c r="G2523" s="32">
        <f>'Auxiliary Energy Estimation'!$E$25-E2523</f>
        <v>-3.7040000000000006</v>
      </c>
      <c r="H2523" s="26">
        <f>IF(D2523&lt;='Auxiliary Energy Estimation'!$E$25, 1, 0)</f>
        <v>1</v>
      </c>
      <c r="I2523" s="26">
        <f>IF(E2523&lt;='Auxiliary Energy Estimation'!$E$25, 1, 0)</f>
        <v>0</v>
      </c>
    </row>
    <row r="2524" spans="2:9" ht="15" x14ac:dyDescent="0.3">
      <c r="B2524" s="33">
        <v>2519.5</v>
      </c>
      <c r="C2524" s="34">
        <v>10</v>
      </c>
      <c r="D2524" s="32">
        <f t="shared" si="78"/>
        <v>50</v>
      </c>
      <c r="E2524" s="37">
        <f t="shared" si="79"/>
        <v>60</v>
      </c>
      <c r="F2524" s="32">
        <f>'Auxiliary Energy Estimation'!$E$25-D2524</f>
        <v>5</v>
      </c>
      <c r="G2524" s="32">
        <f>'Auxiliary Energy Estimation'!$E$25-E2524</f>
        <v>-5</v>
      </c>
      <c r="H2524" s="26">
        <f>IF(D2524&lt;='Auxiliary Energy Estimation'!$E$25, 1, 0)</f>
        <v>1</v>
      </c>
      <c r="I2524" s="26">
        <f>IF(E2524&lt;='Auxiliary Energy Estimation'!$E$25, 1, 0)</f>
        <v>0</v>
      </c>
    </row>
    <row r="2525" spans="2:9" ht="15" x14ac:dyDescent="0.3">
      <c r="B2525" s="33">
        <v>2520.5</v>
      </c>
      <c r="C2525" s="34">
        <v>8.9</v>
      </c>
      <c r="D2525" s="32">
        <f t="shared" si="78"/>
        <v>48.019999999999996</v>
      </c>
      <c r="E2525" s="37">
        <f t="shared" si="79"/>
        <v>57.623999999999995</v>
      </c>
      <c r="F2525" s="32">
        <f>'Auxiliary Energy Estimation'!$E$25-D2525</f>
        <v>6.980000000000004</v>
      </c>
      <c r="G2525" s="32">
        <f>'Auxiliary Energy Estimation'!$E$25-E2525</f>
        <v>-2.6239999999999952</v>
      </c>
      <c r="H2525" s="26">
        <f>IF(D2525&lt;='Auxiliary Energy Estimation'!$E$25, 1, 0)</f>
        <v>1</v>
      </c>
      <c r="I2525" s="26">
        <f>IF(E2525&lt;='Auxiliary Energy Estimation'!$E$25, 1, 0)</f>
        <v>0</v>
      </c>
    </row>
    <row r="2526" spans="2:9" ht="15" x14ac:dyDescent="0.3">
      <c r="B2526" s="33">
        <v>2521.5</v>
      </c>
      <c r="C2526" s="34">
        <v>10</v>
      </c>
      <c r="D2526" s="32">
        <f t="shared" si="78"/>
        <v>50</v>
      </c>
      <c r="E2526" s="37">
        <f t="shared" si="79"/>
        <v>60</v>
      </c>
      <c r="F2526" s="32">
        <f>'Auxiliary Energy Estimation'!$E$25-D2526</f>
        <v>5</v>
      </c>
      <c r="G2526" s="32">
        <f>'Auxiliary Energy Estimation'!$E$25-E2526</f>
        <v>-5</v>
      </c>
      <c r="H2526" s="26">
        <f>IF(D2526&lt;='Auxiliary Energy Estimation'!$E$25, 1, 0)</f>
        <v>1</v>
      </c>
      <c r="I2526" s="26">
        <f>IF(E2526&lt;='Auxiliary Energy Estimation'!$E$25, 1, 0)</f>
        <v>0</v>
      </c>
    </row>
    <row r="2527" spans="2:9" ht="15" x14ac:dyDescent="0.3">
      <c r="B2527" s="33">
        <v>2522.5</v>
      </c>
      <c r="C2527" s="34">
        <v>8.9</v>
      </c>
      <c r="D2527" s="32">
        <f t="shared" si="78"/>
        <v>48.019999999999996</v>
      </c>
      <c r="E2527" s="37">
        <f t="shared" si="79"/>
        <v>57.623999999999995</v>
      </c>
      <c r="F2527" s="32">
        <f>'Auxiliary Energy Estimation'!$E$25-D2527</f>
        <v>6.980000000000004</v>
      </c>
      <c r="G2527" s="32">
        <f>'Auxiliary Energy Estimation'!$E$25-E2527</f>
        <v>-2.6239999999999952</v>
      </c>
      <c r="H2527" s="26">
        <f>IF(D2527&lt;='Auxiliary Energy Estimation'!$E$25, 1, 0)</f>
        <v>1</v>
      </c>
      <c r="I2527" s="26">
        <f>IF(E2527&lt;='Auxiliary Energy Estimation'!$E$25, 1, 0)</f>
        <v>0</v>
      </c>
    </row>
    <row r="2528" spans="2:9" ht="15" x14ac:dyDescent="0.3">
      <c r="B2528" s="33">
        <v>2523.5</v>
      </c>
      <c r="C2528" s="34">
        <v>8.9</v>
      </c>
      <c r="D2528" s="32">
        <f t="shared" si="78"/>
        <v>48.019999999999996</v>
      </c>
      <c r="E2528" s="37">
        <f t="shared" si="79"/>
        <v>57.623999999999995</v>
      </c>
      <c r="F2528" s="32">
        <f>'Auxiliary Energy Estimation'!$E$25-D2528</f>
        <v>6.980000000000004</v>
      </c>
      <c r="G2528" s="32">
        <f>'Auxiliary Energy Estimation'!$E$25-E2528</f>
        <v>-2.6239999999999952</v>
      </c>
      <c r="H2528" s="26">
        <f>IF(D2528&lt;='Auxiliary Energy Estimation'!$E$25, 1, 0)</f>
        <v>1</v>
      </c>
      <c r="I2528" s="26">
        <f>IF(E2528&lt;='Auxiliary Energy Estimation'!$E$25, 1, 0)</f>
        <v>0</v>
      </c>
    </row>
    <row r="2529" spans="2:9" ht="15" x14ac:dyDescent="0.3">
      <c r="B2529" s="33">
        <v>2524.5</v>
      </c>
      <c r="C2529" s="34">
        <v>8.9</v>
      </c>
      <c r="D2529" s="32">
        <f t="shared" si="78"/>
        <v>48.019999999999996</v>
      </c>
      <c r="E2529" s="37">
        <f t="shared" si="79"/>
        <v>57.623999999999995</v>
      </c>
      <c r="F2529" s="32">
        <f>'Auxiliary Energy Estimation'!$E$25-D2529</f>
        <v>6.980000000000004</v>
      </c>
      <c r="G2529" s="32">
        <f>'Auxiliary Energy Estimation'!$E$25-E2529</f>
        <v>-2.6239999999999952</v>
      </c>
      <c r="H2529" s="26">
        <f>IF(D2529&lt;='Auxiliary Energy Estimation'!$E$25, 1, 0)</f>
        <v>1</v>
      </c>
      <c r="I2529" s="26">
        <f>IF(E2529&lt;='Auxiliary Energy Estimation'!$E$25, 1, 0)</f>
        <v>0</v>
      </c>
    </row>
    <row r="2530" spans="2:9" ht="15" x14ac:dyDescent="0.3">
      <c r="B2530" s="33">
        <v>2525.5</v>
      </c>
      <c r="C2530" s="34">
        <v>8.9</v>
      </c>
      <c r="D2530" s="32">
        <f t="shared" si="78"/>
        <v>48.019999999999996</v>
      </c>
      <c r="E2530" s="37">
        <f t="shared" si="79"/>
        <v>57.623999999999995</v>
      </c>
      <c r="F2530" s="32">
        <f>'Auxiliary Energy Estimation'!$E$25-D2530</f>
        <v>6.980000000000004</v>
      </c>
      <c r="G2530" s="32">
        <f>'Auxiliary Energy Estimation'!$E$25-E2530</f>
        <v>-2.6239999999999952</v>
      </c>
      <c r="H2530" s="26">
        <f>IF(D2530&lt;='Auxiliary Energy Estimation'!$E$25, 1, 0)</f>
        <v>1</v>
      </c>
      <c r="I2530" s="26">
        <f>IF(E2530&lt;='Auxiliary Energy Estimation'!$E$25, 1, 0)</f>
        <v>0</v>
      </c>
    </row>
    <row r="2531" spans="2:9" ht="15" x14ac:dyDescent="0.3">
      <c r="B2531" s="33">
        <v>2526.5</v>
      </c>
      <c r="C2531" s="34">
        <v>9.4</v>
      </c>
      <c r="D2531" s="32">
        <f t="shared" si="78"/>
        <v>48.92</v>
      </c>
      <c r="E2531" s="37">
        <f t="shared" si="79"/>
        <v>58.704000000000001</v>
      </c>
      <c r="F2531" s="32">
        <f>'Auxiliary Energy Estimation'!$E$25-D2531</f>
        <v>6.0799999999999983</v>
      </c>
      <c r="G2531" s="32">
        <f>'Auxiliary Energy Estimation'!$E$25-E2531</f>
        <v>-3.7040000000000006</v>
      </c>
      <c r="H2531" s="26">
        <f>IF(D2531&lt;='Auxiliary Energy Estimation'!$E$25, 1, 0)</f>
        <v>1</v>
      </c>
      <c r="I2531" s="26">
        <f>IF(E2531&lt;='Auxiliary Energy Estimation'!$E$25, 1, 0)</f>
        <v>0</v>
      </c>
    </row>
    <row r="2532" spans="2:9" ht="15" x14ac:dyDescent="0.3">
      <c r="B2532" s="33">
        <v>2527.5</v>
      </c>
      <c r="C2532" s="34">
        <v>11.7</v>
      </c>
      <c r="D2532" s="32">
        <f t="shared" si="78"/>
        <v>53.06</v>
      </c>
      <c r="E2532" s="37">
        <f t="shared" si="79"/>
        <v>63.671999999999997</v>
      </c>
      <c r="F2532" s="32">
        <f>'Auxiliary Energy Estimation'!$E$25-D2532</f>
        <v>1.9399999999999977</v>
      </c>
      <c r="G2532" s="32">
        <f>'Auxiliary Energy Estimation'!$E$25-E2532</f>
        <v>-8.671999999999997</v>
      </c>
      <c r="H2532" s="26">
        <f>IF(D2532&lt;='Auxiliary Energy Estimation'!$E$25, 1, 0)</f>
        <v>1</v>
      </c>
      <c r="I2532" s="26">
        <f>IF(E2532&lt;='Auxiliary Energy Estimation'!$E$25, 1, 0)</f>
        <v>0</v>
      </c>
    </row>
    <row r="2533" spans="2:9" ht="15" x14ac:dyDescent="0.3">
      <c r="B2533" s="33">
        <v>2528.5</v>
      </c>
      <c r="C2533" s="34">
        <v>12.8</v>
      </c>
      <c r="D2533" s="32">
        <f t="shared" si="78"/>
        <v>55.040000000000006</v>
      </c>
      <c r="E2533" s="37">
        <f t="shared" si="79"/>
        <v>66.048000000000002</v>
      </c>
      <c r="F2533" s="32">
        <f>'Auxiliary Energy Estimation'!$E$25-D2533</f>
        <v>-4.0000000000006253E-2</v>
      </c>
      <c r="G2533" s="32">
        <f>'Auxiliary Energy Estimation'!$E$25-E2533</f>
        <v>-11.048000000000002</v>
      </c>
      <c r="H2533" s="26">
        <f>IF(D2533&lt;='Auxiliary Energy Estimation'!$E$25, 1, 0)</f>
        <v>0</v>
      </c>
      <c r="I2533" s="26">
        <f>IF(E2533&lt;='Auxiliary Energy Estimation'!$E$25, 1, 0)</f>
        <v>0</v>
      </c>
    </row>
    <row r="2534" spans="2:9" ht="15" x14ac:dyDescent="0.3">
      <c r="B2534" s="33">
        <v>2529.5</v>
      </c>
      <c r="C2534" s="34">
        <v>13.3</v>
      </c>
      <c r="D2534" s="32">
        <f t="shared" si="78"/>
        <v>55.94</v>
      </c>
      <c r="E2534" s="37">
        <f t="shared" si="79"/>
        <v>67.128</v>
      </c>
      <c r="F2534" s="32">
        <f>'Auxiliary Energy Estimation'!$E$25-D2534</f>
        <v>-0.93999999999999773</v>
      </c>
      <c r="G2534" s="32">
        <f>'Auxiliary Energy Estimation'!$E$25-E2534</f>
        <v>-12.128</v>
      </c>
      <c r="H2534" s="26">
        <f>IF(D2534&lt;='Auxiliary Energy Estimation'!$E$25, 1, 0)</f>
        <v>0</v>
      </c>
      <c r="I2534" s="26">
        <f>IF(E2534&lt;='Auxiliary Energy Estimation'!$E$25, 1, 0)</f>
        <v>0</v>
      </c>
    </row>
    <row r="2535" spans="2:9" ht="15" x14ac:dyDescent="0.3">
      <c r="B2535" s="33">
        <v>2530.5</v>
      </c>
      <c r="C2535" s="34">
        <v>13.9</v>
      </c>
      <c r="D2535" s="32">
        <f t="shared" si="78"/>
        <v>57.019999999999996</v>
      </c>
      <c r="E2535" s="37">
        <f t="shared" si="79"/>
        <v>68.423999999999992</v>
      </c>
      <c r="F2535" s="32">
        <f>'Auxiliary Energy Estimation'!$E$25-D2535</f>
        <v>-2.019999999999996</v>
      </c>
      <c r="G2535" s="32">
        <f>'Auxiliary Energy Estimation'!$E$25-E2535</f>
        <v>-13.423999999999992</v>
      </c>
      <c r="H2535" s="26">
        <f>IF(D2535&lt;='Auxiliary Energy Estimation'!$E$25, 1, 0)</f>
        <v>0</v>
      </c>
      <c r="I2535" s="26">
        <f>IF(E2535&lt;='Auxiliary Energy Estimation'!$E$25, 1, 0)</f>
        <v>0</v>
      </c>
    </row>
    <row r="2536" spans="2:9" ht="15" x14ac:dyDescent="0.3">
      <c r="B2536" s="33">
        <v>2531.5</v>
      </c>
      <c r="C2536" s="34">
        <v>15</v>
      </c>
      <c r="D2536" s="32">
        <f t="shared" si="78"/>
        <v>59</v>
      </c>
      <c r="E2536" s="37">
        <f t="shared" si="79"/>
        <v>70.8</v>
      </c>
      <c r="F2536" s="32">
        <f>'Auxiliary Energy Estimation'!$E$25-D2536</f>
        <v>-4</v>
      </c>
      <c r="G2536" s="32">
        <f>'Auxiliary Energy Estimation'!$E$25-E2536</f>
        <v>-15.799999999999997</v>
      </c>
      <c r="H2536" s="26">
        <f>IF(D2536&lt;='Auxiliary Energy Estimation'!$E$25, 1, 0)</f>
        <v>0</v>
      </c>
      <c r="I2536" s="26">
        <f>IF(E2536&lt;='Auxiliary Energy Estimation'!$E$25, 1, 0)</f>
        <v>0</v>
      </c>
    </row>
    <row r="2537" spans="2:9" ht="15" x14ac:dyDescent="0.3">
      <c r="B2537" s="33">
        <v>2532.5</v>
      </c>
      <c r="C2537" s="34">
        <v>16.7</v>
      </c>
      <c r="D2537" s="32">
        <f t="shared" si="78"/>
        <v>62.06</v>
      </c>
      <c r="E2537" s="37">
        <f t="shared" si="79"/>
        <v>74.471999999999994</v>
      </c>
      <c r="F2537" s="32">
        <f>'Auxiliary Energy Estimation'!$E$25-D2537</f>
        <v>-7.0600000000000023</v>
      </c>
      <c r="G2537" s="32">
        <f>'Auxiliary Energy Estimation'!$E$25-E2537</f>
        <v>-19.471999999999994</v>
      </c>
      <c r="H2537" s="26">
        <f>IF(D2537&lt;='Auxiliary Energy Estimation'!$E$25, 1, 0)</f>
        <v>0</v>
      </c>
      <c r="I2537" s="26">
        <f>IF(E2537&lt;='Auxiliary Energy Estimation'!$E$25, 1, 0)</f>
        <v>0</v>
      </c>
    </row>
    <row r="2538" spans="2:9" ht="15" x14ac:dyDescent="0.3">
      <c r="B2538" s="33">
        <v>2533.5</v>
      </c>
      <c r="C2538" s="34">
        <v>17.2</v>
      </c>
      <c r="D2538" s="32">
        <f t="shared" si="78"/>
        <v>62.96</v>
      </c>
      <c r="E2538" s="37">
        <f t="shared" si="79"/>
        <v>75.551999999999992</v>
      </c>
      <c r="F2538" s="32">
        <f>'Auxiliary Energy Estimation'!$E$25-D2538</f>
        <v>-7.9600000000000009</v>
      </c>
      <c r="G2538" s="32">
        <f>'Auxiliary Energy Estimation'!$E$25-E2538</f>
        <v>-20.551999999999992</v>
      </c>
      <c r="H2538" s="26">
        <f>IF(D2538&lt;='Auxiliary Energy Estimation'!$E$25, 1, 0)</f>
        <v>0</v>
      </c>
      <c r="I2538" s="26">
        <f>IF(E2538&lt;='Auxiliary Energy Estimation'!$E$25, 1, 0)</f>
        <v>0</v>
      </c>
    </row>
    <row r="2539" spans="2:9" ht="15" x14ac:dyDescent="0.3">
      <c r="B2539" s="33">
        <v>2534.5</v>
      </c>
      <c r="C2539" s="34">
        <v>17.8</v>
      </c>
      <c r="D2539" s="32">
        <f t="shared" si="78"/>
        <v>64.039999999999992</v>
      </c>
      <c r="E2539" s="37">
        <f t="shared" si="79"/>
        <v>76.847999999999985</v>
      </c>
      <c r="F2539" s="32">
        <f>'Auxiliary Energy Estimation'!$E$25-D2539</f>
        <v>-9.039999999999992</v>
      </c>
      <c r="G2539" s="32">
        <f>'Auxiliary Energy Estimation'!$E$25-E2539</f>
        <v>-21.847999999999985</v>
      </c>
      <c r="H2539" s="26">
        <f>IF(D2539&lt;='Auxiliary Energy Estimation'!$E$25, 1, 0)</f>
        <v>0</v>
      </c>
      <c r="I2539" s="26">
        <f>IF(E2539&lt;='Auxiliary Energy Estimation'!$E$25, 1, 0)</f>
        <v>0</v>
      </c>
    </row>
    <row r="2540" spans="2:9" ht="15" x14ac:dyDescent="0.3">
      <c r="B2540" s="33">
        <v>2535.5</v>
      </c>
      <c r="C2540" s="34">
        <v>17.8</v>
      </c>
      <c r="D2540" s="32">
        <f t="shared" si="78"/>
        <v>64.039999999999992</v>
      </c>
      <c r="E2540" s="37">
        <f t="shared" si="79"/>
        <v>76.847999999999985</v>
      </c>
      <c r="F2540" s="32">
        <f>'Auxiliary Energy Estimation'!$E$25-D2540</f>
        <v>-9.039999999999992</v>
      </c>
      <c r="G2540" s="32">
        <f>'Auxiliary Energy Estimation'!$E$25-E2540</f>
        <v>-21.847999999999985</v>
      </c>
      <c r="H2540" s="26">
        <f>IF(D2540&lt;='Auxiliary Energy Estimation'!$E$25, 1, 0)</f>
        <v>0</v>
      </c>
      <c r="I2540" s="26">
        <f>IF(E2540&lt;='Auxiliary Energy Estimation'!$E$25, 1, 0)</f>
        <v>0</v>
      </c>
    </row>
    <row r="2541" spans="2:9" ht="15" x14ac:dyDescent="0.3">
      <c r="B2541" s="33">
        <v>2536.5</v>
      </c>
      <c r="C2541" s="34">
        <v>17.2</v>
      </c>
      <c r="D2541" s="32">
        <f t="shared" si="78"/>
        <v>62.96</v>
      </c>
      <c r="E2541" s="37">
        <f t="shared" si="79"/>
        <v>75.551999999999992</v>
      </c>
      <c r="F2541" s="32">
        <f>'Auxiliary Energy Estimation'!$E$25-D2541</f>
        <v>-7.9600000000000009</v>
      </c>
      <c r="G2541" s="32">
        <f>'Auxiliary Energy Estimation'!$E$25-E2541</f>
        <v>-20.551999999999992</v>
      </c>
      <c r="H2541" s="26">
        <f>IF(D2541&lt;='Auxiliary Energy Estimation'!$E$25, 1, 0)</f>
        <v>0</v>
      </c>
      <c r="I2541" s="26">
        <f>IF(E2541&lt;='Auxiliary Energy Estimation'!$E$25, 1, 0)</f>
        <v>0</v>
      </c>
    </row>
    <row r="2542" spans="2:9" ht="15" x14ac:dyDescent="0.3">
      <c r="B2542" s="33">
        <v>2537.5</v>
      </c>
      <c r="C2542" s="34">
        <v>16.7</v>
      </c>
      <c r="D2542" s="32">
        <f t="shared" si="78"/>
        <v>62.06</v>
      </c>
      <c r="E2542" s="37">
        <f t="shared" si="79"/>
        <v>74.471999999999994</v>
      </c>
      <c r="F2542" s="32">
        <f>'Auxiliary Energy Estimation'!$E$25-D2542</f>
        <v>-7.0600000000000023</v>
      </c>
      <c r="G2542" s="32">
        <f>'Auxiliary Energy Estimation'!$E$25-E2542</f>
        <v>-19.471999999999994</v>
      </c>
      <c r="H2542" s="26">
        <f>IF(D2542&lt;='Auxiliary Energy Estimation'!$E$25, 1, 0)</f>
        <v>0</v>
      </c>
      <c r="I2542" s="26">
        <f>IF(E2542&lt;='Auxiliary Energy Estimation'!$E$25, 1, 0)</f>
        <v>0</v>
      </c>
    </row>
    <row r="2543" spans="2:9" ht="15" x14ac:dyDescent="0.3">
      <c r="B2543" s="33">
        <v>2538.5</v>
      </c>
      <c r="C2543" s="34">
        <v>15</v>
      </c>
      <c r="D2543" s="32">
        <f t="shared" si="78"/>
        <v>59</v>
      </c>
      <c r="E2543" s="37">
        <f t="shared" si="79"/>
        <v>70.8</v>
      </c>
      <c r="F2543" s="32">
        <f>'Auxiliary Energy Estimation'!$E$25-D2543</f>
        <v>-4</v>
      </c>
      <c r="G2543" s="32">
        <f>'Auxiliary Energy Estimation'!$E$25-E2543</f>
        <v>-15.799999999999997</v>
      </c>
      <c r="H2543" s="26">
        <f>IF(D2543&lt;='Auxiliary Energy Estimation'!$E$25, 1, 0)</f>
        <v>0</v>
      </c>
      <c r="I2543" s="26">
        <f>IF(E2543&lt;='Auxiliary Energy Estimation'!$E$25, 1, 0)</f>
        <v>0</v>
      </c>
    </row>
    <row r="2544" spans="2:9" ht="15" x14ac:dyDescent="0.3">
      <c r="B2544" s="33">
        <v>2539.5</v>
      </c>
      <c r="C2544" s="34">
        <v>13.9</v>
      </c>
      <c r="D2544" s="32">
        <f t="shared" si="78"/>
        <v>57.019999999999996</v>
      </c>
      <c r="E2544" s="37">
        <f t="shared" si="79"/>
        <v>68.423999999999992</v>
      </c>
      <c r="F2544" s="32">
        <f>'Auxiliary Energy Estimation'!$E$25-D2544</f>
        <v>-2.019999999999996</v>
      </c>
      <c r="G2544" s="32">
        <f>'Auxiliary Energy Estimation'!$E$25-E2544</f>
        <v>-13.423999999999992</v>
      </c>
      <c r="H2544" s="26">
        <f>IF(D2544&lt;='Auxiliary Energy Estimation'!$E$25, 1, 0)</f>
        <v>0</v>
      </c>
      <c r="I2544" s="26">
        <f>IF(E2544&lt;='Auxiliary Energy Estimation'!$E$25, 1, 0)</f>
        <v>0</v>
      </c>
    </row>
    <row r="2545" spans="2:9" ht="15" x14ac:dyDescent="0.3">
      <c r="B2545" s="33">
        <v>2540.5</v>
      </c>
      <c r="C2545" s="34">
        <v>13.3</v>
      </c>
      <c r="D2545" s="32">
        <f t="shared" si="78"/>
        <v>55.94</v>
      </c>
      <c r="E2545" s="37">
        <f t="shared" si="79"/>
        <v>67.128</v>
      </c>
      <c r="F2545" s="32">
        <f>'Auxiliary Energy Estimation'!$E$25-D2545</f>
        <v>-0.93999999999999773</v>
      </c>
      <c r="G2545" s="32">
        <f>'Auxiliary Energy Estimation'!$E$25-E2545</f>
        <v>-12.128</v>
      </c>
      <c r="H2545" s="26">
        <f>IF(D2545&lt;='Auxiliary Energy Estimation'!$E$25, 1, 0)</f>
        <v>0</v>
      </c>
      <c r="I2545" s="26">
        <f>IF(E2545&lt;='Auxiliary Energy Estimation'!$E$25, 1, 0)</f>
        <v>0</v>
      </c>
    </row>
    <row r="2546" spans="2:9" ht="15" x14ac:dyDescent="0.3">
      <c r="B2546" s="33">
        <v>2541.5</v>
      </c>
      <c r="C2546" s="34">
        <v>10.6</v>
      </c>
      <c r="D2546" s="32">
        <f t="shared" si="78"/>
        <v>51.08</v>
      </c>
      <c r="E2546" s="37">
        <f t="shared" si="79"/>
        <v>61.295999999999992</v>
      </c>
      <c r="F2546" s="32">
        <f>'Auxiliary Energy Estimation'!$E$25-D2546</f>
        <v>3.9200000000000017</v>
      </c>
      <c r="G2546" s="32">
        <f>'Auxiliary Energy Estimation'!$E$25-E2546</f>
        <v>-6.2959999999999923</v>
      </c>
      <c r="H2546" s="26">
        <f>IF(D2546&lt;='Auxiliary Energy Estimation'!$E$25, 1, 0)</f>
        <v>1</v>
      </c>
      <c r="I2546" s="26">
        <f>IF(E2546&lt;='Auxiliary Energy Estimation'!$E$25, 1, 0)</f>
        <v>0</v>
      </c>
    </row>
    <row r="2547" spans="2:9" ht="15" x14ac:dyDescent="0.3">
      <c r="B2547" s="33">
        <v>2542.5</v>
      </c>
      <c r="C2547" s="34">
        <v>7.8</v>
      </c>
      <c r="D2547" s="32">
        <f t="shared" si="78"/>
        <v>46.04</v>
      </c>
      <c r="E2547" s="37">
        <f t="shared" si="79"/>
        <v>55.247999999999998</v>
      </c>
      <c r="F2547" s="32">
        <f>'Auxiliary Energy Estimation'!$E$25-D2547</f>
        <v>8.9600000000000009</v>
      </c>
      <c r="G2547" s="32">
        <f>'Auxiliary Energy Estimation'!$E$25-E2547</f>
        <v>-0.24799999999999756</v>
      </c>
      <c r="H2547" s="26">
        <f>IF(D2547&lt;='Auxiliary Energy Estimation'!$E$25, 1, 0)</f>
        <v>1</v>
      </c>
      <c r="I2547" s="26">
        <f>IF(E2547&lt;='Auxiliary Energy Estimation'!$E$25, 1, 0)</f>
        <v>0</v>
      </c>
    </row>
    <row r="2548" spans="2:9" ht="15" x14ac:dyDescent="0.3">
      <c r="B2548" s="33">
        <v>2543.5</v>
      </c>
      <c r="C2548" s="34">
        <v>8.3000000000000007</v>
      </c>
      <c r="D2548" s="32">
        <f t="shared" si="78"/>
        <v>46.94</v>
      </c>
      <c r="E2548" s="37">
        <f t="shared" si="79"/>
        <v>56.327999999999996</v>
      </c>
      <c r="F2548" s="32">
        <f>'Auxiliary Energy Estimation'!$E$25-D2548</f>
        <v>8.0600000000000023</v>
      </c>
      <c r="G2548" s="32">
        <f>'Auxiliary Energy Estimation'!$E$25-E2548</f>
        <v>-1.3279999999999959</v>
      </c>
      <c r="H2548" s="26">
        <f>IF(D2548&lt;='Auxiliary Energy Estimation'!$E$25, 1, 0)</f>
        <v>1</v>
      </c>
      <c r="I2548" s="26">
        <f>IF(E2548&lt;='Auxiliary Energy Estimation'!$E$25, 1, 0)</f>
        <v>0</v>
      </c>
    </row>
    <row r="2549" spans="2:9" ht="15" x14ac:dyDescent="0.3">
      <c r="B2549" s="33">
        <v>2544.5</v>
      </c>
      <c r="C2549" s="34">
        <v>7.8</v>
      </c>
      <c r="D2549" s="32">
        <f t="shared" si="78"/>
        <v>46.04</v>
      </c>
      <c r="E2549" s="37">
        <f t="shared" si="79"/>
        <v>55.247999999999998</v>
      </c>
      <c r="F2549" s="32">
        <f>'Auxiliary Energy Estimation'!$E$25-D2549</f>
        <v>8.9600000000000009</v>
      </c>
      <c r="G2549" s="32">
        <f>'Auxiliary Energy Estimation'!$E$25-E2549</f>
        <v>-0.24799999999999756</v>
      </c>
      <c r="H2549" s="26">
        <f>IF(D2549&lt;='Auxiliary Energy Estimation'!$E$25, 1, 0)</f>
        <v>1</v>
      </c>
      <c r="I2549" s="26">
        <f>IF(E2549&lt;='Auxiliary Energy Estimation'!$E$25, 1, 0)</f>
        <v>0</v>
      </c>
    </row>
    <row r="2550" spans="2:9" ht="15" x14ac:dyDescent="0.3">
      <c r="B2550" s="33">
        <v>2545.5</v>
      </c>
      <c r="C2550" s="34">
        <v>7.2</v>
      </c>
      <c r="D2550" s="32">
        <f t="shared" si="78"/>
        <v>44.96</v>
      </c>
      <c r="E2550" s="37">
        <f t="shared" si="79"/>
        <v>53.951999999999998</v>
      </c>
      <c r="F2550" s="32">
        <f>'Auxiliary Energy Estimation'!$E$25-D2550</f>
        <v>10.039999999999999</v>
      </c>
      <c r="G2550" s="32">
        <f>'Auxiliary Energy Estimation'!$E$25-E2550</f>
        <v>1.0480000000000018</v>
      </c>
      <c r="H2550" s="26">
        <f>IF(D2550&lt;='Auxiliary Energy Estimation'!$E$25, 1, 0)</f>
        <v>1</v>
      </c>
      <c r="I2550" s="26">
        <f>IF(E2550&lt;='Auxiliary Energy Estimation'!$E$25, 1, 0)</f>
        <v>1</v>
      </c>
    </row>
    <row r="2551" spans="2:9" ht="15" x14ac:dyDescent="0.3">
      <c r="B2551" s="33">
        <v>2546.5</v>
      </c>
      <c r="C2551" s="34">
        <v>7.2</v>
      </c>
      <c r="D2551" s="32">
        <f t="shared" si="78"/>
        <v>44.96</v>
      </c>
      <c r="E2551" s="37">
        <f t="shared" si="79"/>
        <v>53.951999999999998</v>
      </c>
      <c r="F2551" s="32">
        <f>'Auxiliary Energy Estimation'!$E$25-D2551</f>
        <v>10.039999999999999</v>
      </c>
      <c r="G2551" s="32">
        <f>'Auxiliary Energy Estimation'!$E$25-E2551</f>
        <v>1.0480000000000018</v>
      </c>
      <c r="H2551" s="26">
        <f>IF(D2551&lt;='Auxiliary Energy Estimation'!$E$25, 1, 0)</f>
        <v>1</v>
      </c>
      <c r="I2551" s="26">
        <f>IF(E2551&lt;='Auxiliary Energy Estimation'!$E$25, 1, 0)</f>
        <v>1</v>
      </c>
    </row>
    <row r="2552" spans="2:9" ht="15" x14ac:dyDescent="0.3">
      <c r="B2552" s="33">
        <v>2547.5</v>
      </c>
      <c r="C2552" s="34">
        <v>6.7</v>
      </c>
      <c r="D2552" s="32">
        <f t="shared" si="78"/>
        <v>44.06</v>
      </c>
      <c r="E2552" s="37">
        <f t="shared" si="79"/>
        <v>52.872</v>
      </c>
      <c r="F2552" s="32">
        <f>'Auxiliary Energy Estimation'!$E$25-D2552</f>
        <v>10.939999999999998</v>
      </c>
      <c r="G2552" s="32">
        <f>'Auxiliary Energy Estimation'!$E$25-E2552</f>
        <v>2.1280000000000001</v>
      </c>
      <c r="H2552" s="26">
        <f>IF(D2552&lt;='Auxiliary Energy Estimation'!$E$25, 1, 0)</f>
        <v>1</v>
      </c>
      <c r="I2552" s="26">
        <f>IF(E2552&lt;='Auxiliary Energy Estimation'!$E$25, 1, 0)</f>
        <v>1</v>
      </c>
    </row>
    <row r="2553" spans="2:9" ht="15" x14ac:dyDescent="0.3">
      <c r="B2553" s="33">
        <v>2548.5</v>
      </c>
      <c r="C2553" s="34">
        <v>6.7</v>
      </c>
      <c r="D2553" s="32">
        <f t="shared" si="78"/>
        <v>44.06</v>
      </c>
      <c r="E2553" s="37">
        <f t="shared" si="79"/>
        <v>52.872</v>
      </c>
      <c r="F2553" s="32">
        <f>'Auxiliary Energy Estimation'!$E$25-D2553</f>
        <v>10.939999999999998</v>
      </c>
      <c r="G2553" s="32">
        <f>'Auxiliary Energy Estimation'!$E$25-E2553</f>
        <v>2.1280000000000001</v>
      </c>
      <c r="H2553" s="26">
        <f>IF(D2553&lt;='Auxiliary Energy Estimation'!$E$25, 1, 0)</f>
        <v>1</v>
      </c>
      <c r="I2553" s="26">
        <f>IF(E2553&lt;='Auxiliary Energy Estimation'!$E$25, 1, 0)</f>
        <v>1</v>
      </c>
    </row>
    <row r="2554" spans="2:9" ht="15" x14ac:dyDescent="0.3">
      <c r="B2554" s="33">
        <v>2549.5</v>
      </c>
      <c r="C2554" s="34">
        <v>6.7</v>
      </c>
      <c r="D2554" s="32">
        <f t="shared" si="78"/>
        <v>44.06</v>
      </c>
      <c r="E2554" s="37">
        <f t="shared" si="79"/>
        <v>52.872</v>
      </c>
      <c r="F2554" s="32">
        <f>'Auxiliary Energy Estimation'!$E$25-D2554</f>
        <v>10.939999999999998</v>
      </c>
      <c r="G2554" s="32">
        <f>'Auxiliary Energy Estimation'!$E$25-E2554</f>
        <v>2.1280000000000001</v>
      </c>
      <c r="H2554" s="26">
        <f>IF(D2554&lt;='Auxiliary Energy Estimation'!$E$25, 1, 0)</f>
        <v>1</v>
      </c>
      <c r="I2554" s="26">
        <f>IF(E2554&lt;='Auxiliary Energy Estimation'!$E$25, 1, 0)</f>
        <v>1</v>
      </c>
    </row>
    <row r="2555" spans="2:9" ht="15" x14ac:dyDescent="0.3">
      <c r="B2555" s="33">
        <v>2550.5</v>
      </c>
      <c r="C2555" s="34">
        <v>7.8</v>
      </c>
      <c r="D2555" s="32">
        <f t="shared" si="78"/>
        <v>46.04</v>
      </c>
      <c r="E2555" s="37">
        <f t="shared" si="79"/>
        <v>55.247999999999998</v>
      </c>
      <c r="F2555" s="32">
        <f>'Auxiliary Energy Estimation'!$E$25-D2555</f>
        <v>8.9600000000000009</v>
      </c>
      <c r="G2555" s="32">
        <f>'Auxiliary Energy Estimation'!$E$25-E2555</f>
        <v>-0.24799999999999756</v>
      </c>
      <c r="H2555" s="26">
        <f>IF(D2555&lt;='Auxiliary Energy Estimation'!$E$25, 1, 0)</f>
        <v>1</v>
      </c>
      <c r="I2555" s="26">
        <f>IF(E2555&lt;='Auxiliary Energy Estimation'!$E$25, 1, 0)</f>
        <v>0</v>
      </c>
    </row>
    <row r="2556" spans="2:9" ht="15" x14ac:dyDescent="0.3">
      <c r="B2556" s="33">
        <v>2551.5</v>
      </c>
      <c r="C2556" s="34">
        <v>9.4</v>
      </c>
      <c r="D2556" s="32">
        <f t="shared" si="78"/>
        <v>48.92</v>
      </c>
      <c r="E2556" s="37">
        <f t="shared" si="79"/>
        <v>58.704000000000001</v>
      </c>
      <c r="F2556" s="32">
        <f>'Auxiliary Energy Estimation'!$E$25-D2556</f>
        <v>6.0799999999999983</v>
      </c>
      <c r="G2556" s="32">
        <f>'Auxiliary Energy Estimation'!$E$25-E2556</f>
        <v>-3.7040000000000006</v>
      </c>
      <c r="H2556" s="26">
        <f>IF(D2556&lt;='Auxiliary Energy Estimation'!$E$25, 1, 0)</f>
        <v>1</v>
      </c>
      <c r="I2556" s="26">
        <f>IF(E2556&lt;='Auxiliary Energy Estimation'!$E$25, 1, 0)</f>
        <v>0</v>
      </c>
    </row>
    <row r="2557" spans="2:9" ht="15" x14ac:dyDescent="0.3">
      <c r="B2557" s="33">
        <v>2552.5</v>
      </c>
      <c r="C2557" s="34">
        <v>11.1</v>
      </c>
      <c r="D2557" s="32">
        <f t="shared" si="78"/>
        <v>51.980000000000004</v>
      </c>
      <c r="E2557" s="37">
        <f t="shared" si="79"/>
        <v>62.376000000000005</v>
      </c>
      <c r="F2557" s="32">
        <f>'Auxiliary Energy Estimation'!$E$25-D2557</f>
        <v>3.019999999999996</v>
      </c>
      <c r="G2557" s="32">
        <f>'Auxiliary Energy Estimation'!$E$25-E2557</f>
        <v>-7.3760000000000048</v>
      </c>
      <c r="H2557" s="26">
        <f>IF(D2557&lt;='Auxiliary Energy Estimation'!$E$25, 1, 0)</f>
        <v>1</v>
      </c>
      <c r="I2557" s="26">
        <f>IF(E2557&lt;='Auxiliary Energy Estimation'!$E$25, 1, 0)</f>
        <v>0</v>
      </c>
    </row>
    <row r="2558" spans="2:9" ht="15" x14ac:dyDescent="0.3">
      <c r="B2558" s="33">
        <v>2553.5</v>
      </c>
      <c r="C2558" s="34">
        <v>11.7</v>
      </c>
      <c r="D2558" s="32">
        <f t="shared" si="78"/>
        <v>53.06</v>
      </c>
      <c r="E2558" s="37">
        <f t="shared" si="79"/>
        <v>63.671999999999997</v>
      </c>
      <c r="F2558" s="32">
        <f>'Auxiliary Energy Estimation'!$E$25-D2558</f>
        <v>1.9399999999999977</v>
      </c>
      <c r="G2558" s="32">
        <f>'Auxiliary Energy Estimation'!$E$25-E2558</f>
        <v>-8.671999999999997</v>
      </c>
      <c r="H2558" s="26">
        <f>IF(D2558&lt;='Auxiliary Energy Estimation'!$E$25, 1, 0)</f>
        <v>1</v>
      </c>
      <c r="I2558" s="26">
        <f>IF(E2558&lt;='Auxiliary Energy Estimation'!$E$25, 1, 0)</f>
        <v>0</v>
      </c>
    </row>
    <row r="2559" spans="2:9" ht="15" x14ac:dyDescent="0.3">
      <c r="B2559" s="33">
        <v>2554.5</v>
      </c>
      <c r="C2559" s="34">
        <v>10</v>
      </c>
      <c r="D2559" s="32">
        <f t="shared" si="78"/>
        <v>50</v>
      </c>
      <c r="E2559" s="37">
        <f t="shared" si="79"/>
        <v>60</v>
      </c>
      <c r="F2559" s="32">
        <f>'Auxiliary Energy Estimation'!$E$25-D2559</f>
        <v>5</v>
      </c>
      <c r="G2559" s="32">
        <f>'Auxiliary Energy Estimation'!$E$25-E2559</f>
        <v>-5</v>
      </c>
      <c r="H2559" s="26">
        <f>IF(D2559&lt;='Auxiliary Energy Estimation'!$E$25, 1, 0)</f>
        <v>1</v>
      </c>
      <c r="I2559" s="26">
        <f>IF(E2559&lt;='Auxiliary Energy Estimation'!$E$25, 1, 0)</f>
        <v>0</v>
      </c>
    </row>
    <row r="2560" spans="2:9" ht="15" x14ac:dyDescent="0.3">
      <c r="B2560" s="33">
        <v>2555.5</v>
      </c>
      <c r="C2560" s="34">
        <v>9.4</v>
      </c>
      <c r="D2560" s="32">
        <f t="shared" si="78"/>
        <v>48.92</v>
      </c>
      <c r="E2560" s="37">
        <f t="shared" si="79"/>
        <v>58.704000000000001</v>
      </c>
      <c r="F2560" s="32">
        <f>'Auxiliary Energy Estimation'!$E$25-D2560</f>
        <v>6.0799999999999983</v>
      </c>
      <c r="G2560" s="32">
        <f>'Auxiliary Energy Estimation'!$E$25-E2560</f>
        <v>-3.7040000000000006</v>
      </c>
      <c r="H2560" s="26">
        <f>IF(D2560&lt;='Auxiliary Energy Estimation'!$E$25, 1, 0)</f>
        <v>1</v>
      </c>
      <c r="I2560" s="26">
        <f>IF(E2560&lt;='Auxiliary Energy Estimation'!$E$25, 1, 0)</f>
        <v>0</v>
      </c>
    </row>
    <row r="2561" spans="2:9" ht="15" x14ac:dyDescent="0.3">
      <c r="B2561" s="33">
        <v>2556.5</v>
      </c>
      <c r="C2561" s="34">
        <v>10.6</v>
      </c>
      <c r="D2561" s="32">
        <f t="shared" si="78"/>
        <v>51.08</v>
      </c>
      <c r="E2561" s="37">
        <f t="shared" si="79"/>
        <v>61.295999999999992</v>
      </c>
      <c r="F2561" s="32">
        <f>'Auxiliary Energy Estimation'!$E$25-D2561</f>
        <v>3.9200000000000017</v>
      </c>
      <c r="G2561" s="32">
        <f>'Auxiliary Energy Estimation'!$E$25-E2561</f>
        <v>-6.2959999999999923</v>
      </c>
      <c r="H2561" s="26">
        <f>IF(D2561&lt;='Auxiliary Energy Estimation'!$E$25, 1, 0)</f>
        <v>1</v>
      </c>
      <c r="I2561" s="26">
        <f>IF(E2561&lt;='Auxiliary Energy Estimation'!$E$25, 1, 0)</f>
        <v>0</v>
      </c>
    </row>
    <row r="2562" spans="2:9" ht="15" x14ac:dyDescent="0.3">
      <c r="B2562" s="33">
        <v>2557.5</v>
      </c>
      <c r="C2562" s="34">
        <v>11.1</v>
      </c>
      <c r="D2562" s="32">
        <f t="shared" si="78"/>
        <v>51.980000000000004</v>
      </c>
      <c r="E2562" s="37">
        <f t="shared" si="79"/>
        <v>62.376000000000005</v>
      </c>
      <c r="F2562" s="32">
        <f>'Auxiliary Energy Estimation'!$E$25-D2562</f>
        <v>3.019999999999996</v>
      </c>
      <c r="G2562" s="32">
        <f>'Auxiliary Energy Estimation'!$E$25-E2562</f>
        <v>-7.3760000000000048</v>
      </c>
      <c r="H2562" s="26">
        <f>IF(D2562&lt;='Auxiliary Energy Estimation'!$E$25, 1, 0)</f>
        <v>1</v>
      </c>
      <c r="I2562" s="26">
        <f>IF(E2562&lt;='Auxiliary Energy Estimation'!$E$25, 1, 0)</f>
        <v>0</v>
      </c>
    </row>
    <row r="2563" spans="2:9" ht="15" x14ac:dyDescent="0.3">
      <c r="B2563" s="33">
        <v>2558.5</v>
      </c>
      <c r="C2563" s="34">
        <v>12.8</v>
      </c>
      <c r="D2563" s="32">
        <f t="shared" si="78"/>
        <v>55.040000000000006</v>
      </c>
      <c r="E2563" s="37">
        <f t="shared" si="79"/>
        <v>66.048000000000002</v>
      </c>
      <c r="F2563" s="32">
        <f>'Auxiliary Energy Estimation'!$E$25-D2563</f>
        <v>-4.0000000000006253E-2</v>
      </c>
      <c r="G2563" s="32">
        <f>'Auxiliary Energy Estimation'!$E$25-E2563</f>
        <v>-11.048000000000002</v>
      </c>
      <c r="H2563" s="26">
        <f>IF(D2563&lt;='Auxiliary Energy Estimation'!$E$25, 1, 0)</f>
        <v>0</v>
      </c>
      <c r="I2563" s="26">
        <f>IF(E2563&lt;='Auxiliary Energy Estimation'!$E$25, 1, 0)</f>
        <v>0</v>
      </c>
    </row>
    <row r="2564" spans="2:9" ht="15" x14ac:dyDescent="0.3">
      <c r="B2564" s="33">
        <v>2559.5</v>
      </c>
      <c r="C2564" s="34">
        <v>10</v>
      </c>
      <c r="D2564" s="32">
        <f t="shared" si="78"/>
        <v>50</v>
      </c>
      <c r="E2564" s="37">
        <f t="shared" si="79"/>
        <v>60</v>
      </c>
      <c r="F2564" s="32">
        <f>'Auxiliary Energy Estimation'!$E$25-D2564</f>
        <v>5</v>
      </c>
      <c r="G2564" s="32">
        <f>'Auxiliary Energy Estimation'!$E$25-E2564</f>
        <v>-5</v>
      </c>
      <c r="H2564" s="26">
        <f>IF(D2564&lt;='Auxiliary Energy Estimation'!$E$25, 1, 0)</f>
        <v>1</v>
      </c>
      <c r="I2564" s="26">
        <f>IF(E2564&lt;='Auxiliary Energy Estimation'!$E$25, 1, 0)</f>
        <v>0</v>
      </c>
    </row>
    <row r="2565" spans="2:9" ht="15" x14ac:dyDescent="0.3">
      <c r="B2565" s="33">
        <v>2560.5</v>
      </c>
      <c r="C2565" s="34">
        <v>7.8</v>
      </c>
      <c r="D2565" s="32">
        <f t="shared" ref="D2565:D2628" si="80">CONVERT(C2565,"C","F")</f>
        <v>46.04</v>
      </c>
      <c r="E2565" s="37">
        <f t="shared" ref="E2565:E2628" si="81">D2565*1.2</f>
        <v>55.247999999999998</v>
      </c>
      <c r="F2565" s="32">
        <f>'Auxiliary Energy Estimation'!$E$25-D2565</f>
        <v>8.9600000000000009</v>
      </c>
      <c r="G2565" s="32">
        <f>'Auxiliary Energy Estimation'!$E$25-E2565</f>
        <v>-0.24799999999999756</v>
      </c>
      <c r="H2565" s="26">
        <f>IF(D2565&lt;='Auxiliary Energy Estimation'!$E$25, 1, 0)</f>
        <v>1</v>
      </c>
      <c r="I2565" s="26">
        <f>IF(E2565&lt;='Auxiliary Energy Estimation'!$E$25, 1, 0)</f>
        <v>0</v>
      </c>
    </row>
    <row r="2566" spans="2:9" ht="15" x14ac:dyDescent="0.3">
      <c r="B2566" s="33">
        <v>2561.5</v>
      </c>
      <c r="C2566" s="34">
        <v>6.1</v>
      </c>
      <c r="D2566" s="32">
        <f t="shared" si="80"/>
        <v>42.980000000000004</v>
      </c>
      <c r="E2566" s="37">
        <f t="shared" si="81"/>
        <v>51.576000000000001</v>
      </c>
      <c r="F2566" s="32">
        <f>'Auxiliary Energy Estimation'!$E$25-D2566</f>
        <v>12.019999999999996</v>
      </c>
      <c r="G2566" s="32">
        <f>'Auxiliary Energy Estimation'!$E$25-E2566</f>
        <v>3.4239999999999995</v>
      </c>
      <c r="H2566" s="26">
        <f>IF(D2566&lt;='Auxiliary Energy Estimation'!$E$25, 1, 0)</f>
        <v>1</v>
      </c>
      <c r="I2566" s="26">
        <f>IF(E2566&lt;='Auxiliary Energy Estimation'!$E$25, 1, 0)</f>
        <v>1</v>
      </c>
    </row>
    <row r="2567" spans="2:9" ht="15" x14ac:dyDescent="0.3">
      <c r="B2567" s="33">
        <v>2562.5</v>
      </c>
      <c r="C2567" s="34">
        <v>6.1</v>
      </c>
      <c r="D2567" s="32">
        <f t="shared" si="80"/>
        <v>42.980000000000004</v>
      </c>
      <c r="E2567" s="37">
        <f t="shared" si="81"/>
        <v>51.576000000000001</v>
      </c>
      <c r="F2567" s="32">
        <f>'Auxiliary Energy Estimation'!$E$25-D2567</f>
        <v>12.019999999999996</v>
      </c>
      <c r="G2567" s="32">
        <f>'Auxiliary Energy Estimation'!$E$25-E2567</f>
        <v>3.4239999999999995</v>
      </c>
      <c r="H2567" s="26">
        <f>IF(D2567&lt;='Auxiliary Energy Estimation'!$E$25, 1, 0)</f>
        <v>1</v>
      </c>
      <c r="I2567" s="26">
        <f>IF(E2567&lt;='Auxiliary Energy Estimation'!$E$25, 1, 0)</f>
        <v>1</v>
      </c>
    </row>
    <row r="2568" spans="2:9" ht="15" x14ac:dyDescent="0.3">
      <c r="B2568" s="33">
        <v>2563.5</v>
      </c>
      <c r="C2568" s="34">
        <v>6.1</v>
      </c>
      <c r="D2568" s="32">
        <f t="shared" si="80"/>
        <v>42.980000000000004</v>
      </c>
      <c r="E2568" s="37">
        <f t="shared" si="81"/>
        <v>51.576000000000001</v>
      </c>
      <c r="F2568" s="32">
        <f>'Auxiliary Energy Estimation'!$E$25-D2568</f>
        <v>12.019999999999996</v>
      </c>
      <c r="G2568" s="32">
        <f>'Auxiliary Energy Estimation'!$E$25-E2568</f>
        <v>3.4239999999999995</v>
      </c>
      <c r="H2568" s="26">
        <f>IF(D2568&lt;='Auxiliary Energy Estimation'!$E$25, 1, 0)</f>
        <v>1</v>
      </c>
      <c r="I2568" s="26">
        <f>IF(E2568&lt;='Auxiliary Energy Estimation'!$E$25, 1, 0)</f>
        <v>1</v>
      </c>
    </row>
    <row r="2569" spans="2:9" ht="15" x14ac:dyDescent="0.3">
      <c r="B2569" s="33">
        <v>2564.5</v>
      </c>
      <c r="C2569" s="34">
        <v>6.7</v>
      </c>
      <c r="D2569" s="32">
        <f t="shared" si="80"/>
        <v>44.06</v>
      </c>
      <c r="E2569" s="37">
        <f t="shared" si="81"/>
        <v>52.872</v>
      </c>
      <c r="F2569" s="32">
        <f>'Auxiliary Energy Estimation'!$E$25-D2569</f>
        <v>10.939999999999998</v>
      </c>
      <c r="G2569" s="32">
        <f>'Auxiliary Energy Estimation'!$E$25-E2569</f>
        <v>2.1280000000000001</v>
      </c>
      <c r="H2569" s="26">
        <f>IF(D2569&lt;='Auxiliary Energy Estimation'!$E$25, 1, 0)</f>
        <v>1</v>
      </c>
      <c r="I2569" s="26">
        <f>IF(E2569&lt;='Auxiliary Energy Estimation'!$E$25, 1, 0)</f>
        <v>1</v>
      </c>
    </row>
    <row r="2570" spans="2:9" ht="15" x14ac:dyDescent="0.3">
      <c r="B2570" s="33">
        <v>2565.5</v>
      </c>
      <c r="C2570" s="34">
        <v>5.6</v>
      </c>
      <c r="D2570" s="32">
        <f t="shared" si="80"/>
        <v>42.08</v>
      </c>
      <c r="E2570" s="37">
        <f t="shared" si="81"/>
        <v>50.495999999999995</v>
      </c>
      <c r="F2570" s="32">
        <f>'Auxiliary Energy Estimation'!$E$25-D2570</f>
        <v>12.920000000000002</v>
      </c>
      <c r="G2570" s="32">
        <f>'Auxiliary Energy Estimation'!$E$25-E2570</f>
        <v>4.5040000000000049</v>
      </c>
      <c r="H2570" s="26">
        <f>IF(D2570&lt;='Auxiliary Energy Estimation'!$E$25, 1, 0)</f>
        <v>1</v>
      </c>
      <c r="I2570" s="26">
        <f>IF(E2570&lt;='Auxiliary Energy Estimation'!$E$25, 1, 0)</f>
        <v>1</v>
      </c>
    </row>
    <row r="2571" spans="2:9" ht="15" x14ac:dyDescent="0.3">
      <c r="B2571" s="33">
        <v>2566.5</v>
      </c>
      <c r="C2571" s="34">
        <v>5</v>
      </c>
      <c r="D2571" s="32">
        <f t="shared" si="80"/>
        <v>41</v>
      </c>
      <c r="E2571" s="37">
        <f t="shared" si="81"/>
        <v>49.199999999999996</v>
      </c>
      <c r="F2571" s="32">
        <f>'Auxiliary Energy Estimation'!$E$25-D2571</f>
        <v>14</v>
      </c>
      <c r="G2571" s="32">
        <f>'Auxiliary Energy Estimation'!$E$25-E2571</f>
        <v>5.8000000000000043</v>
      </c>
      <c r="H2571" s="26">
        <f>IF(D2571&lt;='Auxiliary Energy Estimation'!$E$25, 1, 0)</f>
        <v>1</v>
      </c>
      <c r="I2571" s="26">
        <f>IF(E2571&lt;='Auxiliary Energy Estimation'!$E$25, 1, 0)</f>
        <v>1</v>
      </c>
    </row>
    <row r="2572" spans="2:9" ht="15" x14ac:dyDescent="0.3">
      <c r="B2572" s="33">
        <v>2567.5</v>
      </c>
      <c r="C2572" s="34">
        <v>4.4000000000000004</v>
      </c>
      <c r="D2572" s="32">
        <f t="shared" si="80"/>
        <v>39.92</v>
      </c>
      <c r="E2572" s="37">
        <f t="shared" si="81"/>
        <v>47.904000000000003</v>
      </c>
      <c r="F2572" s="32">
        <f>'Auxiliary Energy Estimation'!$E$25-D2572</f>
        <v>15.079999999999998</v>
      </c>
      <c r="G2572" s="32">
        <f>'Auxiliary Energy Estimation'!$E$25-E2572</f>
        <v>7.0959999999999965</v>
      </c>
      <c r="H2572" s="26">
        <f>IF(D2572&lt;='Auxiliary Energy Estimation'!$E$25, 1, 0)</f>
        <v>1</v>
      </c>
      <c r="I2572" s="26">
        <f>IF(E2572&lt;='Auxiliary Energy Estimation'!$E$25, 1, 0)</f>
        <v>1</v>
      </c>
    </row>
    <row r="2573" spans="2:9" ht="15" x14ac:dyDescent="0.3">
      <c r="B2573" s="33">
        <v>2568.5</v>
      </c>
      <c r="C2573" s="34">
        <v>3.9</v>
      </c>
      <c r="D2573" s="32">
        <f t="shared" si="80"/>
        <v>39.019999999999996</v>
      </c>
      <c r="E2573" s="37">
        <f t="shared" si="81"/>
        <v>46.823999999999991</v>
      </c>
      <c r="F2573" s="32">
        <f>'Auxiliary Energy Estimation'!$E$25-D2573</f>
        <v>15.980000000000004</v>
      </c>
      <c r="G2573" s="32">
        <f>'Auxiliary Energy Estimation'!$E$25-E2573</f>
        <v>8.176000000000009</v>
      </c>
      <c r="H2573" s="26">
        <f>IF(D2573&lt;='Auxiliary Energy Estimation'!$E$25, 1, 0)</f>
        <v>1</v>
      </c>
      <c r="I2573" s="26">
        <f>IF(E2573&lt;='Auxiliary Energy Estimation'!$E$25, 1, 0)</f>
        <v>1</v>
      </c>
    </row>
    <row r="2574" spans="2:9" ht="15" x14ac:dyDescent="0.3">
      <c r="B2574" s="33">
        <v>2569.5</v>
      </c>
      <c r="C2574" s="34">
        <v>3.3</v>
      </c>
      <c r="D2574" s="32">
        <f t="shared" si="80"/>
        <v>37.94</v>
      </c>
      <c r="E2574" s="37">
        <f t="shared" si="81"/>
        <v>45.527999999999999</v>
      </c>
      <c r="F2574" s="32">
        <f>'Auxiliary Energy Estimation'!$E$25-D2574</f>
        <v>17.060000000000002</v>
      </c>
      <c r="G2574" s="32">
        <f>'Auxiliary Energy Estimation'!$E$25-E2574</f>
        <v>9.4720000000000013</v>
      </c>
      <c r="H2574" s="26">
        <f>IF(D2574&lt;='Auxiliary Energy Estimation'!$E$25, 1, 0)</f>
        <v>1</v>
      </c>
      <c r="I2574" s="26">
        <f>IF(E2574&lt;='Auxiliary Energy Estimation'!$E$25, 1, 0)</f>
        <v>1</v>
      </c>
    </row>
    <row r="2575" spans="2:9" ht="15" x14ac:dyDescent="0.3">
      <c r="B2575" s="33">
        <v>2570.5</v>
      </c>
      <c r="C2575" s="34">
        <v>2.2000000000000002</v>
      </c>
      <c r="D2575" s="32">
        <f t="shared" si="80"/>
        <v>35.96</v>
      </c>
      <c r="E2575" s="37">
        <f t="shared" si="81"/>
        <v>43.152000000000001</v>
      </c>
      <c r="F2575" s="32">
        <f>'Auxiliary Energy Estimation'!$E$25-D2575</f>
        <v>19.04</v>
      </c>
      <c r="G2575" s="32">
        <f>'Auxiliary Energy Estimation'!$E$25-E2575</f>
        <v>11.847999999999999</v>
      </c>
      <c r="H2575" s="26">
        <f>IF(D2575&lt;='Auxiliary Energy Estimation'!$E$25, 1, 0)</f>
        <v>1</v>
      </c>
      <c r="I2575" s="26">
        <f>IF(E2575&lt;='Auxiliary Energy Estimation'!$E$25, 1, 0)</f>
        <v>1</v>
      </c>
    </row>
    <row r="2576" spans="2:9" ht="15" x14ac:dyDescent="0.3">
      <c r="B2576" s="33">
        <v>2571.5</v>
      </c>
      <c r="C2576" s="34">
        <v>2.2000000000000002</v>
      </c>
      <c r="D2576" s="32">
        <f t="shared" si="80"/>
        <v>35.96</v>
      </c>
      <c r="E2576" s="37">
        <f t="shared" si="81"/>
        <v>43.152000000000001</v>
      </c>
      <c r="F2576" s="32">
        <f>'Auxiliary Energy Estimation'!$E$25-D2576</f>
        <v>19.04</v>
      </c>
      <c r="G2576" s="32">
        <f>'Auxiliary Energy Estimation'!$E$25-E2576</f>
        <v>11.847999999999999</v>
      </c>
      <c r="H2576" s="26">
        <f>IF(D2576&lt;='Auxiliary Energy Estimation'!$E$25, 1, 0)</f>
        <v>1</v>
      </c>
      <c r="I2576" s="26">
        <f>IF(E2576&lt;='Auxiliary Energy Estimation'!$E$25, 1, 0)</f>
        <v>1</v>
      </c>
    </row>
    <row r="2577" spans="2:9" ht="15" x14ac:dyDescent="0.3">
      <c r="B2577" s="33">
        <v>2572.5</v>
      </c>
      <c r="C2577" s="34">
        <v>1.7</v>
      </c>
      <c r="D2577" s="32">
        <f t="shared" si="80"/>
        <v>35.06</v>
      </c>
      <c r="E2577" s="37">
        <f t="shared" si="81"/>
        <v>42.072000000000003</v>
      </c>
      <c r="F2577" s="32">
        <f>'Auxiliary Energy Estimation'!$E$25-D2577</f>
        <v>19.939999999999998</v>
      </c>
      <c r="G2577" s="32">
        <f>'Auxiliary Energy Estimation'!$E$25-E2577</f>
        <v>12.927999999999997</v>
      </c>
      <c r="H2577" s="26">
        <f>IF(D2577&lt;='Auxiliary Energy Estimation'!$E$25, 1, 0)</f>
        <v>1</v>
      </c>
      <c r="I2577" s="26">
        <f>IF(E2577&lt;='Auxiliary Energy Estimation'!$E$25, 1, 0)</f>
        <v>1</v>
      </c>
    </row>
    <row r="2578" spans="2:9" ht="15" x14ac:dyDescent="0.3">
      <c r="B2578" s="33">
        <v>2573.5</v>
      </c>
      <c r="C2578" s="34">
        <v>2.2000000000000002</v>
      </c>
      <c r="D2578" s="32">
        <f t="shared" si="80"/>
        <v>35.96</v>
      </c>
      <c r="E2578" s="37">
        <f t="shared" si="81"/>
        <v>43.152000000000001</v>
      </c>
      <c r="F2578" s="32">
        <f>'Auxiliary Energy Estimation'!$E$25-D2578</f>
        <v>19.04</v>
      </c>
      <c r="G2578" s="32">
        <f>'Auxiliary Energy Estimation'!$E$25-E2578</f>
        <v>11.847999999999999</v>
      </c>
      <c r="H2578" s="26">
        <f>IF(D2578&lt;='Auxiliary Energy Estimation'!$E$25, 1, 0)</f>
        <v>1</v>
      </c>
      <c r="I2578" s="26">
        <f>IF(E2578&lt;='Auxiliary Energy Estimation'!$E$25, 1, 0)</f>
        <v>1</v>
      </c>
    </row>
    <row r="2579" spans="2:9" ht="15" x14ac:dyDescent="0.3">
      <c r="B2579" s="33">
        <v>2574.5</v>
      </c>
      <c r="C2579" s="34">
        <v>3.3</v>
      </c>
      <c r="D2579" s="32">
        <f t="shared" si="80"/>
        <v>37.94</v>
      </c>
      <c r="E2579" s="37">
        <f t="shared" si="81"/>
        <v>45.527999999999999</v>
      </c>
      <c r="F2579" s="32">
        <f>'Auxiliary Energy Estimation'!$E$25-D2579</f>
        <v>17.060000000000002</v>
      </c>
      <c r="G2579" s="32">
        <f>'Auxiliary Energy Estimation'!$E$25-E2579</f>
        <v>9.4720000000000013</v>
      </c>
      <c r="H2579" s="26">
        <f>IF(D2579&lt;='Auxiliary Energy Estimation'!$E$25, 1, 0)</f>
        <v>1</v>
      </c>
      <c r="I2579" s="26">
        <f>IF(E2579&lt;='Auxiliary Energy Estimation'!$E$25, 1, 0)</f>
        <v>1</v>
      </c>
    </row>
    <row r="2580" spans="2:9" ht="15" x14ac:dyDescent="0.3">
      <c r="B2580" s="33">
        <v>2575.5</v>
      </c>
      <c r="C2580" s="34">
        <v>5</v>
      </c>
      <c r="D2580" s="32">
        <f t="shared" si="80"/>
        <v>41</v>
      </c>
      <c r="E2580" s="37">
        <f t="shared" si="81"/>
        <v>49.199999999999996</v>
      </c>
      <c r="F2580" s="32">
        <f>'Auxiliary Energy Estimation'!$E$25-D2580</f>
        <v>14</v>
      </c>
      <c r="G2580" s="32">
        <f>'Auxiliary Energy Estimation'!$E$25-E2580</f>
        <v>5.8000000000000043</v>
      </c>
      <c r="H2580" s="26">
        <f>IF(D2580&lt;='Auxiliary Energy Estimation'!$E$25, 1, 0)</f>
        <v>1</v>
      </c>
      <c r="I2580" s="26">
        <f>IF(E2580&lt;='Auxiliary Energy Estimation'!$E$25, 1, 0)</f>
        <v>1</v>
      </c>
    </row>
    <row r="2581" spans="2:9" ht="15" x14ac:dyDescent="0.3">
      <c r="B2581" s="33">
        <v>2576.5</v>
      </c>
      <c r="C2581" s="34">
        <v>6.1</v>
      </c>
      <c r="D2581" s="32">
        <f t="shared" si="80"/>
        <v>42.980000000000004</v>
      </c>
      <c r="E2581" s="37">
        <f t="shared" si="81"/>
        <v>51.576000000000001</v>
      </c>
      <c r="F2581" s="32">
        <f>'Auxiliary Energy Estimation'!$E$25-D2581</f>
        <v>12.019999999999996</v>
      </c>
      <c r="G2581" s="32">
        <f>'Auxiliary Energy Estimation'!$E$25-E2581</f>
        <v>3.4239999999999995</v>
      </c>
      <c r="H2581" s="26">
        <f>IF(D2581&lt;='Auxiliary Energy Estimation'!$E$25, 1, 0)</f>
        <v>1</v>
      </c>
      <c r="I2581" s="26">
        <f>IF(E2581&lt;='Auxiliary Energy Estimation'!$E$25, 1, 0)</f>
        <v>1</v>
      </c>
    </row>
    <row r="2582" spans="2:9" ht="15" x14ac:dyDescent="0.3">
      <c r="B2582" s="33">
        <v>2577.5</v>
      </c>
      <c r="C2582" s="34">
        <v>7.8</v>
      </c>
      <c r="D2582" s="32">
        <f t="shared" si="80"/>
        <v>46.04</v>
      </c>
      <c r="E2582" s="37">
        <f t="shared" si="81"/>
        <v>55.247999999999998</v>
      </c>
      <c r="F2582" s="32">
        <f>'Auxiliary Energy Estimation'!$E$25-D2582</f>
        <v>8.9600000000000009</v>
      </c>
      <c r="G2582" s="32">
        <f>'Auxiliary Energy Estimation'!$E$25-E2582</f>
        <v>-0.24799999999999756</v>
      </c>
      <c r="H2582" s="26">
        <f>IF(D2582&lt;='Auxiliary Energy Estimation'!$E$25, 1, 0)</f>
        <v>1</v>
      </c>
      <c r="I2582" s="26">
        <f>IF(E2582&lt;='Auxiliary Energy Estimation'!$E$25, 1, 0)</f>
        <v>0</v>
      </c>
    </row>
    <row r="2583" spans="2:9" ht="15" x14ac:dyDescent="0.3">
      <c r="B2583" s="33">
        <v>2578.5</v>
      </c>
      <c r="C2583" s="34">
        <v>8.3000000000000007</v>
      </c>
      <c r="D2583" s="32">
        <f t="shared" si="80"/>
        <v>46.94</v>
      </c>
      <c r="E2583" s="37">
        <f t="shared" si="81"/>
        <v>56.327999999999996</v>
      </c>
      <c r="F2583" s="32">
        <f>'Auxiliary Energy Estimation'!$E$25-D2583</f>
        <v>8.0600000000000023</v>
      </c>
      <c r="G2583" s="32">
        <f>'Auxiliary Energy Estimation'!$E$25-E2583</f>
        <v>-1.3279999999999959</v>
      </c>
      <c r="H2583" s="26">
        <f>IF(D2583&lt;='Auxiliary Energy Estimation'!$E$25, 1, 0)</f>
        <v>1</v>
      </c>
      <c r="I2583" s="26">
        <f>IF(E2583&lt;='Auxiliary Energy Estimation'!$E$25, 1, 0)</f>
        <v>0</v>
      </c>
    </row>
    <row r="2584" spans="2:9" ht="15" x14ac:dyDescent="0.3">
      <c r="B2584" s="33">
        <v>2579.5</v>
      </c>
      <c r="C2584" s="34">
        <v>9.4</v>
      </c>
      <c r="D2584" s="32">
        <f t="shared" si="80"/>
        <v>48.92</v>
      </c>
      <c r="E2584" s="37">
        <f t="shared" si="81"/>
        <v>58.704000000000001</v>
      </c>
      <c r="F2584" s="32">
        <f>'Auxiliary Energy Estimation'!$E$25-D2584</f>
        <v>6.0799999999999983</v>
      </c>
      <c r="G2584" s="32">
        <f>'Auxiliary Energy Estimation'!$E$25-E2584</f>
        <v>-3.7040000000000006</v>
      </c>
      <c r="H2584" s="26">
        <f>IF(D2584&lt;='Auxiliary Energy Estimation'!$E$25, 1, 0)</f>
        <v>1</v>
      </c>
      <c r="I2584" s="26">
        <f>IF(E2584&lt;='Auxiliary Energy Estimation'!$E$25, 1, 0)</f>
        <v>0</v>
      </c>
    </row>
    <row r="2585" spans="2:9" ht="15" x14ac:dyDescent="0.3">
      <c r="B2585" s="33">
        <v>2580.5</v>
      </c>
      <c r="C2585" s="34">
        <v>8.9</v>
      </c>
      <c r="D2585" s="32">
        <f t="shared" si="80"/>
        <v>48.019999999999996</v>
      </c>
      <c r="E2585" s="37">
        <f t="shared" si="81"/>
        <v>57.623999999999995</v>
      </c>
      <c r="F2585" s="32">
        <f>'Auxiliary Energy Estimation'!$E$25-D2585</f>
        <v>6.980000000000004</v>
      </c>
      <c r="G2585" s="32">
        <f>'Auxiliary Energy Estimation'!$E$25-E2585</f>
        <v>-2.6239999999999952</v>
      </c>
      <c r="H2585" s="26">
        <f>IF(D2585&lt;='Auxiliary Energy Estimation'!$E$25, 1, 0)</f>
        <v>1</v>
      </c>
      <c r="I2585" s="26">
        <f>IF(E2585&lt;='Auxiliary Energy Estimation'!$E$25, 1, 0)</f>
        <v>0</v>
      </c>
    </row>
    <row r="2586" spans="2:9" ht="15" x14ac:dyDescent="0.3">
      <c r="B2586" s="33">
        <v>2581.5</v>
      </c>
      <c r="C2586" s="34">
        <v>8.9</v>
      </c>
      <c r="D2586" s="32">
        <f t="shared" si="80"/>
        <v>48.019999999999996</v>
      </c>
      <c r="E2586" s="37">
        <f t="shared" si="81"/>
        <v>57.623999999999995</v>
      </c>
      <c r="F2586" s="32">
        <f>'Auxiliary Energy Estimation'!$E$25-D2586</f>
        <v>6.980000000000004</v>
      </c>
      <c r="G2586" s="32">
        <f>'Auxiliary Energy Estimation'!$E$25-E2586</f>
        <v>-2.6239999999999952</v>
      </c>
      <c r="H2586" s="26">
        <f>IF(D2586&lt;='Auxiliary Energy Estimation'!$E$25, 1, 0)</f>
        <v>1</v>
      </c>
      <c r="I2586" s="26">
        <f>IF(E2586&lt;='Auxiliary Energy Estimation'!$E$25, 1, 0)</f>
        <v>0</v>
      </c>
    </row>
    <row r="2587" spans="2:9" ht="15" x14ac:dyDescent="0.3">
      <c r="B2587" s="33">
        <v>2582.5</v>
      </c>
      <c r="C2587" s="34">
        <v>8.3000000000000007</v>
      </c>
      <c r="D2587" s="32">
        <f t="shared" si="80"/>
        <v>46.94</v>
      </c>
      <c r="E2587" s="37">
        <f t="shared" si="81"/>
        <v>56.327999999999996</v>
      </c>
      <c r="F2587" s="32">
        <f>'Auxiliary Energy Estimation'!$E$25-D2587</f>
        <v>8.0600000000000023</v>
      </c>
      <c r="G2587" s="32">
        <f>'Auxiliary Energy Estimation'!$E$25-E2587</f>
        <v>-1.3279999999999959</v>
      </c>
      <c r="H2587" s="26">
        <f>IF(D2587&lt;='Auxiliary Energy Estimation'!$E$25, 1, 0)</f>
        <v>1</v>
      </c>
      <c r="I2587" s="26">
        <f>IF(E2587&lt;='Auxiliary Energy Estimation'!$E$25, 1, 0)</f>
        <v>0</v>
      </c>
    </row>
    <row r="2588" spans="2:9" ht="15" x14ac:dyDescent="0.3">
      <c r="B2588" s="33">
        <v>2583.5</v>
      </c>
      <c r="C2588" s="34">
        <v>6.7</v>
      </c>
      <c r="D2588" s="32">
        <f t="shared" si="80"/>
        <v>44.06</v>
      </c>
      <c r="E2588" s="37">
        <f t="shared" si="81"/>
        <v>52.872</v>
      </c>
      <c r="F2588" s="32">
        <f>'Auxiliary Energy Estimation'!$E$25-D2588</f>
        <v>10.939999999999998</v>
      </c>
      <c r="G2588" s="32">
        <f>'Auxiliary Energy Estimation'!$E$25-E2588</f>
        <v>2.1280000000000001</v>
      </c>
      <c r="H2588" s="26">
        <f>IF(D2588&lt;='Auxiliary Energy Estimation'!$E$25, 1, 0)</f>
        <v>1</v>
      </c>
      <c r="I2588" s="26">
        <f>IF(E2588&lt;='Auxiliary Energy Estimation'!$E$25, 1, 0)</f>
        <v>1</v>
      </c>
    </row>
    <row r="2589" spans="2:9" ht="15" x14ac:dyDescent="0.3">
      <c r="B2589" s="33">
        <v>2584.5</v>
      </c>
      <c r="C2589" s="34">
        <v>7.2</v>
      </c>
      <c r="D2589" s="32">
        <f t="shared" si="80"/>
        <v>44.96</v>
      </c>
      <c r="E2589" s="37">
        <f t="shared" si="81"/>
        <v>53.951999999999998</v>
      </c>
      <c r="F2589" s="32">
        <f>'Auxiliary Energy Estimation'!$E$25-D2589</f>
        <v>10.039999999999999</v>
      </c>
      <c r="G2589" s="32">
        <f>'Auxiliary Energy Estimation'!$E$25-E2589</f>
        <v>1.0480000000000018</v>
      </c>
      <c r="H2589" s="26">
        <f>IF(D2589&lt;='Auxiliary Energy Estimation'!$E$25, 1, 0)</f>
        <v>1</v>
      </c>
      <c r="I2589" s="26">
        <f>IF(E2589&lt;='Auxiliary Energy Estimation'!$E$25, 1, 0)</f>
        <v>1</v>
      </c>
    </row>
    <row r="2590" spans="2:9" ht="15" x14ac:dyDescent="0.3">
      <c r="B2590" s="33">
        <v>2585.5</v>
      </c>
      <c r="C2590" s="34">
        <v>5.6</v>
      </c>
      <c r="D2590" s="32">
        <f t="shared" si="80"/>
        <v>42.08</v>
      </c>
      <c r="E2590" s="37">
        <f t="shared" si="81"/>
        <v>50.495999999999995</v>
      </c>
      <c r="F2590" s="32">
        <f>'Auxiliary Energy Estimation'!$E$25-D2590</f>
        <v>12.920000000000002</v>
      </c>
      <c r="G2590" s="32">
        <f>'Auxiliary Energy Estimation'!$E$25-E2590</f>
        <v>4.5040000000000049</v>
      </c>
      <c r="H2590" s="26">
        <f>IF(D2590&lt;='Auxiliary Energy Estimation'!$E$25, 1, 0)</f>
        <v>1</v>
      </c>
      <c r="I2590" s="26">
        <f>IF(E2590&lt;='Auxiliary Energy Estimation'!$E$25, 1, 0)</f>
        <v>1</v>
      </c>
    </row>
    <row r="2591" spans="2:9" ht="15" x14ac:dyDescent="0.3">
      <c r="B2591" s="33">
        <v>2586.5</v>
      </c>
      <c r="C2591" s="34">
        <v>5</v>
      </c>
      <c r="D2591" s="32">
        <f t="shared" si="80"/>
        <v>41</v>
      </c>
      <c r="E2591" s="37">
        <f t="shared" si="81"/>
        <v>49.199999999999996</v>
      </c>
      <c r="F2591" s="32">
        <f>'Auxiliary Energy Estimation'!$E$25-D2591</f>
        <v>14</v>
      </c>
      <c r="G2591" s="32">
        <f>'Auxiliary Energy Estimation'!$E$25-E2591</f>
        <v>5.8000000000000043</v>
      </c>
      <c r="H2591" s="26">
        <f>IF(D2591&lt;='Auxiliary Energy Estimation'!$E$25, 1, 0)</f>
        <v>1</v>
      </c>
      <c r="I2591" s="26">
        <f>IF(E2591&lt;='Auxiliary Energy Estimation'!$E$25, 1, 0)</f>
        <v>1</v>
      </c>
    </row>
    <row r="2592" spans="2:9" ht="15" x14ac:dyDescent="0.3">
      <c r="B2592" s="33">
        <v>2587.5</v>
      </c>
      <c r="C2592" s="34">
        <v>4.4000000000000004</v>
      </c>
      <c r="D2592" s="32">
        <f t="shared" si="80"/>
        <v>39.92</v>
      </c>
      <c r="E2592" s="37">
        <f t="shared" si="81"/>
        <v>47.904000000000003</v>
      </c>
      <c r="F2592" s="32">
        <f>'Auxiliary Energy Estimation'!$E$25-D2592</f>
        <v>15.079999999999998</v>
      </c>
      <c r="G2592" s="32">
        <f>'Auxiliary Energy Estimation'!$E$25-E2592</f>
        <v>7.0959999999999965</v>
      </c>
      <c r="H2592" s="26">
        <f>IF(D2592&lt;='Auxiliary Energy Estimation'!$E$25, 1, 0)</f>
        <v>1</v>
      </c>
      <c r="I2592" s="26">
        <f>IF(E2592&lt;='Auxiliary Energy Estimation'!$E$25, 1, 0)</f>
        <v>1</v>
      </c>
    </row>
    <row r="2593" spans="2:9" ht="15" x14ac:dyDescent="0.3">
      <c r="B2593" s="33">
        <v>2588.5</v>
      </c>
      <c r="C2593" s="34">
        <v>3.9</v>
      </c>
      <c r="D2593" s="32">
        <f t="shared" si="80"/>
        <v>39.019999999999996</v>
      </c>
      <c r="E2593" s="37">
        <f t="shared" si="81"/>
        <v>46.823999999999991</v>
      </c>
      <c r="F2593" s="32">
        <f>'Auxiliary Energy Estimation'!$E$25-D2593</f>
        <v>15.980000000000004</v>
      </c>
      <c r="G2593" s="32">
        <f>'Auxiliary Energy Estimation'!$E$25-E2593</f>
        <v>8.176000000000009</v>
      </c>
      <c r="H2593" s="26">
        <f>IF(D2593&lt;='Auxiliary Energy Estimation'!$E$25, 1, 0)</f>
        <v>1</v>
      </c>
      <c r="I2593" s="26">
        <f>IF(E2593&lt;='Auxiliary Energy Estimation'!$E$25, 1, 0)</f>
        <v>1</v>
      </c>
    </row>
    <row r="2594" spans="2:9" ht="15" x14ac:dyDescent="0.3">
      <c r="B2594" s="33">
        <v>2589.5</v>
      </c>
      <c r="C2594" s="34">
        <v>3.9</v>
      </c>
      <c r="D2594" s="32">
        <f t="shared" si="80"/>
        <v>39.019999999999996</v>
      </c>
      <c r="E2594" s="37">
        <f t="shared" si="81"/>
        <v>46.823999999999991</v>
      </c>
      <c r="F2594" s="32">
        <f>'Auxiliary Energy Estimation'!$E$25-D2594</f>
        <v>15.980000000000004</v>
      </c>
      <c r="G2594" s="32">
        <f>'Auxiliary Energy Estimation'!$E$25-E2594</f>
        <v>8.176000000000009</v>
      </c>
      <c r="H2594" s="26">
        <f>IF(D2594&lt;='Auxiliary Energy Estimation'!$E$25, 1, 0)</f>
        <v>1</v>
      </c>
      <c r="I2594" s="26">
        <f>IF(E2594&lt;='Auxiliary Energy Estimation'!$E$25, 1, 0)</f>
        <v>1</v>
      </c>
    </row>
    <row r="2595" spans="2:9" ht="15" x14ac:dyDescent="0.3">
      <c r="B2595" s="33">
        <v>2590.5</v>
      </c>
      <c r="C2595" s="34">
        <v>2.8</v>
      </c>
      <c r="D2595" s="32">
        <f t="shared" si="80"/>
        <v>37.04</v>
      </c>
      <c r="E2595" s="37">
        <f t="shared" si="81"/>
        <v>44.448</v>
      </c>
      <c r="F2595" s="32">
        <f>'Auxiliary Energy Estimation'!$E$25-D2595</f>
        <v>17.96</v>
      </c>
      <c r="G2595" s="32">
        <f>'Auxiliary Energy Estimation'!$E$25-E2595</f>
        <v>10.552</v>
      </c>
      <c r="H2595" s="26">
        <f>IF(D2595&lt;='Auxiliary Energy Estimation'!$E$25, 1, 0)</f>
        <v>1</v>
      </c>
      <c r="I2595" s="26">
        <f>IF(E2595&lt;='Auxiliary Energy Estimation'!$E$25, 1, 0)</f>
        <v>1</v>
      </c>
    </row>
    <row r="2596" spans="2:9" ht="15" x14ac:dyDescent="0.3">
      <c r="B2596" s="33">
        <v>2591.5</v>
      </c>
      <c r="C2596" s="34">
        <v>2.8</v>
      </c>
      <c r="D2596" s="32">
        <f t="shared" si="80"/>
        <v>37.04</v>
      </c>
      <c r="E2596" s="37">
        <f t="shared" si="81"/>
        <v>44.448</v>
      </c>
      <c r="F2596" s="32">
        <f>'Auxiliary Energy Estimation'!$E$25-D2596</f>
        <v>17.96</v>
      </c>
      <c r="G2596" s="32">
        <f>'Auxiliary Energy Estimation'!$E$25-E2596</f>
        <v>10.552</v>
      </c>
      <c r="H2596" s="26">
        <f>IF(D2596&lt;='Auxiliary Energy Estimation'!$E$25, 1, 0)</f>
        <v>1</v>
      </c>
      <c r="I2596" s="26">
        <f>IF(E2596&lt;='Auxiliary Energy Estimation'!$E$25, 1, 0)</f>
        <v>1</v>
      </c>
    </row>
    <row r="2597" spans="2:9" ht="15" x14ac:dyDescent="0.3">
      <c r="B2597" s="33">
        <v>2592.5</v>
      </c>
      <c r="C2597" s="34">
        <v>1.7</v>
      </c>
      <c r="D2597" s="32">
        <f t="shared" si="80"/>
        <v>35.06</v>
      </c>
      <c r="E2597" s="37">
        <f t="shared" si="81"/>
        <v>42.072000000000003</v>
      </c>
      <c r="F2597" s="32">
        <f>'Auxiliary Energy Estimation'!$E$25-D2597</f>
        <v>19.939999999999998</v>
      </c>
      <c r="G2597" s="32">
        <f>'Auxiliary Energy Estimation'!$E$25-E2597</f>
        <v>12.927999999999997</v>
      </c>
      <c r="H2597" s="26">
        <f>IF(D2597&lt;='Auxiliary Energy Estimation'!$E$25, 1, 0)</f>
        <v>1</v>
      </c>
      <c r="I2597" s="26">
        <f>IF(E2597&lt;='Auxiliary Energy Estimation'!$E$25, 1, 0)</f>
        <v>1</v>
      </c>
    </row>
    <row r="2598" spans="2:9" ht="15" x14ac:dyDescent="0.3">
      <c r="B2598" s="33">
        <v>2593.5</v>
      </c>
      <c r="C2598" s="34">
        <v>1.7</v>
      </c>
      <c r="D2598" s="32">
        <f t="shared" si="80"/>
        <v>35.06</v>
      </c>
      <c r="E2598" s="37">
        <f t="shared" si="81"/>
        <v>42.072000000000003</v>
      </c>
      <c r="F2598" s="32">
        <f>'Auxiliary Energy Estimation'!$E$25-D2598</f>
        <v>19.939999999999998</v>
      </c>
      <c r="G2598" s="32">
        <f>'Auxiliary Energy Estimation'!$E$25-E2598</f>
        <v>12.927999999999997</v>
      </c>
      <c r="H2598" s="26">
        <f>IF(D2598&lt;='Auxiliary Energy Estimation'!$E$25, 1, 0)</f>
        <v>1</v>
      </c>
      <c r="I2598" s="26">
        <f>IF(E2598&lt;='Auxiliary Energy Estimation'!$E$25, 1, 0)</f>
        <v>1</v>
      </c>
    </row>
    <row r="2599" spans="2:9" ht="15" x14ac:dyDescent="0.3">
      <c r="B2599" s="33">
        <v>2594.5</v>
      </c>
      <c r="C2599" s="34">
        <v>2.2000000000000002</v>
      </c>
      <c r="D2599" s="32">
        <f t="shared" si="80"/>
        <v>35.96</v>
      </c>
      <c r="E2599" s="37">
        <f t="shared" si="81"/>
        <v>43.152000000000001</v>
      </c>
      <c r="F2599" s="32">
        <f>'Auxiliary Energy Estimation'!$E$25-D2599</f>
        <v>19.04</v>
      </c>
      <c r="G2599" s="32">
        <f>'Auxiliary Energy Estimation'!$E$25-E2599</f>
        <v>11.847999999999999</v>
      </c>
      <c r="H2599" s="26">
        <f>IF(D2599&lt;='Auxiliary Energy Estimation'!$E$25, 1, 0)</f>
        <v>1</v>
      </c>
      <c r="I2599" s="26">
        <f>IF(E2599&lt;='Auxiliary Energy Estimation'!$E$25, 1, 0)</f>
        <v>1</v>
      </c>
    </row>
    <row r="2600" spans="2:9" ht="15" x14ac:dyDescent="0.3">
      <c r="B2600" s="33">
        <v>2595.5</v>
      </c>
      <c r="C2600" s="34">
        <v>2.8</v>
      </c>
      <c r="D2600" s="32">
        <f t="shared" si="80"/>
        <v>37.04</v>
      </c>
      <c r="E2600" s="37">
        <f t="shared" si="81"/>
        <v>44.448</v>
      </c>
      <c r="F2600" s="32">
        <f>'Auxiliary Energy Estimation'!$E$25-D2600</f>
        <v>17.96</v>
      </c>
      <c r="G2600" s="32">
        <f>'Auxiliary Energy Estimation'!$E$25-E2600</f>
        <v>10.552</v>
      </c>
      <c r="H2600" s="26">
        <f>IF(D2600&lt;='Auxiliary Energy Estimation'!$E$25, 1, 0)</f>
        <v>1</v>
      </c>
      <c r="I2600" s="26">
        <f>IF(E2600&lt;='Auxiliary Energy Estimation'!$E$25, 1, 0)</f>
        <v>1</v>
      </c>
    </row>
    <row r="2601" spans="2:9" ht="15" x14ac:dyDescent="0.3">
      <c r="B2601" s="33">
        <v>2596.5</v>
      </c>
      <c r="C2601" s="34">
        <v>2.8</v>
      </c>
      <c r="D2601" s="32">
        <f t="shared" si="80"/>
        <v>37.04</v>
      </c>
      <c r="E2601" s="37">
        <f t="shared" si="81"/>
        <v>44.448</v>
      </c>
      <c r="F2601" s="32">
        <f>'Auxiliary Energy Estimation'!$E$25-D2601</f>
        <v>17.96</v>
      </c>
      <c r="G2601" s="32">
        <f>'Auxiliary Energy Estimation'!$E$25-E2601</f>
        <v>10.552</v>
      </c>
      <c r="H2601" s="26">
        <f>IF(D2601&lt;='Auxiliary Energy Estimation'!$E$25, 1, 0)</f>
        <v>1</v>
      </c>
      <c r="I2601" s="26">
        <f>IF(E2601&lt;='Auxiliary Energy Estimation'!$E$25, 1, 0)</f>
        <v>1</v>
      </c>
    </row>
    <row r="2602" spans="2:9" ht="15" x14ac:dyDescent="0.3">
      <c r="B2602" s="33">
        <v>2597.5</v>
      </c>
      <c r="C2602" s="34">
        <v>2.8</v>
      </c>
      <c r="D2602" s="32">
        <f t="shared" si="80"/>
        <v>37.04</v>
      </c>
      <c r="E2602" s="37">
        <f t="shared" si="81"/>
        <v>44.448</v>
      </c>
      <c r="F2602" s="32">
        <f>'Auxiliary Energy Estimation'!$E$25-D2602</f>
        <v>17.96</v>
      </c>
      <c r="G2602" s="32">
        <f>'Auxiliary Energy Estimation'!$E$25-E2602</f>
        <v>10.552</v>
      </c>
      <c r="H2602" s="26">
        <f>IF(D2602&lt;='Auxiliary Energy Estimation'!$E$25, 1, 0)</f>
        <v>1</v>
      </c>
      <c r="I2602" s="26">
        <f>IF(E2602&lt;='Auxiliary Energy Estimation'!$E$25, 1, 0)</f>
        <v>1</v>
      </c>
    </row>
    <row r="2603" spans="2:9" ht="15" x14ac:dyDescent="0.3">
      <c r="B2603" s="33">
        <v>2598.5</v>
      </c>
      <c r="C2603" s="34">
        <v>4.4000000000000004</v>
      </c>
      <c r="D2603" s="32">
        <f t="shared" si="80"/>
        <v>39.92</v>
      </c>
      <c r="E2603" s="37">
        <f t="shared" si="81"/>
        <v>47.904000000000003</v>
      </c>
      <c r="F2603" s="32">
        <f>'Auxiliary Energy Estimation'!$E$25-D2603</f>
        <v>15.079999999999998</v>
      </c>
      <c r="G2603" s="32">
        <f>'Auxiliary Energy Estimation'!$E$25-E2603</f>
        <v>7.0959999999999965</v>
      </c>
      <c r="H2603" s="26">
        <f>IF(D2603&lt;='Auxiliary Energy Estimation'!$E$25, 1, 0)</f>
        <v>1</v>
      </c>
      <c r="I2603" s="26">
        <f>IF(E2603&lt;='Auxiliary Energy Estimation'!$E$25, 1, 0)</f>
        <v>1</v>
      </c>
    </row>
    <row r="2604" spans="2:9" ht="15" x14ac:dyDescent="0.3">
      <c r="B2604" s="33">
        <v>2599.5</v>
      </c>
      <c r="C2604" s="34">
        <v>7.8</v>
      </c>
      <c r="D2604" s="32">
        <f t="shared" si="80"/>
        <v>46.04</v>
      </c>
      <c r="E2604" s="37">
        <f t="shared" si="81"/>
        <v>55.247999999999998</v>
      </c>
      <c r="F2604" s="32">
        <f>'Auxiliary Energy Estimation'!$E$25-D2604</f>
        <v>8.9600000000000009</v>
      </c>
      <c r="G2604" s="32">
        <f>'Auxiliary Energy Estimation'!$E$25-E2604</f>
        <v>-0.24799999999999756</v>
      </c>
      <c r="H2604" s="26">
        <f>IF(D2604&lt;='Auxiliary Energy Estimation'!$E$25, 1, 0)</f>
        <v>1</v>
      </c>
      <c r="I2604" s="26">
        <f>IF(E2604&lt;='Auxiliary Energy Estimation'!$E$25, 1, 0)</f>
        <v>0</v>
      </c>
    </row>
    <row r="2605" spans="2:9" ht="15" x14ac:dyDescent="0.3">
      <c r="B2605" s="33">
        <v>2600.5</v>
      </c>
      <c r="C2605" s="34">
        <v>7.8</v>
      </c>
      <c r="D2605" s="32">
        <f t="shared" si="80"/>
        <v>46.04</v>
      </c>
      <c r="E2605" s="37">
        <f t="shared" si="81"/>
        <v>55.247999999999998</v>
      </c>
      <c r="F2605" s="32">
        <f>'Auxiliary Energy Estimation'!$E$25-D2605</f>
        <v>8.9600000000000009</v>
      </c>
      <c r="G2605" s="32">
        <f>'Auxiliary Energy Estimation'!$E$25-E2605</f>
        <v>-0.24799999999999756</v>
      </c>
      <c r="H2605" s="26">
        <f>IF(D2605&lt;='Auxiliary Energy Estimation'!$E$25, 1, 0)</f>
        <v>1</v>
      </c>
      <c r="I2605" s="26">
        <f>IF(E2605&lt;='Auxiliary Energy Estimation'!$E$25, 1, 0)</f>
        <v>0</v>
      </c>
    </row>
    <row r="2606" spans="2:9" ht="15" x14ac:dyDescent="0.3">
      <c r="B2606" s="33">
        <v>2601.5</v>
      </c>
      <c r="C2606" s="34">
        <v>8.3000000000000007</v>
      </c>
      <c r="D2606" s="32">
        <f t="shared" si="80"/>
        <v>46.94</v>
      </c>
      <c r="E2606" s="37">
        <f t="shared" si="81"/>
        <v>56.327999999999996</v>
      </c>
      <c r="F2606" s="32">
        <f>'Auxiliary Energy Estimation'!$E$25-D2606</f>
        <v>8.0600000000000023</v>
      </c>
      <c r="G2606" s="32">
        <f>'Auxiliary Energy Estimation'!$E$25-E2606</f>
        <v>-1.3279999999999959</v>
      </c>
      <c r="H2606" s="26">
        <f>IF(D2606&lt;='Auxiliary Energy Estimation'!$E$25, 1, 0)</f>
        <v>1</v>
      </c>
      <c r="I2606" s="26">
        <f>IF(E2606&lt;='Auxiliary Energy Estimation'!$E$25, 1, 0)</f>
        <v>0</v>
      </c>
    </row>
    <row r="2607" spans="2:9" ht="15" x14ac:dyDescent="0.3">
      <c r="B2607" s="33">
        <v>2602.5</v>
      </c>
      <c r="C2607" s="34">
        <v>8.3000000000000007</v>
      </c>
      <c r="D2607" s="32">
        <f t="shared" si="80"/>
        <v>46.94</v>
      </c>
      <c r="E2607" s="37">
        <f t="shared" si="81"/>
        <v>56.327999999999996</v>
      </c>
      <c r="F2607" s="32">
        <f>'Auxiliary Energy Estimation'!$E$25-D2607</f>
        <v>8.0600000000000023</v>
      </c>
      <c r="G2607" s="32">
        <f>'Auxiliary Energy Estimation'!$E$25-E2607</f>
        <v>-1.3279999999999959</v>
      </c>
      <c r="H2607" s="26">
        <f>IF(D2607&lt;='Auxiliary Energy Estimation'!$E$25, 1, 0)</f>
        <v>1</v>
      </c>
      <c r="I2607" s="26">
        <f>IF(E2607&lt;='Auxiliary Energy Estimation'!$E$25, 1, 0)</f>
        <v>0</v>
      </c>
    </row>
    <row r="2608" spans="2:9" ht="15" x14ac:dyDescent="0.3">
      <c r="B2608" s="33">
        <v>2603.5</v>
      </c>
      <c r="C2608" s="34">
        <v>10</v>
      </c>
      <c r="D2608" s="32">
        <f t="shared" si="80"/>
        <v>50</v>
      </c>
      <c r="E2608" s="37">
        <f t="shared" si="81"/>
        <v>60</v>
      </c>
      <c r="F2608" s="32">
        <f>'Auxiliary Energy Estimation'!$E$25-D2608</f>
        <v>5</v>
      </c>
      <c r="G2608" s="32">
        <f>'Auxiliary Energy Estimation'!$E$25-E2608</f>
        <v>-5</v>
      </c>
      <c r="H2608" s="26">
        <f>IF(D2608&lt;='Auxiliary Energy Estimation'!$E$25, 1, 0)</f>
        <v>1</v>
      </c>
      <c r="I2608" s="26">
        <f>IF(E2608&lt;='Auxiliary Energy Estimation'!$E$25, 1, 0)</f>
        <v>0</v>
      </c>
    </row>
    <row r="2609" spans="2:9" ht="15" x14ac:dyDescent="0.3">
      <c r="B2609" s="33">
        <v>2604.5</v>
      </c>
      <c r="C2609" s="34">
        <v>9.4</v>
      </c>
      <c r="D2609" s="32">
        <f t="shared" si="80"/>
        <v>48.92</v>
      </c>
      <c r="E2609" s="37">
        <f t="shared" si="81"/>
        <v>58.704000000000001</v>
      </c>
      <c r="F2609" s="32">
        <f>'Auxiliary Energy Estimation'!$E$25-D2609</f>
        <v>6.0799999999999983</v>
      </c>
      <c r="G2609" s="32">
        <f>'Auxiliary Energy Estimation'!$E$25-E2609</f>
        <v>-3.7040000000000006</v>
      </c>
      <c r="H2609" s="26">
        <f>IF(D2609&lt;='Auxiliary Energy Estimation'!$E$25, 1, 0)</f>
        <v>1</v>
      </c>
      <c r="I2609" s="26">
        <f>IF(E2609&lt;='Auxiliary Energy Estimation'!$E$25, 1, 0)</f>
        <v>0</v>
      </c>
    </row>
    <row r="2610" spans="2:9" ht="15" x14ac:dyDescent="0.3">
      <c r="B2610" s="33">
        <v>2605.5</v>
      </c>
      <c r="C2610" s="34">
        <v>8.9</v>
      </c>
      <c r="D2610" s="32">
        <f t="shared" si="80"/>
        <v>48.019999999999996</v>
      </c>
      <c r="E2610" s="37">
        <f t="shared" si="81"/>
        <v>57.623999999999995</v>
      </c>
      <c r="F2610" s="32">
        <f>'Auxiliary Energy Estimation'!$E$25-D2610</f>
        <v>6.980000000000004</v>
      </c>
      <c r="G2610" s="32">
        <f>'Auxiliary Energy Estimation'!$E$25-E2610</f>
        <v>-2.6239999999999952</v>
      </c>
      <c r="H2610" s="26">
        <f>IF(D2610&lt;='Auxiliary Energy Estimation'!$E$25, 1, 0)</f>
        <v>1</v>
      </c>
      <c r="I2610" s="26">
        <f>IF(E2610&lt;='Auxiliary Energy Estimation'!$E$25, 1, 0)</f>
        <v>0</v>
      </c>
    </row>
    <row r="2611" spans="2:9" ht="15" x14ac:dyDescent="0.3">
      <c r="B2611" s="33">
        <v>2606.5</v>
      </c>
      <c r="C2611" s="34">
        <v>10</v>
      </c>
      <c r="D2611" s="32">
        <f t="shared" si="80"/>
        <v>50</v>
      </c>
      <c r="E2611" s="37">
        <f t="shared" si="81"/>
        <v>60</v>
      </c>
      <c r="F2611" s="32">
        <f>'Auxiliary Energy Estimation'!$E$25-D2611</f>
        <v>5</v>
      </c>
      <c r="G2611" s="32">
        <f>'Auxiliary Energy Estimation'!$E$25-E2611</f>
        <v>-5</v>
      </c>
      <c r="H2611" s="26">
        <f>IF(D2611&lt;='Auxiliary Energy Estimation'!$E$25, 1, 0)</f>
        <v>1</v>
      </c>
      <c r="I2611" s="26">
        <f>IF(E2611&lt;='Auxiliary Energy Estimation'!$E$25, 1, 0)</f>
        <v>0</v>
      </c>
    </row>
    <row r="2612" spans="2:9" ht="15" x14ac:dyDescent="0.3">
      <c r="B2612" s="33">
        <v>2607.5</v>
      </c>
      <c r="C2612" s="34">
        <v>13.3</v>
      </c>
      <c r="D2612" s="32">
        <f t="shared" si="80"/>
        <v>55.94</v>
      </c>
      <c r="E2612" s="37">
        <f t="shared" si="81"/>
        <v>67.128</v>
      </c>
      <c r="F2612" s="32">
        <f>'Auxiliary Energy Estimation'!$E$25-D2612</f>
        <v>-0.93999999999999773</v>
      </c>
      <c r="G2612" s="32">
        <f>'Auxiliary Energy Estimation'!$E$25-E2612</f>
        <v>-12.128</v>
      </c>
      <c r="H2612" s="26">
        <f>IF(D2612&lt;='Auxiliary Energy Estimation'!$E$25, 1, 0)</f>
        <v>0</v>
      </c>
      <c r="I2612" s="26">
        <f>IF(E2612&lt;='Auxiliary Energy Estimation'!$E$25, 1, 0)</f>
        <v>0</v>
      </c>
    </row>
    <row r="2613" spans="2:9" ht="15" x14ac:dyDescent="0.3">
      <c r="B2613" s="33">
        <v>2608.5</v>
      </c>
      <c r="C2613" s="34">
        <v>11.1</v>
      </c>
      <c r="D2613" s="32">
        <f t="shared" si="80"/>
        <v>51.980000000000004</v>
      </c>
      <c r="E2613" s="37">
        <f t="shared" si="81"/>
        <v>62.376000000000005</v>
      </c>
      <c r="F2613" s="32">
        <f>'Auxiliary Energy Estimation'!$E$25-D2613</f>
        <v>3.019999999999996</v>
      </c>
      <c r="G2613" s="32">
        <f>'Auxiliary Energy Estimation'!$E$25-E2613</f>
        <v>-7.3760000000000048</v>
      </c>
      <c r="H2613" s="26">
        <f>IF(D2613&lt;='Auxiliary Energy Estimation'!$E$25, 1, 0)</f>
        <v>1</v>
      </c>
      <c r="I2613" s="26">
        <f>IF(E2613&lt;='Auxiliary Energy Estimation'!$E$25, 1, 0)</f>
        <v>0</v>
      </c>
    </row>
    <row r="2614" spans="2:9" ht="15" x14ac:dyDescent="0.3">
      <c r="B2614" s="33">
        <v>2609.5</v>
      </c>
      <c r="C2614" s="34">
        <v>10</v>
      </c>
      <c r="D2614" s="32">
        <f t="shared" si="80"/>
        <v>50</v>
      </c>
      <c r="E2614" s="37">
        <f t="shared" si="81"/>
        <v>60</v>
      </c>
      <c r="F2614" s="32">
        <f>'Auxiliary Energy Estimation'!$E$25-D2614</f>
        <v>5</v>
      </c>
      <c r="G2614" s="32">
        <f>'Auxiliary Energy Estimation'!$E$25-E2614</f>
        <v>-5</v>
      </c>
      <c r="H2614" s="26">
        <f>IF(D2614&lt;='Auxiliary Energy Estimation'!$E$25, 1, 0)</f>
        <v>1</v>
      </c>
      <c r="I2614" s="26">
        <f>IF(E2614&lt;='Auxiliary Energy Estimation'!$E$25, 1, 0)</f>
        <v>0</v>
      </c>
    </row>
    <row r="2615" spans="2:9" ht="15" x14ac:dyDescent="0.3">
      <c r="B2615" s="33">
        <v>2610.5</v>
      </c>
      <c r="C2615" s="34">
        <v>8.3000000000000007</v>
      </c>
      <c r="D2615" s="32">
        <f t="shared" si="80"/>
        <v>46.94</v>
      </c>
      <c r="E2615" s="37">
        <f t="shared" si="81"/>
        <v>56.327999999999996</v>
      </c>
      <c r="F2615" s="32">
        <f>'Auxiliary Energy Estimation'!$E$25-D2615</f>
        <v>8.0600000000000023</v>
      </c>
      <c r="G2615" s="32">
        <f>'Auxiliary Energy Estimation'!$E$25-E2615</f>
        <v>-1.3279999999999959</v>
      </c>
      <c r="H2615" s="26">
        <f>IF(D2615&lt;='Auxiliary Energy Estimation'!$E$25, 1, 0)</f>
        <v>1</v>
      </c>
      <c r="I2615" s="26">
        <f>IF(E2615&lt;='Auxiliary Energy Estimation'!$E$25, 1, 0)</f>
        <v>0</v>
      </c>
    </row>
    <row r="2616" spans="2:9" ht="15" x14ac:dyDescent="0.3">
      <c r="B2616" s="33">
        <v>2611.5</v>
      </c>
      <c r="C2616" s="34">
        <v>7.8</v>
      </c>
      <c r="D2616" s="32">
        <f t="shared" si="80"/>
        <v>46.04</v>
      </c>
      <c r="E2616" s="37">
        <f t="shared" si="81"/>
        <v>55.247999999999998</v>
      </c>
      <c r="F2616" s="32">
        <f>'Auxiliary Energy Estimation'!$E$25-D2616</f>
        <v>8.9600000000000009</v>
      </c>
      <c r="G2616" s="32">
        <f>'Auxiliary Energy Estimation'!$E$25-E2616</f>
        <v>-0.24799999999999756</v>
      </c>
      <c r="H2616" s="26">
        <f>IF(D2616&lt;='Auxiliary Energy Estimation'!$E$25, 1, 0)</f>
        <v>1</v>
      </c>
      <c r="I2616" s="26">
        <f>IF(E2616&lt;='Auxiliary Energy Estimation'!$E$25, 1, 0)</f>
        <v>0</v>
      </c>
    </row>
    <row r="2617" spans="2:9" ht="15" x14ac:dyDescent="0.3">
      <c r="B2617" s="33">
        <v>2612.5</v>
      </c>
      <c r="C2617" s="34">
        <v>6.7</v>
      </c>
      <c r="D2617" s="32">
        <f t="shared" si="80"/>
        <v>44.06</v>
      </c>
      <c r="E2617" s="37">
        <f t="shared" si="81"/>
        <v>52.872</v>
      </c>
      <c r="F2617" s="32">
        <f>'Auxiliary Energy Estimation'!$E$25-D2617</f>
        <v>10.939999999999998</v>
      </c>
      <c r="G2617" s="32">
        <f>'Auxiliary Energy Estimation'!$E$25-E2617</f>
        <v>2.1280000000000001</v>
      </c>
      <c r="H2617" s="26">
        <f>IF(D2617&lt;='Auxiliary Energy Estimation'!$E$25, 1, 0)</f>
        <v>1</v>
      </c>
      <c r="I2617" s="26">
        <f>IF(E2617&lt;='Auxiliary Energy Estimation'!$E$25, 1, 0)</f>
        <v>1</v>
      </c>
    </row>
    <row r="2618" spans="2:9" ht="15" x14ac:dyDescent="0.3">
      <c r="B2618" s="33">
        <v>2613.5</v>
      </c>
      <c r="C2618" s="34">
        <v>6.1</v>
      </c>
      <c r="D2618" s="32">
        <f t="shared" si="80"/>
        <v>42.980000000000004</v>
      </c>
      <c r="E2618" s="37">
        <f t="shared" si="81"/>
        <v>51.576000000000001</v>
      </c>
      <c r="F2618" s="32">
        <f>'Auxiliary Energy Estimation'!$E$25-D2618</f>
        <v>12.019999999999996</v>
      </c>
      <c r="G2618" s="32">
        <f>'Auxiliary Energy Estimation'!$E$25-E2618</f>
        <v>3.4239999999999995</v>
      </c>
      <c r="H2618" s="26">
        <f>IF(D2618&lt;='Auxiliary Energy Estimation'!$E$25, 1, 0)</f>
        <v>1</v>
      </c>
      <c r="I2618" s="26">
        <f>IF(E2618&lt;='Auxiliary Energy Estimation'!$E$25, 1, 0)</f>
        <v>1</v>
      </c>
    </row>
    <row r="2619" spans="2:9" ht="15" x14ac:dyDescent="0.3">
      <c r="B2619" s="33">
        <v>2614.5</v>
      </c>
      <c r="C2619" s="34">
        <v>6.1</v>
      </c>
      <c r="D2619" s="32">
        <f t="shared" si="80"/>
        <v>42.980000000000004</v>
      </c>
      <c r="E2619" s="37">
        <f t="shared" si="81"/>
        <v>51.576000000000001</v>
      </c>
      <c r="F2619" s="32">
        <f>'Auxiliary Energy Estimation'!$E$25-D2619</f>
        <v>12.019999999999996</v>
      </c>
      <c r="G2619" s="32">
        <f>'Auxiliary Energy Estimation'!$E$25-E2619</f>
        <v>3.4239999999999995</v>
      </c>
      <c r="H2619" s="26">
        <f>IF(D2619&lt;='Auxiliary Energy Estimation'!$E$25, 1, 0)</f>
        <v>1</v>
      </c>
      <c r="I2619" s="26">
        <f>IF(E2619&lt;='Auxiliary Energy Estimation'!$E$25, 1, 0)</f>
        <v>1</v>
      </c>
    </row>
    <row r="2620" spans="2:9" ht="15" x14ac:dyDescent="0.3">
      <c r="B2620" s="33">
        <v>2615.5</v>
      </c>
      <c r="C2620" s="34">
        <v>5.6</v>
      </c>
      <c r="D2620" s="32">
        <f t="shared" si="80"/>
        <v>42.08</v>
      </c>
      <c r="E2620" s="37">
        <f t="shared" si="81"/>
        <v>50.495999999999995</v>
      </c>
      <c r="F2620" s="32">
        <f>'Auxiliary Energy Estimation'!$E$25-D2620</f>
        <v>12.920000000000002</v>
      </c>
      <c r="G2620" s="32">
        <f>'Auxiliary Energy Estimation'!$E$25-E2620</f>
        <v>4.5040000000000049</v>
      </c>
      <c r="H2620" s="26">
        <f>IF(D2620&lt;='Auxiliary Energy Estimation'!$E$25, 1, 0)</f>
        <v>1</v>
      </c>
      <c r="I2620" s="26">
        <f>IF(E2620&lt;='Auxiliary Energy Estimation'!$E$25, 1, 0)</f>
        <v>1</v>
      </c>
    </row>
    <row r="2621" spans="2:9" ht="15" x14ac:dyDescent="0.3">
      <c r="B2621" s="33">
        <v>2616.5</v>
      </c>
      <c r="C2621" s="34">
        <v>5.6</v>
      </c>
      <c r="D2621" s="32">
        <f t="shared" si="80"/>
        <v>42.08</v>
      </c>
      <c r="E2621" s="37">
        <f t="shared" si="81"/>
        <v>50.495999999999995</v>
      </c>
      <c r="F2621" s="32">
        <f>'Auxiliary Energy Estimation'!$E$25-D2621</f>
        <v>12.920000000000002</v>
      </c>
      <c r="G2621" s="32">
        <f>'Auxiliary Energy Estimation'!$E$25-E2621</f>
        <v>4.5040000000000049</v>
      </c>
      <c r="H2621" s="26">
        <f>IF(D2621&lt;='Auxiliary Energy Estimation'!$E$25, 1, 0)</f>
        <v>1</v>
      </c>
      <c r="I2621" s="26">
        <f>IF(E2621&lt;='Auxiliary Energy Estimation'!$E$25, 1, 0)</f>
        <v>1</v>
      </c>
    </row>
    <row r="2622" spans="2:9" ht="15" x14ac:dyDescent="0.3">
      <c r="B2622" s="33">
        <v>2617.5</v>
      </c>
      <c r="C2622" s="34">
        <v>6.1</v>
      </c>
      <c r="D2622" s="32">
        <f t="shared" si="80"/>
        <v>42.980000000000004</v>
      </c>
      <c r="E2622" s="37">
        <f t="shared" si="81"/>
        <v>51.576000000000001</v>
      </c>
      <c r="F2622" s="32">
        <f>'Auxiliary Energy Estimation'!$E$25-D2622</f>
        <v>12.019999999999996</v>
      </c>
      <c r="G2622" s="32">
        <f>'Auxiliary Energy Estimation'!$E$25-E2622</f>
        <v>3.4239999999999995</v>
      </c>
      <c r="H2622" s="26">
        <f>IF(D2622&lt;='Auxiliary Energy Estimation'!$E$25, 1, 0)</f>
        <v>1</v>
      </c>
      <c r="I2622" s="26">
        <f>IF(E2622&lt;='Auxiliary Energy Estimation'!$E$25, 1, 0)</f>
        <v>1</v>
      </c>
    </row>
    <row r="2623" spans="2:9" ht="15" x14ac:dyDescent="0.3">
      <c r="B2623" s="33">
        <v>2618.5</v>
      </c>
      <c r="C2623" s="34">
        <v>5.6</v>
      </c>
      <c r="D2623" s="32">
        <f t="shared" si="80"/>
        <v>42.08</v>
      </c>
      <c r="E2623" s="37">
        <f t="shared" si="81"/>
        <v>50.495999999999995</v>
      </c>
      <c r="F2623" s="32">
        <f>'Auxiliary Energy Estimation'!$E$25-D2623</f>
        <v>12.920000000000002</v>
      </c>
      <c r="G2623" s="32">
        <f>'Auxiliary Energy Estimation'!$E$25-E2623</f>
        <v>4.5040000000000049</v>
      </c>
      <c r="H2623" s="26">
        <f>IF(D2623&lt;='Auxiliary Energy Estimation'!$E$25, 1, 0)</f>
        <v>1</v>
      </c>
      <c r="I2623" s="26">
        <f>IF(E2623&lt;='Auxiliary Energy Estimation'!$E$25, 1, 0)</f>
        <v>1</v>
      </c>
    </row>
    <row r="2624" spans="2:9" ht="15" x14ac:dyDescent="0.3">
      <c r="B2624" s="33">
        <v>2619.5</v>
      </c>
      <c r="C2624" s="34">
        <v>5.6</v>
      </c>
      <c r="D2624" s="32">
        <f t="shared" si="80"/>
        <v>42.08</v>
      </c>
      <c r="E2624" s="37">
        <f t="shared" si="81"/>
        <v>50.495999999999995</v>
      </c>
      <c r="F2624" s="32">
        <f>'Auxiliary Energy Estimation'!$E$25-D2624</f>
        <v>12.920000000000002</v>
      </c>
      <c r="G2624" s="32">
        <f>'Auxiliary Energy Estimation'!$E$25-E2624</f>
        <v>4.5040000000000049</v>
      </c>
      <c r="H2624" s="26">
        <f>IF(D2624&lt;='Auxiliary Energy Estimation'!$E$25, 1, 0)</f>
        <v>1</v>
      </c>
      <c r="I2624" s="26">
        <f>IF(E2624&lt;='Auxiliary Energy Estimation'!$E$25, 1, 0)</f>
        <v>1</v>
      </c>
    </row>
    <row r="2625" spans="2:9" ht="15" x14ac:dyDescent="0.3">
      <c r="B2625" s="33">
        <v>2620.5</v>
      </c>
      <c r="C2625" s="34">
        <v>5.6</v>
      </c>
      <c r="D2625" s="32">
        <f t="shared" si="80"/>
        <v>42.08</v>
      </c>
      <c r="E2625" s="37">
        <f t="shared" si="81"/>
        <v>50.495999999999995</v>
      </c>
      <c r="F2625" s="32">
        <f>'Auxiliary Energy Estimation'!$E$25-D2625</f>
        <v>12.920000000000002</v>
      </c>
      <c r="G2625" s="32">
        <f>'Auxiliary Energy Estimation'!$E$25-E2625</f>
        <v>4.5040000000000049</v>
      </c>
      <c r="H2625" s="26">
        <f>IF(D2625&lt;='Auxiliary Energy Estimation'!$E$25, 1, 0)</f>
        <v>1</v>
      </c>
      <c r="I2625" s="26">
        <f>IF(E2625&lt;='Auxiliary Energy Estimation'!$E$25, 1, 0)</f>
        <v>1</v>
      </c>
    </row>
    <row r="2626" spans="2:9" ht="15" x14ac:dyDescent="0.3">
      <c r="B2626" s="33">
        <v>2621.5</v>
      </c>
      <c r="C2626" s="34">
        <v>5.6</v>
      </c>
      <c r="D2626" s="32">
        <f t="shared" si="80"/>
        <v>42.08</v>
      </c>
      <c r="E2626" s="37">
        <f t="shared" si="81"/>
        <v>50.495999999999995</v>
      </c>
      <c r="F2626" s="32">
        <f>'Auxiliary Energy Estimation'!$E$25-D2626</f>
        <v>12.920000000000002</v>
      </c>
      <c r="G2626" s="32">
        <f>'Auxiliary Energy Estimation'!$E$25-E2626</f>
        <v>4.5040000000000049</v>
      </c>
      <c r="H2626" s="26">
        <f>IF(D2626&lt;='Auxiliary Energy Estimation'!$E$25, 1, 0)</f>
        <v>1</v>
      </c>
      <c r="I2626" s="26">
        <f>IF(E2626&lt;='Auxiliary Energy Estimation'!$E$25, 1, 0)</f>
        <v>1</v>
      </c>
    </row>
    <row r="2627" spans="2:9" ht="15" x14ac:dyDescent="0.3">
      <c r="B2627" s="33">
        <v>2622.5</v>
      </c>
      <c r="C2627" s="34">
        <v>7.8</v>
      </c>
      <c r="D2627" s="32">
        <f t="shared" si="80"/>
        <v>46.04</v>
      </c>
      <c r="E2627" s="37">
        <f t="shared" si="81"/>
        <v>55.247999999999998</v>
      </c>
      <c r="F2627" s="32">
        <f>'Auxiliary Energy Estimation'!$E$25-D2627</f>
        <v>8.9600000000000009</v>
      </c>
      <c r="G2627" s="32">
        <f>'Auxiliary Energy Estimation'!$E$25-E2627</f>
        <v>-0.24799999999999756</v>
      </c>
      <c r="H2627" s="26">
        <f>IF(D2627&lt;='Auxiliary Energy Estimation'!$E$25, 1, 0)</f>
        <v>1</v>
      </c>
      <c r="I2627" s="26">
        <f>IF(E2627&lt;='Auxiliary Energy Estimation'!$E$25, 1, 0)</f>
        <v>0</v>
      </c>
    </row>
    <row r="2628" spans="2:9" ht="15" x14ac:dyDescent="0.3">
      <c r="B2628" s="33">
        <v>2623.5</v>
      </c>
      <c r="C2628" s="34">
        <v>9.4</v>
      </c>
      <c r="D2628" s="32">
        <f t="shared" si="80"/>
        <v>48.92</v>
      </c>
      <c r="E2628" s="37">
        <f t="shared" si="81"/>
        <v>58.704000000000001</v>
      </c>
      <c r="F2628" s="32">
        <f>'Auxiliary Energy Estimation'!$E$25-D2628</f>
        <v>6.0799999999999983</v>
      </c>
      <c r="G2628" s="32">
        <f>'Auxiliary Energy Estimation'!$E$25-E2628</f>
        <v>-3.7040000000000006</v>
      </c>
      <c r="H2628" s="26">
        <f>IF(D2628&lt;='Auxiliary Energy Estimation'!$E$25, 1, 0)</f>
        <v>1</v>
      </c>
      <c r="I2628" s="26">
        <f>IF(E2628&lt;='Auxiliary Energy Estimation'!$E$25, 1, 0)</f>
        <v>0</v>
      </c>
    </row>
    <row r="2629" spans="2:9" ht="15" x14ac:dyDescent="0.3">
      <c r="B2629" s="33">
        <v>2624.5</v>
      </c>
      <c r="C2629" s="34">
        <v>11.1</v>
      </c>
      <c r="D2629" s="32">
        <f t="shared" ref="D2629:D2692" si="82">CONVERT(C2629,"C","F")</f>
        <v>51.980000000000004</v>
      </c>
      <c r="E2629" s="37">
        <f t="shared" ref="E2629:E2692" si="83">D2629*1.2</f>
        <v>62.376000000000005</v>
      </c>
      <c r="F2629" s="32">
        <f>'Auxiliary Energy Estimation'!$E$25-D2629</f>
        <v>3.019999999999996</v>
      </c>
      <c r="G2629" s="32">
        <f>'Auxiliary Energy Estimation'!$E$25-E2629</f>
        <v>-7.3760000000000048</v>
      </c>
      <c r="H2629" s="26">
        <f>IF(D2629&lt;='Auxiliary Energy Estimation'!$E$25, 1, 0)</f>
        <v>1</v>
      </c>
      <c r="I2629" s="26">
        <f>IF(E2629&lt;='Auxiliary Energy Estimation'!$E$25, 1, 0)</f>
        <v>0</v>
      </c>
    </row>
    <row r="2630" spans="2:9" ht="15" x14ac:dyDescent="0.3">
      <c r="B2630" s="33">
        <v>2625.5</v>
      </c>
      <c r="C2630" s="34">
        <v>12.2</v>
      </c>
      <c r="D2630" s="32">
        <f t="shared" si="82"/>
        <v>53.96</v>
      </c>
      <c r="E2630" s="37">
        <f t="shared" si="83"/>
        <v>64.751999999999995</v>
      </c>
      <c r="F2630" s="32">
        <f>'Auxiliary Energy Estimation'!$E$25-D2630</f>
        <v>1.0399999999999991</v>
      </c>
      <c r="G2630" s="32">
        <f>'Auxiliary Energy Estimation'!$E$25-E2630</f>
        <v>-9.7519999999999953</v>
      </c>
      <c r="H2630" s="26">
        <f>IF(D2630&lt;='Auxiliary Energy Estimation'!$E$25, 1, 0)</f>
        <v>1</v>
      </c>
      <c r="I2630" s="26">
        <f>IF(E2630&lt;='Auxiliary Energy Estimation'!$E$25, 1, 0)</f>
        <v>0</v>
      </c>
    </row>
    <row r="2631" spans="2:9" ht="15" x14ac:dyDescent="0.3">
      <c r="B2631" s="33">
        <v>2626.5</v>
      </c>
      <c r="C2631" s="34">
        <v>14.4</v>
      </c>
      <c r="D2631" s="32">
        <f t="shared" si="82"/>
        <v>57.92</v>
      </c>
      <c r="E2631" s="37">
        <f t="shared" si="83"/>
        <v>69.504000000000005</v>
      </c>
      <c r="F2631" s="32">
        <f>'Auxiliary Energy Estimation'!$E$25-D2631</f>
        <v>-2.9200000000000017</v>
      </c>
      <c r="G2631" s="32">
        <f>'Auxiliary Energy Estimation'!$E$25-E2631</f>
        <v>-14.504000000000005</v>
      </c>
      <c r="H2631" s="26">
        <f>IF(D2631&lt;='Auxiliary Energy Estimation'!$E$25, 1, 0)</f>
        <v>0</v>
      </c>
      <c r="I2631" s="26">
        <f>IF(E2631&lt;='Auxiliary Energy Estimation'!$E$25, 1, 0)</f>
        <v>0</v>
      </c>
    </row>
    <row r="2632" spans="2:9" ht="15" x14ac:dyDescent="0.3">
      <c r="B2632" s="33">
        <v>2627.5</v>
      </c>
      <c r="C2632" s="34">
        <v>15</v>
      </c>
      <c r="D2632" s="32">
        <f t="shared" si="82"/>
        <v>59</v>
      </c>
      <c r="E2632" s="37">
        <f t="shared" si="83"/>
        <v>70.8</v>
      </c>
      <c r="F2632" s="32">
        <f>'Auxiliary Energy Estimation'!$E$25-D2632</f>
        <v>-4</v>
      </c>
      <c r="G2632" s="32">
        <f>'Auxiliary Energy Estimation'!$E$25-E2632</f>
        <v>-15.799999999999997</v>
      </c>
      <c r="H2632" s="26">
        <f>IF(D2632&lt;='Auxiliary Energy Estimation'!$E$25, 1, 0)</f>
        <v>0</v>
      </c>
      <c r="I2632" s="26">
        <f>IF(E2632&lt;='Auxiliary Energy Estimation'!$E$25, 1, 0)</f>
        <v>0</v>
      </c>
    </row>
    <row r="2633" spans="2:9" ht="15" x14ac:dyDescent="0.3">
      <c r="B2633" s="33">
        <v>2628.5</v>
      </c>
      <c r="C2633" s="34">
        <v>15</v>
      </c>
      <c r="D2633" s="32">
        <f t="shared" si="82"/>
        <v>59</v>
      </c>
      <c r="E2633" s="37">
        <f t="shared" si="83"/>
        <v>70.8</v>
      </c>
      <c r="F2633" s="32">
        <f>'Auxiliary Energy Estimation'!$E$25-D2633</f>
        <v>-4</v>
      </c>
      <c r="G2633" s="32">
        <f>'Auxiliary Energy Estimation'!$E$25-E2633</f>
        <v>-15.799999999999997</v>
      </c>
      <c r="H2633" s="26">
        <f>IF(D2633&lt;='Auxiliary Energy Estimation'!$E$25, 1, 0)</f>
        <v>0</v>
      </c>
      <c r="I2633" s="26">
        <f>IF(E2633&lt;='Auxiliary Energy Estimation'!$E$25, 1, 0)</f>
        <v>0</v>
      </c>
    </row>
    <row r="2634" spans="2:9" ht="15" x14ac:dyDescent="0.3">
      <c r="B2634" s="33">
        <v>2629.5</v>
      </c>
      <c r="C2634" s="34">
        <v>13.9</v>
      </c>
      <c r="D2634" s="32">
        <f t="shared" si="82"/>
        <v>57.019999999999996</v>
      </c>
      <c r="E2634" s="37">
        <f t="shared" si="83"/>
        <v>68.423999999999992</v>
      </c>
      <c r="F2634" s="32">
        <f>'Auxiliary Energy Estimation'!$E$25-D2634</f>
        <v>-2.019999999999996</v>
      </c>
      <c r="G2634" s="32">
        <f>'Auxiliary Energy Estimation'!$E$25-E2634</f>
        <v>-13.423999999999992</v>
      </c>
      <c r="H2634" s="26">
        <f>IF(D2634&lt;='Auxiliary Energy Estimation'!$E$25, 1, 0)</f>
        <v>0</v>
      </c>
      <c r="I2634" s="26">
        <f>IF(E2634&lt;='Auxiliary Energy Estimation'!$E$25, 1, 0)</f>
        <v>0</v>
      </c>
    </row>
    <row r="2635" spans="2:9" ht="15" x14ac:dyDescent="0.3">
      <c r="B2635" s="33">
        <v>2630.5</v>
      </c>
      <c r="C2635" s="34">
        <v>13.9</v>
      </c>
      <c r="D2635" s="32">
        <f t="shared" si="82"/>
        <v>57.019999999999996</v>
      </c>
      <c r="E2635" s="37">
        <f t="shared" si="83"/>
        <v>68.423999999999992</v>
      </c>
      <c r="F2635" s="32">
        <f>'Auxiliary Energy Estimation'!$E$25-D2635</f>
        <v>-2.019999999999996</v>
      </c>
      <c r="G2635" s="32">
        <f>'Auxiliary Energy Estimation'!$E$25-E2635</f>
        <v>-13.423999999999992</v>
      </c>
      <c r="H2635" s="26">
        <f>IF(D2635&lt;='Auxiliary Energy Estimation'!$E$25, 1, 0)</f>
        <v>0</v>
      </c>
      <c r="I2635" s="26">
        <f>IF(E2635&lt;='Auxiliary Energy Estimation'!$E$25, 1, 0)</f>
        <v>0</v>
      </c>
    </row>
    <row r="2636" spans="2:9" ht="15" x14ac:dyDescent="0.3">
      <c r="B2636" s="33">
        <v>2631.5</v>
      </c>
      <c r="C2636" s="34">
        <v>13.9</v>
      </c>
      <c r="D2636" s="32">
        <f t="shared" si="82"/>
        <v>57.019999999999996</v>
      </c>
      <c r="E2636" s="37">
        <f t="shared" si="83"/>
        <v>68.423999999999992</v>
      </c>
      <c r="F2636" s="32">
        <f>'Auxiliary Energy Estimation'!$E$25-D2636</f>
        <v>-2.019999999999996</v>
      </c>
      <c r="G2636" s="32">
        <f>'Auxiliary Energy Estimation'!$E$25-E2636</f>
        <v>-13.423999999999992</v>
      </c>
      <c r="H2636" s="26">
        <f>IF(D2636&lt;='Auxiliary Energy Estimation'!$E$25, 1, 0)</f>
        <v>0</v>
      </c>
      <c r="I2636" s="26">
        <f>IF(E2636&lt;='Auxiliary Energy Estimation'!$E$25, 1, 0)</f>
        <v>0</v>
      </c>
    </row>
    <row r="2637" spans="2:9" ht="15" x14ac:dyDescent="0.3">
      <c r="B2637" s="33">
        <v>2632.5</v>
      </c>
      <c r="C2637" s="34">
        <v>13.3</v>
      </c>
      <c r="D2637" s="32">
        <f t="shared" si="82"/>
        <v>55.94</v>
      </c>
      <c r="E2637" s="37">
        <f t="shared" si="83"/>
        <v>67.128</v>
      </c>
      <c r="F2637" s="32">
        <f>'Auxiliary Energy Estimation'!$E$25-D2637</f>
        <v>-0.93999999999999773</v>
      </c>
      <c r="G2637" s="32">
        <f>'Auxiliary Energy Estimation'!$E$25-E2637</f>
        <v>-12.128</v>
      </c>
      <c r="H2637" s="26">
        <f>IF(D2637&lt;='Auxiliary Energy Estimation'!$E$25, 1, 0)</f>
        <v>0</v>
      </c>
      <c r="I2637" s="26">
        <f>IF(E2637&lt;='Auxiliary Energy Estimation'!$E$25, 1, 0)</f>
        <v>0</v>
      </c>
    </row>
    <row r="2638" spans="2:9" ht="15" x14ac:dyDescent="0.3">
      <c r="B2638" s="33">
        <v>2633.5</v>
      </c>
      <c r="C2638" s="34">
        <v>12.2</v>
      </c>
      <c r="D2638" s="32">
        <f t="shared" si="82"/>
        <v>53.96</v>
      </c>
      <c r="E2638" s="37">
        <f t="shared" si="83"/>
        <v>64.751999999999995</v>
      </c>
      <c r="F2638" s="32">
        <f>'Auxiliary Energy Estimation'!$E$25-D2638</f>
        <v>1.0399999999999991</v>
      </c>
      <c r="G2638" s="32">
        <f>'Auxiliary Energy Estimation'!$E$25-E2638</f>
        <v>-9.7519999999999953</v>
      </c>
      <c r="H2638" s="26">
        <f>IF(D2638&lt;='Auxiliary Energy Estimation'!$E$25, 1, 0)</f>
        <v>1</v>
      </c>
      <c r="I2638" s="26">
        <f>IF(E2638&lt;='Auxiliary Energy Estimation'!$E$25, 1, 0)</f>
        <v>0</v>
      </c>
    </row>
    <row r="2639" spans="2:9" ht="15" x14ac:dyDescent="0.3">
      <c r="B2639" s="33">
        <v>2634.5</v>
      </c>
      <c r="C2639" s="34">
        <v>11.1</v>
      </c>
      <c r="D2639" s="32">
        <f t="shared" si="82"/>
        <v>51.980000000000004</v>
      </c>
      <c r="E2639" s="37">
        <f t="shared" si="83"/>
        <v>62.376000000000005</v>
      </c>
      <c r="F2639" s="32">
        <f>'Auxiliary Energy Estimation'!$E$25-D2639</f>
        <v>3.019999999999996</v>
      </c>
      <c r="G2639" s="32">
        <f>'Auxiliary Energy Estimation'!$E$25-E2639</f>
        <v>-7.3760000000000048</v>
      </c>
      <c r="H2639" s="26">
        <f>IF(D2639&lt;='Auxiliary Energy Estimation'!$E$25, 1, 0)</f>
        <v>1</v>
      </c>
      <c r="I2639" s="26">
        <f>IF(E2639&lt;='Auxiliary Energy Estimation'!$E$25, 1, 0)</f>
        <v>0</v>
      </c>
    </row>
    <row r="2640" spans="2:9" ht="15" x14ac:dyDescent="0.3">
      <c r="B2640" s="33">
        <v>2635.5</v>
      </c>
      <c r="C2640" s="34">
        <v>10.6</v>
      </c>
      <c r="D2640" s="32">
        <f t="shared" si="82"/>
        <v>51.08</v>
      </c>
      <c r="E2640" s="37">
        <f t="shared" si="83"/>
        <v>61.295999999999992</v>
      </c>
      <c r="F2640" s="32">
        <f>'Auxiliary Energy Estimation'!$E$25-D2640</f>
        <v>3.9200000000000017</v>
      </c>
      <c r="G2640" s="32">
        <f>'Auxiliary Energy Estimation'!$E$25-E2640</f>
        <v>-6.2959999999999923</v>
      </c>
      <c r="H2640" s="26">
        <f>IF(D2640&lt;='Auxiliary Energy Estimation'!$E$25, 1, 0)</f>
        <v>1</v>
      </c>
      <c r="I2640" s="26">
        <f>IF(E2640&lt;='Auxiliary Energy Estimation'!$E$25, 1, 0)</f>
        <v>0</v>
      </c>
    </row>
    <row r="2641" spans="2:9" ht="15" x14ac:dyDescent="0.3">
      <c r="B2641" s="33">
        <v>2636.5</v>
      </c>
      <c r="C2641" s="34">
        <v>10</v>
      </c>
      <c r="D2641" s="32">
        <f t="shared" si="82"/>
        <v>50</v>
      </c>
      <c r="E2641" s="37">
        <f t="shared" si="83"/>
        <v>60</v>
      </c>
      <c r="F2641" s="32">
        <f>'Auxiliary Energy Estimation'!$E$25-D2641</f>
        <v>5</v>
      </c>
      <c r="G2641" s="32">
        <f>'Auxiliary Energy Estimation'!$E$25-E2641</f>
        <v>-5</v>
      </c>
      <c r="H2641" s="26">
        <f>IF(D2641&lt;='Auxiliary Energy Estimation'!$E$25, 1, 0)</f>
        <v>1</v>
      </c>
      <c r="I2641" s="26">
        <f>IF(E2641&lt;='Auxiliary Energy Estimation'!$E$25, 1, 0)</f>
        <v>0</v>
      </c>
    </row>
    <row r="2642" spans="2:9" ht="15" x14ac:dyDescent="0.3">
      <c r="B2642" s="33">
        <v>2637.5</v>
      </c>
      <c r="C2642" s="34">
        <v>10.6</v>
      </c>
      <c r="D2642" s="32">
        <f t="shared" si="82"/>
        <v>51.08</v>
      </c>
      <c r="E2642" s="37">
        <f t="shared" si="83"/>
        <v>61.295999999999992</v>
      </c>
      <c r="F2642" s="32">
        <f>'Auxiliary Energy Estimation'!$E$25-D2642</f>
        <v>3.9200000000000017</v>
      </c>
      <c r="G2642" s="32">
        <f>'Auxiliary Energy Estimation'!$E$25-E2642</f>
        <v>-6.2959999999999923</v>
      </c>
      <c r="H2642" s="26">
        <f>IF(D2642&lt;='Auxiliary Energy Estimation'!$E$25, 1, 0)</f>
        <v>1</v>
      </c>
      <c r="I2642" s="26">
        <f>IF(E2642&lt;='Auxiliary Energy Estimation'!$E$25, 1, 0)</f>
        <v>0</v>
      </c>
    </row>
    <row r="2643" spans="2:9" ht="15" x14ac:dyDescent="0.3">
      <c r="B2643" s="33">
        <v>2638.5</v>
      </c>
      <c r="C2643" s="34">
        <v>10.6</v>
      </c>
      <c r="D2643" s="32">
        <f t="shared" si="82"/>
        <v>51.08</v>
      </c>
      <c r="E2643" s="37">
        <f t="shared" si="83"/>
        <v>61.295999999999992</v>
      </c>
      <c r="F2643" s="32">
        <f>'Auxiliary Energy Estimation'!$E$25-D2643</f>
        <v>3.9200000000000017</v>
      </c>
      <c r="G2643" s="32">
        <f>'Auxiliary Energy Estimation'!$E$25-E2643</f>
        <v>-6.2959999999999923</v>
      </c>
      <c r="H2643" s="26">
        <f>IF(D2643&lt;='Auxiliary Energy Estimation'!$E$25, 1, 0)</f>
        <v>1</v>
      </c>
      <c r="I2643" s="26">
        <f>IF(E2643&lt;='Auxiliary Energy Estimation'!$E$25, 1, 0)</f>
        <v>0</v>
      </c>
    </row>
    <row r="2644" spans="2:9" ht="15" x14ac:dyDescent="0.3">
      <c r="B2644" s="33">
        <v>2639.5</v>
      </c>
      <c r="C2644" s="34">
        <v>11.1</v>
      </c>
      <c r="D2644" s="32">
        <f t="shared" si="82"/>
        <v>51.980000000000004</v>
      </c>
      <c r="E2644" s="37">
        <f t="shared" si="83"/>
        <v>62.376000000000005</v>
      </c>
      <c r="F2644" s="32">
        <f>'Auxiliary Energy Estimation'!$E$25-D2644</f>
        <v>3.019999999999996</v>
      </c>
      <c r="G2644" s="32">
        <f>'Auxiliary Energy Estimation'!$E$25-E2644</f>
        <v>-7.3760000000000048</v>
      </c>
      <c r="H2644" s="26">
        <f>IF(D2644&lt;='Auxiliary Energy Estimation'!$E$25, 1, 0)</f>
        <v>1</v>
      </c>
      <c r="I2644" s="26">
        <f>IF(E2644&lt;='Auxiliary Energy Estimation'!$E$25, 1, 0)</f>
        <v>0</v>
      </c>
    </row>
    <row r="2645" spans="2:9" ht="15" x14ac:dyDescent="0.3">
      <c r="B2645" s="33">
        <v>2640.5</v>
      </c>
      <c r="C2645" s="34">
        <v>11.7</v>
      </c>
      <c r="D2645" s="32">
        <f t="shared" si="82"/>
        <v>53.06</v>
      </c>
      <c r="E2645" s="37">
        <f t="shared" si="83"/>
        <v>63.671999999999997</v>
      </c>
      <c r="F2645" s="32">
        <f>'Auxiliary Energy Estimation'!$E$25-D2645</f>
        <v>1.9399999999999977</v>
      </c>
      <c r="G2645" s="32">
        <f>'Auxiliary Energy Estimation'!$E$25-E2645</f>
        <v>-8.671999999999997</v>
      </c>
      <c r="H2645" s="26">
        <f>IF(D2645&lt;='Auxiliary Energy Estimation'!$E$25, 1, 0)</f>
        <v>1</v>
      </c>
      <c r="I2645" s="26">
        <f>IF(E2645&lt;='Auxiliary Energy Estimation'!$E$25, 1, 0)</f>
        <v>0</v>
      </c>
    </row>
    <row r="2646" spans="2:9" ht="15" x14ac:dyDescent="0.3">
      <c r="B2646" s="33">
        <v>2641.5</v>
      </c>
      <c r="C2646" s="34">
        <v>11.7</v>
      </c>
      <c r="D2646" s="32">
        <f t="shared" si="82"/>
        <v>53.06</v>
      </c>
      <c r="E2646" s="37">
        <f t="shared" si="83"/>
        <v>63.671999999999997</v>
      </c>
      <c r="F2646" s="32">
        <f>'Auxiliary Energy Estimation'!$E$25-D2646</f>
        <v>1.9399999999999977</v>
      </c>
      <c r="G2646" s="32">
        <f>'Auxiliary Energy Estimation'!$E$25-E2646</f>
        <v>-8.671999999999997</v>
      </c>
      <c r="H2646" s="26">
        <f>IF(D2646&lt;='Auxiliary Energy Estimation'!$E$25, 1, 0)</f>
        <v>1</v>
      </c>
      <c r="I2646" s="26">
        <f>IF(E2646&lt;='Auxiliary Energy Estimation'!$E$25, 1, 0)</f>
        <v>0</v>
      </c>
    </row>
    <row r="2647" spans="2:9" ht="15" x14ac:dyDescent="0.3">
      <c r="B2647" s="33">
        <v>2642.5</v>
      </c>
      <c r="C2647" s="34">
        <v>11.1</v>
      </c>
      <c r="D2647" s="32">
        <f t="shared" si="82"/>
        <v>51.980000000000004</v>
      </c>
      <c r="E2647" s="37">
        <f t="shared" si="83"/>
        <v>62.376000000000005</v>
      </c>
      <c r="F2647" s="32">
        <f>'Auxiliary Energy Estimation'!$E$25-D2647</f>
        <v>3.019999999999996</v>
      </c>
      <c r="G2647" s="32">
        <f>'Auxiliary Energy Estimation'!$E$25-E2647</f>
        <v>-7.3760000000000048</v>
      </c>
      <c r="H2647" s="26">
        <f>IF(D2647&lt;='Auxiliary Energy Estimation'!$E$25, 1, 0)</f>
        <v>1</v>
      </c>
      <c r="I2647" s="26">
        <f>IF(E2647&lt;='Auxiliary Energy Estimation'!$E$25, 1, 0)</f>
        <v>0</v>
      </c>
    </row>
    <row r="2648" spans="2:9" ht="15" x14ac:dyDescent="0.3">
      <c r="B2648" s="33">
        <v>2643.5</v>
      </c>
      <c r="C2648" s="34">
        <v>10.6</v>
      </c>
      <c r="D2648" s="32">
        <f t="shared" si="82"/>
        <v>51.08</v>
      </c>
      <c r="E2648" s="37">
        <f t="shared" si="83"/>
        <v>61.295999999999992</v>
      </c>
      <c r="F2648" s="32">
        <f>'Auxiliary Energy Estimation'!$E$25-D2648</f>
        <v>3.9200000000000017</v>
      </c>
      <c r="G2648" s="32">
        <f>'Auxiliary Energy Estimation'!$E$25-E2648</f>
        <v>-6.2959999999999923</v>
      </c>
      <c r="H2648" s="26">
        <f>IF(D2648&lt;='Auxiliary Energy Estimation'!$E$25, 1, 0)</f>
        <v>1</v>
      </c>
      <c r="I2648" s="26">
        <f>IF(E2648&lt;='Auxiliary Energy Estimation'!$E$25, 1, 0)</f>
        <v>0</v>
      </c>
    </row>
    <row r="2649" spans="2:9" ht="15" x14ac:dyDescent="0.3">
      <c r="B2649" s="33">
        <v>2644.5</v>
      </c>
      <c r="C2649" s="34">
        <v>10.6</v>
      </c>
      <c r="D2649" s="32">
        <f t="shared" si="82"/>
        <v>51.08</v>
      </c>
      <c r="E2649" s="37">
        <f t="shared" si="83"/>
        <v>61.295999999999992</v>
      </c>
      <c r="F2649" s="32">
        <f>'Auxiliary Energy Estimation'!$E$25-D2649</f>
        <v>3.9200000000000017</v>
      </c>
      <c r="G2649" s="32">
        <f>'Auxiliary Energy Estimation'!$E$25-E2649</f>
        <v>-6.2959999999999923</v>
      </c>
      <c r="H2649" s="26">
        <f>IF(D2649&lt;='Auxiliary Energy Estimation'!$E$25, 1, 0)</f>
        <v>1</v>
      </c>
      <c r="I2649" s="26">
        <f>IF(E2649&lt;='Auxiliary Energy Estimation'!$E$25, 1, 0)</f>
        <v>0</v>
      </c>
    </row>
    <row r="2650" spans="2:9" ht="15" x14ac:dyDescent="0.3">
      <c r="B2650" s="33">
        <v>2645.5</v>
      </c>
      <c r="C2650" s="34">
        <v>10.6</v>
      </c>
      <c r="D2650" s="32">
        <f t="shared" si="82"/>
        <v>51.08</v>
      </c>
      <c r="E2650" s="37">
        <f t="shared" si="83"/>
        <v>61.295999999999992</v>
      </c>
      <c r="F2650" s="32">
        <f>'Auxiliary Energy Estimation'!$E$25-D2650</f>
        <v>3.9200000000000017</v>
      </c>
      <c r="G2650" s="32">
        <f>'Auxiliary Energy Estimation'!$E$25-E2650</f>
        <v>-6.2959999999999923</v>
      </c>
      <c r="H2650" s="26">
        <f>IF(D2650&lt;='Auxiliary Energy Estimation'!$E$25, 1, 0)</f>
        <v>1</v>
      </c>
      <c r="I2650" s="26">
        <f>IF(E2650&lt;='Auxiliary Energy Estimation'!$E$25, 1, 0)</f>
        <v>0</v>
      </c>
    </row>
    <row r="2651" spans="2:9" ht="15" x14ac:dyDescent="0.3">
      <c r="B2651" s="33">
        <v>2646.5</v>
      </c>
      <c r="C2651" s="34">
        <v>10.6</v>
      </c>
      <c r="D2651" s="32">
        <f t="shared" si="82"/>
        <v>51.08</v>
      </c>
      <c r="E2651" s="37">
        <f t="shared" si="83"/>
        <v>61.295999999999992</v>
      </c>
      <c r="F2651" s="32">
        <f>'Auxiliary Energy Estimation'!$E$25-D2651</f>
        <v>3.9200000000000017</v>
      </c>
      <c r="G2651" s="32">
        <f>'Auxiliary Energy Estimation'!$E$25-E2651</f>
        <v>-6.2959999999999923</v>
      </c>
      <c r="H2651" s="26">
        <f>IF(D2651&lt;='Auxiliary Energy Estimation'!$E$25, 1, 0)</f>
        <v>1</v>
      </c>
      <c r="I2651" s="26">
        <f>IF(E2651&lt;='Auxiliary Energy Estimation'!$E$25, 1, 0)</f>
        <v>0</v>
      </c>
    </row>
    <row r="2652" spans="2:9" ht="15" x14ac:dyDescent="0.3">
      <c r="B2652" s="33">
        <v>2647.5</v>
      </c>
      <c r="C2652" s="34">
        <v>11.1</v>
      </c>
      <c r="D2652" s="32">
        <f t="shared" si="82"/>
        <v>51.980000000000004</v>
      </c>
      <c r="E2652" s="37">
        <f t="shared" si="83"/>
        <v>62.376000000000005</v>
      </c>
      <c r="F2652" s="32">
        <f>'Auxiliary Energy Estimation'!$E$25-D2652</f>
        <v>3.019999999999996</v>
      </c>
      <c r="G2652" s="32">
        <f>'Auxiliary Energy Estimation'!$E$25-E2652</f>
        <v>-7.3760000000000048</v>
      </c>
      <c r="H2652" s="26">
        <f>IF(D2652&lt;='Auxiliary Energy Estimation'!$E$25, 1, 0)</f>
        <v>1</v>
      </c>
      <c r="I2652" s="26">
        <f>IF(E2652&lt;='Auxiliary Energy Estimation'!$E$25, 1, 0)</f>
        <v>0</v>
      </c>
    </row>
    <row r="2653" spans="2:9" ht="15" x14ac:dyDescent="0.3">
      <c r="B2653" s="33">
        <v>2648.5</v>
      </c>
      <c r="C2653" s="34">
        <v>11.1</v>
      </c>
      <c r="D2653" s="32">
        <f t="shared" si="82"/>
        <v>51.980000000000004</v>
      </c>
      <c r="E2653" s="37">
        <f t="shared" si="83"/>
        <v>62.376000000000005</v>
      </c>
      <c r="F2653" s="32">
        <f>'Auxiliary Energy Estimation'!$E$25-D2653</f>
        <v>3.019999999999996</v>
      </c>
      <c r="G2653" s="32">
        <f>'Auxiliary Energy Estimation'!$E$25-E2653</f>
        <v>-7.3760000000000048</v>
      </c>
      <c r="H2653" s="26">
        <f>IF(D2653&lt;='Auxiliary Energy Estimation'!$E$25, 1, 0)</f>
        <v>1</v>
      </c>
      <c r="I2653" s="26">
        <f>IF(E2653&lt;='Auxiliary Energy Estimation'!$E$25, 1, 0)</f>
        <v>0</v>
      </c>
    </row>
    <row r="2654" spans="2:9" ht="15" x14ac:dyDescent="0.3">
      <c r="B2654" s="33">
        <v>2649.5</v>
      </c>
      <c r="C2654" s="34">
        <v>11.1</v>
      </c>
      <c r="D2654" s="32">
        <f t="shared" si="82"/>
        <v>51.980000000000004</v>
      </c>
      <c r="E2654" s="37">
        <f t="shared" si="83"/>
        <v>62.376000000000005</v>
      </c>
      <c r="F2654" s="32">
        <f>'Auxiliary Energy Estimation'!$E$25-D2654</f>
        <v>3.019999999999996</v>
      </c>
      <c r="G2654" s="32">
        <f>'Auxiliary Energy Estimation'!$E$25-E2654</f>
        <v>-7.3760000000000048</v>
      </c>
      <c r="H2654" s="26">
        <f>IF(D2654&lt;='Auxiliary Energy Estimation'!$E$25, 1, 0)</f>
        <v>1</v>
      </c>
      <c r="I2654" s="26">
        <f>IF(E2654&lt;='Auxiliary Energy Estimation'!$E$25, 1, 0)</f>
        <v>0</v>
      </c>
    </row>
    <row r="2655" spans="2:9" ht="15" x14ac:dyDescent="0.3">
      <c r="B2655" s="33">
        <v>2650.5</v>
      </c>
      <c r="C2655" s="34">
        <v>11.7</v>
      </c>
      <c r="D2655" s="32">
        <f t="shared" si="82"/>
        <v>53.06</v>
      </c>
      <c r="E2655" s="37">
        <f t="shared" si="83"/>
        <v>63.671999999999997</v>
      </c>
      <c r="F2655" s="32">
        <f>'Auxiliary Energy Estimation'!$E$25-D2655</f>
        <v>1.9399999999999977</v>
      </c>
      <c r="G2655" s="32">
        <f>'Auxiliary Energy Estimation'!$E$25-E2655</f>
        <v>-8.671999999999997</v>
      </c>
      <c r="H2655" s="26">
        <f>IF(D2655&lt;='Auxiliary Energy Estimation'!$E$25, 1, 0)</f>
        <v>1</v>
      </c>
      <c r="I2655" s="26">
        <f>IF(E2655&lt;='Auxiliary Energy Estimation'!$E$25, 1, 0)</f>
        <v>0</v>
      </c>
    </row>
    <row r="2656" spans="2:9" ht="15" x14ac:dyDescent="0.3">
      <c r="B2656" s="33">
        <v>2651.5</v>
      </c>
      <c r="C2656" s="34">
        <v>11.7</v>
      </c>
      <c r="D2656" s="32">
        <f t="shared" si="82"/>
        <v>53.06</v>
      </c>
      <c r="E2656" s="37">
        <f t="shared" si="83"/>
        <v>63.671999999999997</v>
      </c>
      <c r="F2656" s="32">
        <f>'Auxiliary Energy Estimation'!$E$25-D2656</f>
        <v>1.9399999999999977</v>
      </c>
      <c r="G2656" s="32">
        <f>'Auxiliary Energy Estimation'!$E$25-E2656</f>
        <v>-8.671999999999997</v>
      </c>
      <c r="H2656" s="26">
        <f>IF(D2656&lt;='Auxiliary Energy Estimation'!$E$25, 1, 0)</f>
        <v>1</v>
      </c>
      <c r="I2656" s="26">
        <f>IF(E2656&lt;='Auxiliary Energy Estimation'!$E$25, 1, 0)</f>
        <v>0</v>
      </c>
    </row>
    <row r="2657" spans="2:9" ht="15" x14ac:dyDescent="0.3">
      <c r="B2657" s="33">
        <v>2652.5</v>
      </c>
      <c r="C2657" s="34">
        <v>12.2</v>
      </c>
      <c r="D2657" s="32">
        <f t="shared" si="82"/>
        <v>53.96</v>
      </c>
      <c r="E2657" s="37">
        <f t="shared" si="83"/>
        <v>64.751999999999995</v>
      </c>
      <c r="F2657" s="32">
        <f>'Auxiliary Energy Estimation'!$E$25-D2657</f>
        <v>1.0399999999999991</v>
      </c>
      <c r="G2657" s="32">
        <f>'Auxiliary Energy Estimation'!$E$25-E2657</f>
        <v>-9.7519999999999953</v>
      </c>
      <c r="H2657" s="26">
        <f>IF(D2657&lt;='Auxiliary Energy Estimation'!$E$25, 1, 0)</f>
        <v>1</v>
      </c>
      <c r="I2657" s="26">
        <f>IF(E2657&lt;='Auxiliary Energy Estimation'!$E$25, 1, 0)</f>
        <v>0</v>
      </c>
    </row>
    <row r="2658" spans="2:9" ht="15" x14ac:dyDescent="0.3">
      <c r="B2658" s="33">
        <v>2653.5</v>
      </c>
      <c r="C2658" s="34">
        <v>12.8</v>
      </c>
      <c r="D2658" s="32">
        <f t="shared" si="82"/>
        <v>55.040000000000006</v>
      </c>
      <c r="E2658" s="37">
        <f t="shared" si="83"/>
        <v>66.048000000000002</v>
      </c>
      <c r="F2658" s="32">
        <f>'Auxiliary Energy Estimation'!$E$25-D2658</f>
        <v>-4.0000000000006253E-2</v>
      </c>
      <c r="G2658" s="32">
        <f>'Auxiliary Energy Estimation'!$E$25-E2658</f>
        <v>-11.048000000000002</v>
      </c>
      <c r="H2658" s="26">
        <f>IF(D2658&lt;='Auxiliary Energy Estimation'!$E$25, 1, 0)</f>
        <v>0</v>
      </c>
      <c r="I2658" s="26">
        <f>IF(E2658&lt;='Auxiliary Energy Estimation'!$E$25, 1, 0)</f>
        <v>0</v>
      </c>
    </row>
    <row r="2659" spans="2:9" ht="15" x14ac:dyDescent="0.3">
      <c r="B2659" s="33">
        <v>2654.5</v>
      </c>
      <c r="C2659" s="34">
        <v>12.8</v>
      </c>
      <c r="D2659" s="32">
        <f t="shared" si="82"/>
        <v>55.040000000000006</v>
      </c>
      <c r="E2659" s="37">
        <f t="shared" si="83"/>
        <v>66.048000000000002</v>
      </c>
      <c r="F2659" s="32">
        <f>'Auxiliary Energy Estimation'!$E$25-D2659</f>
        <v>-4.0000000000006253E-2</v>
      </c>
      <c r="G2659" s="32">
        <f>'Auxiliary Energy Estimation'!$E$25-E2659</f>
        <v>-11.048000000000002</v>
      </c>
      <c r="H2659" s="26">
        <f>IF(D2659&lt;='Auxiliary Energy Estimation'!$E$25, 1, 0)</f>
        <v>0</v>
      </c>
      <c r="I2659" s="26">
        <f>IF(E2659&lt;='Auxiliary Energy Estimation'!$E$25, 1, 0)</f>
        <v>0</v>
      </c>
    </row>
    <row r="2660" spans="2:9" ht="15" x14ac:dyDescent="0.3">
      <c r="B2660" s="33">
        <v>2655.5</v>
      </c>
      <c r="C2660" s="34">
        <v>12.2</v>
      </c>
      <c r="D2660" s="32">
        <f t="shared" si="82"/>
        <v>53.96</v>
      </c>
      <c r="E2660" s="37">
        <f t="shared" si="83"/>
        <v>64.751999999999995</v>
      </c>
      <c r="F2660" s="32">
        <f>'Auxiliary Energy Estimation'!$E$25-D2660</f>
        <v>1.0399999999999991</v>
      </c>
      <c r="G2660" s="32">
        <f>'Auxiliary Energy Estimation'!$E$25-E2660</f>
        <v>-9.7519999999999953</v>
      </c>
      <c r="H2660" s="26">
        <f>IF(D2660&lt;='Auxiliary Energy Estimation'!$E$25, 1, 0)</f>
        <v>1</v>
      </c>
      <c r="I2660" s="26">
        <f>IF(E2660&lt;='Auxiliary Energy Estimation'!$E$25, 1, 0)</f>
        <v>0</v>
      </c>
    </row>
    <row r="2661" spans="2:9" ht="15" x14ac:dyDescent="0.3">
      <c r="B2661" s="33">
        <v>2656.5</v>
      </c>
      <c r="C2661" s="34">
        <v>11.1</v>
      </c>
      <c r="D2661" s="32">
        <f t="shared" si="82"/>
        <v>51.980000000000004</v>
      </c>
      <c r="E2661" s="37">
        <f t="shared" si="83"/>
        <v>62.376000000000005</v>
      </c>
      <c r="F2661" s="32">
        <f>'Auxiliary Energy Estimation'!$E$25-D2661</f>
        <v>3.019999999999996</v>
      </c>
      <c r="G2661" s="32">
        <f>'Auxiliary Energy Estimation'!$E$25-E2661</f>
        <v>-7.3760000000000048</v>
      </c>
      <c r="H2661" s="26">
        <f>IF(D2661&lt;='Auxiliary Energy Estimation'!$E$25, 1, 0)</f>
        <v>1</v>
      </c>
      <c r="I2661" s="26">
        <f>IF(E2661&lt;='Auxiliary Energy Estimation'!$E$25, 1, 0)</f>
        <v>0</v>
      </c>
    </row>
    <row r="2662" spans="2:9" ht="15" x14ac:dyDescent="0.3">
      <c r="B2662" s="33">
        <v>2657.5</v>
      </c>
      <c r="C2662" s="34">
        <v>10.6</v>
      </c>
      <c r="D2662" s="32">
        <f t="shared" si="82"/>
        <v>51.08</v>
      </c>
      <c r="E2662" s="37">
        <f t="shared" si="83"/>
        <v>61.295999999999992</v>
      </c>
      <c r="F2662" s="32">
        <f>'Auxiliary Energy Estimation'!$E$25-D2662</f>
        <v>3.9200000000000017</v>
      </c>
      <c r="G2662" s="32">
        <f>'Auxiliary Energy Estimation'!$E$25-E2662</f>
        <v>-6.2959999999999923</v>
      </c>
      <c r="H2662" s="26">
        <f>IF(D2662&lt;='Auxiliary Energy Estimation'!$E$25, 1, 0)</f>
        <v>1</v>
      </c>
      <c r="I2662" s="26">
        <f>IF(E2662&lt;='Auxiliary Energy Estimation'!$E$25, 1, 0)</f>
        <v>0</v>
      </c>
    </row>
    <row r="2663" spans="2:9" ht="15" x14ac:dyDescent="0.3">
      <c r="B2663" s="33">
        <v>2658.5</v>
      </c>
      <c r="C2663" s="34">
        <v>10.6</v>
      </c>
      <c r="D2663" s="32">
        <f t="shared" si="82"/>
        <v>51.08</v>
      </c>
      <c r="E2663" s="37">
        <f t="shared" si="83"/>
        <v>61.295999999999992</v>
      </c>
      <c r="F2663" s="32">
        <f>'Auxiliary Energy Estimation'!$E$25-D2663</f>
        <v>3.9200000000000017</v>
      </c>
      <c r="G2663" s="32">
        <f>'Auxiliary Energy Estimation'!$E$25-E2663</f>
        <v>-6.2959999999999923</v>
      </c>
      <c r="H2663" s="26">
        <f>IF(D2663&lt;='Auxiliary Energy Estimation'!$E$25, 1, 0)</f>
        <v>1</v>
      </c>
      <c r="I2663" s="26">
        <f>IF(E2663&lt;='Auxiliary Energy Estimation'!$E$25, 1, 0)</f>
        <v>0</v>
      </c>
    </row>
    <row r="2664" spans="2:9" ht="15" x14ac:dyDescent="0.3">
      <c r="B2664" s="33">
        <v>2659.5</v>
      </c>
      <c r="C2664" s="34">
        <v>10</v>
      </c>
      <c r="D2664" s="32">
        <f t="shared" si="82"/>
        <v>50</v>
      </c>
      <c r="E2664" s="37">
        <f t="shared" si="83"/>
        <v>60</v>
      </c>
      <c r="F2664" s="32">
        <f>'Auxiliary Energy Estimation'!$E$25-D2664</f>
        <v>5</v>
      </c>
      <c r="G2664" s="32">
        <f>'Auxiliary Energy Estimation'!$E$25-E2664</f>
        <v>-5</v>
      </c>
      <c r="H2664" s="26">
        <f>IF(D2664&lt;='Auxiliary Energy Estimation'!$E$25, 1, 0)</f>
        <v>1</v>
      </c>
      <c r="I2664" s="26">
        <f>IF(E2664&lt;='Auxiliary Energy Estimation'!$E$25, 1, 0)</f>
        <v>0</v>
      </c>
    </row>
    <row r="2665" spans="2:9" ht="15" x14ac:dyDescent="0.3">
      <c r="B2665" s="33">
        <v>2660.5</v>
      </c>
      <c r="C2665" s="34">
        <v>10</v>
      </c>
      <c r="D2665" s="32">
        <f t="shared" si="82"/>
        <v>50</v>
      </c>
      <c r="E2665" s="37">
        <f t="shared" si="83"/>
        <v>60</v>
      </c>
      <c r="F2665" s="32">
        <f>'Auxiliary Energy Estimation'!$E$25-D2665</f>
        <v>5</v>
      </c>
      <c r="G2665" s="32">
        <f>'Auxiliary Energy Estimation'!$E$25-E2665</f>
        <v>-5</v>
      </c>
      <c r="H2665" s="26">
        <f>IF(D2665&lt;='Auxiliary Energy Estimation'!$E$25, 1, 0)</f>
        <v>1</v>
      </c>
      <c r="I2665" s="26">
        <f>IF(E2665&lt;='Auxiliary Energy Estimation'!$E$25, 1, 0)</f>
        <v>0</v>
      </c>
    </row>
    <row r="2666" spans="2:9" ht="15" x14ac:dyDescent="0.3">
      <c r="B2666" s="33">
        <v>2661.5</v>
      </c>
      <c r="C2666" s="34">
        <v>10</v>
      </c>
      <c r="D2666" s="32">
        <f t="shared" si="82"/>
        <v>50</v>
      </c>
      <c r="E2666" s="37">
        <f t="shared" si="83"/>
        <v>60</v>
      </c>
      <c r="F2666" s="32">
        <f>'Auxiliary Energy Estimation'!$E$25-D2666</f>
        <v>5</v>
      </c>
      <c r="G2666" s="32">
        <f>'Auxiliary Energy Estimation'!$E$25-E2666</f>
        <v>-5</v>
      </c>
      <c r="H2666" s="26">
        <f>IF(D2666&lt;='Auxiliary Energy Estimation'!$E$25, 1, 0)</f>
        <v>1</v>
      </c>
      <c r="I2666" s="26">
        <f>IF(E2666&lt;='Auxiliary Energy Estimation'!$E$25, 1, 0)</f>
        <v>0</v>
      </c>
    </row>
    <row r="2667" spans="2:9" ht="15" x14ac:dyDescent="0.3">
      <c r="B2667" s="33">
        <v>2662.5</v>
      </c>
      <c r="C2667" s="34">
        <v>10</v>
      </c>
      <c r="D2667" s="32">
        <f t="shared" si="82"/>
        <v>50</v>
      </c>
      <c r="E2667" s="37">
        <f t="shared" si="83"/>
        <v>60</v>
      </c>
      <c r="F2667" s="32">
        <f>'Auxiliary Energy Estimation'!$E$25-D2667</f>
        <v>5</v>
      </c>
      <c r="G2667" s="32">
        <f>'Auxiliary Energy Estimation'!$E$25-E2667</f>
        <v>-5</v>
      </c>
      <c r="H2667" s="26">
        <f>IF(D2667&lt;='Auxiliary Energy Estimation'!$E$25, 1, 0)</f>
        <v>1</v>
      </c>
      <c r="I2667" s="26">
        <f>IF(E2667&lt;='Auxiliary Energy Estimation'!$E$25, 1, 0)</f>
        <v>0</v>
      </c>
    </row>
    <row r="2668" spans="2:9" ht="15" x14ac:dyDescent="0.3">
      <c r="B2668" s="33">
        <v>2663.5</v>
      </c>
      <c r="C2668" s="34">
        <v>9.4</v>
      </c>
      <c r="D2668" s="32">
        <f t="shared" si="82"/>
        <v>48.92</v>
      </c>
      <c r="E2668" s="37">
        <f t="shared" si="83"/>
        <v>58.704000000000001</v>
      </c>
      <c r="F2668" s="32">
        <f>'Auxiliary Energy Estimation'!$E$25-D2668</f>
        <v>6.0799999999999983</v>
      </c>
      <c r="G2668" s="32">
        <f>'Auxiliary Energy Estimation'!$E$25-E2668</f>
        <v>-3.7040000000000006</v>
      </c>
      <c r="H2668" s="26">
        <f>IF(D2668&lt;='Auxiliary Energy Estimation'!$E$25, 1, 0)</f>
        <v>1</v>
      </c>
      <c r="I2668" s="26">
        <f>IF(E2668&lt;='Auxiliary Energy Estimation'!$E$25, 1, 0)</f>
        <v>0</v>
      </c>
    </row>
    <row r="2669" spans="2:9" ht="15" x14ac:dyDescent="0.3">
      <c r="B2669" s="33">
        <v>2664.5</v>
      </c>
      <c r="C2669" s="34">
        <v>9.4</v>
      </c>
      <c r="D2669" s="32">
        <f t="shared" si="82"/>
        <v>48.92</v>
      </c>
      <c r="E2669" s="37">
        <f t="shared" si="83"/>
        <v>58.704000000000001</v>
      </c>
      <c r="F2669" s="32">
        <f>'Auxiliary Energy Estimation'!$E$25-D2669</f>
        <v>6.0799999999999983</v>
      </c>
      <c r="G2669" s="32">
        <f>'Auxiliary Energy Estimation'!$E$25-E2669</f>
        <v>-3.7040000000000006</v>
      </c>
      <c r="H2669" s="26">
        <f>IF(D2669&lt;='Auxiliary Energy Estimation'!$E$25, 1, 0)</f>
        <v>1</v>
      </c>
      <c r="I2669" s="26">
        <f>IF(E2669&lt;='Auxiliary Energy Estimation'!$E$25, 1, 0)</f>
        <v>0</v>
      </c>
    </row>
    <row r="2670" spans="2:9" ht="15" x14ac:dyDescent="0.3">
      <c r="B2670" s="33">
        <v>2665.5</v>
      </c>
      <c r="C2670" s="34">
        <v>9.4</v>
      </c>
      <c r="D2670" s="32">
        <f t="shared" si="82"/>
        <v>48.92</v>
      </c>
      <c r="E2670" s="37">
        <f t="shared" si="83"/>
        <v>58.704000000000001</v>
      </c>
      <c r="F2670" s="32">
        <f>'Auxiliary Energy Estimation'!$E$25-D2670</f>
        <v>6.0799999999999983</v>
      </c>
      <c r="G2670" s="32">
        <f>'Auxiliary Energy Estimation'!$E$25-E2670</f>
        <v>-3.7040000000000006</v>
      </c>
      <c r="H2670" s="26">
        <f>IF(D2670&lt;='Auxiliary Energy Estimation'!$E$25, 1, 0)</f>
        <v>1</v>
      </c>
      <c r="I2670" s="26">
        <f>IF(E2670&lt;='Auxiliary Energy Estimation'!$E$25, 1, 0)</f>
        <v>0</v>
      </c>
    </row>
    <row r="2671" spans="2:9" ht="15" x14ac:dyDescent="0.3">
      <c r="B2671" s="33">
        <v>2666.5</v>
      </c>
      <c r="C2671" s="34">
        <v>8.9</v>
      </c>
      <c r="D2671" s="32">
        <f t="shared" si="82"/>
        <v>48.019999999999996</v>
      </c>
      <c r="E2671" s="37">
        <f t="shared" si="83"/>
        <v>57.623999999999995</v>
      </c>
      <c r="F2671" s="32">
        <f>'Auxiliary Energy Estimation'!$E$25-D2671</f>
        <v>6.980000000000004</v>
      </c>
      <c r="G2671" s="32">
        <f>'Auxiliary Energy Estimation'!$E$25-E2671</f>
        <v>-2.6239999999999952</v>
      </c>
      <c r="H2671" s="26">
        <f>IF(D2671&lt;='Auxiliary Energy Estimation'!$E$25, 1, 0)</f>
        <v>1</v>
      </c>
      <c r="I2671" s="26">
        <f>IF(E2671&lt;='Auxiliary Energy Estimation'!$E$25, 1, 0)</f>
        <v>0</v>
      </c>
    </row>
    <row r="2672" spans="2:9" ht="15" x14ac:dyDescent="0.3">
      <c r="B2672" s="33">
        <v>2667.5</v>
      </c>
      <c r="C2672" s="34">
        <v>8.9</v>
      </c>
      <c r="D2672" s="32">
        <f t="shared" si="82"/>
        <v>48.019999999999996</v>
      </c>
      <c r="E2672" s="37">
        <f t="shared" si="83"/>
        <v>57.623999999999995</v>
      </c>
      <c r="F2672" s="32">
        <f>'Auxiliary Energy Estimation'!$E$25-D2672</f>
        <v>6.980000000000004</v>
      </c>
      <c r="G2672" s="32">
        <f>'Auxiliary Energy Estimation'!$E$25-E2672</f>
        <v>-2.6239999999999952</v>
      </c>
      <c r="H2672" s="26">
        <f>IF(D2672&lt;='Auxiliary Energy Estimation'!$E$25, 1, 0)</f>
        <v>1</v>
      </c>
      <c r="I2672" s="26">
        <f>IF(E2672&lt;='Auxiliary Energy Estimation'!$E$25, 1, 0)</f>
        <v>0</v>
      </c>
    </row>
    <row r="2673" spans="2:9" ht="15" x14ac:dyDescent="0.3">
      <c r="B2673" s="33">
        <v>2668.5</v>
      </c>
      <c r="C2673" s="34">
        <v>8.3000000000000007</v>
      </c>
      <c r="D2673" s="32">
        <f t="shared" si="82"/>
        <v>46.94</v>
      </c>
      <c r="E2673" s="37">
        <f t="shared" si="83"/>
        <v>56.327999999999996</v>
      </c>
      <c r="F2673" s="32">
        <f>'Auxiliary Energy Estimation'!$E$25-D2673</f>
        <v>8.0600000000000023</v>
      </c>
      <c r="G2673" s="32">
        <f>'Auxiliary Energy Estimation'!$E$25-E2673</f>
        <v>-1.3279999999999959</v>
      </c>
      <c r="H2673" s="26">
        <f>IF(D2673&lt;='Auxiliary Energy Estimation'!$E$25, 1, 0)</f>
        <v>1</v>
      </c>
      <c r="I2673" s="26">
        <f>IF(E2673&lt;='Auxiliary Energy Estimation'!$E$25, 1, 0)</f>
        <v>0</v>
      </c>
    </row>
    <row r="2674" spans="2:9" ht="15" x14ac:dyDescent="0.3">
      <c r="B2674" s="33">
        <v>2669.5</v>
      </c>
      <c r="C2674" s="34">
        <v>8.9</v>
      </c>
      <c r="D2674" s="32">
        <f t="shared" si="82"/>
        <v>48.019999999999996</v>
      </c>
      <c r="E2674" s="37">
        <f t="shared" si="83"/>
        <v>57.623999999999995</v>
      </c>
      <c r="F2674" s="32">
        <f>'Auxiliary Energy Estimation'!$E$25-D2674</f>
        <v>6.980000000000004</v>
      </c>
      <c r="G2674" s="32">
        <f>'Auxiliary Energy Estimation'!$E$25-E2674</f>
        <v>-2.6239999999999952</v>
      </c>
      <c r="H2674" s="26">
        <f>IF(D2674&lt;='Auxiliary Energy Estimation'!$E$25, 1, 0)</f>
        <v>1</v>
      </c>
      <c r="I2674" s="26">
        <f>IF(E2674&lt;='Auxiliary Energy Estimation'!$E$25, 1, 0)</f>
        <v>0</v>
      </c>
    </row>
    <row r="2675" spans="2:9" ht="15" x14ac:dyDescent="0.3">
      <c r="B2675" s="33">
        <v>2670.5</v>
      </c>
      <c r="C2675" s="34">
        <v>10</v>
      </c>
      <c r="D2675" s="32">
        <f t="shared" si="82"/>
        <v>50</v>
      </c>
      <c r="E2675" s="37">
        <f t="shared" si="83"/>
        <v>60</v>
      </c>
      <c r="F2675" s="32">
        <f>'Auxiliary Energy Estimation'!$E$25-D2675</f>
        <v>5</v>
      </c>
      <c r="G2675" s="32">
        <f>'Auxiliary Energy Estimation'!$E$25-E2675</f>
        <v>-5</v>
      </c>
      <c r="H2675" s="26">
        <f>IF(D2675&lt;='Auxiliary Energy Estimation'!$E$25, 1, 0)</f>
        <v>1</v>
      </c>
      <c r="I2675" s="26">
        <f>IF(E2675&lt;='Auxiliary Energy Estimation'!$E$25, 1, 0)</f>
        <v>0</v>
      </c>
    </row>
    <row r="2676" spans="2:9" ht="15" x14ac:dyDescent="0.3">
      <c r="B2676" s="33">
        <v>2671.5</v>
      </c>
      <c r="C2676" s="34">
        <v>10.6</v>
      </c>
      <c r="D2676" s="32">
        <f t="shared" si="82"/>
        <v>51.08</v>
      </c>
      <c r="E2676" s="37">
        <f t="shared" si="83"/>
        <v>61.295999999999992</v>
      </c>
      <c r="F2676" s="32">
        <f>'Auxiliary Energy Estimation'!$E$25-D2676</f>
        <v>3.9200000000000017</v>
      </c>
      <c r="G2676" s="32">
        <f>'Auxiliary Energy Estimation'!$E$25-E2676</f>
        <v>-6.2959999999999923</v>
      </c>
      <c r="H2676" s="26">
        <f>IF(D2676&lt;='Auxiliary Energy Estimation'!$E$25, 1, 0)</f>
        <v>1</v>
      </c>
      <c r="I2676" s="26">
        <f>IF(E2676&lt;='Auxiliary Energy Estimation'!$E$25, 1, 0)</f>
        <v>0</v>
      </c>
    </row>
    <row r="2677" spans="2:9" ht="15" x14ac:dyDescent="0.3">
      <c r="B2677" s="33">
        <v>2672.5</v>
      </c>
      <c r="C2677" s="34">
        <v>11.1</v>
      </c>
      <c r="D2677" s="32">
        <f t="shared" si="82"/>
        <v>51.980000000000004</v>
      </c>
      <c r="E2677" s="37">
        <f t="shared" si="83"/>
        <v>62.376000000000005</v>
      </c>
      <c r="F2677" s="32">
        <f>'Auxiliary Energy Estimation'!$E$25-D2677</f>
        <v>3.019999999999996</v>
      </c>
      <c r="G2677" s="32">
        <f>'Auxiliary Energy Estimation'!$E$25-E2677</f>
        <v>-7.3760000000000048</v>
      </c>
      <c r="H2677" s="26">
        <f>IF(D2677&lt;='Auxiliary Energy Estimation'!$E$25, 1, 0)</f>
        <v>1</v>
      </c>
      <c r="I2677" s="26">
        <f>IF(E2677&lt;='Auxiliary Energy Estimation'!$E$25, 1, 0)</f>
        <v>0</v>
      </c>
    </row>
    <row r="2678" spans="2:9" ht="15" x14ac:dyDescent="0.3">
      <c r="B2678" s="33">
        <v>2673.5</v>
      </c>
      <c r="C2678" s="34">
        <v>11.7</v>
      </c>
      <c r="D2678" s="32">
        <f t="shared" si="82"/>
        <v>53.06</v>
      </c>
      <c r="E2678" s="37">
        <f t="shared" si="83"/>
        <v>63.671999999999997</v>
      </c>
      <c r="F2678" s="32">
        <f>'Auxiliary Energy Estimation'!$E$25-D2678</f>
        <v>1.9399999999999977</v>
      </c>
      <c r="G2678" s="32">
        <f>'Auxiliary Energy Estimation'!$E$25-E2678</f>
        <v>-8.671999999999997</v>
      </c>
      <c r="H2678" s="26">
        <f>IF(D2678&lt;='Auxiliary Energy Estimation'!$E$25, 1, 0)</f>
        <v>1</v>
      </c>
      <c r="I2678" s="26">
        <f>IF(E2678&lt;='Auxiliary Energy Estimation'!$E$25, 1, 0)</f>
        <v>0</v>
      </c>
    </row>
    <row r="2679" spans="2:9" ht="15" x14ac:dyDescent="0.3">
      <c r="B2679" s="33">
        <v>2674.5</v>
      </c>
      <c r="C2679" s="34">
        <v>12.2</v>
      </c>
      <c r="D2679" s="32">
        <f t="shared" si="82"/>
        <v>53.96</v>
      </c>
      <c r="E2679" s="37">
        <f t="shared" si="83"/>
        <v>64.751999999999995</v>
      </c>
      <c r="F2679" s="32">
        <f>'Auxiliary Energy Estimation'!$E$25-D2679</f>
        <v>1.0399999999999991</v>
      </c>
      <c r="G2679" s="32">
        <f>'Auxiliary Energy Estimation'!$E$25-E2679</f>
        <v>-9.7519999999999953</v>
      </c>
      <c r="H2679" s="26">
        <f>IF(D2679&lt;='Auxiliary Energy Estimation'!$E$25, 1, 0)</f>
        <v>1</v>
      </c>
      <c r="I2679" s="26">
        <f>IF(E2679&lt;='Auxiliary Energy Estimation'!$E$25, 1, 0)</f>
        <v>0</v>
      </c>
    </row>
    <row r="2680" spans="2:9" ht="15" x14ac:dyDescent="0.3">
      <c r="B2680" s="33">
        <v>2675.5</v>
      </c>
      <c r="C2680" s="34">
        <v>10.6</v>
      </c>
      <c r="D2680" s="32">
        <f t="shared" si="82"/>
        <v>51.08</v>
      </c>
      <c r="E2680" s="37">
        <f t="shared" si="83"/>
        <v>61.295999999999992</v>
      </c>
      <c r="F2680" s="32">
        <f>'Auxiliary Energy Estimation'!$E$25-D2680</f>
        <v>3.9200000000000017</v>
      </c>
      <c r="G2680" s="32">
        <f>'Auxiliary Energy Estimation'!$E$25-E2680</f>
        <v>-6.2959999999999923</v>
      </c>
      <c r="H2680" s="26">
        <f>IF(D2680&lt;='Auxiliary Energy Estimation'!$E$25, 1, 0)</f>
        <v>1</v>
      </c>
      <c r="I2680" s="26">
        <f>IF(E2680&lt;='Auxiliary Energy Estimation'!$E$25, 1, 0)</f>
        <v>0</v>
      </c>
    </row>
    <row r="2681" spans="2:9" ht="15" x14ac:dyDescent="0.3">
      <c r="B2681" s="33">
        <v>2676.5</v>
      </c>
      <c r="C2681" s="34">
        <v>11.7</v>
      </c>
      <c r="D2681" s="32">
        <f t="shared" si="82"/>
        <v>53.06</v>
      </c>
      <c r="E2681" s="37">
        <f t="shared" si="83"/>
        <v>63.671999999999997</v>
      </c>
      <c r="F2681" s="32">
        <f>'Auxiliary Energy Estimation'!$E$25-D2681</f>
        <v>1.9399999999999977</v>
      </c>
      <c r="G2681" s="32">
        <f>'Auxiliary Energy Estimation'!$E$25-E2681</f>
        <v>-8.671999999999997</v>
      </c>
      <c r="H2681" s="26">
        <f>IF(D2681&lt;='Auxiliary Energy Estimation'!$E$25, 1, 0)</f>
        <v>1</v>
      </c>
      <c r="I2681" s="26">
        <f>IF(E2681&lt;='Auxiliary Energy Estimation'!$E$25, 1, 0)</f>
        <v>0</v>
      </c>
    </row>
    <row r="2682" spans="2:9" ht="15" x14ac:dyDescent="0.3">
      <c r="B2682" s="33">
        <v>2677.5</v>
      </c>
      <c r="C2682" s="34">
        <v>11.1</v>
      </c>
      <c r="D2682" s="32">
        <f t="shared" si="82"/>
        <v>51.980000000000004</v>
      </c>
      <c r="E2682" s="37">
        <f t="shared" si="83"/>
        <v>62.376000000000005</v>
      </c>
      <c r="F2682" s="32">
        <f>'Auxiliary Energy Estimation'!$E$25-D2682</f>
        <v>3.019999999999996</v>
      </c>
      <c r="G2682" s="32">
        <f>'Auxiliary Energy Estimation'!$E$25-E2682</f>
        <v>-7.3760000000000048</v>
      </c>
      <c r="H2682" s="26">
        <f>IF(D2682&lt;='Auxiliary Energy Estimation'!$E$25, 1, 0)</f>
        <v>1</v>
      </c>
      <c r="I2682" s="26">
        <f>IF(E2682&lt;='Auxiliary Energy Estimation'!$E$25, 1, 0)</f>
        <v>0</v>
      </c>
    </row>
    <row r="2683" spans="2:9" ht="15" x14ac:dyDescent="0.3">
      <c r="B2683" s="33">
        <v>2678.5</v>
      </c>
      <c r="C2683" s="34">
        <v>11.7</v>
      </c>
      <c r="D2683" s="32">
        <f t="shared" si="82"/>
        <v>53.06</v>
      </c>
      <c r="E2683" s="37">
        <f t="shared" si="83"/>
        <v>63.671999999999997</v>
      </c>
      <c r="F2683" s="32">
        <f>'Auxiliary Energy Estimation'!$E$25-D2683</f>
        <v>1.9399999999999977</v>
      </c>
      <c r="G2683" s="32">
        <f>'Auxiliary Energy Estimation'!$E$25-E2683</f>
        <v>-8.671999999999997</v>
      </c>
      <c r="H2683" s="26">
        <f>IF(D2683&lt;='Auxiliary Energy Estimation'!$E$25, 1, 0)</f>
        <v>1</v>
      </c>
      <c r="I2683" s="26">
        <f>IF(E2683&lt;='Auxiliary Energy Estimation'!$E$25, 1, 0)</f>
        <v>0</v>
      </c>
    </row>
    <row r="2684" spans="2:9" ht="15" x14ac:dyDescent="0.3">
      <c r="B2684" s="33">
        <v>2679.5</v>
      </c>
      <c r="C2684" s="34">
        <v>10.6</v>
      </c>
      <c r="D2684" s="32">
        <f t="shared" si="82"/>
        <v>51.08</v>
      </c>
      <c r="E2684" s="37">
        <f t="shared" si="83"/>
        <v>61.295999999999992</v>
      </c>
      <c r="F2684" s="32">
        <f>'Auxiliary Energy Estimation'!$E$25-D2684</f>
        <v>3.9200000000000017</v>
      </c>
      <c r="G2684" s="32">
        <f>'Auxiliary Energy Estimation'!$E$25-E2684</f>
        <v>-6.2959999999999923</v>
      </c>
      <c r="H2684" s="26">
        <f>IF(D2684&lt;='Auxiliary Energy Estimation'!$E$25, 1, 0)</f>
        <v>1</v>
      </c>
      <c r="I2684" s="26">
        <f>IF(E2684&lt;='Auxiliary Energy Estimation'!$E$25, 1, 0)</f>
        <v>0</v>
      </c>
    </row>
    <row r="2685" spans="2:9" ht="15" x14ac:dyDescent="0.3">
      <c r="B2685" s="33">
        <v>2680.5</v>
      </c>
      <c r="C2685" s="34">
        <v>10.6</v>
      </c>
      <c r="D2685" s="32">
        <f t="shared" si="82"/>
        <v>51.08</v>
      </c>
      <c r="E2685" s="37">
        <f t="shared" si="83"/>
        <v>61.295999999999992</v>
      </c>
      <c r="F2685" s="32">
        <f>'Auxiliary Energy Estimation'!$E$25-D2685</f>
        <v>3.9200000000000017</v>
      </c>
      <c r="G2685" s="32">
        <f>'Auxiliary Energy Estimation'!$E$25-E2685</f>
        <v>-6.2959999999999923</v>
      </c>
      <c r="H2685" s="26">
        <f>IF(D2685&lt;='Auxiliary Energy Estimation'!$E$25, 1, 0)</f>
        <v>1</v>
      </c>
      <c r="I2685" s="26">
        <f>IF(E2685&lt;='Auxiliary Energy Estimation'!$E$25, 1, 0)</f>
        <v>0</v>
      </c>
    </row>
    <row r="2686" spans="2:9" ht="15" x14ac:dyDescent="0.3">
      <c r="B2686" s="33">
        <v>2681.5</v>
      </c>
      <c r="C2686" s="34">
        <v>10</v>
      </c>
      <c r="D2686" s="32">
        <f t="shared" si="82"/>
        <v>50</v>
      </c>
      <c r="E2686" s="37">
        <f t="shared" si="83"/>
        <v>60</v>
      </c>
      <c r="F2686" s="32">
        <f>'Auxiliary Energy Estimation'!$E$25-D2686</f>
        <v>5</v>
      </c>
      <c r="G2686" s="32">
        <f>'Auxiliary Energy Estimation'!$E$25-E2686</f>
        <v>-5</v>
      </c>
      <c r="H2686" s="26">
        <f>IF(D2686&lt;='Auxiliary Energy Estimation'!$E$25, 1, 0)</f>
        <v>1</v>
      </c>
      <c r="I2686" s="26">
        <f>IF(E2686&lt;='Auxiliary Energy Estimation'!$E$25, 1, 0)</f>
        <v>0</v>
      </c>
    </row>
    <row r="2687" spans="2:9" ht="15" x14ac:dyDescent="0.3">
      <c r="B2687" s="33">
        <v>2682.5</v>
      </c>
      <c r="C2687" s="34">
        <v>10.6</v>
      </c>
      <c r="D2687" s="32">
        <f t="shared" si="82"/>
        <v>51.08</v>
      </c>
      <c r="E2687" s="37">
        <f t="shared" si="83"/>
        <v>61.295999999999992</v>
      </c>
      <c r="F2687" s="32">
        <f>'Auxiliary Energy Estimation'!$E$25-D2687</f>
        <v>3.9200000000000017</v>
      </c>
      <c r="G2687" s="32">
        <f>'Auxiliary Energy Estimation'!$E$25-E2687</f>
        <v>-6.2959999999999923</v>
      </c>
      <c r="H2687" s="26">
        <f>IF(D2687&lt;='Auxiliary Energy Estimation'!$E$25, 1, 0)</f>
        <v>1</v>
      </c>
      <c r="I2687" s="26">
        <f>IF(E2687&lt;='Auxiliary Energy Estimation'!$E$25, 1, 0)</f>
        <v>0</v>
      </c>
    </row>
    <row r="2688" spans="2:9" ht="15" x14ac:dyDescent="0.3">
      <c r="B2688" s="33">
        <v>2683.5</v>
      </c>
      <c r="C2688" s="34">
        <v>10.6</v>
      </c>
      <c r="D2688" s="32">
        <f t="shared" si="82"/>
        <v>51.08</v>
      </c>
      <c r="E2688" s="37">
        <f t="shared" si="83"/>
        <v>61.295999999999992</v>
      </c>
      <c r="F2688" s="32">
        <f>'Auxiliary Energy Estimation'!$E$25-D2688</f>
        <v>3.9200000000000017</v>
      </c>
      <c r="G2688" s="32">
        <f>'Auxiliary Energy Estimation'!$E$25-E2688</f>
        <v>-6.2959999999999923</v>
      </c>
      <c r="H2688" s="26">
        <f>IF(D2688&lt;='Auxiliary Energy Estimation'!$E$25, 1, 0)</f>
        <v>1</v>
      </c>
      <c r="I2688" s="26">
        <f>IF(E2688&lt;='Auxiliary Energy Estimation'!$E$25, 1, 0)</f>
        <v>0</v>
      </c>
    </row>
    <row r="2689" spans="2:9" ht="15" x14ac:dyDescent="0.3">
      <c r="B2689" s="33">
        <v>2684.5</v>
      </c>
      <c r="C2689" s="34">
        <v>10.6</v>
      </c>
      <c r="D2689" s="32">
        <f t="shared" si="82"/>
        <v>51.08</v>
      </c>
      <c r="E2689" s="37">
        <f t="shared" si="83"/>
        <v>61.295999999999992</v>
      </c>
      <c r="F2689" s="32">
        <f>'Auxiliary Energy Estimation'!$E$25-D2689</f>
        <v>3.9200000000000017</v>
      </c>
      <c r="G2689" s="32">
        <f>'Auxiliary Energy Estimation'!$E$25-E2689</f>
        <v>-6.2959999999999923</v>
      </c>
      <c r="H2689" s="26">
        <f>IF(D2689&lt;='Auxiliary Energy Estimation'!$E$25, 1, 0)</f>
        <v>1</v>
      </c>
      <c r="I2689" s="26">
        <f>IF(E2689&lt;='Auxiliary Energy Estimation'!$E$25, 1, 0)</f>
        <v>0</v>
      </c>
    </row>
    <row r="2690" spans="2:9" ht="15" x14ac:dyDescent="0.3">
      <c r="B2690" s="33">
        <v>2685.5</v>
      </c>
      <c r="C2690" s="34">
        <v>10.6</v>
      </c>
      <c r="D2690" s="32">
        <f t="shared" si="82"/>
        <v>51.08</v>
      </c>
      <c r="E2690" s="37">
        <f t="shared" si="83"/>
        <v>61.295999999999992</v>
      </c>
      <c r="F2690" s="32">
        <f>'Auxiliary Energy Estimation'!$E$25-D2690</f>
        <v>3.9200000000000017</v>
      </c>
      <c r="G2690" s="32">
        <f>'Auxiliary Energy Estimation'!$E$25-E2690</f>
        <v>-6.2959999999999923</v>
      </c>
      <c r="H2690" s="26">
        <f>IF(D2690&lt;='Auxiliary Energy Estimation'!$E$25, 1, 0)</f>
        <v>1</v>
      </c>
      <c r="I2690" s="26">
        <f>IF(E2690&lt;='Auxiliary Energy Estimation'!$E$25, 1, 0)</f>
        <v>0</v>
      </c>
    </row>
    <row r="2691" spans="2:9" ht="15" x14ac:dyDescent="0.3">
      <c r="B2691" s="33">
        <v>2686.5</v>
      </c>
      <c r="C2691" s="34">
        <v>10.6</v>
      </c>
      <c r="D2691" s="32">
        <f t="shared" si="82"/>
        <v>51.08</v>
      </c>
      <c r="E2691" s="37">
        <f t="shared" si="83"/>
        <v>61.295999999999992</v>
      </c>
      <c r="F2691" s="32">
        <f>'Auxiliary Energy Estimation'!$E$25-D2691</f>
        <v>3.9200000000000017</v>
      </c>
      <c r="G2691" s="32">
        <f>'Auxiliary Energy Estimation'!$E$25-E2691</f>
        <v>-6.2959999999999923</v>
      </c>
      <c r="H2691" s="26">
        <f>IF(D2691&lt;='Auxiliary Energy Estimation'!$E$25, 1, 0)</f>
        <v>1</v>
      </c>
      <c r="I2691" s="26">
        <f>IF(E2691&lt;='Auxiliary Energy Estimation'!$E$25, 1, 0)</f>
        <v>0</v>
      </c>
    </row>
    <row r="2692" spans="2:9" ht="15" x14ac:dyDescent="0.3">
      <c r="B2692" s="33">
        <v>2687.5</v>
      </c>
      <c r="C2692" s="34">
        <v>10</v>
      </c>
      <c r="D2692" s="32">
        <f t="shared" si="82"/>
        <v>50</v>
      </c>
      <c r="E2692" s="37">
        <f t="shared" si="83"/>
        <v>60</v>
      </c>
      <c r="F2692" s="32">
        <f>'Auxiliary Energy Estimation'!$E$25-D2692</f>
        <v>5</v>
      </c>
      <c r="G2692" s="32">
        <f>'Auxiliary Energy Estimation'!$E$25-E2692</f>
        <v>-5</v>
      </c>
      <c r="H2692" s="26">
        <f>IF(D2692&lt;='Auxiliary Energy Estimation'!$E$25, 1, 0)</f>
        <v>1</v>
      </c>
      <c r="I2692" s="26">
        <f>IF(E2692&lt;='Auxiliary Energy Estimation'!$E$25, 1, 0)</f>
        <v>0</v>
      </c>
    </row>
    <row r="2693" spans="2:9" ht="15" x14ac:dyDescent="0.3">
      <c r="B2693" s="33">
        <v>2688.5</v>
      </c>
      <c r="C2693" s="34">
        <v>9.4</v>
      </c>
      <c r="D2693" s="32">
        <f t="shared" ref="D2693:D2756" si="84">CONVERT(C2693,"C","F")</f>
        <v>48.92</v>
      </c>
      <c r="E2693" s="37">
        <f t="shared" ref="E2693:E2756" si="85">D2693*1.2</f>
        <v>58.704000000000001</v>
      </c>
      <c r="F2693" s="32">
        <f>'Auxiliary Energy Estimation'!$E$25-D2693</f>
        <v>6.0799999999999983</v>
      </c>
      <c r="G2693" s="32">
        <f>'Auxiliary Energy Estimation'!$E$25-E2693</f>
        <v>-3.7040000000000006</v>
      </c>
      <c r="H2693" s="26">
        <f>IF(D2693&lt;='Auxiliary Energy Estimation'!$E$25, 1, 0)</f>
        <v>1</v>
      </c>
      <c r="I2693" s="26">
        <f>IF(E2693&lt;='Auxiliary Energy Estimation'!$E$25, 1, 0)</f>
        <v>0</v>
      </c>
    </row>
    <row r="2694" spans="2:9" ht="15" x14ac:dyDescent="0.3">
      <c r="B2694" s="33">
        <v>2689.5</v>
      </c>
      <c r="C2694" s="34">
        <v>8.9</v>
      </c>
      <c r="D2694" s="32">
        <f t="shared" si="84"/>
        <v>48.019999999999996</v>
      </c>
      <c r="E2694" s="37">
        <f t="shared" si="85"/>
        <v>57.623999999999995</v>
      </c>
      <c r="F2694" s="32">
        <f>'Auxiliary Energy Estimation'!$E$25-D2694</f>
        <v>6.980000000000004</v>
      </c>
      <c r="G2694" s="32">
        <f>'Auxiliary Energy Estimation'!$E$25-E2694</f>
        <v>-2.6239999999999952</v>
      </c>
      <c r="H2694" s="26">
        <f>IF(D2694&lt;='Auxiliary Energy Estimation'!$E$25, 1, 0)</f>
        <v>1</v>
      </c>
      <c r="I2694" s="26">
        <f>IF(E2694&lt;='Auxiliary Energy Estimation'!$E$25, 1, 0)</f>
        <v>0</v>
      </c>
    </row>
    <row r="2695" spans="2:9" ht="15" x14ac:dyDescent="0.3">
      <c r="B2695" s="33">
        <v>2690.5</v>
      </c>
      <c r="C2695" s="34">
        <v>10.6</v>
      </c>
      <c r="D2695" s="32">
        <f t="shared" si="84"/>
        <v>51.08</v>
      </c>
      <c r="E2695" s="37">
        <f t="shared" si="85"/>
        <v>61.295999999999992</v>
      </c>
      <c r="F2695" s="32">
        <f>'Auxiliary Energy Estimation'!$E$25-D2695</f>
        <v>3.9200000000000017</v>
      </c>
      <c r="G2695" s="32">
        <f>'Auxiliary Energy Estimation'!$E$25-E2695</f>
        <v>-6.2959999999999923</v>
      </c>
      <c r="H2695" s="26">
        <f>IF(D2695&lt;='Auxiliary Energy Estimation'!$E$25, 1, 0)</f>
        <v>1</v>
      </c>
      <c r="I2695" s="26">
        <f>IF(E2695&lt;='Auxiliary Energy Estimation'!$E$25, 1, 0)</f>
        <v>0</v>
      </c>
    </row>
    <row r="2696" spans="2:9" ht="15" x14ac:dyDescent="0.3">
      <c r="B2696" s="33">
        <v>2691.5</v>
      </c>
      <c r="C2696" s="34">
        <v>10.6</v>
      </c>
      <c r="D2696" s="32">
        <f t="shared" si="84"/>
        <v>51.08</v>
      </c>
      <c r="E2696" s="37">
        <f t="shared" si="85"/>
        <v>61.295999999999992</v>
      </c>
      <c r="F2696" s="32">
        <f>'Auxiliary Energy Estimation'!$E$25-D2696</f>
        <v>3.9200000000000017</v>
      </c>
      <c r="G2696" s="32">
        <f>'Auxiliary Energy Estimation'!$E$25-E2696</f>
        <v>-6.2959999999999923</v>
      </c>
      <c r="H2696" s="26">
        <f>IF(D2696&lt;='Auxiliary Energy Estimation'!$E$25, 1, 0)</f>
        <v>1</v>
      </c>
      <c r="I2696" s="26">
        <f>IF(E2696&lt;='Auxiliary Energy Estimation'!$E$25, 1, 0)</f>
        <v>0</v>
      </c>
    </row>
    <row r="2697" spans="2:9" ht="15" x14ac:dyDescent="0.3">
      <c r="B2697" s="33">
        <v>2692.5</v>
      </c>
      <c r="C2697" s="34">
        <v>11.7</v>
      </c>
      <c r="D2697" s="32">
        <f t="shared" si="84"/>
        <v>53.06</v>
      </c>
      <c r="E2697" s="37">
        <f t="shared" si="85"/>
        <v>63.671999999999997</v>
      </c>
      <c r="F2697" s="32">
        <f>'Auxiliary Energy Estimation'!$E$25-D2697</f>
        <v>1.9399999999999977</v>
      </c>
      <c r="G2697" s="32">
        <f>'Auxiliary Energy Estimation'!$E$25-E2697</f>
        <v>-8.671999999999997</v>
      </c>
      <c r="H2697" s="26">
        <f>IF(D2697&lt;='Auxiliary Energy Estimation'!$E$25, 1, 0)</f>
        <v>1</v>
      </c>
      <c r="I2697" s="26">
        <f>IF(E2697&lt;='Auxiliary Energy Estimation'!$E$25, 1, 0)</f>
        <v>0</v>
      </c>
    </row>
    <row r="2698" spans="2:9" ht="15" x14ac:dyDescent="0.3">
      <c r="B2698" s="33">
        <v>2693.5</v>
      </c>
      <c r="C2698" s="34">
        <v>10.6</v>
      </c>
      <c r="D2698" s="32">
        <f t="shared" si="84"/>
        <v>51.08</v>
      </c>
      <c r="E2698" s="37">
        <f t="shared" si="85"/>
        <v>61.295999999999992</v>
      </c>
      <c r="F2698" s="32">
        <f>'Auxiliary Energy Estimation'!$E$25-D2698</f>
        <v>3.9200000000000017</v>
      </c>
      <c r="G2698" s="32">
        <f>'Auxiliary Energy Estimation'!$E$25-E2698</f>
        <v>-6.2959999999999923</v>
      </c>
      <c r="H2698" s="26">
        <f>IF(D2698&lt;='Auxiliary Energy Estimation'!$E$25, 1, 0)</f>
        <v>1</v>
      </c>
      <c r="I2698" s="26">
        <f>IF(E2698&lt;='Auxiliary Energy Estimation'!$E$25, 1, 0)</f>
        <v>0</v>
      </c>
    </row>
    <row r="2699" spans="2:9" ht="15" x14ac:dyDescent="0.3">
      <c r="B2699" s="33">
        <v>2694.5</v>
      </c>
      <c r="C2699" s="34">
        <v>11.7</v>
      </c>
      <c r="D2699" s="32">
        <f t="shared" si="84"/>
        <v>53.06</v>
      </c>
      <c r="E2699" s="37">
        <f t="shared" si="85"/>
        <v>63.671999999999997</v>
      </c>
      <c r="F2699" s="32">
        <f>'Auxiliary Energy Estimation'!$E$25-D2699</f>
        <v>1.9399999999999977</v>
      </c>
      <c r="G2699" s="32">
        <f>'Auxiliary Energy Estimation'!$E$25-E2699</f>
        <v>-8.671999999999997</v>
      </c>
      <c r="H2699" s="26">
        <f>IF(D2699&lt;='Auxiliary Energy Estimation'!$E$25, 1, 0)</f>
        <v>1</v>
      </c>
      <c r="I2699" s="26">
        <f>IF(E2699&lt;='Auxiliary Energy Estimation'!$E$25, 1, 0)</f>
        <v>0</v>
      </c>
    </row>
    <row r="2700" spans="2:9" ht="15" x14ac:dyDescent="0.3">
      <c r="B2700" s="33">
        <v>2695.5</v>
      </c>
      <c r="C2700" s="34">
        <v>11.1</v>
      </c>
      <c r="D2700" s="32">
        <f t="shared" si="84"/>
        <v>51.980000000000004</v>
      </c>
      <c r="E2700" s="37">
        <f t="shared" si="85"/>
        <v>62.376000000000005</v>
      </c>
      <c r="F2700" s="32">
        <f>'Auxiliary Energy Estimation'!$E$25-D2700</f>
        <v>3.019999999999996</v>
      </c>
      <c r="G2700" s="32">
        <f>'Auxiliary Energy Estimation'!$E$25-E2700</f>
        <v>-7.3760000000000048</v>
      </c>
      <c r="H2700" s="26">
        <f>IF(D2700&lt;='Auxiliary Energy Estimation'!$E$25, 1, 0)</f>
        <v>1</v>
      </c>
      <c r="I2700" s="26">
        <f>IF(E2700&lt;='Auxiliary Energy Estimation'!$E$25, 1, 0)</f>
        <v>0</v>
      </c>
    </row>
    <row r="2701" spans="2:9" ht="15" x14ac:dyDescent="0.3">
      <c r="B2701" s="33">
        <v>2696.5</v>
      </c>
      <c r="C2701" s="34">
        <v>13.3</v>
      </c>
      <c r="D2701" s="32">
        <f t="shared" si="84"/>
        <v>55.94</v>
      </c>
      <c r="E2701" s="37">
        <f t="shared" si="85"/>
        <v>67.128</v>
      </c>
      <c r="F2701" s="32">
        <f>'Auxiliary Energy Estimation'!$E$25-D2701</f>
        <v>-0.93999999999999773</v>
      </c>
      <c r="G2701" s="32">
        <f>'Auxiliary Energy Estimation'!$E$25-E2701</f>
        <v>-12.128</v>
      </c>
      <c r="H2701" s="26">
        <f>IF(D2701&lt;='Auxiliary Energy Estimation'!$E$25, 1, 0)</f>
        <v>0</v>
      </c>
      <c r="I2701" s="26">
        <f>IF(E2701&lt;='Auxiliary Energy Estimation'!$E$25, 1, 0)</f>
        <v>0</v>
      </c>
    </row>
    <row r="2702" spans="2:9" ht="15" x14ac:dyDescent="0.3">
      <c r="B2702" s="33">
        <v>2697.5</v>
      </c>
      <c r="C2702" s="34">
        <v>13.3</v>
      </c>
      <c r="D2702" s="32">
        <f t="shared" si="84"/>
        <v>55.94</v>
      </c>
      <c r="E2702" s="37">
        <f t="shared" si="85"/>
        <v>67.128</v>
      </c>
      <c r="F2702" s="32">
        <f>'Auxiliary Energy Estimation'!$E$25-D2702</f>
        <v>-0.93999999999999773</v>
      </c>
      <c r="G2702" s="32">
        <f>'Auxiliary Energy Estimation'!$E$25-E2702</f>
        <v>-12.128</v>
      </c>
      <c r="H2702" s="26">
        <f>IF(D2702&lt;='Auxiliary Energy Estimation'!$E$25, 1, 0)</f>
        <v>0</v>
      </c>
      <c r="I2702" s="26">
        <f>IF(E2702&lt;='Auxiliary Energy Estimation'!$E$25, 1, 0)</f>
        <v>0</v>
      </c>
    </row>
    <row r="2703" spans="2:9" ht="15" x14ac:dyDescent="0.3">
      <c r="B2703" s="33">
        <v>2698.5</v>
      </c>
      <c r="C2703" s="34">
        <v>14.4</v>
      </c>
      <c r="D2703" s="32">
        <f t="shared" si="84"/>
        <v>57.92</v>
      </c>
      <c r="E2703" s="37">
        <f t="shared" si="85"/>
        <v>69.504000000000005</v>
      </c>
      <c r="F2703" s="32">
        <f>'Auxiliary Energy Estimation'!$E$25-D2703</f>
        <v>-2.9200000000000017</v>
      </c>
      <c r="G2703" s="32">
        <f>'Auxiliary Energy Estimation'!$E$25-E2703</f>
        <v>-14.504000000000005</v>
      </c>
      <c r="H2703" s="26">
        <f>IF(D2703&lt;='Auxiliary Energy Estimation'!$E$25, 1, 0)</f>
        <v>0</v>
      </c>
      <c r="I2703" s="26">
        <f>IF(E2703&lt;='Auxiliary Energy Estimation'!$E$25, 1, 0)</f>
        <v>0</v>
      </c>
    </row>
    <row r="2704" spans="2:9" ht="15" x14ac:dyDescent="0.3">
      <c r="B2704" s="33">
        <v>2699.5</v>
      </c>
      <c r="C2704" s="34">
        <v>13.3</v>
      </c>
      <c r="D2704" s="32">
        <f t="shared" si="84"/>
        <v>55.94</v>
      </c>
      <c r="E2704" s="37">
        <f t="shared" si="85"/>
        <v>67.128</v>
      </c>
      <c r="F2704" s="32">
        <f>'Auxiliary Energy Estimation'!$E$25-D2704</f>
        <v>-0.93999999999999773</v>
      </c>
      <c r="G2704" s="32">
        <f>'Auxiliary Energy Estimation'!$E$25-E2704</f>
        <v>-12.128</v>
      </c>
      <c r="H2704" s="26">
        <f>IF(D2704&lt;='Auxiliary Energy Estimation'!$E$25, 1, 0)</f>
        <v>0</v>
      </c>
      <c r="I2704" s="26">
        <f>IF(E2704&lt;='Auxiliary Energy Estimation'!$E$25, 1, 0)</f>
        <v>0</v>
      </c>
    </row>
    <row r="2705" spans="2:9" ht="15" x14ac:dyDescent="0.3">
      <c r="B2705" s="33">
        <v>2700.5</v>
      </c>
      <c r="C2705" s="34">
        <v>11.7</v>
      </c>
      <c r="D2705" s="32">
        <f t="shared" si="84"/>
        <v>53.06</v>
      </c>
      <c r="E2705" s="37">
        <f t="shared" si="85"/>
        <v>63.671999999999997</v>
      </c>
      <c r="F2705" s="32">
        <f>'Auxiliary Energy Estimation'!$E$25-D2705</f>
        <v>1.9399999999999977</v>
      </c>
      <c r="G2705" s="32">
        <f>'Auxiliary Energy Estimation'!$E$25-E2705</f>
        <v>-8.671999999999997</v>
      </c>
      <c r="H2705" s="26">
        <f>IF(D2705&lt;='Auxiliary Energy Estimation'!$E$25, 1, 0)</f>
        <v>1</v>
      </c>
      <c r="I2705" s="26">
        <f>IF(E2705&lt;='Auxiliary Energy Estimation'!$E$25, 1, 0)</f>
        <v>0</v>
      </c>
    </row>
    <row r="2706" spans="2:9" ht="15" x14ac:dyDescent="0.3">
      <c r="B2706" s="33">
        <v>2701.5</v>
      </c>
      <c r="C2706" s="34">
        <v>11.7</v>
      </c>
      <c r="D2706" s="32">
        <f t="shared" si="84"/>
        <v>53.06</v>
      </c>
      <c r="E2706" s="37">
        <f t="shared" si="85"/>
        <v>63.671999999999997</v>
      </c>
      <c r="F2706" s="32">
        <f>'Auxiliary Energy Estimation'!$E$25-D2706</f>
        <v>1.9399999999999977</v>
      </c>
      <c r="G2706" s="32">
        <f>'Auxiliary Energy Estimation'!$E$25-E2706</f>
        <v>-8.671999999999997</v>
      </c>
      <c r="H2706" s="26">
        <f>IF(D2706&lt;='Auxiliary Energy Estimation'!$E$25, 1, 0)</f>
        <v>1</v>
      </c>
      <c r="I2706" s="26">
        <f>IF(E2706&lt;='Auxiliary Energy Estimation'!$E$25, 1, 0)</f>
        <v>0</v>
      </c>
    </row>
    <row r="2707" spans="2:9" ht="15" x14ac:dyDescent="0.3">
      <c r="B2707" s="33">
        <v>2702.5</v>
      </c>
      <c r="C2707" s="34">
        <v>11.1</v>
      </c>
      <c r="D2707" s="32">
        <f t="shared" si="84"/>
        <v>51.980000000000004</v>
      </c>
      <c r="E2707" s="37">
        <f t="shared" si="85"/>
        <v>62.376000000000005</v>
      </c>
      <c r="F2707" s="32">
        <f>'Auxiliary Energy Estimation'!$E$25-D2707</f>
        <v>3.019999999999996</v>
      </c>
      <c r="G2707" s="32">
        <f>'Auxiliary Energy Estimation'!$E$25-E2707</f>
        <v>-7.3760000000000048</v>
      </c>
      <c r="H2707" s="26">
        <f>IF(D2707&lt;='Auxiliary Energy Estimation'!$E$25, 1, 0)</f>
        <v>1</v>
      </c>
      <c r="I2707" s="26">
        <f>IF(E2707&lt;='Auxiliary Energy Estimation'!$E$25, 1, 0)</f>
        <v>0</v>
      </c>
    </row>
    <row r="2708" spans="2:9" ht="15" x14ac:dyDescent="0.3">
      <c r="B2708" s="33">
        <v>2703.5</v>
      </c>
      <c r="C2708" s="34">
        <v>10.6</v>
      </c>
      <c r="D2708" s="32">
        <f t="shared" si="84"/>
        <v>51.08</v>
      </c>
      <c r="E2708" s="37">
        <f t="shared" si="85"/>
        <v>61.295999999999992</v>
      </c>
      <c r="F2708" s="32">
        <f>'Auxiliary Energy Estimation'!$E$25-D2708</f>
        <v>3.9200000000000017</v>
      </c>
      <c r="G2708" s="32">
        <f>'Auxiliary Energy Estimation'!$E$25-E2708</f>
        <v>-6.2959999999999923</v>
      </c>
      <c r="H2708" s="26">
        <f>IF(D2708&lt;='Auxiliary Energy Estimation'!$E$25, 1, 0)</f>
        <v>1</v>
      </c>
      <c r="I2708" s="26">
        <f>IF(E2708&lt;='Auxiliary Energy Estimation'!$E$25, 1, 0)</f>
        <v>0</v>
      </c>
    </row>
    <row r="2709" spans="2:9" ht="15" x14ac:dyDescent="0.3">
      <c r="B2709" s="33">
        <v>2704.5</v>
      </c>
      <c r="C2709" s="34">
        <v>9.4</v>
      </c>
      <c r="D2709" s="32">
        <f t="shared" si="84"/>
        <v>48.92</v>
      </c>
      <c r="E2709" s="37">
        <f t="shared" si="85"/>
        <v>58.704000000000001</v>
      </c>
      <c r="F2709" s="32">
        <f>'Auxiliary Energy Estimation'!$E$25-D2709</f>
        <v>6.0799999999999983</v>
      </c>
      <c r="G2709" s="32">
        <f>'Auxiliary Energy Estimation'!$E$25-E2709</f>
        <v>-3.7040000000000006</v>
      </c>
      <c r="H2709" s="26">
        <f>IF(D2709&lt;='Auxiliary Energy Estimation'!$E$25, 1, 0)</f>
        <v>1</v>
      </c>
      <c r="I2709" s="26">
        <f>IF(E2709&lt;='Auxiliary Energy Estimation'!$E$25, 1, 0)</f>
        <v>0</v>
      </c>
    </row>
    <row r="2710" spans="2:9" ht="15" x14ac:dyDescent="0.3">
      <c r="B2710" s="33">
        <v>2705.5</v>
      </c>
      <c r="C2710" s="34">
        <v>8.3000000000000007</v>
      </c>
      <c r="D2710" s="32">
        <f t="shared" si="84"/>
        <v>46.94</v>
      </c>
      <c r="E2710" s="37">
        <f t="shared" si="85"/>
        <v>56.327999999999996</v>
      </c>
      <c r="F2710" s="32">
        <f>'Auxiliary Energy Estimation'!$E$25-D2710</f>
        <v>8.0600000000000023</v>
      </c>
      <c r="G2710" s="32">
        <f>'Auxiliary Energy Estimation'!$E$25-E2710</f>
        <v>-1.3279999999999959</v>
      </c>
      <c r="H2710" s="26">
        <f>IF(D2710&lt;='Auxiliary Energy Estimation'!$E$25, 1, 0)</f>
        <v>1</v>
      </c>
      <c r="I2710" s="26">
        <f>IF(E2710&lt;='Auxiliary Energy Estimation'!$E$25, 1, 0)</f>
        <v>0</v>
      </c>
    </row>
    <row r="2711" spans="2:9" ht="15" x14ac:dyDescent="0.3">
      <c r="B2711" s="33">
        <v>2706.5</v>
      </c>
      <c r="C2711" s="34">
        <v>7.8</v>
      </c>
      <c r="D2711" s="32">
        <f t="shared" si="84"/>
        <v>46.04</v>
      </c>
      <c r="E2711" s="37">
        <f t="shared" si="85"/>
        <v>55.247999999999998</v>
      </c>
      <c r="F2711" s="32">
        <f>'Auxiliary Energy Estimation'!$E$25-D2711</f>
        <v>8.9600000000000009</v>
      </c>
      <c r="G2711" s="32">
        <f>'Auxiliary Energy Estimation'!$E$25-E2711</f>
        <v>-0.24799999999999756</v>
      </c>
      <c r="H2711" s="26">
        <f>IF(D2711&lt;='Auxiliary Energy Estimation'!$E$25, 1, 0)</f>
        <v>1</v>
      </c>
      <c r="I2711" s="26">
        <f>IF(E2711&lt;='Auxiliary Energy Estimation'!$E$25, 1, 0)</f>
        <v>0</v>
      </c>
    </row>
    <row r="2712" spans="2:9" ht="15" x14ac:dyDescent="0.3">
      <c r="B2712" s="33">
        <v>2707.5</v>
      </c>
      <c r="C2712" s="34">
        <v>7.8</v>
      </c>
      <c r="D2712" s="32">
        <f t="shared" si="84"/>
        <v>46.04</v>
      </c>
      <c r="E2712" s="37">
        <f t="shared" si="85"/>
        <v>55.247999999999998</v>
      </c>
      <c r="F2712" s="32">
        <f>'Auxiliary Energy Estimation'!$E$25-D2712</f>
        <v>8.9600000000000009</v>
      </c>
      <c r="G2712" s="32">
        <f>'Auxiliary Energy Estimation'!$E$25-E2712</f>
        <v>-0.24799999999999756</v>
      </c>
      <c r="H2712" s="26">
        <f>IF(D2712&lt;='Auxiliary Energy Estimation'!$E$25, 1, 0)</f>
        <v>1</v>
      </c>
      <c r="I2712" s="26">
        <f>IF(E2712&lt;='Auxiliary Energy Estimation'!$E$25, 1, 0)</f>
        <v>0</v>
      </c>
    </row>
    <row r="2713" spans="2:9" ht="15" x14ac:dyDescent="0.3">
      <c r="B2713" s="33">
        <v>2708.5</v>
      </c>
      <c r="C2713" s="34">
        <v>8.3000000000000007</v>
      </c>
      <c r="D2713" s="32">
        <f t="shared" si="84"/>
        <v>46.94</v>
      </c>
      <c r="E2713" s="37">
        <f t="shared" si="85"/>
        <v>56.327999999999996</v>
      </c>
      <c r="F2713" s="32">
        <f>'Auxiliary Energy Estimation'!$E$25-D2713</f>
        <v>8.0600000000000023</v>
      </c>
      <c r="G2713" s="32">
        <f>'Auxiliary Energy Estimation'!$E$25-E2713</f>
        <v>-1.3279999999999959</v>
      </c>
      <c r="H2713" s="26">
        <f>IF(D2713&lt;='Auxiliary Energy Estimation'!$E$25, 1, 0)</f>
        <v>1</v>
      </c>
      <c r="I2713" s="26">
        <f>IF(E2713&lt;='Auxiliary Energy Estimation'!$E$25, 1, 0)</f>
        <v>0</v>
      </c>
    </row>
    <row r="2714" spans="2:9" ht="15" x14ac:dyDescent="0.3">
      <c r="B2714" s="33">
        <v>2709.5</v>
      </c>
      <c r="C2714" s="34">
        <v>8.3000000000000007</v>
      </c>
      <c r="D2714" s="32">
        <f t="shared" si="84"/>
        <v>46.94</v>
      </c>
      <c r="E2714" s="37">
        <f t="shared" si="85"/>
        <v>56.327999999999996</v>
      </c>
      <c r="F2714" s="32">
        <f>'Auxiliary Energy Estimation'!$E$25-D2714</f>
        <v>8.0600000000000023</v>
      </c>
      <c r="G2714" s="32">
        <f>'Auxiliary Energy Estimation'!$E$25-E2714</f>
        <v>-1.3279999999999959</v>
      </c>
      <c r="H2714" s="26">
        <f>IF(D2714&lt;='Auxiliary Energy Estimation'!$E$25, 1, 0)</f>
        <v>1</v>
      </c>
      <c r="I2714" s="26">
        <f>IF(E2714&lt;='Auxiliary Energy Estimation'!$E$25, 1, 0)</f>
        <v>0</v>
      </c>
    </row>
    <row r="2715" spans="2:9" ht="15" x14ac:dyDescent="0.3">
      <c r="B2715" s="33">
        <v>2710.5</v>
      </c>
      <c r="C2715" s="34">
        <v>9.4</v>
      </c>
      <c r="D2715" s="32">
        <f t="shared" si="84"/>
        <v>48.92</v>
      </c>
      <c r="E2715" s="37">
        <f t="shared" si="85"/>
        <v>58.704000000000001</v>
      </c>
      <c r="F2715" s="32">
        <f>'Auxiliary Energy Estimation'!$E$25-D2715</f>
        <v>6.0799999999999983</v>
      </c>
      <c r="G2715" s="32">
        <f>'Auxiliary Energy Estimation'!$E$25-E2715</f>
        <v>-3.7040000000000006</v>
      </c>
      <c r="H2715" s="26">
        <f>IF(D2715&lt;='Auxiliary Energy Estimation'!$E$25, 1, 0)</f>
        <v>1</v>
      </c>
      <c r="I2715" s="26">
        <f>IF(E2715&lt;='Auxiliary Energy Estimation'!$E$25, 1, 0)</f>
        <v>0</v>
      </c>
    </row>
    <row r="2716" spans="2:9" ht="15" x14ac:dyDescent="0.3">
      <c r="B2716" s="33">
        <v>2711.5</v>
      </c>
      <c r="C2716" s="34">
        <v>8.9</v>
      </c>
      <c r="D2716" s="32">
        <f t="shared" si="84"/>
        <v>48.019999999999996</v>
      </c>
      <c r="E2716" s="37">
        <f t="shared" si="85"/>
        <v>57.623999999999995</v>
      </c>
      <c r="F2716" s="32">
        <f>'Auxiliary Energy Estimation'!$E$25-D2716</f>
        <v>6.980000000000004</v>
      </c>
      <c r="G2716" s="32">
        <f>'Auxiliary Energy Estimation'!$E$25-E2716</f>
        <v>-2.6239999999999952</v>
      </c>
      <c r="H2716" s="26">
        <f>IF(D2716&lt;='Auxiliary Energy Estimation'!$E$25, 1, 0)</f>
        <v>1</v>
      </c>
      <c r="I2716" s="26">
        <f>IF(E2716&lt;='Auxiliary Energy Estimation'!$E$25, 1, 0)</f>
        <v>0</v>
      </c>
    </row>
    <row r="2717" spans="2:9" ht="15" x14ac:dyDescent="0.3">
      <c r="B2717" s="33">
        <v>2712.5</v>
      </c>
      <c r="C2717" s="34">
        <v>8.3000000000000007</v>
      </c>
      <c r="D2717" s="32">
        <f t="shared" si="84"/>
        <v>46.94</v>
      </c>
      <c r="E2717" s="37">
        <f t="shared" si="85"/>
        <v>56.327999999999996</v>
      </c>
      <c r="F2717" s="32">
        <f>'Auxiliary Energy Estimation'!$E$25-D2717</f>
        <v>8.0600000000000023</v>
      </c>
      <c r="G2717" s="32">
        <f>'Auxiliary Energy Estimation'!$E$25-E2717</f>
        <v>-1.3279999999999959</v>
      </c>
      <c r="H2717" s="26">
        <f>IF(D2717&lt;='Auxiliary Energy Estimation'!$E$25, 1, 0)</f>
        <v>1</v>
      </c>
      <c r="I2717" s="26">
        <f>IF(E2717&lt;='Auxiliary Energy Estimation'!$E$25, 1, 0)</f>
        <v>0</v>
      </c>
    </row>
    <row r="2718" spans="2:9" ht="15" x14ac:dyDescent="0.3">
      <c r="B2718" s="33">
        <v>2713.5</v>
      </c>
      <c r="C2718" s="34">
        <v>8.3000000000000007</v>
      </c>
      <c r="D2718" s="32">
        <f t="shared" si="84"/>
        <v>46.94</v>
      </c>
      <c r="E2718" s="37">
        <f t="shared" si="85"/>
        <v>56.327999999999996</v>
      </c>
      <c r="F2718" s="32">
        <f>'Auxiliary Energy Estimation'!$E$25-D2718</f>
        <v>8.0600000000000023</v>
      </c>
      <c r="G2718" s="32">
        <f>'Auxiliary Energy Estimation'!$E$25-E2718</f>
        <v>-1.3279999999999959</v>
      </c>
      <c r="H2718" s="26">
        <f>IF(D2718&lt;='Auxiliary Energy Estimation'!$E$25, 1, 0)</f>
        <v>1</v>
      </c>
      <c r="I2718" s="26">
        <f>IF(E2718&lt;='Auxiliary Energy Estimation'!$E$25, 1, 0)</f>
        <v>0</v>
      </c>
    </row>
    <row r="2719" spans="2:9" ht="15" x14ac:dyDescent="0.3">
      <c r="B2719" s="33">
        <v>2714.5</v>
      </c>
      <c r="C2719" s="34">
        <v>7.8</v>
      </c>
      <c r="D2719" s="32">
        <f t="shared" si="84"/>
        <v>46.04</v>
      </c>
      <c r="E2719" s="37">
        <f t="shared" si="85"/>
        <v>55.247999999999998</v>
      </c>
      <c r="F2719" s="32">
        <f>'Auxiliary Energy Estimation'!$E$25-D2719</f>
        <v>8.9600000000000009</v>
      </c>
      <c r="G2719" s="32">
        <f>'Auxiliary Energy Estimation'!$E$25-E2719</f>
        <v>-0.24799999999999756</v>
      </c>
      <c r="H2719" s="26">
        <f>IF(D2719&lt;='Auxiliary Energy Estimation'!$E$25, 1, 0)</f>
        <v>1</v>
      </c>
      <c r="I2719" s="26">
        <f>IF(E2719&lt;='Auxiliary Energy Estimation'!$E$25, 1, 0)</f>
        <v>0</v>
      </c>
    </row>
    <row r="2720" spans="2:9" ht="15" x14ac:dyDescent="0.3">
      <c r="B2720" s="33">
        <v>2715.5</v>
      </c>
      <c r="C2720" s="34">
        <v>7.8</v>
      </c>
      <c r="D2720" s="32">
        <f t="shared" si="84"/>
        <v>46.04</v>
      </c>
      <c r="E2720" s="37">
        <f t="shared" si="85"/>
        <v>55.247999999999998</v>
      </c>
      <c r="F2720" s="32">
        <f>'Auxiliary Energy Estimation'!$E$25-D2720</f>
        <v>8.9600000000000009</v>
      </c>
      <c r="G2720" s="32">
        <f>'Auxiliary Energy Estimation'!$E$25-E2720</f>
        <v>-0.24799999999999756</v>
      </c>
      <c r="H2720" s="26">
        <f>IF(D2720&lt;='Auxiliary Energy Estimation'!$E$25, 1, 0)</f>
        <v>1</v>
      </c>
      <c r="I2720" s="26">
        <f>IF(E2720&lt;='Auxiliary Energy Estimation'!$E$25, 1, 0)</f>
        <v>0</v>
      </c>
    </row>
    <row r="2721" spans="2:9" ht="15" x14ac:dyDescent="0.3">
      <c r="B2721" s="33">
        <v>2716.5</v>
      </c>
      <c r="C2721" s="34">
        <v>5.6</v>
      </c>
      <c r="D2721" s="32">
        <f t="shared" si="84"/>
        <v>42.08</v>
      </c>
      <c r="E2721" s="37">
        <f t="shared" si="85"/>
        <v>50.495999999999995</v>
      </c>
      <c r="F2721" s="32">
        <f>'Auxiliary Energy Estimation'!$E$25-D2721</f>
        <v>12.920000000000002</v>
      </c>
      <c r="G2721" s="32">
        <f>'Auxiliary Energy Estimation'!$E$25-E2721</f>
        <v>4.5040000000000049</v>
      </c>
      <c r="H2721" s="26">
        <f>IF(D2721&lt;='Auxiliary Energy Estimation'!$E$25, 1, 0)</f>
        <v>1</v>
      </c>
      <c r="I2721" s="26">
        <f>IF(E2721&lt;='Auxiliary Energy Estimation'!$E$25, 1, 0)</f>
        <v>1</v>
      </c>
    </row>
    <row r="2722" spans="2:9" ht="15" x14ac:dyDescent="0.3">
      <c r="B2722" s="33">
        <v>2717.5</v>
      </c>
      <c r="C2722" s="34">
        <v>7.8</v>
      </c>
      <c r="D2722" s="32">
        <f t="shared" si="84"/>
        <v>46.04</v>
      </c>
      <c r="E2722" s="37">
        <f t="shared" si="85"/>
        <v>55.247999999999998</v>
      </c>
      <c r="F2722" s="32">
        <f>'Auxiliary Energy Estimation'!$E$25-D2722</f>
        <v>8.9600000000000009</v>
      </c>
      <c r="G2722" s="32">
        <f>'Auxiliary Energy Estimation'!$E$25-E2722</f>
        <v>-0.24799999999999756</v>
      </c>
      <c r="H2722" s="26">
        <f>IF(D2722&lt;='Auxiliary Energy Estimation'!$E$25, 1, 0)</f>
        <v>1</v>
      </c>
      <c r="I2722" s="26">
        <f>IF(E2722&lt;='Auxiliary Energy Estimation'!$E$25, 1, 0)</f>
        <v>0</v>
      </c>
    </row>
    <row r="2723" spans="2:9" ht="15" x14ac:dyDescent="0.3">
      <c r="B2723" s="33">
        <v>2718.5</v>
      </c>
      <c r="C2723" s="34">
        <v>9.4</v>
      </c>
      <c r="D2723" s="32">
        <f t="shared" si="84"/>
        <v>48.92</v>
      </c>
      <c r="E2723" s="37">
        <f t="shared" si="85"/>
        <v>58.704000000000001</v>
      </c>
      <c r="F2723" s="32">
        <f>'Auxiliary Energy Estimation'!$E$25-D2723</f>
        <v>6.0799999999999983</v>
      </c>
      <c r="G2723" s="32">
        <f>'Auxiliary Energy Estimation'!$E$25-E2723</f>
        <v>-3.7040000000000006</v>
      </c>
      <c r="H2723" s="26">
        <f>IF(D2723&lt;='Auxiliary Energy Estimation'!$E$25, 1, 0)</f>
        <v>1</v>
      </c>
      <c r="I2723" s="26">
        <f>IF(E2723&lt;='Auxiliary Energy Estimation'!$E$25, 1, 0)</f>
        <v>0</v>
      </c>
    </row>
    <row r="2724" spans="2:9" ht="15" x14ac:dyDescent="0.3">
      <c r="B2724" s="33">
        <v>2719.5</v>
      </c>
      <c r="C2724" s="34">
        <v>10.6</v>
      </c>
      <c r="D2724" s="32">
        <f t="shared" si="84"/>
        <v>51.08</v>
      </c>
      <c r="E2724" s="37">
        <f t="shared" si="85"/>
        <v>61.295999999999992</v>
      </c>
      <c r="F2724" s="32">
        <f>'Auxiliary Energy Estimation'!$E$25-D2724</f>
        <v>3.9200000000000017</v>
      </c>
      <c r="G2724" s="32">
        <f>'Auxiliary Energy Estimation'!$E$25-E2724</f>
        <v>-6.2959999999999923</v>
      </c>
      <c r="H2724" s="26">
        <f>IF(D2724&lt;='Auxiliary Energy Estimation'!$E$25, 1, 0)</f>
        <v>1</v>
      </c>
      <c r="I2724" s="26">
        <f>IF(E2724&lt;='Auxiliary Energy Estimation'!$E$25, 1, 0)</f>
        <v>0</v>
      </c>
    </row>
    <row r="2725" spans="2:9" ht="15" x14ac:dyDescent="0.3">
      <c r="B2725" s="33">
        <v>2720.5</v>
      </c>
      <c r="C2725" s="34">
        <v>10.6</v>
      </c>
      <c r="D2725" s="32">
        <f t="shared" si="84"/>
        <v>51.08</v>
      </c>
      <c r="E2725" s="37">
        <f t="shared" si="85"/>
        <v>61.295999999999992</v>
      </c>
      <c r="F2725" s="32">
        <f>'Auxiliary Energy Estimation'!$E$25-D2725</f>
        <v>3.9200000000000017</v>
      </c>
      <c r="G2725" s="32">
        <f>'Auxiliary Energy Estimation'!$E$25-E2725</f>
        <v>-6.2959999999999923</v>
      </c>
      <c r="H2725" s="26">
        <f>IF(D2725&lt;='Auxiliary Energy Estimation'!$E$25, 1, 0)</f>
        <v>1</v>
      </c>
      <c r="I2725" s="26">
        <f>IF(E2725&lt;='Auxiliary Energy Estimation'!$E$25, 1, 0)</f>
        <v>0</v>
      </c>
    </row>
    <row r="2726" spans="2:9" ht="15" x14ac:dyDescent="0.3">
      <c r="B2726" s="33">
        <v>2721.5</v>
      </c>
      <c r="C2726" s="34">
        <v>10</v>
      </c>
      <c r="D2726" s="32">
        <f t="shared" si="84"/>
        <v>50</v>
      </c>
      <c r="E2726" s="37">
        <f t="shared" si="85"/>
        <v>60</v>
      </c>
      <c r="F2726" s="32">
        <f>'Auxiliary Energy Estimation'!$E$25-D2726</f>
        <v>5</v>
      </c>
      <c r="G2726" s="32">
        <f>'Auxiliary Energy Estimation'!$E$25-E2726</f>
        <v>-5</v>
      </c>
      <c r="H2726" s="26">
        <f>IF(D2726&lt;='Auxiliary Energy Estimation'!$E$25, 1, 0)</f>
        <v>1</v>
      </c>
      <c r="I2726" s="26">
        <f>IF(E2726&lt;='Auxiliary Energy Estimation'!$E$25, 1, 0)</f>
        <v>0</v>
      </c>
    </row>
    <row r="2727" spans="2:9" ht="15" x14ac:dyDescent="0.3">
      <c r="B2727" s="33">
        <v>2722.5</v>
      </c>
      <c r="C2727" s="34">
        <v>9.4</v>
      </c>
      <c r="D2727" s="32">
        <f t="shared" si="84"/>
        <v>48.92</v>
      </c>
      <c r="E2727" s="37">
        <f t="shared" si="85"/>
        <v>58.704000000000001</v>
      </c>
      <c r="F2727" s="32">
        <f>'Auxiliary Energy Estimation'!$E$25-D2727</f>
        <v>6.0799999999999983</v>
      </c>
      <c r="G2727" s="32">
        <f>'Auxiliary Energy Estimation'!$E$25-E2727</f>
        <v>-3.7040000000000006</v>
      </c>
      <c r="H2727" s="26">
        <f>IF(D2727&lt;='Auxiliary Energy Estimation'!$E$25, 1, 0)</f>
        <v>1</v>
      </c>
      <c r="I2727" s="26">
        <f>IF(E2727&lt;='Auxiliary Energy Estimation'!$E$25, 1, 0)</f>
        <v>0</v>
      </c>
    </row>
    <row r="2728" spans="2:9" ht="15" x14ac:dyDescent="0.3">
      <c r="B2728" s="33">
        <v>2723.5</v>
      </c>
      <c r="C2728" s="34">
        <v>9.4</v>
      </c>
      <c r="D2728" s="32">
        <f t="shared" si="84"/>
        <v>48.92</v>
      </c>
      <c r="E2728" s="37">
        <f t="shared" si="85"/>
        <v>58.704000000000001</v>
      </c>
      <c r="F2728" s="32">
        <f>'Auxiliary Energy Estimation'!$E$25-D2728</f>
        <v>6.0799999999999983</v>
      </c>
      <c r="G2728" s="32">
        <f>'Auxiliary Energy Estimation'!$E$25-E2728</f>
        <v>-3.7040000000000006</v>
      </c>
      <c r="H2728" s="26">
        <f>IF(D2728&lt;='Auxiliary Energy Estimation'!$E$25, 1, 0)</f>
        <v>1</v>
      </c>
      <c r="I2728" s="26">
        <f>IF(E2728&lt;='Auxiliary Energy Estimation'!$E$25, 1, 0)</f>
        <v>0</v>
      </c>
    </row>
    <row r="2729" spans="2:9" ht="15" x14ac:dyDescent="0.3">
      <c r="B2729" s="33">
        <v>2724.5</v>
      </c>
      <c r="C2729" s="34">
        <v>9.4</v>
      </c>
      <c r="D2729" s="32">
        <f t="shared" si="84"/>
        <v>48.92</v>
      </c>
      <c r="E2729" s="37">
        <f t="shared" si="85"/>
        <v>58.704000000000001</v>
      </c>
      <c r="F2729" s="32">
        <f>'Auxiliary Energy Estimation'!$E$25-D2729</f>
        <v>6.0799999999999983</v>
      </c>
      <c r="G2729" s="32">
        <f>'Auxiliary Energy Estimation'!$E$25-E2729</f>
        <v>-3.7040000000000006</v>
      </c>
      <c r="H2729" s="26">
        <f>IF(D2729&lt;='Auxiliary Energy Estimation'!$E$25, 1, 0)</f>
        <v>1</v>
      </c>
      <c r="I2729" s="26">
        <f>IF(E2729&lt;='Auxiliary Energy Estimation'!$E$25, 1, 0)</f>
        <v>0</v>
      </c>
    </row>
    <row r="2730" spans="2:9" ht="15" x14ac:dyDescent="0.3">
      <c r="B2730" s="33">
        <v>2725.5</v>
      </c>
      <c r="C2730" s="34">
        <v>9.4</v>
      </c>
      <c r="D2730" s="32">
        <f t="shared" si="84"/>
        <v>48.92</v>
      </c>
      <c r="E2730" s="37">
        <f t="shared" si="85"/>
        <v>58.704000000000001</v>
      </c>
      <c r="F2730" s="32">
        <f>'Auxiliary Energy Estimation'!$E$25-D2730</f>
        <v>6.0799999999999983</v>
      </c>
      <c r="G2730" s="32">
        <f>'Auxiliary Energy Estimation'!$E$25-E2730</f>
        <v>-3.7040000000000006</v>
      </c>
      <c r="H2730" s="26">
        <f>IF(D2730&lt;='Auxiliary Energy Estimation'!$E$25, 1, 0)</f>
        <v>1</v>
      </c>
      <c r="I2730" s="26">
        <f>IF(E2730&lt;='Auxiliary Energy Estimation'!$E$25, 1, 0)</f>
        <v>0</v>
      </c>
    </row>
    <row r="2731" spans="2:9" ht="15" x14ac:dyDescent="0.3">
      <c r="B2731" s="33">
        <v>2726.5</v>
      </c>
      <c r="C2731" s="34">
        <v>8.3000000000000007</v>
      </c>
      <c r="D2731" s="32">
        <f t="shared" si="84"/>
        <v>46.94</v>
      </c>
      <c r="E2731" s="37">
        <f t="shared" si="85"/>
        <v>56.327999999999996</v>
      </c>
      <c r="F2731" s="32">
        <f>'Auxiliary Energy Estimation'!$E$25-D2731</f>
        <v>8.0600000000000023</v>
      </c>
      <c r="G2731" s="32">
        <f>'Auxiliary Energy Estimation'!$E$25-E2731</f>
        <v>-1.3279999999999959</v>
      </c>
      <c r="H2731" s="26">
        <f>IF(D2731&lt;='Auxiliary Energy Estimation'!$E$25, 1, 0)</f>
        <v>1</v>
      </c>
      <c r="I2731" s="26">
        <f>IF(E2731&lt;='Auxiliary Energy Estimation'!$E$25, 1, 0)</f>
        <v>0</v>
      </c>
    </row>
    <row r="2732" spans="2:9" ht="15" x14ac:dyDescent="0.3">
      <c r="B2732" s="33">
        <v>2727.5</v>
      </c>
      <c r="C2732" s="34">
        <v>8.9</v>
      </c>
      <c r="D2732" s="32">
        <f t="shared" si="84"/>
        <v>48.019999999999996</v>
      </c>
      <c r="E2732" s="37">
        <f t="shared" si="85"/>
        <v>57.623999999999995</v>
      </c>
      <c r="F2732" s="32">
        <f>'Auxiliary Energy Estimation'!$E$25-D2732</f>
        <v>6.980000000000004</v>
      </c>
      <c r="G2732" s="32">
        <f>'Auxiliary Energy Estimation'!$E$25-E2732</f>
        <v>-2.6239999999999952</v>
      </c>
      <c r="H2732" s="26">
        <f>IF(D2732&lt;='Auxiliary Energy Estimation'!$E$25, 1, 0)</f>
        <v>1</v>
      </c>
      <c r="I2732" s="26">
        <f>IF(E2732&lt;='Auxiliary Energy Estimation'!$E$25, 1, 0)</f>
        <v>0</v>
      </c>
    </row>
    <row r="2733" spans="2:9" ht="15" x14ac:dyDescent="0.3">
      <c r="B2733" s="33">
        <v>2728.5</v>
      </c>
      <c r="C2733" s="34">
        <v>8.9</v>
      </c>
      <c r="D2733" s="32">
        <f t="shared" si="84"/>
        <v>48.019999999999996</v>
      </c>
      <c r="E2733" s="37">
        <f t="shared" si="85"/>
        <v>57.623999999999995</v>
      </c>
      <c r="F2733" s="32">
        <f>'Auxiliary Energy Estimation'!$E$25-D2733</f>
        <v>6.980000000000004</v>
      </c>
      <c r="G2733" s="32">
        <f>'Auxiliary Energy Estimation'!$E$25-E2733</f>
        <v>-2.6239999999999952</v>
      </c>
      <c r="H2733" s="26">
        <f>IF(D2733&lt;='Auxiliary Energy Estimation'!$E$25, 1, 0)</f>
        <v>1</v>
      </c>
      <c r="I2733" s="26">
        <f>IF(E2733&lt;='Auxiliary Energy Estimation'!$E$25, 1, 0)</f>
        <v>0</v>
      </c>
    </row>
    <row r="2734" spans="2:9" ht="15" x14ac:dyDescent="0.3">
      <c r="B2734" s="33">
        <v>2729.5</v>
      </c>
      <c r="C2734" s="34">
        <v>8.9</v>
      </c>
      <c r="D2734" s="32">
        <f t="shared" si="84"/>
        <v>48.019999999999996</v>
      </c>
      <c r="E2734" s="37">
        <f t="shared" si="85"/>
        <v>57.623999999999995</v>
      </c>
      <c r="F2734" s="32">
        <f>'Auxiliary Energy Estimation'!$E$25-D2734</f>
        <v>6.980000000000004</v>
      </c>
      <c r="G2734" s="32">
        <f>'Auxiliary Energy Estimation'!$E$25-E2734</f>
        <v>-2.6239999999999952</v>
      </c>
      <c r="H2734" s="26">
        <f>IF(D2734&lt;='Auxiliary Energy Estimation'!$E$25, 1, 0)</f>
        <v>1</v>
      </c>
      <c r="I2734" s="26">
        <f>IF(E2734&lt;='Auxiliary Energy Estimation'!$E$25, 1, 0)</f>
        <v>0</v>
      </c>
    </row>
    <row r="2735" spans="2:9" ht="15" x14ac:dyDescent="0.3">
      <c r="B2735" s="33">
        <v>2730.5</v>
      </c>
      <c r="C2735" s="34">
        <v>9.4</v>
      </c>
      <c r="D2735" s="32">
        <f t="shared" si="84"/>
        <v>48.92</v>
      </c>
      <c r="E2735" s="37">
        <f t="shared" si="85"/>
        <v>58.704000000000001</v>
      </c>
      <c r="F2735" s="32">
        <f>'Auxiliary Energy Estimation'!$E$25-D2735</f>
        <v>6.0799999999999983</v>
      </c>
      <c r="G2735" s="32">
        <f>'Auxiliary Energy Estimation'!$E$25-E2735</f>
        <v>-3.7040000000000006</v>
      </c>
      <c r="H2735" s="26">
        <f>IF(D2735&lt;='Auxiliary Energy Estimation'!$E$25, 1, 0)</f>
        <v>1</v>
      </c>
      <c r="I2735" s="26">
        <f>IF(E2735&lt;='Auxiliary Energy Estimation'!$E$25, 1, 0)</f>
        <v>0</v>
      </c>
    </row>
    <row r="2736" spans="2:9" ht="15" x14ac:dyDescent="0.3">
      <c r="B2736" s="33">
        <v>2731.5</v>
      </c>
      <c r="C2736" s="34">
        <v>8.9</v>
      </c>
      <c r="D2736" s="32">
        <f t="shared" si="84"/>
        <v>48.019999999999996</v>
      </c>
      <c r="E2736" s="37">
        <f t="shared" si="85"/>
        <v>57.623999999999995</v>
      </c>
      <c r="F2736" s="32">
        <f>'Auxiliary Energy Estimation'!$E$25-D2736</f>
        <v>6.980000000000004</v>
      </c>
      <c r="G2736" s="32">
        <f>'Auxiliary Energy Estimation'!$E$25-E2736</f>
        <v>-2.6239999999999952</v>
      </c>
      <c r="H2736" s="26">
        <f>IF(D2736&lt;='Auxiliary Energy Estimation'!$E$25, 1, 0)</f>
        <v>1</v>
      </c>
      <c r="I2736" s="26">
        <f>IF(E2736&lt;='Auxiliary Energy Estimation'!$E$25, 1, 0)</f>
        <v>0</v>
      </c>
    </row>
    <row r="2737" spans="2:9" ht="15" x14ac:dyDescent="0.3">
      <c r="B2737" s="33">
        <v>2732.5</v>
      </c>
      <c r="C2737" s="34">
        <v>8.9</v>
      </c>
      <c r="D2737" s="32">
        <f t="shared" si="84"/>
        <v>48.019999999999996</v>
      </c>
      <c r="E2737" s="37">
        <f t="shared" si="85"/>
        <v>57.623999999999995</v>
      </c>
      <c r="F2737" s="32">
        <f>'Auxiliary Energy Estimation'!$E$25-D2737</f>
        <v>6.980000000000004</v>
      </c>
      <c r="G2737" s="32">
        <f>'Auxiliary Energy Estimation'!$E$25-E2737</f>
        <v>-2.6239999999999952</v>
      </c>
      <c r="H2737" s="26">
        <f>IF(D2737&lt;='Auxiliary Energy Estimation'!$E$25, 1, 0)</f>
        <v>1</v>
      </c>
      <c r="I2737" s="26">
        <f>IF(E2737&lt;='Auxiliary Energy Estimation'!$E$25, 1, 0)</f>
        <v>0</v>
      </c>
    </row>
    <row r="2738" spans="2:9" ht="15" x14ac:dyDescent="0.3">
      <c r="B2738" s="33">
        <v>2733.5</v>
      </c>
      <c r="C2738" s="34">
        <v>8.3000000000000007</v>
      </c>
      <c r="D2738" s="32">
        <f t="shared" si="84"/>
        <v>46.94</v>
      </c>
      <c r="E2738" s="37">
        <f t="shared" si="85"/>
        <v>56.327999999999996</v>
      </c>
      <c r="F2738" s="32">
        <f>'Auxiliary Energy Estimation'!$E$25-D2738</f>
        <v>8.0600000000000023</v>
      </c>
      <c r="G2738" s="32">
        <f>'Auxiliary Energy Estimation'!$E$25-E2738</f>
        <v>-1.3279999999999959</v>
      </c>
      <c r="H2738" s="26">
        <f>IF(D2738&lt;='Auxiliary Energy Estimation'!$E$25, 1, 0)</f>
        <v>1</v>
      </c>
      <c r="I2738" s="26">
        <f>IF(E2738&lt;='Auxiliary Energy Estimation'!$E$25, 1, 0)</f>
        <v>0</v>
      </c>
    </row>
    <row r="2739" spans="2:9" ht="15" x14ac:dyDescent="0.3">
      <c r="B2739" s="33">
        <v>2734.5</v>
      </c>
      <c r="C2739" s="34">
        <v>8.3000000000000007</v>
      </c>
      <c r="D2739" s="32">
        <f t="shared" si="84"/>
        <v>46.94</v>
      </c>
      <c r="E2739" s="37">
        <f t="shared" si="85"/>
        <v>56.327999999999996</v>
      </c>
      <c r="F2739" s="32">
        <f>'Auxiliary Energy Estimation'!$E$25-D2739</f>
        <v>8.0600000000000023</v>
      </c>
      <c r="G2739" s="32">
        <f>'Auxiliary Energy Estimation'!$E$25-E2739</f>
        <v>-1.3279999999999959</v>
      </c>
      <c r="H2739" s="26">
        <f>IF(D2739&lt;='Auxiliary Energy Estimation'!$E$25, 1, 0)</f>
        <v>1</v>
      </c>
      <c r="I2739" s="26">
        <f>IF(E2739&lt;='Auxiliary Energy Estimation'!$E$25, 1, 0)</f>
        <v>0</v>
      </c>
    </row>
    <row r="2740" spans="2:9" ht="15" x14ac:dyDescent="0.3">
      <c r="B2740" s="33">
        <v>2735.5</v>
      </c>
      <c r="C2740" s="34">
        <v>7.8</v>
      </c>
      <c r="D2740" s="32">
        <f t="shared" si="84"/>
        <v>46.04</v>
      </c>
      <c r="E2740" s="37">
        <f t="shared" si="85"/>
        <v>55.247999999999998</v>
      </c>
      <c r="F2740" s="32">
        <f>'Auxiliary Energy Estimation'!$E$25-D2740</f>
        <v>8.9600000000000009</v>
      </c>
      <c r="G2740" s="32">
        <f>'Auxiliary Energy Estimation'!$E$25-E2740</f>
        <v>-0.24799999999999756</v>
      </c>
      <c r="H2740" s="26">
        <f>IF(D2740&lt;='Auxiliary Energy Estimation'!$E$25, 1, 0)</f>
        <v>1</v>
      </c>
      <c r="I2740" s="26">
        <f>IF(E2740&lt;='Auxiliary Energy Estimation'!$E$25, 1, 0)</f>
        <v>0</v>
      </c>
    </row>
    <row r="2741" spans="2:9" ht="15" x14ac:dyDescent="0.3">
      <c r="B2741" s="33">
        <v>2736.5</v>
      </c>
      <c r="C2741" s="34">
        <v>7.8</v>
      </c>
      <c r="D2741" s="32">
        <f t="shared" si="84"/>
        <v>46.04</v>
      </c>
      <c r="E2741" s="37">
        <f t="shared" si="85"/>
        <v>55.247999999999998</v>
      </c>
      <c r="F2741" s="32">
        <f>'Auxiliary Energy Estimation'!$E$25-D2741</f>
        <v>8.9600000000000009</v>
      </c>
      <c r="G2741" s="32">
        <f>'Auxiliary Energy Estimation'!$E$25-E2741</f>
        <v>-0.24799999999999756</v>
      </c>
      <c r="H2741" s="26">
        <f>IF(D2741&lt;='Auxiliary Energy Estimation'!$E$25, 1, 0)</f>
        <v>1</v>
      </c>
      <c r="I2741" s="26">
        <f>IF(E2741&lt;='Auxiliary Energy Estimation'!$E$25, 1, 0)</f>
        <v>0</v>
      </c>
    </row>
    <row r="2742" spans="2:9" ht="15" x14ac:dyDescent="0.3">
      <c r="B2742" s="33">
        <v>2737.5</v>
      </c>
      <c r="C2742" s="34">
        <v>7.2</v>
      </c>
      <c r="D2742" s="32">
        <f t="shared" si="84"/>
        <v>44.96</v>
      </c>
      <c r="E2742" s="37">
        <f t="shared" si="85"/>
        <v>53.951999999999998</v>
      </c>
      <c r="F2742" s="32">
        <f>'Auxiliary Energy Estimation'!$E$25-D2742</f>
        <v>10.039999999999999</v>
      </c>
      <c r="G2742" s="32">
        <f>'Auxiliary Energy Estimation'!$E$25-E2742</f>
        <v>1.0480000000000018</v>
      </c>
      <c r="H2742" s="26">
        <f>IF(D2742&lt;='Auxiliary Energy Estimation'!$E$25, 1, 0)</f>
        <v>1</v>
      </c>
      <c r="I2742" s="26">
        <f>IF(E2742&lt;='Auxiliary Energy Estimation'!$E$25, 1, 0)</f>
        <v>1</v>
      </c>
    </row>
    <row r="2743" spans="2:9" ht="15" x14ac:dyDescent="0.3">
      <c r="B2743" s="33">
        <v>2738.5</v>
      </c>
      <c r="C2743" s="34">
        <v>7.2</v>
      </c>
      <c r="D2743" s="32">
        <f t="shared" si="84"/>
        <v>44.96</v>
      </c>
      <c r="E2743" s="37">
        <f t="shared" si="85"/>
        <v>53.951999999999998</v>
      </c>
      <c r="F2743" s="32">
        <f>'Auxiliary Energy Estimation'!$E$25-D2743</f>
        <v>10.039999999999999</v>
      </c>
      <c r="G2743" s="32">
        <f>'Auxiliary Energy Estimation'!$E$25-E2743</f>
        <v>1.0480000000000018</v>
      </c>
      <c r="H2743" s="26">
        <f>IF(D2743&lt;='Auxiliary Energy Estimation'!$E$25, 1, 0)</f>
        <v>1</v>
      </c>
      <c r="I2743" s="26">
        <f>IF(E2743&lt;='Auxiliary Energy Estimation'!$E$25, 1, 0)</f>
        <v>1</v>
      </c>
    </row>
    <row r="2744" spans="2:9" ht="15" x14ac:dyDescent="0.3">
      <c r="B2744" s="33">
        <v>2739.5</v>
      </c>
      <c r="C2744" s="34">
        <v>7.2</v>
      </c>
      <c r="D2744" s="32">
        <f t="shared" si="84"/>
        <v>44.96</v>
      </c>
      <c r="E2744" s="37">
        <f t="shared" si="85"/>
        <v>53.951999999999998</v>
      </c>
      <c r="F2744" s="32">
        <f>'Auxiliary Energy Estimation'!$E$25-D2744</f>
        <v>10.039999999999999</v>
      </c>
      <c r="G2744" s="32">
        <f>'Auxiliary Energy Estimation'!$E$25-E2744</f>
        <v>1.0480000000000018</v>
      </c>
      <c r="H2744" s="26">
        <f>IF(D2744&lt;='Auxiliary Energy Estimation'!$E$25, 1, 0)</f>
        <v>1</v>
      </c>
      <c r="I2744" s="26">
        <f>IF(E2744&lt;='Auxiliary Energy Estimation'!$E$25, 1, 0)</f>
        <v>1</v>
      </c>
    </row>
    <row r="2745" spans="2:9" ht="15" x14ac:dyDescent="0.3">
      <c r="B2745" s="33">
        <v>2740.5</v>
      </c>
      <c r="C2745" s="34">
        <v>7.2</v>
      </c>
      <c r="D2745" s="32">
        <f t="shared" si="84"/>
        <v>44.96</v>
      </c>
      <c r="E2745" s="37">
        <f t="shared" si="85"/>
        <v>53.951999999999998</v>
      </c>
      <c r="F2745" s="32">
        <f>'Auxiliary Energy Estimation'!$E$25-D2745</f>
        <v>10.039999999999999</v>
      </c>
      <c r="G2745" s="32">
        <f>'Auxiliary Energy Estimation'!$E$25-E2745</f>
        <v>1.0480000000000018</v>
      </c>
      <c r="H2745" s="26">
        <f>IF(D2745&lt;='Auxiliary Energy Estimation'!$E$25, 1, 0)</f>
        <v>1</v>
      </c>
      <c r="I2745" s="26">
        <f>IF(E2745&lt;='Auxiliary Energy Estimation'!$E$25, 1, 0)</f>
        <v>1</v>
      </c>
    </row>
    <row r="2746" spans="2:9" ht="15" x14ac:dyDescent="0.3">
      <c r="B2746" s="33">
        <v>2741.5</v>
      </c>
      <c r="C2746" s="34">
        <v>7.8</v>
      </c>
      <c r="D2746" s="32">
        <f t="shared" si="84"/>
        <v>46.04</v>
      </c>
      <c r="E2746" s="37">
        <f t="shared" si="85"/>
        <v>55.247999999999998</v>
      </c>
      <c r="F2746" s="32">
        <f>'Auxiliary Energy Estimation'!$E$25-D2746</f>
        <v>8.9600000000000009</v>
      </c>
      <c r="G2746" s="32">
        <f>'Auxiliary Energy Estimation'!$E$25-E2746</f>
        <v>-0.24799999999999756</v>
      </c>
      <c r="H2746" s="26">
        <f>IF(D2746&lt;='Auxiliary Energy Estimation'!$E$25, 1, 0)</f>
        <v>1</v>
      </c>
      <c r="I2746" s="26">
        <f>IF(E2746&lt;='Auxiliary Energy Estimation'!$E$25, 1, 0)</f>
        <v>0</v>
      </c>
    </row>
    <row r="2747" spans="2:9" ht="15" x14ac:dyDescent="0.3">
      <c r="B2747" s="33">
        <v>2742.5</v>
      </c>
      <c r="C2747" s="34">
        <v>8.3000000000000007</v>
      </c>
      <c r="D2747" s="32">
        <f t="shared" si="84"/>
        <v>46.94</v>
      </c>
      <c r="E2747" s="37">
        <f t="shared" si="85"/>
        <v>56.327999999999996</v>
      </c>
      <c r="F2747" s="32">
        <f>'Auxiliary Energy Estimation'!$E$25-D2747</f>
        <v>8.0600000000000023</v>
      </c>
      <c r="G2747" s="32">
        <f>'Auxiliary Energy Estimation'!$E$25-E2747</f>
        <v>-1.3279999999999959</v>
      </c>
      <c r="H2747" s="26">
        <f>IF(D2747&lt;='Auxiliary Energy Estimation'!$E$25, 1, 0)</f>
        <v>1</v>
      </c>
      <c r="I2747" s="26">
        <f>IF(E2747&lt;='Auxiliary Energy Estimation'!$E$25, 1, 0)</f>
        <v>0</v>
      </c>
    </row>
    <row r="2748" spans="2:9" ht="15" x14ac:dyDescent="0.3">
      <c r="B2748" s="33">
        <v>2743.5</v>
      </c>
      <c r="C2748" s="34">
        <v>9.4</v>
      </c>
      <c r="D2748" s="32">
        <f t="shared" si="84"/>
        <v>48.92</v>
      </c>
      <c r="E2748" s="37">
        <f t="shared" si="85"/>
        <v>58.704000000000001</v>
      </c>
      <c r="F2748" s="32">
        <f>'Auxiliary Energy Estimation'!$E$25-D2748</f>
        <v>6.0799999999999983</v>
      </c>
      <c r="G2748" s="32">
        <f>'Auxiliary Energy Estimation'!$E$25-E2748</f>
        <v>-3.7040000000000006</v>
      </c>
      <c r="H2748" s="26">
        <f>IF(D2748&lt;='Auxiliary Energy Estimation'!$E$25, 1, 0)</f>
        <v>1</v>
      </c>
      <c r="I2748" s="26">
        <f>IF(E2748&lt;='Auxiliary Energy Estimation'!$E$25, 1, 0)</f>
        <v>0</v>
      </c>
    </row>
    <row r="2749" spans="2:9" ht="15" x14ac:dyDescent="0.3">
      <c r="B2749" s="33">
        <v>2744.5</v>
      </c>
      <c r="C2749" s="34">
        <v>10</v>
      </c>
      <c r="D2749" s="32">
        <f t="shared" si="84"/>
        <v>50</v>
      </c>
      <c r="E2749" s="37">
        <f t="shared" si="85"/>
        <v>60</v>
      </c>
      <c r="F2749" s="32">
        <f>'Auxiliary Energy Estimation'!$E$25-D2749</f>
        <v>5</v>
      </c>
      <c r="G2749" s="32">
        <f>'Auxiliary Energy Estimation'!$E$25-E2749</f>
        <v>-5</v>
      </c>
      <c r="H2749" s="26">
        <f>IF(D2749&lt;='Auxiliary Energy Estimation'!$E$25, 1, 0)</f>
        <v>1</v>
      </c>
      <c r="I2749" s="26">
        <f>IF(E2749&lt;='Auxiliary Energy Estimation'!$E$25, 1, 0)</f>
        <v>0</v>
      </c>
    </row>
    <row r="2750" spans="2:9" ht="15" x14ac:dyDescent="0.3">
      <c r="B2750" s="33">
        <v>2745.5</v>
      </c>
      <c r="C2750" s="34">
        <v>10.6</v>
      </c>
      <c r="D2750" s="32">
        <f t="shared" si="84"/>
        <v>51.08</v>
      </c>
      <c r="E2750" s="37">
        <f t="shared" si="85"/>
        <v>61.295999999999992</v>
      </c>
      <c r="F2750" s="32">
        <f>'Auxiliary Energy Estimation'!$E$25-D2750</f>
        <v>3.9200000000000017</v>
      </c>
      <c r="G2750" s="32">
        <f>'Auxiliary Energy Estimation'!$E$25-E2750</f>
        <v>-6.2959999999999923</v>
      </c>
      <c r="H2750" s="26">
        <f>IF(D2750&lt;='Auxiliary Energy Estimation'!$E$25, 1, 0)</f>
        <v>1</v>
      </c>
      <c r="I2750" s="26">
        <f>IF(E2750&lt;='Auxiliary Energy Estimation'!$E$25, 1, 0)</f>
        <v>0</v>
      </c>
    </row>
    <row r="2751" spans="2:9" ht="15" x14ac:dyDescent="0.3">
      <c r="B2751" s="33">
        <v>2746.5</v>
      </c>
      <c r="C2751" s="34">
        <v>10.6</v>
      </c>
      <c r="D2751" s="32">
        <f t="shared" si="84"/>
        <v>51.08</v>
      </c>
      <c r="E2751" s="37">
        <f t="shared" si="85"/>
        <v>61.295999999999992</v>
      </c>
      <c r="F2751" s="32">
        <f>'Auxiliary Energy Estimation'!$E$25-D2751</f>
        <v>3.9200000000000017</v>
      </c>
      <c r="G2751" s="32">
        <f>'Auxiliary Energy Estimation'!$E$25-E2751</f>
        <v>-6.2959999999999923</v>
      </c>
      <c r="H2751" s="26">
        <f>IF(D2751&lt;='Auxiliary Energy Estimation'!$E$25, 1, 0)</f>
        <v>1</v>
      </c>
      <c r="I2751" s="26">
        <f>IF(E2751&lt;='Auxiliary Energy Estimation'!$E$25, 1, 0)</f>
        <v>0</v>
      </c>
    </row>
    <row r="2752" spans="2:9" ht="15" x14ac:dyDescent="0.3">
      <c r="B2752" s="33">
        <v>2747.5</v>
      </c>
      <c r="C2752" s="34">
        <v>10.6</v>
      </c>
      <c r="D2752" s="32">
        <f t="shared" si="84"/>
        <v>51.08</v>
      </c>
      <c r="E2752" s="37">
        <f t="shared" si="85"/>
        <v>61.295999999999992</v>
      </c>
      <c r="F2752" s="32">
        <f>'Auxiliary Energy Estimation'!$E$25-D2752</f>
        <v>3.9200000000000017</v>
      </c>
      <c r="G2752" s="32">
        <f>'Auxiliary Energy Estimation'!$E$25-E2752</f>
        <v>-6.2959999999999923</v>
      </c>
      <c r="H2752" s="26">
        <f>IF(D2752&lt;='Auxiliary Energy Estimation'!$E$25, 1, 0)</f>
        <v>1</v>
      </c>
      <c r="I2752" s="26">
        <f>IF(E2752&lt;='Auxiliary Energy Estimation'!$E$25, 1, 0)</f>
        <v>0</v>
      </c>
    </row>
    <row r="2753" spans="2:9" ht="15" x14ac:dyDescent="0.3">
      <c r="B2753" s="33">
        <v>2748.5</v>
      </c>
      <c r="C2753" s="34">
        <v>9.4</v>
      </c>
      <c r="D2753" s="32">
        <f t="shared" si="84"/>
        <v>48.92</v>
      </c>
      <c r="E2753" s="37">
        <f t="shared" si="85"/>
        <v>58.704000000000001</v>
      </c>
      <c r="F2753" s="32">
        <f>'Auxiliary Energy Estimation'!$E$25-D2753</f>
        <v>6.0799999999999983</v>
      </c>
      <c r="G2753" s="32">
        <f>'Auxiliary Energy Estimation'!$E$25-E2753</f>
        <v>-3.7040000000000006</v>
      </c>
      <c r="H2753" s="26">
        <f>IF(D2753&lt;='Auxiliary Energy Estimation'!$E$25, 1, 0)</f>
        <v>1</v>
      </c>
      <c r="I2753" s="26">
        <f>IF(E2753&lt;='Auxiliary Energy Estimation'!$E$25, 1, 0)</f>
        <v>0</v>
      </c>
    </row>
    <row r="2754" spans="2:9" ht="15" x14ac:dyDescent="0.3">
      <c r="B2754" s="33">
        <v>2749.5</v>
      </c>
      <c r="C2754" s="34">
        <v>9.4</v>
      </c>
      <c r="D2754" s="32">
        <f t="shared" si="84"/>
        <v>48.92</v>
      </c>
      <c r="E2754" s="37">
        <f t="shared" si="85"/>
        <v>58.704000000000001</v>
      </c>
      <c r="F2754" s="32">
        <f>'Auxiliary Energy Estimation'!$E$25-D2754</f>
        <v>6.0799999999999983</v>
      </c>
      <c r="G2754" s="32">
        <f>'Auxiliary Energy Estimation'!$E$25-E2754</f>
        <v>-3.7040000000000006</v>
      </c>
      <c r="H2754" s="26">
        <f>IF(D2754&lt;='Auxiliary Energy Estimation'!$E$25, 1, 0)</f>
        <v>1</v>
      </c>
      <c r="I2754" s="26">
        <f>IF(E2754&lt;='Auxiliary Energy Estimation'!$E$25, 1, 0)</f>
        <v>0</v>
      </c>
    </row>
    <row r="2755" spans="2:9" ht="15" x14ac:dyDescent="0.3">
      <c r="B2755" s="33">
        <v>2750.5</v>
      </c>
      <c r="C2755" s="34">
        <v>8.3000000000000007</v>
      </c>
      <c r="D2755" s="32">
        <f t="shared" si="84"/>
        <v>46.94</v>
      </c>
      <c r="E2755" s="37">
        <f t="shared" si="85"/>
        <v>56.327999999999996</v>
      </c>
      <c r="F2755" s="32">
        <f>'Auxiliary Energy Estimation'!$E$25-D2755</f>
        <v>8.0600000000000023</v>
      </c>
      <c r="G2755" s="32">
        <f>'Auxiliary Energy Estimation'!$E$25-E2755</f>
        <v>-1.3279999999999959</v>
      </c>
      <c r="H2755" s="26">
        <f>IF(D2755&lt;='Auxiliary Energy Estimation'!$E$25, 1, 0)</f>
        <v>1</v>
      </c>
      <c r="I2755" s="26">
        <f>IF(E2755&lt;='Auxiliary Energy Estimation'!$E$25, 1, 0)</f>
        <v>0</v>
      </c>
    </row>
    <row r="2756" spans="2:9" ht="15" x14ac:dyDescent="0.3">
      <c r="B2756" s="33">
        <v>2751.5</v>
      </c>
      <c r="C2756" s="34">
        <v>8.3000000000000007</v>
      </c>
      <c r="D2756" s="32">
        <f t="shared" si="84"/>
        <v>46.94</v>
      </c>
      <c r="E2756" s="37">
        <f t="shared" si="85"/>
        <v>56.327999999999996</v>
      </c>
      <c r="F2756" s="32">
        <f>'Auxiliary Energy Estimation'!$E$25-D2756</f>
        <v>8.0600000000000023</v>
      </c>
      <c r="G2756" s="32">
        <f>'Auxiliary Energy Estimation'!$E$25-E2756</f>
        <v>-1.3279999999999959</v>
      </c>
      <c r="H2756" s="26">
        <f>IF(D2756&lt;='Auxiliary Energy Estimation'!$E$25, 1, 0)</f>
        <v>1</v>
      </c>
      <c r="I2756" s="26">
        <f>IF(E2756&lt;='Auxiliary Energy Estimation'!$E$25, 1, 0)</f>
        <v>0</v>
      </c>
    </row>
    <row r="2757" spans="2:9" ht="15" x14ac:dyDescent="0.3">
      <c r="B2757" s="33">
        <v>2752.5</v>
      </c>
      <c r="C2757" s="34">
        <v>8.3000000000000007</v>
      </c>
      <c r="D2757" s="32">
        <f t="shared" ref="D2757:D2820" si="86">CONVERT(C2757,"C","F")</f>
        <v>46.94</v>
      </c>
      <c r="E2757" s="37">
        <f t="shared" ref="E2757:E2820" si="87">D2757*1.2</f>
        <v>56.327999999999996</v>
      </c>
      <c r="F2757" s="32">
        <f>'Auxiliary Energy Estimation'!$E$25-D2757</f>
        <v>8.0600000000000023</v>
      </c>
      <c r="G2757" s="32">
        <f>'Auxiliary Energy Estimation'!$E$25-E2757</f>
        <v>-1.3279999999999959</v>
      </c>
      <c r="H2757" s="26">
        <f>IF(D2757&lt;='Auxiliary Energy Estimation'!$E$25, 1, 0)</f>
        <v>1</v>
      </c>
      <c r="I2757" s="26">
        <f>IF(E2757&lt;='Auxiliary Energy Estimation'!$E$25, 1, 0)</f>
        <v>0</v>
      </c>
    </row>
    <row r="2758" spans="2:9" ht="15" x14ac:dyDescent="0.3">
      <c r="B2758" s="33">
        <v>2753.5</v>
      </c>
      <c r="C2758" s="34">
        <v>8.3000000000000007</v>
      </c>
      <c r="D2758" s="32">
        <f t="shared" si="86"/>
        <v>46.94</v>
      </c>
      <c r="E2758" s="37">
        <f t="shared" si="87"/>
        <v>56.327999999999996</v>
      </c>
      <c r="F2758" s="32">
        <f>'Auxiliary Energy Estimation'!$E$25-D2758</f>
        <v>8.0600000000000023</v>
      </c>
      <c r="G2758" s="32">
        <f>'Auxiliary Energy Estimation'!$E$25-E2758</f>
        <v>-1.3279999999999959</v>
      </c>
      <c r="H2758" s="26">
        <f>IF(D2758&lt;='Auxiliary Energy Estimation'!$E$25, 1, 0)</f>
        <v>1</v>
      </c>
      <c r="I2758" s="26">
        <f>IF(E2758&lt;='Auxiliary Energy Estimation'!$E$25, 1, 0)</f>
        <v>0</v>
      </c>
    </row>
    <row r="2759" spans="2:9" ht="15" x14ac:dyDescent="0.3">
      <c r="B2759" s="33">
        <v>2754.5</v>
      </c>
      <c r="C2759" s="34">
        <v>8.3000000000000007</v>
      </c>
      <c r="D2759" s="32">
        <f t="shared" si="86"/>
        <v>46.94</v>
      </c>
      <c r="E2759" s="37">
        <f t="shared" si="87"/>
        <v>56.327999999999996</v>
      </c>
      <c r="F2759" s="32">
        <f>'Auxiliary Energy Estimation'!$E$25-D2759</f>
        <v>8.0600000000000023</v>
      </c>
      <c r="G2759" s="32">
        <f>'Auxiliary Energy Estimation'!$E$25-E2759</f>
        <v>-1.3279999999999959</v>
      </c>
      <c r="H2759" s="26">
        <f>IF(D2759&lt;='Auxiliary Energy Estimation'!$E$25, 1, 0)</f>
        <v>1</v>
      </c>
      <c r="I2759" s="26">
        <f>IF(E2759&lt;='Auxiliary Energy Estimation'!$E$25, 1, 0)</f>
        <v>0</v>
      </c>
    </row>
    <row r="2760" spans="2:9" ht="15" x14ac:dyDescent="0.3">
      <c r="B2760" s="33">
        <v>2755.5</v>
      </c>
      <c r="C2760" s="34">
        <v>8.3000000000000007</v>
      </c>
      <c r="D2760" s="32">
        <f t="shared" si="86"/>
        <v>46.94</v>
      </c>
      <c r="E2760" s="37">
        <f t="shared" si="87"/>
        <v>56.327999999999996</v>
      </c>
      <c r="F2760" s="32">
        <f>'Auxiliary Energy Estimation'!$E$25-D2760</f>
        <v>8.0600000000000023</v>
      </c>
      <c r="G2760" s="32">
        <f>'Auxiliary Energy Estimation'!$E$25-E2760</f>
        <v>-1.3279999999999959</v>
      </c>
      <c r="H2760" s="26">
        <f>IF(D2760&lt;='Auxiliary Energy Estimation'!$E$25, 1, 0)</f>
        <v>1</v>
      </c>
      <c r="I2760" s="26">
        <f>IF(E2760&lt;='Auxiliary Energy Estimation'!$E$25, 1, 0)</f>
        <v>0</v>
      </c>
    </row>
    <row r="2761" spans="2:9" ht="15" x14ac:dyDescent="0.3">
      <c r="B2761" s="33">
        <v>2756.5</v>
      </c>
      <c r="C2761" s="34">
        <v>8.3000000000000007</v>
      </c>
      <c r="D2761" s="32">
        <f t="shared" si="86"/>
        <v>46.94</v>
      </c>
      <c r="E2761" s="37">
        <f t="shared" si="87"/>
        <v>56.327999999999996</v>
      </c>
      <c r="F2761" s="32">
        <f>'Auxiliary Energy Estimation'!$E$25-D2761</f>
        <v>8.0600000000000023</v>
      </c>
      <c r="G2761" s="32">
        <f>'Auxiliary Energy Estimation'!$E$25-E2761</f>
        <v>-1.3279999999999959</v>
      </c>
      <c r="H2761" s="26">
        <f>IF(D2761&lt;='Auxiliary Energy Estimation'!$E$25, 1, 0)</f>
        <v>1</v>
      </c>
      <c r="I2761" s="26">
        <f>IF(E2761&lt;='Auxiliary Energy Estimation'!$E$25, 1, 0)</f>
        <v>0</v>
      </c>
    </row>
    <row r="2762" spans="2:9" ht="15" x14ac:dyDescent="0.3">
      <c r="B2762" s="33">
        <v>2757.5</v>
      </c>
      <c r="C2762" s="34">
        <v>8.9</v>
      </c>
      <c r="D2762" s="32">
        <f t="shared" si="86"/>
        <v>48.019999999999996</v>
      </c>
      <c r="E2762" s="37">
        <f t="shared" si="87"/>
        <v>57.623999999999995</v>
      </c>
      <c r="F2762" s="32">
        <f>'Auxiliary Energy Estimation'!$E$25-D2762</f>
        <v>6.980000000000004</v>
      </c>
      <c r="G2762" s="32">
        <f>'Auxiliary Energy Estimation'!$E$25-E2762</f>
        <v>-2.6239999999999952</v>
      </c>
      <c r="H2762" s="26">
        <f>IF(D2762&lt;='Auxiliary Energy Estimation'!$E$25, 1, 0)</f>
        <v>1</v>
      </c>
      <c r="I2762" s="26">
        <f>IF(E2762&lt;='Auxiliary Energy Estimation'!$E$25, 1, 0)</f>
        <v>0</v>
      </c>
    </row>
    <row r="2763" spans="2:9" ht="15" x14ac:dyDescent="0.3">
      <c r="B2763" s="33">
        <v>2758.5</v>
      </c>
      <c r="C2763" s="34">
        <v>8.3000000000000007</v>
      </c>
      <c r="D2763" s="32">
        <f t="shared" si="86"/>
        <v>46.94</v>
      </c>
      <c r="E2763" s="37">
        <f t="shared" si="87"/>
        <v>56.327999999999996</v>
      </c>
      <c r="F2763" s="32">
        <f>'Auxiliary Energy Estimation'!$E$25-D2763</f>
        <v>8.0600000000000023</v>
      </c>
      <c r="G2763" s="32">
        <f>'Auxiliary Energy Estimation'!$E$25-E2763</f>
        <v>-1.3279999999999959</v>
      </c>
      <c r="H2763" s="26">
        <f>IF(D2763&lt;='Auxiliary Energy Estimation'!$E$25, 1, 0)</f>
        <v>1</v>
      </c>
      <c r="I2763" s="26">
        <f>IF(E2763&lt;='Auxiliary Energy Estimation'!$E$25, 1, 0)</f>
        <v>0</v>
      </c>
    </row>
    <row r="2764" spans="2:9" ht="15" x14ac:dyDescent="0.3">
      <c r="B2764" s="33">
        <v>2759.5</v>
      </c>
      <c r="C2764" s="34">
        <v>8.3000000000000007</v>
      </c>
      <c r="D2764" s="32">
        <f t="shared" si="86"/>
        <v>46.94</v>
      </c>
      <c r="E2764" s="37">
        <f t="shared" si="87"/>
        <v>56.327999999999996</v>
      </c>
      <c r="F2764" s="32">
        <f>'Auxiliary Energy Estimation'!$E$25-D2764</f>
        <v>8.0600000000000023</v>
      </c>
      <c r="G2764" s="32">
        <f>'Auxiliary Energy Estimation'!$E$25-E2764</f>
        <v>-1.3279999999999959</v>
      </c>
      <c r="H2764" s="26">
        <f>IF(D2764&lt;='Auxiliary Energy Estimation'!$E$25, 1, 0)</f>
        <v>1</v>
      </c>
      <c r="I2764" s="26">
        <f>IF(E2764&lt;='Auxiliary Energy Estimation'!$E$25, 1, 0)</f>
        <v>0</v>
      </c>
    </row>
    <row r="2765" spans="2:9" ht="15" x14ac:dyDescent="0.3">
      <c r="B2765" s="33">
        <v>2760.5</v>
      </c>
      <c r="C2765" s="34">
        <v>8.3000000000000007</v>
      </c>
      <c r="D2765" s="32">
        <f t="shared" si="86"/>
        <v>46.94</v>
      </c>
      <c r="E2765" s="37">
        <f t="shared" si="87"/>
        <v>56.327999999999996</v>
      </c>
      <c r="F2765" s="32">
        <f>'Auxiliary Energy Estimation'!$E$25-D2765</f>
        <v>8.0600000000000023</v>
      </c>
      <c r="G2765" s="32">
        <f>'Auxiliary Energy Estimation'!$E$25-E2765</f>
        <v>-1.3279999999999959</v>
      </c>
      <c r="H2765" s="26">
        <f>IF(D2765&lt;='Auxiliary Energy Estimation'!$E$25, 1, 0)</f>
        <v>1</v>
      </c>
      <c r="I2765" s="26">
        <f>IF(E2765&lt;='Auxiliary Energy Estimation'!$E$25, 1, 0)</f>
        <v>0</v>
      </c>
    </row>
    <row r="2766" spans="2:9" ht="15" x14ac:dyDescent="0.3">
      <c r="B2766" s="33">
        <v>2761.5</v>
      </c>
      <c r="C2766" s="34">
        <v>8.3000000000000007</v>
      </c>
      <c r="D2766" s="32">
        <f t="shared" si="86"/>
        <v>46.94</v>
      </c>
      <c r="E2766" s="37">
        <f t="shared" si="87"/>
        <v>56.327999999999996</v>
      </c>
      <c r="F2766" s="32">
        <f>'Auxiliary Energy Estimation'!$E$25-D2766</f>
        <v>8.0600000000000023</v>
      </c>
      <c r="G2766" s="32">
        <f>'Auxiliary Energy Estimation'!$E$25-E2766</f>
        <v>-1.3279999999999959</v>
      </c>
      <c r="H2766" s="26">
        <f>IF(D2766&lt;='Auxiliary Energy Estimation'!$E$25, 1, 0)</f>
        <v>1</v>
      </c>
      <c r="I2766" s="26">
        <f>IF(E2766&lt;='Auxiliary Energy Estimation'!$E$25, 1, 0)</f>
        <v>0</v>
      </c>
    </row>
    <row r="2767" spans="2:9" ht="15" x14ac:dyDescent="0.3">
      <c r="B2767" s="33">
        <v>2762.5</v>
      </c>
      <c r="C2767" s="34">
        <v>8.3000000000000007</v>
      </c>
      <c r="D2767" s="32">
        <f t="shared" si="86"/>
        <v>46.94</v>
      </c>
      <c r="E2767" s="37">
        <f t="shared" si="87"/>
        <v>56.327999999999996</v>
      </c>
      <c r="F2767" s="32">
        <f>'Auxiliary Energy Estimation'!$E$25-D2767</f>
        <v>8.0600000000000023</v>
      </c>
      <c r="G2767" s="32">
        <f>'Auxiliary Energy Estimation'!$E$25-E2767</f>
        <v>-1.3279999999999959</v>
      </c>
      <c r="H2767" s="26">
        <f>IF(D2767&lt;='Auxiliary Energy Estimation'!$E$25, 1, 0)</f>
        <v>1</v>
      </c>
      <c r="I2767" s="26">
        <f>IF(E2767&lt;='Auxiliary Energy Estimation'!$E$25, 1, 0)</f>
        <v>0</v>
      </c>
    </row>
    <row r="2768" spans="2:9" ht="15" x14ac:dyDescent="0.3">
      <c r="B2768" s="33">
        <v>2763.5</v>
      </c>
      <c r="C2768" s="34">
        <v>9.4</v>
      </c>
      <c r="D2768" s="32">
        <f t="shared" si="86"/>
        <v>48.92</v>
      </c>
      <c r="E2768" s="37">
        <f t="shared" si="87"/>
        <v>58.704000000000001</v>
      </c>
      <c r="F2768" s="32">
        <f>'Auxiliary Energy Estimation'!$E$25-D2768</f>
        <v>6.0799999999999983</v>
      </c>
      <c r="G2768" s="32">
        <f>'Auxiliary Energy Estimation'!$E$25-E2768</f>
        <v>-3.7040000000000006</v>
      </c>
      <c r="H2768" s="26">
        <f>IF(D2768&lt;='Auxiliary Energy Estimation'!$E$25, 1, 0)</f>
        <v>1</v>
      </c>
      <c r="I2768" s="26">
        <f>IF(E2768&lt;='Auxiliary Energy Estimation'!$E$25, 1, 0)</f>
        <v>0</v>
      </c>
    </row>
    <row r="2769" spans="2:9" ht="15" x14ac:dyDescent="0.3">
      <c r="B2769" s="33">
        <v>2764.5</v>
      </c>
      <c r="C2769" s="34">
        <v>8.9</v>
      </c>
      <c r="D2769" s="32">
        <f t="shared" si="86"/>
        <v>48.019999999999996</v>
      </c>
      <c r="E2769" s="37">
        <f t="shared" si="87"/>
        <v>57.623999999999995</v>
      </c>
      <c r="F2769" s="32">
        <f>'Auxiliary Energy Estimation'!$E$25-D2769</f>
        <v>6.980000000000004</v>
      </c>
      <c r="G2769" s="32">
        <f>'Auxiliary Energy Estimation'!$E$25-E2769</f>
        <v>-2.6239999999999952</v>
      </c>
      <c r="H2769" s="26">
        <f>IF(D2769&lt;='Auxiliary Energy Estimation'!$E$25, 1, 0)</f>
        <v>1</v>
      </c>
      <c r="I2769" s="26">
        <f>IF(E2769&lt;='Auxiliary Energy Estimation'!$E$25, 1, 0)</f>
        <v>0</v>
      </c>
    </row>
    <row r="2770" spans="2:9" ht="15" x14ac:dyDescent="0.3">
      <c r="B2770" s="33">
        <v>2765.5</v>
      </c>
      <c r="C2770" s="34">
        <v>8.3000000000000007</v>
      </c>
      <c r="D2770" s="32">
        <f t="shared" si="86"/>
        <v>46.94</v>
      </c>
      <c r="E2770" s="37">
        <f t="shared" si="87"/>
        <v>56.327999999999996</v>
      </c>
      <c r="F2770" s="32">
        <f>'Auxiliary Energy Estimation'!$E$25-D2770</f>
        <v>8.0600000000000023</v>
      </c>
      <c r="G2770" s="32">
        <f>'Auxiliary Energy Estimation'!$E$25-E2770</f>
        <v>-1.3279999999999959</v>
      </c>
      <c r="H2770" s="26">
        <f>IF(D2770&lt;='Auxiliary Energy Estimation'!$E$25, 1, 0)</f>
        <v>1</v>
      </c>
      <c r="I2770" s="26">
        <f>IF(E2770&lt;='Auxiliary Energy Estimation'!$E$25, 1, 0)</f>
        <v>0</v>
      </c>
    </row>
    <row r="2771" spans="2:9" ht="15" x14ac:dyDescent="0.3">
      <c r="B2771" s="33">
        <v>2766.5</v>
      </c>
      <c r="C2771" s="34">
        <v>9.4</v>
      </c>
      <c r="D2771" s="32">
        <f t="shared" si="86"/>
        <v>48.92</v>
      </c>
      <c r="E2771" s="37">
        <f t="shared" si="87"/>
        <v>58.704000000000001</v>
      </c>
      <c r="F2771" s="32">
        <f>'Auxiliary Energy Estimation'!$E$25-D2771</f>
        <v>6.0799999999999983</v>
      </c>
      <c r="G2771" s="32">
        <f>'Auxiliary Energy Estimation'!$E$25-E2771</f>
        <v>-3.7040000000000006</v>
      </c>
      <c r="H2771" s="26">
        <f>IF(D2771&lt;='Auxiliary Energy Estimation'!$E$25, 1, 0)</f>
        <v>1</v>
      </c>
      <c r="I2771" s="26">
        <f>IF(E2771&lt;='Auxiliary Energy Estimation'!$E$25, 1, 0)</f>
        <v>0</v>
      </c>
    </row>
    <row r="2772" spans="2:9" ht="15" x14ac:dyDescent="0.3">
      <c r="B2772" s="33">
        <v>2767.5</v>
      </c>
      <c r="C2772" s="34">
        <v>9.4</v>
      </c>
      <c r="D2772" s="32">
        <f t="shared" si="86"/>
        <v>48.92</v>
      </c>
      <c r="E2772" s="37">
        <f t="shared" si="87"/>
        <v>58.704000000000001</v>
      </c>
      <c r="F2772" s="32">
        <f>'Auxiliary Energy Estimation'!$E$25-D2772</f>
        <v>6.0799999999999983</v>
      </c>
      <c r="G2772" s="32">
        <f>'Auxiliary Energy Estimation'!$E$25-E2772</f>
        <v>-3.7040000000000006</v>
      </c>
      <c r="H2772" s="26">
        <f>IF(D2772&lt;='Auxiliary Energy Estimation'!$E$25, 1, 0)</f>
        <v>1</v>
      </c>
      <c r="I2772" s="26">
        <f>IF(E2772&lt;='Auxiliary Energy Estimation'!$E$25, 1, 0)</f>
        <v>0</v>
      </c>
    </row>
    <row r="2773" spans="2:9" ht="15" x14ac:dyDescent="0.3">
      <c r="B2773" s="33">
        <v>2768.5</v>
      </c>
      <c r="C2773" s="34">
        <v>10</v>
      </c>
      <c r="D2773" s="32">
        <f t="shared" si="86"/>
        <v>50</v>
      </c>
      <c r="E2773" s="37">
        <f t="shared" si="87"/>
        <v>60</v>
      </c>
      <c r="F2773" s="32">
        <f>'Auxiliary Energy Estimation'!$E$25-D2773</f>
        <v>5</v>
      </c>
      <c r="G2773" s="32">
        <f>'Auxiliary Energy Estimation'!$E$25-E2773</f>
        <v>-5</v>
      </c>
      <c r="H2773" s="26">
        <f>IF(D2773&lt;='Auxiliary Energy Estimation'!$E$25, 1, 0)</f>
        <v>1</v>
      </c>
      <c r="I2773" s="26">
        <f>IF(E2773&lt;='Auxiliary Energy Estimation'!$E$25, 1, 0)</f>
        <v>0</v>
      </c>
    </row>
    <row r="2774" spans="2:9" ht="15" x14ac:dyDescent="0.3">
      <c r="B2774" s="33">
        <v>2769.5</v>
      </c>
      <c r="C2774" s="34">
        <v>11.1</v>
      </c>
      <c r="D2774" s="32">
        <f t="shared" si="86"/>
        <v>51.980000000000004</v>
      </c>
      <c r="E2774" s="37">
        <f t="shared" si="87"/>
        <v>62.376000000000005</v>
      </c>
      <c r="F2774" s="32">
        <f>'Auxiliary Energy Estimation'!$E$25-D2774</f>
        <v>3.019999999999996</v>
      </c>
      <c r="G2774" s="32">
        <f>'Auxiliary Energy Estimation'!$E$25-E2774</f>
        <v>-7.3760000000000048</v>
      </c>
      <c r="H2774" s="26">
        <f>IF(D2774&lt;='Auxiliary Energy Estimation'!$E$25, 1, 0)</f>
        <v>1</v>
      </c>
      <c r="I2774" s="26">
        <f>IF(E2774&lt;='Auxiliary Energy Estimation'!$E$25, 1, 0)</f>
        <v>0</v>
      </c>
    </row>
    <row r="2775" spans="2:9" ht="15" x14ac:dyDescent="0.3">
      <c r="B2775" s="33">
        <v>2770.5</v>
      </c>
      <c r="C2775" s="34">
        <v>12.2</v>
      </c>
      <c r="D2775" s="32">
        <f t="shared" si="86"/>
        <v>53.96</v>
      </c>
      <c r="E2775" s="37">
        <f t="shared" si="87"/>
        <v>64.751999999999995</v>
      </c>
      <c r="F2775" s="32">
        <f>'Auxiliary Energy Estimation'!$E$25-D2775</f>
        <v>1.0399999999999991</v>
      </c>
      <c r="G2775" s="32">
        <f>'Auxiliary Energy Estimation'!$E$25-E2775</f>
        <v>-9.7519999999999953</v>
      </c>
      <c r="H2775" s="26">
        <f>IF(D2775&lt;='Auxiliary Energy Estimation'!$E$25, 1, 0)</f>
        <v>1</v>
      </c>
      <c r="I2775" s="26">
        <f>IF(E2775&lt;='Auxiliary Energy Estimation'!$E$25, 1, 0)</f>
        <v>0</v>
      </c>
    </row>
    <row r="2776" spans="2:9" ht="15" x14ac:dyDescent="0.3">
      <c r="B2776" s="33">
        <v>2771.5</v>
      </c>
      <c r="C2776" s="34">
        <v>14.4</v>
      </c>
      <c r="D2776" s="32">
        <f t="shared" si="86"/>
        <v>57.92</v>
      </c>
      <c r="E2776" s="37">
        <f t="shared" si="87"/>
        <v>69.504000000000005</v>
      </c>
      <c r="F2776" s="32">
        <f>'Auxiliary Energy Estimation'!$E$25-D2776</f>
        <v>-2.9200000000000017</v>
      </c>
      <c r="G2776" s="32">
        <f>'Auxiliary Energy Estimation'!$E$25-E2776</f>
        <v>-14.504000000000005</v>
      </c>
      <c r="H2776" s="26">
        <f>IF(D2776&lt;='Auxiliary Energy Estimation'!$E$25, 1, 0)</f>
        <v>0</v>
      </c>
      <c r="I2776" s="26">
        <f>IF(E2776&lt;='Auxiliary Energy Estimation'!$E$25, 1, 0)</f>
        <v>0</v>
      </c>
    </row>
    <row r="2777" spans="2:9" ht="15" x14ac:dyDescent="0.3">
      <c r="B2777" s="33">
        <v>2772.5</v>
      </c>
      <c r="C2777" s="34">
        <v>13.3</v>
      </c>
      <c r="D2777" s="32">
        <f t="shared" si="86"/>
        <v>55.94</v>
      </c>
      <c r="E2777" s="37">
        <f t="shared" si="87"/>
        <v>67.128</v>
      </c>
      <c r="F2777" s="32">
        <f>'Auxiliary Energy Estimation'!$E$25-D2777</f>
        <v>-0.93999999999999773</v>
      </c>
      <c r="G2777" s="32">
        <f>'Auxiliary Energy Estimation'!$E$25-E2777</f>
        <v>-12.128</v>
      </c>
      <c r="H2777" s="26">
        <f>IF(D2777&lt;='Auxiliary Energy Estimation'!$E$25, 1, 0)</f>
        <v>0</v>
      </c>
      <c r="I2777" s="26">
        <f>IF(E2777&lt;='Auxiliary Energy Estimation'!$E$25, 1, 0)</f>
        <v>0</v>
      </c>
    </row>
    <row r="2778" spans="2:9" ht="15" x14ac:dyDescent="0.3">
      <c r="B2778" s="33">
        <v>2773.5</v>
      </c>
      <c r="C2778" s="34">
        <v>13.9</v>
      </c>
      <c r="D2778" s="32">
        <f t="shared" si="86"/>
        <v>57.019999999999996</v>
      </c>
      <c r="E2778" s="37">
        <f t="shared" si="87"/>
        <v>68.423999999999992</v>
      </c>
      <c r="F2778" s="32">
        <f>'Auxiliary Energy Estimation'!$E$25-D2778</f>
        <v>-2.019999999999996</v>
      </c>
      <c r="G2778" s="32">
        <f>'Auxiliary Energy Estimation'!$E$25-E2778</f>
        <v>-13.423999999999992</v>
      </c>
      <c r="H2778" s="26">
        <f>IF(D2778&lt;='Auxiliary Energy Estimation'!$E$25, 1, 0)</f>
        <v>0</v>
      </c>
      <c r="I2778" s="26">
        <f>IF(E2778&lt;='Auxiliary Energy Estimation'!$E$25, 1, 0)</f>
        <v>0</v>
      </c>
    </row>
    <row r="2779" spans="2:9" ht="15" x14ac:dyDescent="0.3">
      <c r="B2779" s="33">
        <v>2774.5</v>
      </c>
      <c r="C2779" s="34">
        <v>12.2</v>
      </c>
      <c r="D2779" s="32">
        <f t="shared" si="86"/>
        <v>53.96</v>
      </c>
      <c r="E2779" s="37">
        <f t="shared" si="87"/>
        <v>64.751999999999995</v>
      </c>
      <c r="F2779" s="32">
        <f>'Auxiliary Energy Estimation'!$E$25-D2779</f>
        <v>1.0399999999999991</v>
      </c>
      <c r="G2779" s="32">
        <f>'Auxiliary Energy Estimation'!$E$25-E2779</f>
        <v>-9.7519999999999953</v>
      </c>
      <c r="H2779" s="26">
        <f>IF(D2779&lt;='Auxiliary Energy Estimation'!$E$25, 1, 0)</f>
        <v>1</v>
      </c>
      <c r="I2779" s="26">
        <f>IF(E2779&lt;='Auxiliary Energy Estimation'!$E$25, 1, 0)</f>
        <v>0</v>
      </c>
    </row>
    <row r="2780" spans="2:9" ht="15" x14ac:dyDescent="0.3">
      <c r="B2780" s="33">
        <v>2775.5</v>
      </c>
      <c r="C2780" s="34">
        <v>12.2</v>
      </c>
      <c r="D2780" s="32">
        <f t="shared" si="86"/>
        <v>53.96</v>
      </c>
      <c r="E2780" s="37">
        <f t="shared" si="87"/>
        <v>64.751999999999995</v>
      </c>
      <c r="F2780" s="32">
        <f>'Auxiliary Energy Estimation'!$E$25-D2780</f>
        <v>1.0399999999999991</v>
      </c>
      <c r="G2780" s="32">
        <f>'Auxiliary Energy Estimation'!$E$25-E2780</f>
        <v>-9.7519999999999953</v>
      </c>
      <c r="H2780" s="26">
        <f>IF(D2780&lt;='Auxiliary Energy Estimation'!$E$25, 1, 0)</f>
        <v>1</v>
      </c>
      <c r="I2780" s="26">
        <f>IF(E2780&lt;='Auxiliary Energy Estimation'!$E$25, 1, 0)</f>
        <v>0</v>
      </c>
    </row>
    <row r="2781" spans="2:9" ht="15" x14ac:dyDescent="0.3">
      <c r="B2781" s="33">
        <v>2776.5</v>
      </c>
      <c r="C2781" s="34">
        <v>12.2</v>
      </c>
      <c r="D2781" s="32">
        <f t="shared" si="86"/>
        <v>53.96</v>
      </c>
      <c r="E2781" s="37">
        <f t="shared" si="87"/>
        <v>64.751999999999995</v>
      </c>
      <c r="F2781" s="32">
        <f>'Auxiliary Energy Estimation'!$E$25-D2781</f>
        <v>1.0399999999999991</v>
      </c>
      <c r="G2781" s="32">
        <f>'Auxiliary Energy Estimation'!$E$25-E2781</f>
        <v>-9.7519999999999953</v>
      </c>
      <c r="H2781" s="26">
        <f>IF(D2781&lt;='Auxiliary Energy Estimation'!$E$25, 1, 0)</f>
        <v>1</v>
      </c>
      <c r="I2781" s="26">
        <f>IF(E2781&lt;='Auxiliary Energy Estimation'!$E$25, 1, 0)</f>
        <v>0</v>
      </c>
    </row>
    <row r="2782" spans="2:9" ht="15" x14ac:dyDescent="0.3">
      <c r="B2782" s="33">
        <v>2777.5</v>
      </c>
      <c r="C2782" s="34">
        <v>13.9</v>
      </c>
      <c r="D2782" s="32">
        <f t="shared" si="86"/>
        <v>57.019999999999996</v>
      </c>
      <c r="E2782" s="37">
        <f t="shared" si="87"/>
        <v>68.423999999999992</v>
      </c>
      <c r="F2782" s="32">
        <f>'Auxiliary Energy Estimation'!$E$25-D2782</f>
        <v>-2.019999999999996</v>
      </c>
      <c r="G2782" s="32">
        <f>'Auxiliary Energy Estimation'!$E$25-E2782</f>
        <v>-13.423999999999992</v>
      </c>
      <c r="H2782" s="26">
        <f>IF(D2782&lt;='Auxiliary Energy Estimation'!$E$25, 1, 0)</f>
        <v>0</v>
      </c>
      <c r="I2782" s="26">
        <f>IF(E2782&lt;='Auxiliary Energy Estimation'!$E$25, 1, 0)</f>
        <v>0</v>
      </c>
    </row>
    <row r="2783" spans="2:9" ht="15" x14ac:dyDescent="0.3">
      <c r="B2783" s="33">
        <v>2778.5</v>
      </c>
      <c r="C2783" s="34">
        <v>12.2</v>
      </c>
      <c r="D2783" s="32">
        <f t="shared" si="86"/>
        <v>53.96</v>
      </c>
      <c r="E2783" s="37">
        <f t="shared" si="87"/>
        <v>64.751999999999995</v>
      </c>
      <c r="F2783" s="32">
        <f>'Auxiliary Energy Estimation'!$E$25-D2783</f>
        <v>1.0399999999999991</v>
      </c>
      <c r="G2783" s="32">
        <f>'Auxiliary Energy Estimation'!$E$25-E2783</f>
        <v>-9.7519999999999953</v>
      </c>
      <c r="H2783" s="26">
        <f>IF(D2783&lt;='Auxiliary Energy Estimation'!$E$25, 1, 0)</f>
        <v>1</v>
      </c>
      <c r="I2783" s="26">
        <f>IF(E2783&lt;='Auxiliary Energy Estimation'!$E$25, 1, 0)</f>
        <v>0</v>
      </c>
    </row>
    <row r="2784" spans="2:9" ht="15" x14ac:dyDescent="0.3">
      <c r="B2784" s="33">
        <v>2779.5</v>
      </c>
      <c r="C2784" s="34">
        <v>15.6</v>
      </c>
      <c r="D2784" s="32">
        <f t="shared" si="86"/>
        <v>60.08</v>
      </c>
      <c r="E2784" s="37">
        <f t="shared" si="87"/>
        <v>72.095999999999989</v>
      </c>
      <c r="F2784" s="32">
        <f>'Auxiliary Energy Estimation'!$E$25-D2784</f>
        <v>-5.0799999999999983</v>
      </c>
      <c r="G2784" s="32">
        <f>'Auxiliary Energy Estimation'!$E$25-E2784</f>
        <v>-17.095999999999989</v>
      </c>
      <c r="H2784" s="26">
        <f>IF(D2784&lt;='Auxiliary Energy Estimation'!$E$25, 1, 0)</f>
        <v>0</v>
      </c>
      <c r="I2784" s="26">
        <f>IF(E2784&lt;='Auxiliary Energy Estimation'!$E$25, 1, 0)</f>
        <v>0</v>
      </c>
    </row>
    <row r="2785" spans="2:9" ht="15" x14ac:dyDescent="0.3">
      <c r="B2785" s="33">
        <v>2780.5</v>
      </c>
      <c r="C2785" s="34">
        <v>13.9</v>
      </c>
      <c r="D2785" s="32">
        <f t="shared" si="86"/>
        <v>57.019999999999996</v>
      </c>
      <c r="E2785" s="37">
        <f t="shared" si="87"/>
        <v>68.423999999999992</v>
      </c>
      <c r="F2785" s="32">
        <f>'Auxiliary Energy Estimation'!$E$25-D2785</f>
        <v>-2.019999999999996</v>
      </c>
      <c r="G2785" s="32">
        <f>'Auxiliary Energy Estimation'!$E$25-E2785</f>
        <v>-13.423999999999992</v>
      </c>
      <c r="H2785" s="26">
        <f>IF(D2785&lt;='Auxiliary Energy Estimation'!$E$25, 1, 0)</f>
        <v>0</v>
      </c>
      <c r="I2785" s="26">
        <f>IF(E2785&lt;='Auxiliary Energy Estimation'!$E$25, 1, 0)</f>
        <v>0</v>
      </c>
    </row>
    <row r="2786" spans="2:9" ht="15" x14ac:dyDescent="0.3">
      <c r="B2786" s="33">
        <v>2781.5</v>
      </c>
      <c r="C2786" s="34">
        <v>12.8</v>
      </c>
      <c r="D2786" s="32">
        <f t="shared" si="86"/>
        <v>55.040000000000006</v>
      </c>
      <c r="E2786" s="37">
        <f t="shared" si="87"/>
        <v>66.048000000000002</v>
      </c>
      <c r="F2786" s="32">
        <f>'Auxiliary Energy Estimation'!$E$25-D2786</f>
        <v>-4.0000000000006253E-2</v>
      </c>
      <c r="G2786" s="32">
        <f>'Auxiliary Energy Estimation'!$E$25-E2786</f>
        <v>-11.048000000000002</v>
      </c>
      <c r="H2786" s="26">
        <f>IF(D2786&lt;='Auxiliary Energy Estimation'!$E$25, 1, 0)</f>
        <v>0</v>
      </c>
      <c r="I2786" s="26">
        <f>IF(E2786&lt;='Auxiliary Energy Estimation'!$E$25, 1, 0)</f>
        <v>0</v>
      </c>
    </row>
    <row r="2787" spans="2:9" ht="15" x14ac:dyDescent="0.3">
      <c r="B2787" s="33">
        <v>2782.5</v>
      </c>
      <c r="C2787" s="34">
        <v>11.7</v>
      </c>
      <c r="D2787" s="32">
        <f t="shared" si="86"/>
        <v>53.06</v>
      </c>
      <c r="E2787" s="37">
        <f t="shared" si="87"/>
        <v>63.671999999999997</v>
      </c>
      <c r="F2787" s="32">
        <f>'Auxiliary Energy Estimation'!$E$25-D2787</f>
        <v>1.9399999999999977</v>
      </c>
      <c r="G2787" s="32">
        <f>'Auxiliary Energy Estimation'!$E$25-E2787</f>
        <v>-8.671999999999997</v>
      </c>
      <c r="H2787" s="26">
        <f>IF(D2787&lt;='Auxiliary Energy Estimation'!$E$25, 1, 0)</f>
        <v>1</v>
      </c>
      <c r="I2787" s="26">
        <f>IF(E2787&lt;='Auxiliary Energy Estimation'!$E$25, 1, 0)</f>
        <v>0</v>
      </c>
    </row>
    <row r="2788" spans="2:9" ht="15" x14ac:dyDescent="0.3">
      <c r="B2788" s="33">
        <v>2783.5</v>
      </c>
      <c r="C2788" s="34">
        <v>11.1</v>
      </c>
      <c r="D2788" s="32">
        <f t="shared" si="86"/>
        <v>51.980000000000004</v>
      </c>
      <c r="E2788" s="37">
        <f t="shared" si="87"/>
        <v>62.376000000000005</v>
      </c>
      <c r="F2788" s="32">
        <f>'Auxiliary Energy Estimation'!$E$25-D2788</f>
        <v>3.019999999999996</v>
      </c>
      <c r="G2788" s="32">
        <f>'Auxiliary Energy Estimation'!$E$25-E2788</f>
        <v>-7.3760000000000048</v>
      </c>
      <c r="H2788" s="26">
        <f>IF(D2788&lt;='Auxiliary Energy Estimation'!$E$25, 1, 0)</f>
        <v>1</v>
      </c>
      <c r="I2788" s="26">
        <f>IF(E2788&lt;='Auxiliary Energy Estimation'!$E$25, 1, 0)</f>
        <v>0</v>
      </c>
    </row>
    <row r="2789" spans="2:9" ht="15" x14ac:dyDescent="0.3">
      <c r="B2789" s="33">
        <v>2784.5</v>
      </c>
      <c r="C2789" s="34">
        <v>11.1</v>
      </c>
      <c r="D2789" s="32">
        <f t="shared" si="86"/>
        <v>51.980000000000004</v>
      </c>
      <c r="E2789" s="37">
        <f t="shared" si="87"/>
        <v>62.376000000000005</v>
      </c>
      <c r="F2789" s="32">
        <f>'Auxiliary Energy Estimation'!$E$25-D2789</f>
        <v>3.019999999999996</v>
      </c>
      <c r="G2789" s="32">
        <f>'Auxiliary Energy Estimation'!$E$25-E2789</f>
        <v>-7.3760000000000048</v>
      </c>
      <c r="H2789" s="26">
        <f>IF(D2789&lt;='Auxiliary Energy Estimation'!$E$25, 1, 0)</f>
        <v>1</v>
      </c>
      <c r="I2789" s="26">
        <f>IF(E2789&lt;='Auxiliary Energy Estimation'!$E$25, 1, 0)</f>
        <v>0</v>
      </c>
    </row>
    <row r="2790" spans="2:9" ht="15" x14ac:dyDescent="0.3">
      <c r="B2790" s="33">
        <v>2785.5</v>
      </c>
      <c r="C2790" s="34">
        <v>11.1</v>
      </c>
      <c r="D2790" s="32">
        <f t="shared" si="86"/>
        <v>51.980000000000004</v>
      </c>
      <c r="E2790" s="37">
        <f t="shared" si="87"/>
        <v>62.376000000000005</v>
      </c>
      <c r="F2790" s="32">
        <f>'Auxiliary Energy Estimation'!$E$25-D2790</f>
        <v>3.019999999999996</v>
      </c>
      <c r="G2790" s="32">
        <f>'Auxiliary Energy Estimation'!$E$25-E2790</f>
        <v>-7.3760000000000048</v>
      </c>
      <c r="H2790" s="26">
        <f>IF(D2790&lt;='Auxiliary Energy Estimation'!$E$25, 1, 0)</f>
        <v>1</v>
      </c>
      <c r="I2790" s="26">
        <f>IF(E2790&lt;='Auxiliary Energy Estimation'!$E$25, 1, 0)</f>
        <v>0</v>
      </c>
    </row>
    <row r="2791" spans="2:9" ht="15" x14ac:dyDescent="0.3">
      <c r="B2791" s="33">
        <v>2786.5</v>
      </c>
      <c r="C2791" s="34">
        <v>10</v>
      </c>
      <c r="D2791" s="32">
        <f t="shared" si="86"/>
        <v>50</v>
      </c>
      <c r="E2791" s="37">
        <f t="shared" si="87"/>
        <v>60</v>
      </c>
      <c r="F2791" s="32">
        <f>'Auxiliary Energy Estimation'!$E$25-D2791</f>
        <v>5</v>
      </c>
      <c r="G2791" s="32">
        <f>'Auxiliary Energy Estimation'!$E$25-E2791</f>
        <v>-5</v>
      </c>
      <c r="H2791" s="26">
        <f>IF(D2791&lt;='Auxiliary Energy Estimation'!$E$25, 1, 0)</f>
        <v>1</v>
      </c>
      <c r="I2791" s="26">
        <f>IF(E2791&lt;='Auxiliary Energy Estimation'!$E$25, 1, 0)</f>
        <v>0</v>
      </c>
    </row>
    <row r="2792" spans="2:9" ht="15" x14ac:dyDescent="0.3">
      <c r="B2792" s="33">
        <v>2787.5</v>
      </c>
      <c r="C2792" s="34">
        <v>11.1</v>
      </c>
      <c r="D2792" s="32">
        <f t="shared" si="86"/>
        <v>51.980000000000004</v>
      </c>
      <c r="E2792" s="37">
        <f t="shared" si="87"/>
        <v>62.376000000000005</v>
      </c>
      <c r="F2792" s="32">
        <f>'Auxiliary Energy Estimation'!$E$25-D2792</f>
        <v>3.019999999999996</v>
      </c>
      <c r="G2792" s="32">
        <f>'Auxiliary Energy Estimation'!$E$25-E2792</f>
        <v>-7.3760000000000048</v>
      </c>
      <c r="H2792" s="26">
        <f>IF(D2792&lt;='Auxiliary Energy Estimation'!$E$25, 1, 0)</f>
        <v>1</v>
      </c>
      <c r="I2792" s="26">
        <f>IF(E2792&lt;='Auxiliary Energy Estimation'!$E$25, 1, 0)</f>
        <v>0</v>
      </c>
    </row>
    <row r="2793" spans="2:9" ht="15" x14ac:dyDescent="0.3">
      <c r="B2793" s="33">
        <v>2788.5</v>
      </c>
      <c r="C2793" s="34">
        <v>11.1</v>
      </c>
      <c r="D2793" s="32">
        <f t="shared" si="86"/>
        <v>51.980000000000004</v>
      </c>
      <c r="E2793" s="37">
        <f t="shared" si="87"/>
        <v>62.376000000000005</v>
      </c>
      <c r="F2793" s="32">
        <f>'Auxiliary Energy Estimation'!$E$25-D2793</f>
        <v>3.019999999999996</v>
      </c>
      <c r="G2793" s="32">
        <f>'Auxiliary Energy Estimation'!$E$25-E2793</f>
        <v>-7.3760000000000048</v>
      </c>
      <c r="H2793" s="26">
        <f>IF(D2793&lt;='Auxiliary Energy Estimation'!$E$25, 1, 0)</f>
        <v>1</v>
      </c>
      <c r="I2793" s="26">
        <f>IF(E2793&lt;='Auxiliary Energy Estimation'!$E$25, 1, 0)</f>
        <v>0</v>
      </c>
    </row>
    <row r="2794" spans="2:9" ht="15" x14ac:dyDescent="0.3">
      <c r="B2794" s="33">
        <v>2789.5</v>
      </c>
      <c r="C2794" s="34">
        <v>12.2</v>
      </c>
      <c r="D2794" s="32">
        <f t="shared" si="86"/>
        <v>53.96</v>
      </c>
      <c r="E2794" s="37">
        <f t="shared" si="87"/>
        <v>64.751999999999995</v>
      </c>
      <c r="F2794" s="32">
        <f>'Auxiliary Energy Estimation'!$E$25-D2794</f>
        <v>1.0399999999999991</v>
      </c>
      <c r="G2794" s="32">
        <f>'Auxiliary Energy Estimation'!$E$25-E2794</f>
        <v>-9.7519999999999953</v>
      </c>
      <c r="H2794" s="26">
        <f>IF(D2794&lt;='Auxiliary Energy Estimation'!$E$25, 1, 0)</f>
        <v>1</v>
      </c>
      <c r="I2794" s="26">
        <f>IF(E2794&lt;='Auxiliary Energy Estimation'!$E$25, 1, 0)</f>
        <v>0</v>
      </c>
    </row>
    <row r="2795" spans="2:9" ht="15" x14ac:dyDescent="0.3">
      <c r="B2795" s="33">
        <v>2790.5</v>
      </c>
      <c r="C2795" s="34">
        <v>15</v>
      </c>
      <c r="D2795" s="32">
        <f t="shared" si="86"/>
        <v>59</v>
      </c>
      <c r="E2795" s="37">
        <f t="shared" si="87"/>
        <v>70.8</v>
      </c>
      <c r="F2795" s="32">
        <f>'Auxiliary Energy Estimation'!$E$25-D2795</f>
        <v>-4</v>
      </c>
      <c r="G2795" s="32">
        <f>'Auxiliary Energy Estimation'!$E$25-E2795</f>
        <v>-15.799999999999997</v>
      </c>
      <c r="H2795" s="26">
        <f>IF(D2795&lt;='Auxiliary Energy Estimation'!$E$25, 1, 0)</f>
        <v>0</v>
      </c>
      <c r="I2795" s="26">
        <f>IF(E2795&lt;='Auxiliary Energy Estimation'!$E$25, 1, 0)</f>
        <v>0</v>
      </c>
    </row>
    <row r="2796" spans="2:9" ht="15" x14ac:dyDescent="0.3">
      <c r="B2796" s="33">
        <v>2791.5</v>
      </c>
      <c r="C2796" s="34">
        <v>18.3</v>
      </c>
      <c r="D2796" s="32">
        <f t="shared" si="86"/>
        <v>64.94</v>
      </c>
      <c r="E2796" s="37">
        <f t="shared" si="87"/>
        <v>77.927999999999997</v>
      </c>
      <c r="F2796" s="32">
        <f>'Auxiliary Energy Estimation'!$E$25-D2796</f>
        <v>-9.9399999999999977</v>
      </c>
      <c r="G2796" s="32">
        <f>'Auxiliary Energy Estimation'!$E$25-E2796</f>
        <v>-22.927999999999997</v>
      </c>
      <c r="H2796" s="26">
        <f>IF(D2796&lt;='Auxiliary Energy Estimation'!$E$25, 1, 0)</f>
        <v>0</v>
      </c>
      <c r="I2796" s="26">
        <f>IF(E2796&lt;='Auxiliary Energy Estimation'!$E$25, 1, 0)</f>
        <v>0</v>
      </c>
    </row>
    <row r="2797" spans="2:9" ht="15" x14ac:dyDescent="0.3">
      <c r="B2797" s="33">
        <v>2792.5</v>
      </c>
      <c r="C2797" s="34">
        <v>22.8</v>
      </c>
      <c r="D2797" s="32">
        <f t="shared" si="86"/>
        <v>73.039999999999992</v>
      </c>
      <c r="E2797" s="37">
        <f t="shared" si="87"/>
        <v>87.647999999999982</v>
      </c>
      <c r="F2797" s="32">
        <f>'Auxiliary Energy Estimation'!$E$25-D2797</f>
        <v>-18.039999999999992</v>
      </c>
      <c r="G2797" s="32">
        <f>'Auxiliary Energy Estimation'!$E$25-E2797</f>
        <v>-32.647999999999982</v>
      </c>
      <c r="H2797" s="26">
        <f>IF(D2797&lt;='Auxiliary Energy Estimation'!$E$25, 1, 0)</f>
        <v>0</v>
      </c>
      <c r="I2797" s="26">
        <f>IF(E2797&lt;='Auxiliary Energy Estimation'!$E$25, 1, 0)</f>
        <v>0</v>
      </c>
    </row>
    <row r="2798" spans="2:9" ht="15" x14ac:dyDescent="0.3">
      <c r="B2798" s="33">
        <v>2793.5</v>
      </c>
      <c r="C2798" s="34">
        <v>26.7</v>
      </c>
      <c r="D2798" s="32">
        <f t="shared" si="86"/>
        <v>80.06</v>
      </c>
      <c r="E2798" s="37">
        <f t="shared" si="87"/>
        <v>96.072000000000003</v>
      </c>
      <c r="F2798" s="32">
        <f>'Auxiliary Energy Estimation'!$E$25-D2798</f>
        <v>-25.060000000000002</v>
      </c>
      <c r="G2798" s="32">
        <f>'Auxiliary Energy Estimation'!$E$25-E2798</f>
        <v>-41.072000000000003</v>
      </c>
      <c r="H2798" s="26">
        <f>IF(D2798&lt;='Auxiliary Energy Estimation'!$E$25, 1, 0)</f>
        <v>0</v>
      </c>
      <c r="I2798" s="26">
        <f>IF(E2798&lt;='Auxiliary Energy Estimation'!$E$25, 1, 0)</f>
        <v>0</v>
      </c>
    </row>
    <row r="2799" spans="2:9" ht="15" x14ac:dyDescent="0.3">
      <c r="B2799" s="33">
        <v>2794.5</v>
      </c>
      <c r="C2799" s="34">
        <v>30</v>
      </c>
      <c r="D2799" s="32">
        <f t="shared" si="86"/>
        <v>86</v>
      </c>
      <c r="E2799" s="37">
        <f t="shared" si="87"/>
        <v>103.2</v>
      </c>
      <c r="F2799" s="32">
        <f>'Auxiliary Energy Estimation'!$E$25-D2799</f>
        <v>-31</v>
      </c>
      <c r="G2799" s="32">
        <f>'Auxiliary Energy Estimation'!$E$25-E2799</f>
        <v>-48.2</v>
      </c>
      <c r="H2799" s="26">
        <f>IF(D2799&lt;='Auxiliary Energy Estimation'!$E$25, 1, 0)</f>
        <v>0</v>
      </c>
      <c r="I2799" s="26">
        <f>IF(E2799&lt;='Auxiliary Energy Estimation'!$E$25, 1, 0)</f>
        <v>0</v>
      </c>
    </row>
    <row r="2800" spans="2:9" ht="15" x14ac:dyDescent="0.3">
      <c r="B2800" s="33">
        <v>2795.5</v>
      </c>
      <c r="C2800" s="34">
        <v>31.7</v>
      </c>
      <c r="D2800" s="32">
        <f t="shared" si="86"/>
        <v>89.06</v>
      </c>
      <c r="E2800" s="37">
        <f t="shared" si="87"/>
        <v>106.872</v>
      </c>
      <c r="F2800" s="32">
        <f>'Auxiliary Energy Estimation'!$E$25-D2800</f>
        <v>-34.06</v>
      </c>
      <c r="G2800" s="32">
        <f>'Auxiliary Energy Estimation'!$E$25-E2800</f>
        <v>-51.872</v>
      </c>
      <c r="H2800" s="26">
        <f>IF(D2800&lt;='Auxiliary Energy Estimation'!$E$25, 1, 0)</f>
        <v>0</v>
      </c>
      <c r="I2800" s="26">
        <f>IF(E2800&lt;='Auxiliary Energy Estimation'!$E$25, 1, 0)</f>
        <v>0</v>
      </c>
    </row>
    <row r="2801" spans="2:9" ht="15" x14ac:dyDescent="0.3">
      <c r="B2801" s="33">
        <v>2796.5</v>
      </c>
      <c r="C2801" s="34">
        <v>31.7</v>
      </c>
      <c r="D2801" s="32">
        <f t="shared" si="86"/>
        <v>89.06</v>
      </c>
      <c r="E2801" s="37">
        <f t="shared" si="87"/>
        <v>106.872</v>
      </c>
      <c r="F2801" s="32">
        <f>'Auxiliary Energy Estimation'!$E$25-D2801</f>
        <v>-34.06</v>
      </c>
      <c r="G2801" s="32">
        <f>'Auxiliary Energy Estimation'!$E$25-E2801</f>
        <v>-51.872</v>
      </c>
      <c r="H2801" s="26">
        <f>IF(D2801&lt;='Auxiliary Energy Estimation'!$E$25, 1, 0)</f>
        <v>0</v>
      </c>
      <c r="I2801" s="26">
        <f>IF(E2801&lt;='Auxiliary Energy Estimation'!$E$25, 1, 0)</f>
        <v>0</v>
      </c>
    </row>
    <row r="2802" spans="2:9" ht="15" x14ac:dyDescent="0.3">
      <c r="B2802" s="33">
        <v>2797.5</v>
      </c>
      <c r="C2802" s="34">
        <v>27.8</v>
      </c>
      <c r="D2802" s="32">
        <f t="shared" si="86"/>
        <v>82.039999999999992</v>
      </c>
      <c r="E2802" s="37">
        <f t="shared" si="87"/>
        <v>98.447999999999993</v>
      </c>
      <c r="F2802" s="32">
        <f>'Auxiliary Energy Estimation'!$E$25-D2802</f>
        <v>-27.039999999999992</v>
      </c>
      <c r="G2802" s="32">
        <f>'Auxiliary Energy Estimation'!$E$25-E2802</f>
        <v>-43.447999999999993</v>
      </c>
      <c r="H2802" s="26">
        <f>IF(D2802&lt;='Auxiliary Energy Estimation'!$E$25, 1, 0)</f>
        <v>0</v>
      </c>
      <c r="I2802" s="26">
        <f>IF(E2802&lt;='Auxiliary Energy Estimation'!$E$25, 1, 0)</f>
        <v>0</v>
      </c>
    </row>
    <row r="2803" spans="2:9" ht="15" x14ac:dyDescent="0.3">
      <c r="B2803" s="33">
        <v>2798.5</v>
      </c>
      <c r="C2803" s="34">
        <v>31.1</v>
      </c>
      <c r="D2803" s="32">
        <f t="shared" si="86"/>
        <v>87.98</v>
      </c>
      <c r="E2803" s="37">
        <f t="shared" si="87"/>
        <v>105.57600000000001</v>
      </c>
      <c r="F2803" s="32">
        <f>'Auxiliary Energy Estimation'!$E$25-D2803</f>
        <v>-32.980000000000004</v>
      </c>
      <c r="G2803" s="32">
        <f>'Auxiliary Energy Estimation'!$E$25-E2803</f>
        <v>-50.576000000000008</v>
      </c>
      <c r="H2803" s="26">
        <f>IF(D2803&lt;='Auxiliary Energy Estimation'!$E$25, 1, 0)</f>
        <v>0</v>
      </c>
      <c r="I2803" s="26">
        <f>IF(E2803&lt;='Auxiliary Energy Estimation'!$E$25, 1, 0)</f>
        <v>0</v>
      </c>
    </row>
    <row r="2804" spans="2:9" ht="15" x14ac:dyDescent="0.3">
      <c r="B2804" s="33">
        <v>2799.5</v>
      </c>
      <c r="C2804" s="34">
        <v>32.200000000000003</v>
      </c>
      <c r="D2804" s="32">
        <f t="shared" si="86"/>
        <v>89.960000000000008</v>
      </c>
      <c r="E2804" s="37">
        <f t="shared" si="87"/>
        <v>107.95200000000001</v>
      </c>
      <c r="F2804" s="32">
        <f>'Auxiliary Energy Estimation'!$E$25-D2804</f>
        <v>-34.960000000000008</v>
      </c>
      <c r="G2804" s="32">
        <f>'Auxiliary Energy Estimation'!$E$25-E2804</f>
        <v>-52.952000000000012</v>
      </c>
      <c r="H2804" s="26">
        <f>IF(D2804&lt;='Auxiliary Energy Estimation'!$E$25, 1, 0)</f>
        <v>0</v>
      </c>
      <c r="I2804" s="26">
        <f>IF(E2804&lt;='Auxiliary Energy Estimation'!$E$25, 1, 0)</f>
        <v>0</v>
      </c>
    </row>
    <row r="2805" spans="2:9" ht="15" x14ac:dyDescent="0.3">
      <c r="B2805" s="33">
        <v>2800.5</v>
      </c>
      <c r="C2805" s="34">
        <v>32.799999999999997</v>
      </c>
      <c r="D2805" s="32">
        <f t="shared" si="86"/>
        <v>91.039999999999992</v>
      </c>
      <c r="E2805" s="37">
        <f t="shared" si="87"/>
        <v>109.24799999999999</v>
      </c>
      <c r="F2805" s="32">
        <f>'Auxiliary Energy Estimation'!$E$25-D2805</f>
        <v>-36.039999999999992</v>
      </c>
      <c r="G2805" s="32">
        <f>'Auxiliary Energy Estimation'!$E$25-E2805</f>
        <v>-54.24799999999999</v>
      </c>
      <c r="H2805" s="26">
        <f>IF(D2805&lt;='Auxiliary Energy Estimation'!$E$25, 1, 0)</f>
        <v>0</v>
      </c>
      <c r="I2805" s="26">
        <f>IF(E2805&lt;='Auxiliary Energy Estimation'!$E$25, 1, 0)</f>
        <v>0</v>
      </c>
    </row>
    <row r="2806" spans="2:9" ht="15" x14ac:dyDescent="0.3">
      <c r="B2806" s="33">
        <v>2801.5</v>
      </c>
      <c r="C2806" s="34">
        <v>31.7</v>
      </c>
      <c r="D2806" s="32">
        <f t="shared" si="86"/>
        <v>89.06</v>
      </c>
      <c r="E2806" s="37">
        <f t="shared" si="87"/>
        <v>106.872</v>
      </c>
      <c r="F2806" s="32">
        <f>'Auxiliary Energy Estimation'!$E$25-D2806</f>
        <v>-34.06</v>
      </c>
      <c r="G2806" s="32">
        <f>'Auxiliary Energy Estimation'!$E$25-E2806</f>
        <v>-51.872</v>
      </c>
      <c r="H2806" s="26">
        <f>IF(D2806&lt;='Auxiliary Energy Estimation'!$E$25, 1, 0)</f>
        <v>0</v>
      </c>
      <c r="I2806" s="26">
        <f>IF(E2806&lt;='Auxiliary Energy Estimation'!$E$25, 1, 0)</f>
        <v>0</v>
      </c>
    </row>
    <row r="2807" spans="2:9" ht="15" x14ac:dyDescent="0.3">
      <c r="B2807" s="33">
        <v>2802.5</v>
      </c>
      <c r="C2807" s="34">
        <v>30</v>
      </c>
      <c r="D2807" s="32">
        <f t="shared" si="86"/>
        <v>86</v>
      </c>
      <c r="E2807" s="37">
        <f t="shared" si="87"/>
        <v>103.2</v>
      </c>
      <c r="F2807" s="32">
        <f>'Auxiliary Energy Estimation'!$E$25-D2807</f>
        <v>-31</v>
      </c>
      <c r="G2807" s="32">
        <f>'Auxiliary Energy Estimation'!$E$25-E2807</f>
        <v>-48.2</v>
      </c>
      <c r="H2807" s="26">
        <f>IF(D2807&lt;='Auxiliary Energy Estimation'!$E$25, 1, 0)</f>
        <v>0</v>
      </c>
      <c r="I2807" s="26">
        <f>IF(E2807&lt;='Auxiliary Energy Estimation'!$E$25, 1, 0)</f>
        <v>0</v>
      </c>
    </row>
    <row r="2808" spans="2:9" ht="15" x14ac:dyDescent="0.3">
      <c r="B2808" s="33">
        <v>2803.5</v>
      </c>
      <c r="C2808" s="34">
        <v>29.4</v>
      </c>
      <c r="D2808" s="32">
        <f t="shared" si="86"/>
        <v>84.92</v>
      </c>
      <c r="E2808" s="37">
        <f t="shared" si="87"/>
        <v>101.904</v>
      </c>
      <c r="F2808" s="32">
        <f>'Auxiliary Energy Estimation'!$E$25-D2808</f>
        <v>-29.92</v>
      </c>
      <c r="G2808" s="32">
        <f>'Auxiliary Energy Estimation'!$E$25-E2808</f>
        <v>-46.903999999999996</v>
      </c>
      <c r="H2808" s="26">
        <f>IF(D2808&lt;='Auxiliary Energy Estimation'!$E$25, 1, 0)</f>
        <v>0</v>
      </c>
      <c r="I2808" s="26">
        <f>IF(E2808&lt;='Auxiliary Energy Estimation'!$E$25, 1, 0)</f>
        <v>0</v>
      </c>
    </row>
    <row r="2809" spans="2:9" ht="15" x14ac:dyDescent="0.3">
      <c r="B2809" s="33">
        <v>2804.5</v>
      </c>
      <c r="C2809" s="34">
        <v>28.3</v>
      </c>
      <c r="D2809" s="32">
        <f t="shared" si="86"/>
        <v>82.94</v>
      </c>
      <c r="E2809" s="37">
        <f t="shared" si="87"/>
        <v>99.527999999999992</v>
      </c>
      <c r="F2809" s="32">
        <f>'Auxiliary Energy Estimation'!$E$25-D2809</f>
        <v>-27.939999999999998</v>
      </c>
      <c r="G2809" s="32">
        <f>'Auxiliary Energy Estimation'!$E$25-E2809</f>
        <v>-44.527999999999992</v>
      </c>
      <c r="H2809" s="26">
        <f>IF(D2809&lt;='Auxiliary Energy Estimation'!$E$25, 1, 0)</f>
        <v>0</v>
      </c>
      <c r="I2809" s="26">
        <f>IF(E2809&lt;='Auxiliary Energy Estimation'!$E$25, 1, 0)</f>
        <v>0</v>
      </c>
    </row>
    <row r="2810" spans="2:9" ht="15" x14ac:dyDescent="0.3">
      <c r="B2810" s="33">
        <v>2805.5</v>
      </c>
      <c r="C2810" s="34">
        <v>27.2</v>
      </c>
      <c r="D2810" s="32">
        <f t="shared" si="86"/>
        <v>80.960000000000008</v>
      </c>
      <c r="E2810" s="37">
        <f t="shared" si="87"/>
        <v>97.152000000000001</v>
      </c>
      <c r="F2810" s="32">
        <f>'Auxiliary Energy Estimation'!$E$25-D2810</f>
        <v>-25.960000000000008</v>
      </c>
      <c r="G2810" s="32">
        <f>'Auxiliary Energy Estimation'!$E$25-E2810</f>
        <v>-42.152000000000001</v>
      </c>
      <c r="H2810" s="26">
        <f>IF(D2810&lt;='Auxiliary Energy Estimation'!$E$25, 1, 0)</f>
        <v>0</v>
      </c>
      <c r="I2810" s="26">
        <f>IF(E2810&lt;='Auxiliary Energy Estimation'!$E$25, 1, 0)</f>
        <v>0</v>
      </c>
    </row>
    <row r="2811" spans="2:9" ht="15" x14ac:dyDescent="0.3">
      <c r="B2811" s="33">
        <v>2806.5</v>
      </c>
      <c r="C2811" s="34">
        <v>24.4</v>
      </c>
      <c r="D2811" s="32">
        <f t="shared" si="86"/>
        <v>75.92</v>
      </c>
      <c r="E2811" s="37">
        <f t="shared" si="87"/>
        <v>91.103999999999999</v>
      </c>
      <c r="F2811" s="32">
        <f>'Auxiliary Energy Estimation'!$E$25-D2811</f>
        <v>-20.92</v>
      </c>
      <c r="G2811" s="32">
        <f>'Auxiliary Energy Estimation'!$E$25-E2811</f>
        <v>-36.103999999999999</v>
      </c>
      <c r="H2811" s="26">
        <f>IF(D2811&lt;='Auxiliary Energy Estimation'!$E$25, 1, 0)</f>
        <v>0</v>
      </c>
      <c r="I2811" s="26">
        <f>IF(E2811&lt;='Auxiliary Energy Estimation'!$E$25, 1, 0)</f>
        <v>0</v>
      </c>
    </row>
    <row r="2812" spans="2:9" ht="15" x14ac:dyDescent="0.3">
      <c r="B2812" s="33">
        <v>2807.5</v>
      </c>
      <c r="C2812" s="34">
        <v>22.8</v>
      </c>
      <c r="D2812" s="32">
        <f t="shared" si="86"/>
        <v>73.039999999999992</v>
      </c>
      <c r="E2812" s="37">
        <f t="shared" si="87"/>
        <v>87.647999999999982</v>
      </c>
      <c r="F2812" s="32">
        <f>'Auxiliary Energy Estimation'!$E$25-D2812</f>
        <v>-18.039999999999992</v>
      </c>
      <c r="G2812" s="32">
        <f>'Auxiliary Energy Estimation'!$E$25-E2812</f>
        <v>-32.647999999999982</v>
      </c>
      <c r="H2812" s="26">
        <f>IF(D2812&lt;='Auxiliary Energy Estimation'!$E$25, 1, 0)</f>
        <v>0</v>
      </c>
      <c r="I2812" s="26">
        <f>IF(E2812&lt;='Auxiliary Energy Estimation'!$E$25, 1, 0)</f>
        <v>0</v>
      </c>
    </row>
    <row r="2813" spans="2:9" ht="15" x14ac:dyDescent="0.3">
      <c r="B2813" s="33">
        <v>2808.5</v>
      </c>
      <c r="C2813" s="34">
        <v>25</v>
      </c>
      <c r="D2813" s="32">
        <f t="shared" si="86"/>
        <v>77</v>
      </c>
      <c r="E2813" s="37">
        <f t="shared" si="87"/>
        <v>92.399999999999991</v>
      </c>
      <c r="F2813" s="32">
        <f>'Auxiliary Energy Estimation'!$E$25-D2813</f>
        <v>-22</v>
      </c>
      <c r="G2813" s="32">
        <f>'Auxiliary Energy Estimation'!$E$25-E2813</f>
        <v>-37.399999999999991</v>
      </c>
      <c r="H2813" s="26">
        <f>IF(D2813&lt;='Auxiliary Energy Estimation'!$E$25, 1, 0)</f>
        <v>0</v>
      </c>
      <c r="I2813" s="26">
        <f>IF(E2813&lt;='Auxiliary Energy Estimation'!$E$25, 1, 0)</f>
        <v>0</v>
      </c>
    </row>
    <row r="2814" spans="2:9" ht="15" x14ac:dyDescent="0.3">
      <c r="B2814" s="33">
        <v>2809.5</v>
      </c>
      <c r="C2814" s="34">
        <v>24.4</v>
      </c>
      <c r="D2814" s="32">
        <f t="shared" si="86"/>
        <v>75.92</v>
      </c>
      <c r="E2814" s="37">
        <f t="shared" si="87"/>
        <v>91.103999999999999</v>
      </c>
      <c r="F2814" s="32">
        <f>'Auxiliary Energy Estimation'!$E$25-D2814</f>
        <v>-20.92</v>
      </c>
      <c r="G2814" s="32">
        <f>'Auxiliary Energy Estimation'!$E$25-E2814</f>
        <v>-36.103999999999999</v>
      </c>
      <c r="H2814" s="26">
        <f>IF(D2814&lt;='Auxiliary Energy Estimation'!$E$25, 1, 0)</f>
        <v>0</v>
      </c>
      <c r="I2814" s="26">
        <f>IF(E2814&lt;='Auxiliary Energy Estimation'!$E$25, 1, 0)</f>
        <v>0</v>
      </c>
    </row>
    <row r="2815" spans="2:9" ht="15" x14ac:dyDescent="0.3">
      <c r="B2815" s="33">
        <v>2810.5</v>
      </c>
      <c r="C2815" s="34">
        <v>20</v>
      </c>
      <c r="D2815" s="32">
        <f t="shared" si="86"/>
        <v>68</v>
      </c>
      <c r="E2815" s="37">
        <f t="shared" si="87"/>
        <v>81.599999999999994</v>
      </c>
      <c r="F2815" s="32">
        <f>'Auxiliary Energy Estimation'!$E$25-D2815</f>
        <v>-13</v>
      </c>
      <c r="G2815" s="32">
        <f>'Auxiliary Energy Estimation'!$E$25-E2815</f>
        <v>-26.599999999999994</v>
      </c>
      <c r="H2815" s="26">
        <f>IF(D2815&lt;='Auxiliary Energy Estimation'!$E$25, 1, 0)</f>
        <v>0</v>
      </c>
      <c r="I2815" s="26">
        <f>IF(E2815&lt;='Auxiliary Energy Estimation'!$E$25, 1, 0)</f>
        <v>0</v>
      </c>
    </row>
    <row r="2816" spans="2:9" ht="15" x14ac:dyDescent="0.3">
      <c r="B2816" s="33">
        <v>2811.5</v>
      </c>
      <c r="C2816" s="34">
        <v>21.1</v>
      </c>
      <c r="D2816" s="32">
        <f t="shared" si="86"/>
        <v>69.98</v>
      </c>
      <c r="E2816" s="37">
        <f t="shared" si="87"/>
        <v>83.975999999999999</v>
      </c>
      <c r="F2816" s="32">
        <f>'Auxiliary Energy Estimation'!$E$25-D2816</f>
        <v>-14.980000000000004</v>
      </c>
      <c r="G2816" s="32">
        <f>'Auxiliary Energy Estimation'!$E$25-E2816</f>
        <v>-28.975999999999999</v>
      </c>
      <c r="H2816" s="26">
        <f>IF(D2816&lt;='Auxiliary Energy Estimation'!$E$25, 1, 0)</f>
        <v>0</v>
      </c>
      <c r="I2816" s="26">
        <f>IF(E2816&lt;='Auxiliary Energy Estimation'!$E$25, 1, 0)</f>
        <v>0</v>
      </c>
    </row>
    <row r="2817" spans="2:9" ht="15" x14ac:dyDescent="0.3">
      <c r="B2817" s="33">
        <v>2812.5</v>
      </c>
      <c r="C2817" s="34">
        <v>17.2</v>
      </c>
      <c r="D2817" s="32">
        <f t="shared" si="86"/>
        <v>62.96</v>
      </c>
      <c r="E2817" s="37">
        <f t="shared" si="87"/>
        <v>75.551999999999992</v>
      </c>
      <c r="F2817" s="32">
        <f>'Auxiliary Energy Estimation'!$E$25-D2817</f>
        <v>-7.9600000000000009</v>
      </c>
      <c r="G2817" s="32">
        <f>'Auxiliary Energy Estimation'!$E$25-E2817</f>
        <v>-20.551999999999992</v>
      </c>
      <c r="H2817" s="26">
        <f>IF(D2817&lt;='Auxiliary Energy Estimation'!$E$25, 1, 0)</f>
        <v>0</v>
      </c>
      <c r="I2817" s="26">
        <f>IF(E2817&lt;='Auxiliary Energy Estimation'!$E$25, 1, 0)</f>
        <v>0</v>
      </c>
    </row>
    <row r="2818" spans="2:9" ht="15" x14ac:dyDescent="0.3">
      <c r="B2818" s="33">
        <v>2813.5</v>
      </c>
      <c r="C2818" s="34">
        <v>22.2</v>
      </c>
      <c r="D2818" s="32">
        <f t="shared" si="86"/>
        <v>71.960000000000008</v>
      </c>
      <c r="E2818" s="37">
        <f t="shared" si="87"/>
        <v>86.352000000000004</v>
      </c>
      <c r="F2818" s="32">
        <f>'Auxiliary Energy Estimation'!$E$25-D2818</f>
        <v>-16.960000000000008</v>
      </c>
      <c r="G2818" s="32">
        <f>'Auxiliary Energy Estimation'!$E$25-E2818</f>
        <v>-31.352000000000004</v>
      </c>
      <c r="H2818" s="26">
        <f>IF(D2818&lt;='Auxiliary Energy Estimation'!$E$25, 1, 0)</f>
        <v>0</v>
      </c>
      <c r="I2818" s="26">
        <f>IF(E2818&lt;='Auxiliary Energy Estimation'!$E$25, 1, 0)</f>
        <v>0</v>
      </c>
    </row>
    <row r="2819" spans="2:9" ht="15" x14ac:dyDescent="0.3">
      <c r="B2819" s="33">
        <v>2814.5</v>
      </c>
      <c r="C2819" s="34">
        <v>23.9</v>
      </c>
      <c r="D2819" s="32">
        <f t="shared" si="86"/>
        <v>75.02</v>
      </c>
      <c r="E2819" s="37">
        <f t="shared" si="87"/>
        <v>90.023999999999987</v>
      </c>
      <c r="F2819" s="32">
        <f>'Auxiliary Energy Estimation'!$E$25-D2819</f>
        <v>-20.019999999999996</v>
      </c>
      <c r="G2819" s="32">
        <f>'Auxiliary Energy Estimation'!$E$25-E2819</f>
        <v>-35.023999999999987</v>
      </c>
      <c r="H2819" s="26">
        <f>IF(D2819&lt;='Auxiliary Energy Estimation'!$E$25, 1, 0)</f>
        <v>0</v>
      </c>
      <c r="I2819" s="26">
        <f>IF(E2819&lt;='Auxiliary Energy Estimation'!$E$25, 1, 0)</f>
        <v>0</v>
      </c>
    </row>
    <row r="2820" spans="2:9" ht="15" x14ac:dyDescent="0.3">
      <c r="B2820" s="33">
        <v>2815.5</v>
      </c>
      <c r="C2820" s="34">
        <v>26.1</v>
      </c>
      <c r="D2820" s="32">
        <f t="shared" si="86"/>
        <v>78.98</v>
      </c>
      <c r="E2820" s="37">
        <f t="shared" si="87"/>
        <v>94.775999999999996</v>
      </c>
      <c r="F2820" s="32">
        <f>'Auxiliary Energy Estimation'!$E$25-D2820</f>
        <v>-23.980000000000004</v>
      </c>
      <c r="G2820" s="32">
        <f>'Auxiliary Energy Estimation'!$E$25-E2820</f>
        <v>-39.775999999999996</v>
      </c>
      <c r="H2820" s="26">
        <f>IF(D2820&lt;='Auxiliary Energy Estimation'!$E$25, 1, 0)</f>
        <v>0</v>
      </c>
      <c r="I2820" s="26">
        <f>IF(E2820&lt;='Auxiliary Energy Estimation'!$E$25, 1, 0)</f>
        <v>0</v>
      </c>
    </row>
    <row r="2821" spans="2:9" ht="15" x14ac:dyDescent="0.3">
      <c r="B2821" s="33">
        <v>2816.5</v>
      </c>
      <c r="C2821" s="34">
        <v>29.4</v>
      </c>
      <c r="D2821" s="32">
        <f t="shared" ref="D2821:D2884" si="88">CONVERT(C2821,"C","F")</f>
        <v>84.92</v>
      </c>
      <c r="E2821" s="37">
        <f t="shared" ref="E2821:E2884" si="89">D2821*1.2</f>
        <v>101.904</v>
      </c>
      <c r="F2821" s="32">
        <f>'Auxiliary Energy Estimation'!$E$25-D2821</f>
        <v>-29.92</v>
      </c>
      <c r="G2821" s="32">
        <f>'Auxiliary Energy Estimation'!$E$25-E2821</f>
        <v>-46.903999999999996</v>
      </c>
      <c r="H2821" s="26">
        <f>IF(D2821&lt;='Auxiliary Energy Estimation'!$E$25, 1, 0)</f>
        <v>0</v>
      </c>
      <c r="I2821" s="26">
        <f>IF(E2821&lt;='Auxiliary Energy Estimation'!$E$25, 1, 0)</f>
        <v>0</v>
      </c>
    </row>
    <row r="2822" spans="2:9" ht="15" x14ac:dyDescent="0.3">
      <c r="B2822" s="33">
        <v>2817.5</v>
      </c>
      <c r="C2822" s="34">
        <v>31.1</v>
      </c>
      <c r="D2822" s="32">
        <f t="shared" si="88"/>
        <v>87.98</v>
      </c>
      <c r="E2822" s="37">
        <f t="shared" si="89"/>
        <v>105.57600000000001</v>
      </c>
      <c r="F2822" s="32">
        <f>'Auxiliary Energy Estimation'!$E$25-D2822</f>
        <v>-32.980000000000004</v>
      </c>
      <c r="G2822" s="32">
        <f>'Auxiliary Energy Estimation'!$E$25-E2822</f>
        <v>-50.576000000000008</v>
      </c>
      <c r="H2822" s="26">
        <f>IF(D2822&lt;='Auxiliary Energy Estimation'!$E$25, 1, 0)</f>
        <v>0</v>
      </c>
      <c r="I2822" s="26">
        <f>IF(E2822&lt;='Auxiliary Energy Estimation'!$E$25, 1, 0)</f>
        <v>0</v>
      </c>
    </row>
    <row r="2823" spans="2:9" ht="15" x14ac:dyDescent="0.3">
      <c r="B2823" s="33">
        <v>2818.5</v>
      </c>
      <c r="C2823" s="34">
        <v>32.200000000000003</v>
      </c>
      <c r="D2823" s="32">
        <f t="shared" si="88"/>
        <v>89.960000000000008</v>
      </c>
      <c r="E2823" s="37">
        <f t="shared" si="89"/>
        <v>107.95200000000001</v>
      </c>
      <c r="F2823" s="32">
        <f>'Auxiliary Energy Estimation'!$E$25-D2823</f>
        <v>-34.960000000000008</v>
      </c>
      <c r="G2823" s="32">
        <f>'Auxiliary Energy Estimation'!$E$25-E2823</f>
        <v>-52.952000000000012</v>
      </c>
      <c r="H2823" s="26">
        <f>IF(D2823&lt;='Auxiliary Energy Estimation'!$E$25, 1, 0)</f>
        <v>0</v>
      </c>
      <c r="I2823" s="26">
        <f>IF(E2823&lt;='Auxiliary Energy Estimation'!$E$25, 1, 0)</f>
        <v>0</v>
      </c>
    </row>
    <row r="2824" spans="2:9" ht="15" x14ac:dyDescent="0.3">
      <c r="B2824" s="33">
        <v>2819.5</v>
      </c>
      <c r="C2824" s="34">
        <v>28.9</v>
      </c>
      <c r="D2824" s="32">
        <f t="shared" si="88"/>
        <v>84.02</v>
      </c>
      <c r="E2824" s="37">
        <f t="shared" si="89"/>
        <v>100.824</v>
      </c>
      <c r="F2824" s="32">
        <f>'Auxiliary Energy Estimation'!$E$25-D2824</f>
        <v>-29.019999999999996</v>
      </c>
      <c r="G2824" s="32">
        <f>'Auxiliary Energy Estimation'!$E$25-E2824</f>
        <v>-45.823999999999998</v>
      </c>
      <c r="H2824" s="26">
        <f>IF(D2824&lt;='Auxiliary Energy Estimation'!$E$25, 1, 0)</f>
        <v>0</v>
      </c>
      <c r="I2824" s="26">
        <f>IF(E2824&lt;='Auxiliary Energy Estimation'!$E$25, 1, 0)</f>
        <v>0</v>
      </c>
    </row>
    <row r="2825" spans="2:9" ht="15" x14ac:dyDescent="0.3">
      <c r="B2825" s="33">
        <v>2820.5</v>
      </c>
      <c r="C2825" s="34">
        <v>21.7</v>
      </c>
      <c r="D2825" s="32">
        <f t="shared" si="88"/>
        <v>71.06</v>
      </c>
      <c r="E2825" s="37">
        <f t="shared" si="89"/>
        <v>85.272000000000006</v>
      </c>
      <c r="F2825" s="32">
        <f>'Auxiliary Energy Estimation'!$E$25-D2825</f>
        <v>-16.060000000000002</v>
      </c>
      <c r="G2825" s="32">
        <f>'Auxiliary Energy Estimation'!$E$25-E2825</f>
        <v>-30.272000000000006</v>
      </c>
      <c r="H2825" s="26">
        <f>IF(D2825&lt;='Auxiliary Energy Estimation'!$E$25, 1, 0)</f>
        <v>0</v>
      </c>
      <c r="I2825" s="26">
        <f>IF(E2825&lt;='Auxiliary Energy Estimation'!$E$25, 1, 0)</f>
        <v>0</v>
      </c>
    </row>
    <row r="2826" spans="2:9" ht="15" x14ac:dyDescent="0.3">
      <c r="B2826" s="33">
        <v>2821.5</v>
      </c>
      <c r="C2826" s="34">
        <v>16.100000000000001</v>
      </c>
      <c r="D2826" s="32">
        <f t="shared" si="88"/>
        <v>60.980000000000004</v>
      </c>
      <c r="E2826" s="37">
        <f t="shared" si="89"/>
        <v>73.176000000000002</v>
      </c>
      <c r="F2826" s="32">
        <f>'Auxiliary Energy Estimation'!$E$25-D2826</f>
        <v>-5.980000000000004</v>
      </c>
      <c r="G2826" s="32">
        <f>'Auxiliary Energy Estimation'!$E$25-E2826</f>
        <v>-18.176000000000002</v>
      </c>
      <c r="H2826" s="26">
        <f>IF(D2826&lt;='Auxiliary Energy Estimation'!$E$25, 1, 0)</f>
        <v>0</v>
      </c>
      <c r="I2826" s="26">
        <f>IF(E2826&lt;='Auxiliary Energy Estimation'!$E$25, 1, 0)</f>
        <v>0</v>
      </c>
    </row>
    <row r="2827" spans="2:9" ht="15" x14ac:dyDescent="0.3">
      <c r="B2827" s="33">
        <v>2822.5</v>
      </c>
      <c r="C2827" s="34">
        <v>13.3</v>
      </c>
      <c r="D2827" s="32">
        <f t="shared" si="88"/>
        <v>55.94</v>
      </c>
      <c r="E2827" s="37">
        <f t="shared" si="89"/>
        <v>67.128</v>
      </c>
      <c r="F2827" s="32">
        <f>'Auxiliary Energy Estimation'!$E$25-D2827</f>
        <v>-0.93999999999999773</v>
      </c>
      <c r="G2827" s="32">
        <f>'Auxiliary Energy Estimation'!$E$25-E2827</f>
        <v>-12.128</v>
      </c>
      <c r="H2827" s="26">
        <f>IF(D2827&lt;='Auxiliary Energy Estimation'!$E$25, 1, 0)</f>
        <v>0</v>
      </c>
      <c r="I2827" s="26">
        <f>IF(E2827&lt;='Auxiliary Energy Estimation'!$E$25, 1, 0)</f>
        <v>0</v>
      </c>
    </row>
    <row r="2828" spans="2:9" ht="15" x14ac:dyDescent="0.3">
      <c r="B2828" s="33">
        <v>2823.5</v>
      </c>
      <c r="C2828" s="34">
        <v>11.1</v>
      </c>
      <c r="D2828" s="32">
        <f t="shared" si="88"/>
        <v>51.980000000000004</v>
      </c>
      <c r="E2828" s="37">
        <f t="shared" si="89"/>
        <v>62.376000000000005</v>
      </c>
      <c r="F2828" s="32">
        <f>'Auxiliary Energy Estimation'!$E$25-D2828</f>
        <v>3.019999999999996</v>
      </c>
      <c r="G2828" s="32">
        <f>'Auxiliary Energy Estimation'!$E$25-E2828</f>
        <v>-7.3760000000000048</v>
      </c>
      <c r="H2828" s="26">
        <f>IF(D2828&lt;='Auxiliary Energy Estimation'!$E$25, 1, 0)</f>
        <v>1</v>
      </c>
      <c r="I2828" s="26">
        <f>IF(E2828&lt;='Auxiliary Energy Estimation'!$E$25, 1, 0)</f>
        <v>0</v>
      </c>
    </row>
    <row r="2829" spans="2:9" ht="15" x14ac:dyDescent="0.3">
      <c r="B2829" s="33">
        <v>2824.5</v>
      </c>
      <c r="C2829" s="34">
        <v>10.6</v>
      </c>
      <c r="D2829" s="32">
        <f t="shared" si="88"/>
        <v>51.08</v>
      </c>
      <c r="E2829" s="37">
        <f t="shared" si="89"/>
        <v>61.295999999999992</v>
      </c>
      <c r="F2829" s="32">
        <f>'Auxiliary Energy Estimation'!$E$25-D2829</f>
        <v>3.9200000000000017</v>
      </c>
      <c r="G2829" s="32">
        <f>'Auxiliary Energy Estimation'!$E$25-E2829</f>
        <v>-6.2959999999999923</v>
      </c>
      <c r="H2829" s="26">
        <f>IF(D2829&lt;='Auxiliary Energy Estimation'!$E$25, 1, 0)</f>
        <v>1</v>
      </c>
      <c r="I2829" s="26">
        <f>IF(E2829&lt;='Auxiliary Energy Estimation'!$E$25, 1, 0)</f>
        <v>0</v>
      </c>
    </row>
    <row r="2830" spans="2:9" ht="15" x14ac:dyDescent="0.3">
      <c r="B2830" s="33">
        <v>2825.5</v>
      </c>
      <c r="C2830" s="34">
        <v>10</v>
      </c>
      <c r="D2830" s="32">
        <f t="shared" si="88"/>
        <v>50</v>
      </c>
      <c r="E2830" s="37">
        <f t="shared" si="89"/>
        <v>60</v>
      </c>
      <c r="F2830" s="32">
        <f>'Auxiliary Energy Estimation'!$E$25-D2830</f>
        <v>5</v>
      </c>
      <c r="G2830" s="32">
        <f>'Auxiliary Energy Estimation'!$E$25-E2830</f>
        <v>-5</v>
      </c>
      <c r="H2830" s="26">
        <f>IF(D2830&lt;='Auxiliary Energy Estimation'!$E$25, 1, 0)</f>
        <v>1</v>
      </c>
      <c r="I2830" s="26">
        <f>IF(E2830&lt;='Auxiliary Energy Estimation'!$E$25, 1, 0)</f>
        <v>0</v>
      </c>
    </row>
    <row r="2831" spans="2:9" ht="15" x14ac:dyDescent="0.3">
      <c r="B2831" s="33">
        <v>2826.5</v>
      </c>
      <c r="C2831" s="34">
        <v>9.4</v>
      </c>
      <c r="D2831" s="32">
        <f t="shared" si="88"/>
        <v>48.92</v>
      </c>
      <c r="E2831" s="37">
        <f t="shared" si="89"/>
        <v>58.704000000000001</v>
      </c>
      <c r="F2831" s="32">
        <f>'Auxiliary Energy Estimation'!$E$25-D2831</f>
        <v>6.0799999999999983</v>
      </c>
      <c r="G2831" s="32">
        <f>'Auxiliary Energy Estimation'!$E$25-E2831</f>
        <v>-3.7040000000000006</v>
      </c>
      <c r="H2831" s="26">
        <f>IF(D2831&lt;='Auxiliary Energy Estimation'!$E$25, 1, 0)</f>
        <v>1</v>
      </c>
      <c r="I2831" s="26">
        <f>IF(E2831&lt;='Auxiliary Energy Estimation'!$E$25, 1, 0)</f>
        <v>0</v>
      </c>
    </row>
    <row r="2832" spans="2:9" ht="15" x14ac:dyDescent="0.3">
      <c r="B2832" s="33">
        <v>2827.5</v>
      </c>
      <c r="C2832" s="34">
        <v>8.9</v>
      </c>
      <c r="D2832" s="32">
        <f t="shared" si="88"/>
        <v>48.019999999999996</v>
      </c>
      <c r="E2832" s="37">
        <f t="shared" si="89"/>
        <v>57.623999999999995</v>
      </c>
      <c r="F2832" s="32">
        <f>'Auxiliary Energy Estimation'!$E$25-D2832</f>
        <v>6.980000000000004</v>
      </c>
      <c r="G2832" s="32">
        <f>'Auxiliary Energy Estimation'!$E$25-E2832</f>
        <v>-2.6239999999999952</v>
      </c>
      <c r="H2832" s="26">
        <f>IF(D2832&lt;='Auxiliary Energy Estimation'!$E$25, 1, 0)</f>
        <v>1</v>
      </c>
      <c r="I2832" s="26">
        <f>IF(E2832&lt;='Auxiliary Energy Estimation'!$E$25, 1, 0)</f>
        <v>0</v>
      </c>
    </row>
    <row r="2833" spans="2:9" ht="15" x14ac:dyDescent="0.3">
      <c r="B2833" s="33">
        <v>2828.5</v>
      </c>
      <c r="C2833" s="34">
        <v>8.9</v>
      </c>
      <c r="D2833" s="32">
        <f t="shared" si="88"/>
        <v>48.019999999999996</v>
      </c>
      <c r="E2833" s="37">
        <f t="shared" si="89"/>
        <v>57.623999999999995</v>
      </c>
      <c r="F2833" s="32">
        <f>'Auxiliary Energy Estimation'!$E$25-D2833</f>
        <v>6.980000000000004</v>
      </c>
      <c r="G2833" s="32">
        <f>'Auxiliary Energy Estimation'!$E$25-E2833</f>
        <v>-2.6239999999999952</v>
      </c>
      <c r="H2833" s="26">
        <f>IF(D2833&lt;='Auxiliary Energy Estimation'!$E$25, 1, 0)</f>
        <v>1</v>
      </c>
      <c r="I2833" s="26">
        <f>IF(E2833&lt;='Auxiliary Energy Estimation'!$E$25, 1, 0)</f>
        <v>0</v>
      </c>
    </row>
    <row r="2834" spans="2:9" ht="15" x14ac:dyDescent="0.3">
      <c r="B2834" s="33">
        <v>2829.5</v>
      </c>
      <c r="C2834" s="34">
        <v>8.3000000000000007</v>
      </c>
      <c r="D2834" s="32">
        <f t="shared" si="88"/>
        <v>46.94</v>
      </c>
      <c r="E2834" s="37">
        <f t="shared" si="89"/>
        <v>56.327999999999996</v>
      </c>
      <c r="F2834" s="32">
        <f>'Auxiliary Energy Estimation'!$E$25-D2834</f>
        <v>8.0600000000000023</v>
      </c>
      <c r="G2834" s="32">
        <f>'Auxiliary Energy Estimation'!$E$25-E2834</f>
        <v>-1.3279999999999959</v>
      </c>
      <c r="H2834" s="26">
        <f>IF(D2834&lt;='Auxiliary Energy Estimation'!$E$25, 1, 0)</f>
        <v>1</v>
      </c>
      <c r="I2834" s="26">
        <f>IF(E2834&lt;='Auxiliary Energy Estimation'!$E$25, 1, 0)</f>
        <v>0</v>
      </c>
    </row>
    <row r="2835" spans="2:9" ht="15" x14ac:dyDescent="0.3">
      <c r="B2835" s="33">
        <v>2830.5</v>
      </c>
      <c r="C2835" s="34">
        <v>8.3000000000000007</v>
      </c>
      <c r="D2835" s="32">
        <f t="shared" si="88"/>
        <v>46.94</v>
      </c>
      <c r="E2835" s="37">
        <f t="shared" si="89"/>
        <v>56.327999999999996</v>
      </c>
      <c r="F2835" s="32">
        <f>'Auxiliary Energy Estimation'!$E$25-D2835</f>
        <v>8.0600000000000023</v>
      </c>
      <c r="G2835" s="32">
        <f>'Auxiliary Energy Estimation'!$E$25-E2835</f>
        <v>-1.3279999999999959</v>
      </c>
      <c r="H2835" s="26">
        <f>IF(D2835&lt;='Auxiliary Energy Estimation'!$E$25, 1, 0)</f>
        <v>1</v>
      </c>
      <c r="I2835" s="26">
        <f>IF(E2835&lt;='Auxiliary Energy Estimation'!$E$25, 1, 0)</f>
        <v>0</v>
      </c>
    </row>
    <row r="2836" spans="2:9" ht="15" x14ac:dyDescent="0.3">
      <c r="B2836" s="33">
        <v>2831.5</v>
      </c>
      <c r="C2836" s="34">
        <v>8.3000000000000007</v>
      </c>
      <c r="D2836" s="32">
        <f t="shared" si="88"/>
        <v>46.94</v>
      </c>
      <c r="E2836" s="37">
        <f t="shared" si="89"/>
        <v>56.327999999999996</v>
      </c>
      <c r="F2836" s="32">
        <f>'Auxiliary Energy Estimation'!$E$25-D2836</f>
        <v>8.0600000000000023</v>
      </c>
      <c r="G2836" s="32">
        <f>'Auxiliary Energy Estimation'!$E$25-E2836</f>
        <v>-1.3279999999999959</v>
      </c>
      <c r="H2836" s="26">
        <f>IF(D2836&lt;='Auxiliary Energy Estimation'!$E$25, 1, 0)</f>
        <v>1</v>
      </c>
      <c r="I2836" s="26">
        <f>IF(E2836&lt;='Auxiliary Energy Estimation'!$E$25, 1, 0)</f>
        <v>0</v>
      </c>
    </row>
    <row r="2837" spans="2:9" ht="15" x14ac:dyDescent="0.3">
      <c r="B2837" s="33">
        <v>2832.5</v>
      </c>
      <c r="C2837" s="34">
        <v>8.3000000000000007</v>
      </c>
      <c r="D2837" s="32">
        <f t="shared" si="88"/>
        <v>46.94</v>
      </c>
      <c r="E2837" s="37">
        <f t="shared" si="89"/>
        <v>56.327999999999996</v>
      </c>
      <c r="F2837" s="32">
        <f>'Auxiliary Energy Estimation'!$E$25-D2837</f>
        <v>8.0600000000000023</v>
      </c>
      <c r="G2837" s="32">
        <f>'Auxiliary Energy Estimation'!$E$25-E2837</f>
        <v>-1.3279999999999959</v>
      </c>
      <c r="H2837" s="26">
        <f>IF(D2837&lt;='Auxiliary Energy Estimation'!$E$25, 1, 0)</f>
        <v>1</v>
      </c>
      <c r="I2837" s="26">
        <f>IF(E2837&lt;='Auxiliary Energy Estimation'!$E$25, 1, 0)</f>
        <v>0</v>
      </c>
    </row>
    <row r="2838" spans="2:9" ht="15" x14ac:dyDescent="0.3">
      <c r="B2838" s="33">
        <v>2833.5</v>
      </c>
      <c r="C2838" s="34">
        <v>7.8</v>
      </c>
      <c r="D2838" s="32">
        <f t="shared" si="88"/>
        <v>46.04</v>
      </c>
      <c r="E2838" s="37">
        <f t="shared" si="89"/>
        <v>55.247999999999998</v>
      </c>
      <c r="F2838" s="32">
        <f>'Auxiliary Energy Estimation'!$E$25-D2838</f>
        <v>8.9600000000000009</v>
      </c>
      <c r="G2838" s="32">
        <f>'Auxiliary Energy Estimation'!$E$25-E2838</f>
        <v>-0.24799999999999756</v>
      </c>
      <c r="H2838" s="26">
        <f>IF(D2838&lt;='Auxiliary Energy Estimation'!$E$25, 1, 0)</f>
        <v>1</v>
      </c>
      <c r="I2838" s="26">
        <f>IF(E2838&lt;='Auxiliary Energy Estimation'!$E$25, 1, 0)</f>
        <v>0</v>
      </c>
    </row>
    <row r="2839" spans="2:9" ht="15" x14ac:dyDescent="0.3">
      <c r="B2839" s="33">
        <v>2834.5</v>
      </c>
      <c r="C2839" s="34">
        <v>7.8</v>
      </c>
      <c r="D2839" s="32">
        <f t="shared" si="88"/>
        <v>46.04</v>
      </c>
      <c r="E2839" s="37">
        <f t="shared" si="89"/>
        <v>55.247999999999998</v>
      </c>
      <c r="F2839" s="32">
        <f>'Auxiliary Energy Estimation'!$E$25-D2839</f>
        <v>8.9600000000000009</v>
      </c>
      <c r="G2839" s="32">
        <f>'Auxiliary Energy Estimation'!$E$25-E2839</f>
        <v>-0.24799999999999756</v>
      </c>
      <c r="H2839" s="26">
        <f>IF(D2839&lt;='Auxiliary Energy Estimation'!$E$25, 1, 0)</f>
        <v>1</v>
      </c>
      <c r="I2839" s="26">
        <f>IF(E2839&lt;='Auxiliary Energy Estimation'!$E$25, 1, 0)</f>
        <v>0</v>
      </c>
    </row>
    <row r="2840" spans="2:9" ht="15" x14ac:dyDescent="0.3">
      <c r="B2840" s="33">
        <v>2835.5</v>
      </c>
      <c r="C2840" s="34">
        <v>7.2</v>
      </c>
      <c r="D2840" s="32">
        <f t="shared" si="88"/>
        <v>44.96</v>
      </c>
      <c r="E2840" s="37">
        <f t="shared" si="89"/>
        <v>53.951999999999998</v>
      </c>
      <c r="F2840" s="32">
        <f>'Auxiliary Energy Estimation'!$E$25-D2840</f>
        <v>10.039999999999999</v>
      </c>
      <c r="G2840" s="32">
        <f>'Auxiliary Energy Estimation'!$E$25-E2840</f>
        <v>1.0480000000000018</v>
      </c>
      <c r="H2840" s="26">
        <f>IF(D2840&lt;='Auxiliary Energy Estimation'!$E$25, 1, 0)</f>
        <v>1</v>
      </c>
      <c r="I2840" s="26">
        <f>IF(E2840&lt;='Auxiliary Energy Estimation'!$E$25, 1, 0)</f>
        <v>1</v>
      </c>
    </row>
    <row r="2841" spans="2:9" ht="15" x14ac:dyDescent="0.3">
      <c r="B2841" s="33">
        <v>2836.5</v>
      </c>
      <c r="C2841" s="34">
        <v>6.7</v>
      </c>
      <c r="D2841" s="32">
        <f t="shared" si="88"/>
        <v>44.06</v>
      </c>
      <c r="E2841" s="37">
        <f t="shared" si="89"/>
        <v>52.872</v>
      </c>
      <c r="F2841" s="32">
        <f>'Auxiliary Energy Estimation'!$E$25-D2841</f>
        <v>10.939999999999998</v>
      </c>
      <c r="G2841" s="32">
        <f>'Auxiliary Energy Estimation'!$E$25-E2841</f>
        <v>2.1280000000000001</v>
      </c>
      <c r="H2841" s="26">
        <f>IF(D2841&lt;='Auxiliary Energy Estimation'!$E$25, 1, 0)</f>
        <v>1</v>
      </c>
      <c r="I2841" s="26">
        <f>IF(E2841&lt;='Auxiliary Energy Estimation'!$E$25, 1, 0)</f>
        <v>1</v>
      </c>
    </row>
    <row r="2842" spans="2:9" ht="15" x14ac:dyDescent="0.3">
      <c r="B2842" s="33">
        <v>2837.5</v>
      </c>
      <c r="C2842" s="34">
        <v>6.1</v>
      </c>
      <c r="D2842" s="32">
        <f t="shared" si="88"/>
        <v>42.980000000000004</v>
      </c>
      <c r="E2842" s="37">
        <f t="shared" si="89"/>
        <v>51.576000000000001</v>
      </c>
      <c r="F2842" s="32">
        <f>'Auxiliary Energy Estimation'!$E$25-D2842</f>
        <v>12.019999999999996</v>
      </c>
      <c r="G2842" s="32">
        <f>'Auxiliary Energy Estimation'!$E$25-E2842</f>
        <v>3.4239999999999995</v>
      </c>
      <c r="H2842" s="26">
        <f>IF(D2842&lt;='Auxiliary Energy Estimation'!$E$25, 1, 0)</f>
        <v>1</v>
      </c>
      <c r="I2842" s="26">
        <f>IF(E2842&lt;='Auxiliary Energy Estimation'!$E$25, 1, 0)</f>
        <v>1</v>
      </c>
    </row>
    <row r="2843" spans="2:9" ht="15" x14ac:dyDescent="0.3">
      <c r="B2843" s="33">
        <v>2838.5</v>
      </c>
      <c r="C2843" s="34">
        <v>6.1</v>
      </c>
      <c r="D2843" s="32">
        <f t="shared" si="88"/>
        <v>42.980000000000004</v>
      </c>
      <c r="E2843" s="37">
        <f t="shared" si="89"/>
        <v>51.576000000000001</v>
      </c>
      <c r="F2843" s="32">
        <f>'Auxiliary Energy Estimation'!$E$25-D2843</f>
        <v>12.019999999999996</v>
      </c>
      <c r="G2843" s="32">
        <f>'Auxiliary Energy Estimation'!$E$25-E2843</f>
        <v>3.4239999999999995</v>
      </c>
      <c r="H2843" s="26">
        <f>IF(D2843&lt;='Auxiliary Energy Estimation'!$E$25, 1, 0)</f>
        <v>1</v>
      </c>
      <c r="I2843" s="26">
        <f>IF(E2843&lt;='Auxiliary Energy Estimation'!$E$25, 1, 0)</f>
        <v>1</v>
      </c>
    </row>
    <row r="2844" spans="2:9" ht="15" x14ac:dyDescent="0.3">
      <c r="B2844" s="33">
        <v>2839.5</v>
      </c>
      <c r="C2844" s="34">
        <v>6.1</v>
      </c>
      <c r="D2844" s="32">
        <f t="shared" si="88"/>
        <v>42.980000000000004</v>
      </c>
      <c r="E2844" s="37">
        <f t="shared" si="89"/>
        <v>51.576000000000001</v>
      </c>
      <c r="F2844" s="32">
        <f>'Auxiliary Energy Estimation'!$E$25-D2844</f>
        <v>12.019999999999996</v>
      </c>
      <c r="G2844" s="32">
        <f>'Auxiliary Energy Estimation'!$E$25-E2844</f>
        <v>3.4239999999999995</v>
      </c>
      <c r="H2844" s="26">
        <f>IF(D2844&lt;='Auxiliary Energy Estimation'!$E$25, 1, 0)</f>
        <v>1</v>
      </c>
      <c r="I2844" s="26">
        <f>IF(E2844&lt;='Auxiliary Energy Estimation'!$E$25, 1, 0)</f>
        <v>1</v>
      </c>
    </row>
    <row r="2845" spans="2:9" ht="15" x14ac:dyDescent="0.3">
      <c r="B2845" s="33">
        <v>2840.5</v>
      </c>
      <c r="C2845" s="34">
        <v>6.7</v>
      </c>
      <c r="D2845" s="32">
        <f t="shared" si="88"/>
        <v>44.06</v>
      </c>
      <c r="E2845" s="37">
        <f t="shared" si="89"/>
        <v>52.872</v>
      </c>
      <c r="F2845" s="32">
        <f>'Auxiliary Energy Estimation'!$E$25-D2845</f>
        <v>10.939999999999998</v>
      </c>
      <c r="G2845" s="32">
        <f>'Auxiliary Energy Estimation'!$E$25-E2845</f>
        <v>2.1280000000000001</v>
      </c>
      <c r="H2845" s="26">
        <f>IF(D2845&lt;='Auxiliary Energy Estimation'!$E$25, 1, 0)</f>
        <v>1</v>
      </c>
      <c r="I2845" s="26">
        <f>IF(E2845&lt;='Auxiliary Energy Estimation'!$E$25, 1, 0)</f>
        <v>1</v>
      </c>
    </row>
    <row r="2846" spans="2:9" ht="15" x14ac:dyDescent="0.3">
      <c r="B2846" s="33">
        <v>2841.5</v>
      </c>
      <c r="C2846" s="34">
        <v>6.7</v>
      </c>
      <c r="D2846" s="32">
        <f t="shared" si="88"/>
        <v>44.06</v>
      </c>
      <c r="E2846" s="37">
        <f t="shared" si="89"/>
        <v>52.872</v>
      </c>
      <c r="F2846" s="32">
        <f>'Auxiliary Energy Estimation'!$E$25-D2846</f>
        <v>10.939999999999998</v>
      </c>
      <c r="G2846" s="32">
        <f>'Auxiliary Energy Estimation'!$E$25-E2846</f>
        <v>2.1280000000000001</v>
      </c>
      <c r="H2846" s="26">
        <f>IF(D2846&lt;='Auxiliary Energy Estimation'!$E$25, 1, 0)</f>
        <v>1</v>
      </c>
      <c r="I2846" s="26">
        <f>IF(E2846&lt;='Auxiliary Energy Estimation'!$E$25, 1, 0)</f>
        <v>1</v>
      </c>
    </row>
    <row r="2847" spans="2:9" ht="15" x14ac:dyDescent="0.3">
      <c r="B2847" s="33">
        <v>2842.5</v>
      </c>
      <c r="C2847" s="34">
        <v>6.7</v>
      </c>
      <c r="D2847" s="32">
        <f t="shared" si="88"/>
        <v>44.06</v>
      </c>
      <c r="E2847" s="37">
        <f t="shared" si="89"/>
        <v>52.872</v>
      </c>
      <c r="F2847" s="32">
        <f>'Auxiliary Energy Estimation'!$E$25-D2847</f>
        <v>10.939999999999998</v>
      </c>
      <c r="G2847" s="32">
        <f>'Auxiliary Energy Estimation'!$E$25-E2847</f>
        <v>2.1280000000000001</v>
      </c>
      <c r="H2847" s="26">
        <f>IF(D2847&lt;='Auxiliary Energy Estimation'!$E$25, 1, 0)</f>
        <v>1</v>
      </c>
      <c r="I2847" s="26">
        <f>IF(E2847&lt;='Auxiliary Energy Estimation'!$E$25, 1, 0)</f>
        <v>1</v>
      </c>
    </row>
    <row r="2848" spans="2:9" ht="15" x14ac:dyDescent="0.3">
      <c r="B2848" s="33">
        <v>2843.5</v>
      </c>
      <c r="C2848" s="34">
        <v>6.7</v>
      </c>
      <c r="D2848" s="32">
        <f t="shared" si="88"/>
        <v>44.06</v>
      </c>
      <c r="E2848" s="37">
        <f t="shared" si="89"/>
        <v>52.872</v>
      </c>
      <c r="F2848" s="32">
        <f>'Auxiliary Energy Estimation'!$E$25-D2848</f>
        <v>10.939999999999998</v>
      </c>
      <c r="G2848" s="32">
        <f>'Auxiliary Energy Estimation'!$E$25-E2848</f>
        <v>2.1280000000000001</v>
      </c>
      <c r="H2848" s="26">
        <f>IF(D2848&lt;='Auxiliary Energy Estimation'!$E$25, 1, 0)</f>
        <v>1</v>
      </c>
      <c r="I2848" s="26">
        <f>IF(E2848&lt;='Auxiliary Energy Estimation'!$E$25, 1, 0)</f>
        <v>1</v>
      </c>
    </row>
    <row r="2849" spans="2:9" ht="15" x14ac:dyDescent="0.3">
      <c r="B2849" s="33">
        <v>2844.5</v>
      </c>
      <c r="C2849" s="34">
        <v>6.7</v>
      </c>
      <c r="D2849" s="32">
        <f t="shared" si="88"/>
        <v>44.06</v>
      </c>
      <c r="E2849" s="37">
        <f t="shared" si="89"/>
        <v>52.872</v>
      </c>
      <c r="F2849" s="32">
        <f>'Auxiliary Energy Estimation'!$E$25-D2849</f>
        <v>10.939999999999998</v>
      </c>
      <c r="G2849" s="32">
        <f>'Auxiliary Energy Estimation'!$E$25-E2849</f>
        <v>2.1280000000000001</v>
      </c>
      <c r="H2849" s="26">
        <f>IF(D2849&lt;='Auxiliary Energy Estimation'!$E$25, 1, 0)</f>
        <v>1</v>
      </c>
      <c r="I2849" s="26">
        <f>IF(E2849&lt;='Auxiliary Energy Estimation'!$E$25, 1, 0)</f>
        <v>1</v>
      </c>
    </row>
    <row r="2850" spans="2:9" ht="15" x14ac:dyDescent="0.3">
      <c r="B2850" s="33">
        <v>2845.5</v>
      </c>
      <c r="C2850" s="34">
        <v>6.7</v>
      </c>
      <c r="D2850" s="32">
        <f t="shared" si="88"/>
        <v>44.06</v>
      </c>
      <c r="E2850" s="37">
        <f t="shared" si="89"/>
        <v>52.872</v>
      </c>
      <c r="F2850" s="32">
        <f>'Auxiliary Energy Estimation'!$E$25-D2850</f>
        <v>10.939999999999998</v>
      </c>
      <c r="G2850" s="32">
        <f>'Auxiliary Energy Estimation'!$E$25-E2850</f>
        <v>2.1280000000000001</v>
      </c>
      <c r="H2850" s="26">
        <f>IF(D2850&lt;='Auxiliary Energy Estimation'!$E$25, 1, 0)</f>
        <v>1</v>
      </c>
      <c r="I2850" s="26">
        <f>IF(E2850&lt;='Auxiliary Energy Estimation'!$E$25, 1, 0)</f>
        <v>1</v>
      </c>
    </row>
    <row r="2851" spans="2:9" ht="15" x14ac:dyDescent="0.3">
      <c r="B2851" s="33">
        <v>2846.5</v>
      </c>
      <c r="C2851" s="34">
        <v>6.7</v>
      </c>
      <c r="D2851" s="32">
        <f t="shared" si="88"/>
        <v>44.06</v>
      </c>
      <c r="E2851" s="37">
        <f t="shared" si="89"/>
        <v>52.872</v>
      </c>
      <c r="F2851" s="32">
        <f>'Auxiliary Energy Estimation'!$E$25-D2851</f>
        <v>10.939999999999998</v>
      </c>
      <c r="G2851" s="32">
        <f>'Auxiliary Energy Estimation'!$E$25-E2851</f>
        <v>2.1280000000000001</v>
      </c>
      <c r="H2851" s="26">
        <f>IF(D2851&lt;='Auxiliary Energy Estimation'!$E$25, 1, 0)</f>
        <v>1</v>
      </c>
      <c r="I2851" s="26">
        <f>IF(E2851&lt;='Auxiliary Energy Estimation'!$E$25, 1, 0)</f>
        <v>1</v>
      </c>
    </row>
    <row r="2852" spans="2:9" ht="15" x14ac:dyDescent="0.3">
      <c r="B2852" s="33">
        <v>2847.5</v>
      </c>
      <c r="C2852" s="34">
        <v>6.7</v>
      </c>
      <c r="D2852" s="32">
        <f t="shared" si="88"/>
        <v>44.06</v>
      </c>
      <c r="E2852" s="37">
        <f t="shared" si="89"/>
        <v>52.872</v>
      </c>
      <c r="F2852" s="32">
        <f>'Auxiliary Energy Estimation'!$E$25-D2852</f>
        <v>10.939999999999998</v>
      </c>
      <c r="G2852" s="32">
        <f>'Auxiliary Energy Estimation'!$E$25-E2852</f>
        <v>2.1280000000000001</v>
      </c>
      <c r="H2852" s="26">
        <f>IF(D2852&lt;='Auxiliary Energy Estimation'!$E$25, 1, 0)</f>
        <v>1</v>
      </c>
      <c r="I2852" s="26">
        <f>IF(E2852&lt;='Auxiliary Energy Estimation'!$E$25, 1, 0)</f>
        <v>1</v>
      </c>
    </row>
    <row r="2853" spans="2:9" ht="15" x14ac:dyDescent="0.3">
      <c r="B2853" s="33">
        <v>2848.5</v>
      </c>
      <c r="C2853" s="34">
        <v>6.7</v>
      </c>
      <c r="D2853" s="32">
        <f t="shared" si="88"/>
        <v>44.06</v>
      </c>
      <c r="E2853" s="37">
        <f t="shared" si="89"/>
        <v>52.872</v>
      </c>
      <c r="F2853" s="32">
        <f>'Auxiliary Energy Estimation'!$E$25-D2853</f>
        <v>10.939999999999998</v>
      </c>
      <c r="G2853" s="32">
        <f>'Auxiliary Energy Estimation'!$E$25-E2853</f>
        <v>2.1280000000000001</v>
      </c>
      <c r="H2853" s="26">
        <f>IF(D2853&lt;='Auxiliary Energy Estimation'!$E$25, 1, 0)</f>
        <v>1</v>
      </c>
      <c r="I2853" s="26">
        <f>IF(E2853&lt;='Auxiliary Energy Estimation'!$E$25, 1, 0)</f>
        <v>1</v>
      </c>
    </row>
    <row r="2854" spans="2:9" ht="15" x14ac:dyDescent="0.3">
      <c r="B2854" s="33">
        <v>2849.5</v>
      </c>
      <c r="C2854" s="34">
        <v>6.7</v>
      </c>
      <c r="D2854" s="32">
        <f t="shared" si="88"/>
        <v>44.06</v>
      </c>
      <c r="E2854" s="37">
        <f t="shared" si="89"/>
        <v>52.872</v>
      </c>
      <c r="F2854" s="32">
        <f>'Auxiliary Energy Estimation'!$E$25-D2854</f>
        <v>10.939999999999998</v>
      </c>
      <c r="G2854" s="32">
        <f>'Auxiliary Energy Estimation'!$E$25-E2854</f>
        <v>2.1280000000000001</v>
      </c>
      <c r="H2854" s="26">
        <f>IF(D2854&lt;='Auxiliary Energy Estimation'!$E$25, 1, 0)</f>
        <v>1</v>
      </c>
      <c r="I2854" s="26">
        <f>IF(E2854&lt;='Auxiliary Energy Estimation'!$E$25, 1, 0)</f>
        <v>1</v>
      </c>
    </row>
    <row r="2855" spans="2:9" ht="15" x14ac:dyDescent="0.3">
      <c r="B2855" s="33">
        <v>2850.5</v>
      </c>
      <c r="C2855" s="34">
        <v>6.1</v>
      </c>
      <c r="D2855" s="32">
        <f t="shared" si="88"/>
        <v>42.980000000000004</v>
      </c>
      <c r="E2855" s="37">
        <f t="shared" si="89"/>
        <v>51.576000000000001</v>
      </c>
      <c r="F2855" s="32">
        <f>'Auxiliary Energy Estimation'!$E$25-D2855</f>
        <v>12.019999999999996</v>
      </c>
      <c r="G2855" s="32">
        <f>'Auxiliary Energy Estimation'!$E$25-E2855</f>
        <v>3.4239999999999995</v>
      </c>
      <c r="H2855" s="26">
        <f>IF(D2855&lt;='Auxiliary Energy Estimation'!$E$25, 1, 0)</f>
        <v>1</v>
      </c>
      <c r="I2855" s="26">
        <f>IF(E2855&lt;='Auxiliary Energy Estimation'!$E$25, 1, 0)</f>
        <v>1</v>
      </c>
    </row>
    <row r="2856" spans="2:9" ht="15" x14ac:dyDescent="0.3">
      <c r="B2856" s="33">
        <v>2851.5</v>
      </c>
      <c r="C2856" s="34">
        <v>6.7</v>
      </c>
      <c r="D2856" s="32">
        <f t="shared" si="88"/>
        <v>44.06</v>
      </c>
      <c r="E2856" s="37">
        <f t="shared" si="89"/>
        <v>52.872</v>
      </c>
      <c r="F2856" s="32">
        <f>'Auxiliary Energy Estimation'!$E$25-D2856</f>
        <v>10.939999999999998</v>
      </c>
      <c r="G2856" s="32">
        <f>'Auxiliary Energy Estimation'!$E$25-E2856</f>
        <v>2.1280000000000001</v>
      </c>
      <c r="H2856" s="26">
        <f>IF(D2856&lt;='Auxiliary Energy Estimation'!$E$25, 1, 0)</f>
        <v>1</v>
      </c>
      <c r="I2856" s="26">
        <f>IF(E2856&lt;='Auxiliary Energy Estimation'!$E$25, 1, 0)</f>
        <v>1</v>
      </c>
    </row>
    <row r="2857" spans="2:9" ht="15" x14ac:dyDescent="0.3">
      <c r="B2857" s="33">
        <v>2852.5</v>
      </c>
      <c r="C2857" s="34">
        <v>6.7</v>
      </c>
      <c r="D2857" s="32">
        <f t="shared" si="88"/>
        <v>44.06</v>
      </c>
      <c r="E2857" s="37">
        <f t="shared" si="89"/>
        <v>52.872</v>
      </c>
      <c r="F2857" s="32">
        <f>'Auxiliary Energy Estimation'!$E$25-D2857</f>
        <v>10.939999999999998</v>
      </c>
      <c r="G2857" s="32">
        <f>'Auxiliary Energy Estimation'!$E$25-E2857</f>
        <v>2.1280000000000001</v>
      </c>
      <c r="H2857" s="26">
        <f>IF(D2857&lt;='Auxiliary Energy Estimation'!$E$25, 1, 0)</f>
        <v>1</v>
      </c>
      <c r="I2857" s="26">
        <f>IF(E2857&lt;='Auxiliary Energy Estimation'!$E$25, 1, 0)</f>
        <v>1</v>
      </c>
    </row>
    <row r="2858" spans="2:9" ht="15" x14ac:dyDescent="0.3">
      <c r="B2858" s="33">
        <v>2853.5</v>
      </c>
      <c r="C2858" s="34">
        <v>6.7</v>
      </c>
      <c r="D2858" s="32">
        <f t="shared" si="88"/>
        <v>44.06</v>
      </c>
      <c r="E2858" s="37">
        <f t="shared" si="89"/>
        <v>52.872</v>
      </c>
      <c r="F2858" s="32">
        <f>'Auxiliary Energy Estimation'!$E$25-D2858</f>
        <v>10.939999999999998</v>
      </c>
      <c r="G2858" s="32">
        <f>'Auxiliary Energy Estimation'!$E$25-E2858</f>
        <v>2.1280000000000001</v>
      </c>
      <c r="H2858" s="26">
        <f>IF(D2858&lt;='Auxiliary Energy Estimation'!$E$25, 1, 0)</f>
        <v>1</v>
      </c>
      <c r="I2858" s="26">
        <f>IF(E2858&lt;='Auxiliary Energy Estimation'!$E$25, 1, 0)</f>
        <v>1</v>
      </c>
    </row>
    <row r="2859" spans="2:9" ht="15" x14ac:dyDescent="0.3">
      <c r="B2859" s="33">
        <v>2854.5</v>
      </c>
      <c r="C2859" s="34">
        <v>6.7</v>
      </c>
      <c r="D2859" s="32">
        <f t="shared" si="88"/>
        <v>44.06</v>
      </c>
      <c r="E2859" s="37">
        <f t="shared" si="89"/>
        <v>52.872</v>
      </c>
      <c r="F2859" s="32">
        <f>'Auxiliary Energy Estimation'!$E$25-D2859</f>
        <v>10.939999999999998</v>
      </c>
      <c r="G2859" s="32">
        <f>'Auxiliary Energy Estimation'!$E$25-E2859</f>
        <v>2.1280000000000001</v>
      </c>
      <c r="H2859" s="26">
        <f>IF(D2859&lt;='Auxiliary Energy Estimation'!$E$25, 1, 0)</f>
        <v>1</v>
      </c>
      <c r="I2859" s="26">
        <f>IF(E2859&lt;='Auxiliary Energy Estimation'!$E$25, 1, 0)</f>
        <v>1</v>
      </c>
    </row>
    <row r="2860" spans="2:9" ht="15" x14ac:dyDescent="0.3">
      <c r="B2860" s="33">
        <v>2855.5</v>
      </c>
      <c r="C2860" s="34">
        <v>6.7</v>
      </c>
      <c r="D2860" s="32">
        <f t="shared" si="88"/>
        <v>44.06</v>
      </c>
      <c r="E2860" s="37">
        <f t="shared" si="89"/>
        <v>52.872</v>
      </c>
      <c r="F2860" s="32">
        <f>'Auxiliary Energy Estimation'!$E$25-D2860</f>
        <v>10.939999999999998</v>
      </c>
      <c r="G2860" s="32">
        <f>'Auxiliary Energy Estimation'!$E$25-E2860</f>
        <v>2.1280000000000001</v>
      </c>
      <c r="H2860" s="26">
        <f>IF(D2860&lt;='Auxiliary Energy Estimation'!$E$25, 1, 0)</f>
        <v>1</v>
      </c>
      <c r="I2860" s="26">
        <f>IF(E2860&lt;='Auxiliary Energy Estimation'!$E$25, 1, 0)</f>
        <v>1</v>
      </c>
    </row>
    <row r="2861" spans="2:9" ht="15" x14ac:dyDescent="0.3">
      <c r="B2861" s="33">
        <v>2856.5</v>
      </c>
      <c r="C2861" s="34">
        <v>6.7</v>
      </c>
      <c r="D2861" s="32">
        <f t="shared" si="88"/>
        <v>44.06</v>
      </c>
      <c r="E2861" s="37">
        <f t="shared" si="89"/>
        <v>52.872</v>
      </c>
      <c r="F2861" s="32">
        <f>'Auxiliary Energy Estimation'!$E$25-D2861</f>
        <v>10.939999999999998</v>
      </c>
      <c r="G2861" s="32">
        <f>'Auxiliary Energy Estimation'!$E$25-E2861</f>
        <v>2.1280000000000001</v>
      </c>
      <c r="H2861" s="26">
        <f>IF(D2861&lt;='Auxiliary Energy Estimation'!$E$25, 1, 0)</f>
        <v>1</v>
      </c>
      <c r="I2861" s="26">
        <f>IF(E2861&lt;='Auxiliary Energy Estimation'!$E$25, 1, 0)</f>
        <v>1</v>
      </c>
    </row>
    <row r="2862" spans="2:9" ht="15" x14ac:dyDescent="0.3">
      <c r="B2862" s="33">
        <v>2857.5</v>
      </c>
      <c r="C2862" s="34">
        <v>6.7</v>
      </c>
      <c r="D2862" s="32">
        <f t="shared" si="88"/>
        <v>44.06</v>
      </c>
      <c r="E2862" s="37">
        <f t="shared" si="89"/>
        <v>52.872</v>
      </c>
      <c r="F2862" s="32">
        <f>'Auxiliary Energy Estimation'!$E$25-D2862</f>
        <v>10.939999999999998</v>
      </c>
      <c r="G2862" s="32">
        <f>'Auxiliary Energy Estimation'!$E$25-E2862</f>
        <v>2.1280000000000001</v>
      </c>
      <c r="H2862" s="26">
        <f>IF(D2862&lt;='Auxiliary Energy Estimation'!$E$25, 1, 0)</f>
        <v>1</v>
      </c>
      <c r="I2862" s="26">
        <f>IF(E2862&lt;='Auxiliary Energy Estimation'!$E$25, 1, 0)</f>
        <v>1</v>
      </c>
    </row>
    <row r="2863" spans="2:9" ht="15" x14ac:dyDescent="0.3">
      <c r="B2863" s="33">
        <v>2858.5</v>
      </c>
      <c r="C2863" s="34">
        <v>6.7</v>
      </c>
      <c r="D2863" s="32">
        <f t="shared" si="88"/>
        <v>44.06</v>
      </c>
      <c r="E2863" s="37">
        <f t="shared" si="89"/>
        <v>52.872</v>
      </c>
      <c r="F2863" s="32">
        <f>'Auxiliary Energy Estimation'!$E$25-D2863</f>
        <v>10.939999999999998</v>
      </c>
      <c r="G2863" s="32">
        <f>'Auxiliary Energy Estimation'!$E$25-E2863</f>
        <v>2.1280000000000001</v>
      </c>
      <c r="H2863" s="26">
        <f>IF(D2863&lt;='Auxiliary Energy Estimation'!$E$25, 1, 0)</f>
        <v>1</v>
      </c>
      <c r="I2863" s="26">
        <f>IF(E2863&lt;='Auxiliary Energy Estimation'!$E$25, 1, 0)</f>
        <v>1</v>
      </c>
    </row>
    <row r="2864" spans="2:9" ht="15" x14ac:dyDescent="0.3">
      <c r="B2864" s="33">
        <v>2859.5</v>
      </c>
      <c r="C2864" s="34">
        <v>6.7</v>
      </c>
      <c r="D2864" s="32">
        <f t="shared" si="88"/>
        <v>44.06</v>
      </c>
      <c r="E2864" s="37">
        <f t="shared" si="89"/>
        <v>52.872</v>
      </c>
      <c r="F2864" s="32">
        <f>'Auxiliary Energy Estimation'!$E$25-D2864</f>
        <v>10.939999999999998</v>
      </c>
      <c r="G2864" s="32">
        <f>'Auxiliary Energy Estimation'!$E$25-E2864</f>
        <v>2.1280000000000001</v>
      </c>
      <c r="H2864" s="26">
        <f>IF(D2864&lt;='Auxiliary Energy Estimation'!$E$25, 1, 0)</f>
        <v>1</v>
      </c>
      <c r="I2864" s="26">
        <f>IF(E2864&lt;='Auxiliary Energy Estimation'!$E$25, 1, 0)</f>
        <v>1</v>
      </c>
    </row>
    <row r="2865" spans="2:9" ht="15" x14ac:dyDescent="0.3">
      <c r="B2865" s="33">
        <v>2860.5</v>
      </c>
      <c r="C2865" s="34">
        <v>6.7</v>
      </c>
      <c r="D2865" s="32">
        <f t="shared" si="88"/>
        <v>44.06</v>
      </c>
      <c r="E2865" s="37">
        <f t="shared" si="89"/>
        <v>52.872</v>
      </c>
      <c r="F2865" s="32">
        <f>'Auxiliary Energy Estimation'!$E$25-D2865</f>
        <v>10.939999999999998</v>
      </c>
      <c r="G2865" s="32">
        <f>'Auxiliary Energy Estimation'!$E$25-E2865</f>
        <v>2.1280000000000001</v>
      </c>
      <c r="H2865" s="26">
        <f>IF(D2865&lt;='Auxiliary Energy Estimation'!$E$25, 1, 0)</f>
        <v>1</v>
      </c>
      <c r="I2865" s="26">
        <f>IF(E2865&lt;='Auxiliary Energy Estimation'!$E$25, 1, 0)</f>
        <v>1</v>
      </c>
    </row>
    <row r="2866" spans="2:9" ht="15" x14ac:dyDescent="0.3">
      <c r="B2866" s="33">
        <v>2861.5</v>
      </c>
      <c r="C2866" s="34">
        <v>7.2</v>
      </c>
      <c r="D2866" s="32">
        <f t="shared" si="88"/>
        <v>44.96</v>
      </c>
      <c r="E2866" s="37">
        <f t="shared" si="89"/>
        <v>53.951999999999998</v>
      </c>
      <c r="F2866" s="32">
        <f>'Auxiliary Energy Estimation'!$E$25-D2866</f>
        <v>10.039999999999999</v>
      </c>
      <c r="G2866" s="32">
        <f>'Auxiliary Energy Estimation'!$E$25-E2866</f>
        <v>1.0480000000000018</v>
      </c>
      <c r="H2866" s="26">
        <f>IF(D2866&lt;='Auxiliary Energy Estimation'!$E$25, 1, 0)</f>
        <v>1</v>
      </c>
      <c r="I2866" s="26">
        <f>IF(E2866&lt;='Auxiliary Energy Estimation'!$E$25, 1, 0)</f>
        <v>1</v>
      </c>
    </row>
    <row r="2867" spans="2:9" ht="15" x14ac:dyDescent="0.3">
      <c r="B2867" s="33">
        <v>2862.5</v>
      </c>
      <c r="C2867" s="34">
        <v>7.2</v>
      </c>
      <c r="D2867" s="32">
        <f t="shared" si="88"/>
        <v>44.96</v>
      </c>
      <c r="E2867" s="37">
        <f t="shared" si="89"/>
        <v>53.951999999999998</v>
      </c>
      <c r="F2867" s="32">
        <f>'Auxiliary Energy Estimation'!$E$25-D2867</f>
        <v>10.039999999999999</v>
      </c>
      <c r="G2867" s="32">
        <f>'Auxiliary Energy Estimation'!$E$25-E2867</f>
        <v>1.0480000000000018</v>
      </c>
      <c r="H2867" s="26">
        <f>IF(D2867&lt;='Auxiliary Energy Estimation'!$E$25, 1, 0)</f>
        <v>1</v>
      </c>
      <c r="I2867" s="26">
        <f>IF(E2867&lt;='Auxiliary Energy Estimation'!$E$25, 1, 0)</f>
        <v>1</v>
      </c>
    </row>
    <row r="2868" spans="2:9" ht="15" x14ac:dyDescent="0.3">
      <c r="B2868" s="33">
        <v>2863.5</v>
      </c>
      <c r="C2868" s="34">
        <v>7.2</v>
      </c>
      <c r="D2868" s="32">
        <f t="shared" si="88"/>
        <v>44.96</v>
      </c>
      <c r="E2868" s="37">
        <f t="shared" si="89"/>
        <v>53.951999999999998</v>
      </c>
      <c r="F2868" s="32">
        <f>'Auxiliary Energy Estimation'!$E$25-D2868</f>
        <v>10.039999999999999</v>
      </c>
      <c r="G2868" s="32">
        <f>'Auxiliary Energy Estimation'!$E$25-E2868</f>
        <v>1.0480000000000018</v>
      </c>
      <c r="H2868" s="26">
        <f>IF(D2868&lt;='Auxiliary Energy Estimation'!$E$25, 1, 0)</f>
        <v>1</v>
      </c>
      <c r="I2868" s="26">
        <f>IF(E2868&lt;='Auxiliary Energy Estimation'!$E$25, 1, 0)</f>
        <v>1</v>
      </c>
    </row>
    <row r="2869" spans="2:9" ht="15" x14ac:dyDescent="0.3">
      <c r="B2869" s="33">
        <v>2864.5</v>
      </c>
      <c r="C2869" s="34">
        <v>7.2</v>
      </c>
      <c r="D2869" s="32">
        <f t="shared" si="88"/>
        <v>44.96</v>
      </c>
      <c r="E2869" s="37">
        <f t="shared" si="89"/>
        <v>53.951999999999998</v>
      </c>
      <c r="F2869" s="32">
        <f>'Auxiliary Energy Estimation'!$E$25-D2869</f>
        <v>10.039999999999999</v>
      </c>
      <c r="G2869" s="32">
        <f>'Auxiliary Energy Estimation'!$E$25-E2869</f>
        <v>1.0480000000000018</v>
      </c>
      <c r="H2869" s="26">
        <f>IF(D2869&lt;='Auxiliary Energy Estimation'!$E$25, 1, 0)</f>
        <v>1</v>
      </c>
      <c r="I2869" s="26">
        <f>IF(E2869&lt;='Auxiliary Energy Estimation'!$E$25, 1, 0)</f>
        <v>1</v>
      </c>
    </row>
    <row r="2870" spans="2:9" ht="15" x14ac:dyDescent="0.3">
      <c r="B2870" s="33">
        <v>2865.5</v>
      </c>
      <c r="C2870" s="34">
        <v>8.3000000000000007</v>
      </c>
      <c r="D2870" s="32">
        <f t="shared" si="88"/>
        <v>46.94</v>
      </c>
      <c r="E2870" s="37">
        <f t="shared" si="89"/>
        <v>56.327999999999996</v>
      </c>
      <c r="F2870" s="32">
        <f>'Auxiliary Energy Estimation'!$E$25-D2870</f>
        <v>8.0600000000000023</v>
      </c>
      <c r="G2870" s="32">
        <f>'Auxiliary Energy Estimation'!$E$25-E2870</f>
        <v>-1.3279999999999959</v>
      </c>
      <c r="H2870" s="26">
        <f>IF(D2870&lt;='Auxiliary Energy Estimation'!$E$25, 1, 0)</f>
        <v>1</v>
      </c>
      <c r="I2870" s="26">
        <f>IF(E2870&lt;='Auxiliary Energy Estimation'!$E$25, 1, 0)</f>
        <v>0</v>
      </c>
    </row>
    <row r="2871" spans="2:9" ht="15" x14ac:dyDescent="0.3">
      <c r="B2871" s="33">
        <v>2866.5</v>
      </c>
      <c r="C2871" s="34">
        <v>8.3000000000000007</v>
      </c>
      <c r="D2871" s="32">
        <f t="shared" si="88"/>
        <v>46.94</v>
      </c>
      <c r="E2871" s="37">
        <f t="shared" si="89"/>
        <v>56.327999999999996</v>
      </c>
      <c r="F2871" s="32">
        <f>'Auxiliary Energy Estimation'!$E$25-D2871</f>
        <v>8.0600000000000023</v>
      </c>
      <c r="G2871" s="32">
        <f>'Auxiliary Energy Estimation'!$E$25-E2871</f>
        <v>-1.3279999999999959</v>
      </c>
      <c r="H2871" s="26">
        <f>IF(D2871&lt;='Auxiliary Energy Estimation'!$E$25, 1, 0)</f>
        <v>1</v>
      </c>
      <c r="I2871" s="26">
        <f>IF(E2871&lt;='Auxiliary Energy Estimation'!$E$25, 1, 0)</f>
        <v>0</v>
      </c>
    </row>
    <row r="2872" spans="2:9" ht="15" x14ac:dyDescent="0.3">
      <c r="B2872" s="33">
        <v>2867.5</v>
      </c>
      <c r="C2872" s="34">
        <v>8.9</v>
      </c>
      <c r="D2872" s="32">
        <f t="shared" si="88"/>
        <v>48.019999999999996</v>
      </c>
      <c r="E2872" s="37">
        <f t="shared" si="89"/>
        <v>57.623999999999995</v>
      </c>
      <c r="F2872" s="32">
        <f>'Auxiliary Energy Estimation'!$E$25-D2872</f>
        <v>6.980000000000004</v>
      </c>
      <c r="G2872" s="32">
        <f>'Auxiliary Energy Estimation'!$E$25-E2872</f>
        <v>-2.6239999999999952</v>
      </c>
      <c r="H2872" s="26">
        <f>IF(D2872&lt;='Auxiliary Energy Estimation'!$E$25, 1, 0)</f>
        <v>1</v>
      </c>
      <c r="I2872" s="26">
        <f>IF(E2872&lt;='Auxiliary Energy Estimation'!$E$25, 1, 0)</f>
        <v>0</v>
      </c>
    </row>
    <row r="2873" spans="2:9" ht="15" x14ac:dyDescent="0.3">
      <c r="B2873" s="33">
        <v>2868.5</v>
      </c>
      <c r="C2873" s="34">
        <v>8.9</v>
      </c>
      <c r="D2873" s="32">
        <f t="shared" si="88"/>
        <v>48.019999999999996</v>
      </c>
      <c r="E2873" s="37">
        <f t="shared" si="89"/>
        <v>57.623999999999995</v>
      </c>
      <c r="F2873" s="32">
        <f>'Auxiliary Energy Estimation'!$E$25-D2873</f>
        <v>6.980000000000004</v>
      </c>
      <c r="G2873" s="32">
        <f>'Auxiliary Energy Estimation'!$E$25-E2873</f>
        <v>-2.6239999999999952</v>
      </c>
      <c r="H2873" s="26">
        <f>IF(D2873&lt;='Auxiliary Energy Estimation'!$E$25, 1, 0)</f>
        <v>1</v>
      </c>
      <c r="I2873" s="26">
        <f>IF(E2873&lt;='Auxiliary Energy Estimation'!$E$25, 1, 0)</f>
        <v>0</v>
      </c>
    </row>
    <row r="2874" spans="2:9" ht="15" x14ac:dyDescent="0.3">
      <c r="B2874" s="33">
        <v>2869.5</v>
      </c>
      <c r="C2874" s="34">
        <v>8.3000000000000007</v>
      </c>
      <c r="D2874" s="32">
        <f t="shared" si="88"/>
        <v>46.94</v>
      </c>
      <c r="E2874" s="37">
        <f t="shared" si="89"/>
        <v>56.327999999999996</v>
      </c>
      <c r="F2874" s="32">
        <f>'Auxiliary Energy Estimation'!$E$25-D2874</f>
        <v>8.0600000000000023</v>
      </c>
      <c r="G2874" s="32">
        <f>'Auxiliary Energy Estimation'!$E$25-E2874</f>
        <v>-1.3279999999999959</v>
      </c>
      <c r="H2874" s="26">
        <f>IF(D2874&lt;='Auxiliary Energy Estimation'!$E$25, 1, 0)</f>
        <v>1</v>
      </c>
      <c r="I2874" s="26">
        <f>IF(E2874&lt;='Auxiliary Energy Estimation'!$E$25, 1, 0)</f>
        <v>0</v>
      </c>
    </row>
    <row r="2875" spans="2:9" ht="15" x14ac:dyDescent="0.3">
      <c r="B2875" s="33">
        <v>2870.5</v>
      </c>
      <c r="C2875" s="34">
        <v>8.3000000000000007</v>
      </c>
      <c r="D2875" s="32">
        <f t="shared" si="88"/>
        <v>46.94</v>
      </c>
      <c r="E2875" s="37">
        <f t="shared" si="89"/>
        <v>56.327999999999996</v>
      </c>
      <c r="F2875" s="32">
        <f>'Auxiliary Energy Estimation'!$E$25-D2875</f>
        <v>8.0600000000000023</v>
      </c>
      <c r="G2875" s="32">
        <f>'Auxiliary Energy Estimation'!$E$25-E2875</f>
        <v>-1.3279999999999959</v>
      </c>
      <c r="H2875" s="26">
        <f>IF(D2875&lt;='Auxiliary Energy Estimation'!$E$25, 1, 0)</f>
        <v>1</v>
      </c>
      <c r="I2875" s="26">
        <f>IF(E2875&lt;='Auxiliary Energy Estimation'!$E$25, 1, 0)</f>
        <v>0</v>
      </c>
    </row>
    <row r="2876" spans="2:9" ht="15" x14ac:dyDescent="0.3">
      <c r="B2876" s="33">
        <v>2871.5</v>
      </c>
      <c r="C2876" s="34">
        <v>8.3000000000000007</v>
      </c>
      <c r="D2876" s="32">
        <f t="shared" si="88"/>
        <v>46.94</v>
      </c>
      <c r="E2876" s="37">
        <f t="shared" si="89"/>
        <v>56.327999999999996</v>
      </c>
      <c r="F2876" s="32">
        <f>'Auxiliary Energy Estimation'!$E$25-D2876</f>
        <v>8.0600000000000023</v>
      </c>
      <c r="G2876" s="32">
        <f>'Auxiliary Energy Estimation'!$E$25-E2876</f>
        <v>-1.3279999999999959</v>
      </c>
      <c r="H2876" s="26">
        <f>IF(D2876&lt;='Auxiliary Energy Estimation'!$E$25, 1, 0)</f>
        <v>1</v>
      </c>
      <c r="I2876" s="26">
        <f>IF(E2876&lt;='Auxiliary Energy Estimation'!$E$25, 1, 0)</f>
        <v>0</v>
      </c>
    </row>
    <row r="2877" spans="2:9" ht="15" x14ac:dyDescent="0.3">
      <c r="B2877" s="33">
        <v>2872.5</v>
      </c>
      <c r="C2877" s="34">
        <v>8.3000000000000007</v>
      </c>
      <c r="D2877" s="32">
        <f t="shared" si="88"/>
        <v>46.94</v>
      </c>
      <c r="E2877" s="37">
        <f t="shared" si="89"/>
        <v>56.327999999999996</v>
      </c>
      <c r="F2877" s="32">
        <f>'Auxiliary Energy Estimation'!$E$25-D2877</f>
        <v>8.0600000000000023</v>
      </c>
      <c r="G2877" s="32">
        <f>'Auxiliary Energy Estimation'!$E$25-E2877</f>
        <v>-1.3279999999999959</v>
      </c>
      <c r="H2877" s="26">
        <f>IF(D2877&lt;='Auxiliary Energy Estimation'!$E$25, 1, 0)</f>
        <v>1</v>
      </c>
      <c r="I2877" s="26">
        <f>IF(E2877&lt;='Auxiliary Energy Estimation'!$E$25, 1, 0)</f>
        <v>0</v>
      </c>
    </row>
    <row r="2878" spans="2:9" ht="15" x14ac:dyDescent="0.3">
      <c r="B2878" s="33">
        <v>2873.5</v>
      </c>
      <c r="C2878" s="34">
        <v>7.8</v>
      </c>
      <c r="D2878" s="32">
        <f t="shared" si="88"/>
        <v>46.04</v>
      </c>
      <c r="E2878" s="37">
        <f t="shared" si="89"/>
        <v>55.247999999999998</v>
      </c>
      <c r="F2878" s="32">
        <f>'Auxiliary Energy Estimation'!$E$25-D2878</f>
        <v>8.9600000000000009</v>
      </c>
      <c r="G2878" s="32">
        <f>'Auxiliary Energy Estimation'!$E$25-E2878</f>
        <v>-0.24799999999999756</v>
      </c>
      <c r="H2878" s="26">
        <f>IF(D2878&lt;='Auxiliary Energy Estimation'!$E$25, 1, 0)</f>
        <v>1</v>
      </c>
      <c r="I2878" s="26">
        <f>IF(E2878&lt;='Auxiliary Energy Estimation'!$E$25, 1, 0)</f>
        <v>0</v>
      </c>
    </row>
    <row r="2879" spans="2:9" ht="15" x14ac:dyDescent="0.3">
      <c r="B2879" s="33">
        <v>2874.5</v>
      </c>
      <c r="C2879" s="34">
        <v>7.2</v>
      </c>
      <c r="D2879" s="32">
        <f t="shared" si="88"/>
        <v>44.96</v>
      </c>
      <c r="E2879" s="37">
        <f t="shared" si="89"/>
        <v>53.951999999999998</v>
      </c>
      <c r="F2879" s="32">
        <f>'Auxiliary Energy Estimation'!$E$25-D2879</f>
        <v>10.039999999999999</v>
      </c>
      <c r="G2879" s="32">
        <f>'Auxiliary Energy Estimation'!$E$25-E2879</f>
        <v>1.0480000000000018</v>
      </c>
      <c r="H2879" s="26">
        <f>IF(D2879&lt;='Auxiliary Energy Estimation'!$E$25, 1, 0)</f>
        <v>1</v>
      </c>
      <c r="I2879" s="26">
        <f>IF(E2879&lt;='Auxiliary Energy Estimation'!$E$25, 1, 0)</f>
        <v>1</v>
      </c>
    </row>
    <row r="2880" spans="2:9" ht="15" x14ac:dyDescent="0.3">
      <c r="B2880" s="33">
        <v>2875.5</v>
      </c>
      <c r="C2880" s="34">
        <v>7.2</v>
      </c>
      <c r="D2880" s="32">
        <f t="shared" si="88"/>
        <v>44.96</v>
      </c>
      <c r="E2880" s="37">
        <f t="shared" si="89"/>
        <v>53.951999999999998</v>
      </c>
      <c r="F2880" s="32">
        <f>'Auxiliary Energy Estimation'!$E$25-D2880</f>
        <v>10.039999999999999</v>
      </c>
      <c r="G2880" s="32">
        <f>'Auxiliary Energy Estimation'!$E$25-E2880</f>
        <v>1.0480000000000018</v>
      </c>
      <c r="H2880" s="26">
        <f>IF(D2880&lt;='Auxiliary Energy Estimation'!$E$25, 1, 0)</f>
        <v>1</v>
      </c>
      <c r="I2880" s="26">
        <f>IF(E2880&lt;='Auxiliary Energy Estimation'!$E$25, 1, 0)</f>
        <v>1</v>
      </c>
    </row>
    <row r="2881" spans="2:9" ht="15" x14ac:dyDescent="0.3">
      <c r="B2881" s="33">
        <v>2876.5</v>
      </c>
      <c r="C2881" s="34">
        <v>7.2</v>
      </c>
      <c r="D2881" s="32">
        <f t="shared" si="88"/>
        <v>44.96</v>
      </c>
      <c r="E2881" s="37">
        <f t="shared" si="89"/>
        <v>53.951999999999998</v>
      </c>
      <c r="F2881" s="32">
        <f>'Auxiliary Energy Estimation'!$E$25-D2881</f>
        <v>10.039999999999999</v>
      </c>
      <c r="G2881" s="32">
        <f>'Auxiliary Energy Estimation'!$E$25-E2881</f>
        <v>1.0480000000000018</v>
      </c>
      <c r="H2881" s="26">
        <f>IF(D2881&lt;='Auxiliary Energy Estimation'!$E$25, 1, 0)</f>
        <v>1</v>
      </c>
      <c r="I2881" s="26">
        <f>IF(E2881&lt;='Auxiliary Energy Estimation'!$E$25, 1, 0)</f>
        <v>1</v>
      </c>
    </row>
    <row r="2882" spans="2:9" ht="15" x14ac:dyDescent="0.3">
      <c r="B2882" s="33">
        <v>2877.5</v>
      </c>
      <c r="C2882" s="34">
        <v>6.6</v>
      </c>
      <c r="D2882" s="32">
        <f t="shared" si="88"/>
        <v>43.879999999999995</v>
      </c>
      <c r="E2882" s="37">
        <f t="shared" si="89"/>
        <v>52.655999999999992</v>
      </c>
      <c r="F2882" s="32">
        <f>'Auxiliary Energy Estimation'!$E$25-D2882</f>
        <v>11.120000000000005</v>
      </c>
      <c r="G2882" s="32">
        <f>'Auxiliary Energy Estimation'!$E$25-E2882</f>
        <v>2.3440000000000083</v>
      </c>
      <c r="H2882" s="26">
        <f>IF(D2882&lt;='Auxiliary Energy Estimation'!$E$25, 1, 0)</f>
        <v>1</v>
      </c>
      <c r="I2882" s="26">
        <f>IF(E2882&lt;='Auxiliary Energy Estimation'!$E$25, 1, 0)</f>
        <v>1</v>
      </c>
    </row>
    <row r="2883" spans="2:9" ht="15" x14ac:dyDescent="0.3">
      <c r="B2883" s="33">
        <v>2878.5</v>
      </c>
      <c r="C2883" s="34">
        <v>6.1</v>
      </c>
      <c r="D2883" s="32">
        <f t="shared" si="88"/>
        <v>42.980000000000004</v>
      </c>
      <c r="E2883" s="37">
        <f t="shared" si="89"/>
        <v>51.576000000000001</v>
      </c>
      <c r="F2883" s="32">
        <f>'Auxiliary Energy Estimation'!$E$25-D2883</f>
        <v>12.019999999999996</v>
      </c>
      <c r="G2883" s="32">
        <f>'Auxiliary Energy Estimation'!$E$25-E2883</f>
        <v>3.4239999999999995</v>
      </c>
      <c r="H2883" s="26">
        <f>IF(D2883&lt;='Auxiliary Energy Estimation'!$E$25, 1, 0)</f>
        <v>1</v>
      </c>
      <c r="I2883" s="26">
        <f>IF(E2883&lt;='Auxiliary Energy Estimation'!$E$25, 1, 0)</f>
        <v>1</v>
      </c>
    </row>
    <row r="2884" spans="2:9" ht="15" x14ac:dyDescent="0.3">
      <c r="B2884" s="33">
        <v>2879.5</v>
      </c>
      <c r="C2884" s="34">
        <v>5.5</v>
      </c>
      <c r="D2884" s="32">
        <f t="shared" si="88"/>
        <v>41.9</v>
      </c>
      <c r="E2884" s="37">
        <f t="shared" si="89"/>
        <v>50.279999999999994</v>
      </c>
      <c r="F2884" s="32">
        <f>'Auxiliary Energy Estimation'!$E$25-D2884</f>
        <v>13.100000000000001</v>
      </c>
      <c r="G2884" s="32">
        <f>'Auxiliary Energy Estimation'!$E$25-E2884</f>
        <v>4.720000000000006</v>
      </c>
      <c r="H2884" s="26">
        <f>IF(D2884&lt;='Auxiliary Energy Estimation'!$E$25, 1, 0)</f>
        <v>1</v>
      </c>
      <c r="I2884" s="26">
        <f>IF(E2884&lt;='Auxiliary Energy Estimation'!$E$25, 1, 0)</f>
        <v>1</v>
      </c>
    </row>
    <row r="2885" spans="2:9" ht="15" x14ac:dyDescent="0.3">
      <c r="B2885" s="33">
        <v>2880.5</v>
      </c>
      <c r="C2885" s="34">
        <v>5</v>
      </c>
      <c r="D2885" s="32">
        <f t="shared" ref="D2885:D2948" si="90">CONVERT(C2885,"C","F")</f>
        <v>41</v>
      </c>
      <c r="E2885" s="37">
        <f t="shared" ref="E2885:E2948" si="91">D2885*1.2</f>
        <v>49.199999999999996</v>
      </c>
      <c r="F2885" s="32">
        <f>'Auxiliary Energy Estimation'!$E$25-D2885</f>
        <v>14</v>
      </c>
      <c r="G2885" s="32">
        <f>'Auxiliary Energy Estimation'!$E$25-E2885</f>
        <v>5.8000000000000043</v>
      </c>
      <c r="H2885" s="26">
        <f>IF(D2885&lt;='Auxiliary Energy Estimation'!$E$25, 1, 0)</f>
        <v>1</v>
      </c>
      <c r="I2885" s="26">
        <f>IF(E2885&lt;='Auxiliary Energy Estimation'!$E$25, 1, 0)</f>
        <v>1</v>
      </c>
    </row>
    <row r="2886" spans="2:9" ht="15" x14ac:dyDescent="0.3">
      <c r="B2886" s="33">
        <v>2881.5</v>
      </c>
      <c r="C2886" s="34">
        <v>4.4000000000000004</v>
      </c>
      <c r="D2886" s="32">
        <f t="shared" si="90"/>
        <v>39.92</v>
      </c>
      <c r="E2886" s="37">
        <f t="shared" si="91"/>
        <v>47.904000000000003</v>
      </c>
      <c r="F2886" s="32">
        <f>'Auxiliary Energy Estimation'!$E$25-D2886</f>
        <v>15.079999999999998</v>
      </c>
      <c r="G2886" s="32">
        <f>'Auxiliary Energy Estimation'!$E$25-E2886</f>
        <v>7.0959999999999965</v>
      </c>
      <c r="H2886" s="26">
        <f>IF(D2886&lt;='Auxiliary Energy Estimation'!$E$25, 1, 0)</f>
        <v>1</v>
      </c>
      <c r="I2886" s="26">
        <f>IF(E2886&lt;='Auxiliary Energy Estimation'!$E$25, 1, 0)</f>
        <v>1</v>
      </c>
    </row>
    <row r="2887" spans="2:9" ht="15" x14ac:dyDescent="0.3">
      <c r="B2887" s="33">
        <v>2882.5</v>
      </c>
      <c r="C2887" s="34">
        <v>3.9</v>
      </c>
      <c r="D2887" s="32">
        <f t="shared" si="90"/>
        <v>39.019999999999996</v>
      </c>
      <c r="E2887" s="37">
        <f t="shared" si="91"/>
        <v>46.823999999999991</v>
      </c>
      <c r="F2887" s="32">
        <f>'Auxiliary Energy Estimation'!$E$25-D2887</f>
        <v>15.980000000000004</v>
      </c>
      <c r="G2887" s="32">
        <f>'Auxiliary Energy Estimation'!$E$25-E2887</f>
        <v>8.176000000000009</v>
      </c>
      <c r="H2887" s="26">
        <f>IF(D2887&lt;='Auxiliary Energy Estimation'!$E$25, 1, 0)</f>
        <v>1</v>
      </c>
      <c r="I2887" s="26">
        <f>IF(E2887&lt;='Auxiliary Energy Estimation'!$E$25, 1, 0)</f>
        <v>1</v>
      </c>
    </row>
    <row r="2888" spans="2:9" ht="15" x14ac:dyDescent="0.3">
      <c r="B2888" s="33">
        <v>2883.5</v>
      </c>
      <c r="C2888" s="34">
        <v>3.3</v>
      </c>
      <c r="D2888" s="32">
        <f t="shared" si="90"/>
        <v>37.94</v>
      </c>
      <c r="E2888" s="37">
        <f t="shared" si="91"/>
        <v>45.527999999999999</v>
      </c>
      <c r="F2888" s="32">
        <f>'Auxiliary Energy Estimation'!$E$25-D2888</f>
        <v>17.060000000000002</v>
      </c>
      <c r="G2888" s="32">
        <f>'Auxiliary Energy Estimation'!$E$25-E2888</f>
        <v>9.4720000000000013</v>
      </c>
      <c r="H2888" s="26">
        <f>IF(D2888&lt;='Auxiliary Energy Estimation'!$E$25, 1, 0)</f>
        <v>1</v>
      </c>
      <c r="I2888" s="26">
        <f>IF(E2888&lt;='Auxiliary Energy Estimation'!$E$25, 1, 0)</f>
        <v>1</v>
      </c>
    </row>
    <row r="2889" spans="2:9" ht="15" x14ac:dyDescent="0.3">
      <c r="B2889" s="33">
        <v>2884.5</v>
      </c>
      <c r="C2889" s="34">
        <v>2.8</v>
      </c>
      <c r="D2889" s="32">
        <f t="shared" si="90"/>
        <v>37.04</v>
      </c>
      <c r="E2889" s="37">
        <f t="shared" si="91"/>
        <v>44.448</v>
      </c>
      <c r="F2889" s="32">
        <f>'Auxiliary Energy Estimation'!$E$25-D2889</f>
        <v>17.96</v>
      </c>
      <c r="G2889" s="32">
        <f>'Auxiliary Energy Estimation'!$E$25-E2889</f>
        <v>10.552</v>
      </c>
      <c r="H2889" s="26">
        <f>IF(D2889&lt;='Auxiliary Energy Estimation'!$E$25, 1, 0)</f>
        <v>1</v>
      </c>
      <c r="I2889" s="26">
        <f>IF(E2889&lt;='Auxiliary Energy Estimation'!$E$25, 1, 0)</f>
        <v>1</v>
      </c>
    </row>
    <row r="2890" spans="2:9" ht="15" x14ac:dyDescent="0.3">
      <c r="B2890" s="33">
        <v>2885.5</v>
      </c>
      <c r="C2890" s="34">
        <v>2.8</v>
      </c>
      <c r="D2890" s="32">
        <f t="shared" si="90"/>
        <v>37.04</v>
      </c>
      <c r="E2890" s="37">
        <f t="shared" si="91"/>
        <v>44.448</v>
      </c>
      <c r="F2890" s="32">
        <f>'Auxiliary Energy Estimation'!$E$25-D2890</f>
        <v>17.96</v>
      </c>
      <c r="G2890" s="32">
        <f>'Auxiliary Energy Estimation'!$E$25-E2890</f>
        <v>10.552</v>
      </c>
      <c r="H2890" s="26">
        <f>IF(D2890&lt;='Auxiliary Energy Estimation'!$E$25, 1, 0)</f>
        <v>1</v>
      </c>
      <c r="I2890" s="26">
        <f>IF(E2890&lt;='Auxiliary Energy Estimation'!$E$25, 1, 0)</f>
        <v>1</v>
      </c>
    </row>
    <row r="2891" spans="2:9" ht="15" x14ac:dyDescent="0.3">
      <c r="B2891" s="33">
        <v>2886.5</v>
      </c>
      <c r="C2891" s="34">
        <v>5</v>
      </c>
      <c r="D2891" s="32">
        <f t="shared" si="90"/>
        <v>41</v>
      </c>
      <c r="E2891" s="37">
        <f t="shared" si="91"/>
        <v>49.199999999999996</v>
      </c>
      <c r="F2891" s="32">
        <f>'Auxiliary Energy Estimation'!$E$25-D2891</f>
        <v>14</v>
      </c>
      <c r="G2891" s="32">
        <f>'Auxiliary Energy Estimation'!$E$25-E2891</f>
        <v>5.8000000000000043</v>
      </c>
      <c r="H2891" s="26">
        <f>IF(D2891&lt;='Auxiliary Energy Estimation'!$E$25, 1, 0)</f>
        <v>1</v>
      </c>
      <c r="I2891" s="26">
        <f>IF(E2891&lt;='Auxiliary Energy Estimation'!$E$25, 1, 0)</f>
        <v>1</v>
      </c>
    </row>
    <row r="2892" spans="2:9" ht="15" x14ac:dyDescent="0.3">
      <c r="B2892" s="33">
        <v>2887.5</v>
      </c>
      <c r="C2892" s="34">
        <v>6.7</v>
      </c>
      <c r="D2892" s="32">
        <f t="shared" si="90"/>
        <v>44.06</v>
      </c>
      <c r="E2892" s="37">
        <f t="shared" si="91"/>
        <v>52.872</v>
      </c>
      <c r="F2892" s="32">
        <f>'Auxiliary Energy Estimation'!$E$25-D2892</f>
        <v>10.939999999999998</v>
      </c>
      <c r="G2892" s="32">
        <f>'Auxiliary Energy Estimation'!$E$25-E2892</f>
        <v>2.1280000000000001</v>
      </c>
      <c r="H2892" s="26">
        <f>IF(D2892&lt;='Auxiliary Energy Estimation'!$E$25, 1, 0)</f>
        <v>1</v>
      </c>
      <c r="I2892" s="26">
        <f>IF(E2892&lt;='Auxiliary Energy Estimation'!$E$25, 1, 0)</f>
        <v>1</v>
      </c>
    </row>
    <row r="2893" spans="2:9" ht="15" x14ac:dyDescent="0.3">
      <c r="B2893" s="33">
        <v>2888.5</v>
      </c>
      <c r="C2893" s="34">
        <v>8.3000000000000007</v>
      </c>
      <c r="D2893" s="32">
        <f t="shared" si="90"/>
        <v>46.94</v>
      </c>
      <c r="E2893" s="37">
        <f t="shared" si="91"/>
        <v>56.327999999999996</v>
      </c>
      <c r="F2893" s="32">
        <f>'Auxiliary Energy Estimation'!$E$25-D2893</f>
        <v>8.0600000000000023</v>
      </c>
      <c r="G2893" s="32">
        <f>'Auxiliary Energy Estimation'!$E$25-E2893</f>
        <v>-1.3279999999999959</v>
      </c>
      <c r="H2893" s="26">
        <f>IF(D2893&lt;='Auxiliary Energy Estimation'!$E$25, 1, 0)</f>
        <v>1</v>
      </c>
      <c r="I2893" s="26">
        <f>IF(E2893&lt;='Auxiliary Energy Estimation'!$E$25, 1, 0)</f>
        <v>0</v>
      </c>
    </row>
    <row r="2894" spans="2:9" ht="15" x14ac:dyDescent="0.3">
      <c r="B2894" s="33">
        <v>2889.5</v>
      </c>
      <c r="C2894" s="34">
        <v>9.4</v>
      </c>
      <c r="D2894" s="32">
        <f t="shared" si="90"/>
        <v>48.92</v>
      </c>
      <c r="E2894" s="37">
        <f t="shared" si="91"/>
        <v>58.704000000000001</v>
      </c>
      <c r="F2894" s="32">
        <f>'Auxiliary Energy Estimation'!$E$25-D2894</f>
        <v>6.0799999999999983</v>
      </c>
      <c r="G2894" s="32">
        <f>'Auxiliary Energy Estimation'!$E$25-E2894</f>
        <v>-3.7040000000000006</v>
      </c>
      <c r="H2894" s="26">
        <f>IF(D2894&lt;='Auxiliary Energy Estimation'!$E$25, 1, 0)</f>
        <v>1</v>
      </c>
      <c r="I2894" s="26">
        <f>IF(E2894&lt;='Auxiliary Energy Estimation'!$E$25, 1, 0)</f>
        <v>0</v>
      </c>
    </row>
    <row r="2895" spans="2:9" ht="15" x14ac:dyDescent="0.3">
      <c r="B2895" s="33">
        <v>2890.5</v>
      </c>
      <c r="C2895" s="34">
        <v>11.1</v>
      </c>
      <c r="D2895" s="32">
        <f t="shared" si="90"/>
        <v>51.980000000000004</v>
      </c>
      <c r="E2895" s="37">
        <f t="shared" si="91"/>
        <v>62.376000000000005</v>
      </c>
      <c r="F2895" s="32">
        <f>'Auxiliary Energy Estimation'!$E$25-D2895</f>
        <v>3.019999999999996</v>
      </c>
      <c r="G2895" s="32">
        <f>'Auxiliary Energy Estimation'!$E$25-E2895</f>
        <v>-7.3760000000000048</v>
      </c>
      <c r="H2895" s="26">
        <f>IF(D2895&lt;='Auxiliary Energy Estimation'!$E$25, 1, 0)</f>
        <v>1</v>
      </c>
      <c r="I2895" s="26">
        <f>IF(E2895&lt;='Auxiliary Energy Estimation'!$E$25, 1, 0)</f>
        <v>0</v>
      </c>
    </row>
    <row r="2896" spans="2:9" ht="15" x14ac:dyDescent="0.3">
      <c r="B2896" s="33">
        <v>2891.5</v>
      </c>
      <c r="C2896" s="34">
        <v>12.2</v>
      </c>
      <c r="D2896" s="32">
        <f t="shared" si="90"/>
        <v>53.96</v>
      </c>
      <c r="E2896" s="37">
        <f t="shared" si="91"/>
        <v>64.751999999999995</v>
      </c>
      <c r="F2896" s="32">
        <f>'Auxiliary Energy Estimation'!$E$25-D2896</f>
        <v>1.0399999999999991</v>
      </c>
      <c r="G2896" s="32">
        <f>'Auxiliary Energy Estimation'!$E$25-E2896</f>
        <v>-9.7519999999999953</v>
      </c>
      <c r="H2896" s="26">
        <f>IF(D2896&lt;='Auxiliary Energy Estimation'!$E$25, 1, 0)</f>
        <v>1</v>
      </c>
      <c r="I2896" s="26">
        <f>IF(E2896&lt;='Auxiliary Energy Estimation'!$E$25, 1, 0)</f>
        <v>0</v>
      </c>
    </row>
    <row r="2897" spans="2:9" ht="15" x14ac:dyDescent="0.3">
      <c r="B2897" s="33">
        <v>2892.5</v>
      </c>
      <c r="C2897" s="34">
        <v>13.3</v>
      </c>
      <c r="D2897" s="32">
        <f t="shared" si="90"/>
        <v>55.94</v>
      </c>
      <c r="E2897" s="37">
        <f t="shared" si="91"/>
        <v>67.128</v>
      </c>
      <c r="F2897" s="32">
        <f>'Auxiliary Energy Estimation'!$E$25-D2897</f>
        <v>-0.93999999999999773</v>
      </c>
      <c r="G2897" s="32">
        <f>'Auxiliary Energy Estimation'!$E$25-E2897</f>
        <v>-12.128</v>
      </c>
      <c r="H2897" s="26">
        <f>IF(D2897&lt;='Auxiliary Energy Estimation'!$E$25, 1, 0)</f>
        <v>0</v>
      </c>
      <c r="I2897" s="26">
        <f>IF(E2897&lt;='Auxiliary Energy Estimation'!$E$25, 1, 0)</f>
        <v>0</v>
      </c>
    </row>
    <row r="2898" spans="2:9" ht="15" x14ac:dyDescent="0.3">
      <c r="B2898" s="33">
        <v>2893.5</v>
      </c>
      <c r="C2898" s="34">
        <v>12.8</v>
      </c>
      <c r="D2898" s="32">
        <f t="shared" si="90"/>
        <v>55.040000000000006</v>
      </c>
      <c r="E2898" s="37">
        <f t="shared" si="91"/>
        <v>66.048000000000002</v>
      </c>
      <c r="F2898" s="32">
        <f>'Auxiliary Energy Estimation'!$E$25-D2898</f>
        <v>-4.0000000000006253E-2</v>
      </c>
      <c r="G2898" s="32">
        <f>'Auxiliary Energy Estimation'!$E$25-E2898</f>
        <v>-11.048000000000002</v>
      </c>
      <c r="H2898" s="26">
        <f>IF(D2898&lt;='Auxiliary Energy Estimation'!$E$25, 1, 0)</f>
        <v>0</v>
      </c>
      <c r="I2898" s="26">
        <f>IF(E2898&lt;='Auxiliary Energy Estimation'!$E$25, 1, 0)</f>
        <v>0</v>
      </c>
    </row>
    <row r="2899" spans="2:9" ht="15" x14ac:dyDescent="0.3">
      <c r="B2899" s="33">
        <v>2894.5</v>
      </c>
      <c r="C2899" s="34">
        <v>11.7</v>
      </c>
      <c r="D2899" s="32">
        <f t="shared" si="90"/>
        <v>53.06</v>
      </c>
      <c r="E2899" s="37">
        <f t="shared" si="91"/>
        <v>63.671999999999997</v>
      </c>
      <c r="F2899" s="32">
        <f>'Auxiliary Energy Estimation'!$E$25-D2899</f>
        <v>1.9399999999999977</v>
      </c>
      <c r="G2899" s="32">
        <f>'Auxiliary Energy Estimation'!$E$25-E2899</f>
        <v>-8.671999999999997</v>
      </c>
      <c r="H2899" s="26">
        <f>IF(D2899&lt;='Auxiliary Energy Estimation'!$E$25, 1, 0)</f>
        <v>1</v>
      </c>
      <c r="I2899" s="26">
        <f>IF(E2899&lt;='Auxiliary Energy Estimation'!$E$25, 1, 0)</f>
        <v>0</v>
      </c>
    </row>
    <row r="2900" spans="2:9" ht="15" x14ac:dyDescent="0.3">
      <c r="B2900" s="33">
        <v>2895.5</v>
      </c>
      <c r="C2900" s="34">
        <v>11.7</v>
      </c>
      <c r="D2900" s="32">
        <f t="shared" si="90"/>
        <v>53.06</v>
      </c>
      <c r="E2900" s="37">
        <f t="shared" si="91"/>
        <v>63.671999999999997</v>
      </c>
      <c r="F2900" s="32">
        <f>'Auxiliary Energy Estimation'!$E$25-D2900</f>
        <v>1.9399999999999977</v>
      </c>
      <c r="G2900" s="32">
        <f>'Auxiliary Energy Estimation'!$E$25-E2900</f>
        <v>-8.671999999999997</v>
      </c>
      <c r="H2900" s="26">
        <f>IF(D2900&lt;='Auxiliary Energy Estimation'!$E$25, 1, 0)</f>
        <v>1</v>
      </c>
      <c r="I2900" s="26">
        <f>IF(E2900&lt;='Auxiliary Energy Estimation'!$E$25, 1, 0)</f>
        <v>0</v>
      </c>
    </row>
    <row r="2901" spans="2:9" ht="15" x14ac:dyDescent="0.3">
      <c r="B2901" s="33">
        <v>2896.5</v>
      </c>
      <c r="C2901" s="34">
        <v>10</v>
      </c>
      <c r="D2901" s="32">
        <f t="shared" si="90"/>
        <v>50</v>
      </c>
      <c r="E2901" s="37">
        <f t="shared" si="91"/>
        <v>60</v>
      </c>
      <c r="F2901" s="32">
        <f>'Auxiliary Energy Estimation'!$E$25-D2901</f>
        <v>5</v>
      </c>
      <c r="G2901" s="32">
        <f>'Auxiliary Energy Estimation'!$E$25-E2901</f>
        <v>-5</v>
      </c>
      <c r="H2901" s="26">
        <f>IF(D2901&lt;='Auxiliary Energy Estimation'!$E$25, 1, 0)</f>
        <v>1</v>
      </c>
      <c r="I2901" s="26">
        <f>IF(E2901&lt;='Auxiliary Energy Estimation'!$E$25, 1, 0)</f>
        <v>0</v>
      </c>
    </row>
    <row r="2902" spans="2:9" ht="15" x14ac:dyDescent="0.3">
      <c r="B2902" s="33">
        <v>2897.5</v>
      </c>
      <c r="C2902" s="34">
        <v>9.4</v>
      </c>
      <c r="D2902" s="32">
        <f t="shared" si="90"/>
        <v>48.92</v>
      </c>
      <c r="E2902" s="37">
        <f t="shared" si="91"/>
        <v>58.704000000000001</v>
      </c>
      <c r="F2902" s="32">
        <f>'Auxiliary Energy Estimation'!$E$25-D2902</f>
        <v>6.0799999999999983</v>
      </c>
      <c r="G2902" s="32">
        <f>'Auxiliary Energy Estimation'!$E$25-E2902</f>
        <v>-3.7040000000000006</v>
      </c>
      <c r="H2902" s="26">
        <f>IF(D2902&lt;='Auxiliary Energy Estimation'!$E$25, 1, 0)</f>
        <v>1</v>
      </c>
      <c r="I2902" s="26">
        <f>IF(E2902&lt;='Auxiliary Energy Estimation'!$E$25, 1, 0)</f>
        <v>0</v>
      </c>
    </row>
    <row r="2903" spans="2:9" ht="15" x14ac:dyDescent="0.3">
      <c r="B2903" s="33">
        <v>2898.5</v>
      </c>
      <c r="C2903" s="34">
        <v>8.3000000000000007</v>
      </c>
      <c r="D2903" s="32">
        <f t="shared" si="90"/>
        <v>46.94</v>
      </c>
      <c r="E2903" s="37">
        <f t="shared" si="91"/>
        <v>56.327999999999996</v>
      </c>
      <c r="F2903" s="32">
        <f>'Auxiliary Energy Estimation'!$E$25-D2903</f>
        <v>8.0600000000000023</v>
      </c>
      <c r="G2903" s="32">
        <f>'Auxiliary Energy Estimation'!$E$25-E2903</f>
        <v>-1.3279999999999959</v>
      </c>
      <c r="H2903" s="26">
        <f>IF(D2903&lt;='Auxiliary Energy Estimation'!$E$25, 1, 0)</f>
        <v>1</v>
      </c>
      <c r="I2903" s="26">
        <f>IF(E2903&lt;='Auxiliary Energy Estimation'!$E$25, 1, 0)</f>
        <v>0</v>
      </c>
    </row>
    <row r="2904" spans="2:9" ht="15" x14ac:dyDescent="0.3">
      <c r="B2904" s="33">
        <v>2899.5</v>
      </c>
      <c r="C2904" s="34">
        <v>6.7</v>
      </c>
      <c r="D2904" s="32">
        <f t="shared" si="90"/>
        <v>44.06</v>
      </c>
      <c r="E2904" s="37">
        <f t="shared" si="91"/>
        <v>52.872</v>
      </c>
      <c r="F2904" s="32">
        <f>'Auxiliary Energy Estimation'!$E$25-D2904</f>
        <v>10.939999999999998</v>
      </c>
      <c r="G2904" s="32">
        <f>'Auxiliary Energy Estimation'!$E$25-E2904</f>
        <v>2.1280000000000001</v>
      </c>
      <c r="H2904" s="26">
        <f>IF(D2904&lt;='Auxiliary Energy Estimation'!$E$25, 1, 0)</f>
        <v>1</v>
      </c>
      <c r="I2904" s="26">
        <f>IF(E2904&lt;='Auxiliary Energy Estimation'!$E$25, 1, 0)</f>
        <v>1</v>
      </c>
    </row>
    <row r="2905" spans="2:9" ht="15" x14ac:dyDescent="0.3">
      <c r="B2905" s="33">
        <v>2900.5</v>
      </c>
      <c r="C2905" s="34">
        <v>6.7</v>
      </c>
      <c r="D2905" s="32">
        <f t="shared" si="90"/>
        <v>44.06</v>
      </c>
      <c r="E2905" s="37">
        <f t="shared" si="91"/>
        <v>52.872</v>
      </c>
      <c r="F2905" s="32">
        <f>'Auxiliary Energy Estimation'!$E$25-D2905</f>
        <v>10.939999999999998</v>
      </c>
      <c r="G2905" s="32">
        <f>'Auxiliary Energy Estimation'!$E$25-E2905</f>
        <v>2.1280000000000001</v>
      </c>
      <c r="H2905" s="26">
        <f>IF(D2905&lt;='Auxiliary Energy Estimation'!$E$25, 1, 0)</f>
        <v>1</v>
      </c>
      <c r="I2905" s="26">
        <f>IF(E2905&lt;='Auxiliary Energy Estimation'!$E$25, 1, 0)</f>
        <v>1</v>
      </c>
    </row>
    <row r="2906" spans="2:9" ht="15" x14ac:dyDescent="0.3">
      <c r="B2906" s="33">
        <v>2901.5</v>
      </c>
      <c r="C2906" s="34">
        <v>6.1</v>
      </c>
      <c r="D2906" s="32">
        <f t="shared" si="90"/>
        <v>42.980000000000004</v>
      </c>
      <c r="E2906" s="37">
        <f t="shared" si="91"/>
        <v>51.576000000000001</v>
      </c>
      <c r="F2906" s="32">
        <f>'Auxiliary Energy Estimation'!$E$25-D2906</f>
        <v>12.019999999999996</v>
      </c>
      <c r="G2906" s="32">
        <f>'Auxiliary Energy Estimation'!$E$25-E2906</f>
        <v>3.4239999999999995</v>
      </c>
      <c r="H2906" s="26">
        <f>IF(D2906&lt;='Auxiliary Energy Estimation'!$E$25, 1, 0)</f>
        <v>1</v>
      </c>
      <c r="I2906" s="26">
        <f>IF(E2906&lt;='Auxiliary Energy Estimation'!$E$25, 1, 0)</f>
        <v>1</v>
      </c>
    </row>
    <row r="2907" spans="2:9" ht="15" x14ac:dyDescent="0.3">
      <c r="B2907" s="33">
        <v>2902.5</v>
      </c>
      <c r="C2907" s="34">
        <v>5.6</v>
      </c>
      <c r="D2907" s="32">
        <f t="shared" si="90"/>
        <v>42.08</v>
      </c>
      <c r="E2907" s="37">
        <f t="shared" si="91"/>
        <v>50.495999999999995</v>
      </c>
      <c r="F2907" s="32">
        <f>'Auxiliary Energy Estimation'!$E$25-D2907</f>
        <v>12.920000000000002</v>
      </c>
      <c r="G2907" s="32">
        <f>'Auxiliary Energy Estimation'!$E$25-E2907</f>
        <v>4.5040000000000049</v>
      </c>
      <c r="H2907" s="26">
        <f>IF(D2907&lt;='Auxiliary Energy Estimation'!$E$25, 1, 0)</f>
        <v>1</v>
      </c>
      <c r="I2907" s="26">
        <f>IF(E2907&lt;='Auxiliary Energy Estimation'!$E$25, 1, 0)</f>
        <v>1</v>
      </c>
    </row>
    <row r="2908" spans="2:9" ht="15" x14ac:dyDescent="0.3">
      <c r="B2908" s="33">
        <v>2903.5</v>
      </c>
      <c r="C2908" s="34">
        <v>5.6</v>
      </c>
      <c r="D2908" s="32">
        <f t="shared" si="90"/>
        <v>42.08</v>
      </c>
      <c r="E2908" s="37">
        <f t="shared" si="91"/>
        <v>50.495999999999995</v>
      </c>
      <c r="F2908" s="32">
        <f>'Auxiliary Energy Estimation'!$E$25-D2908</f>
        <v>12.920000000000002</v>
      </c>
      <c r="G2908" s="32">
        <f>'Auxiliary Energy Estimation'!$E$25-E2908</f>
        <v>4.5040000000000049</v>
      </c>
      <c r="H2908" s="26">
        <f>IF(D2908&lt;='Auxiliary Energy Estimation'!$E$25, 1, 0)</f>
        <v>1</v>
      </c>
      <c r="I2908" s="26">
        <f>IF(E2908&lt;='Auxiliary Energy Estimation'!$E$25, 1, 0)</f>
        <v>1</v>
      </c>
    </row>
    <row r="2909" spans="2:9" ht="15" x14ac:dyDescent="0.3">
      <c r="B2909" s="33">
        <v>2904.5</v>
      </c>
      <c r="C2909" s="34">
        <v>5.6</v>
      </c>
      <c r="D2909" s="32">
        <f t="shared" si="90"/>
        <v>42.08</v>
      </c>
      <c r="E2909" s="37">
        <f t="shared" si="91"/>
        <v>50.495999999999995</v>
      </c>
      <c r="F2909" s="32">
        <f>'Auxiliary Energy Estimation'!$E$25-D2909</f>
        <v>12.920000000000002</v>
      </c>
      <c r="G2909" s="32">
        <f>'Auxiliary Energy Estimation'!$E$25-E2909</f>
        <v>4.5040000000000049</v>
      </c>
      <c r="H2909" s="26">
        <f>IF(D2909&lt;='Auxiliary Energy Estimation'!$E$25, 1, 0)</f>
        <v>1</v>
      </c>
      <c r="I2909" s="26">
        <f>IF(E2909&lt;='Auxiliary Energy Estimation'!$E$25, 1, 0)</f>
        <v>1</v>
      </c>
    </row>
    <row r="2910" spans="2:9" ht="15" x14ac:dyDescent="0.3">
      <c r="B2910" s="33">
        <v>2905.5</v>
      </c>
      <c r="C2910" s="34">
        <v>5</v>
      </c>
      <c r="D2910" s="32">
        <f t="shared" si="90"/>
        <v>41</v>
      </c>
      <c r="E2910" s="37">
        <f t="shared" si="91"/>
        <v>49.199999999999996</v>
      </c>
      <c r="F2910" s="32">
        <f>'Auxiliary Energy Estimation'!$E$25-D2910</f>
        <v>14</v>
      </c>
      <c r="G2910" s="32">
        <f>'Auxiliary Energy Estimation'!$E$25-E2910</f>
        <v>5.8000000000000043</v>
      </c>
      <c r="H2910" s="26">
        <f>IF(D2910&lt;='Auxiliary Energy Estimation'!$E$25, 1, 0)</f>
        <v>1</v>
      </c>
      <c r="I2910" s="26">
        <f>IF(E2910&lt;='Auxiliary Energy Estimation'!$E$25, 1, 0)</f>
        <v>1</v>
      </c>
    </row>
    <row r="2911" spans="2:9" ht="15" x14ac:dyDescent="0.3">
      <c r="B2911" s="33">
        <v>2906.5</v>
      </c>
      <c r="C2911" s="34">
        <v>5</v>
      </c>
      <c r="D2911" s="32">
        <f t="shared" si="90"/>
        <v>41</v>
      </c>
      <c r="E2911" s="37">
        <f t="shared" si="91"/>
        <v>49.199999999999996</v>
      </c>
      <c r="F2911" s="32">
        <f>'Auxiliary Energy Estimation'!$E$25-D2911</f>
        <v>14</v>
      </c>
      <c r="G2911" s="32">
        <f>'Auxiliary Energy Estimation'!$E$25-E2911</f>
        <v>5.8000000000000043</v>
      </c>
      <c r="H2911" s="26">
        <f>IF(D2911&lt;='Auxiliary Energy Estimation'!$E$25, 1, 0)</f>
        <v>1</v>
      </c>
      <c r="I2911" s="26">
        <f>IF(E2911&lt;='Auxiliary Energy Estimation'!$E$25, 1, 0)</f>
        <v>1</v>
      </c>
    </row>
    <row r="2912" spans="2:9" ht="15" x14ac:dyDescent="0.3">
      <c r="B2912" s="33">
        <v>2907.5</v>
      </c>
      <c r="C2912" s="34">
        <v>4.4000000000000004</v>
      </c>
      <c r="D2912" s="32">
        <f t="shared" si="90"/>
        <v>39.92</v>
      </c>
      <c r="E2912" s="37">
        <f t="shared" si="91"/>
        <v>47.904000000000003</v>
      </c>
      <c r="F2912" s="32">
        <f>'Auxiliary Energy Estimation'!$E$25-D2912</f>
        <v>15.079999999999998</v>
      </c>
      <c r="G2912" s="32">
        <f>'Auxiliary Energy Estimation'!$E$25-E2912</f>
        <v>7.0959999999999965</v>
      </c>
      <c r="H2912" s="26">
        <f>IF(D2912&lt;='Auxiliary Energy Estimation'!$E$25, 1, 0)</f>
        <v>1</v>
      </c>
      <c r="I2912" s="26">
        <f>IF(E2912&lt;='Auxiliary Energy Estimation'!$E$25, 1, 0)</f>
        <v>1</v>
      </c>
    </row>
    <row r="2913" spans="2:9" ht="15" x14ac:dyDescent="0.3">
      <c r="B2913" s="33">
        <v>2908.5</v>
      </c>
      <c r="C2913" s="34">
        <v>4.4000000000000004</v>
      </c>
      <c r="D2913" s="32">
        <f t="shared" si="90"/>
        <v>39.92</v>
      </c>
      <c r="E2913" s="37">
        <f t="shared" si="91"/>
        <v>47.904000000000003</v>
      </c>
      <c r="F2913" s="32">
        <f>'Auxiliary Energy Estimation'!$E$25-D2913</f>
        <v>15.079999999999998</v>
      </c>
      <c r="G2913" s="32">
        <f>'Auxiliary Energy Estimation'!$E$25-E2913</f>
        <v>7.0959999999999965</v>
      </c>
      <c r="H2913" s="26">
        <f>IF(D2913&lt;='Auxiliary Energy Estimation'!$E$25, 1, 0)</f>
        <v>1</v>
      </c>
      <c r="I2913" s="26">
        <f>IF(E2913&lt;='Auxiliary Energy Estimation'!$E$25, 1, 0)</f>
        <v>1</v>
      </c>
    </row>
    <row r="2914" spans="2:9" ht="15" x14ac:dyDescent="0.3">
      <c r="B2914" s="33">
        <v>2909.5</v>
      </c>
      <c r="C2914" s="34">
        <v>5</v>
      </c>
      <c r="D2914" s="32">
        <f t="shared" si="90"/>
        <v>41</v>
      </c>
      <c r="E2914" s="37">
        <f t="shared" si="91"/>
        <v>49.199999999999996</v>
      </c>
      <c r="F2914" s="32">
        <f>'Auxiliary Energy Estimation'!$E$25-D2914</f>
        <v>14</v>
      </c>
      <c r="G2914" s="32">
        <f>'Auxiliary Energy Estimation'!$E$25-E2914</f>
        <v>5.8000000000000043</v>
      </c>
      <c r="H2914" s="26">
        <f>IF(D2914&lt;='Auxiliary Energy Estimation'!$E$25, 1, 0)</f>
        <v>1</v>
      </c>
      <c r="I2914" s="26">
        <f>IF(E2914&lt;='Auxiliary Energy Estimation'!$E$25, 1, 0)</f>
        <v>1</v>
      </c>
    </row>
    <row r="2915" spans="2:9" ht="15" x14ac:dyDescent="0.3">
      <c r="B2915" s="33">
        <v>2910.5</v>
      </c>
      <c r="C2915" s="34">
        <v>6.1</v>
      </c>
      <c r="D2915" s="32">
        <f t="shared" si="90"/>
        <v>42.980000000000004</v>
      </c>
      <c r="E2915" s="37">
        <f t="shared" si="91"/>
        <v>51.576000000000001</v>
      </c>
      <c r="F2915" s="32">
        <f>'Auxiliary Energy Estimation'!$E$25-D2915</f>
        <v>12.019999999999996</v>
      </c>
      <c r="G2915" s="32">
        <f>'Auxiliary Energy Estimation'!$E$25-E2915</f>
        <v>3.4239999999999995</v>
      </c>
      <c r="H2915" s="26">
        <f>IF(D2915&lt;='Auxiliary Energy Estimation'!$E$25, 1, 0)</f>
        <v>1</v>
      </c>
      <c r="I2915" s="26">
        <f>IF(E2915&lt;='Auxiliary Energy Estimation'!$E$25, 1, 0)</f>
        <v>1</v>
      </c>
    </row>
    <row r="2916" spans="2:9" ht="15" x14ac:dyDescent="0.3">
      <c r="B2916" s="33">
        <v>2911.5</v>
      </c>
      <c r="C2916" s="34">
        <v>7.2</v>
      </c>
      <c r="D2916" s="32">
        <f t="shared" si="90"/>
        <v>44.96</v>
      </c>
      <c r="E2916" s="37">
        <f t="shared" si="91"/>
        <v>53.951999999999998</v>
      </c>
      <c r="F2916" s="32">
        <f>'Auxiliary Energy Estimation'!$E$25-D2916</f>
        <v>10.039999999999999</v>
      </c>
      <c r="G2916" s="32">
        <f>'Auxiliary Energy Estimation'!$E$25-E2916</f>
        <v>1.0480000000000018</v>
      </c>
      <c r="H2916" s="26">
        <f>IF(D2916&lt;='Auxiliary Energy Estimation'!$E$25, 1, 0)</f>
        <v>1</v>
      </c>
      <c r="I2916" s="26">
        <f>IF(E2916&lt;='Auxiliary Energy Estimation'!$E$25, 1, 0)</f>
        <v>1</v>
      </c>
    </row>
    <row r="2917" spans="2:9" ht="15" x14ac:dyDescent="0.3">
      <c r="B2917" s="33">
        <v>2912.5</v>
      </c>
      <c r="C2917" s="34">
        <v>8.9</v>
      </c>
      <c r="D2917" s="32">
        <f t="shared" si="90"/>
        <v>48.019999999999996</v>
      </c>
      <c r="E2917" s="37">
        <f t="shared" si="91"/>
        <v>57.623999999999995</v>
      </c>
      <c r="F2917" s="32">
        <f>'Auxiliary Energy Estimation'!$E$25-D2917</f>
        <v>6.980000000000004</v>
      </c>
      <c r="G2917" s="32">
        <f>'Auxiliary Energy Estimation'!$E$25-E2917</f>
        <v>-2.6239999999999952</v>
      </c>
      <c r="H2917" s="26">
        <f>IF(D2917&lt;='Auxiliary Energy Estimation'!$E$25, 1, 0)</f>
        <v>1</v>
      </c>
      <c r="I2917" s="26">
        <f>IF(E2917&lt;='Auxiliary Energy Estimation'!$E$25, 1, 0)</f>
        <v>0</v>
      </c>
    </row>
    <row r="2918" spans="2:9" ht="15" x14ac:dyDescent="0.3">
      <c r="B2918" s="33">
        <v>2913.5</v>
      </c>
      <c r="C2918" s="34">
        <v>10.6</v>
      </c>
      <c r="D2918" s="32">
        <f t="shared" si="90"/>
        <v>51.08</v>
      </c>
      <c r="E2918" s="37">
        <f t="shared" si="91"/>
        <v>61.295999999999992</v>
      </c>
      <c r="F2918" s="32">
        <f>'Auxiliary Energy Estimation'!$E$25-D2918</f>
        <v>3.9200000000000017</v>
      </c>
      <c r="G2918" s="32">
        <f>'Auxiliary Energy Estimation'!$E$25-E2918</f>
        <v>-6.2959999999999923</v>
      </c>
      <c r="H2918" s="26">
        <f>IF(D2918&lt;='Auxiliary Energy Estimation'!$E$25, 1, 0)</f>
        <v>1</v>
      </c>
      <c r="I2918" s="26">
        <f>IF(E2918&lt;='Auxiliary Energy Estimation'!$E$25, 1, 0)</f>
        <v>0</v>
      </c>
    </row>
    <row r="2919" spans="2:9" ht="15" x14ac:dyDescent="0.3">
      <c r="B2919" s="33">
        <v>2914.5</v>
      </c>
      <c r="C2919" s="34">
        <v>12.2</v>
      </c>
      <c r="D2919" s="32">
        <f t="shared" si="90"/>
        <v>53.96</v>
      </c>
      <c r="E2919" s="37">
        <f t="shared" si="91"/>
        <v>64.751999999999995</v>
      </c>
      <c r="F2919" s="32">
        <f>'Auxiliary Energy Estimation'!$E$25-D2919</f>
        <v>1.0399999999999991</v>
      </c>
      <c r="G2919" s="32">
        <f>'Auxiliary Energy Estimation'!$E$25-E2919</f>
        <v>-9.7519999999999953</v>
      </c>
      <c r="H2919" s="26">
        <f>IF(D2919&lt;='Auxiliary Energy Estimation'!$E$25, 1, 0)</f>
        <v>1</v>
      </c>
      <c r="I2919" s="26">
        <f>IF(E2919&lt;='Auxiliary Energy Estimation'!$E$25, 1, 0)</f>
        <v>0</v>
      </c>
    </row>
    <row r="2920" spans="2:9" ht="15" x14ac:dyDescent="0.3">
      <c r="B2920" s="33">
        <v>2915.5</v>
      </c>
      <c r="C2920" s="34">
        <v>13.3</v>
      </c>
      <c r="D2920" s="32">
        <f t="shared" si="90"/>
        <v>55.94</v>
      </c>
      <c r="E2920" s="37">
        <f t="shared" si="91"/>
        <v>67.128</v>
      </c>
      <c r="F2920" s="32">
        <f>'Auxiliary Energy Estimation'!$E$25-D2920</f>
        <v>-0.93999999999999773</v>
      </c>
      <c r="G2920" s="32">
        <f>'Auxiliary Energy Estimation'!$E$25-E2920</f>
        <v>-12.128</v>
      </c>
      <c r="H2920" s="26">
        <f>IF(D2920&lt;='Auxiliary Energy Estimation'!$E$25, 1, 0)</f>
        <v>0</v>
      </c>
      <c r="I2920" s="26">
        <f>IF(E2920&lt;='Auxiliary Energy Estimation'!$E$25, 1, 0)</f>
        <v>0</v>
      </c>
    </row>
    <row r="2921" spans="2:9" ht="15" x14ac:dyDescent="0.3">
      <c r="B2921" s="33">
        <v>2916.5</v>
      </c>
      <c r="C2921" s="34">
        <v>14.4</v>
      </c>
      <c r="D2921" s="32">
        <f t="shared" si="90"/>
        <v>57.92</v>
      </c>
      <c r="E2921" s="37">
        <f t="shared" si="91"/>
        <v>69.504000000000005</v>
      </c>
      <c r="F2921" s="32">
        <f>'Auxiliary Energy Estimation'!$E$25-D2921</f>
        <v>-2.9200000000000017</v>
      </c>
      <c r="G2921" s="32">
        <f>'Auxiliary Energy Estimation'!$E$25-E2921</f>
        <v>-14.504000000000005</v>
      </c>
      <c r="H2921" s="26">
        <f>IF(D2921&lt;='Auxiliary Energy Estimation'!$E$25, 1, 0)</f>
        <v>0</v>
      </c>
      <c r="I2921" s="26">
        <f>IF(E2921&lt;='Auxiliary Energy Estimation'!$E$25, 1, 0)</f>
        <v>0</v>
      </c>
    </row>
    <row r="2922" spans="2:9" ht="15" x14ac:dyDescent="0.3">
      <c r="B2922" s="33">
        <v>2917.5</v>
      </c>
      <c r="C2922" s="34">
        <v>16.100000000000001</v>
      </c>
      <c r="D2922" s="32">
        <f t="shared" si="90"/>
        <v>60.980000000000004</v>
      </c>
      <c r="E2922" s="37">
        <f t="shared" si="91"/>
        <v>73.176000000000002</v>
      </c>
      <c r="F2922" s="32">
        <f>'Auxiliary Energy Estimation'!$E$25-D2922</f>
        <v>-5.980000000000004</v>
      </c>
      <c r="G2922" s="32">
        <f>'Auxiliary Energy Estimation'!$E$25-E2922</f>
        <v>-18.176000000000002</v>
      </c>
      <c r="H2922" s="26">
        <f>IF(D2922&lt;='Auxiliary Energy Estimation'!$E$25, 1, 0)</f>
        <v>0</v>
      </c>
      <c r="I2922" s="26">
        <f>IF(E2922&lt;='Auxiliary Energy Estimation'!$E$25, 1, 0)</f>
        <v>0</v>
      </c>
    </row>
    <row r="2923" spans="2:9" ht="15" x14ac:dyDescent="0.3">
      <c r="B2923" s="33">
        <v>2918.5</v>
      </c>
      <c r="C2923" s="34">
        <v>16.7</v>
      </c>
      <c r="D2923" s="32">
        <f t="shared" si="90"/>
        <v>62.06</v>
      </c>
      <c r="E2923" s="37">
        <f t="shared" si="91"/>
        <v>74.471999999999994</v>
      </c>
      <c r="F2923" s="32">
        <f>'Auxiliary Energy Estimation'!$E$25-D2923</f>
        <v>-7.0600000000000023</v>
      </c>
      <c r="G2923" s="32">
        <f>'Auxiliary Energy Estimation'!$E$25-E2923</f>
        <v>-19.471999999999994</v>
      </c>
      <c r="H2923" s="26">
        <f>IF(D2923&lt;='Auxiliary Energy Estimation'!$E$25, 1, 0)</f>
        <v>0</v>
      </c>
      <c r="I2923" s="26">
        <f>IF(E2923&lt;='Auxiliary Energy Estimation'!$E$25, 1, 0)</f>
        <v>0</v>
      </c>
    </row>
    <row r="2924" spans="2:9" ht="15" x14ac:dyDescent="0.3">
      <c r="B2924" s="33">
        <v>2919.5</v>
      </c>
      <c r="C2924" s="34">
        <v>17.2</v>
      </c>
      <c r="D2924" s="32">
        <f t="shared" si="90"/>
        <v>62.96</v>
      </c>
      <c r="E2924" s="37">
        <f t="shared" si="91"/>
        <v>75.551999999999992</v>
      </c>
      <c r="F2924" s="32">
        <f>'Auxiliary Energy Estimation'!$E$25-D2924</f>
        <v>-7.9600000000000009</v>
      </c>
      <c r="G2924" s="32">
        <f>'Auxiliary Energy Estimation'!$E$25-E2924</f>
        <v>-20.551999999999992</v>
      </c>
      <c r="H2924" s="26">
        <f>IF(D2924&lt;='Auxiliary Energy Estimation'!$E$25, 1, 0)</f>
        <v>0</v>
      </c>
      <c r="I2924" s="26">
        <f>IF(E2924&lt;='Auxiliary Energy Estimation'!$E$25, 1, 0)</f>
        <v>0</v>
      </c>
    </row>
    <row r="2925" spans="2:9" ht="15" x14ac:dyDescent="0.3">
      <c r="B2925" s="33">
        <v>2920.5</v>
      </c>
      <c r="C2925" s="34">
        <v>16.100000000000001</v>
      </c>
      <c r="D2925" s="32">
        <f t="shared" si="90"/>
        <v>60.980000000000004</v>
      </c>
      <c r="E2925" s="37">
        <f t="shared" si="91"/>
        <v>73.176000000000002</v>
      </c>
      <c r="F2925" s="32">
        <f>'Auxiliary Energy Estimation'!$E$25-D2925</f>
        <v>-5.980000000000004</v>
      </c>
      <c r="G2925" s="32">
        <f>'Auxiliary Energy Estimation'!$E$25-E2925</f>
        <v>-18.176000000000002</v>
      </c>
      <c r="H2925" s="26">
        <f>IF(D2925&lt;='Auxiliary Energy Estimation'!$E$25, 1, 0)</f>
        <v>0</v>
      </c>
      <c r="I2925" s="26">
        <f>IF(E2925&lt;='Auxiliary Energy Estimation'!$E$25, 1, 0)</f>
        <v>0</v>
      </c>
    </row>
    <row r="2926" spans="2:9" ht="15" x14ac:dyDescent="0.3">
      <c r="B2926" s="33">
        <v>2921.5</v>
      </c>
      <c r="C2926" s="34">
        <v>15.6</v>
      </c>
      <c r="D2926" s="32">
        <f t="shared" si="90"/>
        <v>60.08</v>
      </c>
      <c r="E2926" s="37">
        <f t="shared" si="91"/>
        <v>72.095999999999989</v>
      </c>
      <c r="F2926" s="32">
        <f>'Auxiliary Energy Estimation'!$E$25-D2926</f>
        <v>-5.0799999999999983</v>
      </c>
      <c r="G2926" s="32">
        <f>'Auxiliary Energy Estimation'!$E$25-E2926</f>
        <v>-17.095999999999989</v>
      </c>
      <c r="H2926" s="26">
        <f>IF(D2926&lt;='Auxiliary Energy Estimation'!$E$25, 1, 0)</f>
        <v>0</v>
      </c>
      <c r="I2926" s="26">
        <f>IF(E2926&lt;='Auxiliary Energy Estimation'!$E$25, 1, 0)</f>
        <v>0</v>
      </c>
    </row>
    <row r="2927" spans="2:9" ht="15" x14ac:dyDescent="0.3">
      <c r="B2927" s="33">
        <v>2922.5</v>
      </c>
      <c r="C2927" s="34">
        <v>13.3</v>
      </c>
      <c r="D2927" s="32">
        <f t="shared" si="90"/>
        <v>55.94</v>
      </c>
      <c r="E2927" s="37">
        <f t="shared" si="91"/>
        <v>67.128</v>
      </c>
      <c r="F2927" s="32">
        <f>'Auxiliary Energy Estimation'!$E$25-D2927</f>
        <v>-0.93999999999999773</v>
      </c>
      <c r="G2927" s="32">
        <f>'Auxiliary Energy Estimation'!$E$25-E2927</f>
        <v>-12.128</v>
      </c>
      <c r="H2927" s="26">
        <f>IF(D2927&lt;='Auxiliary Energy Estimation'!$E$25, 1, 0)</f>
        <v>0</v>
      </c>
      <c r="I2927" s="26">
        <f>IF(E2927&lt;='Auxiliary Energy Estimation'!$E$25, 1, 0)</f>
        <v>0</v>
      </c>
    </row>
    <row r="2928" spans="2:9" ht="15" x14ac:dyDescent="0.3">
      <c r="B2928" s="33">
        <v>2923.5</v>
      </c>
      <c r="C2928" s="34">
        <v>12.2</v>
      </c>
      <c r="D2928" s="32">
        <f t="shared" si="90"/>
        <v>53.96</v>
      </c>
      <c r="E2928" s="37">
        <f t="shared" si="91"/>
        <v>64.751999999999995</v>
      </c>
      <c r="F2928" s="32">
        <f>'Auxiliary Energy Estimation'!$E$25-D2928</f>
        <v>1.0399999999999991</v>
      </c>
      <c r="G2928" s="32">
        <f>'Auxiliary Energy Estimation'!$E$25-E2928</f>
        <v>-9.7519999999999953</v>
      </c>
      <c r="H2928" s="26">
        <f>IF(D2928&lt;='Auxiliary Energy Estimation'!$E$25, 1, 0)</f>
        <v>1</v>
      </c>
      <c r="I2928" s="26">
        <f>IF(E2928&lt;='Auxiliary Energy Estimation'!$E$25, 1, 0)</f>
        <v>0</v>
      </c>
    </row>
    <row r="2929" spans="2:9" ht="15" x14ac:dyDescent="0.3">
      <c r="B2929" s="33">
        <v>2924.5</v>
      </c>
      <c r="C2929" s="34">
        <v>11.7</v>
      </c>
      <c r="D2929" s="32">
        <f t="shared" si="90"/>
        <v>53.06</v>
      </c>
      <c r="E2929" s="37">
        <f t="shared" si="91"/>
        <v>63.671999999999997</v>
      </c>
      <c r="F2929" s="32">
        <f>'Auxiliary Energy Estimation'!$E$25-D2929</f>
        <v>1.9399999999999977</v>
      </c>
      <c r="G2929" s="32">
        <f>'Auxiliary Energy Estimation'!$E$25-E2929</f>
        <v>-8.671999999999997</v>
      </c>
      <c r="H2929" s="26">
        <f>IF(D2929&lt;='Auxiliary Energy Estimation'!$E$25, 1, 0)</f>
        <v>1</v>
      </c>
      <c r="I2929" s="26">
        <f>IF(E2929&lt;='Auxiliary Energy Estimation'!$E$25, 1, 0)</f>
        <v>0</v>
      </c>
    </row>
    <row r="2930" spans="2:9" ht="15" x14ac:dyDescent="0.3">
      <c r="B2930" s="33">
        <v>2925.5</v>
      </c>
      <c r="C2930" s="34">
        <v>10.6</v>
      </c>
      <c r="D2930" s="32">
        <f t="shared" si="90"/>
        <v>51.08</v>
      </c>
      <c r="E2930" s="37">
        <f t="shared" si="91"/>
        <v>61.295999999999992</v>
      </c>
      <c r="F2930" s="32">
        <f>'Auxiliary Energy Estimation'!$E$25-D2930</f>
        <v>3.9200000000000017</v>
      </c>
      <c r="G2930" s="32">
        <f>'Auxiliary Energy Estimation'!$E$25-E2930</f>
        <v>-6.2959999999999923</v>
      </c>
      <c r="H2930" s="26">
        <f>IF(D2930&lt;='Auxiliary Energy Estimation'!$E$25, 1, 0)</f>
        <v>1</v>
      </c>
      <c r="I2930" s="26">
        <f>IF(E2930&lt;='Auxiliary Energy Estimation'!$E$25, 1, 0)</f>
        <v>0</v>
      </c>
    </row>
    <row r="2931" spans="2:9" ht="15" x14ac:dyDescent="0.3">
      <c r="B2931" s="33">
        <v>2926.5</v>
      </c>
      <c r="C2931" s="34">
        <v>9.4</v>
      </c>
      <c r="D2931" s="32">
        <f t="shared" si="90"/>
        <v>48.92</v>
      </c>
      <c r="E2931" s="37">
        <f t="shared" si="91"/>
        <v>58.704000000000001</v>
      </c>
      <c r="F2931" s="32">
        <f>'Auxiliary Energy Estimation'!$E$25-D2931</f>
        <v>6.0799999999999983</v>
      </c>
      <c r="G2931" s="32">
        <f>'Auxiliary Energy Estimation'!$E$25-E2931</f>
        <v>-3.7040000000000006</v>
      </c>
      <c r="H2931" s="26">
        <f>IF(D2931&lt;='Auxiliary Energy Estimation'!$E$25, 1, 0)</f>
        <v>1</v>
      </c>
      <c r="I2931" s="26">
        <f>IF(E2931&lt;='Auxiliary Energy Estimation'!$E$25, 1, 0)</f>
        <v>0</v>
      </c>
    </row>
    <row r="2932" spans="2:9" ht="15" x14ac:dyDescent="0.3">
      <c r="B2932" s="33">
        <v>2927.5</v>
      </c>
      <c r="C2932" s="34">
        <v>7.8</v>
      </c>
      <c r="D2932" s="32">
        <f t="shared" si="90"/>
        <v>46.04</v>
      </c>
      <c r="E2932" s="37">
        <f t="shared" si="91"/>
        <v>55.247999999999998</v>
      </c>
      <c r="F2932" s="32">
        <f>'Auxiliary Energy Estimation'!$E$25-D2932</f>
        <v>8.9600000000000009</v>
      </c>
      <c r="G2932" s="32">
        <f>'Auxiliary Energy Estimation'!$E$25-E2932</f>
        <v>-0.24799999999999756</v>
      </c>
      <c r="H2932" s="26">
        <f>IF(D2932&lt;='Auxiliary Energy Estimation'!$E$25, 1, 0)</f>
        <v>1</v>
      </c>
      <c r="I2932" s="26">
        <f>IF(E2932&lt;='Auxiliary Energy Estimation'!$E$25, 1, 0)</f>
        <v>0</v>
      </c>
    </row>
    <row r="2933" spans="2:9" ht="15" x14ac:dyDescent="0.3">
      <c r="B2933" s="33">
        <v>2928.5</v>
      </c>
      <c r="C2933" s="34">
        <v>7.8</v>
      </c>
      <c r="D2933" s="32">
        <f t="shared" si="90"/>
        <v>46.04</v>
      </c>
      <c r="E2933" s="37">
        <f t="shared" si="91"/>
        <v>55.247999999999998</v>
      </c>
      <c r="F2933" s="32">
        <f>'Auxiliary Energy Estimation'!$E$25-D2933</f>
        <v>8.9600000000000009</v>
      </c>
      <c r="G2933" s="32">
        <f>'Auxiliary Energy Estimation'!$E$25-E2933</f>
        <v>-0.24799999999999756</v>
      </c>
      <c r="H2933" s="26">
        <f>IF(D2933&lt;='Auxiliary Energy Estimation'!$E$25, 1, 0)</f>
        <v>1</v>
      </c>
      <c r="I2933" s="26">
        <f>IF(E2933&lt;='Auxiliary Energy Estimation'!$E$25, 1, 0)</f>
        <v>0</v>
      </c>
    </row>
    <row r="2934" spans="2:9" ht="15" x14ac:dyDescent="0.3">
      <c r="B2934" s="33">
        <v>2929.5</v>
      </c>
      <c r="C2934" s="34">
        <v>7.8</v>
      </c>
      <c r="D2934" s="32">
        <f t="shared" si="90"/>
        <v>46.04</v>
      </c>
      <c r="E2934" s="37">
        <f t="shared" si="91"/>
        <v>55.247999999999998</v>
      </c>
      <c r="F2934" s="32">
        <f>'Auxiliary Energy Estimation'!$E$25-D2934</f>
        <v>8.9600000000000009</v>
      </c>
      <c r="G2934" s="32">
        <f>'Auxiliary Energy Estimation'!$E$25-E2934</f>
        <v>-0.24799999999999756</v>
      </c>
      <c r="H2934" s="26">
        <f>IF(D2934&lt;='Auxiliary Energy Estimation'!$E$25, 1, 0)</f>
        <v>1</v>
      </c>
      <c r="I2934" s="26">
        <f>IF(E2934&lt;='Auxiliary Energy Estimation'!$E$25, 1, 0)</f>
        <v>0</v>
      </c>
    </row>
    <row r="2935" spans="2:9" ht="15" x14ac:dyDescent="0.3">
      <c r="B2935" s="33">
        <v>2930.5</v>
      </c>
      <c r="C2935" s="34">
        <v>8.3000000000000007</v>
      </c>
      <c r="D2935" s="32">
        <f t="shared" si="90"/>
        <v>46.94</v>
      </c>
      <c r="E2935" s="37">
        <f t="shared" si="91"/>
        <v>56.327999999999996</v>
      </c>
      <c r="F2935" s="32">
        <f>'Auxiliary Energy Estimation'!$E$25-D2935</f>
        <v>8.0600000000000023</v>
      </c>
      <c r="G2935" s="32">
        <f>'Auxiliary Energy Estimation'!$E$25-E2935</f>
        <v>-1.3279999999999959</v>
      </c>
      <c r="H2935" s="26">
        <f>IF(D2935&lt;='Auxiliary Energy Estimation'!$E$25, 1, 0)</f>
        <v>1</v>
      </c>
      <c r="I2935" s="26">
        <f>IF(E2935&lt;='Auxiliary Energy Estimation'!$E$25, 1, 0)</f>
        <v>0</v>
      </c>
    </row>
    <row r="2936" spans="2:9" ht="15" x14ac:dyDescent="0.3">
      <c r="B2936" s="33">
        <v>2931.5</v>
      </c>
      <c r="C2936" s="34">
        <v>8.3000000000000007</v>
      </c>
      <c r="D2936" s="32">
        <f t="shared" si="90"/>
        <v>46.94</v>
      </c>
      <c r="E2936" s="37">
        <f t="shared" si="91"/>
        <v>56.327999999999996</v>
      </c>
      <c r="F2936" s="32">
        <f>'Auxiliary Energy Estimation'!$E$25-D2936</f>
        <v>8.0600000000000023</v>
      </c>
      <c r="G2936" s="32">
        <f>'Auxiliary Energy Estimation'!$E$25-E2936</f>
        <v>-1.3279999999999959</v>
      </c>
      <c r="H2936" s="26">
        <f>IF(D2936&lt;='Auxiliary Energy Estimation'!$E$25, 1, 0)</f>
        <v>1</v>
      </c>
      <c r="I2936" s="26">
        <f>IF(E2936&lt;='Auxiliary Energy Estimation'!$E$25, 1, 0)</f>
        <v>0</v>
      </c>
    </row>
    <row r="2937" spans="2:9" ht="15" x14ac:dyDescent="0.3">
      <c r="B2937" s="33">
        <v>2932.5</v>
      </c>
      <c r="C2937" s="34">
        <v>8.3000000000000007</v>
      </c>
      <c r="D2937" s="32">
        <f t="shared" si="90"/>
        <v>46.94</v>
      </c>
      <c r="E2937" s="37">
        <f t="shared" si="91"/>
        <v>56.327999999999996</v>
      </c>
      <c r="F2937" s="32">
        <f>'Auxiliary Energy Estimation'!$E$25-D2937</f>
        <v>8.0600000000000023</v>
      </c>
      <c r="G2937" s="32">
        <f>'Auxiliary Energy Estimation'!$E$25-E2937</f>
        <v>-1.3279999999999959</v>
      </c>
      <c r="H2937" s="26">
        <f>IF(D2937&lt;='Auxiliary Energy Estimation'!$E$25, 1, 0)</f>
        <v>1</v>
      </c>
      <c r="I2937" s="26">
        <f>IF(E2937&lt;='Auxiliary Energy Estimation'!$E$25, 1, 0)</f>
        <v>0</v>
      </c>
    </row>
    <row r="2938" spans="2:9" ht="15" x14ac:dyDescent="0.3">
      <c r="B2938" s="33">
        <v>2933.5</v>
      </c>
      <c r="C2938" s="34">
        <v>8.3000000000000007</v>
      </c>
      <c r="D2938" s="32">
        <f t="shared" si="90"/>
        <v>46.94</v>
      </c>
      <c r="E2938" s="37">
        <f t="shared" si="91"/>
        <v>56.327999999999996</v>
      </c>
      <c r="F2938" s="32">
        <f>'Auxiliary Energy Estimation'!$E$25-D2938</f>
        <v>8.0600000000000023</v>
      </c>
      <c r="G2938" s="32">
        <f>'Auxiliary Energy Estimation'!$E$25-E2938</f>
        <v>-1.3279999999999959</v>
      </c>
      <c r="H2938" s="26">
        <f>IF(D2938&lt;='Auxiliary Energy Estimation'!$E$25, 1, 0)</f>
        <v>1</v>
      </c>
      <c r="I2938" s="26">
        <f>IF(E2938&lt;='Auxiliary Energy Estimation'!$E$25, 1, 0)</f>
        <v>0</v>
      </c>
    </row>
    <row r="2939" spans="2:9" ht="15" x14ac:dyDescent="0.3">
      <c r="B2939" s="33">
        <v>2934.5</v>
      </c>
      <c r="C2939" s="34">
        <v>8.9</v>
      </c>
      <c r="D2939" s="32">
        <f t="shared" si="90"/>
        <v>48.019999999999996</v>
      </c>
      <c r="E2939" s="37">
        <f t="shared" si="91"/>
        <v>57.623999999999995</v>
      </c>
      <c r="F2939" s="32">
        <f>'Auxiliary Energy Estimation'!$E$25-D2939</f>
        <v>6.980000000000004</v>
      </c>
      <c r="G2939" s="32">
        <f>'Auxiliary Energy Estimation'!$E$25-E2939</f>
        <v>-2.6239999999999952</v>
      </c>
      <c r="H2939" s="26">
        <f>IF(D2939&lt;='Auxiliary Energy Estimation'!$E$25, 1, 0)</f>
        <v>1</v>
      </c>
      <c r="I2939" s="26">
        <f>IF(E2939&lt;='Auxiliary Energy Estimation'!$E$25, 1, 0)</f>
        <v>0</v>
      </c>
    </row>
    <row r="2940" spans="2:9" ht="15" x14ac:dyDescent="0.3">
      <c r="B2940" s="33">
        <v>2935.5</v>
      </c>
      <c r="C2940" s="34">
        <v>10</v>
      </c>
      <c r="D2940" s="32">
        <f t="shared" si="90"/>
        <v>50</v>
      </c>
      <c r="E2940" s="37">
        <f t="shared" si="91"/>
        <v>60</v>
      </c>
      <c r="F2940" s="32">
        <f>'Auxiliary Energy Estimation'!$E$25-D2940</f>
        <v>5</v>
      </c>
      <c r="G2940" s="32">
        <f>'Auxiliary Energy Estimation'!$E$25-E2940</f>
        <v>-5</v>
      </c>
      <c r="H2940" s="26">
        <f>IF(D2940&lt;='Auxiliary Energy Estimation'!$E$25, 1, 0)</f>
        <v>1</v>
      </c>
      <c r="I2940" s="26">
        <f>IF(E2940&lt;='Auxiliary Energy Estimation'!$E$25, 1, 0)</f>
        <v>0</v>
      </c>
    </row>
    <row r="2941" spans="2:9" ht="15" x14ac:dyDescent="0.3">
      <c r="B2941" s="33">
        <v>2936.5</v>
      </c>
      <c r="C2941" s="34">
        <v>11.7</v>
      </c>
      <c r="D2941" s="32">
        <f t="shared" si="90"/>
        <v>53.06</v>
      </c>
      <c r="E2941" s="37">
        <f t="shared" si="91"/>
        <v>63.671999999999997</v>
      </c>
      <c r="F2941" s="32">
        <f>'Auxiliary Energy Estimation'!$E$25-D2941</f>
        <v>1.9399999999999977</v>
      </c>
      <c r="G2941" s="32">
        <f>'Auxiliary Energy Estimation'!$E$25-E2941</f>
        <v>-8.671999999999997</v>
      </c>
      <c r="H2941" s="26">
        <f>IF(D2941&lt;='Auxiliary Energy Estimation'!$E$25, 1, 0)</f>
        <v>1</v>
      </c>
      <c r="I2941" s="26">
        <f>IF(E2941&lt;='Auxiliary Energy Estimation'!$E$25, 1, 0)</f>
        <v>0</v>
      </c>
    </row>
    <row r="2942" spans="2:9" ht="15" x14ac:dyDescent="0.3">
      <c r="B2942" s="33">
        <v>2937.5</v>
      </c>
      <c r="C2942" s="34">
        <v>12.2</v>
      </c>
      <c r="D2942" s="32">
        <f t="shared" si="90"/>
        <v>53.96</v>
      </c>
      <c r="E2942" s="37">
        <f t="shared" si="91"/>
        <v>64.751999999999995</v>
      </c>
      <c r="F2942" s="32">
        <f>'Auxiliary Energy Estimation'!$E$25-D2942</f>
        <v>1.0399999999999991</v>
      </c>
      <c r="G2942" s="32">
        <f>'Auxiliary Energy Estimation'!$E$25-E2942</f>
        <v>-9.7519999999999953</v>
      </c>
      <c r="H2942" s="26">
        <f>IF(D2942&lt;='Auxiliary Energy Estimation'!$E$25, 1, 0)</f>
        <v>1</v>
      </c>
      <c r="I2942" s="26">
        <f>IF(E2942&lt;='Auxiliary Energy Estimation'!$E$25, 1, 0)</f>
        <v>0</v>
      </c>
    </row>
    <row r="2943" spans="2:9" ht="15" x14ac:dyDescent="0.3">
      <c r="B2943" s="33">
        <v>2938.5</v>
      </c>
      <c r="C2943" s="34">
        <v>13.3</v>
      </c>
      <c r="D2943" s="32">
        <f t="shared" si="90"/>
        <v>55.94</v>
      </c>
      <c r="E2943" s="37">
        <f t="shared" si="91"/>
        <v>67.128</v>
      </c>
      <c r="F2943" s="32">
        <f>'Auxiliary Energy Estimation'!$E$25-D2943</f>
        <v>-0.93999999999999773</v>
      </c>
      <c r="G2943" s="32">
        <f>'Auxiliary Energy Estimation'!$E$25-E2943</f>
        <v>-12.128</v>
      </c>
      <c r="H2943" s="26">
        <f>IF(D2943&lt;='Auxiliary Energy Estimation'!$E$25, 1, 0)</f>
        <v>0</v>
      </c>
      <c r="I2943" s="26">
        <f>IF(E2943&lt;='Auxiliary Energy Estimation'!$E$25, 1, 0)</f>
        <v>0</v>
      </c>
    </row>
    <row r="2944" spans="2:9" ht="15" x14ac:dyDescent="0.3">
      <c r="B2944" s="33">
        <v>2939.5</v>
      </c>
      <c r="C2944" s="34">
        <v>14.4</v>
      </c>
      <c r="D2944" s="32">
        <f t="shared" si="90"/>
        <v>57.92</v>
      </c>
      <c r="E2944" s="37">
        <f t="shared" si="91"/>
        <v>69.504000000000005</v>
      </c>
      <c r="F2944" s="32">
        <f>'Auxiliary Energy Estimation'!$E$25-D2944</f>
        <v>-2.9200000000000017</v>
      </c>
      <c r="G2944" s="32">
        <f>'Auxiliary Energy Estimation'!$E$25-E2944</f>
        <v>-14.504000000000005</v>
      </c>
      <c r="H2944" s="26">
        <f>IF(D2944&lt;='Auxiliary Energy Estimation'!$E$25, 1, 0)</f>
        <v>0</v>
      </c>
      <c r="I2944" s="26">
        <f>IF(E2944&lt;='Auxiliary Energy Estimation'!$E$25, 1, 0)</f>
        <v>0</v>
      </c>
    </row>
    <row r="2945" spans="2:9" ht="15" x14ac:dyDescent="0.3">
      <c r="B2945" s="33">
        <v>2940.5</v>
      </c>
      <c r="C2945" s="34">
        <v>15.6</v>
      </c>
      <c r="D2945" s="32">
        <f t="shared" si="90"/>
        <v>60.08</v>
      </c>
      <c r="E2945" s="37">
        <f t="shared" si="91"/>
        <v>72.095999999999989</v>
      </c>
      <c r="F2945" s="32">
        <f>'Auxiliary Energy Estimation'!$E$25-D2945</f>
        <v>-5.0799999999999983</v>
      </c>
      <c r="G2945" s="32">
        <f>'Auxiliary Energy Estimation'!$E$25-E2945</f>
        <v>-17.095999999999989</v>
      </c>
      <c r="H2945" s="26">
        <f>IF(D2945&lt;='Auxiliary Energy Estimation'!$E$25, 1, 0)</f>
        <v>0</v>
      </c>
      <c r="I2945" s="26">
        <f>IF(E2945&lt;='Auxiliary Energy Estimation'!$E$25, 1, 0)</f>
        <v>0</v>
      </c>
    </row>
    <row r="2946" spans="2:9" ht="15" x14ac:dyDescent="0.3">
      <c r="B2946" s="33">
        <v>2941.5</v>
      </c>
      <c r="C2946" s="34">
        <v>14.4</v>
      </c>
      <c r="D2946" s="32">
        <f t="shared" si="90"/>
        <v>57.92</v>
      </c>
      <c r="E2946" s="37">
        <f t="shared" si="91"/>
        <v>69.504000000000005</v>
      </c>
      <c r="F2946" s="32">
        <f>'Auxiliary Energy Estimation'!$E$25-D2946</f>
        <v>-2.9200000000000017</v>
      </c>
      <c r="G2946" s="32">
        <f>'Auxiliary Energy Estimation'!$E$25-E2946</f>
        <v>-14.504000000000005</v>
      </c>
      <c r="H2946" s="26">
        <f>IF(D2946&lt;='Auxiliary Energy Estimation'!$E$25, 1, 0)</f>
        <v>0</v>
      </c>
      <c r="I2946" s="26">
        <f>IF(E2946&lt;='Auxiliary Energy Estimation'!$E$25, 1, 0)</f>
        <v>0</v>
      </c>
    </row>
    <row r="2947" spans="2:9" ht="15" x14ac:dyDescent="0.3">
      <c r="B2947" s="33">
        <v>2942.5</v>
      </c>
      <c r="C2947" s="34">
        <v>13.3</v>
      </c>
      <c r="D2947" s="32">
        <f t="shared" si="90"/>
        <v>55.94</v>
      </c>
      <c r="E2947" s="37">
        <f t="shared" si="91"/>
        <v>67.128</v>
      </c>
      <c r="F2947" s="32">
        <f>'Auxiliary Energy Estimation'!$E$25-D2947</f>
        <v>-0.93999999999999773</v>
      </c>
      <c r="G2947" s="32">
        <f>'Auxiliary Energy Estimation'!$E$25-E2947</f>
        <v>-12.128</v>
      </c>
      <c r="H2947" s="26">
        <f>IF(D2947&lt;='Auxiliary Energy Estimation'!$E$25, 1, 0)</f>
        <v>0</v>
      </c>
      <c r="I2947" s="26">
        <f>IF(E2947&lt;='Auxiliary Energy Estimation'!$E$25, 1, 0)</f>
        <v>0</v>
      </c>
    </row>
    <row r="2948" spans="2:9" ht="15" x14ac:dyDescent="0.3">
      <c r="B2948" s="33">
        <v>2943.5</v>
      </c>
      <c r="C2948" s="34">
        <v>11.7</v>
      </c>
      <c r="D2948" s="32">
        <f t="shared" si="90"/>
        <v>53.06</v>
      </c>
      <c r="E2948" s="37">
        <f t="shared" si="91"/>
        <v>63.671999999999997</v>
      </c>
      <c r="F2948" s="32">
        <f>'Auxiliary Energy Estimation'!$E$25-D2948</f>
        <v>1.9399999999999977</v>
      </c>
      <c r="G2948" s="32">
        <f>'Auxiliary Energy Estimation'!$E$25-E2948</f>
        <v>-8.671999999999997</v>
      </c>
      <c r="H2948" s="26">
        <f>IF(D2948&lt;='Auxiliary Energy Estimation'!$E$25, 1, 0)</f>
        <v>1</v>
      </c>
      <c r="I2948" s="26">
        <f>IF(E2948&lt;='Auxiliary Energy Estimation'!$E$25, 1, 0)</f>
        <v>0</v>
      </c>
    </row>
    <row r="2949" spans="2:9" ht="15" x14ac:dyDescent="0.3">
      <c r="B2949" s="33">
        <v>2944.5</v>
      </c>
      <c r="C2949" s="34">
        <v>11.1</v>
      </c>
      <c r="D2949" s="32">
        <f t="shared" ref="D2949:D3012" si="92">CONVERT(C2949,"C","F")</f>
        <v>51.980000000000004</v>
      </c>
      <c r="E2949" s="37">
        <f t="shared" ref="E2949:E3012" si="93">D2949*1.2</f>
        <v>62.376000000000005</v>
      </c>
      <c r="F2949" s="32">
        <f>'Auxiliary Energy Estimation'!$E$25-D2949</f>
        <v>3.019999999999996</v>
      </c>
      <c r="G2949" s="32">
        <f>'Auxiliary Energy Estimation'!$E$25-E2949</f>
        <v>-7.3760000000000048</v>
      </c>
      <c r="H2949" s="26">
        <f>IF(D2949&lt;='Auxiliary Energy Estimation'!$E$25, 1, 0)</f>
        <v>1</v>
      </c>
      <c r="I2949" s="26">
        <f>IF(E2949&lt;='Auxiliary Energy Estimation'!$E$25, 1, 0)</f>
        <v>0</v>
      </c>
    </row>
    <row r="2950" spans="2:9" ht="15" x14ac:dyDescent="0.3">
      <c r="B2950" s="33">
        <v>2945.5</v>
      </c>
      <c r="C2950" s="34">
        <v>11.1</v>
      </c>
      <c r="D2950" s="32">
        <f t="shared" si="92"/>
        <v>51.980000000000004</v>
      </c>
      <c r="E2950" s="37">
        <f t="shared" si="93"/>
        <v>62.376000000000005</v>
      </c>
      <c r="F2950" s="32">
        <f>'Auxiliary Energy Estimation'!$E$25-D2950</f>
        <v>3.019999999999996</v>
      </c>
      <c r="G2950" s="32">
        <f>'Auxiliary Energy Estimation'!$E$25-E2950</f>
        <v>-7.3760000000000048</v>
      </c>
      <c r="H2950" s="26">
        <f>IF(D2950&lt;='Auxiliary Energy Estimation'!$E$25, 1, 0)</f>
        <v>1</v>
      </c>
      <c r="I2950" s="26">
        <f>IF(E2950&lt;='Auxiliary Energy Estimation'!$E$25, 1, 0)</f>
        <v>0</v>
      </c>
    </row>
    <row r="2951" spans="2:9" ht="15" x14ac:dyDescent="0.3">
      <c r="B2951" s="33">
        <v>2946.5</v>
      </c>
      <c r="C2951" s="34">
        <v>11.1</v>
      </c>
      <c r="D2951" s="32">
        <f t="shared" si="92"/>
        <v>51.980000000000004</v>
      </c>
      <c r="E2951" s="37">
        <f t="shared" si="93"/>
        <v>62.376000000000005</v>
      </c>
      <c r="F2951" s="32">
        <f>'Auxiliary Energy Estimation'!$E$25-D2951</f>
        <v>3.019999999999996</v>
      </c>
      <c r="G2951" s="32">
        <f>'Auxiliary Energy Estimation'!$E$25-E2951</f>
        <v>-7.3760000000000048</v>
      </c>
      <c r="H2951" s="26">
        <f>IF(D2951&lt;='Auxiliary Energy Estimation'!$E$25, 1, 0)</f>
        <v>1</v>
      </c>
      <c r="I2951" s="26">
        <f>IF(E2951&lt;='Auxiliary Energy Estimation'!$E$25, 1, 0)</f>
        <v>0</v>
      </c>
    </row>
    <row r="2952" spans="2:9" ht="15" x14ac:dyDescent="0.3">
      <c r="B2952" s="33">
        <v>2947.5</v>
      </c>
      <c r="C2952" s="34">
        <v>10.6</v>
      </c>
      <c r="D2952" s="32">
        <f t="shared" si="92"/>
        <v>51.08</v>
      </c>
      <c r="E2952" s="37">
        <f t="shared" si="93"/>
        <v>61.295999999999992</v>
      </c>
      <c r="F2952" s="32">
        <f>'Auxiliary Energy Estimation'!$E$25-D2952</f>
        <v>3.9200000000000017</v>
      </c>
      <c r="G2952" s="32">
        <f>'Auxiliary Energy Estimation'!$E$25-E2952</f>
        <v>-6.2959999999999923</v>
      </c>
      <c r="H2952" s="26">
        <f>IF(D2952&lt;='Auxiliary Energy Estimation'!$E$25, 1, 0)</f>
        <v>1</v>
      </c>
      <c r="I2952" s="26">
        <f>IF(E2952&lt;='Auxiliary Energy Estimation'!$E$25, 1, 0)</f>
        <v>0</v>
      </c>
    </row>
    <row r="2953" spans="2:9" ht="15" x14ac:dyDescent="0.3">
      <c r="B2953" s="33">
        <v>2948.5</v>
      </c>
      <c r="C2953" s="34">
        <v>9.4</v>
      </c>
      <c r="D2953" s="32">
        <f t="shared" si="92"/>
        <v>48.92</v>
      </c>
      <c r="E2953" s="37">
        <f t="shared" si="93"/>
        <v>58.704000000000001</v>
      </c>
      <c r="F2953" s="32">
        <f>'Auxiliary Energy Estimation'!$E$25-D2953</f>
        <v>6.0799999999999983</v>
      </c>
      <c r="G2953" s="32">
        <f>'Auxiliary Energy Estimation'!$E$25-E2953</f>
        <v>-3.7040000000000006</v>
      </c>
      <c r="H2953" s="26">
        <f>IF(D2953&lt;='Auxiliary Energy Estimation'!$E$25, 1, 0)</f>
        <v>1</v>
      </c>
      <c r="I2953" s="26">
        <f>IF(E2953&lt;='Auxiliary Energy Estimation'!$E$25, 1, 0)</f>
        <v>0</v>
      </c>
    </row>
    <row r="2954" spans="2:9" ht="15" x14ac:dyDescent="0.3">
      <c r="B2954" s="33">
        <v>2949.5</v>
      </c>
      <c r="C2954" s="34">
        <v>8.9</v>
      </c>
      <c r="D2954" s="32">
        <f t="shared" si="92"/>
        <v>48.019999999999996</v>
      </c>
      <c r="E2954" s="37">
        <f t="shared" si="93"/>
        <v>57.623999999999995</v>
      </c>
      <c r="F2954" s="32">
        <f>'Auxiliary Energy Estimation'!$E$25-D2954</f>
        <v>6.980000000000004</v>
      </c>
      <c r="G2954" s="32">
        <f>'Auxiliary Energy Estimation'!$E$25-E2954</f>
        <v>-2.6239999999999952</v>
      </c>
      <c r="H2954" s="26">
        <f>IF(D2954&lt;='Auxiliary Energy Estimation'!$E$25, 1, 0)</f>
        <v>1</v>
      </c>
      <c r="I2954" s="26">
        <f>IF(E2954&lt;='Auxiliary Energy Estimation'!$E$25, 1, 0)</f>
        <v>0</v>
      </c>
    </row>
    <row r="2955" spans="2:9" ht="15" x14ac:dyDescent="0.3">
      <c r="B2955" s="33">
        <v>2950.5</v>
      </c>
      <c r="C2955" s="34">
        <v>9.4</v>
      </c>
      <c r="D2955" s="32">
        <f t="shared" si="92"/>
        <v>48.92</v>
      </c>
      <c r="E2955" s="37">
        <f t="shared" si="93"/>
        <v>58.704000000000001</v>
      </c>
      <c r="F2955" s="32">
        <f>'Auxiliary Energy Estimation'!$E$25-D2955</f>
        <v>6.0799999999999983</v>
      </c>
      <c r="G2955" s="32">
        <f>'Auxiliary Energy Estimation'!$E$25-E2955</f>
        <v>-3.7040000000000006</v>
      </c>
      <c r="H2955" s="26">
        <f>IF(D2955&lt;='Auxiliary Energy Estimation'!$E$25, 1, 0)</f>
        <v>1</v>
      </c>
      <c r="I2955" s="26">
        <f>IF(E2955&lt;='Auxiliary Energy Estimation'!$E$25, 1, 0)</f>
        <v>0</v>
      </c>
    </row>
    <row r="2956" spans="2:9" ht="15" x14ac:dyDescent="0.3">
      <c r="B2956" s="33">
        <v>2951.5</v>
      </c>
      <c r="C2956" s="34">
        <v>9.4</v>
      </c>
      <c r="D2956" s="32">
        <f t="shared" si="92"/>
        <v>48.92</v>
      </c>
      <c r="E2956" s="37">
        <f t="shared" si="93"/>
        <v>58.704000000000001</v>
      </c>
      <c r="F2956" s="32">
        <f>'Auxiliary Energy Estimation'!$E$25-D2956</f>
        <v>6.0799999999999983</v>
      </c>
      <c r="G2956" s="32">
        <f>'Auxiliary Energy Estimation'!$E$25-E2956</f>
        <v>-3.7040000000000006</v>
      </c>
      <c r="H2956" s="26">
        <f>IF(D2956&lt;='Auxiliary Energy Estimation'!$E$25, 1, 0)</f>
        <v>1</v>
      </c>
      <c r="I2956" s="26">
        <f>IF(E2956&lt;='Auxiliary Energy Estimation'!$E$25, 1, 0)</f>
        <v>0</v>
      </c>
    </row>
    <row r="2957" spans="2:9" ht="15" x14ac:dyDescent="0.3">
      <c r="B2957" s="33">
        <v>2952.5</v>
      </c>
      <c r="C2957" s="34">
        <v>8.9</v>
      </c>
      <c r="D2957" s="32">
        <f t="shared" si="92"/>
        <v>48.019999999999996</v>
      </c>
      <c r="E2957" s="37">
        <f t="shared" si="93"/>
        <v>57.623999999999995</v>
      </c>
      <c r="F2957" s="32">
        <f>'Auxiliary Energy Estimation'!$E$25-D2957</f>
        <v>6.980000000000004</v>
      </c>
      <c r="G2957" s="32">
        <f>'Auxiliary Energy Estimation'!$E$25-E2957</f>
        <v>-2.6239999999999952</v>
      </c>
      <c r="H2957" s="26">
        <f>IF(D2957&lt;='Auxiliary Energy Estimation'!$E$25, 1, 0)</f>
        <v>1</v>
      </c>
      <c r="I2957" s="26">
        <f>IF(E2957&lt;='Auxiliary Energy Estimation'!$E$25, 1, 0)</f>
        <v>0</v>
      </c>
    </row>
    <row r="2958" spans="2:9" ht="15" x14ac:dyDescent="0.3">
      <c r="B2958" s="33">
        <v>2953.5</v>
      </c>
      <c r="C2958" s="34">
        <v>7.2</v>
      </c>
      <c r="D2958" s="32">
        <f t="shared" si="92"/>
        <v>44.96</v>
      </c>
      <c r="E2958" s="37">
        <f t="shared" si="93"/>
        <v>53.951999999999998</v>
      </c>
      <c r="F2958" s="32">
        <f>'Auxiliary Energy Estimation'!$E$25-D2958</f>
        <v>10.039999999999999</v>
      </c>
      <c r="G2958" s="32">
        <f>'Auxiliary Energy Estimation'!$E$25-E2958</f>
        <v>1.0480000000000018</v>
      </c>
      <c r="H2958" s="26">
        <f>IF(D2958&lt;='Auxiliary Energy Estimation'!$E$25, 1, 0)</f>
        <v>1</v>
      </c>
      <c r="I2958" s="26">
        <f>IF(E2958&lt;='Auxiliary Energy Estimation'!$E$25, 1, 0)</f>
        <v>1</v>
      </c>
    </row>
    <row r="2959" spans="2:9" ht="15" x14ac:dyDescent="0.3">
      <c r="B2959" s="33">
        <v>2954.5</v>
      </c>
      <c r="C2959" s="34">
        <v>6.1</v>
      </c>
      <c r="D2959" s="32">
        <f t="shared" si="92"/>
        <v>42.980000000000004</v>
      </c>
      <c r="E2959" s="37">
        <f t="shared" si="93"/>
        <v>51.576000000000001</v>
      </c>
      <c r="F2959" s="32">
        <f>'Auxiliary Energy Estimation'!$E$25-D2959</f>
        <v>12.019999999999996</v>
      </c>
      <c r="G2959" s="32">
        <f>'Auxiliary Energy Estimation'!$E$25-E2959</f>
        <v>3.4239999999999995</v>
      </c>
      <c r="H2959" s="26">
        <f>IF(D2959&lt;='Auxiliary Energy Estimation'!$E$25, 1, 0)</f>
        <v>1</v>
      </c>
      <c r="I2959" s="26">
        <f>IF(E2959&lt;='Auxiliary Energy Estimation'!$E$25, 1, 0)</f>
        <v>1</v>
      </c>
    </row>
    <row r="2960" spans="2:9" ht="15" x14ac:dyDescent="0.3">
      <c r="B2960" s="33">
        <v>2955.5</v>
      </c>
      <c r="C2960" s="34">
        <v>6.1</v>
      </c>
      <c r="D2960" s="32">
        <f t="shared" si="92"/>
        <v>42.980000000000004</v>
      </c>
      <c r="E2960" s="37">
        <f t="shared" si="93"/>
        <v>51.576000000000001</v>
      </c>
      <c r="F2960" s="32">
        <f>'Auxiliary Energy Estimation'!$E$25-D2960</f>
        <v>12.019999999999996</v>
      </c>
      <c r="G2960" s="32">
        <f>'Auxiliary Energy Estimation'!$E$25-E2960</f>
        <v>3.4239999999999995</v>
      </c>
      <c r="H2960" s="26">
        <f>IF(D2960&lt;='Auxiliary Energy Estimation'!$E$25, 1, 0)</f>
        <v>1</v>
      </c>
      <c r="I2960" s="26">
        <f>IF(E2960&lt;='Auxiliary Energy Estimation'!$E$25, 1, 0)</f>
        <v>1</v>
      </c>
    </row>
    <row r="2961" spans="2:9" ht="15" x14ac:dyDescent="0.3">
      <c r="B2961" s="33">
        <v>2956.5</v>
      </c>
      <c r="C2961" s="34">
        <v>5.6</v>
      </c>
      <c r="D2961" s="32">
        <f t="shared" si="92"/>
        <v>42.08</v>
      </c>
      <c r="E2961" s="37">
        <f t="shared" si="93"/>
        <v>50.495999999999995</v>
      </c>
      <c r="F2961" s="32">
        <f>'Auxiliary Energy Estimation'!$E$25-D2961</f>
        <v>12.920000000000002</v>
      </c>
      <c r="G2961" s="32">
        <f>'Auxiliary Energy Estimation'!$E$25-E2961</f>
        <v>4.5040000000000049</v>
      </c>
      <c r="H2961" s="26">
        <f>IF(D2961&lt;='Auxiliary Energy Estimation'!$E$25, 1, 0)</f>
        <v>1</v>
      </c>
      <c r="I2961" s="26">
        <f>IF(E2961&lt;='Auxiliary Energy Estimation'!$E$25, 1, 0)</f>
        <v>1</v>
      </c>
    </row>
    <row r="2962" spans="2:9" ht="15" x14ac:dyDescent="0.3">
      <c r="B2962" s="33">
        <v>2957.5</v>
      </c>
      <c r="C2962" s="34">
        <v>6.1</v>
      </c>
      <c r="D2962" s="32">
        <f t="shared" si="92"/>
        <v>42.980000000000004</v>
      </c>
      <c r="E2962" s="37">
        <f t="shared" si="93"/>
        <v>51.576000000000001</v>
      </c>
      <c r="F2962" s="32">
        <f>'Auxiliary Energy Estimation'!$E$25-D2962</f>
        <v>12.019999999999996</v>
      </c>
      <c r="G2962" s="32">
        <f>'Auxiliary Energy Estimation'!$E$25-E2962</f>
        <v>3.4239999999999995</v>
      </c>
      <c r="H2962" s="26">
        <f>IF(D2962&lt;='Auxiliary Energy Estimation'!$E$25, 1, 0)</f>
        <v>1</v>
      </c>
      <c r="I2962" s="26">
        <f>IF(E2962&lt;='Auxiliary Energy Estimation'!$E$25, 1, 0)</f>
        <v>1</v>
      </c>
    </row>
    <row r="2963" spans="2:9" ht="15" x14ac:dyDescent="0.3">
      <c r="B2963" s="33">
        <v>2958.5</v>
      </c>
      <c r="C2963" s="34">
        <v>7.2</v>
      </c>
      <c r="D2963" s="32">
        <f t="shared" si="92"/>
        <v>44.96</v>
      </c>
      <c r="E2963" s="37">
        <f t="shared" si="93"/>
        <v>53.951999999999998</v>
      </c>
      <c r="F2963" s="32">
        <f>'Auxiliary Energy Estimation'!$E$25-D2963</f>
        <v>10.039999999999999</v>
      </c>
      <c r="G2963" s="32">
        <f>'Auxiliary Energy Estimation'!$E$25-E2963</f>
        <v>1.0480000000000018</v>
      </c>
      <c r="H2963" s="26">
        <f>IF(D2963&lt;='Auxiliary Energy Estimation'!$E$25, 1, 0)</f>
        <v>1</v>
      </c>
      <c r="I2963" s="26">
        <f>IF(E2963&lt;='Auxiliary Energy Estimation'!$E$25, 1, 0)</f>
        <v>1</v>
      </c>
    </row>
    <row r="2964" spans="2:9" ht="15" x14ac:dyDescent="0.3">
      <c r="B2964" s="33">
        <v>2959.5</v>
      </c>
      <c r="C2964" s="34">
        <v>8.9</v>
      </c>
      <c r="D2964" s="32">
        <f t="shared" si="92"/>
        <v>48.019999999999996</v>
      </c>
      <c r="E2964" s="37">
        <f t="shared" si="93"/>
        <v>57.623999999999995</v>
      </c>
      <c r="F2964" s="32">
        <f>'Auxiliary Energy Estimation'!$E$25-D2964</f>
        <v>6.980000000000004</v>
      </c>
      <c r="G2964" s="32">
        <f>'Auxiliary Energy Estimation'!$E$25-E2964</f>
        <v>-2.6239999999999952</v>
      </c>
      <c r="H2964" s="26">
        <f>IF(D2964&lt;='Auxiliary Energy Estimation'!$E$25, 1, 0)</f>
        <v>1</v>
      </c>
      <c r="I2964" s="26">
        <f>IF(E2964&lt;='Auxiliary Energy Estimation'!$E$25, 1, 0)</f>
        <v>0</v>
      </c>
    </row>
    <row r="2965" spans="2:9" ht="15" x14ac:dyDescent="0.3">
      <c r="B2965" s="33">
        <v>2960.5</v>
      </c>
      <c r="C2965" s="34">
        <v>10</v>
      </c>
      <c r="D2965" s="32">
        <f t="shared" si="92"/>
        <v>50</v>
      </c>
      <c r="E2965" s="37">
        <f t="shared" si="93"/>
        <v>60</v>
      </c>
      <c r="F2965" s="32">
        <f>'Auxiliary Energy Estimation'!$E$25-D2965</f>
        <v>5</v>
      </c>
      <c r="G2965" s="32">
        <f>'Auxiliary Energy Estimation'!$E$25-E2965</f>
        <v>-5</v>
      </c>
      <c r="H2965" s="26">
        <f>IF(D2965&lt;='Auxiliary Energy Estimation'!$E$25, 1, 0)</f>
        <v>1</v>
      </c>
      <c r="I2965" s="26">
        <f>IF(E2965&lt;='Auxiliary Energy Estimation'!$E$25, 1, 0)</f>
        <v>0</v>
      </c>
    </row>
    <row r="2966" spans="2:9" ht="15" x14ac:dyDescent="0.3">
      <c r="B2966" s="33">
        <v>2961.5</v>
      </c>
      <c r="C2966" s="34">
        <v>11.7</v>
      </c>
      <c r="D2966" s="32">
        <f t="shared" si="92"/>
        <v>53.06</v>
      </c>
      <c r="E2966" s="37">
        <f t="shared" si="93"/>
        <v>63.671999999999997</v>
      </c>
      <c r="F2966" s="32">
        <f>'Auxiliary Energy Estimation'!$E$25-D2966</f>
        <v>1.9399999999999977</v>
      </c>
      <c r="G2966" s="32">
        <f>'Auxiliary Energy Estimation'!$E$25-E2966</f>
        <v>-8.671999999999997</v>
      </c>
      <c r="H2966" s="26">
        <f>IF(D2966&lt;='Auxiliary Energy Estimation'!$E$25, 1, 0)</f>
        <v>1</v>
      </c>
      <c r="I2966" s="26">
        <f>IF(E2966&lt;='Auxiliary Energy Estimation'!$E$25, 1, 0)</f>
        <v>0</v>
      </c>
    </row>
    <row r="2967" spans="2:9" ht="15" x14ac:dyDescent="0.3">
      <c r="B2967" s="33">
        <v>2962.5</v>
      </c>
      <c r="C2967" s="34">
        <v>11.7</v>
      </c>
      <c r="D2967" s="32">
        <f t="shared" si="92"/>
        <v>53.06</v>
      </c>
      <c r="E2967" s="37">
        <f t="shared" si="93"/>
        <v>63.671999999999997</v>
      </c>
      <c r="F2967" s="32">
        <f>'Auxiliary Energy Estimation'!$E$25-D2967</f>
        <v>1.9399999999999977</v>
      </c>
      <c r="G2967" s="32">
        <f>'Auxiliary Energy Estimation'!$E$25-E2967</f>
        <v>-8.671999999999997</v>
      </c>
      <c r="H2967" s="26">
        <f>IF(D2967&lt;='Auxiliary Energy Estimation'!$E$25, 1, 0)</f>
        <v>1</v>
      </c>
      <c r="I2967" s="26">
        <f>IF(E2967&lt;='Auxiliary Energy Estimation'!$E$25, 1, 0)</f>
        <v>0</v>
      </c>
    </row>
    <row r="2968" spans="2:9" ht="15" x14ac:dyDescent="0.3">
      <c r="B2968" s="33">
        <v>2963.5</v>
      </c>
      <c r="C2968" s="34">
        <v>11.7</v>
      </c>
      <c r="D2968" s="32">
        <f t="shared" si="92"/>
        <v>53.06</v>
      </c>
      <c r="E2968" s="37">
        <f t="shared" si="93"/>
        <v>63.671999999999997</v>
      </c>
      <c r="F2968" s="32">
        <f>'Auxiliary Energy Estimation'!$E$25-D2968</f>
        <v>1.9399999999999977</v>
      </c>
      <c r="G2968" s="32">
        <f>'Auxiliary Energy Estimation'!$E$25-E2968</f>
        <v>-8.671999999999997</v>
      </c>
      <c r="H2968" s="26">
        <f>IF(D2968&lt;='Auxiliary Energy Estimation'!$E$25, 1, 0)</f>
        <v>1</v>
      </c>
      <c r="I2968" s="26">
        <f>IF(E2968&lt;='Auxiliary Energy Estimation'!$E$25, 1, 0)</f>
        <v>0</v>
      </c>
    </row>
    <row r="2969" spans="2:9" ht="15" x14ac:dyDescent="0.3">
      <c r="B2969" s="33">
        <v>2964.5</v>
      </c>
      <c r="C2969" s="34">
        <v>12.2</v>
      </c>
      <c r="D2969" s="32">
        <f t="shared" si="92"/>
        <v>53.96</v>
      </c>
      <c r="E2969" s="37">
        <f t="shared" si="93"/>
        <v>64.751999999999995</v>
      </c>
      <c r="F2969" s="32">
        <f>'Auxiliary Energy Estimation'!$E$25-D2969</f>
        <v>1.0399999999999991</v>
      </c>
      <c r="G2969" s="32">
        <f>'Auxiliary Energy Estimation'!$E$25-E2969</f>
        <v>-9.7519999999999953</v>
      </c>
      <c r="H2969" s="26">
        <f>IF(D2969&lt;='Auxiliary Energy Estimation'!$E$25, 1, 0)</f>
        <v>1</v>
      </c>
      <c r="I2969" s="26">
        <f>IF(E2969&lt;='Auxiliary Energy Estimation'!$E$25, 1, 0)</f>
        <v>0</v>
      </c>
    </row>
    <row r="2970" spans="2:9" ht="15" x14ac:dyDescent="0.3">
      <c r="B2970" s="33">
        <v>2965.5</v>
      </c>
      <c r="C2970" s="34">
        <v>12.2</v>
      </c>
      <c r="D2970" s="32">
        <f t="shared" si="92"/>
        <v>53.96</v>
      </c>
      <c r="E2970" s="37">
        <f t="shared" si="93"/>
        <v>64.751999999999995</v>
      </c>
      <c r="F2970" s="32">
        <f>'Auxiliary Energy Estimation'!$E$25-D2970</f>
        <v>1.0399999999999991</v>
      </c>
      <c r="G2970" s="32">
        <f>'Auxiliary Energy Estimation'!$E$25-E2970</f>
        <v>-9.7519999999999953</v>
      </c>
      <c r="H2970" s="26">
        <f>IF(D2970&lt;='Auxiliary Energy Estimation'!$E$25, 1, 0)</f>
        <v>1</v>
      </c>
      <c r="I2970" s="26">
        <f>IF(E2970&lt;='Auxiliary Energy Estimation'!$E$25, 1, 0)</f>
        <v>0</v>
      </c>
    </row>
    <row r="2971" spans="2:9" ht="15" x14ac:dyDescent="0.3">
      <c r="B2971" s="33">
        <v>2966.5</v>
      </c>
      <c r="C2971" s="34">
        <v>12.2</v>
      </c>
      <c r="D2971" s="32">
        <f t="shared" si="92"/>
        <v>53.96</v>
      </c>
      <c r="E2971" s="37">
        <f t="shared" si="93"/>
        <v>64.751999999999995</v>
      </c>
      <c r="F2971" s="32">
        <f>'Auxiliary Energy Estimation'!$E$25-D2971</f>
        <v>1.0399999999999991</v>
      </c>
      <c r="G2971" s="32">
        <f>'Auxiliary Energy Estimation'!$E$25-E2971</f>
        <v>-9.7519999999999953</v>
      </c>
      <c r="H2971" s="26">
        <f>IF(D2971&lt;='Auxiliary Energy Estimation'!$E$25, 1, 0)</f>
        <v>1</v>
      </c>
      <c r="I2971" s="26">
        <f>IF(E2971&lt;='Auxiliary Energy Estimation'!$E$25, 1, 0)</f>
        <v>0</v>
      </c>
    </row>
    <row r="2972" spans="2:9" ht="15" x14ac:dyDescent="0.3">
      <c r="B2972" s="33">
        <v>2967.5</v>
      </c>
      <c r="C2972" s="34">
        <v>12.2</v>
      </c>
      <c r="D2972" s="32">
        <f t="shared" si="92"/>
        <v>53.96</v>
      </c>
      <c r="E2972" s="37">
        <f t="shared" si="93"/>
        <v>64.751999999999995</v>
      </c>
      <c r="F2972" s="32">
        <f>'Auxiliary Energy Estimation'!$E$25-D2972</f>
        <v>1.0399999999999991</v>
      </c>
      <c r="G2972" s="32">
        <f>'Auxiliary Energy Estimation'!$E$25-E2972</f>
        <v>-9.7519999999999953</v>
      </c>
      <c r="H2972" s="26">
        <f>IF(D2972&lt;='Auxiliary Energy Estimation'!$E$25, 1, 0)</f>
        <v>1</v>
      </c>
      <c r="I2972" s="26">
        <f>IF(E2972&lt;='Auxiliary Energy Estimation'!$E$25, 1, 0)</f>
        <v>0</v>
      </c>
    </row>
    <row r="2973" spans="2:9" ht="15" x14ac:dyDescent="0.3">
      <c r="B2973" s="33">
        <v>2968.5</v>
      </c>
      <c r="C2973" s="34">
        <v>11.7</v>
      </c>
      <c r="D2973" s="32">
        <f t="shared" si="92"/>
        <v>53.06</v>
      </c>
      <c r="E2973" s="37">
        <f t="shared" si="93"/>
        <v>63.671999999999997</v>
      </c>
      <c r="F2973" s="32">
        <f>'Auxiliary Energy Estimation'!$E$25-D2973</f>
        <v>1.9399999999999977</v>
      </c>
      <c r="G2973" s="32">
        <f>'Auxiliary Energy Estimation'!$E$25-E2973</f>
        <v>-8.671999999999997</v>
      </c>
      <c r="H2973" s="26">
        <f>IF(D2973&lt;='Auxiliary Energy Estimation'!$E$25, 1, 0)</f>
        <v>1</v>
      </c>
      <c r="I2973" s="26">
        <f>IF(E2973&lt;='Auxiliary Energy Estimation'!$E$25, 1, 0)</f>
        <v>0</v>
      </c>
    </row>
    <row r="2974" spans="2:9" ht="15" x14ac:dyDescent="0.3">
      <c r="B2974" s="33">
        <v>2969.5</v>
      </c>
      <c r="C2974" s="34">
        <v>11.7</v>
      </c>
      <c r="D2974" s="32">
        <f t="shared" si="92"/>
        <v>53.06</v>
      </c>
      <c r="E2974" s="37">
        <f t="shared" si="93"/>
        <v>63.671999999999997</v>
      </c>
      <c r="F2974" s="32">
        <f>'Auxiliary Energy Estimation'!$E$25-D2974</f>
        <v>1.9399999999999977</v>
      </c>
      <c r="G2974" s="32">
        <f>'Auxiliary Energy Estimation'!$E$25-E2974</f>
        <v>-8.671999999999997</v>
      </c>
      <c r="H2974" s="26">
        <f>IF(D2974&lt;='Auxiliary Energy Estimation'!$E$25, 1, 0)</f>
        <v>1</v>
      </c>
      <c r="I2974" s="26">
        <f>IF(E2974&lt;='Auxiliary Energy Estimation'!$E$25, 1, 0)</f>
        <v>0</v>
      </c>
    </row>
    <row r="2975" spans="2:9" ht="15" x14ac:dyDescent="0.3">
      <c r="B2975" s="33">
        <v>2970.5</v>
      </c>
      <c r="C2975" s="34">
        <v>11.7</v>
      </c>
      <c r="D2975" s="32">
        <f t="shared" si="92"/>
        <v>53.06</v>
      </c>
      <c r="E2975" s="37">
        <f t="shared" si="93"/>
        <v>63.671999999999997</v>
      </c>
      <c r="F2975" s="32">
        <f>'Auxiliary Energy Estimation'!$E$25-D2975</f>
        <v>1.9399999999999977</v>
      </c>
      <c r="G2975" s="32">
        <f>'Auxiliary Energy Estimation'!$E$25-E2975</f>
        <v>-8.671999999999997</v>
      </c>
      <c r="H2975" s="26">
        <f>IF(D2975&lt;='Auxiliary Energy Estimation'!$E$25, 1, 0)</f>
        <v>1</v>
      </c>
      <c r="I2975" s="26">
        <f>IF(E2975&lt;='Auxiliary Energy Estimation'!$E$25, 1, 0)</f>
        <v>0</v>
      </c>
    </row>
    <row r="2976" spans="2:9" ht="15" x14ac:dyDescent="0.3">
      <c r="B2976" s="33">
        <v>2971.5</v>
      </c>
      <c r="C2976" s="34">
        <v>11.1</v>
      </c>
      <c r="D2976" s="32">
        <f t="shared" si="92"/>
        <v>51.980000000000004</v>
      </c>
      <c r="E2976" s="37">
        <f t="shared" si="93"/>
        <v>62.376000000000005</v>
      </c>
      <c r="F2976" s="32">
        <f>'Auxiliary Energy Estimation'!$E$25-D2976</f>
        <v>3.019999999999996</v>
      </c>
      <c r="G2976" s="32">
        <f>'Auxiliary Energy Estimation'!$E$25-E2976</f>
        <v>-7.3760000000000048</v>
      </c>
      <c r="H2976" s="26">
        <f>IF(D2976&lt;='Auxiliary Energy Estimation'!$E$25, 1, 0)</f>
        <v>1</v>
      </c>
      <c r="I2976" s="26">
        <f>IF(E2976&lt;='Auxiliary Energy Estimation'!$E$25, 1, 0)</f>
        <v>0</v>
      </c>
    </row>
    <row r="2977" spans="2:9" ht="15" x14ac:dyDescent="0.3">
      <c r="B2977" s="33">
        <v>2972.5</v>
      </c>
      <c r="C2977" s="34">
        <v>10.6</v>
      </c>
      <c r="D2977" s="32">
        <f t="shared" si="92"/>
        <v>51.08</v>
      </c>
      <c r="E2977" s="37">
        <f t="shared" si="93"/>
        <v>61.295999999999992</v>
      </c>
      <c r="F2977" s="32">
        <f>'Auxiliary Energy Estimation'!$E$25-D2977</f>
        <v>3.9200000000000017</v>
      </c>
      <c r="G2977" s="32">
        <f>'Auxiliary Energy Estimation'!$E$25-E2977</f>
        <v>-6.2959999999999923</v>
      </c>
      <c r="H2977" s="26">
        <f>IF(D2977&lt;='Auxiliary Energy Estimation'!$E$25, 1, 0)</f>
        <v>1</v>
      </c>
      <c r="I2977" s="26">
        <f>IF(E2977&lt;='Auxiliary Energy Estimation'!$E$25, 1, 0)</f>
        <v>0</v>
      </c>
    </row>
    <row r="2978" spans="2:9" ht="15" x14ac:dyDescent="0.3">
      <c r="B2978" s="33">
        <v>2973.5</v>
      </c>
      <c r="C2978" s="34">
        <v>10.6</v>
      </c>
      <c r="D2978" s="32">
        <f t="shared" si="92"/>
        <v>51.08</v>
      </c>
      <c r="E2978" s="37">
        <f t="shared" si="93"/>
        <v>61.295999999999992</v>
      </c>
      <c r="F2978" s="32">
        <f>'Auxiliary Energy Estimation'!$E$25-D2978</f>
        <v>3.9200000000000017</v>
      </c>
      <c r="G2978" s="32">
        <f>'Auxiliary Energy Estimation'!$E$25-E2978</f>
        <v>-6.2959999999999923</v>
      </c>
      <c r="H2978" s="26">
        <f>IF(D2978&lt;='Auxiliary Energy Estimation'!$E$25, 1, 0)</f>
        <v>1</v>
      </c>
      <c r="I2978" s="26">
        <f>IF(E2978&lt;='Auxiliary Energy Estimation'!$E$25, 1, 0)</f>
        <v>0</v>
      </c>
    </row>
    <row r="2979" spans="2:9" ht="15" x14ac:dyDescent="0.3">
      <c r="B2979" s="33">
        <v>2974.5</v>
      </c>
      <c r="C2979" s="34">
        <v>10</v>
      </c>
      <c r="D2979" s="32">
        <f t="shared" si="92"/>
        <v>50</v>
      </c>
      <c r="E2979" s="37">
        <f t="shared" si="93"/>
        <v>60</v>
      </c>
      <c r="F2979" s="32">
        <f>'Auxiliary Energy Estimation'!$E$25-D2979</f>
        <v>5</v>
      </c>
      <c r="G2979" s="32">
        <f>'Auxiliary Energy Estimation'!$E$25-E2979</f>
        <v>-5</v>
      </c>
      <c r="H2979" s="26">
        <f>IF(D2979&lt;='Auxiliary Energy Estimation'!$E$25, 1, 0)</f>
        <v>1</v>
      </c>
      <c r="I2979" s="26">
        <f>IF(E2979&lt;='Auxiliary Energy Estimation'!$E$25, 1, 0)</f>
        <v>0</v>
      </c>
    </row>
    <row r="2980" spans="2:9" ht="15" x14ac:dyDescent="0.3">
      <c r="B2980" s="33">
        <v>2975.5</v>
      </c>
      <c r="C2980" s="34">
        <v>9.4</v>
      </c>
      <c r="D2980" s="32">
        <f t="shared" si="92"/>
        <v>48.92</v>
      </c>
      <c r="E2980" s="37">
        <f t="shared" si="93"/>
        <v>58.704000000000001</v>
      </c>
      <c r="F2980" s="32">
        <f>'Auxiliary Energy Estimation'!$E$25-D2980</f>
        <v>6.0799999999999983</v>
      </c>
      <c r="G2980" s="32">
        <f>'Auxiliary Energy Estimation'!$E$25-E2980</f>
        <v>-3.7040000000000006</v>
      </c>
      <c r="H2980" s="26">
        <f>IF(D2980&lt;='Auxiliary Energy Estimation'!$E$25, 1, 0)</f>
        <v>1</v>
      </c>
      <c r="I2980" s="26">
        <f>IF(E2980&lt;='Auxiliary Energy Estimation'!$E$25, 1, 0)</f>
        <v>0</v>
      </c>
    </row>
    <row r="2981" spans="2:9" ht="15" x14ac:dyDescent="0.3">
      <c r="B2981" s="33">
        <v>2976.5</v>
      </c>
      <c r="C2981" s="34">
        <v>8.9</v>
      </c>
      <c r="D2981" s="32">
        <f t="shared" si="92"/>
        <v>48.019999999999996</v>
      </c>
      <c r="E2981" s="37">
        <f t="shared" si="93"/>
        <v>57.623999999999995</v>
      </c>
      <c r="F2981" s="32">
        <f>'Auxiliary Energy Estimation'!$E$25-D2981</f>
        <v>6.980000000000004</v>
      </c>
      <c r="G2981" s="32">
        <f>'Auxiliary Energy Estimation'!$E$25-E2981</f>
        <v>-2.6239999999999952</v>
      </c>
      <c r="H2981" s="26">
        <f>IF(D2981&lt;='Auxiliary Energy Estimation'!$E$25, 1, 0)</f>
        <v>1</v>
      </c>
      <c r="I2981" s="26">
        <f>IF(E2981&lt;='Auxiliary Energy Estimation'!$E$25, 1, 0)</f>
        <v>0</v>
      </c>
    </row>
    <row r="2982" spans="2:9" ht="15" x14ac:dyDescent="0.3">
      <c r="B2982" s="33">
        <v>2977.5</v>
      </c>
      <c r="C2982" s="34">
        <v>8.9</v>
      </c>
      <c r="D2982" s="32">
        <f t="shared" si="92"/>
        <v>48.019999999999996</v>
      </c>
      <c r="E2982" s="37">
        <f t="shared" si="93"/>
        <v>57.623999999999995</v>
      </c>
      <c r="F2982" s="32">
        <f>'Auxiliary Energy Estimation'!$E$25-D2982</f>
        <v>6.980000000000004</v>
      </c>
      <c r="G2982" s="32">
        <f>'Auxiliary Energy Estimation'!$E$25-E2982</f>
        <v>-2.6239999999999952</v>
      </c>
      <c r="H2982" s="26">
        <f>IF(D2982&lt;='Auxiliary Energy Estimation'!$E$25, 1, 0)</f>
        <v>1</v>
      </c>
      <c r="I2982" s="26">
        <f>IF(E2982&lt;='Auxiliary Energy Estimation'!$E$25, 1, 0)</f>
        <v>0</v>
      </c>
    </row>
    <row r="2983" spans="2:9" ht="15" x14ac:dyDescent="0.3">
      <c r="B2983" s="33">
        <v>2978.5</v>
      </c>
      <c r="C2983" s="34">
        <v>8.9</v>
      </c>
      <c r="D2983" s="32">
        <f t="shared" si="92"/>
        <v>48.019999999999996</v>
      </c>
      <c r="E2983" s="37">
        <f t="shared" si="93"/>
        <v>57.623999999999995</v>
      </c>
      <c r="F2983" s="32">
        <f>'Auxiliary Energy Estimation'!$E$25-D2983</f>
        <v>6.980000000000004</v>
      </c>
      <c r="G2983" s="32">
        <f>'Auxiliary Energy Estimation'!$E$25-E2983</f>
        <v>-2.6239999999999952</v>
      </c>
      <c r="H2983" s="26">
        <f>IF(D2983&lt;='Auxiliary Energy Estimation'!$E$25, 1, 0)</f>
        <v>1</v>
      </c>
      <c r="I2983" s="26">
        <f>IF(E2983&lt;='Auxiliary Energy Estimation'!$E$25, 1, 0)</f>
        <v>0</v>
      </c>
    </row>
    <row r="2984" spans="2:9" ht="15" x14ac:dyDescent="0.3">
      <c r="B2984" s="33">
        <v>2979.5</v>
      </c>
      <c r="C2984" s="34">
        <v>8.9</v>
      </c>
      <c r="D2984" s="32">
        <f t="shared" si="92"/>
        <v>48.019999999999996</v>
      </c>
      <c r="E2984" s="37">
        <f t="shared" si="93"/>
        <v>57.623999999999995</v>
      </c>
      <c r="F2984" s="32">
        <f>'Auxiliary Energy Estimation'!$E$25-D2984</f>
        <v>6.980000000000004</v>
      </c>
      <c r="G2984" s="32">
        <f>'Auxiliary Energy Estimation'!$E$25-E2984</f>
        <v>-2.6239999999999952</v>
      </c>
      <c r="H2984" s="26">
        <f>IF(D2984&lt;='Auxiliary Energy Estimation'!$E$25, 1, 0)</f>
        <v>1</v>
      </c>
      <c r="I2984" s="26">
        <f>IF(E2984&lt;='Auxiliary Energy Estimation'!$E$25, 1, 0)</f>
        <v>0</v>
      </c>
    </row>
    <row r="2985" spans="2:9" ht="15" x14ac:dyDescent="0.3">
      <c r="B2985" s="33">
        <v>2980.5</v>
      </c>
      <c r="C2985" s="34">
        <v>8.3000000000000007</v>
      </c>
      <c r="D2985" s="32">
        <f t="shared" si="92"/>
        <v>46.94</v>
      </c>
      <c r="E2985" s="37">
        <f t="shared" si="93"/>
        <v>56.327999999999996</v>
      </c>
      <c r="F2985" s="32">
        <f>'Auxiliary Energy Estimation'!$E$25-D2985</f>
        <v>8.0600000000000023</v>
      </c>
      <c r="G2985" s="32">
        <f>'Auxiliary Energy Estimation'!$E$25-E2985</f>
        <v>-1.3279999999999959</v>
      </c>
      <c r="H2985" s="26">
        <f>IF(D2985&lt;='Auxiliary Energy Estimation'!$E$25, 1, 0)</f>
        <v>1</v>
      </c>
      <c r="I2985" s="26">
        <f>IF(E2985&lt;='Auxiliary Energy Estimation'!$E$25, 1, 0)</f>
        <v>0</v>
      </c>
    </row>
    <row r="2986" spans="2:9" ht="15" x14ac:dyDescent="0.3">
      <c r="B2986" s="33">
        <v>2981.5</v>
      </c>
      <c r="C2986" s="34">
        <v>8.3000000000000007</v>
      </c>
      <c r="D2986" s="32">
        <f t="shared" si="92"/>
        <v>46.94</v>
      </c>
      <c r="E2986" s="37">
        <f t="shared" si="93"/>
        <v>56.327999999999996</v>
      </c>
      <c r="F2986" s="32">
        <f>'Auxiliary Energy Estimation'!$E$25-D2986</f>
        <v>8.0600000000000023</v>
      </c>
      <c r="G2986" s="32">
        <f>'Auxiliary Energy Estimation'!$E$25-E2986</f>
        <v>-1.3279999999999959</v>
      </c>
      <c r="H2986" s="26">
        <f>IF(D2986&lt;='Auxiliary Energy Estimation'!$E$25, 1, 0)</f>
        <v>1</v>
      </c>
      <c r="I2986" s="26">
        <f>IF(E2986&lt;='Auxiliary Energy Estimation'!$E$25, 1, 0)</f>
        <v>0</v>
      </c>
    </row>
    <row r="2987" spans="2:9" ht="15" x14ac:dyDescent="0.3">
      <c r="B2987" s="33">
        <v>2982.5</v>
      </c>
      <c r="C2987" s="34">
        <v>7.8</v>
      </c>
      <c r="D2987" s="32">
        <f t="shared" si="92"/>
        <v>46.04</v>
      </c>
      <c r="E2987" s="37">
        <f t="shared" si="93"/>
        <v>55.247999999999998</v>
      </c>
      <c r="F2987" s="32">
        <f>'Auxiliary Energy Estimation'!$E$25-D2987</f>
        <v>8.9600000000000009</v>
      </c>
      <c r="G2987" s="32">
        <f>'Auxiliary Energy Estimation'!$E$25-E2987</f>
        <v>-0.24799999999999756</v>
      </c>
      <c r="H2987" s="26">
        <f>IF(D2987&lt;='Auxiliary Energy Estimation'!$E$25, 1, 0)</f>
        <v>1</v>
      </c>
      <c r="I2987" s="26">
        <f>IF(E2987&lt;='Auxiliary Energy Estimation'!$E$25, 1, 0)</f>
        <v>0</v>
      </c>
    </row>
    <row r="2988" spans="2:9" ht="15" x14ac:dyDescent="0.3">
      <c r="B2988" s="33">
        <v>2983.5</v>
      </c>
      <c r="C2988" s="34">
        <v>7.8</v>
      </c>
      <c r="D2988" s="32">
        <f t="shared" si="92"/>
        <v>46.04</v>
      </c>
      <c r="E2988" s="37">
        <f t="shared" si="93"/>
        <v>55.247999999999998</v>
      </c>
      <c r="F2988" s="32">
        <f>'Auxiliary Energy Estimation'!$E$25-D2988</f>
        <v>8.9600000000000009</v>
      </c>
      <c r="G2988" s="32">
        <f>'Auxiliary Energy Estimation'!$E$25-E2988</f>
        <v>-0.24799999999999756</v>
      </c>
      <c r="H2988" s="26">
        <f>IF(D2988&lt;='Auxiliary Energy Estimation'!$E$25, 1, 0)</f>
        <v>1</v>
      </c>
      <c r="I2988" s="26">
        <f>IF(E2988&lt;='Auxiliary Energy Estimation'!$E$25, 1, 0)</f>
        <v>0</v>
      </c>
    </row>
    <row r="2989" spans="2:9" ht="15" x14ac:dyDescent="0.3">
      <c r="B2989" s="33">
        <v>2984.5</v>
      </c>
      <c r="C2989" s="34">
        <v>7.8</v>
      </c>
      <c r="D2989" s="32">
        <f t="shared" si="92"/>
        <v>46.04</v>
      </c>
      <c r="E2989" s="37">
        <f t="shared" si="93"/>
        <v>55.247999999999998</v>
      </c>
      <c r="F2989" s="32">
        <f>'Auxiliary Energy Estimation'!$E$25-D2989</f>
        <v>8.9600000000000009</v>
      </c>
      <c r="G2989" s="32">
        <f>'Auxiliary Energy Estimation'!$E$25-E2989</f>
        <v>-0.24799999999999756</v>
      </c>
      <c r="H2989" s="26">
        <f>IF(D2989&lt;='Auxiliary Energy Estimation'!$E$25, 1, 0)</f>
        <v>1</v>
      </c>
      <c r="I2989" s="26">
        <f>IF(E2989&lt;='Auxiliary Energy Estimation'!$E$25, 1, 0)</f>
        <v>0</v>
      </c>
    </row>
    <row r="2990" spans="2:9" ht="15" x14ac:dyDescent="0.3">
      <c r="B2990" s="33">
        <v>2985.5</v>
      </c>
      <c r="C2990" s="34">
        <v>7.2</v>
      </c>
      <c r="D2990" s="32">
        <f t="shared" si="92"/>
        <v>44.96</v>
      </c>
      <c r="E2990" s="37">
        <f t="shared" si="93"/>
        <v>53.951999999999998</v>
      </c>
      <c r="F2990" s="32">
        <f>'Auxiliary Energy Estimation'!$E$25-D2990</f>
        <v>10.039999999999999</v>
      </c>
      <c r="G2990" s="32">
        <f>'Auxiliary Energy Estimation'!$E$25-E2990</f>
        <v>1.0480000000000018</v>
      </c>
      <c r="H2990" s="26">
        <f>IF(D2990&lt;='Auxiliary Energy Estimation'!$E$25, 1, 0)</f>
        <v>1</v>
      </c>
      <c r="I2990" s="26">
        <f>IF(E2990&lt;='Auxiliary Energy Estimation'!$E$25, 1, 0)</f>
        <v>1</v>
      </c>
    </row>
    <row r="2991" spans="2:9" ht="15" x14ac:dyDescent="0.3">
      <c r="B2991" s="33">
        <v>2986.5</v>
      </c>
      <c r="C2991" s="34">
        <v>7.2</v>
      </c>
      <c r="D2991" s="32">
        <f t="shared" si="92"/>
        <v>44.96</v>
      </c>
      <c r="E2991" s="37">
        <f t="shared" si="93"/>
        <v>53.951999999999998</v>
      </c>
      <c r="F2991" s="32">
        <f>'Auxiliary Energy Estimation'!$E$25-D2991</f>
        <v>10.039999999999999</v>
      </c>
      <c r="G2991" s="32">
        <f>'Auxiliary Energy Estimation'!$E$25-E2991</f>
        <v>1.0480000000000018</v>
      </c>
      <c r="H2991" s="26">
        <f>IF(D2991&lt;='Auxiliary Energy Estimation'!$E$25, 1, 0)</f>
        <v>1</v>
      </c>
      <c r="I2991" s="26">
        <f>IF(E2991&lt;='Auxiliary Energy Estimation'!$E$25, 1, 0)</f>
        <v>1</v>
      </c>
    </row>
    <row r="2992" spans="2:9" ht="15" x14ac:dyDescent="0.3">
      <c r="B2992" s="33">
        <v>2987.5</v>
      </c>
      <c r="C2992" s="34">
        <v>7.2</v>
      </c>
      <c r="D2992" s="32">
        <f t="shared" si="92"/>
        <v>44.96</v>
      </c>
      <c r="E2992" s="37">
        <f t="shared" si="93"/>
        <v>53.951999999999998</v>
      </c>
      <c r="F2992" s="32">
        <f>'Auxiliary Energy Estimation'!$E$25-D2992</f>
        <v>10.039999999999999</v>
      </c>
      <c r="G2992" s="32">
        <f>'Auxiliary Energy Estimation'!$E$25-E2992</f>
        <v>1.0480000000000018</v>
      </c>
      <c r="H2992" s="26">
        <f>IF(D2992&lt;='Auxiliary Energy Estimation'!$E$25, 1, 0)</f>
        <v>1</v>
      </c>
      <c r="I2992" s="26">
        <f>IF(E2992&lt;='Auxiliary Energy Estimation'!$E$25, 1, 0)</f>
        <v>1</v>
      </c>
    </row>
    <row r="2993" spans="2:9" ht="15" x14ac:dyDescent="0.3">
      <c r="B2993" s="33">
        <v>2988.5</v>
      </c>
      <c r="C2993" s="34">
        <v>7.2</v>
      </c>
      <c r="D2993" s="32">
        <f t="shared" si="92"/>
        <v>44.96</v>
      </c>
      <c r="E2993" s="37">
        <f t="shared" si="93"/>
        <v>53.951999999999998</v>
      </c>
      <c r="F2993" s="32">
        <f>'Auxiliary Energy Estimation'!$E$25-D2993</f>
        <v>10.039999999999999</v>
      </c>
      <c r="G2993" s="32">
        <f>'Auxiliary Energy Estimation'!$E$25-E2993</f>
        <v>1.0480000000000018</v>
      </c>
      <c r="H2993" s="26">
        <f>IF(D2993&lt;='Auxiliary Energy Estimation'!$E$25, 1, 0)</f>
        <v>1</v>
      </c>
      <c r="I2993" s="26">
        <f>IF(E2993&lt;='Auxiliary Energy Estimation'!$E$25, 1, 0)</f>
        <v>1</v>
      </c>
    </row>
    <row r="2994" spans="2:9" ht="15" x14ac:dyDescent="0.3">
      <c r="B2994" s="33">
        <v>2989.5</v>
      </c>
      <c r="C2994" s="34">
        <v>7.8</v>
      </c>
      <c r="D2994" s="32">
        <f t="shared" si="92"/>
        <v>46.04</v>
      </c>
      <c r="E2994" s="37">
        <f t="shared" si="93"/>
        <v>55.247999999999998</v>
      </c>
      <c r="F2994" s="32">
        <f>'Auxiliary Energy Estimation'!$E$25-D2994</f>
        <v>8.9600000000000009</v>
      </c>
      <c r="G2994" s="32">
        <f>'Auxiliary Energy Estimation'!$E$25-E2994</f>
        <v>-0.24799999999999756</v>
      </c>
      <c r="H2994" s="26">
        <f>IF(D2994&lt;='Auxiliary Energy Estimation'!$E$25, 1, 0)</f>
        <v>1</v>
      </c>
      <c r="I2994" s="26">
        <f>IF(E2994&lt;='Auxiliary Energy Estimation'!$E$25, 1, 0)</f>
        <v>0</v>
      </c>
    </row>
    <row r="2995" spans="2:9" ht="15" x14ac:dyDescent="0.3">
      <c r="B2995" s="33">
        <v>2990.5</v>
      </c>
      <c r="C2995" s="34">
        <v>8.3000000000000007</v>
      </c>
      <c r="D2995" s="32">
        <f t="shared" si="92"/>
        <v>46.94</v>
      </c>
      <c r="E2995" s="37">
        <f t="shared" si="93"/>
        <v>56.327999999999996</v>
      </c>
      <c r="F2995" s="32">
        <f>'Auxiliary Energy Estimation'!$E$25-D2995</f>
        <v>8.0600000000000023</v>
      </c>
      <c r="G2995" s="32">
        <f>'Auxiliary Energy Estimation'!$E$25-E2995</f>
        <v>-1.3279999999999959</v>
      </c>
      <c r="H2995" s="26">
        <f>IF(D2995&lt;='Auxiliary Energy Estimation'!$E$25, 1, 0)</f>
        <v>1</v>
      </c>
      <c r="I2995" s="26">
        <f>IF(E2995&lt;='Auxiliary Energy Estimation'!$E$25, 1, 0)</f>
        <v>0</v>
      </c>
    </row>
    <row r="2996" spans="2:9" ht="15" x14ac:dyDescent="0.3">
      <c r="B2996" s="33">
        <v>2991.5</v>
      </c>
      <c r="C2996" s="34">
        <v>8.3000000000000007</v>
      </c>
      <c r="D2996" s="32">
        <f t="shared" si="92"/>
        <v>46.94</v>
      </c>
      <c r="E2996" s="37">
        <f t="shared" si="93"/>
        <v>56.327999999999996</v>
      </c>
      <c r="F2996" s="32">
        <f>'Auxiliary Energy Estimation'!$E$25-D2996</f>
        <v>8.0600000000000023</v>
      </c>
      <c r="G2996" s="32">
        <f>'Auxiliary Energy Estimation'!$E$25-E2996</f>
        <v>-1.3279999999999959</v>
      </c>
      <c r="H2996" s="26">
        <f>IF(D2996&lt;='Auxiliary Energy Estimation'!$E$25, 1, 0)</f>
        <v>1</v>
      </c>
      <c r="I2996" s="26">
        <f>IF(E2996&lt;='Auxiliary Energy Estimation'!$E$25, 1, 0)</f>
        <v>0</v>
      </c>
    </row>
    <row r="2997" spans="2:9" ht="15" x14ac:dyDescent="0.3">
      <c r="B2997" s="33">
        <v>2992.5</v>
      </c>
      <c r="C2997" s="34">
        <v>7.8</v>
      </c>
      <c r="D2997" s="32">
        <f t="shared" si="92"/>
        <v>46.04</v>
      </c>
      <c r="E2997" s="37">
        <f t="shared" si="93"/>
        <v>55.247999999999998</v>
      </c>
      <c r="F2997" s="32">
        <f>'Auxiliary Energy Estimation'!$E$25-D2997</f>
        <v>8.9600000000000009</v>
      </c>
      <c r="G2997" s="32">
        <f>'Auxiliary Energy Estimation'!$E$25-E2997</f>
        <v>-0.24799999999999756</v>
      </c>
      <c r="H2997" s="26">
        <f>IF(D2997&lt;='Auxiliary Energy Estimation'!$E$25, 1, 0)</f>
        <v>1</v>
      </c>
      <c r="I2997" s="26">
        <f>IF(E2997&lt;='Auxiliary Energy Estimation'!$E$25, 1, 0)</f>
        <v>0</v>
      </c>
    </row>
    <row r="2998" spans="2:9" ht="15" x14ac:dyDescent="0.3">
      <c r="B2998" s="33">
        <v>2993.5</v>
      </c>
      <c r="C2998" s="34">
        <v>7.8</v>
      </c>
      <c r="D2998" s="32">
        <f t="shared" si="92"/>
        <v>46.04</v>
      </c>
      <c r="E2998" s="37">
        <f t="shared" si="93"/>
        <v>55.247999999999998</v>
      </c>
      <c r="F2998" s="32">
        <f>'Auxiliary Energy Estimation'!$E$25-D2998</f>
        <v>8.9600000000000009</v>
      </c>
      <c r="G2998" s="32">
        <f>'Auxiliary Energy Estimation'!$E$25-E2998</f>
        <v>-0.24799999999999756</v>
      </c>
      <c r="H2998" s="26">
        <f>IF(D2998&lt;='Auxiliary Energy Estimation'!$E$25, 1, 0)</f>
        <v>1</v>
      </c>
      <c r="I2998" s="26">
        <f>IF(E2998&lt;='Auxiliary Energy Estimation'!$E$25, 1, 0)</f>
        <v>0</v>
      </c>
    </row>
    <row r="2999" spans="2:9" ht="15" x14ac:dyDescent="0.3">
      <c r="B2999" s="33">
        <v>2994.5</v>
      </c>
      <c r="C2999" s="34">
        <v>7.8</v>
      </c>
      <c r="D2999" s="32">
        <f t="shared" si="92"/>
        <v>46.04</v>
      </c>
      <c r="E2999" s="37">
        <f t="shared" si="93"/>
        <v>55.247999999999998</v>
      </c>
      <c r="F2999" s="32">
        <f>'Auxiliary Energy Estimation'!$E$25-D2999</f>
        <v>8.9600000000000009</v>
      </c>
      <c r="G2999" s="32">
        <f>'Auxiliary Energy Estimation'!$E$25-E2999</f>
        <v>-0.24799999999999756</v>
      </c>
      <c r="H2999" s="26">
        <f>IF(D2999&lt;='Auxiliary Energy Estimation'!$E$25, 1, 0)</f>
        <v>1</v>
      </c>
      <c r="I2999" s="26">
        <f>IF(E2999&lt;='Auxiliary Energy Estimation'!$E$25, 1, 0)</f>
        <v>0</v>
      </c>
    </row>
    <row r="3000" spans="2:9" ht="15" x14ac:dyDescent="0.3">
      <c r="B3000" s="33">
        <v>2995.5</v>
      </c>
      <c r="C3000" s="34">
        <v>7.8</v>
      </c>
      <c r="D3000" s="32">
        <f t="shared" si="92"/>
        <v>46.04</v>
      </c>
      <c r="E3000" s="37">
        <f t="shared" si="93"/>
        <v>55.247999999999998</v>
      </c>
      <c r="F3000" s="32">
        <f>'Auxiliary Energy Estimation'!$E$25-D3000</f>
        <v>8.9600000000000009</v>
      </c>
      <c r="G3000" s="32">
        <f>'Auxiliary Energy Estimation'!$E$25-E3000</f>
        <v>-0.24799999999999756</v>
      </c>
      <c r="H3000" s="26">
        <f>IF(D3000&lt;='Auxiliary Energy Estimation'!$E$25, 1, 0)</f>
        <v>1</v>
      </c>
      <c r="I3000" s="26">
        <f>IF(E3000&lt;='Auxiliary Energy Estimation'!$E$25, 1, 0)</f>
        <v>0</v>
      </c>
    </row>
    <row r="3001" spans="2:9" ht="15" x14ac:dyDescent="0.3">
      <c r="B3001" s="33">
        <v>2996.5</v>
      </c>
      <c r="C3001" s="34">
        <v>7.8</v>
      </c>
      <c r="D3001" s="32">
        <f t="shared" si="92"/>
        <v>46.04</v>
      </c>
      <c r="E3001" s="37">
        <f t="shared" si="93"/>
        <v>55.247999999999998</v>
      </c>
      <c r="F3001" s="32">
        <f>'Auxiliary Energy Estimation'!$E$25-D3001</f>
        <v>8.9600000000000009</v>
      </c>
      <c r="G3001" s="32">
        <f>'Auxiliary Energy Estimation'!$E$25-E3001</f>
        <v>-0.24799999999999756</v>
      </c>
      <c r="H3001" s="26">
        <f>IF(D3001&lt;='Auxiliary Energy Estimation'!$E$25, 1, 0)</f>
        <v>1</v>
      </c>
      <c r="I3001" s="26">
        <f>IF(E3001&lt;='Auxiliary Energy Estimation'!$E$25, 1, 0)</f>
        <v>0</v>
      </c>
    </row>
    <row r="3002" spans="2:9" ht="15" x14ac:dyDescent="0.3">
      <c r="B3002" s="33">
        <v>2997.5</v>
      </c>
      <c r="C3002" s="34">
        <v>7.8</v>
      </c>
      <c r="D3002" s="32">
        <f t="shared" si="92"/>
        <v>46.04</v>
      </c>
      <c r="E3002" s="37">
        <f t="shared" si="93"/>
        <v>55.247999999999998</v>
      </c>
      <c r="F3002" s="32">
        <f>'Auxiliary Energy Estimation'!$E$25-D3002</f>
        <v>8.9600000000000009</v>
      </c>
      <c r="G3002" s="32">
        <f>'Auxiliary Energy Estimation'!$E$25-E3002</f>
        <v>-0.24799999999999756</v>
      </c>
      <c r="H3002" s="26">
        <f>IF(D3002&lt;='Auxiliary Energy Estimation'!$E$25, 1, 0)</f>
        <v>1</v>
      </c>
      <c r="I3002" s="26">
        <f>IF(E3002&lt;='Auxiliary Energy Estimation'!$E$25, 1, 0)</f>
        <v>0</v>
      </c>
    </row>
    <row r="3003" spans="2:9" ht="15" x14ac:dyDescent="0.3">
      <c r="B3003" s="33">
        <v>2998.5</v>
      </c>
      <c r="C3003" s="34">
        <v>7.8</v>
      </c>
      <c r="D3003" s="32">
        <f t="shared" si="92"/>
        <v>46.04</v>
      </c>
      <c r="E3003" s="37">
        <f t="shared" si="93"/>
        <v>55.247999999999998</v>
      </c>
      <c r="F3003" s="32">
        <f>'Auxiliary Energy Estimation'!$E$25-D3003</f>
        <v>8.9600000000000009</v>
      </c>
      <c r="G3003" s="32">
        <f>'Auxiliary Energy Estimation'!$E$25-E3003</f>
        <v>-0.24799999999999756</v>
      </c>
      <c r="H3003" s="26">
        <f>IF(D3003&lt;='Auxiliary Energy Estimation'!$E$25, 1, 0)</f>
        <v>1</v>
      </c>
      <c r="I3003" s="26">
        <f>IF(E3003&lt;='Auxiliary Energy Estimation'!$E$25, 1, 0)</f>
        <v>0</v>
      </c>
    </row>
    <row r="3004" spans="2:9" ht="15" x14ac:dyDescent="0.3">
      <c r="B3004" s="33">
        <v>2999.5</v>
      </c>
      <c r="C3004" s="34">
        <v>7.8</v>
      </c>
      <c r="D3004" s="32">
        <f t="shared" si="92"/>
        <v>46.04</v>
      </c>
      <c r="E3004" s="37">
        <f t="shared" si="93"/>
        <v>55.247999999999998</v>
      </c>
      <c r="F3004" s="32">
        <f>'Auxiliary Energy Estimation'!$E$25-D3004</f>
        <v>8.9600000000000009</v>
      </c>
      <c r="G3004" s="32">
        <f>'Auxiliary Energy Estimation'!$E$25-E3004</f>
        <v>-0.24799999999999756</v>
      </c>
      <c r="H3004" s="26">
        <f>IF(D3004&lt;='Auxiliary Energy Estimation'!$E$25, 1, 0)</f>
        <v>1</v>
      </c>
      <c r="I3004" s="26">
        <f>IF(E3004&lt;='Auxiliary Energy Estimation'!$E$25, 1, 0)</f>
        <v>0</v>
      </c>
    </row>
    <row r="3005" spans="2:9" ht="15" x14ac:dyDescent="0.3">
      <c r="B3005" s="33">
        <v>3000.5</v>
      </c>
      <c r="C3005" s="34">
        <v>7.8</v>
      </c>
      <c r="D3005" s="32">
        <f t="shared" si="92"/>
        <v>46.04</v>
      </c>
      <c r="E3005" s="37">
        <f t="shared" si="93"/>
        <v>55.247999999999998</v>
      </c>
      <c r="F3005" s="32">
        <f>'Auxiliary Energy Estimation'!$E$25-D3005</f>
        <v>8.9600000000000009</v>
      </c>
      <c r="G3005" s="32">
        <f>'Auxiliary Energy Estimation'!$E$25-E3005</f>
        <v>-0.24799999999999756</v>
      </c>
      <c r="H3005" s="26">
        <f>IF(D3005&lt;='Auxiliary Energy Estimation'!$E$25, 1, 0)</f>
        <v>1</v>
      </c>
      <c r="I3005" s="26">
        <f>IF(E3005&lt;='Auxiliary Energy Estimation'!$E$25, 1, 0)</f>
        <v>0</v>
      </c>
    </row>
    <row r="3006" spans="2:9" ht="15" x14ac:dyDescent="0.3">
      <c r="B3006" s="33">
        <v>3001.5</v>
      </c>
      <c r="C3006" s="34">
        <v>7.8</v>
      </c>
      <c r="D3006" s="32">
        <f t="shared" si="92"/>
        <v>46.04</v>
      </c>
      <c r="E3006" s="37">
        <f t="shared" si="93"/>
        <v>55.247999999999998</v>
      </c>
      <c r="F3006" s="32">
        <f>'Auxiliary Energy Estimation'!$E$25-D3006</f>
        <v>8.9600000000000009</v>
      </c>
      <c r="G3006" s="32">
        <f>'Auxiliary Energy Estimation'!$E$25-E3006</f>
        <v>-0.24799999999999756</v>
      </c>
      <c r="H3006" s="26">
        <f>IF(D3006&lt;='Auxiliary Energy Estimation'!$E$25, 1, 0)</f>
        <v>1</v>
      </c>
      <c r="I3006" s="26">
        <f>IF(E3006&lt;='Auxiliary Energy Estimation'!$E$25, 1, 0)</f>
        <v>0</v>
      </c>
    </row>
    <row r="3007" spans="2:9" ht="15" x14ac:dyDescent="0.3">
      <c r="B3007" s="33">
        <v>3002.5</v>
      </c>
      <c r="C3007" s="34">
        <v>7.8</v>
      </c>
      <c r="D3007" s="32">
        <f t="shared" si="92"/>
        <v>46.04</v>
      </c>
      <c r="E3007" s="37">
        <f t="shared" si="93"/>
        <v>55.247999999999998</v>
      </c>
      <c r="F3007" s="32">
        <f>'Auxiliary Energy Estimation'!$E$25-D3007</f>
        <v>8.9600000000000009</v>
      </c>
      <c r="G3007" s="32">
        <f>'Auxiliary Energy Estimation'!$E$25-E3007</f>
        <v>-0.24799999999999756</v>
      </c>
      <c r="H3007" s="26">
        <f>IF(D3007&lt;='Auxiliary Energy Estimation'!$E$25, 1, 0)</f>
        <v>1</v>
      </c>
      <c r="I3007" s="26">
        <f>IF(E3007&lt;='Auxiliary Energy Estimation'!$E$25, 1, 0)</f>
        <v>0</v>
      </c>
    </row>
    <row r="3008" spans="2:9" ht="15" x14ac:dyDescent="0.3">
      <c r="B3008" s="33">
        <v>3003.5</v>
      </c>
      <c r="C3008" s="34">
        <v>7.8</v>
      </c>
      <c r="D3008" s="32">
        <f t="shared" si="92"/>
        <v>46.04</v>
      </c>
      <c r="E3008" s="37">
        <f t="shared" si="93"/>
        <v>55.247999999999998</v>
      </c>
      <c r="F3008" s="32">
        <f>'Auxiliary Energy Estimation'!$E$25-D3008</f>
        <v>8.9600000000000009</v>
      </c>
      <c r="G3008" s="32">
        <f>'Auxiliary Energy Estimation'!$E$25-E3008</f>
        <v>-0.24799999999999756</v>
      </c>
      <c r="H3008" s="26">
        <f>IF(D3008&lt;='Auxiliary Energy Estimation'!$E$25, 1, 0)</f>
        <v>1</v>
      </c>
      <c r="I3008" s="26">
        <f>IF(E3008&lt;='Auxiliary Energy Estimation'!$E$25, 1, 0)</f>
        <v>0</v>
      </c>
    </row>
    <row r="3009" spans="2:9" ht="15" x14ac:dyDescent="0.3">
      <c r="B3009" s="33">
        <v>3004.5</v>
      </c>
      <c r="C3009" s="34">
        <v>7.8</v>
      </c>
      <c r="D3009" s="32">
        <f t="shared" si="92"/>
        <v>46.04</v>
      </c>
      <c r="E3009" s="37">
        <f t="shared" si="93"/>
        <v>55.247999999999998</v>
      </c>
      <c r="F3009" s="32">
        <f>'Auxiliary Energy Estimation'!$E$25-D3009</f>
        <v>8.9600000000000009</v>
      </c>
      <c r="G3009" s="32">
        <f>'Auxiliary Energy Estimation'!$E$25-E3009</f>
        <v>-0.24799999999999756</v>
      </c>
      <c r="H3009" s="26">
        <f>IF(D3009&lt;='Auxiliary Energy Estimation'!$E$25, 1, 0)</f>
        <v>1</v>
      </c>
      <c r="I3009" s="26">
        <f>IF(E3009&lt;='Auxiliary Energy Estimation'!$E$25, 1, 0)</f>
        <v>0</v>
      </c>
    </row>
    <row r="3010" spans="2:9" ht="15" x14ac:dyDescent="0.3">
      <c r="B3010" s="33">
        <v>3005.5</v>
      </c>
      <c r="C3010" s="34">
        <v>8.3000000000000007</v>
      </c>
      <c r="D3010" s="32">
        <f t="shared" si="92"/>
        <v>46.94</v>
      </c>
      <c r="E3010" s="37">
        <f t="shared" si="93"/>
        <v>56.327999999999996</v>
      </c>
      <c r="F3010" s="32">
        <f>'Auxiliary Energy Estimation'!$E$25-D3010</f>
        <v>8.0600000000000023</v>
      </c>
      <c r="G3010" s="32">
        <f>'Auxiliary Energy Estimation'!$E$25-E3010</f>
        <v>-1.3279999999999959</v>
      </c>
      <c r="H3010" s="26">
        <f>IF(D3010&lt;='Auxiliary Energy Estimation'!$E$25, 1, 0)</f>
        <v>1</v>
      </c>
      <c r="I3010" s="26">
        <f>IF(E3010&lt;='Auxiliary Energy Estimation'!$E$25, 1, 0)</f>
        <v>0</v>
      </c>
    </row>
    <row r="3011" spans="2:9" ht="15" x14ac:dyDescent="0.3">
      <c r="B3011" s="33">
        <v>3006.5</v>
      </c>
      <c r="C3011" s="34">
        <v>9.4</v>
      </c>
      <c r="D3011" s="32">
        <f t="shared" si="92"/>
        <v>48.92</v>
      </c>
      <c r="E3011" s="37">
        <f t="shared" si="93"/>
        <v>58.704000000000001</v>
      </c>
      <c r="F3011" s="32">
        <f>'Auxiliary Energy Estimation'!$E$25-D3011</f>
        <v>6.0799999999999983</v>
      </c>
      <c r="G3011" s="32">
        <f>'Auxiliary Energy Estimation'!$E$25-E3011</f>
        <v>-3.7040000000000006</v>
      </c>
      <c r="H3011" s="26">
        <f>IF(D3011&lt;='Auxiliary Energy Estimation'!$E$25, 1, 0)</f>
        <v>1</v>
      </c>
      <c r="I3011" s="26">
        <f>IF(E3011&lt;='Auxiliary Energy Estimation'!$E$25, 1, 0)</f>
        <v>0</v>
      </c>
    </row>
    <row r="3012" spans="2:9" ht="15" x14ac:dyDescent="0.3">
      <c r="B3012" s="33">
        <v>3007.5</v>
      </c>
      <c r="C3012" s="34">
        <v>11.1</v>
      </c>
      <c r="D3012" s="32">
        <f t="shared" si="92"/>
        <v>51.980000000000004</v>
      </c>
      <c r="E3012" s="37">
        <f t="shared" si="93"/>
        <v>62.376000000000005</v>
      </c>
      <c r="F3012" s="32">
        <f>'Auxiliary Energy Estimation'!$E$25-D3012</f>
        <v>3.019999999999996</v>
      </c>
      <c r="G3012" s="32">
        <f>'Auxiliary Energy Estimation'!$E$25-E3012</f>
        <v>-7.3760000000000048</v>
      </c>
      <c r="H3012" s="26">
        <f>IF(D3012&lt;='Auxiliary Energy Estimation'!$E$25, 1, 0)</f>
        <v>1</v>
      </c>
      <c r="I3012" s="26">
        <f>IF(E3012&lt;='Auxiliary Energy Estimation'!$E$25, 1, 0)</f>
        <v>0</v>
      </c>
    </row>
    <row r="3013" spans="2:9" ht="15" x14ac:dyDescent="0.3">
      <c r="B3013" s="33">
        <v>3008.5</v>
      </c>
      <c r="C3013" s="34">
        <v>13.9</v>
      </c>
      <c r="D3013" s="32">
        <f t="shared" ref="D3013:D3076" si="94">CONVERT(C3013,"C","F")</f>
        <v>57.019999999999996</v>
      </c>
      <c r="E3013" s="37">
        <f t="shared" ref="E3013:E3076" si="95">D3013*1.2</f>
        <v>68.423999999999992</v>
      </c>
      <c r="F3013" s="32">
        <f>'Auxiliary Energy Estimation'!$E$25-D3013</f>
        <v>-2.019999999999996</v>
      </c>
      <c r="G3013" s="32">
        <f>'Auxiliary Energy Estimation'!$E$25-E3013</f>
        <v>-13.423999999999992</v>
      </c>
      <c r="H3013" s="26">
        <f>IF(D3013&lt;='Auxiliary Energy Estimation'!$E$25, 1, 0)</f>
        <v>0</v>
      </c>
      <c r="I3013" s="26">
        <f>IF(E3013&lt;='Auxiliary Energy Estimation'!$E$25, 1, 0)</f>
        <v>0</v>
      </c>
    </row>
    <row r="3014" spans="2:9" ht="15" x14ac:dyDescent="0.3">
      <c r="B3014" s="33">
        <v>3009.5</v>
      </c>
      <c r="C3014" s="34">
        <v>14.4</v>
      </c>
      <c r="D3014" s="32">
        <f t="shared" si="94"/>
        <v>57.92</v>
      </c>
      <c r="E3014" s="37">
        <f t="shared" si="95"/>
        <v>69.504000000000005</v>
      </c>
      <c r="F3014" s="32">
        <f>'Auxiliary Energy Estimation'!$E$25-D3014</f>
        <v>-2.9200000000000017</v>
      </c>
      <c r="G3014" s="32">
        <f>'Auxiliary Energy Estimation'!$E$25-E3014</f>
        <v>-14.504000000000005</v>
      </c>
      <c r="H3014" s="26">
        <f>IF(D3014&lt;='Auxiliary Energy Estimation'!$E$25, 1, 0)</f>
        <v>0</v>
      </c>
      <c r="I3014" s="26">
        <f>IF(E3014&lt;='Auxiliary Energy Estimation'!$E$25, 1, 0)</f>
        <v>0</v>
      </c>
    </row>
    <row r="3015" spans="2:9" ht="15" x14ac:dyDescent="0.3">
      <c r="B3015" s="33">
        <v>3010.5</v>
      </c>
      <c r="C3015" s="34">
        <v>15</v>
      </c>
      <c r="D3015" s="32">
        <f t="shared" si="94"/>
        <v>59</v>
      </c>
      <c r="E3015" s="37">
        <f t="shared" si="95"/>
        <v>70.8</v>
      </c>
      <c r="F3015" s="32">
        <f>'Auxiliary Energy Estimation'!$E$25-D3015</f>
        <v>-4</v>
      </c>
      <c r="G3015" s="32">
        <f>'Auxiliary Energy Estimation'!$E$25-E3015</f>
        <v>-15.799999999999997</v>
      </c>
      <c r="H3015" s="26">
        <f>IF(D3015&lt;='Auxiliary Energy Estimation'!$E$25, 1, 0)</f>
        <v>0</v>
      </c>
      <c r="I3015" s="26">
        <f>IF(E3015&lt;='Auxiliary Energy Estimation'!$E$25, 1, 0)</f>
        <v>0</v>
      </c>
    </row>
    <row r="3016" spans="2:9" ht="15" x14ac:dyDescent="0.3">
      <c r="B3016" s="33">
        <v>3011.5</v>
      </c>
      <c r="C3016" s="34">
        <v>15.6</v>
      </c>
      <c r="D3016" s="32">
        <f t="shared" si="94"/>
        <v>60.08</v>
      </c>
      <c r="E3016" s="37">
        <f t="shared" si="95"/>
        <v>72.095999999999989</v>
      </c>
      <c r="F3016" s="32">
        <f>'Auxiliary Energy Estimation'!$E$25-D3016</f>
        <v>-5.0799999999999983</v>
      </c>
      <c r="G3016" s="32">
        <f>'Auxiliary Energy Estimation'!$E$25-E3016</f>
        <v>-17.095999999999989</v>
      </c>
      <c r="H3016" s="26">
        <f>IF(D3016&lt;='Auxiliary Energy Estimation'!$E$25, 1, 0)</f>
        <v>0</v>
      </c>
      <c r="I3016" s="26">
        <f>IF(E3016&lt;='Auxiliary Energy Estimation'!$E$25, 1, 0)</f>
        <v>0</v>
      </c>
    </row>
    <row r="3017" spans="2:9" ht="15" x14ac:dyDescent="0.3">
      <c r="B3017" s="33">
        <v>3012.5</v>
      </c>
      <c r="C3017" s="34">
        <v>16.100000000000001</v>
      </c>
      <c r="D3017" s="32">
        <f t="shared" si="94"/>
        <v>60.980000000000004</v>
      </c>
      <c r="E3017" s="37">
        <f t="shared" si="95"/>
        <v>73.176000000000002</v>
      </c>
      <c r="F3017" s="32">
        <f>'Auxiliary Energy Estimation'!$E$25-D3017</f>
        <v>-5.980000000000004</v>
      </c>
      <c r="G3017" s="32">
        <f>'Auxiliary Energy Estimation'!$E$25-E3017</f>
        <v>-18.176000000000002</v>
      </c>
      <c r="H3017" s="26">
        <f>IF(D3017&lt;='Auxiliary Energy Estimation'!$E$25, 1, 0)</f>
        <v>0</v>
      </c>
      <c r="I3017" s="26">
        <f>IF(E3017&lt;='Auxiliary Energy Estimation'!$E$25, 1, 0)</f>
        <v>0</v>
      </c>
    </row>
    <row r="3018" spans="2:9" ht="15" x14ac:dyDescent="0.3">
      <c r="B3018" s="33">
        <v>3013.5</v>
      </c>
      <c r="C3018" s="34">
        <v>16.100000000000001</v>
      </c>
      <c r="D3018" s="32">
        <f t="shared" si="94"/>
        <v>60.980000000000004</v>
      </c>
      <c r="E3018" s="37">
        <f t="shared" si="95"/>
        <v>73.176000000000002</v>
      </c>
      <c r="F3018" s="32">
        <f>'Auxiliary Energy Estimation'!$E$25-D3018</f>
        <v>-5.980000000000004</v>
      </c>
      <c r="G3018" s="32">
        <f>'Auxiliary Energy Estimation'!$E$25-E3018</f>
        <v>-18.176000000000002</v>
      </c>
      <c r="H3018" s="26">
        <f>IF(D3018&lt;='Auxiliary Energy Estimation'!$E$25, 1, 0)</f>
        <v>0</v>
      </c>
      <c r="I3018" s="26">
        <f>IF(E3018&lt;='Auxiliary Energy Estimation'!$E$25, 1, 0)</f>
        <v>0</v>
      </c>
    </row>
    <row r="3019" spans="2:9" ht="15" x14ac:dyDescent="0.3">
      <c r="B3019" s="33">
        <v>3014.5</v>
      </c>
      <c r="C3019" s="34">
        <v>15.6</v>
      </c>
      <c r="D3019" s="32">
        <f t="shared" si="94"/>
        <v>60.08</v>
      </c>
      <c r="E3019" s="37">
        <f t="shared" si="95"/>
        <v>72.095999999999989</v>
      </c>
      <c r="F3019" s="32">
        <f>'Auxiliary Energy Estimation'!$E$25-D3019</f>
        <v>-5.0799999999999983</v>
      </c>
      <c r="G3019" s="32">
        <f>'Auxiliary Energy Estimation'!$E$25-E3019</f>
        <v>-17.095999999999989</v>
      </c>
      <c r="H3019" s="26">
        <f>IF(D3019&lt;='Auxiliary Energy Estimation'!$E$25, 1, 0)</f>
        <v>0</v>
      </c>
      <c r="I3019" s="26">
        <f>IF(E3019&lt;='Auxiliary Energy Estimation'!$E$25, 1, 0)</f>
        <v>0</v>
      </c>
    </row>
    <row r="3020" spans="2:9" ht="15" x14ac:dyDescent="0.3">
      <c r="B3020" s="33">
        <v>3015.5</v>
      </c>
      <c r="C3020" s="34">
        <v>15.6</v>
      </c>
      <c r="D3020" s="32">
        <f t="shared" si="94"/>
        <v>60.08</v>
      </c>
      <c r="E3020" s="37">
        <f t="shared" si="95"/>
        <v>72.095999999999989</v>
      </c>
      <c r="F3020" s="32">
        <f>'Auxiliary Energy Estimation'!$E$25-D3020</f>
        <v>-5.0799999999999983</v>
      </c>
      <c r="G3020" s="32">
        <f>'Auxiliary Energy Estimation'!$E$25-E3020</f>
        <v>-17.095999999999989</v>
      </c>
      <c r="H3020" s="26">
        <f>IF(D3020&lt;='Auxiliary Energy Estimation'!$E$25, 1, 0)</f>
        <v>0</v>
      </c>
      <c r="I3020" s="26">
        <f>IF(E3020&lt;='Auxiliary Energy Estimation'!$E$25, 1, 0)</f>
        <v>0</v>
      </c>
    </row>
    <row r="3021" spans="2:9" ht="15" x14ac:dyDescent="0.3">
      <c r="B3021" s="33">
        <v>3016.5</v>
      </c>
      <c r="C3021" s="34">
        <v>15.6</v>
      </c>
      <c r="D3021" s="32">
        <f t="shared" si="94"/>
        <v>60.08</v>
      </c>
      <c r="E3021" s="37">
        <f t="shared" si="95"/>
        <v>72.095999999999989</v>
      </c>
      <c r="F3021" s="32">
        <f>'Auxiliary Energy Estimation'!$E$25-D3021</f>
        <v>-5.0799999999999983</v>
      </c>
      <c r="G3021" s="32">
        <f>'Auxiliary Energy Estimation'!$E$25-E3021</f>
        <v>-17.095999999999989</v>
      </c>
      <c r="H3021" s="26">
        <f>IF(D3021&lt;='Auxiliary Energy Estimation'!$E$25, 1, 0)</f>
        <v>0</v>
      </c>
      <c r="I3021" s="26">
        <f>IF(E3021&lt;='Auxiliary Energy Estimation'!$E$25, 1, 0)</f>
        <v>0</v>
      </c>
    </row>
    <row r="3022" spans="2:9" ht="15" x14ac:dyDescent="0.3">
      <c r="B3022" s="33">
        <v>3017.5</v>
      </c>
      <c r="C3022" s="34">
        <v>14.4</v>
      </c>
      <c r="D3022" s="32">
        <f t="shared" si="94"/>
        <v>57.92</v>
      </c>
      <c r="E3022" s="37">
        <f t="shared" si="95"/>
        <v>69.504000000000005</v>
      </c>
      <c r="F3022" s="32">
        <f>'Auxiliary Energy Estimation'!$E$25-D3022</f>
        <v>-2.9200000000000017</v>
      </c>
      <c r="G3022" s="32">
        <f>'Auxiliary Energy Estimation'!$E$25-E3022</f>
        <v>-14.504000000000005</v>
      </c>
      <c r="H3022" s="26">
        <f>IF(D3022&lt;='Auxiliary Energy Estimation'!$E$25, 1, 0)</f>
        <v>0</v>
      </c>
      <c r="I3022" s="26">
        <f>IF(E3022&lt;='Auxiliary Energy Estimation'!$E$25, 1, 0)</f>
        <v>0</v>
      </c>
    </row>
    <row r="3023" spans="2:9" ht="15" x14ac:dyDescent="0.3">
      <c r="B3023" s="33">
        <v>3018.5</v>
      </c>
      <c r="C3023" s="34">
        <v>14.4</v>
      </c>
      <c r="D3023" s="32">
        <f t="shared" si="94"/>
        <v>57.92</v>
      </c>
      <c r="E3023" s="37">
        <f t="shared" si="95"/>
        <v>69.504000000000005</v>
      </c>
      <c r="F3023" s="32">
        <f>'Auxiliary Energy Estimation'!$E$25-D3023</f>
        <v>-2.9200000000000017</v>
      </c>
      <c r="G3023" s="32">
        <f>'Auxiliary Energy Estimation'!$E$25-E3023</f>
        <v>-14.504000000000005</v>
      </c>
      <c r="H3023" s="26">
        <f>IF(D3023&lt;='Auxiliary Energy Estimation'!$E$25, 1, 0)</f>
        <v>0</v>
      </c>
      <c r="I3023" s="26">
        <f>IF(E3023&lt;='Auxiliary Energy Estimation'!$E$25, 1, 0)</f>
        <v>0</v>
      </c>
    </row>
    <row r="3024" spans="2:9" ht="15" x14ac:dyDescent="0.3">
      <c r="B3024" s="33">
        <v>3019.5</v>
      </c>
      <c r="C3024" s="34">
        <v>13.3</v>
      </c>
      <c r="D3024" s="32">
        <f t="shared" si="94"/>
        <v>55.94</v>
      </c>
      <c r="E3024" s="37">
        <f t="shared" si="95"/>
        <v>67.128</v>
      </c>
      <c r="F3024" s="32">
        <f>'Auxiliary Energy Estimation'!$E$25-D3024</f>
        <v>-0.93999999999999773</v>
      </c>
      <c r="G3024" s="32">
        <f>'Auxiliary Energy Estimation'!$E$25-E3024</f>
        <v>-12.128</v>
      </c>
      <c r="H3024" s="26">
        <f>IF(D3024&lt;='Auxiliary Energy Estimation'!$E$25, 1, 0)</f>
        <v>0</v>
      </c>
      <c r="I3024" s="26">
        <f>IF(E3024&lt;='Auxiliary Energy Estimation'!$E$25, 1, 0)</f>
        <v>0</v>
      </c>
    </row>
    <row r="3025" spans="2:9" ht="15" x14ac:dyDescent="0.3">
      <c r="B3025" s="33">
        <v>3020.5</v>
      </c>
      <c r="C3025" s="34">
        <v>12.8</v>
      </c>
      <c r="D3025" s="32">
        <f t="shared" si="94"/>
        <v>55.040000000000006</v>
      </c>
      <c r="E3025" s="37">
        <f t="shared" si="95"/>
        <v>66.048000000000002</v>
      </c>
      <c r="F3025" s="32">
        <f>'Auxiliary Energy Estimation'!$E$25-D3025</f>
        <v>-4.0000000000006253E-2</v>
      </c>
      <c r="G3025" s="32">
        <f>'Auxiliary Energy Estimation'!$E$25-E3025</f>
        <v>-11.048000000000002</v>
      </c>
      <c r="H3025" s="26">
        <f>IF(D3025&lt;='Auxiliary Energy Estimation'!$E$25, 1, 0)</f>
        <v>0</v>
      </c>
      <c r="I3025" s="26">
        <f>IF(E3025&lt;='Auxiliary Energy Estimation'!$E$25, 1, 0)</f>
        <v>0</v>
      </c>
    </row>
    <row r="3026" spans="2:9" ht="15" x14ac:dyDescent="0.3">
      <c r="B3026" s="33">
        <v>3021.5</v>
      </c>
      <c r="C3026" s="34">
        <v>12.8</v>
      </c>
      <c r="D3026" s="32">
        <f t="shared" si="94"/>
        <v>55.040000000000006</v>
      </c>
      <c r="E3026" s="37">
        <f t="shared" si="95"/>
        <v>66.048000000000002</v>
      </c>
      <c r="F3026" s="32">
        <f>'Auxiliary Energy Estimation'!$E$25-D3026</f>
        <v>-4.0000000000006253E-2</v>
      </c>
      <c r="G3026" s="32">
        <f>'Auxiliary Energy Estimation'!$E$25-E3026</f>
        <v>-11.048000000000002</v>
      </c>
      <c r="H3026" s="26">
        <f>IF(D3026&lt;='Auxiliary Energy Estimation'!$E$25, 1, 0)</f>
        <v>0</v>
      </c>
      <c r="I3026" s="26">
        <f>IF(E3026&lt;='Auxiliary Energy Estimation'!$E$25, 1, 0)</f>
        <v>0</v>
      </c>
    </row>
    <row r="3027" spans="2:9" ht="15" x14ac:dyDescent="0.3">
      <c r="B3027" s="33">
        <v>3022.5</v>
      </c>
      <c r="C3027" s="34">
        <v>12.8</v>
      </c>
      <c r="D3027" s="32">
        <f t="shared" si="94"/>
        <v>55.040000000000006</v>
      </c>
      <c r="E3027" s="37">
        <f t="shared" si="95"/>
        <v>66.048000000000002</v>
      </c>
      <c r="F3027" s="32">
        <f>'Auxiliary Energy Estimation'!$E$25-D3027</f>
        <v>-4.0000000000006253E-2</v>
      </c>
      <c r="G3027" s="32">
        <f>'Auxiliary Energy Estimation'!$E$25-E3027</f>
        <v>-11.048000000000002</v>
      </c>
      <c r="H3027" s="26">
        <f>IF(D3027&lt;='Auxiliary Energy Estimation'!$E$25, 1, 0)</f>
        <v>0</v>
      </c>
      <c r="I3027" s="26">
        <f>IF(E3027&lt;='Auxiliary Energy Estimation'!$E$25, 1, 0)</f>
        <v>0</v>
      </c>
    </row>
    <row r="3028" spans="2:9" ht="15" x14ac:dyDescent="0.3">
      <c r="B3028" s="33">
        <v>3023.5</v>
      </c>
      <c r="C3028" s="34">
        <v>12.2</v>
      </c>
      <c r="D3028" s="32">
        <f t="shared" si="94"/>
        <v>53.96</v>
      </c>
      <c r="E3028" s="37">
        <f t="shared" si="95"/>
        <v>64.751999999999995</v>
      </c>
      <c r="F3028" s="32">
        <f>'Auxiliary Energy Estimation'!$E$25-D3028</f>
        <v>1.0399999999999991</v>
      </c>
      <c r="G3028" s="32">
        <f>'Auxiliary Energy Estimation'!$E$25-E3028</f>
        <v>-9.7519999999999953</v>
      </c>
      <c r="H3028" s="26">
        <f>IF(D3028&lt;='Auxiliary Energy Estimation'!$E$25, 1, 0)</f>
        <v>1</v>
      </c>
      <c r="I3028" s="26">
        <f>IF(E3028&lt;='Auxiliary Energy Estimation'!$E$25, 1, 0)</f>
        <v>0</v>
      </c>
    </row>
    <row r="3029" spans="2:9" ht="15" x14ac:dyDescent="0.3">
      <c r="B3029" s="33">
        <v>3024.5</v>
      </c>
      <c r="C3029" s="34">
        <v>12.2</v>
      </c>
      <c r="D3029" s="32">
        <f t="shared" si="94"/>
        <v>53.96</v>
      </c>
      <c r="E3029" s="37">
        <f t="shared" si="95"/>
        <v>64.751999999999995</v>
      </c>
      <c r="F3029" s="32">
        <f>'Auxiliary Energy Estimation'!$E$25-D3029</f>
        <v>1.0399999999999991</v>
      </c>
      <c r="G3029" s="32">
        <f>'Auxiliary Energy Estimation'!$E$25-E3029</f>
        <v>-9.7519999999999953</v>
      </c>
      <c r="H3029" s="26">
        <f>IF(D3029&lt;='Auxiliary Energy Estimation'!$E$25, 1, 0)</f>
        <v>1</v>
      </c>
      <c r="I3029" s="26">
        <f>IF(E3029&lt;='Auxiliary Energy Estimation'!$E$25, 1, 0)</f>
        <v>0</v>
      </c>
    </row>
    <row r="3030" spans="2:9" ht="15" x14ac:dyDescent="0.3">
      <c r="B3030" s="33">
        <v>3025.5</v>
      </c>
      <c r="C3030" s="34">
        <v>12.2</v>
      </c>
      <c r="D3030" s="32">
        <f t="shared" si="94"/>
        <v>53.96</v>
      </c>
      <c r="E3030" s="37">
        <f t="shared" si="95"/>
        <v>64.751999999999995</v>
      </c>
      <c r="F3030" s="32">
        <f>'Auxiliary Energy Estimation'!$E$25-D3030</f>
        <v>1.0399999999999991</v>
      </c>
      <c r="G3030" s="32">
        <f>'Auxiliary Energy Estimation'!$E$25-E3030</f>
        <v>-9.7519999999999953</v>
      </c>
      <c r="H3030" s="26">
        <f>IF(D3030&lt;='Auxiliary Energy Estimation'!$E$25, 1, 0)</f>
        <v>1</v>
      </c>
      <c r="I3030" s="26">
        <f>IF(E3030&lt;='Auxiliary Energy Estimation'!$E$25, 1, 0)</f>
        <v>0</v>
      </c>
    </row>
    <row r="3031" spans="2:9" ht="15" x14ac:dyDescent="0.3">
      <c r="B3031" s="33">
        <v>3026.5</v>
      </c>
      <c r="C3031" s="34">
        <v>12.2</v>
      </c>
      <c r="D3031" s="32">
        <f t="shared" si="94"/>
        <v>53.96</v>
      </c>
      <c r="E3031" s="37">
        <f t="shared" si="95"/>
        <v>64.751999999999995</v>
      </c>
      <c r="F3031" s="32">
        <f>'Auxiliary Energy Estimation'!$E$25-D3031</f>
        <v>1.0399999999999991</v>
      </c>
      <c r="G3031" s="32">
        <f>'Auxiliary Energy Estimation'!$E$25-E3031</f>
        <v>-9.7519999999999953</v>
      </c>
      <c r="H3031" s="26">
        <f>IF(D3031&lt;='Auxiliary Energy Estimation'!$E$25, 1, 0)</f>
        <v>1</v>
      </c>
      <c r="I3031" s="26">
        <f>IF(E3031&lt;='Auxiliary Energy Estimation'!$E$25, 1, 0)</f>
        <v>0</v>
      </c>
    </row>
    <row r="3032" spans="2:9" ht="15" x14ac:dyDescent="0.3">
      <c r="B3032" s="33">
        <v>3027.5</v>
      </c>
      <c r="C3032" s="34">
        <v>12.2</v>
      </c>
      <c r="D3032" s="32">
        <f t="shared" si="94"/>
        <v>53.96</v>
      </c>
      <c r="E3032" s="37">
        <f t="shared" si="95"/>
        <v>64.751999999999995</v>
      </c>
      <c r="F3032" s="32">
        <f>'Auxiliary Energy Estimation'!$E$25-D3032</f>
        <v>1.0399999999999991</v>
      </c>
      <c r="G3032" s="32">
        <f>'Auxiliary Energy Estimation'!$E$25-E3032</f>
        <v>-9.7519999999999953</v>
      </c>
      <c r="H3032" s="26">
        <f>IF(D3032&lt;='Auxiliary Energy Estimation'!$E$25, 1, 0)</f>
        <v>1</v>
      </c>
      <c r="I3032" s="26">
        <f>IF(E3032&lt;='Auxiliary Energy Estimation'!$E$25, 1, 0)</f>
        <v>0</v>
      </c>
    </row>
    <row r="3033" spans="2:9" ht="15" x14ac:dyDescent="0.3">
      <c r="B3033" s="33">
        <v>3028.5</v>
      </c>
      <c r="C3033" s="34">
        <v>12.2</v>
      </c>
      <c r="D3033" s="32">
        <f t="shared" si="94"/>
        <v>53.96</v>
      </c>
      <c r="E3033" s="37">
        <f t="shared" si="95"/>
        <v>64.751999999999995</v>
      </c>
      <c r="F3033" s="32">
        <f>'Auxiliary Energy Estimation'!$E$25-D3033</f>
        <v>1.0399999999999991</v>
      </c>
      <c r="G3033" s="32">
        <f>'Auxiliary Energy Estimation'!$E$25-E3033</f>
        <v>-9.7519999999999953</v>
      </c>
      <c r="H3033" s="26">
        <f>IF(D3033&lt;='Auxiliary Energy Estimation'!$E$25, 1, 0)</f>
        <v>1</v>
      </c>
      <c r="I3033" s="26">
        <f>IF(E3033&lt;='Auxiliary Energy Estimation'!$E$25, 1, 0)</f>
        <v>0</v>
      </c>
    </row>
    <row r="3034" spans="2:9" ht="15" x14ac:dyDescent="0.3">
      <c r="B3034" s="33">
        <v>3029.5</v>
      </c>
      <c r="C3034" s="34">
        <v>12.8</v>
      </c>
      <c r="D3034" s="32">
        <f t="shared" si="94"/>
        <v>55.040000000000006</v>
      </c>
      <c r="E3034" s="37">
        <f t="shared" si="95"/>
        <v>66.048000000000002</v>
      </c>
      <c r="F3034" s="32">
        <f>'Auxiliary Energy Estimation'!$E$25-D3034</f>
        <v>-4.0000000000006253E-2</v>
      </c>
      <c r="G3034" s="32">
        <f>'Auxiliary Energy Estimation'!$E$25-E3034</f>
        <v>-11.048000000000002</v>
      </c>
      <c r="H3034" s="26">
        <f>IF(D3034&lt;='Auxiliary Energy Estimation'!$E$25, 1, 0)</f>
        <v>0</v>
      </c>
      <c r="I3034" s="26">
        <f>IF(E3034&lt;='Auxiliary Energy Estimation'!$E$25, 1, 0)</f>
        <v>0</v>
      </c>
    </row>
    <row r="3035" spans="2:9" ht="15" x14ac:dyDescent="0.3">
      <c r="B3035" s="33">
        <v>3030.5</v>
      </c>
      <c r="C3035" s="34">
        <v>13.3</v>
      </c>
      <c r="D3035" s="32">
        <f t="shared" si="94"/>
        <v>55.94</v>
      </c>
      <c r="E3035" s="37">
        <f t="shared" si="95"/>
        <v>67.128</v>
      </c>
      <c r="F3035" s="32">
        <f>'Auxiliary Energy Estimation'!$E$25-D3035</f>
        <v>-0.93999999999999773</v>
      </c>
      <c r="G3035" s="32">
        <f>'Auxiliary Energy Estimation'!$E$25-E3035</f>
        <v>-12.128</v>
      </c>
      <c r="H3035" s="26">
        <f>IF(D3035&lt;='Auxiliary Energy Estimation'!$E$25, 1, 0)</f>
        <v>0</v>
      </c>
      <c r="I3035" s="26">
        <f>IF(E3035&lt;='Auxiliary Energy Estimation'!$E$25, 1, 0)</f>
        <v>0</v>
      </c>
    </row>
    <row r="3036" spans="2:9" ht="15" x14ac:dyDescent="0.3">
      <c r="B3036" s="33">
        <v>3031.5</v>
      </c>
      <c r="C3036" s="34">
        <v>15</v>
      </c>
      <c r="D3036" s="32">
        <f t="shared" si="94"/>
        <v>59</v>
      </c>
      <c r="E3036" s="37">
        <f t="shared" si="95"/>
        <v>70.8</v>
      </c>
      <c r="F3036" s="32">
        <f>'Auxiliary Energy Estimation'!$E$25-D3036</f>
        <v>-4</v>
      </c>
      <c r="G3036" s="32">
        <f>'Auxiliary Energy Estimation'!$E$25-E3036</f>
        <v>-15.799999999999997</v>
      </c>
      <c r="H3036" s="26">
        <f>IF(D3036&lt;='Auxiliary Energy Estimation'!$E$25, 1, 0)</f>
        <v>0</v>
      </c>
      <c r="I3036" s="26">
        <f>IF(E3036&lt;='Auxiliary Energy Estimation'!$E$25, 1, 0)</f>
        <v>0</v>
      </c>
    </row>
    <row r="3037" spans="2:9" ht="15" x14ac:dyDescent="0.3">
      <c r="B3037" s="33">
        <v>3032.5</v>
      </c>
      <c r="C3037" s="34">
        <v>16.7</v>
      </c>
      <c r="D3037" s="32">
        <f t="shared" si="94"/>
        <v>62.06</v>
      </c>
      <c r="E3037" s="37">
        <f t="shared" si="95"/>
        <v>74.471999999999994</v>
      </c>
      <c r="F3037" s="32">
        <f>'Auxiliary Energy Estimation'!$E$25-D3037</f>
        <v>-7.0600000000000023</v>
      </c>
      <c r="G3037" s="32">
        <f>'Auxiliary Energy Estimation'!$E$25-E3037</f>
        <v>-19.471999999999994</v>
      </c>
      <c r="H3037" s="26">
        <f>IF(D3037&lt;='Auxiliary Energy Estimation'!$E$25, 1, 0)</f>
        <v>0</v>
      </c>
      <c r="I3037" s="26">
        <f>IF(E3037&lt;='Auxiliary Energy Estimation'!$E$25, 1, 0)</f>
        <v>0</v>
      </c>
    </row>
    <row r="3038" spans="2:9" ht="15" x14ac:dyDescent="0.3">
      <c r="B3038" s="33">
        <v>3033.5</v>
      </c>
      <c r="C3038" s="34">
        <v>17.8</v>
      </c>
      <c r="D3038" s="32">
        <f t="shared" si="94"/>
        <v>64.039999999999992</v>
      </c>
      <c r="E3038" s="37">
        <f t="shared" si="95"/>
        <v>76.847999999999985</v>
      </c>
      <c r="F3038" s="32">
        <f>'Auxiliary Energy Estimation'!$E$25-D3038</f>
        <v>-9.039999999999992</v>
      </c>
      <c r="G3038" s="32">
        <f>'Auxiliary Energy Estimation'!$E$25-E3038</f>
        <v>-21.847999999999985</v>
      </c>
      <c r="H3038" s="26">
        <f>IF(D3038&lt;='Auxiliary Energy Estimation'!$E$25, 1, 0)</f>
        <v>0</v>
      </c>
      <c r="I3038" s="26">
        <f>IF(E3038&lt;='Auxiliary Energy Estimation'!$E$25, 1, 0)</f>
        <v>0</v>
      </c>
    </row>
    <row r="3039" spans="2:9" ht="15" x14ac:dyDescent="0.3">
      <c r="B3039" s="33">
        <v>3034.5</v>
      </c>
      <c r="C3039" s="34">
        <v>17.2</v>
      </c>
      <c r="D3039" s="32">
        <f t="shared" si="94"/>
        <v>62.96</v>
      </c>
      <c r="E3039" s="37">
        <f t="shared" si="95"/>
        <v>75.551999999999992</v>
      </c>
      <c r="F3039" s="32">
        <f>'Auxiliary Energy Estimation'!$E$25-D3039</f>
        <v>-7.9600000000000009</v>
      </c>
      <c r="G3039" s="32">
        <f>'Auxiliary Energy Estimation'!$E$25-E3039</f>
        <v>-20.551999999999992</v>
      </c>
      <c r="H3039" s="26">
        <f>IF(D3039&lt;='Auxiliary Energy Estimation'!$E$25, 1, 0)</f>
        <v>0</v>
      </c>
      <c r="I3039" s="26">
        <f>IF(E3039&lt;='Auxiliary Energy Estimation'!$E$25, 1, 0)</f>
        <v>0</v>
      </c>
    </row>
    <row r="3040" spans="2:9" ht="15" x14ac:dyDescent="0.3">
      <c r="B3040" s="33">
        <v>3035.5</v>
      </c>
      <c r="C3040" s="34">
        <v>16.100000000000001</v>
      </c>
      <c r="D3040" s="32">
        <f t="shared" si="94"/>
        <v>60.980000000000004</v>
      </c>
      <c r="E3040" s="37">
        <f t="shared" si="95"/>
        <v>73.176000000000002</v>
      </c>
      <c r="F3040" s="32">
        <f>'Auxiliary Energy Estimation'!$E$25-D3040</f>
        <v>-5.980000000000004</v>
      </c>
      <c r="G3040" s="32">
        <f>'Auxiliary Energy Estimation'!$E$25-E3040</f>
        <v>-18.176000000000002</v>
      </c>
      <c r="H3040" s="26">
        <f>IF(D3040&lt;='Auxiliary Energy Estimation'!$E$25, 1, 0)</f>
        <v>0</v>
      </c>
      <c r="I3040" s="26">
        <f>IF(E3040&lt;='Auxiliary Energy Estimation'!$E$25, 1, 0)</f>
        <v>0</v>
      </c>
    </row>
    <row r="3041" spans="2:9" ht="15" x14ac:dyDescent="0.3">
      <c r="B3041" s="33">
        <v>3036.5</v>
      </c>
      <c r="C3041" s="34">
        <v>16.7</v>
      </c>
      <c r="D3041" s="32">
        <f t="shared" si="94"/>
        <v>62.06</v>
      </c>
      <c r="E3041" s="37">
        <f t="shared" si="95"/>
        <v>74.471999999999994</v>
      </c>
      <c r="F3041" s="32">
        <f>'Auxiliary Energy Estimation'!$E$25-D3041</f>
        <v>-7.0600000000000023</v>
      </c>
      <c r="G3041" s="32">
        <f>'Auxiliary Energy Estimation'!$E$25-E3041</f>
        <v>-19.471999999999994</v>
      </c>
      <c r="H3041" s="26">
        <f>IF(D3041&lt;='Auxiliary Energy Estimation'!$E$25, 1, 0)</f>
        <v>0</v>
      </c>
      <c r="I3041" s="26">
        <f>IF(E3041&lt;='Auxiliary Energy Estimation'!$E$25, 1, 0)</f>
        <v>0</v>
      </c>
    </row>
    <row r="3042" spans="2:9" ht="15" x14ac:dyDescent="0.3">
      <c r="B3042" s="33">
        <v>3037.5</v>
      </c>
      <c r="C3042" s="34">
        <v>16.100000000000001</v>
      </c>
      <c r="D3042" s="32">
        <f t="shared" si="94"/>
        <v>60.980000000000004</v>
      </c>
      <c r="E3042" s="37">
        <f t="shared" si="95"/>
        <v>73.176000000000002</v>
      </c>
      <c r="F3042" s="32">
        <f>'Auxiliary Energy Estimation'!$E$25-D3042</f>
        <v>-5.980000000000004</v>
      </c>
      <c r="G3042" s="32">
        <f>'Auxiliary Energy Estimation'!$E$25-E3042</f>
        <v>-18.176000000000002</v>
      </c>
      <c r="H3042" s="26">
        <f>IF(D3042&lt;='Auxiliary Energy Estimation'!$E$25, 1, 0)</f>
        <v>0</v>
      </c>
      <c r="I3042" s="26">
        <f>IF(E3042&lt;='Auxiliary Energy Estimation'!$E$25, 1, 0)</f>
        <v>0</v>
      </c>
    </row>
    <row r="3043" spans="2:9" ht="15" x14ac:dyDescent="0.3">
      <c r="B3043" s="33">
        <v>3038.5</v>
      </c>
      <c r="C3043" s="34">
        <v>17.2</v>
      </c>
      <c r="D3043" s="32">
        <f t="shared" si="94"/>
        <v>62.96</v>
      </c>
      <c r="E3043" s="37">
        <f t="shared" si="95"/>
        <v>75.551999999999992</v>
      </c>
      <c r="F3043" s="32">
        <f>'Auxiliary Energy Estimation'!$E$25-D3043</f>
        <v>-7.9600000000000009</v>
      </c>
      <c r="G3043" s="32">
        <f>'Auxiliary Energy Estimation'!$E$25-E3043</f>
        <v>-20.551999999999992</v>
      </c>
      <c r="H3043" s="26">
        <f>IF(D3043&lt;='Auxiliary Energy Estimation'!$E$25, 1, 0)</f>
        <v>0</v>
      </c>
      <c r="I3043" s="26">
        <f>IF(E3043&lt;='Auxiliary Energy Estimation'!$E$25, 1, 0)</f>
        <v>0</v>
      </c>
    </row>
    <row r="3044" spans="2:9" ht="15" x14ac:dyDescent="0.3">
      <c r="B3044" s="33">
        <v>3039.5</v>
      </c>
      <c r="C3044" s="34">
        <v>18.3</v>
      </c>
      <c r="D3044" s="32">
        <f t="shared" si="94"/>
        <v>64.94</v>
      </c>
      <c r="E3044" s="37">
        <f t="shared" si="95"/>
        <v>77.927999999999997</v>
      </c>
      <c r="F3044" s="32">
        <f>'Auxiliary Energy Estimation'!$E$25-D3044</f>
        <v>-9.9399999999999977</v>
      </c>
      <c r="G3044" s="32">
        <f>'Auxiliary Energy Estimation'!$E$25-E3044</f>
        <v>-22.927999999999997</v>
      </c>
      <c r="H3044" s="26">
        <f>IF(D3044&lt;='Auxiliary Energy Estimation'!$E$25, 1, 0)</f>
        <v>0</v>
      </c>
      <c r="I3044" s="26">
        <f>IF(E3044&lt;='Auxiliary Energy Estimation'!$E$25, 1, 0)</f>
        <v>0</v>
      </c>
    </row>
    <row r="3045" spans="2:9" ht="15" x14ac:dyDescent="0.3">
      <c r="B3045" s="33">
        <v>3040.5</v>
      </c>
      <c r="C3045" s="34">
        <v>17.2</v>
      </c>
      <c r="D3045" s="32">
        <f t="shared" si="94"/>
        <v>62.96</v>
      </c>
      <c r="E3045" s="37">
        <f t="shared" si="95"/>
        <v>75.551999999999992</v>
      </c>
      <c r="F3045" s="32">
        <f>'Auxiliary Energy Estimation'!$E$25-D3045</f>
        <v>-7.9600000000000009</v>
      </c>
      <c r="G3045" s="32">
        <f>'Auxiliary Energy Estimation'!$E$25-E3045</f>
        <v>-20.551999999999992</v>
      </c>
      <c r="H3045" s="26">
        <f>IF(D3045&lt;='Auxiliary Energy Estimation'!$E$25, 1, 0)</f>
        <v>0</v>
      </c>
      <c r="I3045" s="26">
        <f>IF(E3045&lt;='Auxiliary Energy Estimation'!$E$25, 1, 0)</f>
        <v>0</v>
      </c>
    </row>
    <row r="3046" spans="2:9" ht="15" x14ac:dyDescent="0.3">
      <c r="B3046" s="33">
        <v>3041.5</v>
      </c>
      <c r="C3046" s="34">
        <v>15.6</v>
      </c>
      <c r="D3046" s="32">
        <f t="shared" si="94"/>
        <v>60.08</v>
      </c>
      <c r="E3046" s="37">
        <f t="shared" si="95"/>
        <v>72.095999999999989</v>
      </c>
      <c r="F3046" s="32">
        <f>'Auxiliary Energy Estimation'!$E$25-D3046</f>
        <v>-5.0799999999999983</v>
      </c>
      <c r="G3046" s="32">
        <f>'Auxiliary Energy Estimation'!$E$25-E3046</f>
        <v>-17.095999999999989</v>
      </c>
      <c r="H3046" s="26">
        <f>IF(D3046&lt;='Auxiliary Energy Estimation'!$E$25, 1, 0)</f>
        <v>0</v>
      </c>
      <c r="I3046" s="26">
        <f>IF(E3046&lt;='Auxiliary Energy Estimation'!$E$25, 1, 0)</f>
        <v>0</v>
      </c>
    </row>
    <row r="3047" spans="2:9" ht="15" x14ac:dyDescent="0.3">
      <c r="B3047" s="33">
        <v>3042.5</v>
      </c>
      <c r="C3047" s="34">
        <v>14.4</v>
      </c>
      <c r="D3047" s="32">
        <f t="shared" si="94"/>
        <v>57.92</v>
      </c>
      <c r="E3047" s="37">
        <f t="shared" si="95"/>
        <v>69.504000000000005</v>
      </c>
      <c r="F3047" s="32">
        <f>'Auxiliary Energy Estimation'!$E$25-D3047</f>
        <v>-2.9200000000000017</v>
      </c>
      <c r="G3047" s="32">
        <f>'Auxiliary Energy Estimation'!$E$25-E3047</f>
        <v>-14.504000000000005</v>
      </c>
      <c r="H3047" s="26">
        <f>IF(D3047&lt;='Auxiliary Energy Estimation'!$E$25, 1, 0)</f>
        <v>0</v>
      </c>
      <c r="I3047" s="26">
        <f>IF(E3047&lt;='Auxiliary Energy Estimation'!$E$25, 1, 0)</f>
        <v>0</v>
      </c>
    </row>
    <row r="3048" spans="2:9" ht="15" x14ac:dyDescent="0.3">
      <c r="B3048" s="33">
        <v>3043.5</v>
      </c>
      <c r="C3048" s="34">
        <v>13.3</v>
      </c>
      <c r="D3048" s="32">
        <f t="shared" si="94"/>
        <v>55.94</v>
      </c>
      <c r="E3048" s="37">
        <f t="shared" si="95"/>
        <v>67.128</v>
      </c>
      <c r="F3048" s="32">
        <f>'Auxiliary Energy Estimation'!$E$25-D3048</f>
        <v>-0.93999999999999773</v>
      </c>
      <c r="G3048" s="32">
        <f>'Auxiliary Energy Estimation'!$E$25-E3048</f>
        <v>-12.128</v>
      </c>
      <c r="H3048" s="26">
        <f>IF(D3048&lt;='Auxiliary Energy Estimation'!$E$25, 1, 0)</f>
        <v>0</v>
      </c>
      <c r="I3048" s="26">
        <f>IF(E3048&lt;='Auxiliary Energy Estimation'!$E$25, 1, 0)</f>
        <v>0</v>
      </c>
    </row>
    <row r="3049" spans="2:9" ht="15" x14ac:dyDescent="0.3">
      <c r="B3049" s="33">
        <v>3044.5</v>
      </c>
      <c r="C3049" s="34">
        <v>13.3</v>
      </c>
      <c r="D3049" s="32">
        <f t="shared" si="94"/>
        <v>55.94</v>
      </c>
      <c r="E3049" s="37">
        <f t="shared" si="95"/>
        <v>67.128</v>
      </c>
      <c r="F3049" s="32">
        <f>'Auxiliary Energy Estimation'!$E$25-D3049</f>
        <v>-0.93999999999999773</v>
      </c>
      <c r="G3049" s="32">
        <f>'Auxiliary Energy Estimation'!$E$25-E3049</f>
        <v>-12.128</v>
      </c>
      <c r="H3049" s="26">
        <f>IF(D3049&lt;='Auxiliary Energy Estimation'!$E$25, 1, 0)</f>
        <v>0</v>
      </c>
      <c r="I3049" s="26">
        <f>IF(E3049&lt;='Auxiliary Energy Estimation'!$E$25, 1, 0)</f>
        <v>0</v>
      </c>
    </row>
    <row r="3050" spans="2:9" ht="15" x14ac:dyDescent="0.3">
      <c r="B3050" s="33">
        <v>3045.5</v>
      </c>
      <c r="C3050" s="34">
        <v>14.4</v>
      </c>
      <c r="D3050" s="32">
        <f t="shared" si="94"/>
        <v>57.92</v>
      </c>
      <c r="E3050" s="37">
        <f t="shared" si="95"/>
        <v>69.504000000000005</v>
      </c>
      <c r="F3050" s="32">
        <f>'Auxiliary Energy Estimation'!$E$25-D3050</f>
        <v>-2.9200000000000017</v>
      </c>
      <c r="G3050" s="32">
        <f>'Auxiliary Energy Estimation'!$E$25-E3050</f>
        <v>-14.504000000000005</v>
      </c>
      <c r="H3050" s="26">
        <f>IF(D3050&lt;='Auxiliary Energy Estimation'!$E$25, 1, 0)</f>
        <v>0</v>
      </c>
      <c r="I3050" s="26">
        <f>IF(E3050&lt;='Auxiliary Energy Estimation'!$E$25, 1, 0)</f>
        <v>0</v>
      </c>
    </row>
    <row r="3051" spans="2:9" ht="15" x14ac:dyDescent="0.3">
      <c r="B3051" s="33">
        <v>3046.5</v>
      </c>
      <c r="C3051" s="34">
        <v>13.9</v>
      </c>
      <c r="D3051" s="32">
        <f t="shared" si="94"/>
        <v>57.019999999999996</v>
      </c>
      <c r="E3051" s="37">
        <f t="shared" si="95"/>
        <v>68.423999999999992</v>
      </c>
      <c r="F3051" s="32">
        <f>'Auxiliary Energy Estimation'!$E$25-D3051</f>
        <v>-2.019999999999996</v>
      </c>
      <c r="G3051" s="32">
        <f>'Auxiliary Energy Estimation'!$E$25-E3051</f>
        <v>-13.423999999999992</v>
      </c>
      <c r="H3051" s="26">
        <f>IF(D3051&lt;='Auxiliary Energy Estimation'!$E$25, 1, 0)</f>
        <v>0</v>
      </c>
      <c r="I3051" s="26">
        <f>IF(E3051&lt;='Auxiliary Energy Estimation'!$E$25, 1, 0)</f>
        <v>0</v>
      </c>
    </row>
    <row r="3052" spans="2:9" ht="15" x14ac:dyDescent="0.3">
      <c r="B3052" s="33">
        <v>3047.5</v>
      </c>
      <c r="C3052" s="34">
        <v>13.3</v>
      </c>
      <c r="D3052" s="32">
        <f t="shared" si="94"/>
        <v>55.94</v>
      </c>
      <c r="E3052" s="37">
        <f t="shared" si="95"/>
        <v>67.128</v>
      </c>
      <c r="F3052" s="32">
        <f>'Auxiliary Energy Estimation'!$E$25-D3052</f>
        <v>-0.93999999999999773</v>
      </c>
      <c r="G3052" s="32">
        <f>'Auxiliary Energy Estimation'!$E$25-E3052</f>
        <v>-12.128</v>
      </c>
      <c r="H3052" s="26">
        <f>IF(D3052&lt;='Auxiliary Energy Estimation'!$E$25, 1, 0)</f>
        <v>0</v>
      </c>
      <c r="I3052" s="26">
        <f>IF(E3052&lt;='Auxiliary Energy Estimation'!$E$25, 1, 0)</f>
        <v>0</v>
      </c>
    </row>
    <row r="3053" spans="2:9" ht="15" x14ac:dyDescent="0.3">
      <c r="B3053" s="33">
        <v>3048.5</v>
      </c>
      <c r="C3053" s="34">
        <v>12.8</v>
      </c>
      <c r="D3053" s="32">
        <f t="shared" si="94"/>
        <v>55.040000000000006</v>
      </c>
      <c r="E3053" s="37">
        <f t="shared" si="95"/>
        <v>66.048000000000002</v>
      </c>
      <c r="F3053" s="32">
        <f>'Auxiliary Energy Estimation'!$E$25-D3053</f>
        <v>-4.0000000000006253E-2</v>
      </c>
      <c r="G3053" s="32">
        <f>'Auxiliary Energy Estimation'!$E$25-E3053</f>
        <v>-11.048000000000002</v>
      </c>
      <c r="H3053" s="26">
        <f>IF(D3053&lt;='Auxiliary Energy Estimation'!$E$25, 1, 0)</f>
        <v>0</v>
      </c>
      <c r="I3053" s="26">
        <f>IF(E3053&lt;='Auxiliary Energy Estimation'!$E$25, 1, 0)</f>
        <v>0</v>
      </c>
    </row>
    <row r="3054" spans="2:9" ht="15" x14ac:dyDescent="0.3">
      <c r="B3054" s="33">
        <v>3049.5</v>
      </c>
      <c r="C3054" s="34">
        <v>12.8</v>
      </c>
      <c r="D3054" s="32">
        <f t="shared" si="94"/>
        <v>55.040000000000006</v>
      </c>
      <c r="E3054" s="37">
        <f t="shared" si="95"/>
        <v>66.048000000000002</v>
      </c>
      <c r="F3054" s="32">
        <f>'Auxiliary Energy Estimation'!$E$25-D3054</f>
        <v>-4.0000000000006253E-2</v>
      </c>
      <c r="G3054" s="32">
        <f>'Auxiliary Energy Estimation'!$E$25-E3054</f>
        <v>-11.048000000000002</v>
      </c>
      <c r="H3054" s="26">
        <f>IF(D3054&lt;='Auxiliary Energy Estimation'!$E$25, 1, 0)</f>
        <v>0</v>
      </c>
      <c r="I3054" s="26">
        <f>IF(E3054&lt;='Auxiliary Energy Estimation'!$E$25, 1, 0)</f>
        <v>0</v>
      </c>
    </row>
    <row r="3055" spans="2:9" ht="15" x14ac:dyDescent="0.3">
      <c r="B3055" s="33">
        <v>3050.5</v>
      </c>
      <c r="C3055" s="34">
        <v>11.7</v>
      </c>
      <c r="D3055" s="32">
        <f t="shared" si="94"/>
        <v>53.06</v>
      </c>
      <c r="E3055" s="37">
        <f t="shared" si="95"/>
        <v>63.671999999999997</v>
      </c>
      <c r="F3055" s="32">
        <f>'Auxiliary Energy Estimation'!$E$25-D3055</f>
        <v>1.9399999999999977</v>
      </c>
      <c r="G3055" s="32">
        <f>'Auxiliary Energy Estimation'!$E$25-E3055</f>
        <v>-8.671999999999997</v>
      </c>
      <c r="H3055" s="26">
        <f>IF(D3055&lt;='Auxiliary Energy Estimation'!$E$25, 1, 0)</f>
        <v>1</v>
      </c>
      <c r="I3055" s="26">
        <f>IF(E3055&lt;='Auxiliary Energy Estimation'!$E$25, 1, 0)</f>
        <v>0</v>
      </c>
    </row>
    <row r="3056" spans="2:9" ht="15" x14ac:dyDescent="0.3">
      <c r="B3056" s="33">
        <v>3051.5</v>
      </c>
      <c r="C3056" s="34">
        <v>11.7</v>
      </c>
      <c r="D3056" s="32">
        <f t="shared" si="94"/>
        <v>53.06</v>
      </c>
      <c r="E3056" s="37">
        <f t="shared" si="95"/>
        <v>63.671999999999997</v>
      </c>
      <c r="F3056" s="32">
        <f>'Auxiliary Energy Estimation'!$E$25-D3056</f>
        <v>1.9399999999999977</v>
      </c>
      <c r="G3056" s="32">
        <f>'Auxiliary Energy Estimation'!$E$25-E3056</f>
        <v>-8.671999999999997</v>
      </c>
      <c r="H3056" s="26">
        <f>IF(D3056&lt;='Auxiliary Energy Estimation'!$E$25, 1, 0)</f>
        <v>1</v>
      </c>
      <c r="I3056" s="26">
        <f>IF(E3056&lt;='Auxiliary Energy Estimation'!$E$25, 1, 0)</f>
        <v>0</v>
      </c>
    </row>
    <row r="3057" spans="2:9" ht="15" x14ac:dyDescent="0.3">
      <c r="B3057" s="33">
        <v>3052.5</v>
      </c>
      <c r="C3057" s="34">
        <v>11.1</v>
      </c>
      <c r="D3057" s="32">
        <f t="shared" si="94"/>
        <v>51.980000000000004</v>
      </c>
      <c r="E3057" s="37">
        <f t="shared" si="95"/>
        <v>62.376000000000005</v>
      </c>
      <c r="F3057" s="32">
        <f>'Auxiliary Energy Estimation'!$E$25-D3057</f>
        <v>3.019999999999996</v>
      </c>
      <c r="G3057" s="32">
        <f>'Auxiliary Energy Estimation'!$E$25-E3057</f>
        <v>-7.3760000000000048</v>
      </c>
      <c r="H3057" s="26">
        <f>IF(D3057&lt;='Auxiliary Energy Estimation'!$E$25, 1, 0)</f>
        <v>1</v>
      </c>
      <c r="I3057" s="26">
        <f>IF(E3057&lt;='Auxiliary Energy Estimation'!$E$25, 1, 0)</f>
        <v>0</v>
      </c>
    </row>
    <row r="3058" spans="2:9" ht="15" x14ac:dyDescent="0.3">
      <c r="B3058" s="33">
        <v>3053.5</v>
      </c>
      <c r="C3058" s="34">
        <v>11.7</v>
      </c>
      <c r="D3058" s="32">
        <f t="shared" si="94"/>
        <v>53.06</v>
      </c>
      <c r="E3058" s="37">
        <f t="shared" si="95"/>
        <v>63.671999999999997</v>
      </c>
      <c r="F3058" s="32">
        <f>'Auxiliary Energy Estimation'!$E$25-D3058</f>
        <v>1.9399999999999977</v>
      </c>
      <c r="G3058" s="32">
        <f>'Auxiliary Energy Estimation'!$E$25-E3058</f>
        <v>-8.671999999999997</v>
      </c>
      <c r="H3058" s="26">
        <f>IF(D3058&lt;='Auxiliary Energy Estimation'!$E$25, 1, 0)</f>
        <v>1</v>
      </c>
      <c r="I3058" s="26">
        <f>IF(E3058&lt;='Auxiliary Energy Estimation'!$E$25, 1, 0)</f>
        <v>0</v>
      </c>
    </row>
    <row r="3059" spans="2:9" ht="15" x14ac:dyDescent="0.3">
      <c r="B3059" s="33">
        <v>3054.5</v>
      </c>
      <c r="C3059" s="34">
        <v>13.3</v>
      </c>
      <c r="D3059" s="32">
        <f t="shared" si="94"/>
        <v>55.94</v>
      </c>
      <c r="E3059" s="37">
        <f t="shared" si="95"/>
        <v>67.128</v>
      </c>
      <c r="F3059" s="32">
        <f>'Auxiliary Energy Estimation'!$E$25-D3059</f>
        <v>-0.93999999999999773</v>
      </c>
      <c r="G3059" s="32">
        <f>'Auxiliary Energy Estimation'!$E$25-E3059</f>
        <v>-12.128</v>
      </c>
      <c r="H3059" s="26">
        <f>IF(D3059&lt;='Auxiliary Energy Estimation'!$E$25, 1, 0)</f>
        <v>0</v>
      </c>
      <c r="I3059" s="26">
        <f>IF(E3059&lt;='Auxiliary Energy Estimation'!$E$25, 1, 0)</f>
        <v>0</v>
      </c>
    </row>
    <row r="3060" spans="2:9" ht="15" x14ac:dyDescent="0.3">
      <c r="B3060" s="33">
        <v>3055.5</v>
      </c>
      <c r="C3060" s="34">
        <v>15</v>
      </c>
      <c r="D3060" s="32">
        <f t="shared" si="94"/>
        <v>59</v>
      </c>
      <c r="E3060" s="37">
        <f t="shared" si="95"/>
        <v>70.8</v>
      </c>
      <c r="F3060" s="32">
        <f>'Auxiliary Energy Estimation'!$E$25-D3060</f>
        <v>-4</v>
      </c>
      <c r="G3060" s="32">
        <f>'Auxiliary Energy Estimation'!$E$25-E3060</f>
        <v>-15.799999999999997</v>
      </c>
      <c r="H3060" s="26">
        <f>IF(D3060&lt;='Auxiliary Energy Estimation'!$E$25, 1, 0)</f>
        <v>0</v>
      </c>
      <c r="I3060" s="26">
        <f>IF(E3060&lt;='Auxiliary Energy Estimation'!$E$25, 1, 0)</f>
        <v>0</v>
      </c>
    </row>
    <row r="3061" spans="2:9" ht="15" x14ac:dyDescent="0.3">
      <c r="B3061" s="33">
        <v>3056.5</v>
      </c>
      <c r="C3061" s="34">
        <v>17.2</v>
      </c>
      <c r="D3061" s="32">
        <f t="shared" si="94"/>
        <v>62.96</v>
      </c>
      <c r="E3061" s="37">
        <f t="shared" si="95"/>
        <v>75.551999999999992</v>
      </c>
      <c r="F3061" s="32">
        <f>'Auxiliary Energy Estimation'!$E$25-D3061</f>
        <v>-7.9600000000000009</v>
      </c>
      <c r="G3061" s="32">
        <f>'Auxiliary Energy Estimation'!$E$25-E3061</f>
        <v>-20.551999999999992</v>
      </c>
      <c r="H3061" s="26">
        <f>IF(D3061&lt;='Auxiliary Energy Estimation'!$E$25, 1, 0)</f>
        <v>0</v>
      </c>
      <c r="I3061" s="26">
        <f>IF(E3061&lt;='Auxiliary Energy Estimation'!$E$25, 1, 0)</f>
        <v>0</v>
      </c>
    </row>
    <row r="3062" spans="2:9" ht="15" x14ac:dyDescent="0.3">
      <c r="B3062" s="33">
        <v>3057.5</v>
      </c>
      <c r="C3062" s="34">
        <v>18.3</v>
      </c>
      <c r="D3062" s="32">
        <f t="shared" si="94"/>
        <v>64.94</v>
      </c>
      <c r="E3062" s="37">
        <f t="shared" si="95"/>
        <v>77.927999999999997</v>
      </c>
      <c r="F3062" s="32">
        <f>'Auxiliary Energy Estimation'!$E$25-D3062</f>
        <v>-9.9399999999999977</v>
      </c>
      <c r="G3062" s="32">
        <f>'Auxiliary Energy Estimation'!$E$25-E3062</f>
        <v>-22.927999999999997</v>
      </c>
      <c r="H3062" s="26">
        <f>IF(D3062&lt;='Auxiliary Energy Estimation'!$E$25, 1, 0)</f>
        <v>0</v>
      </c>
      <c r="I3062" s="26">
        <f>IF(E3062&lt;='Auxiliary Energy Estimation'!$E$25, 1, 0)</f>
        <v>0</v>
      </c>
    </row>
    <row r="3063" spans="2:9" ht="15" x14ac:dyDescent="0.3">
      <c r="B3063" s="33">
        <v>3058.5</v>
      </c>
      <c r="C3063" s="34">
        <v>18.899999999999999</v>
      </c>
      <c r="D3063" s="32">
        <f t="shared" si="94"/>
        <v>66.02</v>
      </c>
      <c r="E3063" s="37">
        <f t="shared" si="95"/>
        <v>79.22399999999999</v>
      </c>
      <c r="F3063" s="32">
        <f>'Auxiliary Energy Estimation'!$E$25-D3063</f>
        <v>-11.019999999999996</v>
      </c>
      <c r="G3063" s="32">
        <f>'Auxiliary Energy Estimation'!$E$25-E3063</f>
        <v>-24.22399999999999</v>
      </c>
      <c r="H3063" s="26">
        <f>IF(D3063&lt;='Auxiliary Energy Estimation'!$E$25, 1, 0)</f>
        <v>0</v>
      </c>
      <c r="I3063" s="26">
        <f>IF(E3063&lt;='Auxiliary Energy Estimation'!$E$25, 1, 0)</f>
        <v>0</v>
      </c>
    </row>
    <row r="3064" spans="2:9" ht="15" x14ac:dyDescent="0.3">
      <c r="B3064" s="33">
        <v>3059.5</v>
      </c>
      <c r="C3064" s="34">
        <v>18.899999999999999</v>
      </c>
      <c r="D3064" s="32">
        <f t="shared" si="94"/>
        <v>66.02</v>
      </c>
      <c r="E3064" s="37">
        <f t="shared" si="95"/>
        <v>79.22399999999999</v>
      </c>
      <c r="F3064" s="32">
        <f>'Auxiliary Energy Estimation'!$E$25-D3064</f>
        <v>-11.019999999999996</v>
      </c>
      <c r="G3064" s="32">
        <f>'Auxiliary Energy Estimation'!$E$25-E3064</f>
        <v>-24.22399999999999</v>
      </c>
      <c r="H3064" s="26">
        <f>IF(D3064&lt;='Auxiliary Energy Estimation'!$E$25, 1, 0)</f>
        <v>0</v>
      </c>
      <c r="I3064" s="26">
        <f>IF(E3064&lt;='Auxiliary Energy Estimation'!$E$25, 1, 0)</f>
        <v>0</v>
      </c>
    </row>
    <row r="3065" spans="2:9" ht="15" x14ac:dyDescent="0.3">
      <c r="B3065" s="33">
        <v>3060.5</v>
      </c>
      <c r="C3065" s="34">
        <v>19.399999999999999</v>
      </c>
      <c r="D3065" s="32">
        <f t="shared" si="94"/>
        <v>66.92</v>
      </c>
      <c r="E3065" s="37">
        <f t="shared" si="95"/>
        <v>80.304000000000002</v>
      </c>
      <c r="F3065" s="32">
        <f>'Auxiliary Energy Estimation'!$E$25-D3065</f>
        <v>-11.920000000000002</v>
      </c>
      <c r="G3065" s="32">
        <f>'Auxiliary Energy Estimation'!$E$25-E3065</f>
        <v>-25.304000000000002</v>
      </c>
      <c r="H3065" s="26">
        <f>IF(D3065&lt;='Auxiliary Energy Estimation'!$E$25, 1, 0)</f>
        <v>0</v>
      </c>
      <c r="I3065" s="26">
        <f>IF(E3065&lt;='Auxiliary Energy Estimation'!$E$25, 1, 0)</f>
        <v>0</v>
      </c>
    </row>
    <row r="3066" spans="2:9" ht="15" x14ac:dyDescent="0.3">
      <c r="B3066" s="33">
        <v>3061.5</v>
      </c>
      <c r="C3066" s="34">
        <v>19.399999999999999</v>
      </c>
      <c r="D3066" s="32">
        <f t="shared" si="94"/>
        <v>66.92</v>
      </c>
      <c r="E3066" s="37">
        <f t="shared" si="95"/>
        <v>80.304000000000002</v>
      </c>
      <c r="F3066" s="32">
        <f>'Auxiliary Energy Estimation'!$E$25-D3066</f>
        <v>-11.920000000000002</v>
      </c>
      <c r="G3066" s="32">
        <f>'Auxiliary Energy Estimation'!$E$25-E3066</f>
        <v>-25.304000000000002</v>
      </c>
      <c r="H3066" s="26">
        <f>IF(D3066&lt;='Auxiliary Energy Estimation'!$E$25, 1, 0)</f>
        <v>0</v>
      </c>
      <c r="I3066" s="26">
        <f>IF(E3066&lt;='Auxiliary Energy Estimation'!$E$25, 1, 0)</f>
        <v>0</v>
      </c>
    </row>
    <row r="3067" spans="2:9" ht="15" x14ac:dyDescent="0.3">
      <c r="B3067" s="33">
        <v>3062.5</v>
      </c>
      <c r="C3067" s="34">
        <v>21.1</v>
      </c>
      <c r="D3067" s="32">
        <f t="shared" si="94"/>
        <v>69.98</v>
      </c>
      <c r="E3067" s="37">
        <f t="shared" si="95"/>
        <v>83.975999999999999</v>
      </c>
      <c r="F3067" s="32">
        <f>'Auxiliary Energy Estimation'!$E$25-D3067</f>
        <v>-14.980000000000004</v>
      </c>
      <c r="G3067" s="32">
        <f>'Auxiliary Energy Estimation'!$E$25-E3067</f>
        <v>-28.975999999999999</v>
      </c>
      <c r="H3067" s="26">
        <f>IF(D3067&lt;='Auxiliary Energy Estimation'!$E$25, 1, 0)</f>
        <v>0</v>
      </c>
      <c r="I3067" s="26">
        <f>IF(E3067&lt;='Auxiliary Energy Estimation'!$E$25, 1, 0)</f>
        <v>0</v>
      </c>
    </row>
    <row r="3068" spans="2:9" ht="15" x14ac:dyDescent="0.3">
      <c r="B3068" s="33">
        <v>3063.5</v>
      </c>
      <c r="C3068" s="34">
        <v>20.6</v>
      </c>
      <c r="D3068" s="32">
        <f t="shared" si="94"/>
        <v>69.080000000000013</v>
      </c>
      <c r="E3068" s="37">
        <f t="shared" si="95"/>
        <v>82.896000000000015</v>
      </c>
      <c r="F3068" s="32">
        <f>'Auxiliary Energy Estimation'!$E$25-D3068</f>
        <v>-14.080000000000013</v>
      </c>
      <c r="G3068" s="32">
        <f>'Auxiliary Energy Estimation'!$E$25-E3068</f>
        <v>-27.896000000000015</v>
      </c>
      <c r="H3068" s="26">
        <f>IF(D3068&lt;='Auxiliary Energy Estimation'!$E$25, 1, 0)</f>
        <v>0</v>
      </c>
      <c r="I3068" s="26">
        <f>IF(E3068&lt;='Auxiliary Energy Estimation'!$E$25, 1, 0)</f>
        <v>0</v>
      </c>
    </row>
    <row r="3069" spans="2:9" ht="15" x14ac:dyDescent="0.3">
      <c r="B3069" s="33">
        <v>3064.5</v>
      </c>
      <c r="C3069" s="34">
        <v>18.899999999999999</v>
      </c>
      <c r="D3069" s="32">
        <f t="shared" si="94"/>
        <v>66.02</v>
      </c>
      <c r="E3069" s="37">
        <f t="shared" si="95"/>
        <v>79.22399999999999</v>
      </c>
      <c r="F3069" s="32">
        <f>'Auxiliary Energy Estimation'!$E$25-D3069</f>
        <v>-11.019999999999996</v>
      </c>
      <c r="G3069" s="32">
        <f>'Auxiliary Energy Estimation'!$E$25-E3069</f>
        <v>-24.22399999999999</v>
      </c>
      <c r="H3069" s="26">
        <f>IF(D3069&lt;='Auxiliary Energy Estimation'!$E$25, 1, 0)</f>
        <v>0</v>
      </c>
      <c r="I3069" s="26">
        <f>IF(E3069&lt;='Auxiliary Energy Estimation'!$E$25, 1, 0)</f>
        <v>0</v>
      </c>
    </row>
    <row r="3070" spans="2:9" ht="15" x14ac:dyDescent="0.3">
      <c r="B3070" s="33">
        <v>3065.5</v>
      </c>
      <c r="C3070" s="34">
        <v>16.7</v>
      </c>
      <c r="D3070" s="32">
        <f t="shared" si="94"/>
        <v>62.06</v>
      </c>
      <c r="E3070" s="37">
        <f t="shared" si="95"/>
        <v>74.471999999999994</v>
      </c>
      <c r="F3070" s="32">
        <f>'Auxiliary Energy Estimation'!$E$25-D3070</f>
        <v>-7.0600000000000023</v>
      </c>
      <c r="G3070" s="32">
        <f>'Auxiliary Energy Estimation'!$E$25-E3070</f>
        <v>-19.471999999999994</v>
      </c>
      <c r="H3070" s="26">
        <f>IF(D3070&lt;='Auxiliary Energy Estimation'!$E$25, 1, 0)</f>
        <v>0</v>
      </c>
      <c r="I3070" s="26">
        <f>IF(E3070&lt;='Auxiliary Energy Estimation'!$E$25, 1, 0)</f>
        <v>0</v>
      </c>
    </row>
    <row r="3071" spans="2:9" ht="15" x14ac:dyDescent="0.3">
      <c r="B3071" s="33">
        <v>3066.5</v>
      </c>
      <c r="C3071" s="34">
        <v>15.6</v>
      </c>
      <c r="D3071" s="32">
        <f t="shared" si="94"/>
        <v>60.08</v>
      </c>
      <c r="E3071" s="37">
        <f t="shared" si="95"/>
        <v>72.095999999999989</v>
      </c>
      <c r="F3071" s="32">
        <f>'Auxiliary Energy Estimation'!$E$25-D3071</f>
        <v>-5.0799999999999983</v>
      </c>
      <c r="G3071" s="32">
        <f>'Auxiliary Energy Estimation'!$E$25-E3071</f>
        <v>-17.095999999999989</v>
      </c>
      <c r="H3071" s="26">
        <f>IF(D3071&lt;='Auxiliary Energy Estimation'!$E$25, 1, 0)</f>
        <v>0</v>
      </c>
      <c r="I3071" s="26">
        <f>IF(E3071&lt;='Auxiliary Energy Estimation'!$E$25, 1, 0)</f>
        <v>0</v>
      </c>
    </row>
    <row r="3072" spans="2:9" ht="15" x14ac:dyDescent="0.3">
      <c r="B3072" s="33">
        <v>3067.5</v>
      </c>
      <c r="C3072" s="34">
        <v>14.4</v>
      </c>
      <c r="D3072" s="32">
        <f t="shared" si="94"/>
        <v>57.92</v>
      </c>
      <c r="E3072" s="37">
        <f t="shared" si="95"/>
        <v>69.504000000000005</v>
      </c>
      <c r="F3072" s="32">
        <f>'Auxiliary Energy Estimation'!$E$25-D3072</f>
        <v>-2.9200000000000017</v>
      </c>
      <c r="G3072" s="32">
        <f>'Auxiliary Energy Estimation'!$E$25-E3072</f>
        <v>-14.504000000000005</v>
      </c>
      <c r="H3072" s="26">
        <f>IF(D3072&lt;='Auxiliary Energy Estimation'!$E$25, 1, 0)</f>
        <v>0</v>
      </c>
      <c r="I3072" s="26">
        <f>IF(E3072&lt;='Auxiliary Energy Estimation'!$E$25, 1, 0)</f>
        <v>0</v>
      </c>
    </row>
    <row r="3073" spans="2:9" ht="15" x14ac:dyDescent="0.3">
      <c r="B3073" s="33">
        <v>3068.5</v>
      </c>
      <c r="C3073" s="34">
        <v>13.3</v>
      </c>
      <c r="D3073" s="32">
        <f t="shared" si="94"/>
        <v>55.94</v>
      </c>
      <c r="E3073" s="37">
        <f t="shared" si="95"/>
        <v>67.128</v>
      </c>
      <c r="F3073" s="32">
        <f>'Auxiliary Energy Estimation'!$E$25-D3073</f>
        <v>-0.93999999999999773</v>
      </c>
      <c r="G3073" s="32">
        <f>'Auxiliary Energy Estimation'!$E$25-E3073</f>
        <v>-12.128</v>
      </c>
      <c r="H3073" s="26">
        <f>IF(D3073&lt;='Auxiliary Energy Estimation'!$E$25, 1, 0)</f>
        <v>0</v>
      </c>
      <c r="I3073" s="26">
        <f>IF(E3073&lt;='Auxiliary Energy Estimation'!$E$25, 1, 0)</f>
        <v>0</v>
      </c>
    </row>
    <row r="3074" spans="2:9" ht="15" x14ac:dyDescent="0.3">
      <c r="B3074" s="33">
        <v>3069.5</v>
      </c>
      <c r="C3074" s="34">
        <v>13.3</v>
      </c>
      <c r="D3074" s="32">
        <f t="shared" si="94"/>
        <v>55.94</v>
      </c>
      <c r="E3074" s="37">
        <f t="shared" si="95"/>
        <v>67.128</v>
      </c>
      <c r="F3074" s="32">
        <f>'Auxiliary Energy Estimation'!$E$25-D3074</f>
        <v>-0.93999999999999773</v>
      </c>
      <c r="G3074" s="32">
        <f>'Auxiliary Energy Estimation'!$E$25-E3074</f>
        <v>-12.128</v>
      </c>
      <c r="H3074" s="26">
        <f>IF(D3074&lt;='Auxiliary Energy Estimation'!$E$25, 1, 0)</f>
        <v>0</v>
      </c>
      <c r="I3074" s="26">
        <f>IF(E3074&lt;='Auxiliary Energy Estimation'!$E$25, 1, 0)</f>
        <v>0</v>
      </c>
    </row>
    <row r="3075" spans="2:9" ht="15" x14ac:dyDescent="0.3">
      <c r="B3075" s="33">
        <v>3070.5</v>
      </c>
      <c r="C3075" s="34">
        <v>13.3</v>
      </c>
      <c r="D3075" s="32">
        <f t="shared" si="94"/>
        <v>55.94</v>
      </c>
      <c r="E3075" s="37">
        <f t="shared" si="95"/>
        <v>67.128</v>
      </c>
      <c r="F3075" s="32">
        <f>'Auxiliary Energy Estimation'!$E$25-D3075</f>
        <v>-0.93999999999999773</v>
      </c>
      <c r="G3075" s="32">
        <f>'Auxiliary Energy Estimation'!$E$25-E3075</f>
        <v>-12.128</v>
      </c>
      <c r="H3075" s="26">
        <f>IF(D3075&lt;='Auxiliary Energy Estimation'!$E$25, 1, 0)</f>
        <v>0</v>
      </c>
      <c r="I3075" s="26">
        <f>IF(E3075&lt;='Auxiliary Energy Estimation'!$E$25, 1, 0)</f>
        <v>0</v>
      </c>
    </row>
    <row r="3076" spans="2:9" ht="15" x14ac:dyDescent="0.3">
      <c r="B3076" s="33">
        <v>3071.5</v>
      </c>
      <c r="C3076" s="34">
        <v>13.3</v>
      </c>
      <c r="D3076" s="32">
        <f t="shared" si="94"/>
        <v>55.94</v>
      </c>
      <c r="E3076" s="37">
        <f t="shared" si="95"/>
        <v>67.128</v>
      </c>
      <c r="F3076" s="32">
        <f>'Auxiliary Energy Estimation'!$E$25-D3076</f>
        <v>-0.93999999999999773</v>
      </c>
      <c r="G3076" s="32">
        <f>'Auxiliary Energy Estimation'!$E$25-E3076</f>
        <v>-12.128</v>
      </c>
      <c r="H3076" s="26">
        <f>IF(D3076&lt;='Auxiliary Energy Estimation'!$E$25, 1, 0)</f>
        <v>0</v>
      </c>
      <c r="I3076" s="26">
        <f>IF(E3076&lt;='Auxiliary Energy Estimation'!$E$25, 1, 0)</f>
        <v>0</v>
      </c>
    </row>
    <row r="3077" spans="2:9" ht="15" x14ac:dyDescent="0.3">
      <c r="B3077" s="33">
        <v>3072.5</v>
      </c>
      <c r="C3077" s="34">
        <v>13.9</v>
      </c>
      <c r="D3077" s="32">
        <f t="shared" ref="D3077:D3140" si="96">CONVERT(C3077,"C","F")</f>
        <v>57.019999999999996</v>
      </c>
      <c r="E3077" s="37">
        <f t="shared" ref="E3077:E3140" si="97">D3077*1.2</f>
        <v>68.423999999999992</v>
      </c>
      <c r="F3077" s="32">
        <f>'Auxiliary Energy Estimation'!$E$25-D3077</f>
        <v>-2.019999999999996</v>
      </c>
      <c r="G3077" s="32">
        <f>'Auxiliary Energy Estimation'!$E$25-E3077</f>
        <v>-13.423999999999992</v>
      </c>
      <c r="H3077" s="26">
        <f>IF(D3077&lt;='Auxiliary Energy Estimation'!$E$25, 1, 0)</f>
        <v>0</v>
      </c>
      <c r="I3077" s="26">
        <f>IF(E3077&lt;='Auxiliary Energy Estimation'!$E$25, 1, 0)</f>
        <v>0</v>
      </c>
    </row>
    <row r="3078" spans="2:9" ht="15" x14ac:dyDescent="0.3">
      <c r="B3078" s="33">
        <v>3073.5</v>
      </c>
      <c r="C3078" s="34">
        <v>15</v>
      </c>
      <c r="D3078" s="32">
        <f t="shared" si="96"/>
        <v>59</v>
      </c>
      <c r="E3078" s="37">
        <f t="shared" si="97"/>
        <v>70.8</v>
      </c>
      <c r="F3078" s="32">
        <f>'Auxiliary Energy Estimation'!$E$25-D3078</f>
        <v>-4</v>
      </c>
      <c r="G3078" s="32">
        <f>'Auxiliary Energy Estimation'!$E$25-E3078</f>
        <v>-15.799999999999997</v>
      </c>
      <c r="H3078" s="26">
        <f>IF(D3078&lt;='Auxiliary Energy Estimation'!$E$25, 1, 0)</f>
        <v>0</v>
      </c>
      <c r="I3078" s="26">
        <f>IF(E3078&lt;='Auxiliary Energy Estimation'!$E$25, 1, 0)</f>
        <v>0</v>
      </c>
    </row>
    <row r="3079" spans="2:9" ht="15" x14ac:dyDescent="0.3">
      <c r="B3079" s="33">
        <v>3074.5</v>
      </c>
      <c r="C3079" s="34">
        <v>15.6</v>
      </c>
      <c r="D3079" s="32">
        <f t="shared" si="96"/>
        <v>60.08</v>
      </c>
      <c r="E3079" s="37">
        <f t="shared" si="97"/>
        <v>72.095999999999989</v>
      </c>
      <c r="F3079" s="32">
        <f>'Auxiliary Energy Estimation'!$E$25-D3079</f>
        <v>-5.0799999999999983</v>
      </c>
      <c r="G3079" s="32">
        <f>'Auxiliary Energy Estimation'!$E$25-E3079</f>
        <v>-17.095999999999989</v>
      </c>
      <c r="H3079" s="26">
        <f>IF(D3079&lt;='Auxiliary Energy Estimation'!$E$25, 1, 0)</f>
        <v>0</v>
      </c>
      <c r="I3079" s="26">
        <f>IF(E3079&lt;='Auxiliary Energy Estimation'!$E$25, 1, 0)</f>
        <v>0</v>
      </c>
    </row>
    <row r="3080" spans="2:9" ht="15" x14ac:dyDescent="0.3">
      <c r="B3080" s="33">
        <v>3075.5</v>
      </c>
      <c r="C3080" s="34">
        <v>13.9</v>
      </c>
      <c r="D3080" s="32">
        <f t="shared" si="96"/>
        <v>57.019999999999996</v>
      </c>
      <c r="E3080" s="37">
        <f t="shared" si="97"/>
        <v>68.423999999999992</v>
      </c>
      <c r="F3080" s="32">
        <f>'Auxiliary Energy Estimation'!$E$25-D3080</f>
        <v>-2.019999999999996</v>
      </c>
      <c r="G3080" s="32">
        <f>'Auxiliary Energy Estimation'!$E$25-E3080</f>
        <v>-13.423999999999992</v>
      </c>
      <c r="H3080" s="26">
        <f>IF(D3080&lt;='Auxiliary Energy Estimation'!$E$25, 1, 0)</f>
        <v>0</v>
      </c>
      <c r="I3080" s="26">
        <f>IF(E3080&lt;='Auxiliary Energy Estimation'!$E$25, 1, 0)</f>
        <v>0</v>
      </c>
    </row>
    <row r="3081" spans="2:9" ht="15" x14ac:dyDescent="0.3">
      <c r="B3081" s="33">
        <v>3076.5</v>
      </c>
      <c r="C3081" s="34">
        <v>13.3</v>
      </c>
      <c r="D3081" s="32">
        <f t="shared" si="96"/>
        <v>55.94</v>
      </c>
      <c r="E3081" s="37">
        <f t="shared" si="97"/>
        <v>67.128</v>
      </c>
      <c r="F3081" s="32">
        <f>'Auxiliary Energy Estimation'!$E$25-D3081</f>
        <v>-0.93999999999999773</v>
      </c>
      <c r="G3081" s="32">
        <f>'Auxiliary Energy Estimation'!$E$25-E3081</f>
        <v>-12.128</v>
      </c>
      <c r="H3081" s="26">
        <f>IF(D3081&lt;='Auxiliary Energy Estimation'!$E$25, 1, 0)</f>
        <v>0</v>
      </c>
      <c r="I3081" s="26">
        <f>IF(E3081&lt;='Auxiliary Energy Estimation'!$E$25, 1, 0)</f>
        <v>0</v>
      </c>
    </row>
    <row r="3082" spans="2:9" ht="15" x14ac:dyDescent="0.3">
      <c r="B3082" s="33">
        <v>3077.5</v>
      </c>
      <c r="C3082" s="34">
        <v>13.3</v>
      </c>
      <c r="D3082" s="32">
        <f t="shared" si="96"/>
        <v>55.94</v>
      </c>
      <c r="E3082" s="37">
        <f t="shared" si="97"/>
        <v>67.128</v>
      </c>
      <c r="F3082" s="32">
        <f>'Auxiliary Energy Estimation'!$E$25-D3082</f>
        <v>-0.93999999999999773</v>
      </c>
      <c r="G3082" s="32">
        <f>'Auxiliary Energy Estimation'!$E$25-E3082</f>
        <v>-12.128</v>
      </c>
      <c r="H3082" s="26">
        <f>IF(D3082&lt;='Auxiliary Energy Estimation'!$E$25, 1, 0)</f>
        <v>0</v>
      </c>
      <c r="I3082" s="26">
        <f>IF(E3082&lt;='Auxiliary Energy Estimation'!$E$25, 1, 0)</f>
        <v>0</v>
      </c>
    </row>
    <row r="3083" spans="2:9" ht="15" x14ac:dyDescent="0.3">
      <c r="B3083" s="33">
        <v>3078.5</v>
      </c>
      <c r="C3083" s="34">
        <v>13.9</v>
      </c>
      <c r="D3083" s="32">
        <f t="shared" si="96"/>
        <v>57.019999999999996</v>
      </c>
      <c r="E3083" s="37">
        <f t="shared" si="97"/>
        <v>68.423999999999992</v>
      </c>
      <c r="F3083" s="32">
        <f>'Auxiliary Energy Estimation'!$E$25-D3083</f>
        <v>-2.019999999999996</v>
      </c>
      <c r="G3083" s="32">
        <f>'Auxiliary Energy Estimation'!$E$25-E3083</f>
        <v>-13.423999999999992</v>
      </c>
      <c r="H3083" s="26">
        <f>IF(D3083&lt;='Auxiliary Energy Estimation'!$E$25, 1, 0)</f>
        <v>0</v>
      </c>
      <c r="I3083" s="26">
        <f>IF(E3083&lt;='Auxiliary Energy Estimation'!$E$25, 1, 0)</f>
        <v>0</v>
      </c>
    </row>
    <row r="3084" spans="2:9" ht="15" x14ac:dyDescent="0.3">
      <c r="B3084" s="33">
        <v>3079.5</v>
      </c>
      <c r="C3084" s="34">
        <v>14.4</v>
      </c>
      <c r="D3084" s="32">
        <f t="shared" si="96"/>
        <v>57.92</v>
      </c>
      <c r="E3084" s="37">
        <f t="shared" si="97"/>
        <v>69.504000000000005</v>
      </c>
      <c r="F3084" s="32">
        <f>'Auxiliary Energy Estimation'!$E$25-D3084</f>
        <v>-2.9200000000000017</v>
      </c>
      <c r="G3084" s="32">
        <f>'Auxiliary Energy Estimation'!$E$25-E3084</f>
        <v>-14.504000000000005</v>
      </c>
      <c r="H3084" s="26">
        <f>IF(D3084&lt;='Auxiliary Energy Estimation'!$E$25, 1, 0)</f>
        <v>0</v>
      </c>
      <c r="I3084" s="26">
        <f>IF(E3084&lt;='Auxiliary Energy Estimation'!$E$25, 1, 0)</f>
        <v>0</v>
      </c>
    </row>
    <row r="3085" spans="2:9" ht="15" x14ac:dyDescent="0.3">
      <c r="B3085" s="33">
        <v>3080.5</v>
      </c>
      <c r="C3085" s="34">
        <v>15</v>
      </c>
      <c r="D3085" s="32">
        <f t="shared" si="96"/>
        <v>59</v>
      </c>
      <c r="E3085" s="37">
        <f t="shared" si="97"/>
        <v>70.8</v>
      </c>
      <c r="F3085" s="32">
        <f>'Auxiliary Energy Estimation'!$E$25-D3085</f>
        <v>-4</v>
      </c>
      <c r="G3085" s="32">
        <f>'Auxiliary Energy Estimation'!$E$25-E3085</f>
        <v>-15.799999999999997</v>
      </c>
      <c r="H3085" s="26">
        <f>IF(D3085&lt;='Auxiliary Energy Estimation'!$E$25, 1, 0)</f>
        <v>0</v>
      </c>
      <c r="I3085" s="26">
        <f>IF(E3085&lt;='Auxiliary Energy Estimation'!$E$25, 1, 0)</f>
        <v>0</v>
      </c>
    </row>
    <row r="3086" spans="2:9" ht="15" x14ac:dyDescent="0.3">
      <c r="B3086" s="33">
        <v>3081.5</v>
      </c>
      <c r="C3086" s="34">
        <v>15.6</v>
      </c>
      <c r="D3086" s="32">
        <f t="shared" si="96"/>
        <v>60.08</v>
      </c>
      <c r="E3086" s="37">
        <f t="shared" si="97"/>
        <v>72.095999999999989</v>
      </c>
      <c r="F3086" s="32">
        <f>'Auxiliary Energy Estimation'!$E$25-D3086</f>
        <v>-5.0799999999999983</v>
      </c>
      <c r="G3086" s="32">
        <f>'Auxiliary Energy Estimation'!$E$25-E3086</f>
        <v>-17.095999999999989</v>
      </c>
      <c r="H3086" s="26">
        <f>IF(D3086&lt;='Auxiliary Energy Estimation'!$E$25, 1, 0)</f>
        <v>0</v>
      </c>
      <c r="I3086" s="26">
        <f>IF(E3086&lt;='Auxiliary Energy Estimation'!$E$25, 1, 0)</f>
        <v>0</v>
      </c>
    </row>
    <row r="3087" spans="2:9" ht="15" x14ac:dyDescent="0.3">
      <c r="B3087" s="33">
        <v>3082.5</v>
      </c>
      <c r="C3087" s="34">
        <v>15</v>
      </c>
      <c r="D3087" s="32">
        <f t="shared" si="96"/>
        <v>59</v>
      </c>
      <c r="E3087" s="37">
        <f t="shared" si="97"/>
        <v>70.8</v>
      </c>
      <c r="F3087" s="32">
        <f>'Auxiliary Energy Estimation'!$E$25-D3087</f>
        <v>-4</v>
      </c>
      <c r="G3087" s="32">
        <f>'Auxiliary Energy Estimation'!$E$25-E3087</f>
        <v>-15.799999999999997</v>
      </c>
      <c r="H3087" s="26">
        <f>IF(D3087&lt;='Auxiliary Energy Estimation'!$E$25, 1, 0)</f>
        <v>0</v>
      </c>
      <c r="I3087" s="26">
        <f>IF(E3087&lt;='Auxiliary Energy Estimation'!$E$25, 1, 0)</f>
        <v>0</v>
      </c>
    </row>
    <row r="3088" spans="2:9" ht="15" x14ac:dyDescent="0.3">
      <c r="B3088" s="33">
        <v>3083.5</v>
      </c>
      <c r="C3088" s="34">
        <v>15.6</v>
      </c>
      <c r="D3088" s="32">
        <f t="shared" si="96"/>
        <v>60.08</v>
      </c>
      <c r="E3088" s="37">
        <f t="shared" si="97"/>
        <v>72.095999999999989</v>
      </c>
      <c r="F3088" s="32">
        <f>'Auxiliary Energy Estimation'!$E$25-D3088</f>
        <v>-5.0799999999999983</v>
      </c>
      <c r="G3088" s="32">
        <f>'Auxiliary Energy Estimation'!$E$25-E3088</f>
        <v>-17.095999999999989</v>
      </c>
      <c r="H3088" s="26">
        <f>IF(D3088&lt;='Auxiliary Energy Estimation'!$E$25, 1, 0)</f>
        <v>0</v>
      </c>
      <c r="I3088" s="26">
        <f>IF(E3088&lt;='Auxiliary Energy Estimation'!$E$25, 1, 0)</f>
        <v>0</v>
      </c>
    </row>
    <row r="3089" spans="2:9" ht="15" x14ac:dyDescent="0.3">
      <c r="B3089" s="33">
        <v>3084.5</v>
      </c>
      <c r="C3089" s="34">
        <v>15.6</v>
      </c>
      <c r="D3089" s="32">
        <f t="shared" si="96"/>
        <v>60.08</v>
      </c>
      <c r="E3089" s="37">
        <f t="shared" si="97"/>
        <v>72.095999999999989</v>
      </c>
      <c r="F3089" s="32">
        <f>'Auxiliary Energy Estimation'!$E$25-D3089</f>
        <v>-5.0799999999999983</v>
      </c>
      <c r="G3089" s="32">
        <f>'Auxiliary Energy Estimation'!$E$25-E3089</f>
        <v>-17.095999999999989</v>
      </c>
      <c r="H3089" s="26">
        <f>IF(D3089&lt;='Auxiliary Energy Estimation'!$E$25, 1, 0)</f>
        <v>0</v>
      </c>
      <c r="I3089" s="26">
        <f>IF(E3089&lt;='Auxiliary Energy Estimation'!$E$25, 1, 0)</f>
        <v>0</v>
      </c>
    </row>
    <row r="3090" spans="2:9" ht="15" x14ac:dyDescent="0.3">
      <c r="B3090" s="33">
        <v>3085.5</v>
      </c>
      <c r="C3090" s="34">
        <v>16.100000000000001</v>
      </c>
      <c r="D3090" s="32">
        <f t="shared" si="96"/>
        <v>60.980000000000004</v>
      </c>
      <c r="E3090" s="37">
        <f t="shared" si="97"/>
        <v>73.176000000000002</v>
      </c>
      <c r="F3090" s="32">
        <f>'Auxiliary Energy Estimation'!$E$25-D3090</f>
        <v>-5.980000000000004</v>
      </c>
      <c r="G3090" s="32">
        <f>'Auxiliary Energy Estimation'!$E$25-E3090</f>
        <v>-18.176000000000002</v>
      </c>
      <c r="H3090" s="26">
        <f>IF(D3090&lt;='Auxiliary Energy Estimation'!$E$25, 1, 0)</f>
        <v>0</v>
      </c>
      <c r="I3090" s="26">
        <f>IF(E3090&lt;='Auxiliary Energy Estimation'!$E$25, 1, 0)</f>
        <v>0</v>
      </c>
    </row>
    <row r="3091" spans="2:9" ht="15" x14ac:dyDescent="0.3">
      <c r="B3091" s="33">
        <v>3086.5</v>
      </c>
      <c r="C3091" s="34">
        <v>15.6</v>
      </c>
      <c r="D3091" s="32">
        <f t="shared" si="96"/>
        <v>60.08</v>
      </c>
      <c r="E3091" s="37">
        <f t="shared" si="97"/>
        <v>72.095999999999989</v>
      </c>
      <c r="F3091" s="32">
        <f>'Auxiliary Energy Estimation'!$E$25-D3091</f>
        <v>-5.0799999999999983</v>
      </c>
      <c r="G3091" s="32">
        <f>'Auxiliary Energy Estimation'!$E$25-E3091</f>
        <v>-17.095999999999989</v>
      </c>
      <c r="H3091" s="26">
        <f>IF(D3091&lt;='Auxiliary Energy Estimation'!$E$25, 1, 0)</f>
        <v>0</v>
      </c>
      <c r="I3091" s="26">
        <f>IF(E3091&lt;='Auxiliary Energy Estimation'!$E$25, 1, 0)</f>
        <v>0</v>
      </c>
    </row>
    <row r="3092" spans="2:9" ht="15" x14ac:dyDescent="0.3">
      <c r="B3092" s="33">
        <v>3087.5</v>
      </c>
      <c r="C3092" s="34">
        <v>15.6</v>
      </c>
      <c r="D3092" s="32">
        <f t="shared" si="96"/>
        <v>60.08</v>
      </c>
      <c r="E3092" s="37">
        <f t="shared" si="97"/>
        <v>72.095999999999989</v>
      </c>
      <c r="F3092" s="32">
        <f>'Auxiliary Energy Estimation'!$E$25-D3092</f>
        <v>-5.0799999999999983</v>
      </c>
      <c r="G3092" s="32">
        <f>'Auxiliary Energy Estimation'!$E$25-E3092</f>
        <v>-17.095999999999989</v>
      </c>
      <c r="H3092" s="26">
        <f>IF(D3092&lt;='Auxiliary Energy Estimation'!$E$25, 1, 0)</f>
        <v>0</v>
      </c>
      <c r="I3092" s="26">
        <f>IF(E3092&lt;='Auxiliary Energy Estimation'!$E$25, 1, 0)</f>
        <v>0</v>
      </c>
    </row>
    <row r="3093" spans="2:9" ht="15" x14ac:dyDescent="0.3">
      <c r="B3093" s="33">
        <v>3088.5</v>
      </c>
      <c r="C3093" s="34">
        <v>15.6</v>
      </c>
      <c r="D3093" s="32">
        <f t="shared" si="96"/>
        <v>60.08</v>
      </c>
      <c r="E3093" s="37">
        <f t="shared" si="97"/>
        <v>72.095999999999989</v>
      </c>
      <c r="F3093" s="32">
        <f>'Auxiliary Energy Estimation'!$E$25-D3093</f>
        <v>-5.0799999999999983</v>
      </c>
      <c r="G3093" s="32">
        <f>'Auxiliary Energy Estimation'!$E$25-E3093</f>
        <v>-17.095999999999989</v>
      </c>
      <c r="H3093" s="26">
        <f>IF(D3093&lt;='Auxiliary Energy Estimation'!$E$25, 1, 0)</f>
        <v>0</v>
      </c>
      <c r="I3093" s="26">
        <f>IF(E3093&lt;='Auxiliary Energy Estimation'!$E$25, 1, 0)</f>
        <v>0</v>
      </c>
    </row>
    <row r="3094" spans="2:9" ht="15" x14ac:dyDescent="0.3">
      <c r="B3094" s="33">
        <v>3089.5</v>
      </c>
      <c r="C3094" s="34">
        <v>15</v>
      </c>
      <c r="D3094" s="32">
        <f t="shared" si="96"/>
        <v>59</v>
      </c>
      <c r="E3094" s="37">
        <f t="shared" si="97"/>
        <v>70.8</v>
      </c>
      <c r="F3094" s="32">
        <f>'Auxiliary Energy Estimation'!$E$25-D3094</f>
        <v>-4</v>
      </c>
      <c r="G3094" s="32">
        <f>'Auxiliary Energy Estimation'!$E$25-E3094</f>
        <v>-15.799999999999997</v>
      </c>
      <c r="H3094" s="26">
        <f>IF(D3094&lt;='Auxiliary Energy Estimation'!$E$25, 1, 0)</f>
        <v>0</v>
      </c>
      <c r="I3094" s="26">
        <f>IF(E3094&lt;='Auxiliary Energy Estimation'!$E$25, 1, 0)</f>
        <v>0</v>
      </c>
    </row>
    <row r="3095" spans="2:9" ht="15" x14ac:dyDescent="0.3">
      <c r="B3095" s="33">
        <v>3090.5</v>
      </c>
      <c r="C3095" s="34">
        <v>14.4</v>
      </c>
      <c r="D3095" s="32">
        <f t="shared" si="96"/>
        <v>57.92</v>
      </c>
      <c r="E3095" s="37">
        <f t="shared" si="97"/>
        <v>69.504000000000005</v>
      </c>
      <c r="F3095" s="32">
        <f>'Auxiliary Energy Estimation'!$E$25-D3095</f>
        <v>-2.9200000000000017</v>
      </c>
      <c r="G3095" s="32">
        <f>'Auxiliary Energy Estimation'!$E$25-E3095</f>
        <v>-14.504000000000005</v>
      </c>
      <c r="H3095" s="26">
        <f>IF(D3095&lt;='Auxiliary Energy Estimation'!$E$25, 1, 0)</f>
        <v>0</v>
      </c>
      <c r="I3095" s="26">
        <f>IF(E3095&lt;='Auxiliary Energy Estimation'!$E$25, 1, 0)</f>
        <v>0</v>
      </c>
    </row>
    <row r="3096" spans="2:9" ht="15" x14ac:dyDescent="0.3">
      <c r="B3096" s="33">
        <v>3091.5</v>
      </c>
      <c r="C3096" s="34">
        <v>14.4</v>
      </c>
      <c r="D3096" s="32">
        <f t="shared" si="96"/>
        <v>57.92</v>
      </c>
      <c r="E3096" s="37">
        <f t="shared" si="97"/>
        <v>69.504000000000005</v>
      </c>
      <c r="F3096" s="32">
        <f>'Auxiliary Energy Estimation'!$E$25-D3096</f>
        <v>-2.9200000000000017</v>
      </c>
      <c r="G3096" s="32">
        <f>'Auxiliary Energy Estimation'!$E$25-E3096</f>
        <v>-14.504000000000005</v>
      </c>
      <c r="H3096" s="26">
        <f>IF(D3096&lt;='Auxiliary Energy Estimation'!$E$25, 1, 0)</f>
        <v>0</v>
      </c>
      <c r="I3096" s="26">
        <f>IF(E3096&lt;='Auxiliary Energy Estimation'!$E$25, 1, 0)</f>
        <v>0</v>
      </c>
    </row>
    <row r="3097" spans="2:9" ht="15" x14ac:dyDescent="0.3">
      <c r="B3097" s="33">
        <v>3092.5</v>
      </c>
      <c r="C3097" s="34">
        <v>13.9</v>
      </c>
      <c r="D3097" s="32">
        <f t="shared" si="96"/>
        <v>57.019999999999996</v>
      </c>
      <c r="E3097" s="37">
        <f t="shared" si="97"/>
        <v>68.423999999999992</v>
      </c>
      <c r="F3097" s="32">
        <f>'Auxiliary Energy Estimation'!$E$25-D3097</f>
        <v>-2.019999999999996</v>
      </c>
      <c r="G3097" s="32">
        <f>'Auxiliary Energy Estimation'!$E$25-E3097</f>
        <v>-13.423999999999992</v>
      </c>
      <c r="H3097" s="26">
        <f>IF(D3097&lt;='Auxiliary Energy Estimation'!$E$25, 1, 0)</f>
        <v>0</v>
      </c>
      <c r="I3097" s="26">
        <f>IF(E3097&lt;='Auxiliary Energy Estimation'!$E$25, 1, 0)</f>
        <v>0</v>
      </c>
    </row>
    <row r="3098" spans="2:9" ht="15" x14ac:dyDescent="0.3">
      <c r="B3098" s="33">
        <v>3093.5</v>
      </c>
      <c r="C3098" s="34">
        <v>14.4</v>
      </c>
      <c r="D3098" s="32">
        <f t="shared" si="96"/>
        <v>57.92</v>
      </c>
      <c r="E3098" s="37">
        <f t="shared" si="97"/>
        <v>69.504000000000005</v>
      </c>
      <c r="F3098" s="32">
        <f>'Auxiliary Energy Estimation'!$E$25-D3098</f>
        <v>-2.9200000000000017</v>
      </c>
      <c r="G3098" s="32">
        <f>'Auxiliary Energy Estimation'!$E$25-E3098</f>
        <v>-14.504000000000005</v>
      </c>
      <c r="H3098" s="26">
        <f>IF(D3098&lt;='Auxiliary Energy Estimation'!$E$25, 1, 0)</f>
        <v>0</v>
      </c>
      <c r="I3098" s="26">
        <f>IF(E3098&lt;='Auxiliary Energy Estimation'!$E$25, 1, 0)</f>
        <v>0</v>
      </c>
    </row>
    <row r="3099" spans="2:9" ht="15" x14ac:dyDescent="0.3">
      <c r="B3099" s="33">
        <v>3094.5</v>
      </c>
      <c r="C3099" s="34">
        <v>15</v>
      </c>
      <c r="D3099" s="32">
        <f t="shared" si="96"/>
        <v>59</v>
      </c>
      <c r="E3099" s="37">
        <f t="shared" si="97"/>
        <v>70.8</v>
      </c>
      <c r="F3099" s="32">
        <f>'Auxiliary Energy Estimation'!$E$25-D3099</f>
        <v>-4</v>
      </c>
      <c r="G3099" s="32">
        <f>'Auxiliary Energy Estimation'!$E$25-E3099</f>
        <v>-15.799999999999997</v>
      </c>
      <c r="H3099" s="26">
        <f>IF(D3099&lt;='Auxiliary Energy Estimation'!$E$25, 1, 0)</f>
        <v>0</v>
      </c>
      <c r="I3099" s="26">
        <f>IF(E3099&lt;='Auxiliary Energy Estimation'!$E$25, 1, 0)</f>
        <v>0</v>
      </c>
    </row>
    <row r="3100" spans="2:9" ht="15" x14ac:dyDescent="0.3">
      <c r="B3100" s="33">
        <v>3095.5</v>
      </c>
      <c r="C3100" s="34">
        <v>14.4</v>
      </c>
      <c r="D3100" s="32">
        <f t="shared" si="96"/>
        <v>57.92</v>
      </c>
      <c r="E3100" s="37">
        <f t="shared" si="97"/>
        <v>69.504000000000005</v>
      </c>
      <c r="F3100" s="32">
        <f>'Auxiliary Energy Estimation'!$E$25-D3100</f>
        <v>-2.9200000000000017</v>
      </c>
      <c r="G3100" s="32">
        <f>'Auxiliary Energy Estimation'!$E$25-E3100</f>
        <v>-14.504000000000005</v>
      </c>
      <c r="H3100" s="26">
        <f>IF(D3100&lt;='Auxiliary Energy Estimation'!$E$25, 1, 0)</f>
        <v>0</v>
      </c>
      <c r="I3100" s="26">
        <f>IF(E3100&lt;='Auxiliary Energy Estimation'!$E$25, 1, 0)</f>
        <v>0</v>
      </c>
    </row>
    <row r="3101" spans="2:9" ht="15" x14ac:dyDescent="0.3">
      <c r="B3101" s="33">
        <v>3096.5</v>
      </c>
      <c r="C3101" s="34">
        <v>14.4</v>
      </c>
      <c r="D3101" s="32">
        <f t="shared" si="96"/>
        <v>57.92</v>
      </c>
      <c r="E3101" s="37">
        <f t="shared" si="97"/>
        <v>69.504000000000005</v>
      </c>
      <c r="F3101" s="32">
        <f>'Auxiliary Energy Estimation'!$E$25-D3101</f>
        <v>-2.9200000000000017</v>
      </c>
      <c r="G3101" s="32">
        <f>'Auxiliary Energy Estimation'!$E$25-E3101</f>
        <v>-14.504000000000005</v>
      </c>
      <c r="H3101" s="26">
        <f>IF(D3101&lt;='Auxiliary Energy Estimation'!$E$25, 1, 0)</f>
        <v>0</v>
      </c>
      <c r="I3101" s="26">
        <f>IF(E3101&lt;='Auxiliary Energy Estimation'!$E$25, 1, 0)</f>
        <v>0</v>
      </c>
    </row>
    <row r="3102" spans="2:9" ht="15" x14ac:dyDescent="0.3">
      <c r="B3102" s="33">
        <v>3097.5</v>
      </c>
      <c r="C3102" s="34">
        <v>14.4</v>
      </c>
      <c r="D3102" s="32">
        <f t="shared" si="96"/>
        <v>57.92</v>
      </c>
      <c r="E3102" s="37">
        <f t="shared" si="97"/>
        <v>69.504000000000005</v>
      </c>
      <c r="F3102" s="32">
        <f>'Auxiliary Energy Estimation'!$E$25-D3102</f>
        <v>-2.9200000000000017</v>
      </c>
      <c r="G3102" s="32">
        <f>'Auxiliary Energy Estimation'!$E$25-E3102</f>
        <v>-14.504000000000005</v>
      </c>
      <c r="H3102" s="26">
        <f>IF(D3102&lt;='Auxiliary Energy Estimation'!$E$25, 1, 0)</f>
        <v>0</v>
      </c>
      <c r="I3102" s="26">
        <f>IF(E3102&lt;='Auxiliary Energy Estimation'!$E$25, 1, 0)</f>
        <v>0</v>
      </c>
    </row>
    <row r="3103" spans="2:9" ht="15" x14ac:dyDescent="0.3">
      <c r="B3103" s="33">
        <v>3098.5</v>
      </c>
      <c r="C3103" s="34">
        <v>13.3</v>
      </c>
      <c r="D3103" s="32">
        <f t="shared" si="96"/>
        <v>55.94</v>
      </c>
      <c r="E3103" s="37">
        <f t="shared" si="97"/>
        <v>67.128</v>
      </c>
      <c r="F3103" s="32">
        <f>'Auxiliary Energy Estimation'!$E$25-D3103</f>
        <v>-0.93999999999999773</v>
      </c>
      <c r="G3103" s="32">
        <f>'Auxiliary Energy Estimation'!$E$25-E3103</f>
        <v>-12.128</v>
      </c>
      <c r="H3103" s="26">
        <f>IF(D3103&lt;='Auxiliary Energy Estimation'!$E$25, 1, 0)</f>
        <v>0</v>
      </c>
      <c r="I3103" s="26">
        <f>IF(E3103&lt;='Auxiliary Energy Estimation'!$E$25, 1, 0)</f>
        <v>0</v>
      </c>
    </row>
    <row r="3104" spans="2:9" ht="15" x14ac:dyDescent="0.3">
      <c r="B3104" s="33">
        <v>3099.5</v>
      </c>
      <c r="C3104" s="34">
        <v>12.8</v>
      </c>
      <c r="D3104" s="32">
        <f t="shared" si="96"/>
        <v>55.040000000000006</v>
      </c>
      <c r="E3104" s="37">
        <f t="shared" si="97"/>
        <v>66.048000000000002</v>
      </c>
      <c r="F3104" s="32">
        <f>'Auxiliary Energy Estimation'!$E$25-D3104</f>
        <v>-4.0000000000006253E-2</v>
      </c>
      <c r="G3104" s="32">
        <f>'Auxiliary Energy Estimation'!$E$25-E3104</f>
        <v>-11.048000000000002</v>
      </c>
      <c r="H3104" s="26">
        <f>IF(D3104&lt;='Auxiliary Energy Estimation'!$E$25, 1, 0)</f>
        <v>0</v>
      </c>
      <c r="I3104" s="26">
        <f>IF(E3104&lt;='Auxiliary Energy Estimation'!$E$25, 1, 0)</f>
        <v>0</v>
      </c>
    </row>
    <row r="3105" spans="2:9" ht="15" x14ac:dyDescent="0.3">
      <c r="B3105" s="33">
        <v>3100.5</v>
      </c>
      <c r="C3105" s="34">
        <v>13.3</v>
      </c>
      <c r="D3105" s="32">
        <f t="shared" si="96"/>
        <v>55.94</v>
      </c>
      <c r="E3105" s="37">
        <f t="shared" si="97"/>
        <v>67.128</v>
      </c>
      <c r="F3105" s="32">
        <f>'Auxiliary Energy Estimation'!$E$25-D3105</f>
        <v>-0.93999999999999773</v>
      </c>
      <c r="G3105" s="32">
        <f>'Auxiliary Energy Estimation'!$E$25-E3105</f>
        <v>-12.128</v>
      </c>
      <c r="H3105" s="26">
        <f>IF(D3105&lt;='Auxiliary Energy Estimation'!$E$25, 1, 0)</f>
        <v>0</v>
      </c>
      <c r="I3105" s="26">
        <f>IF(E3105&lt;='Auxiliary Energy Estimation'!$E$25, 1, 0)</f>
        <v>0</v>
      </c>
    </row>
    <row r="3106" spans="2:9" ht="15" x14ac:dyDescent="0.3">
      <c r="B3106" s="33">
        <v>3101.5</v>
      </c>
      <c r="C3106" s="34">
        <v>14.4</v>
      </c>
      <c r="D3106" s="32">
        <f t="shared" si="96"/>
        <v>57.92</v>
      </c>
      <c r="E3106" s="37">
        <f t="shared" si="97"/>
        <v>69.504000000000005</v>
      </c>
      <c r="F3106" s="32">
        <f>'Auxiliary Energy Estimation'!$E$25-D3106</f>
        <v>-2.9200000000000017</v>
      </c>
      <c r="G3106" s="32">
        <f>'Auxiliary Energy Estimation'!$E$25-E3106</f>
        <v>-14.504000000000005</v>
      </c>
      <c r="H3106" s="26">
        <f>IF(D3106&lt;='Auxiliary Energy Estimation'!$E$25, 1, 0)</f>
        <v>0</v>
      </c>
      <c r="I3106" s="26">
        <f>IF(E3106&lt;='Auxiliary Energy Estimation'!$E$25, 1, 0)</f>
        <v>0</v>
      </c>
    </row>
    <row r="3107" spans="2:9" ht="15" x14ac:dyDescent="0.3">
      <c r="B3107" s="33">
        <v>3102.5</v>
      </c>
      <c r="C3107" s="34">
        <v>16.100000000000001</v>
      </c>
      <c r="D3107" s="32">
        <f t="shared" si="96"/>
        <v>60.980000000000004</v>
      </c>
      <c r="E3107" s="37">
        <f t="shared" si="97"/>
        <v>73.176000000000002</v>
      </c>
      <c r="F3107" s="32">
        <f>'Auxiliary Energy Estimation'!$E$25-D3107</f>
        <v>-5.980000000000004</v>
      </c>
      <c r="G3107" s="32">
        <f>'Auxiliary Energy Estimation'!$E$25-E3107</f>
        <v>-18.176000000000002</v>
      </c>
      <c r="H3107" s="26">
        <f>IF(D3107&lt;='Auxiliary Energy Estimation'!$E$25, 1, 0)</f>
        <v>0</v>
      </c>
      <c r="I3107" s="26">
        <f>IF(E3107&lt;='Auxiliary Energy Estimation'!$E$25, 1, 0)</f>
        <v>0</v>
      </c>
    </row>
    <row r="3108" spans="2:9" ht="15" x14ac:dyDescent="0.3">
      <c r="B3108" s="33">
        <v>3103.5</v>
      </c>
      <c r="C3108" s="34">
        <v>17.2</v>
      </c>
      <c r="D3108" s="32">
        <f t="shared" si="96"/>
        <v>62.96</v>
      </c>
      <c r="E3108" s="37">
        <f t="shared" si="97"/>
        <v>75.551999999999992</v>
      </c>
      <c r="F3108" s="32">
        <f>'Auxiliary Energy Estimation'!$E$25-D3108</f>
        <v>-7.9600000000000009</v>
      </c>
      <c r="G3108" s="32">
        <f>'Auxiliary Energy Estimation'!$E$25-E3108</f>
        <v>-20.551999999999992</v>
      </c>
      <c r="H3108" s="26">
        <f>IF(D3108&lt;='Auxiliary Energy Estimation'!$E$25, 1, 0)</f>
        <v>0</v>
      </c>
      <c r="I3108" s="26">
        <f>IF(E3108&lt;='Auxiliary Energy Estimation'!$E$25, 1, 0)</f>
        <v>0</v>
      </c>
    </row>
    <row r="3109" spans="2:9" ht="15" x14ac:dyDescent="0.3">
      <c r="B3109" s="33">
        <v>3104.5</v>
      </c>
      <c r="C3109" s="34">
        <v>18.3</v>
      </c>
      <c r="D3109" s="32">
        <f t="shared" si="96"/>
        <v>64.94</v>
      </c>
      <c r="E3109" s="37">
        <f t="shared" si="97"/>
        <v>77.927999999999997</v>
      </c>
      <c r="F3109" s="32">
        <f>'Auxiliary Energy Estimation'!$E$25-D3109</f>
        <v>-9.9399999999999977</v>
      </c>
      <c r="G3109" s="32">
        <f>'Auxiliary Energy Estimation'!$E$25-E3109</f>
        <v>-22.927999999999997</v>
      </c>
      <c r="H3109" s="26">
        <f>IF(D3109&lt;='Auxiliary Energy Estimation'!$E$25, 1, 0)</f>
        <v>0</v>
      </c>
      <c r="I3109" s="26">
        <f>IF(E3109&lt;='Auxiliary Energy Estimation'!$E$25, 1, 0)</f>
        <v>0</v>
      </c>
    </row>
    <row r="3110" spans="2:9" ht="15" x14ac:dyDescent="0.3">
      <c r="B3110" s="33">
        <v>3105.5</v>
      </c>
      <c r="C3110" s="34">
        <v>18.899999999999999</v>
      </c>
      <c r="D3110" s="32">
        <f t="shared" si="96"/>
        <v>66.02</v>
      </c>
      <c r="E3110" s="37">
        <f t="shared" si="97"/>
        <v>79.22399999999999</v>
      </c>
      <c r="F3110" s="32">
        <f>'Auxiliary Energy Estimation'!$E$25-D3110</f>
        <v>-11.019999999999996</v>
      </c>
      <c r="G3110" s="32">
        <f>'Auxiliary Energy Estimation'!$E$25-E3110</f>
        <v>-24.22399999999999</v>
      </c>
      <c r="H3110" s="26">
        <f>IF(D3110&lt;='Auxiliary Energy Estimation'!$E$25, 1, 0)</f>
        <v>0</v>
      </c>
      <c r="I3110" s="26">
        <f>IF(E3110&lt;='Auxiliary Energy Estimation'!$E$25, 1, 0)</f>
        <v>0</v>
      </c>
    </row>
    <row r="3111" spans="2:9" ht="15" x14ac:dyDescent="0.3">
      <c r="B3111" s="33">
        <v>3106.5</v>
      </c>
      <c r="C3111" s="34">
        <v>19.399999999999999</v>
      </c>
      <c r="D3111" s="32">
        <f t="shared" si="96"/>
        <v>66.92</v>
      </c>
      <c r="E3111" s="37">
        <f t="shared" si="97"/>
        <v>80.304000000000002</v>
      </c>
      <c r="F3111" s="32">
        <f>'Auxiliary Energy Estimation'!$E$25-D3111</f>
        <v>-11.920000000000002</v>
      </c>
      <c r="G3111" s="32">
        <f>'Auxiliary Energy Estimation'!$E$25-E3111</f>
        <v>-25.304000000000002</v>
      </c>
      <c r="H3111" s="26">
        <f>IF(D3111&lt;='Auxiliary Energy Estimation'!$E$25, 1, 0)</f>
        <v>0</v>
      </c>
      <c r="I3111" s="26">
        <f>IF(E3111&lt;='Auxiliary Energy Estimation'!$E$25, 1, 0)</f>
        <v>0</v>
      </c>
    </row>
    <row r="3112" spans="2:9" ht="15" x14ac:dyDescent="0.3">
      <c r="B3112" s="33">
        <v>3107.5</v>
      </c>
      <c r="C3112" s="34">
        <v>19.399999999999999</v>
      </c>
      <c r="D3112" s="32">
        <f t="shared" si="96"/>
        <v>66.92</v>
      </c>
      <c r="E3112" s="37">
        <f t="shared" si="97"/>
        <v>80.304000000000002</v>
      </c>
      <c r="F3112" s="32">
        <f>'Auxiliary Energy Estimation'!$E$25-D3112</f>
        <v>-11.920000000000002</v>
      </c>
      <c r="G3112" s="32">
        <f>'Auxiliary Energy Estimation'!$E$25-E3112</f>
        <v>-25.304000000000002</v>
      </c>
      <c r="H3112" s="26">
        <f>IF(D3112&lt;='Auxiliary Energy Estimation'!$E$25, 1, 0)</f>
        <v>0</v>
      </c>
      <c r="I3112" s="26">
        <f>IF(E3112&lt;='Auxiliary Energy Estimation'!$E$25, 1, 0)</f>
        <v>0</v>
      </c>
    </row>
    <row r="3113" spans="2:9" ht="15" x14ac:dyDescent="0.3">
      <c r="B3113" s="33">
        <v>3108.5</v>
      </c>
      <c r="C3113" s="34">
        <v>20.6</v>
      </c>
      <c r="D3113" s="32">
        <f t="shared" si="96"/>
        <v>69.080000000000013</v>
      </c>
      <c r="E3113" s="37">
        <f t="shared" si="97"/>
        <v>82.896000000000015</v>
      </c>
      <c r="F3113" s="32">
        <f>'Auxiliary Energy Estimation'!$E$25-D3113</f>
        <v>-14.080000000000013</v>
      </c>
      <c r="G3113" s="32">
        <f>'Auxiliary Energy Estimation'!$E$25-E3113</f>
        <v>-27.896000000000015</v>
      </c>
      <c r="H3113" s="26">
        <f>IF(D3113&lt;='Auxiliary Energy Estimation'!$E$25, 1, 0)</f>
        <v>0</v>
      </c>
      <c r="I3113" s="26">
        <f>IF(E3113&lt;='Auxiliary Energy Estimation'!$E$25, 1, 0)</f>
        <v>0</v>
      </c>
    </row>
    <row r="3114" spans="2:9" ht="15" x14ac:dyDescent="0.3">
      <c r="B3114" s="33">
        <v>3109.5</v>
      </c>
      <c r="C3114" s="34">
        <v>20</v>
      </c>
      <c r="D3114" s="32">
        <f t="shared" si="96"/>
        <v>68</v>
      </c>
      <c r="E3114" s="37">
        <f t="shared" si="97"/>
        <v>81.599999999999994</v>
      </c>
      <c r="F3114" s="32">
        <f>'Auxiliary Energy Estimation'!$E$25-D3114</f>
        <v>-13</v>
      </c>
      <c r="G3114" s="32">
        <f>'Auxiliary Energy Estimation'!$E$25-E3114</f>
        <v>-26.599999999999994</v>
      </c>
      <c r="H3114" s="26">
        <f>IF(D3114&lt;='Auxiliary Energy Estimation'!$E$25, 1, 0)</f>
        <v>0</v>
      </c>
      <c r="I3114" s="26">
        <f>IF(E3114&lt;='Auxiliary Energy Estimation'!$E$25, 1, 0)</f>
        <v>0</v>
      </c>
    </row>
    <row r="3115" spans="2:9" ht="15" x14ac:dyDescent="0.3">
      <c r="B3115" s="33">
        <v>3110.5</v>
      </c>
      <c r="C3115" s="34">
        <v>20.6</v>
      </c>
      <c r="D3115" s="32">
        <f t="shared" si="96"/>
        <v>69.080000000000013</v>
      </c>
      <c r="E3115" s="37">
        <f t="shared" si="97"/>
        <v>82.896000000000015</v>
      </c>
      <c r="F3115" s="32">
        <f>'Auxiliary Energy Estimation'!$E$25-D3115</f>
        <v>-14.080000000000013</v>
      </c>
      <c r="G3115" s="32">
        <f>'Auxiliary Energy Estimation'!$E$25-E3115</f>
        <v>-27.896000000000015</v>
      </c>
      <c r="H3115" s="26">
        <f>IF(D3115&lt;='Auxiliary Energy Estimation'!$E$25, 1, 0)</f>
        <v>0</v>
      </c>
      <c r="I3115" s="26">
        <f>IF(E3115&lt;='Auxiliary Energy Estimation'!$E$25, 1, 0)</f>
        <v>0</v>
      </c>
    </row>
    <row r="3116" spans="2:9" ht="15" x14ac:dyDescent="0.3">
      <c r="B3116" s="33">
        <v>3111.5</v>
      </c>
      <c r="C3116" s="34">
        <v>20.6</v>
      </c>
      <c r="D3116" s="32">
        <f t="shared" si="96"/>
        <v>69.080000000000013</v>
      </c>
      <c r="E3116" s="37">
        <f t="shared" si="97"/>
        <v>82.896000000000015</v>
      </c>
      <c r="F3116" s="32">
        <f>'Auxiliary Energy Estimation'!$E$25-D3116</f>
        <v>-14.080000000000013</v>
      </c>
      <c r="G3116" s="32">
        <f>'Auxiliary Energy Estimation'!$E$25-E3116</f>
        <v>-27.896000000000015</v>
      </c>
      <c r="H3116" s="26">
        <f>IF(D3116&lt;='Auxiliary Energy Estimation'!$E$25, 1, 0)</f>
        <v>0</v>
      </c>
      <c r="I3116" s="26">
        <f>IF(E3116&lt;='Auxiliary Energy Estimation'!$E$25, 1, 0)</f>
        <v>0</v>
      </c>
    </row>
    <row r="3117" spans="2:9" ht="15" x14ac:dyDescent="0.3">
      <c r="B3117" s="33">
        <v>3112.5</v>
      </c>
      <c r="C3117" s="34">
        <v>20</v>
      </c>
      <c r="D3117" s="32">
        <f t="shared" si="96"/>
        <v>68</v>
      </c>
      <c r="E3117" s="37">
        <f t="shared" si="97"/>
        <v>81.599999999999994</v>
      </c>
      <c r="F3117" s="32">
        <f>'Auxiliary Energy Estimation'!$E$25-D3117</f>
        <v>-13</v>
      </c>
      <c r="G3117" s="32">
        <f>'Auxiliary Energy Estimation'!$E$25-E3117</f>
        <v>-26.599999999999994</v>
      </c>
      <c r="H3117" s="26">
        <f>IF(D3117&lt;='Auxiliary Energy Estimation'!$E$25, 1, 0)</f>
        <v>0</v>
      </c>
      <c r="I3117" s="26">
        <f>IF(E3117&lt;='Auxiliary Energy Estimation'!$E$25, 1, 0)</f>
        <v>0</v>
      </c>
    </row>
    <row r="3118" spans="2:9" ht="15" x14ac:dyDescent="0.3">
      <c r="B3118" s="33">
        <v>3113.5</v>
      </c>
      <c r="C3118" s="34">
        <v>18.3</v>
      </c>
      <c r="D3118" s="32">
        <f t="shared" si="96"/>
        <v>64.94</v>
      </c>
      <c r="E3118" s="37">
        <f t="shared" si="97"/>
        <v>77.927999999999997</v>
      </c>
      <c r="F3118" s="32">
        <f>'Auxiliary Energy Estimation'!$E$25-D3118</f>
        <v>-9.9399999999999977</v>
      </c>
      <c r="G3118" s="32">
        <f>'Auxiliary Energy Estimation'!$E$25-E3118</f>
        <v>-22.927999999999997</v>
      </c>
      <c r="H3118" s="26">
        <f>IF(D3118&lt;='Auxiliary Energy Estimation'!$E$25, 1, 0)</f>
        <v>0</v>
      </c>
      <c r="I3118" s="26">
        <f>IF(E3118&lt;='Auxiliary Energy Estimation'!$E$25, 1, 0)</f>
        <v>0</v>
      </c>
    </row>
    <row r="3119" spans="2:9" ht="15" x14ac:dyDescent="0.3">
      <c r="B3119" s="33">
        <v>3114.5</v>
      </c>
      <c r="C3119" s="34">
        <v>17.8</v>
      </c>
      <c r="D3119" s="32">
        <f t="shared" si="96"/>
        <v>64.039999999999992</v>
      </c>
      <c r="E3119" s="37">
        <f t="shared" si="97"/>
        <v>76.847999999999985</v>
      </c>
      <c r="F3119" s="32">
        <f>'Auxiliary Energy Estimation'!$E$25-D3119</f>
        <v>-9.039999999999992</v>
      </c>
      <c r="G3119" s="32">
        <f>'Auxiliary Energy Estimation'!$E$25-E3119</f>
        <v>-21.847999999999985</v>
      </c>
      <c r="H3119" s="26">
        <f>IF(D3119&lt;='Auxiliary Energy Estimation'!$E$25, 1, 0)</f>
        <v>0</v>
      </c>
      <c r="I3119" s="26">
        <f>IF(E3119&lt;='Auxiliary Energy Estimation'!$E$25, 1, 0)</f>
        <v>0</v>
      </c>
    </row>
    <row r="3120" spans="2:9" ht="15" x14ac:dyDescent="0.3">
      <c r="B3120" s="33">
        <v>3115.5</v>
      </c>
      <c r="C3120" s="34">
        <v>16.7</v>
      </c>
      <c r="D3120" s="32">
        <f t="shared" si="96"/>
        <v>62.06</v>
      </c>
      <c r="E3120" s="37">
        <f t="shared" si="97"/>
        <v>74.471999999999994</v>
      </c>
      <c r="F3120" s="32">
        <f>'Auxiliary Energy Estimation'!$E$25-D3120</f>
        <v>-7.0600000000000023</v>
      </c>
      <c r="G3120" s="32">
        <f>'Auxiliary Energy Estimation'!$E$25-E3120</f>
        <v>-19.471999999999994</v>
      </c>
      <c r="H3120" s="26">
        <f>IF(D3120&lt;='Auxiliary Energy Estimation'!$E$25, 1, 0)</f>
        <v>0</v>
      </c>
      <c r="I3120" s="26">
        <f>IF(E3120&lt;='Auxiliary Energy Estimation'!$E$25, 1, 0)</f>
        <v>0</v>
      </c>
    </row>
    <row r="3121" spans="2:9" ht="15" x14ac:dyDescent="0.3">
      <c r="B3121" s="33">
        <v>3116.5</v>
      </c>
      <c r="C3121" s="34">
        <v>15.6</v>
      </c>
      <c r="D3121" s="32">
        <f t="shared" si="96"/>
        <v>60.08</v>
      </c>
      <c r="E3121" s="37">
        <f t="shared" si="97"/>
        <v>72.095999999999989</v>
      </c>
      <c r="F3121" s="32">
        <f>'Auxiliary Energy Estimation'!$E$25-D3121</f>
        <v>-5.0799999999999983</v>
      </c>
      <c r="G3121" s="32">
        <f>'Auxiliary Energy Estimation'!$E$25-E3121</f>
        <v>-17.095999999999989</v>
      </c>
      <c r="H3121" s="26">
        <f>IF(D3121&lt;='Auxiliary Energy Estimation'!$E$25, 1, 0)</f>
        <v>0</v>
      </c>
      <c r="I3121" s="26">
        <f>IF(E3121&lt;='Auxiliary Energy Estimation'!$E$25, 1, 0)</f>
        <v>0</v>
      </c>
    </row>
    <row r="3122" spans="2:9" ht="15" x14ac:dyDescent="0.3">
      <c r="B3122" s="33">
        <v>3117.5</v>
      </c>
      <c r="C3122" s="34">
        <v>15</v>
      </c>
      <c r="D3122" s="32">
        <f t="shared" si="96"/>
        <v>59</v>
      </c>
      <c r="E3122" s="37">
        <f t="shared" si="97"/>
        <v>70.8</v>
      </c>
      <c r="F3122" s="32">
        <f>'Auxiliary Energy Estimation'!$E$25-D3122</f>
        <v>-4</v>
      </c>
      <c r="G3122" s="32">
        <f>'Auxiliary Energy Estimation'!$E$25-E3122</f>
        <v>-15.799999999999997</v>
      </c>
      <c r="H3122" s="26">
        <f>IF(D3122&lt;='Auxiliary Energy Estimation'!$E$25, 1, 0)</f>
        <v>0</v>
      </c>
      <c r="I3122" s="26">
        <f>IF(E3122&lt;='Auxiliary Energy Estimation'!$E$25, 1, 0)</f>
        <v>0</v>
      </c>
    </row>
    <row r="3123" spans="2:9" ht="15" x14ac:dyDescent="0.3">
      <c r="B3123" s="33">
        <v>3118.5</v>
      </c>
      <c r="C3123" s="34">
        <v>14.4</v>
      </c>
      <c r="D3123" s="32">
        <f t="shared" si="96"/>
        <v>57.92</v>
      </c>
      <c r="E3123" s="37">
        <f t="shared" si="97"/>
        <v>69.504000000000005</v>
      </c>
      <c r="F3123" s="32">
        <f>'Auxiliary Energy Estimation'!$E$25-D3123</f>
        <v>-2.9200000000000017</v>
      </c>
      <c r="G3123" s="32">
        <f>'Auxiliary Energy Estimation'!$E$25-E3123</f>
        <v>-14.504000000000005</v>
      </c>
      <c r="H3123" s="26">
        <f>IF(D3123&lt;='Auxiliary Energy Estimation'!$E$25, 1, 0)</f>
        <v>0</v>
      </c>
      <c r="I3123" s="26">
        <f>IF(E3123&lt;='Auxiliary Energy Estimation'!$E$25, 1, 0)</f>
        <v>0</v>
      </c>
    </row>
    <row r="3124" spans="2:9" ht="15" x14ac:dyDescent="0.3">
      <c r="B3124" s="33">
        <v>3119.5</v>
      </c>
      <c r="C3124" s="34">
        <v>14.4</v>
      </c>
      <c r="D3124" s="32">
        <f t="shared" si="96"/>
        <v>57.92</v>
      </c>
      <c r="E3124" s="37">
        <f t="shared" si="97"/>
        <v>69.504000000000005</v>
      </c>
      <c r="F3124" s="32">
        <f>'Auxiliary Energy Estimation'!$E$25-D3124</f>
        <v>-2.9200000000000017</v>
      </c>
      <c r="G3124" s="32">
        <f>'Auxiliary Energy Estimation'!$E$25-E3124</f>
        <v>-14.504000000000005</v>
      </c>
      <c r="H3124" s="26">
        <f>IF(D3124&lt;='Auxiliary Energy Estimation'!$E$25, 1, 0)</f>
        <v>0</v>
      </c>
      <c r="I3124" s="26">
        <f>IF(E3124&lt;='Auxiliary Energy Estimation'!$E$25, 1, 0)</f>
        <v>0</v>
      </c>
    </row>
    <row r="3125" spans="2:9" ht="15" x14ac:dyDescent="0.3">
      <c r="B3125" s="33">
        <v>3120.5</v>
      </c>
      <c r="C3125" s="34">
        <v>13.3</v>
      </c>
      <c r="D3125" s="32">
        <f t="shared" si="96"/>
        <v>55.94</v>
      </c>
      <c r="E3125" s="37">
        <f t="shared" si="97"/>
        <v>67.128</v>
      </c>
      <c r="F3125" s="32">
        <f>'Auxiliary Energy Estimation'!$E$25-D3125</f>
        <v>-0.93999999999999773</v>
      </c>
      <c r="G3125" s="32">
        <f>'Auxiliary Energy Estimation'!$E$25-E3125</f>
        <v>-12.128</v>
      </c>
      <c r="H3125" s="26">
        <f>IF(D3125&lt;='Auxiliary Energy Estimation'!$E$25, 1, 0)</f>
        <v>0</v>
      </c>
      <c r="I3125" s="26">
        <f>IF(E3125&lt;='Auxiliary Energy Estimation'!$E$25, 1, 0)</f>
        <v>0</v>
      </c>
    </row>
    <row r="3126" spans="2:9" ht="15" x14ac:dyDescent="0.3">
      <c r="B3126" s="33">
        <v>3121.5</v>
      </c>
      <c r="C3126" s="34">
        <v>13.3</v>
      </c>
      <c r="D3126" s="32">
        <f t="shared" si="96"/>
        <v>55.94</v>
      </c>
      <c r="E3126" s="37">
        <f t="shared" si="97"/>
        <v>67.128</v>
      </c>
      <c r="F3126" s="32">
        <f>'Auxiliary Energy Estimation'!$E$25-D3126</f>
        <v>-0.93999999999999773</v>
      </c>
      <c r="G3126" s="32">
        <f>'Auxiliary Energy Estimation'!$E$25-E3126</f>
        <v>-12.128</v>
      </c>
      <c r="H3126" s="26">
        <f>IF(D3126&lt;='Auxiliary Energy Estimation'!$E$25, 1, 0)</f>
        <v>0</v>
      </c>
      <c r="I3126" s="26">
        <f>IF(E3126&lt;='Auxiliary Energy Estimation'!$E$25, 1, 0)</f>
        <v>0</v>
      </c>
    </row>
    <row r="3127" spans="2:9" ht="15" x14ac:dyDescent="0.3">
      <c r="B3127" s="33">
        <v>3122.5</v>
      </c>
      <c r="C3127" s="34">
        <v>12.8</v>
      </c>
      <c r="D3127" s="32">
        <f t="shared" si="96"/>
        <v>55.040000000000006</v>
      </c>
      <c r="E3127" s="37">
        <f t="shared" si="97"/>
        <v>66.048000000000002</v>
      </c>
      <c r="F3127" s="32">
        <f>'Auxiliary Energy Estimation'!$E$25-D3127</f>
        <v>-4.0000000000006253E-2</v>
      </c>
      <c r="G3127" s="32">
        <f>'Auxiliary Energy Estimation'!$E$25-E3127</f>
        <v>-11.048000000000002</v>
      </c>
      <c r="H3127" s="26">
        <f>IF(D3127&lt;='Auxiliary Energy Estimation'!$E$25, 1, 0)</f>
        <v>0</v>
      </c>
      <c r="I3127" s="26">
        <f>IF(E3127&lt;='Auxiliary Energy Estimation'!$E$25, 1, 0)</f>
        <v>0</v>
      </c>
    </row>
    <row r="3128" spans="2:9" ht="15" x14ac:dyDescent="0.3">
      <c r="B3128" s="33">
        <v>3123.5</v>
      </c>
      <c r="C3128" s="34">
        <v>12.2</v>
      </c>
      <c r="D3128" s="32">
        <f t="shared" si="96"/>
        <v>53.96</v>
      </c>
      <c r="E3128" s="37">
        <f t="shared" si="97"/>
        <v>64.751999999999995</v>
      </c>
      <c r="F3128" s="32">
        <f>'Auxiliary Energy Estimation'!$E$25-D3128</f>
        <v>1.0399999999999991</v>
      </c>
      <c r="G3128" s="32">
        <f>'Auxiliary Energy Estimation'!$E$25-E3128</f>
        <v>-9.7519999999999953</v>
      </c>
      <c r="H3128" s="26">
        <f>IF(D3128&lt;='Auxiliary Energy Estimation'!$E$25, 1, 0)</f>
        <v>1</v>
      </c>
      <c r="I3128" s="26">
        <f>IF(E3128&lt;='Auxiliary Energy Estimation'!$E$25, 1, 0)</f>
        <v>0</v>
      </c>
    </row>
    <row r="3129" spans="2:9" ht="15" x14ac:dyDescent="0.3">
      <c r="B3129" s="33">
        <v>3124.5</v>
      </c>
      <c r="C3129" s="34">
        <v>11.7</v>
      </c>
      <c r="D3129" s="32">
        <f t="shared" si="96"/>
        <v>53.06</v>
      </c>
      <c r="E3129" s="37">
        <f t="shared" si="97"/>
        <v>63.671999999999997</v>
      </c>
      <c r="F3129" s="32">
        <f>'Auxiliary Energy Estimation'!$E$25-D3129</f>
        <v>1.9399999999999977</v>
      </c>
      <c r="G3129" s="32">
        <f>'Auxiliary Energy Estimation'!$E$25-E3129</f>
        <v>-8.671999999999997</v>
      </c>
      <c r="H3129" s="26">
        <f>IF(D3129&lt;='Auxiliary Energy Estimation'!$E$25, 1, 0)</f>
        <v>1</v>
      </c>
      <c r="I3129" s="26">
        <f>IF(E3129&lt;='Auxiliary Energy Estimation'!$E$25, 1, 0)</f>
        <v>0</v>
      </c>
    </row>
    <row r="3130" spans="2:9" ht="15" x14ac:dyDescent="0.3">
      <c r="B3130" s="33">
        <v>3125.5</v>
      </c>
      <c r="C3130" s="34">
        <v>12.8</v>
      </c>
      <c r="D3130" s="32">
        <f t="shared" si="96"/>
        <v>55.040000000000006</v>
      </c>
      <c r="E3130" s="37">
        <f t="shared" si="97"/>
        <v>66.048000000000002</v>
      </c>
      <c r="F3130" s="32">
        <f>'Auxiliary Energy Estimation'!$E$25-D3130</f>
        <v>-4.0000000000006253E-2</v>
      </c>
      <c r="G3130" s="32">
        <f>'Auxiliary Energy Estimation'!$E$25-E3130</f>
        <v>-11.048000000000002</v>
      </c>
      <c r="H3130" s="26">
        <f>IF(D3130&lt;='Auxiliary Energy Estimation'!$E$25, 1, 0)</f>
        <v>0</v>
      </c>
      <c r="I3130" s="26">
        <f>IF(E3130&lt;='Auxiliary Energy Estimation'!$E$25, 1, 0)</f>
        <v>0</v>
      </c>
    </row>
    <row r="3131" spans="2:9" ht="15" x14ac:dyDescent="0.3">
      <c r="B3131" s="33">
        <v>3126.5</v>
      </c>
      <c r="C3131" s="34">
        <v>13.9</v>
      </c>
      <c r="D3131" s="32">
        <f t="shared" si="96"/>
        <v>57.019999999999996</v>
      </c>
      <c r="E3131" s="37">
        <f t="shared" si="97"/>
        <v>68.423999999999992</v>
      </c>
      <c r="F3131" s="32">
        <f>'Auxiliary Energy Estimation'!$E$25-D3131</f>
        <v>-2.019999999999996</v>
      </c>
      <c r="G3131" s="32">
        <f>'Auxiliary Energy Estimation'!$E$25-E3131</f>
        <v>-13.423999999999992</v>
      </c>
      <c r="H3131" s="26">
        <f>IF(D3131&lt;='Auxiliary Energy Estimation'!$E$25, 1, 0)</f>
        <v>0</v>
      </c>
      <c r="I3131" s="26">
        <f>IF(E3131&lt;='Auxiliary Energy Estimation'!$E$25, 1, 0)</f>
        <v>0</v>
      </c>
    </row>
    <row r="3132" spans="2:9" ht="15" x14ac:dyDescent="0.3">
      <c r="B3132" s="33">
        <v>3127.5</v>
      </c>
      <c r="C3132" s="34">
        <v>15</v>
      </c>
      <c r="D3132" s="32">
        <f t="shared" si="96"/>
        <v>59</v>
      </c>
      <c r="E3132" s="37">
        <f t="shared" si="97"/>
        <v>70.8</v>
      </c>
      <c r="F3132" s="32">
        <f>'Auxiliary Energy Estimation'!$E$25-D3132</f>
        <v>-4</v>
      </c>
      <c r="G3132" s="32">
        <f>'Auxiliary Energy Estimation'!$E$25-E3132</f>
        <v>-15.799999999999997</v>
      </c>
      <c r="H3132" s="26">
        <f>IF(D3132&lt;='Auxiliary Energy Estimation'!$E$25, 1, 0)</f>
        <v>0</v>
      </c>
      <c r="I3132" s="26">
        <f>IF(E3132&lt;='Auxiliary Energy Estimation'!$E$25, 1, 0)</f>
        <v>0</v>
      </c>
    </row>
    <row r="3133" spans="2:9" ht="15" x14ac:dyDescent="0.3">
      <c r="B3133" s="33">
        <v>3128.5</v>
      </c>
      <c r="C3133" s="34">
        <v>15.6</v>
      </c>
      <c r="D3133" s="32">
        <f t="shared" si="96"/>
        <v>60.08</v>
      </c>
      <c r="E3133" s="37">
        <f t="shared" si="97"/>
        <v>72.095999999999989</v>
      </c>
      <c r="F3133" s="32">
        <f>'Auxiliary Energy Estimation'!$E$25-D3133</f>
        <v>-5.0799999999999983</v>
      </c>
      <c r="G3133" s="32">
        <f>'Auxiliary Energy Estimation'!$E$25-E3133</f>
        <v>-17.095999999999989</v>
      </c>
      <c r="H3133" s="26">
        <f>IF(D3133&lt;='Auxiliary Energy Estimation'!$E$25, 1, 0)</f>
        <v>0</v>
      </c>
      <c r="I3133" s="26">
        <f>IF(E3133&lt;='Auxiliary Energy Estimation'!$E$25, 1, 0)</f>
        <v>0</v>
      </c>
    </row>
    <row r="3134" spans="2:9" ht="15" x14ac:dyDescent="0.3">
      <c r="B3134" s="33">
        <v>3129.5</v>
      </c>
      <c r="C3134" s="34">
        <v>16.7</v>
      </c>
      <c r="D3134" s="32">
        <f t="shared" si="96"/>
        <v>62.06</v>
      </c>
      <c r="E3134" s="37">
        <f t="shared" si="97"/>
        <v>74.471999999999994</v>
      </c>
      <c r="F3134" s="32">
        <f>'Auxiliary Energy Estimation'!$E$25-D3134</f>
        <v>-7.0600000000000023</v>
      </c>
      <c r="G3134" s="32">
        <f>'Auxiliary Energy Estimation'!$E$25-E3134</f>
        <v>-19.471999999999994</v>
      </c>
      <c r="H3134" s="26">
        <f>IF(D3134&lt;='Auxiliary Energy Estimation'!$E$25, 1, 0)</f>
        <v>0</v>
      </c>
      <c r="I3134" s="26">
        <f>IF(E3134&lt;='Auxiliary Energy Estimation'!$E$25, 1, 0)</f>
        <v>0</v>
      </c>
    </row>
    <row r="3135" spans="2:9" ht="15" x14ac:dyDescent="0.3">
      <c r="B3135" s="33">
        <v>3130.5</v>
      </c>
      <c r="C3135" s="34">
        <v>15.6</v>
      </c>
      <c r="D3135" s="32">
        <f t="shared" si="96"/>
        <v>60.08</v>
      </c>
      <c r="E3135" s="37">
        <f t="shared" si="97"/>
        <v>72.095999999999989</v>
      </c>
      <c r="F3135" s="32">
        <f>'Auxiliary Energy Estimation'!$E$25-D3135</f>
        <v>-5.0799999999999983</v>
      </c>
      <c r="G3135" s="32">
        <f>'Auxiliary Energy Estimation'!$E$25-E3135</f>
        <v>-17.095999999999989</v>
      </c>
      <c r="H3135" s="26">
        <f>IF(D3135&lt;='Auxiliary Energy Estimation'!$E$25, 1, 0)</f>
        <v>0</v>
      </c>
      <c r="I3135" s="26">
        <f>IF(E3135&lt;='Auxiliary Energy Estimation'!$E$25, 1, 0)</f>
        <v>0</v>
      </c>
    </row>
    <row r="3136" spans="2:9" ht="15" x14ac:dyDescent="0.3">
      <c r="B3136" s="33">
        <v>3131.5</v>
      </c>
      <c r="C3136" s="34">
        <v>15.6</v>
      </c>
      <c r="D3136" s="32">
        <f t="shared" si="96"/>
        <v>60.08</v>
      </c>
      <c r="E3136" s="37">
        <f t="shared" si="97"/>
        <v>72.095999999999989</v>
      </c>
      <c r="F3136" s="32">
        <f>'Auxiliary Energy Estimation'!$E$25-D3136</f>
        <v>-5.0799999999999983</v>
      </c>
      <c r="G3136" s="32">
        <f>'Auxiliary Energy Estimation'!$E$25-E3136</f>
        <v>-17.095999999999989</v>
      </c>
      <c r="H3136" s="26">
        <f>IF(D3136&lt;='Auxiliary Energy Estimation'!$E$25, 1, 0)</f>
        <v>0</v>
      </c>
      <c r="I3136" s="26">
        <f>IF(E3136&lt;='Auxiliary Energy Estimation'!$E$25, 1, 0)</f>
        <v>0</v>
      </c>
    </row>
    <row r="3137" spans="2:9" ht="15" x14ac:dyDescent="0.3">
      <c r="B3137" s="33">
        <v>3132.5</v>
      </c>
      <c r="C3137" s="34">
        <v>16.7</v>
      </c>
      <c r="D3137" s="32">
        <f t="shared" si="96"/>
        <v>62.06</v>
      </c>
      <c r="E3137" s="37">
        <f t="shared" si="97"/>
        <v>74.471999999999994</v>
      </c>
      <c r="F3137" s="32">
        <f>'Auxiliary Energy Estimation'!$E$25-D3137</f>
        <v>-7.0600000000000023</v>
      </c>
      <c r="G3137" s="32">
        <f>'Auxiliary Energy Estimation'!$E$25-E3137</f>
        <v>-19.471999999999994</v>
      </c>
      <c r="H3137" s="26">
        <f>IF(D3137&lt;='Auxiliary Energy Estimation'!$E$25, 1, 0)</f>
        <v>0</v>
      </c>
      <c r="I3137" s="26">
        <f>IF(E3137&lt;='Auxiliary Energy Estimation'!$E$25, 1, 0)</f>
        <v>0</v>
      </c>
    </row>
    <row r="3138" spans="2:9" ht="15" x14ac:dyDescent="0.3">
      <c r="B3138" s="33">
        <v>3133.5</v>
      </c>
      <c r="C3138" s="34">
        <v>17.8</v>
      </c>
      <c r="D3138" s="32">
        <f t="shared" si="96"/>
        <v>64.039999999999992</v>
      </c>
      <c r="E3138" s="37">
        <f t="shared" si="97"/>
        <v>76.847999999999985</v>
      </c>
      <c r="F3138" s="32">
        <f>'Auxiliary Energy Estimation'!$E$25-D3138</f>
        <v>-9.039999999999992</v>
      </c>
      <c r="G3138" s="32">
        <f>'Auxiliary Energy Estimation'!$E$25-E3138</f>
        <v>-21.847999999999985</v>
      </c>
      <c r="H3138" s="26">
        <f>IF(D3138&lt;='Auxiliary Energy Estimation'!$E$25, 1, 0)</f>
        <v>0</v>
      </c>
      <c r="I3138" s="26">
        <f>IF(E3138&lt;='Auxiliary Energy Estimation'!$E$25, 1, 0)</f>
        <v>0</v>
      </c>
    </row>
    <row r="3139" spans="2:9" ht="15" x14ac:dyDescent="0.3">
      <c r="B3139" s="33">
        <v>3134.5</v>
      </c>
      <c r="C3139" s="34">
        <v>17.8</v>
      </c>
      <c r="D3139" s="32">
        <f t="shared" si="96"/>
        <v>64.039999999999992</v>
      </c>
      <c r="E3139" s="37">
        <f t="shared" si="97"/>
        <v>76.847999999999985</v>
      </c>
      <c r="F3139" s="32">
        <f>'Auxiliary Energy Estimation'!$E$25-D3139</f>
        <v>-9.039999999999992</v>
      </c>
      <c r="G3139" s="32">
        <f>'Auxiliary Energy Estimation'!$E$25-E3139</f>
        <v>-21.847999999999985</v>
      </c>
      <c r="H3139" s="26">
        <f>IF(D3139&lt;='Auxiliary Energy Estimation'!$E$25, 1, 0)</f>
        <v>0</v>
      </c>
      <c r="I3139" s="26">
        <f>IF(E3139&lt;='Auxiliary Energy Estimation'!$E$25, 1, 0)</f>
        <v>0</v>
      </c>
    </row>
    <row r="3140" spans="2:9" ht="15" x14ac:dyDescent="0.3">
      <c r="B3140" s="33">
        <v>3135.5</v>
      </c>
      <c r="C3140" s="34">
        <v>17.2</v>
      </c>
      <c r="D3140" s="32">
        <f t="shared" si="96"/>
        <v>62.96</v>
      </c>
      <c r="E3140" s="37">
        <f t="shared" si="97"/>
        <v>75.551999999999992</v>
      </c>
      <c r="F3140" s="32">
        <f>'Auxiliary Energy Estimation'!$E$25-D3140</f>
        <v>-7.9600000000000009</v>
      </c>
      <c r="G3140" s="32">
        <f>'Auxiliary Energy Estimation'!$E$25-E3140</f>
        <v>-20.551999999999992</v>
      </c>
      <c r="H3140" s="26">
        <f>IF(D3140&lt;='Auxiliary Energy Estimation'!$E$25, 1, 0)</f>
        <v>0</v>
      </c>
      <c r="I3140" s="26">
        <f>IF(E3140&lt;='Auxiliary Energy Estimation'!$E$25, 1, 0)</f>
        <v>0</v>
      </c>
    </row>
    <row r="3141" spans="2:9" ht="15" x14ac:dyDescent="0.3">
      <c r="B3141" s="33">
        <v>3136.5</v>
      </c>
      <c r="C3141" s="34">
        <v>17.8</v>
      </c>
      <c r="D3141" s="32">
        <f t="shared" ref="D3141:D3204" si="98">CONVERT(C3141,"C","F")</f>
        <v>64.039999999999992</v>
      </c>
      <c r="E3141" s="37">
        <f t="shared" ref="E3141:E3204" si="99">D3141*1.2</f>
        <v>76.847999999999985</v>
      </c>
      <c r="F3141" s="32">
        <f>'Auxiliary Energy Estimation'!$E$25-D3141</f>
        <v>-9.039999999999992</v>
      </c>
      <c r="G3141" s="32">
        <f>'Auxiliary Energy Estimation'!$E$25-E3141</f>
        <v>-21.847999999999985</v>
      </c>
      <c r="H3141" s="26">
        <f>IF(D3141&lt;='Auxiliary Energy Estimation'!$E$25, 1, 0)</f>
        <v>0</v>
      </c>
      <c r="I3141" s="26">
        <f>IF(E3141&lt;='Auxiliary Energy Estimation'!$E$25, 1, 0)</f>
        <v>0</v>
      </c>
    </row>
    <row r="3142" spans="2:9" ht="15" x14ac:dyDescent="0.3">
      <c r="B3142" s="33">
        <v>3137.5</v>
      </c>
      <c r="C3142" s="34">
        <v>17.8</v>
      </c>
      <c r="D3142" s="32">
        <f t="shared" si="98"/>
        <v>64.039999999999992</v>
      </c>
      <c r="E3142" s="37">
        <f t="shared" si="99"/>
        <v>76.847999999999985</v>
      </c>
      <c r="F3142" s="32">
        <f>'Auxiliary Energy Estimation'!$E$25-D3142</f>
        <v>-9.039999999999992</v>
      </c>
      <c r="G3142" s="32">
        <f>'Auxiliary Energy Estimation'!$E$25-E3142</f>
        <v>-21.847999999999985</v>
      </c>
      <c r="H3142" s="26">
        <f>IF(D3142&lt;='Auxiliary Energy Estimation'!$E$25, 1, 0)</f>
        <v>0</v>
      </c>
      <c r="I3142" s="26">
        <f>IF(E3142&lt;='Auxiliary Energy Estimation'!$E$25, 1, 0)</f>
        <v>0</v>
      </c>
    </row>
    <row r="3143" spans="2:9" ht="15" x14ac:dyDescent="0.3">
      <c r="B3143" s="33">
        <v>3138.5</v>
      </c>
      <c r="C3143" s="34">
        <v>17.2</v>
      </c>
      <c r="D3143" s="32">
        <f t="shared" si="98"/>
        <v>62.96</v>
      </c>
      <c r="E3143" s="37">
        <f t="shared" si="99"/>
        <v>75.551999999999992</v>
      </c>
      <c r="F3143" s="32">
        <f>'Auxiliary Energy Estimation'!$E$25-D3143</f>
        <v>-7.9600000000000009</v>
      </c>
      <c r="G3143" s="32">
        <f>'Auxiliary Energy Estimation'!$E$25-E3143</f>
        <v>-20.551999999999992</v>
      </c>
      <c r="H3143" s="26">
        <f>IF(D3143&lt;='Auxiliary Energy Estimation'!$E$25, 1, 0)</f>
        <v>0</v>
      </c>
      <c r="I3143" s="26">
        <f>IF(E3143&lt;='Auxiliary Energy Estimation'!$E$25, 1, 0)</f>
        <v>0</v>
      </c>
    </row>
    <row r="3144" spans="2:9" ht="15" x14ac:dyDescent="0.3">
      <c r="B3144" s="33">
        <v>3139.5</v>
      </c>
      <c r="C3144" s="34">
        <v>15.6</v>
      </c>
      <c r="D3144" s="32">
        <f t="shared" si="98"/>
        <v>60.08</v>
      </c>
      <c r="E3144" s="37">
        <f t="shared" si="99"/>
        <v>72.095999999999989</v>
      </c>
      <c r="F3144" s="32">
        <f>'Auxiliary Energy Estimation'!$E$25-D3144</f>
        <v>-5.0799999999999983</v>
      </c>
      <c r="G3144" s="32">
        <f>'Auxiliary Energy Estimation'!$E$25-E3144</f>
        <v>-17.095999999999989</v>
      </c>
      <c r="H3144" s="26">
        <f>IF(D3144&lt;='Auxiliary Energy Estimation'!$E$25, 1, 0)</f>
        <v>0</v>
      </c>
      <c r="I3144" s="26">
        <f>IF(E3144&lt;='Auxiliary Energy Estimation'!$E$25, 1, 0)</f>
        <v>0</v>
      </c>
    </row>
    <row r="3145" spans="2:9" ht="15" x14ac:dyDescent="0.3">
      <c r="B3145" s="33">
        <v>3140.5</v>
      </c>
      <c r="C3145" s="34">
        <v>14.4</v>
      </c>
      <c r="D3145" s="32">
        <f t="shared" si="98"/>
        <v>57.92</v>
      </c>
      <c r="E3145" s="37">
        <f t="shared" si="99"/>
        <v>69.504000000000005</v>
      </c>
      <c r="F3145" s="32">
        <f>'Auxiliary Energy Estimation'!$E$25-D3145</f>
        <v>-2.9200000000000017</v>
      </c>
      <c r="G3145" s="32">
        <f>'Auxiliary Energy Estimation'!$E$25-E3145</f>
        <v>-14.504000000000005</v>
      </c>
      <c r="H3145" s="26">
        <f>IF(D3145&lt;='Auxiliary Energy Estimation'!$E$25, 1, 0)</f>
        <v>0</v>
      </c>
      <c r="I3145" s="26">
        <f>IF(E3145&lt;='Auxiliary Energy Estimation'!$E$25, 1, 0)</f>
        <v>0</v>
      </c>
    </row>
    <row r="3146" spans="2:9" ht="15" x14ac:dyDescent="0.3">
      <c r="B3146" s="33">
        <v>3141.5</v>
      </c>
      <c r="C3146" s="34">
        <v>13.3</v>
      </c>
      <c r="D3146" s="32">
        <f t="shared" si="98"/>
        <v>55.94</v>
      </c>
      <c r="E3146" s="37">
        <f t="shared" si="99"/>
        <v>67.128</v>
      </c>
      <c r="F3146" s="32">
        <f>'Auxiliary Energy Estimation'!$E$25-D3146</f>
        <v>-0.93999999999999773</v>
      </c>
      <c r="G3146" s="32">
        <f>'Auxiliary Energy Estimation'!$E$25-E3146</f>
        <v>-12.128</v>
      </c>
      <c r="H3146" s="26">
        <f>IF(D3146&lt;='Auxiliary Energy Estimation'!$E$25, 1, 0)</f>
        <v>0</v>
      </c>
      <c r="I3146" s="26">
        <f>IF(E3146&lt;='Auxiliary Energy Estimation'!$E$25, 1, 0)</f>
        <v>0</v>
      </c>
    </row>
    <row r="3147" spans="2:9" ht="15" x14ac:dyDescent="0.3">
      <c r="B3147" s="33">
        <v>3142.5</v>
      </c>
      <c r="C3147" s="34">
        <v>12.8</v>
      </c>
      <c r="D3147" s="32">
        <f t="shared" si="98"/>
        <v>55.040000000000006</v>
      </c>
      <c r="E3147" s="37">
        <f t="shared" si="99"/>
        <v>66.048000000000002</v>
      </c>
      <c r="F3147" s="32">
        <f>'Auxiliary Energy Estimation'!$E$25-D3147</f>
        <v>-4.0000000000006253E-2</v>
      </c>
      <c r="G3147" s="32">
        <f>'Auxiliary Energy Estimation'!$E$25-E3147</f>
        <v>-11.048000000000002</v>
      </c>
      <c r="H3147" s="26">
        <f>IF(D3147&lt;='Auxiliary Energy Estimation'!$E$25, 1, 0)</f>
        <v>0</v>
      </c>
      <c r="I3147" s="26">
        <f>IF(E3147&lt;='Auxiliary Energy Estimation'!$E$25, 1, 0)</f>
        <v>0</v>
      </c>
    </row>
    <row r="3148" spans="2:9" ht="15" x14ac:dyDescent="0.3">
      <c r="B3148" s="33">
        <v>3143.5</v>
      </c>
      <c r="C3148" s="34">
        <v>12.2</v>
      </c>
      <c r="D3148" s="32">
        <f t="shared" si="98"/>
        <v>53.96</v>
      </c>
      <c r="E3148" s="37">
        <f t="shared" si="99"/>
        <v>64.751999999999995</v>
      </c>
      <c r="F3148" s="32">
        <f>'Auxiliary Energy Estimation'!$E$25-D3148</f>
        <v>1.0399999999999991</v>
      </c>
      <c r="G3148" s="32">
        <f>'Auxiliary Energy Estimation'!$E$25-E3148</f>
        <v>-9.7519999999999953</v>
      </c>
      <c r="H3148" s="26">
        <f>IF(D3148&lt;='Auxiliary Energy Estimation'!$E$25, 1, 0)</f>
        <v>1</v>
      </c>
      <c r="I3148" s="26">
        <f>IF(E3148&lt;='Auxiliary Energy Estimation'!$E$25, 1, 0)</f>
        <v>0</v>
      </c>
    </row>
    <row r="3149" spans="2:9" ht="15" x14ac:dyDescent="0.3">
      <c r="B3149" s="33">
        <v>3144.5</v>
      </c>
      <c r="C3149" s="34">
        <v>11.1</v>
      </c>
      <c r="D3149" s="32">
        <f t="shared" si="98"/>
        <v>51.980000000000004</v>
      </c>
      <c r="E3149" s="37">
        <f t="shared" si="99"/>
        <v>62.376000000000005</v>
      </c>
      <c r="F3149" s="32">
        <f>'Auxiliary Energy Estimation'!$E$25-D3149</f>
        <v>3.019999999999996</v>
      </c>
      <c r="G3149" s="32">
        <f>'Auxiliary Energy Estimation'!$E$25-E3149</f>
        <v>-7.3760000000000048</v>
      </c>
      <c r="H3149" s="26">
        <f>IF(D3149&lt;='Auxiliary Energy Estimation'!$E$25, 1, 0)</f>
        <v>1</v>
      </c>
      <c r="I3149" s="26">
        <f>IF(E3149&lt;='Auxiliary Energy Estimation'!$E$25, 1, 0)</f>
        <v>0</v>
      </c>
    </row>
    <row r="3150" spans="2:9" ht="15" x14ac:dyDescent="0.3">
      <c r="B3150" s="33">
        <v>3145.5</v>
      </c>
      <c r="C3150" s="34">
        <v>11.1</v>
      </c>
      <c r="D3150" s="32">
        <f t="shared" si="98"/>
        <v>51.980000000000004</v>
      </c>
      <c r="E3150" s="37">
        <f t="shared" si="99"/>
        <v>62.376000000000005</v>
      </c>
      <c r="F3150" s="32">
        <f>'Auxiliary Energy Estimation'!$E$25-D3150</f>
        <v>3.019999999999996</v>
      </c>
      <c r="G3150" s="32">
        <f>'Auxiliary Energy Estimation'!$E$25-E3150</f>
        <v>-7.3760000000000048</v>
      </c>
      <c r="H3150" s="26">
        <f>IF(D3150&lt;='Auxiliary Energy Estimation'!$E$25, 1, 0)</f>
        <v>1</v>
      </c>
      <c r="I3150" s="26">
        <f>IF(E3150&lt;='Auxiliary Energy Estimation'!$E$25, 1, 0)</f>
        <v>0</v>
      </c>
    </row>
    <row r="3151" spans="2:9" ht="15" x14ac:dyDescent="0.3">
      <c r="B3151" s="33">
        <v>3146.5</v>
      </c>
      <c r="C3151" s="34">
        <v>10.6</v>
      </c>
      <c r="D3151" s="32">
        <f t="shared" si="98"/>
        <v>51.08</v>
      </c>
      <c r="E3151" s="37">
        <f t="shared" si="99"/>
        <v>61.295999999999992</v>
      </c>
      <c r="F3151" s="32">
        <f>'Auxiliary Energy Estimation'!$E$25-D3151</f>
        <v>3.9200000000000017</v>
      </c>
      <c r="G3151" s="32">
        <f>'Auxiliary Energy Estimation'!$E$25-E3151</f>
        <v>-6.2959999999999923</v>
      </c>
      <c r="H3151" s="26">
        <f>IF(D3151&lt;='Auxiliary Energy Estimation'!$E$25, 1, 0)</f>
        <v>1</v>
      </c>
      <c r="I3151" s="26">
        <f>IF(E3151&lt;='Auxiliary Energy Estimation'!$E$25, 1, 0)</f>
        <v>0</v>
      </c>
    </row>
    <row r="3152" spans="2:9" ht="15" x14ac:dyDescent="0.3">
      <c r="B3152" s="33">
        <v>3147.5</v>
      </c>
      <c r="C3152" s="34">
        <v>10</v>
      </c>
      <c r="D3152" s="32">
        <f t="shared" si="98"/>
        <v>50</v>
      </c>
      <c r="E3152" s="37">
        <f t="shared" si="99"/>
        <v>60</v>
      </c>
      <c r="F3152" s="32">
        <f>'Auxiliary Energy Estimation'!$E$25-D3152</f>
        <v>5</v>
      </c>
      <c r="G3152" s="32">
        <f>'Auxiliary Energy Estimation'!$E$25-E3152</f>
        <v>-5</v>
      </c>
      <c r="H3152" s="26">
        <f>IF(D3152&lt;='Auxiliary Energy Estimation'!$E$25, 1, 0)</f>
        <v>1</v>
      </c>
      <c r="I3152" s="26">
        <f>IF(E3152&lt;='Auxiliary Energy Estimation'!$E$25, 1, 0)</f>
        <v>0</v>
      </c>
    </row>
    <row r="3153" spans="2:9" ht="15" x14ac:dyDescent="0.3">
      <c r="B3153" s="33">
        <v>3148.5</v>
      </c>
      <c r="C3153" s="34">
        <v>10</v>
      </c>
      <c r="D3153" s="32">
        <f t="shared" si="98"/>
        <v>50</v>
      </c>
      <c r="E3153" s="37">
        <f t="shared" si="99"/>
        <v>60</v>
      </c>
      <c r="F3153" s="32">
        <f>'Auxiliary Energy Estimation'!$E$25-D3153</f>
        <v>5</v>
      </c>
      <c r="G3153" s="32">
        <f>'Auxiliary Energy Estimation'!$E$25-E3153</f>
        <v>-5</v>
      </c>
      <c r="H3153" s="26">
        <f>IF(D3153&lt;='Auxiliary Energy Estimation'!$E$25, 1, 0)</f>
        <v>1</v>
      </c>
      <c r="I3153" s="26">
        <f>IF(E3153&lt;='Auxiliary Energy Estimation'!$E$25, 1, 0)</f>
        <v>0</v>
      </c>
    </row>
    <row r="3154" spans="2:9" ht="15" x14ac:dyDescent="0.3">
      <c r="B3154" s="33">
        <v>3149.5</v>
      </c>
      <c r="C3154" s="34">
        <v>11.7</v>
      </c>
      <c r="D3154" s="32">
        <f t="shared" si="98"/>
        <v>53.06</v>
      </c>
      <c r="E3154" s="37">
        <f t="shared" si="99"/>
        <v>63.671999999999997</v>
      </c>
      <c r="F3154" s="32">
        <f>'Auxiliary Energy Estimation'!$E$25-D3154</f>
        <v>1.9399999999999977</v>
      </c>
      <c r="G3154" s="32">
        <f>'Auxiliary Energy Estimation'!$E$25-E3154</f>
        <v>-8.671999999999997</v>
      </c>
      <c r="H3154" s="26">
        <f>IF(D3154&lt;='Auxiliary Energy Estimation'!$E$25, 1, 0)</f>
        <v>1</v>
      </c>
      <c r="I3154" s="26">
        <f>IF(E3154&lt;='Auxiliary Energy Estimation'!$E$25, 1, 0)</f>
        <v>0</v>
      </c>
    </row>
    <row r="3155" spans="2:9" ht="15" x14ac:dyDescent="0.3">
      <c r="B3155" s="33">
        <v>3150.5</v>
      </c>
      <c r="C3155" s="34">
        <v>13.9</v>
      </c>
      <c r="D3155" s="32">
        <f t="shared" si="98"/>
        <v>57.019999999999996</v>
      </c>
      <c r="E3155" s="37">
        <f t="shared" si="99"/>
        <v>68.423999999999992</v>
      </c>
      <c r="F3155" s="32">
        <f>'Auxiliary Energy Estimation'!$E$25-D3155</f>
        <v>-2.019999999999996</v>
      </c>
      <c r="G3155" s="32">
        <f>'Auxiliary Energy Estimation'!$E$25-E3155</f>
        <v>-13.423999999999992</v>
      </c>
      <c r="H3155" s="26">
        <f>IF(D3155&lt;='Auxiliary Energy Estimation'!$E$25, 1, 0)</f>
        <v>0</v>
      </c>
      <c r="I3155" s="26">
        <f>IF(E3155&lt;='Auxiliary Energy Estimation'!$E$25, 1, 0)</f>
        <v>0</v>
      </c>
    </row>
    <row r="3156" spans="2:9" ht="15" x14ac:dyDescent="0.3">
      <c r="B3156" s="33">
        <v>3151.5</v>
      </c>
      <c r="C3156" s="34">
        <v>15.6</v>
      </c>
      <c r="D3156" s="32">
        <f t="shared" si="98"/>
        <v>60.08</v>
      </c>
      <c r="E3156" s="37">
        <f t="shared" si="99"/>
        <v>72.095999999999989</v>
      </c>
      <c r="F3156" s="32">
        <f>'Auxiliary Energy Estimation'!$E$25-D3156</f>
        <v>-5.0799999999999983</v>
      </c>
      <c r="G3156" s="32">
        <f>'Auxiliary Energy Estimation'!$E$25-E3156</f>
        <v>-17.095999999999989</v>
      </c>
      <c r="H3156" s="26">
        <f>IF(D3156&lt;='Auxiliary Energy Estimation'!$E$25, 1, 0)</f>
        <v>0</v>
      </c>
      <c r="I3156" s="26">
        <f>IF(E3156&lt;='Auxiliary Energy Estimation'!$E$25, 1, 0)</f>
        <v>0</v>
      </c>
    </row>
    <row r="3157" spans="2:9" ht="15" x14ac:dyDescent="0.3">
      <c r="B3157" s="33">
        <v>3152.5</v>
      </c>
      <c r="C3157" s="34">
        <v>17.8</v>
      </c>
      <c r="D3157" s="32">
        <f t="shared" si="98"/>
        <v>64.039999999999992</v>
      </c>
      <c r="E3157" s="37">
        <f t="shared" si="99"/>
        <v>76.847999999999985</v>
      </c>
      <c r="F3157" s="32">
        <f>'Auxiliary Energy Estimation'!$E$25-D3157</f>
        <v>-9.039999999999992</v>
      </c>
      <c r="G3157" s="32">
        <f>'Auxiliary Energy Estimation'!$E$25-E3157</f>
        <v>-21.847999999999985</v>
      </c>
      <c r="H3157" s="26">
        <f>IF(D3157&lt;='Auxiliary Energy Estimation'!$E$25, 1, 0)</f>
        <v>0</v>
      </c>
      <c r="I3157" s="26">
        <f>IF(E3157&lt;='Auxiliary Energy Estimation'!$E$25, 1, 0)</f>
        <v>0</v>
      </c>
    </row>
    <row r="3158" spans="2:9" ht="15" x14ac:dyDescent="0.3">
      <c r="B3158" s="33">
        <v>3153.5</v>
      </c>
      <c r="C3158" s="34">
        <v>20</v>
      </c>
      <c r="D3158" s="32">
        <f t="shared" si="98"/>
        <v>68</v>
      </c>
      <c r="E3158" s="37">
        <f t="shared" si="99"/>
        <v>81.599999999999994</v>
      </c>
      <c r="F3158" s="32">
        <f>'Auxiliary Energy Estimation'!$E$25-D3158</f>
        <v>-13</v>
      </c>
      <c r="G3158" s="32">
        <f>'Auxiliary Energy Estimation'!$E$25-E3158</f>
        <v>-26.599999999999994</v>
      </c>
      <c r="H3158" s="26">
        <f>IF(D3158&lt;='Auxiliary Energy Estimation'!$E$25, 1, 0)</f>
        <v>0</v>
      </c>
      <c r="I3158" s="26">
        <f>IF(E3158&lt;='Auxiliary Energy Estimation'!$E$25, 1, 0)</f>
        <v>0</v>
      </c>
    </row>
    <row r="3159" spans="2:9" ht="15" x14ac:dyDescent="0.3">
      <c r="B3159" s="33">
        <v>3154.5</v>
      </c>
      <c r="C3159" s="34">
        <v>19.399999999999999</v>
      </c>
      <c r="D3159" s="32">
        <f t="shared" si="98"/>
        <v>66.92</v>
      </c>
      <c r="E3159" s="37">
        <f t="shared" si="99"/>
        <v>80.304000000000002</v>
      </c>
      <c r="F3159" s="32">
        <f>'Auxiliary Energy Estimation'!$E$25-D3159</f>
        <v>-11.920000000000002</v>
      </c>
      <c r="G3159" s="32">
        <f>'Auxiliary Energy Estimation'!$E$25-E3159</f>
        <v>-25.304000000000002</v>
      </c>
      <c r="H3159" s="26">
        <f>IF(D3159&lt;='Auxiliary Energy Estimation'!$E$25, 1, 0)</f>
        <v>0</v>
      </c>
      <c r="I3159" s="26">
        <f>IF(E3159&lt;='Auxiliary Energy Estimation'!$E$25, 1, 0)</f>
        <v>0</v>
      </c>
    </row>
    <row r="3160" spans="2:9" ht="15" x14ac:dyDescent="0.3">
      <c r="B3160" s="33">
        <v>3155.5</v>
      </c>
      <c r="C3160" s="34">
        <v>18.3</v>
      </c>
      <c r="D3160" s="32">
        <f t="shared" si="98"/>
        <v>64.94</v>
      </c>
      <c r="E3160" s="37">
        <f t="shared" si="99"/>
        <v>77.927999999999997</v>
      </c>
      <c r="F3160" s="32">
        <f>'Auxiliary Energy Estimation'!$E$25-D3160</f>
        <v>-9.9399999999999977</v>
      </c>
      <c r="G3160" s="32">
        <f>'Auxiliary Energy Estimation'!$E$25-E3160</f>
        <v>-22.927999999999997</v>
      </c>
      <c r="H3160" s="26">
        <f>IF(D3160&lt;='Auxiliary Energy Estimation'!$E$25, 1, 0)</f>
        <v>0</v>
      </c>
      <c r="I3160" s="26">
        <f>IF(E3160&lt;='Auxiliary Energy Estimation'!$E$25, 1, 0)</f>
        <v>0</v>
      </c>
    </row>
    <row r="3161" spans="2:9" ht="15" x14ac:dyDescent="0.3">
      <c r="B3161" s="33">
        <v>3156.5</v>
      </c>
      <c r="C3161" s="34">
        <v>20</v>
      </c>
      <c r="D3161" s="32">
        <f t="shared" si="98"/>
        <v>68</v>
      </c>
      <c r="E3161" s="37">
        <f t="shared" si="99"/>
        <v>81.599999999999994</v>
      </c>
      <c r="F3161" s="32">
        <f>'Auxiliary Energy Estimation'!$E$25-D3161</f>
        <v>-13</v>
      </c>
      <c r="G3161" s="32">
        <f>'Auxiliary Energy Estimation'!$E$25-E3161</f>
        <v>-26.599999999999994</v>
      </c>
      <c r="H3161" s="26">
        <f>IF(D3161&lt;='Auxiliary Energy Estimation'!$E$25, 1, 0)</f>
        <v>0</v>
      </c>
      <c r="I3161" s="26">
        <f>IF(E3161&lt;='Auxiliary Energy Estimation'!$E$25, 1, 0)</f>
        <v>0</v>
      </c>
    </row>
    <row r="3162" spans="2:9" ht="15" x14ac:dyDescent="0.3">
      <c r="B3162" s="33">
        <v>3157.5</v>
      </c>
      <c r="C3162" s="34">
        <v>21.1</v>
      </c>
      <c r="D3162" s="32">
        <f t="shared" si="98"/>
        <v>69.98</v>
      </c>
      <c r="E3162" s="37">
        <f t="shared" si="99"/>
        <v>83.975999999999999</v>
      </c>
      <c r="F3162" s="32">
        <f>'Auxiliary Energy Estimation'!$E$25-D3162</f>
        <v>-14.980000000000004</v>
      </c>
      <c r="G3162" s="32">
        <f>'Auxiliary Energy Estimation'!$E$25-E3162</f>
        <v>-28.975999999999999</v>
      </c>
      <c r="H3162" s="26">
        <f>IF(D3162&lt;='Auxiliary Energy Estimation'!$E$25, 1, 0)</f>
        <v>0</v>
      </c>
      <c r="I3162" s="26">
        <f>IF(E3162&lt;='Auxiliary Energy Estimation'!$E$25, 1, 0)</f>
        <v>0</v>
      </c>
    </row>
    <row r="3163" spans="2:9" ht="15" x14ac:dyDescent="0.3">
      <c r="B3163" s="33">
        <v>3158.5</v>
      </c>
      <c r="C3163" s="34">
        <v>22.8</v>
      </c>
      <c r="D3163" s="32">
        <f t="shared" si="98"/>
        <v>73.039999999999992</v>
      </c>
      <c r="E3163" s="37">
        <f t="shared" si="99"/>
        <v>87.647999999999982</v>
      </c>
      <c r="F3163" s="32">
        <f>'Auxiliary Energy Estimation'!$E$25-D3163</f>
        <v>-18.039999999999992</v>
      </c>
      <c r="G3163" s="32">
        <f>'Auxiliary Energy Estimation'!$E$25-E3163</f>
        <v>-32.647999999999982</v>
      </c>
      <c r="H3163" s="26">
        <f>IF(D3163&lt;='Auxiliary Energy Estimation'!$E$25, 1, 0)</f>
        <v>0</v>
      </c>
      <c r="I3163" s="26">
        <f>IF(E3163&lt;='Auxiliary Energy Estimation'!$E$25, 1, 0)</f>
        <v>0</v>
      </c>
    </row>
    <row r="3164" spans="2:9" ht="15" x14ac:dyDescent="0.3">
      <c r="B3164" s="33">
        <v>3159.5</v>
      </c>
      <c r="C3164" s="34">
        <v>24.4</v>
      </c>
      <c r="D3164" s="32">
        <f t="shared" si="98"/>
        <v>75.92</v>
      </c>
      <c r="E3164" s="37">
        <f t="shared" si="99"/>
        <v>91.103999999999999</v>
      </c>
      <c r="F3164" s="32">
        <f>'Auxiliary Energy Estimation'!$E$25-D3164</f>
        <v>-20.92</v>
      </c>
      <c r="G3164" s="32">
        <f>'Auxiliary Energy Estimation'!$E$25-E3164</f>
        <v>-36.103999999999999</v>
      </c>
      <c r="H3164" s="26">
        <f>IF(D3164&lt;='Auxiliary Energy Estimation'!$E$25, 1, 0)</f>
        <v>0</v>
      </c>
      <c r="I3164" s="26">
        <f>IF(E3164&lt;='Auxiliary Energy Estimation'!$E$25, 1, 0)</f>
        <v>0</v>
      </c>
    </row>
    <row r="3165" spans="2:9" ht="15" x14ac:dyDescent="0.3">
      <c r="B3165" s="33">
        <v>3160.5</v>
      </c>
      <c r="C3165" s="34">
        <v>22.2</v>
      </c>
      <c r="D3165" s="32">
        <f t="shared" si="98"/>
        <v>71.960000000000008</v>
      </c>
      <c r="E3165" s="37">
        <f t="shared" si="99"/>
        <v>86.352000000000004</v>
      </c>
      <c r="F3165" s="32">
        <f>'Auxiliary Energy Estimation'!$E$25-D3165</f>
        <v>-16.960000000000008</v>
      </c>
      <c r="G3165" s="32">
        <f>'Auxiliary Energy Estimation'!$E$25-E3165</f>
        <v>-31.352000000000004</v>
      </c>
      <c r="H3165" s="26">
        <f>IF(D3165&lt;='Auxiliary Energy Estimation'!$E$25, 1, 0)</f>
        <v>0</v>
      </c>
      <c r="I3165" s="26">
        <f>IF(E3165&lt;='Auxiliary Energy Estimation'!$E$25, 1, 0)</f>
        <v>0</v>
      </c>
    </row>
    <row r="3166" spans="2:9" ht="15" x14ac:dyDescent="0.3">
      <c r="B3166" s="33">
        <v>3161.5</v>
      </c>
      <c r="C3166" s="34">
        <v>20.6</v>
      </c>
      <c r="D3166" s="32">
        <f t="shared" si="98"/>
        <v>69.080000000000013</v>
      </c>
      <c r="E3166" s="37">
        <f t="shared" si="99"/>
        <v>82.896000000000015</v>
      </c>
      <c r="F3166" s="32">
        <f>'Auxiliary Energy Estimation'!$E$25-D3166</f>
        <v>-14.080000000000013</v>
      </c>
      <c r="G3166" s="32">
        <f>'Auxiliary Energy Estimation'!$E$25-E3166</f>
        <v>-27.896000000000015</v>
      </c>
      <c r="H3166" s="26">
        <f>IF(D3166&lt;='Auxiliary Energy Estimation'!$E$25, 1, 0)</f>
        <v>0</v>
      </c>
      <c r="I3166" s="26">
        <f>IF(E3166&lt;='Auxiliary Energy Estimation'!$E$25, 1, 0)</f>
        <v>0</v>
      </c>
    </row>
    <row r="3167" spans="2:9" ht="15" x14ac:dyDescent="0.3">
      <c r="B3167" s="33">
        <v>3162.5</v>
      </c>
      <c r="C3167" s="34">
        <v>18.899999999999999</v>
      </c>
      <c r="D3167" s="32">
        <f t="shared" si="98"/>
        <v>66.02</v>
      </c>
      <c r="E3167" s="37">
        <f t="shared" si="99"/>
        <v>79.22399999999999</v>
      </c>
      <c r="F3167" s="32">
        <f>'Auxiliary Energy Estimation'!$E$25-D3167</f>
        <v>-11.019999999999996</v>
      </c>
      <c r="G3167" s="32">
        <f>'Auxiliary Energy Estimation'!$E$25-E3167</f>
        <v>-24.22399999999999</v>
      </c>
      <c r="H3167" s="26">
        <f>IF(D3167&lt;='Auxiliary Energy Estimation'!$E$25, 1, 0)</f>
        <v>0</v>
      </c>
      <c r="I3167" s="26">
        <f>IF(E3167&lt;='Auxiliary Energy Estimation'!$E$25, 1, 0)</f>
        <v>0</v>
      </c>
    </row>
    <row r="3168" spans="2:9" ht="15" x14ac:dyDescent="0.3">
      <c r="B3168" s="33">
        <v>3163.5</v>
      </c>
      <c r="C3168" s="34">
        <v>16.7</v>
      </c>
      <c r="D3168" s="32">
        <f t="shared" si="98"/>
        <v>62.06</v>
      </c>
      <c r="E3168" s="37">
        <f t="shared" si="99"/>
        <v>74.471999999999994</v>
      </c>
      <c r="F3168" s="32">
        <f>'Auxiliary Energy Estimation'!$E$25-D3168</f>
        <v>-7.0600000000000023</v>
      </c>
      <c r="G3168" s="32">
        <f>'Auxiliary Energy Estimation'!$E$25-E3168</f>
        <v>-19.471999999999994</v>
      </c>
      <c r="H3168" s="26">
        <f>IF(D3168&lt;='Auxiliary Energy Estimation'!$E$25, 1, 0)</f>
        <v>0</v>
      </c>
      <c r="I3168" s="26">
        <f>IF(E3168&lt;='Auxiliary Energy Estimation'!$E$25, 1, 0)</f>
        <v>0</v>
      </c>
    </row>
    <row r="3169" spans="2:9" ht="15" x14ac:dyDescent="0.3">
      <c r="B3169" s="33">
        <v>3164.5</v>
      </c>
      <c r="C3169" s="34">
        <v>15.6</v>
      </c>
      <c r="D3169" s="32">
        <f t="shared" si="98"/>
        <v>60.08</v>
      </c>
      <c r="E3169" s="37">
        <f t="shared" si="99"/>
        <v>72.095999999999989</v>
      </c>
      <c r="F3169" s="32">
        <f>'Auxiliary Energy Estimation'!$E$25-D3169</f>
        <v>-5.0799999999999983</v>
      </c>
      <c r="G3169" s="32">
        <f>'Auxiliary Energy Estimation'!$E$25-E3169</f>
        <v>-17.095999999999989</v>
      </c>
      <c r="H3169" s="26">
        <f>IF(D3169&lt;='Auxiliary Energy Estimation'!$E$25, 1, 0)</f>
        <v>0</v>
      </c>
      <c r="I3169" s="26">
        <f>IF(E3169&lt;='Auxiliary Energy Estimation'!$E$25, 1, 0)</f>
        <v>0</v>
      </c>
    </row>
    <row r="3170" spans="2:9" ht="15" x14ac:dyDescent="0.3">
      <c r="B3170" s="33">
        <v>3165.5</v>
      </c>
      <c r="C3170" s="34">
        <v>15</v>
      </c>
      <c r="D3170" s="32">
        <f t="shared" si="98"/>
        <v>59</v>
      </c>
      <c r="E3170" s="37">
        <f t="shared" si="99"/>
        <v>70.8</v>
      </c>
      <c r="F3170" s="32">
        <f>'Auxiliary Energy Estimation'!$E$25-D3170</f>
        <v>-4</v>
      </c>
      <c r="G3170" s="32">
        <f>'Auxiliary Energy Estimation'!$E$25-E3170</f>
        <v>-15.799999999999997</v>
      </c>
      <c r="H3170" s="26">
        <f>IF(D3170&lt;='Auxiliary Energy Estimation'!$E$25, 1, 0)</f>
        <v>0</v>
      </c>
      <c r="I3170" s="26">
        <f>IF(E3170&lt;='Auxiliary Energy Estimation'!$E$25, 1, 0)</f>
        <v>0</v>
      </c>
    </row>
    <row r="3171" spans="2:9" ht="15" x14ac:dyDescent="0.3">
      <c r="B3171" s="33">
        <v>3166.5</v>
      </c>
      <c r="C3171" s="34">
        <v>13.9</v>
      </c>
      <c r="D3171" s="32">
        <f t="shared" si="98"/>
        <v>57.019999999999996</v>
      </c>
      <c r="E3171" s="37">
        <f t="shared" si="99"/>
        <v>68.423999999999992</v>
      </c>
      <c r="F3171" s="32">
        <f>'Auxiliary Energy Estimation'!$E$25-D3171</f>
        <v>-2.019999999999996</v>
      </c>
      <c r="G3171" s="32">
        <f>'Auxiliary Energy Estimation'!$E$25-E3171</f>
        <v>-13.423999999999992</v>
      </c>
      <c r="H3171" s="26">
        <f>IF(D3171&lt;='Auxiliary Energy Estimation'!$E$25, 1, 0)</f>
        <v>0</v>
      </c>
      <c r="I3171" s="26">
        <f>IF(E3171&lt;='Auxiliary Energy Estimation'!$E$25, 1, 0)</f>
        <v>0</v>
      </c>
    </row>
    <row r="3172" spans="2:9" ht="15" x14ac:dyDescent="0.3">
      <c r="B3172" s="33">
        <v>3167.5</v>
      </c>
      <c r="C3172" s="34">
        <v>13.3</v>
      </c>
      <c r="D3172" s="32">
        <f t="shared" si="98"/>
        <v>55.94</v>
      </c>
      <c r="E3172" s="37">
        <f t="shared" si="99"/>
        <v>67.128</v>
      </c>
      <c r="F3172" s="32">
        <f>'Auxiliary Energy Estimation'!$E$25-D3172</f>
        <v>-0.93999999999999773</v>
      </c>
      <c r="G3172" s="32">
        <f>'Auxiliary Energy Estimation'!$E$25-E3172</f>
        <v>-12.128</v>
      </c>
      <c r="H3172" s="26">
        <f>IF(D3172&lt;='Auxiliary Energy Estimation'!$E$25, 1, 0)</f>
        <v>0</v>
      </c>
      <c r="I3172" s="26">
        <f>IF(E3172&lt;='Auxiliary Energy Estimation'!$E$25, 1, 0)</f>
        <v>0</v>
      </c>
    </row>
    <row r="3173" spans="2:9" ht="15" x14ac:dyDescent="0.3">
      <c r="B3173" s="33">
        <v>3168.5</v>
      </c>
      <c r="C3173" s="34">
        <v>12.8</v>
      </c>
      <c r="D3173" s="32">
        <f t="shared" si="98"/>
        <v>55.040000000000006</v>
      </c>
      <c r="E3173" s="37">
        <f t="shared" si="99"/>
        <v>66.048000000000002</v>
      </c>
      <c r="F3173" s="32">
        <f>'Auxiliary Energy Estimation'!$E$25-D3173</f>
        <v>-4.0000000000006253E-2</v>
      </c>
      <c r="G3173" s="32">
        <f>'Auxiliary Energy Estimation'!$E$25-E3173</f>
        <v>-11.048000000000002</v>
      </c>
      <c r="H3173" s="26">
        <f>IF(D3173&lt;='Auxiliary Energy Estimation'!$E$25, 1, 0)</f>
        <v>0</v>
      </c>
      <c r="I3173" s="26">
        <f>IF(E3173&lt;='Auxiliary Energy Estimation'!$E$25, 1, 0)</f>
        <v>0</v>
      </c>
    </row>
    <row r="3174" spans="2:9" ht="15" x14ac:dyDescent="0.3">
      <c r="B3174" s="33">
        <v>3169.5</v>
      </c>
      <c r="C3174" s="34">
        <v>12.8</v>
      </c>
      <c r="D3174" s="32">
        <f t="shared" si="98"/>
        <v>55.040000000000006</v>
      </c>
      <c r="E3174" s="37">
        <f t="shared" si="99"/>
        <v>66.048000000000002</v>
      </c>
      <c r="F3174" s="32">
        <f>'Auxiliary Energy Estimation'!$E$25-D3174</f>
        <v>-4.0000000000006253E-2</v>
      </c>
      <c r="G3174" s="32">
        <f>'Auxiliary Energy Estimation'!$E$25-E3174</f>
        <v>-11.048000000000002</v>
      </c>
      <c r="H3174" s="26">
        <f>IF(D3174&lt;='Auxiliary Energy Estimation'!$E$25, 1, 0)</f>
        <v>0</v>
      </c>
      <c r="I3174" s="26">
        <f>IF(E3174&lt;='Auxiliary Energy Estimation'!$E$25, 1, 0)</f>
        <v>0</v>
      </c>
    </row>
    <row r="3175" spans="2:9" ht="15" x14ac:dyDescent="0.3">
      <c r="B3175" s="33">
        <v>3170.5</v>
      </c>
      <c r="C3175" s="34">
        <v>12.8</v>
      </c>
      <c r="D3175" s="32">
        <f t="shared" si="98"/>
        <v>55.040000000000006</v>
      </c>
      <c r="E3175" s="37">
        <f t="shared" si="99"/>
        <v>66.048000000000002</v>
      </c>
      <c r="F3175" s="32">
        <f>'Auxiliary Energy Estimation'!$E$25-D3175</f>
        <v>-4.0000000000006253E-2</v>
      </c>
      <c r="G3175" s="32">
        <f>'Auxiliary Energy Estimation'!$E$25-E3175</f>
        <v>-11.048000000000002</v>
      </c>
      <c r="H3175" s="26">
        <f>IF(D3175&lt;='Auxiliary Energy Estimation'!$E$25, 1, 0)</f>
        <v>0</v>
      </c>
      <c r="I3175" s="26">
        <f>IF(E3175&lt;='Auxiliary Energy Estimation'!$E$25, 1, 0)</f>
        <v>0</v>
      </c>
    </row>
    <row r="3176" spans="2:9" ht="15" x14ac:dyDescent="0.3">
      <c r="B3176" s="33">
        <v>3171.5</v>
      </c>
      <c r="C3176" s="34">
        <v>11.7</v>
      </c>
      <c r="D3176" s="32">
        <f t="shared" si="98"/>
        <v>53.06</v>
      </c>
      <c r="E3176" s="37">
        <f t="shared" si="99"/>
        <v>63.671999999999997</v>
      </c>
      <c r="F3176" s="32">
        <f>'Auxiliary Energy Estimation'!$E$25-D3176</f>
        <v>1.9399999999999977</v>
      </c>
      <c r="G3176" s="32">
        <f>'Auxiliary Energy Estimation'!$E$25-E3176</f>
        <v>-8.671999999999997</v>
      </c>
      <c r="H3176" s="26">
        <f>IF(D3176&lt;='Auxiliary Energy Estimation'!$E$25, 1, 0)</f>
        <v>1</v>
      </c>
      <c r="I3176" s="26">
        <f>IF(E3176&lt;='Auxiliary Energy Estimation'!$E$25, 1, 0)</f>
        <v>0</v>
      </c>
    </row>
    <row r="3177" spans="2:9" ht="15" x14ac:dyDescent="0.3">
      <c r="B3177" s="33">
        <v>3172.5</v>
      </c>
      <c r="C3177" s="34">
        <v>11.1</v>
      </c>
      <c r="D3177" s="32">
        <f t="shared" si="98"/>
        <v>51.980000000000004</v>
      </c>
      <c r="E3177" s="37">
        <f t="shared" si="99"/>
        <v>62.376000000000005</v>
      </c>
      <c r="F3177" s="32">
        <f>'Auxiliary Energy Estimation'!$E$25-D3177</f>
        <v>3.019999999999996</v>
      </c>
      <c r="G3177" s="32">
        <f>'Auxiliary Energy Estimation'!$E$25-E3177</f>
        <v>-7.3760000000000048</v>
      </c>
      <c r="H3177" s="26">
        <f>IF(D3177&lt;='Auxiliary Energy Estimation'!$E$25, 1, 0)</f>
        <v>1</v>
      </c>
      <c r="I3177" s="26">
        <f>IF(E3177&lt;='Auxiliary Energy Estimation'!$E$25, 1, 0)</f>
        <v>0</v>
      </c>
    </row>
    <row r="3178" spans="2:9" ht="15" x14ac:dyDescent="0.3">
      <c r="B3178" s="33">
        <v>3173.5</v>
      </c>
      <c r="C3178" s="34">
        <v>11.1</v>
      </c>
      <c r="D3178" s="32">
        <f t="shared" si="98"/>
        <v>51.980000000000004</v>
      </c>
      <c r="E3178" s="37">
        <f t="shared" si="99"/>
        <v>62.376000000000005</v>
      </c>
      <c r="F3178" s="32">
        <f>'Auxiliary Energy Estimation'!$E$25-D3178</f>
        <v>3.019999999999996</v>
      </c>
      <c r="G3178" s="32">
        <f>'Auxiliary Energy Estimation'!$E$25-E3178</f>
        <v>-7.3760000000000048</v>
      </c>
      <c r="H3178" s="26">
        <f>IF(D3178&lt;='Auxiliary Energy Estimation'!$E$25, 1, 0)</f>
        <v>1</v>
      </c>
      <c r="I3178" s="26">
        <f>IF(E3178&lt;='Auxiliary Energy Estimation'!$E$25, 1, 0)</f>
        <v>0</v>
      </c>
    </row>
    <row r="3179" spans="2:9" ht="15" x14ac:dyDescent="0.3">
      <c r="B3179" s="33">
        <v>3174.5</v>
      </c>
      <c r="C3179" s="34">
        <v>11.7</v>
      </c>
      <c r="D3179" s="32">
        <f t="shared" si="98"/>
        <v>53.06</v>
      </c>
      <c r="E3179" s="37">
        <f t="shared" si="99"/>
        <v>63.671999999999997</v>
      </c>
      <c r="F3179" s="32">
        <f>'Auxiliary Energy Estimation'!$E$25-D3179</f>
        <v>1.9399999999999977</v>
      </c>
      <c r="G3179" s="32">
        <f>'Auxiliary Energy Estimation'!$E$25-E3179</f>
        <v>-8.671999999999997</v>
      </c>
      <c r="H3179" s="26">
        <f>IF(D3179&lt;='Auxiliary Energy Estimation'!$E$25, 1, 0)</f>
        <v>1</v>
      </c>
      <c r="I3179" s="26">
        <f>IF(E3179&lt;='Auxiliary Energy Estimation'!$E$25, 1, 0)</f>
        <v>0</v>
      </c>
    </row>
    <row r="3180" spans="2:9" ht="15" x14ac:dyDescent="0.3">
      <c r="B3180" s="33">
        <v>3175.5</v>
      </c>
      <c r="C3180" s="34">
        <v>12.2</v>
      </c>
      <c r="D3180" s="32">
        <f t="shared" si="98"/>
        <v>53.96</v>
      </c>
      <c r="E3180" s="37">
        <f t="shared" si="99"/>
        <v>64.751999999999995</v>
      </c>
      <c r="F3180" s="32">
        <f>'Auxiliary Energy Estimation'!$E$25-D3180</f>
        <v>1.0399999999999991</v>
      </c>
      <c r="G3180" s="32">
        <f>'Auxiliary Energy Estimation'!$E$25-E3180</f>
        <v>-9.7519999999999953</v>
      </c>
      <c r="H3180" s="26">
        <f>IF(D3180&lt;='Auxiliary Energy Estimation'!$E$25, 1, 0)</f>
        <v>1</v>
      </c>
      <c r="I3180" s="26">
        <f>IF(E3180&lt;='Auxiliary Energy Estimation'!$E$25, 1, 0)</f>
        <v>0</v>
      </c>
    </row>
    <row r="3181" spans="2:9" ht="15" x14ac:dyDescent="0.3">
      <c r="B3181" s="33">
        <v>3176.5</v>
      </c>
      <c r="C3181" s="34">
        <v>13.9</v>
      </c>
      <c r="D3181" s="32">
        <f t="shared" si="98"/>
        <v>57.019999999999996</v>
      </c>
      <c r="E3181" s="37">
        <f t="shared" si="99"/>
        <v>68.423999999999992</v>
      </c>
      <c r="F3181" s="32">
        <f>'Auxiliary Energy Estimation'!$E$25-D3181</f>
        <v>-2.019999999999996</v>
      </c>
      <c r="G3181" s="32">
        <f>'Auxiliary Energy Estimation'!$E$25-E3181</f>
        <v>-13.423999999999992</v>
      </c>
      <c r="H3181" s="26">
        <f>IF(D3181&lt;='Auxiliary Energy Estimation'!$E$25, 1, 0)</f>
        <v>0</v>
      </c>
      <c r="I3181" s="26">
        <f>IF(E3181&lt;='Auxiliary Energy Estimation'!$E$25, 1, 0)</f>
        <v>0</v>
      </c>
    </row>
    <row r="3182" spans="2:9" ht="15" x14ac:dyDescent="0.3">
      <c r="B3182" s="33">
        <v>3177.5</v>
      </c>
      <c r="C3182" s="34">
        <v>15</v>
      </c>
      <c r="D3182" s="32">
        <f t="shared" si="98"/>
        <v>59</v>
      </c>
      <c r="E3182" s="37">
        <f t="shared" si="99"/>
        <v>70.8</v>
      </c>
      <c r="F3182" s="32">
        <f>'Auxiliary Energy Estimation'!$E$25-D3182</f>
        <v>-4</v>
      </c>
      <c r="G3182" s="32">
        <f>'Auxiliary Energy Estimation'!$E$25-E3182</f>
        <v>-15.799999999999997</v>
      </c>
      <c r="H3182" s="26">
        <f>IF(D3182&lt;='Auxiliary Energy Estimation'!$E$25, 1, 0)</f>
        <v>0</v>
      </c>
      <c r="I3182" s="26">
        <f>IF(E3182&lt;='Auxiliary Energy Estimation'!$E$25, 1, 0)</f>
        <v>0</v>
      </c>
    </row>
    <row r="3183" spans="2:9" ht="15" x14ac:dyDescent="0.3">
      <c r="B3183" s="33">
        <v>3178.5</v>
      </c>
      <c r="C3183" s="34">
        <v>15</v>
      </c>
      <c r="D3183" s="32">
        <f t="shared" si="98"/>
        <v>59</v>
      </c>
      <c r="E3183" s="37">
        <f t="shared" si="99"/>
        <v>70.8</v>
      </c>
      <c r="F3183" s="32">
        <f>'Auxiliary Energy Estimation'!$E$25-D3183</f>
        <v>-4</v>
      </c>
      <c r="G3183" s="32">
        <f>'Auxiliary Energy Estimation'!$E$25-E3183</f>
        <v>-15.799999999999997</v>
      </c>
      <c r="H3183" s="26">
        <f>IF(D3183&lt;='Auxiliary Energy Estimation'!$E$25, 1, 0)</f>
        <v>0</v>
      </c>
      <c r="I3183" s="26">
        <f>IF(E3183&lt;='Auxiliary Energy Estimation'!$E$25, 1, 0)</f>
        <v>0</v>
      </c>
    </row>
    <row r="3184" spans="2:9" ht="15" x14ac:dyDescent="0.3">
      <c r="B3184" s="33">
        <v>3179.5</v>
      </c>
      <c r="C3184" s="34">
        <v>16.100000000000001</v>
      </c>
      <c r="D3184" s="32">
        <f t="shared" si="98"/>
        <v>60.980000000000004</v>
      </c>
      <c r="E3184" s="37">
        <f t="shared" si="99"/>
        <v>73.176000000000002</v>
      </c>
      <c r="F3184" s="32">
        <f>'Auxiliary Energy Estimation'!$E$25-D3184</f>
        <v>-5.980000000000004</v>
      </c>
      <c r="G3184" s="32">
        <f>'Auxiliary Energy Estimation'!$E$25-E3184</f>
        <v>-18.176000000000002</v>
      </c>
      <c r="H3184" s="26">
        <f>IF(D3184&lt;='Auxiliary Energy Estimation'!$E$25, 1, 0)</f>
        <v>0</v>
      </c>
      <c r="I3184" s="26">
        <f>IF(E3184&lt;='Auxiliary Energy Estimation'!$E$25, 1, 0)</f>
        <v>0</v>
      </c>
    </row>
    <row r="3185" spans="2:9" ht="15" x14ac:dyDescent="0.3">
      <c r="B3185" s="33">
        <v>3180.5</v>
      </c>
      <c r="C3185" s="34">
        <v>16.100000000000001</v>
      </c>
      <c r="D3185" s="32">
        <f t="shared" si="98"/>
        <v>60.980000000000004</v>
      </c>
      <c r="E3185" s="37">
        <f t="shared" si="99"/>
        <v>73.176000000000002</v>
      </c>
      <c r="F3185" s="32">
        <f>'Auxiliary Energy Estimation'!$E$25-D3185</f>
        <v>-5.980000000000004</v>
      </c>
      <c r="G3185" s="32">
        <f>'Auxiliary Energy Estimation'!$E$25-E3185</f>
        <v>-18.176000000000002</v>
      </c>
      <c r="H3185" s="26">
        <f>IF(D3185&lt;='Auxiliary Energy Estimation'!$E$25, 1, 0)</f>
        <v>0</v>
      </c>
      <c r="I3185" s="26">
        <f>IF(E3185&lt;='Auxiliary Energy Estimation'!$E$25, 1, 0)</f>
        <v>0</v>
      </c>
    </row>
    <row r="3186" spans="2:9" ht="15" x14ac:dyDescent="0.3">
      <c r="B3186" s="33">
        <v>3181.5</v>
      </c>
      <c r="C3186" s="34">
        <v>17.8</v>
      </c>
      <c r="D3186" s="32">
        <f t="shared" si="98"/>
        <v>64.039999999999992</v>
      </c>
      <c r="E3186" s="37">
        <f t="shared" si="99"/>
        <v>76.847999999999985</v>
      </c>
      <c r="F3186" s="32">
        <f>'Auxiliary Energy Estimation'!$E$25-D3186</f>
        <v>-9.039999999999992</v>
      </c>
      <c r="G3186" s="32">
        <f>'Auxiliary Energy Estimation'!$E$25-E3186</f>
        <v>-21.847999999999985</v>
      </c>
      <c r="H3186" s="26">
        <f>IF(D3186&lt;='Auxiliary Energy Estimation'!$E$25, 1, 0)</f>
        <v>0</v>
      </c>
      <c r="I3186" s="26">
        <f>IF(E3186&lt;='Auxiliary Energy Estimation'!$E$25, 1, 0)</f>
        <v>0</v>
      </c>
    </row>
    <row r="3187" spans="2:9" ht="15" x14ac:dyDescent="0.3">
      <c r="B3187" s="33">
        <v>3182.5</v>
      </c>
      <c r="C3187" s="34">
        <v>20</v>
      </c>
      <c r="D3187" s="32">
        <f t="shared" si="98"/>
        <v>68</v>
      </c>
      <c r="E3187" s="37">
        <f t="shared" si="99"/>
        <v>81.599999999999994</v>
      </c>
      <c r="F3187" s="32">
        <f>'Auxiliary Energy Estimation'!$E$25-D3187</f>
        <v>-13</v>
      </c>
      <c r="G3187" s="32">
        <f>'Auxiliary Energy Estimation'!$E$25-E3187</f>
        <v>-26.599999999999994</v>
      </c>
      <c r="H3187" s="26">
        <f>IF(D3187&lt;='Auxiliary Energy Estimation'!$E$25, 1, 0)</f>
        <v>0</v>
      </c>
      <c r="I3187" s="26">
        <f>IF(E3187&lt;='Auxiliary Energy Estimation'!$E$25, 1, 0)</f>
        <v>0</v>
      </c>
    </row>
    <row r="3188" spans="2:9" ht="15" x14ac:dyDescent="0.3">
      <c r="B3188" s="33">
        <v>3183.5</v>
      </c>
      <c r="C3188" s="34">
        <v>20.6</v>
      </c>
      <c r="D3188" s="32">
        <f t="shared" si="98"/>
        <v>69.080000000000013</v>
      </c>
      <c r="E3188" s="37">
        <f t="shared" si="99"/>
        <v>82.896000000000015</v>
      </c>
      <c r="F3188" s="32">
        <f>'Auxiliary Energy Estimation'!$E$25-D3188</f>
        <v>-14.080000000000013</v>
      </c>
      <c r="G3188" s="32">
        <f>'Auxiliary Energy Estimation'!$E$25-E3188</f>
        <v>-27.896000000000015</v>
      </c>
      <c r="H3188" s="26">
        <f>IF(D3188&lt;='Auxiliary Energy Estimation'!$E$25, 1, 0)</f>
        <v>0</v>
      </c>
      <c r="I3188" s="26">
        <f>IF(E3188&lt;='Auxiliary Energy Estimation'!$E$25, 1, 0)</f>
        <v>0</v>
      </c>
    </row>
    <row r="3189" spans="2:9" ht="15" x14ac:dyDescent="0.3">
      <c r="B3189" s="33">
        <v>3184.5</v>
      </c>
      <c r="C3189" s="34">
        <v>20.6</v>
      </c>
      <c r="D3189" s="32">
        <f t="shared" si="98"/>
        <v>69.080000000000013</v>
      </c>
      <c r="E3189" s="37">
        <f t="shared" si="99"/>
        <v>82.896000000000015</v>
      </c>
      <c r="F3189" s="32">
        <f>'Auxiliary Energy Estimation'!$E$25-D3189</f>
        <v>-14.080000000000013</v>
      </c>
      <c r="G3189" s="32">
        <f>'Auxiliary Energy Estimation'!$E$25-E3189</f>
        <v>-27.896000000000015</v>
      </c>
      <c r="H3189" s="26">
        <f>IF(D3189&lt;='Auxiliary Energy Estimation'!$E$25, 1, 0)</f>
        <v>0</v>
      </c>
      <c r="I3189" s="26">
        <f>IF(E3189&lt;='Auxiliary Energy Estimation'!$E$25, 1, 0)</f>
        <v>0</v>
      </c>
    </row>
    <row r="3190" spans="2:9" ht="15" x14ac:dyDescent="0.3">
      <c r="B3190" s="33">
        <v>3185.5</v>
      </c>
      <c r="C3190" s="34">
        <v>18.3</v>
      </c>
      <c r="D3190" s="32">
        <f t="shared" si="98"/>
        <v>64.94</v>
      </c>
      <c r="E3190" s="37">
        <f t="shared" si="99"/>
        <v>77.927999999999997</v>
      </c>
      <c r="F3190" s="32">
        <f>'Auxiliary Energy Estimation'!$E$25-D3190</f>
        <v>-9.9399999999999977</v>
      </c>
      <c r="G3190" s="32">
        <f>'Auxiliary Energy Estimation'!$E$25-E3190</f>
        <v>-22.927999999999997</v>
      </c>
      <c r="H3190" s="26">
        <f>IF(D3190&lt;='Auxiliary Energy Estimation'!$E$25, 1, 0)</f>
        <v>0</v>
      </c>
      <c r="I3190" s="26">
        <f>IF(E3190&lt;='Auxiliary Energy Estimation'!$E$25, 1, 0)</f>
        <v>0</v>
      </c>
    </row>
    <row r="3191" spans="2:9" ht="15" x14ac:dyDescent="0.3">
      <c r="B3191" s="33">
        <v>3186.5</v>
      </c>
      <c r="C3191" s="34">
        <v>16.7</v>
      </c>
      <c r="D3191" s="32">
        <f t="shared" si="98"/>
        <v>62.06</v>
      </c>
      <c r="E3191" s="37">
        <f t="shared" si="99"/>
        <v>74.471999999999994</v>
      </c>
      <c r="F3191" s="32">
        <f>'Auxiliary Energy Estimation'!$E$25-D3191</f>
        <v>-7.0600000000000023</v>
      </c>
      <c r="G3191" s="32">
        <f>'Auxiliary Energy Estimation'!$E$25-E3191</f>
        <v>-19.471999999999994</v>
      </c>
      <c r="H3191" s="26">
        <f>IF(D3191&lt;='Auxiliary Energy Estimation'!$E$25, 1, 0)</f>
        <v>0</v>
      </c>
      <c r="I3191" s="26">
        <f>IF(E3191&lt;='Auxiliary Energy Estimation'!$E$25, 1, 0)</f>
        <v>0</v>
      </c>
    </row>
    <row r="3192" spans="2:9" ht="15" x14ac:dyDescent="0.3">
      <c r="B3192" s="33">
        <v>3187.5</v>
      </c>
      <c r="C3192" s="34">
        <v>16.100000000000001</v>
      </c>
      <c r="D3192" s="32">
        <f t="shared" si="98"/>
        <v>60.980000000000004</v>
      </c>
      <c r="E3192" s="37">
        <f t="shared" si="99"/>
        <v>73.176000000000002</v>
      </c>
      <c r="F3192" s="32">
        <f>'Auxiliary Energy Estimation'!$E$25-D3192</f>
        <v>-5.980000000000004</v>
      </c>
      <c r="G3192" s="32">
        <f>'Auxiliary Energy Estimation'!$E$25-E3192</f>
        <v>-18.176000000000002</v>
      </c>
      <c r="H3192" s="26">
        <f>IF(D3192&lt;='Auxiliary Energy Estimation'!$E$25, 1, 0)</f>
        <v>0</v>
      </c>
      <c r="I3192" s="26">
        <f>IF(E3192&lt;='Auxiliary Energy Estimation'!$E$25, 1, 0)</f>
        <v>0</v>
      </c>
    </row>
    <row r="3193" spans="2:9" ht="15" x14ac:dyDescent="0.3">
      <c r="B3193" s="33">
        <v>3188.5</v>
      </c>
      <c r="C3193" s="34">
        <v>13.3</v>
      </c>
      <c r="D3193" s="32">
        <f t="shared" si="98"/>
        <v>55.94</v>
      </c>
      <c r="E3193" s="37">
        <f t="shared" si="99"/>
        <v>67.128</v>
      </c>
      <c r="F3193" s="32">
        <f>'Auxiliary Energy Estimation'!$E$25-D3193</f>
        <v>-0.93999999999999773</v>
      </c>
      <c r="G3193" s="32">
        <f>'Auxiliary Energy Estimation'!$E$25-E3193</f>
        <v>-12.128</v>
      </c>
      <c r="H3193" s="26">
        <f>IF(D3193&lt;='Auxiliary Energy Estimation'!$E$25, 1, 0)</f>
        <v>0</v>
      </c>
      <c r="I3193" s="26">
        <f>IF(E3193&lt;='Auxiliary Energy Estimation'!$E$25, 1, 0)</f>
        <v>0</v>
      </c>
    </row>
    <row r="3194" spans="2:9" ht="15" x14ac:dyDescent="0.3">
      <c r="B3194" s="33">
        <v>3189.5</v>
      </c>
      <c r="C3194" s="34">
        <v>12.8</v>
      </c>
      <c r="D3194" s="32">
        <f t="shared" si="98"/>
        <v>55.040000000000006</v>
      </c>
      <c r="E3194" s="37">
        <f t="shared" si="99"/>
        <v>66.048000000000002</v>
      </c>
      <c r="F3194" s="32">
        <f>'Auxiliary Energy Estimation'!$E$25-D3194</f>
        <v>-4.0000000000006253E-2</v>
      </c>
      <c r="G3194" s="32">
        <f>'Auxiliary Energy Estimation'!$E$25-E3194</f>
        <v>-11.048000000000002</v>
      </c>
      <c r="H3194" s="26">
        <f>IF(D3194&lt;='Auxiliary Energy Estimation'!$E$25, 1, 0)</f>
        <v>0</v>
      </c>
      <c r="I3194" s="26">
        <f>IF(E3194&lt;='Auxiliary Energy Estimation'!$E$25, 1, 0)</f>
        <v>0</v>
      </c>
    </row>
    <row r="3195" spans="2:9" ht="15" x14ac:dyDescent="0.3">
      <c r="B3195" s="33">
        <v>3190.5</v>
      </c>
      <c r="C3195" s="34">
        <v>12.8</v>
      </c>
      <c r="D3195" s="32">
        <f t="shared" si="98"/>
        <v>55.040000000000006</v>
      </c>
      <c r="E3195" s="37">
        <f t="shared" si="99"/>
        <v>66.048000000000002</v>
      </c>
      <c r="F3195" s="32">
        <f>'Auxiliary Energy Estimation'!$E$25-D3195</f>
        <v>-4.0000000000006253E-2</v>
      </c>
      <c r="G3195" s="32">
        <f>'Auxiliary Energy Estimation'!$E$25-E3195</f>
        <v>-11.048000000000002</v>
      </c>
      <c r="H3195" s="26">
        <f>IF(D3195&lt;='Auxiliary Energy Estimation'!$E$25, 1, 0)</f>
        <v>0</v>
      </c>
      <c r="I3195" s="26">
        <f>IF(E3195&lt;='Auxiliary Energy Estimation'!$E$25, 1, 0)</f>
        <v>0</v>
      </c>
    </row>
    <row r="3196" spans="2:9" ht="15" x14ac:dyDescent="0.3">
      <c r="B3196" s="33">
        <v>3191.5</v>
      </c>
      <c r="C3196" s="34">
        <v>12.2</v>
      </c>
      <c r="D3196" s="32">
        <f t="shared" si="98"/>
        <v>53.96</v>
      </c>
      <c r="E3196" s="37">
        <f t="shared" si="99"/>
        <v>64.751999999999995</v>
      </c>
      <c r="F3196" s="32">
        <f>'Auxiliary Energy Estimation'!$E$25-D3196</f>
        <v>1.0399999999999991</v>
      </c>
      <c r="G3196" s="32">
        <f>'Auxiliary Energy Estimation'!$E$25-E3196</f>
        <v>-9.7519999999999953</v>
      </c>
      <c r="H3196" s="26">
        <f>IF(D3196&lt;='Auxiliary Energy Estimation'!$E$25, 1, 0)</f>
        <v>1</v>
      </c>
      <c r="I3196" s="26">
        <f>IF(E3196&lt;='Auxiliary Energy Estimation'!$E$25, 1, 0)</f>
        <v>0</v>
      </c>
    </row>
    <row r="3197" spans="2:9" ht="15" x14ac:dyDescent="0.3">
      <c r="B3197" s="33">
        <v>3192.5</v>
      </c>
      <c r="C3197" s="34">
        <v>12.2</v>
      </c>
      <c r="D3197" s="32">
        <f t="shared" si="98"/>
        <v>53.96</v>
      </c>
      <c r="E3197" s="37">
        <f t="shared" si="99"/>
        <v>64.751999999999995</v>
      </c>
      <c r="F3197" s="32">
        <f>'Auxiliary Energy Estimation'!$E$25-D3197</f>
        <v>1.0399999999999991</v>
      </c>
      <c r="G3197" s="32">
        <f>'Auxiliary Energy Estimation'!$E$25-E3197</f>
        <v>-9.7519999999999953</v>
      </c>
      <c r="H3197" s="26">
        <f>IF(D3197&lt;='Auxiliary Energy Estimation'!$E$25, 1, 0)</f>
        <v>1</v>
      </c>
      <c r="I3197" s="26">
        <f>IF(E3197&lt;='Auxiliary Energy Estimation'!$E$25, 1, 0)</f>
        <v>0</v>
      </c>
    </row>
    <row r="3198" spans="2:9" ht="15" x14ac:dyDescent="0.3">
      <c r="B3198" s="33">
        <v>3193.5</v>
      </c>
      <c r="C3198" s="34">
        <v>11.7</v>
      </c>
      <c r="D3198" s="32">
        <f t="shared" si="98"/>
        <v>53.06</v>
      </c>
      <c r="E3198" s="37">
        <f t="shared" si="99"/>
        <v>63.671999999999997</v>
      </c>
      <c r="F3198" s="32">
        <f>'Auxiliary Energy Estimation'!$E$25-D3198</f>
        <v>1.9399999999999977</v>
      </c>
      <c r="G3198" s="32">
        <f>'Auxiliary Energy Estimation'!$E$25-E3198</f>
        <v>-8.671999999999997</v>
      </c>
      <c r="H3198" s="26">
        <f>IF(D3198&lt;='Auxiliary Energy Estimation'!$E$25, 1, 0)</f>
        <v>1</v>
      </c>
      <c r="I3198" s="26">
        <f>IF(E3198&lt;='Auxiliary Energy Estimation'!$E$25, 1, 0)</f>
        <v>0</v>
      </c>
    </row>
    <row r="3199" spans="2:9" ht="15" x14ac:dyDescent="0.3">
      <c r="B3199" s="33">
        <v>3194.5</v>
      </c>
      <c r="C3199" s="34">
        <v>11.7</v>
      </c>
      <c r="D3199" s="32">
        <f t="shared" si="98"/>
        <v>53.06</v>
      </c>
      <c r="E3199" s="37">
        <f t="shared" si="99"/>
        <v>63.671999999999997</v>
      </c>
      <c r="F3199" s="32">
        <f>'Auxiliary Energy Estimation'!$E$25-D3199</f>
        <v>1.9399999999999977</v>
      </c>
      <c r="G3199" s="32">
        <f>'Auxiliary Energy Estimation'!$E$25-E3199</f>
        <v>-8.671999999999997</v>
      </c>
      <c r="H3199" s="26">
        <f>IF(D3199&lt;='Auxiliary Energy Estimation'!$E$25, 1, 0)</f>
        <v>1</v>
      </c>
      <c r="I3199" s="26">
        <f>IF(E3199&lt;='Auxiliary Energy Estimation'!$E$25, 1, 0)</f>
        <v>0</v>
      </c>
    </row>
    <row r="3200" spans="2:9" ht="15" x14ac:dyDescent="0.3">
      <c r="B3200" s="33">
        <v>3195.5</v>
      </c>
      <c r="C3200" s="34">
        <v>11.7</v>
      </c>
      <c r="D3200" s="32">
        <f t="shared" si="98"/>
        <v>53.06</v>
      </c>
      <c r="E3200" s="37">
        <f t="shared" si="99"/>
        <v>63.671999999999997</v>
      </c>
      <c r="F3200" s="32">
        <f>'Auxiliary Energy Estimation'!$E$25-D3200</f>
        <v>1.9399999999999977</v>
      </c>
      <c r="G3200" s="32">
        <f>'Auxiliary Energy Estimation'!$E$25-E3200</f>
        <v>-8.671999999999997</v>
      </c>
      <c r="H3200" s="26">
        <f>IF(D3200&lt;='Auxiliary Energy Estimation'!$E$25, 1, 0)</f>
        <v>1</v>
      </c>
      <c r="I3200" s="26">
        <f>IF(E3200&lt;='Auxiliary Energy Estimation'!$E$25, 1, 0)</f>
        <v>0</v>
      </c>
    </row>
    <row r="3201" spans="2:9" ht="15" x14ac:dyDescent="0.3">
      <c r="B3201" s="33">
        <v>3196.5</v>
      </c>
      <c r="C3201" s="34">
        <v>11.1</v>
      </c>
      <c r="D3201" s="32">
        <f t="shared" si="98"/>
        <v>51.980000000000004</v>
      </c>
      <c r="E3201" s="37">
        <f t="shared" si="99"/>
        <v>62.376000000000005</v>
      </c>
      <c r="F3201" s="32">
        <f>'Auxiliary Energy Estimation'!$E$25-D3201</f>
        <v>3.019999999999996</v>
      </c>
      <c r="G3201" s="32">
        <f>'Auxiliary Energy Estimation'!$E$25-E3201</f>
        <v>-7.3760000000000048</v>
      </c>
      <c r="H3201" s="26">
        <f>IF(D3201&lt;='Auxiliary Energy Estimation'!$E$25, 1, 0)</f>
        <v>1</v>
      </c>
      <c r="I3201" s="26">
        <f>IF(E3201&lt;='Auxiliary Energy Estimation'!$E$25, 1, 0)</f>
        <v>0</v>
      </c>
    </row>
    <row r="3202" spans="2:9" ht="15" x14ac:dyDescent="0.3">
      <c r="B3202" s="33">
        <v>3197.5</v>
      </c>
      <c r="C3202" s="34">
        <v>11.7</v>
      </c>
      <c r="D3202" s="32">
        <f t="shared" si="98"/>
        <v>53.06</v>
      </c>
      <c r="E3202" s="37">
        <f t="shared" si="99"/>
        <v>63.671999999999997</v>
      </c>
      <c r="F3202" s="32">
        <f>'Auxiliary Energy Estimation'!$E$25-D3202</f>
        <v>1.9399999999999977</v>
      </c>
      <c r="G3202" s="32">
        <f>'Auxiliary Energy Estimation'!$E$25-E3202</f>
        <v>-8.671999999999997</v>
      </c>
      <c r="H3202" s="26">
        <f>IF(D3202&lt;='Auxiliary Energy Estimation'!$E$25, 1, 0)</f>
        <v>1</v>
      </c>
      <c r="I3202" s="26">
        <f>IF(E3202&lt;='Auxiliary Energy Estimation'!$E$25, 1, 0)</f>
        <v>0</v>
      </c>
    </row>
    <row r="3203" spans="2:9" ht="15" x14ac:dyDescent="0.3">
      <c r="B3203" s="33">
        <v>3198.5</v>
      </c>
      <c r="C3203" s="34">
        <v>12.2</v>
      </c>
      <c r="D3203" s="32">
        <f t="shared" si="98"/>
        <v>53.96</v>
      </c>
      <c r="E3203" s="37">
        <f t="shared" si="99"/>
        <v>64.751999999999995</v>
      </c>
      <c r="F3203" s="32">
        <f>'Auxiliary Energy Estimation'!$E$25-D3203</f>
        <v>1.0399999999999991</v>
      </c>
      <c r="G3203" s="32">
        <f>'Auxiliary Energy Estimation'!$E$25-E3203</f>
        <v>-9.7519999999999953</v>
      </c>
      <c r="H3203" s="26">
        <f>IF(D3203&lt;='Auxiliary Energy Estimation'!$E$25, 1, 0)</f>
        <v>1</v>
      </c>
      <c r="I3203" s="26">
        <f>IF(E3203&lt;='Auxiliary Energy Estimation'!$E$25, 1, 0)</f>
        <v>0</v>
      </c>
    </row>
    <row r="3204" spans="2:9" ht="15" x14ac:dyDescent="0.3">
      <c r="B3204" s="33">
        <v>3199.5</v>
      </c>
      <c r="C3204" s="34">
        <v>13.3</v>
      </c>
      <c r="D3204" s="32">
        <f t="shared" si="98"/>
        <v>55.94</v>
      </c>
      <c r="E3204" s="37">
        <f t="shared" si="99"/>
        <v>67.128</v>
      </c>
      <c r="F3204" s="32">
        <f>'Auxiliary Energy Estimation'!$E$25-D3204</f>
        <v>-0.93999999999999773</v>
      </c>
      <c r="G3204" s="32">
        <f>'Auxiliary Energy Estimation'!$E$25-E3204</f>
        <v>-12.128</v>
      </c>
      <c r="H3204" s="26">
        <f>IF(D3204&lt;='Auxiliary Energy Estimation'!$E$25, 1, 0)</f>
        <v>0</v>
      </c>
      <c r="I3204" s="26">
        <f>IF(E3204&lt;='Auxiliary Energy Estimation'!$E$25, 1, 0)</f>
        <v>0</v>
      </c>
    </row>
    <row r="3205" spans="2:9" ht="15" x14ac:dyDescent="0.3">
      <c r="B3205" s="33">
        <v>3200.5</v>
      </c>
      <c r="C3205" s="34">
        <v>13.9</v>
      </c>
      <c r="D3205" s="32">
        <f t="shared" ref="D3205:D3268" si="100">CONVERT(C3205,"C","F")</f>
        <v>57.019999999999996</v>
      </c>
      <c r="E3205" s="37">
        <f t="shared" ref="E3205:E3268" si="101">D3205*1.2</f>
        <v>68.423999999999992</v>
      </c>
      <c r="F3205" s="32">
        <f>'Auxiliary Energy Estimation'!$E$25-D3205</f>
        <v>-2.019999999999996</v>
      </c>
      <c r="G3205" s="32">
        <f>'Auxiliary Energy Estimation'!$E$25-E3205</f>
        <v>-13.423999999999992</v>
      </c>
      <c r="H3205" s="26">
        <f>IF(D3205&lt;='Auxiliary Energy Estimation'!$E$25, 1, 0)</f>
        <v>0</v>
      </c>
      <c r="I3205" s="26">
        <f>IF(E3205&lt;='Auxiliary Energy Estimation'!$E$25, 1, 0)</f>
        <v>0</v>
      </c>
    </row>
    <row r="3206" spans="2:9" ht="15" x14ac:dyDescent="0.3">
      <c r="B3206" s="33">
        <v>3201.5</v>
      </c>
      <c r="C3206" s="34">
        <v>14.4</v>
      </c>
      <c r="D3206" s="32">
        <f t="shared" si="100"/>
        <v>57.92</v>
      </c>
      <c r="E3206" s="37">
        <f t="shared" si="101"/>
        <v>69.504000000000005</v>
      </c>
      <c r="F3206" s="32">
        <f>'Auxiliary Energy Estimation'!$E$25-D3206</f>
        <v>-2.9200000000000017</v>
      </c>
      <c r="G3206" s="32">
        <f>'Auxiliary Energy Estimation'!$E$25-E3206</f>
        <v>-14.504000000000005</v>
      </c>
      <c r="H3206" s="26">
        <f>IF(D3206&lt;='Auxiliary Energy Estimation'!$E$25, 1, 0)</f>
        <v>0</v>
      </c>
      <c r="I3206" s="26">
        <f>IF(E3206&lt;='Auxiliary Energy Estimation'!$E$25, 1, 0)</f>
        <v>0</v>
      </c>
    </row>
    <row r="3207" spans="2:9" ht="15" x14ac:dyDescent="0.3">
      <c r="B3207" s="33">
        <v>3202.5</v>
      </c>
      <c r="C3207" s="34">
        <v>14.4</v>
      </c>
      <c r="D3207" s="32">
        <f t="shared" si="100"/>
        <v>57.92</v>
      </c>
      <c r="E3207" s="37">
        <f t="shared" si="101"/>
        <v>69.504000000000005</v>
      </c>
      <c r="F3207" s="32">
        <f>'Auxiliary Energy Estimation'!$E$25-D3207</f>
        <v>-2.9200000000000017</v>
      </c>
      <c r="G3207" s="32">
        <f>'Auxiliary Energy Estimation'!$E$25-E3207</f>
        <v>-14.504000000000005</v>
      </c>
      <c r="H3207" s="26">
        <f>IF(D3207&lt;='Auxiliary Energy Estimation'!$E$25, 1, 0)</f>
        <v>0</v>
      </c>
      <c r="I3207" s="26">
        <f>IF(E3207&lt;='Auxiliary Energy Estimation'!$E$25, 1, 0)</f>
        <v>0</v>
      </c>
    </row>
    <row r="3208" spans="2:9" ht="15" x14ac:dyDescent="0.3">
      <c r="B3208" s="33">
        <v>3203.5</v>
      </c>
      <c r="C3208" s="34">
        <v>14.4</v>
      </c>
      <c r="D3208" s="32">
        <f t="shared" si="100"/>
        <v>57.92</v>
      </c>
      <c r="E3208" s="37">
        <f t="shared" si="101"/>
        <v>69.504000000000005</v>
      </c>
      <c r="F3208" s="32">
        <f>'Auxiliary Energy Estimation'!$E$25-D3208</f>
        <v>-2.9200000000000017</v>
      </c>
      <c r="G3208" s="32">
        <f>'Auxiliary Energy Estimation'!$E$25-E3208</f>
        <v>-14.504000000000005</v>
      </c>
      <c r="H3208" s="26">
        <f>IF(D3208&lt;='Auxiliary Energy Estimation'!$E$25, 1, 0)</f>
        <v>0</v>
      </c>
      <c r="I3208" s="26">
        <f>IF(E3208&lt;='Auxiliary Energy Estimation'!$E$25, 1, 0)</f>
        <v>0</v>
      </c>
    </row>
    <row r="3209" spans="2:9" ht="15" x14ac:dyDescent="0.3">
      <c r="B3209" s="33">
        <v>3204.5</v>
      </c>
      <c r="C3209" s="34">
        <v>14.4</v>
      </c>
      <c r="D3209" s="32">
        <f t="shared" si="100"/>
        <v>57.92</v>
      </c>
      <c r="E3209" s="37">
        <f t="shared" si="101"/>
        <v>69.504000000000005</v>
      </c>
      <c r="F3209" s="32">
        <f>'Auxiliary Energy Estimation'!$E$25-D3209</f>
        <v>-2.9200000000000017</v>
      </c>
      <c r="G3209" s="32">
        <f>'Auxiliary Energy Estimation'!$E$25-E3209</f>
        <v>-14.504000000000005</v>
      </c>
      <c r="H3209" s="26">
        <f>IF(D3209&lt;='Auxiliary Energy Estimation'!$E$25, 1, 0)</f>
        <v>0</v>
      </c>
      <c r="I3209" s="26">
        <f>IF(E3209&lt;='Auxiliary Energy Estimation'!$E$25, 1, 0)</f>
        <v>0</v>
      </c>
    </row>
    <row r="3210" spans="2:9" ht="15" x14ac:dyDescent="0.3">
      <c r="B3210" s="33">
        <v>3205.5</v>
      </c>
      <c r="C3210" s="34">
        <v>13.9</v>
      </c>
      <c r="D3210" s="32">
        <f t="shared" si="100"/>
        <v>57.019999999999996</v>
      </c>
      <c r="E3210" s="37">
        <f t="shared" si="101"/>
        <v>68.423999999999992</v>
      </c>
      <c r="F3210" s="32">
        <f>'Auxiliary Energy Estimation'!$E$25-D3210</f>
        <v>-2.019999999999996</v>
      </c>
      <c r="G3210" s="32">
        <f>'Auxiliary Energy Estimation'!$E$25-E3210</f>
        <v>-13.423999999999992</v>
      </c>
      <c r="H3210" s="26">
        <f>IF(D3210&lt;='Auxiliary Energy Estimation'!$E$25, 1, 0)</f>
        <v>0</v>
      </c>
      <c r="I3210" s="26">
        <f>IF(E3210&lt;='Auxiliary Energy Estimation'!$E$25, 1, 0)</f>
        <v>0</v>
      </c>
    </row>
    <row r="3211" spans="2:9" ht="15" x14ac:dyDescent="0.3">
      <c r="B3211" s="33">
        <v>3206.5</v>
      </c>
      <c r="C3211" s="34">
        <v>13.3</v>
      </c>
      <c r="D3211" s="32">
        <f t="shared" si="100"/>
        <v>55.94</v>
      </c>
      <c r="E3211" s="37">
        <f t="shared" si="101"/>
        <v>67.128</v>
      </c>
      <c r="F3211" s="32">
        <f>'Auxiliary Energy Estimation'!$E$25-D3211</f>
        <v>-0.93999999999999773</v>
      </c>
      <c r="G3211" s="32">
        <f>'Auxiliary Energy Estimation'!$E$25-E3211</f>
        <v>-12.128</v>
      </c>
      <c r="H3211" s="26">
        <f>IF(D3211&lt;='Auxiliary Energy Estimation'!$E$25, 1, 0)</f>
        <v>0</v>
      </c>
      <c r="I3211" s="26">
        <f>IF(E3211&lt;='Auxiliary Energy Estimation'!$E$25, 1, 0)</f>
        <v>0</v>
      </c>
    </row>
    <row r="3212" spans="2:9" ht="15" x14ac:dyDescent="0.3">
      <c r="B3212" s="33">
        <v>3207.5</v>
      </c>
      <c r="C3212" s="34">
        <v>12.8</v>
      </c>
      <c r="D3212" s="32">
        <f t="shared" si="100"/>
        <v>55.040000000000006</v>
      </c>
      <c r="E3212" s="37">
        <f t="shared" si="101"/>
        <v>66.048000000000002</v>
      </c>
      <c r="F3212" s="32">
        <f>'Auxiliary Energy Estimation'!$E$25-D3212</f>
        <v>-4.0000000000006253E-2</v>
      </c>
      <c r="G3212" s="32">
        <f>'Auxiliary Energy Estimation'!$E$25-E3212</f>
        <v>-11.048000000000002</v>
      </c>
      <c r="H3212" s="26">
        <f>IF(D3212&lt;='Auxiliary Energy Estimation'!$E$25, 1, 0)</f>
        <v>0</v>
      </c>
      <c r="I3212" s="26">
        <f>IF(E3212&lt;='Auxiliary Energy Estimation'!$E$25, 1, 0)</f>
        <v>0</v>
      </c>
    </row>
    <row r="3213" spans="2:9" ht="15" x14ac:dyDescent="0.3">
      <c r="B3213" s="33">
        <v>3208.5</v>
      </c>
      <c r="C3213" s="34">
        <v>12.2</v>
      </c>
      <c r="D3213" s="32">
        <f t="shared" si="100"/>
        <v>53.96</v>
      </c>
      <c r="E3213" s="37">
        <f t="shared" si="101"/>
        <v>64.751999999999995</v>
      </c>
      <c r="F3213" s="32">
        <f>'Auxiliary Energy Estimation'!$E$25-D3213</f>
        <v>1.0399999999999991</v>
      </c>
      <c r="G3213" s="32">
        <f>'Auxiliary Energy Estimation'!$E$25-E3213</f>
        <v>-9.7519999999999953</v>
      </c>
      <c r="H3213" s="26">
        <f>IF(D3213&lt;='Auxiliary Energy Estimation'!$E$25, 1, 0)</f>
        <v>1</v>
      </c>
      <c r="I3213" s="26">
        <f>IF(E3213&lt;='Auxiliary Energy Estimation'!$E$25, 1, 0)</f>
        <v>0</v>
      </c>
    </row>
    <row r="3214" spans="2:9" ht="15" x14ac:dyDescent="0.3">
      <c r="B3214" s="33">
        <v>3209.5</v>
      </c>
      <c r="C3214" s="34">
        <v>11.7</v>
      </c>
      <c r="D3214" s="32">
        <f t="shared" si="100"/>
        <v>53.06</v>
      </c>
      <c r="E3214" s="37">
        <f t="shared" si="101"/>
        <v>63.671999999999997</v>
      </c>
      <c r="F3214" s="32">
        <f>'Auxiliary Energy Estimation'!$E$25-D3214</f>
        <v>1.9399999999999977</v>
      </c>
      <c r="G3214" s="32">
        <f>'Auxiliary Energy Estimation'!$E$25-E3214</f>
        <v>-8.671999999999997</v>
      </c>
      <c r="H3214" s="26">
        <f>IF(D3214&lt;='Auxiliary Energy Estimation'!$E$25, 1, 0)</f>
        <v>1</v>
      </c>
      <c r="I3214" s="26">
        <f>IF(E3214&lt;='Auxiliary Energy Estimation'!$E$25, 1, 0)</f>
        <v>0</v>
      </c>
    </row>
    <row r="3215" spans="2:9" ht="15" x14ac:dyDescent="0.3">
      <c r="B3215" s="33">
        <v>3210.5</v>
      </c>
      <c r="C3215" s="34">
        <v>11.1</v>
      </c>
      <c r="D3215" s="32">
        <f t="shared" si="100"/>
        <v>51.980000000000004</v>
      </c>
      <c r="E3215" s="37">
        <f t="shared" si="101"/>
        <v>62.376000000000005</v>
      </c>
      <c r="F3215" s="32">
        <f>'Auxiliary Energy Estimation'!$E$25-D3215</f>
        <v>3.019999999999996</v>
      </c>
      <c r="G3215" s="32">
        <f>'Auxiliary Energy Estimation'!$E$25-E3215</f>
        <v>-7.3760000000000048</v>
      </c>
      <c r="H3215" s="26">
        <f>IF(D3215&lt;='Auxiliary Energy Estimation'!$E$25, 1, 0)</f>
        <v>1</v>
      </c>
      <c r="I3215" s="26">
        <f>IF(E3215&lt;='Auxiliary Energy Estimation'!$E$25, 1, 0)</f>
        <v>0</v>
      </c>
    </row>
    <row r="3216" spans="2:9" ht="15" x14ac:dyDescent="0.3">
      <c r="B3216" s="33">
        <v>3211.5</v>
      </c>
      <c r="C3216" s="34">
        <v>11.1</v>
      </c>
      <c r="D3216" s="32">
        <f t="shared" si="100"/>
        <v>51.980000000000004</v>
      </c>
      <c r="E3216" s="37">
        <f t="shared" si="101"/>
        <v>62.376000000000005</v>
      </c>
      <c r="F3216" s="32">
        <f>'Auxiliary Energy Estimation'!$E$25-D3216</f>
        <v>3.019999999999996</v>
      </c>
      <c r="G3216" s="32">
        <f>'Auxiliary Energy Estimation'!$E$25-E3216</f>
        <v>-7.3760000000000048</v>
      </c>
      <c r="H3216" s="26">
        <f>IF(D3216&lt;='Auxiliary Energy Estimation'!$E$25, 1, 0)</f>
        <v>1</v>
      </c>
      <c r="I3216" s="26">
        <f>IF(E3216&lt;='Auxiliary Energy Estimation'!$E$25, 1, 0)</f>
        <v>0</v>
      </c>
    </row>
    <row r="3217" spans="2:9" ht="15" x14ac:dyDescent="0.3">
      <c r="B3217" s="33">
        <v>3212.5</v>
      </c>
      <c r="C3217" s="34">
        <v>10.6</v>
      </c>
      <c r="D3217" s="32">
        <f t="shared" si="100"/>
        <v>51.08</v>
      </c>
      <c r="E3217" s="37">
        <f t="shared" si="101"/>
        <v>61.295999999999992</v>
      </c>
      <c r="F3217" s="32">
        <f>'Auxiliary Energy Estimation'!$E$25-D3217</f>
        <v>3.9200000000000017</v>
      </c>
      <c r="G3217" s="32">
        <f>'Auxiliary Energy Estimation'!$E$25-E3217</f>
        <v>-6.2959999999999923</v>
      </c>
      <c r="H3217" s="26">
        <f>IF(D3217&lt;='Auxiliary Energy Estimation'!$E$25, 1, 0)</f>
        <v>1</v>
      </c>
      <c r="I3217" s="26">
        <f>IF(E3217&lt;='Auxiliary Energy Estimation'!$E$25, 1, 0)</f>
        <v>0</v>
      </c>
    </row>
    <row r="3218" spans="2:9" ht="15" x14ac:dyDescent="0.3">
      <c r="B3218" s="33">
        <v>3213.5</v>
      </c>
      <c r="C3218" s="34">
        <v>10.6</v>
      </c>
      <c r="D3218" s="32">
        <f t="shared" si="100"/>
        <v>51.08</v>
      </c>
      <c r="E3218" s="37">
        <f t="shared" si="101"/>
        <v>61.295999999999992</v>
      </c>
      <c r="F3218" s="32">
        <f>'Auxiliary Energy Estimation'!$E$25-D3218</f>
        <v>3.9200000000000017</v>
      </c>
      <c r="G3218" s="32">
        <f>'Auxiliary Energy Estimation'!$E$25-E3218</f>
        <v>-6.2959999999999923</v>
      </c>
      <c r="H3218" s="26">
        <f>IF(D3218&lt;='Auxiliary Energy Estimation'!$E$25, 1, 0)</f>
        <v>1</v>
      </c>
      <c r="I3218" s="26">
        <f>IF(E3218&lt;='Auxiliary Energy Estimation'!$E$25, 1, 0)</f>
        <v>0</v>
      </c>
    </row>
    <row r="3219" spans="2:9" ht="15" x14ac:dyDescent="0.3">
      <c r="B3219" s="33">
        <v>3214.5</v>
      </c>
      <c r="C3219" s="34">
        <v>10</v>
      </c>
      <c r="D3219" s="32">
        <f t="shared" si="100"/>
        <v>50</v>
      </c>
      <c r="E3219" s="37">
        <f t="shared" si="101"/>
        <v>60</v>
      </c>
      <c r="F3219" s="32">
        <f>'Auxiliary Energy Estimation'!$E$25-D3219</f>
        <v>5</v>
      </c>
      <c r="G3219" s="32">
        <f>'Auxiliary Energy Estimation'!$E$25-E3219</f>
        <v>-5</v>
      </c>
      <c r="H3219" s="26">
        <f>IF(D3219&lt;='Auxiliary Energy Estimation'!$E$25, 1, 0)</f>
        <v>1</v>
      </c>
      <c r="I3219" s="26">
        <f>IF(E3219&lt;='Auxiliary Energy Estimation'!$E$25, 1, 0)</f>
        <v>0</v>
      </c>
    </row>
    <row r="3220" spans="2:9" ht="15" x14ac:dyDescent="0.3">
      <c r="B3220" s="33">
        <v>3215.5</v>
      </c>
      <c r="C3220" s="34">
        <v>10</v>
      </c>
      <c r="D3220" s="32">
        <f t="shared" si="100"/>
        <v>50</v>
      </c>
      <c r="E3220" s="37">
        <f t="shared" si="101"/>
        <v>60</v>
      </c>
      <c r="F3220" s="32">
        <f>'Auxiliary Energy Estimation'!$E$25-D3220</f>
        <v>5</v>
      </c>
      <c r="G3220" s="32">
        <f>'Auxiliary Energy Estimation'!$E$25-E3220</f>
        <v>-5</v>
      </c>
      <c r="H3220" s="26">
        <f>IF(D3220&lt;='Auxiliary Energy Estimation'!$E$25, 1, 0)</f>
        <v>1</v>
      </c>
      <c r="I3220" s="26">
        <f>IF(E3220&lt;='Auxiliary Energy Estimation'!$E$25, 1, 0)</f>
        <v>0</v>
      </c>
    </row>
    <row r="3221" spans="2:9" ht="15" x14ac:dyDescent="0.3">
      <c r="B3221" s="33">
        <v>3216.5</v>
      </c>
      <c r="C3221" s="34">
        <v>10</v>
      </c>
      <c r="D3221" s="32">
        <f t="shared" si="100"/>
        <v>50</v>
      </c>
      <c r="E3221" s="37">
        <f t="shared" si="101"/>
        <v>60</v>
      </c>
      <c r="F3221" s="32">
        <f>'Auxiliary Energy Estimation'!$E$25-D3221</f>
        <v>5</v>
      </c>
      <c r="G3221" s="32">
        <f>'Auxiliary Energy Estimation'!$E$25-E3221</f>
        <v>-5</v>
      </c>
      <c r="H3221" s="26">
        <f>IF(D3221&lt;='Auxiliary Energy Estimation'!$E$25, 1, 0)</f>
        <v>1</v>
      </c>
      <c r="I3221" s="26">
        <f>IF(E3221&lt;='Auxiliary Energy Estimation'!$E$25, 1, 0)</f>
        <v>0</v>
      </c>
    </row>
    <row r="3222" spans="2:9" ht="15" x14ac:dyDescent="0.3">
      <c r="B3222" s="33">
        <v>3217.5</v>
      </c>
      <c r="C3222" s="34">
        <v>10</v>
      </c>
      <c r="D3222" s="32">
        <f t="shared" si="100"/>
        <v>50</v>
      </c>
      <c r="E3222" s="37">
        <f t="shared" si="101"/>
        <v>60</v>
      </c>
      <c r="F3222" s="32">
        <f>'Auxiliary Energy Estimation'!$E$25-D3222</f>
        <v>5</v>
      </c>
      <c r="G3222" s="32">
        <f>'Auxiliary Energy Estimation'!$E$25-E3222</f>
        <v>-5</v>
      </c>
      <c r="H3222" s="26">
        <f>IF(D3222&lt;='Auxiliary Energy Estimation'!$E$25, 1, 0)</f>
        <v>1</v>
      </c>
      <c r="I3222" s="26">
        <f>IF(E3222&lt;='Auxiliary Energy Estimation'!$E$25, 1, 0)</f>
        <v>0</v>
      </c>
    </row>
    <row r="3223" spans="2:9" ht="15" x14ac:dyDescent="0.3">
      <c r="B3223" s="33">
        <v>3218.5</v>
      </c>
      <c r="C3223" s="34">
        <v>9.4</v>
      </c>
      <c r="D3223" s="32">
        <f t="shared" si="100"/>
        <v>48.92</v>
      </c>
      <c r="E3223" s="37">
        <f t="shared" si="101"/>
        <v>58.704000000000001</v>
      </c>
      <c r="F3223" s="32">
        <f>'Auxiliary Energy Estimation'!$E$25-D3223</f>
        <v>6.0799999999999983</v>
      </c>
      <c r="G3223" s="32">
        <f>'Auxiliary Energy Estimation'!$E$25-E3223</f>
        <v>-3.7040000000000006</v>
      </c>
      <c r="H3223" s="26">
        <f>IF(D3223&lt;='Auxiliary Energy Estimation'!$E$25, 1, 0)</f>
        <v>1</v>
      </c>
      <c r="I3223" s="26">
        <f>IF(E3223&lt;='Auxiliary Energy Estimation'!$E$25, 1, 0)</f>
        <v>0</v>
      </c>
    </row>
    <row r="3224" spans="2:9" ht="15" x14ac:dyDescent="0.3">
      <c r="B3224" s="33">
        <v>3219.5</v>
      </c>
      <c r="C3224" s="34">
        <v>9.4</v>
      </c>
      <c r="D3224" s="32">
        <f t="shared" si="100"/>
        <v>48.92</v>
      </c>
      <c r="E3224" s="37">
        <f t="shared" si="101"/>
        <v>58.704000000000001</v>
      </c>
      <c r="F3224" s="32">
        <f>'Auxiliary Energy Estimation'!$E$25-D3224</f>
        <v>6.0799999999999983</v>
      </c>
      <c r="G3224" s="32">
        <f>'Auxiliary Energy Estimation'!$E$25-E3224</f>
        <v>-3.7040000000000006</v>
      </c>
      <c r="H3224" s="26">
        <f>IF(D3224&lt;='Auxiliary Energy Estimation'!$E$25, 1, 0)</f>
        <v>1</v>
      </c>
      <c r="I3224" s="26">
        <f>IF(E3224&lt;='Auxiliary Energy Estimation'!$E$25, 1, 0)</f>
        <v>0</v>
      </c>
    </row>
    <row r="3225" spans="2:9" ht="15" x14ac:dyDescent="0.3">
      <c r="B3225" s="33">
        <v>3220.5</v>
      </c>
      <c r="C3225" s="34">
        <v>9.4</v>
      </c>
      <c r="D3225" s="32">
        <f t="shared" si="100"/>
        <v>48.92</v>
      </c>
      <c r="E3225" s="37">
        <f t="shared" si="101"/>
        <v>58.704000000000001</v>
      </c>
      <c r="F3225" s="32">
        <f>'Auxiliary Energy Estimation'!$E$25-D3225</f>
        <v>6.0799999999999983</v>
      </c>
      <c r="G3225" s="32">
        <f>'Auxiliary Energy Estimation'!$E$25-E3225</f>
        <v>-3.7040000000000006</v>
      </c>
      <c r="H3225" s="26">
        <f>IF(D3225&lt;='Auxiliary Energy Estimation'!$E$25, 1, 0)</f>
        <v>1</v>
      </c>
      <c r="I3225" s="26">
        <f>IF(E3225&lt;='Auxiliary Energy Estimation'!$E$25, 1, 0)</f>
        <v>0</v>
      </c>
    </row>
    <row r="3226" spans="2:9" ht="15" x14ac:dyDescent="0.3">
      <c r="B3226" s="33">
        <v>3221.5</v>
      </c>
      <c r="C3226" s="34">
        <v>9.4</v>
      </c>
      <c r="D3226" s="32">
        <f t="shared" si="100"/>
        <v>48.92</v>
      </c>
      <c r="E3226" s="37">
        <f t="shared" si="101"/>
        <v>58.704000000000001</v>
      </c>
      <c r="F3226" s="32">
        <f>'Auxiliary Energy Estimation'!$E$25-D3226</f>
        <v>6.0799999999999983</v>
      </c>
      <c r="G3226" s="32">
        <f>'Auxiliary Energy Estimation'!$E$25-E3226</f>
        <v>-3.7040000000000006</v>
      </c>
      <c r="H3226" s="26">
        <f>IF(D3226&lt;='Auxiliary Energy Estimation'!$E$25, 1, 0)</f>
        <v>1</v>
      </c>
      <c r="I3226" s="26">
        <f>IF(E3226&lt;='Auxiliary Energy Estimation'!$E$25, 1, 0)</f>
        <v>0</v>
      </c>
    </row>
    <row r="3227" spans="2:9" ht="15" x14ac:dyDescent="0.3">
      <c r="B3227" s="33">
        <v>3222.5</v>
      </c>
      <c r="C3227" s="34">
        <v>9.4</v>
      </c>
      <c r="D3227" s="32">
        <f t="shared" si="100"/>
        <v>48.92</v>
      </c>
      <c r="E3227" s="37">
        <f t="shared" si="101"/>
        <v>58.704000000000001</v>
      </c>
      <c r="F3227" s="32">
        <f>'Auxiliary Energy Estimation'!$E$25-D3227</f>
        <v>6.0799999999999983</v>
      </c>
      <c r="G3227" s="32">
        <f>'Auxiliary Energy Estimation'!$E$25-E3227</f>
        <v>-3.7040000000000006</v>
      </c>
      <c r="H3227" s="26">
        <f>IF(D3227&lt;='Auxiliary Energy Estimation'!$E$25, 1, 0)</f>
        <v>1</v>
      </c>
      <c r="I3227" s="26">
        <f>IF(E3227&lt;='Auxiliary Energy Estimation'!$E$25, 1, 0)</f>
        <v>0</v>
      </c>
    </row>
    <row r="3228" spans="2:9" ht="15" x14ac:dyDescent="0.3">
      <c r="B3228" s="33">
        <v>3223.5</v>
      </c>
      <c r="C3228" s="34">
        <v>9.4</v>
      </c>
      <c r="D3228" s="32">
        <f t="shared" si="100"/>
        <v>48.92</v>
      </c>
      <c r="E3228" s="37">
        <f t="shared" si="101"/>
        <v>58.704000000000001</v>
      </c>
      <c r="F3228" s="32">
        <f>'Auxiliary Energy Estimation'!$E$25-D3228</f>
        <v>6.0799999999999983</v>
      </c>
      <c r="G3228" s="32">
        <f>'Auxiliary Energy Estimation'!$E$25-E3228</f>
        <v>-3.7040000000000006</v>
      </c>
      <c r="H3228" s="26">
        <f>IF(D3228&lt;='Auxiliary Energy Estimation'!$E$25, 1, 0)</f>
        <v>1</v>
      </c>
      <c r="I3228" s="26">
        <f>IF(E3228&lt;='Auxiliary Energy Estimation'!$E$25, 1, 0)</f>
        <v>0</v>
      </c>
    </row>
    <row r="3229" spans="2:9" ht="15" x14ac:dyDescent="0.3">
      <c r="B3229" s="33">
        <v>3224.5</v>
      </c>
      <c r="C3229" s="34">
        <v>9.4</v>
      </c>
      <c r="D3229" s="32">
        <f t="shared" si="100"/>
        <v>48.92</v>
      </c>
      <c r="E3229" s="37">
        <f t="shared" si="101"/>
        <v>58.704000000000001</v>
      </c>
      <c r="F3229" s="32">
        <f>'Auxiliary Energy Estimation'!$E$25-D3229</f>
        <v>6.0799999999999983</v>
      </c>
      <c r="G3229" s="32">
        <f>'Auxiliary Energy Estimation'!$E$25-E3229</f>
        <v>-3.7040000000000006</v>
      </c>
      <c r="H3229" s="26">
        <f>IF(D3229&lt;='Auxiliary Energy Estimation'!$E$25, 1, 0)</f>
        <v>1</v>
      </c>
      <c r="I3229" s="26">
        <f>IF(E3229&lt;='Auxiliary Energy Estimation'!$E$25, 1, 0)</f>
        <v>0</v>
      </c>
    </row>
    <row r="3230" spans="2:9" ht="15" x14ac:dyDescent="0.3">
      <c r="B3230" s="33">
        <v>3225.5</v>
      </c>
      <c r="C3230" s="34">
        <v>10</v>
      </c>
      <c r="D3230" s="32">
        <f t="shared" si="100"/>
        <v>50</v>
      </c>
      <c r="E3230" s="37">
        <f t="shared" si="101"/>
        <v>60</v>
      </c>
      <c r="F3230" s="32">
        <f>'Auxiliary Energy Estimation'!$E$25-D3230</f>
        <v>5</v>
      </c>
      <c r="G3230" s="32">
        <f>'Auxiliary Energy Estimation'!$E$25-E3230</f>
        <v>-5</v>
      </c>
      <c r="H3230" s="26">
        <f>IF(D3230&lt;='Auxiliary Energy Estimation'!$E$25, 1, 0)</f>
        <v>1</v>
      </c>
      <c r="I3230" s="26">
        <f>IF(E3230&lt;='Auxiliary Energy Estimation'!$E$25, 1, 0)</f>
        <v>0</v>
      </c>
    </row>
    <row r="3231" spans="2:9" ht="15" x14ac:dyDescent="0.3">
      <c r="B3231" s="33">
        <v>3226.5</v>
      </c>
      <c r="C3231" s="34">
        <v>10</v>
      </c>
      <c r="D3231" s="32">
        <f t="shared" si="100"/>
        <v>50</v>
      </c>
      <c r="E3231" s="37">
        <f t="shared" si="101"/>
        <v>60</v>
      </c>
      <c r="F3231" s="32">
        <f>'Auxiliary Energy Estimation'!$E$25-D3231</f>
        <v>5</v>
      </c>
      <c r="G3231" s="32">
        <f>'Auxiliary Energy Estimation'!$E$25-E3231</f>
        <v>-5</v>
      </c>
      <c r="H3231" s="26">
        <f>IF(D3231&lt;='Auxiliary Energy Estimation'!$E$25, 1, 0)</f>
        <v>1</v>
      </c>
      <c r="I3231" s="26">
        <f>IF(E3231&lt;='Auxiliary Energy Estimation'!$E$25, 1, 0)</f>
        <v>0</v>
      </c>
    </row>
    <row r="3232" spans="2:9" ht="15" x14ac:dyDescent="0.3">
      <c r="B3232" s="33">
        <v>3227.5</v>
      </c>
      <c r="C3232" s="34">
        <v>10</v>
      </c>
      <c r="D3232" s="32">
        <f t="shared" si="100"/>
        <v>50</v>
      </c>
      <c r="E3232" s="37">
        <f t="shared" si="101"/>
        <v>60</v>
      </c>
      <c r="F3232" s="32">
        <f>'Auxiliary Energy Estimation'!$E$25-D3232</f>
        <v>5</v>
      </c>
      <c r="G3232" s="32">
        <f>'Auxiliary Energy Estimation'!$E$25-E3232</f>
        <v>-5</v>
      </c>
      <c r="H3232" s="26">
        <f>IF(D3232&lt;='Auxiliary Energy Estimation'!$E$25, 1, 0)</f>
        <v>1</v>
      </c>
      <c r="I3232" s="26">
        <f>IF(E3232&lt;='Auxiliary Energy Estimation'!$E$25, 1, 0)</f>
        <v>0</v>
      </c>
    </row>
    <row r="3233" spans="2:9" ht="15" x14ac:dyDescent="0.3">
      <c r="B3233" s="33">
        <v>3228.5</v>
      </c>
      <c r="C3233" s="34">
        <v>10</v>
      </c>
      <c r="D3233" s="32">
        <f t="shared" si="100"/>
        <v>50</v>
      </c>
      <c r="E3233" s="37">
        <f t="shared" si="101"/>
        <v>60</v>
      </c>
      <c r="F3233" s="32">
        <f>'Auxiliary Energy Estimation'!$E$25-D3233</f>
        <v>5</v>
      </c>
      <c r="G3233" s="32">
        <f>'Auxiliary Energy Estimation'!$E$25-E3233</f>
        <v>-5</v>
      </c>
      <c r="H3233" s="26">
        <f>IF(D3233&lt;='Auxiliary Energy Estimation'!$E$25, 1, 0)</f>
        <v>1</v>
      </c>
      <c r="I3233" s="26">
        <f>IF(E3233&lt;='Auxiliary Energy Estimation'!$E$25, 1, 0)</f>
        <v>0</v>
      </c>
    </row>
    <row r="3234" spans="2:9" ht="15" x14ac:dyDescent="0.3">
      <c r="B3234" s="33">
        <v>3229.5</v>
      </c>
      <c r="C3234" s="34">
        <v>10.6</v>
      </c>
      <c r="D3234" s="32">
        <f t="shared" si="100"/>
        <v>51.08</v>
      </c>
      <c r="E3234" s="37">
        <f t="shared" si="101"/>
        <v>61.295999999999992</v>
      </c>
      <c r="F3234" s="32">
        <f>'Auxiliary Energy Estimation'!$E$25-D3234</f>
        <v>3.9200000000000017</v>
      </c>
      <c r="G3234" s="32">
        <f>'Auxiliary Energy Estimation'!$E$25-E3234</f>
        <v>-6.2959999999999923</v>
      </c>
      <c r="H3234" s="26">
        <f>IF(D3234&lt;='Auxiliary Energy Estimation'!$E$25, 1, 0)</f>
        <v>1</v>
      </c>
      <c r="I3234" s="26">
        <f>IF(E3234&lt;='Auxiliary Energy Estimation'!$E$25, 1, 0)</f>
        <v>0</v>
      </c>
    </row>
    <row r="3235" spans="2:9" ht="15" x14ac:dyDescent="0.3">
      <c r="B3235" s="33">
        <v>3230.5</v>
      </c>
      <c r="C3235" s="34">
        <v>10.6</v>
      </c>
      <c r="D3235" s="32">
        <f t="shared" si="100"/>
        <v>51.08</v>
      </c>
      <c r="E3235" s="37">
        <f t="shared" si="101"/>
        <v>61.295999999999992</v>
      </c>
      <c r="F3235" s="32">
        <f>'Auxiliary Energy Estimation'!$E$25-D3235</f>
        <v>3.9200000000000017</v>
      </c>
      <c r="G3235" s="32">
        <f>'Auxiliary Energy Estimation'!$E$25-E3235</f>
        <v>-6.2959999999999923</v>
      </c>
      <c r="H3235" s="26">
        <f>IF(D3235&lt;='Auxiliary Energy Estimation'!$E$25, 1, 0)</f>
        <v>1</v>
      </c>
      <c r="I3235" s="26">
        <f>IF(E3235&lt;='Auxiliary Energy Estimation'!$E$25, 1, 0)</f>
        <v>0</v>
      </c>
    </row>
    <row r="3236" spans="2:9" ht="15" x14ac:dyDescent="0.3">
      <c r="B3236" s="33">
        <v>3231.5</v>
      </c>
      <c r="C3236" s="34">
        <v>10.6</v>
      </c>
      <c r="D3236" s="32">
        <f t="shared" si="100"/>
        <v>51.08</v>
      </c>
      <c r="E3236" s="37">
        <f t="shared" si="101"/>
        <v>61.295999999999992</v>
      </c>
      <c r="F3236" s="32">
        <f>'Auxiliary Energy Estimation'!$E$25-D3236</f>
        <v>3.9200000000000017</v>
      </c>
      <c r="G3236" s="32">
        <f>'Auxiliary Energy Estimation'!$E$25-E3236</f>
        <v>-6.2959999999999923</v>
      </c>
      <c r="H3236" s="26">
        <f>IF(D3236&lt;='Auxiliary Energy Estimation'!$E$25, 1, 0)</f>
        <v>1</v>
      </c>
      <c r="I3236" s="26">
        <f>IF(E3236&lt;='Auxiliary Energy Estimation'!$E$25, 1, 0)</f>
        <v>0</v>
      </c>
    </row>
    <row r="3237" spans="2:9" ht="15" x14ac:dyDescent="0.3">
      <c r="B3237" s="33">
        <v>3232.5</v>
      </c>
      <c r="C3237" s="34">
        <v>10.6</v>
      </c>
      <c r="D3237" s="32">
        <f t="shared" si="100"/>
        <v>51.08</v>
      </c>
      <c r="E3237" s="37">
        <f t="shared" si="101"/>
        <v>61.295999999999992</v>
      </c>
      <c r="F3237" s="32">
        <f>'Auxiliary Energy Estimation'!$E$25-D3237</f>
        <v>3.9200000000000017</v>
      </c>
      <c r="G3237" s="32">
        <f>'Auxiliary Energy Estimation'!$E$25-E3237</f>
        <v>-6.2959999999999923</v>
      </c>
      <c r="H3237" s="26">
        <f>IF(D3237&lt;='Auxiliary Energy Estimation'!$E$25, 1, 0)</f>
        <v>1</v>
      </c>
      <c r="I3237" s="26">
        <f>IF(E3237&lt;='Auxiliary Energy Estimation'!$E$25, 1, 0)</f>
        <v>0</v>
      </c>
    </row>
    <row r="3238" spans="2:9" ht="15" x14ac:dyDescent="0.3">
      <c r="B3238" s="33">
        <v>3233.5</v>
      </c>
      <c r="C3238" s="34">
        <v>10.6</v>
      </c>
      <c r="D3238" s="32">
        <f t="shared" si="100"/>
        <v>51.08</v>
      </c>
      <c r="E3238" s="37">
        <f t="shared" si="101"/>
        <v>61.295999999999992</v>
      </c>
      <c r="F3238" s="32">
        <f>'Auxiliary Energy Estimation'!$E$25-D3238</f>
        <v>3.9200000000000017</v>
      </c>
      <c r="G3238" s="32">
        <f>'Auxiliary Energy Estimation'!$E$25-E3238</f>
        <v>-6.2959999999999923</v>
      </c>
      <c r="H3238" s="26">
        <f>IF(D3238&lt;='Auxiliary Energy Estimation'!$E$25, 1, 0)</f>
        <v>1</v>
      </c>
      <c r="I3238" s="26">
        <f>IF(E3238&lt;='Auxiliary Energy Estimation'!$E$25, 1, 0)</f>
        <v>0</v>
      </c>
    </row>
    <row r="3239" spans="2:9" ht="15" x14ac:dyDescent="0.3">
      <c r="B3239" s="33">
        <v>3234.5</v>
      </c>
      <c r="C3239" s="34">
        <v>10</v>
      </c>
      <c r="D3239" s="32">
        <f t="shared" si="100"/>
        <v>50</v>
      </c>
      <c r="E3239" s="37">
        <f t="shared" si="101"/>
        <v>60</v>
      </c>
      <c r="F3239" s="32">
        <f>'Auxiliary Energy Estimation'!$E$25-D3239</f>
        <v>5</v>
      </c>
      <c r="G3239" s="32">
        <f>'Auxiliary Energy Estimation'!$E$25-E3239</f>
        <v>-5</v>
      </c>
      <c r="H3239" s="26">
        <f>IF(D3239&lt;='Auxiliary Energy Estimation'!$E$25, 1, 0)</f>
        <v>1</v>
      </c>
      <c r="I3239" s="26">
        <f>IF(E3239&lt;='Auxiliary Energy Estimation'!$E$25, 1, 0)</f>
        <v>0</v>
      </c>
    </row>
    <row r="3240" spans="2:9" ht="15" x14ac:dyDescent="0.3">
      <c r="B3240" s="33">
        <v>3235.5</v>
      </c>
      <c r="C3240" s="34">
        <v>10.6</v>
      </c>
      <c r="D3240" s="32">
        <f t="shared" si="100"/>
        <v>51.08</v>
      </c>
      <c r="E3240" s="37">
        <f t="shared" si="101"/>
        <v>61.295999999999992</v>
      </c>
      <c r="F3240" s="32">
        <f>'Auxiliary Energy Estimation'!$E$25-D3240</f>
        <v>3.9200000000000017</v>
      </c>
      <c r="G3240" s="32">
        <f>'Auxiliary Energy Estimation'!$E$25-E3240</f>
        <v>-6.2959999999999923</v>
      </c>
      <c r="H3240" s="26">
        <f>IF(D3240&lt;='Auxiliary Energy Estimation'!$E$25, 1, 0)</f>
        <v>1</v>
      </c>
      <c r="I3240" s="26">
        <f>IF(E3240&lt;='Auxiliary Energy Estimation'!$E$25, 1, 0)</f>
        <v>0</v>
      </c>
    </row>
    <row r="3241" spans="2:9" ht="15" x14ac:dyDescent="0.3">
      <c r="B3241" s="33">
        <v>3236.5</v>
      </c>
      <c r="C3241" s="34">
        <v>10</v>
      </c>
      <c r="D3241" s="32">
        <f t="shared" si="100"/>
        <v>50</v>
      </c>
      <c r="E3241" s="37">
        <f t="shared" si="101"/>
        <v>60</v>
      </c>
      <c r="F3241" s="32">
        <f>'Auxiliary Energy Estimation'!$E$25-D3241</f>
        <v>5</v>
      </c>
      <c r="G3241" s="32">
        <f>'Auxiliary Energy Estimation'!$E$25-E3241</f>
        <v>-5</v>
      </c>
      <c r="H3241" s="26">
        <f>IF(D3241&lt;='Auxiliary Energy Estimation'!$E$25, 1, 0)</f>
        <v>1</v>
      </c>
      <c r="I3241" s="26">
        <f>IF(E3241&lt;='Auxiliary Energy Estimation'!$E$25, 1, 0)</f>
        <v>0</v>
      </c>
    </row>
    <row r="3242" spans="2:9" ht="15" x14ac:dyDescent="0.3">
      <c r="B3242" s="33">
        <v>3237.5</v>
      </c>
      <c r="C3242" s="34">
        <v>10</v>
      </c>
      <c r="D3242" s="32">
        <f t="shared" si="100"/>
        <v>50</v>
      </c>
      <c r="E3242" s="37">
        <f t="shared" si="101"/>
        <v>60</v>
      </c>
      <c r="F3242" s="32">
        <f>'Auxiliary Energy Estimation'!$E$25-D3242</f>
        <v>5</v>
      </c>
      <c r="G3242" s="32">
        <f>'Auxiliary Energy Estimation'!$E$25-E3242</f>
        <v>-5</v>
      </c>
      <c r="H3242" s="26">
        <f>IF(D3242&lt;='Auxiliary Energy Estimation'!$E$25, 1, 0)</f>
        <v>1</v>
      </c>
      <c r="I3242" s="26">
        <f>IF(E3242&lt;='Auxiliary Energy Estimation'!$E$25, 1, 0)</f>
        <v>0</v>
      </c>
    </row>
    <row r="3243" spans="2:9" ht="15" x14ac:dyDescent="0.3">
      <c r="B3243" s="33">
        <v>3238.5</v>
      </c>
      <c r="C3243" s="34">
        <v>10</v>
      </c>
      <c r="D3243" s="32">
        <f t="shared" si="100"/>
        <v>50</v>
      </c>
      <c r="E3243" s="37">
        <f t="shared" si="101"/>
        <v>60</v>
      </c>
      <c r="F3243" s="32">
        <f>'Auxiliary Energy Estimation'!$E$25-D3243</f>
        <v>5</v>
      </c>
      <c r="G3243" s="32">
        <f>'Auxiliary Energy Estimation'!$E$25-E3243</f>
        <v>-5</v>
      </c>
      <c r="H3243" s="26">
        <f>IF(D3243&lt;='Auxiliary Energy Estimation'!$E$25, 1, 0)</f>
        <v>1</v>
      </c>
      <c r="I3243" s="26">
        <f>IF(E3243&lt;='Auxiliary Energy Estimation'!$E$25, 1, 0)</f>
        <v>0</v>
      </c>
    </row>
    <row r="3244" spans="2:9" ht="15" x14ac:dyDescent="0.3">
      <c r="B3244" s="33">
        <v>3239.5</v>
      </c>
      <c r="C3244" s="34">
        <v>10</v>
      </c>
      <c r="D3244" s="32">
        <f t="shared" si="100"/>
        <v>50</v>
      </c>
      <c r="E3244" s="37">
        <f t="shared" si="101"/>
        <v>60</v>
      </c>
      <c r="F3244" s="32">
        <f>'Auxiliary Energy Estimation'!$E$25-D3244</f>
        <v>5</v>
      </c>
      <c r="G3244" s="32">
        <f>'Auxiliary Energy Estimation'!$E$25-E3244</f>
        <v>-5</v>
      </c>
      <c r="H3244" s="26">
        <f>IF(D3244&lt;='Auxiliary Energy Estimation'!$E$25, 1, 0)</f>
        <v>1</v>
      </c>
      <c r="I3244" s="26">
        <f>IF(E3244&lt;='Auxiliary Energy Estimation'!$E$25, 1, 0)</f>
        <v>0</v>
      </c>
    </row>
    <row r="3245" spans="2:9" ht="15" x14ac:dyDescent="0.3">
      <c r="B3245" s="33">
        <v>3240.5</v>
      </c>
      <c r="C3245" s="34">
        <v>10</v>
      </c>
      <c r="D3245" s="32">
        <f t="shared" si="100"/>
        <v>50</v>
      </c>
      <c r="E3245" s="37">
        <f t="shared" si="101"/>
        <v>60</v>
      </c>
      <c r="F3245" s="32">
        <f>'Auxiliary Energy Estimation'!$E$25-D3245</f>
        <v>5</v>
      </c>
      <c r="G3245" s="32">
        <f>'Auxiliary Energy Estimation'!$E$25-E3245</f>
        <v>-5</v>
      </c>
      <c r="H3245" s="26">
        <f>IF(D3245&lt;='Auxiliary Energy Estimation'!$E$25, 1, 0)</f>
        <v>1</v>
      </c>
      <c r="I3245" s="26">
        <f>IF(E3245&lt;='Auxiliary Energy Estimation'!$E$25, 1, 0)</f>
        <v>0</v>
      </c>
    </row>
    <row r="3246" spans="2:9" ht="15" x14ac:dyDescent="0.3">
      <c r="B3246" s="33">
        <v>3241.5</v>
      </c>
      <c r="C3246" s="34">
        <v>10</v>
      </c>
      <c r="D3246" s="32">
        <f t="shared" si="100"/>
        <v>50</v>
      </c>
      <c r="E3246" s="37">
        <f t="shared" si="101"/>
        <v>60</v>
      </c>
      <c r="F3246" s="32">
        <f>'Auxiliary Energy Estimation'!$E$25-D3246</f>
        <v>5</v>
      </c>
      <c r="G3246" s="32">
        <f>'Auxiliary Energy Estimation'!$E$25-E3246</f>
        <v>-5</v>
      </c>
      <c r="H3246" s="26">
        <f>IF(D3246&lt;='Auxiliary Energy Estimation'!$E$25, 1, 0)</f>
        <v>1</v>
      </c>
      <c r="I3246" s="26">
        <f>IF(E3246&lt;='Auxiliary Energy Estimation'!$E$25, 1, 0)</f>
        <v>0</v>
      </c>
    </row>
    <row r="3247" spans="2:9" ht="15" x14ac:dyDescent="0.3">
      <c r="B3247" s="33">
        <v>3242.5</v>
      </c>
      <c r="C3247" s="34">
        <v>10</v>
      </c>
      <c r="D3247" s="32">
        <f t="shared" si="100"/>
        <v>50</v>
      </c>
      <c r="E3247" s="37">
        <f t="shared" si="101"/>
        <v>60</v>
      </c>
      <c r="F3247" s="32">
        <f>'Auxiliary Energy Estimation'!$E$25-D3247</f>
        <v>5</v>
      </c>
      <c r="G3247" s="32">
        <f>'Auxiliary Energy Estimation'!$E$25-E3247</f>
        <v>-5</v>
      </c>
      <c r="H3247" s="26">
        <f>IF(D3247&lt;='Auxiliary Energy Estimation'!$E$25, 1, 0)</f>
        <v>1</v>
      </c>
      <c r="I3247" s="26">
        <f>IF(E3247&lt;='Auxiliary Energy Estimation'!$E$25, 1, 0)</f>
        <v>0</v>
      </c>
    </row>
    <row r="3248" spans="2:9" ht="15" x14ac:dyDescent="0.3">
      <c r="B3248" s="33">
        <v>3243.5</v>
      </c>
      <c r="C3248" s="34">
        <v>10</v>
      </c>
      <c r="D3248" s="32">
        <f t="shared" si="100"/>
        <v>50</v>
      </c>
      <c r="E3248" s="37">
        <f t="shared" si="101"/>
        <v>60</v>
      </c>
      <c r="F3248" s="32">
        <f>'Auxiliary Energy Estimation'!$E$25-D3248</f>
        <v>5</v>
      </c>
      <c r="G3248" s="32">
        <f>'Auxiliary Energy Estimation'!$E$25-E3248</f>
        <v>-5</v>
      </c>
      <c r="H3248" s="26">
        <f>IF(D3248&lt;='Auxiliary Energy Estimation'!$E$25, 1, 0)</f>
        <v>1</v>
      </c>
      <c r="I3248" s="26">
        <f>IF(E3248&lt;='Auxiliary Energy Estimation'!$E$25, 1, 0)</f>
        <v>0</v>
      </c>
    </row>
    <row r="3249" spans="2:9" ht="15" x14ac:dyDescent="0.3">
      <c r="B3249" s="33">
        <v>3244.5</v>
      </c>
      <c r="C3249" s="34">
        <v>10</v>
      </c>
      <c r="D3249" s="32">
        <f t="shared" si="100"/>
        <v>50</v>
      </c>
      <c r="E3249" s="37">
        <f t="shared" si="101"/>
        <v>60</v>
      </c>
      <c r="F3249" s="32">
        <f>'Auxiliary Energy Estimation'!$E$25-D3249</f>
        <v>5</v>
      </c>
      <c r="G3249" s="32">
        <f>'Auxiliary Energy Estimation'!$E$25-E3249</f>
        <v>-5</v>
      </c>
      <c r="H3249" s="26">
        <f>IF(D3249&lt;='Auxiliary Energy Estimation'!$E$25, 1, 0)</f>
        <v>1</v>
      </c>
      <c r="I3249" s="26">
        <f>IF(E3249&lt;='Auxiliary Energy Estimation'!$E$25, 1, 0)</f>
        <v>0</v>
      </c>
    </row>
    <row r="3250" spans="2:9" ht="15" x14ac:dyDescent="0.3">
      <c r="B3250" s="33">
        <v>3245.5</v>
      </c>
      <c r="C3250" s="34">
        <v>10</v>
      </c>
      <c r="D3250" s="32">
        <f t="shared" si="100"/>
        <v>50</v>
      </c>
      <c r="E3250" s="37">
        <f t="shared" si="101"/>
        <v>60</v>
      </c>
      <c r="F3250" s="32">
        <f>'Auxiliary Energy Estimation'!$E$25-D3250</f>
        <v>5</v>
      </c>
      <c r="G3250" s="32">
        <f>'Auxiliary Energy Estimation'!$E$25-E3250</f>
        <v>-5</v>
      </c>
      <c r="H3250" s="26">
        <f>IF(D3250&lt;='Auxiliary Energy Estimation'!$E$25, 1, 0)</f>
        <v>1</v>
      </c>
      <c r="I3250" s="26">
        <f>IF(E3250&lt;='Auxiliary Energy Estimation'!$E$25, 1, 0)</f>
        <v>0</v>
      </c>
    </row>
    <row r="3251" spans="2:9" ht="15" x14ac:dyDescent="0.3">
      <c r="B3251" s="33">
        <v>3246.5</v>
      </c>
      <c r="C3251" s="34">
        <v>10</v>
      </c>
      <c r="D3251" s="32">
        <f t="shared" si="100"/>
        <v>50</v>
      </c>
      <c r="E3251" s="37">
        <f t="shared" si="101"/>
        <v>60</v>
      </c>
      <c r="F3251" s="32">
        <f>'Auxiliary Energy Estimation'!$E$25-D3251</f>
        <v>5</v>
      </c>
      <c r="G3251" s="32">
        <f>'Auxiliary Energy Estimation'!$E$25-E3251</f>
        <v>-5</v>
      </c>
      <c r="H3251" s="26">
        <f>IF(D3251&lt;='Auxiliary Energy Estimation'!$E$25, 1, 0)</f>
        <v>1</v>
      </c>
      <c r="I3251" s="26">
        <f>IF(E3251&lt;='Auxiliary Energy Estimation'!$E$25, 1, 0)</f>
        <v>0</v>
      </c>
    </row>
    <row r="3252" spans="2:9" ht="15" x14ac:dyDescent="0.3">
      <c r="B3252" s="33">
        <v>3247.5</v>
      </c>
      <c r="C3252" s="34">
        <v>10.6</v>
      </c>
      <c r="D3252" s="32">
        <f t="shared" si="100"/>
        <v>51.08</v>
      </c>
      <c r="E3252" s="37">
        <f t="shared" si="101"/>
        <v>61.295999999999992</v>
      </c>
      <c r="F3252" s="32">
        <f>'Auxiliary Energy Estimation'!$E$25-D3252</f>
        <v>3.9200000000000017</v>
      </c>
      <c r="G3252" s="32">
        <f>'Auxiliary Energy Estimation'!$E$25-E3252</f>
        <v>-6.2959999999999923</v>
      </c>
      <c r="H3252" s="26">
        <f>IF(D3252&lt;='Auxiliary Energy Estimation'!$E$25, 1, 0)</f>
        <v>1</v>
      </c>
      <c r="I3252" s="26">
        <f>IF(E3252&lt;='Auxiliary Energy Estimation'!$E$25, 1, 0)</f>
        <v>0</v>
      </c>
    </row>
    <row r="3253" spans="2:9" ht="15" x14ac:dyDescent="0.3">
      <c r="B3253" s="33">
        <v>3248.5</v>
      </c>
      <c r="C3253" s="34">
        <v>10.6</v>
      </c>
      <c r="D3253" s="32">
        <f t="shared" si="100"/>
        <v>51.08</v>
      </c>
      <c r="E3253" s="37">
        <f t="shared" si="101"/>
        <v>61.295999999999992</v>
      </c>
      <c r="F3253" s="32">
        <f>'Auxiliary Energy Estimation'!$E$25-D3253</f>
        <v>3.9200000000000017</v>
      </c>
      <c r="G3253" s="32">
        <f>'Auxiliary Energy Estimation'!$E$25-E3253</f>
        <v>-6.2959999999999923</v>
      </c>
      <c r="H3253" s="26">
        <f>IF(D3253&lt;='Auxiliary Energy Estimation'!$E$25, 1, 0)</f>
        <v>1</v>
      </c>
      <c r="I3253" s="26">
        <f>IF(E3253&lt;='Auxiliary Energy Estimation'!$E$25, 1, 0)</f>
        <v>0</v>
      </c>
    </row>
    <row r="3254" spans="2:9" ht="15" x14ac:dyDescent="0.3">
      <c r="B3254" s="33">
        <v>3249.5</v>
      </c>
      <c r="C3254" s="34">
        <v>10.6</v>
      </c>
      <c r="D3254" s="32">
        <f t="shared" si="100"/>
        <v>51.08</v>
      </c>
      <c r="E3254" s="37">
        <f t="shared" si="101"/>
        <v>61.295999999999992</v>
      </c>
      <c r="F3254" s="32">
        <f>'Auxiliary Energy Estimation'!$E$25-D3254</f>
        <v>3.9200000000000017</v>
      </c>
      <c r="G3254" s="32">
        <f>'Auxiliary Energy Estimation'!$E$25-E3254</f>
        <v>-6.2959999999999923</v>
      </c>
      <c r="H3254" s="26">
        <f>IF(D3254&lt;='Auxiliary Energy Estimation'!$E$25, 1, 0)</f>
        <v>1</v>
      </c>
      <c r="I3254" s="26">
        <f>IF(E3254&lt;='Auxiliary Energy Estimation'!$E$25, 1, 0)</f>
        <v>0</v>
      </c>
    </row>
    <row r="3255" spans="2:9" ht="15" x14ac:dyDescent="0.3">
      <c r="B3255" s="33">
        <v>3250.5</v>
      </c>
      <c r="C3255" s="34">
        <v>11.1</v>
      </c>
      <c r="D3255" s="32">
        <f t="shared" si="100"/>
        <v>51.980000000000004</v>
      </c>
      <c r="E3255" s="37">
        <f t="shared" si="101"/>
        <v>62.376000000000005</v>
      </c>
      <c r="F3255" s="32">
        <f>'Auxiliary Energy Estimation'!$E$25-D3255</f>
        <v>3.019999999999996</v>
      </c>
      <c r="G3255" s="32">
        <f>'Auxiliary Energy Estimation'!$E$25-E3255</f>
        <v>-7.3760000000000048</v>
      </c>
      <c r="H3255" s="26">
        <f>IF(D3255&lt;='Auxiliary Energy Estimation'!$E$25, 1, 0)</f>
        <v>1</v>
      </c>
      <c r="I3255" s="26">
        <f>IF(E3255&lt;='Auxiliary Energy Estimation'!$E$25, 1, 0)</f>
        <v>0</v>
      </c>
    </row>
    <row r="3256" spans="2:9" ht="15" x14ac:dyDescent="0.3">
      <c r="B3256" s="33">
        <v>3251.5</v>
      </c>
      <c r="C3256" s="34">
        <v>11.1</v>
      </c>
      <c r="D3256" s="32">
        <f t="shared" si="100"/>
        <v>51.980000000000004</v>
      </c>
      <c r="E3256" s="37">
        <f t="shared" si="101"/>
        <v>62.376000000000005</v>
      </c>
      <c r="F3256" s="32">
        <f>'Auxiliary Energy Estimation'!$E$25-D3256</f>
        <v>3.019999999999996</v>
      </c>
      <c r="G3256" s="32">
        <f>'Auxiliary Energy Estimation'!$E$25-E3256</f>
        <v>-7.3760000000000048</v>
      </c>
      <c r="H3256" s="26">
        <f>IF(D3256&lt;='Auxiliary Energy Estimation'!$E$25, 1, 0)</f>
        <v>1</v>
      </c>
      <c r="I3256" s="26">
        <f>IF(E3256&lt;='Auxiliary Energy Estimation'!$E$25, 1, 0)</f>
        <v>0</v>
      </c>
    </row>
    <row r="3257" spans="2:9" ht="15" x14ac:dyDescent="0.3">
      <c r="B3257" s="33">
        <v>3252.5</v>
      </c>
      <c r="C3257" s="34">
        <v>11.1</v>
      </c>
      <c r="D3257" s="32">
        <f t="shared" si="100"/>
        <v>51.980000000000004</v>
      </c>
      <c r="E3257" s="37">
        <f t="shared" si="101"/>
        <v>62.376000000000005</v>
      </c>
      <c r="F3257" s="32">
        <f>'Auxiliary Energy Estimation'!$E$25-D3257</f>
        <v>3.019999999999996</v>
      </c>
      <c r="G3257" s="32">
        <f>'Auxiliary Energy Estimation'!$E$25-E3257</f>
        <v>-7.3760000000000048</v>
      </c>
      <c r="H3257" s="26">
        <f>IF(D3257&lt;='Auxiliary Energy Estimation'!$E$25, 1, 0)</f>
        <v>1</v>
      </c>
      <c r="I3257" s="26">
        <f>IF(E3257&lt;='Auxiliary Energy Estimation'!$E$25, 1, 0)</f>
        <v>0</v>
      </c>
    </row>
    <row r="3258" spans="2:9" ht="15" x14ac:dyDescent="0.3">
      <c r="B3258" s="33">
        <v>3253.5</v>
      </c>
      <c r="C3258" s="34">
        <v>10.6</v>
      </c>
      <c r="D3258" s="32">
        <f t="shared" si="100"/>
        <v>51.08</v>
      </c>
      <c r="E3258" s="37">
        <f t="shared" si="101"/>
        <v>61.295999999999992</v>
      </c>
      <c r="F3258" s="32">
        <f>'Auxiliary Energy Estimation'!$E$25-D3258</f>
        <v>3.9200000000000017</v>
      </c>
      <c r="G3258" s="32">
        <f>'Auxiliary Energy Estimation'!$E$25-E3258</f>
        <v>-6.2959999999999923</v>
      </c>
      <c r="H3258" s="26">
        <f>IF(D3258&lt;='Auxiliary Energy Estimation'!$E$25, 1, 0)</f>
        <v>1</v>
      </c>
      <c r="I3258" s="26">
        <f>IF(E3258&lt;='Auxiliary Energy Estimation'!$E$25, 1, 0)</f>
        <v>0</v>
      </c>
    </row>
    <row r="3259" spans="2:9" ht="15" x14ac:dyDescent="0.3">
      <c r="B3259" s="33">
        <v>3254.5</v>
      </c>
      <c r="C3259" s="34">
        <v>10.6</v>
      </c>
      <c r="D3259" s="32">
        <f t="shared" si="100"/>
        <v>51.08</v>
      </c>
      <c r="E3259" s="37">
        <f t="shared" si="101"/>
        <v>61.295999999999992</v>
      </c>
      <c r="F3259" s="32">
        <f>'Auxiliary Energy Estimation'!$E$25-D3259</f>
        <v>3.9200000000000017</v>
      </c>
      <c r="G3259" s="32">
        <f>'Auxiliary Energy Estimation'!$E$25-E3259</f>
        <v>-6.2959999999999923</v>
      </c>
      <c r="H3259" s="26">
        <f>IF(D3259&lt;='Auxiliary Energy Estimation'!$E$25, 1, 0)</f>
        <v>1</v>
      </c>
      <c r="I3259" s="26">
        <f>IF(E3259&lt;='Auxiliary Energy Estimation'!$E$25, 1, 0)</f>
        <v>0</v>
      </c>
    </row>
    <row r="3260" spans="2:9" ht="15" x14ac:dyDescent="0.3">
      <c r="B3260" s="33">
        <v>3255.5</v>
      </c>
      <c r="C3260" s="34">
        <v>10.6</v>
      </c>
      <c r="D3260" s="32">
        <f t="shared" si="100"/>
        <v>51.08</v>
      </c>
      <c r="E3260" s="37">
        <f t="shared" si="101"/>
        <v>61.295999999999992</v>
      </c>
      <c r="F3260" s="32">
        <f>'Auxiliary Energy Estimation'!$E$25-D3260</f>
        <v>3.9200000000000017</v>
      </c>
      <c r="G3260" s="32">
        <f>'Auxiliary Energy Estimation'!$E$25-E3260</f>
        <v>-6.2959999999999923</v>
      </c>
      <c r="H3260" s="26">
        <f>IF(D3260&lt;='Auxiliary Energy Estimation'!$E$25, 1, 0)</f>
        <v>1</v>
      </c>
      <c r="I3260" s="26">
        <f>IF(E3260&lt;='Auxiliary Energy Estimation'!$E$25, 1, 0)</f>
        <v>0</v>
      </c>
    </row>
    <row r="3261" spans="2:9" ht="15" x14ac:dyDescent="0.3">
      <c r="B3261" s="33">
        <v>3256.5</v>
      </c>
      <c r="C3261" s="34">
        <v>10.6</v>
      </c>
      <c r="D3261" s="32">
        <f t="shared" si="100"/>
        <v>51.08</v>
      </c>
      <c r="E3261" s="37">
        <f t="shared" si="101"/>
        <v>61.295999999999992</v>
      </c>
      <c r="F3261" s="32">
        <f>'Auxiliary Energy Estimation'!$E$25-D3261</f>
        <v>3.9200000000000017</v>
      </c>
      <c r="G3261" s="32">
        <f>'Auxiliary Energy Estimation'!$E$25-E3261</f>
        <v>-6.2959999999999923</v>
      </c>
      <c r="H3261" s="26">
        <f>IF(D3261&lt;='Auxiliary Energy Estimation'!$E$25, 1, 0)</f>
        <v>1</v>
      </c>
      <c r="I3261" s="26">
        <f>IF(E3261&lt;='Auxiliary Energy Estimation'!$E$25, 1, 0)</f>
        <v>0</v>
      </c>
    </row>
    <row r="3262" spans="2:9" ht="15" x14ac:dyDescent="0.3">
      <c r="B3262" s="33">
        <v>3257.5</v>
      </c>
      <c r="C3262" s="34">
        <v>10.6</v>
      </c>
      <c r="D3262" s="32">
        <f t="shared" si="100"/>
        <v>51.08</v>
      </c>
      <c r="E3262" s="37">
        <f t="shared" si="101"/>
        <v>61.295999999999992</v>
      </c>
      <c r="F3262" s="32">
        <f>'Auxiliary Energy Estimation'!$E$25-D3262</f>
        <v>3.9200000000000017</v>
      </c>
      <c r="G3262" s="32">
        <f>'Auxiliary Energy Estimation'!$E$25-E3262</f>
        <v>-6.2959999999999923</v>
      </c>
      <c r="H3262" s="26">
        <f>IF(D3262&lt;='Auxiliary Energy Estimation'!$E$25, 1, 0)</f>
        <v>1</v>
      </c>
      <c r="I3262" s="26">
        <f>IF(E3262&lt;='Auxiliary Energy Estimation'!$E$25, 1, 0)</f>
        <v>0</v>
      </c>
    </row>
    <row r="3263" spans="2:9" ht="15" x14ac:dyDescent="0.3">
      <c r="B3263" s="33">
        <v>3258.5</v>
      </c>
      <c r="C3263" s="34">
        <v>11.1</v>
      </c>
      <c r="D3263" s="32">
        <f t="shared" si="100"/>
        <v>51.980000000000004</v>
      </c>
      <c r="E3263" s="37">
        <f t="shared" si="101"/>
        <v>62.376000000000005</v>
      </c>
      <c r="F3263" s="32">
        <f>'Auxiliary Energy Estimation'!$E$25-D3263</f>
        <v>3.019999999999996</v>
      </c>
      <c r="G3263" s="32">
        <f>'Auxiliary Energy Estimation'!$E$25-E3263</f>
        <v>-7.3760000000000048</v>
      </c>
      <c r="H3263" s="26">
        <f>IF(D3263&lt;='Auxiliary Energy Estimation'!$E$25, 1, 0)</f>
        <v>1</v>
      </c>
      <c r="I3263" s="26">
        <f>IF(E3263&lt;='Auxiliary Energy Estimation'!$E$25, 1, 0)</f>
        <v>0</v>
      </c>
    </row>
    <row r="3264" spans="2:9" ht="15" x14ac:dyDescent="0.3">
      <c r="B3264" s="33">
        <v>3259.5</v>
      </c>
      <c r="C3264" s="34">
        <v>11.1</v>
      </c>
      <c r="D3264" s="32">
        <f t="shared" si="100"/>
        <v>51.980000000000004</v>
      </c>
      <c r="E3264" s="37">
        <f t="shared" si="101"/>
        <v>62.376000000000005</v>
      </c>
      <c r="F3264" s="32">
        <f>'Auxiliary Energy Estimation'!$E$25-D3264</f>
        <v>3.019999999999996</v>
      </c>
      <c r="G3264" s="32">
        <f>'Auxiliary Energy Estimation'!$E$25-E3264</f>
        <v>-7.3760000000000048</v>
      </c>
      <c r="H3264" s="26">
        <f>IF(D3264&lt;='Auxiliary Energy Estimation'!$E$25, 1, 0)</f>
        <v>1</v>
      </c>
      <c r="I3264" s="26">
        <f>IF(E3264&lt;='Auxiliary Energy Estimation'!$E$25, 1, 0)</f>
        <v>0</v>
      </c>
    </row>
    <row r="3265" spans="2:9" ht="15" x14ac:dyDescent="0.3">
      <c r="B3265" s="33">
        <v>3260.5</v>
      </c>
      <c r="C3265" s="34">
        <v>11.7</v>
      </c>
      <c r="D3265" s="32">
        <f t="shared" si="100"/>
        <v>53.06</v>
      </c>
      <c r="E3265" s="37">
        <f t="shared" si="101"/>
        <v>63.671999999999997</v>
      </c>
      <c r="F3265" s="32">
        <f>'Auxiliary Energy Estimation'!$E$25-D3265</f>
        <v>1.9399999999999977</v>
      </c>
      <c r="G3265" s="32">
        <f>'Auxiliary Energy Estimation'!$E$25-E3265</f>
        <v>-8.671999999999997</v>
      </c>
      <c r="H3265" s="26">
        <f>IF(D3265&lt;='Auxiliary Energy Estimation'!$E$25, 1, 0)</f>
        <v>1</v>
      </c>
      <c r="I3265" s="26">
        <f>IF(E3265&lt;='Auxiliary Energy Estimation'!$E$25, 1, 0)</f>
        <v>0</v>
      </c>
    </row>
    <row r="3266" spans="2:9" ht="15" x14ac:dyDescent="0.3">
      <c r="B3266" s="33">
        <v>3261.5</v>
      </c>
      <c r="C3266" s="34">
        <v>11.7</v>
      </c>
      <c r="D3266" s="32">
        <f t="shared" si="100"/>
        <v>53.06</v>
      </c>
      <c r="E3266" s="37">
        <f t="shared" si="101"/>
        <v>63.671999999999997</v>
      </c>
      <c r="F3266" s="32">
        <f>'Auxiliary Energy Estimation'!$E$25-D3266</f>
        <v>1.9399999999999977</v>
      </c>
      <c r="G3266" s="32">
        <f>'Auxiliary Energy Estimation'!$E$25-E3266</f>
        <v>-8.671999999999997</v>
      </c>
      <c r="H3266" s="26">
        <f>IF(D3266&lt;='Auxiliary Energy Estimation'!$E$25, 1, 0)</f>
        <v>1</v>
      </c>
      <c r="I3266" s="26">
        <f>IF(E3266&lt;='Auxiliary Energy Estimation'!$E$25, 1, 0)</f>
        <v>0</v>
      </c>
    </row>
    <row r="3267" spans="2:9" ht="15" x14ac:dyDescent="0.3">
      <c r="B3267" s="33">
        <v>3262.5</v>
      </c>
      <c r="C3267" s="34">
        <v>11.7</v>
      </c>
      <c r="D3267" s="32">
        <f t="shared" si="100"/>
        <v>53.06</v>
      </c>
      <c r="E3267" s="37">
        <f t="shared" si="101"/>
        <v>63.671999999999997</v>
      </c>
      <c r="F3267" s="32">
        <f>'Auxiliary Energy Estimation'!$E$25-D3267</f>
        <v>1.9399999999999977</v>
      </c>
      <c r="G3267" s="32">
        <f>'Auxiliary Energy Estimation'!$E$25-E3267</f>
        <v>-8.671999999999997</v>
      </c>
      <c r="H3267" s="26">
        <f>IF(D3267&lt;='Auxiliary Energy Estimation'!$E$25, 1, 0)</f>
        <v>1</v>
      </c>
      <c r="I3267" s="26">
        <f>IF(E3267&lt;='Auxiliary Energy Estimation'!$E$25, 1, 0)</f>
        <v>0</v>
      </c>
    </row>
    <row r="3268" spans="2:9" ht="15" x14ac:dyDescent="0.3">
      <c r="B3268" s="33">
        <v>3263.5</v>
      </c>
      <c r="C3268" s="34">
        <v>11.7</v>
      </c>
      <c r="D3268" s="32">
        <f t="shared" si="100"/>
        <v>53.06</v>
      </c>
      <c r="E3268" s="37">
        <f t="shared" si="101"/>
        <v>63.671999999999997</v>
      </c>
      <c r="F3268" s="32">
        <f>'Auxiliary Energy Estimation'!$E$25-D3268</f>
        <v>1.9399999999999977</v>
      </c>
      <c r="G3268" s="32">
        <f>'Auxiliary Energy Estimation'!$E$25-E3268</f>
        <v>-8.671999999999997</v>
      </c>
      <c r="H3268" s="26">
        <f>IF(D3268&lt;='Auxiliary Energy Estimation'!$E$25, 1, 0)</f>
        <v>1</v>
      </c>
      <c r="I3268" s="26">
        <f>IF(E3268&lt;='Auxiliary Energy Estimation'!$E$25, 1, 0)</f>
        <v>0</v>
      </c>
    </row>
    <row r="3269" spans="2:9" ht="15" x14ac:dyDescent="0.3">
      <c r="B3269" s="33">
        <v>3264.5</v>
      </c>
      <c r="C3269" s="34">
        <v>11.7</v>
      </c>
      <c r="D3269" s="32">
        <f t="shared" ref="D3269:D3332" si="102">CONVERT(C3269,"C","F")</f>
        <v>53.06</v>
      </c>
      <c r="E3269" s="37">
        <f t="shared" ref="E3269:E3332" si="103">D3269*1.2</f>
        <v>63.671999999999997</v>
      </c>
      <c r="F3269" s="32">
        <f>'Auxiliary Energy Estimation'!$E$25-D3269</f>
        <v>1.9399999999999977</v>
      </c>
      <c r="G3269" s="32">
        <f>'Auxiliary Energy Estimation'!$E$25-E3269</f>
        <v>-8.671999999999997</v>
      </c>
      <c r="H3269" s="26">
        <f>IF(D3269&lt;='Auxiliary Energy Estimation'!$E$25, 1, 0)</f>
        <v>1</v>
      </c>
      <c r="I3269" s="26">
        <f>IF(E3269&lt;='Auxiliary Energy Estimation'!$E$25, 1, 0)</f>
        <v>0</v>
      </c>
    </row>
    <row r="3270" spans="2:9" ht="15" x14ac:dyDescent="0.3">
      <c r="B3270" s="33">
        <v>3265.5</v>
      </c>
      <c r="C3270" s="34">
        <v>11.7</v>
      </c>
      <c r="D3270" s="32">
        <f t="shared" si="102"/>
        <v>53.06</v>
      </c>
      <c r="E3270" s="37">
        <f t="shared" si="103"/>
        <v>63.671999999999997</v>
      </c>
      <c r="F3270" s="32">
        <f>'Auxiliary Energy Estimation'!$E$25-D3270</f>
        <v>1.9399999999999977</v>
      </c>
      <c r="G3270" s="32">
        <f>'Auxiliary Energy Estimation'!$E$25-E3270</f>
        <v>-8.671999999999997</v>
      </c>
      <c r="H3270" s="26">
        <f>IF(D3270&lt;='Auxiliary Energy Estimation'!$E$25, 1, 0)</f>
        <v>1</v>
      </c>
      <c r="I3270" s="26">
        <f>IF(E3270&lt;='Auxiliary Energy Estimation'!$E$25, 1, 0)</f>
        <v>0</v>
      </c>
    </row>
    <row r="3271" spans="2:9" ht="15" x14ac:dyDescent="0.3">
      <c r="B3271" s="33">
        <v>3266.5</v>
      </c>
      <c r="C3271" s="34">
        <v>11.7</v>
      </c>
      <c r="D3271" s="32">
        <f t="shared" si="102"/>
        <v>53.06</v>
      </c>
      <c r="E3271" s="37">
        <f t="shared" si="103"/>
        <v>63.671999999999997</v>
      </c>
      <c r="F3271" s="32">
        <f>'Auxiliary Energy Estimation'!$E$25-D3271</f>
        <v>1.9399999999999977</v>
      </c>
      <c r="G3271" s="32">
        <f>'Auxiliary Energy Estimation'!$E$25-E3271</f>
        <v>-8.671999999999997</v>
      </c>
      <c r="H3271" s="26">
        <f>IF(D3271&lt;='Auxiliary Energy Estimation'!$E$25, 1, 0)</f>
        <v>1</v>
      </c>
      <c r="I3271" s="26">
        <f>IF(E3271&lt;='Auxiliary Energy Estimation'!$E$25, 1, 0)</f>
        <v>0</v>
      </c>
    </row>
    <row r="3272" spans="2:9" ht="15" x14ac:dyDescent="0.3">
      <c r="B3272" s="33">
        <v>3267.5</v>
      </c>
      <c r="C3272" s="34">
        <v>11.7</v>
      </c>
      <c r="D3272" s="32">
        <f t="shared" si="102"/>
        <v>53.06</v>
      </c>
      <c r="E3272" s="37">
        <f t="shared" si="103"/>
        <v>63.671999999999997</v>
      </c>
      <c r="F3272" s="32">
        <f>'Auxiliary Energy Estimation'!$E$25-D3272</f>
        <v>1.9399999999999977</v>
      </c>
      <c r="G3272" s="32">
        <f>'Auxiliary Energy Estimation'!$E$25-E3272</f>
        <v>-8.671999999999997</v>
      </c>
      <c r="H3272" s="26">
        <f>IF(D3272&lt;='Auxiliary Energy Estimation'!$E$25, 1, 0)</f>
        <v>1</v>
      </c>
      <c r="I3272" s="26">
        <f>IF(E3272&lt;='Auxiliary Energy Estimation'!$E$25, 1, 0)</f>
        <v>0</v>
      </c>
    </row>
    <row r="3273" spans="2:9" ht="15" x14ac:dyDescent="0.3">
      <c r="B3273" s="33">
        <v>3268.5</v>
      </c>
      <c r="C3273" s="34">
        <v>11.1</v>
      </c>
      <c r="D3273" s="32">
        <f t="shared" si="102"/>
        <v>51.980000000000004</v>
      </c>
      <c r="E3273" s="37">
        <f t="shared" si="103"/>
        <v>62.376000000000005</v>
      </c>
      <c r="F3273" s="32">
        <f>'Auxiliary Energy Estimation'!$E$25-D3273</f>
        <v>3.019999999999996</v>
      </c>
      <c r="G3273" s="32">
        <f>'Auxiliary Energy Estimation'!$E$25-E3273</f>
        <v>-7.3760000000000048</v>
      </c>
      <c r="H3273" s="26">
        <f>IF(D3273&lt;='Auxiliary Energy Estimation'!$E$25, 1, 0)</f>
        <v>1</v>
      </c>
      <c r="I3273" s="26">
        <f>IF(E3273&lt;='Auxiliary Energy Estimation'!$E$25, 1, 0)</f>
        <v>0</v>
      </c>
    </row>
    <row r="3274" spans="2:9" ht="15" x14ac:dyDescent="0.3">
      <c r="B3274" s="33">
        <v>3269.5</v>
      </c>
      <c r="C3274" s="34">
        <v>11.1</v>
      </c>
      <c r="D3274" s="32">
        <f t="shared" si="102"/>
        <v>51.980000000000004</v>
      </c>
      <c r="E3274" s="37">
        <f t="shared" si="103"/>
        <v>62.376000000000005</v>
      </c>
      <c r="F3274" s="32">
        <f>'Auxiliary Energy Estimation'!$E$25-D3274</f>
        <v>3.019999999999996</v>
      </c>
      <c r="G3274" s="32">
        <f>'Auxiliary Energy Estimation'!$E$25-E3274</f>
        <v>-7.3760000000000048</v>
      </c>
      <c r="H3274" s="26">
        <f>IF(D3274&lt;='Auxiliary Energy Estimation'!$E$25, 1, 0)</f>
        <v>1</v>
      </c>
      <c r="I3274" s="26">
        <f>IF(E3274&lt;='Auxiliary Energy Estimation'!$E$25, 1, 0)</f>
        <v>0</v>
      </c>
    </row>
    <row r="3275" spans="2:9" ht="15" x14ac:dyDescent="0.3">
      <c r="B3275" s="33">
        <v>3270.5</v>
      </c>
      <c r="C3275" s="34">
        <v>11.1</v>
      </c>
      <c r="D3275" s="32">
        <f t="shared" si="102"/>
        <v>51.980000000000004</v>
      </c>
      <c r="E3275" s="37">
        <f t="shared" si="103"/>
        <v>62.376000000000005</v>
      </c>
      <c r="F3275" s="32">
        <f>'Auxiliary Energy Estimation'!$E$25-D3275</f>
        <v>3.019999999999996</v>
      </c>
      <c r="G3275" s="32">
        <f>'Auxiliary Energy Estimation'!$E$25-E3275</f>
        <v>-7.3760000000000048</v>
      </c>
      <c r="H3275" s="26">
        <f>IF(D3275&lt;='Auxiliary Energy Estimation'!$E$25, 1, 0)</f>
        <v>1</v>
      </c>
      <c r="I3275" s="26">
        <f>IF(E3275&lt;='Auxiliary Energy Estimation'!$E$25, 1, 0)</f>
        <v>0</v>
      </c>
    </row>
    <row r="3276" spans="2:9" ht="15" x14ac:dyDescent="0.3">
      <c r="B3276" s="33">
        <v>3271.5</v>
      </c>
      <c r="C3276" s="34">
        <v>11.7</v>
      </c>
      <c r="D3276" s="32">
        <f t="shared" si="102"/>
        <v>53.06</v>
      </c>
      <c r="E3276" s="37">
        <f t="shared" si="103"/>
        <v>63.671999999999997</v>
      </c>
      <c r="F3276" s="32">
        <f>'Auxiliary Energy Estimation'!$E$25-D3276</f>
        <v>1.9399999999999977</v>
      </c>
      <c r="G3276" s="32">
        <f>'Auxiliary Energy Estimation'!$E$25-E3276</f>
        <v>-8.671999999999997</v>
      </c>
      <c r="H3276" s="26">
        <f>IF(D3276&lt;='Auxiliary Energy Estimation'!$E$25, 1, 0)</f>
        <v>1</v>
      </c>
      <c r="I3276" s="26">
        <f>IF(E3276&lt;='Auxiliary Energy Estimation'!$E$25, 1, 0)</f>
        <v>0</v>
      </c>
    </row>
    <row r="3277" spans="2:9" ht="15" x14ac:dyDescent="0.3">
      <c r="B3277" s="33">
        <v>3272.5</v>
      </c>
      <c r="C3277" s="34">
        <v>12.2</v>
      </c>
      <c r="D3277" s="32">
        <f t="shared" si="102"/>
        <v>53.96</v>
      </c>
      <c r="E3277" s="37">
        <f t="shared" si="103"/>
        <v>64.751999999999995</v>
      </c>
      <c r="F3277" s="32">
        <f>'Auxiliary Energy Estimation'!$E$25-D3277</f>
        <v>1.0399999999999991</v>
      </c>
      <c r="G3277" s="32">
        <f>'Auxiliary Energy Estimation'!$E$25-E3277</f>
        <v>-9.7519999999999953</v>
      </c>
      <c r="H3277" s="26">
        <f>IF(D3277&lt;='Auxiliary Energy Estimation'!$E$25, 1, 0)</f>
        <v>1</v>
      </c>
      <c r="I3277" s="26">
        <f>IF(E3277&lt;='Auxiliary Energy Estimation'!$E$25, 1, 0)</f>
        <v>0</v>
      </c>
    </row>
    <row r="3278" spans="2:9" ht="15" x14ac:dyDescent="0.3">
      <c r="B3278" s="33">
        <v>3273.5</v>
      </c>
      <c r="C3278" s="34">
        <v>12.8</v>
      </c>
      <c r="D3278" s="32">
        <f t="shared" si="102"/>
        <v>55.040000000000006</v>
      </c>
      <c r="E3278" s="37">
        <f t="shared" si="103"/>
        <v>66.048000000000002</v>
      </c>
      <c r="F3278" s="32">
        <f>'Auxiliary Energy Estimation'!$E$25-D3278</f>
        <v>-4.0000000000006253E-2</v>
      </c>
      <c r="G3278" s="32">
        <f>'Auxiliary Energy Estimation'!$E$25-E3278</f>
        <v>-11.048000000000002</v>
      </c>
      <c r="H3278" s="26">
        <f>IF(D3278&lt;='Auxiliary Energy Estimation'!$E$25, 1, 0)</f>
        <v>0</v>
      </c>
      <c r="I3278" s="26">
        <f>IF(E3278&lt;='Auxiliary Energy Estimation'!$E$25, 1, 0)</f>
        <v>0</v>
      </c>
    </row>
    <row r="3279" spans="2:9" ht="15" x14ac:dyDescent="0.3">
      <c r="B3279" s="33">
        <v>3274.5</v>
      </c>
      <c r="C3279" s="34">
        <v>13.3</v>
      </c>
      <c r="D3279" s="32">
        <f t="shared" si="102"/>
        <v>55.94</v>
      </c>
      <c r="E3279" s="37">
        <f t="shared" si="103"/>
        <v>67.128</v>
      </c>
      <c r="F3279" s="32">
        <f>'Auxiliary Energy Estimation'!$E$25-D3279</f>
        <v>-0.93999999999999773</v>
      </c>
      <c r="G3279" s="32">
        <f>'Auxiliary Energy Estimation'!$E$25-E3279</f>
        <v>-12.128</v>
      </c>
      <c r="H3279" s="26">
        <f>IF(D3279&lt;='Auxiliary Energy Estimation'!$E$25, 1, 0)</f>
        <v>0</v>
      </c>
      <c r="I3279" s="26">
        <f>IF(E3279&lt;='Auxiliary Energy Estimation'!$E$25, 1, 0)</f>
        <v>0</v>
      </c>
    </row>
    <row r="3280" spans="2:9" ht="15" x14ac:dyDescent="0.3">
      <c r="B3280" s="33">
        <v>3275.5</v>
      </c>
      <c r="C3280" s="34">
        <v>15</v>
      </c>
      <c r="D3280" s="32">
        <f t="shared" si="102"/>
        <v>59</v>
      </c>
      <c r="E3280" s="37">
        <f t="shared" si="103"/>
        <v>70.8</v>
      </c>
      <c r="F3280" s="32">
        <f>'Auxiliary Energy Estimation'!$E$25-D3280</f>
        <v>-4</v>
      </c>
      <c r="G3280" s="32">
        <f>'Auxiliary Energy Estimation'!$E$25-E3280</f>
        <v>-15.799999999999997</v>
      </c>
      <c r="H3280" s="26">
        <f>IF(D3280&lt;='Auxiliary Energy Estimation'!$E$25, 1, 0)</f>
        <v>0</v>
      </c>
      <c r="I3280" s="26">
        <f>IF(E3280&lt;='Auxiliary Energy Estimation'!$E$25, 1, 0)</f>
        <v>0</v>
      </c>
    </row>
    <row r="3281" spans="2:9" ht="15" x14ac:dyDescent="0.3">
      <c r="B3281" s="33">
        <v>3276.5</v>
      </c>
      <c r="C3281" s="34">
        <v>14.4</v>
      </c>
      <c r="D3281" s="32">
        <f t="shared" si="102"/>
        <v>57.92</v>
      </c>
      <c r="E3281" s="37">
        <f t="shared" si="103"/>
        <v>69.504000000000005</v>
      </c>
      <c r="F3281" s="32">
        <f>'Auxiliary Energy Estimation'!$E$25-D3281</f>
        <v>-2.9200000000000017</v>
      </c>
      <c r="G3281" s="32">
        <f>'Auxiliary Energy Estimation'!$E$25-E3281</f>
        <v>-14.504000000000005</v>
      </c>
      <c r="H3281" s="26">
        <f>IF(D3281&lt;='Auxiliary Energy Estimation'!$E$25, 1, 0)</f>
        <v>0</v>
      </c>
      <c r="I3281" s="26">
        <f>IF(E3281&lt;='Auxiliary Energy Estimation'!$E$25, 1, 0)</f>
        <v>0</v>
      </c>
    </row>
    <row r="3282" spans="2:9" ht="15" x14ac:dyDescent="0.3">
      <c r="B3282" s="33">
        <v>3277.5</v>
      </c>
      <c r="C3282" s="34">
        <v>14.4</v>
      </c>
      <c r="D3282" s="32">
        <f t="shared" si="102"/>
        <v>57.92</v>
      </c>
      <c r="E3282" s="37">
        <f t="shared" si="103"/>
        <v>69.504000000000005</v>
      </c>
      <c r="F3282" s="32">
        <f>'Auxiliary Energy Estimation'!$E$25-D3282</f>
        <v>-2.9200000000000017</v>
      </c>
      <c r="G3282" s="32">
        <f>'Auxiliary Energy Estimation'!$E$25-E3282</f>
        <v>-14.504000000000005</v>
      </c>
      <c r="H3282" s="26">
        <f>IF(D3282&lt;='Auxiliary Energy Estimation'!$E$25, 1, 0)</f>
        <v>0</v>
      </c>
      <c r="I3282" s="26">
        <f>IF(E3282&lt;='Auxiliary Energy Estimation'!$E$25, 1, 0)</f>
        <v>0</v>
      </c>
    </row>
    <row r="3283" spans="2:9" ht="15" x14ac:dyDescent="0.3">
      <c r="B3283" s="33">
        <v>3278.5</v>
      </c>
      <c r="C3283" s="34">
        <v>13.3</v>
      </c>
      <c r="D3283" s="32">
        <f t="shared" si="102"/>
        <v>55.94</v>
      </c>
      <c r="E3283" s="37">
        <f t="shared" si="103"/>
        <v>67.128</v>
      </c>
      <c r="F3283" s="32">
        <f>'Auxiliary Energy Estimation'!$E$25-D3283</f>
        <v>-0.93999999999999773</v>
      </c>
      <c r="G3283" s="32">
        <f>'Auxiliary Energy Estimation'!$E$25-E3283</f>
        <v>-12.128</v>
      </c>
      <c r="H3283" s="26">
        <f>IF(D3283&lt;='Auxiliary Energy Estimation'!$E$25, 1, 0)</f>
        <v>0</v>
      </c>
      <c r="I3283" s="26">
        <f>IF(E3283&lt;='Auxiliary Energy Estimation'!$E$25, 1, 0)</f>
        <v>0</v>
      </c>
    </row>
    <row r="3284" spans="2:9" ht="15" x14ac:dyDescent="0.3">
      <c r="B3284" s="33">
        <v>3279.5</v>
      </c>
      <c r="C3284" s="34">
        <v>12.8</v>
      </c>
      <c r="D3284" s="32">
        <f t="shared" si="102"/>
        <v>55.040000000000006</v>
      </c>
      <c r="E3284" s="37">
        <f t="shared" si="103"/>
        <v>66.048000000000002</v>
      </c>
      <c r="F3284" s="32">
        <f>'Auxiliary Energy Estimation'!$E$25-D3284</f>
        <v>-4.0000000000006253E-2</v>
      </c>
      <c r="G3284" s="32">
        <f>'Auxiliary Energy Estimation'!$E$25-E3284</f>
        <v>-11.048000000000002</v>
      </c>
      <c r="H3284" s="26">
        <f>IF(D3284&lt;='Auxiliary Energy Estimation'!$E$25, 1, 0)</f>
        <v>0</v>
      </c>
      <c r="I3284" s="26">
        <f>IF(E3284&lt;='Auxiliary Energy Estimation'!$E$25, 1, 0)</f>
        <v>0</v>
      </c>
    </row>
    <row r="3285" spans="2:9" ht="15" x14ac:dyDescent="0.3">
      <c r="B3285" s="33">
        <v>3280.5</v>
      </c>
      <c r="C3285" s="34">
        <v>12.2</v>
      </c>
      <c r="D3285" s="32">
        <f t="shared" si="102"/>
        <v>53.96</v>
      </c>
      <c r="E3285" s="37">
        <f t="shared" si="103"/>
        <v>64.751999999999995</v>
      </c>
      <c r="F3285" s="32">
        <f>'Auxiliary Energy Estimation'!$E$25-D3285</f>
        <v>1.0399999999999991</v>
      </c>
      <c r="G3285" s="32">
        <f>'Auxiliary Energy Estimation'!$E$25-E3285</f>
        <v>-9.7519999999999953</v>
      </c>
      <c r="H3285" s="26">
        <f>IF(D3285&lt;='Auxiliary Energy Estimation'!$E$25, 1, 0)</f>
        <v>1</v>
      </c>
      <c r="I3285" s="26">
        <f>IF(E3285&lt;='Auxiliary Energy Estimation'!$E$25, 1, 0)</f>
        <v>0</v>
      </c>
    </row>
    <row r="3286" spans="2:9" ht="15" x14ac:dyDescent="0.3">
      <c r="B3286" s="33">
        <v>3281.5</v>
      </c>
      <c r="C3286" s="34">
        <v>11.1</v>
      </c>
      <c r="D3286" s="32">
        <f t="shared" si="102"/>
        <v>51.980000000000004</v>
      </c>
      <c r="E3286" s="37">
        <f t="shared" si="103"/>
        <v>62.376000000000005</v>
      </c>
      <c r="F3286" s="32">
        <f>'Auxiliary Energy Estimation'!$E$25-D3286</f>
        <v>3.019999999999996</v>
      </c>
      <c r="G3286" s="32">
        <f>'Auxiliary Energy Estimation'!$E$25-E3286</f>
        <v>-7.3760000000000048</v>
      </c>
      <c r="H3286" s="26">
        <f>IF(D3286&lt;='Auxiliary Energy Estimation'!$E$25, 1, 0)</f>
        <v>1</v>
      </c>
      <c r="I3286" s="26">
        <f>IF(E3286&lt;='Auxiliary Energy Estimation'!$E$25, 1, 0)</f>
        <v>0</v>
      </c>
    </row>
    <row r="3287" spans="2:9" ht="15" x14ac:dyDescent="0.3">
      <c r="B3287" s="33">
        <v>3282.5</v>
      </c>
      <c r="C3287" s="34">
        <v>10.6</v>
      </c>
      <c r="D3287" s="32">
        <f t="shared" si="102"/>
        <v>51.08</v>
      </c>
      <c r="E3287" s="37">
        <f t="shared" si="103"/>
        <v>61.295999999999992</v>
      </c>
      <c r="F3287" s="32">
        <f>'Auxiliary Energy Estimation'!$E$25-D3287</f>
        <v>3.9200000000000017</v>
      </c>
      <c r="G3287" s="32">
        <f>'Auxiliary Energy Estimation'!$E$25-E3287</f>
        <v>-6.2959999999999923</v>
      </c>
      <c r="H3287" s="26">
        <f>IF(D3287&lt;='Auxiliary Energy Estimation'!$E$25, 1, 0)</f>
        <v>1</v>
      </c>
      <c r="I3287" s="26">
        <f>IF(E3287&lt;='Auxiliary Energy Estimation'!$E$25, 1, 0)</f>
        <v>0</v>
      </c>
    </row>
    <row r="3288" spans="2:9" ht="15" x14ac:dyDescent="0.3">
      <c r="B3288" s="33">
        <v>3283.5</v>
      </c>
      <c r="C3288" s="34">
        <v>10.6</v>
      </c>
      <c r="D3288" s="32">
        <f t="shared" si="102"/>
        <v>51.08</v>
      </c>
      <c r="E3288" s="37">
        <f t="shared" si="103"/>
        <v>61.295999999999992</v>
      </c>
      <c r="F3288" s="32">
        <f>'Auxiliary Energy Estimation'!$E$25-D3288</f>
        <v>3.9200000000000017</v>
      </c>
      <c r="G3288" s="32">
        <f>'Auxiliary Energy Estimation'!$E$25-E3288</f>
        <v>-6.2959999999999923</v>
      </c>
      <c r="H3288" s="26">
        <f>IF(D3288&lt;='Auxiliary Energy Estimation'!$E$25, 1, 0)</f>
        <v>1</v>
      </c>
      <c r="I3288" s="26">
        <f>IF(E3288&lt;='Auxiliary Energy Estimation'!$E$25, 1, 0)</f>
        <v>0</v>
      </c>
    </row>
    <row r="3289" spans="2:9" ht="15" x14ac:dyDescent="0.3">
      <c r="B3289" s="33">
        <v>3284.5</v>
      </c>
      <c r="C3289" s="34">
        <v>9.4</v>
      </c>
      <c r="D3289" s="32">
        <f t="shared" si="102"/>
        <v>48.92</v>
      </c>
      <c r="E3289" s="37">
        <f t="shared" si="103"/>
        <v>58.704000000000001</v>
      </c>
      <c r="F3289" s="32">
        <f>'Auxiliary Energy Estimation'!$E$25-D3289</f>
        <v>6.0799999999999983</v>
      </c>
      <c r="G3289" s="32">
        <f>'Auxiliary Energy Estimation'!$E$25-E3289</f>
        <v>-3.7040000000000006</v>
      </c>
      <c r="H3289" s="26">
        <f>IF(D3289&lt;='Auxiliary Energy Estimation'!$E$25, 1, 0)</f>
        <v>1</v>
      </c>
      <c r="I3289" s="26">
        <f>IF(E3289&lt;='Auxiliary Energy Estimation'!$E$25, 1, 0)</f>
        <v>0</v>
      </c>
    </row>
    <row r="3290" spans="2:9" ht="15" x14ac:dyDescent="0.3">
      <c r="B3290" s="33">
        <v>3285.5</v>
      </c>
      <c r="C3290" s="34">
        <v>8.9</v>
      </c>
      <c r="D3290" s="32">
        <f t="shared" si="102"/>
        <v>48.019999999999996</v>
      </c>
      <c r="E3290" s="37">
        <f t="shared" si="103"/>
        <v>57.623999999999995</v>
      </c>
      <c r="F3290" s="32">
        <f>'Auxiliary Energy Estimation'!$E$25-D3290</f>
        <v>6.980000000000004</v>
      </c>
      <c r="G3290" s="32">
        <f>'Auxiliary Energy Estimation'!$E$25-E3290</f>
        <v>-2.6239999999999952</v>
      </c>
      <c r="H3290" s="26">
        <f>IF(D3290&lt;='Auxiliary Energy Estimation'!$E$25, 1, 0)</f>
        <v>1</v>
      </c>
      <c r="I3290" s="26">
        <f>IF(E3290&lt;='Auxiliary Energy Estimation'!$E$25, 1, 0)</f>
        <v>0</v>
      </c>
    </row>
    <row r="3291" spans="2:9" ht="15" x14ac:dyDescent="0.3">
      <c r="B3291" s="33">
        <v>3286.5</v>
      </c>
      <c r="C3291" s="34">
        <v>8.9</v>
      </c>
      <c r="D3291" s="32">
        <f t="shared" si="102"/>
        <v>48.019999999999996</v>
      </c>
      <c r="E3291" s="37">
        <f t="shared" si="103"/>
        <v>57.623999999999995</v>
      </c>
      <c r="F3291" s="32">
        <f>'Auxiliary Energy Estimation'!$E$25-D3291</f>
        <v>6.980000000000004</v>
      </c>
      <c r="G3291" s="32">
        <f>'Auxiliary Energy Estimation'!$E$25-E3291</f>
        <v>-2.6239999999999952</v>
      </c>
      <c r="H3291" s="26">
        <f>IF(D3291&lt;='Auxiliary Energy Estimation'!$E$25, 1, 0)</f>
        <v>1</v>
      </c>
      <c r="I3291" s="26">
        <f>IF(E3291&lt;='Auxiliary Energy Estimation'!$E$25, 1, 0)</f>
        <v>0</v>
      </c>
    </row>
    <row r="3292" spans="2:9" ht="15" x14ac:dyDescent="0.3">
      <c r="B3292" s="33">
        <v>3287.5</v>
      </c>
      <c r="C3292" s="34">
        <v>9.4</v>
      </c>
      <c r="D3292" s="32">
        <f t="shared" si="102"/>
        <v>48.92</v>
      </c>
      <c r="E3292" s="37">
        <f t="shared" si="103"/>
        <v>58.704000000000001</v>
      </c>
      <c r="F3292" s="32">
        <f>'Auxiliary Energy Estimation'!$E$25-D3292</f>
        <v>6.0799999999999983</v>
      </c>
      <c r="G3292" s="32">
        <f>'Auxiliary Energy Estimation'!$E$25-E3292</f>
        <v>-3.7040000000000006</v>
      </c>
      <c r="H3292" s="26">
        <f>IF(D3292&lt;='Auxiliary Energy Estimation'!$E$25, 1, 0)</f>
        <v>1</v>
      </c>
      <c r="I3292" s="26">
        <f>IF(E3292&lt;='Auxiliary Energy Estimation'!$E$25, 1, 0)</f>
        <v>0</v>
      </c>
    </row>
    <row r="3293" spans="2:9" ht="15" x14ac:dyDescent="0.3">
      <c r="B3293" s="33">
        <v>3288.5</v>
      </c>
      <c r="C3293" s="34">
        <v>9.4</v>
      </c>
      <c r="D3293" s="32">
        <f t="shared" si="102"/>
        <v>48.92</v>
      </c>
      <c r="E3293" s="37">
        <f t="shared" si="103"/>
        <v>58.704000000000001</v>
      </c>
      <c r="F3293" s="32">
        <f>'Auxiliary Energy Estimation'!$E$25-D3293</f>
        <v>6.0799999999999983</v>
      </c>
      <c r="G3293" s="32">
        <f>'Auxiliary Energy Estimation'!$E$25-E3293</f>
        <v>-3.7040000000000006</v>
      </c>
      <c r="H3293" s="26">
        <f>IF(D3293&lt;='Auxiliary Energy Estimation'!$E$25, 1, 0)</f>
        <v>1</v>
      </c>
      <c r="I3293" s="26">
        <f>IF(E3293&lt;='Auxiliary Energy Estimation'!$E$25, 1, 0)</f>
        <v>0</v>
      </c>
    </row>
    <row r="3294" spans="2:9" ht="15" x14ac:dyDescent="0.3">
      <c r="B3294" s="33">
        <v>3289.5</v>
      </c>
      <c r="C3294" s="34">
        <v>10</v>
      </c>
      <c r="D3294" s="32">
        <f t="shared" si="102"/>
        <v>50</v>
      </c>
      <c r="E3294" s="37">
        <f t="shared" si="103"/>
        <v>60</v>
      </c>
      <c r="F3294" s="32">
        <f>'Auxiliary Energy Estimation'!$E$25-D3294</f>
        <v>5</v>
      </c>
      <c r="G3294" s="32">
        <f>'Auxiliary Energy Estimation'!$E$25-E3294</f>
        <v>-5</v>
      </c>
      <c r="H3294" s="26">
        <f>IF(D3294&lt;='Auxiliary Energy Estimation'!$E$25, 1, 0)</f>
        <v>1</v>
      </c>
      <c r="I3294" s="26">
        <f>IF(E3294&lt;='Auxiliary Energy Estimation'!$E$25, 1, 0)</f>
        <v>0</v>
      </c>
    </row>
    <row r="3295" spans="2:9" ht="15" x14ac:dyDescent="0.3">
      <c r="B3295" s="33">
        <v>3290.5</v>
      </c>
      <c r="C3295" s="34">
        <v>9.4</v>
      </c>
      <c r="D3295" s="32">
        <f t="shared" si="102"/>
        <v>48.92</v>
      </c>
      <c r="E3295" s="37">
        <f t="shared" si="103"/>
        <v>58.704000000000001</v>
      </c>
      <c r="F3295" s="32">
        <f>'Auxiliary Energy Estimation'!$E$25-D3295</f>
        <v>6.0799999999999983</v>
      </c>
      <c r="G3295" s="32">
        <f>'Auxiliary Energy Estimation'!$E$25-E3295</f>
        <v>-3.7040000000000006</v>
      </c>
      <c r="H3295" s="26">
        <f>IF(D3295&lt;='Auxiliary Energy Estimation'!$E$25, 1, 0)</f>
        <v>1</v>
      </c>
      <c r="I3295" s="26">
        <f>IF(E3295&lt;='Auxiliary Energy Estimation'!$E$25, 1, 0)</f>
        <v>0</v>
      </c>
    </row>
    <row r="3296" spans="2:9" ht="15" x14ac:dyDescent="0.3">
      <c r="B3296" s="33">
        <v>3291.5</v>
      </c>
      <c r="C3296" s="34">
        <v>9.4</v>
      </c>
      <c r="D3296" s="32">
        <f t="shared" si="102"/>
        <v>48.92</v>
      </c>
      <c r="E3296" s="37">
        <f t="shared" si="103"/>
        <v>58.704000000000001</v>
      </c>
      <c r="F3296" s="32">
        <f>'Auxiliary Energy Estimation'!$E$25-D3296</f>
        <v>6.0799999999999983</v>
      </c>
      <c r="G3296" s="32">
        <f>'Auxiliary Energy Estimation'!$E$25-E3296</f>
        <v>-3.7040000000000006</v>
      </c>
      <c r="H3296" s="26">
        <f>IF(D3296&lt;='Auxiliary Energy Estimation'!$E$25, 1, 0)</f>
        <v>1</v>
      </c>
      <c r="I3296" s="26">
        <f>IF(E3296&lt;='Auxiliary Energy Estimation'!$E$25, 1, 0)</f>
        <v>0</v>
      </c>
    </row>
    <row r="3297" spans="2:9" ht="15" x14ac:dyDescent="0.3">
      <c r="B3297" s="33">
        <v>3292.5</v>
      </c>
      <c r="C3297" s="34">
        <v>9.4</v>
      </c>
      <c r="D3297" s="32">
        <f t="shared" si="102"/>
        <v>48.92</v>
      </c>
      <c r="E3297" s="37">
        <f t="shared" si="103"/>
        <v>58.704000000000001</v>
      </c>
      <c r="F3297" s="32">
        <f>'Auxiliary Energy Estimation'!$E$25-D3297</f>
        <v>6.0799999999999983</v>
      </c>
      <c r="G3297" s="32">
        <f>'Auxiliary Energy Estimation'!$E$25-E3297</f>
        <v>-3.7040000000000006</v>
      </c>
      <c r="H3297" s="26">
        <f>IF(D3297&lt;='Auxiliary Energy Estimation'!$E$25, 1, 0)</f>
        <v>1</v>
      </c>
      <c r="I3297" s="26">
        <f>IF(E3297&lt;='Auxiliary Energy Estimation'!$E$25, 1, 0)</f>
        <v>0</v>
      </c>
    </row>
    <row r="3298" spans="2:9" ht="15" x14ac:dyDescent="0.3">
      <c r="B3298" s="33">
        <v>3293.5</v>
      </c>
      <c r="C3298" s="34">
        <v>9.4</v>
      </c>
      <c r="D3298" s="32">
        <f t="shared" si="102"/>
        <v>48.92</v>
      </c>
      <c r="E3298" s="37">
        <f t="shared" si="103"/>
        <v>58.704000000000001</v>
      </c>
      <c r="F3298" s="32">
        <f>'Auxiliary Energy Estimation'!$E$25-D3298</f>
        <v>6.0799999999999983</v>
      </c>
      <c r="G3298" s="32">
        <f>'Auxiliary Energy Estimation'!$E$25-E3298</f>
        <v>-3.7040000000000006</v>
      </c>
      <c r="H3298" s="26">
        <f>IF(D3298&lt;='Auxiliary Energy Estimation'!$E$25, 1, 0)</f>
        <v>1</v>
      </c>
      <c r="I3298" s="26">
        <f>IF(E3298&lt;='Auxiliary Energy Estimation'!$E$25, 1, 0)</f>
        <v>0</v>
      </c>
    </row>
    <row r="3299" spans="2:9" ht="15" x14ac:dyDescent="0.3">
      <c r="B3299" s="33">
        <v>3294.5</v>
      </c>
      <c r="C3299" s="34">
        <v>10</v>
      </c>
      <c r="D3299" s="32">
        <f t="shared" si="102"/>
        <v>50</v>
      </c>
      <c r="E3299" s="37">
        <f t="shared" si="103"/>
        <v>60</v>
      </c>
      <c r="F3299" s="32">
        <f>'Auxiliary Energy Estimation'!$E$25-D3299</f>
        <v>5</v>
      </c>
      <c r="G3299" s="32">
        <f>'Auxiliary Energy Estimation'!$E$25-E3299</f>
        <v>-5</v>
      </c>
      <c r="H3299" s="26">
        <f>IF(D3299&lt;='Auxiliary Energy Estimation'!$E$25, 1, 0)</f>
        <v>1</v>
      </c>
      <c r="I3299" s="26">
        <f>IF(E3299&lt;='Auxiliary Energy Estimation'!$E$25, 1, 0)</f>
        <v>0</v>
      </c>
    </row>
    <row r="3300" spans="2:9" ht="15" x14ac:dyDescent="0.3">
      <c r="B3300" s="33">
        <v>3295.5</v>
      </c>
      <c r="C3300" s="34">
        <v>10.6</v>
      </c>
      <c r="D3300" s="32">
        <f t="shared" si="102"/>
        <v>51.08</v>
      </c>
      <c r="E3300" s="37">
        <f t="shared" si="103"/>
        <v>61.295999999999992</v>
      </c>
      <c r="F3300" s="32">
        <f>'Auxiliary Energy Estimation'!$E$25-D3300</f>
        <v>3.9200000000000017</v>
      </c>
      <c r="G3300" s="32">
        <f>'Auxiliary Energy Estimation'!$E$25-E3300</f>
        <v>-6.2959999999999923</v>
      </c>
      <c r="H3300" s="26">
        <f>IF(D3300&lt;='Auxiliary Energy Estimation'!$E$25, 1, 0)</f>
        <v>1</v>
      </c>
      <c r="I3300" s="26">
        <f>IF(E3300&lt;='Auxiliary Energy Estimation'!$E$25, 1, 0)</f>
        <v>0</v>
      </c>
    </row>
    <row r="3301" spans="2:9" ht="15" x14ac:dyDescent="0.3">
      <c r="B3301" s="33">
        <v>3296.5</v>
      </c>
      <c r="C3301" s="34">
        <v>11.1</v>
      </c>
      <c r="D3301" s="32">
        <f t="shared" si="102"/>
        <v>51.980000000000004</v>
      </c>
      <c r="E3301" s="37">
        <f t="shared" si="103"/>
        <v>62.376000000000005</v>
      </c>
      <c r="F3301" s="32">
        <f>'Auxiliary Energy Estimation'!$E$25-D3301</f>
        <v>3.019999999999996</v>
      </c>
      <c r="G3301" s="32">
        <f>'Auxiliary Energy Estimation'!$E$25-E3301</f>
        <v>-7.3760000000000048</v>
      </c>
      <c r="H3301" s="26">
        <f>IF(D3301&lt;='Auxiliary Energy Estimation'!$E$25, 1, 0)</f>
        <v>1</v>
      </c>
      <c r="I3301" s="26">
        <f>IF(E3301&lt;='Auxiliary Energy Estimation'!$E$25, 1, 0)</f>
        <v>0</v>
      </c>
    </row>
    <row r="3302" spans="2:9" ht="15" x14ac:dyDescent="0.3">
      <c r="B3302" s="33">
        <v>3297.5</v>
      </c>
      <c r="C3302" s="34">
        <v>12.2</v>
      </c>
      <c r="D3302" s="32">
        <f t="shared" si="102"/>
        <v>53.96</v>
      </c>
      <c r="E3302" s="37">
        <f t="shared" si="103"/>
        <v>64.751999999999995</v>
      </c>
      <c r="F3302" s="32">
        <f>'Auxiliary Energy Estimation'!$E$25-D3302</f>
        <v>1.0399999999999991</v>
      </c>
      <c r="G3302" s="32">
        <f>'Auxiliary Energy Estimation'!$E$25-E3302</f>
        <v>-9.7519999999999953</v>
      </c>
      <c r="H3302" s="26">
        <f>IF(D3302&lt;='Auxiliary Energy Estimation'!$E$25, 1, 0)</f>
        <v>1</v>
      </c>
      <c r="I3302" s="26">
        <f>IF(E3302&lt;='Auxiliary Energy Estimation'!$E$25, 1, 0)</f>
        <v>0</v>
      </c>
    </row>
    <row r="3303" spans="2:9" ht="15" x14ac:dyDescent="0.3">
      <c r="B3303" s="33">
        <v>3298.5</v>
      </c>
      <c r="C3303" s="34">
        <v>12.2</v>
      </c>
      <c r="D3303" s="32">
        <f t="shared" si="102"/>
        <v>53.96</v>
      </c>
      <c r="E3303" s="37">
        <f t="shared" si="103"/>
        <v>64.751999999999995</v>
      </c>
      <c r="F3303" s="32">
        <f>'Auxiliary Energy Estimation'!$E$25-D3303</f>
        <v>1.0399999999999991</v>
      </c>
      <c r="G3303" s="32">
        <f>'Auxiliary Energy Estimation'!$E$25-E3303</f>
        <v>-9.7519999999999953</v>
      </c>
      <c r="H3303" s="26">
        <f>IF(D3303&lt;='Auxiliary Energy Estimation'!$E$25, 1, 0)</f>
        <v>1</v>
      </c>
      <c r="I3303" s="26">
        <f>IF(E3303&lt;='Auxiliary Energy Estimation'!$E$25, 1, 0)</f>
        <v>0</v>
      </c>
    </row>
    <row r="3304" spans="2:9" ht="15" x14ac:dyDescent="0.3">
      <c r="B3304" s="33">
        <v>3299.5</v>
      </c>
      <c r="C3304" s="34">
        <v>12.8</v>
      </c>
      <c r="D3304" s="32">
        <f t="shared" si="102"/>
        <v>55.040000000000006</v>
      </c>
      <c r="E3304" s="37">
        <f t="shared" si="103"/>
        <v>66.048000000000002</v>
      </c>
      <c r="F3304" s="32">
        <f>'Auxiliary Energy Estimation'!$E$25-D3304</f>
        <v>-4.0000000000006253E-2</v>
      </c>
      <c r="G3304" s="32">
        <f>'Auxiliary Energy Estimation'!$E$25-E3304</f>
        <v>-11.048000000000002</v>
      </c>
      <c r="H3304" s="26">
        <f>IF(D3304&lt;='Auxiliary Energy Estimation'!$E$25, 1, 0)</f>
        <v>0</v>
      </c>
      <c r="I3304" s="26">
        <f>IF(E3304&lt;='Auxiliary Energy Estimation'!$E$25, 1, 0)</f>
        <v>0</v>
      </c>
    </row>
    <row r="3305" spans="2:9" ht="15" x14ac:dyDescent="0.3">
      <c r="B3305" s="33">
        <v>3300.5</v>
      </c>
      <c r="C3305" s="34">
        <v>11.7</v>
      </c>
      <c r="D3305" s="32">
        <f t="shared" si="102"/>
        <v>53.06</v>
      </c>
      <c r="E3305" s="37">
        <f t="shared" si="103"/>
        <v>63.671999999999997</v>
      </c>
      <c r="F3305" s="32">
        <f>'Auxiliary Energy Estimation'!$E$25-D3305</f>
        <v>1.9399999999999977</v>
      </c>
      <c r="G3305" s="32">
        <f>'Auxiliary Energy Estimation'!$E$25-E3305</f>
        <v>-8.671999999999997</v>
      </c>
      <c r="H3305" s="26">
        <f>IF(D3305&lt;='Auxiliary Energy Estimation'!$E$25, 1, 0)</f>
        <v>1</v>
      </c>
      <c r="I3305" s="26">
        <f>IF(E3305&lt;='Auxiliary Energy Estimation'!$E$25, 1, 0)</f>
        <v>0</v>
      </c>
    </row>
    <row r="3306" spans="2:9" ht="15" x14ac:dyDescent="0.3">
      <c r="B3306" s="33">
        <v>3301.5</v>
      </c>
      <c r="C3306" s="34">
        <v>11.7</v>
      </c>
      <c r="D3306" s="32">
        <f t="shared" si="102"/>
        <v>53.06</v>
      </c>
      <c r="E3306" s="37">
        <f t="shared" si="103"/>
        <v>63.671999999999997</v>
      </c>
      <c r="F3306" s="32">
        <f>'Auxiliary Energy Estimation'!$E$25-D3306</f>
        <v>1.9399999999999977</v>
      </c>
      <c r="G3306" s="32">
        <f>'Auxiliary Energy Estimation'!$E$25-E3306</f>
        <v>-8.671999999999997</v>
      </c>
      <c r="H3306" s="26">
        <f>IF(D3306&lt;='Auxiliary Energy Estimation'!$E$25, 1, 0)</f>
        <v>1</v>
      </c>
      <c r="I3306" s="26">
        <f>IF(E3306&lt;='Auxiliary Energy Estimation'!$E$25, 1, 0)</f>
        <v>0</v>
      </c>
    </row>
    <row r="3307" spans="2:9" ht="15" x14ac:dyDescent="0.3">
      <c r="B3307" s="33">
        <v>3302.5</v>
      </c>
      <c r="C3307" s="34">
        <v>12.2</v>
      </c>
      <c r="D3307" s="32">
        <f t="shared" si="102"/>
        <v>53.96</v>
      </c>
      <c r="E3307" s="37">
        <f t="shared" si="103"/>
        <v>64.751999999999995</v>
      </c>
      <c r="F3307" s="32">
        <f>'Auxiliary Energy Estimation'!$E$25-D3307</f>
        <v>1.0399999999999991</v>
      </c>
      <c r="G3307" s="32">
        <f>'Auxiliary Energy Estimation'!$E$25-E3307</f>
        <v>-9.7519999999999953</v>
      </c>
      <c r="H3307" s="26">
        <f>IF(D3307&lt;='Auxiliary Energy Estimation'!$E$25, 1, 0)</f>
        <v>1</v>
      </c>
      <c r="I3307" s="26">
        <f>IF(E3307&lt;='Auxiliary Energy Estimation'!$E$25, 1, 0)</f>
        <v>0</v>
      </c>
    </row>
    <row r="3308" spans="2:9" ht="15" x14ac:dyDescent="0.3">
      <c r="B3308" s="33">
        <v>3303.5</v>
      </c>
      <c r="C3308" s="34">
        <v>12.2</v>
      </c>
      <c r="D3308" s="32">
        <f t="shared" si="102"/>
        <v>53.96</v>
      </c>
      <c r="E3308" s="37">
        <f t="shared" si="103"/>
        <v>64.751999999999995</v>
      </c>
      <c r="F3308" s="32">
        <f>'Auxiliary Energy Estimation'!$E$25-D3308</f>
        <v>1.0399999999999991</v>
      </c>
      <c r="G3308" s="32">
        <f>'Auxiliary Energy Estimation'!$E$25-E3308</f>
        <v>-9.7519999999999953</v>
      </c>
      <c r="H3308" s="26">
        <f>IF(D3308&lt;='Auxiliary Energy Estimation'!$E$25, 1, 0)</f>
        <v>1</v>
      </c>
      <c r="I3308" s="26">
        <f>IF(E3308&lt;='Auxiliary Energy Estimation'!$E$25, 1, 0)</f>
        <v>0</v>
      </c>
    </row>
    <row r="3309" spans="2:9" ht="15" x14ac:dyDescent="0.3">
      <c r="B3309" s="33">
        <v>3304.5</v>
      </c>
      <c r="C3309" s="34">
        <v>11.7</v>
      </c>
      <c r="D3309" s="32">
        <f t="shared" si="102"/>
        <v>53.06</v>
      </c>
      <c r="E3309" s="37">
        <f t="shared" si="103"/>
        <v>63.671999999999997</v>
      </c>
      <c r="F3309" s="32">
        <f>'Auxiliary Energy Estimation'!$E$25-D3309</f>
        <v>1.9399999999999977</v>
      </c>
      <c r="G3309" s="32">
        <f>'Auxiliary Energy Estimation'!$E$25-E3309</f>
        <v>-8.671999999999997</v>
      </c>
      <c r="H3309" s="26">
        <f>IF(D3309&lt;='Auxiliary Energy Estimation'!$E$25, 1, 0)</f>
        <v>1</v>
      </c>
      <c r="I3309" s="26">
        <f>IF(E3309&lt;='Auxiliary Energy Estimation'!$E$25, 1, 0)</f>
        <v>0</v>
      </c>
    </row>
    <row r="3310" spans="2:9" ht="15" x14ac:dyDescent="0.3">
      <c r="B3310" s="33">
        <v>3305.5</v>
      </c>
      <c r="C3310" s="34">
        <v>12.2</v>
      </c>
      <c r="D3310" s="32">
        <f t="shared" si="102"/>
        <v>53.96</v>
      </c>
      <c r="E3310" s="37">
        <f t="shared" si="103"/>
        <v>64.751999999999995</v>
      </c>
      <c r="F3310" s="32">
        <f>'Auxiliary Energy Estimation'!$E$25-D3310</f>
        <v>1.0399999999999991</v>
      </c>
      <c r="G3310" s="32">
        <f>'Auxiliary Energy Estimation'!$E$25-E3310</f>
        <v>-9.7519999999999953</v>
      </c>
      <c r="H3310" s="26">
        <f>IF(D3310&lt;='Auxiliary Energy Estimation'!$E$25, 1, 0)</f>
        <v>1</v>
      </c>
      <c r="I3310" s="26">
        <f>IF(E3310&lt;='Auxiliary Energy Estimation'!$E$25, 1, 0)</f>
        <v>0</v>
      </c>
    </row>
    <row r="3311" spans="2:9" ht="15" x14ac:dyDescent="0.3">
      <c r="B3311" s="33">
        <v>3306.5</v>
      </c>
      <c r="C3311" s="34">
        <v>12.2</v>
      </c>
      <c r="D3311" s="32">
        <f t="shared" si="102"/>
        <v>53.96</v>
      </c>
      <c r="E3311" s="37">
        <f t="shared" si="103"/>
        <v>64.751999999999995</v>
      </c>
      <c r="F3311" s="32">
        <f>'Auxiliary Energy Estimation'!$E$25-D3311</f>
        <v>1.0399999999999991</v>
      </c>
      <c r="G3311" s="32">
        <f>'Auxiliary Energy Estimation'!$E$25-E3311</f>
        <v>-9.7519999999999953</v>
      </c>
      <c r="H3311" s="26">
        <f>IF(D3311&lt;='Auxiliary Energy Estimation'!$E$25, 1, 0)</f>
        <v>1</v>
      </c>
      <c r="I3311" s="26">
        <f>IF(E3311&lt;='Auxiliary Energy Estimation'!$E$25, 1, 0)</f>
        <v>0</v>
      </c>
    </row>
    <row r="3312" spans="2:9" ht="15" x14ac:dyDescent="0.3">
      <c r="B3312" s="33">
        <v>3307.5</v>
      </c>
      <c r="C3312" s="34">
        <v>12.8</v>
      </c>
      <c r="D3312" s="32">
        <f t="shared" si="102"/>
        <v>55.040000000000006</v>
      </c>
      <c r="E3312" s="37">
        <f t="shared" si="103"/>
        <v>66.048000000000002</v>
      </c>
      <c r="F3312" s="32">
        <f>'Auxiliary Energy Estimation'!$E$25-D3312</f>
        <v>-4.0000000000006253E-2</v>
      </c>
      <c r="G3312" s="32">
        <f>'Auxiliary Energy Estimation'!$E$25-E3312</f>
        <v>-11.048000000000002</v>
      </c>
      <c r="H3312" s="26">
        <f>IF(D3312&lt;='Auxiliary Energy Estimation'!$E$25, 1, 0)</f>
        <v>0</v>
      </c>
      <c r="I3312" s="26">
        <f>IF(E3312&lt;='Auxiliary Energy Estimation'!$E$25, 1, 0)</f>
        <v>0</v>
      </c>
    </row>
    <row r="3313" spans="2:9" ht="15" x14ac:dyDescent="0.3">
      <c r="B3313" s="33">
        <v>3308.5</v>
      </c>
      <c r="C3313" s="34">
        <v>12.8</v>
      </c>
      <c r="D3313" s="32">
        <f t="shared" si="102"/>
        <v>55.040000000000006</v>
      </c>
      <c r="E3313" s="37">
        <f t="shared" si="103"/>
        <v>66.048000000000002</v>
      </c>
      <c r="F3313" s="32">
        <f>'Auxiliary Energy Estimation'!$E$25-D3313</f>
        <v>-4.0000000000006253E-2</v>
      </c>
      <c r="G3313" s="32">
        <f>'Auxiliary Energy Estimation'!$E$25-E3313</f>
        <v>-11.048000000000002</v>
      </c>
      <c r="H3313" s="26">
        <f>IF(D3313&lt;='Auxiliary Energy Estimation'!$E$25, 1, 0)</f>
        <v>0</v>
      </c>
      <c r="I3313" s="26">
        <f>IF(E3313&lt;='Auxiliary Energy Estimation'!$E$25, 1, 0)</f>
        <v>0</v>
      </c>
    </row>
    <row r="3314" spans="2:9" ht="15" x14ac:dyDescent="0.3">
      <c r="B3314" s="33">
        <v>3309.5</v>
      </c>
      <c r="C3314" s="34">
        <v>12.8</v>
      </c>
      <c r="D3314" s="32">
        <f t="shared" si="102"/>
        <v>55.040000000000006</v>
      </c>
      <c r="E3314" s="37">
        <f t="shared" si="103"/>
        <v>66.048000000000002</v>
      </c>
      <c r="F3314" s="32">
        <f>'Auxiliary Energy Estimation'!$E$25-D3314</f>
        <v>-4.0000000000006253E-2</v>
      </c>
      <c r="G3314" s="32">
        <f>'Auxiliary Energy Estimation'!$E$25-E3314</f>
        <v>-11.048000000000002</v>
      </c>
      <c r="H3314" s="26">
        <f>IF(D3314&lt;='Auxiliary Energy Estimation'!$E$25, 1, 0)</f>
        <v>0</v>
      </c>
      <c r="I3314" s="26">
        <f>IF(E3314&lt;='Auxiliary Energy Estimation'!$E$25, 1, 0)</f>
        <v>0</v>
      </c>
    </row>
    <row r="3315" spans="2:9" ht="15" x14ac:dyDescent="0.3">
      <c r="B3315" s="33">
        <v>3310.5</v>
      </c>
      <c r="C3315" s="34">
        <v>12.8</v>
      </c>
      <c r="D3315" s="32">
        <f t="shared" si="102"/>
        <v>55.040000000000006</v>
      </c>
      <c r="E3315" s="37">
        <f t="shared" si="103"/>
        <v>66.048000000000002</v>
      </c>
      <c r="F3315" s="32">
        <f>'Auxiliary Energy Estimation'!$E$25-D3315</f>
        <v>-4.0000000000006253E-2</v>
      </c>
      <c r="G3315" s="32">
        <f>'Auxiliary Energy Estimation'!$E$25-E3315</f>
        <v>-11.048000000000002</v>
      </c>
      <c r="H3315" s="26">
        <f>IF(D3315&lt;='Auxiliary Energy Estimation'!$E$25, 1, 0)</f>
        <v>0</v>
      </c>
      <c r="I3315" s="26">
        <f>IF(E3315&lt;='Auxiliary Energy Estimation'!$E$25, 1, 0)</f>
        <v>0</v>
      </c>
    </row>
    <row r="3316" spans="2:9" ht="15" x14ac:dyDescent="0.3">
      <c r="B3316" s="33">
        <v>3311.5</v>
      </c>
      <c r="C3316" s="34">
        <v>14.4</v>
      </c>
      <c r="D3316" s="32">
        <f t="shared" si="102"/>
        <v>57.92</v>
      </c>
      <c r="E3316" s="37">
        <f t="shared" si="103"/>
        <v>69.504000000000005</v>
      </c>
      <c r="F3316" s="32">
        <f>'Auxiliary Energy Estimation'!$E$25-D3316</f>
        <v>-2.9200000000000017</v>
      </c>
      <c r="G3316" s="32">
        <f>'Auxiliary Energy Estimation'!$E$25-E3316</f>
        <v>-14.504000000000005</v>
      </c>
      <c r="H3316" s="26">
        <f>IF(D3316&lt;='Auxiliary Energy Estimation'!$E$25, 1, 0)</f>
        <v>0</v>
      </c>
      <c r="I3316" s="26">
        <f>IF(E3316&lt;='Auxiliary Energy Estimation'!$E$25, 1, 0)</f>
        <v>0</v>
      </c>
    </row>
    <row r="3317" spans="2:9" ht="15" x14ac:dyDescent="0.3">
      <c r="B3317" s="33">
        <v>3312.5</v>
      </c>
      <c r="C3317" s="34">
        <v>13.3</v>
      </c>
      <c r="D3317" s="32">
        <f t="shared" si="102"/>
        <v>55.94</v>
      </c>
      <c r="E3317" s="37">
        <f t="shared" si="103"/>
        <v>67.128</v>
      </c>
      <c r="F3317" s="32">
        <f>'Auxiliary Energy Estimation'!$E$25-D3317</f>
        <v>-0.93999999999999773</v>
      </c>
      <c r="G3317" s="32">
        <f>'Auxiliary Energy Estimation'!$E$25-E3317</f>
        <v>-12.128</v>
      </c>
      <c r="H3317" s="26">
        <f>IF(D3317&lt;='Auxiliary Energy Estimation'!$E$25, 1, 0)</f>
        <v>0</v>
      </c>
      <c r="I3317" s="26">
        <f>IF(E3317&lt;='Auxiliary Energy Estimation'!$E$25, 1, 0)</f>
        <v>0</v>
      </c>
    </row>
    <row r="3318" spans="2:9" ht="15" x14ac:dyDescent="0.3">
      <c r="B3318" s="33">
        <v>3313.5</v>
      </c>
      <c r="C3318" s="34">
        <v>12.2</v>
      </c>
      <c r="D3318" s="32">
        <f t="shared" si="102"/>
        <v>53.96</v>
      </c>
      <c r="E3318" s="37">
        <f t="shared" si="103"/>
        <v>64.751999999999995</v>
      </c>
      <c r="F3318" s="32">
        <f>'Auxiliary Energy Estimation'!$E$25-D3318</f>
        <v>1.0399999999999991</v>
      </c>
      <c r="G3318" s="32">
        <f>'Auxiliary Energy Estimation'!$E$25-E3318</f>
        <v>-9.7519999999999953</v>
      </c>
      <c r="H3318" s="26">
        <f>IF(D3318&lt;='Auxiliary Energy Estimation'!$E$25, 1, 0)</f>
        <v>1</v>
      </c>
      <c r="I3318" s="26">
        <f>IF(E3318&lt;='Auxiliary Energy Estimation'!$E$25, 1, 0)</f>
        <v>0</v>
      </c>
    </row>
    <row r="3319" spans="2:9" ht="15" x14ac:dyDescent="0.3">
      <c r="B3319" s="33">
        <v>3314.5</v>
      </c>
      <c r="C3319" s="34">
        <v>12.2</v>
      </c>
      <c r="D3319" s="32">
        <f t="shared" si="102"/>
        <v>53.96</v>
      </c>
      <c r="E3319" s="37">
        <f t="shared" si="103"/>
        <v>64.751999999999995</v>
      </c>
      <c r="F3319" s="32">
        <f>'Auxiliary Energy Estimation'!$E$25-D3319</f>
        <v>1.0399999999999991</v>
      </c>
      <c r="G3319" s="32">
        <f>'Auxiliary Energy Estimation'!$E$25-E3319</f>
        <v>-9.7519999999999953</v>
      </c>
      <c r="H3319" s="26">
        <f>IF(D3319&lt;='Auxiliary Energy Estimation'!$E$25, 1, 0)</f>
        <v>1</v>
      </c>
      <c r="I3319" s="26">
        <f>IF(E3319&lt;='Auxiliary Energy Estimation'!$E$25, 1, 0)</f>
        <v>0</v>
      </c>
    </row>
    <row r="3320" spans="2:9" ht="15" x14ac:dyDescent="0.3">
      <c r="B3320" s="33">
        <v>3315.5</v>
      </c>
      <c r="C3320" s="34">
        <v>12.2</v>
      </c>
      <c r="D3320" s="32">
        <f t="shared" si="102"/>
        <v>53.96</v>
      </c>
      <c r="E3320" s="37">
        <f t="shared" si="103"/>
        <v>64.751999999999995</v>
      </c>
      <c r="F3320" s="32">
        <f>'Auxiliary Energy Estimation'!$E$25-D3320</f>
        <v>1.0399999999999991</v>
      </c>
      <c r="G3320" s="32">
        <f>'Auxiliary Energy Estimation'!$E$25-E3320</f>
        <v>-9.7519999999999953</v>
      </c>
      <c r="H3320" s="26">
        <f>IF(D3320&lt;='Auxiliary Energy Estimation'!$E$25, 1, 0)</f>
        <v>1</v>
      </c>
      <c r="I3320" s="26">
        <f>IF(E3320&lt;='Auxiliary Energy Estimation'!$E$25, 1, 0)</f>
        <v>0</v>
      </c>
    </row>
    <row r="3321" spans="2:9" ht="15" x14ac:dyDescent="0.3">
      <c r="B3321" s="33">
        <v>3316.5</v>
      </c>
      <c r="C3321" s="34">
        <v>11.7</v>
      </c>
      <c r="D3321" s="32">
        <f t="shared" si="102"/>
        <v>53.06</v>
      </c>
      <c r="E3321" s="37">
        <f t="shared" si="103"/>
        <v>63.671999999999997</v>
      </c>
      <c r="F3321" s="32">
        <f>'Auxiliary Energy Estimation'!$E$25-D3321</f>
        <v>1.9399999999999977</v>
      </c>
      <c r="G3321" s="32">
        <f>'Auxiliary Energy Estimation'!$E$25-E3321</f>
        <v>-8.671999999999997</v>
      </c>
      <c r="H3321" s="26">
        <f>IF(D3321&lt;='Auxiliary Energy Estimation'!$E$25, 1, 0)</f>
        <v>1</v>
      </c>
      <c r="I3321" s="26">
        <f>IF(E3321&lt;='Auxiliary Energy Estimation'!$E$25, 1, 0)</f>
        <v>0</v>
      </c>
    </row>
    <row r="3322" spans="2:9" ht="15" x14ac:dyDescent="0.3">
      <c r="B3322" s="33">
        <v>3317.5</v>
      </c>
      <c r="C3322" s="34">
        <v>11.7</v>
      </c>
      <c r="D3322" s="32">
        <f t="shared" si="102"/>
        <v>53.06</v>
      </c>
      <c r="E3322" s="37">
        <f t="shared" si="103"/>
        <v>63.671999999999997</v>
      </c>
      <c r="F3322" s="32">
        <f>'Auxiliary Energy Estimation'!$E$25-D3322</f>
        <v>1.9399999999999977</v>
      </c>
      <c r="G3322" s="32">
        <f>'Auxiliary Energy Estimation'!$E$25-E3322</f>
        <v>-8.671999999999997</v>
      </c>
      <c r="H3322" s="26">
        <f>IF(D3322&lt;='Auxiliary Energy Estimation'!$E$25, 1, 0)</f>
        <v>1</v>
      </c>
      <c r="I3322" s="26">
        <f>IF(E3322&lt;='Auxiliary Energy Estimation'!$E$25, 1, 0)</f>
        <v>0</v>
      </c>
    </row>
    <row r="3323" spans="2:9" ht="15" x14ac:dyDescent="0.3">
      <c r="B3323" s="33">
        <v>3318.5</v>
      </c>
      <c r="C3323" s="34">
        <v>12.8</v>
      </c>
      <c r="D3323" s="32">
        <f t="shared" si="102"/>
        <v>55.040000000000006</v>
      </c>
      <c r="E3323" s="37">
        <f t="shared" si="103"/>
        <v>66.048000000000002</v>
      </c>
      <c r="F3323" s="32">
        <f>'Auxiliary Energy Estimation'!$E$25-D3323</f>
        <v>-4.0000000000006253E-2</v>
      </c>
      <c r="G3323" s="32">
        <f>'Auxiliary Energy Estimation'!$E$25-E3323</f>
        <v>-11.048000000000002</v>
      </c>
      <c r="H3323" s="26">
        <f>IF(D3323&lt;='Auxiliary Energy Estimation'!$E$25, 1, 0)</f>
        <v>0</v>
      </c>
      <c r="I3323" s="26">
        <f>IF(E3323&lt;='Auxiliary Energy Estimation'!$E$25, 1, 0)</f>
        <v>0</v>
      </c>
    </row>
    <row r="3324" spans="2:9" ht="15" x14ac:dyDescent="0.3">
      <c r="B3324" s="33">
        <v>3319.5</v>
      </c>
      <c r="C3324" s="34">
        <v>15</v>
      </c>
      <c r="D3324" s="32">
        <f t="shared" si="102"/>
        <v>59</v>
      </c>
      <c r="E3324" s="37">
        <f t="shared" si="103"/>
        <v>70.8</v>
      </c>
      <c r="F3324" s="32">
        <f>'Auxiliary Energy Estimation'!$E$25-D3324</f>
        <v>-4</v>
      </c>
      <c r="G3324" s="32">
        <f>'Auxiliary Energy Estimation'!$E$25-E3324</f>
        <v>-15.799999999999997</v>
      </c>
      <c r="H3324" s="26">
        <f>IF(D3324&lt;='Auxiliary Energy Estimation'!$E$25, 1, 0)</f>
        <v>0</v>
      </c>
      <c r="I3324" s="26">
        <f>IF(E3324&lt;='Auxiliary Energy Estimation'!$E$25, 1, 0)</f>
        <v>0</v>
      </c>
    </row>
    <row r="3325" spans="2:9" ht="15" x14ac:dyDescent="0.3">
      <c r="B3325" s="33">
        <v>3320.5</v>
      </c>
      <c r="C3325" s="34">
        <v>17.2</v>
      </c>
      <c r="D3325" s="32">
        <f t="shared" si="102"/>
        <v>62.96</v>
      </c>
      <c r="E3325" s="37">
        <f t="shared" si="103"/>
        <v>75.551999999999992</v>
      </c>
      <c r="F3325" s="32">
        <f>'Auxiliary Energy Estimation'!$E$25-D3325</f>
        <v>-7.9600000000000009</v>
      </c>
      <c r="G3325" s="32">
        <f>'Auxiliary Energy Estimation'!$E$25-E3325</f>
        <v>-20.551999999999992</v>
      </c>
      <c r="H3325" s="26">
        <f>IF(D3325&lt;='Auxiliary Energy Estimation'!$E$25, 1, 0)</f>
        <v>0</v>
      </c>
      <c r="I3325" s="26">
        <f>IF(E3325&lt;='Auxiliary Energy Estimation'!$E$25, 1, 0)</f>
        <v>0</v>
      </c>
    </row>
    <row r="3326" spans="2:9" ht="15" x14ac:dyDescent="0.3">
      <c r="B3326" s="33">
        <v>3321.5</v>
      </c>
      <c r="C3326" s="34">
        <v>19.399999999999999</v>
      </c>
      <c r="D3326" s="32">
        <f t="shared" si="102"/>
        <v>66.92</v>
      </c>
      <c r="E3326" s="37">
        <f t="shared" si="103"/>
        <v>80.304000000000002</v>
      </c>
      <c r="F3326" s="32">
        <f>'Auxiliary Energy Estimation'!$E$25-D3326</f>
        <v>-11.920000000000002</v>
      </c>
      <c r="G3326" s="32">
        <f>'Auxiliary Energy Estimation'!$E$25-E3326</f>
        <v>-25.304000000000002</v>
      </c>
      <c r="H3326" s="26">
        <f>IF(D3326&lt;='Auxiliary Energy Estimation'!$E$25, 1, 0)</f>
        <v>0</v>
      </c>
      <c r="I3326" s="26">
        <f>IF(E3326&lt;='Auxiliary Energy Estimation'!$E$25, 1, 0)</f>
        <v>0</v>
      </c>
    </row>
    <row r="3327" spans="2:9" ht="15" x14ac:dyDescent="0.3">
      <c r="B3327" s="33">
        <v>3322.5</v>
      </c>
      <c r="C3327" s="34">
        <v>19.399999999999999</v>
      </c>
      <c r="D3327" s="32">
        <f t="shared" si="102"/>
        <v>66.92</v>
      </c>
      <c r="E3327" s="37">
        <f t="shared" si="103"/>
        <v>80.304000000000002</v>
      </c>
      <c r="F3327" s="32">
        <f>'Auxiliary Energy Estimation'!$E$25-D3327</f>
        <v>-11.920000000000002</v>
      </c>
      <c r="G3327" s="32">
        <f>'Auxiliary Energy Estimation'!$E$25-E3327</f>
        <v>-25.304000000000002</v>
      </c>
      <c r="H3327" s="26">
        <f>IF(D3327&lt;='Auxiliary Energy Estimation'!$E$25, 1, 0)</f>
        <v>0</v>
      </c>
      <c r="I3327" s="26">
        <f>IF(E3327&lt;='Auxiliary Energy Estimation'!$E$25, 1, 0)</f>
        <v>0</v>
      </c>
    </row>
    <row r="3328" spans="2:9" ht="15" x14ac:dyDescent="0.3">
      <c r="B3328" s="33">
        <v>3323.5</v>
      </c>
      <c r="C3328" s="34">
        <v>18.3</v>
      </c>
      <c r="D3328" s="32">
        <f t="shared" si="102"/>
        <v>64.94</v>
      </c>
      <c r="E3328" s="37">
        <f t="shared" si="103"/>
        <v>77.927999999999997</v>
      </c>
      <c r="F3328" s="32">
        <f>'Auxiliary Energy Estimation'!$E$25-D3328</f>
        <v>-9.9399999999999977</v>
      </c>
      <c r="G3328" s="32">
        <f>'Auxiliary Energy Estimation'!$E$25-E3328</f>
        <v>-22.927999999999997</v>
      </c>
      <c r="H3328" s="26">
        <f>IF(D3328&lt;='Auxiliary Energy Estimation'!$E$25, 1, 0)</f>
        <v>0</v>
      </c>
      <c r="I3328" s="26">
        <f>IF(E3328&lt;='Auxiliary Energy Estimation'!$E$25, 1, 0)</f>
        <v>0</v>
      </c>
    </row>
    <row r="3329" spans="2:9" ht="15" x14ac:dyDescent="0.3">
      <c r="B3329" s="33">
        <v>3324.5</v>
      </c>
      <c r="C3329" s="34">
        <v>17.2</v>
      </c>
      <c r="D3329" s="32">
        <f t="shared" si="102"/>
        <v>62.96</v>
      </c>
      <c r="E3329" s="37">
        <f t="shared" si="103"/>
        <v>75.551999999999992</v>
      </c>
      <c r="F3329" s="32">
        <f>'Auxiliary Energy Estimation'!$E$25-D3329</f>
        <v>-7.9600000000000009</v>
      </c>
      <c r="G3329" s="32">
        <f>'Auxiliary Energy Estimation'!$E$25-E3329</f>
        <v>-20.551999999999992</v>
      </c>
      <c r="H3329" s="26">
        <f>IF(D3329&lt;='Auxiliary Energy Estimation'!$E$25, 1, 0)</f>
        <v>0</v>
      </c>
      <c r="I3329" s="26">
        <f>IF(E3329&lt;='Auxiliary Energy Estimation'!$E$25, 1, 0)</f>
        <v>0</v>
      </c>
    </row>
    <row r="3330" spans="2:9" ht="15" x14ac:dyDescent="0.3">
      <c r="B3330" s="33">
        <v>3325.5</v>
      </c>
      <c r="C3330" s="34">
        <v>17.8</v>
      </c>
      <c r="D3330" s="32">
        <f t="shared" si="102"/>
        <v>64.039999999999992</v>
      </c>
      <c r="E3330" s="37">
        <f t="shared" si="103"/>
        <v>76.847999999999985</v>
      </c>
      <c r="F3330" s="32">
        <f>'Auxiliary Energy Estimation'!$E$25-D3330</f>
        <v>-9.039999999999992</v>
      </c>
      <c r="G3330" s="32">
        <f>'Auxiliary Energy Estimation'!$E$25-E3330</f>
        <v>-21.847999999999985</v>
      </c>
      <c r="H3330" s="26">
        <f>IF(D3330&lt;='Auxiliary Energy Estimation'!$E$25, 1, 0)</f>
        <v>0</v>
      </c>
      <c r="I3330" s="26">
        <f>IF(E3330&lt;='Auxiliary Energy Estimation'!$E$25, 1, 0)</f>
        <v>0</v>
      </c>
    </row>
    <row r="3331" spans="2:9" ht="15" x14ac:dyDescent="0.3">
      <c r="B3331" s="33">
        <v>3326.5</v>
      </c>
      <c r="C3331" s="34">
        <v>18.3</v>
      </c>
      <c r="D3331" s="32">
        <f t="shared" si="102"/>
        <v>64.94</v>
      </c>
      <c r="E3331" s="37">
        <f t="shared" si="103"/>
        <v>77.927999999999997</v>
      </c>
      <c r="F3331" s="32">
        <f>'Auxiliary Energy Estimation'!$E$25-D3331</f>
        <v>-9.9399999999999977</v>
      </c>
      <c r="G3331" s="32">
        <f>'Auxiliary Energy Estimation'!$E$25-E3331</f>
        <v>-22.927999999999997</v>
      </c>
      <c r="H3331" s="26">
        <f>IF(D3331&lt;='Auxiliary Energy Estimation'!$E$25, 1, 0)</f>
        <v>0</v>
      </c>
      <c r="I3331" s="26">
        <f>IF(E3331&lt;='Auxiliary Energy Estimation'!$E$25, 1, 0)</f>
        <v>0</v>
      </c>
    </row>
    <row r="3332" spans="2:9" ht="15" x14ac:dyDescent="0.3">
      <c r="B3332" s="33">
        <v>3327.5</v>
      </c>
      <c r="C3332" s="34">
        <v>20</v>
      </c>
      <c r="D3332" s="32">
        <f t="shared" si="102"/>
        <v>68</v>
      </c>
      <c r="E3332" s="37">
        <f t="shared" si="103"/>
        <v>81.599999999999994</v>
      </c>
      <c r="F3332" s="32">
        <f>'Auxiliary Energy Estimation'!$E$25-D3332</f>
        <v>-13</v>
      </c>
      <c r="G3332" s="32">
        <f>'Auxiliary Energy Estimation'!$E$25-E3332</f>
        <v>-26.599999999999994</v>
      </c>
      <c r="H3332" s="26">
        <f>IF(D3332&lt;='Auxiliary Energy Estimation'!$E$25, 1, 0)</f>
        <v>0</v>
      </c>
      <c r="I3332" s="26">
        <f>IF(E3332&lt;='Auxiliary Energy Estimation'!$E$25, 1, 0)</f>
        <v>0</v>
      </c>
    </row>
    <row r="3333" spans="2:9" ht="15" x14ac:dyDescent="0.3">
      <c r="B3333" s="33">
        <v>3328.5</v>
      </c>
      <c r="C3333" s="34">
        <v>20.6</v>
      </c>
      <c r="D3333" s="32">
        <f t="shared" ref="D3333:D3396" si="104">CONVERT(C3333,"C","F")</f>
        <v>69.080000000000013</v>
      </c>
      <c r="E3333" s="37">
        <f t="shared" ref="E3333:E3396" si="105">D3333*1.2</f>
        <v>82.896000000000015</v>
      </c>
      <c r="F3333" s="32">
        <f>'Auxiliary Energy Estimation'!$E$25-D3333</f>
        <v>-14.080000000000013</v>
      </c>
      <c r="G3333" s="32">
        <f>'Auxiliary Energy Estimation'!$E$25-E3333</f>
        <v>-27.896000000000015</v>
      </c>
      <c r="H3333" s="26">
        <f>IF(D3333&lt;='Auxiliary Energy Estimation'!$E$25, 1, 0)</f>
        <v>0</v>
      </c>
      <c r="I3333" s="26">
        <f>IF(E3333&lt;='Auxiliary Energy Estimation'!$E$25, 1, 0)</f>
        <v>0</v>
      </c>
    </row>
    <row r="3334" spans="2:9" ht="15" x14ac:dyDescent="0.3">
      <c r="B3334" s="33">
        <v>3329.5</v>
      </c>
      <c r="C3334" s="34">
        <v>19.399999999999999</v>
      </c>
      <c r="D3334" s="32">
        <f t="shared" si="104"/>
        <v>66.92</v>
      </c>
      <c r="E3334" s="37">
        <f t="shared" si="105"/>
        <v>80.304000000000002</v>
      </c>
      <c r="F3334" s="32">
        <f>'Auxiliary Energy Estimation'!$E$25-D3334</f>
        <v>-11.920000000000002</v>
      </c>
      <c r="G3334" s="32">
        <f>'Auxiliary Energy Estimation'!$E$25-E3334</f>
        <v>-25.304000000000002</v>
      </c>
      <c r="H3334" s="26">
        <f>IF(D3334&lt;='Auxiliary Energy Estimation'!$E$25, 1, 0)</f>
        <v>0</v>
      </c>
      <c r="I3334" s="26">
        <f>IF(E3334&lt;='Auxiliary Energy Estimation'!$E$25, 1, 0)</f>
        <v>0</v>
      </c>
    </row>
    <row r="3335" spans="2:9" ht="15" x14ac:dyDescent="0.3">
      <c r="B3335" s="33">
        <v>3330.5</v>
      </c>
      <c r="C3335" s="34">
        <v>20</v>
      </c>
      <c r="D3335" s="32">
        <f t="shared" si="104"/>
        <v>68</v>
      </c>
      <c r="E3335" s="37">
        <f t="shared" si="105"/>
        <v>81.599999999999994</v>
      </c>
      <c r="F3335" s="32">
        <f>'Auxiliary Energy Estimation'!$E$25-D3335</f>
        <v>-13</v>
      </c>
      <c r="G3335" s="32">
        <f>'Auxiliary Energy Estimation'!$E$25-E3335</f>
        <v>-26.599999999999994</v>
      </c>
      <c r="H3335" s="26">
        <f>IF(D3335&lt;='Auxiliary Energy Estimation'!$E$25, 1, 0)</f>
        <v>0</v>
      </c>
      <c r="I3335" s="26">
        <f>IF(E3335&lt;='Auxiliary Energy Estimation'!$E$25, 1, 0)</f>
        <v>0</v>
      </c>
    </row>
    <row r="3336" spans="2:9" ht="15" x14ac:dyDescent="0.3">
      <c r="B3336" s="33">
        <v>3331.5</v>
      </c>
      <c r="C3336" s="34">
        <v>18.899999999999999</v>
      </c>
      <c r="D3336" s="32">
        <f t="shared" si="104"/>
        <v>66.02</v>
      </c>
      <c r="E3336" s="37">
        <f t="shared" si="105"/>
        <v>79.22399999999999</v>
      </c>
      <c r="F3336" s="32">
        <f>'Auxiliary Energy Estimation'!$E$25-D3336</f>
        <v>-11.019999999999996</v>
      </c>
      <c r="G3336" s="32">
        <f>'Auxiliary Energy Estimation'!$E$25-E3336</f>
        <v>-24.22399999999999</v>
      </c>
      <c r="H3336" s="26">
        <f>IF(D3336&lt;='Auxiliary Energy Estimation'!$E$25, 1, 0)</f>
        <v>0</v>
      </c>
      <c r="I3336" s="26">
        <f>IF(E3336&lt;='Auxiliary Energy Estimation'!$E$25, 1, 0)</f>
        <v>0</v>
      </c>
    </row>
    <row r="3337" spans="2:9" ht="15" x14ac:dyDescent="0.3">
      <c r="B3337" s="33">
        <v>3332.5</v>
      </c>
      <c r="C3337" s="34">
        <v>17.8</v>
      </c>
      <c r="D3337" s="32">
        <f t="shared" si="104"/>
        <v>64.039999999999992</v>
      </c>
      <c r="E3337" s="37">
        <f t="shared" si="105"/>
        <v>76.847999999999985</v>
      </c>
      <c r="F3337" s="32">
        <f>'Auxiliary Energy Estimation'!$E$25-D3337</f>
        <v>-9.039999999999992</v>
      </c>
      <c r="G3337" s="32">
        <f>'Auxiliary Energy Estimation'!$E$25-E3337</f>
        <v>-21.847999999999985</v>
      </c>
      <c r="H3337" s="26">
        <f>IF(D3337&lt;='Auxiliary Energy Estimation'!$E$25, 1, 0)</f>
        <v>0</v>
      </c>
      <c r="I3337" s="26">
        <f>IF(E3337&lt;='Auxiliary Energy Estimation'!$E$25, 1, 0)</f>
        <v>0</v>
      </c>
    </row>
    <row r="3338" spans="2:9" ht="15" x14ac:dyDescent="0.3">
      <c r="B3338" s="33">
        <v>3333.5</v>
      </c>
      <c r="C3338" s="34">
        <v>16.7</v>
      </c>
      <c r="D3338" s="32">
        <f t="shared" si="104"/>
        <v>62.06</v>
      </c>
      <c r="E3338" s="37">
        <f t="shared" si="105"/>
        <v>74.471999999999994</v>
      </c>
      <c r="F3338" s="32">
        <f>'Auxiliary Energy Estimation'!$E$25-D3338</f>
        <v>-7.0600000000000023</v>
      </c>
      <c r="G3338" s="32">
        <f>'Auxiliary Energy Estimation'!$E$25-E3338</f>
        <v>-19.471999999999994</v>
      </c>
      <c r="H3338" s="26">
        <f>IF(D3338&lt;='Auxiliary Energy Estimation'!$E$25, 1, 0)</f>
        <v>0</v>
      </c>
      <c r="I3338" s="26">
        <f>IF(E3338&lt;='Auxiliary Energy Estimation'!$E$25, 1, 0)</f>
        <v>0</v>
      </c>
    </row>
    <row r="3339" spans="2:9" ht="15" x14ac:dyDescent="0.3">
      <c r="B3339" s="33">
        <v>3334.5</v>
      </c>
      <c r="C3339" s="34">
        <v>16.7</v>
      </c>
      <c r="D3339" s="32">
        <f t="shared" si="104"/>
        <v>62.06</v>
      </c>
      <c r="E3339" s="37">
        <f t="shared" si="105"/>
        <v>74.471999999999994</v>
      </c>
      <c r="F3339" s="32">
        <f>'Auxiliary Energy Estimation'!$E$25-D3339</f>
        <v>-7.0600000000000023</v>
      </c>
      <c r="G3339" s="32">
        <f>'Auxiliary Energy Estimation'!$E$25-E3339</f>
        <v>-19.471999999999994</v>
      </c>
      <c r="H3339" s="26">
        <f>IF(D3339&lt;='Auxiliary Energy Estimation'!$E$25, 1, 0)</f>
        <v>0</v>
      </c>
      <c r="I3339" s="26">
        <f>IF(E3339&lt;='Auxiliary Energy Estimation'!$E$25, 1, 0)</f>
        <v>0</v>
      </c>
    </row>
    <row r="3340" spans="2:9" ht="15" x14ac:dyDescent="0.3">
      <c r="B3340" s="33">
        <v>3335.5</v>
      </c>
      <c r="C3340" s="34">
        <v>16.7</v>
      </c>
      <c r="D3340" s="32">
        <f t="shared" si="104"/>
        <v>62.06</v>
      </c>
      <c r="E3340" s="37">
        <f t="shared" si="105"/>
        <v>74.471999999999994</v>
      </c>
      <c r="F3340" s="32">
        <f>'Auxiliary Energy Estimation'!$E$25-D3340</f>
        <v>-7.0600000000000023</v>
      </c>
      <c r="G3340" s="32">
        <f>'Auxiliary Energy Estimation'!$E$25-E3340</f>
        <v>-19.471999999999994</v>
      </c>
      <c r="H3340" s="26">
        <f>IF(D3340&lt;='Auxiliary Energy Estimation'!$E$25, 1, 0)</f>
        <v>0</v>
      </c>
      <c r="I3340" s="26">
        <f>IF(E3340&lt;='Auxiliary Energy Estimation'!$E$25, 1, 0)</f>
        <v>0</v>
      </c>
    </row>
    <row r="3341" spans="2:9" ht="15" x14ac:dyDescent="0.3">
      <c r="B3341" s="33">
        <v>3336.5</v>
      </c>
      <c r="C3341" s="34">
        <v>16.100000000000001</v>
      </c>
      <c r="D3341" s="32">
        <f t="shared" si="104"/>
        <v>60.980000000000004</v>
      </c>
      <c r="E3341" s="37">
        <f t="shared" si="105"/>
        <v>73.176000000000002</v>
      </c>
      <c r="F3341" s="32">
        <f>'Auxiliary Energy Estimation'!$E$25-D3341</f>
        <v>-5.980000000000004</v>
      </c>
      <c r="G3341" s="32">
        <f>'Auxiliary Energy Estimation'!$E$25-E3341</f>
        <v>-18.176000000000002</v>
      </c>
      <c r="H3341" s="26">
        <f>IF(D3341&lt;='Auxiliary Energy Estimation'!$E$25, 1, 0)</f>
        <v>0</v>
      </c>
      <c r="I3341" s="26">
        <f>IF(E3341&lt;='Auxiliary Energy Estimation'!$E$25, 1, 0)</f>
        <v>0</v>
      </c>
    </row>
    <row r="3342" spans="2:9" ht="15" x14ac:dyDescent="0.3">
      <c r="B3342" s="33">
        <v>3337.5</v>
      </c>
      <c r="C3342" s="34">
        <v>15.6</v>
      </c>
      <c r="D3342" s="32">
        <f t="shared" si="104"/>
        <v>60.08</v>
      </c>
      <c r="E3342" s="37">
        <f t="shared" si="105"/>
        <v>72.095999999999989</v>
      </c>
      <c r="F3342" s="32">
        <f>'Auxiliary Energy Estimation'!$E$25-D3342</f>
        <v>-5.0799999999999983</v>
      </c>
      <c r="G3342" s="32">
        <f>'Auxiliary Energy Estimation'!$E$25-E3342</f>
        <v>-17.095999999999989</v>
      </c>
      <c r="H3342" s="26">
        <f>IF(D3342&lt;='Auxiliary Energy Estimation'!$E$25, 1, 0)</f>
        <v>0</v>
      </c>
      <c r="I3342" s="26">
        <f>IF(E3342&lt;='Auxiliary Energy Estimation'!$E$25, 1, 0)</f>
        <v>0</v>
      </c>
    </row>
    <row r="3343" spans="2:9" ht="15" x14ac:dyDescent="0.3">
      <c r="B3343" s="33">
        <v>3338.5</v>
      </c>
      <c r="C3343" s="34">
        <v>15</v>
      </c>
      <c r="D3343" s="32">
        <f t="shared" si="104"/>
        <v>59</v>
      </c>
      <c r="E3343" s="37">
        <f t="shared" si="105"/>
        <v>70.8</v>
      </c>
      <c r="F3343" s="32">
        <f>'Auxiliary Energy Estimation'!$E$25-D3343</f>
        <v>-4</v>
      </c>
      <c r="G3343" s="32">
        <f>'Auxiliary Energy Estimation'!$E$25-E3343</f>
        <v>-15.799999999999997</v>
      </c>
      <c r="H3343" s="26">
        <f>IF(D3343&lt;='Auxiliary Energy Estimation'!$E$25, 1, 0)</f>
        <v>0</v>
      </c>
      <c r="I3343" s="26">
        <f>IF(E3343&lt;='Auxiliary Energy Estimation'!$E$25, 1, 0)</f>
        <v>0</v>
      </c>
    </row>
    <row r="3344" spans="2:9" ht="15" x14ac:dyDescent="0.3">
      <c r="B3344" s="33">
        <v>3339.5</v>
      </c>
      <c r="C3344" s="34">
        <v>14.4</v>
      </c>
      <c r="D3344" s="32">
        <f t="shared" si="104"/>
        <v>57.92</v>
      </c>
      <c r="E3344" s="37">
        <f t="shared" si="105"/>
        <v>69.504000000000005</v>
      </c>
      <c r="F3344" s="32">
        <f>'Auxiliary Energy Estimation'!$E$25-D3344</f>
        <v>-2.9200000000000017</v>
      </c>
      <c r="G3344" s="32">
        <f>'Auxiliary Energy Estimation'!$E$25-E3344</f>
        <v>-14.504000000000005</v>
      </c>
      <c r="H3344" s="26">
        <f>IF(D3344&lt;='Auxiliary Energy Estimation'!$E$25, 1, 0)</f>
        <v>0</v>
      </c>
      <c r="I3344" s="26">
        <f>IF(E3344&lt;='Auxiliary Energy Estimation'!$E$25, 1, 0)</f>
        <v>0</v>
      </c>
    </row>
    <row r="3345" spans="2:9" ht="15" x14ac:dyDescent="0.3">
      <c r="B3345" s="33">
        <v>3340.5</v>
      </c>
      <c r="C3345" s="34">
        <v>14.4</v>
      </c>
      <c r="D3345" s="32">
        <f t="shared" si="104"/>
        <v>57.92</v>
      </c>
      <c r="E3345" s="37">
        <f t="shared" si="105"/>
        <v>69.504000000000005</v>
      </c>
      <c r="F3345" s="32">
        <f>'Auxiliary Energy Estimation'!$E$25-D3345</f>
        <v>-2.9200000000000017</v>
      </c>
      <c r="G3345" s="32">
        <f>'Auxiliary Energy Estimation'!$E$25-E3345</f>
        <v>-14.504000000000005</v>
      </c>
      <c r="H3345" s="26">
        <f>IF(D3345&lt;='Auxiliary Energy Estimation'!$E$25, 1, 0)</f>
        <v>0</v>
      </c>
      <c r="I3345" s="26">
        <f>IF(E3345&lt;='Auxiliary Energy Estimation'!$E$25, 1, 0)</f>
        <v>0</v>
      </c>
    </row>
    <row r="3346" spans="2:9" ht="15" x14ac:dyDescent="0.3">
      <c r="B3346" s="33">
        <v>3341.5</v>
      </c>
      <c r="C3346" s="34">
        <v>16.100000000000001</v>
      </c>
      <c r="D3346" s="32">
        <f t="shared" si="104"/>
        <v>60.980000000000004</v>
      </c>
      <c r="E3346" s="37">
        <f t="shared" si="105"/>
        <v>73.176000000000002</v>
      </c>
      <c r="F3346" s="32">
        <f>'Auxiliary Energy Estimation'!$E$25-D3346</f>
        <v>-5.980000000000004</v>
      </c>
      <c r="G3346" s="32">
        <f>'Auxiliary Energy Estimation'!$E$25-E3346</f>
        <v>-18.176000000000002</v>
      </c>
      <c r="H3346" s="26">
        <f>IF(D3346&lt;='Auxiliary Energy Estimation'!$E$25, 1, 0)</f>
        <v>0</v>
      </c>
      <c r="I3346" s="26">
        <f>IF(E3346&lt;='Auxiliary Energy Estimation'!$E$25, 1, 0)</f>
        <v>0</v>
      </c>
    </row>
    <row r="3347" spans="2:9" ht="15" x14ac:dyDescent="0.3">
      <c r="B3347" s="33">
        <v>3342.5</v>
      </c>
      <c r="C3347" s="34">
        <v>18.899999999999999</v>
      </c>
      <c r="D3347" s="32">
        <f t="shared" si="104"/>
        <v>66.02</v>
      </c>
      <c r="E3347" s="37">
        <f t="shared" si="105"/>
        <v>79.22399999999999</v>
      </c>
      <c r="F3347" s="32">
        <f>'Auxiliary Energy Estimation'!$E$25-D3347</f>
        <v>-11.019999999999996</v>
      </c>
      <c r="G3347" s="32">
        <f>'Auxiliary Energy Estimation'!$E$25-E3347</f>
        <v>-24.22399999999999</v>
      </c>
      <c r="H3347" s="26">
        <f>IF(D3347&lt;='Auxiliary Energy Estimation'!$E$25, 1, 0)</f>
        <v>0</v>
      </c>
      <c r="I3347" s="26">
        <f>IF(E3347&lt;='Auxiliary Energy Estimation'!$E$25, 1, 0)</f>
        <v>0</v>
      </c>
    </row>
    <row r="3348" spans="2:9" ht="15" x14ac:dyDescent="0.3">
      <c r="B3348" s="33">
        <v>3343.5</v>
      </c>
      <c r="C3348" s="34">
        <v>21.1</v>
      </c>
      <c r="D3348" s="32">
        <f t="shared" si="104"/>
        <v>69.98</v>
      </c>
      <c r="E3348" s="37">
        <f t="shared" si="105"/>
        <v>83.975999999999999</v>
      </c>
      <c r="F3348" s="32">
        <f>'Auxiliary Energy Estimation'!$E$25-D3348</f>
        <v>-14.980000000000004</v>
      </c>
      <c r="G3348" s="32">
        <f>'Auxiliary Energy Estimation'!$E$25-E3348</f>
        <v>-28.975999999999999</v>
      </c>
      <c r="H3348" s="26">
        <f>IF(D3348&lt;='Auxiliary Energy Estimation'!$E$25, 1, 0)</f>
        <v>0</v>
      </c>
      <c r="I3348" s="26">
        <f>IF(E3348&lt;='Auxiliary Energy Estimation'!$E$25, 1, 0)</f>
        <v>0</v>
      </c>
    </row>
    <row r="3349" spans="2:9" ht="15" x14ac:dyDescent="0.3">
      <c r="B3349" s="33">
        <v>3344.5</v>
      </c>
      <c r="C3349" s="34">
        <v>23.9</v>
      </c>
      <c r="D3349" s="32">
        <f t="shared" si="104"/>
        <v>75.02</v>
      </c>
      <c r="E3349" s="37">
        <f t="shared" si="105"/>
        <v>90.023999999999987</v>
      </c>
      <c r="F3349" s="32">
        <f>'Auxiliary Energy Estimation'!$E$25-D3349</f>
        <v>-20.019999999999996</v>
      </c>
      <c r="G3349" s="32">
        <f>'Auxiliary Energy Estimation'!$E$25-E3349</f>
        <v>-35.023999999999987</v>
      </c>
      <c r="H3349" s="26">
        <f>IF(D3349&lt;='Auxiliary Energy Estimation'!$E$25, 1, 0)</f>
        <v>0</v>
      </c>
      <c r="I3349" s="26">
        <f>IF(E3349&lt;='Auxiliary Energy Estimation'!$E$25, 1, 0)</f>
        <v>0</v>
      </c>
    </row>
    <row r="3350" spans="2:9" ht="15" x14ac:dyDescent="0.3">
      <c r="B3350" s="33">
        <v>3345.5</v>
      </c>
      <c r="C3350" s="34">
        <v>26.1</v>
      </c>
      <c r="D3350" s="32">
        <f t="shared" si="104"/>
        <v>78.98</v>
      </c>
      <c r="E3350" s="37">
        <f t="shared" si="105"/>
        <v>94.775999999999996</v>
      </c>
      <c r="F3350" s="32">
        <f>'Auxiliary Energy Estimation'!$E$25-D3350</f>
        <v>-23.980000000000004</v>
      </c>
      <c r="G3350" s="32">
        <f>'Auxiliary Energy Estimation'!$E$25-E3350</f>
        <v>-39.775999999999996</v>
      </c>
      <c r="H3350" s="26">
        <f>IF(D3350&lt;='Auxiliary Energy Estimation'!$E$25, 1, 0)</f>
        <v>0</v>
      </c>
      <c r="I3350" s="26">
        <f>IF(E3350&lt;='Auxiliary Energy Estimation'!$E$25, 1, 0)</f>
        <v>0</v>
      </c>
    </row>
    <row r="3351" spans="2:9" ht="15" x14ac:dyDescent="0.3">
      <c r="B3351" s="33">
        <v>3346.5</v>
      </c>
      <c r="C3351" s="34">
        <v>26.7</v>
      </c>
      <c r="D3351" s="32">
        <f t="shared" si="104"/>
        <v>80.06</v>
      </c>
      <c r="E3351" s="37">
        <f t="shared" si="105"/>
        <v>96.072000000000003</v>
      </c>
      <c r="F3351" s="32">
        <f>'Auxiliary Energy Estimation'!$E$25-D3351</f>
        <v>-25.060000000000002</v>
      </c>
      <c r="G3351" s="32">
        <f>'Auxiliary Energy Estimation'!$E$25-E3351</f>
        <v>-41.072000000000003</v>
      </c>
      <c r="H3351" s="26">
        <f>IF(D3351&lt;='Auxiliary Energy Estimation'!$E$25, 1, 0)</f>
        <v>0</v>
      </c>
      <c r="I3351" s="26">
        <f>IF(E3351&lt;='Auxiliary Energy Estimation'!$E$25, 1, 0)</f>
        <v>0</v>
      </c>
    </row>
    <row r="3352" spans="2:9" ht="15" x14ac:dyDescent="0.3">
      <c r="B3352" s="33">
        <v>3347.5</v>
      </c>
      <c r="C3352" s="34">
        <v>25.6</v>
      </c>
      <c r="D3352" s="32">
        <f t="shared" si="104"/>
        <v>78.080000000000013</v>
      </c>
      <c r="E3352" s="37">
        <f t="shared" si="105"/>
        <v>93.696000000000012</v>
      </c>
      <c r="F3352" s="32">
        <f>'Auxiliary Energy Estimation'!$E$25-D3352</f>
        <v>-23.080000000000013</v>
      </c>
      <c r="G3352" s="32">
        <f>'Auxiliary Energy Estimation'!$E$25-E3352</f>
        <v>-38.696000000000012</v>
      </c>
      <c r="H3352" s="26">
        <f>IF(D3352&lt;='Auxiliary Energy Estimation'!$E$25, 1, 0)</f>
        <v>0</v>
      </c>
      <c r="I3352" s="26">
        <f>IF(E3352&lt;='Auxiliary Energy Estimation'!$E$25, 1, 0)</f>
        <v>0</v>
      </c>
    </row>
    <row r="3353" spans="2:9" ht="15" x14ac:dyDescent="0.3">
      <c r="B3353" s="33">
        <v>3348.5</v>
      </c>
      <c r="C3353" s="34">
        <v>23.3</v>
      </c>
      <c r="D3353" s="32">
        <f t="shared" si="104"/>
        <v>73.94</v>
      </c>
      <c r="E3353" s="37">
        <f t="shared" si="105"/>
        <v>88.727999999999994</v>
      </c>
      <c r="F3353" s="32">
        <f>'Auxiliary Energy Estimation'!$E$25-D3353</f>
        <v>-18.939999999999998</v>
      </c>
      <c r="G3353" s="32">
        <f>'Auxiliary Energy Estimation'!$E$25-E3353</f>
        <v>-33.727999999999994</v>
      </c>
      <c r="H3353" s="26">
        <f>IF(D3353&lt;='Auxiliary Energy Estimation'!$E$25, 1, 0)</f>
        <v>0</v>
      </c>
      <c r="I3353" s="26">
        <f>IF(E3353&lt;='Auxiliary Energy Estimation'!$E$25, 1, 0)</f>
        <v>0</v>
      </c>
    </row>
    <row r="3354" spans="2:9" ht="15" x14ac:dyDescent="0.3">
      <c r="B3354" s="33">
        <v>3349.5</v>
      </c>
      <c r="C3354" s="34">
        <v>23.3</v>
      </c>
      <c r="D3354" s="32">
        <f t="shared" si="104"/>
        <v>73.94</v>
      </c>
      <c r="E3354" s="37">
        <f t="shared" si="105"/>
        <v>88.727999999999994</v>
      </c>
      <c r="F3354" s="32">
        <f>'Auxiliary Energy Estimation'!$E$25-D3354</f>
        <v>-18.939999999999998</v>
      </c>
      <c r="G3354" s="32">
        <f>'Auxiliary Energy Estimation'!$E$25-E3354</f>
        <v>-33.727999999999994</v>
      </c>
      <c r="H3354" s="26">
        <f>IF(D3354&lt;='Auxiliary Energy Estimation'!$E$25, 1, 0)</f>
        <v>0</v>
      </c>
      <c r="I3354" s="26">
        <f>IF(E3354&lt;='Auxiliary Energy Estimation'!$E$25, 1, 0)</f>
        <v>0</v>
      </c>
    </row>
    <row r="3355" spans="2:9" ht="15" x14ac:dyDescent="0.3">
      <c r="B3355" s="33">
        <v>3350.5</v>
      </c>
      <c r="C3355" s="34">
        <v>23.3</v>
      </c>
      <c r="D3355" s="32">
        <f t="shared" si="104"/>
        <v>73.94</v>
      </c>
      <c r="E3355" s="37">
        <f t="shared" si="105"/>
        <v>88.727999999999994</v>
      </c>
      <c r="F3355" s="32">
        <f>'Auxiliary Energy Estimation'!$E$25-D3355</f>
        <v>-18.939999999999998</v>
      </c>
      <c r="G3355" s="32">
        <f>'Auxiliary Energy Estimation'!$E$25-E3355</f>
        <v>-33.727999999999994</v>
      </c>
      <c r="H3355" s="26">
        <f>IF(D3355&lt;='Auxiliary Energy Estimation'!$E$25, 1, 0)</f>
        <v>0</v>
      </c>
      <c r="I3355" s="26">
        <f>IF(E3355&lt;='Auxiliary Energy Estimation'!$E$25, 1, 0)</f>
        <v>0</v>
      </c>
    </row>
    <row r="3356" spans="2:9" ht="15" x14ac:dyDescent="0.3">
      <c r="B3356" s="33">
        <v>3351.5</v>
      </c>
      <c r="C3356" s="34">
        <v>25.6</v>
      </c>
      <c r="D3356" s="32">
        <f t="shared" si="104"/>
        <v>78.080000000000013</v>
      </c>
      <c r="E3356" s="37">
        <f t="shared" si="105"/>
        <v>93.696000000000012</v>
      </c>
      <c r="F3356" s="32">
        <f>'Auxiliary Energy Estimation'!$E$25-D3356</f>
        <v>-23.080000000000013</v>
      </c>
      <c r="G3356" s="32">
        <f>'Auxiliary Energy Estimation'!$E$25-E3356</f>
        <v>-38.696000000000012</v>
      </c>
      <c r="H3356" s="26">
        <f>IF(D3356&lt;='Auxiliary Energy Estimation'!$E$25, 1, 0)</f>
        <v>0</v>
      </c>
      <c r="I3356" s="26">
        <f>IF(E3356&lt;='Auxiliary Energy Estimation'!$E$25, 1, 0)</f>
        <v>0</v>
      </c>
    </row>
    <row r="3357" spans="2:9" ht="15" x14ac:dyDescent="0.3">
      <c r="B3357" s="33">
        <v>3352.5</v>
      </c>
      <c r="C3357" s="34">
        <v>26.1</v>
      </c>
      <c r="D3357" s="32">
        <f t="shared" si="104"/>
        <v>78.98</v>
      </c>
      <c r="E3357" s="37">
        <f t="shared" si="105"/>
        <v>94.775999999999996</v>
      </c>
      <c r="F3357" s="32">
        <f>'Auxiliary Energy Estimation'!$E$25-D3357</f>
        <v>-23.980000000000004</v>
      </c>
      <c r="G3357" s="32">
        <f>'Auxiliary Energy Estimation'!$E$25-E3357</f>
        <v>-39.775999999999996</v>
      </c>
      <c r="H3357" s="26">
        <f>IF(D3357&lt;='Auxiliary Energy Estimation'!$E$25, 1, 0)</f>
        <v>0</v>
      </c>
      <c r="I3357" s="26">
        <f>IF(E3357&lt;='Auxiliary Energy Estimation'!$E$25, 1, 0)</f>
        <v>0</v>
      </c>
    </row>
    <row r="3358" spans="2:9" ht="15" x14ac:dyDescent="0.3">
      <c r="B3358" s="33">
        <v>3353.5</v>
      </c>
      <c r="C3358" s="34">
        <v>25</v>
      </c>
      <c r="D3358" s="32">
        <f t="shared" si="104"/>
        <v>77</v>
      </c>
      <c r="E3358" s="37">
        <f t="shared" si="105"/>
        <v>92.399999999999991</v>
      </c>
      <c r="F3358" s="32">
        <f>'Auxiliary Energy Estimation'!$E$25-D3358</f>
        <v>-22</v>
      </c>
      <c r="G3358" s="32">
        <f>'Auxiliary Energy Estimation'!$E$25-E3358</f>
        <v>-37.399999999999991</v>
      </c>
      <c r="H3358" s="26">
        <f>IF(D3358&lt;='Auxiliary Energy Estimation'!$E$25, 1, 0)</f>
        <v>0</v>
      </c>
      <c r="I3358" s="26">
        <f>IF(E3358&lt;='Auxiliary Energy Estimation'!$E$25, 1, 0)</f>
        <v>0</v>
      </c>
    </row>
    <row r="3359" spans="2:9" ht="15" x14ac:dyDescent="0.3">
      <c r="B3359" s="33">
        <v>3354.5</v>
      </c>
      <c r="C3359" s="34">
        <v>23.9</v>
      </c>
      <c r="D3359" s="32">
        <f t="shared" si="104"/>
        <v>75.02</v>
      </c>
      <c r="E3359" s="37">
        <f t="shared" si="105"/>
        <v>90.023999999999987</v>
      </c>
      <c r="F3359" s="32">
        <f>'Auxiliary Energy Estimation'!$E$25-D3359</f>
        <v>-20.019999999999996</v>
      </c>
      <c r="G3359" s="32">
        <f>'Auxiliary Energy Estimation'!$E$25-E3359</f>
        <v>-35.023999999999987</v>
      </c>
      <c r="H3359" s="26">
        <f>IF(D3359&lt;='Auxiliary Energy Estimation'!$E$25, 1, 0)</f>
        <v>0</v>
      </c>
      <c r="I3359" s="26">
        <f>IF(E3359&lt;='Auxiliary Energy Estimation'!$E$25, 1, 0)</f>
        <v>0</v>
      </c>
    </row>
    <row r="3360" spans="2:9" ht="15" x14ac:dyDescent="0.3">
      <c r="B3360" s="33">
        <v>3355.5</v>
      </c>
      <c r="C3360" s="34">
        <v>22.2</v>
      </c>
      <c r="D3360" s="32">
        <f t="shared" si="104"/>
        <v>71.960000000000008</v>
      </c>
      <c r="E3360" s="37">
        <f t="shared" si="105"/>
        <v>86.352000000000004</v>
      </c>
      <c r="F3360" s="32">
        <f>'Auxiliary Energy Estimation'!$E$25-D3360</f>
        <v>-16.960000000000008</v>
      </c>
      <c r="G3360" s="32">
        <f>'Auxiliary Energy Estimation'!$E$25-E3360</f>
        <v>-31.352000000000004</v>
      </c>
      <c r="H3360" s="26">
        <f>IF(D3360&lt;='Auxiliary Energy Estimation'!$E$25, 1, 0)</f>
        <v>0</v>
      </c>
      <c r="I3360" s="26">
        <f>IF(E3360&lt;='Auxiliary Energy Estimation'!$E$25, 1, 0)</f>
        <v>0</v>
      </c>
    </row>
    <row r="3361" spans="2:9" ht="15" x14ac:dyDescent="0.3">
      <c r="B3361" s="33">
        <v>3356.5</v>
      </c>
      <c r="C3361" s="34">
        <v>21.7</v>
      </c>
      <c r="D3361" s="32">
        <f t="shared" si="104"/>
        <v>71.06</v>
      </c>
      <c r="E3361" s="37">
        <f t="shared" si="105"/>
        <v>85.272000000000006</v>
      </c>
      <c r="F3361" s="32">
        <f>'Auxiliary Energy Estimation'!$E$25-D3361</f>
        <v>-16.060000000000002</v>
      </c>
      <c r="G3361" s="32">
        <f>'Auxiliary Energy Estimation'!$E$25-E3361</f>
        <v>-30.272000000000006</v>
      </c>
      <c r="H3361" s="26">
        <f>IF(D3361&lt;='Auxiliary Energy Estimation'!$E$25, 1, 0)</f>
        <v>0</v>
      </c>
      <c r="I3361" s="26">
        <f>IF(E3361&lt;='Auxiliary Energy Estimation'!$E$25, 1, 0)</f>
        <v>0</v>
      </c>
    </row>
    <row r="3362" spans="2:9" ht="15" x14ac:dyDescent="0.3">
      <c r="B3362" s="33">
        <v>3357.5</v>
      </c>
      <c r="C3362" s="34">
        <v>20.6</v>
      </c>
      <c r="D3362" s="32">
        <f t="shared" si="104"/>
        <v>69.080000000000013</v>
      </c>
      <c r="E3362" s="37">
        <f t="shared" si="105"/>
        <v>82.896000000000015</v>
      </c>
      <c r="F3362" s="32">
        <f>'Auxiliary Energy Estimation'!$E$25-D3362</f>
        <v>-14.080000000000013</v>
      </c>
      <c r="G3362" s="32">
        <f>'Auxiliary Energy Estimation'!$E$25-E3362</f>
        <v>-27.896000000000015</v>
      </c>
      <c r="H3362" s="26">
        <f>IF(D3362&lt;='Auxiliary Energy Estimation'!$E$25, 1, 0)</f>
        <v>0</v>
      </c>
      <c r="I3362" s="26">
        <f>IF(E3362&lt;='Auxiliary Energy Estimation'!$E$25, 1, 0)</f>
        <v>0</v>
      </c>
    </row>
    <row r="3363" spans="2:9" ht="15" x14ac:dyDescent="0.3">
      <c r="B3363" s="33">
        <v>3358.5</v>
      </c>
      <c r="C3363" s="34">
        <v>20</v>
      </c>
      <c r="D3363" s="32">
        <f t="shared" si="104"/>
        <v>68</v>
      </c>
      <c r="E3363" s="37">
        <f t="shared" si="105"/>
        <v>81.599999999999994</v>
      </c>
      <c r="F3363" s="32">
        <f>'Auxiliary Energy Estimation'!$E$25-D3363</f>
        <v>-13</v>
      </c>
      <c r="G3363" s="32">
        <f>'Auxiliary Energy Estimation'!$E$25-E3363</f>
        <v>-26.599999999999994</v>
      </c>
      <c r="H3363" s="26">
        <f>IF(D3363&lt;='Auxiliary Energy Estimation'!$E$25, 1, 0)</f>
        <v>0</v>
      </c>
      <c r="I3363" s="26">
        <f>IF(E3363&lt;='Auxiliary Energy Estimation'!$E$25, 1, 0)</f>
        <v>0</v>
      </c>
    </row>
    <row r="3364" spans="2:9" ht="15" x14ac:dyDescent="0.3">
      <c r="B3364" s="33">
        <v>3359.5</v>
      </c>
      <c r="C3364" s="34">
        <v>20</v>
      </c>
      <c r="D3364" s="32">
        <f t="shared" si="104"/>
        <v>68</v>
      </c>
      <c r="E3364" s="37">
        <f t="shared" si="105"/>
        <v>81.599999999999994</v>
      </c>
      <c r="F3364" s="32">
        <f>'Auxiliary Energy Estimation'!$E$25-D3364</f>
        <v>-13</v>
      </c>
      <c r="G3364" s="32">
        <f>'Auxiliary Energy Estimation'!$E$25-E3364</f>
        <v>-26.599999999999994</v>
      </c>
      <c r="H3364" s="26">
        <f>IF(D3364&lt;='Auxiliary Energy Estimation'!$E$25, 1, 0)</f>
        <v>0</v>
      </c>
      <c r="I3364" s="26">
        <f>IF(E3364&lt;='Auxiliary Energy Estimation'!$E$25, 1, 0)</f>
        <v>0</v>
      </c>
    </row>
    <row r="3365" spans="2:9" ht="15" x14ac:dyDescent="0.3">
      <c r="B3365" s="33">
        <v>3360.5</v>
      </c>
      <c r="C3365" s="34">
        <v>21.7</v>
      </c>
      <c r="D3365" s="32">
        <f t="shared" si="104"/>
        <v>71.06</v>
      </c>
      <c r="E3365" s="37">
        <f t="shared" si="105"/>
        <v>85.272000000000006</v>
      </c>
      <c r="F3365" s="32">
        <f>'Auxiliary Energy Estimation'!$E$25-D3365</f>
        <v>-16.060000000000002</v>
      </c>
      <c r="G3365" s="32">
        <f>'Auxiliary Energy Estimation'!$E$25-E3365</f>
        <v>-30.272000000000006</v>
      </c>
      <c r="H3365" s="26">
        <f>IF(D3365&lt;='Auxiliary Energy Estimation'!$E$25, 1, 0)</f>
        <v>0</v>
      </c>
      <c r="I3365" s="26">
        <f>IF(E3365&lt;='Auxiliary Energy Estimation'!$E$25, 1, 0)</f>
        <v>0</v>
      </c>
    </row>
    <row r="3366" spans="2:9" ht="15" x14ac:dyDescent="0.3">
      <c r="B3366" s="33">
        <v>3361.5</v>
      </c>
      <c r="C3366" s="34">
        <v>19.399999999999999</v>
      </c>
      <c r="D3366" s="32">
        <f t="shared" si="104"/>
        <v>66.92</v>
      </c>
      <c r="E3366" s="37">
        <f t="shared" si="105"/>
        <v>80.304000000000002</v>
      </c>
      <c r="F3366" s="32">
        <f>'Auxiliary Energy Estimation'!$E$25-D3366</f>
        <v>-11.920000000000002</v>
      </c>
      <c r="G3366" s="32">
        <f>'Auxiliary Energy Estimation'!$E$25-E3366</f>
        <v>-25.304000000000002</v>
      </c>
      <c r="H3366" s="26">
        <f>IF(D3366&lt;='Auxiliary Energy Estimation'!$E$25, 1, 0)</f>
        <v>0</v>
      </c>
      <c r="I3366" s="26">
        <f>IF(E3366&lt;='Auxiliary Energy Estimation'!$E$25, 1, 0)</f>
        <v>0</v>
      </c>
    </row>
    <row r="3367" spans="2:9" ht="15" x14ac:dyDescent="0.3">
      <c r="B3367" s="33">
        <v>3362.5</v>
      </c>
      <c r="C3367" s="34">
        <v>19.399999999999999</v>
      </c>
      <c r="D3367" s="32">
        <f t="shared" si="104"/>
        <v>66.92</v>
      </c>
      <c r="E3367" s="37">
        <f t="shared" si="105"/>
        <v>80.304000000000002</v>
      </c>
      <c r="F3367" s="32">
        <f>'Auxiliary Energy Estimation'!$E$25-D3367</f>
        <v>-11.920000000000002</v>
      </c>
      <c r="G3367" s="32">
        <f>'Auxiliary Energy Estimation'!$E$25-E3367</f>
        <v>-25.304000000000002</v>
      </c>
      <c r="H3367" s="26">
        <f>IF(D3367&lt;='Auxiliary Energy Estimation'!$E$25, 1, 0)</f>
        <v>0</v>
      </c>
      <c r="I3367" s="26">
        <f>IF(E3367&lt;='Auxiliary Energy Estimation'!$E$25, 1, 0)</f>
        <v>0</v>
      </c>
    </row>
    <row r="3368" spans="2:9" ht="15" x14ac:dyDescent="0.3">
      <c r="B3368" s="33">
        <v>3363.5</v>
      </c>
      <c r="C3368" s="34">
        <v>19.399999999999999</v>
      </c>
      <c r="D3368" s="32">
        <f t="shared" si="104"/>
        <v>66.92</v>
      </c>
      <c r="E3368" s="37">
        <f t="shared" si="105"/>
        <v>80.304000000000002</v>
      </c>
      <c r="F3368" s="32">
        <f>'Auxiliary Energy Estimation'!$E$25-D3368</f>
        <v>-11.920000000000002</v>
      </c>
      <c r="G3368" s="32">
        <f>'Auxiliary Energy Estimation'!$E$25-E3368</f>
        <v>-25.304000000000002</v>
      </c>
      <c r="H3368" s="26">
        <f>IF(D3368&lt;='Auxiliary Energy Estimation'!$E$25, 1, 0)</f>
        <v>0</v>
      </c>
      <c r="I3368" s="26">
        <f>IF(E3368&lt;='Auxiliary Energy Estimation'!$E$25, 1, 0)</f>
        <v>0</v>
      </c>
    </row>
    <row r="3369" spans="2:9" ht="15" x14ac:dyDescent="0.3">
      <c r="B3369" s="33">
        <v>3364.5</v>
      </c>
      <c r="C3369" s="34">
        <v>19.399999999999999</v>
      </c>
      <c r="D3369" s="32">
        <f t="shared" si="104"/>
        <v>66.92</v>
      </c>
      <c r="E3369" s="37">
        <f t="shared" si="105"/>
        <v>80.304000000000002</v>
      </c>
      <c r="F3369" s="32">
        <f>'Auxiliary Energy Estimation'!$E$25-D3369</f>
        <v>-11.920000000000002</v>
      </c>
      <c r="G3369" s="32">
        <f>'Auxiliary Energy Estimation'!$E$25-E3369</f>
        <v>-25.304000000000002</v>
      </c>
      <c r="H3369" s="26">
        <f>IF(D3369&lt;='Auxiliary Energy Estimation'!$E$25, 1, 0)</f>
        <v>0</v>
      </c>
      <c r="I3369" s="26">
        <f>IF(E3369&lt;='Auxiliary Energy Estimation'!$E$25, 1, 0)</f>
        <v>0</v>
      </c>
    </row>
    <row r="3370" spans="2:9" ht="15" x14ac:dyDescent="0.3">
      <c r="B3370" s="33">
        <v>3365.5</v>
      </c>
      <c r="C3370" s="34">
        <v>20</v>
      </c>
      <c r="D3370" s="32">
        <f t="shared" si="104"/>
        <v>68</v>
      </c>
      <c r="E3370" s="37">
        <f t="shared" si="105"/>
        <v>81.599999999999994</v>
      </c>
      <c r="F3370" s="32">
        <f>'Auxiliary Energy Estimation'!$E$25-D3370</f>
        <v>-13</v>
      </c>
      <c r="G3370" s="32">
        <f>'Auxiliary Energy Estimation'!$E$25-E3370</f>
        <v>-26.599999999999994</v>
      </c>
      <c r="H3370" s="26">
        <f>IF(D3370&lt;='Auxiliary Energy Estimation'!$E$25, 1, 0)</f>
        <v>0</v>
      </c>
      <c r="I3370" s="26">
        <f>IF(E3370&lt;='Auxiliary Energy Estimation'!$E$25, 1, 0)</f>
        <v>0</v>
      </c>
    </row>
    <row r="3371" spans="2:9" ht="15" x14ac:dyDescent="0.3">
      <c r="B3371" s="33">
        <v>3366.5</v>
      </c>
      <c r="C3371" s="34">
        <v>18.3</v>
      </c>
      <c r="D3371" s="32">
        <f t="shared" si="104"/>
        <v>64.94</v>
      </c>
      <c r="E3371" s="37">
        <f t="shared" si="105"/>
        <v>77.927999999999997</v>
      </c>
      <c r="F3371" s="32">
        <f>'Auxiliary Energy Estimation'!$E$25-D3371</f>
        <v>-9.9399999999999977</v>
      </c>
      <c r="G3371" s="32">
        <f>'Auxiliary Energy Estimation'!$E$25-E3371</f>
        <v>-22.927999999999997</v>
      </c>
      <c r="H3371" s="26">
        <f>IF(D3371&lt;='Auxiliary Energy Estimation'!$E$25, 1, 0)</f>
        <v>0</v>
      </c>
      <c r="I3371" s="26">
        <f>IF(E3371&lt;='Auxiliary Energy Estimation'!$E$25, 1, 0)</f>
        <v>0</v>
      </c>
    </row>
    <row r="3372" spans="2:9" ht="15" x14ac:dyDescent="0.3">
      <c r="B3372" s="33">
        <v>3367.5</v>
      </c>
      <c r="C3372" s="34">
        <v>18.899999999999999</v>
      </c>
      <c r="D3372" s="32">
        <f t="shared" si="104"/>
        <v>66.02</v>
      </c>
      <c r="E3372" s="37">
        <f t="shared" si="105"/>
        <v>79.22399999999999</v>
      </c>
      <c r="F3372" s="32">
        <f>'Auxiliary Energy Estimation'!$E$25-D3372</f>
        <v>-11.019999999999996</v>
      </c>
      <c r="G3372" s="32">
        <f>'Auxiliary Energy Estimation'!$E$25-E3372</f>
        <v>-24.22399999999999</v>
      </c>
      <c r="H3372" s="26">
        <f>IF(D3372&lt;='Auxiliary Energy Estimation'!$E$25, 1, 0)</f>
        <v>0</v>
      </c>
      <c r="I3372" s="26">
        <f>IF(E3372&lt;='Auxiliary Energy Estimation'!$E$25, 1, 0)</f>
        <v>0</v>
      </c>
    </row>
    <row r="3373" spans="2:9" ht="15" x14ac:dyDescent="0.3">
      <c r="B3373" s="33">
        <v>3368.5</v>
      </c>
      <c r="C3373" s="34">
        <v>20</v>
      </c>
      <c r="D3373" s="32">
        <f t="shared" si="104"/>
        <v>68</v>
      </c>
      <c r="E3373" s="37">
        <f t="shared" si="105"/>
        <v>81.599999999999994</v>
      </c>
      <c r="F3373" s="32">
        <f>'Auxiliary Energy Estimation'!$E$25-D3373</f>
        <v>-13</v>
      </c>
      <c r="G3373" s="32">
        <f>'Auxiliary Energy Estimation'!$E$25-E3373</f>
        <v>-26.599999999999994</v>
      </c>
      <c r="H3373" s="26">
        <f>IF(D3373&lt;='Auxiliary Energy Estimation'!$E$25, 1, 0)</f>
        <v>0</v>
      </c>
      <c r="I3373" s="26">
        <f>IF(E3373&lt;='Auxiliary Energy Estimation'!$E$25, 1, 0)</f>
        <v>0</v>
      </c>
    </row>
    <row r="3374" spans="2:9" ht="15" x14ac:dyDescent="0.3">
      <c r="B3374" s="33">
        <v>3369.5</v>
      </c>
      <c r="C3374" s="34">
        <v>21.1</v>
      </c>
      <c r="D3374" s="32">
        <f t="shared" si="104"/>
        <v>69.98</v>
      </c>
      <c r="E3374" s="37">
        <f t="shared" si="105"/>
        <v>83.975999999999999</v>
      </c>
      <c r="F3374" s="32">
        <f>'Auxiliary Energy Estimation'!$E$25-D3374</f>
        <v>-14.980000000000004</v>
      </c>
      <c r="G3374" s="32">
        <f>'Auxiliary Energy Estimation'!$E$25-E3374</f>
        <v>-28.975999999999999</v>
      </c>
      <c r="H3374" s="26">
        <f>IF(D3374&lt;='Auxiliary Energy Estimation'!$E$25, 1, 0)</f>
        <v>0</v>
      </c>
      <c r="I3374" s="26">
        <f>IF(E3374&lt;='Auxiliary Energy Estimation'!$E$25, 1, 0)</f>
        <v>0</v>
      </c>
    </row>
    <row r="3375" spans="2:9" ht="15" x14ac:dyDescent="0.3">
      <c r="B3375" s="33">
        <v>3370.5</v>
      </c>
      <c r="C3375" s="34">
        <v>23.3</v>
      </c>
      <c r="D3375" s="32">
        <f t="shared" si="104"/>
        <v>73.94</v>
      </c>
      <c r="E3375" s="37">
        <f t="shared" si="105"/>
        <v>88.727999999999994</v>
      </c>
      <c r="F3375" s="32">
        <f>'Auxiliary Energy Estimation'!$E$25-D3375</f>
        <v>-18.939999999999998</v>
      </c>
      <c r="G3375" s="32">
        <f>'Auxiliary Energy Estimation'!$E$25-E3375</f>
        <v>-33.727999999999994</v>
      </c>
      <c r="H3375" s="26">
        <f>IF(D3375&lt;='Auxiliary Energy Estimation'!$E$25, 1, 0)</f>
        <v>0</v>
      </c>
      <c r="I3375" s="26">
        <f>IF(E3375&lt;='Auxiliary Energy Estimation'!$E$25, 1, 0)</f>
        <v>0</v>
      </c>
    </row>
    <row r="3376" spans="2:9" ht="15" x14ac:dyDescent="0.3">
      <c r="B3376" s="33">
        <v>3371.5</v>
      </c>
      <c r="C3376" s="34">
        <v>25</v>
      </c>
      <c r="D3376" s="32">
        <f t="shared" si="104"/>
        <v>77</v>
      </c>
      <c r="E3376" s="37">
        <f t="shared" si="105"/>
        <v>92.399999999999991</v>
      </c>
      <c r="F3376" s="32">
        <f>'Auxiliary Energy Estimation'!$E$25-D3376</f>
        <v>-22</v>
      </c>
      <c r="G3376" s="32">
        <f>'Auxiliary Energy Estimation'!$E$25-E3376</f>
        <v>-37.399999999999991</v>
      </c>
      <c r="H3376" s="26">
        <f>IF(D3376&lt;='Auxiliary Energy Estimation'!$E$25, 1, 0)</f>
        <v>0</v>
      </c>
      <c r="I3376" s="26">
        <f>IF(E3376&lt;='Auxiliary Energy Estimation'!$E$25, 1, 0)</f>
        <v>0</v>
      </c>
    </row>
    <row r="3377" spans="2:9" ht="15" x14ac:dyDescent="0.3">
      <c r="B3377" s="33">
        <v>3372.5</v>
      </c>
      <c r="C3377" s="34">
        <v>24.4</v>
      </c>
      <c r="D3377" s="32">
        <f t="shared" si="104"/>
        <v>75.92</v>
      </c>
      <c r="E3377" s="37">
        <f t="shared" si="105"/>
        <v>91.103999999999999</v>
      </c>
      <c r="F3377" s="32">
        <f>'Auxiliary Energy Estimation'!$E$25-D3377</f>
        <v>-20.92</v>
      </c>
      <c r="G3377" s="32">
        <f>'Auxiliary Energy Estimation'!$E$25-E3377</f>
        <v>-36.103999999999999</v>
      </c>
      <c r="H3377" s="26">
        <f>IF(D3377&lt;='Auxiliary Energy Estimation'!$E$25, 1, 0)</f>
        <v>0</v>
      </c>
      <c r="I3377" s="26">
        <f>IF(E3377&lt;='Auxiliary Energy Estimation'!$E$25, 1, 0)</f>
        <v>0</v>
      </c>
    </row>
    <row r="3378" spans="2:9" ht="15" x14ac:dyDescent="0.3">
      <c r="B3378" s="33">
        <v>3373.5</v>
      </c>
      <c r="C3378" s="34">
        <v>25</v>
      </c>
      <c r="D3378" s="32">
        <f t="shared" si="104"/>
        <v>77</v>
      </c>
      <c r="E3378" s="37">
        <f t="shared" si="105"/>
        <v>92.399999999999991</v>
      </c>
      <c r="F3378" s="32">
        <f>'Auxiliary Energy Estimation'!$E$25-D3378</f>
        <v>-22</v>
      </c>
      <c r="G3378" s="32">
        <f>'Auxiliary Energy Estimation'!$E$25-E3378</f>
        <v>-37.399999999999991</v>
      </c>
      <c r="H3378" s="26">
        <f>IF(D3378&lt;='Auxiliary Energy Estimation'!$E$25, 1, 0)</f>
        <v>0</v>
      </c>
      <c r="I3378" s="26">
        <f>IF(E3378&lt;='Auxiliary Energy Estimation'!$E$25, 1, 0)</f>
        <v>0</v>
      </c>
    </row>
    <row r="3379" spans="2:9" ht="15" x14ac:dyDescent="0.3">
      <c r="B3379" s="33">
        <v>3374.5</v>
      </c>
      <c r="C3379" s="34">
        <v>23.9</v>
      </c>
      <c r="D3379" s="32">
        <f t="shared" si="104"/>
        <v>75.02</v>
      </c>
      <c r="E3379" s="37">
        <f t="shared" si="105"/>
        <v>90.023999999999987</v>
      </c>
      <c r="F3379" s="32">
        <f>'Auxiliary Energy Estimation'!$E$25-D3379</f>
        <v>-20.019999999999996</v>
      </c>
      <c r="G3379" s="32">
        <f>'Auxiliary Energy Estimation'!$E$25-E3379</f>
        <v>-35.023999999999987</v>
      </c>
      <c r="H3379" s="26">
        <f>IF(D3379&lt;='Auxiliary Energy Estimation'!$E$25, 1, 0)</f>
        <v>0</v>
      </c>
      <c r="I3379" s="26">
        <f>IF(E3379&lt;='Auxiliary Energy Estimation'!$E$25, 1, 0)</f>
        <v>0</v>
      </c>
    </row>
    <row r="3380" spans="2:9" ht="15" x14ac:dyDescent="0.3">
      <c r="B3380" s="33">
        <v>3375.5</v>
      </c>
      <c r="C3380" s="34">
        <v>22.2</v>
      </c>
      <c r="D3380" s="32">
        <f t="shared" si="104"/>
        <v>71.960000000000008</v>
      </c>
      <c r="E3380" s="37">
        <f t="shared" si="105"/>
        <v>86.352000000000004</v>
      </c>
      <c r="F3380" s="32">
        <f>'Auxiliary Energy Estimation'!$E$25-D3380</f>
        <v>-16.960000000000008</v>
      </c>
      <c r="G3380" s="32">
        <f>'Auxiliary Energy Estimation'!$E$25-E3380</f>
        <v>-31.352000000000004</v>
      </c>
      <c r="H3380" s="26">
        <f>IF(D3380&lt;='Auxiliary Energy Estimation'!$E$25, 1, 0)</f>
        <v>0</v>
      </c>
      <c r="I3380" s="26">
        <f>IF(E3380&lt;='Auxiliary Energy Estimation'!$E$25, 1, 0)</f>
        <v>0</v>
      </c>
    </row>
    <row r="3381" spans="2:9" ht="15" x14ac:dyDescent="0.3">
      <c r="B3381" s="33">
        <v>3376.5</v>
      </c>
      <c r="C3381" s="34">
        <v>20.6</v>
      </c>
      <c r="D3381" s="32">
        <f t="shared" si="104"/>
        <v>69.080000000000013</v>
      </c>
      <c r="E3381" s="37">
        <f t="shared" si="105"/>
        <v>82.896000000000015</v>
      </c>
      <c r="F3381" s="32">
        <f>'Auxiliary Energy Estimation'!$E$25-D3381</f>
        <v>-14.080000000000013</v>
      </c>
      <c r="G3381" s="32">
        <f>'Auxiliary Energy Estimation'!$E$25-E3381</f>
        <v>-27.896000000000015</v>
      </c>
      <c r="H3381" s="26">
        <f>IF(D3381&lt;='Auxiliary Energy Estimation'!$E$25, 1, 0)</f>
        <v>0</v>
      </c>
      <c r="I3381" s="26">
        <f>IF(E3381&lt;='Auxiliary Energy Estimation'!$E$25, 1, 0)</f>
        <v>0</v>
      </c>
    </row>
    <row r="3382" spans="2:9" ht="15" x14ac:dyDescent="0.3">
      <c r="B3382" s="33">
        <v>3377.5</v>
      </c>
      <c r="C3382" s="34">
        <v>19.399999999999999</v>
      </c>
      <c r="D3382" s="32">
        <f t="shared" si="104"/>
        <v>66.92</v>
      </c>
      <c r="E3382" s="37">
        <f t="shared" si="105"/>
        <v>80.304000000000002</v>
      </c>
      <c r="F3382" s="32">
        <f>'Auxiliary Energy Estimation'!$E$25-D3382</f>
        <v>-11.920000000000002</v>
      </c>
      <c r="G3382" s="32">
        <f>'Auxiliary Energy Estimation'!$E$25-E3382</f>
        <v>-25.304000000000002</v>
      </c>
      <c r="H3382" s="26">
        <f>IF(D3382&lt;='Auxiliary Energy Estimation'!$E$25, 1, 0)</f>
        <v>0</v>
      </c>
      <c r="I3382" s="26">
        <f>IF(E3382&lt;='Auxiliary Energy Estimation'!$E$25, 1, 0)</f>
        <v>0</v>
      </c>
    </row>
    <row r="3383" spans="2:9" ht="15" x14ac:dyDescent="0.3">
      <c r="B3383" s="33">
        <v>3378.5</v>
      </c>
      <c r="C3383" s="34">
        <v>18.3</v>
      </c>
      <c r="D3383" s="32">
        <f t="shared" si="104"/>
        <v>64.94</v>
      </c>
      <c r="E3383" s="37">
        <f t="shared" si="105"/>
        <v>77.927999999999997</v>
      </c>
      <c r="F3383" s="32">
        <f>'Auxiliary Energy Estimation'!$E$25-D3383</f>
        <v>-9.9399999999999977</v>
      </c>
      <c r="G3383" s="32">
        <f>'Auxiliary Energy Estimation'!$E$25-E3383</f>
        <v>-22.927999999999997</v>
      </c>
      <c r="H3383" s="26">
        <f>IF(D3383&lt;='Auxiliary Energy Estimation'!$E$25, 1, 0)</f>
        <v>0</v>
      </c>
      <c r="I3383" s="26">
        <f>IF(E3383&lt;='Auxiliary Energy Estimation'!$E$25, 1, 0)</f>
        <v>0</v>
      </c>
    </row>
    <row r="3384" spans="2:9" ht="15" x14ac:dyDescent="0.3">
      <c r="B3384" s="33">
        <v>3379.5</v>
      </c>
      <c r="C3384" s="34">
        <v>17.8</v>
      </c>
      <c r="D3384" s="32">
        <f t="shared" si="104"/>
        <v>64.039999999999992</v>
      </c>
      <c r="E3384" s="37">
        <f t="shared" si="105"/>
        <v>76.847999999999985</v>
      </c>
      <c r="F3384" s="32">
        <f>'Auxiliary Energy Estimation'!$E$25-D3384</f>
        <v>-9.039999999999992</v>
      </c>
      <c r="G3384" s="32">
        <f>'Auxiliary Energy Estimation'!$E$25-E3384</f>
        <v>-21.847999999999985</v>
      </c>
      <c r="H3384" s="26">
        <f>IF(D3384&lt;='Auxiliary Energy Estimation'!$E$25, 1, 0)</f>
        <v>0</v>
      </c>
      <c r="I3384" s="26">
        <f>IF(E3384&lt;='Auxiliary Energy Estimation'!$E$25, 1, 0)</f>
        <v>0</v>
      </c>
    </row>
    <row r="3385" spans="2:9" ht="15" x14ac:dyDescent="0.3">
      <c r="B3385" s="33">
        <v>3380.5</v>
      </c>
      <c r="C3385" s="34">
        <v>17.2</v>
      </c>
      <c r="D3385" s="32">
        <f t="shared" si="104"/>
        <v>62.96</v>
      </c>
      <c r="E3385" s="37">
        <f t="shared" si="105"/>
        <v>75.551999999999992</v>
      </c>
      <c r="F3385" s="32">
        <f>'Auxiliary Energy Estimation'!$E$25-D3385</f>
        <v>-7.9600000000000009</v>
      </c>
      <c r="G3385" s="32">
        <f>'Auxiliary Energy Estimation'!$E$25-E3385</f>
        <v>-20.551999999999992</v>
      </c>
      <c r="H3385" s="26">
        <f>IF(D3385&lt;='Auxiliary Energy Estimation'!$E$25, 1, 0)</f>
        <v>0</v>
      </c>
      <c r="I3385" s="26">
        <f>IF(E3385&lt;='Auxiliary Energy Estimation'!$E$25, 1, 0)</f>
        <v>0</v>
      </c>
    </row>
    <row r="3386" spans="2:9" ht="15" x14ac:dyDescent="0.3">
      <c r="B3386" s="33">
        <v>3381.5</v>
      </c>
      <c r="C3386" s="34">
        <v>16.7</v>
      </c>
      <c r="D3386" s="32">
        <f t="shared" si="104"/>
        <v>62.06</v>
      </c>
      <c r="E3386" s="37">
        <f t="shared" si="105"/>
        <v>74.471999999999994</v>
      </c>
      <c r="F3386" s="32">
        <f>'Auxiliary Energy Estimation'!$E$25-D3386</f>
        <v>-7.0600000000000023</v>
      </c>
      <c r="G3386" s="32">
        <f>'Auxiliary Energy Estimation'!$E$25-E3386</f>
        <v>-19.471999999999994</v>
      </c>
      <c r="H3386" s="26">
        <f>IF(D3386&lt;='Auxiliary Energy Estimation'!$E$25, 1, 0)</f>
        <v>0</v>
      </c>
      <c r="I3386" s="26">
        <f>IF(E3386&lt;='Auxiliary Energy Estimation'!$E$25, 1, 0)</f>
        <v>0</v>
      </c>
    </row>
    <row r="3387" spans="2:9" ht="15" x14ac:dyDescent="0.3">
      <c r="B3387" s="33">
        <v>3382.5</v>
      </c>
      <c r="C3387" s="34">
        <v>16.100000000000001</v>
      </c>
      <c r="D3387" s="32">
        <f t="shared" si="104"/>
        <v>60.980000000000004</v>
      </c>
      <c r="E3387" s="37">
        <f t="shared" si="105"/>
        <v>73.176000000000002</v>
      </c>
      <c r="F3387" s="32">
        <f>'Auxiliary Energy Estimation'!$E$25-D3387</f>
        <v>-5.980000000000004</v>
      </c>
      <c r="G3387" s="32">
        <f>'Auxiliary Energy Estimation'!$E$25-E3387</f>
        <v>-18.176000000000002</v>
      </c>
      <c r="H3387" s="26">
        <f>IF(D3387&lt;='Auxiliary Energy Estimation'!$E$25, 1, 0)</f>
        <v>0</v>
      </c>
      <c r="I3387" s="26">
        <f>IF(E3387&lt;='Auxiliary Energy Estimation'!$E$25, 1, 0)</f>
        <v>0</v>
      </c>
    </row>
    <row r="3388" spans="2:9" ht="15" x14ac:dyDescent="0.3">
      <c r="B3388" s="33">
        <v>3383.5</v>
      </c>
      <c r="C3388" s="34">
        <v>16.100000000000001</v>
      </c>
      <c r="D3388" s="32">
        <f t="shared" si="104"/>
        <v>60.980000000000004</v>
      </c>
      <c r="E3388" s="37">
        <f t="shared" si="105"/>
        <v>73.176000000000002</v>
      </c>
      <c r="F3388" s="32">
        <f>'Auxiliary Energy Estimation'!$E$25-D3388</f>
        <v>-5.980000000000004</v>
      </c>
      <c r="G3388" s="32">
        <f>'Auxiliary Energy Estimation'!$E$25-E3388</f>
        <v>-18.176000000000002</v>
      </c>
      <c r="H3388" s="26">
        <f>IF(D3388&lt;='Auxiliary Energy Estimation'!$E$25, 1, 0)</f>
        <v>0</v>
      </c>
      <c r="I3388" s="26">
        <f>IF(E3388&lt;='Auxiliary Energy Estimation'!$E$25, 1, 0)</f>
        <v>0</v>
      </c>
    </row>
    <row r="3389" spans="2:9" ht="15" x14ac:dyDescent="0.3">
      <c r="B3389" s="33">
        <v>3384.5</v>
      </c>
      <c r="C3389" s="34">
        <v>15</v>
      </c>
      <c r="D3389" s="32">
        <f t="shared" si="104"/>
        <v>59</v>
      </c>
      <c r="E3389" s="37">
        <f t="shared" si="105"/>
        <v>70.8</v>
      </c>
      <c r="F3389" s="32">
        <f>'Auxiliary Energy Estimation'!$E$25-D3389</f>
        <v>-4</v>
      </c>
      <c r="G3389" s="32">
        <f>'Auxiliary Energy Estimation'!$E$25-E3389</f>
        <v>-15.799999999999997</v>
      </c>
      <c r="H3389" s="26">
        <f>IF(D3389&lt;='Auxiliary Energy Estimation'!$E$25, 1, 0)</f>
        <v>0</v>
      </c>
      <c r="I3389" s="26">
        <f>IF(E3389&lt;='Auxiliary Energy Estimation'!$E$25, 1, 0)</f>
        <v>0</v>
      </c>
    </row>
    <row r="3390" spans="2:9" ht="15" x14ac:dyDescent="0.3">
      <c r="B3390" s="33">
        <v>3385.5</v>
      </c>
      <c r="C3390" s="34">
        <v>15</v>
      </c>
      <c r="D3390" s="32">
        <f t="shared" si="104"/>
        <v>59</v>
      </c>
      <c r="E3390" s="37">
        <f t="shared" si="105"/>
        <v>70.8</v>
      </c>
      <c r="F3390" s="32">
        <f>'Auxiliary Energy Estimation'!$E$25-D3390</f>
        <v>-4</v>
      </c>
      <c r="G3390" s="32">
        <f>'Auxiliary Energy Estimation'!$E$25-E3390</f>
        <v>-15.799999999999997</v>
      </c>
      <c r="H3390" s="26">
        <f>IF(D3390&lt;='Auxiliary Energy Estimation'!$E$25, 1, 0)</f>
        <v>0</v>
      </c>
      <c r="I3390" s="26">
        <f>IF(E3390&lt;='Auxiliary Energy Estimation'!$E$25, 1, 0)</f>
        <v>0</v>
      </c>
    </row>
    <row r="3391" spans="2:9" ht="15" x14ac:dyDescent="0.3">
      <c r="B3391" s="33">
        <v>3386.5</v>
      </c>
      <c r="C3391" s="34">
        <v>14.4</v>
      </c>
      <c r="D3391" s="32">
        <f t="shared" si="104"/>
        <v>57.92</v>
      </c>
      <c r="E3391" s="37">
        <f t="shared" si="105"/>
        <v>69.504000000000005</v>
      </c>
      <c r="F3391" s="32">
        <f>'Auxiliary Energy Estimation'!$E$25-D3391</f>
        <v>-2.9200000000000017</v>
      </c>
      <c r="G3391" s="32">
        <f>'Auxiliary Energy Estimation'!$E$25-E3391</f>
        <v>-14.504000000000005</v>
      </c>
      <c r="H3391" s="26">
        <f>IF(D3391&lt;='Auxiliary Energy Estimation'!$E$25, 1, 0)</f>
        <v>0</v>
      </c>
      <c r="I3391" s="26">
        <f>IF(E3391&lt;='Auxiliary Energy Estimation'!$E$25, 1, 0)</f>
        <v>0</v>
      </c>
    </row>
    <row r="3392" spans="2:9" ht="15" x14ac:dyDescent="0.3">
      <c r="B3392" s="33">
        <v>3387.5</v>
      </c>
      <c r="C3392" s="34">
        <v>14.4</v>
      </c>
      <c r="D3392" s="32">
        <f t="shared" si="104"/>
        <v>57.92</v>
      </c>
      <c r="E3392" s="37">
        <f t="shared" si="105"/>
        <v>69.504000000000005</v>
      </c>
      <c r="F3392" s="32">
        <f>'Auxiliary Energy Estimation'!$E$25-D3392</f>
        <v>-2.9200000000000017</v>
      </c>
      <c r="G3392" s="32">
        <f>'Auxiliary Energy Estimation'!$E$25-E3392</f>
        <v>-14.504000000000005</v>
      </c>
      <c r="H3392" s="26">
        <f>IF(D3392&lt;='Auxiliary Energy Estimation'!$E$25, 1, 0)</f>
        <v>0</v>
      </c>
      <c r="I3392" s="26">
        <f>IF(E3392&lt;='Auxiliary Energy Estimation'!$E$25, 1, 0)</f>
        <v>0</v>
      </c>
    </row>
    <row r="3393" spans="2:9" ht="15" x14ac:dyDescent="0.3">
      <c r="B3393" s="33">
        <v>3388.5</v>
      </c>
      <c r="C3393" s="34">
        <v>14.4</v>
      </c>
      <c r="D3393" s="32">
        <f t="shared" si="104"/>
        <v>57.92</v>
      </c>
      <c r="E3393" s="37">
        <f t="shared" si="105"/>
        <v>69.504000000000005</v>
      </c>
      <c r="F3393" s="32">
        <f>'Auxiliary Energy Estimation'!$E$25-D3393</f>
        <v>-2.9200000000000017</v>
      </c>
      <c r="G3393" s="32">
        <f>'Auxiliary Energy Estimation'!$E$25-E3393</f>
        <v>-14.504000000000005</v>
      </c>
      <c r="H3393" s="26">
        <f>IF(D3393&lt;='Auxiliary Energy Estimation'!$E$25, 1, 0)</f>
        <v>0</v>
      </c>
      <c r="I3393" s="26">
        <f>IF(E3393&lt;='Auxiliary Energy Estimation'!$E$25, 1, 0)</f>
        <v>0</v>
      </c>
    </row>
    <row r="3394" spans="2:9" ht="15" x14ac:dyDescent="0.3">
      <c r="B3394" s="33">
        <v>3389.5</v>
      </c>
      <c r="C3394" s="34">
        <v>14.4</v>
      </c>
      <c r="D3394" s="32">
        <f t="shared" si="104"/>
        <v>57.92</v>
      </c>
      <c r="E3394" s="37">
        <f t="shared" si="105"/>
        <v>69.504000000000005</v>
      </c>
      <c r="F3394" s="32">
        <f>'Auxiliary Energy Estimation'!$E$25-D3394</f>
        <v>-2.9200000000000017</v>
      </c>
      <c r="G3394" s="32">
        <f>'Auxiliary Energy Estimation'!$E$25-E3394</f>
        <v>-14.504000000000005</v>
      </c>
      <c r="H3394" s="26">
        <f>IF(D3394&lt;='Auxiliary Energy Estimation'!$E$25, 1, 0)</f>
        <v>0</v>
      </c>
      <c r="I3394" s="26">
        <f>IF(E3394&lt;='Auxiliary Energy Estimation'!$E$25, 1, 0)</f>
        <v>0</v>
      </c>
    </row>
    <row r="3395" spans="2:9" ht="15" x14ac:dyDescent="0.3">
      <c r="B3395" s="33">
        <v>3390.5</v>
      </c>
      <c r="C3395" s="34">
        <v>15.6</v>
      </c>
      <c r="D3395" s="32">
        <f t="shared" si="104"/>
        <v>60.08</v>
      </c>
      <c r="E3395" s="37">
        <f t="shared" si="105"/>
        <v>72.095999999999989</v>
      </c>
      <c r="F3395" s="32">
        <f>'Auxiliary Energy Estimation'!$E$25-D3395</f>
        <v>-5.0799999999999983</v>
      </c>
      <c r="G3395" s="32">
        <f>'Auxiliary Energy Estimation'!$E$25-E3395</f>
        <v>-17.095999999999989</v>
      </c>
      <c r="H3395" s="26">
        <f>IF(D3395&lt;='Auxiliary Energy Estimation'!$E$25, 1, 0)</f>
        <v>0</v>
      </c>
      <c r="I3395" s="26">
        <f>IF(E3395&lt;='Auxiliary Energy Estimation'!$E$25, 1, 0)</f>
        <v>0</v>
      </c>
    </row>
    <row r="3396" spans="2:9" ht="15" x14ac:dyDescent="0.3">
      <c r="B3396" s="33">
        <v>3391.5</v>
      </c>
      <c r="C3396" s="34">
        <v>17.2</v>
      </c>
      <c r="D3396" s="32">
        <f t="shared" si="104"/>
        <v>62.96</v>
      </c>
      <c r="E3396" s="37">
        <f t="shared" si="105"/>
        <v>75.551999999999992</v>
      </c>
      <c r="F3396" s="32">
        <f>'Auxiliary Energy Estimation'!$E$25-D3396</f>
        <v>-7.9600000000000009</v>
      </c>
      <c r="G3396" s="32">
        <f>'Auxiliary Energy Estimation'!$E$25-E3396</f>
        <v>-20.551999999999992</v>
      </c>
      <c r="H3396" s="26">
        <f>IF(D3396&lt;='Auxiliary Energy Estimation'!$E$25, 1, 0)</f>
        <v>0</v>
      </c>
      <c r="I3396" s="26">
        <f>IF(E3396&lt;='Auxiliary Energy Estimation'!$E$25, 1, 0)</f>
        <v>0</v>
      </c>
    </row>
    <row r="3397" spans="2:9" ht="15" x14ac:dyDescent="0.3">
      <c r="B3397" s="33">
        <v>3392.5</v>
      </c>
      <c r="C3397" s="34">
        <v>18.899999999999999</v>
      </c>
      <c r="D3397" s="32">
        <f t="shared" ref="D3397:D3460" si="106">CONVERT(C3397,"C","F")</f>
        <v>66.02</v>
      </c>
      <c r="E3397" s="37">
        <f t="shared" ref="E3397:E3460" si="107">D3397*1.2</f>
        <v>79.22399999999999</v>
      </c>
      <c r="F3397" s="32">
        <f>'Auxiliary Energy Estimation'!$E$25-D3397</f>
        <v>-11.019999999999996</v>
      </c>
      <c r="G3397" s="32">
        <f>'Auxiliary Energy Estimation'!$E$25-E3397</f>
        <v>-24.22399999999999</v>
      </c>
      <c r="H3397" s="26">
        <f>IF(D3397&lt;='Auxiliary Energy Estimation'!$E$25, 1, 0)</f>
        <v>0</v>
      </c>
      <c r="I3397" s="26">
        <f>IF(E3397&lt;='Auxiliary Energy Estimation'!$E$25, 1, 0)</f>
        <v>0</v>
      </c>
    </row>
    <row r="3398" spans="2:9" ht="15" x14ac:dyDescent="0.3">
      <c r="B3398" s="33">
        <v>3393.5</v>
      </c>
      <c r="C3398" s="34">
        <v>20.6</v>
      </c>
      <c r="D3398" s="32">
        <f t="shared" si="106"/>
        <v>69.080000000000013</v>
      </c>
      <c r="E3398" s="37">
        <f t="shared" si="107"/>
        <v>82.896000000000015</v>
      </c>
      <c r="F3398" s="32">
        <f>'Auxiliary Energy Estimation'!$E$25-D3398</f>
        <v>-14.080000000000013</v>
      </c>
      <c r="G3398" s="32">
        <f>'Auxiliary Energy Estimation'!$E$25-E3398</f>
        <v>-27.896000000000015</v>
      </c>
      <c r="H3398" s="26">
        <f>IF(D3398&lt;='Auxiliary Energy Estimation'!$E$25, 1, 0)</f>
        <v>0</v>
      </c>
      <c r="I3398" s="26">
        <f>IF(E3398&lt;='Auxiliary Energy Estimation'!$E$25, 1, 0)</f>
        <v>0</v>
      </c>
    </row>
    <row r="3399" spans="2:9" ht="15" x14ac:dyDescent="0.3">
      <c r="B3399" s="33">
        <v>3394.5</v>
      </c>
      <c r="C3399" s="34">
        <v>22.2</v>
      </c>
      <c r="D3399" s="32">
        <f t="shared" si="106"/>
        <v>71.960000000000008</v>
      </c>
      <c r="E3399" s="37">
        <f t="shared" si="107"/>
        <v>86.352000000000004</v>
      </c>
      <c r="F3399" s="32">
        <f>'Auxiliary Energy Estimation'!$E$25-D3399</f>
        <v>-16.960000000000008</v>
      </c>
      <c r="G3399" s="32">
        <f>'Auxiliary Energy Estimation'!$E$25-E3399</f>
        <v>-31.352000000000004</v>
      </c>
      <c r="H3399" s="26">
        <f>IF(D3399&lt;='Auxiliary Energy Estimation'!$E$25, 1, 0)</f>
        <v>0</v>
      </c>
      <c r="I3399" s="26">
        <f>IF(E3399&lt;='Auxiliary Energy Estimation'!$E$25, 1, 0)</f>
        <v>0</v>
      </c>
    </row>
    <row r="3400" spans="2:9" ht="15" x14ac:dyDescent="0.3">
      <c r="B3400" s="33">
        <v>3395.5</v>
      </c>
      <c r="C3400" s="34">
        <v>23.9</v>
      </c>
      <c r="D3400" s="32">
        <f t="shared" si="106"/>
        <v>75.02</v>
      </c>
      <c r="E3400" s="37">
        <f t="shared" si="107"/>
        <v>90.023999999999987</v>
      </c>
      <c r="F3400" s="32">
        <f>'Auxiliary Energy Estimation'!$E$25-D3400</f>
        <v>-20.019999999999996</v>
      </c>
      <c r="G3400" s="32">
        <f>'Auxiliary Energy Estimation'!$E$25-E3400</f>
        <v>-35.023999999999987</v>
      </c>
      <c r="H3400" s="26">
        <f>IF(D3400&lt;='Auxiliary Energy Estimation'!$E$25, 1, 0)</f>
        <v>0</v>
      </c>
      <c r="I3400" s="26">
        <f>IF(E3400&lt;='Auxiliary Energy Estimation'!$E$25, 1, 0)</f>
        <v>0</v>
      </c>
    </row>
    <row r="3401" spans="2:9" ht="15" x14ac:dyDescent="0.3">
      <c r="B3401" s="33">
        <v>3396.5</v>
      </c>
      <c r="C3401" s="34">
        <v>24.4</v>
      </c>
      <c r="D3401" s="32">
        <f t="shared" si="106"/>
        <v>75.92</v>
      </c>
      <c r="E3401" s="37">
        <f t="shared" si="107"/>
        <v>91.103999999999999</v>
      </c>
      <c r="F3401" s="32">
        <f>'Auxiliary Energy Estimation'!$E$25-D3401</f>
        <v>-20.92</v>
      </c>
      <c r="G3401" s="32">
        <f>'Auxiliary Energy Estimation'!$E$25-E3401</f>
        <v>-36.103999999999999</v>
      </c>
      <c r="H3401" s="26">
        <f>IF(D3401&lt;='Auxiliary Energy Estimation'!$E$25, 1, 0)</f>
        <v>0</v>
      </c>
      <c r="I3401" s="26">
        <f>IF(E3401&lt;='Auxiliary Energy Estimation'!$E$25, 1, 0)</f>
        <v>0</v>
      </c>
    </row>
    <row r="3402" spans="2:9" ht="15" x14ac:dyDescent="0.3">
      <c r="B3402" s="33">
        <v>3397.5</v>
      </c>
      <c r="C3402" s="34">
        <v>25</v>
      </c>
      <c r="D3402" s="32">
        <f t="shared" si="106"/>
        <v>77</v>
      </c>
      <c r="E3402" s="37">
        <f t="shared" si="107"/>
        <v>92.399999999999991</v>
      </c>
      <c r="F3402" s="32">
        <f>'Auxiliary Energy Estimation'!$E$25-D3402</f>
        <v>-22</v>
      </c>
      <c r="G3402" s="32">
        <f>'Auxiliary Energy Estimation'!$E$25-E3402</f>
        <v>-37.399999999999991</v>
      </c>
      <c r="H3402" s="26">
        <f>IF(D3402&lt;='Auxiliary Energy Estimation'!$E$25, 1, 0)</f>
        <v>0</v>
      </c>
      <c r="I3402" s="26">
        <f>IF(E3402&lt;='Auxiliary Energy Estimation'!$E$25, 1, 0)</f>
        <v>0</v>
      </c>
    </row>
    <row r="3403" spans="2:9" ht="15" x14ac:dyDescent="0.3">
      <c r="B3403" s="33">
        <v>3398.5</v>
      </c>
      <c r="C3403" s="34">
        <v>26.1</v>
      </c>
      <c r="D3403" s="32">
        <f t="shared" si="106"/>
        <v>78.98</v>
      </c>
      <c r="E3403" s="37">
        <f t="shared" si="107"/>
        <v>94.775999999999996</v>
      </c>
      <c r="F3403" s="32">
        <f>'Auxiliary Energy Estimation'!$E$25-D3403</f>
        <v>-23.980000000000004</v>
      </c>
      <c r="G3403" s="32">
        <f>'Auxiliary Energy Estimation'!$E$25-E3403</f>
        <v>-39.775999999999996</v>
      </c>
      <c r="H3403" s="26">
        <f>IF(D3403&lt;='Auxiliary Energy Estimation'!$E$25, 1, 0)</f>
        <v>0</v>
      </c>
      <c r="I3403" s="26">
        <f>IF(E3403&lt;='Auxiliary Energy Estimation'!$E$25, 1, 0)</f>
        <v>0</v>
      </c>
    </row>
    <row r="3404" spans="2:9" ht="15" x14ac:dyDescent="0.3">
      <c r="B3404" s="33">
        <v>3399.5</v>
      </c>
      <c r="C3404" s="34">
        <v>26.1</v>
      </c>
      <c r="D3404" s="32">
        <f t="shared" si="106"/>
        <v>78.98</v>
      </c>
      <c r="E3404" s="37">
        <f t="shared" si="107"/>
        <v>94.775999999999996</v>
      </c>
      <c r="F3404" s="32">
        <f>'Auxiliary Energy Estimation'!$E$25-D3404</f>
        <v>-23.980000000000004</v>
      </c>
      <c r="G3404" s="32">
        <f>'Auxiliary Energy Estimation'!$E$25-E3404</f>
        <v>-39.775999999999996</v>
      </c>
      <c r="H3404" s="26">
        <f>IF(D3404&lt;='Auxiliary Energy Estimation'!$E$25, 1, 0)</f>
        <v>0</v>
      </c>
      <c r="I3404" s="26">
        <f>IF(E3404&lt;='Auxiliary Energy Estimation'!$E$25, 1, 0)</f>
        <v>0</v>
      </c>
    </row>
    <row r="3405" spans="2:9" ht="15" x14ac:dyDescent="0.3">
      <c r="B3405" s="33">
        <v>3400.5</v>
      </c>
      <c r="C3405" s="34">
        <v>26.1</v>
      </c>
      <c r="D3405" s="32">
        <f t="shared" si="106"/>
        <v>78.98</v>
      </c>
      <c r="E3405" s="37">
        <f t="shared" si="107"/>
        <v>94.775999999999996</v>
      </c>
      <c r="F3405" s="32">
        <f>'Auxiliary Energy Estimation'!$E$25-D3405</f>
        <v>-23.980000000000004</v>
      </c>
      <c r="G3405" s="32">
        <f>'Auxiliary Energy Estimation'!$E$25-E3405</f>
        <v>-39.775999999999996</v>
      </c>
      <c r="H3405" s="26">
        <f>IF(D3405&lt;='Auxiliary Energy Estimation'!$E$25, 1, 0)</f>
        <v>0</v>
      </c>
      <c r="I3405" s="26">
        <f>IF(E3405&lt;='Auxiliary Energy Estimation'!$E$25, 1, 0)</f>
        <v>0</v>
      </c>
    </row>
    <row r="3406" spans="2:9" ht="15" x14ac:dyDescent="0.3">
      <c r="B3406" s="33">
        <v>3401.5</v>
      </c>
      <c r="C3406" s="34">
        <v>25.6</v>
      </c>
      <c r="D3406" s="32">
        <f t="shared" si="106"/>
        <v>78.080000000000013</v>
      </c>
      <c r="E3406" s="37">
        <f t="shared" si="107"/>
        <v>93.696000000000012</v>
      </c>
      <c r="F3406" s="32">
        <f>'Auxiliary Energy Estimation'!$E$25-D3406</f>
        <v>-23.080000000000013</v>
      </c>
      <c r="G3406" s="32">
        <f>'Auxiliary Energy Estimation'!$E$25-E3406</f>
        <v>-38.696000000000012</v>
      </c>
      <c r="H3406" s="26">
        <f>IF(D3406&lt;='Auxiliary Energy Estimation'!$E$25, 1, 0)</f>
        <v>0</v>
      </c>
      <c r="I3406" s="26">
        <f>IF(E3406&lt;='Auxiliary Energy Estimation'!$E$25, 1, 0)</f>
        <v>0</v>
      </c>
    </row>
    <row r="3407" spans="2:9" ht="15" x14ac:dyDescent="0.3">
      <c r="B3407" s="33">
        <v>3402.5</v>
      </c>
      <c r="C3407" s="34">
        <v>23.9</v>
      </c>
      <c r="D3407" s="32">
        <f t="shared" si="106"/>
        <v>75.02</v>
      </c>
      <c r="E3407" s="37">
        <f t="shared" si="107"/>
        <v>90.023999999999987</v>
      </c>
      <c r="F3407" s="32">
        <f>'Auxiliary Energy Estimation'!$E$25-D3407</f>
        <v>-20.019999999999996</v>
      </c>
      <c r="G3407" s="32">
        <f>'Auxiliary Energy Estimation'!$E$25-E3407</f>
        <v>-35.023999999999987</v>
      </c>
      <c r="H3407" s="26">
        <f>IF(D3407&lt;='Auxiliary Energy Estimation'!$E$25, 1, 0)</f>
        <v>0</v>
      </c>
      <c r="I3407" s="26">
        <f>IF(E3407&lt;='Auxiliary Energy Estimation'!$E$25, 1, 0)</f>
        <v>0</v>
      </c>
    </row>
    <row r="3408" spans="2:9" ht="15" x14ac:dyDescent="0.3">
      <c r="B3408" s="33">
        <v>3403.5</v>
      </c>
      <c r="C3408" s="34">
        <v>23.3</v>
      </c>
      <c r="D3408" s="32">
        <f t="shared" si="106"/>
        <v>73.94</v>
      </c>
      <c r="E3408" s="37">
        <f t="shared" si="107"/>
        <v>88.727999999999994</v>
      </c>
      <c r="F3408" s="32">
        <f>'Auxiliary Energy Estimation'!$E$25-D3408</f>
        <v>-18.939999999999998</v>
      </c>
      <c r="G3408" s="32">
        <f>'Auxiliary Energy Estimation'!$E$25-E3408</f>
        <v>-33.727999999999994</v>
      </c>
      <c r="H3408" s="26">
        <f>IF(D3408&lt;='Auxiliary Energy Estimation'!$E$25, 1, 0)</f>
        <v>0</v>
      </c>
      <c r="I3408" s="26">
        <f>IF(E3408&lt;='Auxiliary Energy Estimation'!$E$25, 1, 0)</f>
        <v>0</v>
      </c>
    </row>
    <row r="3409" spans="2:9" ht="15" x14ac:dyDescent="0.3">
      <c r="B3409" s="33">
        <v>3404.5</v>
      </c>
      <c r="C3409" s="34">
        <v>21.1</v>
      </c>
      <c r="D3409" s="32">
        <f t="shared" si="106"/>
        <v>69.98</v>
      </c>
      <c r="E3409" s="37">
        <f t="shared" si="107"/>
        <v>83.975999999999999</v>
      </c>
      <c r="F3409" s="32">
        <f>'Auxiliary Energy Estimation'!$E$25-D3409</f>
        <v>-14.980000000000004</v>
      </c>
      <c r="G3409" s="32">
        <f>'Auxiliary Energy Estimation'!$E$25-E3409</f>
        <v>-28.975999999999999</v>
      </c>
      <c r="H3409" s="26">
        <f>IF(D3409&lt;='Auxiliary Energy Estimation'!$E$25, 1, 0)</f>
        <v>0</v>
      </c>
      <c r="I3409" s="26">
        <f>IF(E3409&lt;='Auxiliary Energy Estimation'!$E$25, 1, 0)</f>
        <v>0</v>
      </c>
    </row>
    <row r="3410" spans="2:9" ht="15" x14ac:dyDescent="0.3">
      <c r="B3410" s="33">
        <v>3405.5</v>
      </c>
      <c r="C3410" s="34">
        <v>20.6</v>
      </c>
      <c r="D3410" s="32">
        <f t="shared" si="106"/>
        <v>69.080000000000013</v>
      </c>
      <c r="E3410" s="37">
        <f t="shared" si="107"/>
        <v>82.896000000000015</v>
      </c>
      <c r="F3410" s="32">
        <f>'Auxiliary Energy Estimation'!$E$25-D3410</f>
        <v>-14.080000000000013</v>
      </c>
      <c r="G3410" s="32">
        <f>'Auxiliary Energy Estimation'!$E$25-E3410</f>
        <v>-27.896000000000015</v>
      </c>
      <c r="H3410" s="26">
        <f>IF(D3410&lt;='Auxiliary Energy Estimation'!$E$25, 1, 0)</f>
        <v>0</v>
      </c>
      <c r="I3410" s="26">
        <f>IF(E3410&lt;='Auxiliary Energy Estimation'!$E$25, 1, 0)</f>
        <v>0</v>
      </c>
    </row>
    <row r="3411" spans="2:9" ht="15" x14ac:dyDescent="0.3">
      <c r="B3411" s="33">
        <v>3406.5</v>
      </c>
      <c r="C3411" s="34">
        <v>16.100000000000001</v>
      </c>
      <c r="D3411" s="32">
        <f t="shared" si="106"/>
        <v>60.980000000000004</v>
      </c>
      <c r="E3411" s="37">
        <f t="shared" si="107"/>
        <v>73.176000000000002</v>
      </c>
      <c r="F3411" s="32">
        <f>'Auxiliary Energy Estimation'!$E$25-D3411</f>
        <v>-5.980000000000004</v>
      </c>
      <c r="G3411" s="32">
        <f>'Auxiliary Energy Estimation'!$E$25-E3411</f>
        <v>-18.176000000000002</v>
      </c>
      <c r="H3411" s="26">
        <f>IF(D3411&lt;='Auxiliary Energy Estimation'!$E$25, 1, 0)</f>
        <v>0</v>
      </c>
      <c r="I3411" s="26">
        <f>IF(E3411&lt;='Auxiliary Energy Estimation'!$E$25, 1, 0)</f>
        <v>0</v>
      </c>
    </row>
    <row r="3412" spans="2:9" ht="15" x14ac:dyDescent="0.3">
      <c r="B3412" s="33">
        <v>3407.5</v>
      </c>
      <c r="C3412" s="34">
        <v>15</v>
      </c>
      <c r="D3412" s="32">
        <f t="shared" si="106"/>
        <v>59</v>
      </c>
      <c r="E3412" s="37">
        <f t="shared" si="107"/>
        <v>70.8</v>
      </c>
      <c r="F3412" s="32">
        <f>'Auxiliary Energy Estimation'!$E$25-D3412</f>
        <v>-4</v>
      </c>
      <c r="G3412" s="32">
        <f>'Auxiliary Energy Estimation'!$E$25-E3412</f>
        <v>-15.799999999999997</v>
      </c>
      <c r="H3412" s="26">
        <f>IF(D3412&lt;='Auxiliary Energy Estimation'!$E$25, 1, 0)</f>
        <v>0</v>
      </c>
      <c r="I3412" s="26">
        <f>IF(E3412&lt;='Auxiliary Energy Estimation'!$E$25, 1, 0)</f>
        <v>0</v>
      </c>
    </row>
    <row r="3413" spans="2:9" ht="15" x14ac:dyDescent="0.3">
      <c r="B3413" s="33">
        <v>3408.5</v>
      </c>
      <c r="C3413" s="34">
        <v>16.100000000000001</v>
      </c>
      <c r="D3413" s="32">
        <f t="shared" si="106"/>
        <v>60.980000000000004</v>
      </c>
      <c r="E3413" s="37">
        <f t="shared" si="107"/>
        <v>73.176000000000002</v>
      </c>
      <c r="F3413" s="32">
        <f>'Auxiliary Energy Estimation'!$E$25-D3413</f>
        <v>-5.980000000000004</v>
      </c>
      <c r="G3413" s="32">
        <f>'Auxiliary Energy Estimation'!$E$25-E3413</f>
        <v>-18.176000000000002</v>
      </c>
      <c r="H3413" s="26">
        <f>IF(D3413&lt;='Auxiliary Energy Estimation'!$E$25, 1, 0)</f>
        <v>0</v>
      </c>
      <c r="I3413" s="26">
        <f>IF(E3413&lt;='Auxiliary Energy Estimation'!$E$25, 1, 0)</f>
        <v>0</v>
      </c>
    </row>
    <row r="3414" spans="2:9" ht="15" x14ac:dyDescent="0.3">
      <c r="B3414" s="33">
        <v>3409.5</v>
      </c>
      <c r="C3414" s="34">
        <v>15.6</v>
      </c>
      <c r="D3414" s="32">
        <f t="shared" si="106"/>
        <v>60.08</v>
      </c>
      <c r="E3414" s="37">
        <f t="shared" si="107"/>
        <v>72.095999999999989</v>
      </c>
      <c r="F3414" s="32">
        <f>'Auxiliary Energy Estimation'!$E$25-D3414</f>
        <v>-5.0799999999999983</v>
      </c>
      <c r="G3414" s="32">
        <f>'Auxiliary Energy Estimation'!$E$25-E3414</f>
        <v>-17.095999999999989</v>
      </c>
      <c r="H3414" s="26">
        <f>IF(D3414&lt;='Auxiliary Energy Estimation'!$E$25, 1, 0)</f>
        <v>0</v>
      </c>
      <c r="I3414" s="26">
        <f>IF(E3414&lt;='Auxiliary Energy Estimation'!$E$25, 1, 0)</f>
        <v>0</v>
      </c>
    </row>
    <row r="3415" spans="2:9" ht="15" x14ac:dyDescent="0.3">
      <c r="B3415" s="33">
        <v>3410.5</v>
      </c>
      <c r="C3415" s="34">
        <v>16.100000000000001</v>
      </c>
      <c r="D3415" s="32">
        <f t="shared" si="106"/>
        <v>60.980000000000004</v>
      </c>
      <c r="E3415" s="37">
        <f t="shared" si="107"/>
        <v>73.176000000000002</v>
      </c>
      <c r="F3415" s="32">
        <f>'Auxiliary Energy Estimation'!$E$25-D3415</f>
        <v>-5.980000000000004</v>
      </c>
      <c r="G3415" s="32">
        <f>'Auxiliary Energy Estimation'!$E$25-E3415</f>
        <v>-18.176000000000002</v>
      </c>
      <c r="H3415" s="26">
        <f>IF(D3415&lt;='Auxiliary Energy Estimation'!$E$25, 1, 0)</f>
        <v>0</v>
      </c>
      <c r="I3415" s="26">
        <f>IF(E3415&lt;='Auxiliary Energy Estimation'!$E$25, 1, 0)</f>
        <v>0</v>
      </c>
    </row>
    <row r="3416" spans="2:9" ht="15" x14ac:dyDescent="0.3">
      <c r="B3416" s="33">
        <v>3411.5</v>
      </c>
      <c r="C3416" s="34">
        <v>15.6</v>
      </c>
      <c r="D3416" s="32">
        <f t="shared" si="106"/>
        <v>60.08</v>
      </c>
      <c r="E3416" s="37">
        <f t="shared" si="107"/>
        <v>72.095999999999989</v>
      </c>
      <c r="F3416" s="32">
        <f>'Auxiliary Energy Estimation'!$E$25-D3416</f>
        <v>-5.0799999999999983</v>
      </c>
      <c r="G3416" s="32">
        <f>'Auxiliary Energy Estimation'!$E$25-E3416</f>
        <v>-17.095999999999989</v>
      </c>
      <c r="H3416" s="26">
        <f>IF(D3416&lt;='Auxiliary Energy Estimation'!$E$25, 1, 0)</f>
        <v>0</v>
      </c>
      <c r="I3416" s="26">
        <f>IF(E3416&lt;='Auxiliary Energy Estimation'!$E$25, 1, 0)</f>
        <v>0</v>
      </c>
    </row>
    <row r="3417" spans="2:9" ht="15" x14ac:dyDescent="0.3">
      <c r="B3417" s="33">
        <v>3412.5</v>
      </c>
      <c r="C3417" s="34">
        <v>15</v>
      </c>
      <c r="D3417" s="32">
        <f t="shared" si="106"/>
        <v>59</v>
      </c>
      <c r="E3417" s="37">
        <f t="shared" si="107"/>
        <v>70.8</v>
      </c>
      <c r="F3417" s="32">
        <f>'Auxiliary Energy Estimation'!$E$25-D3417</f>
        <v>-4</v>
      </c>
      <c r="G3417" s="32">
        <f>'Auxiliary Energy Estimation'!$E$25-E3417</f>
        <v>-15.799999999999997</v>
      </c>
      <c r="H3417" s="26">
        <f>IF(D3417&lt;='Auxiliary Energy Estimation'!$E$25, 1, 0)</f>
        <v>0</v>
      </c>
      <c r="I3417" s="26">
        <f>IF(E3417&lt;='Auxiliary Energy Estimation'!$E$25, 1, 0)</f>
        <v>0</v>
      </c>
    </row>
    <row r="3418" spans="2:9" ht="15" x14ac:dyDescent="0.3">
      <c r="B3418" s="33">
        <v>3413.5</v>
      </c>
      <c r="C3418" s="34">
        <v>16.100000000000001</v>
      </c>
      <c r="D3418" s="32">
        <f t="shared" si="106"/>
        <v>60.980000000000004</v>
      </c>
      <c r="E3418" s="37">
        <f t="shared" si="107"/>
        <v>73.176000000000002</v>
      </c>
      <c r="F3418" s="32">
        <f>'Auxiliary Energy Estimation'!$E$25-D3418</f>
        <v>-5.980000000000004</v>
      </c>
      <c r="G3418" s="32">
        <f>'Auxiliary Energy Estimation'!$E$25-E3418</f>
        <v>-18.176000000000002</v>
      </c>
      <c r="H3418" s="26">
        <f>IF(D3418&lt;='Auxiliary Energy Estimation'!$E$25, 1, 0)</f>
        <v>0</v>
      </c>
      <c r="I3418" s="26">
        <f>IF(E3418&lt;='Auxiliary Energy Estimation'!$E$25, 1, 0)</f>
        <v>0</v>
      </c>
    </row>
    <row r="3419" spans="2:9" ht="15" x14ac:dyDescent="0.3">
      <c r="B3419" s="33">
        <v>3414.5</v>
      </c>
      <c r="C3419" s="34">
        <v>17.8</v>
      </c>
      <c r="D3419" s="32">
        <f t="shared" si="106"/>
        <v>64.039999999999992</v>
      </c>
      <c r="E3419" s="37">
        <f t="shared" si="107"/>
        <v>76.847999999999985</v>
      </c>
      <c r="F3419" s="32">
        <f>'Auxiliary Energy Estimation'!$E$25-D3419</f>
        <v>-9.039999999999992</v>
      </c>
      <c r="G3419" s="32">
        <f>'Auxiliary Energy Estimation'!$E$25-E3419</f>
        <v>-21.847999999999985</v>
      </c>
      <c r="H3419" s="26">
        <f>IF(D3419&lt;='Auxiliary Energy Estimation'!$E$25, 1, 0)</f>
        <v>0</v>
      </c>
      <c r="I3419" s="26">
        <f>IF(E3419&lt;='Auxiliary Energy Estimation'!$E$25, 1, 0)</f>
        <v>0</v>
      </c>
    </row>
    <row r="3420" spans="2:9" ht="15" x14ac:dyDescent="0.3">
      <c r="B3420" s="33">
        <v>3415.5</v>
      </c>
      <c r="C3420" s="34">
        <v>20</v>
      </c>
      <c r="D3420" s="32">
        <f t="shared" si="106"/>
        <v>68</v>
      </c>
      <c r="E3420" s="37">
        <f t="shared" si="107"/>
        <v>81.599999999999994</v>
      </c>
      <c r="F3420" s="32">
        <f>'Auxiliary Energy Estimation'!$E$25-D3420</f>
        <v>-13</v>
      </c>
      <c r="G3420" s="32">
        <f>'Auxiliary Energy Estimation'!$E$25-E3420</f>
        <v>-26.599999999999994</v>
      </c>
      <c r="H3420" s="26">
        <f>IF(D3420&lt;='Auxiliary Energy Estimation'!$E$25, 1, 0)</f>
        <v>0</v>
      </c>
      <c r="I3420" s="26">
        <f>IF(E3420&lt;='Auxiliary Energy Estimation'!$E$25, 1, 0)</f>
        <v>0</v>
      </c>
    </row>
    <row r="3421" spans="2:9" ht="15" x14ac:dyDescent="0.3">
      <c r="B3421" s="33">
        <v>3416.5</v>
      </c>
      <c r="C3421" s="34">
        <v>21.1</v>
      </c>
      <c r="D3421" s="32">
        <f t="shared" si="106"/>
        <v>69.98</v>
      </c>
      <c r="E3421" s="37">
        <f t="shared" si="107"/>
        <v>83.975999999999999</v>
      </c>
      <c r="F3421" s="32">
        <f>'Auxiliary Energy Estimation'!$E$25-D3421</f>
        <v>-14.980000000000004</v>
      </c>
      <c r="G3421" s="32">
        <f>'Auxiliary Energy Estimation'!$E$25-E3421</f>
        <v>-28.975999999999999</v>
      </c>
      <c r="H3421" s="26">
        <f>IF(D3421&lt;='Auxiliary Energy Estimation'!$E$25, 1, 0)</f>
        <v>0</v>
      </c>
      <c r="I3421" s="26">
        <f>IF(E3421&lt;='Auxiliary Energy Estimation'!$E$25, 1, 0)</f>
        <v>0</v>
      </c>
    </row>
    <row r="3422" spans="2:9" ht="15" x14ac:dyDescent="0.3">
      <c r="B3422" s="33">
        <v>3417.5</v>
      </c>
      <c r="C3422" s="34">
        <v>23.3</v>
      </c>
      <c r="D3422" s="32">
        <f t="shared" si="106"/>
        <v>73.94</v>
      </c>
      <c r="E3422" s="37">
        <f t="shared" si="107"/>
        <v>88.727999999999994</v>
      </c>
      <c r="F3422" s="32">
        <f>'Auxiliary Energy Estimation'!$E$25-D3422</f>
        <v>-18.939999999999998</v>
      </c>
      <c r="G3422" s="32">
        <f>'Auxiliary Energy Estimation'!$E$25-E3422</f>
        <v>-33.727999999999994</v>
      </c>
      <c r="H3422" s="26">
        <f>IF(D3422&lt;='Auxiliary Energy Estimation'!$E$25, 1, 0)</f>
        <v>0</v>
      </c>
      <c r="I3422" s="26">
        <f>IF(E3422&lt;='Auxiliary Energy Estimation'!$E$25, 1, 0)</f>
        <v>0</v>
      </c>
    </row>
    <row r="3423" spans="2:9" ht="15" x14ac:dyDescent="0.3">
      <c r="B3423" s="33">
        <v>3418.5</v>
      </c>
      <c r="C3423" s="34">
        <v>24.4</v>
      </c>
      <c r="D3423" s="32">
        <f t="shared" si="106"/>
        <v>75.92</v>
      </c>
      <c r="E3423" s="37">
        <f t="shared" si="107"/>
        <v>91.103999999999999</v>
      </c>
      <c r="F3423" s="32">
        <f>'Auxiliary Energy Estimation'!$E$25-D3423</f>
        <v>-20.92</v>
      </c>
      <c r="G3423" s="32">
        <f>'Auxiliary Energy Estimation'!$E$25-E3423</f>
        <v>-36.103999999999999</v>
      </c>
      <c r="H3423" s="26">
        <f>IF(D3423&lt;='Auxiliary Energy Estimation'!$E$25, 1, 0)</f>
        <v>0</v>
      </c>
      <c r="I3423" s="26">
        <f>IF(E3423&lt;='Auxiliary Energy Estimation'!$E$25, 1, 0)</f>
        <v>0</v>
      </c>
    </row>
    <row r="3424" spans="2:9" ht="15" x14ac:dyDescent="0.3">
      <c r="B3424" s="33">
        <v>3419.5</v>
      </c>
      <c r="C3424" s="34">
        <v>25.6</v>
      </c>
      <c r="D3424" s="32">
        <f t="shared" si="106"/>
        <v>78.080000000000013</v>
      </c>
      <c r="E3424" s="37">
        <f t="shared" si="107"/>
        <v>93.696000000000012</v>
      </c>
      <c r="F3424" s="32">
        <f>'Auxiliary Energy Estimation'!$E$25-D3424</f>
        <v>-23.080000000000013</v>
      </c>
      <c r="G3424" s="32">
        <f>'Auxiliary Energy Estimation'!$E$25-E3424</f>
        <v>-38.696000000000012</v>
      </c>
      <c r="H3424" s="26">
        <f>IF(D3424&lt;='Auxiliary Energy Estimation'!$E$25, 1, 0)</f>
        <v>0</v>
      </c>
      <c r="I3424" s="26">
        <f>IF(E3424&lt;='Auxiliary Energy Estimation'!$E$25, 1, 0)</f>
        <v>0</v>
      </c>
    </row>
    <row r="3425" spans="2:9" ht="15" x14ac:dyDescent="0.3">
      <c r="B3425" s="33">
        <v>3420.5</v>
      </c>
      <c r="C3425" s="34">
        <v>26.7</v>
      </c>
      <c r="D3425" s="32">
        <f t="shared" si="106"/>
        <v>80.06</v>
      </c>
      <c r="E3425" s="37">
        <f t="shared" si="107"/>
        <v>96.072000000000003</v>
      </c>
      <c r="F3425" s="32">
        <f>'Auxiliary Energy Estimation'!$E$25-D3425</f>
        <v>-25.060000000000002</v>
      </c>
      <c r="G3425" s="32">
        <f>'Auxiliary Energy Estimation'!$E$25-E3425</f>
        <v>-41.072000000000003</v>
      </c>
      <c r="H3425" s="26">
        <f>IF(D3425&lt;='Auxiliary Energy Estimation'!$E$25, 1, 0)</f>
        <v>0</v>
      </c>
      <c r="I3425" s="26">
        <f>IF(E3425&lt;='Auxiliary Energy Estimation'!$E$25, 1, 0)</f>
        <v>0</v>
      </c>
    </row>
    <row r="3426" spans="2:9" ht="15" x14ac:dyDescent="0.3">
      <c r="B3426" s="33">
        <v>3421.5</v>
      </c>
      <c r="C3426" s="34">
        <v>27.8</v>
      </c>
      <c r="D3426" s="32">
        <f t="shared" si="106"/>
        <v>82.039999999999992</v>
      </c>
      <c r="E3426" s="37">
        <f t="shared" si="107"/>
        <v>98.447999999999993</v>
      </c>
      <c r="F3426" s="32">
        <f>'Auxiliary Energy Estimation'!$E$25-D3426</f>
        <v>-27.039999999999992</v>
      </c>
      <c r="G3426" s="32">
        <f>'Auxiliary Energy Estimation'!$E$25-E3426</f>
        <v>-43.447999999999993</v>
      </c>
      <c r="H3426" s="26">
        <f>IF(D3426&lt;='Auxiliary Energy Estimation'!$E$25, 1, 0)</f>
        <v>0</v>
      </c>
      <c r="I3426" s="26">
        <f>IF(E3426&lt;='Auxiliary Energy Estimation'!$E$25, 1, 0)</f>
        <v>0</v>
      </c>
    </row>
    <row r="3427" spans="2:9" ht="15" x14ac:dyDescent="0.3">
      <c r="B3427" s="33">
        <v>3422.5</v>
      </c>
      <c r="C3427" s="34">
        <v>25.6</v>
      </c>
      <c r="D3427" s="32">
        <f t="shared" si="106"/>
        <v>78.080000000000013</v>
      </c>
      <c r="E3427" s="37">
        <f t="shared" si="107"/>
        <v>93.696000000000012</v>
      </c>
      <c r="F3427" s="32">
        <f>'Auxiliary Energy Estimation'!$E$25-D3427</f>
        <v>-23.080000000000013</v>
      </c>
      <c r="G3427" s="32">
        <f>'Auxiliary Energy Estimation'!$E$25-E3427</f>
        <v>-38.696000000000012</v>
      </c>
      <c r="H3427" s="26">
        <f>IF(D3427&lt;='Auxiliary Energy Estimation'!$E$25, 1, 0)</f>
        <v>0</v>
      </c>
      <c r="I3427" s="26">
        <f>IF(E3427&lt;='Auxiliary Energy Estimation'!$E$25, 1, 0)</f>
        <v>0</v>
      </c>
    </row>
    <row r="3428" spans="2:9" ht="15" x14ac:dyDescent="0.3">
      <c r="B3428" s="33">
        <v>3423.5</v>
      </c>
      <c r="C3428" s="34">
        <v>23.9</v>
      </c>
      <c r="D3428" s="32">
        <f t="shared" si="106"/>
        <v>75.02</v>
      </c>
      <c r="E3428" s="37">
        <f t="shared" si="107"/>
        <v>90.023999999999987</v>
      </c>
      <c r="F3428" s="32">
        <f>'Auxiliary Energy Estimation'!$E$25-D3428</f>
        <v>-20.019999999999996</v>
      </c>
      <c r="G3428" s="32">
        <f>'Auxiliary Energy Estimation'!$E$25-E3428</f>
        <v>-35.023999999999987</v>
      </c>
      <c r="H3428" s="26">
        <f>IF(D3428&lt;='Auxiliary Energy Estimation'!$E$25, 1, 0)</f>
        <v>0</v>
      </c>
      <c r="I3428" s="26">
        <f>IF(E3428&lt;='Auxiliary Energy Estimation'!$E$25, 1, 0)</f>
        <v>0</v>
      </c>
    </row>
    <row r="3429" spans="2:9" ht="15" x14ac:dyDescent="0.3">
      <c r="B3429" s="33">
        <v>3424.5</v>
      </c>
      <c r="C3429" s="34">
        <v>25.6</v>
      </c>
      <c r="D3429" s="32">
        <f t="shared" si="106"/>
        <v>78.080000000000013</v>
      </c>
      <c r="E3429" s="37">
        <f t="shared" si="107"/>
        <v>93.696000000000012</v>
      </c>
      <c r="F3429" s="32">
        <f>'Auxiliary Energy Estimation'!$E$25-D3429</f>
        <v>-23.080000000000013</v>
      </c>
      <c r="G3429" s="32">
        <f>'Auxiliary Energy Estimation'!$E$25-E3429</f>
        <v>-38.696000000000012</v>
      </c>
      <c r="H3429" s="26">
        <f>IF(D3429&lt;='Auxiliary Energy Estimation'!$E$25, 1, 0)</f>
        <v>0</v>
      </c>
      <c r="I3429" s="26">
        <f>IF(E3429&lt;='Auxiliary Energy Estimation'!$E$25, 1, 0)</f>
        <v>0</v>
      </c>
    </row>
    <row r="3430" spans="2:9" ht="15" x14ac:dyDescent="0.3">
      <c r="B3430" s="33">
        <v>3425.5</v>
      </c>
      <c r="C3430" s="34">
        <v>23.9</v>
      </c>
      <c r="D3430" s="32">
        <f t="shared" si="106"/>
        <v>75.02</v>
      </c>
      <c r="E3430" s="37">
        <f t="shared" si="107"/>
        <v>90.023999999999987</v>
      </c>
      <c r="F3430" s="32">
        <f>'Auxiliary Energy Estimation'!$E$25-D3430</f>
        <v>-20.019999999999996</v>
      </c>
      <c r="G3430" s="32">
        <f>'Auxiliary Energy Estimation'!$E$25-E3430</f>
        <v>-35.023999999999987</v>
      </c>
      <c r="H3430" s="26">
        <f>IF(D3430&lt;='Auxiliary Energy Estimation'!$E$25, 1, 0)</f>
        <v>0</v>
      </c>
      <c r="I3430" s="26">
        <f>IF(E3430&lt;='Auxiliary Energy Estimation'!$E$25, 1, 0)</f>
        <v>0</v>
      </c>
    </row>
    <row r="3431" spans="2:9" ht="15" x14ac:dyDescent="0.3">
      <c r="B3431" s="33">
        <v>3426.5</v>
      </c>
      <c r="C3431" s="34">
        <v>21.7</v>
      </c>
      <c r="D3431" s="32">
        <f t="shared" si="106"/>
        <v>71.06</v>
      </c>
      <c r="E3431" s="37">
        <f t="shared" si="107"/>
        <v>85.272000000000006</v>
      </c>
      <c r="F3431" s="32">
        <f>'Auxiliary Energy Estimation'!$E$25-D3431</f>
        <v>-16.060000000000002</v>
      </c>
      <c r="G3431" s="32">
        <f>'Auxiliary Energy Estimation'!$E$25-E3431</f>
        <v>-30.272000000000006</v>
      </c>
      <c r="H3431" s="26">
        <f>IF(D3431&lt;='Auxiliary Energy Estimation'!$E$25, 1, 0)</f>
        <v>0</v>
      </c>
      <c r="I3431" s="26">
        <f>IF(E3431&lt;='Auxiliary Energy Estimation'!$E$25, 1, 0)</f>
        <v>0</v>
      </c>
    </row>
    <row r="3432" spans="2:9" ht="15" x14ac:dyDescent="0.3">
      <c r="B3432" s="33">
        <v>3427.5</v>
      </c>
      <c r="C3432" s="34">
        <v>21.1</v>
      </c>
      <c r="D3432" s="32">
        <f t="shared" si="106"/>
        <v>69.98</v>
      </c>
      <c r="E3432" s="37">
        <f t="shared" si="107"/>
        <v>83.975999999999999</v>
      </c>
      <c r="F3432" s="32">
        <f>'Auxiliary Energy Estimation'!$E$25-D3432</f>
        <v>-14.980000000000004</v>
      </c>
      <c r="G3432" s="32">
        <f>'Auxiliary Energy Estimation'!$E$25-E3432</f>
        <v>-28.975999999999999</v>
      </c>
      <c r="H3432" s="26">
        <f>IF(D3432&lt;='Auxiliary Energy Estimation'!$E$25, 1, 0)</f>
        <v>0</v>
      </c>
      <c r="I3432" s="26">
        <f>IF(E3432&lt;='Auxiliary Energy Estimation'!$E$25, 1, 0)</f>
        <v>0</v>
      </c>
    </row>
    <row r="3433" spans="2:9" ht="15" x14ac:dyDescent="0.3">
      <c r="B3433" s="33">
        <v>3428.5</v>
      </c>
      <c r="C3433" s="34">
        <v>20.6</v>
      </c>
      <c r="D3433" s="32">
        <f t="shared" si="106"/>
        <v>69.080000000000013</v>
      </c>
      <c r="E3433" s="37">
        <f t="shared" si="107"/>
        <v>82.896000000000015</v>
      </c>
      <c r="F3433" s="32">
        <f>'Auxiliary Energy Estimation'!$E$25-D3433</f>
        <v>-14.080000000000013</v>
      </c>
      <c r="G3433" s="32">
        <f>'Auxiliary Energy Estimation'!$E$25-E3433</f>
        <v>-27.896000000000015</v>
      </c>
      <c r="H3433" s="26">
        <f>IF(D3433&lt;='Auxiliary Energy Estimation'!$E$25, 1, 0)</f>
        <v>0</v>
      </c>
      <c r="I3433" s="26">
        <f>IF(E3433&lt;='Auxiliary Energy Estimation'!$E$25, 1, 0)</f>
        <v>0</v>
      </c>
    </row>
    <row r="3434" spans="2:9" ht="15" x14ac:dyDescent="0.3">
      <c r="B3434" s="33">
        <v>3429.5</v>
      </c>
      <c r="C3434" s="34">
        <v>20</v>
      </c>
      <c r="D3434" s="32">
        <f t="shared" si="106"/>
        <v>68</v>
      </c>
      <c r="E3434" s="37">
        <f t="shared" si="107"/>
        <v>81.599999999999994</v>
      </c>
      <c r="F3434" s="32">
        <f>'Auxiliary Energy Estimation'!$E$25-D3434</f>
        <v>-13</v>
      </c>
      <c r="G3434" s="32">
        <f>'Auxiliary Energy Estimation'!$E$25-E3434</f>
        <v>-26.599999999999994</v>
      </c>
      <c r="H3434" s="26">
        <f>IF(D3434&lt;='Auxiliary Energy Estimation'!$E$25, 1, 0)</f>
        <v>0</v>
      </c>
      <c r="I3434" s="26">
        <f>IF(E3434&lt;='Auxiliary Energy Estimation'!$E$25, 1, 0)</f>
        <v>0</v>
      </c>
    </row>
    <row r="3435" spans="2:9" ht="15" x14ac:dyDescent="0.3">
      <c r="B3435" s="33">
        <v>3430.5</v>
      </c>
      <c r="C3435" s="34">
        <v>19.399999999999999</v>
      </c>
      <c r="D3435" s="32">
        <f t="shared" si="106"/>
        <v>66.92</v>
      </c>
      <c r="E3435" s="37">
        <f t="shared" si="107"/>
        <v>80.304000000000002</v>
      </c>
      <c r="F3435" s="32">
        <f>'Auxiliary Energy Estimation'!$E$25-D3435</f>
        <v>-11.920000000000002</v>
      </c>
      <c r="G3435" s="32">
        <f>'Auxiliary Energy Estimation'!$E$25-E3435</f>
        <v>-25.304000000000002</v>
      </c>
      <c r="H3435" s="26">
        <f>IF(D3435&lt;='Auxiliary Energy Estimation'!$E$25, 1, 0)</f>
        <v>0</v>
      </c>
      <c r="I3435" s="26">
        <f>IF(E3435&lt;='Auxiliary Energy Estimation'!$E$25, 1, 0)</f>
        <v>0</v>
      </c>
    </row>
    <row r="3436" spans="2:9" ht="15" x14ac:dyDescent="0.3">
      <c r="B3436" s="33">
        <v>3431.5</v>
      </c>
      <c r="C3436" s="34">
        <v>17.8</v>
      </c>
      <c r="D3436" s="32">
        <f t="shared" si="106"/>
        <v>64.039999999999992</v>
      </c>
      <c r="E3436" s="37">
        <f t="shared" si="107"/>
        <v>76.847999999999985</v>
      </c>
      <c r="F3436" s="32">
        <f>'Auxiliary Energy Estimation'!$E$25-D3436</f>
        <v>-9.039999999999992</v>
      </c>
      <c r="G3436" s="32">
        <f>'Auxiliary Energy Estimation'!$E$25-E3436</f>
        <v>-21.847999999999985</v>
      </c>
      <c r="H3436" s="26">
        <f>IF(D3436&lt;='Auxiliary Energy Estimation'!$E$25, 1, 0)</f>
        <v>0</v>
      </c>
      <c r="I3436" s="26">
        <f>IF(E3436&lt;='Auxiliary Energy Estimation'!$E$25, 1, 0)</f>
        <v>0</v>
      </c>
    </row>
    <row r="3437" spans="2:9" ht="15" x14ac:dyDescent="0.3">
      <c r="B3437" s="33">
        <v>3432.5</v>
      </c>
      <c r="C3437" s="34">
        <v>17.8</v>
      </c>
      <c r="D3437" s="32">
        <f t="shared" si="106"/>
        <v>64.039999999999992</v>
      </c>
      <c r="E3437" s="37">
        <f t="shared" si="107"/>
        <v>76.847999999999985</v>
      </c>
      <c r="F3437" s="32">
        <f>'Auxiliary Energy Estimation'!$E$25-D3437</f>
        <v>-9.039999999999992</v>
      </c>
      <c r="G3437" s="32">
        <f>'Auxiliary Energy Estimation'!$E$25-E3437</f>
        <v>-21.847999999999985</v>
      </c>
      <c r="H3437" s="26">
        <f>IF(D3437&lt;='Auxiliary Energy Estimation'!$E$25, 1, 0)</f>
        <v>0</v>
      </c>
      <c r="I3437" s="26">
        <f>IF(E3437&lt;='Auxiliary Energy Estimation'!$E$25, 1, 0)</f>
        <v>0</v>
      </c>
    </row>
    <row r="3438" spans="2:9" ht="15" x14ac:dyDescent="0.3">
      <c r="B3438" s="33">
        <v>3433.5</v>
      </c>
      <c r="C3438" s="34">
        <v>15.6</v>
      </c>
      <c r="D3438" s="32">
        <f t="shared" si="106"/>
        <v>60.08</v>
      </c>
      <c r="E3438" s="37">
        <f t="shared" si="107"/>
        <v>72.095999999999989</v>
      </c>
      <c r="F3438" s="32">
        <f>'Auxiliary Energy Estimation'!$E$25-D3438</f>
        <v>-5.0799999999999983</v>
      </c>
      <c r="G3438" s="32">
        <f>'Auxiliary Energy Estimation'!$E$25-E3438</f>
        <v>-17.095999999999989</v>
      </c>
      <c r="H3438" s="26">
        <f>IF(D3438&lt;='Auxiliary Energy Estimation'!$E$25, 1, 0)</f>
        <v>0</v>
      </c>
      <c r="I3438" s="26">
        <f>IF(E3438&lt;='Auxiliary Energy Estimation'!$E$25, 1, 0)</f>
        <v>0</v>
      </c>
    </row>
    <row r="3439" spans="2:9" ht="15" x14ac:dyDescent="0.3">
      <c r="B3439" s="33">
        <v>3434.5</v>
      </c>
      <c r="C3439" s="34">
        <v>15.6</v>
      </c>
      <c r="D3439" s="32">
        <f t="shared" si="106"/>
        <v>60.08</v>
      </c>
      <c r="E3439" s="37">
        <f t="shared" si="107"/>
        <v>72.095999999999989</v>
      </c>
      <c r="F3439" s="32">
        <f>'Auxiliary Energy Estimation'!$E$25-D3439</f>
        <v>-5.0799999999999983</v>
      </c>
      <c r="G3439" s="32">
        <f>'Auxiliary Energy Estimation'!$E$25-E3439</f>
        <v>-17.095999999999989</v>
      </c>
      <c r="H3439" s="26">
        <f>IF(D3439&lt;='Auxiliary Energy Estimation'!$E$25, 1, 0)</f>
        <v>0</v>
      </c>
      <c r="I3439" s="26">
        <f>IF(E3439&lt;='Auxiliary Energy Estimation'!$E$25, 1, 0)</f>
        <v>0</v>
      </c>
    </row>
    <row r="3440" spans="2:9" ht="15" x14ac:dyDescent="0.3">
      <c r="B3440" s="33">
        <v>3435.5</v>
      </c>
      <c r="C3440" s="34">
        <v>15</v>
      </c>
      <c r="D3440" s="32">
        <f t="shared" si="106"/>
        <v>59</v>
      </c>
      <c r="E3440" s="37">
        <f t="shared" si="107"/>
        <v>70.8</v>
      </c>
      <c r="F3440" s="32">
        <f>'Auxiliary Energy Estimation'!$E$25-D3440</f>
        <v>-4</v>
      </c>
      <c r="G3440" s="32">
        <f>'Auxiliary Energy Estimation'!$E$25-E3440</f>
        <v>-15.799999999999997</v>
      </c>
      <c r="H3440" s="26">
        <f>IF(D3440&lt;='Auxiliary Energy Estimation'!$E$25, 1, 0)</f>
        <v>0</v>
      </c>
      <c r="I3440" s="26">
        <f>IF(E3440&lt;='Auxiliary Energy Estimation'!$E$25, 1, 0)</f>
        <v>0</v>
      </c>
    </row>
    <row r="3441" spans="2:9" ht="15" x14ac:dyDescent="0.3">
      <c r="B3441" s="33">
        <v>3436.5</v>
      </c>
      <c r="C3441" s="34">
        <v>15</v>
      </c>
      <c r="D3441" s="32">
        <f t="shared" si="106"/>
        <v>59</v>
      </c>
      <c r="E3441" s="37">
        <f t="shared" si="107"/>
        <v>70.8</v>
      </c>
      <c r="F3441" s="32">
        <f>'Auxiliary Energy Estimation'!$E$25-D3441</f>
        <v>-4</v>
      </c>
      <c r="G3441" s="32">
        <f>'Auxiliary Energy Estimation'!$E$25-E3441</f>
        <v>-15.799999999999997</v>
      </c>
      <c r="H3441" s="26">
        <f>IF(D3441&lt;='Auxiliary Energy Estimation'!$E$25, 1, 0)</f>
        <v>0</v>
      </c>
      <c r="I3441" s="26">
        <f>IF(E3441&lt;='Auxiliary Energy Estimation'!$E$25, 1, 0)</f>
        <v>0</v>
      </c>
    </row>
    <row r="3442" spans="2:9" ht="15" x14ac:dyDescent="0.3">
      <c r="B3442" s="33">
        <v>3437.5</v>
      </c>
      <c r="C3442" s="34">
        <v>16.100000000000001</v>
      </c>
      <c r="D3442" s="32">
        <f t="shared" si="106"/>
        <v>60.980000000000004</v>
      </c>
      <c r="E3442" s="37">
        <f t="shared" si="107"/>
        <v>73.176000000000002</v>
      </c>
      <c r="F3442" s="32">
        <f>'Auxiliary Energy Estimation'!$E$25-D3442</f>
        <v>-5.980000000000004</v>
      </c>
      <c r="G3442" s="32">
        <f>'Auxiliary Energy Estimation'!$E$25-E3442</f>
        <v>-18.176000000000002</v>
      </c>
      <c r="H3442" s="26">
        <f>IF(D3442&lt;='Auxiliary Energy Estimation'!$E$25, 1, 0)</f>
        <v>0</v>
      </c>
      <c r="I3442" s="26">
        <f>IF(E3442&lt;='Auxiliary Energy Estimation'!$E$25, 1, 0)</f>
        <v>0</v>
      </c>
    </row>
    <row r="3443" spans="2:9" ht="15" x14ac:dyDescent="0.3">
      <c r="B3443" s="33">
        <v>3438.5</v>
      </c>
      <c r="C3443" s="34">
        <v>17.2</v>
      </c>
      <c r="D3443" s="32">
        <f t="shared" si="106"/>
        <v>62.96</v>
      </c>
      <c r="E3443" s="37">
        <f t="shared" si="107"/>
        <v>75.551999999999992</v>
      </c>
      <c r="F3443" s="32">
        <f>'Auxiliary Energy Estimation'!$E$25-D3443</f>
        <v>-7.9600000000000009</v>
      </c>
      <c r="G3443" s="32">
        <f>'Auxiliary Energy Estimation'!$E$25-E3443</f>
        <v>-20.551999999999992</v>
      </c>
      <c r="H3443" s="26">
        <f>IF(D3443&lt;='Auxiliary Energy Estimation'!$E$25, 1, 0)</f>
        <v>0</v>
      </c>
      <c r="I3443" s="26">
        <f>IF(E3443&lt;='Auxiliary Energy Estimation'!$E$25, 1, 0)</f>
        <v>0</v>
      </c>
    </row>
    <row r="3444" spans="2:9" ht="15" x14ac:dyDescent="0.3">
      <c r="B3444" s="33">
        <v>3439.5</v>
      </c>
      <c r="C3444" s="34">
        <v>18.899999999999999</v>
      </c>
      <c r="D3444" s="32">
        <f t="shared" si="106"/>
        <v>66.02</v>
      </c>
      <c r="E3444" s="37">
        <f t="shared" si="107"/>
        <v>79.22399999999999</v>
      </c>
      <c r="F3444" s="32">
        <f>'Auxiliary Energy Estimation'!$E$25-D3444</f>
        <v>-11.019999999999996</v>
      </c>
      <c r="G3444" s="32">
        <f>'Auxiliary Energy Estimation'!$E$25-E3444</f>
        <v>-24.22399999999999</v>
      </c>
      <c r="H3444" s="26">
        <f>IF(D3444&lt;='Auxiliary Energy Estimation'!$E$25, 1, 0)</f>
        <v>0</v>
      </c>
      <c r="I3444" s="26">
        <f>IF(E3444&lt;='Auxiliary Energy Estimation'!$E$25, 1, 0)</f>
        <v>0</v>
      </c>
    </row>
    <row r="3445" spans="2:9" ht="15" x14ac:dyDescent="0.3">
      <c r="B3445" s="33">
        <v>3440.5</v>
      </c>
      <c r="C3445" s="34">
        <v>21.1</v>
      </c>
      <c r="D3445" s="32">
        <f t="shared" si="106"/>
        <v>69.98</v>
      </c>
      <c r="E3445" s="37">
        <f t="shared" si="107"/>
        <v>83.975999999999999</v>
      </c>
      <c r="F3445" s="32">
        <f>'Auxiliary Energy Estimation'!$E$25-D3445</f>
        <v>-14.980000000000004</v>
      </c>
      <c r="G3445" s="32">
        <f>'Auxiliary Energy Estimation'!$E$25-E3445</f>
        <v>-28.975999999999999</v>
      </c>
      <c r="H3445" s="26">
        <f>IF(D3445&lt;='Auxiliary Energy Estimation'!$E$25, 1, 0)</f>
        <v>0</v>
      </c>
      <c r="I3445" s="26">
        <f>IF(E3445&lt;='Auxiliary Energy Estimation'!$E$25, 1, 0)</f>
        <v>0</v>
      </c>
    </row>
    <row r="3446" spans="2:9" ht="15" x14ac:dyDescent="0.3">
      <c r="B3446" s="33">
        <v>3441.5</v>
      </c>
      <c r="C3446" s="34">
        <v>22.8</v>
      </c>
      <c r="D3446" s="32">
        <f t="shared" si="106"/>
        <v>73.039999999999992</v>
      </c>
      <c r="E3446" s="37">
        <f t="shared" si="107"/>
        <v>87.647999999999982</v>
      </c>
      <c r="F3446" s="32">
        <f>'Auxiliary Energy Estimation'!$E$25-D3446</f>
        <v>-18.039999999999992</v>
      </c>
      <c r="G3446" s="32">
        <f>'Auxiliary Energy Estimation'!$E$25-E3446</f>
        <v>-32.647999999999982</v>
      </c>
      <c r="H3446" s="26">
        <f>IF(D3446&lt;='Auxiliary Energy Estimation'!$E$25, 1, 0)</f>
        <v>0</v>
      </c>
      <c r="I3446" s="26">
        <f>IF(E3446&lt;='Auxiliary Energy Estimation'!$E$25, 1, 0)</f>
        <v>0</v>
      </c>
    </row>
    <row r="3447" spans="2:9" ht="15" x14ac:dyDescent="0.3">
      <c r="B3447" s="33">
        <v>3442.5</v>
      </c>
      <c r="C3447" s="34">
        <v>23.9</v>
      </c>
      <c r="D3447" s="32">
        <f t="shared" si="106"/>
        <v>75.02</v>
      </c>
      <c r="E3447" s="37">
        <f t="shared" si="107"/>
        <v>90.023999999999987</v>
      </c>
      <c r="F3447" s="32">
        <f>'Auxiliary Energy Estimation'!$E$25-D3447</f>
        <v>-20.019999999999996</v>
      </c>
      <c r="G3447" s="32">
        <f>'Auxiliary Energy Estimation'!$E$25-E3447</f>
        <v>-35.023999999999987</v>
      </c>
      <c r="H3447" s="26">
        <f>IF(D3447&lt;='Auxiliary Energy Estimation'!$E$25, 1, 0)</f>
        <v>0</v>
      </c>
      <c r="I3447" s="26">
        <f>IF(E3447&lt;='Auxiliary Energy Estimation'!$E$25, 1, 0)</f>
        <v>0</v>
      </c>
    </row>
    <row r="3448" spans="2:9" ht="15" x14ac:dyDescent="0.3">
      <c r="B3448" s="33">
        <v>3443.5</v>
      </c>
      <c r="C3448" s="34">
        <v>23.9</v>
      </c>
      <c r="D3448" s="32">
        <f t="shared" si="106"/>
        <v>75.02</v>
      </c>
      <c r="E3448" s="37">
        <f t="shared" si="107"/>
        <v>90.023999999999987</v>
      </c>
      <c r="F3448" s="32">
        <f>'Auxiliary Energy Estimation'!$E$25-D3448</f>
        <v>-20.019999999999996</v>
      </c>
      <c r="G3448" s="32">
        <f>'Auxiliary Energy Estimation'!$E$25-E3448</f>
        <v>-35.023999999999987</v>
      </c>
      <c r="H3448" s="26">
        <f>IF(D3448&lt;='Auxiliary Energy Estimation'!$E$25, 1, 0)</f>
        <v>0</v>
      </c>
      <c r="I3448" s="26">
        <f>IF(E3448&lt;='Auxiliary Energy Estimation'!$E$25, 1, 0)</f>
        <v>0</v>
      </c>
    </row>
    <row r="3449" spans="2:9" ht="15" x14ac:dyDescent="0.3">
      <c r="B3449" s="33">
        <v>3444.5</v>
      </c>
      <c r="C3449" s="34">
        <v>22.8</v>
      </c>
      <c r="D3449" s="32">
        <f t="shared" si="106"/>
        <v>73.039999999999992</v>
      </c>
      <c r="E3449" s="37">
        <f t="shared" si="107"/>
        <v>87.647999999999982</v>
      </c>
      <c r="F3449" s="32">
        <f>'Auxiliary Energy Estimation'!$E$25-D3449</f>
        <v>-18.039999999999992</v>
      </c>
      <c r="G3449" s="32">
        <f>'Auxiliary Energy Estimation'!$E$25-E3449</f>
        <v>-32.647999999999982</v>
      </c>
      <c r="H3449" s="26">
        <f>IF(D3449&lt;='Auxiliary Energy Estimation'!$E$25, 1, 0)</f>
        <v>0</v>
      </c>
      <c r="I3449" s="26">
        <f>IF(E3449&lt;='Auxiliary Energy Estimation'!$E$25, 1, 0)</f>
        <v>0</v>
      </c>
    </row>
    <row r="3450" spans="2:9" ht="15" x14ac:dyDescent="0.3">
      <c r="B3450" s="33">
        <v>3445.5</v>
      </c>
      <c r="C3450" s="34">
        <v>21.7</v>
      </c>
      <c r="D3450" s="32">
        <f t="shared" si="106"/>
        <v>71.06</v>
      </c>
      <c r="E3450" s="37">
        <f t="shared" si="107"/>
        <v>85.272000000000006</v>
      </c>
      <c r="F3450" s="32">
        <f>'Auxiliary Energy Estimation'!$E$25-D3450</f>
        <v>-16.060000000000002</v>
      </c>
      <c r="G3450" s="32">
        <f>'Auxiliary Energy Estimation'!$E$25-E3450</f>
        <v>-30.272000000000006</v>
      </c>
      <c r="H3450" s="26">
        <f>IF(D3450&lt;='Auxiliary Energy Estimation'!$E$25, 1, 0)</f>
        <v>0</v>
      </c>
      <c r="I3450" s="26">
        <f>IF(E3450&lt;='Auxiliary Energy Estimation'!$E$25, 1, 0)</f>
        <v>0</v>
      </c>
    </row>
    <row r="3451" spans="2:9" ht="15" x14ac:dyDescent="0.3">
      <c r="B3451" s="33">
        <v>3446.5</v>
      </c>
      <c r="C3451" s="34">
        <v>20.6</v>
      </c>
      <c r="D3451" s="32">
        <f t="shared" si="106"/>
        <v>69.080000000000013</v>
      </c>
      <c r="E3451" s="37">
        <f t="shared" si="107"/>
        <v>82.896000000000015</v>
      </c>
      <c r="F3451" s="32">
        <f>'Auxiliary Energy Estimation'!$E$25-D3451</f>
        <v>-14.080000000000013</v>
      </c>
      <c r="G3451" s="32">
        <f>'Auxiliary Energy Estimation'!$E$25-E3451</f>
        <v>-27.896000000000015</v>
      </c>
      <c r="H3451" s="26">
        <f>IF(D3451&lt;='Auxiliary Energy Estimation'!$E$25, 1, 0)</f>
        <v>0</v>
      </c>
      <c r="I3451" s="26">
        <f>IF(E3451&lt;='Auxiliary Energy Estimation'!$E$25, 1, 0)</f>
        <v>0</v>
      </c>
    </row>
    <row r="3452" spans="2:9" ht="15" x14ac:dyDescent="0.3">
      <c r="B3452" s="33">
        <v>3447.5</v>
      </c>
      <c r="C3452" s="34">
        <v>19.399999999999999</v>
      </c>
      <c r="D3452" s="32">
        <f t="shared" si="106"/>
        <v>66.92</v>
      </c>
      <c r="E3452" s="37">
        <f t="shared" si="107"/>
        <v>80.304000000000002</v>
      </c>
      <c r="F3452" s="32">
        <f>'Auxiliary Energy Estimation'!$E$25-D3452</f>
        <v>-11.920000000000002</v>
      </c>
      <c r="G3452" s="32">
        <f>'Auxiliary Energy Estimation'!$E$25-E3452</f>
        <v>-25.304000000000002</v>
      </c>
      <c r="H3452" s="26">
        <f>IF(D3452&lt;='Auxiliary Energy Estimation'!$E$25, 1, 0)</f>
        <v>0</v>
      </c>
      <c r="I3452" s="26">
        <f>IF(E3452&lt;='Auxiliary Energy Estimation'!$E$25, 1, 0)</f>
        <v>0</v>
      </c>
    </row>
    <row r="3453" spans="2:9" ht="15" x14ac:dyDescent="0.3">
      <c r="B3453" s="33">
        <v>3448.5</v>
      </c>
      <c r="C3453" s="34">
        <v>18.899999999999999</v>
      </c>
      <c r="D3453" s="32">
        <f t="shared" si="106"/>
        <v>66.02</v>
      </c>
      <c r="E3453" s="37">
        <f t="shared" si="107"/>
        <v>79.22399999999999</v>
      </c>
      <c r="F3453" s="32">
        <f>'Auxiliary Energy Estimation'!$E$25-D3453</f>
        <v>-11.019999999999996</v>
      </c>
      <c r="G3453" s="32">
        <f>'Auxiliary Energy Estimation'!$E$25-E3453</f>
        <v>-24.22399999999999</v>
      </c>
      <c r="H3453" s="26">
        <f>IF(D3453&lt;='Auxiliary Energy Estimation'!$E$25, 1, 0)</f>
        <v>0</v>
      </c>
      <c r="I3453" s="26">
        <f>IF(E3453&lt;='Auxiliary Energy Estimation'!$E$25, 1, 0)</f>
        <v>0</v>
      </c>
    </row>
    <row r="3454" spans="2:9" ht="15" x14ac:dyDescent="0.3">
      <c r="B3454" s="33">
        <v>3449.5</v>
      </c>
      <c r="C3454" s="34">
        <v>17.8</v>
      </c>
      <c r="D3454" s="32">
        <f t="shared" si="106"/>
        <v>64.039999999999992</v>
      </c>
      <c r="E3454" s="37">
        <f t="shared" si="107"/>
        <v>76.847999999999985</v>
      </c>
      <c r="F3454" s="32">
        <f>'Auxiliary Energy Estimation'!$E$25-D3454</f>
        <v>-9.039999999999992</v>
      </c>
      <c r="G3454" s="32">
        <f>'Auxiliary Energy Estimation'!$E$25-E3454</f>
        <v>-21.847999999999985</v>
      </c>
      <c r="H3454" s="26">
        <f>IF(D3454&lt;='Auxiliary Energy Estimation'!$E$25, 1, 0)</f>
        <v>0</v>
      </c>
      <c r="I3454" s="26">
        <f>IF(E3454&lt;='Auxiliary Energy Estimation'!$E$25, 1, 0)</f>
        <v>0</v>
      </c>
    </row>
    <row r="3455" spans="2:9" ht="15" x14ac:dyDescent="0.3">
      <c r="B3455" s="33">
        <v>3450.5</v>
      </c>
      <c r="C3455" s="34">
        <v>17.2</v>
      </c>
      <c r="D3455" s="32">
        <f t="shared" si="106"/>
        <v>62.96</v>
      </c>
      <c r="E3455" s="37">
        <f t="shared" si="107"/>
        <v>75.551999999999992</v>
      </c>
      <c r="F3455" s="32">
        <f>'Auxiliary Energy Estimation'!$E$25-D3455</f>
        <v>-7.9600000000000009</v>
      </c>
      <c r="G3455" s="32">
        <f>'Auxiliary Energy Estimation'!$E$25-E3455</f>
        <v>-20.551999999999992</v>
      </c>
      <c r="H3455" s="26">
        <f>IF(D3455&lt;='Auxiliary Energy Estimation'!$E$25, 1, 0)</f>
        <v>0</v>
      </c>
      <c r="I3455" s="26">
        <f>IF(E3455&lt;='Auxiliary Energy Estimation'!$E$25, 1, 0)</f>
        <v>0</v>
      </c>
    </row>
    <row r="3456" spans="2:9" ht="15" x14ac:dyDescent="0.3">
      <c r="B3456" s="33">
        <v>3451.5</v>
      </c>
      <c r="C3456" s="34">
        <v>17.2</v>
      </c>
      <c r="D3456" s="32">
        <f t="shared" si="106"/>
        <v>62.96</v>
      </c>
      <c r="E3456" s="37">
        <f t="shared" si="107"/>
        <v>75.551999999999992</v>
      </c>
      <c r="F3456" s="32">
        <f>'Auxiliary Energy Estimation'!$E$25-D3456</f>
        <v>-7.9600000000000009</v>
      </c>
      <c r="G3456" s="32">
        <f>'Auxiliary Energy Estimation'!$E$25-E3456</f>
        <v>-20.551999999999992</v>
      </c>
      <c r="H3456" s="26">
        <f>IF(D3456&lt;='Auxiliary Energy Estimation'!$E$25, 1, 0)</f>
        <v>0</v>
      </c>
      <c r="I3456" s="26">
        <f>IF(E3456&lt;='Auxiliary Energy Estimation'!$E$25, 1, 0)</f>
        <v>0</v>
      </c>
    </row>
    <row r="3457" spans="2:9" ht="15" x14ac:dyDescent="0.3">
      <c r="B3457" s="33">
        <v>3452.5</v>
      </c>
      <c r="C3457" s="34">
        <v>16.7</v>
      </c>
      <c r="D3457" s="32">
        <f t="shared" si="106"/>
        <v>62.06</v>
      </c>
      <c r="E3457" s="37">
        <f t="shared" si="107"/>
        <v>74.471999999999994</v>
      </c>
      <c r="F3457" s="32">
        <f>'Auxiliary Energy Estimation'!$E$25-D3457</f>
        <v>-7.0600000000000023</v>
      </c>
      <c r="G3457" s="32">
        <f>'Auxiliary Energy Estimation'!$E$25-E3457</f>
        <v>-19.471999999999994</v>
      </c>
      <c r="H3457" s="26">
        <f>IF(D3457&lt;='Auxiliary Energy Estimation'!$E$25, 1, 0)</f>
        <v>0</v>
      </c>
      <c r="I3457" s="26">
        <f>IF(E3457&lt;='Auxiliary Energy Estimation'!$E$25, 1, 0)</f>
        <v>0</v>
      </c>
    </row>
    <row r="3458" spans="2:9" ht="15" x14ac:dyDescent="0.3">
      <c r="B3458" s="33">
        <v>3453.5</v>
      </c>
      <c r="C3458" s="34">
        <v>15.6</v>
      </c>
      <c r="D3458" s="32">
        <f t="shared" si="106"/>
        <v>60.08</v>
      </c>
      <c r="E3458" s="37">
        <f t="shared" si="107"/>
        <v>72.095999999999989</v>
      </c>
      <c r="F3458" s="32">
        <f>'Auxiliary Energy Estimation'!$E$25-D3458</f>
        <v>-5.0799999999999983</v>
      </c>
      <c r="G3458" s="32">
        <f>'Auxiliary Energy Estimation'!$E$25-E3458</f>
        <v>-17.095999999999989</v>
      </c>
      <c r="H3458" s="26">
        <f>IF(D3458&lt;='Auxiliary Energy Estimation'!$E$25, 1, 0)</f>
        <v>0</v>
      </c>
      <c r="I3458" s="26">
        <f>IF(E3458&lt;='Auxiliary Energy Estimation'!$E$25, 1, 0)</f>
        <v>0</v>
      </c>
    </row>
    <row r="3459" spans="2:9" ht="15" x14ac:dyDescent="0.3">
      <c r="B3459" s="33">
        <v>3454.5</v>
      </c>
      <c r="C3459" s="34">
        <v>15</v>
      </c>
      <c r="D3459" s="32">
        <f t="shared" si="106"/>
        <v>59</v>
      </c>
      <c r="E3459" s="37">
        <f t="shared" si="107"/>
        <v>70.8</v>
      </c>
      <c r="F3459" s="32">
        <f>'Auxiliary Energy Estimation'!$E$25-D3459</f>
        <v>-4</v>
      </c>
      <c r="G3459" s="32">
        <f>'Auxiliary Energy Estimation'!$E$25-E3459</f>
        <v>-15.799999999999997</v>
      </c>
      <c r="H3459" s="26">
        <f>IF(D3459&lt;='Auxiliary Energy Estimation'!$E$25, 1, 0)</f>
        <v>0</v>
      </c>
      <c r="I3459" s="26">
        <f>IF(E3459&lt;='Auxiliary Energy Estimation'!$E$25, 1, 0)</f>
        <v>0</v>
      </c>
    </row>
    <row r="3460" spans="2:9" ht="15" x14ac:dyDescent="0.3">
      <c r="B3460" s="33">
        <v>3455.5</v>
      </c>
      <c r="C3460" s="34">
        <v>14.4</v>
      </c>
      <c r="D3460" s="32">
        <f t="shared" si="106"/>
        <v>57.92</v>
      </c>
      <c r="E3460" s="37">
        <f t="shared" si="107"/>
        <v>69.504000000000005</v>
      </c>
      <c r="F3460" s="32">
        <f>'Auxiliary Energy Estimation'!$E$25-D3460</f>
        <v>-2.9200000000000017</v>
      </c>
      <c r="G3460" s="32">
        <f>'Auxiliary Energy Estimation'!$E$25-E3460</f>
        <v>-14.504000000000005</v>
      </c>
      <c r="H3460" s="26">
        <f>IF(D3460&lt;='Auxiliary Energy Estimation'!$E$25, 1, 0)</f>
        <v>0</v>
      </c>
      <c r="I3460" s="26">
        <f>IF(E3460&lt;='Auxiliary Energy Estimation'!$E$25, 1, 0)</f>
        <v>0</v>
      </c>
    </row>
    <row r="3461" spans="2:9" ht="15" x14ac:dyDescent="0.3">
      <c r="B3461" s="33">
        <v>3456.5</v>
      </c>
      <c r="C3461" s="34">
        <v>14.4</v>
      </c>
      <c r="D3461" s="32">
        <f t="shared" ref="D3461:D3524" si="108">CONVERT(C3461,"C","F")</f>
        <v>57.92</v>
      </c>
      <c r="E3461" s="37">
        <f t="shared" ref="E3461:E3524" si="109">D3461*1.2</f>
        <v>69.504000000000005</v>
      </c>
      <c r="F3461" s="32">
        <f>'Auxiliary Energy Estimation'!$E$25-D3461</f>
        <v>-2.9200000000000017</v>
      </c>
      <c r="G3461" s="32">
        <f>'Auxiliary Energy Estimation'!$E$25-E3461</f>
        <v>-14.504000000000005</v>
      </c>
      <c r="H3461" s="26">
        <f>IF(D3461&lt;='Auxiliary Energy Estimation'!$E$25, 1, 0)</f>
        <v>0</v>
      </c>
      <c r="I3461" s="26">
        <f>IF(E3461&lt;='Auxiliary Energy Estimation'!$E$25, 1, 0)</f>
        <v>0</v>
      </c>
    </row>
    <row r="3462" spans="2:9" ht="15" x14ac:dyDescent="0.3">
      <c r="B3462" s="33">
        <v>3457.5</v>
      </c>
      <c r="C3462" s="34">
        <v>13.9</v>
      </c>
      <c r="D3462" s="32">
        <f t="shared" si="108"/>
        <v>57.019999999999996</v>
      </c>
      <c r="E3462" s="37">
        <f t="shared" si="109"/>
        <v>68.423999999999992</v>
      </c>
      <c r="F3462" s="32">
        <f>'Auxiliary Energy Estimation'!$E$25-D3462</f>
        <v>-2.019999999999996</v>
      </c>
      <c r="G3462" s="32">
        <f>'Auxiliary Energy Estimation'!$E$25-E3462</f>
        <v>-13.423999999999992</v>
      </c>
      <c r="H3462" s="26">
        <f>IF(D3462&lt;='Auxiliary Energy Estimation'!$E$25, 1, 0)</f>
        <v>0</v>
      </c>
      <c r="I3462" s="26">
        <f>IF(E3462&lt;='Auxiliary Energy Estimation'!$E$25, 1, 0)</f>
        <v>0</v>
      </c>
    </row>
    <row r="3463" spans="2:9" ht="15" x14ac:dyDescent="0.3">
      <c r="B3463" s="33">
        <v>3458.5</v>
      </c>
      <c r="C3463" s="34">
        <v>13.9</v>
      </c>
      <c r="D3463" s="32">
        <f t="shared" si="108"/>
        <v>57.019999999999996</v>
      </c>
      <c r="E3463" s="37">
        <f t="shared" si="109"/>
        <v>68.423999999999992</v>
      </c>
      <c r="F3463" s="32">
        <f>'Auxiliary Energy Estimation'!$E$25-D3463</f>
        <v>-2.019999999999996</v>
      </c>
      <c r="G3463" s="32">
        <f>'Auxiliary Energy Estimation'!$E$25-E3463</f>
        <v>-13.423999999999992</v>
      </c>
      <c r="H3463" s="26">
        <f>IF(D3463&lt;='Auxiliary Energy Estimation'!$E$25, 1, 0)</f>
        <v>0</v>
      </c>
      <c r="I3463" s="26">
        <f>IF(E3463&lt;='Auxiliary Energy Estimation'!$E$25, 1, 0)</f>
        <v>0</v>
      </c>
    </row>
    <row r="3464" spans="2:9" ht="15" x14ac:dyDescent="0.3">
      <c r="B3464" s="33">
        <v>3459.5</v>
      </c>
      <c r="C3464" s="34">
        <v>13.9</v>
      </c>
      <c r="D3464" s="32">
        <f t="shared" si="108"/>
        <v>57.019999999999996</v>
      </c>
      <c r="E3464" s="37">
        <f t="shared" si="109"/>
        <v>68.423999999999992</v>
      </c>
      <c r="F3464" s="32">
        <f>'Auxiliary Energy Estimation'!$E$25-D3464</f>
        <v>-2.019999999999996</v>
      </c>
      <c r="G3464" s="32">
        <f>'Auxiliary Energy Estimation'!$E$25-E3464</f>
        <v>-13.423999999999992</v>
      </c>
      <c r="H3464" s="26">
        <f>IF(D3464&lt;='Auxiliary Energy Estimation'!$E$25, 1, 0)</f>
        <v>0</v>
      </c>
      <c r="I3464" s="26">
        <f>IF(E3464&lt;='Auxiliary Energy Estimation'!$E$25, 1, 0)</f>
        <v>0</v>
      </c>
    </row>
    <row r="3465" spans="2:9" ht="15" x14ac:dyDescent="0.3">
      <c r="B3465" s="33">
        <v>3460.5</v>
      </c>
      <c r="C3465" s="34">
        <v>13.9</v>
      </c>
      <c r="D3465" s="32">
        <f t="shared" si="108"/>
        <v>57.019999999999996</v>
      </c>
      <c r="E3465" s="37">
        <f t="shared" si="109"/>
        <v>68.423999999999992</v>
      </c>
      <c r="F3465" s="32">
        <f>'Auxiliary Energy Estimation'!$E$25-D3465</f>
        <v>-2.019999999999996</v>
      </c>
      <c r="G3465" s="32">
        <f>'Auxiliary Energy Estimation'!$E$25-E3465</f>
        <v>-13.423999999999992</v>
      </c>
      <c r="H3465" s="26">
        <f>IF(D3465&lt;='Auxiliary Energy Estimation'!$E$25, 1, 0)</f>
        <v>0</v>
      </c>
      <c r="I3465" s="26">
        <f>IF(E3465&lt;='Auxiliary Energy Estimation'!$E$25, 1, 0)</f>
        <v>0</v>
      </c>
    </row>
    <row r="3466" spans="2:9" ht="15" x14ac:dyDescent="0.3">
      <c r="B3466" s="33">
        <v>3461.5</v>
      </c>
      <c r="C3466" s="34">
        <v>13.9</v>
      </c>
      <c r="D3466" s="32">
        <f t="shared" si="108"/>
        <v>57.019999999999996</v>
      </c>
      <c r="E3466" s="37">
        <f t="shared" si="109"/>
        <v>68.423999999999992</v>
      </c>
      <c r="F3466" s="32">
        <f>'Auxiliary Energy Estimation'!$E$25-D3466</f>
        <v>-2.019999999999996</v>
      </c>
      <c r="G3466" s="32">
        <f>'Auxiliary Energy Estimation'!$E$25-E3466</f>
        <v>-13.423999999999992</v>
      </c>
      <c r="H3466" s="26">
        <f>IF(D3466&lt;='Auxiliary Energy Estimation'!$E$25, 1, 0)</f>
        <v>0</v>
      </c>
      <c r="I3466" s="26">
        <f>IF(E3466&lt;='Auxiliary Energy Estimation'!$E$25, 1, 0)</f>
        <v>0</v>
      </c>
    </row>
    <row r="3467" spans="2:9" ht="15" x14ac:dyDescent="0.3">
      <c r="B3467" s="33">
        <v>3462.5</v>
      </c>
      <c r="C3467" s="34">
        <v>13.3</v>
      </c>
      <c r="D3467" s="32">
        <f t="shared" si="108"/>
        <v>55.94</v>
      </c>
      <c r="E3467" s="37">
        <f t="shared" si="109"/>
        <v>67.128</v>
      </c>
      <c r="F3467" s="32">
        <f>'Auxiliary Energy Estimation'!$E$25-D3467</f>
        <v>-0.93999999999999773</v>
      </c>
      <c r="G3467" s="32">
        <f>'Auxiliary Energy Estimation'!$E$25-E3467</f>
        <v>-12.128</v>
      </c>
      <c r="H3467" s="26">
        <f>IF(D3467&lt;='Auxiliary Energy Estimation'!$E$25, 1, 0)</f>
        <v>0</v>
      </c>
      <c r="I3467" s="26">
        <f>IF(E3467&lt;='Auxiliary Energy Estimation'!$E$25, 1, 0)</f>
        <v>0</v>
      </c>
    </row>
    <row r="3468" spans="2:9" ht="15" x14ac:dyDescent="0.3">
      <c r="B3468" s="33">
        <v>3463.5</v>
      </c>
      <c r="C3468" s="34">
        <v>13.9</v>
      </c>
      <c r="D3468" s="32">
        <f t="shared" si="108"/>
        <v>57.019999999999996</v>
      </c>
      <c r="E3468" s="37">
        <f t="shared" si="109"/>
        <v>68.423999999999992</v>
      </c>
      <c r="F3468" s="32">
        <f>'Auxiliary Energy Estimation'!$E$25-D3468</f>
        <v>-2.019999999999996</v>
      </c>
      <c r="G3468" s="32">
        <f>'Auxiliary Energy Estimation'!$E$25-E3468</f>
        <v>-13.423999999999992</v>
      </c>
      <c r="H3468" s="26">
        <f>IF(D3468&lt;='Auxiliary Energy Estimation'!$E$25, 1, 0)</f>
        <v>0</v>
      </c>
      <c r="I3468" s="26">
        <f>IF(E3468&lt;='Auxiliary Energy Estimation'!$E$25, 1, 0)</f>
        <v>0</v>
      </c>
    </row>
    <row r="3469" spans="2:9" ht="15" x14ac:dyDescent="0.3">
      <c r="B3469" s="33">
        <v>3464.5</v>
      </c>
      <c r="C3469" s="34">
        <v>13.9</v>
      </c>
      <c r="D3469" s="32">
        <f t="shared" si="108"/>
        <v>57.019999999999996</v>
      </c>
      <c r="E3469" s="37">
        <f t="shared" si="109"/>
        <v>68.423999999999992</v>
      </c>
      <c r="F3469" s="32">
        <f>'Auxiliary Energy Estimation'!$E$25-D3469</f>
        <v>-2.019999999999996</v>
      </c>
      <c r="G3469" s="32">
        <f>'Auxiliary Energy Estimation'!$E$25-E3469</f>
        <v>-13.423999999999992</v>
      </c>
      <c r="H3469" s="26">
        <f>IF(D3469&lt;='Auxiliary Energy Estimation'!$E$25, 1, 0)</f>
        <v>0</v>
      </c>
      <c r="I3469" s="26">
        <f>IF(E3469&lt;='Auxiliary Energy Estimation'!$E$25, 1, 0)</f>
        <v>0</v>
      </c>
    </row>
    <row r="3470" spans="2:9" ht="15" x14ac:dyDescent="0.3">
      <c r="B3470" s="33">
        <v>3465.5</v>
      </c>
      <c r="C3470" s="34">
        <v>13.9</v>
      </c>
      <c r="D3470" s="32">
        <f t="shared" si="108"/>
        <v>57.019999999999996</v>
      </c>
      <c r="E3470" s="37">
        <f t="shared" si="109"/>
        <v>68.423999999999992</v>
      </c>
      <c r="F3470" s="32">
        <f>'Auxiliary Energy Estimation'!$E$25-D3470</f>
        <v>-2.019999999999996</v>
      </c>
      <c r="G3470" s="32">
        <f>'Auxiliary Energy Estimation'!$E$25-E3470</f>
        <v>-13.423999999999992</v>
      </c>
      <c r="H3470" s="26">
        <f>IF(D3470&lt;='Auxiliary Energy Estimation'!$E$25, 1, 0)</f>
        <v>0</v>
      </c>
      <c r="I3470" s="26">
        <f>IF(E3470&lt;='Auxiliary Energy Estimation'!$E$25, 1, 0)</f>
        <v>0</v>
      </c>
    </row>
    <row r="3471" spans="2:9" ht="15" x14ac:dyDescent="0.3">
      <c r="B3471" s="33">
        <v>3466.5</v>
      </c>
      <c r="C3471" s="34">
        <v>13.9</v>
      </c>
      <c r="D3471" s="32">
        <f t="shared" si="108"/>
        <v>57.019999999999996</v>
      </c>
      <c r="E3471" s="37">
        <f t="shared" si="109"/>
        <v>68.423999999999992</v>
      </c>
      <c r="F3471" s="32">
        <f>'Auxiliary Energy Estimation'!$E$25-D3471</f>
        <v>-2.019999999999996</v>
      </c>
      <c r="G3471" s="32">
        <f>'Auxiliary Energy Estimation'!$E$25-E3471</f>
        <v>-13.423999999999992</v>
      </c>
      <c r="H3471" s="26">
        <f>IF(D3471&lt;='Auxiliary Energy Estimation'!$E$25, 1, 0)</f>
        <v>0</v>
      </c>
      <c r="I3471" s="26">
        <f>IF(E3471&lt;='Auxiliary Energy Estimation'!$E$25, 1, 0)</f>
        <v>0</v>
      </c>
    </row>
    <row r="3472" spans="2:9" ht="15" x14ac:dyDescent="0.3">
      <c r="B3472" s="33">
        <v>3467.5</v>
      </c>
      <c r="C3472" s="34">
        <v>13.9</v>
      </c>
      <c r="D3472" s="32">
        <f t="shared" si="108"/>
        <v>57.019999999999996</v>
      </c>
      <c r="E3472" s="37">
        <f t="shared" si="109"/>
        <v>68.423999999999992</v>
      </c>
      <c r="F3472" s="32">
        <f>'Auxiliary Energy Estimation'!$E$25-D3472</f>
        <v>-2.019999999999996</v>
      </c>
      <c r="G3472" s="32">
        <f>'Auxiliary Energy Estimation'!$E$25-E3472</f>
        <v>-13.423999999999992</v>
      </c>
      <c r="H3472" s="26">
        <f>IF(D3472&lt;='Auxiliary Energy Estimation'!$E$25, 1, 0)</f>
        <v>0</v>
      </c>
      <c r="I3472" s="26">
        <f>IF(E3472&lt;='Auxiliary Energy Estimation'!$E$25, 1, 0)</f>
        <v>0</v>
      </c>
    </row>
    <row r="3473" spans="2:9" ht="15" x14ac:dyDescent="0.3">
      <c r="B3473" s="33">
        <v>3468.5</v>
      </c>
      <c r="C3473" s="34">
        <v>14.4</v>
      </c>
      <c r="D3473" s="32">
        <f t="shared" si="108"/>
        <v>57.92</v>
      </c>
      <c r="E3473" s="37">
        <f t="shared" si="109"/>
        <v>69.504000000000005</v>
      </c>
      <c r="F3473" s="32">
        <f>'Auxiliary Energy Estimation'!$E$25-D3473</f>
        <v>-2.9200000000000017</v>
      </c>
      <c r="G3473" s="32">
        <f>'Auxiliary Energy Estimation'!$E$25-E3473</f>
        <v>-14.504000000000005</v>
      </c>
      <c r="H3473" s="26">
        <f>IF(D3473&lt;='Auxiliary Energy Estimation'!$E$25, 1, 0)</f>
        <v>0</v>
      </c>
      <c r="I3473" s="26">
        <f>IF(E3473&lt;='Auxiliary Energy Estimation'!$E$25, 1, 0)</f>
        <v>0</v>
      </c>
    </row>
    <row r="3474" spans="2:9" ht="15" x14ac:dyDescent="0.3">
      <c r="B3474" s="33">
        <v>3469.5</v>
      </c>
      <c r="C3474" s="34">
        <v>13.9</v>
      </c>
      <c r="D3474" s="32">
        <f t="shared" si="108"/>
        <v>57.019999999999996</v>
      </c>
      <c r="E3474" s="37">
        <f t="shared" si="109"/>
        <v>68.423999999999992</v>
      </c>
      <c r="F3474" s="32">
        <f>'Auxiliary Energy Estimation'!$E$25-D3474</f>
        <v>-2.019999999999996</v>
      </c>
      <c r="G3474" s="32">
        <f>'Auxiliary Energy Estimation'!$E$25-E3474</f>
        <v>-13.423999999999992</v>
      </c>
      <c r="H3474" s="26">
        <f>IF(D3474&lt;='Auxiliary Energy Estimation'!$E$25, 1, 0)</f>
        <v>0</v>
      </c>
      <c r="I3474" s="26">
        <f>IF(E3474&lt;='Auxiliary Energy Estimation'!$E$25, 1, 0)</f>
        <v>0</v>
      </c>
    </row>
    <row r="3475" spans="2:9" ht="15" x14ac:dyDescent="0.3">
      <c r="B3475" s="33">
        <v>3470.5</v>
      </c>
      <c r="C3475" s="34">
        <v>14.4</v>
      </c>
      <c r="D3475" s="32">
        <f t="shared" si="108"/>
        <v>57.92</v>
      </c>
      <c r="E3475" s="37">
        <f t="shared" si="109"/>
        <v>69.504000000000005</v>
      </c>
      <c r="F3475" s="32">
        <f>'Auxiliary Energy Estimation'!$E$25-D3475</f>
        <v>-2.9200000000000017</v>
      </c>
      <c r="G3475" s="32">
        <f>'Auxiliary Energy Estimation'!$E$25-E3475</f>
        <v>-14.504000000000005</v>
      </c>
      <c r="H3475" s="26">
        <f>IF(D3475&lt;='Auxiliary Energy Estimation'!$E$25, 1, 0)</f>
        <v>0</v>
      </c>
      <c r="I3475" s="26">
        <f>IF(E3475&lt;='Auxiliary Energy Estimation'!$E$25, 1, 0)</f>
        <v>0</v>
      </c>
    </row>
    <row r="3476" spans="2:9" ht="15" x14ac:dyDescent="0.3">
      <c r="B3476" s="33">
        <v>3471.5</v>
      </c>
      <c r="C3476" s="34">
        <v>14.4</v>
      </c>
      <c r="D3476" s="32">
        <f t="shared" si="108"/>
        <v>57.92</v>
      </c>
      <c r="E3476" s="37">
        <f t="shared" si="109"/>
        <v>69.504000000000005</v>
      </c>
      <c r="F3476" s="32">
        <f>'Auxiliary Energy Estimation'!$E$25-D3476</f>
        <v>-2.9200000000000017</v>
      </c>
      <c r="G3476" s="32">
        <f>'Auxiliary Energy Estimation'!$E$25-E3476</f>
        <v>-14.504000000000005</v>
      </c>
      <c r="H3476" s="26">
        <f>IF(D3476&lt;='Auxiliary Energy Estimation'!$E$25, 1, 0)</f>
        <v>0</v>
      </c>
      <c r="I3476" s="26">
        <f>IF(E3476&lt;='Auxiliary Energy Estimation'!$E$25, 1, 0)</f>
        <v>0</v>
      </c>
    </row>
    <row r="3477" spans="2:9" ht="15" x14ac:dyDescent="0.3">
      <c r="B3477" s="33">
        <v>3472.5</v>
      </c>
      <c r="C3477" s="34">
        <v>14.4</v>
      </c>
      <c r="D3477" s="32">
        <f t="shared" si="108"/>
        <v>57.92</v>
      </c>
      <c r="E3477" s="37">
        <f t="shared" si="109"/>
        <v>69.504000000000005</v>
      </c>
      <c r="F3477" s="32">
        <f>'Auxiliary Energy Estimation'!$E$25-D3477</f>
        <v>-2.9200000000000017</v>
      </c>
      <c r="G3477" s="32">
        <f>'Auxiliary Energy Estimation'!$E$25-E3477</f>
        <v>-14.504000000000005</v>
      </c>
      <c r="H3477" s="26">
        <f>IF(D3477&lt;='Auxiliary Energy Estimation'!$E$25, 1, 0)</f>
        <v>0</v>
      </c>
      <c r="I3477" s="26">
        <f>IF(E3477&lt;='Auxiliary Energy Estimation'!$E$25, 1, 0)</f>
        <v>0</v>
      </c>
    </row>
    <row r="3478" spans="2:9" ht="15" x14ac:dyDescent="0.3">
      <c r="B3478" s="33">
        <v>3473.5</v>
      </c>
      <c r="C3478" s="34">
        <v>15</v>
      </c>
      <c r="D3478" s="32">
        <f t="shared" si="108"/>
        <v>59</v>
      </c>
      <c r="E3478" s="37">
        <f t="shared" si="109"/>
        <v>70.8</v>
      </c>
      <c r="F3478" s="32">
        <f>'Auxiliary Energy Estimation'!$E$25-D3478</f>
        <v>-4</v>
      </c>
      <c r="G3478" s="32">
        <f>'Auxiliary Energy Estimation'!$E$25-E3478</f>
        <v>-15.799999999999997</v>
      </c>
      <c r="H3478" s="26">
        <f>IF(D3478&lt;='Auxiliary Energy Estimation'!$E$25, 1, 0)</f>
        <v>0</v>
      </c>
      <c r="I3478" s="26">
        <f>IF(E3478&lt;='Auxiliary Energy Estimation'!$E$25, 1, 0)</f>
        <v>0</v>
      </c>
    </row>
    <row r="3479" spans="2:9" ht="15" x14ac:dyDescent="0.3">
      <c r="B3479" s="33">
        <v>3474.5</v>
      </c>
      <c r="C3479" s="34">
        <v>15</v>
      </c>
      <c r="D3479" s="32">
        <f t="shared" si="108"/>
        <v>59</v>
      </c>
      <c r="E3479" s="37">
        <f t="shared" si="109"/>
        <v>70.8</v>
      </c>
      <c r="F3479" s="32">
        <f>'Auxiliary Energy Estimation'!$E$25-D3479</f>
        <v>-4</v>
      </c>
      <c r="G3479" s="32">
        <f>'Auxiliary Energy Estimation'!$E$25-E3479</f>
        <v>-15.799999999999997</v>
      </c>
      <c r="H3479" s="26">
        <f>IF(D3479&lt;='Auxiliary Energy Estimation'!$E$25, 1, 0)</f>
        <v>0</v>
      </c>
      <c r="I3479" s="26">
        <f>IF(E3479&lt;='Auxiliary Energy Estimation'!$E$25, 1, 0)</f>
        <v>0</v>
      </c>
    </row>
    <row r="3480" spans="2:9" ht="15" x14ac:dyDescent="0.3">
      <c r="B3480" s="33">
        <v>3475.5</v>
      </c>
      <c r="C3480" s="34">
        <v>15</v>
      </c>
      <c r="D3480" s="32">
        <f t="shared" si="108"/>
        <v>59</v>
      </c>
      <c r="E3480" s="37">
        <f t="shared" si="109"/>
        <v>70.8</v>
      </c>
      <c r="F3480" s="32">
        <f>'Auxiliary Energy Estimation'!$E$25-D3480</f>
        <v>-4</v>
      </c>
      <c r="G3480" s="32">
        <f>'Auxiliary Energy Estimation'!$E$25-E3480</f>
        <v>-15.799999999999997</v>
      </c>
      <c r="H3480" s="26">
        <f>IF(D3480&lt;='Auxiliary Energy Estimation'!$E$25, 1, 0)</f>
        <v>0</v>
      </c>
      <c r="I3480" s="26">
        <f>IF(E3480&lt;='Auxiliary Energy Estimation'!$E$25, 1, 0)</f>
        <v>0</v>
      </c>
    </row>
    <row r="3481" spans="2:9" ht="15" x14ac:dyDescent="0.3">
      <c r="B3481" s="33">
        <v>3476.5</v>
      </c>
      <c r="C3481" s="34">
        <v>15</v>
      </c>
      <c r="D3481" s="32">
        <f t="shared" si="108"/>
        <v>59</v>
      </c>
      <c r="E3481" s="37">
        <f t="shared" si="109"/>
        <v>70.8</v>
      </c>
      <c r="F3481" s="32">
        <f>'Auxiliary Energy Estimation'!$E$25-D3481</f>
        <v>-4</v>
      </c>
      <c r="G3481" s="32">
        <f>'Auxiliary Energy Estimation'!$E$25-E3481</f>
        <v>-15.799999999999997</v>
      </c>
      <c r="H3481" s="26">
        <f>IF(D3481&lt;='Auxiliary Energy Estimation'!$E$25, 1, 0)</f>
        <v>0</v>
      </c>
      <c r="I3481" s="26">
        <f>IF(E3481&lt;='Auxiliary Energy Estimation'!$E$25, 1, 0)</f>
        <v>0</v>
      </c>
    </row>
    <row r="3482" spans="2:9" ht="15" x14ac:dyDescent="0.3">
      <c r="B3482" s="33">
        <v>3477.5</v>
      </c>
      <c r="C3482" s="34">
        <v>15</v>
      </c>
      <c r="D3482" s="32">
        <f t="shared" si="108"/>
        <v>59</v>
      </c>
      <c r="E3482" s="37">
        <f t="shared" si="109"/>
        <v>70.8</v>
      </c>
      <c r="F3482" s="32">
        <f>'Auxiliary Energy Estimation'!$E$25-D3482</f>
        <v>-4</v>
      </c>
      <c r="G3482" s="32">
        <f>'Auxiliary Energy Estimation'!$E$25-E3482</f>
        <v>-15.799999999999997</v>
      </c>
      <c r="H3482" s="26">
        <f>IF(D3482&lt;='Auxiliary Energy Estimation'!$E$25, 1, 0)</f>
        <v>0</v>
      </c>
      <c r="I3482" s="26">
        <f>IF(E3482&lt;='Auxiliary Energy Estimation'!$E$25, 1, 0)</f>
        <v>0</v>
      </c>
    </row>
    <row r="3483" spans="2:9" ht="15" x14ac:dyDescent="0.3">
      <c r="B3483" s="33">
        <v>3478.5</v>
      </c>
      <c r="C3483" s="34">
        <v>15</v>
      </c>
      <c r="D3483" s="32">
        <f t="shared" si="108"/>
        <v>59</v>
      </c>
      <c r="E3483" s="37">
        <f t="shared" si="109"/>
        <v>70.8</v>
      </c>
      <c r="F3483" s="32">
        <f>'Auxiliary Energy Estimation'!$E$25-D3483</f>
        <v>-4</v>
      </c>
      <c r="G3483" s="32">
        <f>'Auxiliary Energy Estimation'!$E$25-E3483</f>
        <v>-15.799999999999997</v>
      </c>
      <c r="H3483" s="26">
        <f>IF(D3483&lt;='Auxiliary Energy Estimation'!$E$25, 1, 0)</f>
        <v>0</v>
      </c>
      <c r="I3483" s="26">
        <f>IF(E3483&lt;='Auxiliary Energy Estimation'!$E$25, 1, 0)</f>
        <v>0</v>
      </c>
    </row>
    <row r="3484" spans="2:9" ht="15" x14ac:dyDescent="0.3">
      <c r="B3484" s="33">
        <v>3479.5</v>
      </c>
      <c r="C3484" s="34">
        <v>15</v>
      </c>
      <c r="D3484" s="32">
        <f t="shared" si="108"/>
        <v>59</v>
      </c>
      <c r="E3484" s="37">
        <f t="shared" si="109"/>
        <v>70.8</v>
      </c>
      <c r="F3484" s="32">
        <f>'Auxiliary Energy Estimation'!$E$25-D3484</f>
        <v>-4</v>
      </c>
      <c r="G3484" s="32">
        <f>'Auxiliary Energy Estimation'!$E$25-E3484</f>
        <v>-15.799999999999997</v>
      </c>
      <c r="H3484" s="26">
        <f>IF(D3484&lt;='Auxiliary Energy Estimation'!$E$25, 1, 0)</f>
        <v>0</v>
      </c>
      <c r="I3484" s="26">
        <f>IF(E3484&lt;='Auxiliary Energy Estimation'!$E$25, 1, 0)</f>
        <v>0</v>
      </c>
    </row>
    <row r="3485" spans="2:9" ht="15" x14ac:dyDescent="0.3">
      <c r="B3485" s="33">
        <v>3480.5</v>
      </c>
      <c r="C3485" s="34">
        <v>15</v>
      </c>
      <c r="D3485" s="32">
        <f t="shared" si="108"/>
        <v>59</v>
      </c>
      <c r="E3485" s="37">
        <f t="shared" si="109"/>
        <v>70.8</v>
      </c>
      <c r="F3485" s="32">
        <f>'Auxiliary Energy Estimation'!$E$25-D3485</f>
        <v>-4</v>
      </c>
      <c r="G3485" s="32">
        <f>'Auxiliary Energy Estimation'!$E$25-E3485</f>
        <v>-15.799999999999997</v>
      </c>
      <c r="H3485" s="26">
        <f>IF(D3485&lt;='Auxiliary Energy Estimation'!$E$25, 1, 0)</f>
        <v>0</v>
      </c>
      <c r="I3485" s="26">
        <f>IF(E3485&lt;='Auxiliary Energy Estimation'!$E$25, 1, 0)</f>
        <v>0</v>
      </c>
    </row>
    <row r="3486" spans="2:9" ht="15" x14ac:dyDescent="0.3">
      <c r="B3486" s="33">
        <v>3481.5</v>
      </c>
      <c r="C3486" s="34">
        <v>15</v>
      </c>
      <c r="D3486" s="32">
        <f t="shared" si="108"/>
        <v>59</v>
      </c>
      <c r="E3486" s="37">
        <f t="shared" si="109"/>
        <v>70.8</v>
      </c>
      <c r="F3486" s="32">
        <f>'Auxiliary Energy Estimation'!$E$25-D3486</f>
        <v>-4</v>
      </c>
      <c r="G3486" s="32">
        <f>'Auxiliary Energy Estimation'!$E$25-E3486</f>
        <v>-15.799999999999997</v>
      </c>
      <c r="H3486" s="26">
        <f>IF(D3486&lt;='Auxiliary Energy Estimation'!$E$25, 1, 0)</f>
        <v>0</v>
      </c>
      <c r="I3486" s="26">
        <f>IF(E3486&lt;='Auxiliary Energy Estimation'!$E$25, 1, 0)</f>
        <v>0</v>
      </c>
    </row>
    <row r="3487" spans="2:9" ht="15" x14ac:dyDescent="0.3">
      <c r="B3487" s="33">
        <v>3482.5</v>
      </c>
      <c r="C3487" s="34">
        <v>15</v>
      </c>
      <c r="D3487" s="32">
        <f t="shared" si="108"/>
        <v>59</v>
      </c>
      <c r="E3487" s="37">
        <f t="shared" si="109"/>
        <v>70.8</v>
      </c>
      <c r="F3487" s="32">
        <f>'Auxiliary Energy Estimation'!$E$25-D3487</f>
        <v>-4</v>
      </c>
      <c r="G3487" s="32">
        <f>'Auxiliary Energy Estimation'!$E$25-E3487</f>
        <v>-15.799999999999997</v>
      </c>
      <c r="H3487" s="26">
        <f>IF(D3487&lt;='Auxiliary Energy Estimation'!$E$25, 1, 0)</f>
        <v>0</v>
      </c>
      <c r="I3487" s="26">
        <f>IF(E3487&lt;='Auxiliary Energy Estimation'!$E$25, 1, 0)</f>
        <v>0</v>
      </c>
    </row>
    <row r="3488" spans="2:9" ht="15" x14ac:dyDescent="0.3">
      <c r="B3488" s="33">
        <v>3483.5</v>
      </c>
      <c r="C3488" s="34">
        <v>15</v>
      </c>
      <c r="D3488" s="32">
        <f t="shared" si="108"/>
        <v>59</v>
      </c>
      <c r="E3488" s="37">
        <f t="shared" si="109"/>
        <v>70.8</v>
      </c>
      <c r="F3488" s="32">
        <f>'Auxiliary Energy Estimation'!$E$25-D3488</f>
        <v>-4</v>
      </c>
      <c r="G3488" s="32">
        <f>'Auxiliary Energy Estimation'!$E$25-E3488</f>
        <v>-15.799999999999997</v>
      </c>
      <c r="H3488" s="26">
        <f>IF(D3488&lt;='Auxiliary Energy Estimation'!$E$25, 1, 0)</f>
        <v>0</v>
      </c>
      <c r="I3488" s="26">
        <f>IF(E3488&lt;='Auxiliary Energy Estimation'!$E$25, 1, 0)</f>
        <v>0</v>
      </c>
    </row>
    <row r="3489" spans="2:9" ht="15" x14ac:dyDescent="0.3">
      <c r="B3489" s="33">
        <v>3484.5</v>
      </c>
      <c r="C3489" s="34">
        <v>14.4</v>
      </c>
      <c r="D3489" s="32">
        <f t="shared" si="108"/>
        <v>57.92</v>
      </c>
      <c r="E3489" s="37">
        <f t="shared" si="109"/>
        <v>69.504000000000005</v>
      </c>
      <c r="F3489" s="32">
        <f>'Auxiliary Energy Estimation'!$E$25-D3489</f>
        <v>-2.9200000000000017</v>
      </c>
      <c r="G3489" s="32">
        <f>'Auxiliary Energy Estimation'!$E$25-E3489</f>
        <v>-14.504000000000005</v>
      </c>
      <c r="H3489" s="26">
        <f>IF(D3489&lt;='Auxiliary Energy Estimation'!$E$25, 1, 0)</f>
        <v>0</v>
      </c>
      <c r="I3489" s="26">
        <f>IF(E3489&lt;='Auxiliary Energy Estimation'!$E$25, 1, 0)</f>
        <v>0</v>
      </c>
    </row>
    <row r="3490" spans="2:9" ht="15" x14ac:dyDescent="0.3">
      <c r="B3490" s="33">
        <v>3485.5</v>
      </c>
      <c r="C3490" s="34">
        <v>13.9</v>
      </c>
      <c r="D3490" s="32">
        <f t="shared" si="108"/>
        <v>57.019999999999996</v>
      </c>
      <c r="E3490" s="37">
        <f t="shared" si="109"/>
        <v>68.423999999999992</v>
      </c>
      <c r="F3490" s="32">
        <f>'Auxiliary Energy Estimation'!$E$25-D3490</f>
        <v>-2.019999999999996</v>
      </c>
      <c r="G3490" s="32">
        <f>'Auxiliary Energy Estimation'!$E$25-E3490</f>
        <v>-13.423999999999992</v>
      </c>
      <c r="H3490" s="26">
        <f>IF(D3490&lt;='Auxiliary Energy Estimation'!$E$25, 1, 0)</f>
        <v>0</v>
      </c>
      <c r="I3490" s="26">
        <f>IF(E3490&lt;='Auxiliary Energy Estimation'!$E$25, 1, 0)</f>
        <v>0</v>
      </c>
    </row>
    <row r="3491" spans="2:9" ht="15" x14ac:dyDescent="0.3">
      <c r="B3491" s="33">
        <v>3486.5</v>
      </c>
      <c r="C3491" s="34">
        <v>13.9</v>
      </c>
      <c r="D3491" s="32">
        <f t="shared" si="108"/>
        <v>57.019999999999996</v>
      </c>
      <c r="E3491" s="37">
        <f t="shared" si="109"/>
        <v>68.423999999999992</v>
      </c>
      <c r="F3491" s="32">
        <f>'Auxiliary Energy Estimation'!$E$25-D3491</f>
        <v>-2.019999999999996</v>
      </c>
      <c r="G3491" s="32">
        <f>'Auxiliary Energy Estimation'!$E$25-E3491</f>
        <v>-13.423999999999992</v>
      </c>
      <c r="H3491" s="26">
        <f>IF(D3491&lt;='Auxiliary Energy Estimation'!$E$25, 1, 0)</f>
        <v>0</v>
      </c>
      <c r="I3491" s="26">
        <f>IF(E3491&lt;='Auxiliary Energy Estimation'!$E$25, 1, 0)</f>
        <v>0</v>
      </c>
    </row>
    <row r="3492" spans="2:9" ht="15" x14ac:dyDescent="0.3">
      <c r="B3492" s="33">
        <v>3487.5</v>
      </c>
      <c r="C3492" s="34">
        <v>15</v>
      </c>
      <c r="D3492" s="32">
        <f t="shared" si="108"/>
        <v>59</v>
      </c>
      <c r="E3492" s="37">
        <f t="shared" si="109"/>
        <v>70.8</v>
      </c>
      <c r="F3492" s="32">
        <f>'Auxiliary Energy Estimation'!$E$25-D3492</f>
        <v>-4</v>
      </c>
      <c r="G3492" s="32">
        <f>'Auxiliary Energy Estimation'!$E$25-E3492</f>
        <v>-15.799999999999997</v>
      </c>
      <c r="H3492" s="26">
        <f>IF(D3492&lt;='Auxiliary Energy Estimation'!$E$25, 1, 0)</f>
        <v>0</v>
      </c>
      <c r="I3492" s="26">
        <f>IF(E3492&lt;='Auxiliary Energy Estimation'!$E$25, 1, 0)</f>
        <v>0</v>
      </c>
    </row>
    <row r="3493" spans="2:9" ht="15" x14ac:dyDescent="0.3">
      <c r="B3493" s="33">
        <v>3488.5</v>
      </c>
      <c r="C3493" s="34">
        <v>16.100000000000001</v>
      </c>
      <c r="D3493" s="32">
        <f t="shared" si="108"/>
        <v>60.980000000000004</v>
      </c>
      <c r="E3493" s="37">
        <f t="shared" si="109"/>
        <v>73.176000000000002</v>
      </c>
      <c r="F3493" s="32">
        <f>'Auxiliary Energy Estimation'!$E$25-D3493</f>
        <v>-5.980000000000004</v>
      </c>
      <c r="G3493" s="32">
        <f>'Auxiliary Energy Estimation'!$E$25-E3493</f>
        <v>-18.176000000000002</v>
      </c>
      <c r="H3493" s="26">
        <f>IF(D3493&lt;='Auxiliary Energy Estimation'!$E$25, 1, 0)</f>
        <v>0</v>
      </c>
      <c r="I3493" s="26">
        <f>IF(E3493&lt;='Auxiliary Energy Estimation'!$E$25, 1, 0)</f>
        <v>0</v>
      </c>
    </row>
    <row r="3494" spans="2:9" ht="15" x14ac:dyDescent="0.3">
      <c r="B3494" s="33">
        <v>3489.5</v>
      </c>
      <c r="C3494" s="34">
        <v>17.2</v>
      </c>
      <c r="D3494" s="32">
        <f t="shared" si="108"/>
        <v>62.96</v>
      </c>
      <c r="E3494" s="37">
        <f t="shared" si="109"/>
        <v>75.551999999999992</v>
      </c>
      <c r="F3494" s="32">
        <f>'Auxiliary Energy Estimation'!$E$25-D3494</f>
        <v>-7.9600000000000009</v>
      </c>
      <c r="G3494" s="32">
        <f>'Auxiliary Energy Estimation'!$E$25-E3494</f>
        <v>-20.551999999999992</v>
      </c>
      <c r="H3494" s="26">
        <f>IF(D3494&lt;='Auxiliary Energy Estimation'!$E$25, 1, 0)</f>
        <v>0</v>
      </c>
      <c r="I3494" s="26">
        <f>IF(E3494&lt;='Auxiliary Energy Estimation'!$E$25, 1, 0)</f>
        <v>0</v>
      </c>
    </row>
    <row r="3495" spans="2:9" ht="15" x14ac:dyDescent="0.3">
      <c r="B3495" s="33">
        <v>3490.5</v>
      </c>
      <c r="C3495" s="34">
        <v>17.2</v>
      </c>
      <c r="D3495" s="32">
        <f t="shared" si="108"/>
        <v>62.96</v>
      </c>
      <c r="E3495" s="37">
        <f t="shared" si="109"/>
        <v>75.551999999999992</v>
      </c>
      <c r="F3495" s="32">
        <f>'Auxiliary Energy Estimation'!$E$25-D3495</f>
        <v>-7.9600000000000009</v>
      </c>
      <c r="G3495" s="32">
        <f>'Auxiliary Energy Estimation'!$E$25-E3495</f>
        <v>-20.551999999999992</v>
      </c>
      <c r="H3495" s="26">
        <f>IF(D3495&lt;='Auxiliary Energy Estimation'!$E$25, 1, 0)</f>
        <v>0</v>
      </c>
      <c r="I3495" s="26">
        <f>IF(E3495&lt;='Auxiliary Energy Estimation'!$E$25, 1, 0)</f>
        <v>0</v>
      </c>
    </row>
    <row r="3496" spans="2:9" ht="15" x14ac:dyDescent="0.3">
      <c r="B3496" s="33">
        <v>3491.5</v>
      </c>
      <c r="C3496" s="34">
        <v>15.6</v>
      </c>
      <c r="D3496" s="32">
        <f t="shared" si="108"/>
        <v>60.08</v>
      </c>
      <c r="E3496" s="37">
        <f t="shared" si="109"/>
        <v>72.095999999999989</v>
      </c>
      <c r="F3496" s="32">
        <f>'Auxiliary Energy Estimation'!$E$25-D3496</f>
        <v>-5.0799999999999983</v>
      </c>
      <c r="G3496" s="32">
        <f>'Auxiliary Energy Estimation'!$E$25-E3496</f>
        <v>-17.095999999999989</v>
      </c>
      <c r="H3496" s="26">
        <f>IF(D3496&lt;='Auxiliary Energy Estimation'!$E$25, 1, 0)</f>
        <v>0</v>
      </c>
      <c r="I3496" s="26">
        <f>IF(E3496&lt;='Auxiliary Energy Estimation'!$E$25, 1, 0)</f>
        <v>0</v>
      </c>
    </row>
    <row r="3497" spans="2:9" ht="15" x14ac:dyDescent="0.3">
      <c r="B3497" s="33">
        <v>3492.5</v>
      </c>
      <c r="C3497" s="34">
        <v>15.6</v>
      </c>
      <c r="D3497" s="32">
        <f t="shared" si="108"/>
        <v>60.08</v>
      </c>
      <c r="E3497" s="37">
        <f t="shared" si="109"/>
        <v>72.095999999999989</v>
      </c>
      <c r="F3497" s="32">
        <f>'Auxiliary Energy Estimation'!$E$25-D3497</f>
        <v>-5.0799999999999983</v>
      </c>
      <c r="G3497" s="32">
        <f>'Auxiliary Energy Estimation'!$E$25-E3497</f>
        <v>-17.095999999999989</v>
      </c>
      <c r="H3497" s="26">
        <f>IF(D3497&lt;='Auxiliary Energy Estimation'!$E$25, 1, 0)</f>
        <v>0</v>
      </c>
      <c r="I3497" s="26">
        <f>IF(E3497&lt;='Auxiliary Energy Estimation'!$E$25, 1, 0)</f>
        <v>0</v>
      </c>
    </row>
    <row r="3498" spans="2:9" ht="15" x14ac:dyDescent="0.3">
      <c r="B3498" s="33">
        <v>3493.5</v>
      </c>
      <c r="C3498" s="34">
        <v>15.6</v>
      </c>
      <c r="D3498" s="32">
        <f t="shared" si="108"/>
        <v>60.08</v>
      </c>
      <c r="E3498" s="37">
        <f t="shared" si="109"/>
        <v>72.095999999999989</v>
      </c>
      <c r="F3498" s="32">
        <f>'Auxiliary Energy Estimation'!$E$25-D3498</f>
        <v>-5.0799999999999983</v>
      </c>
      <c r="G3498" s="32">
        <f>'Auxiliary Energy Estimation'!$E$25-E3498</f>
        <v>-17.095999999999989</v>
      </c>
      <c r="H3498" s="26">
        <f>IF(D3498&lt;='Auxiliary Energy Estimation'!$E$25, 1, 0)</f>
        <v>0</v>
      </c>
      <c r="I3498" s="26">
        <f>IF(E3498&lt;='Auxiliary Energy Estimation'!$E$25, 1, 0)</f>
        <v>0</v>
      </c>
    </row>
    <row r="3499" spans="2:9" ht="15" x14ac:dyDescent="0.3">
      <c r="B3499" s="33">
        <v>3494.5</v>
      </c>
      <c r="C3499" s="34">
        <v>15.6</v>
      </c>
      <c r="D3499" s="32">
        <f t="shared" si="108"/>
        <v>60.08</v>
      </c>
      <c r="E3499" s="37">
        <f t="shared" si="109"/>
        <v>72.095999999999989</v>
      </c>
      <c r="F3499" s="32">
        <f>'Auxiliary Energy Estimation'!$E$25-D3499</f>
        <v>-5.0799999999999983</v>
      </c>
      <c r="G3499" s="32">
        <f>'Auxiliary Energy Estimation'!$E$25-E3499</f>
        <v>-17.095999999999989</v>
      </c>
      <c r="H3499" s="26">
        <f>IF(D3499&lt;='Auxiliary Energy Estimation'!$E$25, 1, 0)</f>
        <v>0</v>
      </c>
      <c r="I3499" s="26">
        <f>IF(E3499&lt;='Auxiliary Energy Estimation'!$E$25, 1, 0)</f>
        <v>0</v>
      </c>
    </row>
    <row r="3500" spans="2:9" ht="15" x14ac:dyDescent="0.3">
      <c r="B3500" s="33">
        <v>3495.5</v>
      </c>
      <c r="C3500" s="34">
        <v>15</v>
      </c>
      <c r="D3500" s="32">
        <f t="shared" si="108"/>
        <v>59</v>
      </c>
      <c r="E3500" s="37">
        <f t="shared" si="109"/>
        <v>70.8</v>
      </c>
      <c r="F3500" s="32">
        <f>'Auxiliary Energy Estimation'!$E$25-D3500</f>
        <v>-4</v>
      </c>
      <c r="G3500" s="32">
        <f>'Auxiliary Energy Estimation'!$E$25-E3500</f>
        <v>-15.799999999999997</v>
      </c>
      <c r="H3500" s="26">
        <f>IF(D3500&lt;='Auxiliary Energy Estimation'!$E$25, 1, 0)</f>
        <v>0</v>
      </c>
      <c r="I3500" s="26">
        <f>IF(E3500&lt;='Auxiliary Energy Estimation'!$E$25, 1, 0)</f>
        <v>0</v>
      </c>
    </row>
    <row r="3501" spans="2:9" ht="15" x14ac:dyDescent="0.3">
      <c r="B3501" s="33">
        <v>3496.5</v>
      </c>
      <c r="C3501" s="34">
        <v>15</v>
      </c>
      <c r="D3501" s="32">
        <f t="shared" si="108"/>
        <v>59</v>
      </c>
      <c r="E3501" s="37">
        <f t="shared" si="109"/>
        <v>70.8</v>
      </c>
      <c r="F3501" s="32">
        <f>'Auxiliary Energy Estimation'!$E$25-D3501</f>
        <v>-4</v>
      </c>
      <c r="G3501" s="32">
        <f>'Auxiliary Energy Estimation'!$E$25-E3501</f>
        <v>-15.799999999999997</v>
      </c>
      <c r="H3501" s="26">
        <f>IF(D3501&lt;='Auxiliary Energy Estimation'!$E$25, 1, 0)</f>
        <v>0</v>
      </c>
      <c r="I3501" s="26">
        <f>IF(E3501&lt;='Auxiliary Energy Estimation'!$E$25, 1, 0)</f>
        <v>0</v>
      </c>
    </row>
    <row r="3502" spans="2:9" ht="15" x14ac:dyDescent="0.3">
      <c r="B3502" s="33">
        <v>3497.5</v>
      </c>
      <c r="C3502" s="34">
        <v>15</v>
      </c>
      <c r="D3502" s="32">
        <f t="shared" si="108"/>
        <v>59</v>
      </c>
      <c r="E3502" s="37">
        <f t="shared" si="109"/>
        <v>70.8</v>
      </c>
      <c r="F3502" s="32">
        <f>'Auxiliary Energy Estimation'!$E$25-D3502</f>
        <v>-4</v>
      </c>
      <c r="G3502" s="32">
        <f>'Auxiliary Energy Estimation'!$E$25-E3502</f>
        <v>-15.799999999999997</v>
      </c>
      <c r="H3502" s="26">
        <f>IF(D3502&lt;='Auxiliary Energy Estimation'!$E$25, 1, 0)</f>
        <v>0</v>
      </c>
      <c r="I3502" s="26">
        <f>IF(E3502&lt;='Auxiliary Energy Estimation'!$E$25, 1, 0)</f>
        <v>0</v>
      </c>
    </row>
    <row r="3503" spans="2:9" ht="15" x14ac:dyDescent="0.3">
      <c r="B3503" s="33">
        <v>3498.5</v>
      </c>
      <c r="C3503" s="34">
        <v>13.9</v>
      </c>
      <c r="D3503" s="32">
        <f t="shared" si="108"/>
        <v>57.019999999999996</v>
      </c>
      <c r="E3503" s="37">
        <f t="shared" si="109"/>
        <v>68.423999999999992</v>
      </c>
      <c r="F3503" s="32">
        <f>'Auxiliary Energy Estimation'!$E$25-D3503</f>
        <v>-2.019999999999996</v>
      </c>
      <c r="G3503" s="32">
        <f>'Auxiliary Energy Estimation'!$E$25-E3503</f>
        <v>-13.423999999999992</v>
      </c>
      <c r="H3503" s="26">
        <f>IF(D3503&lt;='Auxiliary Energy Estimation'!$E$25, 1, 0)</f>
        <v>0</v>
      </c>
      <c r="I3503" s="26">
        <f>IF(E3503&lt;='Auxiliary Energy Estimation'!$E$25, 1, 0)</f>
        <v>0</v>
      </c>
    </row>
    <row r="3504" spans="2:9" ht="15" x14ac:dyDescent="0.3">
      <c r="B3504" s="33">
        <v>3499.5</v>
      </c>
      <c r="C3504" s="34">
        <v>13.3</v>
      </c>
      <c r="D3504" s="32">
        <f t="shared" si="108"/>
        <v>55.94</v>
      </c>
      <c r="E3504" s="37">
        <f t="shared" si="109"/>
        <v>67.128</v>
      </c>
      <c r="F3504" s="32">
        <f>'Auxiliary Energy Estimation'!$E$25-D3504</f>
        <v>-0.93999999999999773</v>
      </c>
      <c r="G3504" s="32">
        <f>'Auxiliary Energy Estimation'!$E$25-E3504</f>
        <v>-12.128</v>
      </c>
      <c r="H3504" s="26">
        <f>IF(D3504&lt;='Auxiliary Energy Estimation'!$E$25, 1, 0)</f>
        <v>0</v>
      </c>
      <c r="I3504" s="26">
        <f>IF(E3504&lt;='Auxiliary Energy Estimation'!$E$25, 1, 0)</f>
        <v>0</v>
      </c>
    </row>
    <row r="3505" spans="2:9" ht="15" x14ac:dyDescent="0.3">
      <c r="B3505" s="33">
        <v>3500.5</v>
      </c>
      <c r="C3505" s="34">
        <v>12.8</v>
      </c>
      <c r="D3505" s="32">
        <f t="shared" si="108"/>
        <v>55.040000000000006</v>
      </c>
      <c r="E3505" s="37">
        <f t="shared" si="109"/>
        <v>66.048000000000002</v>
      </c>
      <c r="F3505" s="32">
        <f>'Auxiliary Energy Estimation'!$E$25-D3505</f>
        <v>-4.0000000000006253E-2</v>
      </c>
      <c r="G3505" s="32">
        <f>'Auxiliary Energy Estimation'!$E$25-E3505</f>
        <v>-11.048000000000002</v>
      </c>
      <c r="H3505" s="26">
        <f>IF(D3505&lt;='Auxiliary Energy Estimation'!$E$25, 1, 0)</f>
        <v>0</v>
      </c>
      <c r="I3505" s="26">
        <f>IF(E3505&lt;='Auxiliary Energy Estimation'!$E$25, 1, 0)</f>
        <v>0</v>
      </c>
    </row>
    <row r="3506" spans="2:9" ht="15" x14ac:dyDescent="0.3">
      <c r="B3506" s="33">
        <v>3501.5</v>
      </c>
      <c r="C3506" s="34">
        <v>12.8</v>
      </c>
      <c r="D3506" s="32">
        <f t="shared" si="108"/>
        <v>55.040000000000006</v>
      </c>
      <c r="E3506" s="37">
        <f t="shared" si="109"/>
        <v>66.048000000000002</v>
      </c>
      <c r="F3506" s="32">
        <f>'Auxiliary Energy Estimation'!$E$25-D3506</f>
        <v>-4.0000000000006253E-2</v>
      </c>
      <c r="G3506" s="32">
        <f>'Auxiliary Energy Estimation'!$E$25-E3506</f>
        <v>-11.048000000000002</v>
      </c>
      <c r="H3506" s="26">
        <f>IF(D3506&lt;='Auxiliary Energy Estimation'!$E$25, 1, 0)</f>
        <v>0</v>
      </c>
      <c r="I3506" s="26">
        <f>IF(E3506&lt;='Auxiliary Energy Estimation'!$E$25, 1, 0)</f>
        <v>0</v>
      </c>
    </row>
    <row r="3507" spans="2:9" ht="15" x14ac:dyDescent="0.3">
      <c r="B3507" s="33">
        <v>3502.5</v>
      </c>
      <c r="C3507" s="34">
        <v>12.8</v>
      </c>
      <c r="D3507" s="32">
        <f t="shared" si="108"/>
        <v>55.040000000000006</v>
      </c>
      <c r="E3507" s="37">
        <f t="shared" si="109"/>
        <v>66.048000000000002</v>
      </c>
      <c r="F3507" s="32">
        <f>'Auxiliary Energy Estimation'!$E$25-D3507</f>
        <v>-4.0000000000006253E-2</v>
      </c>
      <c r="G3507" s="32">
        <f>'Auxiliary Energy Estimation'!$E$25-E3507</f>
        <v>-11.048000000000002</v>
      </c>
      <c r="H3507" s="26">
        <f>IF(D3507&lt;='Auxiliary Energy Estimation'!$E$25, 1, 0)</f>
        <v>0</v>
      </c>
      <c r="I3507" s="26">
        <f>IF(E3507&lt;='Auxiliary Energy Estimation'!$E$25, 1, 0)</f>
        <v>0</v>
      </c>
    </row>
    <row r="3508" spans="2:9" ht="15" x14ac:dyDescent="0.3">
      <c r="B3508" s="33">
        <v>3503.5</v>
      </c>
      <c r="C3508" s="34">
        <v>12.8</v>
      </c>
      <c r="D3508" s="32">
        <f t="shared" si="108"/>
        <v>55.040000000000006</v>
      </c>
      <c r="E3508" s="37">
        <f t="shared" si="109"/>
        <v>66.048000000000002</v>
      </c>
      <c r="F3508" s="32">
        <f>'Auxiliary Energy Estimation'!$E$25-D3508</f>
        <v>-4.0000000000006253E-2</v>
      </c>
      <c r="G3508" s="32">
        <f>'Auxiliary Energy Estimation'!$E$25-E3508</f>
        <v>-11.048000000000002</v>
      </c>
      <c r="H3508" s="26">
        <f>IF(D3508&lt;='Auxiliary Energy Estimation'!$E$25, 1, 0)</f>
        <v>0</v>
      </c>
      <c r="I3508" s="26">
        <f>IF(E3508&lt;='Auxiliary Energy Estimation'!$E$25, 1, 0)</f>
        <v>0</v>
      </c>
    </row>
    <row r="3509" spans="2:9" ht="15" x14ac:dyDescent="0.3">
      <c r="B3509" s="33">
        <v>3504.5</v>
      </c>
      <c r="C3509" s="34">
        <v>12.8</v>
      </c>
      <c r="D3509" s="32">
        <f t="shared" si="108"/>
        <v>55.040000000000006</v>
      </c>
      <c r="E3509" s="37">
        <f t="shared" si="109"/>
        <v>66.048000000000002</v>
      </c>
      <c r="F3509" s="32">
        <f>'Auxiliary Energy Estimation'!$E$25-D3509</f>
        <v>-4.0000000000006253E-2</v>
      </c>
      <c r="G3509" s="32">
        <f>'Auxiliary Energy Estimation'!$E$25-E3509</f>
        <v>-11.048000000000002</v>
      </c>
      <c r="H3509" s="26">
        <f>IF(D3509&lt;='Auxiliary Energy Estimation'!$E$25, 1, 0)</f>
        <v>0</v>
      </c>
      <c r="I3509" s="26">
        <f>IF(E3509&lt;='Auxiliary Energy Estimation'!$E$25, 1, 0)</f>
        <v>0</v>
      </c>
    </row>
    <row r="3510" spans="2:9" ht="15" x14ac:dyDescent="0.3">
      <c r="B3510" s="33">
        <v>3505.5</v>
      </c>
      <c r="C3510" s="34">
        <v>12.8</v>
      </c>
      <c r="D3510" s="32">
        <f t="shared" si="108"/>
        <v>55.040000000000006</v>
      </c>
      <c r="E3510" s="37">
        <f t="shared" si="109"/>
        <v>66.048000000000002</v>
      </c>
      <c r="F3510" s="32">
        <f>'Auxiliary Energy Estimation'!$E$25-D3510</f>
        <v>-4.0000000000006253E-2</v>
      </c>
      <c r="G3510" s="32">
        <f>'Auxiliary Energy Estimation'!$E$25-E3510</f>
        <v>-11.048000000000002</v>
      </c>
      <c r="H3510" s="26">
        <f>IF(D3510&lt;='Auxiliary Energy Estimation'!$E$25, 1, 0)</f>
        <v>0</v>
      </c>
      <c r="I3510" s="26">
        <f>IF(E3510&lt;='Auxiliary Energy Estimation'!$E$25, 1, 0)</f>
        <v>0</v>
      </c>
    </row>
    <row r="3511" spans="2:9" ht="15" x14ac:dyDescent="0.3">
      <c r="B3511" s="33">
        <v>3506.5</v>
      </c>
      <c r="C3511" s="34">
        <v>12.8</v>
      </c>
      <c r="D3511" s="32">
        <f t="shared" si="108"/>
        <v>55.040000000000006</v>
      </c>
      <c r="E3511" s="37">
        <f t="shared" si="109"/>
        <v>66.048000000000002</v>
      </c>
      <c r="F3511" s="32">
        <f>'Auxiliary Energy Estimation'!$E$25-D3511</f>
        <v>-4.0000000000006253E-2</v>
      </c>
      <c r="G3511" s="32">
        <f>'Auxiliary Energy Estimation'!$E$25-E3511</f>
        <v>-11.048000000000002</v>
      </c>
      <c r="H3511" s="26">
        <f>IF(D3511&lt;='Auxiliary Energy Estimation'!$E$25, 1, 0)</f>
        <v>0</v>
      </c>
      <c r="I3511" s="26">
        <f>IF(E3511&lt;='Auxiliary Energy Estimation'!$E$25, 1, 0)</f>
        <v>0</v>
      </c>
    </row>
    <row r="3512" spans="2:9" ht="15" x14ac:dyDescent="0.3">
      <c r="B3512" s="33">
        <v>3507.5</v>
      </c>
      <c r="C3512" s="34">
        <v>12.8</v>
      </c>
      <c r="D3512" s="32">
        <f t="shared" si="108"/>
        <v>55.040000000000006</v>
      </c>
      <c r="E3512" s="37">
        <f t="shared" si="109"/>
        <v>66.048000000000002</v>
      </c>
      <c r="F3512" s="32">
        <f>'Auxiliary Energy Estimation'!$E$25-D3512</f>
        <v>-4.0000000000006253E-2</v>
      </c>
      <c r="G3512" s="32">
        <f>'Auxiliary Energy Estimation'!$E$25-E3512</f>
        <v>-11.048000000000002</v>
      </c>
      <c r="H3512" s="26">
        <f>IF(D3512&lt;='Auxiliary Energy Estimation'!$E$25, 1, 0)</f>
        <v>0</v>
      </c>
      <c r="I3512" s="26">
        <f>IF(E3512&lt;='Auxiliary Energy Estimation'!$E$25, 1, 0)</f>
        <v>0</v>
      </c>
    </row>
    <row r="3513" spans="2:9" ht="15" x14ac:dyDescent="0.3">
      <c r="B3513" s="33">
        <v>3508.5</v>
      </c>
      <c r="C3513" s="34">
        <v>12.8</v>
      </c>
      <c r="D3513" s="32">
        <f t="shared" si="108"/>
        <v>55.040000000000006</v>
      </c>
      <c r="E3513" s="37">
        <f t="shared" si="109"/>
        <v>66.048000000000002</v>
      </c>
      <c r="F3513" s="32">
        <f>'Auxiliary Energy Estimation'!$E$25-D3513</f>
        <v>-4.0000000000006253E-2</v>
      </c>
      <c r="G3513" s="32">
        <f>'Auxiliary Energy Estimation'!$E$25-E3513</f>
        <v>-11.048000000000002</v>
      </c>
      <c r="H3513" s="26">
        <f>IF(D3513&lt;='Auxiliary Energy Estimation'!$E$25, 1, 0)</f>
        <v>0</v>
      </c>
      <c r="I3513" s="26">
        <f>IF(E3513&lt;='Auxiliary Energy Estimation'!$E$25, 1, 0)</f>
        <v>0</v>
      </c>
    </row>
    <row r="3514" spans="2:9" ht="15" x14ac:dyDescent="0.3">
      <c r="B3514" s="33">
        <v>3509.5</v>
      </c>
      <c r="C3514" s="34">
        <v>12.8</v>
      </c>
      <c r="D3514" s="32">
        <f t="shared" si="108"/>
        <v>55.040000000000006</v>
      </c>
      <c r="E3514" s="37">
        <f t="shared" si="109"/>
        <v>66.048000000000002</v>
      </c>
      <c r="F3514" s="32">
        <f>'Auxiliary Energy Estimation'!$E$25-D3514</f>
        <v>-4.0000000000006253E-2</v>
      </c>
      <c r="G3514" s="32">
        <f>'Auxiliary Energy Estimation'!$E$25-E3514</f>
        <v>-11.048000000000002</v>
      </c>
      <c r="H3514" s="26">
        <f>IF(D3514&lt;='Auxiliary Energy Estimation'!$E$25, 1, 0)</f>
        <v>0</v>
      </c>
      <c r="I3514" s="26">
        <f>IF(E3514&lt;='Auxiliary Energy Estimation'!$E$25, 1, 0)</f>
        <v>0</v>
      </c>
    </row>
    <row r="3515" spans="2:9" ht="15" x14ac:dyDescent="0.3">
      <c r="B3515" s="33">
        <v>3510.5</v>
      </c>
      <c r="C3515" s="34">
        <v>12.8</v>
      </c>
      <c r="D3515" s="32">
        <f t="shared" si="108"/>
        <v>55.040000000000006</v>
      </c>
      <c r="E3515" s="37">
        <f t="shared" si="109"/>
        <v>66.048000000000002</v>
      </c>
      <c r="F3515" s="32">
        <f>'Auxiliary Energy Estimation'!$E$25-D3515</f>
        <v>-4.0000000000006253E-2</v>
      </c>
      <c r="G3515" s="32">
        <f>'Auxiliary Energy Estimation'!$E$25-E3515</f>
        <v>-11.048000000000002</v>
      </c>
      <c r="H3515" s="26">
        <f>IF(D3515&lt;='Auxiliary Energy Estimation'!$E$25, 1, 0)</f>
        <v>0</v>
      </c>
      <c r="I3515" s="26">
        <f>IF(E3515&lt;='Auxiliary Energy Estimation'!$E$25, 1, 0)</f>
        <v>0</v>
      </c>
    </row>
    <row r="3516" spans="2:9" ht="15" x14ac:dyDescent="0.3">
      <c r="B3516" s="33">
        <v>3511.5</v>
      </c>
      <c r="C3516" s="34">
        <v>13.3</v>
      </c>
      <c r="D3516" s="32">
        <f t="shared" si="108"/>
        <v>55.94</v>
      </c>
      <c r="E3516" s="37">
        <f t="shared" si="109"/>
        <v>67.128</v>
      </c>
      <c r="F3516" s="32">
        <f>'Auxiliary Energy Estimation'!$E$25-D3516</f>
        <v>-0.93999999999999773</v>
      </c>
      <c r="G3516" s="32">
        <f>'Auxiliary Energy Estimation'!$E$25-E3516</f>
        <v>-12.128</v>
      </c>
      <c r="H3516" s="26">
        <f>IF(D3516&lt;='Auxiliary Energy Estimation'!$E$25, 1, 0)</f>
        <v>0</v>
      </c>
      <c r="I3516" s="26">
        <f>IF(E3516&lt;='Auxiliary Energy Estimation'!$E$25, 1, 0)</f>
        <v>0</v>
      </c>
    </row>
    <row r="3517" spans="2:9" ht="15" x14ac:dyDescent="0.3">
      <c r="B3517" s="33">
        <v>3512.5</v>
      </c>
      <c r="C3517" s="34">
        <v>13.3</v>
      </c>
      <c r="D3517" s="32">
        <f t="shared" si="108"/>
        <v>55.94</v>
      </c>
      <c r="E3517" s="37">
        <f t="shared" si="109"/>
        <v>67.128</v>
      </c>
      <c r="F3517" s="32">
        <f>'Auxiliary Energy Estimation'!$E$25-D3517</f>
        <v>-0.93999999999999773</v>
      </c>
      <c r="G3517" s="32">
        <f>'Auxiliary Energy Estimation'!$E$25-E3517</f>
        <v>-12.128</v>
      </c>
      <c r="H3517" s="26">
        <f>IF(D3517&lt;='Auxiliary Energy Estimation'!$E$25, 1, 0)</f>
        <v>0</v>
      </c>
      <c r="I3517" s="26">
        <f>IF(E3517&lt;='Auxiliary Energy Estimation'!$E$25, 1, 0)</f>
        <v>0</v>
      </c>
    </row>
    <row r="3518" spans="2:9" ht="15" x14ac:dyDescent="0.3">
      <c r="B3518" s="33">
        <v>3513.5</v>
      </c>
      <c r="C3518" s="34">
        <v>13.3</v>
      </c>
      <c r="D3518" s="32">
        <f t="shared" si="108"/>
        <v>55.94</v>
      </c>
      <c r="E3518" s="37">
        <f t="shared" si="109"/>
        <v>67.128</v>
      </c>
      <c r="F3518" s="32">
        <f>'Auxiliary Energy Estimation'!$E$25-D3518</f>
        <v>-0.93999999999999773</v>
      </c>
      <c r="G3518" s="32">
        <f>'Auxiliary Energy Estimation'!$E$25-E3518</f>
        <v>-12.128</v>
      </c>
      <c r="H3518" s="26">
        <f>IF(D3518&lt;='Auxiliary Energy Estimation'!$E$25, 1, 0)</f>
        <v>0</v>
      </c>
      <c r="I3518" s="26">
        <f>IF(E3518&lt;='Auxiliary Energy Estimation'!$E$25, 1, 0)</f>
        <v>0</v>
      </c>
    </row>
    <row r="3519" spans="2:9" ht="15" x14ac:dyDescent="0.3">
      <c r="B3519" s="33">
        <v>3514.5</v>
      </c>
      <c r="C3519" s="34">
        <v>13.3</v>
      </c>
      <c r="D3519" s="32">
        <f t="shared" si="108"/>
        <v>55.94</v>
      </c>
      <c r="E3519" s="37">
        <f t="shared" si="109"/>
        <v>67.128</v>
      </c>
      <c r="F3519" s="32">
        <f>'Auxiliary Energy Estimation'!$E$25-D3519</f>
        <v>-0.93999999999999773</v>
      </c>
      <c r="G3519" s="32">
        <f>'Auxiliary Energy Estimation'!$E$25-E3519</f>
        <v>-12.128</v>
      </c>
      <c r="H3519" s="26">
        <f>IF(D3519&lt;='Auxiliary Energy Estimation'!$E$25, 1, 0)</f>
        <v>0</v>
      </c>
      <c r="I3519" s="26">
        <f>IF(E3519&lt;='Auxiliary Energy Estimation'!$E$25, 1, 0)</f>
        <v>0</v>
      </c>
    </row>
    <row r="3520" spans="2:9" ht="15" x14ac:dyDescent="0.3">
      <c r="B3520" s="33">
        <v>3515.5</v>
      </c>
      <c r="C3520" s="34">
        <v>14.4</v>
      </c>
      <c r="D3520" s="32">
        <f t="shared" si="108"/>
        <v>57.92</v>
      </c>
      <c r="E3520" s="37">
        <f t="shared" si="109"/>
        <v>69.504000000000005</v>
      </c>
      <c r="F3520" s="32">
        <f>'Auxiliary Energy Estimation'!$E$25-D3520</f>
        <v>-2.9200000000000017</v>
      </c>
      <c r="G3520" s="32">
        <f>'Auxiliary Energy Estimation'!$E$25-E3520</f>
        <v>-14.504000000000005</v>
      </c>
      <c r="H3520" s="26">
        <f>IF(D3520&lt;='Auxiliary Energy Estimation'!$E$25, 1, 0)</f>
        <v>0</v>
      </c>
      <c r="I3520" s="26">
        <f>IF(E3520&lt;='Auxiliary Energy Estimation'!$E$25, 1, 0)</f>
        <v>0</v>
      </c>
    </row>
    <row r="3521" spans="2:9" ht="15" x14ac:dyDescent="0.3">
      <c r="B3521" s="33">
        <v>3516.5</v>
      </c>
      <c r="C3521" s="34">
        <v>15</v>
      </c>
      <c r="D3521" s="32">
        <f t="shared" si="108"/>
        <v>59</v>
      </c>
      <c r="E3521" s="37">
        <f t="shared" si="109"/>
        <v>70.8</v>
      </c>
      <c r="F3521" s="32">
        <f>'Auxiliary Energy Estimation'!$E$25-D3521</f>
        <v>-4</v>
      </c>
      <c r="G3521" s="32">
        <f>'Auxiliary Energy Estimation'!$E$25-E3521</f>
        <v>-15.799999999999997</v>
      </c>
      <c r="H3521" s="26">
        <f>IF(D3521&lt;='Auxiliary Energy Estimation'!$E$25, 1, 0)</f>
        <v>0</v>
      </c>
      <c r="I3521" s="26">
        <f>IF(E3521&lt;='Auxiliary Energy Estimation'!$E$25, 1, 0)</f>
        <v>0</v>
      </c>
    </row>
    <row r="3522" spans="2:9" ht="15" x14ac:dyDescent="0.3">
      <c r="B3522" s="33">
        <v>3517.5</v>
      </c>
      <c r="C3522" s="34">
        <v>15</v>
      </c>
      <c r="D3522" s="32">
        <f t="shared" si="108"/>
        <v>59</v>
      </c>
      <c r="E3522" s="37">
        <f t="shared" si="109"/>
        <v>70.8</v>
      </c>
      <c r="F3522" s="32">
        <f>'Auxiliary Energy Estimation'!$E$25-D3522</f>
        <v>-4</v>
      </c>
      <c r="G3522" s="32">
        <f>'Auxiliary Energy Estimation'!$E$25-E3522</f>
        <v>-15.799999999999997</v>
      </c>
      <c r="H3522" s="26">
        <f>IF(D3522&lt;='Auxiliary Energy Estimation'!$E$25, 1, 0)</f>
        <v>0</v>
      </c>
      <c r="I3522" s="26">
        <f>IF(E3522&lt;='Auxiliary Energy Estimation'!$E$25, 1, 0)</f>
        <v>0</v>
      </c>
    </row>
    <row r="3523" spans="2:9" ht="15" x14ac:dyDescent="0.3">
      <c r="B3523" s="33">
        <v>3518.5</v>
      </c>
      <c r="C3523" s="34">
        <v>15</v>
      </c>
      <c r="D3523" s="32">
        <f t="shared" si="108"/>
        <v>59</v>
      </c>
      <c r="E3523" s="37">
        <f t="shared" si="109"/>
        <v>70.8</v>
      </c>
      <c r="F3523" s="32">
        <f>'Auxiliary Energy Estimation'!$E$25-D3523</f>
        <v>-4</v>
      </c>
      <c r="G3523" s="32">
        <f>'Auxiliary Energy Estimation'!$E$25-E3523</f>
        <v>-15.799999999999997</v>
      </c>
      <c r="H3523" s="26">
        <f>IF(D3523&lt;='Auxiliary Energy Estimation'!$E$25, 1, 0)</f>
        <v>0</v>
      </c>
      <c r="I3523" s="26">
        <f>IF(E3523&lt;='Auxiliary Energy Estimation'!$E$25, 1, 0)</f>
        <v>0</v>
      </c>
    </row>
    <row r="3524" spans="2:9" ht="15" x14ac:dyDescent="0.3">
      <c r="B3524" s="33">
        <v>3519.5</v>
      </c>
      <c r="C3524" s="34">
        <v>15</v>
      </c>
      <c r="D3524" s="32">
        <f t="shared" si="108"/>
        <v>59</v>
      </c>
      <c r="E3524" s="37">
        <f t="shared" si="109"/>
        <v>70.8</v>
      </c>
      <c r="F3524" s="32">
        <f>'Auxiliary Energy Estimation'!$E$25-D3524</f>
        <v>-4</v>
      </c>
      <c r="G3524" s="32">
        <f>'Auxiliary Energy Estimation'!$E$25-E3524</f>
        <v>-15.799999999999997</v>
      </c>
      <c r="H3524" s="26">
        <f>IF(D3524&lt;='Auxiliary Energy Estimation'!$E$25, 1, 0)</f>
        <v>0</v>
      </c>
      <c r="I3524" s="26">
        <f>IF(E3524&lt;='Auxiliary Energy Estimation'!$E$25, 1, 0)</f>
        <v>0</v>
      </c>
    </row>
    <row r="3525" spans="2:9" ht="15" x14ac:dyDescent="0.3">
      <c r="B3525" s="33">
        <v>3520.5</v>
      </c>
      <c r="C3525" s="34">
        <v>15</v>
      </c>
      <c r="D3525" s="32">
        <f t="shared" ref="D3525:D3588" si="110">CONVERT(C3525,"C","F")</f>
        <v>59</v>
      </c>
      <c r="E3525" s="37">
        <f t="shared" ref="E3525:E3588" si="111">D3525*1.2</f>
        <v>70.8</v>
      </c>
      <c r="F3525" s="32">
        <f>'Auxiliary Energy Estimation'!$E$25-D3525</f>
        <v>-4</v>
      </c>
      <c r="G3525" s="32">
        <f>'Auxiliary Energy Estimation'!$E$25-E3525</f>
        <v>-15.799999999999997</v>
      </c>
      <c r="H3525" s="26">
        <f>IF(D3525&lt;='Auxiliary Energy Estimation'!$E$25, 1, 0)</f>
        <v>0</v>
      </c>
      <c r="I3525" s="26">
        <f>IF(E3525&lt;='Auxiliary Energy Estimation'!$E$25, 1, 0)</f>
        <v>0</v>
      </c>
    </row>
    <row r="3526" spans="2:9" ht="15" x14ac:dyDescent="0.3">
      <c r="B3526" s="33">
        <v>3521.5</v>
      </c>
      <c r="C3526" s="34">
        <v>14.4</v>
      </c>
      <c r="D3526" s="32">
        <f t="shared" si="110"/>
        <v>57.92</v>
      </c>
      <c r="E3526" s="37">
        <f t="shared" si="111"/>
        <v>69.504000000000005</v>
      </c>
      <c r="F3526" s="32">
        <f>'Auxiliary Energy Estimation'!$E$25-D3526</f>
        <v>-2.9200000000000017</v>
      </c>
      <c r="G3526" s="32">
        <f>'Auxiliary Energy Estimation'!$E$25-E3526</f>
        <v>-14.504000000000005</v>
      </c>
      <c r="H3526" s="26">
        <f>IF(D3526&lt;='Auxiliary Energy Estimation'!$E$25, 1, 0)</f>
        <v>0</v>
      </c>
      <c r="I3526" s="26">
        <f>IF(E3526&lt;='Auxiliary Energy Estimation'!$E$25, 1, 0)</f>
        <v>0</v>
      </c>
    </row>
    <row r="3527" spans="2:9" ht="15" x14ac:dyDescent="0.3">
      <c r="B3527" s="33">
        <v>3522.5</v>
      </c>
      <c r="C3527" s="34">
        <v>13.3</v>
      </c>
      <c r="D3527" s="32">
        <f t="shared" si="110"/>
        <v>55.94</v>
      </c>
      <c r="E3527" s="37">
        <f t="shared" si="111"/>
        <v>67.128</v>
      </c>
      <c r="F3527" s="32">
        <f>'Auxiliary Energy Estimation'!$E$25-D3527</f>
        <v>-0.93999999999999773</v>
      </c>
      <c r="G3527" s="32">
        <f>'Auxiliary Energy Estimation'!$E$25-E3527</f>
        <v>-12.128</v>
      </c>
      <c r="H3527" s="26">
        <f>IF(D3527&lt;='Auxiliary Energy Estimation'!$E$25, 1, 0)</f>
        <v>0</v>
      </c>
      <c r="I3527" s="26">
        <f>IF(E3527&lt;='Auxiliary Energy Estimation'!$E$25, 1, 0)</f>
        <v>0</v>
      </c>
    </row>
    <row r="3528" spans="2:9" ht="15" x14ac:dyDescent="0.3">
      <c r="B3528" s="33">
        <v>3523.5</v>
      </c>
      <c r="C3528" s="34">
        <v>12.8</v>
      </c>
      <c r="D3528" s="32">
        <f t="shared" si="110"/>
        <v>55.040000000000006</v>
      </c>
      <c r="E3528" s="37">
        <f t="shared" si="111"/>
        <v>66.048000000000002</v>
      </c>
      <c r="F3528" s="32">
        <f>'Auxiliary Energy Estimation'!$E$25-D3528</f>
        <v>-4.0000000000006253E-2</v>
      </c>
      <c r="G3528" s="32">
        <f>'Auxiliary Energy Estimation'!$E$25-E3528</f>
        <v>-11.048000000000002</v>
      </c>
      <c r="H3528" s="26">
        <f>IF(D3528&lt;='Auxiliary Energy Estimation'!$E$25, 1, 0)</f>
        <v>0</v>
      </c>
      <c r="I3528" s="26">
        <f>IF(E3528&lt;='Auxiliary Energy Estimation'!$E$25, 1, 0)</f>
        <v>0</v>
      </c>
    </row>
    <row r="3529" spans="2:9" ht="15" x14ac:dyDescent="0.3">
      <c r="B3529" s="33">
        <v>3524.5</v>
      </c>
      <c r="C3529" s="34">
        <v>12.8</v>
      </c>
      <c r="D3529" s="32">
        <f t="shared" si="110"/>
        <v>55.040000000000006</v>
      </c>
      <c r="E3529" s="37">
        <f t="shared" si="111"/>
        <v>66.048000000000002</v>
      </c>
      <c r="F3529" s="32">
        <f>'Auxiliary Energy Estimation'!$E$25-D3529</f>
        <v>-4.0000000000006253E-2</v>
      </c>
      <c r="G3529" s="32">
        <f>'Auxiliary Energy Estimation'!$E$25-E3529</f>
        <v>-11.048000000000002</v>
      </c>
      <c r="H3529" s="26">
        <f>IF(D3529&lt;='Auxiliary Energy Estimation'!$E$25, 1, 0)</f>
        <v>0</v>
      </c>
      <c r="I3529" s="26">
        <f>IF(E3529&lt;='Auxiliary Energy Estimation'!$E$25, 1, 0)</f>
        <v>0</v>
      </c>
    </row>
    <row r="3530" spans="2:9" ht="15" x14ac:dyDescent="0.3">
      <c r="B3530" s="33">
        <v>3525.5</v>
      </c>
      <c r="C3530" s="34">
        <v>12.8</v>
      </c>
      <c r="D3530" s="32">
        <f t="shared" si="110"/>
        <v>55.040000000000006</v>
      </c>
      <c r="E3530" s="37">
        <f t="shared" si="111"/>
        <v>66.048000000000002</v>
      </c>
      <c r="F3530" s="32">
        <f>'Auxiliary Energy Estimation'!$E$25-D3530</f>
        <v>-4.0000000000006253E-2</v>
      </c>
      <c r="G3530" s="32">
        <f>'Auxiliary Energy Estimation'!$E$25-E3530</f>
        <v>-11.048000000000002</v>
      </c>
      <c r="H3530" s="26">
        <f>IF(D3530&lt;='Auxiliary Energy Estimation'!$E$25, 1, 0)</f>
        <v>0</v>
      </c>
      <c r="I3530" s="26">
        <f>IF(E3530&lt;='Auxiliary Energy Estimation'!$E$25, 1, 0)</f>
        <v>0</v>
      </c>
    </row>
    <row r="3531" spans="2:9" ht="15" x14ac:dyDescent="0.3">
      <c r="B3531" s="33">
        <v>3526.5</v>
      </c>
      <c r="C3531" s="34">
        <v>12.8</v>
      </c>
      <c r="D3531" s="32">
        <f t="shared" si="110"/>
        <v>55.040000000000006</v>
      </c>
      <c r="E3531" s="37">
        <f t="shared" si="111"/>
        <v>66.048000000000002</v>
      </c>
      <c r="F3531" s="32">
        <f>'Auxiliary Energy Estimation'!$E$25-D3531</f>
        <v>-4.0000000000006253E-2</v>
      </c>
      <c r="G3531" s="32">
        <f>'Auxiliary Energy Estimation'!$E$25-E3531</f>
        <v>-11.048000000000002</v>
      </c>
      <c r="H3531" s="26">
        <f>IF(D3531&lt;='Auxiliary Energy Estimation'!$E$25, 1, 0)</f>
        <v>0</v>
      </c>
      <c r="I3531" s="26">
        <f>IF(E3531&lt;='Auxiliary Energy Estimation'!$E$25, 1, 0)</f>
        <v>0</v>
      </c>
    </row>
    <row r="3532" spans="2:9" ht="15" x14ac:dyDescent="0.3">
      <c r="B3532" s="33">
        <v>3527.5</v>
      </c>
      <c r="C3532" s="34">
        <v>12.8</v>
      </c>
      <c r="D3532" s="32">
        <f t="shared" si="110"/>
        <v>55.040000000000006</v>
      </c>
      <c r="E3532" s="37">
        <f t="shared" si="111"/>
        <v>66.048000000000002</v>
      </c>
      <c r="F3532" s="32">
        <f>'Auxiliary Energy Estimation'!$E$25-D3532</f>
        <v>-4.0000000000006253E-2</v>
      </c>
      <c r="G3532" s="32">
        <f>'Auxiliary Energy Estimation'!$E$25-E3532</f>
        <v>-11.048000000000002</v>
      </c>
      <c r="H3532" s="26">
        <f>IF(D3532&lt;='Auxiliary Energy Estimation'!$E$25, 1, 0)</f>
        <v>0</v>
      </c>
      <c r="I3532" s="26">
        <f>IF(E3532&lt;='Auxiliary Energy Estimation'!$E$25, 1, 0)</f>
        <v>0</v>
      </c>
    </row>
    <row r="3533" spans="2:9" ht="15" x14ac:dyDescent="0.3">
      <c r="B3533" s="33">
        <v>3528.5</v>
      </c>
      <c r="C3533" s="34">
        <v>13.3</v>
      </c>
      <c r="D3533" s="32">
        <f t="shared" si="110"/>
        <v>55.94</v>
      </c>
      <c r="E3533" s="37">
        <f t="shared" si="111"/>
        <v>67.128</v>
      </c>
      <c r="F3533" s="32">
        <f>'Auxiliary Energy Estimation'!$E$25-D3533</f>
        <v>-0.93999999999999773</v>
      </c>
      <c r="G3533" s="32">
        <f>'Auxiliary Energy Estimation'!$E$25-E3533</f>
        <v>-12.128</v>
      </c>
      <c r="H3533" s="26">
        <f>IF(D3533&lt;='Auxiliary Energy Estimation'!$E$25, 1, 0)</f>
        <v>0</v>
      </c>
      <c r="I3533" s="26">
        <f>IF(E3533&lt;='Auxiliary Energy Estimation'!$E$25, 1, 0)</f>
        <v>0</v>
      </c>
    </row>
    <row r="3534" spans="2:9" ht="15" x14ac:dyDescent="0.3">
      <c r="B3534" s="33">
        <v>3529.5</v>
      </c>
      <c r="C3534" s="34">
        <v>13.3</v>
      </c>
      <c r="D3534" s="32">
        <f t="shared" si="110"/>
        <v>55.94</v>
      </c>
      <c r="E3534" s="37">
        <f t="shared" si="111"/>
        <v>67.128</v>
      </c>
      <c r="F3534" s="32">
        <f>'Auxiliary Energy Estimation'!$E$25-D3534</f>
        <v>-0.93999999999999773</v>
      </c>
      <c r="G3534" s="32">
        <f>'Auxiliary Energy Estimation'!$E$25-E3534</f>
        <v>-12.128</v>
      </c>
      <c r="H3534" s="26">
        <f>IF(D3534&lt;='Auxiliary Energy Estimation'!$E$25, 1, 0)</f>
        <v>0</v>
      </c>
      <c r="I3534" s="26">
        <f>IF(E3534&lt;='Auxiliary Energy Estimation'!$E$25, 1, 0)</f>
        <v>0</v>
      </c>
    </row>
    <row r="3535" spans="2:9" ht="15" x14ac:dyDescent="0.3">
      <c r="B3535" s="33">
        <v>3530.5</v>
      </c>
      <c r="C3535" s="34">
        <v>13.3</v>
      </c>
      <c r="D3535" s="32">
        <f t="shared" si="110"/>
        <v>55.94</v>
      </c>
      <c r="E3535" s="37">
        <f t="shared" si="111"/>
        <v>67.128</v>
      </c>
      <c r="F3535" s="32">
        <f>'Auxiliary Energy Estimation'!$E$25-D3535</f>
        <v>-0.93999999999999773</v>
      </c>
      <c r="G3535" s="32">
        <f>'Auxiliary Energy Estimation'!$E$25-E3535</f>
        <v>-12.128</v>
      </c>
      <c r="H3535" s="26">
        <f>IF(D3535&lt;='Auxiliary Energy Estimation'!$E$25, 1, 0)</f>
        <v>0</v>
      </c>
      <c r="I3535" s="26">
        <f>IF(E3535&lt;='Auxiliary Energy Estimation'!$E$25, 1, 0)</f>
        <v>0</v>
      </c>
    </row>
    <row r="3536" spans="2:9" ht="15" x14ac:dyDescent="0.3">
      <c r="B3536" s="33">
        <v>3531.5</v>
      </c>
      <c r="C3536" s="34">
        <v>13.3</v>
      </c>
      <c r="D3536" s="32">
        <f t="shared" si="110"/>
        <v>55.94</v>
      </c>
      <c r="E3536" s="37">
        <f t="shared" si="111"/>
        <v>67.128</v>
      </c>
      <c r="F3536" s="32">
        <f>'Auxiliary Energy Estimation'!$E$25-D3536</f>
        <v>-0.93999999999999773</v>
      </c>
      <c r="G3536" s="32">
        <f>'Auxiliary Energy Estimation'!$E$25-E3536</f>
        <v>-12.128</v>
      </c>
      <c r="H3536" s="26">
        <f>IF(D3536&lt;='Auxiliary Energy Estimation'!$E$25, 1, 0)</f>
        <v>0</v>
      </c>
      <c r="I3536" s="26">
        <f>IF(E3536&lt;='Auxiliary Energy Estimation'!$E$25, 1, 0)</f>
        <v>0</v>
      </c>
    </row>
    <row r="3537" spans="2:9" ht="15" x14ac:dyDescent="0.3">
      <c r="B3537" s="33">
        <v>3532.5</v>
      </c>
      <c r="C3537" s="34">
        <v>13.3</v>
      </c>
      <c r="D3537" s="32">
        <f t="shared" si="110"/>
        <v>55.94</v>
      </c>
      <c r="E3537" s="37">
        <f t="shared" si="111"/>
        <v>67.128</v>
      </c>
      <c r="F3537" s="32">
        <f>'Auxiliary Energy Estimation'!$E$25-D3537</f>
        <v>-0.93999999999999773</v>
      </c>
      <c r="G3537" s="32">
        <f>'Auxiliary Energy Estimation'!$E$25-E3537</f>
        <v>-12.128</v>
      </c>
      <c r="H3537" s="26">
        <f>IF(D3537&lt;='Auxiliary Energy Estimation'!$E$25, 1, 0)</f>
        <v>0</v>
      </c>
      <c r="I3537" s="26">
        <f>IF(E3537&lt;='Auxiliary Energy Estimation'!$E$25, 1, 0)</f>
        <v>0</v>
      </c>
    </row>
    <row r="3538" spans="2:9" ht="15" x14ac:dyDescent="0.3">
      <c r="B3538" s="33">
        <v>3533.5</v>
      </c>
      <c r="C3538" s="34">
        <v>13.9</v>
      </c>
      <c r="D3538" s="32">
        <f t="shared" si="110"/>
        <v>57.019999999999996</v>
      </c>
      <c r="E3538" s="37">
        <f t="shared" si="111"/>
        <v>68.423999999999992</v>
      </c>
      <c r="F3538" s="32">
        <f>'Auxiliary Energy Estimation'!$E$25-D3538</f>
        <v>-2.019999999999996</v>
      </c>
      <c r="G3538" s="32">
        <f>'Auxiliary Energy Estimation'!$E$25-E3538</f>
        <v>-13.423999999999992</v>
      </c>
      <c r="H3538" s="26">
        <f>IF(D3538&lt;='Auxiliary Energy Estimation'!$E$25, 1, 0)</f>
        <v>0</v>
      </c>
      <c r="I3538" s="26">
        <f>IF(E3538&lt;='Auxiliary Energy Estimation'!$E$25, 1, 0)</f>
        <v>0</v>
      </c>
    </row>
    <row r="3539" spans="2:9" ht="15" x14ac:dyDescent="0.3">
      <c r="B3539" s="33">
        <v>3534.5</v>
      </c>
      <c r="C3539" s="34">
        <v>15</v>
      </c>
      <c r="D3539" s="32">
        <f t="shared" si="110"/>
        <v>59</v>
      </c>
      <c r="E3539" s="37">
        <f t="shared" si="111"/>
        <v>70.8</v>
      </c>
      <c r="F3539" s="32">
        <f>'Auxiliary Energy Estimation'!$E$25-D3539</f>
        <v>-4</v>
      </c>
      <c r="G3539" s="32">
        <f>'Auxiliary Energy Estimation'!$E$25-E3539</f>
        <v>-15.799999999999997</v>
      </c>
      <c r="H3539" s="26">
        <f>IF(D3539&lt;='Auxiliary Energy Estimation'!$E$25, 1, 0)</f>
        <v>0</v>
      </c>
      <c r="I3539" s="26">
        <f>IF(E3539&lt;='Auxiliary Energy Estimation'!$E$25, 1, 0)</f>
        <v>0</v>
      </c>
    </row>
    <row r="3540" spans="2:9" ht="15" x14ac:dyDescent="0.3">
      <c r="B3540" s="33">
        <v>3535.5</v>
      </c>
      <c r="C3540" s="34">
        <v>16.7</v>
      </c>
      <c r="D3540" s="32">
        <f t="shared" si="110"/>
        <v>62.06</v>
      </c>
      <c r="E3540" s="37">
        <f t="shared" si="111"/>
        <v>74.471999999999994</v>
      </c>
      <c r="F3540" s="32">
        <f>'Auxiliary Energy Estimation'!$E$25-D3540</f>
        <v>-7.0600000000000023</v>
      </c>
      <c r="G3540" s="32">
        <f>'Auxiliary Energy Estimation'!$E$25-E3540</f>
        <v>-19.471999999999994</v>
      </c>
      <c r="H3540" s="26">
        <f>IF(D3540&lt;='Auxiliary Energy Estimation'!$E$25, 1, 0)</f>
        <v>0</v>
      </c>
      <c r="I3540" s="26">
        <f>IF(E3540&lt;='Auxiliary Energy Estimation'!$E$25, 1, 0)</f>
        <v>0</v>
      </c>
    </row>
    <row r="3541" spans="2:9" ht="15" x14ac:dyDescent="0.3">
      <c r="B3541" s="33">
        <v>3536.5</v>
      </c>
      <c r="C3541" s="34">
        <v>18.3</v>
      </c>
      <c r="D3541" s="32">
        <f t="shared" si="110"/>
        <v>64.94</v>
      </c>
      <c r="E3541" s="37">
        <f t="shared" si="111"/>
        <v>77.927999999999997</v>
      </c>
      <c r="F3541" s="32">
        <f>'Auxiliary Energy Estimation'!$E$25-D3541</f>
        <v>-9.9399999999999977</v>
      </c>
      <c r="G3541" s="32">
        <f>'Auxiliary Energy Estimation'!$E$25-E3541</f>
        <v>-22.927999999999997</v>
      </c>
      <c r="H3541" s="26">
        <f>IF(D3541&lt;='Auxiliary Energy Estimation'!$E$25, 1, 0)</f>
        <v>0</v>
      </c>
      <c r="I3541" s="26">
        <f>IF(E3541&lt;='Auxiliary Energy Estimation'!$E$25, 1, 0)</f>
        <v>0</v>
      </c>
    </row>
    <row r="3542" spans="2:9" ht="15" x14ac:dyDescent="0.3">
      <c r="B3542" s="33">
        <v>3537.5</v>
      </c>
      <c r="C3542" s="34">
        <v>20</v>
      </c>
      <c r="D3542" s="32">
        <f t="shared" si="110"/>
        <v>68</v>
      </c>
      <c r="E3542" s="37">
        <f t="shared" si="111"/>
        <v>81.599999999999994</v>
      </c>
      <c r="F3542" s="32">
        <f>'Auxiliary Energy Estimation'!$E$25-D3542</f>
        <v>-13</v>
      </c>
      <c r="G3542" s="32">
        <f>'Auxiliary Energy Estimation'!$E$25-E3542</f>
        <v>-26.599999999999994</v>
      </c>
      <c r="H3542" s="26">
        <f>IF(D3542&lt;='Auxiliary Energy Estimation'!$E$25, 1, 0)</f>
        <v>0</v>
      </c>
      <c r="I3542" s="26">
        <f>IF(E3542&lt;='Auxiliary Energy Estimation'!$E$25, 1, 0)</f>
        <v>0</v>
      </c>
    </row>
    <row r="3543" spans="2:9" ht="15" x14ac:dyDescent="0.3">
      <c r="B3543" s="33">
        <v>3538.5</v>
      </c>
      <c r="C3543" s="34">
        <v>21.7</v>
      </c>
      <c r="D3543" s="32">
        <f t="shared" si="110"/>
        <v>71.06</v>
      </c>
      <c r="E3543" s="37">
        <f t="shared" si="111"/>
        <v>85.272000000000006</v>
      </c>
      <c r="F3543" s="32">
        <f>'Auxiliary Energy Estimation'!$E$25-D3543</f>
        <v>-16.060000000000002</v>
      </c>
      <c r="G3543" s="32">
        <f>'Auxiliary Energy Estimation'!$E$25-E3543</f>
        <v>-30.272000000000006</v>
      </c>
      <c r="H3543" s="26">
        <f>IF(D3543&lt;='Auxiliary Energy Estimation'!$E$25, 1, 0)</f>
        <v>0</v>
      </c>
      <c r="I3543" s="26">
        <f>IF(E3543&lt;='Auxiliary Energy Estimation'!$E$25, 1, 0)</f>
        <v>0</v>
      </c>
    </row>
    <row r="3544" spans="2:9" ht="15" x14ac:dyDescent="0.3">
      <c r="B3544" s="33">
        <v>3539.5</v>
      </c>
      <c r="C3544" s="34">
        <v>23.3</v>
      </c>
      <c r="D3544" s="32">
        <f t="shared" si="110"/>
        <v>73.94</v>
      </c>
      <c r="E3544" s="37">
        <f t="shared" si="111"/>
        <v>88.727999999999994</v>
      </c>
      <c r="F3544" s="32">
        <f>'Auxiliary Energy Estimation'!$E$25-D3544</f>
        <v>-18.939999999999998</v>
      </c>
      <c r="G3544" s="32">
        <f>'Auxiliary Energy Estimation'!$E$25-E3544</f>
        <v>-33.727999999999994</v>
      </c>
      <c r="H3544" s="26">
        <f>IF(D3544&lt;='Auxiliary Energy Estimation'!$E$25, 1, 0)</f>
        <v>0</v>
      </c>
      <c r="I3544" s="26">
        <f>IF(E3544&lt;='Auxiliary Energy Estimation'!$E$25, 1, 0)</f>
        <v>0</v>
      </c>
    </row>
    <row r="3545" spans="2:9" ht="15" x14ac:dyDescent="0.3">
      <c r="B3545" s="33">
        <v>3540.5</v>
      </c>
      <c r="C3545" s="34">
        <v>23.9</v>
      </c>
      <c r="D3545" s="32">
        <f t="shared" si="110"/>
        <v>75.02</v>
      </c>
      <c r="E3545" s="37">
        <f t="shared" si="111"/>
        <v>90.023999999999987</v>
      </c>
      <c r="F3545" s="32">
        <f>'Auxiliary Energy Estimation'!$E$25-D3545</f>
        <v>-20.019999999999996</v>
      </c>
      <c r="G3545" s="32">
        <f>'Auxiliary Energy Estimation'!$E$25-E3545</f>
        <v>-35.023999999999987</v>
      </c>
      <c r="H3545" s="26">
        <f>IF(D3545&lt;='Auxiliary Energy Estimation'!$E$25, 1, 0)</f>
        <v>0</v>
      </c>
      <c r="I3545" s="26">
        <f>IF(E3545&lt;='Auxiliary Energy Estimation'!$E$25, 1, 0)</f>
        <v>0</v>
      </c>
    </row>
    <row r="3546" spans="2:9" ht="15" x14ac:dyDescent="0.3">
      <c r="B3546" s="33">
        <v>3541.5</v>
      </c>
      <c r="C3546" s="34">
        <v>23.9</v>
      </c>
      <c r="D3546" s="32">
        <f t="shared" si="110"/>
        <v>75.02</v>
      </c>
      <c r="E3546" s="37">
        <f t="shared" si="111"/>
        <v>90.023999999999987</v>
      </c>
      <c r="F3546" s="32">
        <f>'Auxiliary Energy Estimation'!$E$25-D3546</f>
        <v>-20.019999999999996</v>
      </c>
      <c r="G3546" s="32">
        <f>'Auxiliary Energy Estimation'!$E$25-E3546</f>
        <v>-35.023999999999987</v>
      </c>
      <c r="H3546" s="26">
        <f>IF(D3546&lt;='Auxiliary Energy Estimation'!$E$25, 1, 0)</f>
        <v>0</v>
      </c>
      <c r="I3546" s="26">
        <f>IF(E3546&lt;='Auxiliary Energy Estimation'!$E$25, 1, 0)</f>
        <v>0</v>
      </c>
    </row>
    <row r="3547" spans="2:9" ht="15" x14ac:dyDescent="0.3">
      <c r="B3547" s="33">
        <v>3542.5</v>
      </c>
      <c r="C3547" s="34">
        <v>23.3</v>
      </c>
      <c r="D3547" s="32">
        <f t="shared" si="110"/>
        <v>73.94</v>
      </c>
      <c r="E3547" s="37">
        <f t="shared" si="111"/>
        <v>88.727999999999994</v>
      </c>
      <c r="F3547" s="32">
        <f>'Auxiliary Energy Estimation'!$E$25-D3547</f>
        <v>-18.939999999999998</v>
      </c>
      <c r="G3547" s="32">
        <f>'Auxiliary Energy Estimation'!$E$25-E3547</f>
        <v>-33.727999999999994</v>
      </c>
      <c r="H3547" s="26">
        <f>IF(D3547&lt;='Auxiliary Energy Estimation'!$E$25, 1, 0)</f>
        <v>0</v>
      </c>
      <c r="I3547" s="26">
        <f>IF(E3547&lt;='Auxiliary Energy Estimation'!$E$25, 1, 0)</f>
        <v>0</v>
      </c>
    </row>
    <row r="3548" spans="2:9" ht="15" x14ac:dyDescent="0.3">
      <c r="B3548" s="33">
        <v>3543.5</v>
      </c>
      <c r="C3548" s="34">
        <v>23.9</v>
      </c>
      <c r="D3548" s="32">
        <f t="shared" si="110"/>
        <v>75.02</v>
      </c>
      <c r="E3548" s="37">
        <f t="shared" si="111"/>
        <v>90.023999999999987</v>
      </c>
      <c r="F3548" s="32">
        <f>'Auxiliary Energy Estimation'!$E$25-D3548</f>
        <v>-20.019999999999996</v>
      </c>
      <c r="G3548" s="32">
        <f>'Auxiliary Energy Estimation'!$E$25-E3548</f>
        <v>-35.023999999999987</v>
      </c>
      <c r="H3548" s="26">
        <f>IF(D3548&lt;='Auxiliary Energy Estimation'!$E$25, 1, 0)</f>
        <v>0</v>
      </c>
      <c r="I3548" s="26">
        <f>IF(E3548&lt;='Auxiliary Energy Estimation'!$E$25, 1, 0)</f>
        <v>0</v>
      </c>
    </row>
    <row r="3549" spans="2:9" ht="15" x14ac:dyDescent="0.3">
      <c r="B3549" s="33">
        <v>3544.5</v>
      </c>
      <c r="C3549" s="34">
        <v>25</v>
      </c>
      <c r="D3549" s="32">
        <f t="shared" si="110"/>
        <v>77</v>
      </c>
      <c r="E3549" s="37">
        <f t="shared" si="111"/>
        <v>92.399999999999991</v>
      </c>
      <c r="F3549" s="32">
        <f>'Auxiliary Energy Estimation'!$E$25-D3549</f>
        <v>-22</v>
      </c>
      <c r="G3549" s="32">
        <f>'Auxiliary Energy Estimation'!$E$25-E3549</f>
        <v>-37.399999999999991</v>
      </c>
      <c r="H3549" s="26">
        <f>IF(D3549&lt;='Auxiliary Energy Estimation'!$E$25, 1, 0)</f>
        <v>0</v>
      </c>
      <c r="I3549" s="26">
        <f>IF(E3549&lt;='Auxiliary Energy Estimation'!$E$25, 1, 0)</f>
        <v>0</v>
      </c>
    </row>
    <row r="3550" spans="2:9" ht="15" x14ac:dyDescent="0.3">
      <c r="B3550" s="33">
        <v>3545.5</v>
      </c>
      <c r="C3550" s="34">
        <v>23.9</v>
      </c>
      <c r="D3550" s="32">
        <f t="shared" si="110"/>
        <v>75.02</v>
      </c>
      <c r="E3550" s="37">
        <f t="shared" si="111"/>
        <v>90.023999999999987</v>
      </c>
      <c r="F3550" s="32">
        <f>'Auxiliary Energy Estimation'!$E$25-D3550</f>
        <v>-20.019999999999996</v>
      </c>
      <c r="G3550" s="32">
        <f>'Auxiliary Energy Estimation'!$E$25-E3550</f>
        <v>-35.023999999999987</v>
      </c>
      <c r="H3550" s="26">
        <f>IF(D3550&lt;='Auxiliary Energy Estimation'!$E$25, 1, 0)</f>
        <v>0</v>
      </c>
      <c r="I3550" s="26">
        <f>IF(E3550&lt;='Auxiliary Energy Estimation'!$E$25, 1, 0)</f>
        <v>0</v>
      </c>
    </row>
    <row r="3551" spans="2:9" ht="15" x14ac:dyDescent="0.3">
      <c r="B3551" s="33">
        <v>3546.5</v>
      </c>
      <c r="C3551" s="34">
        <v>22.2</v>
      </c>
      <c r="D3551" s="32">
        <f t="shared" si="110"/>
        <v>71.960000000000008</v>
      </c>
      <c r="E3551" s="37">
        <f t="shared" si="111"/>
        <v>86.352000000000004</v>
      </c>
      <c r="F3551" s="32">
        <f>'Auxiliary Energy Estimation'!$E$25-D3551</f>
        <v>-16.960000000000008</v>
      </c>
      <c r="G3551" s="32">
        <f>'Auxiliary Energy Estimation'!$E$25-E3551</f>
        <v>-31.352000000000004</v>
      </c>
      <c r="H3551" s="26">
        <f>IF(D3551&lt;='Auxiliary Energy Estimation'!$E$25, 1, 0)</f>
        <v>0</v>
      </c>
      <c r="I3551" s="26">
        <f>IF(E3551&lt;='Auxiliary Energy Estimation'!$E$25, 1, 0)</f>
        <v>0</v>
      </c>
    </row>
    <row r="3552" spans="2:9" ht="15" x14ac:dyDescent="0.3">
      <c r="B3552" s="33">
        <v>3547.5</v>
      </c>
      <c r="C3552" s="34">
        <v>21.7</v>
      </c>
      <c r="D3552" s="32">
        <f t="shared" si="110"/>
        <v>71.06</v>
      </c>
      <c r="E3552" s="37">
        <f t="shared" si="111"/>
        <v>85.272000000000006</v>
      </c>
      <c r="F3552" s="32">
        <f>'Auxiliary Energy Estimation'!$E$25-D3552</f>
        <v>-16.060000000000002</v>
      </c>
      <c r="G3552" s="32">
        <f>'Auxiliary Energy Estimation'!$E$25-E3552</f>
        <v>-30.272000000000006</v>
      </c>
      <c r="H3552" s="26">
        <f>IF(D3552&lt;='Auxiliary Energy Estimation'!$E$25, 1, 0)</f>
        <v>0</v>
      </c>
      <c r="I3552" s="26">
        <f>IF(E3552&lt;='Auxiliary Energy Estimation'!$E$25, 1, 0)</f>
        <v>0</v>
      </c>
    </row>
    <row r="3553" spans="2:9" ht="15" x14ac:dyDescent="0.3">
      <c r="B3553" s="33">
        <v>3548.5</v>
      </c>
      <c r="C3553" s="34">
        <v>20.6</v>
      </c>
      <c r="D3553" s="32">
        <f t="shared" si="110"/>
        <v>69.080000000000013</v>
      </c>
      <c r="E3553" s="37">
        <f t="shared" si="111"/>
        <v>82.896000000000015</v>
      </c>
      <c r="F3553" s="32">
        <f>'Auxiliary Energy Estimation'!$E$25-D3553</f>
        <v>-14.080000000000013</v>
      </c>
      <c r="G3553" s="32">
        <f>'Auxiliary Energy Estimation'!$E$25-E3553</f>
        <v>-27.896000000000015</v>
      </c>
      <c r="H3553" s="26">
        <f>IF(D3553&lt;='Auxiliary Energy Estimation'!$E$25, 1, 0)</f>
        <v>0</v>
      </c>
      <c r="I3553" s="26">
        <f>IF(E3553&lt;='Auxiliary Energy Estimation'!$E$25, 1, 0)</f>
        <v>0</v>
      </c>
    </row>
    <row r="3554" spans="2:9" ht="15" x14ac:dyDescent="0.3">
      <c r="B3554" s="33">
        <v>3549.5</v>
      </c>
      <c r="C3554" s="34">
        <v>20</v>
      </c>
      <c r="D3554" s="32">
        <f t="shared" si="110"/>
        <v>68</v>
      </c>
      <c r="E3554" s="37">
        <f t="shared" si="111"/>
        <v>81.599999999999994</v>
      </c>
      <c r="F3554" s="32">
        <f>'Auxiliary Energy Estimation'!$E$25-D3554</f>
        <v>-13</v>
      </c>
      <c r="G3554" s="32">
        <f>'Auxiliary Energy Estimation'!$E$25-E3554</f>
        <v>-26.599999999999994</v>
      </c>
      <c r="H3554" s="26">
        <f>IF(D3554&lt;='Auxiliary Energy Estimation'!$E$25, 1, 0)</f>
        <v>0</v>
      </c>
      <c r="I3554" s="26">
        <f>IF(E3554&lt;='Auxiliary Energy Estimation'!$E$25, 1, 0)</f>
        <v>0</v>
      </c>
    </row>
    <row r="3555" spans="2:9" ht="15" x14ac:dyDescent="0.3">
      <c r="B3555" s="33">
        <v>3550.5</v>
      </c>
      <c r="C3555" s="34">
        <v>19.399999999999999</v>
      </c>
      <c r="D3555" s="32">
        <f t="shared" si="110"/>
        <v>66.92</v>
      </c>
      <c r="E3555" s="37">
        <f t="shared" si="111"/>
        <v>80.304000000000002</v>
      </c>
      <c r="F3555" s="32">
        <f>'Auxiliary Energy Estimation'!$E$25-D3555</f>
        <v>-11.920000000000002</v>
      </c>
      <c r="G3555" s="32">
        <f>'Auxiliary Energy Estimation'!$E$25-E3555</f>
        <v>-25.304000000000002</v>
      </c>
      <c r="H3555" s="26">
        <f>IF(D3555&lt;='Auxiliary Energy Estimation'!$E$25, 1, 0)</f>
        <v>0</v>
      </c>
      <c r="I3555" s="26">
        <f>IF(E3555&lt;='Auxiliary Energy Estimation'!$E$25, 1, 0)</f>
        <v>0</v>
      </c>
    </row>
    <row r="3556" spans="2:9" ht="15" x14ac:dyDescent="0.3">
      <c r="B3556" s="33">
        <v>3551.5</v>
      </c>
      <c r="C3556" s="34">
        <v>18.899999999999999</v>
      </c>
      <c r="D3556" s="32">
        <f t="shared" si="110"/>
        <v>66.02</v>
      </c>
      <c r="E3556" s="37">
        <f t="shared" si="111"/>
        <v>79.22399999999999</v>
      </c>
      <c r="F3556" s="32">
        <f>'Auxiliary Energy Estimation'!$E$25-D3556</f>
        <v>-11.019999999999996</v>
      </c>
      <c r="G3556" s="32">
        <f>'Auxiliary Energy Estimation'!$E$25-E3556</f>
        <v>-24.22399999999999</v>
      </c>
      <c r="H3556" s="26">
        <f>IF(D3556&lt;='Auxiliary Energy Estimation'!$E$25, 1, 0)</f>
        <v>0</v>
      </c>
      <c r="I3556" s="26">
        <f>IF(E3556&lt;='Auxiliary Energy Estimation'!$E$25, 1, 0)</f>
        <v>0</v>
      </c>
    </row>
    <row r="3557" spans="2:9" ht="15" x14ac:dyDescent="0.3">
      <c r="B3557" s="33">
        <v>3552.5</v>
      </c>
      <c r="C3557" s="34">
        <v>18.899999999999999</v>
      </c>
      <c r="D3557" s="32">
        <f t="shared" si="110"/>
        <v>66.02</v>
      </c>
      <c r="E3557" s="37">
        <f t="shared" si="111"/>
        <v>79.22399999999999</v>
      </c>
      <c r="F3557" s="32">
        <f>'Auxiliary Energy Estimation'!$E$25-D3557</f>
        <v>-11.019999999999996</v>
      </c>
      <c r="G3557" s="32">
        <f>'Auxiliary Energy Estimation'!$E$25-E3557</f>
        <v>-24.22399999999999</v>
      </c>
      <c r="H3557" s="26">
        <f>IF(D3557&lt;='Auxiliary Energy Estimation'!$E$25, 1, 0)</f>
        <v>0</v>
      </c>
      <c r="I3557" s="26">
        <f>IF(E3557&lt;='Auxiliary Energy Estimation'!$E$25, 1, 0)</f>
        <v>0</v>
      </c>
    </row>
    <row r="3558" spans="2:9" ht="15" x14ac:dyDescent="0.3">
      <c r="B3558" s="33">
        <v>3553.5</v>
      </c>
      <c r="C3558" s="34">
        <v>18.899999999999999</v>
      </c>
      <c r="D3558" s="32">
        <f t="shared" si="110"/>
        <v>66.02</v>
      </c>
      <c r="E3558" s="37">
        <f t="shared" si="111"/>
        <v>79.22399999999999</v>
      </c>
      <c r="F3558" s="32">
        <f>'Auxiliary Energy Estimation'!$E$25-D3558</f>
        <v>-11.019999999999996</v>
      </c>
      <c r="G3558" s="32">
        <f>'Auxiliary Energy Estimation'!$E$25-E3558</f>
        <v>-24.22399999999999</v>
      </c>
      <c r="H3558" s="26">
        <f>IF(D3558&lt;='Auxiliary Energy Estimation'!$E$25, 1, 0)</f>
        <v>0</v>
      </c>
      <c r="I3558" s="26">
        <f>IF(E3558&lt;='Auxiliary Energy Estimation'!$E$25, 1, 0)</f>
        <v>0</v>
      </c>
    </row>
    <row r="3559" spans="2:9" ht="15" x14ac:dyDescent="0.3">
      <c r="B3559" s="33">
        <v>3554.5</v>
      </c>
      <c r="C3559" s="34">
        <v>18.899999999999999</v>
      </c>
      <c r="D3559" s="32">
        <f t="shared" si="110"/>
        <v>66.02</v>
      </c>
      <c r="E3559" s="37">
        <f t="shared" si="111"/>
        <v>79.22399999999999</v>
      </c>
      <c r="F3559" s="32">
        <f>'Auxiliary Energy Estimation'!$E$25-D3559</f>
        <v>-11.019999999999996</v>
      </c>
      <c r="G3559" s="32">
        <f>'Auxiliary Energy Estimation'!$E$25-E3559</f>
        <v>-24.22399999999999</v>
      </c>
      <c r="H3559" s="26">
        <f>IF(D3559&lt;='Auxiliary Energy Estimation'!$E$25, 1, 0)</f>
        <v>0</v>
      </c>
      <c r="I3559" s="26">
        <f>IF(E3559&lt;='Auxiliary Energy Estimation'!$E$25, 1, 0)</f>
        <v>0</v>
      </c>
    </row>
    <row r="3560" spans="2:9" ht="15" x14ac:dyDescent="0.3">
      <c r="B3560" s="33">
        <v>3555.5</v>
      </c>
      <c r="C3560" s="34">
        <v>18.3</v>
      </c>
      <c r="D3560" s="32">
        <f t="shared" si="110"/>
        <v>64.94</v>
      </c>
      <c r="E3560" s="37">
        <f t="shared" si="111"/>
        <v>77.927999999999997</v>
      </c>
      <c r="F3560" s="32">
        <f>'Auxiliary Energy Estimation'!$E$25-D3560</f>
        <v>-9.9399999999999977</v>
      </c>
      <c r="G3560" s="32">
        <f>'Auxiliary Energy Estimation'!$E$25-E3560</f>
        <v>-22.927999999999997</v>
      </c>
      <c r="H3560" s="26">
        <f>IF(D3560&lt;='Auxiliary Energy Estimation'!$E$25, 1, 0)</f>
        <v>0</v>
      </c>
      <c r="I3560" s="26">
        <f>IF(E3560&lt;='Auxiliary Energy Estimation'!$E$25, 1, 0)</f>
        <v>0</v>
      </c>
    </row>
    <row r="3561" spans="2:9" ht="15" x14ac:dyDescent="0.3">
      <c r="B3561" s="33">
        <v>3556.5</v>
      </c>
      <c r="C3561" s="34">
        <v>18.3</v>
      </c>
      <c r="D3561" s="32">
        <f t="shared" si="110"/>
        <v>64.94</v>
      </c>
      <c r="E3561" s="37">
        <f t="shared" si="111"/>
        <v>77.927999999999997</v>
      </c>
      <c r="F3561" s="32">
        <f>'Auxiliary Energy Estimation'!$E$25-D3561</f>
        <v>-9.9399999999999977</v>
      </c>
      <c r="G3561" s="32">
        <f>'Auxiliary Energy Estimation'!$E$25-E3561</f>
        <v>-22.927999999999997</v>
      </c>
      <c r="H3561" s="26">
        <f>IF(D3561&lt;='Auxiliary Energy Estimation'!$E$25, 1, 0)</f>
        <v>0</v>
      </c>
      <c r="I3561" s="26">
        <f>IF(E3561&lt;='Auxiliary Energy Estimation'!$E$25, 1, 0)</f>
        <v>0</v>
      </c>
    </row>
    <row r="3562" spans="2:9" ht="15" x14ac:dyDescent="0.3">
      <c r="B3562" s="33">
        <v>3557.5</v>
      </c>
      <c r="C3562" s="34">
        <v>18.899999999999999</v>
      </c>
      <c r="D3562" s="32">
        <f t="shared" si="110"/>
        <v>66.02</v>
      </c>
      <c r="E3562" s="37">
        <f t="shared" si="111"/>
        <v>79.22399999999999</v>
      </c>
      <c r="F3562" s="32">
        <f>'Auxiliary Energy Estimation'!$E$25-D3562</f>
        <v>-11.019999999999996</v>
      </c>
      <c r="G3562" s="32">
        <f>'Auxiliary Energy Estimation'!$E$25-E3562</f>
        <v>-24.22399999999999</v>
      </c>
      <c r="H3562" s="26">
        <f>IF(D3562&lt;='Auxiliary Energy Estimation'!$E$25, 1, 0)</f>
        <v>0</v>
      </c>
      <c r="I3562" s="26">
        <f>IF(E3562&lt;='Auxiliary Energy Estimation'!$E$25, 1, 0)</f>
        <v>0</v>
      </c>
    </row>
    <row r="3563" spans="2:9" ht="15" x14ac:dyDescent="0.3">
      <c r="B3563" s="33">
        <v>3558.5</v>
      </c>
      <c r="C3563" s="34">
        <v>18.899999999999999</v>
      </c>
      <c r="D3563" s="32">
        <f t="shared" si="110"/>
        <v>66.02</v>
      </c>
      <c r="E3563" s="37">
        <f t="shared" si="111"/>
        <v>79.22399999999999</v>
      </c>
      <c r="F3563" s="32">
        <f>'Auxiliary Energy Estimation'!$E$25-D3563</f>
        <v>-11.019999999999996</v>
      </c>
      <c r="G3563" s="32">
        <f>'Auxiliary Energy Estimation'!$E$25-E3563</f>
        <v>-24.22399999999999</v>
      </c>
      <c r="H3563" s="26">
        <f>IF(D3563&lt;='Auxiliary Energy Estimation'!$E$25, 1, 0)</f>
        <v>0</v>
      </c>
      <c r="I3563" s="26">
        <f>IF(E3563&lt;='Auxiliary Energy Estimation'!$E$25, 1, 0)</f>
        <v>0</v>
      </c>
    </row>
    <row r="3564" spans="2:9" ht="15" x14ac:dyDescent="0.3">
      <c r="B3564" s="33">
        <v>3559.5</v>
      </c>
      <c r="C3564" s="34">
        <v>20</v>
      </c>
      <c r="D3564" s="32">
        <f t="shared" si="110"/>
        <v>68</v>
      </c>
      <c r="E3564" s="37">
        <f t="shared" si="111"/>
        <v>81.599999999999994</v>
      </c>
      <c r="F3564" s="32">
        <f>'Auxiliary Energy Estimation'!$E$25-D3564</f>
        <v>-13</v>
      </c>
      <c r="G3564" s="32">
        <f>'Auxiliary Energy Estimation'!$E$25-E3564</f>
        <v>-26.599999999999994</v>
      </c>
      <c r="H3564" s="26">
        <f>IF(D3564&lt;='Auxiliary Energy Estimation'!$E$25, 1, 0)</f>
        <v>0</v>
      </c>
      <c r="I3564" s="26">
        <f>IF(E3564&lt;='Auxiliary Energy Estimation'!$E$25, 1, 0)</f>
        <v>0</v>
      </c>
    </row>
    <row r="3565" spans="2:9" ht="15" x14ac:dyDescent="0.3">
      <c r="B3565" s="33">
        <v>3560.5</v>
      </c>
      <c r="C3565" s="34">
        <v>21.1</v>
      </c>
      <c r="D3565" s="32">
        <f t="shared" si="110"/>
        <v>69.98</v>
      </c>
      <c r="E3565" s="37">
        <f t="shared" si="111"/>
        <v>83.975999999999999</v>
      </c>
      <c r="F3565" s="32">
        <f>'Auxiliary Energy Estimation'!$E$25-D3565</f>
        <v>-14.980000000000004</v>
      </c>
      <c r="G3565" s="32">
        <f>'Auxiliary Energy Estimation'!$E$25-E3565</f>
        <v>-28.975999999999999</v>
      </c>
      <c r="H3565" s="26">
        <f>IF(D3565&lt;='Auxiliary Energy Estimation'!$E$25, 1, 0)</f>
        <v>0</v>
      </c>
      <c r="I3565" s="26">
        <f>IF(E3565&lt;='Auxiliary Energy Estimation'!$E$25, 1, 0)</f>
        <v>0</v>
      </c>
    </row>
    <row r="3566" spans="2:9" ht="15" x14ac:dyDescent="0.3">
      <c r="B3566" s="33">
        <v>3561.5</v>
      </c>
      <c r="C3566" s="34">
        <v>22.8</v>
      </c>
      <c r="D3566" s="32">
        <f t="shared" si="110"/>
        <v>73.039999999999992</v>
      </c>
      <c r="E3566" s="37">
        <f t="shared" si="111"/>
        <v>87.647999999999982</v>
      </c>
      <c r="F3566" s="32">
        <f>'Auxiliary Energy Estimation'!$E$25-D3566</f>
        <v>-18.039999999999992</v>
      </c>
      <c r="G3566" s="32">
        <f>'Auxiliary Energy Estimation'!$E$25-E3566</f>
        <v>-32.647999999999982</v>
      </c>
      <c r="H3566" s="26">
        <f>IF(D3566&lt;='Auxiliary Energy Estimation'!$E$25, 1, 0)</f>
        <v>0</v>
      </c>
      <c r="I3566" s="26">
        <f>IF(E3566&lt;='Auxiliary Energy Estimation'!$E$25, 1, 0)</f>
        <v>0</v>
      </c>
    </row>
    <row r="3567" spans="2:9" ht="15" x14ac:dyDescent="0.3">
      <c r="B3567" s="33">
        <v>3562.5</v>
      </c>
      <c r="C3567" s="34">
        <v>24.4</v>
      </c>
      <c r="D3567" s="32">
        <f t="shared" si="110"/>
        <v>75.92</v>
      </c>
      <c r="E3567" s="37">
        <f t="shared" si="111"/>
        <v>91.103999999999999</v>
      </c>
      <c r="F3567" s="32">
        <f>'Auxiliary Energy Estimation'!$E$25-D3567</f>
        <v>-20.92</v>
      </c>
      <c r="G3567" s="32">
        <f>'Auxiliary Energy Estimation'!$E$25-E3567</f>
        <v>-36.103999999999999</v>
      </c>
      <c r="H3567" s="26">
        <f>IF(D3567&lt;='Auxiliary Energy Estimation'!$E$25, 1, 0)</f>
        <v>0</v>
      </c>
      <c r="I3567" s="26">
        <f>IF(E3567&lt;='Auxiliary Energy Estimation'!$E$25, 1, 0)</f>
        <v>0</v>
      </c>
    </row>
    <row r="3568" spans="2:9" ht="15" x14ac:dyDescent="0.3">
      <c r="B3568" s="33">
        <v>3563.5</v>
      </c>
      <c r="C3568" s="34">
        <v>26.1</v>
      </c>
      <c r="D3568" s="32">
        <f t="shared" si="110"/>
        <v>78.98</v>
      </c>
      <c r="E3568" s="37">
        <f t="shared" si="111"/>
        <v>94.775999999999996</v>
      </c>
      <c r="F3568" s="32">
        <f>'Auxiliary Energy Estimation'!$E$25-D3568</f>
        <v>-23.980000000000004</v>
      </c>
      <c r="G3568" s="32">
        <f>'Auxiliary Energy Estimation'!$E$25-E3568</f>
        <v>-39.775999999999996</v>
      </c>
      <c r="H3568" s="26">
        <f>IF(D3568&lt;='Auxiliary Energy Estimation'!$E$25, 1, 0)</f>
        <v>0</v>
      </c>
      <c r="I3568" s="26">
        <f>IF(E3568&lt;='Auxiliary Energy Estimation'!$E$25, 1, 0)</f>
        <v>0</v>
      </c>
    </row>
    <row r="3569" spans="2:9" ht="15" x14ac:dyDescent="0.3">
      <c r="B3569" s="33">
        <v>3564.5</v>
      </c>
      <c r="C3569" s="34">
        <v>28.3</v>
      </c>
      <c r="D3569" s="32">
        <f t="shared" si="110"/>
        <v>82.94</v>
      </c>
      <c r="E3569" s="37">
        <f t="shared" si="111"/>
        <v>99.527999999999992</v>
      </c>
      <c r="F3569" s="32">
        <f>'Auxiliary Energy Estimation'!$E$25-D3569</f>
        <v>-27.939999999999998</v>
      </c>
      <c r="G3569" s="32">
        <f>'Auxiliary Energy Estimation'!$E$25-E3569</f>
        <v>-44.527999999999992</v>
      </c>
      <c r="H3569" s="26">
        <f>IF(D3569&lt;='Auxiliary Energy Estimation'!$E$25, 1, 0)</f>
        <v>0</v>
      </c>
      <c r="I3569" s="26">
        <f>IF(E3569&lt;='Auxiliary Energy Estimation'!$E$25, 1, 0)</f>
        <v>0</v>
      </c>
    </row>
    <row r="3570" spans="2:9" ht="15" x14ac:dyDescent="0.3">
      <c r="B3570" s="33">
        <v>3565.5</v>
      </c>
      <c r="C3570" s="34">
        <v>30</v>
      </c>
      <c r="D3570" s="32">
        <f t="shared" si="110"/>
        <v>86</v>
      </c>
      <c r="E3570" s="37">
        <f t="shared" si="111"/>
        <v>103.2</v>
      </c>
      <c r="F3570" s="32">
        <f>'Auxiliary Energy Estimation'!$E$25-D3570</f>
        <v>-31</v>
      </c>
      <c r="G3570" s="32">
        <f>'Auxiliary Energy Estimation'!$E$25-E3570</f>
        <v>-48.2</v>
      </c>
      <c r="H3570" s="26">
        <f>IF(D3570&lt;='Auxiliary Energy Estimation'!$E$25, 1, 0)</f>
        <v>0</v>
      </c>
      <c r="I3570" s="26">
        <f>IF(E3570&lt;='Auxiliary Energy Estimation'!$E$25, 1, 0)</f>
        <v>0</v>
      </c>
    </row>
    <row r="3571" spans="2:9" ht="15" x14ac:dyDescent="0.3">
      <c r="B3571" s="33">
        <v>3566.5</v>
      </c>
      <c r="C3571" s="34">
        <v>29.4</v>
      </c>
      <c r="D3571" s="32">
        <f t="shared" si="110"/>
        <v>84.92</v>
      </c>
      <c r="E3571" s="37">
        <f t="shared" si="111"/>
        <v>101.904</v>
      </c>
      <c r="F3571" s="32">
        <f>'Auxiliary Energy Estimation'!$E$25-D3571</f>
        <v>-29.92</v>
      </c>
      <c r="G3571" s="32">
        <f>'Auxiliary Energy Estimation'!$E$25-E3571</f>
        <v>-46.903999999999996</v>
      </c>
      <c r="H3571" s="26">
        <f>IF(D3571&lt;='Auxiliary Energy Estimation'!$E$25, 1, 0)</f>
        <v>0</v>
      </c>
      <c r="I3571" s="26">
        <f>IF(E3571&lt;='Auxiliary Energy Estimation'!$E$25, 1, 0)</f>
        <v>0</v>
      </c>
    </row>
    <row r="3572" spans="2:9" ht="15" x14ac:dyDescent="0.3">
      <c r="B3572" s="33">
        <v>3567.5</v>
      </c>
      <c r="C3572" s="34">
        <v>28.3</v>
      </c>
      <c r="D3572" s="32">
        <f t="shared" si="110"/>
        <v>82.94</v>
      </c>
      <c r="E3572" s="37">
        <f t="shared" si="111"/>
        <v>99.527999999999992</v>
      </c>
      <c r="F3572" s="32">
        <f>'Auxiliary Energy Estimation'!$E$25-D3572</f>
        <v>-27.939999999999998</v>
      </c>
      <c r="G3572" s="32">
        <f>'Auxiliary Energy Estimation'!$E$25-E3572</f>
        <v>-44.527999999999992</v>
      </c>
      <c r="H3572" s="26">
        <f>IF(D3572&lt;='Auxiliary Energy Estimation'!$E$25, 1, 0)</f>
        <v>0</v>
      </c>
      <c r="I3572" s="26">
        <f>IF(E3572&lt;='Auxiliary Energy Estimation'!$E$25, 1, 0)</f>
        <v>0</v>
      </c>
    </row>
    <row r="3573" spans="2:9" ht="15" x14ac:dyDescent="0.3">
      <c r="B3573" s="33">
        <v>3568.5</v>
      </c>
      <c r="C3573" s="34">
        <v>27.2</v>
      </c>
      <c r="D3573" s="32">
        <f t="shared" si="110"/>
        <v>80.960000000000008</v>
      </c>
      <c r="E3573" s="37">
        <f t="shared" si="111"/>
        <v>97.152000000000001</v>
      </c>
      <c r="F3573" s="32">
        <f>'Auxiliary Energy Estimation'!$E$25-D3573</f>
        <v>-25.960000000000008</v>
      </c>
      <c r="G3573" s="32">
        <f>'Auxiliary Energy Estimation'!$E$25-E3573</f>
        <v>-42.152000000000001</v>
      </c>
      <c r="H3573" s="26">
        <f>IF(D3573&lt;='Auxiliary Energy Estimation'!$E$25, 1, 0)</f>
        <v>0</v>
      </c>
      <c r="I3573" s="26">
        <f>IF(E3573&lt;='Auxiliary Energy Estimation'!$E$25, 1, 0)</f>
        <v>0</v>
      </c>
    </row>
    <row r="3574" spans="2:9" ht="15" x14ac:dyDescent="0.3">
      <c r="B3574" s="33">
        <v>3569.5</v>
      </c>
      <c r="C3574" s="34">
        <v>25.6</v>
      </c>
      <c r="D3574" s="32">
        <f t="shared" si="110"/>
        <v>78.080000000000013</v>
      </c>
      <c r="E3574" s="37">
        <f t="shared" si="111"/>
        <v>93.696000000000012</v>
      </c>
      <c r="F3574" s="32">
        <f>'Auxiliary Energy Estimation'!$E$25-D3574</f>
        <v>-23.080000000000013</v>
      </c>
      <c r="G3574" s="32">
        <f>'Auxiliary Energy Estimation'!$E$25-E3574</f>
        <v>-38.696000000000012</v>
      </c>
      <c r="H3574" s="26">
        <f>IF(D3574&lt;='Auxiliary Energy Estimation'!$E$25, 1, 0)</f>
        <v>0</v>
      </c>
      <c r="I3574" s="26">
        <f>IF(E3574&lt;='Auxiliary Energy Estimation'!$E$25, 1, 0)</f>
        <v>0</v>
      </c>
    </row>
    <row r="3575" spans="2:9" ht="15" x14ac:dyDescent="0.3">
      <c r="B3575" s="33">
        <v>3570.5</v>
      </c>
      <c r="C3575" s="34">
        <v>23.9</v>
      </c>
      <c r="D3575" s="32">
        <f t="shared" si="110"/>
        <v>75.02</v>
      </c>
      <c r="E3575" s="37">
        <f t="shared" si="111"/>
        <v>90.023999999999987</v>
      </c>
      <c r="F3575" s="32">
        <f>'Auxiliary Energy Estimation'!$E$25-D3575</f>
        <v>-20.019999999999996</v>
      </c>
      <c r="G3575" s="32">
        <f>'Auxiliary Energy Estimation'!$E$25-E3575</f>
        <v>-35.023999999999987</v>
      </c>
      <c r="H3575" s="26">
        <f>IF(D3575&lt;='Auxiliary Energy Estimation'!$E$25, 1, 0)</f>
        <v>0</v>
      </c>
      <c r="I3575" s="26">
        <f>IF(E3575&lt;='Auxiliary Energy Estimation'!$E$25, 1, 0)</f>
        <v>0</v>
      </c>
    </row>
    <row r="3576" spans="2:9" ht="15" x14ac:dyDescent="0.3">
      <c r="B3576" s="33">
        <v>3571.5</v>
      </c>
      <c r="C3576" s="34">
        <v>23.3</v>
      </c>
      <c r="D3576" s="32">
        <f t="shared" si="110"/>
        <v>73.94</v>
      </c>
      <c r="E3576" s="37">
        <f t="shared" si="111"/>
        <v>88.727999999999994</v>
      </c>
      <c r="F3576" s="32">
        <f>'Auxiliary Energy Estimation'!$E$25-D3576</f>
        <v>-18.939999999999998</v>
      </c>
      <c r="G3576" s="32">
        <f>'Auxiliary Energy Estimation'!$E$25-E3576</f>
        <v>-33.727999999999994</v>
      </c>
      <c r="H3576" s="26">
        <f>IF(D3576&lt;='Auxiliary Energy Estimation'!$E$25, 1, 0)</f>
        <v>0</v>
      </c>
      <c r="I3576" s="26">
        <f>IF(E3576&lt;='Auxiliary Energy Estimation'!$E$25, 1, 0)</f>
        <v>0</v>
      </c>
    </row>
    <row r="3577" spans="2:9" ht="15" x14ac:dyDescent="0.3">
      <c r="B3577" s="33">
        <v>3572.5</v>
      </c>
      <c r="C3577" s="34">
        <v>22.2</v>
      </c>
      <c r="D3577" s="32">
        <f t="shared" si="110"/>
        <v>71.960000000000008</v>
      </c>
      <c r="E3577" s="37">
        <f t="shared" si="111"/>
        <v>86.352000000000004</v>
      </c>
      <c r="F3577" s="32">
        <f>'Auxiliary Energy Estimation'!$E$25-D3577</f>
        <v>-16.960000000000008</v>
      </c>
      <c r="G3577" s="32">
        <f>'Auxiliary Energy Estimation'!$E$25-E3577</f>
        <v>-31.352000000000004</v>
      </c>
      <c r="H3577" s="26">
        <f>IF(D3577&lt;='Auxiliary Energy Estimation'!$E$25, 1, 0)</f>
        <v>0</v>
      </c>
      <c r="I3577" s="26">
        <f>IF(E3577&lt;='Auxiliary Energy Estimation'!$E$25, 1, 0)</f>
        <v>0</v>
      </c>
    </row>
    <row r="3578" spans="2:9" ht="15" x14ac:dyDescent="0.3">
      <c r="B3578" s="33">
        <v>3573.5</v>
      </c>
      <c r="C3578" s="34">
        <v>20.6</v>
      </c>
      <c r="D3578" s="32">
        <f t="shared" si="110"/>
        <v>69.080000000000013</v>
      </c>
      <c r="E3578" s="37">
        <f t="shared" si="111"/>
        <v>82.896000000000015</v>
      </c>
      <c r="F3578" s="32">
        <f>'Auxiliary Energy Estimation'!$E$25-D3578</f>
        <v>-14.080000000000013</v>
      </c>
      <c r="G3578" s="32">
        <f>'Auxiliary Energy Estimation'!$E$25-E3578</f>
        <v>-27.896000000000015</v>
      </c>
      <c r="H3578" s="26">
        <f>IF(D3578&lt;='Auxiliary Energy Estimation'!$E$25, 1, 0)</f>
        <v>0</v>
      </c>
      <c r="I3578" s="26">
        <f>IF(E3578&lt;='Auxiliary Energy Estimation'!$E$25, 1, 0)</f>
        <v>0</v>
      </c>
    </row>
    <row r="3579" spans="2:9" ht="15" x14ac:dyDescent="0.3">
      <c r="B3579" s="33">
        <v>3574.5</v>
      </c>
      <c r="C3579" s="34">
        <v>20</v>
      </c>
      <c r="D3579" s="32">
        <f t="shared" si="110"/>
        <v>68</v>
      </c>
      <c r="E3579" s="37">
        <f t="shared" si="111"/>
        <v>81.599999999999994</v>
      </c>
      <c r="F3579" s="32">
        <f>'Auxiliary Energy Estimation'!$E$25-D3579</f>
        <v>-13</v>
      </c>
      <c r="G3579" s="32">
        <f>'Auxiliary Energy Estimation'!$E$25-E3579</f>
        <v>-26.599999999999994</v>
      </c>
      <c r="H3579" s="26">
        <f>IF(D3579&lt;='Auxiliary Energy Estimation'!$E$25, 1, 0)</f>
        <v>0</v>
      </c>
      <c r="I3579" s="26">
        <f>IF(E3579&lt;='Auxiliary Energy Estimation'!$E$25, 1, 0)</f>
        <v>0</v>
      </c>
    </row>
    <row r="3580" spans="2:9" ht="15" x14ac:dyDescent="0.3">
      <c r="B3580" s="33">
        <v>3575.5</v>
      </c>
      <c r="C3580" s="34">
        <v>18.899999999999999</v>
      </c>
      <c r="D3580" s="32">
        <f t="shared" si="110"/>
        <v>66.02</v>
      </c>
      <c r="E3580" s="37">
        <f t="shared" si="111"/>
        <v>79.22399999999999</v>
      </c>
      <c r="F3580" s="32">
        <f>'Auxiliary Energy Estimation'!$E$25-D3580</f>
        <v>-11.019999999999996</v>
      </c>
      <c r="G3580" s="32">
        <f>'Auxiliary Energy Estimation'!$E$25-E3580</f>
        <v>-24.22399999999999</v>
      </c>
      <c r="H3580" s="26">
        <f>IF(D3580&lt;='Auxiliary Energy Estimation'!$E$25, 1, 0)</f>
        <v>0</v>
      </c>
      <c r="I3580" s="26">
        <f>IF(E3580&lt;='Auxiliary Energy Estimation'!$E$25, 1, 0)</f>
        <v>0</v>
      </c>
    </row>
    <row r="3581" spans="2:9" ht="15" x14ac:dyDescent="0.3">
      <c r="B3581" s="33">
        <v>3576.5</v>
      </c>
      <c r="C3581" s="34">
        <v>18.899999999999999</v>
      </c>
      <c r="D3581" s="32">
        <f t="shared" si="110"/>
        <v>66.02</v>
      </c>
      <c r="E3581" s="37">
        <f t="shared" si="111"/>
        <v>79.22399999999999</v>
      </c>
      <c r="F3581" s="32">
        <f>'Auxiliary Energy Estimation'!$E$25-D3581</f>
        <v>-11.019999999999996</v>
      </c>
      <c r="G3581" s="32">
        <f>'Auxiliary Energy Estimation'!$E$25-E3581</f>
        <v>-24.22399999999999</v>
      </c>
      <c r="H3581" s="26">
        <f>IF(D3581&lt;='Auxiliary Energy Estimation'!$E$25, 1, 0)</f>
        <v>0</v>
      </c>
      <c r="I3581" s="26">
        <f>IF(E3581&lt;='Auxiliary Energy Estimation'!$E$25, 1, 0)</f>
        <v>0</v>
      </c>
    </row>
    <row r="3582" spans="2:9" ht="15" x14ac:dyDescent="0.3">
      <c r="B3582" s="33">
        <v>3577.5</v>
      </c>
      <c r="C3582" s="34">
        <v>18.3</v>
      </c>
      <c r="D3582" s="32">
        <f t="shared" si="110"/>
        <v>64.94</v>
      </c>
      <c r="E3582" s="37">
        <f t="shared" si="111"/>
        <v>77.927999999999997</v>
      </c>
      <c r="F3582" s="32">
        <f>'Auxiliary Energy Estimation'!$E$25-D3582</f>
        <v>-9.9399999999999977</v>
      </c>
      <c r="G3582" s="32">
        <f>'Auxiliary Energy Estimation'!$E$25-E3582</f>
        <v>-22.927999999999997</v>
      </c>
      <c r="H3582" s="26">
        <f>IF(D3582&lt;='Auxiliary Energy Estimation'!$E$25, 1, 0)</f>
        <v>0</v>
      </c>
      <c r="I3582" s="26">
        <f>IF(E3582&lt;='Auxiliary Energy Estimation'!$E$25, 1, 0)</f>
        <v>0</v>
      </c>
    </row>
    <row r="3583" spans="2:9" ht="15" x14ac:dyDescent="0.3">
      <c r="B3583" s="33">
        <v>3578.5</v>
      </c>
      <c r="C3583" s="34">
        <v>18.3</v>
      </c>
      <c r="D3583" s="32">
        <f t="shared" si="110"/>
        <v>64.94</v>
      </c>
      <c r="E3583" s="37">
        <f t="shared" si="111"/>
        <v>77.927999999999997</v>
      </c>
      <c r="F3583" s="32">
        <f>'Auxiliary Energy Estimation'!$E$25-D3583</f>
        <v>-9.9399999999999977</v>
      </c>
      <c r="G3583" s="32">
        <f>'Auxiliary Energy Estimation'!$E$25-E3583</f>
        <v>-22.927999999999997</v>
      </c>
      <c r="H3583" s="26">
        <f>IF(D3583&lt;='Auxiliary Energy Estimation'!$E$25, 1, 0)</f>
        <v>0</v>
      </c>
      <c r="I3583" s="26">
        <f>IF(E3583&lt;='Auxiliary Energy Estimation'!$E$25, 1, 0)</f>
        <v>0</v>
      </c>
    </row>
    <row r="3584" spans="2:9" ht="15" x14ac:dyDescent="0.3">
      <c r="B3584" s="33">
        <v>3579.5</v>
      </c>
      <c r="C3584" s="34">
        <v>17.8</v>
      </c>
      <c r="D3584" s="32">
        <f t="shared" si="110"/>
        <v>64.039999999999992</v>
      </c>
      <c r="E3584" s="37">
        <f t="shared" si="111"/>
        <v>76.847999999999985</v>
      </c>
      <c r="F3584" s="32">
        <f>'Auxiliary Energy Estimation'!$E$25-D3584</f>
        <v>-9.039999999999992</v>
      </c>
      <c r="G3584" s="32">
        <f>'Auxiliary Energy Estimation'!$E$25-E3584</f>
        <v>-21.847999999999985</v>
      </c>
      <c r="H3584" s="26">
        <f>IF(D3584&lt;='Auxiliary Energy Estimation'!$E$25, 1, 0)</f>
        <v>0</v>
      </c>
      <c r="I3584" s="26">
        <f>IF(E3584&lt;='Auxiliary Energy Estimation'!$E$25, 1, 0)</f>
        <v>0</v>
      </c>
    </row>
    <row r="3585" spans="2:9" ht="15" x14ac:dyDescent="0.3">
      <c r="B3585" s="33">
        <v>3580.5</v>
      </c>
      <c r="C3585" s="34">
        <v>18.3</v>
      </c>
      <c r="D3585" s="32">
        <f t="shared" si="110"/>
        <v>64.94</v>
      </c>
      <c r="E3585" s="37">
        <f t="shared" si="111"/>
        <v>77.927999999999997</v>
      </c>
      <c r="F3585" s="32">
        <f>'Auxiliary Energy Estimation'!$E$25-D3585</f>
        <v>-9.9399999999999977</v>
      </c>
      <c r="G3585" s="32">
        <f>'Auxiliary Energy Estimation'!$E$25-E3585</f>
        <v>-22.927999999999997</v>
      </c>
      <c r="H3585" s="26">
        <f>IF(D3585&lt;='Auxiliary Energy Estimation'!$E$25, 1, 0)</f>
        <v>0</v>
      </c>
      <c r="I3585" s="26">
        <f>IF(E3585&lt;='Auxiliary Energy Estimation'!$E$25, 1, 0)</f>
        <v>0</v>
      </c>
    </row>
    <row r="3586" spans="2:9" ht="15" x14ac:dyDescent="0.3">
      <c r="B3586" s="33">
        <v>3581.5</v>
      </c>
      <c r="C3586" s="34">
        <v>18.3</v>
      </c>
      <c r="D3586" s="32">
        <f t="shared" si="110"/>
        <v>64.94</v>
      </c>
      <c r="E3586" s="37">
        <f t="shared" si="111"/>
        <v>77.927999999999997</v>
      </c>
      <c r="F3586" s="32">
        <f>'Auxiliary Energy Estimation'!$E$25-D3586</f>
        <v>-9.9399999999999977</v>
      </c>
      <c r="G3586" s="32">
        <f>'Auxiliary Energy Estimation'!$E$25-E3586</f>
        <v>-22.927999999999997</v>
      </c>
      <c r="H3586" s="26">
        <f>IF(D3586&lt;='Auxiliary Energy Estimation'!$E$25, 1, 0)</f>
        <v>0</v>
      </c>
      <c r="I3586" s="26">
        <f>IF(E3586&lt;='Auxiliary Energy Estimation'!$E$25, 1, 0)</f>
        <v>0</v>
      </c>
    </row>
    <row r="3587" spans="2:9" ht="15" x14ac:dyDescent="0.3">
      <c r="B3587" s="33">
        <v>3582.5</v>
      </c>
      <c r="C3587" s="34">
        <v>18.899999999999999</v>
      </c>
      <c r="D3587" s="32">
        <f t="shared" si="110"/>
        <v>66.02</v>
      </c>
      <c r="E3587" s="37">
        <f t="shared" si="111"/>
        <v>79.22399999999999</v>
      </c>
      <c r="F3587" s="32">
        <f>'Auxiliary Energy Estimation'!$E$25-D3587</f>
        <v>-11.019999999999996</v>
      </c>
      <c r="G3587" s="32">
        <f>'Auxiliary Energy Estimation'!$E$25-E3587</f>
        <v>-24.22399999999999</v>
      </c>
      <c r="H3587" s="26">
        <f>IF(D3587&lt;='Auxiliary Energy Estimation'!$E$25, 1, 0)</f>
        <v>0</v>
      </c>
      <c r="I3587" s="26">
        <f>IF(E3587&lt;='Auxiliary Energy Estimation'!$E$25, 1, 0)</f>
        <v>0</v>
      </c>
    </row>
    <row r="3588" spans="2:9" ht="15" x14ac:dyDescent="0.3">
      <c r="B3588" s="33">
        <v>3583.5</v>
      </c>
      <c r="C3588" s="34">
        <v>19.399999999999999</v>
      </c>
      <c r="D3588" s="32">
        <f t="shared" si="110"/>
        <v>66.92</v>
      </c>
      <c r="E3588" s="37">
        <f t="shared" si="111"/>
        <v>80.304000000000002</v>
      </c>
      <c r="F3588" s="32">
        <f>'Auxiliary Energy Estimation'!$E$25-D3588</f>
        <v>-11.920000000000002</v>
      </c>
      <c r="G3588" s="32">
        <f>'Auxiliary Energy Estimation'!$E$25-E3588</f>
        <v>-25.304000000000002</v>
      </c>
      <c r="H3588" s="26">
        <f>IF(D3588&lt;='Auxiliary Energy Estimation'!$E$25, 1, 0)</f>
        <v>0</v>
      </c>
      <c r="I3588" s="26">
        <f>IF(E3588&lt;='Auxiliary Energy Estimation'!$E$25, 1, 0)</f>
        <v>0</v>
      </c>
    </row>
    <row r="3589" spans="2:9" ht="15" x14ac:dyDescent="0.3">
      <c r="B3589" s="33">
        <v>3584.5</v>
      </c>
      <c r="C3589" s="34">
        <v>20.6</v>
      </c>
      <c r="D3589" s="32">
        <f t="shared" ref="D3589:D3652" si="112">CONVERT(C3589,"C","F")</f>
        <v>69.080000000000013</v>
      </c>
      <c r="E3589" s="37">
        <f t="shared" ref="E3589:E3652" si="113">D3589*1.2</f>
        <v>82.896000000000015</v>
      </c>
      <c r="F3589" s="32">
        <f>'Auxiliary Energy Estimation'!$E$25-D3589</f>
        <v>-14.080000000000013</v>
      </c>
      <c r="G3589" s="32">
        <f>'Auxiliary Energy Estimation'!$E$25-E3589</f>
        <v>-27.896000000000015</v>
      </c>
      <c r="H3589" s="26">
        <f>IF(D3589&lt;='Auxiliary Energy Estimation'!$E$25, 1, 0)</f>
        <v>0</v>
      </c>
      <c r="I3589" s="26">
        <f>IF(E3589&lt;='Auxiliary Energy Estimation'!$E$25, 1, 0)</f>
        <v>0</v>
      </c>
    </row>
    <row r="3590" spans="2:9" ht="15" x14ac:dyDescent="0.3">
      <c r="B3590" s="33">
        <v>3585.5</v>
      </c>
      <c r="C3590" s="34">
        <v>21.1</v>
      </c>
      <c r="D3590" s="32">
        <f t="shared" si="112"/>
        <v>69.98</v>
      </c>
      <c r="E3590" s="37">
        <f t="shared" si="113"/>
        <v>83.975999999999999</v>
      </c>
      <c r="F3590" s="32">
        <f>'Auxiliary Energy Estimation'!$E$25-D3590</f>
        <v>-14.980000000000004</v>
      </c>
      <c r="G3590" s="32">
        <f>'Auxiliary Energy Estimation'!$E$25-E3590</f>
        <v>-28.975999999999999</v>
      </c>
      <c r="H3590" s="26">
        <f>IF(D3590&lt;='Auxiliary Energy Estimation'!$E$25, 1, 0)</f>
        <v>0</v>
      </c>
      <c r="I3590" s="26">
        <f>IF(E3590&lt;='Auxiliary Energy Estimation'!$E$25, 1, 0)</f>
        <v>0</v>
      </c>
    </row>
    <row r="3591" spans="2:9" ht="15" x14ac:dyDescent="0.3">
      <c r="B3591" s="33">
        <v>3586.5</v>
      </c>
      <c r="C3591" s="34">
        <v>21.7</v>
      </c>
      <c r="D3591" s="32">
        <f t="shared" si="112"/>
        <v>71.06</v>
      </c>
      <c r="E3591" s="37">
        <f t="shared" si="113"/>
        <v>85.272000000000006</v>
      </c>
      <c r="F3591" s="32">
        <f>'Auxiliary Energy Estimation'!$E$25-D3591</f>
        <v>-16.060000000000002</v>
      </c>
      <c r="G3591" s="32">
        <f>'Auxiliary Energy Estimation'!$E$25-E3591</f>
        <v>-30.272000000000006</v>
      </c>
      <c r="H3591" s="26">
        <f>IF(D3591&lt;='Auxiliary Energy Estimation'!$E$25, 1, 0)</f>
        <v>0</v>
      </c>
      <c r="I3591" s="26">
        <f>IF(E3591&lt;='Auxiliary Energy Estimation'!$E$25, 1, 0)</f>
        <v>0</v>
      </c>
    </row>
    <row r="3592" spans="2:9" ht="15" x14ac:dyDescent="0.3">
      <c r="B3592" s="33">
        <v>3587.5</v>
      </c>
      <c r="C3592" s="34">
        <v>22.2</v>
      </c>
      <c r="D3592" s="32">
        <f t="shared" si="112"/>
        <v>71.960000000000008</v>
      </c>
      <c r="E3592" s="37">
        <f t="shared" si="113"/>
        <v>86.352000000000004</v>
      </c>
      <c r="F3592" s="32">
        <f>'Auxiliary Energy Estimation'!$E$25-D3592</f>
        <v>-16.960000000000008</v>
      </c>
      <c r="G3592" s="32">
        <f>'Auxiliary Energy Estimation'!$E$25-E3592</f>
        <v>-31.352000000000004</v>
      </c>
      <c r="H3592" s="26">
        <f>IF(D3592&lt;='Auxiliary Energy Estimation'!$E$25, 1, 0)</f>
        <v>0</v>
      </c>
      <c r="I3592" s="26">
        <f>IF(E3592&lt;='Auxiliary Energy Estimation'!$E$25, 1, 0)</f>
        <v>0</v>
      </c>
    </row>
    <row r="3593" spans="2:9" ht="15" x14ac:dyDescent="0.3">
      <c r="B3593" s="33">
        <v>3588.5</v>
      </c>
      <c r="C3593" s="34">
        <v>23.9</v>
      </c>
      <c r="D3593" s="32">
        <f t="shared" si="112"/>
        <v>75.02</v>
      </c>
      <c r="E3593" s="37">
        <f t="shared" si="113"/>
        <v>90.023999999999987</v>
      </c>
      <c r="F3593" s="32">
        <f>'Auxiliary Energy Estimation'!$E$25-D3593</f>
        <v>-20.019999999999996</v>
      </c>
      <c r="G3593" s="32">
        <f>'Auxiliary Energy Estimation'!$E$25-E3593</f>
        <v>-35.023999999999987</v>
      </c>
      <c r="H3593" s="26">
        <f>IF(D3593&lt;='Auxiliary Energy Estimation'!$E$25, 1, 0)</f>
        <v>0</v>
      </c>
      <c r="I3593" s="26">
        <f>IF(E3593&lt;='Auxiliary Energy Estimation'!$E$25, 1, 0)</f>
        <v>0</v>
      </c>
    </row>
    <row r="3594" spans="2:9" ht="15" x14ac:dyDescent="0.3">
      <c r="B3594" s="33">
        <v>3589.5</v>
      </c>
      <c r="C3594" s="34">
        <v>25</v>
      </c>
      <c r="D3594" s="32">
        <f t="shared" si="112"/>
        <v>77</v>
      </c>
      <c r="E3594" s="37">
        <f t="shared" si="113"/>
        <v>92.399999999999991</v>
      </c>
      <c r="F3594" s="32">
        <f>'Auxiliary Energy Estimation'!$E$25-D3594</f>
        <v>-22</v>
      </c>
      <c r="G3594" s="32">
        <f>'Auxiliary Energy Estimation'!$E$25-E3594</f>
        <v>-37.399999999999991</v>
      </c>
      <c r="H3594" s="26">
        <f>IF(D3594&lt;='Auxiliary Energy Estimation'!$E$25, 1, 0)</f>
        <v>0</v>
      </c>
      <c r="I3594" s="26">
        <f>IF(E3594&lt;='Auxiliary Energy Estimation'!$E$25, 1, 0)</f>
        <v>0</v>
      </c>
    </row>
    <row r="3595" spans="2:9" ht="15" x14ac:dyDescent="0.3">
      <c r="B3595" s="33">
        <v>3590.5</v>
      </c>
      <c r="C3595" s="34">
        <v>25.6</v>
      </c>
      <c r="D3595" s="32">
        <f t="shared" si="112"/>
        <v>78.080000000000013</v>
      </c>
      <c r="E3595" s="37">
        <f t="shared" si="113"/>
        <v>93.696000000000012</v>
      </c>
      <c r="F3595" s="32">
        <f>'Auxiliary Energy Estimation'!$E$25-D3595</f>
        <v>-23.080000000000013</v>
      </c>
      <c r="G3595" s="32">
        <f>'Auxiliary Energy Estimation'!$E$25-E3595</f>
        <v>-38.696000000000012</v>
      </c>
      <c r="H3595" s="26">
        <f>IF(D3595&lt;='Auxiliary Energy Estimation'!$E$25, 1, 0)</f>
        <v>0</v>
      </c>
      <c r="I3595" s="26">
        <f>IF(E3595&lt;='Auxiliary Energy Estimation'!$E$25, 1, 0)</f>
        <v>0</v>
      </c>
    </row>
    <row r="3596" spans="2:9" ht="15" x14ac:dyDescent="0.3">
      <c r="B3596" s="33">
        <v>3591.5</v>
      </c>
      <c r="C3596" s="34">
        <v>26.1</v>
      </c>
      <c r="D3596" s="32">
        <f t="shared" si="112"/>
        <v>78.98</v>
      </c>
      <c r="E3596" s="37">
        <f t="shared" si="113"/>
        <v>94.775999999999996</v>
      </c>
      <c r="F3596" s="32">
        <f>'Auxiliary Energy Estimation'!$E$25-D3596</f>
        <v>-23.980000000000004</v>
      </c>
      <c r="G3596" s="32">
        <f>'Auxiliary Energy Estimation'!$E$25-E3596</f>
        <v>-39.775999999999996</v>
      </c>
      <c r="H3596" s="26">
        <f>IF(D3596&lt;='Auxiliary Energy Estimation'!$E$25, 1, 0)</f>
        <v>0</v>
      </c>
      <c r="I3596" s="26">
        <f>IF(E3596&lt;='Auxiliary Energy Estimation'!$E$25, 1, 0)</f>
        <v>0</v>
      </c>
    </row>
    <row r="3597" spans="2:9" ht="15" x14ac:dyDescent="0.3">
      <c r="B3597" s="33">
        <v>3592.5</v>
      </c>
      <c r="C3597" s="34">
        <v>25</v>
      </c>
      <c r="D3597" s="32">
        <f t="shared" si="112"/>
        <v>77</v>
      </c>
      <c r="E3597" s="37">
        <f t="shared" si="113"/>
        <v>92.399999999999991</v>
      </c>
      <c r="F3597" s="32">
        <f>'Auxiliary Energy Estimation'!$E$25-D3597</f>
        <v>-22</v>
      </c>
      <c r="G3597" s="32">
        <f>'Auxiliary Energy Estimation'!$E$25-E3597</f>
        <v>-37.399999999999991</v>
      </c>
      <c r="H3597" s="26">
        <f>IF(D3597&lt;='Auxiliary Energy Estimation'!$E$25, 1, 0)</f>
        <v>0</v>
      </c>
      <c r="I3597" s="26">
        <f>IF(E3597&lt;='Auxiliary Energy Estimation'!$E$25, 1, 0)</f>
        <v>0</v>
      </c>
    </row>
    <row r="3598" spans="2:9" ht="15" x14ac:dyDescent="0.3">
      <c r="B3598" s="33">
        <v>3593.5</v>
      </c>
      <c r="C3598" s="34">
        <v>23.3</v>
      </c>
      <c r="D3598" s="32">
        <f t="shared" si="112"/>
        <v>73.94</v>
      </c>
      <c r="E3598" s="37">
        <f t="shared" si="113"/>
        <v>88.727999999999994</v>
      </c>
      <c r="F3598" s="32">
        <f>'Auxiliary Energy Estimation'!$E$25-D3598</f>
        <v>-18.939999999999998</v>
      </c>
      <c r="G3598" s="32">
        <f>'Auxiliary Energy Estimation'!$E$25-E3598</f>
        <v>-33.727999999999994</v>
      </c>
      <c r="H3598" s="26">
        <f>IF(D3598&lt;='Auxiliary Energy Estimation'!$E$25, 1, 0)</f>
        <v>0</v>
      </c>
      <c r="I3598" s="26">
        <f>IF(E3598&lt;='Auxiliary Energy Estimation'!$E$25, 1, 0)</f>
        <v>0</v>
      </c>
    </row>
    <row r="3599" spans="2:9" ht="15" x14ac:dyDescent="0.3">
      <c r="B3599" s="33">
        <v>3594.5</v>
      </c>
      <c r="C3599" s="34">
        <v>22.2</v>
      </c>
      <c r="D3599" s="32">
        <f t="shared" si="112"/>
        <v>71.960000000000008</v>
      </c>
      <c r="E3599" s="37">
        <f t="shared" si="113"/>
        <v>86.352000000000004</v>
      </c>
      <c r="F3599" s="32">
        <f>'Auxiliary Energy Estimation'!$E$25-D3599</f>
        <v>-16.960000000000008</v>
      </c>
      <c r="G3599" s="32">
        <f>'Auxiliary Energy Estimation'!$E$25-E3599</f>
        <v>-31.352000000000004</v>
      </c>
      <c r="H3599" s="26">
        <f>IF(D3599&lt;='Auxiliary Energy Estimation'!$E$25, 1, 0)</f>
        <v>0</v>
      </c>
      <c r="I3599" s="26">
        <f>IF(E3599&lt;='Auxiliary Energy Estimation'!$E$25, 1, 0)</f>
        <v>0</v>
      </c>
    </row>
    <row r="3600" spans="2:9" ht="15" x14ac:dyDescent="0.3">
      <c r="B3600" s="33">
        <v>3595.5</v>
      </c>
      <c r="C3600" s="34">
        <v>22.2</v>
      </c>
      <c r="D3600" s="32">
        <f t="shared" si="112"/>
        <v>71.960000000000008</v>
      </c>
      <c r="E3600" s="37">
        <f t="shared" si="113"/>
        <v>86.352000000000004</v>
      </c>
      <c r="F3600" s="32">
        <f>'Auxiliary Energy Estimation'!$E$25-D3600</f>
        <v>-16.960000000000008</v>
      </c>
      <c r="G3600" s="32">
        <f>'Auxiliary Energy Estimation'!$E$25-E3600</f>
        <v>-31.352000000000004</v>
      </c>
      <c r="H3600" s="26">
        <f>IF(D3600&lt;='Auxiliary Energy Estimation'!$E$25, 1, 0)</f>
        <v>0</v>
      </c>
      <c r="I3600" s="26">
        <f>IF(E3600&lt;='Auxiliary Energy Estimation'!$E$25, 1, 0)</f>
        <v>0</v>
      </c>
    </row>
    <row r="3601" spans="2:9" ht="15" x14ac:dyDescent="0.3">
      <c r="B3601" s="33">
        <v>3596.5</v>
      </c>
      <c r="C3601" s="34">
        <v>21.7</v>
      </c>
      <c r="D3601" s="32">
        <f t="shared" si="112"/>
        <v>71.06</v>
      </c>
      <c r="E3601" s="37">
        <f t="shared" si="113"/>
        <v>85.272000000000006</v>
      </c>
      <c r="F3601" s="32">
        <f>'Auxiliary Energy Estimation'!$E$25-D3601</f>
        <v>-16.060000000000002</v>
      </c>
      <c r="G3601" s="32">
        <f>'Auxiliary Energy Estimation'!$E$25-E3601</f>
        <v>-30.272000000000006</v>
      </c>
      <c r="H3601" s="26">
        <f>IF(D3601&lt;='Auxiliary Energy Estimation'!$E$25, 1, 0)</f>
        <v>0</v>
      </c>
      <c r="I3601" s="26">
        <f>IF(E3601&lt;='Auxiliary Energy Estimation'!$E$25, 1, 0)</f>
        <v>0</v>
      </c>
    </row>
    <row r="3602" spans="2:9" ht="15" x14ac:dyDescent="0.3">
      <c r="B3602" s="33">
        <v>3597.5</v>
      </c>
      <c r="C3602" s="34">
        <v>19.399999999999999</v>
      </c>
      <c r="D3602" s="32">
        <f t="shared" si="112"/>
        <v>66.92</v>
      </c>
      <c r="E3602" s="37">
        <f t="shared" si="113"/>
        <v>80.304000000000002</v>
      </c>
      <c r="F3602" s="32">
        <f>'Auxiliary Energy Estimation'!$E$25-D3602</f>
        <v>-11.920000000000002</v>
      </c>
      <c r="G3602" s="32">
        <f>'Auxiliary Energy Estimation'!$E$25-E3602</f>
        <v>-25.304000000000002</v>
      </c>
      <c r="H3602" s="26">
        <f>IF(D3602&lt;='Auxiliary Energy Estimation'!$E$25, 1, 0)</f>
        <v>0</v>
      </c>
      <c r="I3602" s="26">
        <f>IF(E3602&lt;='Auxiliary Energy Estimation'!$E$25, 1, 0)</f>
        <v>0</v>
      </c>
    </row>
    <row r="3603" spans="2:9" ht="15" x14ac:dyDescent="0.3">
      <c r="B3603" s="33">
        <v>3598.5</v>
      </c>
      <c r="C3603" s="34">
        <v>20</v>
      </c>
      <c r="D3603" s="32">
        <f t="shared" si="112"/>
        <v>68</v>
      </c>
      <c r="E3603" s="37">
        <f t="shared" si="113"/>
        <v>81.599999999999994</v>
      </c>
      <c r="F3603" s="32">
        <f>'Auxiliary Energy Estimation'!$E$25-D3603</f>
        <v>-13</v>
      </c>
      <c r="G3603" s="32">
        <f>'Auxiliary Energy Estimation'!$E$25-E3603</f>
        <v>-26.599999999999994</v>
      </c>
      <c r="H3603" s="26">
        <f>IF(D3603&lt;='Auxiliary Energy Estimation'!$E$25, 1, 0)</f>
        <v>0</v>
      </c>
      <c r="I3603" s="26">
        <f>IF(E3603&lt;='Auxiliary Energy Estimation'!$E$25, 1, 0)</f>
        <v>0</v>
      </c>
    </row>
    <row r="3604" spans="2:9" ht="15" x14ac:dyDescent="0.3">
      <c r="B3604" s="33">
        <v>3599.5</v>
      </c>
      <c r="C3604" s="34">
        <v>19.399999999999999</v>
      </c>
      <c r="D3604" s="32">
        <f t="shared" si="112"/>
        <v>66.92</v>
      </c>
      <c r="E3604" s="37">
        <f t="shared" si="113"/>
        <v>80.304000000000002</v>
      </c>
      <c r="F3604" s="32">
        <f>'Auxiliary Energy Estimation'!$E$25-D3604</f>
        <v>-11.920000000000002</v>
      </c>
      <c r="G3604" s="32">
        <f>'Auxiliary Energy Estimation'!$E$25-E3604</f>
        <v>-25.304000000000002</v>
      </c>
      <c r="H3604" s="26">
        <f>IF(D3604&lt;='Auxiliary Energy Estimation'!$E$25, 1, 0)</f>
        <v>0</v>
      </c>
      <c r="I3604" s="26">
        <f>IF(E3604&lt;='Auxiliary Energy Estimation'!$E$25, 1, 0)</f>
        <v>0</v>
      </c>
    </row>
    <row r="3605" spans="2:9" ht="15" x14ac:dyDescent="0.3">
      <c r="B3605" s="33">
        <v>3600.5</v>
      </c>
      <c r="C3605" s="34">
        <v>18.3</v>
      </c>
      <c r="D3605" s="32">
        <f t="shared" si="112"/>
        <v>64.94</v>
      </c>
      <c r="E3605" s="37">
        <f t="shared" si="113"/>
        <v>77.927999999999997</v>
      </c>
      <c r="F3605" s="32">
        <f>'Auxiliary Energy Estimation'!$E$25-D3605</f>
        <v>-9.9399999999999977</v>
      </c>
      <c r="G3605" s="32">
        <f>'Auxiliary Energy Estimation'!$E$25-E3605</f>
        <v>-22.927999999999997</v>
      </c>
      <c r="H3605" s="26">
        <f>IF(D3605&lt;='Auxiliary Energy Estimation'!$E$25, 1, 0)</f>
        <v>0</v>
      </c>
      <c r="I3605" s="26">
        <f>IF(E3605&lt;='Auxiliary Energy Estimation'!$E$25, 1, 0)</f>
        <v>0</v>
      </c>
    </row>
    <row r="3606" spans="2:9" ht="15" x14ac:dyDescent="0.3">
      <c r="B3606" s="33">
        <v>3601.5</v>
      </c>
      <c r="C3606" s="34">
        <v>17.2</v>
      </c>
      <c r="D3606" s="32">
        <f t="shared" si="112"/>
        <v>62.96</v>
      </c>
      <c r="E3606" s="37">
        <f t="shared" si="113"/>
        <v>75.551999999999992</v>
      </c>
      <c r="F3606" s="32">
        <f>'Auxiliary Energy Estimation'!$E$25-D3606</f>
        <v>-7.9600000000000009</v>
      </c>
      <c r="G3606" s="32">
        <f>'Auxiliary Energy Estimation'!$E$25-E3606</f>
        <v>-20.551999999999992</v>
      </c>
      <c r="H3606" s="26">
        <f>IF(D3606&lt;='Auxiliary Energy Estimation'!$E$25, 1, 0)</f>
        <v>0</v>
      </c>
      <c r="I3606" s="26">
        <f>IF(E3606&lt;='Auxiliary Energy Estimation'!$E$25, 1, 0)</f>
        <v>0</v>
      </c>
    </row>
    <row r="3607" spans="2:9" ht="15" x14ac:dyDescent="0.3">
      <c r="B3607" s="33">
        <v>3602.5</v>
      </c>
      <c r="C3607" s="34">
        <v>16.7</v>
      </c>
      <c r="D3607" s="32">
        <f t="shared" si="112"/>
        <v>62.06</v>
      </c>
      <c r="E3607" s="37">
        <f t="shared" si="113"/>
        <v>74.471999999999994</v>
      </c>
      <c r="F3607" s="32">
        <f>'Auxiliary Energy Estimation'!$E$25-D3607</f>
        <v>-7.0600000000000023</v>
      </c>
      <c r="G3607" s="32">
        <f>'Auxiliary Energy Estimation'!$E$25-E3607</f>
        <v>-19.471999999999994</v>
      </c>
      <c r="H3607" s="26">
        <f>IF(D3607&lt;='Auxiliary Energy Estimation'!$E$25, 1, 0)</f>
        <v>0</v>
      </c>
      <c r="I3607" s="26">
        <f>IF(E3607&lt;='Auxiliary Energy Estimation'!$E$25, 1, 0)</f>
        <v>0</v>
      </c>
    </row>
    <row r="3608" spans="2:9" ht="15" x14ac:dyDescent="0.3">
      <c r="B3608" s="33">
        <v>3603.5</v>
      </c>
      <c r="C3608" s="34">
        <v>15.6</v>
      </c>
      <c r="D3608" s="32">
        <f t="shared" si="112"/>
        <v>60.08</v>
      </c>
      <c r="E3608" s="37">
        <f t="shared" si="113"/>
        <v>72.095999999999989</v>
      </c>
      <c r="F3608" s="32">
        <f>'Auxiliary Energy Estimation'!$E$25-D3608</f>
        <v>-5.0799999999999983</v>
      </c>
      <c r="G3608" s="32">
        <f>'Auxiliary Energy Estimation'!$E$25-E3608</f>
        <v>-17.095999999999989</v>
      </c>
      <c r="H3608" s="26">
        <f>IF(D3608&lt;='Auxiliary Energy Estimation'!$E$25, 1, 0)</f>
        <v>0</v>
      </c>
      <c r="I3608" s="26">
        <f>IF(E3608&lt;='Auxiliary Energy Estimation'!$E$25, 1, 0)</f>
        <v>0</v>
      </c>
    </row>
    <row r="3609" spans="2:9" ht="15" x14ac:dyDescent="0.3">
      <c r="B3609" s="33">
        <v>3604.5</v>
      </c>
      <c r="C3609" s="34">
        <v>15.6</v>
      </c>
      <c r="D3609" s="32">
        <f t="shared" si="112"/>
        <v>60.08</v>
      </c>
      <c r="E3609" s="37">
        <f t="shared" si="113"/>
        <v>72.095999999999989</v>
      </c>
      <c r="F3609" s="32">
        <f>'Auxiliary Energy Estimation'!$E$25-D3609</f>
        <v>-5.0799999999999983</v>
      </c>
      <c r="G3609" s="32">
        <f>'Auxiliary Energy Estimation'!$E$25-E3609</f>
        <v>-17.095999999999989</v>
      </c>
      <c r="H3609" s="26">
        <f>IF(D3609&lt;='Auxiliary Energy Estimation'!$E$25, 1, 0)</f>
        <v>0</v>
      </c>
      <c r="I3609" s="26">
        <f>IF(E3609&lt;='Auxiliary Energy Estimation'!$E$25, 1, 0)</f>
        <v>0</v>
      </c>
    </row>
    <row r="3610" spans="2:9" ht="15" x14ac:dyDescent="0.3">
      <c r="B3610" s="33">
        <v>3605.5</v>
      </c>
      <c r="C3610" s="34">
        <v>15</v>
      </c>
      <c r="D3610" s="32">
        <f t="shared" si="112"/>
        <v>59</v>
      </c>
      <c r="E3610" s="37">
        <f t="shared" si="113"/>
        <v>70.8</v>
      </c>
      <c r="F3610" s="32">
        <f>'Auxiliary Energy Estimation'!$E$25-D3610</f>
        <v>-4</v>
      </c>
      <c r="G3610" s="32">
        <f>'Auxiliary Energy Estimation'!$E$25-E3610</f>
        <v>-15.799999999999997</v>
      </c>
      <c r="H3610" s="26">
        <f>IF(D3610&lt;='Auxiliary Energy Estimation'!$E$25, 1, 0)</f>
        <v>0</v>
      </c>
      <c r="I3610" s="26">
        <f>IF(E3610&lt;='Auxiliary Energy Estimation'!$E$25, 1, 0)</f>
        <v>0</v>
      </c>
    </row>
    <row r="3611" spans="2:9" ht="15" x14ac:dyDescent="0.3">
      <c r="B3611" s="33">
        <v>3606.5</v>
      </c>
      <c r="C3611" s="34">
        <v>15</v>
      </c>
      <c r="D3611" s="32">
        <f t="shared" si="112"/>
        <v>59</v>
      </c>
      <c r="E3611" s="37">
        <f t="shared" si="113"/>
        <v>70.8</v>
      </c>
      <c r="F3611" s="32">
        <f>'Auxiliary Energy Estimation'!$E$25-D3611</f>
        <v>-4</v>
      </c>
      <c r="G3611" s="32">
        <f>'Auxiliary Energy Estimation'!$E$25-E3611</f>
        <v>-15.799999999999997</v>
      </c>
      <c r="H3611" s="26">
        <f>IF(D3611&lt;='Auxiliary Energy Estimation'!$E$25, 1, 0)</f>
        <v>0</v>
      </c>
      <c r="I3611" s="26">
        <f>IF(E3611&lt;='Auxiliary Energy Estimation'!$E$25, 1, 0)</f>
        <v>0</v>
      </c>
    </row>
    <row r="3612" spans="2:9" ht="15" x14ac:dyDescent="0.3">
      <c r="B3612" s="33">
        <v>3607.5</v>
      </c>
      <c r="C3612" s="34">
        <v>15.6</v>
      </c>
      <c r="D3612" s="32">
        <f t="shared" si="112"/>
        <v>60.08</v>
      </c>
      <c r="E3612" s="37">
        <f t="shared" si="113"/>
        <v>72.095999999999989</v>
      </c>
      <c r="F3612" s="32">
        <f>'Auxiliary Energy Estimation'!$E$25-D3612</f>
        <v>-5.0799999999999983</v>
      </c>
      <c r="G3612" s="32">
        <f>'Auxiliary Energy Estimation'!$E$25-E3612</f>
        <v>-17.095999999999989</v>
      </c>
      <c r="H3612" s="26">
        <f>IF(D3612&lt;='Auxiliary Energy Estimation'!$E$25, 1, 0)</f>
        <v>0</v>
      </c>
      <c r="I3612" s="26">
        <f>IF(E3612&lt;='Auxiliary Energy Estimation'!$E$25, 1, 0)</f>
        <v>0</v>
      </c>
    </row>
    <row r="3613" spans="2:9" ht="15" x14ac:dyDescent="0.3">
      <c r="B3613" s="33">
        <v>3608.5</v>
      </c>
      <c r="C3613" s="34">
        <v>16.100000000000001</v>
      </c>
      <c r="D3613" s="32">
        <f t="shared" si="112"/>
        <v>60.980000000000004</v>
      </c>
      <c r="E3613" s="37">
        <f t="shared" si="113"/>
        <v>73.176000000000002</v>
      </c>
      <c r="F3613" s="32">
        <f>'Auxiliary Energy Estimation'!$E$25-D3613</f>
        <v>-5.980000000000004</v>
      </c>
      <c r="G3613" s="32">
        <f>'Auxiliary Energy Estimation'!$E$25-E3613</f>
        <v>-18.176000000000002</v>
      </c>
      <c r="H3613" s="26">
        <f>IF(D3613&lt;='Auxiliary Energy Estimation'!$E$25, 1, 0)</f>
        <v>0</v>
      </c>
      <c r="I3613" s="26">
        <f>IF(E3613&lt;='Auxiliary Energy Estimation'!$E$25, 1, 0)</f>
        <v>0</v>
      </c>
    </row>
    <row r="3614" spans="2:9" ht="15" x14ac:dyDescent="0.3">
      <c r="B3614" s="33">
        <v>3609.5</v>
      </c>
      <c r="C3614" s="34">
        <v>16.100000000000001</v>
      </c>
      <c r="D3614" s="32">
        <f t="shared" si="112"/>
        <v>60.980000000000004</v>
      </c>
      <c r="E3614" s="37">
        <f t="shared" si="113"/>
        <v>73.176000000000002</v>
      </c>
      <c r="F3614" s="32">
        <f>'Auxiliary Energy Estimation'!$E$25-D3614</f>
        <v>-5.980000000000004</v>
      </c>
      <c r="G3614" s="32">
        <f>'Auxiliary Energy Estimation'!$E$25-E3614</f>
        <v>-18.176000000000002</v>
      </c>
      <c r="H3614" s="26">
        <f>IF(D3614&lt;='Auxiliary Energy Estimation'!$E$25, 1, 0)</f>
        <v>0</v>
      </c>
      <c r="I3614" s="26">
        <f>IF(E3614&lt;='Auxiliary Energy Estimation'!$E$25, 1, 0)</f>
        <v>0</v>
      </c>
    </row>
    <row r="3615" spans="2:9" ht="15" x14ac:dyDescent="0.3">
      <c r="B3615" s="33">
        <v>3610.5</v>
      </c>
      <c r="C3615" s="34">
        <v>15.6</v>
      </c>
      <c r="D3615" s="32">
        <f t="shared" si="112"/>
        <v>60.08</v>
      </c>
      <c r="E3615" s="37">
        <f t="shared" si="113"/>
        <v>72.095999999999989</v>
      </c>
      <c r="F3615" s="32">
        <f>'Auxiliary Energy Estimation'!$E$25-D3615</f>
        <v>-5.0799999999999983</v>
      </c>
      <c r="G3615" s="32">
        <f>'Auxiliary Energy Estimation'!$E$25-E3615</f>
        <v>-17.095999999999989</v>
      </c>
      <c r="H3615" s="26">
        <f>IF(D3615&lt;='Auxiliary Energy Estimation'!$E$25, 1, 0)</f>
        <v>0</v>
      </c>
      <c r="I3615" s="26">
        <f>IF(E3615&lt;='Auxiliary Energy Estimation'!$E$25, 1, 0)</f>
        <v>0</v>
      </c>
    </row>
    <row r="3616" spans="2:9" ht="15" x14ac:dyDescent="0.3">
      <c r="B3616" s="33">
        <v>3611.5</v>
      </c>
      <c r="C3616" s="34">
        <v>16.100000000000001</v>
      </c>
      <c r="D3616" s="32">
        <f t="shared" si="112"/>
        <v>60.980000000000004</v>
      </c>
      <c r="E3616" s="37">
        <f t="shared" si="113"/>
        <v>73.176000000000002</v>
      </c>
      <c r="F3616" s="32">
        <f>'Auxiliary Energy Estimation'!$E$25-D3616</f>
        <v>-5.980000000000004</v>
      </c>
      <c r="G3616" s="32">
        <f>'Auxiliary Energy Estimation'!$E$25-E3616</f>
        <v>-18.176000000000002</v>
      </c>
      <c r="H3616" s="26">
        <f>IF(D3616&lt;='Auxiliary Energy Estimation'!$E$25, 1, 0)</f>
        <v>0</v>
      </c>
      <c r="I3616" s="26">
        <f>IF(E3616&lt;='Auxiliary Energy Estimation'!$E$25, 1, 0)</f>
        <v>0</v>
      </c>
    </row>
    <row r="3617" spans="2:9" ht="15" x14ac:dyDescent="0.3">
      <c r="B3617" s="33">
        <v>3612.5</v>
      </c>
      <c r="C3617" s="34">
        <v>16.7</v>
      </c>
      <c r="D3617" s="32">
        <f t="shared" si="112"/>
        <v>62.06</v>
      </c>
      <c r="E3617" s="37">
        <f t="shared" si="113"/>
        <v>74.471999999999994</v>
      </c>
      <c r="F3617" s="32">
        <f>'Auxiliary Energy Estimation'!$E$25-D3617</f>
        <v>-7.0600000000000023</v>
      </c>
      <c r="G3617" s="32">
        <f>'Auxiliary Energy Estimation'!$E$25-E3617</f>
        <v>-19.471999999999994</v>
      </c>
      <c r="H3617" s="26">
        <f>IF(D3617&lt;='Auxiliary Energy Estimation'!$E$25, 1, 0)</f>
        <v>0</v>
      </c>
      <c r="I3617" s="26">
        <f>IF(E3617&lt;='Auxiliary Energy Estimation'!$E$25, 1, 0)</f>
        <v>0</v>
      </c>
    </row>
    <row r="3618" spans="2:9" ht="15" x14ac:dyDescent="0.3">
      <c r="B3618" s="33">
        <v>3613.5</v>
      </c>
      <c r="C3618" s="34">
        <v>17.2</v>
      </c>
      <c r="D3618" s="32">
        <f t="shared" si="112"/>
        <v>62.96</v>
      </c>
      <c r="E3618" s="37">
        <f t="shared" si="113"/>
        <v>75.551999999999992</v>
      </c>
      <c r="F3618" s="32">
        <f>'Auxiliary Energy Estimation'!$E$25-D3618</f>
        <v>-7.9600000000000009</v>
      </c>
      <c r="G3618" s="32">
        <f>'Auxiliary Energy Estimation'!$E$25-E3618</f>
        <v>-20.551999999999992</v>
      </c>
      <c r="H3618" s="26">
        <f>IF(D3618&lt;='Auxiliary Energy Estimation'!$E$25, 1, 0)</f>
        <v>0</v>
      </c>
      <c r="I3618" s="26">
        <f>IF(E3618&lt;='Auxiliary Energy Estimation'!$E$25, 1, 0)</f>
        <v>0</v>
      </c>
    </row>
    <row r="3619" spans="2:9" ht="15" x14ac:dyDescent="0.3">
      <c r="B3619" s="33">
        <v>3614.5</v>
      </c>
      <c r="C3619" s="34">
        <v>16.7</v>
      </c>
      <c r="D3619" s="32">
        <f t="shared" si="112"/>
        <v>62.06</v>
      </c>
      <c r="E3619" s="37">
        <f t="shared" si="113"/>
        <v>74.471999999999994</v>
      </c>
      <c r="F3619" s="32">
        <f>'Auxiliary Energy Estimation'!$E$25-D3619</f>
        <v>-7.0600000000000023</v>
      </c>
      <c r="G3619" s="32">
        <f>'Auxiliary Energy Estimation'!$E$25-E3619</f>
        <v>-19.471999999999994</v>
      </c>
      <c r="H3619" s="26">
        <f>IF(D3619&lt;='Auxiliary Energy Estimation'!$E$25, 1, 0)</f>
        <v>0</v>
      </c>
      <c r="I3619" s="26">
        <f>IF(E3619&lt;='Auxiliary Energy Estimation'!$E$25, 1, 0)</f>
        <v>0</v>
      </c>
    </row>
    <row r="3620" spans="2:9" ht="15" x14ac:dyDescent="0.3">
      <c r="B3620" s="33">
        <v>3615.5</v>
      </c>
      <c r="C3620" s="34">
        <v>16.7</v>
      </c>
      <c r="D3620" s="32">
        <f t="shared" si="112"/>
        <v>62.06</v>
      </c>
      <c r="E3620" s="37">
        <f t="shared" si="113"/>
        <v>74.471999999999994</v>
      </c>
      <c r="F3620" s="32">
        <f>'Auxiliary Energy Estimation'!$E$25-D3620</f>
        <v>-7.0600000000000023</v>
      </c>
      <c r="G3620" s="32">
        <f>'Auxiliary Energy Estimation'!$E$25-E3620</f>
        <v>-19.471999999999994</v>
      </c>
      <c r="H3620" s="26">
        <f>IF(D3620&lt;='Auxiliary Energy Estimation'!$E$25, 1, 0)</f>
        <v>0</v>
      </c>
      <c r="I3620" s="26">
        <f>IF(E3620&lt;='Auxiliary Energy Estimation'!$E$25, 1, 0)</f>
        <v>0</v>
      </c>
    </row>
    <row r="3621" spans="2:9" ht="15" x14ac:dyDescent="0.3">
      <c r="B3621" s="33">
        <v>3616.5</v>
      </c>
      <c r="C3621" s="34">
        <v>15.6</v>
      </c>
      <c r="D3621" s="32">
        <f t="shared" si="112"/>
        <v>60.08</v>
      </c>
      <c r="E3621" s="37">
        <f t="shared" si="113"/>
        <v>72.095999999999989</v>
      </c>
      <c r="F3621" s="32">
        <f>'Auxiliary Energy Estimation'!$E$25-D3621</f>
        <v>-5.0799999999999983</v>
      </c>
      <c r="G3621" s="32">
        <f>'Auxiliary Energy Estimation'!$E$25-E3621</f>
        <v>-17.095999999999989</v>
      </c>
      <c r="H3621" s="26">
        <f>IF(D3621&lt;='Auxiliary Energy Estimation'!$E$25, 1, 0)</f>
        <v>0</v>
      </c>
      <c r="I3621" s="26">
        <f>IF(E3621&lt;='Auxiliary Energy Estimation'!$E$25, 1, 0)</f>
        <v>0</v>
      </c>
    </row>
    <row r="3622" spans="2:9" ht="15" x14ac:dyDescent="0.3">
      <c r="B3622" s="33">
        <v>3617.5</v>
      </c>
      <c r="C3622" s="34">
        <v>15</v>
      </c>
      <c r="D3622" s="32">
        <f t="shared" si="112"/>
        <v>59</v>
      </c>
      <c r="E3622" s="37">
        <f t="shared" si="113"/>
        <v>70.8</v>
      </c>
      <c r="F3622" s="32">
        <f>'Auxiliary Energy Estimation'!$E$25-D3622</f>
        <v>-4</v>
      </c>
      <c r="G3622" s="32">
        <f>'Auxiliary Energy Estimation'!$E$25-E3622</f>
        <v>-15.799999999999997</v>
      </c>
      <c r="H3622" s="26">
        <f>IF(D3622&lt;='Auxiliary Energy Estimation'!$E$25, 1, 0)</f>
        <v>0</v>
      </c>
      <c r="I3622" s="26">
        <f>IF(E3622&lt;='Auxiliary Energy Estimation'!$E$25, 1, 0)</f>
        <v>0</v>
      </c>
    </row>
    <row r="3623" spans="2:9" ht="15" x14ac:dyDescent="0.3">
      <c r="B3623" s="33">
        <v>3618.5</v>
      </c>
      <c r="C3623" s="34">
        <v>14.4</v>
      </c>
      <c r="D3623" s="32">
        <f t="shared" si="112"/>
        <v>57.92</v>
      </c>
      <c r="E3623" s="37">
        <f t="shared" si="113"/>
        <v>69.504000000000005</v>
      </c>
      <c r="F3623" s="32">
        <f>'Auxiliary Energy Estimation'!$E$25-D3623</f>
        <v>-2.9200000000000017</v>
      </c>
      <c r="G3623" s="32">
        <f>'Auxiliary Energy Estimation'!$E$25-E3623</f>
        <v>-14.504000000000005</v>
      </c>
      <c r="H3623" s="26">
        <f>IF(D3623&lt;='Auxiliary Energy Estimation'!$E$25, 1, 0)</f>
        <v>0</v>
      </c>
      <c r="I3623" s="26">
        <f>IF(E3623&lt;='Auxiliary Energy Estimation'!$E$25, 1, 0)</f>
        <v>0</v>
      </c>
    </row>
    <row r="3624" spans="2:9" ht="15" x14ac:dyDescent="0.3">
      <c r="B3624" s="33">
        <v>3619.5</v>
      </c>
      <c r="C3624" s="34">
        <v>14.4</v>
      </c>
      <c r="D3624" s="32">
        <f t="shared" si="112"/>
        <v>57.92</v>
      </c>
      <c r="E3624" s="37">
        <f t="shared" si="113"/>
        <v>69.504000000000005</v>
      </c>
      <c r="F3624" s="32">
        <f>'Auxiliary Energy Estimation'!$E$25-D3624</f>
        <v>-2.9200000000000017</v>
      </c>
      <c r="G3624" s="32">
        <f>'Auxiliary Energy Estimation'!$E$25-E3624</f>
        <v>-14.504000000000005</v>
      </c>
      <c r="H3624" s="26">
        <f>IF(D3624&lt;='Auxiliary Energy Estimation'!$E$25, 1, 0)</f>
        <v>0</v>
      </c>
      <c r="I3624" s="26">
        <f>IF(E3624&lt;='Auxiliary Energy Estimation'!$E$25, 1, 0)</f>
        <v>0</v>
      </c>
    </row>
    <row r="3625" spans="2:9" ht="15" x14ac:dyDescent="0.3">
      <c r="B3625" s="33">
        <v>3620.5</v>
      </c>
      <c r="C3625" s="34">
        <v>14.4</v>
      </c>
      <c r="D3625" s="32">
        <f t="shared" si="112"/>
        <v>57.92</v>
      </c>
      <c r="E3625" s="37">
        <f t="shared" si="113"/>
        <v>69.504000000000005</v>
      </c>
      <c r="F3625" s="32">
        <f>'Auxiliary Energy Estimation'!$E$25-D3625</f>
        <v>-2.9200000000000017</v>
      </c>
      <c r="G3625" s="32">
        <f>'Auxiliary Energy Estimation'!$E$25-E3625</f>
        <v>-14.504000000000005</v>
      </c>
      <c r="H3625" s="26">
        <f>IF(D3625&lt;='Auxiliary Energy Estimation'!$E$25, 1, 0)</f>
        <v>0</v>
      </c>
      <c r="I3625" s="26">
        <f>IF(E3625&lt;='Auxiliary Energy Estimation'!$E$25, 1, 0)</f>
        <v>0</v>
      </c>
    </row>
    <row r="3626" spans="2:9" ht="15" x14ac:dyDescent="0.3">
      <c r="B3626" s="33">
        <v>3621.5</v>
      </c>
      <c r="C3626" s="34">
        <v>15.2</v>
      </c>
      <c r="D3626" s="32">
        <f t="shared" si="112"/>
        <v>59.36</v>
      </c>
      <c r="E3626" s="37">
        <f t="shared" si="113"/>
        <v>71.231999999999999</v>
      </c>
      <c r="F3626" s="32">
        <f>'Auxiliary Energy Estimation'!$E$25-D3626</f>
        <v>-4.3599999999999994</v>
      </c>
      <c r="G3626" s="32">
        <f>'Auxiliary Energy Estimation'!$E$25-E3626</f>
        <v>-16.231999999999999</v>
      </c>
      <c r="H3626" s="26">
        <f>IF(D3626&lt;='Auxiliary Energy Estimation'!$E$25, 1, 0)</f>
        <v>0</v>
      </c>
      <c r="I3626" s="26">
        <f>IF(E3626&lt;='Auxiliary Energy Estimation'!$E$25, 1, 0)</f>
        <v>0</v>
      </c>
    </row>
    <row r="3627" spans="2:9" ht="15" x14ac:dyDescent="0.3">
      <c r="B3627" s="33">
        <v>3622.5</v>
      </c>
      <c r="C3627" s="34">
        <v>16</v>
      </c>
      <c r="D3627" s="32">
        <f t="shared" si="112"/>
        <v>60.8</v>
      </c>
      <c r="E3627" s="37">
        <f t="shared" si="113"/>
        <v>72.959999999999994</v>
      </c>
      <c r="F3627" s="32">
        <f>'Auxiliary Energy Estimation'!$E$25-D3627</f>
        <v>-5.7999999999999972</v>
      </c>
      <c r="G3627" s="32">
        <f>'Auxiliary Energy Estimation'!$E$25-E3627</f>
        <v>-17.959999999999994</v>
      </c>
      <c r="H3627" s="26">
        <f>IF(D3627&lt;='Auxiliary Energy Estimation'!$E$25, 1, 0)</f>
        <v>0</v>
      </c>
      <c r="I3627" s="26">
        <f>IF(E3627&lt;='Auxiliary Energy Estimation'!$E$25, 1, 0)</f>
        <v>0</v>
      </c>
    </row>
    <row r="3628" spans="2:9" ht="15" x14ac:dyDescent="0.3">
      <c r="B3628" s="33">
        <v>3623.5</v>
      </c>
      <c r="C3628" s="34">
        <v>16.8</v>
      </c>
      <c r="D3628" s="32">
        <f t="shared" si="112"/>
        <v>62.24</v>
      </c>
      <c r="E3628" s="37">
        <f t="shared" si="113"/>
        <v>74.688000000000002</v>
      </c>
      <c r="F3628" s="32">
        <f>'Auxiliary Energy Estimation'!$E$25-D3628</f>
        <v>-7.240000000000002</v>
      </c>
      <c r="G3628" s="32">
        <f>'Auxiliary Energy Estimation'!$E$25-E3628</f>
        <v>-19.688000000000002</v>
      </c>
      <c r="H3628" s="26">
        <f>IF(D3628&lt;='Auxiliary Energy Estimation'!$E$25, 1, 0)</f>
        <v>0</v>
      </c>
      <c r="I3628" s="26">
        <f>IF(E3628&lt;='Auxiliary Energy Estimation'!$E$25, 1, 0)</f>
        <v>0</v>
      </c>
    </row>
    <row r="3629" spans="2:9" ht="15" x14ac:dyDescent="0.3">
      <c r="B3629" s="33">
        <v>3624.5</v>
      </c>
      <c r="C3629" s="34">
        <v>17.600000000000001</v>
      </c>
      <c r="D3629" s="32">
        <f t="shared" si="112"/>
        <v>63.680000000000007</v>
      </c>
      <c r="E3629" s="37">
        <f t="shared" si="113"/>
        <v>76.416000000000011</v>
      </c>
      <c r="F3629" s="32">
        <f>'Auxiliary Energy Estimation'!$E$25-D3629</f>
        <v>-8.6800000000000068</v>
      </c>
      <c r="G3629" s="32">
        <f>'Auxiliary Energy Estimation'!$E$25-E3629</f>
        <v>-21.416000000000011</v>
      </c>
      <c r="H3629" s="26">
        <f>IF(D3629&lt;='Auxiliary Energy Estimation'!$E$25, 1, 0)</f>
        <v>0</v>
      </c>
      <c r="I3629" s="26">
        <f>IF(E3629&lt;='Auxiliary Energy Estimation'!$E$25, 1, 0)</f>
        <v>0</v>
      </c>
    </row>
    <row r="3630" spans="2:9" ht="15" x14ac:dyDescent="0.3">
      <c r="B3630" s="33">
        <v>3625.5</v>
      </c>
      <c r="C3630" s="34">
        <v>18.399999999999999</v>
      </c>
      <c r="D3630" s="32">
        <f t="shared" si="112"/>
        <v>65.12</v>
      </c>
      <c r="E3630" s="37">
        <f t="shared" si="113"/>
        <v>78.144000000000005</v>
      </c>
      <c r="F3630" s="32">
        <f>'Auxiliary Energy Estimation'!$E$25-D3630</f>
        <v>-10.120000000000005</v>
      </c>
      <c r="G3630" s="32">
        <f>'Auxiliary Energy Estimation'!$E$25-E3630</f>
        <v>-23.144000000000005</v>
      </c>
      <c r="H3630" s="26">
        <f>IF(D3630&lt;='Auxiliary Energy Estimation'!$E$25, 1, 0)</f>
        <v>0</v>
      </c>
      <c r="I3630" s="26">
        <f>IF(E3630&lt;='Auxiliary Energy Estimation'!$E$25, 1, 0)</f>
        <v>0</v>
      </c>
    </row>
    <row r="3631" spans="2:9" ht="15" x14ac:dyDescent="0.3">
      <c r="B3631" s="33">
        <v>3626.5</v>
      </c>
      <c r="C3631" s="34">
        <v>19.2</v>
      </c>
      <c r="D3631" s="32">
        <f t="shared" si="112"/>
        <v>66.56</v>
      </c>
      <c r="E3631" s="37">
        <f t="shared" si="113"/>
        <v>79.872</v>
      </c>
      <c r="F3631" s="32">
        <f>'Auxiliary Energy Estimation'!$E$25-D3631</f>
        <v>-11.560000000000002</v>
      </c>
      <c r="G3631" s="32">
        <f>'Auxiliary Energy Estimation'!$E$25-E3631</f>
        <v>-24.872</v>
      </c>
      <c r="H3631" s="26">
        <f>IF(D3631&lt;='Auxiliary Energy Estimation'!$E$25, 1, 0)</f>
        <v>0</v>
      </c>
      <c r="I3631" s="26">
        <f>IF(E3631&lt;='Auxiliary Energy Estimation'!$E$25, 1, 0)</f>
        <v>0</v>
      </c>
    </row>
    <row r="3632" spans="2:9" ht="15" x14ac:dyDescent="0.3">
      <c r="B3632" s="33">
        <v>3627.5</v>
      </c>
      <c r="C3632" s="34">
        <v>20</v>
      </c>
      <c r="D3632" s="32">
        <f t="shared" si="112"/>
        <v>68</v>
      </c>
      <c r="E3632" s="37">
        <f t="shared" si="113"/>
        <v>81.599999999999994</v>
      </c>
      <c r="F3632" s="32">
        <f>'Auxiliary Energy Estimation'!$E$25-D3632</f>
        <v>-13</v>
      </c>
      <c r="G3632" s="32">
        <f>'Auxiliary Energy Estimation'!$E$25-E3632</f>
        <v>-26.599999999999994</v>
      </c>
      <c r="H3632" s="26">
        <f>IF(D3632&lt;='Auxiliary Energy Estimation'!$E$25, 1, 0)</f>
        <v>0</v>
      </c>
      <c r="I3632" s="26">
        <f>IF(E3632&lt;='Auxiliary Energy Estimation'!$E$25, 1, 0)</f>
        <v>0</v>
      </c>
    </row>
    <row r="3633" spans="2:9" ht="15" x14ac:dyDescent="0.3">
      <c r="B3633" s="33">
        <v>3628.5</v>
      </c>
      <c r="C3633" s="34">
        <v>20</v>
      </c>
      <c r="D3633" s="32">
        <f t="shared" si="112"/>
        <v>68</v>
      </c>
      <c r="E3633" s="37">
        <f t="shared" si="113"/>
        <v>81.599999999999994</v>
      </c>
      <c r="F3633" s="32">
        <f>'Auxiliary Energy Estimation'!$E$25-D3633</f>
        <v>-13</v>
      </c>
      <c r="G3633" s="32">
        <f>'Auxiliary Energy Estimation'!$E$25-E3633</f>
        <v>-26.599999999999994</v>
      </c>
      <c r="H3633" s="26">
        <f>IF(D3633&lt;='Auxiliary Energy Estimation'!$E$25, 1, 0)</f>
        <v>0</v>
      </c>
      <c r="I3633" s="26">
        <f>IF(E3633&lt;='Auxiliary Energy Estimation'!$E$25, 1, 0)</f>
        <v>0</v>
      </c>
    </row>
    <row r="3634" spans="2:9" ht="15" x14ac:dyDescent="0.3">
      <c r="B3634" s="33">
        <v>3629.5</v>
      </c>
      <c r="C3634" s="34">
        <v>19.399999999999999</v>
      </c>
      <c r="D3634" s="32">
        <f t="shared" si="112"/>
        <v>66.92</v>
      </c>
      <c r="E3634" s="37">
        <f t="shared" si="113"/>
        <v>80.304000000000002</v>
      </c>
      <c r="F3634" s="32">
        <f>'Auxiliary Energy Estimation'!$E$25-D3634</f>
        <v>-11.920000000000002</v>
      </c>
      <c r="G3634" s="32">
        <f>'Auxiliary Energy Estimation'!$E$25-E3634</f>
        <v>-25.304000000000002</v>
      </c>
      <c r="H3634" s="26">
        <f>IF(D3634&lt;='Auxiliary Energy Estimation'!$E$25, 1, 0)</f>
        <v>0</v>
      </c>
      <c r="I3634" s="26">
        <f>IF(E3634&lt;='Auxiliary Energy Estimation'!$E$25, 1, 0)</f>
        <v>0</v>
      </c>
    </row>
    <row r="3635" spans="2:9" ht="15" x14ac:dyDescent="0.3">
      <c r="B3635" s="33">
        <v>3630.5</v>
      </c>
      <c r="C3635" s="34">
        <v>19.399999999999999</v>
      </c>
      <c r="D3635" s="32">
        <f t="shared" si="112"/>
        <v>66.92</v>
      </c>
      <c r="E3635" s="37">
        <f t="shared" si="113"/>
        <v>80.304000000000002</v>
      </c>
      <c r="F3635" s="32">
        <f>'Auxiliary Energy Estimation'!$E$25-D3635</f>
        <v>-11.920000000000002</v>
      </c>
      <c r="G3635" s="32">
        <f>'Auxiliary Energy Estimation'!$E$25-E3635</f>
        <v>-25.304000000000002</v>
      </c>
      <c r="H3635" s="26">
        <f>IF(D3635&lt;='Auxiliary Energy Estimation'!$E$25, 1, 0)</f>
        <v>0</v>
      </c>
      <c r="I3635" s="26">
        <f>IF(E3635&lt;='Auxiliary Energy Estimation'!$E$25, 1, 0)</f>
        <v>0</v>
      </c>
    </row>
    <row r="3636" spans="2:9" ht="15" x14ac:dyDescent="0.3">
      <c r="B3636" s="33">
        <v>3631.5</v>
      </c>
      <c r="C3636" s="34">
        <v>21.1</v>
      </c>
      <c r="D3636" s="32">
        <f t="shared" si="112"/>
        <v>69.98</v>
      </c>
      <c r="E3636" s="37">
        <f t="shared" si="113"/>
        <v>83.975999999999999</v>
      </c>
      <c r="F3636" s="32">
        <f>'Auxiliary Energy Estimation'!$E$25-D3636</f>
        <v>-14.980000000000004</v>
      </c>
      <c r="G3636" s="32">
        <f>'Auxiliary Energy Estimation'!$E$25-E3636</f>
        <v>-28.975999999999999</v>
      </c>
      <c r="H3636" s="26">
        <f>IF(D3636&lt;='Auxiliary Energy Estimation'!$E$25, 1, 0)</f>
        <v>0</v>
      </c>
      <c r="I3636" s="26">
        <f>IF(E3636&lt;='Auxiliary Energy Estimation'!$E$25, 1, 0)</f>
        <v>0</v>
      </c>
    </row>
    <row r="3637" spans="2:9" ht="15" x14ac:dyDescent="0.3">
      <c r="B3637" s="33">
        <v>3632.5</v>
      </c>
      <c r="C3637" s="34">
        <v>22.8</v>
      </c>
      <c r="D3637" s="32">
        <f t="shared" si="112"/>
        <v>73.039999999999992</v>
      </c>
      <c r="E3637" s="37">
        <f t="shared" si="113"/>
        <v>87.647999999999982</v>
      </c>
      <c r="F3637" s="32">
        <f>'Auxiliary Energy Estimation'!$E$25-D3637</f>
        <v>-18.039999999999992</v>
      </c>
      <c r="G3637" s="32">
        <f>'Auxiliary Energy Estimation'!$E$25-E3637</f>
        <v>-32.647999999999982</v>
      </c>
      <c r="H3637" s="26">
        <f>IF(D3637&lt;='Auxiliary Energy Estimation'!$E$25, 1, 0)</f>
        <v>0</v>
      </c>
      <c r="I3637" s="26">
        <f>IF(E3637&lt;='Auxiliary Energy Estimation'!$E$25, 1, 0)</f>
        <v>0</v>
      </c>
    </row>
    <row r="3638" spans="2:9" ht="15" x14ac:dyDescent="0.3">
      <c r="B3638" s="33">
        <v>3633.5</v>
      </c>
      <c r="C3638" s="34">
        <v>23.9</v>
      </c>
      <c r="D3638" s="32">
        <f t="shared" si="112"/>
        <v>75.02</v>
      </c>
      <c r="E3638" s="37">
        <f t="shared" si="113"/>
        <v>90.023999999999987</v>
      </c>
      <c r="F3638" s="32">
        <f>'Auxiliary Energy Estimation'!$E$25-D3638</f>
        <v>-20.019999999999996</v>
      </c>
      <c r="G3638" s="32">
        <f>'Auxiliary Energy Estimation'!$E$25-E3638</f>
        <v>-35.023999999999987</v>
      </c>
      <c r="H3638" s="26">
        <f>IF(D3638&lt;='Auxiliary Energy Estimation'!$E$25, 1, 0)</f>
        <v>0</v>
      </c>
      <c r="I3638" s="26">
        <f>IF(E3638&lt;='Auxiliary Energy Estimation'!$E$25, 1, 0)</f>
        <v>0</v>
      </c>
    </row>
    <row r="3639" spans="2:9" ht="15" x14ac:dyDescent="0.3">
      <c r="B3639" s="33">
        <v>3634.5</v>
      </c>
      <c r="C3639" s="34">
        <v>26.1</v>
      </c>
      <c r="D3639" s="32">
        <f t="shared" si="112"/>
        <v>78.98</v>
      </c>
      <c r="E3639" s="37">
        <f t="shared" si="113"/>
        <v>94.775999999999996</v>
      </c>
      <c r="F3639" s="32">
        <f>'Auxiliary Energy Estimation'!$E$25-D3639</f>
        <v>-23.980000000000004</v>
      </c>
      <c r="G3639" s="32">
        <f>'Auxiliary Energy Estimation'!$E$25-E3639</f>
        <v>-39.775999999999996</v>
      </c>
      <c r="H3639" s="26">
        <f>IF(D3639&lt;='Auxiliary Energy Estimation'!$E$25, 1, 0)</f>
        <v>0</v>
      </c>
      <c r="I3639" s="26">
        <f>IF(E3639&lt;='Auxiliary Energy Estimation'!$E$25, 1, 0)</f>
        <v>0</v>
      </c>
    </row>
    <row r="3640" spans="2:9" ht="15" x14ac:dyDescent="0.3">
      <c r="B3640" s="33">
        <v>3635.5</v>
      </c>
      <c r="C3640" s="34">
        <v>27.2</v>
      </c>
      <c r="D3640" s="32">
        <f t="shared" si="112"/>
        <v>80.960000000000008</v>
      </c>
      <c r="E3640" s="37">
        <f t="shared" si="113"/>
        <v>97.152000000000001</v>
      </c>
      <c r="F3640" s="32">
        <f>'Auxiliary Energy Estimation'!$E$25-D3640</f>
        <v>-25.960000000000008</v>
      </c>
      <c r="G3640" s="32">
        <f>'Auxiliary Energy Estimation'!$E$25-E3640</f>
        <v>-42.152000000000001</v>
      </c>
      <c r="H3640" s="26">
        <f>IF(D3640&lt;='Auxiliary Energy Estimation'!$E$25, 1, 0)</f>
        <v>0</v>
      </c>
      <c r="I3640" s="26">
        <f>IF(E3640&lt;='Auxiliary Energy Estimation'!$E$25, 1, 0)</f>
        <v>0</v>
      </c>
    </row>
    <row r="3641" spans="2:9" ht="15" x14ac:dyDescent="0.3">
      <c r="B3641" s="33">
        <v>3636.5</v>
      </c>
      <c r="C3641" s="34">
        <v>28.3</v>
      </c>
      <c r="D3641" s="32">
        <f t="shared" si="112"/>
        <v>82.94</v>
      </c>
      <c r="E3641" s="37">
        <f t="shared" si="113"/>
        <v>99.527999999999992</v>
      </c>
      <c r="F3641" s="32">
        <f>'Auxiliary Energy Estimation'!$E$25-D3641</f>
        <v>-27.939999999999998</v>
      </c>
      <c r="G3641" s="32">
        <f>'Auxiliary Energy Estimation'!$E$25-E3641</f>
        <v>-44.527999999999992</v>
      </c>
      <c r="H3641" s="26">
        <f>IF(D3641&lt;='Auxiliary Energy Estimation'!$E$25, 1, 0)</f>
        <v>0</v>
      </c>
      <c r="I3641" s="26">
        <f>IF(E3641&lt;='Auxiliary Energy Estimation'!$E$25, 1, 0)</f>
        <v>0</v>
      </c>
    </row>
    <row r="3642" spans="2:9" ht="15" x14ac:dyDescent="0.3">
      <c r="B3642" s="33">
        <v>3637.5</v>
      </c>
      <c r="C3642" s="34">
        <v>28.3</v>
      </c>
      <c r="D3642" s="32">
        <f t="shared" si="112"/>
        <v>82.94</v>
      </c>
      <c r="E3642" s="37">
        <f t="shared" si="113"/>
        <v>99.527999999999992</v>
      </c>
      <c r="F3642" s="32">
        <f>'Auxiliary Energy Estimation'!$E$25-D3642</f>
        <v>-27.939999999999998</v>
      </c>
      <c r="G3642" s="32">
        <f>'Auxiliary Energy Estimation'!$E$25-E3642</f>
        <v>-44.527999999999992</v>
      </c>
      <c r="H3642" s="26">
        <f>IF(D3642&lt;='Auxiliary Energy Estimation'!$E$25, 1, 0)</f>
        <v>0</v>
      </c>
      <c r="I3642" s="26">
        <f>IF(E3642&lt;='Auxiliary Energy Estimation'!$E$25, 1, 0)</f>
        <v>0</v>
      </c>
    </row>
    <row r="3643" spans="2:9" ht="15" x14ac:dyDescent="0.3">
      <c r="B3643" s="33">
        <v>3638.5</v>
      </c>
      <c r="C3643" s="34">
        <v>28.9</v>
      </c>
      <c r="D3643" s="32">
        <f t="shared" si="112"/>
        <v>84.02</v>
      </c>
      <c r="E3643" s="37">
        <f t="shared" si="113"/>
        <v>100.824</v>
      </c>
      <c r="F3643" s="32">
        <f>'Auxiliary Energy Estimation'!$E$25-D3643</f>
        <v>-29.019999999999996</v>
      </c>
      <c r="G3643" s="32">
        <f>'Auxiliary Energy Estimation'!$E$25-E3643</f>
        <v>-45.823999999999998</v>
      </c>
      <c r="H3643" s="26">
        <f>IF(D3643&lt;='Auxiliary Energy Estimation'!$E$25, 1, 0)</f>
        <v>0</v>
      </c>
      <c r="I3643" s="26">
        <f>IF(E3643&lt;='Auxiliary Energy Estimation'!$E$25, 1, 0)</f>
        <v>0</v>
      </c>
    </row>
    <row r="3644" spans="2:9" ht="15" x14ac:dyDescent="0.3">
      <c r="B3644" s="33">
        <v>3639.5</v>
      </c>
      <c r="C3644" s="34">
        <v>29.4</v>
      </c>
      <c r="D3644" s="32">
        <f t="shared" si="112"/>
        <v>84.92</v>
      </c>
      <c r="E3644" s="37">
        <f t="shared" si="113"/>
        <v>101.904</v>
      </c>
      <c r="F3644" s="32">
        <f>'Auxiliary Energy Estimation'!$E$25-D3644</f>
        <v>-29.92</v>
      </c>
      <c r="G3644" s="32">
        <f>'Auxiliary Energy Estimation'!$E$25-E3644</f>
        <v>-46.903999999999996</v>
      </c>
      <c r="H3644" s="26">
        <f>IF(D3644&lt;='Auxiliary Energy Estimation'!$E$25, 1, 0)</f>
        <v>0</v>
      </c>
      <c r="I3644" s="26">
        <f>IF(E3644&lt;='Auxiliary Energy Estimation'!$E$25, 1, 0)</f>
        <v>0</v>
      </c>
    </row>
    <row r="3645" spans="2:9" ht="15" x14ac:dyDescent="0.3">
      <c r="B3645" s="33">
        <v>3640.5</v>
      </c>
      <c r="C3645" s="34">
        <v>30</v>
      </c>
      <c r="D3645" s="32">
        <f t="shared" si="112"/>
        <v>86</v>
      </c>
      <c r="E3645" s="37">
        <f t="shared" si="113"/>
        <v>103.2</v>
      </c>
      <c r="F3645" s="32">
        <f>'Auxiliary Energy Estimation'!$E$25-D3645</f>
        <v>-31</v>
      </c>
      <c r="G3645" s="32">
        <f>'Auxiliary Energy Estimation'!$E$25-E3645</f>
        <v>-48.2</v>
      </c>
      <c r="H3645" s="26">
        <f>IF(D3645&lt;='Auxiliary Energy Estimation'!$E$25, 1, 0)</f>
        <v>0</v>
      </c>
      <c r="I3645" s="26">
        <f>IF(E3645&lt;='Auxiliary Energy Estimation'!$E$25, 1, 0)</f>
        <v>0</v>
      </c>
    </row>
    <row r="3646" spans="2:9" ht="15" x14ac:dyDescent="0.3">
      <c r="B3646" s="33">
        <v>3641.5</v>
      </c>
      <c r="C3646" s="34">
        <v>28.9</v>
      </c>
      <c r="D3646" s="32">
        <f t="shared" si="112"/>
        <v>84.02</v>
      </c>
      <c r="E3646" s="37">
        <f t="shared" si="113"/>
        <v>100.824</v>
      </c>
      <c r="F3646" s="32">
        <f>'Auxiliary Energy Estimation'!$E$25-D3646</f>
        <v>-29.019999999999996</v>
      </c>
      <c r="G3646" s="32">
        <f>'Auxiliary Energy Estimation'!$E$25-E3646</f>
        <v>-45.823999999999998</v>
      </c>
      <c r="H3646" s="26">
        <f>IF(D3646&lt;='Auxiliary Energy Estimation'!$E$25, 1, 0)</f>
        <v>0</v>
      </c>
      <c r="I3646" s="26">
        <f>IF(E3646&lt;='Auxiliary Energy Estimation'!$E$25, 1, 0)</f>
        <v>0</v>
      </c>
    </row>
    <row r="3647" spans="2:9" ht="15" x14ac:dyDescent="0.3">
      <c r="B3647" s="33">
        <v>3642.5</v>
      </c>
      <c r="C3647" s="34">
        <v>27.8</v>
      </c>
      <c r="D3647" s="32">
        <f t="shared" si="112"/>
        <v>82.039999999999992</v>
      </c>
      <c r="E3647" s="37">
        <f t="shared" si="113"/>
        <v>98.447999999999993</v>
      </c>
      <c r="F3647" s="32">
        <f>'Auxiliary Energy Estimation'!$E$25-D3647</f>
        <v>-27.039999999999992</v>
      </c>
      <c r="G3647" s="32">
        <f>'Auxiliary Energy Estimation'!$E$25-E3647</f>
        <v>-43.447999999999993</v>
      </c>
      <c r="H3647" s="26">
        <f>IF(D3647&lt;='Auxiliary Energy Estimation'!$E$25, 1, 0)</f>
        <v>0</v>
      </c>
      <c r="I3647" s="26">
        <f>IF(E3647&lt;='Auxiliary Energy Estimation'!$E$25, 1, 0)</f>
        <v>0</v>
      </c>
    </row>
    <row r="3648" spans="2:9" ht="15" x14ac:dyDescent="0.3">
      <c r="B3648" s="33">
        <v>3643.5</v>
      </c>
      <c r="C3648" s="34">
        <v>26.7</v>
      </c>
      <c r="D3648" s="32">
        <f t="shared" si="112"/>
        <v>80.06</v>
      </c>
      <c r="E3648" s="37">
        <f t="shared" si="113"/>
        <v>96.072000000000003</v>
      </c>
      <c r="F3648" s="32">
        <f>'Auxiliary Energy Estimation'!$E$25-D3648</f>
        <v>-25.060000000000002</v>
      </c>
      <c r="G3648" s="32">
        <f>'Auxiliary Energy Estimation'!$E$25-E3648</f>
        <v>-41.072000000000003</v>
      </c>
      <c r="H3648" s="26">
        <f>IF(D3648&lt;='Auxiliary Energy Estimation'!$E$25, 1, 0)</f>
        <v>0</v>
      </c>
      <c r="I3648" s="26">
        <f>IF(E3648&lt;='Auxiliary Energy Estimation'!$E$25, 1, 0)</f>
        <v>0</v>
      </c>
    </row>
    <row r="3649" spans="2:9" ht="15" x14ac:dyDescent="0.3">
      <c r="B3649" s="33">
        <v>3644.5</v>
      </c>
      <c r="C3649" s="34">
        <v>26.1</v>
      </c>
      <c r="D3649" s="32">
        <f t="shared" si="112"/>
        <v>78.98</v>
      </c>
      <c r="E3649" s="37">
        <f t="shared" si="113"/>
        <v>94.775999999999996</v>
      </c>
      <c r="F3649" s="32">
        <f>'Auxiliary Energy Estimation'!$E$25-D3649</f>
        <v>-23.980000000000004</v>
      </c>
      <c r="G3649" s="32">
        <f>'Auxiliary Energy Estimation'!$E$25-E3649</f>
        <v>-39.775999999999996</v>
      </c>
      <c r="H3649" s="26">
        <f>IF(D3649&lt;='Auxiliary Energy Estimation'!$E$25, 1, 0)</f>
        <v>0</v>
      </c>
      <c r="I3649" s="26">
        <f>IF(E3649&lt;='Auxiliary Energy Estimation'!$E$25, 1, 0)</f>
        <v>0</v>
      </c>
    </row>
    <row r="3650" spans="2:9" ht="15" x14ac:dyDescent="0.3">
      <c r="B3650" s="33">
        <v>3645.5</v>
      </c>
      <c r="C3650" s="34">
        <v>25</v>
      </c>
      <c r="D3650" s="32">
        <f t="shared" si="112"/>
        <v>77</v>
      </c>
      <c r="E3650" s="37">
        <f t="shared" si="113"/>
        <v>92.399999999999991</v>
      </c>
      <c r="F3650" s="32">
        <f>'Auxiliary Energy Estimation'!$E$25-D3650</f>
        <v>-22</v>
      </c>
      <c r="G3650" s="32">
        <f>'Auxiliary Energy Estimation'!$E$25-E3650</f>
        <v>-37.399999999999991</v>
      </c>
      <c r="H3650" s="26">
        <f>IF(D3650&lt;='Auxiliary Energy Estimation'!$E$25, 1, 0)</f>
        <v>0</v>
      </c>
      <c r="I3650" s="26">
        <f>IF(E3650&lt;='Auxiliary Energy Estimation'!$E$25, 1, 0)</f>
        <v>0</v>
      </c>
    </row>
    <row r="3651" spans="2:9" ht="15" x14ac:dyDescent="0.3">
      <c r="B3651" s="33">
        <v>3646.5</v>
      </c>
      <c r="C3651" s="34">
        <v>24.4</v>
      </c>
      <c r="D3651" s="32">
        <f t="shared" si="112"/>
        <v>75.92</v>
      </c>
      <c r="E3651" s="37">
        <f t="shared" si="113"/>
        <v>91.103999999999999</v>
      </c>
      <c r="F3651" s="32">
        <f>'Auxiliary Energy Estimation'!$E$25-D3651</f>
        <v>-20.92</v>
      </c>
      <c r="G3651" s="32">
        <f>'Auxiliary Energy Estimation'!$E$25-E3651</f>
        <v>-36.103999999999999</v>
      </c>
      <c r="H3651" s="26">
        <f>IF(D3651&lt;='Auxiliary Energy Estimation'!$E$25, 1, 0)</f>
        <v>0</v>
      </c>
      <c r="I3651" s="26">
        <f>IF(E3651&lt;='Auxiliary Energy Estimation'!$E$25, 1, 0)</f>
        <v>0</v>
      </c>
    </row>
    <row r="3652" spans="2:9" ht="15" x14ac:dyDescent="0.3">
      <c r="B3652" s="33">
        <v>3647.5</v>
      </c>
      <c r="C3652" s="34">
        <v>22.8</v>
      </c>
      <c r="D3652" s="32">
        <f t="shared" si="112"/>
        <v>73.039999999999992</v>
      </c>
      <c r="E3652" s="37">
        <f t="shared" si="113"/>
        <v>87.647999999999982</v>
      </c>
      <c r="F3652" s="32">
        <f>'Auxiliary Energy Estimation'!$E$25-D3652</f>
        <v>-18.039999999999992</v>
      </c>
      <c r="G3652" s="32">
        <f>'Auxiliary Energy Estimation'!$E$25-E3652</f>
        <v>-32.647999999999982</v>
      </c>
      <c r="H3652" s="26">
        <f>IF(D3652&lt;='Auxiliary Energy Estimation'!$E$25, 1, 0)</f>
        <v>0</v>
      </c>
      <c r="I3652" s="26">
        <f>IF(E3652&lt;='Auxiliary Energy Estimation'!$E$25, 1, 0)</f>
        <v>0</v>
      </c>
    </row>
    <row r="3653" spans="2:9" ht="15" x14ac:dyDescent="0.3">
      <c r="B3653" s="33">
        <v>3648.5</v>
      </c>
      <c r="C3653" s="34">
        <v>20</v>
      </c>
      <c r="D3653" s="32">
        <f t="shared" ref="D3653:D3716" si="114">CONVERT(C3653,"C","F")</f>
        <v>68</v>
      </c>
      <c r="E3653" s="37">
        <f t="shared" ref="E3653:E3716" si="115">D3653*1.2</f>
        <v>81.599999999999994</v>
      </c>
      <c r="F3653" s="32">
        <f>'Auxiliary Energy Estimation'!$E$25-D3653</f>
        <v>-13</v>
      </c>
      <c r="G3653" s="32">
        <f>'Auxiliary Energy Estimation'!$E$25-E3653</f>
        <v>-26.599999999999994</v>
      </c>
      <c r="H3653" s="26">
        <f>IF(D3653&lt;='Auxiliary Energy Estimation'!$E$25, 1, 0)</f>
        <v>0</v>
      </c>
      <c r="I3653" s="26">
        <f>IF(E3653&lt;='Auxiliary Energy Estimation'!$E$25, 1, 0)</f>
        <v>0</v>
      </c>
    </row>
    <row r="3654" spans="2:9" ht="15" x14ac:dyDescent="0.3">
      <c r="B3654" s="33">
        <v>3649.5</v>
      </c>
      <c r="C3654" s="34">
        <v>20</v>
      </c>
      <c r="D3654" s="32">
        <f t="shared" si="114"/>
        <v>68</v>
      </c>
      <c r="E3654" s="37">
        <f t="shared" si="115"/>
        <v>81.599999999999994</v>
      </c>
      <c r="F3654" s="32">
        <f>'Auxiliary Energy Estimation'!$E$25-D3654</f>
        <v>-13</v>
      </c>
      <c r="G3654" s="32">
        <f>'Auxiliary Energy Estimation'!$E$25-E3654</f>
        <v>-26.599999999999994</v>
      </c>
      <c r="H3654" s="26">
        <f>IF(D3654&lt;='Auxiliary Energy Estimation'!$E$25, 1, 0)</f>
        <v>0</v>
      </c>
      <c r="I3654" s="26">
        <f>IF(E3654&lt;='Auxiliary Energy Estimation'!$E$25, 1, 0)</f>
        <v>0</v>
      </c>
    </row>
    <row r="3655" spans="2:9" ht="15" x14ac:dyDescent="0.3">
      <c r="B3655" s="33">
        <v>3650.5</v>
      </c>
      <c r="C3655" s="34">
        <v>20.6</v>
      </c>
      <c r="D3655" s="32">
        <f t="shared" si="114"/>
        <v>69.080000000000013</v>
      </c>
      <c r="E3655" s="37">
        <f t="shared" si="115"/>
        <v>82.896000000000015</v>
      </c>
      <c r="F3655" s="32">
        <f>'Auxiliary Energy Estimation'!$E$25-D3655</f>
        <v>-14.080000000000013</v>
      </c>
      <c r="G3655" s="32">
        <f>'Auxiliary Energy Estimation'!$E$25-E3655</f>
        <v>-27.896000000000015</v>
      </c>
      <c r="H3655" s="26">
        <f>IF(D3655&lt;='Auxiliary Energy Estimation'!$E$25, 1, 0)</f>
        <v>0</v>
      </c>
      <c r="I3655" s="26">
        <f>IF(E3655&lt;='Auxiliary Energy Estimation'!$E$25, 1, 0)</f>
        <v>0</v>
      </c>
    </row>
    <row r="3656" spans="2:9" ht="15" x14ac:dyDescent="0.3">
      <c r="B3656" s="33">
        <v>3651.5</v>
      </c>
      <c r="C3656" s="34">
        <v>20</v>
      </c>
      <c r="D3656" s="32">
        <f t="shared" si="114"/>
        <v>68</v>
      </c>
      <c r="E3656" s="37">
        <f t="shared" si="115"/>
        <v>81.599999999999994</v>
      </c>
      <c r="F3656" s="32">
        <f>'Auxiliary Energy Estimation'!$E$25-D3656</f>
        <v>-13</v>
      </c>
      <c r="G3656" s="32">
        <f>'Auxiliary Energy Estimation'!$E$25-E3656</f>
        <v>-26.599999999999994</v>
      </c>
      <c r="H3656" s="26">
        <f>IF(D3656&lt;='Auxiliary Energy Estimation'!$E$25, 1, 0)</f>
        <v>0</v>
      </c>
      <c r="I3656" s="26">
        <f>IF(E3656&lt;='Auxiliary Energy Estimation'!$E$25, 1, 0)</f>
        <v>0</v>
      </c>
    </row>
    <row r="3657" spans="2:9" ht="15" x14ac:dyDescent="0.3">
      <c r="B3657" s="33">
        <v>3652.5</v>
      </c>
      <c r="C3657" s="34">
        <v>20</v>
      </c>
      <c r="D3657" s="32">
        <f t="shared" si="114"/>
        <v>68</v>
      </c>
      <c r="E3657" s="37">
        <f t="shared" si="115"/>
        <v>81.599999999999994</v>
      </c>
      <c r="F3657" s="32">
        <f>'Auxiliary Energy Estimation'!$E$25-D3657</f>
        <v>-13</v>
      </c>
      <c r="G3657" s="32">
        <f>'Auxiliary Energy Estimation'!$E$25-E3657</f>
        <v>-26.599999999999994</v>
      </c>
      <c r="H3657" s="26">
        <f>IF(D3657&lt;='Auxiliary Energy Estimation'!$E$25, 1, 0)</f>
        <v>0</v>
      </c>
      <c r="I3657" s="26">
        <f>IF(E3657&lt;='Auxiliary Energy Estimation'!$E$25, 1, 0)</f>
        <v>0</v>
      </c>
    </row>
    <row r="3658" spans="2:9" ht="15" x14ac:dyDescent="0.3">
      <c r="B3658" s="33">
        <v>3653.5</v>
      </c>
      <c r="C3658" s="34">
        <v>17.2</v>
      </c>
      <c r="D3658" s="32">
        <f t="shared" si="114"/>
        <v>62.96</v>
      </c>
      <c r="E3658" s="37">
        <f t="shared" si="115"/>
        <v>75.551999999999992</v>
      </c>
      <c r="F3658" s="32">
        <f>'Auxiliary Energy Estimation'!$E$25-D3658</f>
        <v>-7.9600000000000009</v>
      </c>
      <c r="G3658" s="32">
        <f>'Auxiliary Energy Estimation'!$E$25-E3658</f>
        <v>-20.551999999999992</v>
      </c>
      <c r="H3658" s="26">
        <f>IF(D3658&lt;='Auxiliary Energy Estimation'!$E$25, 1, 0)</f>
        <v>0</v>
      </c>
      <c r="I3658" s="26">
        <f>IF(E3658&lt;='Auxiliary Energy Estimation'!$E$25, 1, 0)</f>
        <v>0</v>
      </c>
    </row>
    <row r="3659" spans="2:9" ht="15" x14ac:dyDescent="0.3">
      <c r="B3659" s="33">
        <v>3654.5</v>
      </c>
      <c r="C3659" s="34">
        <v>16.7</v>
      </c>
      <c r="D3659" s="32">
        <f t="shared" si="114"/>
        <v>62.06</v>
      </c>
      <c r="E3659" s="37">
        <f t="shared" si="115"/>
        <v>74.471999999999994</v>
      </c>
      <c r="F3659" s="32">
        <f>'Auxiliary Energy Estimation'!$E$25-D3659</f>
        <v>-7.0600000000000023</v>
      </c>
      <c r="G3659" s="32">
        <f>'Auxiliary Energy Estimation'!$E$25-E3659</f>
        <v>-19.471999999999994</v>
      </c>
      <c r="H3659" s="26">
        <f>IF(D3659&lt;='Auxiliary Energy Estimation'!$E$25, 1, 0)</f>
        <v>0</v>
      </c>
      <c r="I3659" s="26">
        <f>IF(E3659&lt;='Auxiliary Energy Estimation'!$E$25, 1, 0)</f>
        <v>0</v>
      </c>
    </row>
    <row r="3660" spans="2:9" ht="15" x14ac:dyDescent="0.3">
      <c r="B3660" s="33">
        <v>3655.5</v>
      </c>
      <c r="C3660" s="34">
        <v>17.8</v>
      </c>
      <c r="D3660" s="32">
        <f t="shared" si="114"/>
        <v>64.039999999999992</v>
      </c>
      <c r="E3660" s="37">
        <f t="shared" si="115"/>
        <v>76.847999999999985</v>
      </c>
      <c r="F3660" s="32">
        <f>'Auxiliary Energy Estimation'!$E$25-D3660</f>
        <v>-9.039999999999992</v>
      </c>
      <c r="G3660" s="32">
        <f>'Auxiliary Energy Estimation'!$E$25-E3660</f>
        <v>-21.847999999999985</v>
      </c>
      <c r="H3660" s="26">
        <f>IF(D3660&lt;='Auxiliary Energy Estimation'!$E$25, 1, 0)</f>
        <v>0</v>
      </c>
      <c r="I3660" s="26">
        <f>IF(E3660&lt;='Auxiliary Energy Estimation'!$E$25, 1, 0)</f>
        <v>0</v>
      </c>
    </row>
    <row r="3661" spans="2:9" ht="15" x14ac:dyDescent="0.3">
      <c r="B3661" s="33">
        <v>3656.5</v>
      </c>
      <c r="C3661" s="34">
        <v>20.6</v>
      </c>
      <c r="D3661" s="32">
        <f t="shared" si="114"/>
        <v>69.080000000000013</v>
      </c>
      <c r="E3661" s="37">
        <f t="shared" si="115"/>
        <v>82.896000000000015</v>
      </c>
      <c r="F3661" s="32">
        <f>'Auxiliary Energy Estimation'!$E$25-D3661</f>
        <v>-14.080000000000013</v>
      </c>
      <c r="G3661" s="32">
        <f>'Auxiliary Energy Estimation'!$E$25-E3661</f>
        <v>-27.896000000000015</v>
      </c>
      <c r="H3661" s="26">
        <f>IF(D3661&lt;='Auxiliary Energy Estimation'!$E$25, 1, 0)</f>
        <v>0</v>
      </c>
      <c r="I3661" s="26">
        <f>IF(E3661&lt;='Auxiliary Energy Estimation'!$E$25, 1, 0)</f>
        <v>0</v>
      </c>
    </row>
    <row r="3662" spans="2:9" ht="15" x14ac:dyDescent="0.3">
      <c r="B3662" s="33">
        <v>3657.5</v>
      </c>
      <c r="C3662" s="34">
        <v>22.2</v>
      </c>
      <c r="D3662" s="32">
        <f t="shared" si="114"/>
        <v>71.960000000000008</v>
      </c>
      <c r="E3662" s="37">
        <f t="shared" si="115"/>
        <v>86.352000000000004</v>
      </c>
      <c r="F3662" s="32">
        <f>'Auxiliary Energy Estimation'!$E$25-D3662</f>
        <v>-16.960000000000008</v>
      </c>
      <c r="G3662" s="32">
        <f>'Auxiliary Energy Estimation'!$E$25-E3662</f>
        <v>-31.352000000000004</v>
      </c>
      <c r="H3662" s="26">
        <f>IF(D3662&lt;='Auxiliary Energy Estimation'!$E$25, 1, 0)</f>
        <v>0</v>
      </c>
      <c r="I3662" s="26">
        <f>IF(E3662&lt;='Auxiliary Energy Estimation'!$E$25, 1, 0)</f>
        <v>0</v>
      </c>
    </row>
    <row r="3663" spans="2:9" ht="15" x14ac:dyDescent="0.3">
      <c r="B3663" s="33">
        <v>3658.5</v>
      </c>
      <c r="C3663" s="34">
        <v>23.3</v>
      </c>
      <c r="D3663" s="32">
        <f t="shared" si="114"/>
        <v>73.94</v>
      </c>
      <c r="E3663" s="37">
        <f t="shared" si="115"/>
        <v>88.727999999999994</v>
      </c>
      <c r="F3663" s="32">
        <f>'Auxiliary Energy Estimation'!$E$25-D3663</f>
        <v>-18.939999999999998</v>
      </c>
      <c r="G3663" s="32">
        <f>'Auxiliary Energy Estimation'!$E$25-E3663</f>
        <v>-33.727999999999994</v>
      </c>
      <c r="H3663" s="26">
        <f>IF(D3663&lt;='Auxiliary Energy Estimation'!$E$25, 1, 0)</f>
        <v>0</v>
      </c>
      <c r="I3663" s="26">
        <f>IF(E3663&lt;='Auxiliary Energy Estimation'!$E$25, 1, 0)</f>
        <v>0</v>
      </c>
    </row>
    <row r="3664" spans="2:9" ht="15" x14ac:dyDescent="0.3">
      <c r="B3664" s="33">
        <v>3659.5</v>
      </c>
      <c r="C3664" s="34">
        <v>23.9</v>
      </c>
      <c r="D3664" s="32">
        <f t="shared" si="114"/>
        <v>75.02</v>
      </c>
      <c r="E3664" s="37">
        <f t="shared" si="115"/>
        <v>90.023999999999987</v>
      </c>
      <c r="F3664" s="32">
        <f>'Auxiliary Energy Estimation'!$E$25-D3664</f>
        <v>-20.019999999999996</v>
      </c>
      <c r="G3664" s="32">
        <f>'Auxiliary Energy Estimation'!$E$25-E3664</f>
        <v>-35.023999999999987</v>
      </c>
      <c r="H3664" s="26">
        <f>IF(D3664&lt;='Auxiliary Energy Estimation'!$E$25, 1, 0)</f>
        <v>0</v>
      </c>
      <c r="I3664" s="26">
        <f>IF(E3664&lt;='Auxiliary Energy Estimation'!$E$25, 1, 0)</f>
        <v>0</v>
      </c>
    </row>
    <row r="3665" spans="2:9" ht="15" x14ac:dyDescent="0.3">
      <c r="B3665" s="33">
        <v>3660.5</v>
      </c>
      <c r="C3665" s="34">
        <v>22.2</v>
      </c>
      <c r="D3665" s="32">
        <f t="shared" si="114"/>
        <v>71.960000000000008</v>
      </c>
      <c r="E3665" s="37">
        <f t="shared" si="115"/>
        <v>86.352000000000004</v>
      </c>
      <c r="F3665" s="32">
        <f>'Auxiliary Energy Estimation'!$E$25-D3665</f>
        <v>-16.960000000000008</v>
      </c>
      <c r="G3665" s="32">
        <f>'Auxiliary Energy Estimation'!$E$25-E3665</f>
        <v>-31.352000000000004</v>
      </c>
      <c r="H3665" s="26">
        <f>IF(D3665&lt;='Auxiliary Energy Estimation'!$E$25, 1, 0)</f>
        <v>0</v>
      </c>
      <c r="I3665" s="26">
        <f>IF(E3665&lt;='Auxiliary Energy Estimation'!$E$25, 1, 0)</f>
        <v>0</v>
      </c>
    </row>
    <row r="3666" spans="2:9" ht="15" x14ac:dyDescent="0.3">
      <c r="B3666" s="33">
        <v>3661.5</v>
      </c>
      <c r="C3666" s="34">
        <v>20</v>
      </c>
      <c r="D3666" s="32">
        <f t="shared" si="114"/>
        <v>68</v>
      </c>
      <c r="E3666" s="37">
        <f t="shared" si="115"/>
        <v>81.599999999999994</v>
      </c>
      <c r="F3666" s="32">
        <f>'Auxiliary Energy Estimation'!$E$25-D3666</f>
        <v>-13</v>
      </c>
      <c r="G3666" s="32">
        <f>'Auxiliary Energy Estimation'!$E$25-E3666</f>
        <v>-26.599999999999994</v>
      </c>
      <c r="H3666" s="26">
        <f>IF(D3666&lt;='Auxiliary Energy Estimation'!$E$25, 1, 0)</f>
        <v>0</v>
      </c>
      <c r="I3666" s="26">
        <f>IF(E3666&lt;='Auxiliary Energy Estimation'!$E$25, 1, 0)</f>
        <v>0</v>
      </c>
    </row>
    <row r="3667" spans="2:9" ht="15" x14ac:dyDescent="0.3">
      <c r="B3667" s="33">
        <v>3662.5</v>
      </c>
      <c r="C3667" s="34">
        <v>22.8</v>
      </c>
      <c r="D3667" s="32">
        <f t="shared" si="114"/>
        <v>73.039999999999992</v>
      </c>
      <c r="E3667" s="37">
        <f t="shared" si="115"/>
        <v>87.647999999999982</v>
      </c>
      <c r="F3667" s="32">
        <f>'Auxiliary Energy Estimation'!$E$25-D3667</f>
        <v>-18.039999999999992</v>
      </c>
      <c r="G3667" s="32">
        <f>'Auxiliary Energy Estimation'!$E$25-E3667</f>
        <v>-32.647999999999982</v>
      </c>
      <c r="H3667" s="26">
        <f>IF(D3667&lt;='Auxiliary Energy Estimation'!$E$25, 1, 0)</f>
        <v>0</v>
      </c>
      <c r="I3667" s="26">
        <f>IF(E3667&lt;='Auxiliary Energy Estimation'!$E$25, 1, 0)</f>
        <v>0</v>
      </c>
    </row>
    <row r="3668" spans="2:9" ht="15" x14ac:dyDescent="0.3">
      <c r="B3668" s="33">
        <v>3663.5</v>
      </c>
      <c r="C3668" s="34">
        <v>21.7</v>
      </c>
      <c r="D3668" s="32">
        <f t="shared" si="114"/>
        <v>71.06</v>
      </c>
      <c r="E3668" s="37">
        <f t="shared" si="115"/>
        <v>85.272000000000006</v>
      </c>
      <c r="F3668" s="32">
        <f>'Auxiliary Energy Estimation'!$E$25-D3668</f>
        <v>-16.060000000000002</v>
      </c>
      <c r="G3668" s="32">
        <f>'Auxiliary Energy Estimation'!$E$25-E3668</f>
        <v>-30.272000000000006</v>
      </c>
      <c r="H3668" s="26">
        <f>IF(D3668&lt;='Auxiliary Energy Estimation'!$E$25, 1, 0)</f>
        <v>0</v>
      </c>
      <c r="I3668" s="26">
        <f>IF(E3668&lt;='Auxiliary Energy Estimation'!$E$25, 1, 0)</f>
        <v>0</v>
      </c>
    </row>
    <row r="3669" spans="2:9" ht="15" x14ac:dyDescent="0.3">
      <c r="B3669" s="33">
        <v>3664.5</v>
      </c>
      <c r="C3669" s="34">
        <v>20</v>
      </c>
      <c r="D3669" s="32">
        <f t="shared" si="114"/>
        <v>68</v>
      </c>
      <c r="E3669" s="37">
        <f t="shared" si="115"/>
        <v>81.599999999999994</v>
      </c>
      <c r="F3669" s="32">
        <f>'Auxiliary Energy Estimation'!$E$25-D3669</f>
        <v>-13</v>
      </c>
      <c r="G3669" s="32">
        <f>'Auxiliary Energy Estimation'!$E$25-E3669</f>
        <v>-26.599999999999994</v>
      </c>
      <c r="H3669" s="26">
        <f>IF(D3669&lt;='Auxiliary Energy Estimation'!$E$25, 1, 0)</f>
        <v>0</v>
      </c>
      <c r="I3669" s="26">
        <f>IF(E3669&lt;='Auxiliary Energy Estimation'!$E$25, 1, 0)</f>
        <v>0</v>
      </c>
    </row>
    <row r="3670" spans="2:9" ht="15" x14ac:dyDescent="0.3">
      <c r="B3670" s="33">
        <v>3665.5</v>
      </c>
      <c r="C3670" s="34">
        <v>19.399999999999999</v>
      </c>
      <c r="D3670" s="32">
        <f t="shared" si="114"/>
        <v>66.92</v>
      </c>
      <c r="E3670" s="37">
        <f t="shared" si="115"/>
        <v>80.304000000000002</v>
      </c>
      <c r="F3670" s="32">
        <f>'Auxiliary Energy Estimation'!$E$25-D3670</f>
        <v>-11.920000000000002</v>
      </c>
      <c r="G3670" s="32">
        <f>'Auxiliary Energy Estimation'!$E$25-E3670</f>
        <v>-25.304000000000002</v>
      </c>
      <c r="H3670" s="26">
        <f>IF(D3670&lt;='Auxiliary Energy Estimation'!$E$25, 1, 0)</f>
        <v>0</v>
      </c>
      <c r="I3670" s="26">
        <f>IF(E3670&lt;='Auxiliary Energy Estimation'!$E$25, 1, 0)</f>
        <v>0</v>
      </c>
    </row>
    <row r="3671" spans="2:9" ht="15" x14ac:dyDescent="0.3">
      <c r="B3671" s="33">
        <v>3666.5</v>
      </c>
      <c r="C3671" s="34">
        <v>17.8</v>
      </c>
      <c r="D3671" s="32">
        <f t="shared" si="114"/>
        <v>64.039999999999992</v>
      </c>
      <c r="E3671" s="37">
        <f t="shared" si="115"/>
        <v>76.847999999999985</v>
      </c>
      <c r="F3671" s="32">
        <f>'Auxiliary Energy Estimation'!$E$25-D3671</f>
        <v>-9.039999999999992</v>
      </c>
      <c r="G3671" s="32">
        <f>'Auxiliary Energy Estimation'!$E$25-E3671</f>
        <v>-21.847999999999985</v>
      </c>
      <c r="H3671" s="26">
        <f>IF(D3671&lt;='Auxiliary Energy Estimation'!$E$25, 1, 0)</f>
        <v>0</v>
      </c>
      <c r="I3671" s="26">
        <f>IF(E3671&lt;='Auxiliary Energy Estimation'!$E$25, 1, 0)</f>
        <v>0</v>
      </c>
    </row>
    <row r="3672" spans="2:9" ht="15" x14ac:dyDescent="0.3">
      <c r="B3672" s="33">
        <v>3667.5</v>
      </c>
      <c r="C3672" s="34">
        <v>16.7</v>
      </c>
      <c r="D3672" s="32">
        <f t="shared" si="114"/>
        <v>62.06</v>
      </c>
      <c r="E3672" s="37">
        <f t="shared" si="115"/>
        <v>74.471999999999994</v>
      </c>
      <c r="F3672" s="32">
        <f>'Auxiliary Energy Estimation'!$E$25-D3672</f>
        <v>-7.0600000000000023</v>
      </c>
      <c r="G3672" s="32">
        <f>'Auxiliary Energy Estimation'!$E$25-E3672</f>
        <v>-19.471999999999994</v>
      </c>
      <c r="H3672" s="26">
        <f>IF(D3672&lt;='Auxiliary Energy Estimation'!$E$25, 1, 0)</f>
        <v>0</v>
      </c>
      <c r="I3672" s="26">
        <f>IF(E3672&lt;='Auxiliary Energy Estimation'!$E$25, 1, 0)</f>
        <v>0</v>
      </c>
    </row>
    <row r="3673" spans="2:9" ht="15" x14ac:dyDescent="0.3">
      <c r="B3673" s="33">
        <v>3668.5</v>
      </c>
      <c r="C3673" s="34">
        <v>16.100000000000001</v>
      </c>
      <c r="D3673" s="32">
        <f t="shared" si="114"/>
        <v>60.980000000000004</v>
      </c>
      <c r="E3673" s="37">
        <f t="shared" si="115"/>
        <v>73.176000000000002</v>
      </c>
      <c r="F3673" s="32">
        <f>'Auxiliary Energy Estimation'!$E$25-D3673</f>
        <v>-5.980000000000004</v>
      </c>
      <c r="G3673" s="32">
        <f>'Auxiliary Energy Estimation'!$E$25-E3673</f>
        <v>-18.176000000000002</v>
      </c>
      <c r="H3673" s="26">
        <f>IF(D3673&lt;='Auxiliary Energy Estimation'!$E$25, 1, 0)</f>
        <v>0</v>
      </c>
      <c r="I3673" s="26">
        <f>IF(E3673&lt;='Auxiliary Energy Estimation'!$E$25, 1, 0)</f>
        <v>0</v>
      </c>
    </row>
    <row r="3674" spans="2:9" ht="15" x14ac:dyDescent="0.3">
      <c r="B3674" s="33">
        <v>3669.5</v>
      </c>
      <c r="C3674" s="34">
        <v>15</v>
      </c>
      <c r="D3674" s="32">
        <f t="shared" si="114"/>
        <v>59</v>
      </c>
      <c r="E3674" s="37">
        <f t="shared" si="115"/>
        <v>70.8</v>
      </c>
      <c r="F3674" s="32">
        <f>'Auxiliary Energy Estimation'!$E$25-D3674</f>
        <v>-4</v>
      </c>
      <c r="G3674" s="32">
        <f>'Auxiliary Energy Estimation'!$E$25-E3674</f>
        <v>-15.799999999999997</v>
      </c>
      <c r="H3674" s="26">
        <f>IF(D3674&lt;='Auxiliary Energy Estimation'!$E$25, 1, 0)</f>
        <v>0</v>
      </c>
      <c r="I3674" s="26">
        <f>IF(E3674&lt;='Auxiliary Energy Estimation'!$E$25, 1, 0)</f>
        <v>0</v>
      </c>
    </row>
    <row r="3675" spans="2:9" ht="15" x14ac:dyDescent="0.3">
      <c r="B3675" s="33">
        <v>3670.5</v>
      </c>
      <c r="C3675" s="34">
        <v>15</v>
      </c>
      <c r="D3675" s="32">
        <f t="shared" si="114"/>
        <v>59</v>
      </c>
      <c r="E3675" s="37">
        <f t="shared" si="115"/>
        <v>70.8</v>
      </c>
      <c r="F3675" s="32">
        <f>'Auxiliary Energy Estimation'!$E$25-D3675</f>
        <v>-4</v>
      </c>
      <c r="G3675" s="32">
        <f>'Auxiliary Energy Estimation'!$E$25-E3675</f>
        <v>-15.799999999999997</v>
      </c>
      <c r="H3675" s="26">
        <f>IF(D3675&lt;='Auxiliary Energy Estimation'!$E$25, 1, 0)</f>
        <v>0</v>
      </c>
      <c r="I3675" s="26">
        <f>IF(E3675&lt;='Auxiliary Energy Estimation'!$E$25, 1, 0)</f>
        <v>0</v>
      </c>
    </row>
    <row r="3676" spans="2:9" ht="15" x14ac:dyDescent="0.3">
      <c r="B3676" s="33">
        <v>3671.5</v>
      </c>
      <c r="C3676" s="34">
        <v>14.4</v>
      </c>
      <c r="D3676" s="32">
        <f t="shared" si="114"/>
        <v>57.92</v>
      </c>
      <c r="E3676" s="37">
        <f t="shared" si="115"/>
        <v>69.504000000000005</v>
      </c>
      <c r="F3676" s="32">
        <f>'Auxiliary Energy Estimation'!$E$25-D3676</f>
        <v>-2.9200000000000017</v>
      </c>
      <c r="G3676" s="32">
        <f>'Auxiliary Energy Estimation'!$E$25-E3676</f>
        <v>-14.504000000000005</v>
      </c>
      <c r="H3676" s="26">
        <f>IF(D3676&lt;='Auxiliary Energy Estimation'!$E$25, 1, 0)</f>
        <v>0</v>
      </c>
      <c r="I3676" s="26">
        <f>IF(E3676&lt;='Auxiliary Energy Estimation'!$E$25, 1, 0)</f>
        <v>0</v>
      </c>
    </row>
    <row r="3677" spans="2:9" ht="15" x14ac:dyDescent="0.3">
      <c r="B3677" s="33">
        <v>3672.5</v>
      </c>
      <c r="C3677" s="34">
        <v>13.9</v>
      </c>
      <c r="D3677" s="32">
        <f t="shared" si="114"/>
        <v>57.019999999999996</v>
      </c>
      <c r="E3677" s="37">
        <f t="shared" si="115"/>
        <v>68.423999999999992</v>
      </c>
      <c r="F3677" s="32">
        <f>'Auxiliary Energy Estimation'!$E$25-D3677</f>
        <v>-2.019999999999996</v>
      </c>
      <c r="G3677" s="32">
        <f>'Auxiliary Energy Estimation'!$E$25-E3677</f>
        <v>-13.423999999999992</v>
      </c>
      <c r="H3677" s="26">
        <f>IF(D3677&lt;='Auxiliary Energy Estimation'!$E$25, 1, 0)</f>
        <v>0</v>
      </c>
      <c r="I3677" s="26">
        <f>IF(E3677&lt;='Auxiliary Energy Estimation'!$E$25, 1, 0)</f>
        <v>0</v>
      </c>
    </row>
    <row r="3678" spans="2:9" ht="15" x14ac:dyDescent="0.3">
      <c r="B3678" s="33">
        <v>3673.5</v>
      </c>
      <c r="C3678" s="34">
        <v>13.3</v>
      </c>
      <c r="D3678" s="32">
        <f t="shared" si="114"/>
        <v>55.94</v>
      </c>
      <c r="E3678" s="37">
        <f t="shared" si="115"/>
        <v>67.128</v>
      </c>
      <c r="F3678" s="32">
        <f>'Auxiliary Energy Estimation'!$E$25-D3678</f>
        <v>-0.93999999999999773</v>
      </c>
      <c r="G3678" s="32">
        <f>'Auxiliary Energy Estimation'!$E$25-E3678</f>
        <v>-12.128</v>
      </c>
      <c r="H3678" s="26">
        <f>IF(D3678&lt;='Auxiliary Energy Estimation'!$E$25, 1, 0)</f>
        <v>0</v>
      </c>
      <c r="I3678" s="26">
        <f>IF(E3678&lt;='Auxiliary Energy Estimation'!$E$25, 1, 0)</f>
        <v>0</v>
      </c>
    </row>
    <row r="3679" spans="2:9" ht="15" x14ac:dyDescent="0.3">
      <c r="B3679" s="33">
        <v>3674.5</v>
      </c>
      <c r="C3679" s="34">
        <v>12.2</v>
      </c>
      <c r="D3679" s="32">
        <f t="shared" si="114"/>
        <v>53.96</v>
      </c>
      <c r="E3679" s="37">
        <f t="shared" si="115"/>
        <v>64.751999999999995</v>
      </c>
      <c r="F3679" s="32">
        <f>'Auxiliary Energy Estimation'!$E$25-D3679</f>
        <v>1.0399999999999991</v>
      </c>
      <c r="G3679" s="32">
        <f>'Auxiliary Energy Estimation'!$E$25-E3679</f>
        <v>-9.7519999999999953</v>
      </c>
      <c r="H3679" s="26">
        <f>IF(D3679&lt;='Auxiliary Energy Estimation'!$E$25, 1, 0)</f>
        <v>1</v>
      </c>
      <c r="I3679" s="26">
        <f>IF(E3679&lt;='Auxiliary Energy Estimation'!$E$25, 1, 0)</f>
        <v>0</v>
      </c>
    </row>
    <row r="3680" spans="2:9" ht="15" x14ac:dyDescent="0.3">
      <c r="B3680" s="33">
        <v>3675.5</v>
      </c>
      <c r="C3680" s="34">
        <v>12.2</v>
      </c>
      <c r="D3680" s="32">
        <f t="shared" si="114"/>
        <v>53.96</v>
      </c>
      <c r="E3680" s="37">
        <f t="shared" si="115"/>
        <v>64.751999999999995</v>
      </c>
      <c r="F3680" s="32">
        <f>'Auxiliary Energy Estimation'!$E$25-D3680</f>
        <v>1.0399999999999991</v>
      </c>
      <c r="G3680" s="32">
        <f>'Auxiliary Energy Estimation'!$E$25-E3680</f>
        <v>-9.7519999999999953</v>
      </c>
      <c r="H3680" s="26">
        <f>IF(D3680&lt;='Auxiliary Energy Estimation'!$E$25, 1, 0)</f>
        <v>1</v>
      </c>
      <c r="I3680" s="26">
        <f>IF(E3680&lt;='Auxiliary Energy Estimation'!$E$25, 1, 0)</f>
        <v>0</v>
      </c>
    </row>
    <row r="3681" spans="2:9" ht="15" x14ac:dyDescent="0.3">
      <c r="B3681" s="33">
        <v>3676.5</v>
      </c>
      <c r="C3681" s="34">
        <v>11.7</v>
      </c>
      <c r="D3681" s="32">
        <f t="shared" si="114"/>
        <v>53.06</v>
      </c>
      <c r="E3681" s="37">
        <f t="shared" si="115"/>
        <v>63.671999999999997</v>
      </c>
      <c r="F3681" s="32">
        <f>'Auxiliary Energy Estimation'!$E$25-D3681</f>
        <v>1.9399999999999977</v>
      </c>
      <c r="G3681" s="32">
        <f>'Auxiliary Energy Estimation'!$E$25-E3681</f>
        <v>-8.671999999999997</v>
      </c>
      <c r="H3681" s="26">
        <f>IF(D3681&lt;='Auxiliary Energy Estimation'!$E$25, 1, 0)</f>
        <v>1</v>
      </c>
      <c r="I3681" s="26">
        <f>IF(E3681&lt;='Auxiliary Energy Estimation'!$E$25, 1, 0)</f>
        <v>0</v>
      </c>
    </row>
    <row r="3682" spans="2:9" ht="15" x14ac:dyDescent="0.3">
      <c r="B3682" s="33">
        <v>3677.5</v>
      </c>
      <c r="C3682" s="34">
        <v>12.2</v>
      </c>
      <c r="D3682" s="32">
        <f t="shared" si="114"/>
        <v>53.96</v>
      </c>
      <c r="E3682" s="37">
        <f t="shared" si="115"/>
        <v>64.751999999999995</v>
      </c>
      <c r="F3682" s="32">
        <f>'Auxiliary Energy Estimation'!$E$25-D3682</f>
        <v>1.0399999999999991</v>
      </c>
      <c r="G3682" s="32">
        <f>'Auxiliary Energy Estimation'!$E$25-E3682</f>
        <v>-9.7519999999999953</v>
      </c>
      <c r="H3682" s="26">
        <f>IF(D3682&lt;='Auxiliary Energy Estimation'!$E$25, 1, 0)</f>
        <v>1</v>
      </c>
      <c r="I3682" s="26">
        <f>IF(E3682&lt;='Auxiliary Energy Estimation'!$E$25, 1, 0)</f>
        <v>0</v>
      </c>
    </row>
    <row r="3683" spans="2:9" ht="15" x14ac:dyDescent="0.3">
      <c r="B3683" s="33">
        <v>3678.5</v>
      </c>
      <c r="C3683" s="34">
        <v>13.3</v>
      </c>
      <c r="D3683" s="32">
        <f t="shared" si="114"/>
        <v>55.94</v>
      </c>
      <c r="E3683" s="37">
        <f t="shared" si="115"/>
        <v>67.128</v>
      </c>
      <c r="F3683" s="32">
        <f>'Auxiliary Energy Estimation'!$E$25-D3683</f>
        <v>-0.93999999999999773</v>
      </c>
      <c r="G3683" s="32">
        <f>'Auxiliary Energy Estimation'!$E$25-E3683</f>
        <v>-12.128</v>
      </c>
      <c r="H3683" s="26">
        <f>IF(D3683&lt;='Auxiliary Energy Estimation'!$E$25, 1, 0)</f>
        <v>0</v>
      </c>
      <c r="I3683" s="26">
        <f>IF(E3683&lt;='Auxiliary Energy Estimation'!$E$25, 1, 0)</f>
        <v>0</v>
      </c>
    </row>
    <row r="3684" spans="2:9" ht="15" x14ac:dyDescent="0.3">
      <c r="B3684" s="33">
        <v>3679.5</v>
      </c>
      <c r="C3684" s="34">
        <v>14.4</v>
      </c>
      <c r="D3684" s="32">
        <f t="shared" si="114"/>
        <v>57.92</v>
      </c>
      <c r="E3684" s="37">
        <f t="shared" si="115"/>
        <v>69.504000000000005</v>
      </c>
      <c r="F3684" s="32">
        <f>'Auxiliary Energy Estimation'!$E$25-D3684</f>
        <v>-2.9200000000000017</v>
      </c>
      <c r="G3684" s="32">
        <f>'Auxiliary Energy Estimation'!$E$25-E3684</f>
        <v>-14.504000000000005</v>
      </c>
      <c r="H3684" s="26">
        <f>IF(D3684&lt;='Auxiliary Energy Estimation'!$E$25, 1, 0)</f>
        <v>0</v>
      </c>
      <c r="I3684" s="26">
        <f>IF(E3684&lt;='Auxiliary Energy Estimation'!$E$25, 1, 0)</f>
        <v>0</v>
      </c>
    </row>
    <row r="3685" spans="2:9" ht="15" x14ac:dyDescent="0.3">
      <c r="B3685" s="33">
        <v>3680.5</v>
      </c>
      <c r="C3685" s="34">
        <v>15.6</v>
      </c>
      <c r="D3685" s="32">
        <f t="shared" si="114"/>
        <v>60.08</v>
      </c>
      <c r="E3685" s="37">
        <f t="shared" si="115"/>
        <v>72.095999999999989</v>
      </c>
      <c r="F3685" s="32">
        <f>'Auxiliary Energy Estimation'!$E$25-D3685</f>
        <v>-5.0799999999999983</v>
      </c>
      <c r="G3685" s="32">
        <f>'Auxiliary Energy Estimation'!$E$25-E3685</f>
        <v>-17.095999999999989</v>
      </c>
      <c r="H3685" s="26">
        <f>IF(D3685&lt;='Auxiliary Energy Estimation'!$E$25, 1, 0)</f>
        <v>0</v>
      </c>
      <c r="I3685" s="26">
        <f>IF(E3685&lt;='Auxiliary Energy Estimation'!$E$25, 1, 0)</f>
        <v>0</v>
      </c>
    </row>
    <row r="3686" spans="2:9" ht="15" x14ac:dyDescent="0.3">
      <c r="B3686" s="33">
        <v>3681.5</v>
      </c>
      <c r="C3686" s="34">
        <v>17.2</v>
      </c>
      <c r="D3686" s="32">
        <f t="shared" si="114"/>
        <v>62.96</v>
      </c>
      <c r="E3686" s="37">
        <f t="shared" si="115"/>
        <v>75.551999999999992</v>
      </c>
      <c r="F3686" s="32">
        <f>'Auxiliary Energy Estimation'!$E$25-D3686</f>
        <v>-7.9600000000000009</v>
      </c>
      <c r="G3686" s="32">
        <f>'Auxiliary Energy Estimation'!$E$25-E3686</f>
        <v>-20.551999999999992</v>
      </c>
      <c r="H3686" s="26">
        <f>IF(D3686&lt;='Auxiliary Energy Estimation'!$E$25, 1, 0)</f>
        <v>0</v>
      </c>
      <c r="I3686" s="26">
        <f>IF(E3686&lt;='Auxiliary Energy Estimation'!$E$25, 1, 0)</f>
        <v>0</v>
      </c>
    </row>
    <row r="3687" spans="2:9" ht="15" x14ac:dyDescent="0.3">
      <c r="B3687" s="33">
        <v>3682.5</v>
      </c>
      <c r="C3687" s="34">
        <v>17.8</v>
      </c>
      <c r="D3687" s="32">
        <f t="shared" si="114"/>
        <v>64.039999999999992</v>
      </c>
      <c r="E3687" s="37">
        <f t="shared" si="115"/>
        <v>76.847999999999985</v>
      </c>
      <c r="F3687" s="32">
        <f>'Auxiliary Energy Estimation'!$E$25-D3687</f>
        <v>-9.039999999999992</v>
      </c>
      <c r="G3687" s="32">
        <f>'Auxiliary Energy Estimation'!$E$25-E3687</f>
        <v>-21.847999999999985</v>
      </c>
      <c r="H3687" s="26">
        <f>IF(D3687&lt;='Auxiliary Energy Estimation'!$E$25, 1, 0)</f>
        <v>0</v>
      </c>
      <c r="I3687" s="26">
        <f>IF(E3687&lt;='Auxiliary Energy Estimation'!$E$25, 1, 0)</f>
        <v>0</v>
      </c>
    </row>
    <row r="3688" spans="2:9" ht="15" x14ac:dyDescent="0.3">
      <c r="B3688" s="33">
        <v>3683.5</v>
      </c>
      <c r="C3688" s="34">
        <v>19.399999999999999</v>
      </c>
      <c r="D3688" s="32">
        <f t="shared" si="114"/>
        <v>66.92</v>
      </c>
      <c r="E3688" s="37">
        <f t="shared" si="115"/>
        <v>80.304000000000002</v>
      </c>
      <c r="F3688" s="32">
        <f>'Auxiliary Energy Estimation'!$E$25-D3688</f>
        <v>-11.920000000000002</v>
      </c>
      <c r="G3688" s="32">
        <f>'Auxiliary Energy Estimation'!$E$25-E3688</f>
        <v>-25.304000000000002</v>
      </c>
      <c r="H3688" s="26">
        <f>IF(D3688&lt;='Auxiliary Energy Estimation'!$E$25, 1, 0)</f>
        <v>0</v>
      </c>
      <c r="I3688" s="26">
        <f>IF(E3688&lt;='Auxiliary Energy Estimation'!$E$25, 1, 0)</f>
        <v>0</v>
      </c>
    </row>
    <row r="3689" spans="2:9" ht="15" x14ac:dyDescent="0.3">
      <c r="B3689" s="33">
        <v>3684.5</v>
      </c>
      <c r="C3689" s="34">
        <v>20</v>
      </c>
      <c r="D3689" s="32">
        <f t="shared" si="114"/>
        <v>68</v>
      </c>
      <c r="E3689" s="37">
        <f t="shared" si="115"/>
        <v>81.599999999999994</v>
      </c>
      <c r="F3689" s="32">
        <f>'Auxiliary Energy Estimation'!$E$25-D3689</f>
        <v>-13</v>
      </c>
      <c r="G3689" s="32">
        <f>'Auxiliary Energy Estimation'!$E$25-E3689</f>
        <v>-26.599999999999994</v>
      </c>
      <c r="H3689" s="26">
        <f>IF(D3689&lt;='Auxiliary Energy Estimation'!$E$25, 1, 0)</f>
        <v>0</v>
      </c>
      <c r="I3689" s="26">
        <f>IF(E3689&lt;='Auxiliary Energy Estimation'!$E$25, 1, 0)</f>
        <v>0</v>
      </c>
    </row>
    <row r="3690" spans="2:9" ht="15" x14ac:dyDescent="0.3">
      <c r="B3690" s="33">
        <v>3685.5</v>
      </c>
      <c r="C3690" s="34">
        <v>21.1</v>
      </c>
      <c r="D3690" s="32">
        <f t="shared" si="114"/>
        <v>69.98</v>
      </c>
      <c r="E3690" s="37">
        <f t="shared" si="115"/>
        <v>83.975999999999999</v>
      </c>
      <c r="F3690" s="32">
        <f>'Auxiliary Energy Estimation'!$E$25-D3690</f>
        <v>-14.980000000000004</v>
      </c>
      <c r="G3690" s="32">
        <f>'Auxiliary Energy Estimation'!$E$25-E3690</f>
        <v>-28.975999999999999</v>
      </c>
      <c r="H3690" s="26">
        <f>IF(D3690&lt;='Auxiliary Energy Estimation'!$E$25, 1, 0)</f>
        <v>0</v>
      </c>
      <c r="I3690" s="26">
        <f>IF(E3690&lt;='Auxiliary Energy Estimation'!$E$25, 1, 0)</f>
        <v>0</v>
      </c>
    </row>
    <row r="3691" spans="2:9" ht="15" x14ac:dyDescent="0.3">
      <c r="B3691" s="33">
        <v>3686.5</v>
      </c>
      <c r="C3691" s="34">
        <v>21.7</v>
      </c>
      <c r="D3691" s="32">
        <f t="shared" si="114"/>
        <v>71.06</v>
      </c>
      <c r="E3691" s="37">
        <f t="shared" si="115"/>
        <v>85.272000000000006</v>
      </c>
      <c r="F3691" s="32">
        <f>'Auxiliary Energy Estimation'!$E$25-D3691</f>
        <v>-16.060000000000002</v>
      </c>
      <c r="G3691" s="32">
        <f>'Auxiliary Energy Estimation'!$E$25-E3691</f>
        <v>-30.272000000000006</v>
      </c>
      <c r="H3691" s="26">
        <f>IF(D3691&lt;='Auxiliary Energy Estimation'!$E$25, 1, 0)</f>
        <v>0</v>
      </c>
      <c r="I3691" s="26">
        <f>IF(E3691&lt;='Auxiliary Energy Estimation'!$E$25, 1, 0)</f>
        <v>0</v>
      </c>
    </row>
    <row r="3692" spans="2:9" ht="15" x14ac:dyDescent="0.3">
      <c r="B3692" s="33">
        <v>3687.5</v>
      </c>
      <c r="C3692" s="34">
        <v>21.1</v>
      </c>
      <c r="D3692" s="32">
        <f t="shared" si="114"/>
        <v>69.98</v>
      </c>
      <c r="E3692" s="37">
        <f t="shared" si="115"/>
        <v>83.975999999999999</v>
      </c>
      <c r="F3692" s="32">
        <f>'Auxiliary Energy Estimation'!$E$25-D3692</f>
        <v>-14.980000000000004</v>
      </c>
      <c r="G3692" s="32">
        <f>'Auxiliary Energy Estimation'!$E$25-E3692</f>
        <v>-28.975999999999999</v>
      </c>
      <c r="H3692" s="26">
        <f>IF(D3692&lt;='Auxiliary Energy Estimation'!$E$25, 1, 0)</f>
        <v>0</v>
      </c>
      <c r="I3692" s="26">
        <f>IF(E3692&lt;='Auxiliary Energy Estimation'!$E$25, 1, 0)</f>
        <v>0</v>
      </c>
    </row>
    <row r="3693" spans="2:9" ht="15" x14ac:dyDescent="0.3">
      <c r="B3693" s="33">
        <v>3688.5</v>
      </c>
      <c r="C3693" s="34">
        <v>21.1</v>
      </c>
      <c r="D3693" s="32">
        <f t="shared" si="114"/>
        <v>69.98</v>
      </c>
      <c r="E3693" s="37">
        <f t="shared" si="115"/>
        <v>83.975999999999999</v>
      </c>
      <c r="F3693" s="32">
        <f>'Auxiliary Energy Estimation'!$E$25-D3693</f>
        <v>-14.980000000000004</v>
      </c>
      <c r="G3693" s="32">
        <f>'Auxiliary Energy Estimation'!$E$25-E3693</f>
        <v>-28.975999999999999</v>
      </c>
      <c r="H3693" s="26">
        <f>IF(D3693&lt;='Auxiliary Energy Estimation'!$E$25, 1, 0)</f>
        <v>0</v>
      </c>
      <c r="I3693" s="26">
        <f>IF(E3693&lt;='Auxiliary Energy Estimation'!$E$25, 1, 0)</f>
        <v>0</v>
      </c>
    </row>
    <row r="3694" spans="2:9" ht="15" x14ac:dyDescent="0.3">
      <c r="B3694" s="33">
        <v>3689.5</v>
      </c>
      <c r="C3694" s="34">
        <v>20.6</v>
      </c>
      <c r="D3694" s="32">
        <f t="shared" si="114"/>
        <v>69.080000000000013</v>
      </c>
      <c r="E3694" s="37">
        <f t="shared" si="115"/>
        <v>82.896000000000015</v>
      </c>
      <c r="F3694" s="32">
        <f>'Auxiliary Energy Estimation'!$E$25-D3694</f>
        <v>-14.080000000000013</v>
      </c>
      <c r="G3694" s="32">
        <f>'Auxiliary Energy Estimation'!$E$25-E3694</f>
        <v>-27.896000000000015</v>
      </c>
      <c r="H3694" s="26">
        <f>IF(D3694&lt;='Auxiliary Energy Estimation'!$E$25, 1, 0)</f>
        <v>0</v>
      </c>
      <c r="I3694" s="26">
        <f>IF(E3694&lt;='Auxiliary Energy Estimation'!$E$25, 1, 0)</f>
        <v>0</v>
      </c>
    </row>
    <row r="3695" spans="2:9" ht="15" x14ac:dyDescent="0.3">
      <c r="B3695" s="33">
        <v>3690.5</v>
      </c>
      <c r="C3695" s="34">
        <v>19.399999999999999</v>
      </c>
      <c r="D3695" s="32">
        <f t="shared" si="114"/>
        <v>66.92</v>
      </c>
      <c r="E3695" s="37">
        <f t="shared" si="115"/>
        <v>80.304000000000002</v>
      </c>
      <c r="F3695" s="32">
        <f>'Auxiliary Energy Estimation'!$E$25-D3695</f>
        <v>-11.920000000000002</v>
      </c>
      <c r="G3695" s="32">
        <f>'Auxiliary Energy Estimation'!$E$25-E3695</f>
        <v>-25.304000000000002</v>
      </c>
      <c r="H3695" s="26">
        <f>IF(D3695&lt;='Auxiliary Energy Estimation'!$E$25, 1, 0)</f>
        <v>0</v>
      </c>
      <c r="I3695" s="26">
        <f>IF(E3695&lt;='Auxiliary Energy Estimation'!$E$25, 1, 0)</f>
        <v>0</v>
      </c>
    </row>
    <row r="3696" spans="2:9" ht="15" x14ac:dyDescent="0.3">
      <c r="B3696" s="33">
        <v>3691.5</v>
      </c>
      <c r="C3696" s="34">
        <v>18.3</v>
      </c>
      <c r="D3696" s="32">
        <f t="shared" si="114"/>
        <v>64.94</v>
      </c>
      <c r="E3696" s="37">
        <f t="shared" si="115"/>
        <v>77.927999999999997</v>
      </c>
      <c r="F3696" s="32">
        <f>'Auxiliary Energy Estimation'!$E$25-D3696</f>
        <v>-9.9399999999999977</v>
      </c>
      <c r="G3696" s="32">
        <f>'Auxiliary Energy Estimation'!$E$25-E3696</f>
        <v>-22.927999999999997</v>
      </c>
      <c r="H3696" s="26">
        <f>IF(D3696&lt;='Auxiliary Energy Estimation'!$E$25, 1, 0)</f>
        <v>0</v>
      </c>
      <c r="I3696" s="26">
        <f>IF(E3696&lt;='Auxiliary Energy Estimation'!$E$25, 1, 0)</f>
        <v>0</v>
      </c>
    </row>
    <row r="3697" spans="2:9" ht="15" x14ac:dyDescent="0.3">
      <c r="B3697" s="33">
        <v>3692.5</v>
      </c>
      <c r="C3697" s="34">
        <v>15.6</v>
      </c>
      <c r="D3697" s="32">
        <f t="shared" si="114"/>
        <v>60.08</v>
      </c>
      <c r="E3697" s="37">
        <f t="shared" si="115"/>
        <v>72.095999999999989</v>
      </c>
      <c r="F3697" s="32">
        <f>'Auxiliary Energy Estimation'!$E$25-D3697</f>
        <v>-5.0799999999999983</v>
      </c>
      <c r="G3697" s="32">
        <f>'Auxiliary Energy Estimation'!$E$25-E3697</f>
        <v>-17.095999999999989</v>
      </c>
      <c r="H3697" s="26">
        <f>IF(D3697&lt;='Auxiliary Energy Estimation'!$E$25, 1, 0)</f>
        <v>0</v>
      </c>
      <c r="I3697" s="26">
        <f>IF(E3697&lt;='Auxiliary Energy Estimation'!$E$25, 1, 0)</f>
        <v>0</v>
      </c>
    </row>
    <row r="3698" spans="2:9" ht="15" x14ac:dyDescent="0.3">
      <c r="B3698" s="33">
        <v>3693.5</v>
      </c>
      <c r="C3698" s="34">
        <v>15</v>
      </c>
      <c r="D3698" s="32">
        <f t="shared" si="114"/>
        <v>59</v>
      </c>
      <c r="E3698" s="37">
        <f t="shared" si="115"/>
        <v>70.8</v>
      </c>
      <c r="F3698" s="32">
        <f>'Auxiliary Energy Estimation'!$E$25-D3698</f>
        <v>-4</v>
      </c>
      <c r="G3698" s="32">
        <f>'Auxiliary Energy Estimation'!$E$25-E3698</f>
        <v>-15.799999999999997</v>
      </c>
      <c r="H3698" s="26">
        <f>IF(D3698&lt;='Auxiliary Energy Estimation'!$E$25, 1, 0)</f>
        <v>0</v>
      </c>
      <c r="I3698" s="26">
        <f>IF(E3698&lt;='Auxiliary Energy Estimation'!$E$25, 1, 0)</f>
        <v>0</v>
      </c>
    </row>
    <row r="3699" spans="2:9" ht="15" x14ac:dyDescent="0.3">
      <c r="B3699" s="33">
        <v>3694.5</v>
      </c>
      <c r="C3699" s="34">
        <v>14.4</v>
      </c>
      <c r="D3699" s="32">
        <f t="shared" si="114"/>
        <v>57.92</v>
      </c>
      <c r="E3699" s="37">
        <f t="shared" si="115"/>
        <v>69.504000000000005</v>
      </c>
      <c r="F3699" s="32">
        <f>'Auxiliary Energy Estimation'!$E$25-D3699</f>
        <v>-2.9200000000000017</v>
      </c>
      <c r="G3699" s="32">
        <f>'Auxiliary Energy Estimation'!$E$25-E3699</f>
        <v>-14.504000000000005</v>
      </c>
      <c r="H3699" s="26">
        <f>IF(D3699&lt;='Auxiliary Energy Estimation'!$E$25, 1, 0)</f>
        <v>0</v>
      </c>
      <c r="I3699" s="26">
        <f>IF(E3699&lt;='Auxiliary Energy Estimation'!$E$25, 1, 0)</f>
        <v>0</v>
      </c>
    </row>
    <row r="3700" spans="2:9" ht="15" x14ac:dyDescent="0.3">
      <c r="B3700" s="33">
        <v>3695.5</v>
      </c>
      <c r="C3700" s="34">
        <v>12.2</v>
      </c>
      <c r="D3700" s="32">
        <f t="shared" si="114"/>
        <v>53.96</v>
      </c>
      <c r="E3700" s="37">
        <f t="shared" si="115"/>
        <v>64.751999999999995</v>
      </c>
      <c r="F3700" s="32">
        <f>'Auxiliary Energy Estimation'!$E$25-D3700</f>
        <v>1.0399999999999991</v>
      </c>
      <c r="G3700" s="32">
        <f>'Auxiliary Energy Estimation'!$E$25-E3700</f>
        <v>-9.7519999999999953</v>
      </c>
      <c r="H3700" s="26">
        <f>IF(D3700&lt;='Auxiliary Energy Estimation'!$E$25, 1, 0)</f>
        <v>1</v>
      </c>
      <c r="I3700" s="26">
        <f>IF(E3700&lt;='Auxiliary Energy Estimation'!$E$25, 1, 0)</f>
        <v>0</v>
      </c>
    </row>
    <row r="3701" spans="2:9" ht="15" x14ac:dyDescent="0.3">
      <c r="B3701" s="33">
        <v>3696.5</v>
      </c>
      <c r="C3701" s="34">
        <v>12.8</v>
      </c>
      <c r="D3701" s="32">
        <f t="shared" si="114"/>
        <v>55.040000000000006</v>
      </c>
      <c r="E3701" s="37">
        <f t="shared" si="115"/>
        <v>66.048000000000002</v>
      </c>
      <c r="F3701" s="32">
        <f>'Auxiliary Energy Estimation'!$E$25-D3701</f>
        <v>-4.0000000000006253E-2</v>
      </c>
      <c r="G3701" s="32">
        <f>'Auxiliary Energy Estimation'!$E$25-E3701</f>
        <v>-11.048000000000002</v>
      </c>
      <c r="H3701" s="26">
        <f>IF(D3701&lt;='Auxiliary Energy Estimation'!$E$25, 1, 0)</f>
        <v>0</v>
      </c>
      <c r="I3701" s="26">
        <f>IF(E3701&lt;='Auxiliary Energy Estimation'!$E$25, 1, 0)</f>
        <v>0</v>
      </c>
    </row>
    <row r="3702" spans="2:9" ht="15" x14ac:dyDescent="0.3">
      <c r="B3702" s="33">
        <v>3697.5</v>
      </c>
      <c r="C3702" s="34">
        <v>11.1</v>
      </c>
      <c r="D3702" s="32">
        <f t="shared" si="114"/>
        <v>51.980000000000004</v>
      </c>
      <c r="E3702" s="37">
        <f t="shared" si="115"/>
        <v>62.376000000000005</v>
      </c>
      <c r="F3702" s="32">
        <f>'Auxiliary Energy Estimation'!$E$25-D3702</f>
        <v>3.019999999999996</v>
      </c>
      <c r="G3702" s="32">
        <f>'Auxiliary Energy Estimation'!$E$25-E3702</f>
        <v>-7.3760000000000048</v>
      </c>
      <c r="H3702" s="26">
        <f>IF(D3702&lt;='Auxiliary Energy Estimation'!$E$25, 1, 0)</f>
        <v>1</v>
      </c>
      <c r="I3702" s="26">
        <f>IF(E3702&lt;='Auxiliary Energy Estimation'!$E$25, 1, 0)</f>
        <v>0</v>
      </c>
    </row>
    <row r="3703" spans="2:9" ht="15" x14ac:dyDescent="0.3">
      <c r="B3703" s="33">
        <v>3698.5</v>
      </c>
      <c r="C3703" s="34">
        <v>11.1</v>
      </c>
      <c r="D3703" s="32">
        <f t="shared" si="114"/>
        <v>51.980000000000004</v>
      </c>
      <c r="E3703" s="37">
        <f t="shared" si="115"/>
        <v>62.376000000000005</v>
      </c>
      <c r="F3703" s="32">
        <f>'Auxiliary Energy Estimation'!$E$25-D3703</f>
        <v>3.019999999999996</v>
      </c>
      <c r="G3703" s="32">
        <f>'Auxiliary Energy Estimation'!$E$25-E3703</f>
        <v>-7.3760000000000048</v>
      </c>
      <c r="H3703" s="26">
        <f>IF(D3703&lt;='Auxiliary Energy Estimation'!$E$25, 1, 0)</f>
        <v>1</v>
      </c>
      <c r="I3703" s="26">
        <f>IF(E3703&lt;='Auxiliary Energy Estimation'!$E$25, 1, 0)</f>
        <v>0</v>
      </c>
    </row>
    <row r="3704" spans="2:9" ht="15" x14ac:dyDescent="0.3">
      <c r="B3704" s="33">
        <v>3699.5</v>
      </c>
      <c r="C3704" s="34">
        <v>11.7</v>
      </c>
      <c r="D3704" s="32">
        <f t="shared" si="114"/>
        <v>53.06</v>
      </c>
      <c r="E3704" s="37">
        <f t="shared" si="115"/>
        <v>63.671999999999997</v>
      </c>
      <c r="F3704" s="32">
        <f>'Auxiliary Energy Estimation'!$E$25-D3704</f>
        <v>1.9399999999999977</v>
      </c>
      <c r="G3704" s="32">
        <f>'Auxiliary Energy Estimation'!$E$25-E3704</f>
        <v>-8.671999999999997</v>
      </c>
      <c r="H3704" s="26">
        <f>IF(D3704&lt;='Auxiliary Energy Estimation'!$E$25, 1, 0)</f>
        <v>1</v>
      </c>
      <c r="I3704" s="26">
        <f>IF(E3704&lt;='Auxiliary Energy Estimation'!$E$25, 1, 0)</f>
        <v>0</v>
      </c>
    </row>
    <row r="3705" spans="2:9" ht="15" x14ac:dyDescent="0.3">
      <c r="B3705" s="33">
        <v>3700.5</v>
      </c>
      <c r="C3705" s="34">
        <v>11.1</v>
      </c>
      <c r="D3705" s="32">
        <f t="shared" si="114"/>
        <v>51.980000000000004</v>
      </c>
      <c r="E3705" s="37">
        <f t="shared" si="115"/>
        <v>62.376000000000005</v>
      </c>
      <c r="F3705" s="32">
        <f>'Auxiliary Energy Estimation'!$E$25-D3705</f>
        <v>3.019999999999996</v>
      </c>
      <c r="G3705" s="32">
        <f>'Auxiliary Energy Estimation'!$E$25-E3705</f>
        <v>-7.3760000000000048</v>
      </c>
      <c r="H3705" s="26">
        <f>IF(D3705&lt;='Auxiliary Energy Estimation'!$E$25, 1, 0)</f>
        <v>1</v>
      </c>
      <c r="I3705" s="26">
        <f>IF(E3705&lt;='Auxiliary Energy Estimation'!$E$25, 1, 0)</f>
        <v>0</v>
      </c>
    </row>
    <row r="3706" spans="2:9" ht="15" x14ac:dyDescent="0.3">
      <c r="B3706" s="33">
        <v>3701.5</v>
      </c>
      <c r="C3706" s="34">
        <v>13.3</v>
      </c>
      <c r="D3706" s="32">
        <f t="shared" si="114"/>
        <v>55.94</v>
      </c>
      <c r="E3706" s="37">
        <f t="shared" si="115"/>
        <v>67.128</v>
      </c>
      <c r="F3706" s="32">
        <f>'Auxiliary Energy Estimation'!$E$25-D3706</f>
        <v>-0.93999999999999773</v>
      </c>
      <c r="G3706" s="32">
        <f>'Auxiliary Energy Estimation'!$E$25-E3706</f>
        <v>-12.128</v>
      </c>
      <c r="H3706" s="26">
        <f>IF(D3706&lt;='Auxiliary Energy Estimation'!$E$25, 1, 0)</f>
        <v>0</v>
      </c>
      <c r="I3706" s="26">
        <f>IF(E3706&lt;='Auxiliary Energy Estimation'!$E$25, 1, 0)</f>
        <v>0</v>
      </c>
    </row>
    <row r="3707" spans="2:9" ht="15" x14ac:dyDescent="0.3">
      <c r="B3707" s="33">
        <v>3702.5</v>
      </c>
      <c r="C3707" s="34">
        <v>13.9</v>
      </c>
      <c r="D3707" s="32">
        <f t="shared" si="114"/>
        <v>57.019999999999996</v>
      </c>
      <c r="E3707" s="37">
        <f t="shared" si="115"/>
        <v>68.423999999999992</v>
      </c>
      <c r="F3707" s="32">
        <f>'Auxiliary Energy Estimation'!$E$25-D3707</f>
        <v>-2.019999999999996</v>
      </c>
      <c r="G3707" s="32">
        <f>'Auxiliary Energy Estimation'!$E$25-E3707</f>
        <v>-13.423999999999992</v>
      </c>
      <c r="H3707" s="26">
        <f>IF(D3707&lt;='Auxiliary Energy Estimation'!$E$25, 1, 0)</f>
        <v>0</v>
      </c>
      <c r="I3707" s="26">
        <f>IF(E3707&lt;='Auxiliary Energy Estimation'!$E$25, 1, 0)</f>
        <v>0</v>
      </c>
    </row>
    <row r="3708" spans="2:9" ht="15" x14ac:dyDescent="0.3">
      <c r="B3708" s="33">
        <v>3703.5</v>
      </c>
      <c r="C3708" s="34">
        <v>14.4</v>
      </c>
      <c r="D3708" s="32">
        <f t="shared" si="114"/>
        <v>57.92</v>
      </c>
      <c r="E3708" s="37">
        <f t="shared" si="115"/>
        <v>69.504000000000005</v>
      </c>
      <c r="F3708" s="32">
        <f>'Auxiliary Energy Estimation'!$E$25-D3708</f>
        <v>-2.9200000000000017</v>
      </c>
      <c r="G3708" s="32">
        <f>'Auxiliary Energy Estimation'!$E$25-E3708</f>
        <v>-14.504000000000005</v>
      </c>
      <c r="H3708" s="26">
        <f>IF(D3708&lt;='Auxiliary Energy Estimation'!$E$25, 1, 0)</f>
        <v>0</v>
      </c>
      <c r="I3708" s="26">
        <f>IF(E3708&lt;='Auxiliary Energy Estimation'!$E$25, 1, 0)</f>
        <v>0</v>
      </c>
    </row>
    <row r="3709" spans="2:9" ht="15" x14ac:dyDescent="0.3">
      <c r="B3709" s="33">
        <v>3704.5</v>
      </c>
      <c r="C3709" s="34">
        <v>15.6</v>
      </c>
      <c r="D3709" s="32">
        <f t="shared" si="114"/>
        <v>60.08</v>
      </c>
      <c r="E3709" s="37">
        <f t="shared" si="115"/>
        <v>72.095999999999989</v>
      </c>
      <c r="F3709" s="32">
        <f>'Auxiliary Energy Estimation'!$E$25-D3709</f>
        <v>-5.0799999999999983</v>
      </c>
      <c r="G3709" s="32">
        <f>'Auxiliary Energy Estimation'!$E$25-E3709</f>
        <v>-17.095999999999989</v>
      </c>
      <c r="H3709" s="26">
        <f>IF(D3709&lt;='Auxiliary Energy Estimation'!$E$25, 1, 0)</f>
        <v>0</v>
      </c>
      <c r="I3709" s="26">
        <f>IF(E3709&lt;='Auxiliary Energy Estimation'!$E$25, 1, 0)</f>
        <v>0</v>
      </c>
    </row>
    <row r="3710" spans="2:9" ht="15" x14ac:dyDescent="0.3">
      <c r="B3710" s="33">
        <v>3705.5</v>
      </c>
      <c r="C3710" s="34">
        <v>16.100000000000001</v>
      </c>
      <c r="D3710" s="32">
        <f t="shared" si="114"/>
        <v>60.980000000000004</v>
      </c>
      <c r="E3710" s="37">
        <f t="shared" si="115"/>
        <v>73.176000000000002</v>
      </c>
      <c r="F3710" s="32">
        <f>'Auxiliary Energy Estimation'!$E$25-D3710</f>
        <v>-5.980000000000004</v>
      </c>
      <c r="G3710" s="32">
        <f>'Auxiliary Energy Estimation'!$E$25-E3710</f>
        <v>-18.176000000000002</v>
      </c>
      <c r="H3710" s="26">
        <f>IF(D3710&lt;='Auxiliary Energy Estimation'!$E$25, 1, 0)</f>
        <v>0</v>
      </c>
      <c r="I3710" s="26">
        <f>IF(E3710&lt;='Auxiliary Energy Estimation'!$E$25, 1, 0)</f>
        <v>0</v>
      </c>
    </row>
    <row r="3711" spans="2:9" ht="15" x14ac:dyDescent="0.3">
      <c r="B3711" s="33">
        <v>3706.5</v>
      </c>
      <c r="C3711" s="34">
        <v>16.7</v>
      </c>
      <c r="D3711" s="32">
        <f t="shared" si="114"/>
        <v>62.06</v>
      </c>
      <c r="E3711" s="37">
        <f t="shared" si="115"/>
        <v>74.471999999999994</v>
      </c>
      <c r="F3711" s="32">
        <f>'Auxiliary Energy Estimation'!$E$25-D3711</f>
        <v>-7.0600000000000023</v>
      </c>
      <c r="G3711" s="32">
        <f>'Auxiliary Energy Estimation'!$E$25-E3711</f>
        <v>-19.471999999999994</v>
      </c>
      <c r="H3711" s="26">
        <f>IF(D3711&lt;='Auxiliary Energy Estimation'!$E$25, 1, 0)</f>
        <v>0</v>
      </c>
      <c r="I3711" s="26">
        <f>IF(E3711&lt;='Auxiliary Energy Estimation'!$E$25, 1, 0)</f>
        <v>0</v>
      </c>
    </row>
    <row r="3712" spans="2:9" ht="15" x14ac:dyDescent="0.3">
      <c r="B3712" s="33">
        <v>3707.5</v>
      </c>
      <c r="C3712" s="34">
        <v>17.2</v>
      </c>
      <c r="D3712" s="32">
        <f t="shared" si="114"/>
        <v>62.96</v>
      </c>
      <c r="E3712" s="37">
        <f t="shared" si="115"/>
        <v>75.551999999999992</v>
      </c>
      <c r="F3712" s="32">
        <f>'Auxiliary Energy Estimation'!$E$25-D3712</f>
        <v>-7.9600000000000009</v>
      </c>
      <c r="G3712" s="32">
        <f>'Auxiliary Energy Estimation'!$E$25-E3712</f>
        <v>-20.551999999999992</v>
      </c>
      <c r="H3712" s="26">
        <f>IF(D3712&lt;='Auxiliary Energy Estimation'!$E$25, 1, 0)</f>
        <v>0</v>
      </c>
      <c r="I3712" s="26">
        <f>IF(E3712&lt;='Auxiliary Energy Estimation'!$E$25, 1, 0)</f>
        <v>0</v>
      </c>
    </row>
    <row r="3713" spans="2:9" ht="15" x14ac:dyDescent="0.3">
      <c r="B3713" s="33">
        <v>3708.5</v>
      </c>
      <c r="C3713" s="34">
        <v>17.2</v>
      </c>
      <c r="D3713" s="32">
        <f t="shared" si="114"/>
        <v>62.96</v>
      </c>
      <c r="E3713" s="37">
        <f t="shared" si="115"/>
        <v>75.551999999999992</v>
      </c>
      <c r="F3713" s="32">
        <f>'Auxiliary Energy Estimation'!$E$25-D3713</f>
        <v>-7.9600000000000009</v>
      </c>
      <c r="G3713" s="32">
        <f>'Auxiliary Energy Estimation'!$E$25-E3713</f>
        <v>-20.551999999999992</v>
      </c>
      <c r="H3713" s="26">
        <f>IF(D3713&lt;='Auxiliary Energy Estimation'!$E$25, 1, 0)</f>
        <v>0</v>
      </c>
      <c r="I3713" s="26">
        <f>IF(E3713&lt;='Auxiliary Energy Estimation'!$E$25, 1, 0)</f>
        <v>0</v>
      </c>
    </row>
    <row r="3714" spans="2:9" ht="15" x14ac:dyDescent="0.3">
      <c r="B3714" s="33">
        <v>3709.5</v>
      </c>
      <c r="C3714" s="34">
        <v>17.2</v>
      </c>
      <c r="D3714" s="32">
        <f t="shared" si="114"/>
        <v>62.96</v>
      </c>
      <c r="E3714" s="37">
        <f t="shared" si="115"/>
        <v>75.551999999999992</v>
      </c>
      <c r="F3714" s="32">
        <f>'Auxiliary Energy Estimation'!$E$25-D3714</f>
        <v>-7.9600000000000009</v>
      </c>
      <c r="G3714" s="32">
        <f>'Auxiliary Energy Estimation'!$E$25-E3714</f>
        <v>-20.551999999999992</v>
      </c>
      <c r="H3714" s="26">
        <f>IF(D3714&lt;='Auxiliary Energy Estimation'!$E$25, 1, 0)</f>
        <v>0</v>
      </c>
      <c r="I3714" s="26">
        <f>IF(E3714&lt;='Auxiliary Energy Estimation'!$E$25, 1, 0)</f>
        <v>0</v>
      </c>
    </row>
    <row r="3715" spans="2:9" ht="15" x14ac:dyDescent="0.3">
      <c r="B3715" s="33">
        <v>3710.5</v>
      </c>
      <c r="C3715" s="34">
        <v>17.2</v>
      </c>
      <c r="D3715" s="32">
        <f t="shared" si="114"/>
        <v>62.96</v>
      </c>
      <c r="E3715" s="37">
        <f t="shared" si="115"/>
        <v>75.551999999999992</v>
      </c>
      <c r="F3715" s="32">
        <f>'Auxiliary Energy Estimation'!$E$25-D3715</f>
        <v>-7.9600000000000009</v>
      </c>
      <c r="G3715" s="32">
        <f>'Auxiliary Energy Estimation'!$E$25-E3715</f>
        <v>-20.551999999999992</v>
      </c>
      <c r="H3715" s="26">
        <f>IF(D3715&lt;='Auxiliary Energy Estimation'!$E$25, 1, 0)</f>
        <v>0</v>
      </c>
      <c r="I3715" s="26">
        <f>IF(E3715&lt;='Auxiliary Energy Estimation'!$E$25, 1, 0)</f>
        <v>0</v>
      </c>
    </row>
    <row r="3716" spans="2:9" ht="15" x14ac:dyDescent="0.3">
      <c r="B3716" s="33">
        <v>3711.5</v>
      </c>
      <c r="C3716" s="34">
        <v>17.2</v>
      </c>
      <c r="D3716" s="32">
        <f t="shared" si="114"/>
        <v>62.96</v>
      </c>
      <c r="E3716" s="37">
        <f t="shared" si="115"/>
        <v>75.551999999999992</v>
      </c>
      <c r="F3716" s="32">
        <f>'Auxiliary Energy Estimation'!$E$25-D3716</f>
        <v>-7.9600000000000009</v>
      </c>
      <c r="G3716" s="32">
        <f>'Auxiliary Energy Estimation'!$E$25-E3716</f>
        <v>-20.551999999999992</v>
      </c>
      <c r="H3716" s="26">
        <f>IF(D3716&lt;='Auxiliary Energy Estimation'!$E$25, 1, 0)</f>
        <v>0</v>
      </c>
      <c r="I3716" s="26">
        <f>IF(E3716&lt;='Auxiliary Energy Estimation'!$E$25, 1, 0)</f>
        <v>0</v>
      </c>
    </row>
    <row r="3717" spans="2:9" ht="15" x14ac:dyDescent="0.3">
      <c r="B3717" s="33">
        <v>3712.5</v>
      </c>
      <c r="C3717" s="34">
        <v>17.8</v>
      </c>
      <c r="D3717" s="32">
        <f t="shared" ref="D3717:D3780" si="116">CONVERT(C3717,"C","F")</f>
        <v>64.039999999999992</v>
      </c>
      <c r="E3717" s="37">
        <f t="shared" ref="E3717:E3780" si="117">D3717*1.2</f>
        <v>76.847999999999985</v>
      </c>
      <c r="F3717" s="32">
        <f>'Auxiliary Energy Estimation'!$E$25-D3717</f>
        <v>-9.039999999999992</v>
      </c>
      <c r="G3717" s="32">
        <f>'Auxiliary Energy Estimation'!$E$25-E3717</f>
        <v>-21.847999999999985</v>
      </c>
      <c r="H3717" s="26">
        <f>IF(D3717&lt;='Auxiliary Energy Estimation'!$E$25, 1, 0)</f>
        <v>0</v>
      </c>
      <c r="I3717" s="26">
        <f>IF(E3717&lt;='Auxiliary Energy Estimation'!$E$25, 1, 0)</f>
        <v>0</v>
      </c>
    </row>
    <row r="3718" spans="2:9" ht="15" x14ac:dyDescent="0.3">
      <c r="B3718" s="33">
        <v>3713.5</v>
      </c>
      <c r="C3718" s="34">
        <v>19.399999999999999</v>
      </c>
      <c r="D3718" s="32">
        <f t="shared" si="116"/>
        <v>66.92</v>
      </c>
      <c r="E3718" s="37">
        <f t="shared" si="117"/>
        <v>80.304000000000002</v>
      </c>
      <c r="F3718" s="32">
        <f>'Auxiliary Energy Estimation'!$E$25-D3718</f>
        <v>-11.920000000000002</v>
      </c>
      <c r="G3718" s="32">
        <f>'Auxiliary Energy Estimation'!$E$25-E3718</f>
        <v>-25.304000000000002</v>
      </c>
      <c r="H3718" s="26">
        <f>IF(D3718&lt;='Auxiliary Energy Estimation'!$E$25, 1, 0)</f>
        <v>0</v>
      </c>
      <c r="I3718" s="26">
        <f>IF(E3718&lt;='Auxiliary Energy Estimation'!$E$25, 1, 0)</f>
        <v>0</v>
      </c>
    </row>
    <row r="3719" spans="2:9" ht="15" x14ac:dyDescent="0.3">
      <c r="B3719" s="33">
        <v>3714.5</v>
      </c>
      <c r="C3719" s="34">
        <v>18.3</v>
      </c>
      <c r="D3719" s="32">
        <f t="shared" si="116"/>
        <v>64.94</v>
      </c>
      <c r="E3719" s="37">
        <f t="shared" si="117"/>
        <v>77.927999999999997</v>
      </c>
      <c r="F3719" s="32">
        <f>'Auxiliary Energy Estimation'!$E$25-D3719</f>
        <v>-9.9399999999999977</v>
      </c>
      <c r="G3719" s="32">
        <f>'Auxiliary Energy Estimation'!$E$25-E3719</f>
        <v>-22.927999999999997</v>
      </c>
      <c r="H3719" s="26">
        <f>IF(D3719&lt;='Auxiliary Energy Estimation'!$E$25, 1, 0)</f>
        <v>0</v>
      </c>
      <c r="I3719" s="26">
        <f>IF(E3719&lt;='Auxiliary Energy Estimation'!$E$25, 1, 0)</f>
        <v>0</v>
      </c>
    </row>
    <row r="3720" spans="2:9" ht="15" x14ac:dyDescent="0.3">
      <c r="B3720" s="33">
        <v>3715.5</v>
      </c>
      <c r="C3720" s="34">
        <v>17.8</v>
      </c>
      <c r="D3720" s="32">
        <f t="shared" si="116"/>
        <v>64.039999999999992</v>
      </c>
      <c r="E3720" s="37">
        <f t="shared" si="117"/>
        <v>76.847999999999985</v>
      </c>
      <c r="F3720" s="32">
        <f>'Auxiliary Energy Estimation'!$E$25-D3720</f>
        <v>-9.039999999999992</v>
      </c>
      <c r="G3720" s="32">
        <f>'Auxiliary Energy Estimation'!$E$25-E3720</f>
        <v>-21.847999999999985</v>
      </c>
      <c r="H3720" s="26">
        <f>IF(D3720&lt;='Auxiliary Energy Estimation'!$E$25, 1, 0)</f>
        <v>0</v>
      </c>
      <c r="I3720" s="26">
        <f>IF(E3720&lt;='Auxiliary Energy Estimation'!$E$25, 1, 0)</f>
        <v>0</v>
      </c>
    </row>
    <row r="3721" spans="2:9" ht="15" x14ac:dyDescent="0.3">
      <c r="B3721" s="33">
        <v>3716.5</v>
      </c>
      <c r="C3721" s="34">
        <v>16.7</v>
      </c>
      <c r="D3721" s="32">
        <f t="shared" si="116"/>
        <v>62.06</v>
      </c>
      <c r="E3721" s="37">
        <f t="shared" si="117"/>
        <v>74.471999999999994</v>
      </c>
      <c r="F3721" s="32">
        <f>'Auxiliary Energy Estimation'!$E$25-D3721</f>
        <v>-7.0600000000000023</v>
      </c>
      <c r="G3721" s="32">
        <f>'Auxiliary Energy Estimation'!$E$25-E3721</f>
        <v>-19.471999999999994</v>
      </c>
      <c r="H3721" s="26">
        <f>IF(D3721&lt;='Auxiliary Energy Estimation'!$E$25, 1, 0)</f>
        <v>0</v>
      </c>
      <c r="I3721" s="26">
        <f>IF(E3721&lt;='Auxiliary Energy Estimation'!$E$25, 1, 0)</f>
        <v>0</v>
      </c>
    </row>
    <row r="3722" spans="2:9" ht="15" x14ac:dyDescent="0.3">
      <c r="B3722" s="33">
        <v>3717.5</v>
      </c>
      <c r="C3722" s="34">
        <v>16.100000000000001</v>
      </c>
      <c r="D3722" s="32">
        <f t="shared" si="116"/>
        <v>60.980000000000004</v>
      </c>
      <c r="E3722" s="37">
        <f t="shared" si="117"/>
        <v>73.176000000000002</v>
      </c>
      <c r="F3722" s="32">
        <f>'Auxiliary Energy Estimation'!$E$25-D3722</f>
        <v>-5.980000000000004</v>
      </c>
      <c r="G3722" s="32">
        <f>'Auxiliary Energy Estimation'!$E$25-E3722</f>
        <v>-18.176000000000002</v>
      </c>
      <c r="H3722" s="26">
        <f>IF(D3722&lt;='Auxiliary Energy Estimation'!$E$25, 1, 0)</f>
        <v>0</v>
      </c>
      <c r="I3722" s="26">
        <f>IF(E3722&lt;='Auxiliary Energy Estimation'!$E$25, 1, 0)</f>
        <v>0</v>
      </c>
    </row>
    <row r="3723" spans="2:9" ht="15" x14ac:dyDescent="0.3">
      <c r="B3723" s="33">
        <v>3718.5</v>
      </c>
      <c r="C3723" s="34">
        <v>16.100000000000001</v>
      </c>
      <c r="D3723" s="32">
        <f t="shared" si="116"/>
        <v>60.980000000000004</v>
      </c>
      <c r="E3723" s="37">
        <f t="shared" si="117"/>
        <v>73.176000000000002</v>
      </c>
      <c r="F3723" s="32">
        <f>'Auxiliary Energy Estimation'!$E$25-D3723</f>
        <v>-5.980000000000004</v>
      </c>
      <c r="G3723" s="32">
        <f>'Auxiliary Energy Estimation'!$E$25-E3723</f>
        <v>-18.176000000000002</v>
      </c>
      <c r="H3723" s="26">
        <f>IF(D3723&lt;='Auxiliary Energy Estimation'!$E$25, 1, 0)</f>
        <v>0</v>
      </c>
      <c r="I3723" s="26">
        <f>IF(E3723&lt;='Auxiliary Energy Estimation'!$E$25, 1, 0)</f>
        <v>0</v>
      </c>
    </row>
    <row r="3724" spans="2:9" ht="15" x14ac:dyDescent="0.3">
      <c r="B3724" s="33">
        <v>3719.5</v>
      </c>
      <c r="C3724" s="34">
        <v>15.6</v>
      </c>
      <c r="D3724" s="32">
        <f t="shared" si="116"/>
        <v>60.08</v>
      </c>
      <c r="E3724" s="37">
        <f t="shared" si="117"/>
        <v>72.095999999999989</v>
      </c>
      <c r="F3724" s="32">
        <f>'Auxiliary Energy Estimation'!$E$25-D3724</f>
        <v>-5.0799999999999983</v>
      </c>
      <c r="G3724" s="32">
        <f>'Auxiliary Energy Estimation'!$E$25-E3724</f>
        <v>-17.095999999999989</v>
      </c>
      <c r="H3724" s="26">
        <f>IF(D3724&lt;='Auxiliary Energy Estimation'!$E$25, 1, 0)</f>
        <v>0</v>
      </c>
      <c r="I3724" s="26">
        <f>IF(E3724&lt;='Auxiliary Energy Estimation'!$E$25, 1, 0)</f>
        <v>0</v>
      </c>
    </row>
    <row r="3725" spans="2:9" ht="15" x14ac:dyDescent="0.3">
      <c r="B3725" s="33">
        <v>3720.5</v>
      </c>
      <c r="C3725" s="34">
        <v>16.100000000000001</v>
      </c>
      <c r="D3725" s="32">
        <f t="shared" si="116"/>
        <v>60.980000000000004</v>
      </c>
      <c r="E3725" s="37">
        <f t="shared" si="117"/>
        <v>73.176000000000002</v>
      </c>
      <c r="F3725" s="32">
        <f>'Auxiliary Energy Estimation'!$E$25-D3725</f>
        <v>-5.980000000000004</v>
      </c>
      <c r="G3725" s="32">
        <f>'Auxiliary Energy Estimation'!$E$25-E3725</f>
        <v>-18.176000000000002</v>
      </c>
      <c r="H3725" s="26">
        <f>IF(D3725&lt;='Auxiliary Energy Estimation'!$E$25, 1, 0)</f>
        <v>0</v>
      </c>
      <c r="I3725" s="26">
        <f>IF(E3725&lt;='Auxiliary Energy Estimation'!$E$25, 1, 0)</f>
        <v>0</v>
      </c>
    </row>
    <row r="3726" spans="2:9" ht="15" x14ac:dyDescent="0.3">
      <c r="B3726" s="33">
        <v>3721.5</v>
      </c>
      <c r="C3726" s="34">
        <v>16.100000000000001</v>
      </c>
      <c r="D3726" s="32">
        <f t="shared" si="116"/>
        <v>60.980000000000004</v>
      </c>
      <c r="E3726" s="37">
        <f t="shared" si="117"/>
        <v>73.176000000000002</v>
      </c>
      <c r="F3726" s="32">
        <f>'Auxiliary Energy Estimation'!$E$25-D3726</f>
        <v>-5.980000000000004</v>
      </c>
      <c r="G3726" s="32">
        <f>'Auxiliary Energy Estimation'!$E$25-E3726</f>
        <v>-18.176000000000002</v>
      </c>
      <c r="H3726" s="26">
        <f>IF(D3726&lt;='Auxiliary Energy Estimation'!$E$25, 1, 0)</f>
        <v>0</v>
      </c>
      <c r="I3726" s="26">
        <f>IF(E3726&lt;='Auxiliary Energy Estimation'!$E$25, 1, 0)</f>
        <v>0</v>
      </c>
    </row>
    <row r="3727" spans="2:9" ht="15" x14ac:dyDescent="0.3">
      <c r="B3727" s="33">
        <v>3722.5</v>
      </c>
      <c r="C3727" s="34">
        <v>15.6</v>
      </c>
      <c r="D3727" s="32">
        <f t="shared" si="116"/>
        <v>60.08</v>
      </c>
      <c r="E3727" s="37">
        <f t="shared" si="117"/>
        <v>72.095999999999989</v>
      </c>
      <c r="F3727" s="32">
        <f>'Auxiliary Energy Estimation'!$E$25-D3727</f>
        <v>-5.0799999999999983</v>
      </c>
      <c r="G3727" s="32">
        <f>'Auxiliary Energy Estimation'!$E$25-E3727</f>
        <v>-17.095999999999989</v>
      </c>
      <c r="H3727" s="26">
        <f>IF(D3727&lt;='Auxiliary Energy Estimation'!$E$25, 1, 0)</f>
        <v>0</v>
      </c>
      <c r="I3727" s="26">
        <f>IF(E3727&lt;='Auxiliary Energy Estimation'!$E$25, 1, 0)</f>
        <v>0</v>
      </c>
    </row>
    <row r="3728" spans="2:9" ht="15" x14ac:dyDescent="0.3">
      <c r="B3728" s="33">
        <v>3723.5</v>
      </c>
      <c r="C3728" s="34">
        <v>15.6</v>
      </c>
      <c r="D3728" s="32">
        <f t="shared" si="116"/>
        <v>60.08</v>
      </c>
      <c r="E3728" s="37">
        <f t="shared" si="117"/>
        <v>72.095999999999989</v>
      </c>
      <c r="F3728" s="32">
        <f>'Auxiliary Energy Estimation'!$E$25-D3728</f>
        <v>-5.0799999999999983</v>
      </c>
      <c r="G3728" s="32">
        <f>'Auxiliary Energy Estimation'!$E$25-E3728</f>
        <v>-17.095999999999989</v>
      </c>
      <c r="H3728" s="26">
        <f>IF(D3728&lt;='Auxiliary Energy Estimation'!$E$25, 1, 0)</f>
        <v>0</v>
      </c>
      <c r="I3728" s="26">
        <f>IF(E3728&lt;='Auxiliary Energy Estimation'!$E$25, 1, 0)</f>
        <v>0</v>
      </c>
    </row>
    <row r="3729" spans="2:9" ht="15" x14ac:dyDescent="0.3">
      <c r="B3729" s="33">
        <v>3724.5</v>
      </c>
      <c r="C3729" s="34">
        <v>16.100000000000001</v>
      </c>
      <c r="D3729" s="32">
        <f t="shared" si="116"/>
        <v>60.980000000000004</v>
      </c>
      <c r="E3729" s="37">
        <f t="shared" si="117"/>
        <v>73.176000000000002</v>
      </c>
      <c r="F3729" s="32">
        <f>'Auxiliary Energy Estimation'!$E$25-D3729</f>
        <v>-5.980000000000004</v>
      </c>
      <c r="G3729" s="32">
        <f>'Auxiliary Energy Estimation'!$E$25-E3729</f>
        <v>-18.176000000000002</v>
      </c>
      <c r="H3729" s="26">
        <f>IF(D3729&lt;='Auxiliary Energy Estimation'!$E$25, 1, 0)</f>
        <v>0</v>
      </c>
      <c r="I3729" s="26">
        <f>IF(E3729&lt;='Auxiliary Energy Estimation'!$E$25, 1, 0)</f>
        <v>0</v>
      </c>
    </row>
    <row r="3730" spans="2:9" ht="15" x14ac:dyDescent="0.3">
      <c r="B3730" s="33">
        <v>3725.5</v>
      </c>
      <c r="C3730" s="34">
        <v>16.7</v>
      </c>
      <c r="D3730" s="32">
        <f t="shared" si="116"/>
        <v>62.06</v>
      </c>
      <c r="E3730" s="37">
        <f t="shared" si="117"/>
        <v>74.471999999999994</v>
      </c>
      <c r="F3730" s="32">
        <f>'Auxiliary Energy Estimation'!$E$25-D3730</f>
        <v>-7.0600000000000023</v>
      </c>
      <c r="G3730" s="32">
        <f>'Auxiliary Energy Estimation'!$E$25-E3730</f>
        <v>-19.471999999999994</v>
      </c>
      <c r="H3730" s="26">
        <f>IF(D3730&lt;='Auxiliary Energy Estimation'!$E$25, 1, 0)</f>
        <v>0</v>
      </c>
      <c r="I3730" s="26">
        <f>IF(E3730&lt;='Auxiliary Energy Estimation'!$E$25, 1, 0)</f>
        <v>0</v>
      </c>
    </row>
    <row r="3731" spans="2:9" ht="15" x14ac:dyDescent="0.3">
      <c r="B3731" s="33">
        <v>3726.5</v>
      </c>
      <c r="C3731" s="34">
        <v>17.2</v>
      </c>
      <c r="D3731" s="32">
        <f t="shared" si="116"/>
        <v>62.96</v>
      </c>
      <c r="E3731" s="37">
        <f t="shared" si="117"/>
        <v>75.551999999999992</v>
      </c>
      <c r="F3731" s="32">
        <f>'Auxiliary Energy Estimation'!$E$25-D3731</f>
        <v>-7.9600000000000009</v>
      </c>
      <c r="G3731" s="32">
        <f>'Auxiliary Energy Estimation'!$E$25-E3731</f>
        <v>-20.551999999999992</v>
      </c>
      <c r="H3731" s="26">
        <f>IF(D3731&lt;='Auxiliary Energy Estimation'!$E$25, 1, 0)</f>
        <v>0</v>
      </c>
      <c r="I3731" s="26">
        <f>IF(E3731&lt;='Auxiliary Energy Estimation'!$E$25, 1, 0)</f>
        <v>0</v>
      </c>
    </row>
    <row r="3732" spans="2:9" ht="15" x14ac:dyDescent="0.3">
      <c r="B3732" s="33">
        <v>3727.5</v>
      </c>
      <c r="C3732" s="34">
        <v>17.8</v>
      </c>
      <c r="D3732" s="32">
        <f t="shared" si="116"/>
        <v>64.039999999999992</v>
      </c>
      <c r="E3732" s="37">
        <f t="shared" si="117"/>
        <v>76.847999999999985</v>
      </c>
      <c r="F3732" s="32">
        <f>'Auxiliary Energy Estimation'!$E$25-D3732</f>
        <v>-9.039999999999992</v>
      </c>
      <c r="G3732" s="32">
        <f>'Auxiliary Energy Estimation'!$E$25-E3732</f>
        <v>-21.847999999999985</v>
      </c>
      <c r="H3732" s="26">
        <f>IF(D3732&lt;='Auxiliary Energy Estimation'!$E$25, 1, 0)</f>
        <v>0</v>
      </c>
      <c r="I3732" s="26">
        <f>IF(E3732&lt;='Auxiliary Energy Estimation'!$E$25, 1, 0)</f>
        <v>0</v>
      </c>
    </row>
    <row r="3733" spans="2:9" ht="15" x14ac:dyDescent="0.3">
      <c r="B3733" s="33">
        <v>3728.5</v>
      </c>
      <c r="C3733" s="34">
        <v>18.3</v>
      </c>
      <c r="D3733" s="32">
        <f t="shared" si="116"/>
        <v>64.94</v>
      </c>
      <c r="E3733" s="37">
        <f t="shared" si="117"/>
        <v>77.927999999999997</v>
      </c>
      <c r="F3733" s="32">
        <f>'Auxiliary Energy Estimation'!$E$25-D3733</f>
        <v>-9.9399999999999977</v>
      </c>
      <c r="G3733" s="32">
        <f>'Auxiliary Energy Estimation'!$E$25-E3733</f>
        <v>-22.927999999999997</v>
      </c>
      <c r="H3733" s="26">
        <f>IF(D3733&lt;='Auxiliary Energy Estimation'!$E$25, 1, 0)</f>
        <v>0</v>
      </c>
      <c r="I3733" s="26">
        <f>IF(E3733&lt;='Auxiliary Energy Estimation'!$E$25, 1, 0)</f>
        <v>0</v>
      </c>
    </row>
    <row r="3734" spans="2:9" ht="15" x14ac:dyDescent="0.3">
      <c r="B3734" s="33">
        <v>3729.5</v>
      </c>
      <c r="C3734" s="34">
        <v>18.899999999999999</v>
      </c>
      <c r="D3734" s="32">
        <f t="shared" si="116"/>
        <v>66.02</v>
      </c>
      <c r="E3734" s="37">
        <f t="shared" si="117"/>
        <v>79.22399999999999</v>
      </c>
      <c r="F3734" s="32">
        <f>'Auxiliary Energy Estimation'!$E$25-D3734</f>
        <v>-11.019999999999996</v>
      </c>
      <c r="G3734" s="32">
        <f>'Auxiliary Energy Estimation'!$E$25-E3734</f>
        <v>-24.22399999999999</v>
      </c>
      <c r="H3734" s="26">
        <f>IF(D3734&lt;='Auxiliary Energy Estimation'!$E$25, 1, 0)</f>
        <v>0</v>
      </c>
      <c r="I3734" s="26">
        <f>IF(E3734&lt;='Auxiliary Energy Estimation'!$E$25, 1, 0)</f>
        <v>0</v>
      </c>
    </row>
    <row r="3735" spans="2:9" ht="15" x14ac:dyDescent="0.3">
      <c r="B3735" s="33">
        <v>3730.5</v>
      </c>
      <c r="C3735" s="34">
        <v>18.899999999999999</v>
      </c>
      <c r="D3735" s="32">
        <f t="shared" si="116"/>
        <v>66.02</v>
      </c>
      <c r="E3735" s="37">
        <f t="shared" si="117"/>
        <v>79.22399999999999</v>
      </c>
      <c r="F3735" s="32">
        <f>'Auxiliary Energy Estimation'!$E$25-D3735</f>
        <v>-11.019999999999996</v>
      </c>
      <c r="G3735" s="32">
        <f>'Auxiliary Energy Estimation'!$E$25-E3735</f>
        <v>-24.22399999999999</v>
      </c>
      <c r="H3735" s="26">
        <f>IF(D3735&lt;='Auxiliary Energy Estimation'!$E$25, 1, 0)</f>
        <v>0</v>
      </c>
      <c r="I3735" s="26">
        <f>IF(E3735&lt;='Auxiliary Energy Estimation'!$E$25, 1, 0)</f>
        <v>0</v>
      </c>
    </row>
    <row r="3736" spans="2:9" ht="15" x14ac:dyDescent="0.3">
      <c r="B3736" s="33">
        <v>3731.5</v>
      </c>
      <c r="C3736" s="34">
        <v>20</v>
      </c>
      <c r="D3736" s="32">
        <f t="shared" si="116"/>
        <v>68</v>
      </c>
      <c r="E3736" s="37">
        <f t="shared" si="117"/>
        <v>81.599999999999994</v>
      </c>
      <c r="F3736" s="32">
        <f>'Auxiliary Energy Estimation'!$E$25-D3736</f>
        <v>-13</v>
      </c>
      <c r="G3736" s="32">
        <f>'Auxiliary Energy Estimation'!$E$25-E3736</f>
        <v>-26.599999999999994</v>
      </c>
      <c r="H3736" s="26">
        <f>IF(D3736&lt;='Auxiliary Energy Estimation'!$E$25, 1, 0)</f>
        <v>0</v>
      </c>
      <c r="I3736" s="26">
        <f>IF(E3736&lt;='Auxiliary Energy Estimation'!$E$25, 1, 0)</f>
        <v>0</v>
      </c>
    </row>
    <row r="3737" spans="2:9" ht="15" x14ac:dyDescent="0.3">
      <c r="B3737" s="33">
        <v>3732.5</v>
      </c>
      <c r="C3737" s="34">
        <v>21.1</v>
      </c>
      <c r="D3737" s="32">
        <f t="shared" si="116"/>
        <v>69.98</v>
      </c>
      <c r="E3737" s="37">
        <f t="shared" si="117"/>
        <v>83.975999999999999</v>
      </c>
      <c r="F3737" s="32">
        <f>'Auxiliary Energy Estimation'!$E$25-D3737</f>
        <v>-14.980000000000004</v>
      </c>
      <c r="G3737" s="32">
        <f>'Auxiliary Energy Estimation'!$E$25-E3737</f>
        <v>-28.975999999999999</v>
      </c>
      <c r="H3737" s="26">
        <f>IF(D3737&lt;='Auxiliary Energy Estimation'!$E$25, 1, 0)</f>
        <v>0</v>
      </c>
      <c r="I3737" s="26">
        <f>IF(E3737&lt;='Auxiliary Energy Estimation'!$E$25, 1, 0)</f>
        <v>0</v>
      </c>
    </row>
    <row r="3738" spans="2:9" ht="15" x14ac:dyDescent="0.3">
      <c r="B3738" s="33">
        <v>3733.5</v>
      </c>
      <c r="C3738" s="34">
        <v>21.1</v>
      </c>
      <c r="D3738" s="32">
        <f t="shared" si="116"/>
        <v>69.98</v>
      </c>
      <c r="E3738" s="37">
        <f t="shared" si="117"/>
        <v>83.975999999999999</v>
      </c>
      <c r="F3738" s="32">
        <f>'Auxiliary Energy Estimation'!$E$25-D3738</f>
        <v>-14.980000000000004</v>
      </c>
      <c r="G3738" s="32">
        <f>'Auxiliary Energy Estimation'!$E$25-E3738</f>
        <v>-28.975999999999999</v>
      </c>
      <c r="H3738" s="26">
        <f>IF(D3738&lt;='Auxiliary Energy Estimation'!$E$25, 1, 0)</f>
        <v>0</v>
      </c>
      <c r="I3738" s="26">
        <f>IF(E3738&lt;='Auxiliary Energy Estimation'!$E$25, 1, 0)</f>
        <v>0</v>
      </c>
    </row>
    <row r="3739" spans="2:9" ht="15" x14ac:dyDescent="0.3">
      <c r="B3739" s="33">
        <v>3734.5</v>
      </c>
      <c r="C3739" s="34">
        <v>22.2</v>
      </c>
      <c r="D3739" s="32">
        <f t="shared" si="116"/>
        <v>71.960000000000008</v>
      </c>
      <c r="E3739" s="37">
        <f t="shared" si="117"/>
        <v>86.352000000000004</v>
      </c>
      <c r="F3739" s="32">
        <f>'Auxiliary Energy Estimation'!$E$25-D3739</f>
        <v>-16.960000000000008</v>
      </c>
      <c r="G3739" s="32">
        <f>'Auxiliary Energy Estimation'!$E$25-E3739</f>
        <v>-31.352000000000004</v>
      </c>
      <c r="H3739" s="26">
        <f>IF(D3739&lt;='Auxiliary Energy Estimation'!$E$25, 1, 0)</f>
        <v>0</v>
      </c>
      <c r="I3739" s="26">
        <f>IF(E3739&lt;='Auxiliary Energy Estimation'!$E$25, 1, 0)</f>
        <v>0</v>
      </c>
    </row>
    <row r="3740" spans="2:9" ht="15" x14ac:dyDescent="0.3">
      <c r="B3740" s="33">
        <v>3735.5</v>
      </c>
      <c r="C3740" s="34">
        <v>22.8</v>
      </c>
      <c r="D3740" s="32">
        <f t="shared" si="116"/>
        <v>73.039999999999992</v>
      </c>
      <c r="E3740" s="37">
        <f t="shared" si="117"/>
        <v>87.647999999999982</v>
      </c>
      <c r="F3740" s="32">
        <f>'Auxiliary Energy Estimation'!$E$25-D3740</f>
        <v>-18.039999999999992</v>
      </c>
      <c r="G3740" s="32">
        <f>'Auxiliary Energy Estimation'!$E$25-E3740</f>
        <v>-32.647999999999982</v>
      </c>
      <c r="H3740" s="26">
        <f>IF(D3740&lt;='Auxiliary Energy Estimation'!$E$25, 1, 0)</f>
        <v>0</v>
      </c>
      <c r="I3740" s="26">
        <f>IF(E3740&lt;='Auxiliary Energy Estimation'!$E$25, 1, 0)</f>
        <v>0</v>
      </c>
    </row>
    <row r="3741" spans="2:9" ht="15" x14ac:dyDescent="0.3">
      <c r="B3741" s="33">
        <v>3736.5</v>
      </c>
      <c r="C3741" s="34">
        <v>22.8</v>
      </c>
      <c r="D3741" s="32">
        <f t="shared" si="116"/>
        <v>73.039999999999992</v>
      </c>
      <c r="E3741" s="37">
        <f t="shared" si="117"/>
        <v>87.647999999999982</v>
      </c>
      <c r="F3741" s="32">
        <f>'Auxiliary Energy Estimation'!$E$25-D3741</f>
        <v>-18.039999999999992</v>
      </c>
      <c r="G3741" s="32">
        <f>'Auxiliary Energy Estimation'!$E$25-E3741</f>
        <v>-32.647999999999982</v>
      </c>
      <c r="H3741" s="26">
        <f>IF(D3741&lt;='Auxiliary Energy Estimation'!$E$25, 1, 0)</f>
        <v>0</v>
      </c>
      <c r="I3741" s="26">
        <f>IF(E3741&lt;='Auxiliary Energy Estimation'!$E$25, 1, 0)</f>
        <v>0</v>
      </c>
    </row>
    <row r="3742" spans="2:9" ht="15" x14ac:dyDescent="0.3">
      <c r="B3742" s="33">
        <v>3737.5</v>
      </c>
      <c r="C3742" s="34">
        <v>23</v>
      </c>
      <c r="D3742" s="32">
        <f t="shared" si="116"/>
        <v>73.400000000000006</v>
      </c>
      <c r="E3742" s="37">
        <f t="shared" si="117"/>
        <v>88.08</v>
      </c>
      <c r="F3742" s="32">
        <f>'Auxiliary Energy Estimation'!$E$25-D3742</f>
        <v>-18.400000000000006</v>
      </c>
      <c r="G3742" s="32">
        <f>'Auxiliary Energy Estimation'!$E$25-E3742</f>
        <v>-33.08</v>
      </c>
      <c r="H3742" s="26">
        <f>IF(D3742&lt;='Auxiliary Energy Estimation'!$E$25, 1, 0)</f>
        <v>0</v>
      </c>
      <c r="I3742" s="26">
        <f>IF(E3742&lt;='Auxiliary Energy Estimation'!$E$25, 1, 0)</f>
        <v>0</v>
      </c>
    </row>
    <row r="3743" spans="2:9" ht="15" x14ac:dyDescent="0.3">
      <c r="B3743" s="33">
        <v>3738.5</v>
      </c>
      <c r="C3743" s="34">
        <v>21.7</v>
      </c>
      <c r="D3743" s="32">
        <f t="shared" si="116"/>
        <v>71.06</v>
      </c>
      <c r="E3743" s="37">
        <f t="shared" si="117"/>
        <v>85.272000000000006</v>
      </c>
      <c r="F3743" s="32">
        <f>'Auxiliary Energy Estimation'!$E$25-D3743</f>
        <v>-16.060000000000002</v>
      </c>
      <c r="G3743" s="32">
        <f>'Auxiliary Energy Estimation'!$E$25-E3743</f>
        <v>-30.272000000000006</v>
      </c>
      <c r="H3743" s="26">
        <f>IF(D3743&lt;='Auxiliary Energy Estimation'!$E$25, 1, 0)</f>
        <v>0</v>
      </c>
      <c r="I3743" s="26">
        <f>IF(E3743&lt;='Auxiliary Energy Estimation'!$E$25, 1, 0)</f>
        <v>0</v>
      </c>
    </row>
    <row r="3744" spans="2:9" ht="15" x14ac:dyDescent="0.3">
      <c r="B3744" s="33">
        <v>3739.5</v>
      </c>
      <c r="C3744" s="34">
        <v>20.6</v>
      </c>
      <c r="D3744" s="32">
        <f t="shared" si="116"/>
        <v>69.080000000000013</v>
      </c>
      <c r="E3744" s="37">
        <f t="shared" si="117"/>
        <v>82.896000000000015</v>
      </c>
      <c r="F3744" s="32">
        <f>'Auxiliary Energy Estimation'!$E$25-D3744</f>
        <v>-14.080000000000013</v>
      </c>
      <c r="G3744" s="32">
        <f>'Auxiliary Energy Estimation'!$E$25-E3744</f>
        <v>-27.896000000000015</v>
      </c>
      <c r="H3744" s="26">
        <f>IF(D3744&lt;='Auxiliary Energy Estimation'!$E$25, 1, 0)</f>
        <v>0</v>
      </c>
      <c r="I3744" s="26">
        <f>IF(E3744&lt;='Auxiliary Energy Estimation'!$E$25, 1, 0)</f>
        <v>0</v>
      </c>
    </row>
    <row r="3745" spans="2:9" ht="15" x14ac:dyDescent="0.3">
      <c r="B3745" s="33">
        <v>3740.5</v>
      </c>
      <c r="C3745" s="34">
        <v>21.1</v>
      </c>
      <c r="D3745" s="32">
        <f t="shared" si="116"/>
        <v>69.98</v>
      </c>
      <c r="E3745" s="37">
        <f t="shared" si="117"/>
        <v>83.975999999999999</v>
      </c>
      <c r="F3745" s="32">
        <f>'Auxiliary Energy Estimation'!$E$25-D3745</f>
        <v>-14.980000000000004</v>
      </c>
      <c r="G3745" s="32">
        <f>'Auxiliary Energy Estimation'!$E$25-E3745</f>
        <v>-28.975999999999999</v>
      </c>
      <c r="H3745" s="26">
        <f>IF(D3745&lt;='Auxiliary Energy Estimation'!$E$25, 1, 0)</f>
        <v>0</v>
      </c>
      <c r="I3745" s="26">
        <f>IF(E3745&lt;='Auxiliary Energy Estimation'!$E$25, 1, 0)</f>
        <v>0</v>
      </c>
    </row>
    <row r="3746" spans="2:9" ht="15" x14ac:dyDescent="0.3">
      <c r="B3746" s="33">
        <v>3741.5</v>
      </c>
      <c r="C3746" s="34">
        <v>21.7</v>
      </c>
      <c r="D3746" s="32">
        <f t="shared" si="116"/>
        <v>71.06</v>
      </c>
      <c r="E3746" s="37">
        <f t="shared" si="117"/>
        <v>85.272000000000006</v>
      </c>
      <c r="F3746" s="32">
        <f>'Auxiliary Energy Estimation'!$E$25-D3746</f>
        <v>-16.060000000000002</v>
      </c>
      <c r="G3746" s="32">
        <f>'Auxiliary Energy Estimation'!$E$25-E3746</f>
        <v>-30.272000000000006</v>
      </c>
      <c r="H3746" s="26">
        <f>IF(D3746&lt;='Auxiliary Energy Estimation'!$E$25, 1, 0)</f>
        <v>0</v>
      </c>
      <c r="I3746" s="26">
        <f>IF(E3746&lt;='Auxiliary Energy Estimation'!$E$25, 1, 0)</f>
        <v>0</v>
      </c>
    </row>
    <row r="3747" spans="2:9" ht="15" x14ac:dyDescent="0.3">
      <c r="B3747" s="33">
        <v>3742.5</v>
      </c>
      <c r="C3747" s="34">
        <v>21.7</v>
      </c>
      <c r="D3747" s="32">
        <f t="shared" si="116"/>
        <v>71.06</v>
      </c>
      <c r="E3747" s="37">
        <f t="shared" si="117"/>
        <v>85.272000000000006</v>
      </c>
      <c r="F3747" s="32">
        <f>'Auxiliary Energy Estimation'!$E$25-D3747</f>
        <v>-16.060000000000002</v>
      </c>
      <c r="G3747" s="32">
        <f>'Auxiliary Energy Estimation'!$E$25-E3747</f>
        <v>-30.272000000000006</v>
      </c>
      <c r="H3747" s="26">
        <f>IF(D3747&lt;='Auxiliary Energy Estimation'!$E$25, 1, 0)</f>
        <v>0</v>
      </c>
      <c r="I3747" s="26">
        <f>IF(E3747&lt;='Auxiliary Energy Estimation'!$E$25, 1, 0)</f>
        <v>0</v>
      </c>
    </row>
    <row r="3748" spans="2:9" ht="15" x14ac:dyDescent="0.3">
      <c r="B3748" s="33">
        <v>3743.5</v>
      </c>
      <c r="C3748" s="34">
        <v>21</v>
      </c>
      <c r="D3748" s="32">
        <f t="shared" si="116"/>
        <v>69.800000000000011</v>
      </c>
      <c r="E3748" s="37">
        <f t="shared" si="117"/>
        <v>83.76</v>
      </c>
      <c r="F3748" s="32">
        <f>'Auxiliary Energy Estimation'!$E$25-D3748</f>
        <v>-14.800000000000011</v>
      </c>
      <c r="G3748" s="32">
        <f>'Auxiliary Energy Estimation'!$E$25-E3748</f>
        <v>-28.760000000000005</v>
      </c>
      <c r="H3748" s="26">
        <f>IF(D3748&lt;='Auxiliary Energy Estimation'!$E$25, 1, 0)</f>
        <v>0</v>
      </c>
      <c r="I3748" s="26">
        <f>IF(E3748&lt;='Auxiliary Energy Estimation'!$E$25, 1, 0)</f>
        <v>0</v>
      </c>
    </row>
    <row r="3749" spans="2:9" ht="15" x14ac:dyDescent="0.3">
      <c r="B3749" s="33">
        <v>3744.5</v>
      </c>
      <c r="C3749" s="34">
        <v>20.6</v>
      </c>
      <c r="D3749" s="32">
        <f t="shared" si="116"/>
        <v>69.080000000000013</v>
      </c>
      <c r="E3749" s="37">
        <f t="shared" si="117"/>
        <v>82.896000000000015</v>
      </c>
      <c r="F3749" s="32">
        <f>'Auxiliary Energy Estimation'!$E$25-D3749</f>
        <v>-14.080000000000013</v>
      </c>
      <c r="G3749" s="32">
        <f>'Auxiliary Energy Estimation'!$E$25-E3749</f>
        <v>-27.896000000000015</v>
      </c>
      <c r="H3749" s="26">
        <f>IF(D3749&lt;='Auxiliary Energy Estimation'!$E$25, 1, 0)</f>
        <v>0</v>
      </c>
      <c r="I3749" s="26">
        <f>IF(E3749&lt;='Auxiliary Energy Estimation'!$E$25, 1, 0)</f>
        <v>0</v>
      </c>
    </row>
    <row r="3750" spans="2:9" ht="15" x14ac:dyDescent="0.3">
      <c r="B3750" s="33">
        <v>3745.5</v>
      </c>
      <c r="C3750" s="34">
        <v>19.399999999999999</v>
      </c>
      <c r="D3750" s="32">
        <f t="shared" si="116"/>
        <v>66.92</v>
      </c>
      <c r="E3750" s="37">
        <f t="shared" si="117"/>
        <v>80.304000000000002</v>
      </c>
      <c r="F3750" s="32">
        <f>'Auxiliary Energy Estimation'!$E$25-D3750</f>
        <v>-11.920000000000002</v>
      </c>
      <c r="G3750" s="32">
        <f>'Auxiliary Energy Estimation'!$E$25-E3750</f>
        <v>-25.304000000000002</v>
      </c>
      <c r="H3750" s="26">
        <f>IF(D3750&lt;='Auxiliary Energy Estimation'!$E$25, 1, 0)</f>
        <v>0</v>
      </c>
      <c r="I3750" s="26">
        <f>IF(E3750&lt;='Auxiliary Energy Estimation'!$E$25, 1, 0)</f>
        <v>0</v>
      </c>
    </row>
    <row r="3751" spans="2:9" ht="15" x14ac:dyDescent="0.3">
      <c r="B3751" s="33">
        <v>3746.5</v>
      </c>
      <c r="C3751" s="34">
        <v>18.899999999999999</v>
      </c>
      <c r="D3751" s="32">
        <f t="shared" si="116"/>
        <v>66.02</v>
      </c>
      <c r="E3751" s="37">
        <f t="shared" si="117"/>
        <v>79.22399999999999</v>
      </c>
      <c r="F3751" s="32">
        <f>'Auxiliary Energy Estimation'!$E$25-D3751</f>
        <v>-11.019999999999996</v>
      </c>
      <c r="G3751" s="32">
        <f>'Auxiliary Energy Estimation'!$E$25-E3751</f>
        <v>-24.22399999999999</v>
      </c>
      <c r="H3751" s="26">
        <f>IF(D3751&lt;='Auxiliary Energy Estimation'!$E$25, 1, 0)</f>
        <v>0</v>
      </c>
      <c r="I3751" s="26">
        <f>IF(E3751&lt;='Auxiliary Energy Estimation'!$E$25, 1, 0)</f>
        <v>0</v>
      </c>
    </row>
    <row r="3752" spans="2:9" ht="15" x14ac:dyDescent="0.3">
      <c r="B3752" s="33">
        <v>3747.5</v>
      </c>
      <c r="C3752" s="34">
        <v>19.399999999999999</v>
      </c>
      <c r="D3752" s="32">
        <f t="shared" si="116"/>
        <v>66.92</v>
      </c>
      <c r="E3752" s="37">
        <f t="shared" si="117"/>
        <v>80.304000000000002</v>
      </c>
      <c r="F3752" s="32">
        <f>'Auxiliary Energy Estimation'!$E$25-D3752</f>
        <v>-11.920000000000002</v>
      </c>
      <c r="G3752" s="32">
        <f>'Auxiliary Energy Estimation'!$E$25-E3752</f>
        <v>-25.304000000000002</v>
      </c>
      <c r="H3752" s="26">
        <f>IF(D3752&lt;='Auxiliary Energy Estimation'!$E$25, 1, 0)</f>
        <v>0</v>
      </c>
      <c r="I3752" s="26">
        <f>IF(E3752&lt;='Auxiliary Energy Estimation'!$E$25, 1, 0)</f>
        <v>0</v>
      </c>
    </row>
    <row r="3753" spans="2:9" ht="15" x14ac:dyDescent="0.3">
      <c r="B3753" s="33">
        <v>3748.5</v>
      </c>
      <c r="C3753" s="34">
        <v>18.899999999999999</v>
      </c>
      <c r="D3753" s="32">
        <f t="shared" si="116"/>
        <v>66.02</v>
      </c>
      <c r="E3753" s="37">
        <f t="shared" si="117"/>
        <v>79.22399999999999</v>
      </c>
      <c r="F3753" s="32">
        <f>'Auxiliary Energy Estimation'!$E$25-D3753</f>
        <v>-11.019999999999996</v>
      </c>
      <c r="G3753" s="32">
        <f>'Auxiliary Energy Estimation'!$E$25-E3753</f>
        <v>-24.22399999999999</v>
      </c>
      <c r="H3753" s="26">
        <f>IF(D3753&lt;='Auxiliary Energy Estimation'!$E$25, 1, 0)</f>
        <v>0</v>
      </c>
      <c r="I3753" s="26">
        <f>IF(E3753&lt;='Auxiliary Energy Estimation'!$E$25, 1, 0)</f>
        <v>0</v>
      </c>
    </row>
    <row r="3754" spans="2:9" ht="15" x14ac:dyDescent="0.3">
      <c r="B3754" s="33">
        <v>3749.5</v>
      </c>
      <c r="C3754" s="34">
        <v>20</v>
      </c>
      <c r="D3754" s="32">
        <f t="shared" si="116"/>
        <v>68</v>
      </c>
      <c r="E3754" s="37">
        <f t="shared" si="117"/>
        <v>81.599999999999994</v>
      </c>
      <c r="F3754" s="32">
        <f>'Auxiliary Energy Estimation'!$E$25-D3754</f>
        <v>-13</v>
      </c>
      <c r="G3754" s="32">
        <f>'Auxiliary Energy Estimation'!$E$25-E3754</f>
        <v>-26.599999999999994</v>
      </c>
      <c r="H3754" s="26">
        <f>IF(D3754&lt;='Auxiliary Energy Estimation'!$E$25, 1, 0)</f>
        <v>0</v>
      </c>
      <c r="I3754" s="26">
        <f>IF(E3754&lt;='Auxiliary Energy Estimation'!$E$25, 1, 0)</f>
        <v>0</v>
      </c>
    </row>
    <row r="3755" spans="2:9" ht="15" x14ac:dyDescent="0.3">
      <c r="B3755" s="33">
        <v>3750.5</v>
      </c>
      <c r="C3755" s="34">
        <v>20</v>
      </c>
      <c r="D3755" s="32">
        <f t="shared" si="116"/>
        <v>68</v>
      </c>
      <c r="E3755" s="37">
        <f t="shared" si="117"/>
        <v>81.599999999999994</v>
      </c>
      <c r="F3755" s="32">
        <f>'Auxiliary Energy Estimation'!$E$25-D3755</f>
        <v>-13</v>
      </c>
      <c r="G3755" s="32">
        <f>'Auxiliary Energy Estimation'!$E$25-E3755</f>
        <v>-26.599999999999994</v>
      </c>
      <c r="H3755" s="26">
        <f>IF(D3755&lt;='Auxiliary Energy Estimation'!$E$25, 1, 0)</f>
        <v>0</v>
      </c>
      <c r="I3755" s="26">
        <f>IF(E3755&lt;='Auxiliary Energy Estimation'!$E$25, 1, 0)</f>
        <v>0</v>
      </c>
    </row>
    <row r="3756" spans="2:9" ht="15" x14ac:dyDescent="0.3">
      <c r="B3756" s="33">
        <v>3751.5</v>
      </c>
      <c r="C3756" s="34">
        <v>20.6</v>
      </c>
      <c r="D3756" s="32">
        <f t="shared" si="116"/>
        <v>69.080000000000013</v>
      </c>
      <c r="E3756" s="37">
        <f t="shared" si="117"/>
        <v>82.896000000000015</v>
      </c>
      <c r="F3756" s="32">
        <f>'Auxiliary Energy Estimation'!$E$25-D3756</f>
        <v>-14.080000000000013</v>
      </c>
      <c r="G3756" s="32">
        <f>'Auxiliary Energy Estimation'!$E$25-E3756</f>
        <v>-27.896000000000015</v>
      </c>
      <c r="H3756" s="26">
        <f>IF(D3756&lt;='Auxiliary Energy Estimation'!$E$25, 1, 0)</f>
        <v>0</v>
      </c>
      <c r="I3756" s="26">
        <f>IF(E3756&lt;='Auxiliary Energy Estimation'!$E$25, 1, 0)</f>
        <v>0</v>
      </c>
    </row>
    <row r="3757" spans="2:9" ht="15" x14ac:dyDescent="0.3">
      <c r="B3757" s="33">
        <v>3752.5</v>
      </c>
      <c r="C3757" s="34">
        <v>21.1</v>
      </c>
      <c r="D3757" s="32">
        <f t="shared" si="116"/>
        <v>69.98</v>
      </c>
      <c r="E3757" s="37">
        <f t="shared" si="117"/>
        <v>83.975999999999999</v>
      </c>
      <c r="F3757" s="32">
        <f>'Auxiliary Energy Estimation'!$E$25-D3757</f>
        <v>-14.980000000000004</v>
      </c>
      <c r="G3757" s="32">
        <f>'Auxiliary Energy Estimation'!$E$25-E3757</f>
        <v>-28.975999999999999</v>
      </c>
      <c r="H3757" s="26">
        <f>IF(D3757&lt;='Auxiliary Energy Estimation'!$E$25, 1, 0)</f>
        <v>0</v>
      </c>
      <c r="I3757" s="26">
        <f>IF(E3757&lt;='Auxiliary Energy Estimation'!$E$25, 1, 0)</f>
        <v>0</v>
      </c>
    </row>
    <row r="3758" spans="2:9" ht="15" x14ac:dyDescent="0.3">
      <c r="B3758" s="33">
        <v>3753.5</v>
      </c>
      <c r="C3758" s="34">
        <v>19.399999999999999</v>
      </c>
      <c r="D3758" s="32">
        <f t="shared" si="116"/>
        <v>66.92</v>
      </c>
      <c r="E3758" s="37">
        <f t="shared" si="117"/>
        <v>80.304000000000002</v>
      </c>
      <c r="F3758" s="32">
        <f>'Auxiliary Energy Estimation'!$E$25-D3758</f>
        <v>-11.920000000000002</v>
      </c>
      <c r="G3758" s="32">
        <f>'Auxiliary Energy Estimation'!$E$25-E3758</f>
        <v>-25.304000000000002</v>
      </c>
      <c r="H3758" s="26">
        <f>IF(D3758&lt;='Auxiliary Energy Estimation'!$E$25, 1, 0)</f>
        <v>0</v>
      </c>
      <c r="I3758" s="26">
        <f>IF(E3758&lt;='Auxiliary Energy Estimation'!$E$25, 1, 0)</f>
        <v>0</v>
      </c>
    </row>
    <row r="3759" spans="2:9" ht="15" x14ac:dyDescent="0.3">
      <c r="B3759" s="33">
        <v>3754.5</v>
      </c>
      <c r="C3759" s="34">
        <v>15.6</v>
      </c>
      <c r="D3759" s="32">
        <f t="shared" si="116"/>
        <v>60.08</v>
      </c>
      <c r="E3759" s="37">
        <f t="shared" si="117"/>
        <v>72.095999999999989</v>
      </c>
      <c r="F3759" s="32">
        <f>'Auxiliary Energy Estimation'!$E$25-D3759</f>
        <v>-5.0799999999999983</v>
      </c>
      <c r="G3759" s="32">
        <f>'Auxiliary Energy Estimation'!$E$25-E3759</f>
        <v>-17.095999999999989</v>
      </c>
      <c r="H3759" s="26">
        <f>IF(D3759&lt;='Auxiliary Energy Estimation'!$E$25, 1, 0)</f>
        <v>0</v>
      </c>
      <c r="I3759" s="26">
        <f>IF(E3759&lt;='Auxiliary Energy Estimation'!$E$25, 1, 0)</f>
        <v>0</v>
      </c>
    </row>
    <row r="3760" spans="2:9" ht="15" x14ac:dyDescent="0.3">
      <c r="B3760" s="33">
        <v>3755.5</v>
      </c>
      <c r="C3760" s="34">
        <v>15</v>
      </c>
      <c r="D3760" s="32">
        <f t="shared" si="116"/>
        <v>59</v>
      </c>
      <c r="E3760" s="37">
        <f t="shared" si="117"/>
        <v>70.8</v>
      </c>
      <c r="F3760" s="32">
        <f>'Auxiliary Energy Estimation'!$E$25-D3760</f>
        <v>-4</v>
      </c>
      <c r="G3760" s="32">
        <f>'Auxiliary Energy Estimation'!$E$25-E3760</f>
        <v>-15.799999999999997</v>
      </c>
      <c r="H3760" s="26">
        <f>IF(D3760&lt;='Auxiliary Energy Estimation'!$E$25, 1, 0)</f>
        <v>0</v>
      </c>
      <c r="I3760" s="26">
        <f>IF(E3760&lt;='Auxiliary Energy Estimation'!$E$25, 1, 0)</f>
        <v>0</v>
      </c>
    </row>
    <row r="3761" spans="2:9" ht="15" x14ac:dyDescent="0.3">
      <c r="B3761" s="33">
        <v>3756.5</v>
      </c>
      <c r="C3761" s="34">
        <v>14.4</v>
      </c>
      <c r="D3761" s="32">
        <f t="shared" si="116"/>
        <v>57.92</v>
      </c>
      <c r="E3761" s="37">
        <f t="shared" si="117"/>
        <v>69.504000000000005</v>
      </c>
      <c r="F3761" s="32">
        <f>'Auxiliary Energy Estimation'!$E$25-D3761</f>
        <v>-2.9200000000000017</v>
      </c>
      <c r="G3761" s="32">
        <f>'Auxiliary Energy Estimation'!$E$25-E3761</f>
        <v>-14.504000000000005</v>
      </c>
      <c r="H3761" s="26">
        <f>IF(D3761&lt;='Auxiliary Energy Estimation'!$E$25, 1, 0)</f>
        <v>0</v>
      </c>
      <c r="I3761" s="26">
        <f>IF(E3761&lt;='Auxiliary Energy Estimation'!$E$25, 1, 0)</f>
        <v>0</v>
      </c>
    </row>
    <row r="3762" spans="2:9" ht="15" x14ac:dyDescent="0.3">
      <c r="B3762" s="33">
        <v>3757.5</v>
      </c>
      <c r="C3762" s="34">
        <v>14.4</v>
      </c>
      <c r="D3762" s="32">
        <f t="shared" si="116"/>
        <v>57.92</v>
      </c>
      <c r="E3762" s="37">
        <f t="shared" si="117"/>
        <v>69.504000000000005</v>
      </c>
      <c r="F3762" s="32">
        <f>'Auxiliary Energy Estimation'!$E$25-D3762</f>
        <v>-2.9200000000000017</v>
      </c>
      <c r="G3762" s="32">
        <f>'Auxiliary Energy Estimation'!$E$25-E3762</f>
        <v>-14.504000000000005</v>
      </c>
      <c r="H3762" s="26">
        <f>IF(D3762&lt;='Auxiliary Energy Estimation'!$E$25, 1, 0)</f>
        <v>0</v>
      </c>
      <c r="I3762" s="26">
        <f>IF(E3762&lt;='Auxiliary Energy Estimation'!$E$25, 1, 0)</f>
        <v>0</v>
      </c>
    </row>
    <row r="3763" spans="2:9" ht="15" x14ac:dyDescent="0.3">
      <c r="B3763" s="33">
        <v>3758.5</v>
      </c>
      <c r="C3763" s="34">
        <v>13.9</v>
      </c>
      <c r="D3763" s="32">
        <f t="shared" si="116"/>
        <v>57.019999999999996</v>
      </c>
      <c r="E3763" s="37">
        <f t="shared" si="117"/>
        <v>68.423999999999992</v>
      </c>
      <c r="F3763" s="32">
        <f>'Auxiliary Energy Estimation'!$E$25-D3763</f>
        <v>-2.019999999999996</v>
      </c>
      <c r="G3763" s="32">
        <f>'Auxiliary Energy Estimation'!$E$25-E3763</f>
        <v>-13.423999999999992</v>
      </c>
      <c r="H3763" s="26">
        <f>IF(D3763&lt;='Auxiliary Energy Estimation'!$E$25, 1, 0)</f>
        <v>0</v>
      </c>
      <c r="I3763" s="26">
        <f>IF(E3763&lt;='Auxiliary Energy Estimation'!$E$25, 1, 0)</f>
        <v>0</v>
      </c>
    </row>
    <row r="3764" spans="2:9" ht="15" x14ac:dyDescent="0.3">
      <c r="B3764" s="33">
        <v>3759.5</v>
      </c>
      <c r="C3764" s="34">
        <v>13.3</v>
      </c>
      <c r="D3764" s="32">
        <f t="shared" si="116"/>
        <v>55.94</v>
      </c>
      <c r="E3764" s="37">
        <f t="shared" si="117"/>
        <v>67.128</v>
      </c>
      <c r="F3764" s="32">
        <f>'Auxiliary Energy Estimation'!$E$25-D3764</f>
        <v>-0.93999999999999773</v>
      </c>
      <c r="G3764" s="32">
        <f>'Auxiliary Energy Estimation'!$E$25-E3764</f>
        <v>-12.128</v>
      </c>
      <c r="H3764" s="26">
        <f>IF(D3764&lt;='Auxiliary Energy Estimation'!$E$25, 1, 0)</f>
        <v>0</v>
      </c>
      <c r="I3764" s="26">
        <f>IF(E3764&lt;='Auxiliary Energy Estimation'!$E$25, 1, 0)</f>
        <v>0</v>
      </c>
    </row>
    <row r="3765" spans="2:9" ht="15" x14ac:dyDescent="0.3">
      <c r="B3765" s="33">
        <v>3760.5</v>
      </c>
      <c r="C3765" s="34">
        <v>12.8</v>
      </c>
      <c r="D3765" s="32">
        <f t="shared" si="116"/>
        <v>55.040000000000006</v>
      </c>
      <c r="E3765" s="37">
        <f t="shared" si="117"/>
        <v>66.048000000000002</v>
      </c>
      <c r="F3765" s="32">
        <f>'Auxiliary Energy Estimation'!$E$25-D3765</f>
        <v>-4.0000000000006253E-2</v>
      </c>
      <c r="G3765" s="32">
        <f>'Auxiliary Energy Estimation'!$E$25-E3765</f>
        <v>-11.048000000000002</v>
      </c>
      <c r="H3765" s="26">
        <f>IF(D3765&lt;='Auxiliary Energy Estimation'!$E$25, 1, 0)</f>
        <v>0</v>
      </c>
      <c r="I3765" s="26">
        <f>IF(E3765&lt;='Auxiliary Energy Estimation'!$E$25, 1, 0)</f>
        <v>0</v>
      </c>
    </row>
    <row r="3766" spans="2:9" ht="15" x14ac:dyDescent="0.3">
      <c r="B3766" s="33">
        <v>3761.5</v>
      </c>
      <c r="C3766" s="34">
        <v>12.8</v>
      </c>
      <c r="D3766" s="32">
        <f t="shared" si="116"/>
        <v>55.040000000000006</v>
      </c>
      <c r="E3766" s="37">
        <f t="shared" si="117"/>
        <v>66.048000000000002</v>
      </c>
      <c r="F3766" s="32">
        <f>'Auxiliary Energy Estimation'!$E$25-D3766</f>
        <v>-4.0000000000006253E-2</v>
      </c>
      <c r="G3766" s="32">
        <f>'Auxiliary Energy Estimation'!$E$25-E3766</f>
        <v>-11.048000000000002</v>
      </c>
      <c r="H3766" s="26">
        <f>IF(D3766&lt;='Auxiliary Energy Estimation'!$E$25, 1, 0)</f>
        <v>0</v>
      </c>
      <c r="I3766" s="26">
        <f>IF(E3766&lt;='Auxiliary Energy Estimation'!$E$25, 1, 0)</f>
        <v>0</v>
      </c>
    </row>
    <row r="3767" spans="2:9" ht="15" x14ac:dyDescent="0.3">
      <c r="B3767" s="33">
        <v>3762.5</v>
      </c>
      <c r="C3767" s="34">
        <v>12.8</v>
      </c>
      <c r="D3767" s="32">
        <f t="shared" si="116"/>
        <v>55.040000000000006</v>
      </c>
      <c r="E3767" s="37">
        <f t="shared" si="117"/>
        <v>66.048000000000002</v>
      </c>
      <c r="F3767" s="32">
        <f>'Auxiliary Energy Estimation'!$E$25-D3767</f>
        <v>-4.0000000000006253E-2</v>
      </c>
      <c r="G3767" s="32">
        <f>'Auxiliary Energy Estimation'!$E$25-E3767</f>
        <v>-11.048000000000002</v>
      </c>
      <c r="H3767" s="26">
        <f>IF(D3767&lt;='Auxiliary Energy Estimation'!$E$25, 1, 0)</f>
        <v>0</v>
      </c>
      <c r="I3767" s="26">
        <f>IF(E3767&lt;='Auxiliary Energy Estimation'!$E$25, 1, 0)</f>
        <v>0</v>
      </c>
    </row>
    <row r="3768" spans="2:9" ht="15" x14ac:dyDescent="0.3">
      <c r="B3768" s="33">
        <v>3763.5</v>
      </c>
      <c r="C3768" s="34">
        <v>12.2</v>
      </c>
      <c r="D3768" s="32">
        <f t="shared" si="116"/>
        <v>53.96</v>
      </c>
      <c r="E3768" s="37">
        <f t="shared" si="117"/>
        <v>64.751999999999995</v>
      </c>
      <c r="F3768" s="32">
        <f>'Auxiliary Energy Estimation'!$E$25-D3768</f>
        <v>1.0399999999999991</v>
      </c>
      <c r="G3768" s="32">
        <f>'Auxiliary Energy Estimation'!$E$25-E3768</f>
        <v>-9.7519999999999953</v>
      </c>
      <c r="H3768" s="26">
        <f>IF(D3768&lt;='Auxiliary Energy Estimation'!$E$25, 1, 0)</f>
        <v>1</v>
      </c>
      <c r="I3768" s="26">
        <f>IF(E3768&lt;='Auxiliary Energy Estimation'!$E$25, 1, 0)</f>
        <v>0</v>
      </c>
    </row>
    <row r="3769" spans="2:9" ht="15" x14ac:dyDescent="0.3">
      <c r="B3769" s="33">
        <v>3764.5</v>
      </c>
      <c r="C3769" s="34">
        <v>12.8</v>
      </c>
      <c r="D3769" s="32">
        <f t="shared" si="116"/>
        <v>55.040000000000006</v>
      </c>
      <c r="E3769" s="37">
        <f t="shared" si="117"/>
        <v>66.048000000000002</v>
      </c>
      <c r="F3769" s="32">
        <f>'Auxiliary Energy Estimation'!$E$25-D3769</f>
        <v>-4.0000000000006253E-2</v>
      </c>
      <c r="G3769" s="32">
        <f>'Auxiliary Energy Estimation'!$E$25-E3769</f>
        <v>-11.048000000000002</v>
      </c>
      <c r="H3769" s="26">
        <f>IF(D3769&lt;='Auxiliary Energy Estimation'!$E$25, 1, 0)</f>
        <v>0</v>
      </c>
      <c r="I3769" s="26">
        <f>IF(E3769&lt;='Auxiliary Energy Estimation'!$E$25, 1, 0)</f>
        <v>0</v>
      </c>
    </row>
    <row r="3770" spans="2:9" ht="15" x14ac:dyDescent="0.3">
      <c r="B3770" s="33">
        <v>3765.5</v>
      </c>
      <c r="C3770" s="34">
        <v>12.8</v>
      </c>
      <c r="D3770" s="32">
        <f t="shared" si="116"/>
        <v>55.040000000000006</v>
      </c>
      <c r="E3770" s="37">
        <f t="shared" si="117"/>
        <v>66.048000000000002</v>
      </c>
      <c r="F3770" s="32">
        <f>'Auxiliary Energy Estimation'!$E$25-D3770</f>
        <v>-4.0000000000006253E-2</v>
      </c>
      <c r="G3770" s="32">
        <f>'Auxiliary Energy Estimation'!$E$25-E3770</f>
        <v>-11.048000000000002</v>
      </c>
      <c r="H3770" s="26">
        <f>IF(D3770&lt;='Auxiliary Energy Estimation'!$E$25, 1, 0)</f>
        <v>0</v>
      </c>
      <c r="I3770" s="26">
        <f>IF(E3770&lt;='Auxiliary Energy Estimation'!$E$25, 1, 0)</f>
        <v>0</v>
      </c>
    </row>
    <row r="3771" spans="2:9" ht="15" x14ac:dyDescent="0.3">
      <c r="B3771" s="33">
        <v>3766.5</v>
      </c>
      <c r="C3771" s="34">
        <v>12.2</v>
      </c>
      <c r="D3771" s="32">
        <f t="shared" si="116"/>
        <v>53.96</v>
      </c>
      <c r="E3771" s="37">
        <f t="shared" si="117"/>
        <v>64.751999999999995</v>
      </c>
      <c r="F3771" s="32">
        <f>'Auxiliary Energy Estimation'!$E$25-D3771</f>
        <v>1.0399999999999991</v>
      </c>
      <c r="G3771" s="32">
        <f>'Auxiliary Energy Estimation'!$E$25-E3771</f>
        <v>-9.7519999999999953</v>
      </c>
      <c r="H3771" s="26">
        <f>IF(D3771&lt;='Auxiliary Energy Estimation'!$E$25, 1, 0)</f>
        <v>1</v>
      </c>
      <c r="I3771" s="26">
        <f>IF(E3771&lt;='Auxiliary Energy Estimation'!$E$25, 1, 0)</f>
        <v>0</v>
      </c>
    </row>
    <row r="3772" spans="2:9" ht="15" x14ac:dyDescent="0.3">
      <c r="B3772" s="33">
        <v>3767.5</v>
      </c>
      <c r="C3772" s="34">
        <v>12.2</v>
      </c>
      <c r="D3772" s="32">
        <f t="shared" si="116"/>
        <v>53.96</v>
      </c>
      <c r="E3772" s="37">
        <f t="shared" si="117"/>
        <v>64.751999999999995</v>
      </c>
      <c r="F3772" s="32">
        <f>'Auxiliary Energy Estimation'!$E$25-D3772</f>
        <v>1.0399999999999991</v>
      </c>
      <c r="G3772" s="32">
        <f>'Auxiliary Energy Estimation'!$E$25-E3772</f>
        <v>-9.7519999999999953</v>
      </c>
      <c r="H3772" s="26">
        <f>IF(D3772&lt;='Auxiliary Energy Estimation'!$E$25, 1, 0)</f>
        <v>1</v>
      </c>
      <c r="I3772" s="26">
        <f>IF(E3772&lt;='Auxiliary Energy Estimation'!$E$25, 1, 0)</f>
        <v>0</v>
      </c>
    </row>
    <row r="3773" spans="2:9" ht="15" x14ac:dyDescent="0.3">
      <c r="B3773" s="33">
        <v>3768.5</v>
      </c>
      <c r="C3773" s="34">
        <v>12.2</v>
      </c>
      <c r="D3773" s="32">
        <f t="shared" si="116"/>
        <v>53.96</v>
      </c>
      <c r="E3773" s="37">
        <f t="shared" si="117"/>
        <v>64.751999999999995</v>
      </c>
      <c r="F3773" s="32">
        <f>'Auxiliary Energy Estimation'!$E$25-D3773</f>
        <v>1.0399999999999991</v>
      </c>
      <c r="G3773" s="32">
        <f>'Auxiliary Energy Estimation'!$E$25-E3773</f>
        <v>-9.7519999999999953</v>
      </c>
      <c r="H3773" s="26">
        <f>IF(D3773&lt;='Auxiliary Energy Estimation'!$E$25, 1, 0)</f>
        <v>1</v>
      </c>
      <c r="I3773" s="26">
        <f>IF(E3773&lt;='Auxiliary Energy Estimation'!$E$25, 1, 0)</f>
        <v>0</v>
      </c>
    </row>
    <row r="3774" spans="2:9" ht="15" x14ac:dyDescent="0.3">
      <c r="B3774" s="33">
        <v>3769.5</v>
      </c>
      <c r="C3774" s="34">
        <v>12.2</v>
      </c>
      <c r="D3774" s="32">
        <f t="shared" si="116"/>
        <v>53.96</v>
      </c>
      <c r="E3774" s="37">
        <f t="shared" si="117"/>
        <v>64.751999999999995</v>
      </c>
      <c r="F3774" s="32">
        <f>'Auxiliary Energy Estimation'!$E$25-D3774</f>
        <v>1.0399999999999991</v>
      </c>
      <c r="G3774" s="32">
        <f>'Auxiliary Energy Estimation'!$E$25-E3774</f>
        <v>-9.7519999999999953</v>
      </c>
      <c r="H3774" s="26">
        <f>IF(D3774&lt;='Auxiliary Energy Estimation'!$E$25, 1, 0)</f>
        <v>1</v>
      </c>
      <c r="I3774" s="26">
        <f>IF(E3774&lt;='Auxiliary Energy Estimation'!$E$25, 1, 0)</f>
        <v>0</v>
      </c>
    </row>
    <row r="3775" spans="2:9" ht="15" x14ac:dyDescent="0.3">
      <c r="B3775" s="33">
        <v>3770.5</v>
      </c>
      <c r="C3775" s="34">
        <v>12.2</v>
      </c>
      <c r="D3775" s="32">
        <f t="shared" si="116"/>
        <v>53.96</v>
      </c>
      <c r="E3775" s="37">
        <f t="shared" si="117"/>
        <v>64.751999999999995</v>
      </c>
      <c r="F3775" s="32">
        <f>'Auxiliary Energy Estimation'!$E$25-D3775</f>
        <v>1.0399999999999991</v>
      </c>
      <c r="G3775" s="32">
        <f>'Auxiliary Energy Estimation'!$E$25-E3775</f>
        <v>-9.7519999999999953</v>
      </c>
      <c r="H3775" s="26">
        <f>IF(D3775&lt;='Auxiliary Energy Estimation'!$E$25, 1, 0)</f>
        <v>1</v>
      </c>
      <c r="I3775" s="26">
        <f>IF(E3775&lt;='Auxiliary Energy Estimation'!$E$25, 1, 0)</f>
        <v>0</v>
      </c>
    </row>
    <row r="3776" spans="2:9" ht="15" x14ac:dyDescent="0.3">
      <c r="B3776" s="33">
        <v>3771.5</v>
      </c>
      <c r="C3776" s="34">
        <v>12</v>
      </c>
      <c r="D3776" s="32">
        <f t="shared" si="116"/>
        <v>53.6</v>
      </c>
      <c r="E3776" s="37">
        <f t="shared" si="117"/>
        <v>64.319999999999993</v>
      </c>
      <c r="F3776" s="32">
        <f>'Auxiliary Energy Estimation'!$E$25-D3776</f>
        <v>1.3999999999999986</v>
      </c>
      <c r="G3776" s="32">
        <f>'Auxiliary Energy Estimation'!$E$25-E3776</f>
        <v>-9.3199999999999932</v>
      </c>
      <c r="H3776" s="26">
        <f>IF(D3776&lt;='Auxiliary Energy Estimation'!$E$25, 1, 0)</f>
        <v>1</v>
      </c>
      <c r="I3776" s="26">
        <f>IF(E3776&lt;='Auxiliary Energy Estimation'!$E$25, 1, 0)</f>
        <v>0</v>
      </c>
    </row>
    <row r="3777" spans="2:9" ht="15" x14ac:dyDescent="0.3">
      <c r="B3777" s="33">
        <v>3772.5</v>
      </c>
      <c r="C3777" s="34">
        <v>12.2</v>
      </c>
      <c r="D3777" s="32">
        <f t="shared" si="116"/>
        <v>53.96</v>
      </c>
      <c r="E3777" s="37">
        <f t="shared" si="117"/>
        <v>64.751999999999995</v>
      </c>
      <c r="F3777" s="32">
        <f>'Auxiliary Energy Estimation'!$E$25-D3777</f>
        <v>1.0399999999999991</v>
      </c>
      <c r="G3777" s="32">
        <f>'Auxiliary Energy Estimation'!$E$25-E3777</f>
        <v>-9.7519999999999953</v>
      </c>
      <c r="H3777" s="26">
        <f>IF(D3777&lt;='Auxiliary Energy Estimation'!$E$25, 1, 0)</f>
        <v>1</v>
      </c>
      <c r="I3777" s="26">
        <f>IF(E3777&lt;='Auxiliary Energy Estimation'!$E$25, 1, 0)</f>
        <v>0</v>
      </c>
    </row>
    <row r="3778" spans="2:9" ht="15" x14ac:dyDescent="0.3">
      <c r="B3778" s="33">
        <v>3773.5</v>
      </c>
      <c r="C3778" s="34">
        <v>13</v>
      </c>
      <c r="D3778" s="32">
        <f t="shared" si="116"/>
        <v>55.400000000000006</v>
      </c>
      <c r="E3778" s="37">
        <f t="shared" si="117"/>
        <v>66.48</v>
      </c>
      <c r="F3778" s="32">
        <f>'Auxiliary Energy Estimation'!$E$25-D3778</f>
        <v>-0.40000000000000568</v>
      </c>
      <c r="G3778" s="32">
        <f>'Auxiliary Energy Estimation'!$E$25-E3778</f>
        <v>-11.480000000000004</v>
      </c>
      <c r="H3778" s="26">
        <f>IF(D3778&lt;='Auxiliary Energy Estimation'!$E$25, 1, 0)</f>
        <v>0</v>
      </c>
      <c r="I3778" s="26">
        <f>IF(E3778&lt;='Auxiliary Energy Estimation'!$E$25, 1, 0)</f>
        <v>0</v>
      </c>
    </row>
    <row r="3779" spans="2:9" ht="15" x14ac:dyDescent="0.3">
      <c r="B3779" s="33">
        <v>3774.5</v>
      </c>
      <c r="C3779" s="34">
        <v>13.3</v>
      </c>
      <c r="D3779" s="32">
        <f t="shared" si="116"/>
        <v>55.94</v>
      </c>
      <c r="E3779" s="37">
        <f t="shared" si="117"/>
        <v>67.128</v>
      </c>
      <c r="F3779" s="32">
        <f>'Auxiliary Energy Estimation'!$E$25-D3779</f>
        <v>-0.93999999999999773</v>
      </c>
      <c r="G3779" s="32">
        <f>'Auxiliary Energy Estimation'!$E$25-E3779</f>
        <v>-12.128</v>
      </c>
      <c r="H3779" s="26">
        <f>IF(D3779&lt;='Auxiliary Energy Estimation'!$E$25, 1, 0)</f>
        <v>0</v>
      </c>
      <c r="I3779" s="26">
        <f>IF(E3779&lt;='Auxiliary Energy Estimation'!$E$25, 1, 0)</f>
        <v>0</v>
      </c>
    </row>
    <row r="3780" spans="2:9" ht="15" x14ac:dyDescent="0.3">
      <c r="B3780" s="33">
        <v>3775.5</v>
      </c>
      <c r="C3780" s="34">
        <v>12.8</v>
      </c>
      <c r="D3780" s="32">
        <f t="shared" si="116"/>
        <v>55.040000000000006</v>
      </c>
      <c r="E3780" s="37">
        <f t="shared" si="117"/>
        <v>66.048000000000002</v>
      </c>
      <c r="F3780" s="32">
        <f>'Auxiliary Energy Estimation'!$E$25-D3780</f>
        <v>-4.0000000000006253E-2</v>
      </c>
      <c r="G3780" s="32">
        <f>'Auxiliary Energy Estimation'!$E$25-E3780</f>
        <v>-11.048000000000002</v>
      </c>
      <c r="H3780" s="26">
        <f>IF(D3780&lt;='Auxiliary Energy Estimation'!$E$25, 1, 0)</f>
        <v>0</v>
      </c>
      <c r="I3780" s="26">
        <f>IF(E3780&lt;='Auxiliary Energy Estimation'!$E$25, 1, 0)</f>
        <v>0</v>
      </c>
    </row>
    <row r="3781" spans="2:9" ht="15" x14ac:dyDescent="0.3">
      <c r="B3781" s="33">
        <v>3776.5</v>
      </c>
      <c r="C3781" s="34">
        <v>12.8</v>
      </c>
      <c r="D3781" s="32">
        <f t="shared" ref="D3781:D3844" si="118">CONVERT(C3781,"C","F")</f>
        <v>55.040000000000006</v>
      </c>
      <c r="E3781" s="37">
        <f t="shared" ref="E3781:E3844" si="119">D3781*1.2</f>
        <v>66.048000000000002</v>
      </c>
      <c r="F3781" s="32">
        <f>'Auxiliary Energy Estimation'!$E$25-D3781</f>
        <v>-4.0000000000006253E-2</v>
      </c>
      <c r="G3781" s="32">
        <f>'Auxiliary Energy Estimation'!$E$25-E3781</f>
        <v>-11.048000000000002</v>
      </c>
      <c r="H3781" s="26">
        <f>IF(D3781&lt;='Auxiliary Energy Estimation'!$E$25, 1, 0)</f>
        <v>0</v>
      </c>
      <c r="I3781" s="26">
        <f>IF(E3781&lt;='Auxiliary Energy Estimation'!$E$25, 1, 0)</f>
        <v>0</v>
      </c>
    </row>
    <row r="3782" spans="2:9" ht="15" x14ac:dyDescent="0.3">
      <c r="B3782" s="33">
        <v>3777.5</v>
      </c>
      <c r="C3782" s="34">
        <v>11.7</v>
      </c>
      <c r="D3782" s="32">
        <f t="shared" si="118"/>
        <v>53.06</v>
      </c>
      <c r="E3782" s="37">
        <f t="shared" si="119"/>
        <v>63.671999999999997</v>
      </c>
      <c r="F3782" s="32">
        <f>'Auxiliary Energy Estimation'!$E$25-D3782</f>
        <v>1.9399999999999977</v>
      </c>
      <c r="G3782" s="32">
        <f>'Auxiliary Energy Estimation'!$E$25-E3782</f>
        <v>-8.671999999999997</v>
      </c>
      <c r="H3782" s="26">
        <f>IF(D3782&lt;='Auxiliary Energy Estimation'!$E$25, 1, 0)</f>
        <v>1</v>
      </c>
      <c r="I3782" s="26">
        <f>IF(E3782&lt;='Auxiliary Energy Estimation'!$E$25, 1, 0)</f>
        <v>0</v>
      </c>
    </row>
    <row r="3783" spans="2:9" ht="15" x14ac:dyDescent="0.3">
      <c r="B3783" s="33">
        <v>3778.5</v>
      </c>
      <c r="C3783" s="34">
        <v>11</v>
      </c>
      <c r="D3783" s="32">
        <f t="shared" si="118"/>
        <v>51.8</v>
      </c>
      <c r="E3783" s="37">
        <f t="shared" si="119"/>
        <v>62.16</v>
      </c>
      <c r="F3783" s="32">
        <f>'Auxiliary Energy Estimation'!$E$25-D3783</f>
        <v>3.2000000000000028</v>
      </c>
      <c r="G3783" s="32">
        <f>'Auxiliary Energy Estimation'!$E$25-E3783</f>
        <v>-7.1599999999999966</v>
      </c>
      <c r="H3783" s="26">
        <f>IF(D3783&lt;='Auxiliary Energy Estimation'!$E$25, 1, 0)</f>
        <v>1</v>
      </c>
      <c r="I3783" s="26">
        <f>IF(E3783&lt;='Auxiliary Energy Estimation'!$E$25, 1, 0)</f>
        <v>0</v>
      </c>
    </row>
    <row r="3784" spans="2:9" ht="15" x14ac:dyDescent="0.3">
      <c r="B3784" s="33">
        <v>3779.5</v>
      </c>
      <c r="C3784" s="34">
        <v>11.1</v>
      </c>
      <c r="D3784" s="32">
        <f t="shared" si="118"/>
        <v>51.980000000000004</v>
      </c>
      <c r="E3784" s="37">
        <f t="shared" si="119"/>
        <v>62.376000000000005</v>
      </c>
      <c r="F3784" s="32">
        <f>'Auxiliary Energy Estimation'!$E$25-D3784</f>
        <v>3.019999999999996</v>
      </c>
      <c r="G3784" s="32">
        <f>'Auxiliary Energy Estimation'!$E$25-E3784</f>
        <v>-7.3760000000000048</v>
      </c>
      <c r="H3784" s="26">
        <f>IF(D3784&lt;='Auxiliary Energy Estimation'!$E$25, 1, 0)</f>
        <v>1</v>
      </c>
      <c r="I3784" s="26">
        <f>IF(E3784&lt;='Auxiliary Energy Estimation'!$E$25, 1, 0)</f>
        <v>0</v>
      </c>
    </row>
    <row r="3785" spans="2:9" ht="15" x14ac:dyDescent="0.3">
      <c r="B3785" s="33">
        <v>3780.5</v>
      </c>
      <c r="C3785" s="34">
        <v>11.1</v>
      </c>
      <c r="D3785" s="32">
        <f t="shared" si="118"/>
        <v>51.980000000000004</v>
      </c>
      <c r="E3785" s="37">
        <f t="shared" si="119"/>
        <v>62.376000000000005</v>
      </c>
      <c r="F3785" s="32">
        <f>'Auxiliary Energy Estimation'!$E$25-D3785</f>
        <v>3.019999999999996</v>
      </c>
      <c r="G3785" s="32">
        <f>'Auxiliary Energy Estimation'!$E$25-E3785</f>
        <v>-7.3760000000000048</v>
      </c>
      <c r="H3785" s="26">
        <f>IF(D3785&lt;='Auxiliary Energy Estimation'!$E$25, 1, 0)</f>
        <v>1</v>
      </c>
      <c r="I3785" s="26">
        <f>IF(E3785&lt;='Auxiliary Energy Estimation'!$E$25, 1, 0)</f>
        <v>0</v>
      </c>
    </row>
    <row r="3786" spans="2:9" ht="15" x14ac:dyDescent="0.3">
      <c r="B3786" s="33">
        <v>3781.5</v>
      </c>
      <c r="C3786" s="34">
        <v>12.2</v>
      </c>
      <c r="D3786" s="32">
        <f t="shared" si="118"/>
        <v>53.96</v>
      </c>
      <c r="E3786" s="37">
        <f t="shared" si="119"/>
        <v>64.751999999999995</v>
      </c>
      <c r="F3786" s="32">
        <f>'Auxiliary Energy Estimation'!$E$25-D3786</f>
        <v>1.0399999999999991</v>
      </c>
      <c r="G3786" s="32">
        <f>'Auxiliary Energy Estimation'!$E$25-E3786</f>
        <v>-9.7519999999999953</v>
      </c>
      <c r="H3786" s="26">
        <f>IF(D3786&lt;='Auxiliary Energy Estimation'!$E$25, 1, 0)</f>
        <v>1</v>
      </c>
      <c r="I3786" s="26">
        <f>IF(E3786&lt;='Auxiliary Energy Estimation'!$E$25, 1, 0)</f>
        <v>0</v>
      </c>
    </row>
    <row r="3787" spans="2:9" ht="15" x14ac:dyDescent="0.3">
      <c r="B3787" s="33">
        <v>3782.5</v>
      </c>
      <c r="C3787" s="34">
        <v>13.3</v>
      </c>
      <c r="D3787" s="32">
        <f t="shared" si="118"/>
        <v>55.94</v>
      </c>
      <c r="E3787" s="37">
        <f t="shared" si="119"/>
        <v>67.128</v>
      </c>
      <c r="F3787" s="32">
        <f>'Auxiliary Energy Estimation'!$E$25-D3787</f>
        <v>-0.93999999999999773</v>
      </c>
      <c r="G3787" s="32">
        <f>'Auxiliary Energy Estimation'!$E$25-E3787</f>
        <v>-12.128</v>
      </c>
      <c r="H3787" s="26">
        <f>IF(D3787&lt;='Auxiliary Energy Estimation'!$E$25, 1, 0)</f>
        <v>0</v>
      </c>
      <c r="I3787" s="26">
        <f>IF(E3787&lt;='Auxiliary Energy Estimation'!$E$25, 1, 0)</f>
        <v>0</v>
      </c>
    </row>
    <row r="3788" spans="2:9" ht="15" x14ac:dyDescent="0.3">
      <c r="B3788" s="33">
        <v>3783.5</v>
      </c>
      <c r="C3788" s="34">
        <v>14.4</v>
      </c>
      <c r="D3788" s="32">
        <f t="shared" si="118"/>
        <v>57.92</v>
      </c>
      <c r="E3788" s="37">
        <f t="shared" si="119"/>
        <v>69.504000000000005</v>
      </c>
      <c r="F3788" s="32">
        <f>'Auxiliary Energy Estimation'!$E$25-D3788</f>
        <v>-2.9200000000000017</v>
      </c>
      <c r="G3788" s="32">
        <f>'Auxiliary Energy Estimation'!$E$25-E3788</f>
        <v>-14.504000000000005</v>
      </c>
      <c r="H3788" s="26">
        <f>IF(D3788&lt;='Auxiliary Energy Estimation'!$E$25, 1, 0)</f>
        <v>0</v>
      </c>
      <c r="I3788" s="26">
        <f>IF(E3788&lt;='Auxiliary Energy Estimation'!$E$25, 1, 0)</f>
        <v>0</v>
      </c>
    </row>
    <row r="3789" spans="2:9" ht="15" x14ac:dyDescent="0.3">
      <c r="B3789" s="33">
        <v>3784.5</v>
      </c>
      <c r="C3789" s="34">
        <v>13.3</v>
      </c>
      <c r="D3789" s="32">
        <f t="shared" si="118"/>
        <v>55.94</v>
      </c>
      <c r="E3789" s="37">
        <f t="shared" si="119"/>
        <v>67.128</v>
      </c>
      <c r="F3789" s="32">
        <f>'Auxiliary Energy Estimation'!$E$25-D3789</f>
        <v>-0.93999999999999773</v>
      </c>
      <c r="G3789" s="32">
        <f>'Auxiliary Energy Estimation'!$E$25-E3789</f>
        <v>-12.128</v>
      </c>
      <c r="H3789" s="26">
        <f>IF(D3789&lt;='Auxiliary Energy Estimation'!$E$25, 1, 0)</f>
        <v>0</v>
      </c>
      <c r="I3789" s="26">
        <f>IF(E3789&lt;='Auxiliary Energy Estimation'!$E$25, 1, 0)</f>
        <v>0</v>
      </c>
    </row>
    <row r="3790" spans="2:9" ht="15" x14ac:dyDescent="0.3">
      <c r="B3790" s="33">
        <v>3785.5</v>
      </c>
      <c r="C3790" s="34">
        <v>13.3</v>
      </c>
      <c r="D3790" s="32">
        <f t="shared" si="118"/>
        <v>55.94</v>
      </c>
      <c r="E3790" s="37">
        <f t="shared" si="119"/>
        <v>67.128</v>
      </c>
      <c r="F3790" s="32">
        <f>'Auxiliary Energy Estimation'!$E$25-D3790</f>
        <v>-0.93999999999999773</v>
      </c>
      <c r="G3790" s="32">
        <f>'Auxiliary Energy Estimation'!$E$25-E3790</f>
        <v>-12.128</v>
      </c>
      <c r="H3790" s="26">
        <f>IF(D3790&lt;='Auxiliary Energy Estimation'!$E$25, 1, 0)</f>
        <v>0</v>
      </c>
      <c r="I3790" s="26">
        <f>IF(E3790&lt;='Auxiliary Energy Estimation'!$E$25, 1, 0)</f>
        <v>0</v>
      </c>
    </row>
    <row r="3791" spans="2:9" ht="15" x14ac:dyDescent="0.3">
      <c r="B3791" s="33">
        <v>3786.5</v>
      </c>
      <c r="C3791" s="34">
        <v>12.8</v>
      </c>
      <c r="D3791" s="32">
        <f t="shared" si="118"/>
        <v>55.040000000000006</v>
      </c>
      <c r="E3791" s="37">
        <f t="shared" si="119"/>
        <v>66.048000000000002</v>
      </c>
      <c r="F3791" s="32">
        <f>'Auxiliary Energy Estimation'!$E$25-D3791</f>
        <v>-4.0000000000006253E-2</v>
      </c>
      <c r="G3791" s="32">
        <f>'Auxiliary Energy Estimation'!$E$25-E3791</f>
        <v>-11.048000000000002</v>
      </c>
      <c r="H3791" s="26">
        <f>IF(D3791&lt;='Auxiliary Energy Estimation'!$E$25, 1, 0)</f>
        <v>0</v>
      </c>
      <c r="I3791" s="26">
        <f>IF(E3791&lt;='Auxiliary Energy Estimation'!$E$25, 1, 0)</f>
        <v>0</v>
      </c>
    </row>
    <row r="3792" spans="2:9" ht="15" x14ac:dyDescent="0.3">
      <c r="B3792" s="33">
        <v>3787.5</v>
      </c>
      <c r="C3792" s="34">
        <v>11.7</v>
      </c>
      <c r="D3792" s="32">
        <f t="shared" si="118"/>
        <v>53.06</v>
      </c>
      <c r="E3792" s="37">
        <f t="shared" si="119"/>
        <v>63.671999999999997</v>
      </c>
      <c r="F3792" s="32">
        <f>'Auxiliary Energy Estimation'!$E$25-D3792</f>
        <v>1.9399999999999977</v>
      </c>
      <c r="G3792" s="32">
        <f>'Auxiliary Energy Estimation'!$E$25-E3792</f>
        <v>-8.671999999999997</v>
      </c>
      <c r="H3792" s="26">
        <f>IF(D3792&lt;='Auxiliary Energy Estimation'!$E$25, 1, 0)</f>
        <v>1</v>
      </c>
      <c r="I3792" s="26">
        <f>IF(E3792&lt;='Auxiliary Energy Estimation'!$E$25, 1, 0)</f>
        <v>0</v>
      </c>
    </row>
    <row r="3793" spans="2:9" ht="15" x14ac:dyDescent="0.3">
      <c r="B3793" s="33">
        <v>3788.5</v>
      </c>
      <c r="C3793" s="34">
        <v>10.6</v>
      </c>
      <c r="D3793" s="32">
        <f t="shared" si="118"/>
        <v>51.08</v>
      </c>
      <c r="E3793" s="37">
        <f t="shared" si="119"/>
        <v>61.295999999999992</v>
      </c>
      <c r="F3793" s="32">
        <f>'Auxiliary Energy Estimation'!$E$25-D3793</f>
        <v>3.9200000000000017</v>
      </c>
      <c r="G3793" s="32">
        <f>'Auxiliary Energy Estimation'!$E$25-E3793</f>
        <v>-6.2959999999999923</v>
      </c>
      <c r="H3793" s="26">
        <f>IF(D3793&lt;='Auxiliary Energy Estimation'!$E$25, 1, 0)</f>
        <v>1</v>
      </c>
      <c r="I3793" s="26">
        <f>IF(E3793&lt;='Auxiliary Energy Estimation'!$E$25, 1, 0)</f>
        <v>0</v>
      </c>
    </row>
    <row r="3794" spans="2:9" ht="15" x14ac:dyDescent="0.3">
      <c r="B3794" s="33">
        <v>3789.5</v>
      </c>
      <c r="C3794" s="34">
        <v>10.6</v>
      </c>
      <c r="D3794" s="32">
        <f t="shared" si="118"/>
        <v>51.08</v>
      </c>
      <c r="E3794" s="37">
        <f t="shared" si="119"/>
        <v>61.295999999999992</v>
      </c>
      <c r="F3794" s="32">
        <f>'Auxiliary Energy Estimation'!$E$25-D3794</f>
        <v>3.9200000000000017</v>
      </c>
      <c r="G3794" s="32">
        <f>'Auxiliary Energy Estimation'!$E$25-E3794</f>
        <v>-6.2959999999999923</v>
      </c>
      <c r="H3794" s="26">
        <f>IF(D3794&lt;='Auxiliary Energy Estimation'!$E$25, 1, 0)</f>
        <v>1</v>
      </c>
      <c r="I3794" s="26">
        <f>IF(E3794&lt;='Auxiliary Energy Estimation'!$E$25, 1, 0)</f>
        <v>0</v>
      </c>
    </row>
    <row r="3795" spans="2:9" ht="15" x14ac:dyDescent="0.3">
      <c r="B3795" s="33">
        <v>3790.5</v>
      </c>
      <c r="C3795" s="34">
        <v>10</v>
      </c>
      <c r="D3795" s="32">
        <f t="shared" si="118"/>
        <v>50</v>
      </c>
      <c r="E3795" s="37">
        <f t="shared" si="119"/>
        <v>60</v>
      </c>
      <c r="F3795" s="32">
        <f>'Auxiliary Energy Estimation'!$E$25-D3795</f>
        <v>5</v>
      </c>
      <c r="G3795" s="32">
        <f>'Auxiliary Energy Estimation'!$E$25-E3795</f>
        <v>-5</v>
      </c>
      <c r="H3795" s="26">
        <f>IF(D3795&lt;='Auxiliary Energy Estimation'!$E$25, 1, 0)</f>
        <v>1</v>
      </c>
      <c r="I3795" s="26">
        <f>IF(E3795&lt;='Auxiliary Energy Estimation'!$E$25, 1, 0)</f>
        <v>0</v>
      </c>
    </row>
    <row r="3796" spans="2:9" ht="15" x14ac:dyDescent="0.3">
      <c r="B3796" s="33">
        <v>3791.5</v>
      </c>
      <c r="C3796" s="34">
        <v>8.9</v>
      </c>
      <c r="D3796" s="32">
        <f t="shared" si="118"/>
        <v>48.019999999999996</v>
      </c>
      <c r="E3796" s="37">
        <f t="shared" si="119"/>
        <v>57.623999999999995</v>
      </c>
      <c r="F3796" s="32">
        <f>'Auxiliary Energy Estimation'!$E$25-D3796</f>
        <v>6.980000000000004</v>
      </c>
      <c r="G3796" s="32">
        <f>'Auxiliary Energy Estimation'!$E$25-E3796</f>
        <v>-2.6239999999999952</v>
      </c>
      <c r="H3796" s="26">
        <f>IF(D3796&lt;='Auxiliary Energy Estimation'!$E$25, 1, 0)</f>
        <v>1</v>
      </c>
      <c r="I3796" s="26">
        <f>IF(E3796&lt;='Auxiliary Energy Estimation'!$E$25, 1, 0)</f>
        <v>0</v>
      </c>
    </row>
    <row r="3797" spans="2:9" ht="15" x14ac:dyDescent="0.3">
      <c r="B3797" s="33">
        <v>3792.5</v>
      </c>
      <c r="C3797" s="34">
        <v>9.4</v>
      </c>
      <c r="D3797" s="32">
        <f t="shared" si="118"/>
        <v>48.92</v>
      </c>
      <c r="E3797" s="37">
        <f t="shared" si="119"/>
        <v>58.704000000000001</v>
      </c>
      <c r="F3797" s="32">
        <f>'Auxiliary Energy Estimation'!$E$25-D3797</f>
        <v>6.0799999999999983</v>
      </c>
      <c r="G3797" s="32">
        <f>'Auxiliary Energy Estimation'!$E$25-E3797</f>
        <v>-3.7040000000000006</v>
      </c>
      <c r="H3797" s="26">
        <f>IF(D3797&lt;='Auxiliary Energy Estimation'!$E$25, 1, 0)</f>
        <v>1</v>
      </c>
      <c r="I3797" s="26">
        <f>IF(E3797&lt;='Auxiliary Energy Estimation'!$E$25, 1, 0)</f>
        <v>0</v>
      </c>
    </row>
    <row r="3798" spans="2:9" ht="15" x14ac:dyDescent="0.3">
      <c r="B3798" s="33">
        <v>3793.5</v>
      </c>
      <c r="C3798" s="34">
        <v>8.9</v>
      </c>
      <c r="D3798" s="32">
        <f t="shared" si="118"/>
        <v>48.019999999999996</v>
      </c>
      <c r="E3798" s="37">
        <f t="shared" si="119"/>
        <v>57.623999999999995</v>
      </c>
      <c r="F3798" s="32">
        <f>'Auxiliary Energy Estimation'!$E$25-D3798</f>
        <v>6.980000000000004</v>
      </c>
      <c r="G3798" s="32">
        <f>'Auxiliary Energy Estimation'!$E$25-E3798</f>
        <v>-2.6239999999999952</v>
      </c>
      <c r="H3798" s="26">
        <f>IF(D3798&lt;='Auxiliary Energy Estimation'!$E$25, 1, 0)</f>
        <v>1</v>
      </c>
      <c r="I3798" s="26">
        <f>IF(E3798&lt;='Auxiliary Energy Estimation'!$E$25, 1, 0)</f>
        <v>0</v>
      </c>
    </row>
    <row r="3799" spans="2:9" ht="15" x14ac:dyDescent="0.3">
      <c r="B3799" s="33">
        <v>3794.5</v>
      </c>
      <c r="C3799" s="34">
        <v>8.9</v>
      </c>
      <c r="D3799" s="32">
        <f t="shared" si="118"/>
        <v>48.019999999999996</v>
      </c>
      <c r="E3799" s="37">
        <f t="shared" si="119"/>
        <v>57.623999999999995</v>
      </c>
      <c r="F3799" s="32">
        <f>'Auxiliary Energy Estimation'!$E$25-D3799</f>
        <v>6.980000000000004</v>
      </c>
      <c r="G3799" s="32">
        <f>'Auxiliary Energy Estimation'!$E$25-E3799</f>
        <v>-2.6239999999999952</v>
      </c>
      <c r="H3799" s="26">
        <f>IF(D3799&lt;='Auxiliary Energy Estimation'!$E$25, 1, 0)</f>
        <v>1</v>
      </c>
      <c r="I3799" s="26">
        <f>IF(E3799&lt;='Auxiliary Energy Estimation'!$E$25, 1, 0)</f>
        <v>0</v>
      </c>
    </row>
    <row r="3800" spans="2:9" ht="15" x14ac:dyDescent="0.3">
      <c r="B3800" s="33">
        <v>3795.5</v>
      </c>
      <c r="C3800" s="34">
        <v>8.9</v>
      </c>
      <c r="D3800" s="32">
        <f t="shared" si="118"/>
        <v>48.019999999999996</v>
      </c>
      <c r="E3800" s="37">
        <f t="shared" si="119"/>
        <v>57.623999999999995</v>
      </c>
      <c r="F3800" s="32">
        <f>'Auxiliary Energy Estimation'!$E$25-D3800</f>
        <v>6.980000000000004</v>
      </c>
      <c r="G3800" s="32">
        <f>'Auxiliary Energy Estimation'!$E$25-E3800</f>
        <v>-2.6239999999999952</v>
      </c>
      <c r="H3800" s="26">
        <f>IF(D3800&lt;='Auxiliary Energy Estimation'!$E$25, 1, 0)</f>
        <v>1</v>
      </c>
      <c r="I3800" s="26">
        <f>IF(E3800&lt;='Auxiliary Energy Estimation'!$E$25, 1, 0)</f>
        <v>0</v>
      </c>
    </row>
    <row r="3801" spans="2:9" ht="15" x14ac:dyDescent="0.3">
      <c r="B3801" s="33">
        <v>3796.5</v>
      </c>
      <c r="C3801" s="34">
        <v>8.9</v>
      </c>
      <c r="D3801" s="32">
        <f t="shared" si="118"/>
        <v>48.019999999999996</v>
      </c>
      <c r="E3801" s="37">
        <f t="shared" si="119"/>
        <v>57.623999999999995</v>
      </c>
      <c r="F3801" s="32">
        <f>'Auxiliary Energy Estimation'!$E$25-D3801</f>
        <v>6.980000000000004</v>
      </c>
      <c r="G3801" s="32">
        <f>'Auxiliary Energy Estimation'!$E$25-E3801</f>
        <v>-2.6239999999999952</v>
      </c>
      <c r="H3801" s="26">
        <f>IF(D3801&lt;='Auxiliary Energy Estimation'!$E$25, 1, 0)</f>
        <v>1</v>
      </c>
      <c r="I3801" s="26">
        <f>IF(E3801&lt;='Auxiliary Energy Estimation'!$E$25, 1, 0)</f>
        <v>0</v>
      </c>
    </row>
    <row r="3802" spans="2:9" ht="15" x14ac:dyDescent="0.3">
      <c r="B3802" s="33">
        <v>3797.5</v>
      </c>
      <c r="C3802" s="34">
        <v>10.6</v>
      </c>
      <c r="D3802" s="32">
        <f t="shared" si="118"/>
        <v>51.08</v>
      </c>
      <c r="E3802" s="37">
        <f t="shared" si="119"/>
        <v>61.295999999999992</v>
      </c>
      <c r="F3802" s="32">
        <f>'Auxiliary Energy Estimation'!$E$25-D3802</f>
        <v>3.9200000000000017</v>
      </c>
      <c r="G3802" s="32">
        <f>'Auxiliary Energy Estimation'!$E$25-E3802</f>
        <v>-6.2959999999999923</v>
      </c>
      <c r="H3802" s="26">
        <f>IF(D3802&lt;='Auxiliary Energy Estimation'!$E$25, 1, 0)</f>
        <v>1</v>
      </c>
      <c r="I3802" s="26">
        <f>IF(E3802&lt;='Auxiliary Energy Estimation'!$E$25, 1, 0)</f>
        <v>0</v>
      </c>
    </row>
    <row r="3803" spans="2:9" ht="15" x14ac:dyDescent="0.3">
      <c r="B3803" s="33">
        <v>3798.5</v>
      </c>
      <c r="C3803" s="34">
        <v>12.8</v>
      </c>
      <c r="D3803" s="32">
        <f t="shared" si="118"/>
        <v>55.040000000000006</v>
      </c>
      <c r="E3803" s="37">
        <f t="shared" si="119"/>
        <v>66.048000000000002</v>
      </c>
      <c r="F3803" s="32">
        <f>'Auxiliary Energy Estimation'!$E$25-D3803</f>
        <v>-4.0000000000006253E-2</v>
      </c>
      <c r="G3803" s="32">
        <f>'Auxiliary Energy Estimation'!$E$25-E3803</f>
        <v>-11.048000000000002</v>
      </c>
      <c r="H3803" s="26">
        <f>IF(D3803&lt;='Auxiliary Energy Estimation'!$E$25, 1, 0)</f>
        <v>0</v>
      </c>
      <c r="I3803" s="26">
        <f>IF(E3803&lt;='Auxiliary Energy Estimation'!$E$25, 1, 0)</f>
        <v>0</v>
      </c>
    </row>
    <row r="3804" spans="2:9" ht="15" x14ac:dyDescent="0.3">
      <c r="B3804" s="33">
        <v>3799.5</v>
      </c>
      <c r="C3804" s="34">
        <v>13.3</v>
      </c>
      <c r="D3804" s="32">
        <f t="shared" si="118"/>
        <v>55.94</v>
      </c>
      <c r="E3804" s="37">
        <f t="shared" si="119"/>
        <v>67.128</v>
      </c>
      <c r="F3804" s="32">
        <f>'Auxiliary Energy Estimation'!$E$25-D3804</f>
        <v>-0.93999999999999773</v>
      </c>
      <c r="G3804" s="32">
        <f>'Auxiliary Energy Estimation'!$E$25-E3804</f>
        <v>-12.128</v>
      </c>
      <c r="H3804" s="26">
        <f>IF(D3804&lt;='Auxiliary Energy Estimation'!$E$25, 1, 0)</f>
        <v>0</v>
      </c>
      <c r="I3804" s="26">
        <f>IF(E3804&lt;='Auxiliary Energy Estimation'!$E$25, 1, 0)</f>
        <v>0</v>
      </c>
    </row>
    <row r="3805" spans="2:9" ht="15" x14ac:dyDescent="0.3">
      <c r="B3805" s="33">
        <v>3800.5</v>
      </c>
      <c r="C3805" s="34">
        <v>13.9</v>
      </c>
      <c r="D3805" s="32">
        <f t="shared" si="118"/>
        <v>57.019999999999996</v>
      </c>
      <c r="E3805" s="37">
        <f t="shared" si="119"/>
        <v>68.423999999999992</v>
      </c>
      <c r="F3805" s="32">
        <f>'Auxiliary Energy Estimation'!$E$25-D3805</f>
        <v>-2.019999999999996</v>
      </c>
      <c r="G3805" s="32">
        <f>'Auxiliary Energy Estimation'!$E$25-E3805</f>
        <v>-13.423999999999992</v>
      </c>
      <c r="H3805" s="26">
        <f>IF(D3805&lt;='Auxiliary Energy Estimation'!$E$25, 1, 0)</f>
        <v>0</v>
      </c>
      <c r="I3805" s="26">
        <f>IF(E3805&lt;='Auxiliary Energy Estimation'!$E$25, 1, 0)</f>
        <v>0</v>
      </c>
    </row>
    <row r="3806" spans="2:9" ht="15" x14ac:dyDescent="0.3">
      <c r="B3806" s="33">
        <v>3801.5</v>
      </c>
      <c r="C3806" s="34">
        <v>13.9</v>
      </c>
      <c r="D3806" s="32">
        <f t="shared" si="118"/>
        <v>57.019999999999996</v>
      </c>
      <c r="E3806" s="37">
        <f t="shared" si="119"/>
        <v>68.423999999999992</v>
      </c>
      <c r="F3806" s="32">
        <f>'Auxiliary Energy Estimation'!$E$25-D3806</f>
        <v>-2.019999999999996</v>
      </c>
      <c r="G3806" s="32">
        <f>'Auxiliary Energy Estimation'!$E$25-E3806</f>
        <v>-13.423999999999992</v>
      </c>
      <c r="H3806" s="26">
        <f>IF(D3806&lt;='Auxiliary Energy Estimation'!$E$25, 1, 0)</f>
        <v>0</v>
      </c>
      <c r="I3806" s="26">
        <f>IF(E3806&lt;='Auxiliary Energy Estimation'!$E$25, 1, 0)</f>
        <v>0</v>
      </c>
    </row>
    <row r="3807" spans="2:9" ht="15" x14ac:dyDescent="0.3">
      <c r="B3807" s="33">
        <v>3802.5</v>
      </c>
      <c r="C3807" s="34">
        <v>15.6</v>
      </c>
      <c r="D3807" s="32">
        <f t="shared" si="118"/>
        <v>60.08</v>
      </c>
      <c r="E3807" s="37">
        <f t="shared" si="119"/>
        <v>72.095999999999989</v>
      </c>
      <c r="F3807" s="32">
        <f>'Auxiliary Energy Estimation'!$E$25-D3807</f>
        <v>-5.0799999999999983</v>
      </c>
      <c r="G3807" s="32">
        <f>'Auxiliary Energy Estimation'!$E$25-E3807</f>
        <v>-17.095999999999989</v>
      </c>
      <c r="H3807" s="26">
        <f>IF(D3807&lt;='Auxiliary Energy Estimation'!$E$25, 1, 0)</f>
        <v>0</v>
      </c>
      <c r="I3807" s="26">
        <f>IF(E3807&lt;='Auxiliary Energy Estimation'!$E$25, 1, 0)</f>
        <v>0</v>
      </c>
    </row>
    <row r="3808" spans="2:9" ht="15" x14ac:dyDescent="0.3">
      <c r="B3808" s="33">
        <v>3803.5</v>
      </c>
      <c r="C3808" s="34">
        <v>15.6</v>
      </c>
      <c r="D3808" s="32">
        <f t="shared" si="118"/>
        <v>60.08</v>
      </c>
      <c r="E3808" s="37">
        <f t="shared" si="119"/>
        <v>72.095999999999989</v>
      </c>
      <c r="F3808" s="32">
        <f>'Auxiliary Energy Estimation'!$E$25-D3808</f>
        <v>-5.0799999999999983</v>
      </c>
      <c r="G3808" s="32">
        <f>'Auxiliary Energy Estimation'!$E$25-E3808</f>
        <v>-17.095999999999989</v>
      </c>
      <c r="H3808" s="26">
        <f>IF(D3808&lt;='Auxiliary Energy Estimation'!$E$25, 1, 0)</f>
        <v>0</v>
      </c>
      <c r="I3808" s="26">
        <f>IF(E3808&lt;='Auxiliary Energy Estimation'!$E$25, 1, 0)</f>
        <v>0</v>
      </c>
    </row>
    <row r="3809" spans="2:9" ht="15" x14ac:dyDescent="0.3">
      <c r="B3809" s="33">
        <v>3804.5</v>
      </c>
      <c r="C3809" s="34">
        <v>16.100000000000001</v>
      </c>
      <c r="D3809" s="32">
        <f t="shared" si="118"/>
        <v>60.980000000000004</v>
      </c>
      <c r="E3809" s="37">
        <f t="shared" si="119"/>
        <v>73.176000000000002</v>
      </c>
      <c r="F3809" s="32">
        <f>'Auxiliary Energy Estimation'!$E$25-D3809</f>
        <v>-5.980000000000004</v>
      </c>
      <c r="G3809" s="32">
        <f>'Auxiliary Energy Estimation'!$E$25-E3809</f>
        <v>-18.176000000000002</v>
      </c>
      <c r="H3809" s="26">
        <f>IF(D3809&lt;='Auxiliary Energy Estimation'!$E$25, 1, 0)</f>
        <v>0</v>
      </c>
      <c r="I3809" s="26">
        <f>IF(E3809&lt;='Auxiliary Energy Estimation'!$E$25, 1, 0)</f>
        <v>0</v>
      </c>
    </row>
    <row r="3810" spans="2:9" ht="15" x14ac:dyDescent="0.3">
      <c r="B3810" s="33">
        <v>3805.5</v>
      </c>
      <c r="C3810" s="34">
        <v>16.7</v>
      </c>
      <c r="D3810" s="32">
        <f t="shared" si="118"/>
        <v>62.06</v>
      </c>
      <c r="E3810" s="37">
        <f t="shared" si="119"/>
        <v>74.471999999999994</v>
      </c>
      <c r="F3810" s="32">
        <f>'Auxiliary Energy Estimation'!$E$25-D3810</f>
        <v>-7.0600000000000023</v>
      </c>
      <c r="G3810" s="32">
        <f>'Auxiliary Energy Estimation'!$E$25-E3810</f>
        <v>-19.471999999999994</v>
      </c>
      <c r="H3810" s="26">
        <f>IF(D3810&lt;='Auxiliary Energy Estimation'!$E$25, 1, 0)</f>
        <v>0</v>
      </c>
      <c r="I3810" s="26">
        <f>IF(E3810&lt;='Auxiliary Energy Estimation'!$E$25, 1, 0)</f>
        <v>0</v>
      </c>
    </row>
    <row r="3811" spans="2:9" ht="15" x14ac:dyDescent="0.3">
      <c r="B3811" s="33">
        <v>3806.5</v>
      </c>
      <c r="C3811" s="34">
        <v>16.7</v>
      </c>
      <c r="D3811" s="32">
        <f t="shared" si="118"/>
        <v>62.06</v>
      </c>
      <c r="E3811" s="37">
        <f t="shared" si="119"/>
        <v>74.471999999999994</v>
      </c>
      <c r="F3811" s="32">
        <f>'Auxiliary Energy Estimation'!$E$25-D3811</f>
        <v>-7.0600000000000023</v>
      </c>
      <c r="G3811" s="32">
        <f>'Auxiliary Energy Estimation'!$E$25-E3811</f>
        <v>-19.471999999999994</v>
      </c>
      <c r="H3811" s="26">
        <f>IF(D3811&lt;='Auxiliary Energy Estimation'!$E$25, 1, 0)</f>
        <v>0</v>
      </c>
      <c r="I3811" s="26">
        <f>IF(E3811&lt;='Auxiliary Energy Estimation'!$E$25, 1, 0)</f>
        <v>0</v>
      </c>
    </row>
    <row r="3812" spans="2:9" ht="15" x14ac:dyDescent="0.3">
      <c r="B3812" s="33">
        <v>3807.5</v>
      </c>
      <c r="C3812" s="34">
        <v>16.7</v>
      </c>
      <c r="D3812" s="32">
        <f t="shared" si="118"/>
        <v>62.06</v>
      </c>
      <c r="E3812" s="37">
        <f t="shared" si="119"/>
        <v>74.471999999999994</v>
      </c>
      <c r="F3812" s="32">
        <f>'Auxiliary Energy Estimation'!$E$25-D3812</f>
        <v>-7.0600000000000023</v>
      </c>
      <c r="G3812" s="32">
        <f>'Auxiliary Energy Estimation'!$E$25-E3812</f>
        <v>-19.471999999999994</v>
      </c>
      <c r="H3812" s="26">
        <f>IF(D3812&lt;='Auxiliary Energy Estimation'!$E$25, 1, 0)</f>
        <v>0</v>
      </c>
      <c r="I3812" s="26">
        <f>IF(E3812&lt;='Auxiliary Energy Estimation'!$E$25, 1, 0)</f>
        <v>0</v>
      </c>
    </row>
    <row r="3813" spans="2:9" ht="15" x14ac:dyDescent="0.3">
      <c r="B3813" s="33">
        <v>3808.5</v>
      </c>
      <c r="C3813" s="34">
        <v>16.100000000000001</v>
      </c>
      <c r="D3813" s="32">
        <f t="shared" si="118"/>
        <v>60.980000000000004</v>
      </c>
      <c r="E3813" s="37">
        <f t="shared" si="119"/>
        <v>73.176000000000002</v>
      </c>
      <c r="F3813" s="32">
        <f>'Auxiliary Energy Estimation'!$E$25-D3813</f>
        <v>-5.980000000000004</v>
      </c>
      <c r="G3813" s="32">
        <f>'Auxiliary Energy Estimation'!$E$25-E3813</f>
        <v>-18.176000000000002</v>
      </c>
      <c r="H3813" s="26">
        <f>IF(D3813&lt;='Auxiliary Energy Estimation'!$E$25, 1, 0)</f>
        <v>0</v>
      </c>
      <c r="I3813" s="26">
        <f>IF(E3813&lt;='Auxiliary Energy Estimation'!$E$25, 1, 0)</f>
        <v>0</v>
      </c>
    </row>
    <row r="3814" spans="2:9" ht="15" x14ac:dyDescent="0.3">
      <c r="B3814" s="33">
        <v>3809.5</v>
      </c>
      <c r="C3814" s="34">
        <v>15.6</v>
      </c>
      <c r="D3814" s="32">
        <f t="shared" si="118"/>
        <v>60.08</v>
      </c>
      <c r="E3814" s="37">
        <f t="shared" si="119"/>
        <v>72.095999999999989</v>
      </c>
      <c r="F3814" s="32">
        <f>'Auxiliary Energy Estimation'!$E$25-D3814</f>
        <v>-5.0799999999999983</v>
      </c>
      <c r="G3814" s="32">
        <f>'Auxiliary Energy Estimation'!$E$25-E3814</f>
        <v>-17.095999999999989</v>
      </c>
      <c r="H3814" s="26">
        <f>IF(D3814&lt;='Auxiliary Energy Estimation'!$E$25, 1, 0)</f>
        <v>0</v>
      </c>
      <c r="I3814" s="26">
        <f>IF(E3814&lt;='Auxiliary Energy Estimation'!$E$25, 1, 0)</f>
        <v>0</v>
      </c>
    </row>
    <row r="3815" spans="2:9" ht="15" x14ac:dyDescent="0.3">
      <c r="B3815" s="33">
        <v>3810.5</v>
      </c>
      <c r="C3815" s="34">
        <v>15.6</v>
      </c>
      <c r="D3815" s="32">
        <f t="shared" si="118"/>
        <v>60.08</v>
      </c>
      <c r="E3815" s="37">
        <f t="shared" si="119"/>
        <v>72.095999999999989</v>
      </c>
      <c r="F3815" s="32">
        <f>'Auxiliary Energy Estimation'!$E$25-D3815</f>
        <v>-5.0799999999999983</v>
      </c>
      <c r="G3815" s="32">
        <f>'Auxiliary Energy Estimation'!$E$25-E3815</f>
        <v>-17.095999999999989</v>
      </c>
      <c r="H3815" s="26">
        <f>IF(D3815&lt;='Auxiliary Energy Estimation'!$E$25, 1, 0)</f>
        <v>0</v>
      </c>
      <c r="I3815" s="26">
        <f>IF(E3815&lt;='Auxiliary Energy Estimation'!$E$25, 1, 0)</f>
        <v>0</v>
      </c>
    </row>
    <row r="3816" spans="2:9" ht="15" x14ac:dyDescent="0.3">
      <c r="B3816" s="33">
        <v>3811.5</v>
      </c>
      <c r="C3816" s="34">
        <v>15.6</v>
      </c>
      <c r="D3816" s="32">
        <f t="shared" si="118"/>
        <v>60.08</v>
      </c>
      <c r="E3816" s="37">
        <f t="shared" si="119"/>
        <v>72.095999999999989</v>
      </c>
      <c r="F3816" s="32">
        <f>'Auxiliary Energy Estimation'!$E$25-D3816</f>
        <v>-5.0799999999999983</v>
      </c>
      <c r="G3816" s="32">
        <f>'Auxiliary Energy Estimation'!$E$25-E3816</f>
        <v>-17.095999999999989</v>
      </c>
      <c r="H3816" s="26">
        <f>IF(D3816&lt;='Auxiliary Energy Estimation'!$E$25, 1, 0)</f>
        <v>0</v>
      </c>
      <c r="I3816" s="26">
        <f>IF(E3816&lt;='Auxiliary Energy Estimation'!$E$25, 1, 0)</f>
        <v>0</v>
      </c>
    </row>
    <row r="3817" spans="2:9" ht="15" x14ac:dyDescent="0.3">
      <c r="B3817" s="33">
        <v>3812.5</v>
      </c>
      <c r="C3817" s="34">
        <v>14.4</v>
      </c>
      <c r="D3817" s="32">
        <f t="shared" si="118"/>
        <v>57.92</v>
      </c>
      <c r="E3817" s="37">
        <f t="shared" si="119"/>
        <v>69.504000000000005</v>
      </c>
      <c r="F3817" s="32">
        <f>'Auxiliary Energy Estimation'!$E$25-D3817</f>
        <v>-2.9200000000000017</v>
      </c>
      <c r="G3817" s="32">
        <f>'Auxiliary Energy Estimation'!$E$25-E3817</f>
        <v>-14.504000000000005</v>
      </c>
      <c r="H3817" s="26">
        <f>IF(D3817&lt;='Auxiliary Energy Estimation'!$E$25, 1, 0)</f>
        <v>0</v>
      </c>
      <c r="I3817" s="26">
        <f>IF(E3817&lt;='Auxiliary Energy Estimation'!$E$25, 1, 0)</f>
        <v>0</v>
      </c>
    </row>
    <row r="3818" spans="2:9" ht="15" x14ac:dyDescent="0.3">
      <c r="B3818" s="33">
        <v>3813.5</v>
      </c>
      <c r="C3818" s="34">
        <v>13.3</v>
      </c>
      <c r="D3818" s="32">
        <f t="shared" si="118"/>
        <v>55.94</v>
      </c>
      <c r="E3818" s="37">
        <f t="shared" si="119"/>
        <v>67.128</v>
      </c>
      <c r="F3818" s="32">
        <f>'Auxiliary Energy Estimation'!$E$25-D3818</f>
        <v>-0.93999999999999773</v>
      </c>
      <c r="G3818" s="32">
        <f>'Auxiliary Energy Estimation'!$E$25-E3818</f>
        <v>-12.128</v>
      </c>
      <c r="H3818" s="26">
        <f>IF(D3818&lt;='Auxiliary Energy Estimation'!$E$25, 1, 0)</f>
        <v>0</v>
      </c>
      <c r="I3818" s="26">
        <f>IF(E3818&lt;='Auxiliary Energy Estimation'!$E$25, 1, 0)</f>
        <v>0</v>
      </c>
    </row>
    <row r="3819" spans="2:9" ht="15" x14ac:dyDescent="0.3">
      <c r="B3819" s="33">
        <v>3814.5</v>
      </c>
      <c r="C3819" s="34">
        <v>12.8</v>
      </c>
      <c r="D3819" s="32">
        <f t="shared" si="118"/>
        <v>55.040000000000006</v>
      </c>
      <c r="E3819" s="37">
        <f t="shared" si="119"/>
        <v>66.048000000000002</v>
      </c>
      <c r="F3819" s="32">
        <f>'Auxiliary Energy Estimation'!$E$25-D3819</f>
        <v>-4.0000000000006253E-2</v>
      </c>
      <c r="G3819" s="32">
        <f>'Auxiliary Energy Estimation'!$E$25-E3819</f>
        <v>-11.048000000000002</v>
      </c>
      <c r="H3819" s="26">
        <f>IF(D3819&lt;='Auxiliary Energy Estimation'!$E$25, 1, 0)</f>
        <v>0</v>
      </c>
      <c r="I3819" s="26">
        <f>IF(E3819&lt;='Auxiliary Energy Estimation'!$E$25, 1, 0)</f>
        <v>0</v>
      </c>
    </row>
    <row r="3820" spans="2:9" ht="15" x14ac:dyDescent="0.3">
      <c r="B3820" s="33">
        <v>3815.5</v>
      </c>
      <c r="C3820" s="34">
        <v>12.8</v>
      </c>
      <c r="D3820" s="32">
        <f t="shared" si="118"/>
        <v>55.040000000000006</v>
      </c>
      <c r="E3820" s="37">
        <f t="shared" si="119"/>
        <v>66.048000000000002</v>
      </c>
      <c r="F3820" s="32">
        <f>'Auxiliary Energy Estimation'!$E$25-D3820</f>
        <v>-4.0000000000006253E-2</v>
      </c>
      <c r="G3820" s="32">
        <f>'Auxiliary Energy Estimation'!$E$25-E3820</f>
        <v>-11.048000000000002</v>
      </c>
      <c r="H3820" s="26">
        <f>IF(D3820&lt;='Auxiliary Energy Estimation'!$E$25, 1, 0)</f>
        <v>0</v>
      </c>
      <c r="I3820" s="26">
        <f>IF(E3820&lt;='Auxiliary Energy Estimation'!$E$25, 1, 0)</f>
        <v>0</v>
      </c>
    </row>
    <row r="3821" spans="2:9" ht="15" x14ac:dyDescent="0.3">
      <c r="B3821" s="33">
        <v>3816.5</v>
      </c>
      <c r="C3821" s="34">
        <v>12.2</v>
      </c>
      <c r="D3821" s="32">
        <f t="shared" si="118"/>
        <v>53.96</v>
      </c>
      <c r="E3821" s="37">
        <f t="shared" si="119"/>
        <v>64.751999999999995</v>
      </c>
      <c r="F3821" s="32">
        <f>'Auxiliary Energy Estimation'!$E$25-D3821</f>
        <v>1.0399999999999991</v>
      </c>
      <c r="G3821" s="32">
        <f>'Auxiliary Energy Estimation'!$E$25-E3821</f>
        <v>-9.7519999999999953</v>
      </c>
      <c r="H3821" s="26">
        <f>IF(D3821&lt;='Auxiliary Energy Estimation'!$E$25, 1, 0)</f>
        <v>1</v>
      </c>
      <c r="I3821" s="26">
        <f>IF(E3821&lt;='Auxiliary Energy Estimation'!$E$25, 1, 0)</f>
        <v>0</v>
      </c>
    </row>
    <row r="3822" spans="2:9" ht="15" x14ac:dyDescent="0.3">
      <c r="B3822" s="33">
        <v>3817.5</v>
      </c>
      <c r="C3822" s="34">
        <v>11.7</v>
      </c>
      <c r="D3822" s="32">
        <f t="shared" si="118"/>
        <v>53.06</v>
      </c>
      <c r="E3822" s="37">
        <f t="shared" si="119"/>
        <v>63.671999999999997</v>
      </c>
      <c r="F3822" s="32">
        <f>'Auxiliary Energy Estimation'!$E$25-D3822</f>
        <v>1.9399999999999977</v>
      </c>
      <c r="G3822" s="32">
        <f>'Auxiliary Energy Estimation'!$E$25-E3822</f>
        <v>-8.671999999999997</v>
      </c>
      <c r="H3822" s="26">
        <f>IF(D3822&lt;='Auxiliary Energy Estimation'!$E$25, 1, 0)</f>
        <v>1</v>
      </c>
      <c r="I3822" s="26">
        <f>IF(E3822&lt;='Auxiliary Energy Estimation'!$E$25, 1, 0)</f>
        <v>0</v>
      </c>
    </row>
    <row r="3823" spans="2:9" ht="15" x14ac:dyDescent="0.3">
      <c r="B3823" s="33">
        <v>3818.5</v>
      </c>
      <c r="C3823" s="34">
        <v>12.2</v>
      </c>
      <c r="D3823" s="32">
        <f t="shared" si="118"/>
        <v>53.96</v>
      </c>
      <c r="E3823" s="37">
        <f t="shared" si="119"/>
        <v>64.751999999999995</v>
      </c>
      <c r="F3823" s="32">
        <f>'Auxiliary Energy Estimation'!$E$25-D3823</f>
        <v>1.0399999999999991</v>
      </c>
      <c r="G3823" s="32">
        <f>'Auxiliary Energy Estimation'!$E$25-E3823</f>
        <v>-9.7519999999999953</v>
      </c>
      <c r="H3823" s="26">
        <f>IF(D3823&lt;='Auxiliary Energy Estimation'!$E$25, 1, 0)</f>
        <v>1</v>
      </c>
      <c r="I3823" s="26">
        <f>IF(E3823&lt;='Auxiliary Energy Estimation'!$E$25, 1, 0)</f>
        <v>0</v>
      </c>
    </row>
    <row r="3824" spans="2:9" ht="15" x14ac:dyDescent="0.3">
      <c r="B3824" s="33">
        <v>3819.5</v>
      </c>
      <c r="C3824" s="34">
        <v>12.2</v>
      </c>
      <c r="D3824" s="32">
        <f t="shared" si="118"/>
        <v>53.96</v>
      </c>
      <c r="E3824" s="37">
        <f t="shared" si="119"/>
        <v>64.751999999999995</v>
      </c>
      <c r="F3824" s="32">
        <f>'Auxiliary Energy Estimation'!$E$25-D3824</f>
        <v>1.0399999999999991</v>
      </c>
      <c r="G3824" s="32">
        <f>'Auxiliary Energy Estimation'!$E$25-E3824</f>
        <v>-9.7519999999999953</v>
      </c>
      <c r="H3824" s="26">
        <f>IF(D3824&lt;='Auxiliary Energy Estimation'!$E$25, 1, 0)</f>
        <v>1</v>
      </c>
      <c r="I3824" s="26">
        <f>IF(E3824&lt;='Auxiliary Energy Estimation'!$E$25, 1, 0)</f>
        <v>0</v>
      </c>
    </row>
    <row r="3825" spans="2:9" ht="15" x14ac:dyDescent="0.3">
      <c r="B3825" s="33">
        <v>3820.5</v>
      </c>
      <c r="C3825" s="34">
        <v>12.2</v>
      </c>
      <c r="D3825" s="32">
        <f t="shared" si="118"/>
        <v>53.96</v>
      </c>
      <c r="E3825" s="37">
        <f t="shared" si="119"/>
        <v>64.751999999999995</v>
      </c>
      <c r="F3825" s="32">
        <f>'Auxiliary Energy Estimation'!$E$25-D3825</f>
        <v>1.0399999999999991</v>
      </c>
      <c r="G3825" s="32">
        <f>'Auxiliary Energy Estimation'!$E$25-E3825</f>
        <v>-9.7519999999999953</v>
      </c>
      <c r="H3825" s="26">
        <f>IF(D3825&lt;='Auxiliary Energy Estimation'!$E$25, 1, 0)</f>
        <v>1</v>
      </c>
      <c r="I3825" s="26">
        <f>IF(E3825&lt;='Auxiliary Energy Estimation'!$E$25, 1, 0)</f>
        <v>0</v>
      </c>
    </row>
    <row r="3826" spans="2:9" ht="15" x14ac:dyDescent="0.3">
      <c r="B3826" s="33">
        <v>3821.5</v>
      </c>
      <c r="C3826" s="34">
        <v>13.3</v>
      </c>
      <c r="D3826" s="32">
        <f t="shared" si="118"/>
        <v>55.94</v>
      </c>
      <c r="E3826" s="37">
        <f t="shared" si="119"/>
        <v>67.128</v>
      </c>
      <c r="F3826" s="32">
        <f>'Auxiliary Energy Estimation'!$E$25-D3826</f>
        <v>-0.93999999999999773</v>
      </c>
      <c r="G3826" s="32">
        <f>'Auxiliary Energy Estimation'!$E$25-E3826</f>
        <v>-12.128</v>
      </c>
      <c r="H3826" s="26">
        <f>IF(D3826&lt;='Auxiliary Energy Estimation'!$E$25, 1, 0)</f>
        <v>0</v>
      </c>
      <c r="I3826" s="26">
        <f>IF(E3826&lt;='Auxiliary Energy Estimation'!$E$25, 1, 0)</f>
        <v>0</v>
      </c>
    </row>
    <row r="3827" spans="2:9" ht="15" x14ac:dyDescent="0.3">
      <c r="B3827" s="33">
        <v>3822.5</v>
      </c>
      <c r="C3827" s="34">
        <v>14.4</v>
      </c>
      <c r="D3827" s="32">
        <f t="shared" si="118"/>
        <v>57.92</v>
      </c>
      <c r="E3827" s="37">
        <f t="shared" si="119"/>
        <v>69.504000000000005</v>
      </c>
      <c r="F3827" s="32">
        <f>'Auxiliary Energy Estimation'!$E$25-D3827</f>
        <v>-2.9200000000000017</v>
      </c>
      <c r="G3827" s="32">
        <f>'Auxiliary Energy Estimation'!$E$25-E3827</f>
        <v>-14.504000000000005</v>
      </c>
      <c r="H3827" s="26">
        <f>IF(D3827&lt;='Auxiliary Energy Estimation'!$E$25, 1, 0)</f>
        <v>0</v>
      </c>
      <c r="I3827" s="26">
        <f>IF(E3827&lt;='Auxiliary Energy Estimation'!$E$25, 1, 0)</f>
        <v>0</v>
      </c>
    </row>
    <row r="3828" spans="2:9" ht="15" x14ac:dyDescent="0.3">
      <c r="B3828" s="33">
        <v>3823.5</v>
      </c>
      <c r="C3828" s="34">
        <v>16.7</v>
      </c>
      <c r="D3828" s="32">
        <f t="shared" si="118"/>
        <v>62.06</v>
      </c>
      <c r="E3828" s="37">
        <f t="shared" si="119"/>
        <v>74.471999999999994</v>
      </c>
      <c r="F3828" s="32">
        <f>'Auxiliary Energy Estimation'!$E$25-D3828</f>
        <v>-7.0600000000000023</v>
      </c>
      <c r="G3828" s="32">
        <f>'Auxiliary Energy Estimation'!$E$25-E3828</f>
        <v>-19.471999999999994</v>
      </c>
      <c r="H3828" s="26">
        <f>IF(D3828&lt;='Auxiliary Energy Estimation'!$E$25, 1, 0)</f>
        <v>0</v>
      </c>
      <c r="I3828" s="26">
        <f>IF(E3828&lt;='Auxiliary Energy Estimation'!$E$25, 1, 0)</f>
        <v>0</v>
      </c>
    </row>
    <row r="3829" spans="2:9" ht="15" x14ac:dyDescent="0.3">
      <c r="B3829" s="33">
        <v>3824.5</v>
      </c>
      <c r="C3829" s="34">
        <v>17.2</v>
      </c>
      <c r="D3829" s="32">
        <f t="shared" si="118"/>
        <v>62.96</v>
      </c>
      <c r="E3829" s="37">
        <f t="shared" si="119"/>
        <v>75.551999999999992</v>
      </c>
      <c r="F3829" s="32">
        <f>'Auxiliary Energy Estimation'!$E$25-D3829</f>
        <v>-7.9600000000000009</v>
      </c>
      <c r="G3829" s="32">
        <f>'Auxiliary Energy Estimation'!$E$25-E3829</f>
        <v>-20.551999999999992</v>
      </c>
      <c r="H3829" s="26">
        <f>IF(D3829&lt;='Auxiliary Energy Estimation'!$E$25, 1, 0)</f>
        <v>0</v>
      </c>
      <c r="I3829" s="26">
        <f>IF(E3829&lt;='Auxiliary Energy Estimation'!$E$25, 1, 0)</f>
        <v>0</v>
      </c>
    </row>
    <row r="3830" spans="2:9" ht="15" x14ac:dyDescent="0.3">
      <c r="B3830" s="33">
        <v>3825.5</v>
      </c>
      <c r="C3830" s="34">
        <v>18.3</v>
      </c>
      <c r="D3830" s="32">
        <f t="shared" si="118"/>
        <v>64.94</v>
      </c>
      <c r="E3830" s="37">
        <f t="shared" si="119"/>
        <v>77.927999999999997</v>
      </c>
      <c r="F3830" s="32">
        <f>'Auxiliary Energy Estimation'!$E$25-D3830</f>
        <v>-9.9399999999999977</v>
      </c>
      <c r="G3830" s="32">
        <f>'Auxiliary Energy Estimation'!$E$25-E3830</f>
        <v>-22.927999999999997</v>
      </c>
      <c r="H3830" s="26">
        <f>IF(D3830&lt;='Auxiliary Energy Estimation'!$E$25, 1, 0)</f>
        <v>0</v>
      </c>
      <c r="I3830" s="26">
        <f>IF(E3830&lt;='Auxiliary Energy Estimation'!$E$25, 1, 0)</f>
        <v>0</v>
      </c>
    </row>
    <row r="3831" spans="2:9" ht="15" x14ac:dyDescent="0.3">
      <c r="B3831" s="33">
        <v>3826.5</v>
      </c>
      <c r="C3831" s="34">
        <v>21.7</v>
      </c>
      <c r="D3831" s="32">
        <f t="shared" si="118"/>
        <v>71.06</v>
      </c>
      <c r="E3831" s="37">
        <f t="shared" si="119"/>
        <v>85.272000000000006</v>
      </c>
      <c r="F3831" s="32">
        <f>'Auxiliary Energy Estimation'!$E$25-D3831</f>
        <v>-16.060000000000002</v>
      </c>
      <c r="G3831" s="32">
        <f>'Auxiliary Energy Estimation'!$E$25-E3831</f>
        <v>-30.272000000000006</v>
      </c>
      <c r="H3831" s="26">
        <f>IF(D3831&lt;='Auxiliary Energy Estimation'!$E$25, 1, 0)</f>
        <v>0</v>
      </c>
      <c r="I3831" s="26">
        <f>IF(E3831&lt;='Auxiliary Energy Estimation'!$E$25, 1, 0)</f>
        <v>0</v>
      </c>
    </row>
    <row r="3832" spans="2:9" ht="15" x14ac:dyDescent="0.3">
      <c r="B3832" s="33">
        <v>3827.5</v>
      </c>
      <c r="C3832" s="34">
        <v>23.3</v>
      </c>
      <c r="D3832" s="32">
        <f t="shared" si="118"/>
        <v>73.94</v>
      </c>
      <c r="E3832" s="37">
        <f t="shared" si="119"/>
        <v>88.727999999999994</v>
      </c>
      <c r="F3832" s="32">
        <f>'Auxiliary Energy Estimation'!$E$25-D3832</f>
        <v>-18.939999999999998</v>
      </c>
      <c r="G3832" s="32">
        <f>'Auxiliary Energy Estimation'!$E$25-E3832</f>
        <v>-33.727999999999994</v>
      </c>
      <c r="H3832" s="26">
        <f>IF(D3832&lt;='Auxiliary Energy Estimation'!$E$25, 1, 0)</f>
        <v>0</v>
      </c>
      <c r="I3832" s="26">
        <f>IF(E3832&lt;='Auxiliary Energy Estimation'!$E$25, 1, 0)</f>
        <v>0</v>
      </c>
    </row>
    <row r="3833" spans="2:9" ht="15" x14ac:dyDescent="0.3">
      <c r="B3833" s="33">
        <v>3828.5</v>
      </c>
      <c r="C3833" s="34">
        <v>25</v>
      </c>
      <c r="D3833" s="32">
        <f t="shared" si="118"/>
        <v>77</v>
      </c>
      <c r="E3833" s="37">
        <f t="shared" si="119"/>
        <v>92.399999999999991</v>
      </c>
      <c r="F3833" s="32">
        <f>'Auxiliary Energy Estimation'!$E$25-D3833</f>
        <v>-22</v>
      </c>
      <c r="G3833" s="32">
        <f>'Auxiliary Energy Estimation'!$E$25-E3833</f>
        <v>-37.399999999999991</v>
      </c>
      <c r="H3833" s="26">
        <f>IF(D3833&lt;='Auxiliary Energy Estimation'!$E$25, 1, 0)</f>
        <v>0</v>
      </c>
      <c r="I3833" s="26">
        <f>IF(E3833&lt;='Auxiliary Energy Estimation'!$E$25, 1, 0)</f>
        <v>0</v>
      </c>
    </row>
    <row r="3834" spans="2:9" ht="15" x14ac:dyDescent="0.3">
      <c r="B3834" s="33">
        <v>3829.5</v>
      </c>
      <c r="C3834" s="34">
        <v>26.1</v>
      </c>
      <c r="D3834" s="32">
        <f t="shared" si="118"/>
        <v>78.98</v>
      </c>
      <c r="E3834" s="37">
        <f t="shared" si="119"/>
        <v>94.775999999999996</v>
      </c>
      <c r="F3834" s="32">
        <f>'Auxiliary Energy Estimation'!$E$25-D3834</f>
        <v>-23.980000000000004</v>
      </c>
      <c r="G3834" s="32">
        <f>'Auxiliary Energy Estimation'!$E$25-E3834</f>
        <v>-39.775999999999996</v>
      </c>
      <c r="H3834" s="26">
        <f>IF(D3834&lt;='Auxiliary Energy Estimation'!$E$25, 1, 0)</f>
        <v>0</v>
      </c>
      <c r="I3834" s="26">
        <f>IF(E3834&lt;='Auxiliary Energy Estimation'!$E$25, 1, 0)</f>
        <v>0</v>
      </c>
    </row>
    <row r="3835" spans="2:9" ht="15" x14ac:dyDescent="0.3">
      <c r="B3835" s="33">
        <v>3830.5</v>
      </c>
      <c r="C3835" s="34">
        <v>27.2</v>
      </c>
      <c r="D3835" s="32">
        <f t="shared" si="118"/>
        <v>80.960000000000008</v>
      </c>
      <c r="E3835" s="37">
        <f t="shared" si="119"/>
        <v>97.152000000000001</v>
      </c>
      <c r="F3835" s="32">
        <f>'Auxiliary Energy Estimation'!$E$25-D3835</f>
        <v>-25.960000000000008</v>
      </c>
      <c r="G3835" s="32">
        <f>'Auxiliary Energy Estimation'!$E$25-E3835</f>
        <v>-42.152000000000001</v>
      </c>
      <c r="H3835" s="26">
        <f>IF(D3835&lt;='Auxiliary Energy Estimation'!$E$25, 1, 0)</f>
        <v>0</v>
      </c>
      <c r="I3835" s="26">
        <f>IF(E3835&lt;='Auxiliary Energy Estimation'!$E$25, 1, 0)</f>
        <v>0</v>
      </c>
    </row>
    <row r="3836" spans="2:9" ht="15" x14ac:dyDescent="0.3">
      <c r="B3836" s="33">
        <v>3831.5</v>
      </c>
      <c r="C3836" s="34">
        <v>27.2</v>
      </c>
      <c r="D3836" s="32">
        <f t="shared" si="118"/>
        <v>80.960000000000008</v>
      </c>
      <c r="E3836" s="37">
        <f t="shared" si="119"/>
        <v>97.152000000000001</v>
      </c>
      <c r="F3836" s="32">
        <f>'Auxiliary Energy Estimation'!$E$25-D3836</f>
        <v>-25.960000000000008</v>
      </c>
      <c r="G3836" s="32">
        <f>'Auxiliary Energy Estimation'!$E$25-E3836</f>
        <v>-42.152000000000001</v>
      </c>
      <c r="H3836" s="26">
        <f>IF(D3836&lt;='Auxiliary Energy Estimation'!$E$25, 1, 0)</f>
        <v>0</v>
      </c>
      <c r="I3836" s="26">
        <f>IF(E3836&lt;='Auxiliary Energy Estimation'!$E$25, 1, 0)</f>
        <v>0</v>
      </c>
    </row>
    <row r="3837" spans="2:9" ht="15" x14ac:dyDescent="0.3">
      <c r="B3837" s="33">
        <v>3832.5</v>
      </c>
      <c r="C3837" s="34">
        <v>27.2</v>
      </c>
      <c r="D3837" s="32">
        <f t="shared" si="118"/>
        <v>80.960000000000008</v>
      </c>
      <c r="E3837" s="37">
        <f t="shared" si="119"/>
        <v>97.152000000000001</v>
      </c>
      <c r="F3837" s="32">
        <f>'Auxiliary Energy Estimation'!$E$25-D3837</f>
        <v>-25.960000000000008</v>
      </c>
      <c r="G3837" s="32">
        <f>'Auxiliary Energy Estimation'!$E$25-E3837</f>
        <v>-42.152000000000001</v>
      </c>
      <c r="H3837" s="26">
        <f>IF(D3837&lt;='Auxiliary Energy Estimation'!$E$25, 1, 0)</f>
        <v>0</v>
      </c>
      <c r="I3837" s="26">
        <f>IF(E3837&lt;='Auxiliary Energy Estimation'!$E$25, 1, 0)</f>
        <v>0</v>
      </c>
    </row>
    <row r="3838" spans="2:9" ht="15" x14ac:dyDescent="0.3">
      <c r="B3838" s="33">
        <v>3833.5</v>
      </c>
      <c r="C3838" s="34">
        <v>26.7</v>
      </c>
      <c r="D3838" s="32">
        <f t="shared" si="118"/>
        <v>80.06</v>
      </c>
      <c r="E3838" s="37">
        <f t="shared" si="119"/>
        <v>96.072000000000003</v>
      </c>
      <c r="F3838" s="32">
        <f>'Auxiliary Energy Estimation'!$E$25-D3838</f>
        <v>-25.060000000000002</v>
      </c>
      <c r="G3838" s="32">
        <f>'Auxiliary Energy Estimation'!$E$25-E3838</f>
        <v>-41.072000000000003</v>
      </c>
      <c r="H3838" s="26">
        <f>IF(D3838&lt;='Auxiliary Energy Estimation'!$E$25, 1, 0)</f>
        <v>0</v>
      </c>
      <c r="I3838" s="26">
        <f>IF(E3838&lt;='Auxiliary Energy Estimation'!$E$25, 1, 0)</f>
        <v>0</v>
      </c>
    </row>
    <row r="3839" spans="2:9" ht="15" x14ac:dyDescent="0.3">
      <c r="B3839" s="33">
        <v>3834.5</v>
      </c>
      <c r="C3839" s="34">
        <v>25.6</v>
      </c>
      <c r="D3839" s="32">
        <f t="shared" si="118"/>
        <v>78.080000000000013</v>
      </c>
      <c r="E3839" s="37">
        <f t="shared" si="119"/>
        <v>93.696000000000012</v>
      </c>
      <c r="F3839" s="32">
        <f>'Auxiliary Energy Estimation'!$E$25-D3839</f>
        <v>-23.080000000000013</v>
      </c>
      <c r="G3839" s="32">
        <f>'Auxiliary Energy Estimation'!$E$25-E3839</f>
        <v>-38.696000000000012</v>
      </c>
      <c r="H3839" s="26">
        <f>IF(D3839&lt;='Auxiliary Energy Estimation'!$E$25, 1, 0)</f>
        <v>0</v>
      </c>
      <c r="I3839" s="26">
        <f>IF(E3839&lt;='Auxiliary Energy Estimation'!$E$25, 1, 0)</f>
        <v>0</v>
      </c>
    </row>
    <row r="3840" spans="2:9" ht="15" x14ac:dyDescent="0.3">
      <c r="B3840" s="33">
        <v>3835.5</v>
      </c>
      <c r="C3840" s="34">
        <v>25</v>
      </c>
      <c r="D3840" s="32">
        <f t="shared" si="118"/>
        <v>77</v>
      </c>
      <c r="E3840" s="37">
        <f t="shared" si="119"/>
        <v>92.399999999999991</v>
      </c>
      <c r="F3840" s="32">
        <f>'Auxiliary Energy Estimation'!$E$25-D3840</f>
        <v>-22</v>
      </c>
      <c r="G3840" s="32">
        <f>'Auxiliary Energy Estimation'!$E$25-E3840</f>
        <v>-37.399999999999991</v>
      </c>
      <c r="H3840" s="26">
        <f>IF(D3840&lt;='Auxiliary Energy Estimation'!$E$25, 1, 0)</f>
        <v>0</v>
      </c>
      <c r="I3840" s="26">
        <f>IF(E3840&lt;='Auxiliary Energy Estimation'!$E$25, 1, 0)</f>
        <v>0</v>
      </c>
    </row>
    <row r="3841" spans="2:9" ht="15" x14ac:dyDescent="0.3">
      <c r="B3841" s="33">
        <v>3836.5</v>
      </c>
      <c r="C3841" s="34">
        <v>24.4</v>
      </c>
      <c r="D3841" s="32">
        <f t="shared" si="118"/>
        <v>75.92</v>
      </c>
      <c r="E3841" s="37">
        <f t="shared" si="119"/>
        <v>91.103999999999999</v>
      </c>
      <c r="F3841" s="32">
        <f>'Auxiliary Energy Estimation'!$E$25-D3841</f>
        <v>-20.92</v>
      </c>
      <c r="G3841" s="32">
        <f>'Auxiliary Energy Estimation'!$E$25-E3841</f>
        <v>-36.103999999999999</v>
      </c>
      <c r="H3841" s="26">
        <f>IF(D3841&lt;='Auxiliary Energy Estimation'!$E$25, 1, 0)</f>
        <v>0</v>
      </c>
      <c r="I3841" s="26">
        <f>IF(E3841&lt;='Auxiliary Energy Estimation'!$E$25, 1, 0)</f>
        <v>0</v>
      </c>
    </row>
    <row r="3842" spans="2:9" ht="15" x14ac:dyDescent="0.3">
      <c r="B3842" s="33">
        <v>3837.5</v>
      </c>
      <c r="C3842" s="34">
        <v>22.8</v>
      </c>
      <c r="D3842" s="32">
        <f t="shared" si="118"/>
        <v>73.039999999999992</v>
      </c>
      <c r="E3842" s="37">
        <f t="shared" si="119"/>
        <v>87.647999999999982</v>
      </c>
      <c r="F3842" s="32">
        <f>'Auxiliary Energy Estimation'!$E$25-D3842</f>
        <v>-18.039999999999992</v>
      </c>
      <c r="G3842" s="32">
        <f>'Auxiliary Energy Estimation'!$E$25-E3842</f>
        <v>-32.647999999999982</v>
      </c>
      <c r="H3842" s="26">
        <f>IF(D3842&lt;='Auxiliary Energy Estimation'!$E$25, 1, 0)</f>
        <v>0</v>
      </c>
      <c r="I3842" s="26">
        <f>IF(E3842&lt;='Auxiliary Energy Estimation'!$E$25, 1, 0)</f>
        <v>0</v>
      </c>
    </row>
    <row r="3843" spans="2:9" ht="15" x14ac:dyDescent="0.3">
      <c r="B3843" s="33">
        <v>3838.5</v>
      </c>
      <c r="C3843" s="34">
        <v>22.8</v>
      </c>
      <c r="D3843" s="32">
        <f t="shared" si="118"/>
        <v>73.039999999999992</v>
      </c>
      <c r="E3843" s="37">
        <f t="shared" si="119"/>
        <v>87.647999999999982</v>
      </c>
      <c r="F3843" s="32">
        <f>'Auxiliary Energy Estimation'!$E$25-D3843</f>
        <v>-18.039999999999992</v>
      </c>
      <c r="G3843" s="32">
        <f>'Auxiliary Energy Estimation'!$E$25-E3843</f>
        <v>-32.647999999999982</v>
      </c>
      <c r="H3843" s="26">
        <f>IF(D3843&lt;='Auxiliary Energy Estimation'!$E$25, 1, 0)</f>
        <v>0</v>
      </c>
      <c r="I3843" s="26">
        <f>IF(E3843&lt;='Auxiliary Energy Estimation'!$E$25, 1, 0)</f>
        <v>0</v>
      </c>
    </row>
    <row r="3844" spans="2:9" ht="15" x14ac:dyDescent="0.3">
      <c r="B3844" s="33">
        <v>3839.5</v>
      </c>
      <c r="C3844" s="34">
        <v>21.1</v>
      </c>
      <c r="D3844" s="32">
        <f t="shared" si="118"/>
        <v>69.98</v>
      </c>
      <c r="E3844" s="37">
        <f t="shared" si="119"/>
        <v>83.975999999999999</v>
      </c>
      <c r="F3844" s="32">
        <f>'Auxiliary Energy Estimation'!$E$25-D3844</f>
        <v>-14.980000000000004</v>
      </c>
      <c r="G3844" s="32">
        <f>'Auxiliary Energy Estimation'!$E$25-E3844</f>
        <v>-28.975999999999999</v>
      </c>
      <c r="H3844" s="26">
        <f>IF(D3844&lt;='Auxiliary Energy Estimation'!$E$25, 1, 0)</f>
        <v>0</v>
      </c>
      <c r="I3844" s="26">
        <f>IF(E3844&lt;='Auxiliary Energy Estimation'!$E$25, 1, 0)</f>
        <v>0</v>
      </c>
    </row>
    <row r="3845" spans="2:9" ht="15" x14ac:dyDescent="0.3">
      <c r="B3845" s="33">
        <v>3840.5</v>
      </c>
      <c r="C3845" s="34">
        <v>20</v>
      </c>
      <c r="D3845" s="32">
        <f t="shared" ref="D3845:D3908" si="120">CONVERT(C3845,"C","F")</f>
        <v>68</v>
      </c>
      <c r="E3845" s="37">
        <f t="shared" ref="E3845:E3908" si="121">D3845*1.2</f>
        <v>81.599999999999994</v>
      </c>
      <c r="F3845" s="32">
        <f>'Auxiliary Energy Estimation'!$E$25-D3845</f>
        <v>-13</v>
      </c>
      <c r="G3845" s="32">
        <f>'Auxiliary Energy Estimation'!$E$25-E3845</f>
        <v>-26.599999999999994</v>
      </c>
      <c r="H3845" s="26">
        <f>IF(D3845&lt;='Auxiliary Energy Estimation'!$E$25, 1, 0)</f>
        <v>0</v>
      </c>
      <c r="I3845" s="26">
        <f>IF(E3845&lt;='Auxiliary Energy Estimation'!$E$25, 1, 0)</f>
        <v>0</v>
      </c>
    </row>
    <row r="3846" spans="2:9" ht="15" x14ac:dyDescent="0.3">
      <c r="B3846" s="33">
        <v>3841.5</v>
      </c>
      <c r="C3846" s="34">
        <v>19.399999999999999</v>
      </c>
      <c r="D3846" s="32">
        <f t="shared" si="120"/>
        <v>66.92</v>
      </c>
      <c r="E3846" s="37">
        <f t="shared" si="121"/>
        <v>80.304000000000002</v>
      </c>
      <c r="F3846" s="32">
        <f>'Auxiliary Energy Estimation'!$E$25-D3846</f>
        <v>-11.920000000000002</v>
      </c>
      <c r="G3846" s="32">
        <f>'Auxiliary Energy Estimation'!$E$25-E3846</f>
        <v>-25.304000000000002</v>
      </c>
      <c r="H3846" s="26">
        <f>IF(D3846&lt;='Auxiliary Energy Estimation'!$E$25, 1, 0)</f>
        <v>0</v>
      </c>
      <c r="I3846" s="26">
        <f>IF(E3846&lt;='Auxiliary Energy Estimation'!$E$25, 1, 0)</f>
        <v>0</v>
      </c>
    </row>
    <row r="3847" spans="2:9" ht="15" x14ac:dyDescent="0.3">
      <c r="B3847" s="33">
        <v>3842.5</v>
      </c>
      <c r="C3847" s="34">
        <v>17.8</v>
      </c>
      <c r="D3847" s="32">
        <f t="shared" si="120"/>
        <v>64.039999999999992</v>
      </c>
      <c r="E3847" s="37">
        <f t="shared" si="121"/>
        <v>76.847999999999985</v>
      </c>
      <c r="F3847" s="32">
        <f>'Auxiliary Energy Estimation'!$E$25-D3847</f>
        <v>-9.039999999999992</v>
      </c>
      <c r="G3847" s="32">
        <f>'Auxiliary Energy Estimation'!$E$25-E3847</f>
        <v>-21.847999999999985</v>
      </c>
      <c r="H3847" s="26">
        <f>IF(D3847&lt;='Auxiliary Energy Estimation'!$E$25, 1, 0)</f>
        <v>0</v>
      </c>
      <c r="I3847" s="26">
        <f>IF(E3847&lt;='Auxiliary Energy Estimation'!$E$25, 1, 0)</f>
        <v>0</v>
      </c>
    </row>
    <row r="3848" spans="2:9" ht="15" x14ac:dyDescent="0.3">
      <c r="B3848" s="33">
        <v>3843.5</v>
      </c>
      <c r="C3848" s="34">
        <v>17.2</v>
      </c>
      <c r="D3848" s="32">
        <f t="shared" si="120"/>
        <v>62.96</v>
      </c>
      <c r="E3848" s="37">
        <f t="shared" si="121"/>
        <v>75.551999999999992</v>
      </c>
      <c r="F3848" s="32">
        <f>'Auxiliary Energy Estimation'!$E$25-D3848</f>
        <v>-7.9600000000000009</v>
      </c>
      <c r="G3848" s="32">
        <f>'Auxiliary Energy Estimation'!$E$25-E3848</f>
        <v>-20.551999999999992</v>
      </c>
      <c r="H3848" s="26">
        <f>IF(D3848&lt;='Auxiliary Energy Estimation'!$E$25, 1, 0)</f>
        <v>0</v>
      </c>
      <c r="I3848" s="26">
        <f>IF(E3848&lt;='Auxiliary Energy Estimation'!$E$25, 1, 0)</f>
        <v>0</v>
      </c>
    </row>
    <row r="3849" spans="2:9" ht="15" x14ac:dyDescent="0.3">
      <c r="B3849" s="33">
        <v>3844.5</v>
      </c>
      <c r="C3849" s="34">
        <v>16.7</v>
      </c>
      <c r="D3849" s="32">
        <f t="shared" si="120"/>
        <v>62.06</v>
      </c>
      <c r="E3849" s="37">
        <f t="shared" si="121"/>
        <v>74.471999999999994</v>
      </c>
      <c r="F3849" s="32">
        <f>'Auxiliary Energy Estimation'!$E$25-D3849</f>
        <v>-7.0600000000000023</v>
      </c>
      <c r="G3849" s="32">
        <f>'Auxiliary Energy Estimation'!$E$25-E3849</f>
        <v>-19.471999999999994</v>
      </c>
      <c r="H3849" s="26">
        <f>IF(D3849&lt;='Auxiliary Energy Estimation'!$E$25, 1, 0)</f>
        <v>0</v>
      </c>
      <c r="I3849" s="26">
        <f>IF(E3849&lt;='Auxiliary Energy Estimation'!$E$25, 1, 0)</f>
        <v>0</v>
      </c>
    </row>
    <row r="3850" spans="2:9" ht="15" x14ac:dyDescent="0.3">
      <c r="B3850" s="33">
        <v>3845.5</v>
      </c>
      <c r="C3850" s="34">
        <v>17.2</v>
      </c>
      <c r="D3850" s="32">
        <f t="shared" si="120"/>
        <v>62.96</v>
      </c>
      <c r="E3850" s="37">
        <f t="shared" si="121"/>
        <v>75.551999999999992</v>
      </c>
      <c r="F3850" s="32">
        <f>'Auxiliary Energy Estimation'!$E$25-D3850</f>
        <v>-7.9600000000000009</v>
      </c>
      <c r="G3850" s="32">
        <f>'Auxiliary Energy Estimation'!$E$25-E3850</f>
        <v>-20.551999999999992</v>
      </c>
      <c r="H3850" s="26">
        <f>IF(D3850&lt;='Auxiliary Energy Estimation'!$E$25, 1, 0)</f>
        <v>0</v>
      </c>
      <c r="I3850" s="26">
        <f>IF(E3850&lt;='Auxiliary Energy Estimation'!$E$25, 1, 0)</f>
        <v>0</v>
      </c>
    </row>
    <row r="3851" spans="2:9" ht="15" x14ac:dyDescent="0.3">
      <c r="B3851" s="33">
        <v>3846.5</v>
      </c>
      <c r="C3851" s="34">
        <v>17.8</v>
      </c>
      <c r="D3851" s="32">
        <f t="shared" si="120"/>
        <v>64.039999999999992</v>
      </c>
      <c r="E3851" s="37">
        <f t="shared" si="121"/>
        <v>76.847999999999985</v>
      </c>
      <c r="F3851" s="32">
        <f>'Auxiliary Energy Estimation'!$E$25-D3851</f>
        <v>-9.039999999999992</v>
      </c>
      <c r="G3851" s="32">
        <f>'Auxiliary Energy Estimation'!$E$25-E3851</f>
        <v>-21.847999999999985</v>
      </c>
      <c r="H3851" s="26">
        <f>IF(D3851&lt;='Auxiliary Energy Estimation'!$E$25, 1, 0)</f>
        <v>0</v>
      </c>
      <c r="I3851" s="26">
        <f>IF(E3851&lt;='Auxiliary Energy Estimation'!$E$25, 1, 0)</f>
        <v>0</v>
      </c>
    </row>
    <row r="3852" spans="2:9" ht="15" x14ac:dyDescent="0.3">
      <c r="B3852" s="33">
        <v>3847.5</v>
      </c>
      <c r="C3852" s="34">
        <v>18.899999999999999</v>
      </c>
      <c r="D3852" s="32">
        <f t="shared" si="120"/>
        <v>66.02</v>
      </c>
      <c r="E3852" s="37">
        <f t="shared" si="121"/>
        <v>79.22399999999999</v>
      </c>
      <c r="F3852" s="32">
        <f>'Auxiliary Energy Estimation'!$E$25-D3852</f>
        <v>-11.019999999999996</v>
      </c>
      <c r="G3852" s="32">
        <f>'Auxiliary Energy Estimation'!$E$25-E3852</f>
        <v>-24.22399999999999</v>
      </c>
      <c r="H3852" s="26">
        <f>IF(D3852&lt;='Auxiliary Energy Estimation'!$E$25, 1, 0)</f>
        <v>0</v>
      </c>
      <c r="I3852" s="26">
        <f>IF(E3852&lt;='Auxiliary Energy Estimation'!$E$25, 1, 0)</f>
        <v>0</v>
      </c>
    </row>
    <row r="3853" spans="2:9" ht="15" x14ac:dyDescent="0.3">
      <c r="B3853" s="33">
        <v>3848.5</v>
      </c>
      <c r="C3853" s="34">
        <v>20</v>
      </c>
      <c r="D3853" s="32">
        <f t="shared" si="120"/>
        <v>68</v>
      </c>
      <c r="E3853" s="37">
        <f t="shared" si="121"/>
        <v>81.599999999999994</v>
      </c>
      <c r="F3853" s="32">
        <f>'Auxiliary Energy Estimation'!$E$25-D3853</f>
        <v>-13</v>
      </c>
      <c r="G3853" s="32">
        <f>'Auxiliary Energy Estimation'!$E$25-E3853</f>
        <v>-26.599999999999994</v>
      </c>
      <c r="H3853" s="26">
        <f>IF(D3853&lt;='Auxiliary Energy Estimation'!$E$25, 1, 0)</f>
        <v>0</v>
      </c>
      <c r="I3853" s="26">
        <f>IF(E3853&lt;='Auxiliary Energy Estimation'!$E$25, 1, 0)</f>
        <v>0</v>
      </c>
    </row>
    <row r="3854" spans="2:9" ht="15" x14ac:dyDescent="0.3">
      <c r="B3854" s="33">
        <v>3849.5</v>
      </c>
      <c r="C3854" s="34">
        <v>20</v>
      </c>
      <c r="D3854" s="32">
        <f t="shared" si="120"/>
        <v>68</v>
      </c>
      <c r="E3854" s="37">
        <f t="shared" si="121"/>
        <v>81.599999999999994</v>
      </c>
      <c r="F3854" s="32">
        <f>'Auxiliary Energy Estimation'!$E$25-D3854</f>
        <v>-13</v>
      </c>
      <c r="G3854" s="32">
        <f>'Auxiliary Energy Estimation'!$E$25-E3854</f>
        <v>-26.599999999999994</v>
      </c>
      <c r="H3854" s="26">
        <f>IF(D3854&lt;='Auxiliary Energy Estimation'!$E$25, 1, 0)</f>
        <v>0</v>
      </c>
      <c r="I3854" s="26">
        <f>IF(E3854&lt;='Auxiliary Energy Estimation'!$E$25, 1, 0)</f>
        <v>0</v>
      </c>
    </row>
    <row r="3855" spans="2:9" ht="15" x14ac:dyDescent="0.3">
      <c r="B3855" s="33">
        <v>3850.5</v>
      </c>
      <c r="C3855" s="34">
        <v>18.3</v>
      </c>
      <c r="D3855" s="32">
        <f t="shared" si="120"/>
        <v>64.94</v>
      </c>
      <c r="E3855" s="37">
        <f t="shared" si="121"/>
        <v>77.927999999999997</v>
      </c>
      <c r="F3855" s="32">
        <f>'Auxiliary Energy Estimation'!$E$25-D3855</f>
        <v>-9.9399999999999977</v>
      </c>
      <c r="G3855" s="32">
        <f>'Auxiliary Energy Estimation'!$E$25-E3855</f>
        <v>-22.927999999999997</v>
      </c>
      <c r="H3855" s="26">
        <f>IF(D3855&lt;='Auxiliary Energy Estimation'!$E$25, 1, 0)</f>
        <v>0</v>
      </c>
      <c r="I3855" s="26">
        <f>IF(E3855&lt;='Auxiliary Energy Estimation'!$E$25, 1, 0)</f>
        <v>0</v>
      </c>
    </row>
    <row r="3856" spans="2:9" ht="15" x14ac:dyDescent="0.3">
      <c r="B3856" s="33">
        <v>3851.5</v>
      </c>
      <c r="C3856" s="34">
        <v>19.399999999999999</v>
      </c>
      <c r="D3856" s="32">
        <f t="shared" si="120"/>
        <v>66.92</v>
      </c>
      <c r="E3856" s="37">
        <f t="shared" si="121"/>
        <v>80.304000000000002</v>
      </c>
      <c r="F3856" s="32">
        <f>'Auxiliary Energy Estimation'!$E$25-D3856</f>
        <v>-11.920000000000002</v>
      </c>
      <c r="G3856" s="32">
        <f>'Auxiliary Energy Estimation'!$E$25-E3856</f>
        <v>-25.304000000000002</v>
      </c>
      <c r="H3856" s="26">
        <f>IF(D3856&lt;='Auxiliary Energy Estimation'!$E$25, 1, 0)</f>
        <v>0</v>
      </c>
      <c r="I3856" s="26">
        <f>IF(E3856&lt;='Auxiliary Energy Estimation'!$E$25, 1, 0)</f>
        <v>0</v>
      </c>
    </row>
    <row r="3857" spans="2:9" ht="15" x14ac:dyDescent="0.3">
      <c r="B3857" s="33">
        <v>3852.5</v>
      </c>
      <c r="C3857" s="34">
        <v>20</v>
      </c>
      <c r="D3857" s="32">
        <f t="shared" si="120"/>
        <v>68</v>
      </c>
      <c r="E3857" s="37">
        <f t="shared" si="121"/>
        <v>81.599999999999994</v>
      </c>
      <c r="F3857" s="32">
        <f>'Auxiliary Energy Estimation'!$E$25-D3857</f>
        <v>-13</v>
      </c>
      <c r="G3857" s="32">
        <f>'Auxiliary Energy Estimation'!$E$25-E3857</f>
        <v>-26.599999999999994</v>
      </c>
      <c r="H3857" s="26">
        <f>IF(D3857&lt;='Auxiliary Energy Estimation'!$E$25, 1, 0)</f>
        <v>0</v>
      </c>
      <c r="I3857" s="26">
        <f>IF(E3857&lt;='Auxiliary Energy Estimation'!$E$25, 1, 0)</f>
        <v>0</v>
      </c>
    </row>
    <row r="3858" spans="2:9" ht="15" x14ac:dyDescent="0.3">
      <c r="B3858" s="33">
        <v>3853.5</v>
      </c>
      <c r="C3858" s="34">
        <v>22.8</v>
      </c>
      <c r="D3858" s="32">
        <f t="shared" si="120"/>
        <v>73.039999999999992</v>
      </c>
      <c r="E3858" s="37">
        <f t="shared" si="121"/>
        <v>87.647999999999982</v>
      </c>
      <c r="F3858" s="32">
        <f>'Auxiliary Energy Estimation'!$E$25-D3858</f>
        <v>-18.039999999999992</v>
      </c>
      <c r="G3858" s="32">
        <f>'Auxiliary Energy Estimation'!$E$25-E3858</f>
        <v>-32.647999999999982</v>
      </c>
      <c r="H3858" s="26">
        <f>IF(D3858&lt;='Auxiliary Energy Estimation'!$E$25, 1, 0)</f>
        <v>0</v>
      </c>
      <c r="I3858" s="26">
        <f>IF(E3858&lt;='Auxiliary Energy Estimation'!$E$25, 1, 0)</f>
        <v>0</v>
      </c>
    </row>
    <row r="3859" spans="2:9" ht="15" x14ac:dyDescent="0.3">
      <c r="B3859" s="33">
        <v>3854.5</v>
      </c>
      <c r="C3859" s="34">
        <v>23.3</v>
      </c>
      <c r="D3859" s="32">
        <f t="shared" si="120"/>
        <v>73.94</v>
      </c>
      <c r="E3859" s="37">
        <f t="shared" si="121"/>
        <v>88.727999999999994</v>
      </c>
      <c r="F3859" s="32">
        <f>'Auxiliary Energy Estimation'!$E$25-D3859</f>
        <v>-18.939999999999998</v>
      </c>
      <c r="G3859" s="32">
        <f>'Auxiliary Energy Estimation'!$E$25-E3859</f>
        <v>-33.727999999999994</v>
      </c>
      <c r="H3859" s="26">
        <f>IF(D3859&lt;='Auxiliary Energy Estimation'!$E$25, 1, 0)</f>
        <v>0</v>
      </c>
      <c r="I3859" s="26">
        <f>IF(E3859&lt;='Auxiliary Energy Estimation'!$E$25, 1, 0)</f>
        <v>0</v>
      </c>
    </row>
    <row r="3860" spans="2:9" ht="15" x14ac:dyDescent="0.3">
      <c r="B3860" s="33">
        <v>3855.5</v>
      </c>
      <c r="C3860" s="34">
        <v>21.7</v>
      </c>
      <c r="D3860" s="32">
        <f t="shared" si="120"/>
        <v>71.06</v>
      </c>
      <c r="E3860" s="37">
        <f t="shared" si="121"/>
        <v>85.272000000000006</v>
      </c>
      <c r="F3860" s="32">
        <f>'Auxiliary Energy Estimation'!$E$25-D3860</f>
        <v>-16.060000000000002</v>
      </c>
      <c r="G3860" s="32">
        <f>'Auxiliary Energy Estimation'!$E$25-E3860</f>
        <v>-30.272000000000006</v>
      </c>
      <c r="H3860" s="26">
        <f>IF(D3860&lt;='Auxiliary Energy Estimation'!$E$25, 1, 0)</f>
        <v>0</v>
      </c>
      <c r="I3860" s="26">
        <f>IF(E3860&lt;='Auxiliary Energy Estimation'!$E$25, 1, 0)</f>
        <v>0</v>
      </c>
    </row>
    <row r="3861" spans="2:9" ht="15" x14ac:dyDescent="0.3">
      <c r="B3861" s="33">
        <v>3856.5</v>
      </c>
      <c r="C3861" s="34">
        <v>21.1</v>
      </c>
      <c r="D3861" s="32">
        <f t="shared" si="120"/>
        <v>69.98</v>
      </c>
      <c r="E3861" s="37">
        <f t="shared" si="121"/>
        <v>83.975999999999999</v>
      </c>
      <c r="F3861" s="32">
        <f>'Auxiliary Energy Estimation'!$E$25-D3861</f>
        <v>-14.980000000000004</v>
      </c>
      <c r="G3861" s="32">
        <f>'Auxiliary Energy Estimation'!$E$25-E3861</f>
        <v>-28.975999999999999</v>
      </c>
      <c r="H3861" s="26">
        <f>IF(D3861&lt;='Auxiliary Energy Estimation'!$E$25, 1, 0)</f>
        <v>0</v>
      </c>
      <c r="I3861" s="26">
        <f>IF(E3861&lt;='Auxiliary Energy Estimation'!$E$25, 1, 0)</f>
        <v>0</v>
      </c>
    </row>
    <row r="3862" spans="2:9" ht="15" x14ac:dyDescent="0.3">
      <c r="B3862" s="33">
        <v>3857.5</v>
      </c>
      <c r="C3862" s="34">
        <v>20.6</v>
      </c>
      <c r="D3862" s="32">
        <f t="shared" si="120"/>
        <v>69.080000000000013</v>
      </c>
      <c r="E3862" s="37">
        <f t="shared" si="121"/>
        <v>82.896000000000015</v>
      </c>
      <c r="F3862" s="32">
        <f>'Auxiliary Energy Estimation'!$E$25-D3862</f>
        <v>-14.080000000000013</v>
      </c>
      <c r="G3862" s="32">
        <f>'Auxiliary Energy Estimation'!$E$25-E3862</f>
        <v>-27.896000000000015</v>
      </c>
      <c r="H3862" s="26">
        <f>IF(D3862&lt;='Auxiliary Energy Estimation'!$E$25, 1, 0)</f>
        <v>0</v>
      </c>
      <c r="I3862" s="26">
        <f>IF(E3862&lt;='Auxiliary Energy Estimation'!$E$25, 1, 0)</f>
        <v>0</v>
      </c>
    </row>
    <row r="3863" spans="2:9" ht="15" x14ac:dyDescent="0.3">
      <c r="B3863" s="33">
        <v>3858.5</v>
      </c>
      <c r="C3863" s="34">
        <v>18.899999999999999</v>
      </c>
      <c r="D3863" s="32">
        <f t="shared" si="120"/>
        <v>66.02</v>
      </c>
      <c r="E3863" s="37">
        <f t="shared" si="121"/>
        <v>79.22399999999999</v>
      </c>
      <c r="F3863" s="32">
        <f>'Auxiliary Energy Estimation'!$E$25-D3863</f>
        <v>-11.019999999999996</v>
      </c>
      <c r="G3863" s="32">
        <f>'Auxiliary Energy Estimation'!$E$25-E3863</f>
        <v>-24.22399999999999</v>
      </c>
      <c r="H3863" s="26">
        <f>IF(D3863&lt;='Auxiliary Energy Estimation'!$E$25, 1, 0)</f>
        <v>0</v>
      </c>
      <c r="I3863" s="26">
        <f>IF(E3863&lt;='Auxiliary Energy Estimation'!$E$25, 1, 0)</f>
        <v>0</v>
      </c>
    </row>
    <row r="3864" spans="2:9" ht="15" x14ac:dyDescent="0.3">
      <c r="B3864" s="33">
        <v>3859.5</v>
      </c>
      <c r="C3864" s="34">
        <v>19.399999999999999</v>
      </c>
      <c r="D3864" s="32">
        <f t="shared" si="120"/>
        <v>66.92</v>
      </c>
      <c r="E3864" s="37">
        <f t="shared" si="121"/>
        <v>80.304000000000002</v>
      </c>
      <c r="F3864" s="32">
        <f>'Auxiliary Energy Estimation'!$E$25-D3864</f>
        <v>-11.920000000000002</v>
      </c>
      <c r="G3864" s="32">
        <f>'Auxiliary Energy Estimation'!$E$25-E3864</f>
        <v>-25.304000000000002</v>
      </c>
      <c r="H3864" s="26">
        <f>IF(D3864&lt;='Auxiliary Energy Estimation'!$E$25, 1, 0)</f>
        <v>0</v>
      </c>
      <c r="I3864" s="26">
        <f>IF(E3864&lt;='Auxiliary Energy Estimation'!$E$25, 1, 0)</f>
        <v>0</v>
      </c>
    </row>
    <row r="3865" spans="2:9" ht="15" x14ac:dyDescent="0.3">
      <c r="B3865" s="33">
        <v>3860.5</v>
      </c>
      <c r="C3865" s="34">
        <v>17.8</v>
      </c>
      <c r="D3865" s="32">
        <f t="shared" si="120"/>
        <v>64.039999999999992</v>
      </c>
      <c r="E3865" s="37">
        <f t="shared" si="121"/>
        <v>76.847999999999985</v>
      </c>
      <c r="F3865" s="32">
        <f>'Auxiliary Energy Estimation'!$E$25-D3865</f>
        <v>-9.039999999999992</v>
      </c>
      <c r="G3865" s="32">
        <f>'Auxiliary Energy Estimation'!$E$25-E3865</f>
        <v>-21.847999999999985</v>
      </c>
      <c r="H3865" s="26">
        <f>IF(D3865&lt;='Auxiliary Energy Estimation'!$E$25, 1, 0)</f>
        <v>0</v>
      </c>
      <c r="I3865" s="26">
        <f>IF(E3865&lt;='Auxiliary Energy Estimation'!$E$25, 1, 0)</f>
        <v>0</v>
      </c>
    </row>
    <row r="3866" spans="2:9" ht="15" x14ac:dyDescent="0.3">
      <c r="B3866" s="33">
        <v>3861.5</v>
      </c>
      <c r="C3866" s="34">
        <v>16.7</v>
      </c>
      <c r="D3866" s="32">
        <f t="shared" si="120"/>
        <v>62.06</v>
      </c>
      <c r="E3866" s="37">
        <f t="shared" si="121"/>
        <v>74.471999999999994</v>
      </c>
      <c r="F3866" s="32">
        <f>'Auxiliary Energy Estimation'!$E$25-D3866</f>
        <v>-7.0600000000000023</v>
      </c>
      <c r="G3866" s="32">
        <f>'Auxiliary Energy Estimation'!$E$25-E3866</f>
        <v>-19.471999999999994</v>
      </c>
      <c r="H3866" s="26">
        <f>IF(D3866&lt;='Auxiliary Energy Estimation'!$E$25, 1, 0)</f>
        <v>0</v>
      </c>
      <c r="I3866" s="26">
        <f>IF(E3866&lt;='Auxiliary Energy Estimation'!$E$25, 1, 0)</f>
        <v>0</v>
      </c>
    </row>
    <row r="3867" spans="2:9" ht="15" x14ac:dyDescent="0.3">
      <c r="B3867" s="33">
        <v>3862.5</v>
      </c>
      <c r="C3867" s="34">
        <v>16.100000000000001</v>
      </c>
      <c r="D3867" s="32">
        <f t="shared" si="120"/>
        <v>60.980000000000004</v>
      </c>
      <c r="E3867" s="37">
        <f t="shared" si="121"/>
        <v>73.176000000000002</v>
      </c>
      <c r="F3867" s="32">
        <f>'Auxiliary Energy Estimation'!$E$25-D3867</f>
        <v>-5.980000000000004</v>
      </c>
      <c r="G3867" s="32">
        <f>'Auxiliary Energy Estimation'!$E$25-E3867</f>
        <v>-18.176000000000002</v>
      </c>
      <c r="H3867" s="26">
        <f>IF(D3867&lt;='Auxiliary Energy Estimation'!$E$25, 1, 0)</f>
        <v>0</v>
      </c>
      <c r="I3867" s="26">
        <f>IF(E3867&lt;='Auxiliary Energy Estimation'!$E$25, 1, 0)</f>
        <v>0</v>
      </c>
    </row>
    <row r="3868" spans="2:9" ht="15" x14ac:dyDescent="0.3">
      <c r="B3868" s="33">
        <v>3863.5</v>
      </c>
      <c r="C3868" s="34">
        <v>16.100000000000001</v>
      </c>
      <c r="D3868" s="32">
        <f t="shared" si="120"/>
        <v>60.980000000000004</v>
      </c>
      <c r="E3868" s="37">
        <f t="shared" si="121"/>
        <v>73.176000000000002</v>
      </c>
      <c r="F3868" s="32">
        <f>'Auxiliary Energy Estimation'!$E$25-D3868</f>
        <v>-5.980000000000004</v>
      </c>
      <c r="G3868" s="32">
        <f>'Auxiliary Energy Estimation'!$E$25-E3868</f>
        <v>-18.176000000000002</v>
      </c>
      <c r="H3868" s="26">
        <f>IF(D3868&lt;='Auxiliary Energy Estimation'!$E$25, 1, 0)</f>
        <v>0</v>
      </c>
      <c r="I3868" s="26">
        <f>IF(E3868&lt;='Auxiliary Energy Estimation'!$E$25, 1, 0)</f>
        <v>0</v>
      </c>
    </row>
    <row r="3869" spans="2:9" ht="15" x14ac:dyDescent="0.3">
      <c r="B3869" s="33">
        <v>3864.5</v>
      </c>
      <c r="C3869" s="34">
        <v>15</v>
      </c>
      <c r="D3869" s="32">
        <f t="shared" si="120"/>
        <v>59</v>
      </c>
      <c r="E3869" s="37">
        <f t="shared" si="121"/>
        <v>70.8</v>
      </c>
      <c r="F3869" s="32">
        <f>'Auxiliary Energy Estimation'!$E$25-D3869</f>
        <v>-4</v>
      </c>
      <c r="G3869" s="32">
        <f>'Auxiliary Energy Estimation'!$E$25-E3869</f>
        <v>-15.799999999999997</v>
      </c>
      <c r="H3869" s="26">
        <f>IF(D3869&lt;='Auxiliary Energy Estimation'!$E$25, 1, 0)</f>
        <v>0</v>
      </c>
      <c r="I3869" s="26">
        <f>IF(E3869&lt;='Auxiliary Energy Estimation'!$E$25, 1, 0)</f>
        <v>0</v>
      </c>
    </row>
    <row r="3870" spans="2:9" ht="15" x14ac:dyDescent="0.3">
      <c r="B3870" s="33">
        <v>3865.5</v>
      </c>
      <c r="C3870" s="34">
        <v>15</v>
      </c>
      <c r="D3870" s="32">
        <f t="shared" si="120"/>
        <v>59</v>
      </c>
      <c r="E3870" s="37">
        <f t="shared" si="121"/>
        <v>70.8</v>
      </c>
      <c r="F3870" s="32">
        <f>'Auxiliary Energy Estimation'!$E$25-D3870</f>
        <v>-4</v>
      </c>
      <c r="G3870" s="32">
        <f>'Auxiliary Energy Estimation'!$E$25-E3870</f>
        <v>-15.799999999999997</v>
      </c>
      <c r="H3870" s="26">
        <f>IF(D3870&lt;='Auxiliary Energy Estimation'!$E$25, 1, 0)</f>
        <v>0</v>
      </c>
      <c r="I3870" s="26">
        <f>IF(E3870&lt;='Auxiliary Energy Estimation'!$E$25, 1, 0)</f>
        <v>0</v>
      </c>
    </row>
    <row r="3871" spans="2:9" ht="15" x14ac:dyDescent="0.3">
      <c r="B3871" s="33">
        <v>3866.5</v>
      </c>
      <c r="C3871" s="34">
        <v>15</v>
      </c>
      <c r="D3871" s="32">
        <f t="shared" si="120"/>
        <v>59</v>
      </c>
      <c r="E3871" s="37">
        <f t="shared" si="121"/>
        <v>70.8</v>
      </c>
      <c r="F3871" s="32">
        <f>'Auxiliary Energy Estimation'!$E$25-D3871</f>
        <v>-4</v>
      </c>
      <c r="G3871" s="32">
        <f>'Auxiliary Energy Estimation'!$E$25-E3871</f>
        <v>-15.799999999999997</v>
      </c>
      <c r="H3871" s="26">
        <f>IF(D3871&lt;='Auxiliary Energy Estimation'!$E$25, 1, 0)</f>
        <v>0</v>
      </c>
      <c r="I3871" s="26">
        <f>IF(E3871&lt;='Auxiliary Energy Estimation'!$E$25, 1, 0)</f>
        <v>0</v>
      </c>
    </row>
    <row r="3872" spans="2:9" ht="15" x14ac:dyDescent="0.3">
      <c r="B3872" s="33">
        <v>3867.5</v>
      </c>
      <c r="C3872" s="34">
        <v>15.6</v>
      </c>
      <c r="D3872" s="32">
        <f t="shared" si="120"/>
        <v>60.08</v>
      </c>
      <c r="E3872" s="37">
        <f t="shared" si="121"/>
        <v>72.095999999999989</v>
      </c>
      <c r="F3872" s="32">
        <f>'Auxiliary Energy Estimation'!$E$25-D3872</f>
        <v>-5.0799999999999983</v>
      </c>
      <c r="G3872" s="32">
        <f>'Auxiliary Energy Estimation'!$E$25-E3872</f>
        <v>-17.095999999999989</v>
      </c>
      <c r="H3872" s="26">
        <f>IF(D3872&lt;='Auxiliary Energy Estimation'!$E$25, 1, 0)</f>
        <v>0</v>
      </c>
      <c r="I3872" s="26">
        <f>IF(E3872&lt;='Auxiliary Energy Estimation'!$E$25, 1, 0)</f>
        <v>0</v>
      </c>
    </row>
    <row r="3873" spans="2:9" ht="15" x14ac:dyDescent="0.3">
      <c r="B3873" s="33">
        <v>3868.5</v>
      </c>
      <c r="C3873" s="34">
        <v>16.100000000000001</v>
      </c>
      <c r="D3873" s="32">
        <f t="shared" si="120"/>
        <v>60.980000000000004</v>
      </c>
      <c r="E3873" s="37">
        <f t="shared" si="121"/>
        <v>73.176000000000002</v>
      </c>
      <c r="F3873" s="32">
        <f>'Auxiliary Energy Estimation'!$E$25-D3873</f>
        <v>-5.980000000000004</v>
      </c>
      <c r="G3873" s="32">
        <f>'Auxiliary Energy Estimation'!$E$25-E3873</f>
        <v>-18.176000000000002</v>
      </c>
      <c r="H3873" s="26">
        <f>IF(D3873&lt;='Auxiliary Energy Estimation'!$E$25, 1, 0)</f>
        <v>0</v>
      </c>
      <c r="I3873" s="26">
        <f>IF(E3873&lt;='Auxiliary Energy Estimation'!$E$25, 1, 0)</f>
        <v>0</v>
      </c>
    </row>
    <row r="3874" spans="2:9" ht="15" x14ac:dyDescent="0.3">
      <c r="B3874" s="33">
        <v>3869.5</v>
      </c>
      <c r="C3874" s="34">
        <v>16.100000000000001</v>
      </c>
      <c r="D3874" s="32">
        <f t="shared" si="120"/>
        <v>60.980000000000004</v>
      </c>
      <c r="E3874" s="37">
        <f t="shared" si="121"/>
        <v>73.176000000000002</v>
      </c>
      <c r="F3874" s="32">
        <f>'Auxiliary Energy Estimation'!$E$25-D3874</f>
        <v>-5.980000000000004</v>
      </c>
      <c r="G3874" s="32">
        <f>'Auxiliary Energy Estimation'!$E$25-E3874</f>
        <v>-18.176000000000002</v>
      </c>
      <c r="H3874" s="26">
        <f>IF(D3874&lt;='Auxiliary Energy Estimation'!$E$25, 1, 0)</f>
        <v>0</v>
      </c>
      <c r="I3874" s="26">
        <f>IF(E3874&lt;='Auxiliary Energy Estimation'!$E$25, 1, 0)</f>
        <v>0</v>
      </c>
    </row>
    <row r="3875" spans="2:9" ht="15" x14ac:dyDescent="0.3">
      <c r="B3875" s="33">
        <v>3870.5</v>
      </c>
      <c r="C3875" s="34">
        <v>17.2</v>
      </c>
      <c r="D3875" s="32">
        <f t="shared" si="120"/>
        <v>62.96</v>
      </c>
      <c r="E3875" s="37">
        <f t="shared" si="121"/>
        <v>75.551999999999992</v>
      </c>
      <c r="F3875" s="32">
        <f>'Auxiliary Energy Estimation'!$E$25-D3875</f>
        <v>-7.9600000000000009</v>
      </c>
      <c r="G3875" s="32">
        <f>'Auxiliary Energy Estimation'!$E$25-E3875</f>
        <v>-20.551999999999992</v>
      </c>
      <c r="H3875" s="26">
        <f>IF(D3875&lt;='Auxiliary Energy Estimation'!$E$25, 1, 0)</f>
        <v>0</v>
      </c>
      <c r="I3875" s="26">
        <f>IF(E3875&lt;='Auxiliary Energy Estimation'!$E$25, 1, 0)</f>
        <v>0</v>
      </c>
    </row>
    <row r="3876" spans="2:9" ht="15" x14ac:dyDescent="0.3">
      <c r="B3876" s="33">
        <v>3871.5</v>
      </c>
      <c r="C3876" s="34">
        <v>18.899999999999999</v>
      </c>
      <c r="D3876" s="32">
        <f t="shared" si="120"/>
        <v>66.02</v>
      </c>
      <c r="E3876" s="37">
        <f t="shared" si="121"/>
        <v>79.22399999999999</v>
      </c>
      <c r="F3876" s="32">
        <f>'Auxiliary Energy Estimation'!$E$25-D3876</f>
        <v>-11.019999999999996</v>
      </c>
      <c r="G3876" s="32">
        <f>'Auxiliary Energy Estimation'!$E$25-E3876</f>
        <v>-24.22399999999999</v>
      </c>
      <c r="H3876" s="26">
        <f>IF(D3876&lt;='Auxiliary Energy Estimation'!$E$25, 1, 0)</f>
        <v>0</v>
      </c>
      <c r="I3876" s="26">
        <f>IF(E3876&lt;='Auxiliary Energy Estimation'!$E$25, 1, 0)</f>
        <v>0</v>
      </c>
    </row>
    <row r="3877" spans="2:9" ht="15" x14ac:dyDescent="0.3">
      <c r="B3877" s="33">
        <v>3872.5</v>
      </c>
      <c r="C3877" s="34">
        <v>21.7</v>
      </c>
      <c r="D3877" s="32">
        <f t="shared" si="120"/>
        <v>71.06</v>
      </c>
      <c r="E3877" s="37">
        <f t="shared" si="121"/>
        <v>85.272000000000006</v>
      </c>
      <c r="F3877" s="32">
        <f>'Auxiliary Energy Estimation'!$E$25-D3877</f>
        <v>-16.060000000000002</v>
      </c>
      <c r="G3877" s="32">
        <f>'Auxiliary Energy Estimation'!$E$25-E3877</f>
        <v>-30.272000000000006</v>
      </c>
      <c r="H3877" s="26">
        <f>IF(D3877&lt;='Auxiliary Energy Estimation'!$E$25, 1, 0)</f>
        <v>0</v>
      </c>
      <c r="I3877" s="26">
        <f>IF(E3877&lt;='Auxiliary Energy Estimation'!$E$25, 1, 0)</f>
        <v>0</v>
      </c>
    </row>
    <row r="3878" spans="2:9" ht="15" x14ac:dyDescent="0.3">
      <c r="B3878" s="33">
        <v>3873.5</v>
      </c>
      <c r="C3878" s="34">
        <v>24.4</v>
      </c>
      <c r="D3878" s="32">
        <f t="shared" si="120"/>
        <v>75.92</v>
      </c>
      <c r="E3878" s="37">
        <f t="shared" si="121"/>
        <v>91.103999999999999</v>
      </c>
      <c r="F3878" s="32">
        <f>'Auxiliary Energy Estimation'!$E$25-D3878</f>
        <v>-20.92</v>
      </c>
      <c r="G3878" s="32">
        <f>'Auxiliary Energy Estimation'!$E$25-E3878</f>
        <v>-36.103999999999999</v>
      </c>
      <c r="H3878" s="26">
        <f>IF(D3878&lt;='Auxiliary Energy Estimation'!$E$25, 1, 0)</f>
        <v>0</v>
      </c>
      <c r="I3878" s="26">
        <f>IF(E3878&lt;='Auxiliary Energy Estimation'!$E$25, 1, 0)</f>
        <v>0</v>
      </c>
    </row>
    <row r="3879" spans="2:9" ht="15" x14ac:dyDescent="0.3">
      <c r="B3879" s="33">
        <v>3874.5</v>
      </c>
      <c r="C3879" s="34">
        <v>26.7</v>
      </c>
      <c r="D3879" s="32">
        <f t="shared" si="120"/>
        <v>80.06</v>
      </c>
      <c r="E3879" s="37">
        <f t="shared" si="121"/>
        <v>96.072000000000003</v>
      </c>
      <c r="F3879" s="32">
        <f>'Auxiliary Energy Estimation'!$E$25-D3879</f>
        <v>-25.060000000000002</v>
      </c>
      <c r="G3879" s="32">
        <f>'Auxiliary Energy Estimation'!$E$25-E3879</f>
        <v>-41.072000000000003</v>
      </c>
      <c r="H3879" s="26">
        <f>IF(D3879&lt;='Auxiliary Energy Estimation'!$E$25, 1, 0)</f>
        <v>0</v>
      </c>
      <c r="I3879" s="26">
        <f>IF(E3879&lt;='Auxiliary Energy Estimation'!$E$25, 1, 0)</f>
        <v>0</v>
      </c>
    </row>
    <row r="3880" spans="2:9" ht="15" x14ac:dyDescent="0.3">
      <c r="B3880" s="33">
        <v>3875.5</v>
      </c>
      <c r="C3880" s="34">
        <v>28.3</v>
      </c>
      <c r="D3880" s="32">
        <f t="shared" si="120"/>
        <v>82.94</v>
      </c>
      <c r="E3880" s="37">
        <f t="shared" si="121"/>
        <v>99.527999999999992</v>
      </c>
      <c r="F3880" s="32">
        <f>'Auxiliary Energy Estimation'!$E$25-D3880</f>
        <v>-27.939999999999998</v>
      </c>
      <c r="G3880" s="32">
        <f>'Auxiliary Energy Estimation'!$E$25-E3880</f>
        <v>-44.527999999999992</v>
      </c>
      <c r="H3880" s="26">
        <f>IF(D3880&lt;='Auxiliary Energy Estimation'!$E$25, 1, 0)</f>
        <v>0</v>
      </c>
      <c r="I3880" s="26">
        <f>IF(E3880&lt;='Auxiliary Energy Estimation'!$E$25, 1, 0)</f>
        <v>0</v>
      </c>
    </row>
    <row r="3881" spans="2:9" ht="15" x14ac:dyDescent="0.3">
      <c r="B3881" s="33">
        <v>3876.5</v>
      </c>
      <c r="C3881" s="34">
        <v>30</v>
      </c>
      <c r="D3881" s="32">
        <f t="shared" si="120"/>
        <v>86</v>
      </c>
      <c r="E3881" s="37">
        <f t="shared" si="121"/>
        <v>103.2</v>
      </c>
      <c r="F3881" s="32">
        <f>'Auxiliary Energy Estimation'!$E$25-D3881</f>
        <v>-31</v>
      </c>
      <c r="G3881" s="32">
        <f>'Auxiliary Energy Estimation'!$E$25-E3881</f>
        <v>-48.2</v>
      </c>
      <c r="H3881" s="26">
        <f>IF(D3881&lt;='Auxiliary Energy Estimation'!$E$25, 1, 0)</f>
        <v>0</v>
      </c>
      <c r="I3881" s="26">
        <f>IF(E3881&lt;='Auxiliary Energy Estimation'!$E$25, 1, 0)</f>
        <v>0</v>
      </c>
    </row>
    <row r="3882" spans="2:9" ht="15" x14ac:dyDescent="0.3">
      <c r="B3882" s="33">
        <v>3877.5</v>
      </c>
      <c r="C3882" s="34">
        <v>31.1</v>
      </c>
      <c r="D3882" s="32">
        <f t="shared" si="120"/>
        <v>87.98</v>
      </c>
      <c r="E3882" s="37">
        <f t="shared" si="121"/>
        <v>105.57600000000001</v>
      </c>
      <c r="F3882" s="32">
        <f>'Auxiliary Energy Estimation'!$E$25-D3882</f>
        <v>-32.980000000000004</v>
      </c>
      <c r="G3882" s="32">
        <f>'Auxiliary Energy Estimation'!$E$25-E3882</f>
        <v>-50.576000000000008</v>
      </c>
      <c r="H3882" s="26">
        <f>IF(D3882&lt;='Auxiliary Energy Estimation'!$E$25, 1, 0)</f>
        <v>0</v>
      </c>
      <c r="I3882" s="26">
        <f>IF(E3882&lt;='Auxiliary Energy Estimation'!$E$25, 1, 0)</f>
        <v>0</v>
      </c>
    </row>
    <row r="3883" spans="2:9" ht="15" x14ac:dyDescent="0.3">
      <c r="B3883" s="33">
        <v>3878.5</v>
      </c>
      <c r="C3883" s="34">
        <v>31.7</v>
      </c>
      <c r="D3883" s="32">
        <f t="shared" si="120"/>
        <v>89.06</v>
      </c>
      <c r="E3883" s="37">
        <f t="shared" si="121"/>
        <v>106.872</v>
      </c>
      <c r="F3883" s="32">
        <f>'Auxiliary Energy Estimation'!$E$25-D3883</f>
        <v>-34.06</v>
      </c>
      <c r="G3883" s="32">
        <f>'Auxiliary Energy Estimation'!$E$25-E3883</f>
        <v>-51.872</v>
      </c>
      <c r="H3883" s="26">
        <f>IF(D3883&lt;='Auxiliary Energy Estimation'!$E$25, 1, 0)</f>
        <v>0</v>
      </c>
      <c r="I3883" s="26">
        <f>IF(E3883&lt;='Auxiliary Energy Estimation'!$E$25, 1, 0)</f>
        <v>0</v>
      </c>
    </row>
    <row r="3884" spans="2:9" ht="15" x14ac:dyDescent="0.3">
      <c r="B3884" s="33">
        <v>3879.5</v>
      </c>
      <c r="C3884" s="34">
        <v>17.8</v>
      </c>
      <c r="D3884" s="32">
        <f t="shared" si="120"/>
        <v>64.039999999999992</v>
      </c>
      <c r="E3884" s="37">
        <f t="shared" si="121"/>
        <v>76.847999999999985</v>
      </c>
      <c r="F3884" s="32">
        <f>'Auxiliary Energy Estimation'!$E$25-D3884</f>
        <v>-9.039999999999992</v>
      </c>
      <c r="G3884" s="32">
        <f>'Auxiliary Energy Estimation'!$E$25-E3884</f>
        <v>-21.847999999999985</v>
      </c>
      <c r="H3884" s="26">
        <f>IF(D3884&lt;='Auxiliary Energy Estimation'!$E$25, 1, 0)</f>
        <v>0</v>
      </c>
      <c r="I3884" s="26">
        <f>IF(E3884&lt;='Auxiliary Energy Estimation'!$E$25, 1, 0)</f>
        <v>0</v>
      </c>
    </row>
    <row r="3885" spans="2:9" ht="15" x14ac:dyDescent="0.3">
      <c r="B3885" s="33">
        <v>3880.5</v>
      </c>
      <c r="C3885" s="34">
        <v>16.100000000000001</v>
      </c>
      <c r="D3885" s="32">
        <f t="shared" si="120"/>
        <v>60.980000000000004</v>
      </c>
      <c r="E3885" s="37">
        <f t="shared" si="121"/>
        <v>73.176000000000002</v>
      </c>
      <c r="F3885" s="32">
        <f>'Auxiliary Energy Estimation'!$E$25-D3885</f>
        <v>-5.980000000000004</v>
      </c>
      <c r="G3885" s="32">
        <f>'Auxiliary Energy Estimation'!$E$25-E3885</f>
        <v>-18.176000000000002</v>
      </c>
      <c r="H3885" s="26">
        <f>IF(D3885&lt;='Auxiliary Energy Estimation'!$E$25, 1, 0)</f>
        <v>0</v>
      </c>
      <c r="I3885" s="26">
        <f>IF(E3885&lt;='Auxiliary Energy Estimation'!$E$25, 1, 0)</f>
        <v>0</v>
      </c>
    </row>
    <row r="3886" spans="2:9" ht="15" x14ac:dyDescent="0.3">
      <c r="B3886" s="33">
        <v>3881.5</v>
      </c>
      <c r="C3886" s="34">
        <v>15</v>
      </c>
      <c r="D3886" s="32">
        <f t="shared" si="120"/>
        <v>59</v>
      </c>
      <c r="E3886" s="37">
        <f t="shared" si="121"/>
        <v>70.8</v>
      </c>
      <c r="F3886" s="32">
        <f>'Auxiliary Energy Estimation'!$E$25-D3886</f>
        <v>-4</v>
      </c>
      <c r="G3886" s="32">
        <f>'Auxiliary Energy Estimation'!$E$25-E3886</f>
        <v>-15.799999999999997</v>
      </c>
      <c r="H3886" s="26">
        <f>IF(D3886&lt;='Auxiliary Energy Estimation'!$E$25, 1, 0)</f>
        <v>0</v>
      </c>
      <c r="I3886" s="26">
        <f>IF(E3886&lt;='Auxiliary Energy Estimation'!$E$25, 1, 0)</f>
        <v>0</v>
      </c>
    </row>
    <row r="3887" spans="2:9" ht="15" x14ac:dyDescent="0.3">
      <c r="B3887" s="33">
        <v>3882.5</v>
      </c>
      <c r="C3887" s="34">
        <v>13.9</v>
      </c>
      <c r="D3887" s="32">
        <f t="shared" si="120"/>
        <v>57.019999999999996</v>
      </c>
      <c r="E3887" s="37">
        <f t="shared" si="121"/>
        <v>68.423999999999992</v>
      </c>
      <c r="F3887" s="32">
        <f>'Auxiliary Energy Estimation'!$E$25-D3887</f>
        <v>-2.019999999999996</v>
      </c>
      <c r="G3887" s="32">
        <f>'Auxiliary Energy Estimation'!$E$25-E3887</f>
        <v>-13.423999999999992</v>
      </c>
      <c r="H3887" s="26">
        <f>IF(D3887&lt;='Auxiliary Energy Estimation'!$E$25, 1, 0)</f>
        <v>0</v>
      </c>
      <c r="I3887" s="26">
        <f>IF(E3887&lt;='Auxiliary Energy Estimation'!$E$25, 1, 0)</f>
        <v>0</v>
      </c>
    </row>
    <row r="3888" spans="2:9" ht="15" x14ac:dyDescent="0.3">
      <c r="B3888" s="33">
        <v>3883.5</v>
      </c>
      <c r="C3888" s="34">
        <v>13.9</v>
      </c>
      <c r="D3888" s="32">
        <f t="shared" si="120"/>
        <v>57.019999999999996</v>
      </c>
      <c r="E3888" s="37">
        <f t="shared" si="121"/>
        <v>68.423999999999992</v>
      </c>
      <c r="F3888" s="32">
        <f>'Auxiliary Energy Estimation'!$E$25-D3888</f>
        <v>-2.019999999999996</v>
      </c>
      <c r="G3888" s="32">
        <f>'Auxiliary Energy Estimation'!$E$25-E3888</f>
        <v>-13.423999999999992</v>
      </c>
      <c r="H3888" s="26">
        <f>IF(D3888&lt;='Auxiliary Energy Estimation'!$E$25, 1, 0)</f>
        <v>0</v>
      </c>
      <c r="I3888" s="26">
        <f>IF(E3888&lt;='Auxiliary Energy Estimation'!$E$25, 1, 0)</f>
        <v>0</v>
      </c>
    </row>
    <row r="3889" spans="2:9" ht="15" x14ac:dyDescent="0.3">
      <c r="B3889" s="33">
        <v>3884.5</v>
      </c>
      <c r="C3889" s="34">
        <v>13.3</v>
      </c>
      <c r="D3889" s="32">
        <f t="shared" si="120"/>
        <v>55.94</v>
      </c>
      <c r="E3889" s="37">
        <f t="shared" si="121"/>
        <v>67.128</v>
      </c>
      <c r="F3889" s="32">
        <f>'Auxiliary Energy Estimation'!$E$25-D3889</f>
        <v>-0.93999999999999773</v>
      </c>
      <c r="G3889" s="32">
        <f>'Auxiliary Energy Estimation'!$E$25-E3889</f>
        <v>-12.128</v>
      </c>
      <c r="H3889" s="26">
        <f>IF(D3889&lt;='Auxiliary Energy Estimation'!$E$25, 1, 0)</f>
        <v>0</v>
      </c>
      <c r="I3889" s="26">
        <f>IF(E3889&lt;='Auxiliary Energy Estimation'!$E$25, 1, 0)</f>
        <v>0</v>
      </c>
    </row>
    <row r="3890" spans="2:9" ht="15" x14ac:dyDescent="0.3">
      <c r="B3890" s="33">
        <v>3885.5</v>
      </c>
      <c r="C3890" s="34">
        <v>13.3</v>
      </c>
      <c r="D3890" s="32">
        <f t="shared" si="120"/>
        <v>55.94</v>
      </c>
      <c r="E3890" s="37">
        <f t="shared" si="121"/>
        <v>67.128</v>
      </c>
      <c r="F3890" s="32">
        <f>'Auxiliary Energy Estimation'!$E$25-D3890</f>
        <v>-0.93999999999999773</v>
      </c>
      <c r="G3890" s="32">
        <f>'Auxiliary Energy Estimation'!$E$25-E3890</f>
        <v>-12.128</v>
      </c>
      <c r="H3890" s="26">
        <f>IF(D3890&lt;='Auxiliary Energy Estimation'!$E$25, 1, 0)</f>
        <v>0</v>
      </c>
      <c r="I3890" s="26">
        <f>IF(E3890&lt;='Auxiliary Energy Estimation'!$E$25, 1, 0)</f>
        <v>0</v>
      </c>
    </row>
    <row r="3891" spans="2:9" ht="15" x14ac:dyDescent="0.3">
      <c r="B3891" s="33">
        <v>3886.5</v>
      </c>
      <c r="C3891" s="34">
        <v>13.3</v>
      </c>
      <c r="D3891" s="32">
        <f t="shared" si="120"/>
        <v>55.94</v>
      </c>
      <c r="E3891" s="37">
        <f t="shared" si="121"/>
        <v>67.128</v>
      </c>
      <c r="F3891" s="32">
        <f>'Auxiliary Energy Estimation'!$E$25-D3891</f>
        <v>-0.93999999999999773</v>
      </c>
      <c r="G3891" s="32">
        <f>'Auxiliary Energy Estimation'!$E$25-E3891</f>
        <v>-12.128</v>
      </c>
      <c r="H3891" s="26">
        <f>IF(D3891&lt;='Auxiliary Energy Estimation'!$E$25, 1, 0)</f>
        <v>0</v>
      </c>
      <c r="I3891" s="26">
        <f>IF(E3891&lt;='Auxiliary Energy Estimation'!$E$25, 1, 0)</f>
        <v>0</v>
      </c>
    </row>
    <row r="3892" spans="2:9" ht="15" x14ac:dyDescent="0.3">
      <c r="B3892" s="33">
        <v>3887.5</v>
      </c>
      <c r="C3892" s="34">
        <v>12.8</v>
      </c>
      <c r="D3892" s="32">
        <f t="shared" si="120"/>
        <v>55.040000000000006</v>
      </c>
      <c r="E3892" s="37">
        <f t="shared" si="121"/>
        <v>66.048000000000002</v>
      </c>
      <c r="F3892" s="32">
        <f>'Auxiliary Energy Estimation'!$E$25-D3892</f>
        <v>-4.0000000000006253E-2</v>
      </c>
      <c r="G3892" s="32">
        <f>'Auxiliary Energy Estimation'!$E$25-E3892</f>
        <v>-11.048000000000002</v>
      </c>
      <c r="H3892" s="26">
        <f>IF(D3892&lt;='Auxiliary Energy Estimation'!$E$25, 1, 0)</f>
        <v>0</v>
      </c>
      <c r="I3892" s="26">
        <f>IF(E3892&lt;='Auxiliary Energy Estimation'!$E$25, 1, 0)</f>
        <v>0</v>
      </c>
    </row>
    <row r="3893" spans="2:9" ht="15" x14ac:dyDescent="0.3">
      <c r="B3893" s="33">
        <v>3888.5</v>
      </c>
      <c r="C3893" s="34">
        <v>12.8</v>
      </c>
      <c r="D3893" s="32">
        <f t="shared" si="120"/>
        <v>55.040000000000006</v>
      </c>
      <c r="E3893" s="37">
        <f t="shared" si="121"/>
        <v>66.048000000000002</v>
      </c>
      <c r="F3893" s="32">
        <f>'Auxiliary Energy Estimation'!$E$25-D3893</f>
        <v>-4.0000000000006253E-2</v>
      </c>
      <c r="G3893" s="32">
        <f>'Auxiliary Energy Estimation'!$E$25-E3893</f>
        <v>-11.048000000000002</v>
      </c>
      <c r="H3893" s="26">
        <f>IF(D3893&lt;='Auxiliary Energy Estimation'!$E$25, 1, 0)</f>
        <v>0</v>
      </c>
      <c r="I3893" s="26">
        <f>IF(E3893&lt;='Auxiliary Energy Estimation'!$E$25, 1, 0)</f>
        <v>0</v>
      </c>
    </row>
    <row r="3894" spans="2:9" ht="15" x14ac:dyDescent="0.3">
      <c r="B3894" s="33">
        <v>3889.5</v>
      </c>
      <c r="C3894" s="34">
        <v>12.2</v>
      </c>
      <c r="D3894" s="32">
        <f t="shared" si="120"/>
        <v>53.96</v>
      </c>
      <c r="E3894" s="37">
        <f t="shared" si="121"/>
        <v>64.751999999999995</v>
      </c>
      <c r="F3894" s="32">
        <f>'Auxiliary Energy Estimation'!$E$25-D3894</f>
        <v>1.0399999999999991</v>
      </c>
      <c r="G3894" s="32">
        <f>'Auxiliary Energy Estimation'!$E$25-E3894</f>
        <v>-9.7519999999999953</v>
      </c>
      <c r="H3894" s="26">
        <f>IF(D3894&lt;='Auxiliary Energy Estimation'!$E$25, 1, 0)</f>
        <v>1</v>
      </c>
      <c r="I3894" s="26">
        <f>IF(E3894&lt;='Auxiliary Energy Estimation'!$E$25, 1, 0)</f>
        <v>0</v>
      </c>
    </row>
    <row r="3895" spans="2:9" ht="15" x14ac:dyDescent="0.3">
      <c r="B3895" s="33">
        <v>3890.5</v>
      </c>
      <c r="C3895" s="34">
        <v>12.2</v>
      </c>
      <c r="D3895" s="32">
        <f t="shared" si="120"/>
        <v>53.96</v>
      </c>
      <c r="E3895" s="37">
        <f t="shared" si="121"/>
        <v>64.751999999999995</v>
      </c>
      <c r="F3895" s="32">
        <f>'Auxiliary Energy Estimation'!$E$25-D3895</f>
        <v>1.0399999999999991</v>
      </c>
      <c r="G3895" s="32">
        <f>'Auxiliary Energy Estimation'!$E$25-E3895</f>
        <v>-9.7519999999999953</v>
      </c>
      <c r="H3895" s="26">
        <f>IF(D3895&lt;='Auxiliary Energy Estimation'!$E$25, 1, 0)</f>
        <v>1</v>
      </c>
      <c r="I3895" s="26">
        <f>IF(E3895&lt;='Auxiliary Energy Estimation'!$E$25, 1, 0)</f>
        <v>0</v>
      </c>
    </row>
    <row r="3896" spans="2:9" ht="15" x14ac:dyDescent="0.3">
      <c r="B3896" s="33">
        <v>3891.5</v>
      </c>
      <c r="C3896" s="34">
        <v>12.2</v>
      </c>
      <c r="D3896" s="32">
        <f t="shared" si="120"/>
        <v>53.96</v>
      </c>
      <c r="E3896" s="37">
        <f t="shared" si="121"/>
        <v>64.751999999999995</v>
      </c>
      <c r="F3896" s="32">
        <f>'Auxiliary Energy Estimation'!$E$25-D3896</f>
        <v>1.0399999999999991</v>
      </c>
      <c r="G3896" s="32">
        <f>'Auxiliary Energy Estimation'!$E$25-E3896</f>
        <v>-9.7519999999999953</v>
      </c>
      <c r="H3896" s="26">
        <f>IF(D3896&lt;='Auxiliary Energy Estimation'!$E$25, 1, 0)</f>
        <v>1</v>
      </c>
      <c r="I3896" s="26">
        <f>IF(E3896&lt;='Auxiliary Energy Estimation'!$E$25, 1, 0)</f>
        <v>0</v>
      </c>
    </row>
    <row r="3897" spans="2:9" ht="15" x14ac:dyDescent="0.3">
      <c r="B3897" s="33">
        <v>3892.5</v>
      </c>
      <c r="C3897" s="34">
        <v>12.2</v>
      </c>
      <c r="D3897" s="32">
        <f t="shared" si="120"/>
        <v>53.96</v>
      </c>
      <c r="E3897" s="37">
        <f t="shared" si="121"/>
        <v>64.751999999999995</v>
      </c>
      <c r="F3897" s="32">
        <f>'Auxiliary Energy Estimation'!$E$25-D3897</f>
        <v>1.0399999999999991</v>
      </c>
      <c r="G3897" s="32">
        <f>'Auxiliary Energy Estimation'!$E$25-E3897</f>
        <v>-9.7519999999999953</v>
      </c>
      <c r="H3897" s="26">
        <f>IF(D3897&lt;='Auxiliary Energy Estimation'!$E$25, 1, 0)</f>
        <v>1</v>
      </c>
      <c r="I3897" s="26">
        <f>IF(E3897&lt;='Auxiliary Energy Estimation'!$E$25, 1, 0)</f>
        <v>0</v>
      </c>
    </row>
    <row r="3898" spans="2:9" ht="15" x14ac:dyDescent="0.3">
      <c r="B3898" s="33">
        <v>3893.5</v>
      </c>
      <c r="C3898" s="34">
        <v>12.2</v>
      </c>
      <c r="D3898" s="32">
        <f t="shared" si="120"/>
        <v>53.96</v>
      </c>
      <c r="E3898" s="37">
        <f t="shared" si="121"/>
        <v>64.751999999999995</v>
      </c>
      <c r="F3898" s="32">
        <f>'Auxiliary Energy Estimation'!$E$25-D3898</f>
        <v>1.0399999999999991</v>
      </c>
      <c r="G3898" s="32">
        <f>'Auxiliary Energy Estimation'!$E$25-E3898</f>
        <v>-9.7519999999999953</v>
      </c>
      <c r="H3898" s="26">
        <f>IF(D3898&lt;='Auxiliary Energy Estimation'!$E$25, 1, 0)</f>
        <v>1</v>
      </c>
      <c r="I3898" s="26">
        <f>IF(E3898&lt;='Auxiliary Energy Estimation'!$E$25, 1, 0)</f>
        <v>0</v>
      </c>
    </row>
    <row r="3899" spans="2:9" ht="15" x14ac:dyDescent="0.3">
      <c r="B3899" s="33">
        <v>3894.5</v>
      </c>
      <c r="C3899" s="34">
        <v>12.2</v>
      </c>
      <c r="D3899" s="32">
        <f t="shared" si="120"/>
        <v>53.96</v>
      </c>
      <c r="E3899" s="37">
        <f t="shared" si="121"/>
        <v>64.751999999999995</v>
      </c>
      <c r="F3899" s="32">
        <f>'Auxiliary Energy Estimation'!$E$25-D3899</f>
        <v>1.0399999999999991</v>
      </c>
      <c r="G3899" s="32">
        <f>'Auxiliary Energy Estimation'!$E$25-E3899</f>
        <v>-9.7519999999999953</v>
      </c>
      <c r="H3899" s="26">
        <f>IF(D3899&lt;='Auxiliary Energy Estimation'!$E$25, 1, 0)</f>
        <v>1</v>
      </c>
      <c r="I3899" s="26">
        <f>IF(E3899&lt;='Auxiliary Energy Estimation'!$E$25, 1, 0)</f>
        <v>0</v>
      </c>
    </row>
    <row r="3900" spans="2:9" ht="15" x14ac:dyDescent="0.3">
      <c r="B3900" s="33">
        <v>3895.5</v>
      </c>
      <c r="C3900" s="34">
        <v>12.8</v>
      </c>
      <c r="D3900" s="32">
        <f t="shared" si="120"/>
        <v>55.040000000000006</v>
      </c>
      <c r="E3900" s="37">
        <f t="shared" si="121"/>
        <v>66.048000000000002</v>
      </c>
      <c r="F3900" s="32">
        <f>'Auxiliary Energy Estimation'!$E$25-D3900</f>
        <v>-4.0000000000006253E-2</v>
      </c>
      <c r="G3900" s="32">
        <f>'Auxiliary Energy Estimation'!$E$25-E3900</f>
        <v>-11.048000000000002</v>
      </c>
      <c r="H3900" s="26">
        <f>IF(D3900&lt;='Auxiliary Energy Estimation'!$E$25, 1, 0)</f>
        <v>0</v>
      </c>
      <c r="I3900" s="26">
        <f>IF(E3900&lt;='Auxiliary Energy Estimation'!$E$25, 1, 0)</f>
        <v>0</v>
      </c>
    </row>
    <row r="3901" spans="2:9" ht="15" x14ac:dyDescent="0.3">
      <c r="B3901" s="33">
        <v>3896.5</v>
      </c>
      <c r="C3901" s="34">
        <v>12.8</v>
      </c>
      <c r="D3901" s="32">
        <f t="shared" si="120"/>
        <v>55.040000000000006</v>
      </c>
      <c r="E3901" s="37">
        <f t="shared" si="121"/>
        <v>66.048000000000002</v>
      </c>
      <c r="F3901" s="32">
        <f>'Auxiliary Energy Estimation'!$E$25-D3901</f>
        <v>-4.0000000000006253E-2</v>
      </c>
      <c r="G3901" s="32">
        <f>'Auxiliary Energy Estimation'!$E$25-E3901</f>
        <v>-11.048000000000002</v>
      </c>
      <c r="H3901" s="26">
        <f>IF(D3901&lt;='Auxiliary Energy Estimation'!$E$25, 1, 0)</f>
        <v>0</v>
      </c>
      <c r="I3901" s="26">
        <f>IF(E3901&lt;='Auxiliary Energy Estimation'!$E$25, 1, 0)</f>
        <v>0</v>
      </c>
    </row>
    <row r="3902" spans="2:9" ht="15" x14ac:dyDescent="0.3">
      <c r="B3902" s="33">
        <v>3897.5</v>
      </c>
      <c r="C3902" s="34">
        <v>12.8</v>
      </c>
      <c r="D3902" s="32">
        <f t="shared" si="120"/>
        <v>55.040000000000006</v>
      </c>
      <c r="E3902" s="37">
        <f t="shared" si="121"/>
        <v>66.048000000000002</v>
      </c>
      <c r="F3902" s="32">
        <f>'Auxiliary Energy Estimation'!$E$25-D3902</f>
        <v>-4.0000000000006253E-2</v>
      </c>
      <c r="G3902" s="32">
        <f>'Auxiliary Energy Estimation'!$E$25-E3902</f>
        <v>-11.048000000000002</v>
      </c>
      <c r="H3902" s="26">
        <f>IF(D3902&lt;='Auxiliary Energy Estimation'!$E$25, 1, 0)</f>
        <v>0</v>
      </c>
      <c r="I3902" s="26">
        <f>IF(E3902&lt;='Auxiliary Energy Estimation'!$E$25, 1, 0)</f>
        <v>0</v>
      </c>
    </row>
    <row r="3903" spans="2:9" ht="15" x14ac:dyDescent="0.3">
      <c r="B3903" s="33">
        <v>3898.5</v>
      </c>
      <c r="C3903" s="34">
        <v>13.3</v>
      </c>
      <c r="D3903" s="32">
        <f t="shared" si="120"/>
        <v>55.94</v>
      </c>
      <c r="E3903" s="37">
        <f t="shared" si="121"/>
        <v>67.128</v>
      </c>
      <c r="F3903" s="32">
        <f>'Auxiliary Energy Estimation'!$E$25-D3903</f>
        <v>-0.93999999999999773</v>
      </c>
      <c r="G3903" s="32">
        <f>'Auxiliary Energy Estimation'!$E$25-E3903</f>
        <v>-12.128</v>
      </c>
      <c r="H3903" s="26">
        <f>IF(D3903&lt;='Auxiliary Energy Estimation'!$E$25, 1, 0)</f>
        <v>0</v>
      </c>
      <c r="I3903" s="26">
        <f>IF(E3903&lt;='Auxiliary Energy Estimation'!$E$25, 1, 0)</f>
        <v>0</v>
      </c>
    </row>
    <row r="3904" spans="2:9" ht="15" x14ac:dyDescent="0.3">
      <c r="B3904" s="33">
        <v>3899.5</v>
      </c>
      <c r="C3904" s="34">
        <v>12.8</v>
      </c>
      <c r="D3904" s="32">
        <f t="shared" si="120"/>
        <v>55.040000000000006</v>
      </c>
      <c r="E3904" s="37">
        <f t="shared" si="121"/>
        <v>66.048000000000002</v>
      </c>
      <c r="F3904" s="32">
        <f>'Auxiliary Energy Estimation'!$E$25-D3904</f>
        <v>-4.0000000000006253E-2</v>
      </c>
      <c r="G3904" s="32">
        <f>'Auxiliary Energy Estimation'!$E$25-E3904</f>
        <v>-11.048000000000002</v>
      </c>
      <c r="H3904" s="26">
        <f>IF(D3904&lt;='Auxiliary Energy Estimation'!$E$25, 1, 0)</f>
        <v>0</v>
      </c>
      <c r="I3904" s="26">
        <f>IF(E3904&lt;='Auxiliary Energy Estimation'!$E$25, 1, 0)</f>
        <v>0</v>
      </c>
    </row>
    <row r="3905" spans="2:9" ht="15" x14ac:dyDescent="0.3">
      <c r="B3905" s="33">
        <v>3900.5</v>
      </c>
      <c r="C3905" s="34">
        <v>12.8</v>
      </c>
      <c r="D3905" s="32">
        <f t="shared" si="120"/>
        <v>55.040000000000006</v>
      </c>
      <c r="E3905" s="37">
        <f t="shared" si="121"/>
        <v>66.048000000000002</v>
      </c>
      <c r="F3905" s="32">
        <f>'Auxiliary Energy Estimation'!$E$25-D3905</f>
        <v>-4.0000000000006253E-2</v>
      </c>
      <c r="G3905" s="32">
        <f>'Auxiliary Energy Estimation'!$E$25-E3905</f>
        <v>-11.048000000000002</v>
      </c>
      <c r="H3905" s="26">
        <f>IF(D3905&lt;='Auxiliary Energy Estimation'!$E$25, 1, 0)</f>
        <v>0</v>
      </c>
      <c r="I3905" s="26">
        <f>IF(E3905&lt;='Auxiliary Energy Estimation'!$E$25, 1, 0)</f>
        <v>0</v>
      </c>
    </row>
    <row r="3906" spans="2:9" ht="15" x14ac:dyDescent="0.3">
      <c r="B3906" s="33">
        <v>3901.5</v>
      </c>
      <c r="C3906" s="34">
        <v>12.8</v>
      </c>
      <c r="D3906" s="32">
        <f t="shared" si="120"/>
        <v>55.040000000000006</v>
      </c>
      <c r="E3906" s="37">
        <f t="shared" si="121"/>
        <v>66.048000000000002</v>
      </c>
      <c r="F3906" s="32">
        <f>'Auxiliary Energy Estimation'!$E$25-D3906</f>
        <v>-4.0000000000006253E-2</v>
      </c>
      <c r="G3906" s="32">
        <f>'Auxiliary Energy Estimation'!$E$25-E3906</f>
        <v>-11.048000000000002</v>
      </c>
      <c r="H3906" s="26">
        <f>IF(D3906&lt;='Auxiliary Energy Estimation'!$E$25, 1, 0)</f>
        <v>0</v>
      </c>
      <c r="I3906" s="26">
        <f>IF(E3906&lt;='Auxiliary Energy Estimation'!$E$25, 1, 0)</f>
        <v>0</v>
      </c>
    </row>
    <row r="3907" spans="2:9" ht="15" x14ac:dyDescent="0.3">
      <c r="B3907" s="33">
        <v>3902.5</v>
      </c>
      <c r="C3907" s="34">
        <v>12.2</v>
      </c>
      <c r="D3907" s="32">
        <f t="shared" si="120"/>
        <v>53.96</v>
      </c>
      <c r="E3907" s="37">
        <f t="shared" si="121"/>
        <v>64.751999999999995</v>
      </c>
      <c r="F3907" s="32">
        <f>'Auxiliary Energy Estimation'!$E$25-D3907</f>
        <v>1.0399999999999991</v>
      </c>
      <c r="G3907" s="32">
        <f>'Auxiliary Energy Estimation'!$E$25-E3907</f>
        <v>-9.7519999999999953</v>
      </c>
      <c r="H3907" s="26">
        <f>IF(D3907&lt;='Auxiliary Energy Estimation'!$E$25, 1, 0)</f>
        <v>1</v>
      </c>
      <c r="I3907" s="26">
        <f>IF(E3907&lt;='Auxiliary Energy Estimation'!$E$25, 1, 0)</f>
        <v>0</v>
      </c>
    </row>
    <row r="3908" spans="2:9" ht="15" x14ac:dyDescent="0.3">
      <c r="B3908" s="33">
        <v>3903.5</v>
      </c>
      <c r="C3908" s="34">
        <v>12</v>
      </c>
      <c r="D3908" s="32">
        <f t="shared" si="120"/>
        <v>53.6</v>
      </c>
      <c r="E3908" s="37">
        <f t="shared" si="121"/>
        <v>64.319999999999993</v>
      </c>
      <c r="F3908" s="32">
        <f>'Auxiliary Energy Estimation'!$E$25-D3908</f>
        <v>1.3999999999999986</v>
      </c>
      <c r="G3908" s="32">
        <f>'Auxiliary Energy Estimation'!$E$25-E3908</f>
        <v>-9.3199999999999932</v>
      </c>
      <c r="H3908" s="26">
        <f>IF(D3908&lt;='Auxiliary Energy Estimation'!$E$25, 1, 0)</f>
        <v>1</v>
      </c>
      <c r="I3908" s="26">
        <f>IF(E3908&lt;='Auxiliary Energy Estimation'!$E$25, 1, 0)</f>
        <v>0</v>
      </c>
    </row>
    <row r="3909" spans="2:9" ht="15" x14ac:dyDescent="0.3">
      <c r="B3909" s="33">
        <v>3904.5</v>
      </c>
      <c r="C3909" s="34">
        <v>11.7</v>
      </c>
      <c r="D3909" s="32">
        <f t="shared" ref="D3909:D3972" si="122">CONVERT(C3909,"C","F")</f>
        <v>53.06</v>
      </c>
      <c r="E3909" s="37">
        <f t="shared" ref="E3909:E3972" si="123">D3909*1.2</f>
        <v>63.671999999999997</v>
      </c>
      <c r="F3909" s="32">
        <f>'Auxiliary Energy Estimation'!$E$25-D3909</f>
        <v>1.9399999999999977</v>
      </c>
      <c r="G3909" s="32">
        <f>'Auxiliary Energy Estimation'!$E$25-E3909</f>
        <v>-8.671999999999997</v>
      </c>
      <c r="H3909" s="26">
        <f>IF(D3909&lt;='Auxiliary Energy Estimation'!$E$25, 1, 0)</f>
        <v>1</v>
      </c>
      <c r="I3909" s="26">
        <f>IF(E3909&lt;='Auxiliary Energy Estimation'!$E$25, 1, 0)</f>
        <v>0</v>
      </c>
    </row>
    <row r="3910" spans="2:9" ht="15" x14ac:dyDescent="0.3">
      <c r="B3910" s="33">
        <v>3905.5</v>
      </c>
      <c r="C3910" s="34">
        <v>11.7</v>
      </c>
      <c r="D3910" s="32">
        <f t="shared" si="122"/>
        <v>53.06</v>
      </c>
      <c r="E3910" s="37">
        <f t="shared" si="123"/>
        <v>63.671999999999997</v>
      </c>
      <c r="F3910" s="32">
        <f>'Auxiliary Energy Estimation'!$E$25-D3910</f>
        <v>1.9399999999999977</v>
      </c>
      <c r="G3910" s="32">
        <f>'Auxiliary Energy Estimation'!$E$25-E3910</f>
        <v>-8.671999999999997</v>
      </c>
      <c r="H3910" s="26">
        <f>IF(D3910&lt;='Auxiliary Energy Estimation'!$E$25, 1, 0)</f>
        <v>1</v>
      </c>
      <c r="I3910" s="26">
        <f>IF(E3910&lt;='Auxiliary Energy Estimation'!$E$25, 1, 0)</f>
        <v>0</v>
      </c>
    </row>
    <row r="3911" spans="2:9" ht="15" x14ac:dyDescent="0.3">
      <c r="B3911" s="33">
        <v>3906.5</v>
      </c>
      <c r="C3911" s="34">
        <v>11.1</v>
      </c>
      <c r="D3911" s="32">
        <f t="shared" si="122"/>
        <v>51.980000000000004</v>
      </c>
      <c r="E3911" s="37">
        <f t="shared" si="123"/>
        <v>62.376000000000005</v>
      </c>
      <c r="F3911" s="32">
        <f>'Auxiliary Energy Estimation'!$E$25-D3911</f>
        <v>3.019999999999996</v>
      </c>
      <c r="G3911" s="32">
        <f>'Auxiliary Energy Estimation'!$E$25-E3911</f>
        <v>-7.3760000000000048</v>
      </c>
      <c r="H3911" s="26">
        <f>IF(D3911&lt;='Auxiliary Energy Estimation'!$E$25, 1, 0)</f>
        <v>1</v>
      </c>
      <c r="I3911" s="26">
        <f>IF(E3911&lt;='Auxiliary Energy Estimation'!$E$25, 1, 0)</f>
        <v>0</v>
      </c>
    </row>
    <row r="3912" spans="2:9" ht="15" x14ac:dyDescent="0.3">
      <c r="B3912" s="33">
        <v>3907.5</v>
      </c>
      <c r="C3912" s="34">
        <v>11.1</v>
      </c>
      <c r="D3912" s="32">
        <f t="shared" si="122"/>
        <v>51.980000000000004</v>
      </c>
      <c r="E3912" s="37">
        <f t="shared" si="123"/>
        <v>62.376000000000005</v>
      </c>
      <c r="F3912" s="32">
        <f>'Auxiliary Energy Estimation'!$E$25-D3912</f>
        <v>3.019999999999996</v>
      </c>
      <c r="G3912" s="32">
        <f>'Auxiliary Energy Estimation'!$E$25-E3912</f>
        <v>-7.3760000000000048</v>
      </c>
      <c r="H3912" s="26">
        <f>IF(D3912&lt;='Auxiliary Energy Estimation'!$E$25, 1, 0)</f>
        <v>1</v>
      </c>
      <c r="I3912" s="26">
        <f>IF(E3912&lt;='Auxiliary Energy Estimation'!$E$25, 1, 0)</f>
        <v>0</v>
      </c>
    </row>
    <row r="3913" spans="2:9" ht="15" x14ac:dyDescent="0.3">
      <c r="B3913" s="33">
        <v>3908.5</v>
      </c>
      <c r="C3913" s="34">
        <v>11.1</v>
      </c>
      <c r="D3913" s="32">
        <f t="shared" si="122"/>
        <v>51.980000000000004</v>
      </c>
      <c r="E3913" s="37">
        <f t="shared" si="123"/>
        <v>62.376000000000005</v>
      </c>
      <c r="F3913" s="32">
        <f>'Auxiliary Energy Estimation'!$E$25-D3913</f>
        <v>3.019999999999996</v>
      </c>
      <c r="G3913" s="32">
        <f>'Auxiliary Energy Estimation'!$E$25-E3913</f>
        <v>-7.3760000000000048</v>
      </c>
      <c r="H3913" s="26">
        <f>IF(D3913&lt;='Auxiliary Energy Estimation'!$E$25, 1, 0)</f>
        <v>1</v>
      </c>
      <c r="I3913" s="26">
        <f>IF(E3913&lt;='Auxiliary Energy Estimation'!$E$25, 1, 0)</f>
        <v>0</v>
      </c>
    </row>
    <row r="3914" spans="2:9" ht="15" x14ac:dyDescent="0.3">
      <c r="B3914" s="33">
        <v>3909.5</v>
      </c>
      <c r="C3914" s="34">
        <v>11.1</v>
      </c>
      <c r="D3914" s="32">
        <f t="shared" si="122"/>
        <v>51.980000000000004</v>
      </c>
      <c r="E3914" s="37">
        <f t="shared" si="123"/>
        <v>62.376000000000005</v>
      </c>
      <c r="F3914" s="32">
        <f>'Auxiliary Energy Estimation'!$E$25-D3914</f>
        <v>3.019999999999996</v>
      </c>
      <c r="G3914" s="32">
        <f>'Auxiliary Energy Estimation'!$E$25-E3914</f>
        <v>-7.3760000000000048</v>
      </c>
      <c r="H3914" s="26">
        <f>IF(D3914&lt;='Auxiliary Energy Estimation'!$E$25, 1, 0)</f>
        <v>1</v>
      </c>
      <c r="I3914" s="26">
        <f>IF(E3914&lt;='Auxiliary Energy Estimation'!$E$25, 1, 0)</f>
        <v>0</v>
      </c>
    </row>
    <row r="3915" spans="2:9" ht="15" x14ac:dyDescent="0.3">
      <c r="B3915" s="33">
        <v>3910.5</v>
      </c>
      <c r="C3915" s="34">
        <v>10.6</v>
      </c>
      <c r="D3915" s="32">
        <f t="shared" si="122"/>
        <v>51.08</v>
      </c>
      <c r="E3915" s="37">
        <f t="shared" si="123"/>
        <v>61.295999999999992</v>
      </c>
      <c r="F3915" s="32">
        <f>'Auxiliary Energy Estimation'!$E$25-D3915</f>
        <v>3.9200000000000017</v>
      </c>
      <c r="G3915" s="32">
        <f>'Auxiliary Energy Estimation'!$E$25-E3915</f>
        <v>-6.2959999999999923</v>
      </c>
      <c r="H3915" s="26">
        <f>IF(D3915&lt;='Auxiliary Energy Estimation'!$E$25, 1, 0)</f>
        <v>1</v>
      </c>
      <c r="I3915" s="26">
        <f>IF(E3915&lt;='Auxiliary Energy Estimation'!$E$25, 1, 0)</f>
        <v>0</v>
      </c>
    </row>
    <row r="3916" spans="2:9" ht="15" x14ac:dyDescent="0.3">
      <c r="B3916" s="33">
        <v>3911.5</v>
      </c>
      <c r="C3916" s="34">
        <v>10.6</v>
      </c>
      <c r="D3916" s="32">
        <f t="shared" si="122"/>
        <v>51.08</v>
      </c>
      <c r="E3916" s="37">
        <f t="shared" si="123"/>
        <v>61.295999999999992</v>
      </c>
      <c r="F3916" s="32">
        <f>'Auxiliary Energy Estimation'!$E$25-D3916</f>
        <v>3.9200000000000017</v>
      </c>
      <c r="G3916" s="32">
        <f>'Auxiliary Energy Estimation'!$E$25-E3916</f>
        <v>-6.2959999999999923</v>
      </c>
      <c r="H3916" s="26">
        <f>IF(D3916&lt;='Auxiliary Energy Estimation'!$E$25, 1, 0)</f>
        <v>1</v>
      </c>
      <c r="I3916" s="26">
        <f>IF(E3916&lt;='Auxiliary Energy Estimation'!$E$25, 1, 0)</f>
        <v>0</v>
      </c>
    </row>
    <row r="3917" spans="2:9" ht="15" x14ac:dyDescent="0.3">
      <c r="B3917" s="33">
        <v>3912.5</v>
      </c>
      <c r="C3917" s="34">
        <v>10.6</v>
      </c>
      <c r="D3917" s="32">
        <f t="shared" si="122"/>
        <v>51.08</v>
      </c>
      <c r="E3917" s="37">
        <f t="shared" si="123"/>
        <v>61.295999999999992</v>
      </c>
      <c r="F3917" s="32">
        <f>'Auxiliary Energy Estimation'!$E$25-D3917</f>
        <v>3.9200000000000017</v>
      </c>
      <c r="G3917" s="32">
        <f>'Auxiliary Energy Estimation'!$E$25-E3917</f>
        <v>-6.2959999999999923</v>
      </c>
      <c r="H3917" s="26">
        <f>IF(D3917&lt;='Auxiliary Energy Estimation'!$E$25, 1, 0)</f>
        <v>1</v>
      </c>
      <c r="I3917" s="26">
        <f>IF(E3917&lt;='Auxiliary Energy Estimation'!$E$25, 1, 0)</f>
        <v>0</v>
      </c>
    </row>
    <row r="3918" spans="2:9" ht="15" x14ac:dyDescent="0.3">
      <c r="B3918" s="33">
        <v>3913.5</v>
      </c>
      <c r="C3918" s="34">
        <v>10.6</v>
      </c>
      <c r="D3918" s="32">
        <f t="shared" si="122"/>
        <v>51.08</v>
      </c>
      <c r="E3918" s="37">
        <f t="shared" si="123"/>
        <v>61.295999999999992</v>
      </c>
      <c r="F3918" s="32">
        <f>'Auxiliary Energy Estimation'!$E$25-D3918</f>
        <v>3.9200000000000017</v>
      </c>
      <c r="G3918" s="32">
        <f>'Auxiliary Energy Estimation'!$E$25-E3918</f>
        <v>-6.2959999999999923</v>
      </c>
      <c r="H3918" s="26">
        <f>IF(D3918&lt;='Auxiliary Energy Estimation'!$E$25, 1, 0)</f>
        <v>1</v>
      </c>
      <c r="I3918" s="26">
        <f>IF(E3918&lt;='Auxiliary Energy Estimation'!$E$25, 1, 0)</f>
        <v>0</v>
      </c>
    </row>
    <row r="3919" spans="2:9" ht="15" x14ac:dyDescent="0.3">
      <c r="B3919" s="33">
        <v>3914.5</v>
      </c>
      <c r="C3919" s="34">
        <v>10.6</v>
      </c>
      <c r="D3919" s="32">
        <f t="shared" si="122"/>
        <v>51.08</v>
      </c>
      <c r="E3919" s="37">
        <f t="shared" si="123"/>
        <v>61.295999999999992</v>
      </c>
      <c r="F3919" s="32">
        <f>'Auxiliary Energy Estimation'!$E$25-D3919</f>
        <v>3.9200000000000017</v>
      </c>
      <c r="G3919" s="32">
        <f>'Auxiliary Energy Estimation'!$E$25-E3919</f>
        <v>-6.2959999999999923</v>
      </c>
      <c r="H3919" s="26">
        <f>IF(D3919&lt;='Auxiliary Energy Estimation'!$E$25, 1, 0)</f>
        <v>1</v>
      </c>
      <c r="I3919" s="26">
        <f>IF(E3919&lt;='Auxiliary Energy Estimation'!$E$25, 1, 0)</f>
        <v>0</v>
      </c>
    </row>
    <row r="3920" spans="2:9" ht="15" x14ac:dyDescent="0.3">
      <c r="B3920" s="33">
        <v>3915.5</v>
      </c>
      <c r="C3920" s="34">
        <v>10.6</v>
      </c>
      <c r="D3920" s="32">
        <f t="shared" si="122"/>
        <v>51.08</v>
      </c>
      <c r="E3920" s="37">
        <f t="shared" si="123"/>
        <v>61.295999999999992</v>
      </c>
      <c r="F3920" s="32">
        <f>'Auxiliary Energy Estimation'!$E$25-D3920</f>
        <v>3.9200000000000017</v>
      </c>
      <c r="G3920" s="32">
        <f>'Auxiliary Energy Estimation'!$E$25-E3920</f>
        <v>-6.2959999999999923</v>
      </c>
      <c r="H3920" s="26">
        <f>IF(D3920&lt;='Auxiliary Energy Estimation'!$E$25, 1, 0)</f>
        <v>1</v>
      </c>
      <c r="I3920" s="26">
        <f>IF(E3920&lt;='Auxiliary Energy Estimation'!$E$25, 1, 0)</f>
        <v>0</v>
      </c>
    </row>
    <row r="3921" spans="2:9" ht="15" x14ac:dyDescent="0.3">
      <c r="B3921" s="33">
        <v>3916.5</v>
      </c>
      <c r="C3921" s="34">
        <v>10.6</v>
      </c>
      <c r="D3921" s="32">
        <f t="shared" si="122"/>
        <v>51.08</v>
      </c>
      <c r="E3921" s="37">
        <f t="shared" si="123"/>
        <v>61.295999999999992</v>
      </c>
      <c r="F3921" s="32">
        <f>'Auxiliary Energy Estimation'!$E$25-D3921</f>
        <v>3.9200000000000017</v>
      </c>
      <c r="G3921" s="32">
        <f>'Auxiliary Energy Estimation'!$E$25-E3921</f>
        <v>-6.2959999999999923</v>
      </c>
      <c r="H3921" s="26">
        <f>IF(D3921&lt;='Auxiliary Energy Estimation'!$E$25, 1, 0)</f>
        <v>1</v>
      </c>
      <c r="I3921" s="26">
        <f>IF(E3921&lt;='Auxiliary Energy Estimation'!$E$25, 1, 0)</f>
        <v>0</v>
      </c>
    </row>
    <row r="3922" spans="2:9" ht="15" x14ac:dyDescent="0.3">
      <c r="B3922" s="33">
        <v>3917.5</v>
      </c>
      <c r="C3922" s="34">
        <v>10.6</v>
      </c>
      <c r="D3922" s="32">
        <f t="shared" si="122"/>
        <v>51.08</v>
      </c>
      <c r="E3922" s="37">
        <f t="shared" si="123"/>
        <v>61.295999999999992</v>
      </c>
      <c r="F3922" s="32">
        <f>'Auxiliary Energy Estimation'!$E$25-D3922</f>
        <v>3.9200000000000017</v>
      </c>
      <c r="G3922" s="32">
        <f>'Auxiliary Energy Estimation'!$E$25-E3922</f>
        <v>-6.2959999999999923</v>
      </c>
      <c r="H3922" s="26">
        <f>IF(D3922&lt;='Auxiliary Energy Estimation'!$E$25, 1, 0)</f>
        <v>1</v>
      </c>
      <c r="I3922" s="26">
        <f>IF(E3922&lt;='Auxiliary Energy Estimation'!$E$25, 1, 0)</f>
        <v>0</v>
      </c>
    </row>
    <row r="3923" spans="2:9" ht="15" x14ac:dyDescent="0.3">
      <c r="B3923" s="33">
        <v>3918.5</v>
      </c>
      <c r="C3923" s="34">
        <v>11.7</v>
      </c>
      <c r="D3923" s="32">
        <f t="shared" si="122"/>
        <v>53.06</v>
      </c>
      <c r="E3923" s="37">
        <f t="shared" si="123"/>
        <v>63.671999999999997</v>
      </c>
      <c r="F3923" s="32">
        <f>'Auxiliary Energy Estimation'!$E$25-D3923</f>
        <v>1.9399999999999977</v>
      </c>
      <c r="G3923" s="32">
        <f>'Auxiliary Energy Estimation'!$E$25-E3923</f>
        <v>-8.671999999999997</v>
      </c>
      <c r="H3923" s="26">
        <f>IF(D3923&lt;='Auxiliary Energy Estimation'!$E$25, 1, 0)</f>
        <v>1</v>
      </c>
      <c r="I3923" s="26">
        <f>IF(E3923&lt;='Auxiliary Energy Estimation'!$E$25, 1, 0)</f>
        <v>0</v>
      </c>
    </row>
    <row r="3924" spans="2:9" ht="15" x14ac:dyDescent="0.3">
      <c r="B3924" s="33">
        <v>3919.5</v>
      </c>
      <c r="C3924" s="34">
        <v>12.2</v>
      </c>
      <c r="D3924" s="32">
        <f t="shared" si="122"/>
        <v>53.96</v>
      </c>
      <c r="E3924" s="37">
        <f t="shared" si="123"/>
        <v>64.751999999999995</v>
      </c>
      <c r="F3924" s="32">
        <f>'Auxiliary Energy Estimation'!$E$25-D3924</f>
        <v>1.0399999999999991</v>
      </c>
      <c r="G3924" s="32">
        <f>'Auxiliary Energy Estimation'!$E$25-E3924</f>
        <v>-9.7519999999999953</v>
      </c>
      <c r="H3924" s="26">
        <f>IF(D3924&lt;='Auxiliary Energy Estimation'!$E$25, 1, 0)</f>
        <v>1</v>
      </c>
      <c r="I3924" s="26">
        <f>IF(E3924&lt;='Auxiliary Energy Estimation'!$E$25, 1, 0)</f>
        <v>0</v>
      </c>
    </row>
    <row r="3925" spans="2:9" ht="15" x14ac:dyDescent="0.3">
      <c r="B3925" s="33">
        <v>3920.5</v>
      </c>
      <c r="C3925" s="34">
        <v>12.8</v>
      </c>
      <c r="D3925" s="32">
        <f t="shared" si="122"/>
        <v>55.040000000000006</v>
      </c>
      <c r="E3925" s="37">
        <f t="shared" si="123"/>
        <v>66.048000000000002</v>
      </c>
      <c r="F3925" s="32">
        <f>'Auxiliary Energy Estimation'!$E$25-D3925</f>
        <v>-4.0000000000006253E-2</v>
      </c>
      <c r="G3925" s="32">
        <f>'Auxiliary Energy Estimation'!$E$25-E3925</f>
        <v>-11.048000000000002</v>
      </c>
      <c r="H3925" s="26">
        <f>IF(D3925&lt;='Auxiliary Energy Estimation'!$E$25, 1, 0)</f>
        <v>0</v>
      </c>
      <c r="I3925" s="26">
        <f>IF(E3925&lt;='Auxiliary Energy Estimation'!$E$25, 1, 0)</f>
        <v>0</v>
      </c>
    </row>
    <row r="3926" spans="2:9" ht="15" x14ac:dyDescent="0.3">
      <c r="B3926" s="33">
        <v>3921.5</v>
      </c>
      <c r="C3926" s="34">
        <v>12.8</v>
      </c>
      <c r="D3926" s="32">
        <f t="shared" si="122"/>
        <v>55.040000000000006</v>
      </c>
      <c r="E3926" s="37">
        <f t="shared" si="123"/>
        <v>66.048000000000002</v>
      </c>
      <c r="F3926" s="32">
        <f>'Auxiliary Energy Estimation'!$E$25-D3926</f>
        <v>-4.0000000000006253E-2</v>
      </c>
      <c r="G3926" s="32">
        <f>'Auxiliary Energy Estimation'!$E$25-E3926</f>
        <v>-11.048000000000002</v>
      </c>
      <c r="H3926" s="26">
        <f>IF(D3926&lt;='Auxiliary Energy Estimation'!$E$25, 1, 0)</f>
        <v>0</v>
      </c>
      <c r="I3926" s="26">
        <f>IF(E3926&lt;='Auxiliary Energy Estimation'!$E$25, 1, 0)</f>
        <v>0</v>
      </c>
    </row>
    <row r="3927" spans="2:9" ht="15" x14ac:dyDescent="0.3">
      <c r="B3927" s="33">
        <v>3922.5</v>
      </c>
      <c r="C3927" s="34">
        <v>12.8</v>
      </c>
      <c r="D3927" s="32">
        <f t="shared" si="122"/>
        <v>55.040000000000006</v>
      </c>
      <c r="E3927" s="37">
        <f t="shared" si="123"/>
        <v>66.048000000000002</v>
      </c>
      <c r="F3927" s="32">
        <f>'Auxiliary Energy Estimation'!$E$25-D3927</f>
        <v>-4.0000000000006253E-2</v>
      </c>
      <c r="G3927" s="32">
        <f>'Auxiliary Energy Estimation'!$E$25-E3927</f>
        <v>-11.048000000000002</v>
      </c>
      <c r="H3927" s="26">
        <f>IF(D3927&lt;='Auxiliary Energy Estimation'!$E$25, 1, 0)</f>
        <v>0</v>
      </c>
      <c r="I3927" s="26">
        <f>IF(E3927&lt;='Auxiliary Energy Estimation'!$E$25, 1, 0)</f>
        <v>0</v>
      </c>
    </row>
    <row r="3928" spans="2:9" ht="15" x14ac:dyDescent="0.3">
      <c r="B3928" s="33">
        <v>3923.5</v>
      </c>
      <c r="C3928" s="34">
        <v>13.9</v>
      </c>
      <c r="D3928" s="32">
        <f t="shared" si="122"/>
        <v>57.019999999999996</v>
      </c>
      <c r="E3928" s="37">
        <f t="shared" si="123"/>
        <v>68.423999999999992</v>
      </c>
      <c r="F3928" s="32">
        <f>'Auxiliary Energy Estimation'!$E$25-D3928</f>
        <v>-2.019999999999996</v>
      </c>
      <c r="G3928" s="32">
        <f>'Auxiliary Energy Estimation'!$E$25-E3928</f>
        <v>-13.423999999999992</v>
      </c>
      <c r="H3928" s="26">
        <f>IF(D3928&lt;='Auxiliary Energy Estimation'!$E$25, 1, 0)</f>
        <v>0</v>
      </c>
      <c r="I3928" s="26">
        <f>IF(E3928&lt;='Auxiliary Energy Estimation'!$E$25, 1, 0)</f>
        <v>0</v>
      </c>
    </row>
    <row r="3929" spans="2:9" ht="15" x14ac:dyDescent="0.3">
      <c r="B3929" s="33">
        <v>3924.5</v>
      </c>
      <c r="C3929" s="34">
        <v>14.4</v>
      </c>
      <c r="D3929" s="32">
        <f t="shared" si="122"/>
        <v>57.92</v>
      </c>
      <c r="E3929" s="37">
        <f t="shared" si="123"/>
        <v>69.504000000000005</v>
      </c>
      <c r="F3929" s="32">
        <f>'Auxiliary Energy Estimation'!$E$25-D3929</f>
        <v>-2.9200000000000017</v>
      </c>
      <c r="G3929" s="32">
        <f>'Auxiliary Energy Estimation'!$E$25-E3929</f>
        <v>-14.504000000000005</v>
      </c>
      <c r="H3929" s="26">
        <f>IF(D3929&lt;='Auxiliary Energy Estimation'!$E$25, 1, 0)</f>
        <v>0</v>
      </c>
      <c r="I3929" s="26">
        <f>IF(E3929&lt;='Auxiliary Energy Estimation'!$E$25, 1, 0)</f>
        <v>0</v>
      </c>
    </row>
    <row r="3930" spans="2:9" ht="15" x14ac:dyDescent="0.3">
      <c r="B3930" s="33">
        <v>3925.5</v>
      </c>
      <c r="C3930" s="34">
        <v>15.6</v>
      </c>
      <c r="D3930" s="32">
        <f t="shared" si="122"/>
        <v>60.08</v>
      </c>
      <c r="E3930" s="37">
        <f t="shared" si="123"/>
        <v>72.095999999999989</v>
      </c>
      <c r="F3930" s="32">
        <f>'Auxiliary Energy Estimation'!$E$25-D3930</f>
        <v>-5.0799999999999983</v>
      </c>
      <c r="G3930" s="32">
        <f>'Auxiliary Energy Estimation'!$E$25-E3930</f>
        <v>-17.095999999999989</v>
      </c>
      <c r="H3930" s="26">
        <f>IF(D3930&lt;='Auxiliary Energy Estimation'!$E$25, 1, 0)</f>
        <v>0</v>
      </c>
      <c r="I3930" s="26">
        <f>IF(E3930&lt;='Auxiliary Energy Estimation'!$E$25, 1, 0)</f>
        <v>0</v>
      </c>
    </row>
    <row r="3931" spans="2:9" ht="15" x14ac:dyDescent="0.3">
      <c r="B3931" s="33">
        <v>3926.5</v>
      </c>
      <c r="C3931" s="34">
        <v>16.100000000000001</v>
      </c>
      <c r="D3931" s="32">
        <f t="shared" si="122"/>
        <v>60.980000000000004</v>
      </c>
      <c r="E3931" s="37">
        <f t="shared" si="123"/>
        <v>73.176000000000002</v>
      </c>
      <c r="F3931" s="32">
        <f>'Auxiliary Energy Estimation'!$E$25-D3931</f>
        <v>-5.980000000000004</v>
      </c>
      <c r="G3931" s="32">
        <f>'Auxiliary Energy Estimation'!$E$25-E3931</f>
        <v>-18.176000000000002</v>
      </c>
      <c r="H3931" s="26">
        <f>IF(D3931&lt;='Auxiliary Energy Estimation'!$E$25, 1, 0)</f>
        <v>0</v>
      </c>
      <c r="I3931" s="26">
        <f>IF(E3931&lt;='Auxiliary Energy Estimation'!$E$25, 1, 0)</f>
        <v>0</v>
      </c>
    </row>
    <row r="3932" spans="2:9" ht="15" x14ac:dyDescent="0.3">
      <c r="B3932" s="33">
        <v>3927.5</v>
      </c>
      <c r="C3932" s="34">
        <v>15.6</v>
      </c>
      <c r="D3932" s="32">
        <f t="shared" si="122"/>
        <v>60.08</v>
      </c>
      <c r="E3932" s="37">
        <f t="shared" si="123"/>
        <v>72.095999999999989</v>
      </c>
      <c r="F3932" s="32">
        <f>'Auxiliary Energy Estimation'!$E$25-D3932</f>
        <v>-5.0799999999999983</v>
      </c>
      <c r="G3932" s="32">
        <f>'Auxiliary Energy Estimation'!$E$25-E3932</f>
        <v>-17.095999999999989</v>
      </c>
      <c r="H3932" s="26">
        <f>IF(D3932&lt;='Auxiliary Energy Estimation'!$E$25, 1, 0)</f>
        <v>0</v>
      </c>
      <c r="I3932" s="26">
        <f>IF(E3932&lt;='Auxiliary Energy Estimation'!$E$25, 1, 0)</f>
        <v>0</v>
      </c>
    </row>
    <row r="3933" spans="2:9" ht="15" x14ac:dyDescent="0.3">
      <c r="B3933" s="33">
        <v>3928.5</v>
      </c>
      <c r="C3933" s="34">
        <v>14.4</v>
      </c>
      <c r="D3933" s="32">
        <f t="shared" si="122"/>
        <v>57.92</v>
      </c>
      <c r="E3933" s="37">
        <f t="shared" si="123"/>
        <v>69.504000000000005</v>
      </c>
      <c r="F3933" s="32">
        <f>'Auxiliary Energy Estimation'!$E$25-D3933</f>
        <v>-2.9200000000000017</v>
      </c>
      <c r="G3933" s="32">
        <f>'Auxiliary Energy Estimation'!$E$25-E3933</f>
        <v>-14.504000000000005</v>
      </c>
      <c r="H3933" s="26">
        <f>IF(D3933&lt;='Auxiliary Energy Estimation'!$E$25, 1, 0)</f>
        <v>0</v>
      </c>
      <c r="I3933" s="26">
        <f>IF(E3933&lt;='Auxiliary Energy Estimation'!$E$25, 1, 0)</f>
        <v>0</v>
      </c>
    </row>
    <row r="3934" spans="2:9" ht="15" x14ac:dyDescent="0.3">
      <c r="B3934" s="33">
        <v>3929.5</v>
      </c>
      <c r="C3934" s="34">
        <v>14.4</v>
      </c>
      <c r="D3934" s="32">
        <f t="shared" si="122"/>
        <v>57.92</v>
      </c>
      <c r="E3934" s="37">
        <f t="shared" si="123"/>
        <v>69.504000000000005</v>
      </c>
      <c r="F3934" s="32">
        <f>'Auxiliary Energy Estimation'!$E$25-D3934</f>
        <v>-2.9200000000000017</v>
      </c>
      <c r="G3934" s="32">
        <f>'Auxiliary Energy Estimation'!$E$25-E3934</f>
        <v>-14.504000000000005</v>
      </c>
      <c r="H3934" s="26">
        <f>IF(D3934&lt;='Auxiliary Energy Estimation'!$E$25, 1, 0)</f>
        <v>0</v>
      </c>
      <c r="I3934" s="26">
        <f>IF(E3934&lt;='Auxiliary Energy Estimation'!$E$25, 1, 0)</f>
        <v>0</v>
      </c>
    </row>
    <row r="3935" spans="2:9" ht="15" x14ac:dyDescent="0.3">
      <c r="B3935" s="33">
        <v>3930.5</v>
      </c>
      <c r="C3935" s="34">
        <v>14.4</v>
      </c>
      <c r="D3935" s="32">
        <f t="shared" si="122"/>
        <v>57.92</v>
      </c>
      <c r="E3935" s="37">
        <f t="shared" si="123"/>
        <v>69.504000000000005</v>
      </c>
      <c r="F3935" s="32">
        <f>'Auxiliary Energy Estimation'!$E$25-D3935</f>
        <v>-2.9200000000000017</v>
      </c>
      <c r="G3935" s="32">
        <f>'Auxiliary Energy Estimation'!$E$25-E3935</f>
        <v>-14.504000000000005</v>
      </c>
      <c r="H3935" s="26">
        <f>IF(D3935&lt;='Auxiliary Energy Estimation'!$E$25, 1, 0)</f>
        <v>0</v>
      </c>
      <c r="I3935" s="26">
        <f>IF(E3935&lt;='Auxiliary Energy Estimation'!$E$25, 1, 0)</f>
        <v>0</v>
      </c>
    </row>
    <row r="3936" spans="2:9" ht="15" x14ac:dyDescent="0.3">
      <c r="B3936" s="33">
        <v>3931.5</v>
      </c>
      <c r="C3936" s="34">
        <v>16.7</v>
      </c>
      <c r="D3936" s="32">
        <f t="shared" si="122"/>
        <v>62.06</v>
      </c>
      <c r="E3936" s="37">
        <f t="shared" si="123"/>
        <v>74.471999999999994</v>
      </c>
      <c r="F3936" s="32">
        <f>'Auxiliary Energy Estimation'!$E$25-D3936</f>
        <v>-7.0600000000000023</v>
      </c>
      <c r="G3936" s="32">
        <f>'Auxiliary Energy Estimation'!$E$25-E3936</f>
        <v>-19.471999999999994</v>
      </c>
      <c r="H3936" s="26">
        <f>IF(D3936&lt;='Auxiliary Energy Estimation'!$E$25, 1, 0)</f>
        <v>0</v>
      </c>
      <c r="I3936" s="26">
        <f>IF(E3936&lt;='Auxiliary Energy Estimation'!$E$25, 1, 0)</f>
        <v>0</v>
      </c>
    </row>
    <row r="3937" spans="2:9" ht="15" x14ac:dyDescent="0.3">
      <c r="B3937" s="33">
        <v>3932.5</v>
      </c>
      <c r="C3937" s="34">
        <v>16.100000000000001</v>
      </c>
      <c r="D3937" s="32">
        <f t="shared" si="122"/>
        <v>60.980000000000004</v>
      </c>
      <c r="E3937" s="37">
        <f t="shared" si="123"/>
        <v>73.176000000000002</v>
      </c>
      <c r="F3937" s="32">
        <f>'Auxiliary Energy Estimation'!$E$25-D3937</f>
        <v>-5.980000000000004</v>
      </c>
      <c r="G3937" s="32">
        <f>'Auxiliary Energy Estimation'!$E$25-E3937</f>
        <v>-18.176000000000002</v>
      </c>
      <c r="H3937" s="26">
        <f>IF(D3937&lt;='Auxiliary Energy Estimation'!$E$25, 1, 0)</f>
        <v>0</v>
      </c>
      <c r="I3937" s="26">
        <f>IF(E3937&lt;='Auxiliary Energy Estimation'!$E$25, 1, 0)</f>
        <v>0</v>
      </c>
    </row>
    <row r="3938" spans="2:9" ht="15" x14ac:dyDescent="0.3">
      <c r="B3938" s="33">
        <v>3933.5</v>
      </c>
      <c r="C3938" s="34">
        <v>15.6</v>
      </c>
      <c r="D3938" s="32">
        <f t="shared" si="122"/>
        <v>60.08</v>
      </c>
      <c r="E3938" s="37">
        <f t="shared" si="123"/>
        <v>72.095999999999989</v>
      </c>
      <c r="F3938" s="32">
        <f>'Auxiliary Energy Estimation'!$E$25-D3938</f>
        <v>-5.0799999999999983</v>
      </c>
      <c r="G3938" s="32">
        <f>'Auxiliary Energy Estimation'!$E$25-E3938</f>
        <v>-17.095999999999989</v>
      </c>
      <c r="H3938" s="26">
        <f>IF(D3938&lt;='Auxiliary Energy Estimation'!$E$25, 1, 0)</f>
        <v>0</v>
      </c>
      <c r="I3938" s="26">
        <f>IF(E3938&lt;='Auxiliary Energy Estimation'!$E$25, 1, 0)</f>
        <v>0</v>
      </c>
    </row>
    <row r="3939" spans="2:9" ht="15" x14ac:dyDescent="0.3">
      <c r="B3939" s="33">
        <v>3934.5</v>
      </c>
      <c r="C3939" s="34">
        <v>14.4</v>
      </c>
      <c r="D3939" s="32">
        <f t="shared" si="122"/>
        <v>57.92</v>
      </c>
      <c r="E3939" s="37">
        <f t="shared" si="123"/>
        <v>69.504000000000005</v>
      </c>
      <c r="F3939" s="32">
        <f>'Auxiliary Energy Estimation'!$E$25-D3939</f>
        <v>-2.9200000000000017</v>
      </c>
      <c r="G3939" s="32">
        <f>'Auxiliary Energy Estimation'!$E$25-E3939</f>
        <v>-14.504000000000005</v>
      </c>
      <c r="H3939" s="26">
        <f>IF(D3939&lt;='Auxiliary Energy Estimation'!$E$25, 1, 0)</f>
        <v>0</v>
      </c>
      <c r="I3939" s="26">
        <f>IF(E3939&lt;='Auxiliary Energy Estimation'!$E$25, 1, 0)</f>
        <v>0</v>
      </c>
    </row>
    <row r="3940" spans="2:9" ht="15" x14ac:dyDescent="0.3">
      <c r="B3940" s="33">
        <v>3935.5</v>
      </c>
      <c r="C3940" s="34">
        <v>13.9</v>
      </c>
      <c r="D3940" s="32">
        <f t="shared" si="122"/>
        <v>57.019999999999996</v>
      </c>
      <c r="E3940" s="37">
        <f t="shared" si="123"/>
        <v>68.423999999999992</v>
      </c>
      <c r="F3940" s="32">
        <f>'Auxiliary Energy Estimation'!$E$25-D3940</f>
        <v>-2.019999999999996</v>
      </c>
      <c r="G3940" s="32">
        <f>'Auxiliary Energy Estimation'!$E$25-E3940</f>
        <v>-13.423999999999992</v>
      </c>
      <c r="H3940" s="26">
        <f>IF(D3940&lt;='Auxiliary Energy Estimation'!$E$25, 1, 0)</f>
        <v>0</v>
      </c>
      <c r="I3940" s="26">
        <f>IF(E3940&lt;='Auxiliary Energy Estimation'!$E$25, 1, 0)</f>
        <v>0</v>
      </c>
    </row>
    <row r="3941" spans="2:9" ht="15" x14ac:dyDescent="0.3">
      <c r="B3941" s="33">
        <v>3936.5</v>
      </c>
      <c r="C3941" s="34">
        <v>13.3</v>
      </c>
      <c r="D3941" s="32">
        <f t="shared" si="122"/>
        <v>55.94</v>
      </c>
      <c r="E3941" s="37">
        <f t="shared" si="123"/>
        <v>67.128</v>
      </c>
      <c r="F3941" s="32">
        <f>'Auxiliary Energy Estimation'!$E$25-D3941</f>
        <v>-0.93999999999999773</v>
      </c>
      <c r="G3941" s="32">
        <f>'Auxiliary Energy Estimation'!$E$25-E3941</f>
        <v>-12.128</v>
      </c>
      <c r="H3941" s="26">
        <f>IF(D3941&lt;='Auxiliary Energy Estimation'!$E$25, 1, 0)</f>
        <v>0</v>
      </c>
      <c r="I3941" s="26">
        <f>IF(E3941&lt;='Auxiliary Energy Estimation'!$E$25, 1, 0)</f>
        <v>0</v>
      </c>
    </row>
    <row r="3942" spans="2:9" ht="15" x14ac:dyDescent="0.3">
      <c r="B3942" s="33">
        <v>3937.5</v>
      </c>
      <c r="C3942" s="34">
        <v>13.3</v>
      </c>
      <c r="D3942" s="32">
        <f t="shared" si="122"/>
        <v>55.94</v>
      </c>
      <c r="E3942" s="37">
        <f t="shared" si="123"/>
        <v>67.128</v>
      </c>
      <c r="F3942" s="32">
        <f>'Auxiliary Energy Estimation'!$E$25-D3942</f>
        <v>-0.93999999999999773</v>
      </c>
      <c r="G3942" s="32">
        <f>'Auxiliary Energy Estimation'!$E$25-E3942</f>
        <v>-12.128</v>
      </c>
      <c r="H3942" s="26">
        <f>IF(D3942&lt;='Auxiliary Energy Estimation'!$E$25, 1, 0)</f>
        <v>0</v>
      </c>
      <c r="I3942" s="26">
        <f>IF(E3942&lt;='Auxiliary Energy Estimation'!$E$25, 1, 0)</f>
        <v>0</v>
      </c>
    </row>
    <row r="3943" spans="2:9" ht="15" x14ac:dyDescent="0.3">
      <c r="B3943" s="33">
        <v>3938.5</v>
      </c>
      <c r="C3943" s="34">
        <v>12.8</v>
      </c>
      <c r="D3943" s="32">
        <f t="shared" si="122"/>
        <v>55.040000000000006</v>
      </c>
      <c r="E3943" s="37">
        <f t="shared" si="123"/>
        <v>66.048000000000002</v>
      </c>
      <c r="F3943" s="32">
        <f>'Auxiliary Energy Estimation'!$E$25-D3943</f>
        <v>-4.0000000000006253E-2</v>
      </c>
      <c r="G3943" s="32">
        <f>'Auxiliary Energy Estimation'!$E$25-E3943</f>
        <v>-11.048000000000002</v>
      </c>
      <c r="H3943" s="26">
        <f>IF(D3943&lt;='Auxiliary Energy Estimation'!$E$25, 1, 0)</f>
        <v>0</v>
      </c>
      <c r="I3943" s="26">
        <f>IF(E3943&lt;='Auxiliary Energy Estimation'!$E$25, 1, 0)</f>
        <v>0</v>
      </c>
    </row>
    <row r="3944" spans="2:9" ht="15" x14ac:dyDescent="0.3">
      <c r="B3944" s="33">
        <v>3939.5</v>
      </c>
      <c r="C3944" s="34">
        <v>12.8</v>
      </c>
      <c r="D3944" s="32">
        <f t="shared" si="122"/>
        <v>55.040000000000006</v>
      </c>
      <c r="E3944" s="37">
        <f t="shared" si="123"/>
        <v>66.048000000000002</v>
      </c>
      <c r="F3944" s="32">
        <f>'Auxiliary Energy Estimation'!$E$25-D3944</f>
        <v>-4.0000000000006253E-2</v>
      </c>
      <c r="G3944" s="32">
        <f>'Auxiliary Energy Estimation'!$E$25-E3944</f>
        <v>-11.048000000000002</v>
      </c>
      <c r="H3944" s="26">
        <f>IF(D3944&lt;='Auxiliary Energy Estimation'!$E$25, 1, 0)</f>
        <v>0</v>
      </c>
      <c r="I3944" s="26">
        <f>IF(E3944&lt;='Auxiliary Energy Estimation'!$E$25, 1, 0)</f>
        <v>0</v>
      </c>
    </row>
    <row r="3945" spans="2:9" ht="15" x14ac:dyDescent="0.3">
      <c r="B3945" s="33">
        <v>3940.5</v>
      </c>
      <c r="C3945" s="34">
        <v>12.8</v>
      </c>
      <c r="D3945" s="32">
        <f t="shared" si="122"/>
        <v>55.040000000000006</v>
      </c>
      <c r="E3945" s="37">
        <f t="shared" si="123"/>
        <v>66.048000000000002</v>
      </c>
      <c r="F3945" s="32">
        <f>'Auxiliary Energy Estimation'!$E$25-D3945</f>
        <v>-4.0000000000006253E-2</v>
      </c>
      <c r="G3945" s="32">
        <f>'Auxiliary Energy Estimation'!$E$25-E3945</f>
        <v>-11.048000000000002</v>
      </c>
      <c r="H3945" s="26">
        <f>IF(D3945&lt;='Auxiliary Energy Estimation'!$E$25, 1, 0)</f>
        <v>0</v>
      </c>
      <c r="I3945" s="26">
        <f>IF(E3945&lt;='Auxiliary Energy Estimation'!$E$25, 1, 0)</f>
        <v>0</v>
      </c>
    </row>
    <row r="3946" spans="2:9" ht="15" x14ac:dyDescent="0.3">
      <c r="B3946" s="33">
        <v>3941.5</v>
      </c>
      <c r="C3946" s="34">
        <v>12.8</v>
      </c>
      <c r="D3946" s="32">
        <f t="shared" si="122"/>
        <v>55.040000000000006</v>
      </c>
      <c r="E3946" s="37">
        <f t="shared" si="123"/>
        <v>66.048000000000002</v>
      </c>
      <c r="F3946" s="32">
        <f>'Auxiliary Energy Estimation'!$E$25-D3946</f>
        <v>-4.0000000000006253E-2</v>
      </c>
      <c r="G3946" s="32">
        <f>'Auxiliary Energy Estimation'!$E$25-E3946</f>
        <v>-11.048000000000002</v>
      </c>
      <c r="H3946" s="26">
        <f>IF(D3946&lt;='Auxiliary Energy Estimation'!$E$25, 1, 0)</f>
        <v>0</v>
      </c>
      <c r="I3946" s="26">
        <f>IF(E3946&lt;='Auxiliary Energy Estimation'!$E$25, 1, 0)</f>
        <v>0</v>
      </c>
    </row>
    <row r="3947" spans="2:9" ht="15" x14ac:dyDescent="0.3">
      <c r="B3947" s="33">
        <v>3942.5</v>
      </c>
      <c r="C3947" s="34">
        <v>13.3</v>
      </c>
      <c r="D3947" s="32">
        <f t="shared" si="122"/>
        <v>55.94</v>
      </c>
      <c r="E3947" s="37">
        <f t="shared" si="123"/>
        <v>67.128</v>
      </c>
      <c r="F3947" s="32">
        <f>'Auxiliary Energy Estimation'!$E$25-D3947</f>
        <v>-0.93999999999999773</v>
      </c>
      <c r="G3947" s="32">
        <f>'Auxiliary Energy Estimation'!$E$25-E3947</f>
        <v>-12.128</v>
      </c>
      <c r="H3947" s="26">
        <f>IF(D3947&lt;='Auxiliary Energy Estimation'!$E$25, 1, 0)</f>
        <v>0</v>
      </c>
      <c r="I3947" s="26">
        <f>IF(E3947&lt;='Auxiliary Energy Estimation'!$E$25, 1, 0)</f>
        <v>0</v>
      </c>
    </row>
    <row r="3948" spans="2:9" ht="15" x14ac:dyDescent="0.3">
      <c r="B3948" s="33">
        <v>3943.5</v>
      </c>
      <c r="C3948" s="34">
        <v>15</v>
      </c>
      <c r="D3948" s="32">
        <f t="shared" si="122"/>
        <v>59</v>
      </c>
      <c r="E3948" s="37">
        <f t="shared" si="123"/>
        <v>70.8</v>
      </c>
      <c r="F3948" s="32">
        <f>'Auxiliary Energy Estimation'!$E$25-D3948</f>
        <v>-4</v>
      </c>
      <c r="G3948" s="32">
        <f>'Auxiliary Energy Estimation'!$E$25-E3948</f>
        <v>-15.799999999999997</v>
      </c>
      <c r="H3948" s="26">
        <f>IF(D3948&lt;='Auxiliary Energy Estimation'!$E$25, 1, 0)</f>
        <v>0</v>
      </c>
      <c r="I3948" s="26">
        <f>IF(E3948&lt;='Auxiliary Energy Estimation'!$E$25, 1, 0)</f>
        <v>0</v>
      </c>
    </row>
    <row r="3949" spans="2:9" ht="15" x14ac:dyDescent="0.3">
      <c r="B3949" s="33">
        <v>3944.5</v>
      </c>
      <c r="C3949" s="34">
        <v>15.6</v>
      </c>
      <c r="D3949" s="32">
        <f t="shared" si="122"/>
        <v>60.08</v>
      </c>
      <c r="E3949" s="37">
        <f t="shared" si="123"/>
        <v>72.095999999999989</v>
      </c>
      <c r="F3949" s="32">
        <f>'Auxiliary Energy Estimation'!$E$25-D3949</f>
        <v>-5.0799999999999983</v>
      </c>
      <c r="G3949" s="32">
        <f>'Auxiliary Energy Estimation'!$E$25-E3949</f>
        <v>-17.095999999999989</v>
      </c>
      <c r="H3949" s="26">
        <f>IF(D3949&lt;='Auxiliary Energy Estimation'!$E$25, 1, 0)</f>
        <v>0</v>
      </c>
      <c r="I3949" s="26">
        <f>IF(E3949&lt;='Auxiliary Energy Estimation'!$E$25, 1, 0)</f>
        <v>0</v>
      </c>
    </row>
    <row r="3950" spans="2:9" ht="15" x14ac:dyDescent="0.3">
      <c r="B3950" s="33">
        <v>3945.5</v>
      </c>
      <c r="C3950" s="34">
        <v>15.6</v>
      </c>
      <c r="D3950" s="32">
        <f t="shared" si="122"/>
        <v>60.08</v>
      </c>
      <c r="E3950" s="37">
        <f t="shared" si="123"/>
        <v>72.095999999999989</v>
      </c>
      <c r="F3950" s="32">
        <f>'Auxiliary Energy Estimation'!$E$25-D3950</f>
        <v>-5.0799999999999983</v>
      </c>
      <c r="G3950" s="32">
        <f>'Auxiliary Energy Estimation'!$E$25-E3950</f>
        <v>-17.095999999999989</v>
      </c>
      <c r="H3950" s="26">
        <f>IF(D3950&lt;='Auxiliary Energy Estimation'!$E$25, 1, 0)</f>
        <v>0</v>
      </c>
      <c r="I3950" s="26">
        <f>IF(E3950&lt;='Auxiliary Energy Estimation'!$E$25, 1, 0)</f>
        <v>0</v>
      </c>
    </row>
    <row r="3951" spans="2:9" ht="15" x14ac:dyDescent="0.3">
      <c r="B3951" s="33">
        <v>3946.5</v>
      </c>
      <c r="C3951" s="34">
        <v>14.4</v>
      </c>
      <c r="D3951" s="32">
        <f t="shared" si="122"/>
        <v>57.92</v>
      </c>
      <c r="E3951" s="37">
        <f t="shared" si="123"/>
        <v>69.504000000000005</v>
      </c>
      <c r="F3951" s="32">
        <f>'Auxiliary Energy Estimation'!$E$25-D3951</f>
        <v>-2.9200000000000017</v>
      </c>
      <c r="G3951" s="32">
        <f>'Auxiliary Energy Estimation'!$E$25-E3951</f>
        <v>-14.504000000000005</v>
      </c>
      <c r="H3951" s="26">
        <f>IF(D3951&lt;='Auxiliary Energy Estimation'!$E$25, 1, 0)</f>
        <v>0</v>
      </c>
      <c r="I3951" s="26">
        <f>IF(E3951&lt;='Auxiliary Energy Estimation'!$E$25, 1, 0)</f>
        <v>0</v>
      </c>
    </row>
    <row r="3952" spans="2:9" ht="15" x14ac:dyDescent="0.3">
      <c r="B3952" s="33">
        <v>3947.5</v>
      </c>
      <c r="C3952" s="34">
        <v>14.4</v>
      </c>
      <c r="D3952" s="32">
        <f t="shared" si="122"/>
        <v>57.92</v>
      </c>
      <c r="E3952" s="37">
        <f t="shared" si="123"/>
        <v>69.504000000000005</v>
      </c>
      <c r="F3952" s="32">
        <f>'Auxiliary Energy Estimation'!$E$25-D3952</f>
        <v>-2.9200000000000017</v>
      </c>
      <c r="G3952" s="32">
        <f>'Auxiliary Energy Estimation'!$E$25-E3952</f>
        <v>-14.504000000000005</v>
      </c>
      <c r="H3952" s="26">
        <f>IF(D3952&lt;='Auxiliary Energy Estimation'!$E$25, 1, 0)</f>
        <v>0</v>
      </c>
      <c r="I3952" s="26">
        <f>IF(E3952&lt;='Auxiliary Energy Estimation'!$E$25, 1, 0)</f>
        <v>0</v>
      </c>
    </row>
    <row r="3953" spans="2:9" ht="15" x14ac:dyDescent="0.3">
      <c r="B3953" s="33">
        <v>3948.5</v>
      </c>
      <c r="C3953" s="34">
        <v>13.9</v>
      </c>
      <c r="D3953" s="32">
        <f t="shared" si="122"/>
        <v>57.019999999999996</v>
      </c>
      <c r="E3953" s="37">
        <f t="shared" si="123"/>
        <v>68.423999999999992</v>
      </c>
      <c r="F3953" s="32">
        <f>'Auxiliary Energy Estimation'!$E$25-D3953</f>
        <v>-2.019999999999996</v>
      </c>
      <c r="G3953" s="32">
        <f>'Auxiliary Energy Estimation'!$E$25-E3953</f>
        <v>-13.423999999999992</v>
      </c>
      <c r="H3953" s="26">
        <f>IF(D3953&lt;='Auxiliary Energy Estimation'!$E$25, 1, 0)</f>
        <v>0</v>
      </c>
      <c r="I3953" s="26">
        <f>IF(E3953&lt;='Auxiliary Energy Estimation'!$E$25, 1, 0)</f>
        <v>0</v>
      </c>
    </row>
    <row r="3954" spans="2:9" ht="15" x14ac:dyDescent="0.3">
      <c r="B3954" s="33">
        <v>3949.5</v>
      </c>
      <c r="C3954" s="34">
        <v>13.3</v>
      </c>
      <c r="D3954" s="32">
        <f t="shared" si="122"/>
        <v>55.94</v>
      </c>
      <c r="E3954" s="37">
        <f t="shared" si="123"/>
        <v>67.128</v>
      </c>
      <c r="F3954" s="32">
        <f>'Auxiliary Energy Estimation'!$E$25-D3954</f>
        <v>-0.93999999999999773</v>
      </c>
      <c r="G3954" s="32">
        <f>'Auxiliary Energy Estimation'!$E$25-E3954</f>
        <v>-12.128</v>
      </c>
      <c r="H3954" s="26">
        <f>IF(D3954&lt;='Auxiliary Energy Estimation'!$E$25, 1, 0)</f>
        <v>0</v>
      </c>
      <c r="I3954" s="26">
        <f>IF(E3954&lt;='Auxiliary Energy Estimation'!$E$25, 1, 0)</f>
        <v>0</v>
      </c>
    </row>
    <row r="3955" spans="2:9" ht="15" x14ac:dyDescent="0.3">
      <c r="B3955" s="33">
        <v>3950.5</v>
      </c>
      <c r="C3955" s="34">
        <v>13.3</v>
      </c>
      <c r="D3955" s="32">
        <f t="shared" si="122"/>
        <v>55.94</v>
      </c>
      <c r="E3955" s="37">
        <f t="shared" si="123"/>
        <v>67.128</v>
      </c>
      <c r="F3955" s="32">
        <f>'Auxiliary Energy Estimation'!$E$25-D3955</f>
        <v>-0.93999999999999773</v>
      </c>
      <c r="G3955" s="32">
        <f>'Auxiliary Energy Estimation'!$E$25-E3955</f>
        <v>-12.128</v>
      </c>
      <c r="H3955" s="26">
        <f>IF(D3955&lt;='Auxiliary Energy Estimation'!$E$25, 1, 0)</f>
        <v>0</v>
      </c>
      <c r="I3955" s="26">
        <f>IF(E3955&lt;='Auxiliary Energy Estimation'!$E$25, 1, 0)</f>
        <v>0</v>
      </c>
    </row>
    <row r="3956" spans="2:9" ht="15" x14ac:dyDescent="0.3">
      <c r="B3956" s="33">
        <v>3951.5</v>
      </c>
      <c r="C3956" s="34">
        <v>13.3</v>
      </c>
      <c r="D3956" s="32">
        <f t="shared" si="122"/>
        <v>55.94</v>
      </c>
      <c r="E3956" s="37">
        <f t="shared" si="123"/>
        <v>67.128</v>
      </c>
      <c r="F3956" s="32">
        <f>'Auxiliary Energy Estimation'!$E$25-D3956</f>
        <v>-0.93999999999999773</v>
      </c>
      <c r="G3956" s="32">
        <f>'Auxiliary Energy Estimation'!$E$25-E3956</f>
        <v>-12.128</v>
      </c>
      <c r="H3956" s="26">
        <f>IF(D3956&lt;='Auxiliary Energy Estimation'!$E$25, 1, 0)</f>
        <v>0</v>
      </c>
      <c r="I3956" s="26">
        <f>IF(E3956&lt;='Auxiliary Energy Estimation'!$E$25, 1, 0)</f>
        <v>0</v>
      </c>
    </row>
    <row r="3957" spans="2:9" ht="15" x14ac:dyDescent="0.3">
      <c r="B3957" s="33">
        <v>3952.5</v>
      </c>
      <c r="C3957" s="34">
        <v>12.8</v>
      </c>
      <c r="D3957" s="32">
        <f t="shared" si="122"/>
        <v>55.040000000000006</v>
      </c>
      <c r="E3957" s="37">
        <f t="shared" si="123"/>
        <v>66.048000000000002</v>
      </c>
      <c r="F3957" s="32">
        <f>'Auxiliary Energy Estimation'!$E$25-D3957</f>
        <v>-4.0000000000006253E-2</v>
      </c>
      <c r="G3957" s="32">
        <f>'Auxiliary Energy Estimation'!$E$25-E3957</f>
        <v>-11.048000000000002</v>
      </c>
      <c r="H3957" s="26">
        <f>IF(D3957&lt;='Auxiliary Energy Estimation'!$E$25, 1, 0)</f>
        <v>0</v>
      </c>
      <c r="I3957" s="26">
        <f>IF(E3957&lt;='Auxiliary Energy Estimation'!$E$25, 1, 0)</f>
        <v>0</v>
      </c>
    </row>
    <row r="3958" spans="2:9" ht="15" x14ac:dyDescent="0.3">
      <c r="B3958" s="33">
        <v>3953.5</v>
      </c>
      <c r="C3958" s="34">
        <v>12.8</v>
      </c>
      <c r="D3958" s="32">
        <f t="shared" si="122"/>
        <v>55.040000000000006</v>
      </c>
      <c r="E3958" s="37">
        <f t="shared" si="123"/>
        <v>66.048000000000002</v>
      </c>
      <c r="F3958" s="32">
        <f>'Auxiliary Energy Estimation'!$E$25-D3958</f>
        <v>-4.0000000000006253E-2</v>
      </c>
      <c r="G3958" s="32">
        <f>'Auxiliary Energy Estimation'!$E$25-E3958</f>
        <v>-11.048000000000002</v>
      </c>
      <c r="H3958" s="26">
        <f>IF(D3958&lt;='Auxiliary Energy Estimation'!$E$25, 1, 0)</f>
        <v>0</v>
      </c>
      <c r="I3958" s="26">
        <f>IF(E3958&lt;='Auxiliary Energy Estimation'!$E$25, 1, 0)</f>
        <v>0</v>
      </c>
    </row>
    <row r="3959" spans="2:9" ht="15" x14ac:dyDescent="0.3">
      <c r="B3959" s="33">
        <v>3954.5</v>
      </c>
      <c r="C3959" s="34">
        <v>12.2</v>
      </c>
      <c r="D3959" s="32">
        <f t="shared" si="122"/>
        <v>53.96</v>
      </c>
      <c r="E3959" s="37">
        <f t="shared" si="123"/>
        <v>64.751999999999995</v>
      </c>
      <c r="F3959" s="32">
        <f>'Auxiliary Energy Estimation'!$E$25-D3959</f>
        <v>1.0399999999999991</v>
      </c>
      <c r="G3959" s="32">
        <f>'Auxiliary Energy Estimation'!$E$25-E3959</f>
        <v>-9.7519999999999953</v>
      </c>
      <c r="H3959" s="26">
        <f>IF(D3959&lt;='Auxiliary Energy Estimation'!$E$25, 1, 0)</f>
        <v>1</v>
      </c>
      <c r="I3959" s="26">
        <f>IF(E3959&lt;='Auxiliary Energy Estimation'!$E$25, 1, 0)</f>
        <v>0</v>
      </c>
    </row>
    <row r="3960" spans="2:9" ht="15" x14ac:dyDescent="0.3">
      <c r="B3960" s="33">
        <v>3955.5</v>
      </c>
      <c r="C3960" s="34">
        <v>12.2</v>
      </c>
      <c r="D3960" s="32">
        <f t="shared" si="122"/>
        <v>53.96</v>
      </c>
      <c r="E3960" s="37">
        <f t="shared" si="123"/>
        <v>64.751999999999995</v>
      </c>
      <c r="F3960" s="32">
        <f>'Auxiliary Energy Estimation'!$E$25-D3960</f>
        <v>1.0399999999999991</v>
      </c>
      <c r="G3960" s="32">
        <f>'Auxiliary Energy Estimation'!$E$25-E3960</f>
        <v>-9.7519999999999953</v>
      </c>
      <c r="H3960" s="26">
        <f>IF(D3960&lt;='Auxiliary Energy Estimation'!$E$25, 1, 0)</f>
        <v>1</v>
      </c>
      <c r="I3960" s="26">
        <f>IF(E3960&lt;='Auxiliary Energy Estimation'!$E$25, 1, 0)</f>
        <v>0</v>
      </c>
    </row>
    <row r="3961" spans="2:9" ht="15" x14ac:dyDescent="0.3">
      <c r="B3961" s="33">
        <v>3956.5</v>
      </c>
      <c r="C3961" s="34">
        <v>12.2</v>
      </c>
      <c r="D3961" s="32">
        <f t="shared" si="122"/>
        <v>53.96</v>
      </c>
      <c r="E3961" s="37">
        <f t="shared" si="123"/>
        <v>64.751999999999995</v>
      </c>
      <c r="F3961" s="32">
        <f>'Auxiliary Energy Estimation'!$E$25-D3961</f>
        <v>1.0399999999999991</v>
      </c>
      <c r="G3961" s="32">
        <f>'Auxiliary Energy Estimation'!$E$25-E3961</f>
        <v>-9.7519999999999953</v>
      </c>
      <c r="H3961" s="26">
        <f>IF(D3961&lt;='Auxiliary Energy Estimation'!$E$25, 1, 0)</f>
        <v>1</v>
      </c>
      <c r="I3961" s="26">
        <f>IF(E3961&lt;='Auxiliary Energy Estimation'!$E$25, 1, 0)</f>
        <v>0</v>
      </c>
    </row>
    <row r="3962" spans="2:9" ht="15" x14ac:dyDescent="0.3">
      <c r="B3962" s="33">
        <v>3957.5</v>
      </c>
      <c r="C3962" s="34">
        <v>12</v>
      </c>
      <c r="D3962" s="32">
        <f t="shared" si="122"/>
        <v>53.6</v>
      </c>
      <c r="E3962" s="37">
        <f t="shared" si="123"/>
        <v>64.319999999999993</v>
      </c>
      <c r="F3962" s="32">
        <f>'Auxiliary Energy Estimation'!$E$25-D3962</f>
        <v>1.3999999999999986</v>
      </c>
      <c r="G3962" s="32">
        <f>'Auxiliary Energy Estimation'!$E$25-E3962</f>
        <v>-9.3199999999999932</v>
      </c>
      <c r="H3962" s="26">
        <f>IF(D3962&lt;='Auxiliary Energy Estimation'!$E$25, 1, 0)</f>
        <v>1</v>
      </c>
      <c r="I3962" s="26">
        <f>IF(E3962&lt;='Auxiliary Energy Estimation'!$E$25, 1, 0)</f>
        <v>0</v>
      </c>
    </row>
    <row r="3963" spans="2:9" ht="15" x14ac:dyDescent="0.3">
      <c r="B3963" s="33">
        <v>3958.5</v>
      </c>
      <c r="C3963" s="34">
        <v>12.2</v>
      </c>
      <c r="D3963" s="32">
        <f t="shared" si="122"/>
        <v>53.96</v>
      </c>
      <c r="E3963" s="37">
        <f t="shared" si="123"/>
        <v>64.751999999999995</v>
      </c>
      <c r="F3963" s="32">
        <f>'Auxiliary Energy Estimation'!$E$25-D3963</f>
        <v>1.0399999999999991</v>
      </c>
      <c r="G3963" s="32">
        <f>'Auxiliary Energy Estimation'!$E$25-E3963</f>
        <v>-9.7519999999999953</v>
      </c>
      <c r="H3963" s="26">
        <f>IF(D3963&lt;='Auxiliary Energy Estimation'!$E$25, 1, 0)</f>
        <v>1</v>
      </c>
      <c r="I3963" s="26">
        <f>IF(E3963&lt;='Auxiliary Energy Estimation'!$E$25, 1, 0)</f>
        <v>0</v>
      </c>
    </row>
    <row r="3964" spans="2:9" ht="15" x14ac:dyDescent="0.3">
      <c r="B3964" s="33">
        <v>3959.5</v>
      </c>
      <c r="C3964" s="34">
        <v>12.2</v>
      </c>
      <c r="D3964" s="32">
        <f t="shared" si="122"/>
        <v>53.96</v>
      </c>
      <c r="E3964" s="37">
        <f t="shared" si="123"/>
        <v>64.751999999999995</v>
      </c>
      <c r="F3964" s="32">
        <f>'Auxiliary Energy Estimation'!$E$25-D3964</f>
        <v>1.0399999999999991</v>
      </c>
      <c r="G3964" s="32">
        <f>'Auxiliary Energy Estimation'!$E$25-E3964</f>
        <v>-9.7519999999999953</v>
      </c>
      <c r="H3964" s="26">
        <f>IF(D3964&lt;='Auxiliary Energy Estimation'!$E$25, 1, 0)</f>
        <v>1</v>
      </c>
      <c r="I3964" s="26">
        <f>IF(E3964&lt;='Auxiliary Energy Estimation'!$E$25, 1, 0)</f>
        <v>0</v>
      </c>
    </row>
    <row r="3965" spans="2:9" ht="15" x14ac:dyDescent="0.3">
      <c r="B3965" s="33">
        <v>3960.5</v>
      </c>
      <c r="C3965" s="34">
        <v>11.7</v>
      </c>
      <c r="D3965" s="32">
        <f t="shared" si="122"/>
        <v>53.06</v>
      </c>
      <c r="E3965" s="37">
        <f t="shared" si="123"/>
        <v>63.671999999999997</v>
      </c>
      <c r="F3965" s="32">
        <f>'Auxiliary Energy Estimation'!$E$25-D3965</f>
        <v>1.9399999999999977</v>
      </c>
      <c r="G3965" s="32">
        <f>'Auxiliary Energy Estimation'!$E$25-E3965</f>
        <v>-8.671999999999997</v>
      </c>
      <c r="H3965" s="26">
        <f>IF(D3965&lt;='Auxiliary Energy Estimation'!$E$25, 1, 0)</f>
        <v>1</v>
      </c>
      <c r="I3965" s="26">
        <f>IF(E3965&lt;='Auxiliary Energy Estimation'!$E$25, 1, 0)</f>
        <v>0</v>
      </c>
    </row>
    <row r="3966" spans="2:9" ht="15" x14ac:dyDescent="0.3">
      <c r="B3966" s="33">
        <v>3961.5</v>
      </c>
      <c r="C3966" s="34">
        <v>11.7</v>
      </c>
      <c r="D3966" s="32">
        <f t="shared" si="122"/>
        <v>53.06</v>
      </c>
      <c r="E3966" s="37">
        <f t="shared" si="123"/>
        <v>63.671999999999997</v>
      </c>
      <c r="F3966" s="32">
        <f>'Auxiliary Energy Estimation'!$E$25-D3966</f>
        <v>1.9399999999999977</v>
      </c>
      <c r="G3966" s="32">
        <f>'Auxiliary Energy Estimation'!$E$25-E3966</f>
        <v>-8.671999999999997</v>
      </c>
      <c r="H3966" s="26">
        <f>IF(D3966&lt;='Auxiliary Energy Estimation'!$E$25, 1, 0)</f>
        <v>1</v>
      </c>
      <c r="I3966" s="26">
        <f>IF(E3966&lt;='Auxiliary Energy Estimation'!$E$25, 1, 0)</f>
        <v>0</v>
      </c>
    </row>
    <row r="3967" spans="2:9" ht="15" x14ac:dyDescent="0.3">
      <c r="B3967" s="33">
        <v>3962.5</v>
      </c>
      <c r="C3967" s="34">
        <v>11.7</v>
      </c>
      <c r="D3967" s="32">
        <f t="shared" si="122"/>
        <v>53.06</v>
      </c>
      <c r="E3967" s="37">
        <f t="shared" si="123"/>
        <v>63.671999999999997</v>
      </c>
      <c r="F3967" s="32">
        <f>'Auxiliary Energy Estimation'!$E$25-D3967</f>
        <v>1.9399999999999977</v>
      </c>
      <c r="G3967" s="32">
        <f>'Auxiliary Energy Estimation'!$E$25-E3967</f>
        <v>-8.671999999999997</v>
      </c>
      <c r="H3967" s="26">
        <f>IF(D3967&lt;='Auxiliary Energy Estimation'!$E$25, 1, 0)</f>
        <v>1</v>
      </c>
      <c r="I3967" s="26">
        <f>IF(E3967&lt;='Auxiliary Energy Estimation'!$E$25, 1, 0)</f>
        <v>0</v>
      </c>
    </row>
    <row r="3968" spans="2:9" ht="15" x14ac:dyDescent="0.3">
      <c r="B3968" s="33">
        <v>3963.5</v>
      </c>
      <c r="C3968" s="34">
        <v>11.7</v>
      </c>
      <c r="D3968" s="32">
        <f t="shared" si="122"/>
        <v>53.06</v>
      </c>
      <c r="E3968" s="37">
        <f t="shared" si="123"/>
        <v>63.671999999999997</v>
      </c>
      <c r="F3968" s="32">
        <f>'Auxiliary Energy Estimation'!$E$25-D3968</f>
        <v>1.9399999999999977</v>
      </c>
      <c r="G3968" s="32">
        <f>'Auxiliary Energy Estimation'!$E$25-E3968</f>
        <v>-8.671999999999997</v>
      </c>
      <c r="H3968" s="26">
        <f>IF(D3968&lt;='Auxiliary Energy Estimation'!$E$25, 1, 0)</f>
        <v>1</v>
      </c>
      <c r="I3968" s="26">
        <f>IF(E3968&lt;='Auxiliary Energy Estimation'!$E$25, 1, 0)</f>
        <v>0</v>
      </c>
    </row>
    <row r="3969" spans="2:9" ht="15" x14ac:dyDescent="0.3">
      <c r="B3969" s="33">
        <v>3964.5</v>
      </c>
      <c r="C3969" s="34">
        <v>11.1</v>
      </c>
      <c r="D3969" s="32">
        <f t="shared" si="122"/>
        <v>51.980000000000004</v>
      </c>
      <c r="E3969" s="37">
        <f t="shared" si="123"/>
        <v>62.376000000000005</v>
      </c>
      <c r="F3969" s="32">
        <f>'Auxiliary Energy Estimation'!$E$25-D3969</f>
        <v>3.019999999999996</v>
      </c>
      <c r="G3969" s="32">
        <f>'Auxiliary Energy Estimation'!$E$25-E3969</f>
        <v>-7.3760000000000048</v>
      </c>
      <c r="H3969" s="26">
        <f>IF(D3969&lt;='Auxiliary Energy Estimation'!$E$25, 1, 0)</f>
        <v>1</v>
      </c>
      <c r="I3969" s="26">
        <f>IF(E3969&lt;='Auxiliary Energy Estimation'!$E$25, 1, 0)</f>
        <v>0</v>
      </c>
    </row>
    <row r="3970" spans="2:9" ht="15" x14ac:dyDescent="0.3">
      <c r="B3970" s="33">
        <v>3965.5</v>
      </c>
      <c r="C3970" s="34">
        <v>11.7</v>
      </c>
      <c r="D3970" s="32">
        <f t="shared" si="122"/>
        <v>53.06</v>
      </c>
      <c r="E3970" s="37">
        <f t="shared" si="123"/>
        <v>63.671999999999997</v>
      </c>
      <c r="F3970" s="32">
        <f>'Auxiliary Energy Estimation'!$E$25-D3970</f>
        <v>1.9399999999999977</v>
      </c>
      <c r="G3970" s="32">
        <f>'Auxiliary Energy Estimation'!$E$25-E3970</f>
        <v>-8.671999999999997</v>
      </c>
      <c r="H3970" s="26">
        <f>IF(D3970&lt;='Auxiliary Energy Estimation'!$E$25, 1, 0)</f>
        <v>1</v>
      </c>
      <c r="I3970" s="26">
        <f>IF(E3970&lt;='Auxiliary Energy Estimation'!$E$25, 1, 0)</f>
        <v>0</v>
      </c>
    </row>
    <row r="3971" spans="2:9" ht="15" x14ac:dyDescent="0.3">
      <c r="B3971" s="33">
        <v>3966.5</v>
      </c>
      <c r="C3971" s="34">
        <v>11.7</v>
      </c>
      <c r="D3971" s="32">
        <f t="shared" si="122"/>
        <v>53.06</v>
      </c>
      <c r="E3971" s="37">
        <f t="shared" si="123"/>
        <v>63.671999999999997</v>
      </c>
      <c r="F3971" s="32">
        <f>'Auxiliary Energy Estimation'!$E$25-D3971</f>
        <v>1.9399999999999977</v>
      </c>
      <c r="G3971" s="32">
        <f>'Auxiliary Energy Estimation'!$E$25-E3971</f>
        <v>-8.671999999999997</v>
      </c>
      <c r="H3971" s="26">
        <f>IF(D3971&lt;='Auxiliary Energy Estimation'!$E$25, 1, 0)</f>
        <v>1</v>
      </c>
      <c r="I3971" s="26">
        <f>IF(E3971&lt;='Auxiliary Energy Estimation'!$E$25, 1, 0)</f>
        <v>0</v>
      </c>
    </row>
    <row r="3972" spans="2:9" ht="15" x14ac:dyDescent="0.3">
      <c r="B3972" s="33">
        <v>3967.5</v>
      </c>
      <c r="C3972" s="34">
        <v>11.7</v>
      </c>
      <c r="D3972" s="32">
        <f t="shared" si="122"/>
        <v>53.06</v>
      </c>
      <c r="E3972" s="37">
        <f t="shared" si="123"/>
        <v>63.671999999999997</v>
      </c>
      <c r="F3972" s="32">
        <f>'Auxiliary Energy Estimation'!$E$25-D3972</f>
        <v>1.9399999999999977</v>
      </c>
      <c r="G3972" s="32">
        <f>'Auxiliary Energy Estimation'!$E$25-E3972</f>
        <v>-8.671999999999997</v>
      </c>
      <c r="H3972" s="26">
        <f>IF(D3972&lt;='Auxiliary Energy Estimation'!$E$25, 1, 0)</f>
        <v>1</v>
      </c>
      <c r="I3972" s="26">
        <f>IF(E3972&lt;='Auxiliary Energy Estimation'!$E$25, 1, 0)</f>
        <v>0</v>
      </c>
    </row>
    <row r="3973" spans="2:9" ht="15" x14ac:dyDescent="0.3">
      <c r="B3973" s="33">
        <v>3968.5</v>
      </c>
      <c r="C3973" s="34">
        <v>11.7</v>
      </c>
      <c r="D3973" s="32">
        <f t="shared" ref="D3973:D4036" si="124">CONVERT(C3973,"C","F")</f>
        <v>53.06</v>
      </c>
      <c r="E3973" s="37">
        <f t="shared" ref="E3973:E4036" si="125">D3973*1.2</f>
        <v>63.671999999999997</v>
      </c>
      <c r="F3973" s="32">
        <f>'Auxiliary Energy Estimation'!$E$25-D3973</f>
        <v>1.9399999999999977</v>
      </c>
      <c r="G3973" s="32">
        <f>'Auxiliary Energy Estimation'!$E$25-E3973</f>
        <v>-8.671999999999997</v>
      </c>
      <c r="H3973" s="26">
        <f>IF(D3973&lt;='Auxiliary Energy Estimation'!$E$25, 1, 0)</f>
        <v>1</v>
      </c>
      <c r="I3973" s="26">
        <f>IF(E3973&lt;='Auxiliary Energy Estimation'!$E$25, 1, 0)</f>
        <v>0</v>
      </c>
    </row>
    <row r="3974" spans="2:9" ht="15" x14ac:dyDescent="0.3">
      <c r="B3974" s="33">
        <v>3969.5</v>
      </c>
      <c r="C3974" s="34">
        <v>12.2</v>
      </c>
      <c r="D3974" s="32">
        <f t="shared" si="124"/>
        <v>53.96</v>
      </c>
      <c r="E3974" s="37">
        <f t="shared" si="125"/>
        <v>64.751999999999995</v>
      </c>
      <c r="F3974" s="32">
        <f>'Auxiliary Energy Estimation'!$E$25-D3974</f>
        <v>1.0399999999999991</v>
      </c>
      <c r="G3974" s="32">
        <f>'Auxiliary Energy Estimation'!$E$25-E3974</f>
        <v>-9.7519999999999953</v>
      </c>
      <c r="H3974" s="26">
        <f>IF(D3974&lt;='Auxiliary Energy Estimation'!$E$25, 1, 0)</f>
        <v>1</v>
      </c>
      <c r="I3974" s="26">
        <f>IF(E3974&lt;='Auxiliary Energy Estimation'!$E$25, 1, 0)</f>
        <v>0</v>
      </c>
    </row>
    <row r="3975" spans="2:9" ht="15" x14ac:dyDescent="0.3">
      <c r="B3975" s="33">
        <v>3970.5</v>
      </c>
      <c r="C3975" s="34">
        <v>13</v>
      </c>
      <c r="D3975" s="32">
        <f t="shared" si="124"/>
        <v>55.400000000000006</v>
      </c>
      <c r="E3975" s="37">
        <f t="shared" si="125"/>
        <v>66.48</v>
      </c>
      <c r="F3975" s="32">
        <f>'Auxiliary Energy Estimation'!$E$25-D3975</f>
        <v>-0.40000000000000568</v>
      </c>
      <c r="G3975" s="32">
        <f>'Auxiliary Energy Estimation'!$E$25-E3975</f>
        <v>-11.480000000000004</v>
      </c>
      <c r="H3975" s="26">
        <f>IF(D3975&lt;='Auxiliary Energy Estimation'!$E$25, 1, 0)</f>
        <v>0</v>
      </c>
      <c r="I3975" s="26">
        <f>IF(E3975&lt;='Auxiliary Energy Estimation'!$E$25, 1, 0)</f>
        <v>0</v>
      </c>
    </row>
    <row r="3976" spans="2:9" ht="15" x14ac:dyDescent="0.3">
      <c r="B3976" s="33">
        <v>3971.5</v>
      </c>
      <c r="C3976" s="34">
        <v>12.8</v>
      </c>
      <c r="D3976" s="32">
        <f t="shared" si="124"/>
        <v>55.040000000000006</v>
      </c>
      <c r="E3976" s="37">
        <f t="shared" si="125"/>
        <v>66.048000000000002</v>
      </c>
      <c r="F3976" s="32">
        <f>'Auxiliary Energy Estimation'!$E$25-D3976</f>
        <v>-4.0000000000006253E-2</v>
      </c>
      <c r="G3976" s="32">
        <f>'Auxiliary Energy Estimation'!$E$25-E3976</f>
        <v>-11.048000000000002</v>
      </c>
      <c r="H3976" s="26">
        <f>IF(D3976&lt;='Auxiliary Energy Estimation'!$E$25, 1, 0)</f>
        <v>0</v>
      </c>
      <c r="I3976" s="26">
        <f>IF(E3976&lt;='Auxiliary Energy Estimation'!$E$25, 1, 0)</f>
        <v>0</v>
      </c>
    </row>
    <row r="3977" spans="2:9" ht="15" x14ac:dyDescent="0.3">
      <c r="B3977" s="33">
        <v>3972.5</v>
      </c>
      <c r="C3977" s="34">
        <v>12.8</v>
      </c>
      <c r="D3977" s="32">
        <f t="shared" si="124"/>
        <v>55.040000000000006</v>
      </c>
      <c r="E3977" s="37">
        <f t="shared" si="125"/>
        <v>66.048000000000002</v>
      </c>
      <c r="F3977" s="32">
        <f>'Auxiliary Energy Estimation'!$E$25-D3977</f>
        <v>-4.0000000000006253E-2</v>
      </c>
      <c r="G3977" s="32">
        <f>'Auxiliary Energy Estimation'!$E$25-E3977</f>
        <v>-11.048000000000002</v>
      </c>
      <c r="H3977" s="26">
        <f>IF(D3977&lt;='Auxiliary Energy Estimation'!$E$25, 1, 0)</f>
        <v>0</v>
      </c>
      <c r="I3977" s="26">
        <f>IF(E3977&lt;='Auxiliary Energy Estimation'!$E$25, 1, 0)</f>
        <v>0</v>
      </c>
    </row>
    <row r="3978" spans="2:9" ht="15" x14ac:dyDescent="0.3">
      <c r="B3978" s="33">
        <v>3973.5</v>
      </c>
      <c r="C3978" s="34">
        <v>12.8</v>
      </c>
      <c r="D3978" s="32">
        <f t="shared" si="124"/>
        <v>55.040000000000006</v>
      </c>
      <c r="E3978" s="37">
        <f t="shared" si="125"/>
        <v>66.048000000000002</v>
      </c>
      <c r="F3978" s="32">
        <f>'Auxiliary Energy Estimation'!$E$25-D3978</f>
        <v>-4.0000000000006253E-2</v>
      </c>
      <c r="G3978" s="32">
        <f>'Auxiliary Energy Estimation'!$E$25-E3978</f>
        <v>-11.048000000000002</v>
      </c>
      <c r="H3978" s="26">
        <f>IF(D3978&lt;='Auxiliary Energy Estimation'!$E$25, 1, 0)</f>
        <v>0</v>
      </c>
      <c r="I3978" s="26">
        <f>IF(E3978&lt;='Auxiliary Energy Estimation'!$E$25, 1, 0)</f>
        <v>0</v>
      </c>
    </row>
    <row r="3979" spans="2:9" ht="15" x14ac:dyDescent="0.3">
      <c r="B3979" s="33">
        <v>3974.5</v>
      </c>
      <c r="C3979" s="34">
        <v>12.2</v>
      </c>
      <c r="D3979" s="32">
        <f t="shared" si="124"/>
        <v>53.96</v>
      </c>
      <c r="E3979" s="37">
        <f t="shared" si="125"/>
        <v>64.751999999999995</v>
      </c>
      <c r="F3979" s="32">
        <f>'Auxiliary Energy Estimation'!$E$25-D3979</f>
        <v>1.0399999999999991</v>
      </c>
      <c r="G3979" s="32">
        <f>'Auxiliary Energy Estimation'!$E$25-E3979</f>
        <v>-9.7519999999999953</v>
      </c>
      <c r="H3979" s="26">
        <f>IF(D3979&lt;='Auxiliary Energy Estimation'!$E$25, 1, 0)</f>
        <v>1</v>
      </c>
      <c r="I3979" s="26">
        <f>IF(E3979&lt;='Auxiliary Energy Estimation'!$E$25, 1, 0)</f>
        <v>0</v>
      </c>
    </row>
    <row r="3980" spans="2:9" ht="15" x14ac:dyDescent="0.3">
      <c r="B3980" s="33">
        <v>3975.5</v>
      </c>
      <c r="C3980" s="34">
        <v>12</v>
      </c>
      <c r="D3980" s="32">
        <f t="shared" si="124"/>
        <v>53.6</v>
      </c>
      <c r="E3980" s="37">
        <f t="shared" si="125"/>
        <v>64.319999999999993</v>
      </c>
      <c r="F3980" s="32">
        <f>'Auxiliary Energy Estimation'!$E$25-D3980</f>
        <v>1.3999999999999986</v>
      </c>
      <c r="G3980" s="32">
        <f>'Auxiliary Energy Estimation'!$E$25-E3980</f>
        <v>-9.3199999999999932</v>
      </c>
      <c r="H3980" s="26">
        <f>IF(D3980&lt;='Auxiliary Energy Estimation'!$E$25, 1, 0)</f>
        <v>1</v>
      </c>
      <c r="I3980" s="26">
        <f>IF(E3980&lt;='Auxiliary Energy Estimation'!$E$25, 1, 0)</f>
        <v>0</v>
      </c>
    </row>
    <row r="3981" spans="2:9" ht="15" x14ac:dyDescent="0.3">
      <c r="B3981" s="33">
        <v>3976.5</v>
      </c>
      <c r="C3981" s="34">
        <v>11.7</v>
      </c>
      <c r="D3981" s="32">
        <f t="shared" si="124"/>
        <v>53.06</v>
      </c>
      <c r="E3981" s="37">
        <f t="shared" si="125"/>
        <v>63.671999999999997</v>
      </c>
      <c r="F3981" s="32">
        <f>'Auxiliary Energy Estimation'!$E$25-D3981</f>
        <v>1.9399999999999977</v>
      </c>
      <c r="G3981" s="32">
        <f>'Auxiliary Energy Estimation'!$E$25-E3981</f>
        <v>-8.671999999999997</v>
      </c>
      <c r="H3981" s="26">
        <f>IF(D3981&lt;='Auxiliary Energy Estimation'!$E$25, 1, 0)</f>
        <v>1</v>
      </c>
      <c r="I3981" s="26">
        <f>IF(E3981&lt;='Auxiliary Energy Estimation'!$E$25, 1, 0)</f>
        <v>0</v>
      </c>
    </row>
    <row r="3982" spans="2:9" ht="15" x14ac:dyDescent="0.3">
      <c r="B3982" s="33">
        <v>3977.5</v>
      </c>
      <c r="C3982" s="34">
        <v>11.1</v>
      </c>
      <c r="D3982" s="32">
        <f t="shared" si="124"/>
        <v>51.980000000000004</v>
      </c>
      <c r="E3982" s="37">
        <f t="shared" si="125"/>
        <v>62.376000000000005</v>
      </c>
      <c r="F3982" s="32">
        <f>'Auxiliary Energy Estimation'!$E$25-D3982</f>
        <v>3.019999999999996</v>
      </c>
      <c r="G3982" s="32">
        <f>'Auxiliary Energy Estimation'!$E$25-E3982</f>
        <v>-7.3760000000000048</v>
      </c>
      <c r="H3982" s="26">
        <f>IF(D3982&lt;='Auxiliary Energy Estimation'!$E$25, 1, 0)</f>
        <v>1</v>
      </c>
      <c r="I3982" s="26">
        <f>IF(E3982&lt;='Auxiliary Energy Estimation'!$E$25, 1, 0)</f>
        <v>0</v>
      </c>
    </row>
    <row r="3983" spans="2:9" ht="15" x14ac:dyDescent="0.3">
      <c r="B3983" s="33">
        <v>3978.5</v>
      </c>
      <c r="C3983" s="34">
        <v>11.1</v>
      </c>
      <c r="D3983" s="32">
        <f t="shared" si="124"/>
        <v>51.980000000000004</v>
      </c>
      <c r="E3983" s="37">
        <f t="shared" si="125"/>
        <v>62.376000000000005</v>
      </c>
      <c r="F3983" s="32">
        <f>'Auxiliary Energy Estimation'!$E$25-D3983</f>
        <v>3.019999999999996</v>
      </c>
      <c r="G3983" s="32">
        <f>'Auxiliary Energy Estimation'!$E$25-E3983</f>
        <v>-7.3760000000000048</v>
      </c>
      <c r="H3983" s="26">
        <f>IF(D3983&lt;='Auxiliary Energy Estimation'!$E$25, 1, 0)</f>
        <v>1</v>
      </c>
      <c r="I3983" s="26">
        <f>IF(E3983&lt;='Auxiliary Energy Estimation'!$E$25, 1, 0)</f>
        <v>0</v>
      </c>
    </row>
    <row r="3984" spans="2:9" ht="15" x14ac:dyDescent="0.3">
      <c r="B3984" s="33">
        <v>3979.5</v>
      </c>
      <c r="C3984" s="34">
        <v>10.6</v>
      </c>
      <c r="D3984" s="32">
        <f t="shared" si="124"/>
        <v>51.08</v>
      </c>
      <c r="E3984" s="37">
        <f t="shared" si="125"/>
        <v>61.295999999999992</v>
      </c>
      <c r="F3984" s="32">
        <f>'Auxiliary Energy Estimation'!$E$25-D3984</f>
        <v>3.9200000000000017</v>
      </c>
      <c r="G3984" s="32">
        <f>'Auxiliary Energy Estimation'!$E$25-E3984</f>
        <v>-6.2959999999999923</v>
      </c>
      <c r="H3984" s="26">
        <f>IF(D3984&lt;='Auxiliary Energy Estimation'!$E$25, 1, 0)</f>
        <v>1</v>
      </c>
      <c r="I3984" s="26">
        <f>IF(E3984&lt;='Auxiliary Energy Estimation'!$E$25, 1, 0)</f>
        <v>0</v>
      </c>
    </row>
    <row r="3985" spans="2:9" ht="15" x14ac:dyDescent="0.3">
      <c r="B3985" s="33">
        <v>3980.5</v>
      </c>
      <c r="C3985" s="34">
        <v>10</v>
      </c>
      <c r="D3985" s="32">
        <f t="shared" si="124"/>
        <v>50</v>
      </c>
      <c r="E3985" s="37">
        <f t="shared" si="125"/>
        <v>60</v>
      </c>
      <c r="F3985" s="32">
        <f>'Auxiliary Energy Estimation'!$E$25-D3985</f>
        <v>5</v>
      </c>
      <c r="G3985" s="32">
        <f>'Auxiliary Energy Estimation'!$E$25-E3985</f>
        <v>-5</v>
      </c>
      <c r="H3985" s="26">
        <f>IF(D3985&lt;='Auxiliary Energy Estimation'!$E$25, 1, 0)</f>
        <v>1</v>
      </c>
      <c r="I3985" s="26">
        <f>IF(E3985&lt;='Auxiliary Energy Estimation'!$E$25, 1, 0)</f>
        <v>0</v>
      </c>
    </row>
    <row r="3986" spans="2:9" ht="15" x14ac:dyDescent="0.3">
      <c r="B3986" s="33">
        <v>3981.5</v>
      </c>
      <c r="C3986" s="34">
        <v>10</v>
      </c>
      <c r="D3986" s="32">
        <f t="shared" si="124"/>
        <v>50</v>
      </c>
      <c r="E3986" s="37">
        <f t="shared" si="125"/>
        <v>60</v>
      </c>
      <c r="F3986" s="32">
        <f>'Auxiliary Energy Estimation'!$E$25-D3986</f>
        <v>5</v>
      </c>
      <c r="G3986" s="32">
        <f>'Auxiliary Energy Estimation'!$E$25-E3986</f>
        <v>-5</v>
      </c>
      <c r="H3986" s="26">
        <f>IF(D3986&lt;='Auxiliary Energy Estimation'!$E$25, 1, 0)</f>
        <v>1</v>
      </c>
      <c r="I3986" s="26">
        <f>IF(E3986&lt;='Auxiliary Energy Estimation'!$E$25, 1, 0)</f>
        <v>0</v>
      </c>
    </row>
    <row r="3987" spans="2:9" ht="15" x14ac:dyDescent="0.3">
      <c r="B3987" s="33">
        <v>3982.5</v>
      </c>
      <c r="C3987" s="34">
        <v>10</v>
      </c>
      <c r="D3987" s="32">
        <f t="shared" si="124"/>
        <v>50</v>
      </c>
      <c r="E3987" s="37">
        <f t="shared" si="125"/>
        <v>60</v>
      </c>
      <c r="F3987" s="32">
        <f>'Auxiliary Energy Estimation'!$E$25-D3987</f>
        <v>5</v>
      </c>
      <c r="G3987" s="32">
        <f>'Auxiliary Energy Estimation'!$E$25-E3987</f>
        <v>-5</v>
      </c>
      <c r="H3987" s="26">
        <f>IF(D3987&lt;='Auxiliary Energy Estimation'!$E$25, 1, 0)</f>
        <v>1</v>
      </c>
      <c r="I3987" s="26">
        <f>IF(E3987&lt;='Auxiliary Energy Estimation'!$E$25, 1, 0)</f>
        <v>0</v>
      </c>
    </row>
    <row r="3988" spans="2:9" ht="15" x14ac:dyDescent="0.3">
      <c r="B3988" s="33">
        <v>3983.5</v>
      </c>
      <c r="C3988" s="34">
        <v>10</v>
      </c>
      <c r="D3988" s="32">
        <f t="shared" si="124"/>
        <v>50</v>
      </c>
      <c r="E3988" s="37">
        <f t="shared" si="125"/>
        <v>60</v>
      </c>
      <c r="F3988" s="32">
        <f>'Auxiliary Energy Estimation'!$E$25-D3988</f>
        <v>5</v>
      </c>
      <c r="G3988" s="32">
        <f>'Auxiliary Energy Estimation'!$E$25-E3988</f>
        <v>-5</v>
      </c>
      <c r="H3988" s="26">
        <f>IF(D3988&lt;='Auxiliary Energy Estimation'!$E$25, 1, 0)</f>
        <v>1</v>
      </c>
      <c r="I3988" s="26">
        <f>IF(E3988&lt;='Auxiliary Energy Estimation'!$E$25, 1, 0)</f>
        <v>0</v>
      </c>
    </row>
    <row r="3989" spans="2:9" ht="15" x14ac:dyDescent="0.3">
      <c r="B3989" s="33">
        <v>3984.5</v>
      </c>
      <c r="C3989" s="34">
        <v>10</v>
      </c>
      <c r="D3989" s="32">
        <f t="shared" si="124"/>
        <v>50</v>
      </c>
      <c r="E3989" s="37">
        <f t="shared" si="125"/>
        <v>60</v>
      </c>
      <c r="F3989" s="32">
        <f>'Auxiliary Energy Estimation'!$E$25-D3989</f>
        <v>5</v>
      </c>
      <c r="G3989" s="32">
        <f>'Auxiliary Energy Estimation'!$E$25-E3989</f>
        <v>-5</v>
      </c>
      <c r="H3989" s="26">
        <f>IF(D3989&lt;='Auxiliary Energy Estimation'!$E$25, 1, 0)</f>
        <v>1</v>
      </c>
      <c r="I3989" s="26">
        <f>IF(E3989&lt;='Auxiliary Energy Estimation'!$E$25, 1, 0)</f>
        <v>0</v>
      </c>
    </row>
    <row r="3990" spans="2:9" ht="15" x14ac:dyDescent="0.3">
      <c r="B3990" s="33">
        <v>3985.5</v>
      </c>
      <c r="C3990" s="34">
        <v>10</v>
      </c>
      <c r="D3990" s="32">
        <f t="shared" si="124"/>
        <v>50</v>
      </c>
      <c r="E3990" s="37">
        <f t="shared" si="125"/>
        <v>60</v>
      </c>
      <c r="F3990" s="32">
        <f>'Auxiliary Energy Estimation'!$E$25-D3990</f>
        <v>5</v>
      </c>
      <c r="G3990" s="32">
        <f>'Auxiliary Energy Estimation'!$E$25-E3990</f>
        <v>-5</v>
      </c>
      <c r="H3990" s="26">
        <f>IF(D3990&lt;='Auxiliary Energy Estimation'!$E$25, 1, 0)</f>
        <v>1</v>
      </c>
      <c r="I3990" s="26">
        <f>IF(E3990&lt;='Auxiliary Energy Estimation'!$E$25, 1, 0)</f>
        <v>0</v>
      </c>
    </row>
    <row r="3991" spans="2:9" ht="15" x14ac:dyDescent="0.3">
      <c r="B3991" s="33">
        <v>3986.5</v>
      </c>
      <c r="C3991" s="34">
        <v>10</v>
      </c>
      <c r="D3991" s="32">
        <f t="shared" si="124"/>
        <v>50</v>
      </c>
      <c r="E3991" s="37">
        <f t="shared" si="125"/>
        <v>60</v>
      </c>
      <c r="F3991" s="32">
        <f>'Auxiliary Energy Estimation'!$E$25-D3991</f>
        <v>5</v>
      </c>
      <c r="G3991" s="32">
        <f>'Auxiliary Energy Estimation'!$E$25-E3991</f>
        <v>-5</v>
      </c>
      <c r="H3991" s="26">
        <f>IF(D3991&lt;='Auxiliary Energy Estimation'!$E$25, 1, 0)</f>
        <v>1</v>
      </c>
      <c r="I3991" s="26">
        <f>IF(E3991&lt;='Auxiliary Energy Estimation'!$E$25, 1, 0)</f>
        <v>0</v>
      </c>
    </row>
    <row r="3992" spans="2:9" ht="15" x14ac:dyDescent="0.3">
      <c r="B3992" s="33">
        <v>3987.5</v>
      </c>
      <c r="C3992" s="34">
        <v>10.6</v>
      </c>
      <c r="D3992" s="32">
        <f t="shared" si="124"/>
        <v>51.08</v>
      </c>
      <c r="E3992" s="37">
        <f t="shared" si="125"/>
        <v>61.295999999999992</v>
      </c>
      <c r="F3992" s="32">
        <f>'Auxiliary Energy Estimation'!$E$25-D3992</f>
        <v>3.9200000000000017</v>
      </c>
      <c r="G3992" s="32">
        <f>'Auxiliary Energy Estimation'!$E$25-E3992</f>
        <v>-6.2959999999999923</v>
      </c>
      <c r="H3992" s="26">
        <f>IF(D3992&lt;='Auxiliary Energy Estimation'!$E$25, 1, 0)</f>
        <v>1</v>
      </c>
      <c r="I3992" s="26">
        <f>IF(E3992&lt;='Auxiliary Energy Estimation'!$E$25, 1, 0)</f>
        <v>0</v>
      </c>
    </row>
    <row r="3993" spans="2:9" ht="15" x14ac:dyDescent="0.3">
      <c r="B3993" s="33">
        <v>3988.5</v>
      </c>
      <c r="C3993" s="34">
        <v>10.6</v>
      </c>
      <c r="D3993" s="32">
        <f t="shared" si="124"/>
        <v>51.08</v>
      </c>
      <c r="E3993" s="37">
        <f t="shared" si="125"/>
        <v>61.295999999999992</v>
      </c>
      <c r="F3993" s="32">
        <f>'Auxiliary Energy Estimation'!$E$25-D3993</f>
        <v>3.9200000000000017</v>
      </c>
      <c r="G3993" s="32">
        <f>'Auxiliary Energy Estimation'!$E$25-E3993</f>
        <v>-6.2959999999999923</v>
      </c>
      <c r="H3993" s="26">
        <f>IF(D3993&lt;='Auxiliary Energy Estimation'!$E$25, 1, 0)</f>
        <v>1</v>
      </c>
      <c r="I3993" s="26">
        <f>IF(E3993&lt;='Auxiliary Energy Estimation'!$E$25, 1, 0)</f>
        <v>0</v>
      </c>
    </row>
    <row r="3994" spans="2:9" ht="15" x14ac:dyDescent="0.3">
      <c r="B3994" s="33">
        <v>3989.5</v>
      </c>
      <c r="C3994" s="34">
        <v>10.6</v>
      </c>
      <c r="D3994" s="32">
        <f t="shared" si="124"/>
        <v>51.08</v>
      </c>
      <c r="E3994" s="37">
        <f t="shared" si="125"/>
        <v>61.295999999999992</v>
      </c>
      <c r="F3994" s="32">
        <f>'Auxiliary Energy Estimation'!$E$25-D3994</f>
        <v>3.9200000000000017</v>
      </c>
      <c r="G3994" s="32">
        <f>'Auxiliary Energy Estimation'!$E$25-E3994</f>
        <v>-6.2959999999999923</v>
      </c>
      <c r="H3994" s="26">
        <f>IF(D3994&lt;='Auxiliary Energy Estimation'!$E$25, 1, 0)</f>
        <v>1</v>
      </c>
      <c r="I3994" s="26">
        <f>IF(E3994&lt;='Auxiliary Energy Estimation'!$E$25, 1, 0)</f>
        <v>0</v>
      </c>
    </row>
    <row r="3995" spans="2:9" ht="15" x14ac:dyDescent="0.3">
      <c r="B3995" s="33">
        <v>3990.5</v>
      </c>
      <c r="C3995" s="34">
        <v>11.1</v>
      </c>
      <c r="D3995" s="32">
        <f t="shared" si="124"/>
        <v>51.980000000000004</v>
      </c>
      <c r="E3995" s="37">
        <f t="shared" si="125"/>
        <v>62.376000000000005</v>
      </c>
      <c r="F3995" s="32">
        <f>'Auxiliary Energy Estimation'!$E$25-D3995</f>
        <v>3.019999999999996</v>
      </c>
      <c r="G3995" s="32">
        <f>'Auxiliary Energy Estimation'!$E$25-E3995</f>
        <v>-7.3760000000000048</v>
      </c>
      <c r="H3995" s="26">
        <f>IF(D3995&lt;='Auxiliary Energy Estimation'!$E$25, 1, 0)</f>
        <v>1</v>
      </c>
      <c r="I3995" s="26">
        <f>IF(E3995&lt;='Auxiliary Energy Estimation'!$E$25, 1, 0)</f>
        <v>0</v>
      </c>
    </row>
    <row r="3996" spans="2:9" ht="15" x14ac:dyDescent="0.3">
      <c r="B3996" s="33">
        <v>3991.5</v>
      </c>
      <c r="C3996" s="34">
        <v>11.1</v>
      </c>
      <c r="D3996" s="32">
        <f t="shared" si="124"/>
        <v>51.980000000000004</v>
      </c>
      <c r="E3996" s="37">
        <f t="shared" si="125"/>
        <v>62.376000000000005</v>
      </c>
      <c r="F3996" s="32">
        <f>'Auxiliary Energy Estimation'!$E$25-D3996</f>
        <v>3.019999999999996</v>
      </c>
      <c r="G3996" s="32">
        <f>'Auxiliary Energy Estimation'!$E$25-E3996</f>
        <v>-7.3760000000000048</v>
      </c>
      <c r="H3996" s="26">
        <f>IF(D3996&lt;='Auxiliary Energy Estimation'!$E$25, 1, 0)</f>
        <v>1</v>
      </c>
      <c r="I3996" s="26">
        <f>IF(E3996&lt;='Auxiliary Energy Estimation'!$E$25, 1, 0)</f>
        <v>0</v>
      </c>
    </row>
    <row r="3997" spans="2:9" ht="15" x14ac:dyDescent="0.3">
      <c r="B3997" s="33">
        <v>3992.5</v>
      </c>
      <c r="C3997" s="34">
        <v>11.1</v>
      </c>
      <c r="D3997" s="32">
        <f t="shared" si="124"/>
        <v>51.980000000000004</v>
      </c>
      <c r="E3997" s="37">
        <f t="shared" si="125"/>
        <v>62.376000000000005</v>
      </c>
      <c r="F3997" s="32">
        <f>'Auxiliary Energy Estimation'!$E$25-D3997</f>
        <v>3.019999999999996</v>
      </c>
      <c r="G3997" s="32">
        <f>'Auxiliary Energy Estimation'!$E$25-E3997</f>
        <v>-7.3760000000000048</v>
      </c>
      <c r="H3997" s="26">
        <f>IF(D3997&lt;='Auxiliary Energy Estimation'!$E$25, 1, 0)</f>
        <v>1</v>
      </c>
      <c r="I3997" s="26">
        <f>IF(E3997&lt;='Auxiliary Energy Estimation'!$E$25, 1, 0)</f>
        <v>0</v>
      </c>
    </row>
    <row r="3998" spans="2:9" ht="15" x14ac:dyDescent="0.3">
      <c r="B3998" s="33">
        <v>3993.5</v>
      </c>
      <c r="C3998" s="34">
        <v>11.1</v>
      </c>
      <c r="D3998" s="32">
        <f t="shared" si="124"/>
        <v>51.980000000000004</v>
      </c>
      <c r="E3998" s="37">
        <f t="shared" si="125"/>
        <v>62.376000000000005</v>
      </c>
      <c r="F3998" s="32">
        <f>'Auxiliary Energy Estimation'!$E$25-D3998</f>
        <v>3.019999999999996</v>
      </c>
      <c r="G3998" s="32">
        <f>'Auxiliary Energy Estimation'!$E$25-E3998</f>
        <v>-7.3760000000000048</v>
      </c>
      <c r="H3998" s="26">
        <f>IF(D3998&lt;='Auxiliary Energy Estimation'!$E$25, 1, 0)</f>
        <v>1</v>
      </c>
      <c r="I3998" s="26">
        <f>IF(E3998&lt;='Auxiliary Energy Estimation'!$E$25, 1, 0)</f>
        <v>0</v>
      </c>
    </row>
    <row r="3999" spans="2:9" ht="15" x14ac:dyDescent="0.3">
      <c r="B3999" s="33">
        <v>3994.5</v>
      </c>
      <c r="C3999" s="34">
        <v>11.7</v>
      </c>
      <c r="D3999" s="32">
        <f t="shared" si="124"/>
        <v>53.06</v>
      </c>
      <c r="E3999" s="37">
        <f t="shared" si="125"/>
        <v>63.671999999999997</v>
      </c>
      <c r="F3999" s="32">
        <f>'Auxiliary Energy Estimation'!$E$25-D3999</f>
        <v>1.9399999999999977</v>
      </c>
      <c r="G3999" s="32">
        <f>'Auxiliary Energy Estimation'!$E$25-E3999</f>
        <v>-8.671999999999997</v>
      </c>
      <c r="H3999" s="26">
        <f>IF(D3999&lt;='Auxiliary Energy Estimation'!$E$25, 1, 0)</f>
        <v>1</v>
      </c>
      <c r="I3999" s="26">
        <f>IF(E3999&lt;='Auxiliary Energy Estimation'!$E$25, 1, 0)</f>
        <v>0</v>
      </c>
    </row>
    <row r="4000" spans="2:9" ht="15" x14ac:dyDescent="0.3">
      <c r="B4000" s="33">
        <v>3995.5</v>
      </c>
      <c r="C4000" s="34">
        <v>12.2</v>
      </c>
      <c r="D4000" s="32">
        <f t="shared" si="124"/>
        <v>53.96</v>
      </c>
      <c r="E4000" s="37">
        <f t="shared" si="125"/>
        <v>64.751999999999995</v>
      </c>
      <c r="F4000" s="32">
        <f>'Auxiliary Energy Estimation'!$E$25-D4000</f>
        <v>1.0399999999999991</v>
      </c>
      <c r="G4000" s="32">
        <f>'Auxiliary Energy Estimation'!$E$25-E4000</f>
        <v>-9.7519999999999953</v>
      </c>
      <c r="H4000" s="26">
        <f>IF(D4000&lt;='Auxiliary Energy Estimation'!$E$25, 1, 0)</f>
        <v>1</v>
      </c>
      <c r="I4000" s="26">
        <f>IF(E4000&lt;='Auxiliary Energy Estimation'!$E$25, 1, 0)</f>
        <v>0</v>
      </c>
    </row>
    <row r="4001" spans="2:9" ht="15" x14ac:dyDescent="0.3">
      <c r="B4001" s="33">
        <v>3996.5</v>
      </c>
      <c r="C4001" s="34">
        <v>13.3</v>
      </c>
      <c r="D4001" s="32">
        <f t="shared" si="124"/>
        <v>55.94</v>
      </c>
      <c r="E4001" s="37">
        <f t="shared" si="125"/>
        <v>67.128</v>
      </c>
      <c r="F4001" s="32">
        <f>'Auxiliary Energy Estimation'!$E$25-D4001</f>
        <v>-0.93999999999999773</v>
      </c>
      <c r="G4001" s="32">
        <f>'Auxiliary Energy Estimation'!$E$25-E4001</f>
        <v>-12.128</v>
      </c>
      <c r="H4001" s="26">
        <f>IF(D4001&lt;='Auxiliary Energy Estimation'!$E$25, 1, 0)</f>
        <v>0</v>
      </c>
      <c r="I4001" s="26">
        <f>IF(E4001&lt;='Auxiliary Energy Estimation'!$E$25, 1, 0)</f>
        <v>0</v>
      </c>
    </row>
    <row r="4002" spans="2:9" ht="15" x14ac:dyDescent="0.3">
      <c r="B4002" s="33">
        <v>3997.5</v>
      </c>
      <c r="C4002" s="34">
        <v>13.9</v>
      </c>
      <c r="D4002" s="32">
        <f t="shared" si="124"/>
        <v>57.019999999999996</v>
      </c>
      <c r="E4002" s="37">
        <f t="shared" si="125"/>
        <v>68.423999999999992</v>
      </c>
      <c r="F4002" s="32">
        <f>'Auxiliary Energy Estimation'!$E$25-D4002</f>
        <v>-2.019999999999996</v>
      </c>
      <c r="G4002" s="32">
        <f>'Auxiliary Energy Estimation'!$E$25-E4002</f>
        <v>-13.423999999999992</v>
      </c>
      <c r="H4002" s="26">
        <f>IF(D4002&lt;='Auxiliary Energy Estimation'!$E$25, 1, 0)</f>
        <v>0</v>
      </c>
      <c r="I4002" s="26">
        <f>IF(E4002&lt;='Auxiliary Energy Estimation'!$E$25, 1, 0)</f>
        <v>0</v>
      </c>
    </row>
    <row r="4003" spans="2:9" ht="15" x14ac:dyDescent="0.3">
      <c r="B4003" s="33">
        <v>3998.5</v>
      </c>
      <c r="C4003" s="34">
        <v>13.9</v>
      </c>
      <c r="D4003" s="32">
        <f t="shared" si="124"/>
        <v>57.019999999999996</v>
      </c>
      <c r="E4003" s="37">
        <f t="shared" si="125"/>
        <v>68.423999999999992</v>
      </c>
      <c r="F4003" s="32">
        <f>'Auxiliary Energy Estimation'!$E$25-D4003</f>
        <v>-2.019999999999996</v>
      </c>
      <c r="G4003" s="32">
        <f>'Auxiliary Energy Estimation'!$E$25-E4003</f>
        <v>-13.423999999999992</v>
      </c>
      <c r="H4003" s="26">
        <f>IF(D4003&lt;='Auxiliary Energy Estimation'!$E$25, 1, 0)</f>
        <v>0</v>
      </c>
      <c r="I4003" s="26">
        <f>IF(E4003&lt;='Auxiliary Energy Estimation'!$E$25, 1, 0)</f>
        <v>0</v>
      </c>
    </row>
    <row r="4004" spans="2:9" ht="15" x14ac:dyDescent="0.3">
      <c r="B4004" s="33">
        <v>3999.5</v>
      </c>
      <c r="C4004" s="34">
        <v>13.9</v>
      </c>
      <c r="D4004" s="32">
        <f t="shared" si="124"/>
        <v>57.019999999999996</v>
      </c>
      <c r="E4004" s="37">
        <f t="shared" si="125"/>
        <v>68.423999999999992</v>
      </c>
      <c r="F4004" s="32">
        <f>'Auxiliary Energy Estimation'!$E$25-D4004</f>
        <v>-2.019999999999996</v>
      </c>
      <c r="G4004" s="32">
        <f>'Auxiliary Energy Estimation'!$E$25-E4004</f>
        <v>-13.423999999999992</v>
      </c>
      <c r="H4004" s="26">
        <f>IF(D4004&lt;='Auxiliary Energy Estimation'!$E$25, 1, 0)</f>
        <v>0</v>
      </c>
      <c r="I4004" s="26">
        <f>IF(E4004&lt;='Auxiliary Energy Estimation'!$E$25, 1, 0)</f>
        <v>0</v>
      </c>
    </row>
    <row r="4005" spans="2:9" ht="15" x14ac:dyDescent="0.3">
      <c r="B4005" s="33">
        <v>4000.5</v>
      </c>
      <c r="C4005" s="34">
        <v>12.8</v>
      </c>
      <c r="D4005" s="32">
        <f t="shared" si="124"/>
        <v>55.040000000000006</v>
      </c>
      <c r="E4005" s="37">
        <f t="shared" si="125"/>
        <v>66.048000000000002</v>
      </c>
      <c r="F4005" s="32">
        <f>'Auxiliary Energy Estimation'!$E$25-D4005</f>
        <v>-4.0000000000006253E-2</v>
      </c>
      <c r="G4005" s="32">
        <f>'Auxiliary Energy Estimation'!$E$25-E4005</f>
        <v>-11.048000000000002</v>
      </c>
      <c r="H4005" s="26">
        <f>IF(D4005&lt;='Auxiliary Energy Estimation'!$E$25, 1, 0)</f>
        <v>0</v>
      </c>
      <c r="I4005" s="26">
        <f>IF(E4005&lt;='Auxiliary Energy Estimation'!$E$25, 1, 0)</f>
        <v>0</v>
      </c>
    </row>
    <row r="4006" spans="2:9" ht="15" x14ac:dyDescent="0.3">
      <c r="B4006" s="33">
        <v>4001.5</v>
      </c>
      <c r="C4006" s="34">
        <v>12.8</v>
      </c>
      <c r="D4006" s="32">
        <f t="shared" si="124"/>
        <v>55.040000000000006</v>
      </c>
      <c r="E4006" s="37">
        <f t="shared" si="125"/>
        <v>66.048000000000002</v>
      </c>
      <c r="F4006" s="32">
        <f>'Auxiliary Energy Estimation'!$E$25-D4006</f>
        <v>-4.0000000000006253E-2</v>
      </c>
      <c r="G4006" s="32">
        <f>'Auxiliary Energy Estimation'!$E$25-E4006</f>
        <v>-11.048000000000002</v>
      </c>
      <c r="H4006" s="26">
        <f>IF(D4006&lt;='Auxiliary Energy Estimation'!$E$25, 1, 0)</f>
        <v>0</v>
      </c>
      <c r="I4006" s="26">
        <f>IF(E4006&lt;='Auxiliary Energy Estimation'!$E$25, 1, 0)</f>
        <v>0</v>
      </c>
    </row>
    <row r="4007" spans="2:9" ht="15" x14ac:dyDescent="0.3">
      <c r="B4007" s="33">
        <v>4002.5</v>
      </c>
      <c r="C4007" s="34">
        <v>12.2</v>
      </c>
      <c r="D4007" s="32">
        <f t="shared" si="124"/>
        <v>53.96</v>
      </c>
      <c r="E4007" s="37">
        <f t="shared" si="125"/>
        <v>64.751999999999995</v>
      </c>
      <c r="F4007" s="32">
        <f>'Auxiliary Energy Estimation'!$E$25-D4007</f>
        <v>1.0399999999999991</v>
      </c>
      <c r="G4007" s="32">
        <f>'Auxiliary Energy Estimation'!$E$25-E4007</f>
        <v>-9.7519999999999953</v>
      </c>
      <c r="H4007" s="26">
        <f>IF(D4007&lt;='Auxiliary Energy Estimation'!$E$25, 1, 0)</f>
        <v>1</v>
      </c>
      <c r="I4007" s="26">
        <f>IF(E4007&lt;='Auxiliary Energy Estimation'!$E$25, 1, 0)</f>
        <v>0</v>
      </c>
    </row>
    <row r="4008" spans="2:9" ht="15" x14ac:dyDescent="0.3">
      <c r="B4008" s="33">
        <v>4003.5</v>
      </c>
      <c r="C4008" s="34">
        <v>12.8</v>
      </c>
      <c r="D4008" s="32">
        <f t="shared" si="124"/>
        <v>55.040000000000006</v>
      </c>
      <c r="E4008" s="37">
        <f t="shared" si="125"/>
        <v>66.048000000000002</v>
      </c>
      <c r="F4008" s="32">
        <f>'Auxiliary Energy Estimation'!$E$25-D4008</f>
        <v>-4.0000000000006253E-2</v>
      </c>
      <c r="G4008" s="32">
        <f>'Auxiliary Energy Estimation'!$E$25-E4008</f>
        <v>-11.048000000000002</v>
      </c>
      <c r="H4008" s="26">
        <f>IF(D4008&lt;='Auxiliary Energy Estimation'!$E$25, 1, 0)</f>
        <v>0</v>
      </c>
      <c r="I4008" s="26">
        <f>IF(E4008&lt;='Auxiliary Energy Estimation'!$E$25, 1, 0)</f>
        <v>0</v>
      </c>
    </row>
    <row r="4009" spans="2:9" ht="15" x14ac:dyDescent="0.3">
      <c r="B4009" s="33">
        <v>4004.5</v>
      </c>
      <c r="C4009" s="34">
        <v>13.3</v>
      </c>
      <c r="D4009" s="32">
        <f t="shared" si="124"/>
        <v>55.94</v>
      </c>
      <c r="E4009" s="37">
        <f t="shared" si="125"/>
        <v>67.128</v>
      </c>
      <c r="F4009" s="32">
        <f>'Auxiliary Energy Estimation'!$E$25-D4009</f>
        <v>-0.93999999999999773</v>
      </c>
      <c r="G4009" s="32">
        <f>'Auxiliary Energy Estimation'!$E$25-E4009</f>
        <v>-12.128</v>
      </c>
      <c r="H4009" s="26">
        <f>IF(D4009&lt;='Auxiliary Energy Estimation'!$E$25, 1, 0)</f>
        <v>0</v>
      </c>
      <c r="I4009" s="26">
        <f>IF(E4009&lt;='Auxiliary Energy Estimation'!$E$25, 1, 0)</f>
        <v>0</v>
      </c>
    </row>
    <row r="4010" spans="2:9" ht="15" x14ac:dyDescent="0.3">
      <c r="B4010" s="33">
        <v>4005.5</v>
      </c>
      <c r="C4010" s="34">
        <v>13.3</v>
      </c>
      <c r="D4010" s="32">
        <f t="shared" si="124"/>
        <v>55.94</v>
      </c>
      <c r="E4010" s="37">
        <f t="shared" si="125"/>
        <v>67.128</v>
      </c>
      <c r="F4010" s="32">
        <f>'Auxiliary Energy Estimation'!$E$25-D4010</f>
        <v>-0.93999999999999773</v>
      </c>
      <c r="G4010" s="32">
        <f>'Auxiliary Energy Estimation'!$E$25-E4010</f>
        <v>-12.128</v>
      </c>
      <c r="H4010" s="26">
        <f>IF(D4010&lt;='Auxiliary Energy Estimation'!$E$25, 1, 0)</f>
        <v>0</v>
      </c>
      <c r="I4010" s="26">
        <f>IF(E4010&lt;='Auxiliary Energy Estimation'!$E$25, 1, 0)</f>
        <v>0</v>
      </c>
    </row>
    <row r="4011" spans="2:9" ht="15" x14ac:dyDescent="0.3">
      <c r="B4011" s="33">
        <v>4006.5</v>
      </c>
      <c r="C4011" s="34">
        <v>13.3</v>
      </c>
      <c r="D4011" s="32">
        <f t="shared" si="124"/>
        <v>55.94</v>
      </c>
      <c r="E4011" s="37">
        <f t="shared" si="125"/>
        <v>67.128</v>
      </c>
      <c r="F4011" s="32">
        <f>'Auxiliary Energy Estimation'!$E$25-D4011</f>
        <v>-0.93999999999999773</v>
      </c>
      <c r="G4011" s="32">
        <f>'Auxiliary Energy Estimation'!$E$25-E4011</f>
        <v>-12.128</v>
      </c>
      <c r="H4011" s="26">
        <f>IF(D4011&lt;='Auxiliary Energy Estimation'!$E$25, 1, 0)</f>
        <v>0</v>
      </c>
      <c r="I4011" s="26">
        <f>IF(E4011&lt;='Auxiliary Energy Estimation'!$E$25, 1, 0)</f>
        <v>0</v>
      </c>
    </row>
    <row r="4012" spans="2:9" ht="15" x14ac:dyDescent="0.3">
      <c r="B4012" s="33">
        <v>4007.5</v>
      </c>
      <c r="C4012" s="34">
        <v>12.8</v>
      </c>
      <c r="D4012" s="32">
        <f t="shared" si="124"/>
        <v>55.040000000000006</v>
      </c>
      <c r="E4012" s="37">
        <f t="shared" si="125"/>
        <v>66.048000000000002</v>
      </c>
      <c r="F4012" s="32">
        <f>'Auxiliary Energy Estimation'!$E$25-D4012</f>
        <v>-4.0000000000006253E-2</v>
      </c>
      <c r="G4012" s="32">
        <f>'Auxiliary Energy Estimation'!$E$25-E4012</f>
        <v>-11.048000000000002</v>
      </c>
      <c r="H4012" s="26">
        <f>IF(D4012&lt;='Auxiliary Energy Estimation'!$E$25, 1, 0)</f>
        <v>0</v>
      </c>
      <c r="I4012" s="26">
        <f>IF(E4012&lt;='Auxiliary Energy Estimation'!$E$25, 1, 0)</f>
        <v>0</v>
      </c>
    </row>
    <row r="4013" spans="2:9" ht="15" x14ac:dyDescent="0.3">
      <c r="B4013" s="33">
        <v>4008.5</v>
      </c>
      <c r="C4013" s="34">
        <v>13.3</v>
      </c>
      <c r="D4013" s="32">
        <f t="shared" si="124"/>
        <v>55.94</v>
      </c>
      <c r="E4013" s="37">
        <f t="shared" si="125"/>
        <v>67.128</v>
      </c>
      <c r="F4013" s="32">
        <f>'Auxiliary Energy Estimation'!$E$25-D4013</f>
        <v>-0.93999999999999773</v>
      </c>
      <c r="G4013" s="32">
        <f>'Auxiliary Energy Estimation'!$E$25-E4013</f>
        <v>-12.128</v>
      </c>
      <c r="H4013" s="26">
        <f>IF(D4013&lt;='Auxiliary Energy Estimation'!$E$25, 1, 0)</f>
        <v>0</v>
      </c>
      <c r="I4013" s="26">
        <f>IF(E4013&lt;='Auxiliary Energy Estimation'!$E$25, 1, 0)</f>
        <v>0</v>
      </c>
    </row>
    <row r="4014" spans="2:9" ht="15" x14ac:dyDescent="0.3">
      <c r="B4014" s="33">
        <v>4009.5</v>
      </c>
      <c r="C4014" s="34">
        <v>13.3</v>
      </c>
      <c r="D4014" s="32">
        <f t="shared" si="124"/>
        <v>55.94</v>
      </c>
      <c r="E4014" s="37">
        <f t="shared" si="125"/>
        <v>67.128</v>
      </c>
      <c r="F4014" s="32">
        <f>'Auxiliary Energy Estimation'!$E$25-D4014</f>
        <v>-0.93999999999999773</v>
      </c>
      <c r="G4014" s="32">
        <f>'Auxiliary Energy Estimation'!$E$25-E4014</f>
        <v>-12.128</v>
      </c>
      <c r="H4014" s="26">
        <f>IF(D4014&lt;='Auxiliary Energy Estimation'!$E$25, 1, 0)</f>
        <v>0</v>
      </c>
      <c r="I4014" s="26">
        <f>IF(E4014&lt;='Auxiliary Energy Estimation'!$E$25, 1, 0)</f>
        <v>0</v>
      </c>
    </row>
    <row r="4015" spans="2:9" ht="15" x14ac:dyDescent="0.3">
      <c r="B4015" s="33">
        <v>4010.5</v>
      </c>
      <c r="C4015" s="34">
        <v>13.3</v>
      </c>
      <c r="D4015" s="32">
        <f t="shared" si="124"/>
        <v>55.94</v>
      </c>
      <c r="E4015" s="37">
        <f t="shared" si="125"/>
        <v>67.128</v>
      </c>
      <c r="F4015" s="32">
        <f>'Auxiliary Energy Estimation'!$E$25-D4015</f>
        <v>-0.93999999999999773</v>
      </c>
      <c r="G4015" s="32">
        <f>'Auxiliary Energy Estimation'!$E$25-E4015</f>
        <v>-12.128</v>
      </c>
      <c r="H4015" s="26">
        <f>IF(D4015&lt;='Auxiliary Energy Estimation'!$E$25, 1, 0)</f>
        <v>0</v>
      </c>
      <c r="I4015" s="26">
        <f>IF(E4015&lt;='Auxiliary Energy Estimation'!$E$25, 1, 0)</f>
        <v>0</v>
      </c>
    </row>
    <row r="4016" spans="2:9" ht="15" x14ac:dyDescent="0.3">
      <c r="B4016" s="33">
        <v>4011.5</v>
      </c>
      <c r="C4016" s="34">
        <v>13.3</v>
      </c>
      <c r="D4016" s="32">
        <f t="shared" si="124"/>
        <v>55.94</v>
      </c>
      <c r="E4016" s="37">
        <f t="shared" si="125"/>
        <v>67.128</v>
      </c>
      <c r="F4016" s="32">
        <f>'Auxiliary Energy Estimation'!$E$25-D4016</f>
        <v>-0.93999999999999773</v>
      </c>
      <c r="G4016" s="32">
        <f>'Auxiliary Energy Estimation'!$E$25-E4016</f>
        <v>-12.128</v>
      </c>
      <c r="H4016" s="26">
        <f>IF(D4016&lt;='Auxiliary Energy Estimation'!$E$25, 1, 0)</f>
        <v>0</v>
      </c>
      <c r="I4016" s="26">
        <f>IF(E4016&lt;='Auxiliary Energy Estimation'!$E$25, 1, 0)</f>
        <v>0</v>
      </c>
    </row>
    <row r="4017" spans="2:9" ht="15" x14ac:dyDescent="0.3">
      <c r="B4017" s="33">
        <v>4012.5</v>
      </c>
      <c r="C4017" s="34">
        <v>13.3</v>
      </c>
      <c r="D4017" s="32">
        <f t="shared" si="124"/>
        <v>55.94</v>
      </c>
      <c r="E4017" s="37">
        <f t="shared" si="125"/>
        <v>67.128</v>
      </c>
      <c r="F4017" s="32">
        <f>'Auxiliary Energy Estimation'!$E$25-D4017</f>
        <v>-0.93999999999999773</v>
      </c>
      <c r="G4017" s="32">
        <f>'Auxiliary Energy Estimation'!$E$25-E4017</f>
        <v>-12.128</v>
      </c>
      <c r="H4017" s="26">
        <f>IF(D4017&lt;='Auxiliary Energy Estimation'!$E$25, 1, 0)</f>
        <v>0</v>
      </c>
      <c r="I4017" s="26">
        <f>IF(E4017&lt;='Auxiliary Energy Estimation'!$E$25, 1, 0)</f>
        <v>0</v>
      </c>
    </row>
    <row r="4018" spans="2:9" ht="15" x14ac:dyDescent="0.3">
      <c r="B4018" s="33">
        <v>4013.5</v>
      </c>
      <c r="C4018" s="34">
        <v>13.9</v>
      </c>
      <c r="D4018" s="32">
        <f t="shared" si="124"/>
        <v>57.019999999999996</v>
      </c>
      <c r="E4018" s="37">
        <f t="shared" si="125"/>
        <v>68.423999999999992</v>
      </c>
      <c r="F4018" s="32">
        <f>'Auxiliary Energy Estimation'!$E$25-D4018</f>
        <v>-2.019999999999996</v>
      </c>
      <c r="G4018" s="32">
        <f>'Auxiliary Energy Estimation'!$E$25-E4018</f>
        <v>-13.423999999999992</v>
      </c>
      <c r="H4018" s="26">
        <f>IF(D4018&lt;='Auxiliary Energy Estimation'!$E$25, 1, 0)</f>
        <v>0</v>
      </c>
      <c r="I4018" s="26">
        <f>IF(E4018&lt;='Auxiliary Energy Estimation'!$E$25, 1, 0)</f>
        <v>0</v>
      </c>
    </row>
    <row r="4019" spans="2:9" ht="15" x14ac:dyDescent="0.3">
      <c r="B4019" s="33">
        <v>4014.5</v>
      </c>
      <c r="C4019" s="34">
        <v>14.4</v>
      </c>
      <c r="D4019" s="32">
        <f t="shared" si="124"/>
        <v>57.92</v>
      </c>
      <c r="E4019" s="37">
        <f t="shared" si="125"/>
        <v>69.504000000000005</v>
      </c>
      <c r="F4019" s="32">
        <f>'Auxiliary Energy Estimation'!$E$25-D4019</f>
        <v>-2.9200000000000017</v>
      </c>
      <c r="G4019" s="32">
        <f>'Auxiliary Energy Estimation'!$E$25-E4019</f>
        <v>-14.504000000000005</v>
      </c>
      <c r="H4019" s="26">
        <f>IF(D4019&lt;='Auxiliary Energy Estimation'!$E$25, 1, 0)</f>
        <v>0</v>
      </c>
      <c r="I4019" s="26">
        <f>IF(E4019&lt;='Auxiliary Energy Estimation'!$E$25, 1, 0)</f>
        <v>0</v>
      </c>
    </row>
    <row r="4020" spans="2:9" ht="15" x14ac:dyDescent="0.3">
      <c r="B4020" s="33">
        <v>4015.5</v>
      </c>
      <c r="C4020" s="34">
        <v>16.100000000000001</v>
      </c>
      <c r="D4020" s="32">
        <f t="shared" si="124"/>
        <v>60.980000000000004</v>
      </c>
      <c r="E4020" s="37">
        <f t="shared" si="125"/>
        <v>73.176000000000002</v>
      </c>
      <c r="F4020" s="32">
        <f>'Auxiliary Energy Estimation'!$E$25-D4020</f>
        <v>-5.980000000000004</v>
      </c>
      <c r="G4020" s="32">
        <f>'Auxiliary Energy Estimation'!$E$25-E4020</f>
        <v>-18.176000000000002</v>
      </c>
      <c r="H4020" s="26">
        <f>IF(D4020&lt;='Auxiliary Energy Estimation'!$E$25, 1, 0)</f>
        <v>0</v>
      </c>
      <c r="I4020" s="26">
        <f>IF(E4020&lt;='Auxiliary Energy Estimation'!$E$25, 1, 0)</f>
        <v>0</v>
      </c>
    </row>
    <row r="4021" spans="2:9" ht="15" x14ac:dyDescent="0.3">
      <c r="B4021" s="33">
        <v>4016.5</v>
      </c>
      <c r="C4021" s="34">
        <v>19.399999999999999</v>
      </c>
      <c r="D4021" s="32">
        <f t="shared" si="124"/>
        <v>66.92</v>
      </c>
      <c r="E4021" s="37">
        <f t="shared" si="125"/>
        <v>80.304000000000002</v>
      </c>
      <c r="F4021" s="32">
        <f>'Auxiliary Energy Estimation'!$E$25-D4021</f>
        <v>-11.920000000000002</v>
      </c>
      <c r="G4021" s="32">
        <f>'Auxiliary Energy Estimation'!$E$25-E4021</f>
        <v>-25.304000000000002</v>
      </c>
      <c r="H4021" s="26">
        <f>IF(D4021&lt;='Auxiliary Energy Estimation'!$E$25, 1, 0)</f>
        <v>0</v>
      </c>
      <c r="I4021" s="26">
        <f>IF(E4021&lt;='Auxiliary Energy Estimation'!$E$25, 1, 0)</f>
        <v>0</v>
      </c>
    </row>
    <row r="4022" spans="2:9" ht="15" x14ac:dyDescent="0.3">
      <c r="B4022" s="33">
        <v>4017.5</v>
      </c>
      <c r="C4022" s="34">
        <v>21.1</v>
      </c>
      <c r="D4022" s="32">
        <f t="shared" si="124"/>
        <v>69.98</v>
      </c>
      <c r="E4022" s="37">
        <f t="shared" si="125"/>
        <v>83.975999999999999</v>
      </c>
      <c r="F4022" s="32">
        <f>'Auxiliary Energy Estimation'!$E$25-D4022</f>
        <v>-14.980000000000004</v>
      </c>
      <c r="G4022" s="32">
        <f>'Auxiliary Energy Estimation'!$E$25-E4022</f>
        <v>-28.975999999999999</v>
      </c>
      <c r="H4022" s="26">
        <f>IF(D4022&lt;='Auxiliary Energy Estimation'!$E$25, 1, 0)</f>
        <v>0</v>
      </c>
      <c r="I4022" s="26">
        <f>IF(E4022&lt;='Auxiliary Energy Estimation'!$E$25, 1, 0)</f>
        <v>0</v>
      </c>
    </row>
    <row r="4023" spans="2:9" ht="15" x14ac:dyDescent="0.3">
      <c r="B4023" s="33">
        <v>4018.5</v>
      </c>
      <c r="C4023" s="34">
        <v>22.2</v>
      </c>
      <c r="D4023" s="32">
        <f t="shared" si="124"/>
        <v>71.960000000000008</v>
      </c>
      <c r="E4023" s="37">
        <f t="shared" si="125"/>
        <v>86.352000000000004</v>
      </c>
      <c r="F4023" s="32">
        <f>'Auxiliary Energy Estimation'!$E$25-D4023</f>
        <v>-16.960000000000008</v>
      </c>
      <c r="G4023" s="32">
        <f>'Auxiliary Energy Estimation'!$E$25-E4023</f>
        <v>-31.352000000000004</v>
      </c>
      <c r="H4023" s="26">
        <f>IF(D4023&lt;='Auxiliary Energy Estimation'!$E$25, 1, 0)</f>
        <v>0</v>
      </c>
      <c r="I4023" s="26">
        <f>IF(E4023&lt;='Auxiliary Energy Estimation'!$E$25, 1, 0)</f>
        <v>0</v>
      </c>
    </row>
    <row r="4024" spans="2:9" ht="15" x14ac:dyDescent="0.3">
      <c r="B4024" s="33">
        <v>4019.5</v>
      </c>
      <c r="C4024" s="34">
        <v>22.8</v>
      </c>
      <c r="D4024" s="32">
        <f t="shared" si="124"/>
        <v>73.039999999999992</v>
      </c>
      <c r="E4024" s="37">
        <f t="shared" si="125"/>
        <v>87.647999999999982</v>
      </c>
      <c r="F4024" s="32">
        <f>'Auxiliary Energy Estimation'!$E$25-D4024</f>
        <v>-18.039999999999992</v>
      </c>
      <c r="G4024" s="32">
        <f>'Auxiliary Energy Estimation'!$E$25-E4024</f>
        <v>-32.647999999999982</v>
      </c>
      <c r="H4024" s="26">
        <f>IF(D4024&lt;='Auxiliary Energy Estimation'!$E$25, 1, 0)</f>
        <v>0</v>
      </c>
      <c r="I4024" s="26">
        <f>IF(E4024&lt;='Auxiliary Energy Estimation'!$E$25, 1, 0)</f>
        <v>0</v>
      </c>
    </row>
    <row r="4025" spans="2:9" ht="15" x14ac:dyDescent="0.3">
      <c r="B4025" s="33">
        <v>4020.5</v>
      </c>
      <c r="C4025" s="34">
        <v>23.3</v>
      </c>
      <c r="D4025" s="32">
        <f t="shared" si="124"/>
        <v>73.94</v>
      </c>
      <c r="E4025" s="37">
        <f t="shared" si="125"/>
        <v>88.727999999999994</v>
      </c>
      <c r="F4025" s="32">
        <f>'Auxiliary Energy Estimation'!$E$25-D4025</f>
        <v>-18.939999999999998</v>
      </c>
      <c r="G4025" s="32">
        <f>'Auxiliary Energy Estimation'!$E$25-E4025</f>
        <v>-33.727999999999994</v>
      </c>
      <c r="H4025" s="26">
        <f>IF(D4025&lt;='Auxiliary Energy Estimation'!$E$25, 1, 0)</f>
        <v>0</v>
      </c>
      <c r="I4025" s="26">
        <f>IF(E4025&lt;='Auxiliary Energy Estimation'!$E$25, 1, 0)</f>
        <v>0</v>
      </c>
    </row>
    <row r="4026" spans="2:9" ht="15" x14ac:dyDescent="0.3">
      <c r="B4026" s="33">
        <v>4021.5</v>
      </c>
      <c r="C4026" s="34">
        <v>23.9</v>
      </c>
      <c r="D4026" s="32">
        <f t="shared" si="124"/>
        <v>75.02</v>
      </c>
      <c r="E4026" s="37">
        <f t="shared" si="125"/>
        <v>90.023999999999987</v>
      </c>
      <c r="F4026" s="32">
        <f>'Auxiliary Energy Estimation'!$E$25-D4026</f>
        <v>-20.019999999999996</v>
      </c>
      <c r="G4026" s="32">
        <f>'Auxiliary Energy Estimation'!$E$25-E4026</f>
        <v>-35.023999999999987</v>
      </c>
      <c r="H4026" s="26">
        <f>IF(D4026&lt;='Auxiliary Energy Estimation'!$E$25, 1, 0)</f>
        <v>0</v>
      </c>
      <c r="I4026" s="26">
        <f>IF(E4026&lt;='Auxiliary Energy Estimation'!$E$25, 1, 0)</f>
        <v>0</v>
      </c>
    </row>
    <row r="4027" spans="2:9" ht="15" x14ac:dyDescent="0.3">
      <c r="B4027" s="33">
        <v>4022.5</v>
      </c>
      <c r="C4027" s="34">
        <v>23.9</v>
      </c>
      <c r="D4027" s="32">
        <f t="shared" si="124"/>
        <v>75.02</v>
      </c>
      <c r="E4027" s="37">
        <f t="shared" si="125"/>
        <v>90.023999999999987</v>
      </c>
      <c r="F4027" s="32">
        <f>'Auxiliary Energy Estimation'!$E$25-D4027</f>
        <v>-20.019999999999996</v>
      </c>
      <c r="G4027" s="32">
        <f>'Auxiliary Energy Estimation'!$E$25-E4027</f>
        <v>-35.023999999999987</v>
      </c>
      <c r="H4027" s="26">
        <f>IF(D4027&lt;='Auxiliary Energy Estimation'!$E$25, 1, 0)</f>
        <v>0</v>
      </c>
      <c r="I4027" s="26">
        <f>IF(E4027&lt;='Auxiliary Energy Estimation'!$E$25, 1, 0)</f>
        <v>0</v>
      </c>
    </row>
    <row r="4028" spans="2:9" ht="15" x14ac:dyDescent="0.3">
      <c r="B4028" s="33">
        <v>4023.5</v>
      </c>
      <c r="C4028" s="34">
        <v>24.4</v>
      </c>
      <c r="D4028" s="32">
        <f t="shared" si="124"/>
        <v>75.92</v>
      </c>
      <c r="E4028" s="37">
        <f t="shared" si="125"/>
        <v>91.103999999999999</v>
      </c>
      <c r="F4028" s="32">
        <f>'Auxiliary Energy Estimation'!$E$25-D4028</f>
        <v>-20.92</v>
      </c>
      <c r="G4028" s="32">
        <f>'Auxiliary Energy Estimation'!$E$25-E4028</f>
        <v>-36.103999999999999</v>
      </c>
      <c r="H4028" s="26">
        <f>IF(D4028&lt;='Auxiliary Energy Estimation'!$E$25, 1, 0)</f>
        <v>0</v>
      </c>
      <c r="I4028" s="26">
        <f>IF(E4028&lt;='Auxiliary Energy Estimation'!$E$25, 1, 0)</f>
        <v>0</v>
      </c>
    </row>
    <row r="4029" spans="2:9" ht="15" x14ac:dyDescent="0.3">
      <c r="B4029" s="33">
        <v>4024.5</v>
      </c>
      <c r="C4029" s="34">
        <v>23.9</v>
      </c>
      <c r="D4029" s="32">
        <f t="shared" si="124"/>
        <v>75.02</v>
      </c>
      <c r="E4029" s="37">
        <f t="shared" si="125"/>
        <v>90.023999999999987</v>
      </c>
      <c r="F4029" s="32">
        <f>'Auxiliary Energy Estimation'!$E$25-D4029</f>
        <v>-20.019999999999996</v>
      </c>
      <c r="G4029" s="32">
        <f>'Auxiliary Energy Estimation'!$E$25-E4029</f>
        <v>-35.023999999999987</v>
      </c>
      <c r="H4029" s="26">
        <f>IF(D4029&lt;='Auxiliary Energy Estimation'!$E$25, 1, 0)</f>
        <v>0</v>
      </c>
      <c r="I4029" s="26">
        <f>IF(E4029&lt;='Auxiliary Energy Estimation'!$E$25, 1, 0)</f>
        <v>0</v>
      </c>
    </row>
    <row r="4030" spans="2:9" ht="15" x14ac:dyDescent="0.3">
      <c r="B4030" s="33">
        <v>4025.5</v>
      </c>
      <c r="C4030" s="34">
        <v>24.4</v>
      </c>
      <c r="D4030" s="32">
        <f t="shared" si="124"/>
        <v>75.92</v>
      </c>
      <c r="E4030" s="37">
        <f t="shared" si="125"/>
        <v>91.103999999999999</v>
      </c>
      <c r="F4030" s="32">
        <f>'Auxiliary Energy Estimation'!$E$25-D4030</f>
        <v>-20.92</v>
      </c>
      <c r="G4030" s="32">
        <f>'Auxiliary Energy Estimation'!$E$25-E4030</f>
        <v>-36.103999999999999</v>
      </c>
      <c r="H4030" s="26">
        <f>IF(D4030&lt;='Auxiliary Energy Estimation'!$E$25, 1, 0)</f>
        <v>0</v>
      </c>
      <c r="I4030" s="26">
        <f>IF(E4030&lt;='Auxiliary Energy Estimation'!$E$25, 1, 0)</f>
        <v>0</v>
      </c>
    </row>
    <row r="4031" spans="2:9" ht="15" x14ac:dyDescent="0.3">
      <c r="B4031" s="33">
        <v>4026.5</v>
      </c>
      <c r="C4031" s="34">
        <v>23.3</v>
      </c>
      <c r="D4031" s="32">
        <f t="shared" si="124"/>
        <v>73.94</v>
      </c>
      <c r="E4031" s="37">
        <f t="shared" si="125"/>
        <v>88.727999999999994</v>
      </c>
      <c r="F4031" s="32">
        <f>'Auxiliary Energy Estimation'!$E$25-D4031</f>
        <v>-18.939999999999998</v>
      </c>
      <c r="G4031" s="32">
        <f>'Auxiliary Energy Estimation'!$E$25-E4031</f>
        <v>-33.727999999999994</v>
      </c>
      <c r="H4031" s="26">
        <f>IF(D4031&lt;='Auxiliary Energy Estimation'!$E$25, 1, 0)</f>
        <v>0</v>
      </c>
      <c r="I4031" s="26">
        <f>IF(E4031&lt;='Auxiliary Energy Estimation'!$E$25, 1, 0)</f>
        <v>0</v>
      </c>
    </row>
    <row r="4032" spans="2:9" ht="15" x14ac:dyDescent="0.3">
      <c r="B4032" s="33">
        <v>4027.5</v>
      </c>
      <c r="C4032" s="34">
        <v>19</v>
      </c>
      <c r="D4032" s="32">
        <f t="shared" si="124"/>
        <v>66.2</v>
      </c>
      <c r="E4032" s="37">
        <f t="shared" si="125"/>
        <v>79.44</v>
      </c>
      <c r="F4032" s="32">
        <f>'Auxiliary Energy Estimation'!$E$25-D4032</f>
        <v>-11.200000000000003</v>
      </c>
      <c r="G4032" s="32">
        <f>'Auxiliary Energy Estimation'!$E$25-E4032</f>
        <v>-24.439999999999998</v>
      </c>
      <c r="H4032" s="26">
        <f>IF(D4032&lt;='Auxiliary Energy Estimation'!$E$25, 1, 0)</f>
        <v>0</v>
      </c>
      <c r="I4032" s="26">
        <f>IF(E4032&lt;='Auxiliary Energy Estimation'!$E$25, 1, 0)</f>
        <v>0</v>
      </c>
    </row>
    <row r="4033" spans="2:9" ht="15" x14ac:dyDescent="0.3">
      <c r="B4033" s="33">
        <v>4028.5</v>
      </c>
      <c r="C4033" s="34">
        <v>16.7</v>
      </c>
      <c r="D4033" s="32">
        <f t="shared" si="124"/>
        <v>62.06</v>
      </c>
      <c r="E4033" s="37">
        <f t="shared" si="125"/>
        <v>74.471999999999994</v>
      </c>
      <c r="F4033" s="32">
        <f>'Auxiliary Energy Estimation'!$E$25-D4033</f>
        <v>-7.0600000000000023</v>
      </c>
      <c r="G4033" s="32">
        <f>'Auxiliary Energy Estimation'!$E$25-E4033</f>
        <v>-19.471999999999994</v>
      </c>
      <c r="H4033" s="26">
        <f>IF(D4033&lt;='Auxiliary Energy Estimation'!$E$25, 1, 0)</f>
        <v>0</v>
      </c>
      <c r="I4033" s="26">
        <f>IF(E4033&lt;='Auxiliary Energy Estimation'!$E$25, 1, 0)</f>
        <v>0</v>
      </c>
    </row>
    <row r="4034" spans="2:9" ht="15" x14ac:dyDescent="0.3">
      <c r="B4034" s="33">
        <v>4029.5</v>
      </c>
      <c r="C4034" s="34">
        <v>16.7</v>
      </c>
      <c r="D4034" s="32">
        <f t="shared" si="124"/>
        <v>62.06</v>
      </c>
      <c r="E4034" s="37">
        <f t="shared" si="125"/>
        <v>74.471999999999994</v>
      </c>
      <c r="F4034" s="32">
        <f>'Auxiliary Energy Estimation'!$E$25-D4034</f>
        <v>-7.0600000000000023</v>
      </c>
      <c r="G4034" s="32">
        <f>'Auxiliary Energy Estimation'!$E$25-E4034</f>
        <v>-19.471999999999994</v>
      </c>
      <c r="H4034" s="26">
        <f>IF(D4034&lt;='Auxiliary Energy Estimation'!$E$25, 1, 0)</f>
        <v>0</v>
      </c>
      <c r="I4034" s="26">
        <f>IF(E4034&lt;='Auxiliary Energy Estimation'!$E$25, 1, 0)</f>
        <v>0</v>
      </c>
    </row>
    <row r="4035" spans="2:9" ht="15" x14ac:dyDescent="0.3">
      <c r="B4035" s="33">
        <v>4030.5</v>
      </c>
      <c r="C4035" s="34">
        <v>16.100000000000001</v>
      </c>
      <c r="D4035" s="32">
        <f t="shared" si="124"/>
        <v>60.980000000000004</v>
      </c>
      <c r="E4035" s="37">
        <f t="shared" si="125"/>
        <v>73.176000000000002</v>
      </c>
      <c r="F4035" s="32">
        <f>'Auxiliary Energy Estimation'!$E$25-D4035</f>
        <v>-5.980000000000004</v>
      </c>
      <c r="G4035" s="32">
        <f>'Auxiliary Energy Estimation'!$E$25-E4035</f>
        <v>-18.176000000000002</v>
      </c>
      <c r="H4035" s="26">
        <f>IF(D4035&lt;='Auxiliary Energy Estimation'!$E$25, 1, 0)</f>
        <v>0</v>
      </c>
      <c r="I4035" s="26">
        <f>IF(E4035&lt;='Auxiliary Energy Estimation'!$E$25, 1, 0)</f>
        <v>0</v>
      </c>
    </row>
    <row r="4036" spans="2:9" ht="15" x14ac:dyDescent="0.3">
      <c r="B4036" s="33">
        <v>4031.5</v>
      </c>
      <c r="C4036" s="34">
        <v>16.100000000000001</v>
      </c>
      <c r="D4036" s="32">
        <f t="shared" si="124"/>
        <v>60.980000000000004</v>
      </c>
      <c r="E4036" s="37">
        <f t="shared" si="125"/>
        <v>73.176000000000002</v>
      </c>
      <c r="F4036" s="32">
        <f>'Auxiliary Energy Estimation'!$E$25-D4036</f>
        <v>-5.980000000000004</v>
      </c>
      <c r="G4036" s="32">
        <f>'Auxiliary Energy Estimation'!$E$25-E4036</f>
        <v>-18.176000000000002</v>
      </c>
      <c r="H4036" s="26">
        <f>IF(D4036&lt;='Auxiliary Energy Estimation'!$E$25, 1, 0)</f>
        <v>0</v>
      </c>
      <c r="I4036" s="26">
        <f>IF(E4036&lt;='Auxiliary Energy Estimation'!$E$25, 1, 0)</f>
        <v>0</v>
      </c>
    </row>
    <row r="4037" spans="2:9" ht="15" x14ac:dyDescent="0.3">
      <c r="B4037" s="33">
        <v>4032.5</v>
      </c>
      <c r="C4037" s="34">
        <v>16.7</v>
      </c>
      <c r="D4037" s="32">
        <f t="shared" ref="D4037:D4100" si="126">CONVERT(C4037,"C","F")</f>
        <v>62.06</v>
      </c>
      <c r="E4037" s="37">
        <f t="shared" ref="E4037:E4100" si="127">D4037*1.2</f>
        <v>74.471999999999994</v>
      </c>
      <c r="F4037" s="32">
        <f>'Auxiliary Energy Estimation'!$E$25-D4037</f>
        <v>-7.0600000000000023</v>
      </c>
      <c r="G4037" s="32">
        <f>'Auxiliary Energy Estimation'!$E$25-E4037</f>
        <v>-19.471999999999994</v>
      </c>
      <c r="H4037" s="26">
        <f>IF(D4037&lt;='Auxiliary Energy Estimation'!$E$25, 1, 0)</f>
        <v>0</v>
      </c>
      <c r="I4037" s="26">
        <f>IF(E4037&lt;='Auxiliary Energy Estimation'!$E$25, 1, 0)</f>
        <v>0</v>
      </c>
    </row>
    <row r="4038" spans="2:9" ht="15" x14ac:dyDescent="0.3">
      <c r="B4038" s="33">
        <v>4033.5</v>
      </c>
      <c r="C4038" s="34">
        <v>15</v>
      </c>
      <c r="D4038" s="32">
        <f t="shared" si="126"/>
        <v>59</v>
      </c>
      <c r="E4038" s="37">
        <f t="shared" si="127"/>
        <v>70.8</v>
      </c>
      <c r="F4038" s="32">
        <f>'Auxiliary Energy Estimation'!$E$25-D4038</f>
        <v>-4</v>
      </c>
      <c r="G4038" s="32">
        <f>'Auxiliary Energy Estimation'!$E$25-E4038</f>
        <v>-15.799999999999997</v>
      </c>
      <c r="H4038" s="26">
        <f>IF(D4038&lt;='Auxiliary Energy Estimation'!$E$25, 1, 0)</f>
        <v>0</v>
      </c>
      <c r="I4038" s="26">
        <f>IF(E4038&lt;='Auxiliary Energy Estimation'!$E$25, 1, 0)</f>
        <v>0</v>
      </c>
    </row>
    <row r="4039" spans="2:9" ht="15" x14ac:dyDescent="0.3">
      <c r="B4039" s="33">
        <v>4034.5</v>
      </c>
      <c r="C4039" s="34">
        <v>15.6</v>
      </c>
      <c r="D4039" s="32">
        <f t="shared" si="126"/>
        <v>60.08</v>
      </c>
      <c r="E4039" s="37">
        <f t="shared" si="127"/>
        <v>72.095999999999989</v>
      </c>
      <c r="F4039" s="32">
        <f>'Auxiliary Energy Estimation'!$E$25-D4039</f>
        <v>-5.0799999999999983</v>
      </c>
      <c r="G4039" s="32">
        <f>'Auxiliary Energy Estimation'!$E$25-E4039</f>
        <v>-17.095999999999989</v>
      </c>
      <c r="H4039" s="26">
        <f>IF(D4039&lt;='Auxiliary Energy Estimation'!$E$25, 1, 0)</f>
        <v>0</v>
      </c>
      <c r="I4039" s="26">
        <f>IF(E4039&lt;='Auxiliary Energy Estimation'!$E$25, 1, 0)</f>
        <v>0</v>
      </c>
    </row>
    <row r="4040" spans="2:9" ht="15" x14ac:dyDescent="0.3">
      <c r="B4040" s="33">
        <v>4035.5</v>
      </c>
      <c r="C4040" s="34">
        <v>15</v>
      </c>
      <c r="D4040" s="32">
        <f t="shared" si="126"/>
        <v>59</v>
      </c>
      <c r="E4040" s="37">
        <f t="shared" si="127"/>
        <v>70.8</v>
      </c>
      <c r="F4040" s="32">
        <f>'Auxiliary Energy Estimation'!$E$25-D4040</f>
        <v>-4</v>
      </c>
      <c r="G4040" s="32">
        <f>'Auxiliary Energy Estimation'!$E$25-E4040</f>
        <v>-15.799999999999997</v>
      </c>
      <c r="H4040" s="26">
        <f>IF(D4040&lt;='Auxiliary Energy Estimation'!$E$25, 1, 0)</f>
        <v>0</v>
      </c>
      <c r="I4040" s="26">
        <f>IF(E4040&lt;='Auxiliary Energy Estimation'!$E$25, 1, 0)</f>
        <v>0</v>
      </c>
    </row>
    <row r="4041" spans="2:9" ht="15" x14ac:dyDescent="0.3">
      <c r="B4041" s="33">
        <v>4036.5</v>
      </c>
      <c r="C4041" s="34">
        <v>15.6</v>
      </c>
      <c r="D4041" s="32">
        <f t="shared" si="126"/>
        <v>60.08</v>
      </c>
      <c r="E4041" s="37">
        <f t="shared" si="127"/>
        <v>72.095999999999989</v>
      </c>
      <c r="F4041" s="32">
        <f>'Auxiliary Energy Estimation'!$E$25-D4041</f>
        <v>-5.0799999999999983</v>
      </c>
      <c r="G4041" s="32">
        <f>'Auxiliary Energy Estimation'!$E$25-E4041</f>
        <v>-17.095999999999989</v>
      </c>
      <c r="H4041" s="26">
        <f>IF(D4041&lt;='Auxiliary Energy Estimation'!$E$25, 1, 0)</f>
        <v>0</v>
      </c>
      <c r="I4041" s="26">
        <f>IF(E4041&lt;='Auxiliary Energy Estimation'!$E$25, 1, 0)</f>
        <v>0</v>
      </c>
    </row>
    <row r="4042" spans="2:9" ht="15" x14ac:dyDescent="0.3">
      <c r="B4042" s="33">
        <v>4037.5</v>
      </c>
      <c r="C4042" s="34">
        <v>17.2</v>
      </c>
      <c r="D4042" s="32">
        <f t="shared" si="126"/>
        <v>62.96</v>
      </c>
      <c r="E4042" s="37">
        <f t="shared" si="127"/>
        <v>75.551999999999992</v>
      </c>
      <c r="F4042" s="32">
        <f>'Auxiliary Energy Estimation'!$E$25-D4042</f>
        <v>-7.9600000000000009</v>
      </c>
      <c r="G4042" s="32">
        <f>'Auxiliary Energy Estimation'!$E$25-E4042</f>
        <v>-20.551999999999992</v>
      </c>
      <c r="H4042" s="26">
        <f>IF(D4042&lt;='Auxiliary Energy Estimation'!$E$25, 1, 0)</f>
        <v>0</v>
      </c>
      <c r="I4042" s="26">
        <f>IF(E4042&lt;='Auxiliary Energy Estimation'!$E$25, 1, 0)</f>
        <v>0</v>
      </c>
    </row>
    <row r="4043" spans="2:9" ht="15" x14ac:dyDescent="0.3">
      <c r="B4043" s="33">
        <v>4038.5</v>
      </c>
      <c r="C4043" s="34">
        <v>17.8</v>
      </c>
      <c r="D4043" s="32">
        <f t="shared" si="126"/>
        <v>64.039999999999992</v>
      </c>
      <c r="E4043" s="37">
        <f t="shared" si="127"/>
        <v>76.847999999999985</v>
      </c>
      <c r="F4043" s="32">
        <f>'Auxiliary Energy Estimation'!$E$25-D4043</f>
        <v>-9.039999999999992</v>
      </c>
      <c r="G4043" s="32">
        <f>'Auxiliary Energy Estimation'!$E$25-E4043</f>
        <v>-21.847999999999985</v>
      </c>
      <c r="H4043" s="26">
        <f>IF(D4043&lt;='Auxiliary Energy Estimation'!$E$25, 1, 0)</f>
        <v>0</v>
      </c>
      <c r="I4043" s="26">
        <f>IF(E4043&lt;='Auxiliary Energy Estimation'!$E$25, 1, 0)</f>
        <v>0</v>
      </c>
    </row>
    <row r="4044" spans="2:9" ht="15" x14ac:dyDescent="0.3">
      <c r="B4044" s="33">
        <v>4039.5</v>
      </c>
      <c r="C4044" s="34">
        <v>18.899999999999999</v>
      </c>
      <c r="D4044" s="32">
        <f t="shared" si="126"/>
        <v>66.02</v>
      </c>
      <c r="E4044" s="37">
        <f t="shared" si="127"/>
        <v>79.22399999999999</v>
      </c>
      <c r="F4044" s="32">
        <f>'Auxiliary Energy Estimation'!$E$25-D4044</f>
        <v>-11.019999999999996</v>
      </c>
      <c r="G4044" s="32">
        <f>'Auxiliary Energy Estimation'!$E$25-E4044</f>
        <v>-24.22399999999999</v>
      </c>
      <c r="H4044" s="26">
        <f>IF(D4044&lt;='Auxiliary Energy Estimation'!$E$25, 1, 0)</f>
        <v>0</v>
      </c>
      <c r="I4044" s="26">
        <f>IF(E4044&lt;='Auxiliary Energy Estimation'!$E$25, 1, 0)</f>
        <v>0</v>
      </c>
    </row>
    <row r="4045" spans="2:9" ht="15" x14ac:dyDescent="0.3">
      <c r="B4045" s="33">
        <v>4040.5</v>
      </c>
      <c r="C4045" s="34">
        <v>20</v>
      </c>
      <c r="D4045" s="32">
        <f t="shared" si="126"/>
        <v>68</v>
      </c>
      <c r="E4045" s="37">
        <f t="shared" si="127"/>
        <v>81.599999999999994</v>
      </c>
      <c r="F4045" s="32">
        <f>'Auxiliary Energy Estimation'!$E$25-D4045</f>
        <v>-13</v>
      </c>
      <c r="G4045" s="32">
        <f>'Auxiliary Energy Estimation'!$E$25-E4045</f>
        <v>-26.599999999999994</v>
      </c>
      <c r="H4045" s="26">
        <f>IF(D4045&lt;='Auxiliary Energy Estimation'!$E$25, 1, 0)</f>
        <v>0</v>
      </c>
      <c r="I4045" s="26">
        <f>IF(E4045&lt;='Auxiliary Energy Estimation'!$E$25, 1, 0)</f>
        <v>0</v>
      </c>
    </row>
    <row r="4046" spans="2:9" ht="15" x14ac:dyDescent="0.3">
      <c r="B4046" s="33">
        <v>4041.5</v>
      </c>
      <c r="C4046" s="34">
        <v>21.1</v>
      </c>
      <c r="D4046" s="32">
        <f t="shared" si="126"/>
        <v>69.98</v>
      </c>
      <c r="E4046" s="37">
        <f t="shared" si="127"/>
        <v>83.975999999999999</v>
      </c>
      <c r="F4046" s="32">
        <f>'Auxiliary Energy Estimation'!$E$25-D4046</f>
        <v>-14.980000000000004</v>
      </c>
      <c r="G4046" s="32">
        <f>'Auxiliary Energy Estimation'!$E$25-E4046</f>
        <v>-28.975999999999999</v>
      </c>
      <c r="H4046" s="26">
        <f>IF(D4046&lt;='Auxiliary Energy Estimation'!$E$25, 1, 0)</f>
        <v>0</v>
      </c>
      <c r="I4046" s="26">
        <f>IF(E4046&lt;='Auxiliary Energy Estimation'!$E$25, 1, 0)</f>
        <v>0</v>
      </c>
    </row>
    <row r="4047" spans="2:9" ht="15" x14ac:dyDescent="0.3">
      <c r="B4047" s="33">
        <v>4042.5</v>
      </c>
      <c r="C4047" s="34">
        <v>22.2</v>
      </c>
      <c r="D4047" s="32">
        <f t="shared" si="126"/>
        <v>71.960000000000008</v>
      </c>
      <c r="E4047" s="37">
        <f t="shared" si="127"/>
        <v>86.352000000000004</v>
      </c>
      <c r="F4047" s="32">
        <f>'Auxiliary Energy Estimation'!$E$25-D4047</f>
        <v>-16.960000000000008</v>
      </c>
      <c r="G4047" s="32">
        <f>'Auxiliary Energy Estimation'!$E$25-E4047</f>
        <v>-31.352000000000004</v>
      </c>
      <c r="H4047" s="26">
        <f>IF(D4047&lt;='Auxiliary Energy Estimation'!$E$25, 1, 0)</f>
        <v>0</v>
      </c>
      <c r="I4047" s="26">
        <f>IF(E4047&lt;='Auxiliary Energy Estimation'!$E$25, 1, 0)</f>
        <v>0</v>
      </c>
    </row>
    <row r="4048" spans="2:9" ht="15" x14ac:dyDescent="0.3">
      <c r="B4048" s="33">
        <v>4043.5</v>
      </c>
      <c r="C4048" s="34">
        <v>23.3</v>
      </c>
      <c r="D4048" s="32">
        <f t="shared" si="126"/>
        <v>73.94</v>
      </c>
      <c r="E4048" s="37">
        <f t="shared" si="127"/>
        <v>88.727999999999994</v>
      </c>
      <c r="F4048" s="32">
        <f>'Auxiliary Energy Estimation'!$E$25-D4048</f>
        <v>-18.939999999999998</v>
      </c>
      <c r="G4048" s="32">
        <f>'Auxiliary Energy Estimation'!$E$25-E4048</f>
        <v>-33.727999999999994</v>
      </c>
      <c r="H4048" s="26">
        <f>IF(D4048&lt;='Auxiliary Energy Estimation'!$E$25, 1, 0)</f>
        <v>0</v>
      </c>
      <c r="I4048" s="26">
        <f>IF(E4048&lt;='Auxiliary Energy Estimation'!$E$25, 1, 0)</f>
        <v>0</v>
      </c>
    </row>
    <row r="4049" spans="2:9" ht="15" x14ac:dyDescent="0.3">
      <c r="B4049" s="33">
        <v>4044.5</v>
      </c>
      <c r="C4049" s="34">
        <v>23.3</v>
      </c>
      <c r="D4049" s="32">
        <f t="shared" si="126"/>
        <v>73.94</v>
      </c>
      <c r="E4049" s="37">
        <f t="shared" si="127"/>
        <v>88.727999999999994</v>
      </c>
      <c r="F4049" s="32">
        <f>'Auxiliary Energy Estimation'!$E$25-D4049</f>
        <v>-18.939999999999998</v>
      </c>
      <c r="G4049" s="32">
        <f>'Auxiliary Energy Estimation'!$E$25-E4049</f>
        <v>-33.727999999999994</v>
      </c>
      <c r="H4049" s="26">
        <f>IF(D4049&lt;='Auxiliary Energy Estimation'!$E$25, 1, 0)</f>
        <v>0</v>
      </c>
      <c r="I4049" s="26">
        <f>IF(E4049&lt;='Auxiliary Energy Estimation'!$E$25, 1, 0)</f>
        <v>0</v>
      </c>
    </row>
    <row r="4050" spans="2:9" ht="15" x14ac:dyDescent="0.3">
      <c r="B4050" s="33">
        <v>4045.5</v>
      </c>
      <c r="C4050" s="34">
        <v>24.4</v>
      </c>
      <c r="D4050" s="32">
        <f t="shared" si="126"/>
        <v>75.92</v>
      </c>
      <c r="E4050" s="37">
        <f t="shared" si="127"/>
        <v>91.103999999999999</v>
      </c>
      <c r="F4050" s="32">
        <f>'Auxiliary Energy Estimation'!$E$25-D4050</f>
        <v>-20.92</v>
      </c>
      <c r="G4050" s="32">
        <f>'Auxiliary Energy Estimation'!$E$25-E4050</f>
        <v>-36.103999999999999</v>
      </c>
      <c r="H4050" s="26">
        <f>IF(D4050&lt;='Auxiliary Energy Estimation'!$E$25, 1, 0)</f>
        <v>0</v>
      </c>
      <c r="I4050" s="26">
        <f>IF(E4050&lt;='Auxiliary Energy Estimation'!$E$25, 1, 0)</f>
        <v>0</v>
      </c>
    </row>
    <row r="4051" spans="2:9" ht="15" x14ac:dyDescent="0.3">
      <c r="B4051" s="33">
        <v>4046.5</v>
      </c>
      <c r="C4051" s="34">
        <v>25</v>
      </c>
      <c r="D4051" s="32">
        <f t="shared" si="126"/>
        <v>77</v>
      </c>
      <c r="E4051" s="37">
        <f t="shared" si="127"/>
        <v>92.399999999999991</v>
      </c>
      <c r="F4051" s="32">
        <f>'Auxiliary Energy Estimation'!$E$25-D4051</f>
        <v>-22</v>
      </c>
      <c r="G4051" s="32">
        <f>'Auxiliary Energy Estimation'!$E$25-E4051</f>
        <v>-37.399999999999991</v>
      </c>
      <c r="H4051" s="26">
        <f>IF(D4051&lt;='Auxiliary Energy Estimation'!$E$25, 1, 0)</f>
        <v>0</v>
      </c>
      <c r="I4051" s="26">
        <f>IF(E4051&lt;='Auxiliary Energy Estimation'!$E$25, 1, 0)</f>
        <v>0</v>
      </c>
    </row>
    <row r="4052" spans="2:9" ht="15" x14ac:dyDescent="0.3">
      <c r="B4052" s="33">
        <v>4047.5</v>
      </c>
      <c r="C4052" s="34">
        <v>25</v>
      </c>
      <c r="D4052" s="32">
        <f t="shared" si="126"/>
        <v>77</v>
      </c>
      <c r="E4052" s="37">
        <f t="shared" si="127"/>
        <v>92.399999999999991</v>
      </c>
      <c r="F4052" s="32">
        <f>'Auxiliary Energy Estimation'!$E$25-D4052</f>
        <v>-22</v>
      </c>
      <c r="G4052" s="32">
        <f>'Auxiliary Energy Estimation'!$E$25-E4052</f>
        <v>-37.399999999999991</v>
      </c>
      <c r="H4052" s="26">
        <f>IF(D4052&lt;='Auxiliary Energy Estimation'!$E$25, 1, 0)</f>
        <v>0</v>
      </c>
      <c r="I4052" s="26">
        <f>IF(E4052&lt;='Auxiliary Energy Estimation'!$E$25, 1, 0)</f>
        <v>0</v>
      </c>
    </row>
    <row r="4053" spans="2:9" ht="15" x14ac:dyDescent="0.3">
      <c r="B4053" s="33">
        <v>4048.5</v>
      </c>
      <c r="C4053" s="34">
        <v>25</v>
      </c>
      <c r="D4053" s="32">
        <f t="shared" si="126"/>
        <v>77</v>
      </c>
      <c r="E4053" s="37">
        <f t="shared" si="127"/>
        <v>92.399999999999991</v>
      </c>
      <c r="F4053" s="32">
        <f>'Auxiliary Energy Estimation'!$E$25-D4053</f>
        <v>-22</v>
      </c>
      <c r="G4053" s="32">
        <f>'Auxiliary Energy Estimation'!$E$25-E4053</f>
        <v>-37.399999999999991</v>
      </c>
      <c r="H4053" s="26">
        <f>IF(D4053&lt;='Auxiliary Energy Estimation'!$E$25, 1, 0)</f>
        <v>0</v>
      </c>
      <c r="I4053" s="26">
        <f>IF(E4053&lt;='Auxiliary Energy Estimation'!$E$25, 1, 0)</f>
        <v>0</v>
      </c>
    </row>
    <row r="4054" spans="2:9" ht="15" x14ac:dyDescent="0.3">
      <c r="B4054" s="33">
        <v>4049.5</v>
      </c>
      <c r="C4054" s="34">
        <v>25</v>
      </c>
      <c r="D4054" s="32">
        <f t="shared" si="126"/>
        <v>77</v>
      </c>
      <c r="E4054" s="37">
        <f t="shared" si="127"/>
        <v>92.399999999999991</v>
      </c>
      <c r="F4054" s="32">
        <f>'Auxiliary Energy Estimation'!$E$25-D4054</f>
        <v>-22</v>
      </c>
      <c r="G4054" s="32">
        <f>'Auxiliary Energy Estimation'!$E$25-E4054</f>
        <v>-37.399999999999991</v>
      </c>
      <c r="H4054" s="26">
        <f>IF(D4054&lt;='Auxiliary Energy Estimation'!$E$25, 1, 0)</f>
        <v>0</v>
      </c>
      <c r="I4054" s="26">
        <f>IF(E4054&lt;='Auxiliary Energy Estimation'!$E$25, 1, 0)</f>
        <v>0</v>
      </c>
    </row>
    <row r="4055" spans="2:9" ht="15" x14ac:dyDescent="0.3">
      <c r="B4055" s="33">
        <v>4050.5</v>
      </c>
      <c r="C4055" s="34">
        <v>20</v>
      </c>
      <c r="D4055" s="32">
        <f t="shared" si="126"/>
        <v>68</v>
      </c>
      <c r="E4055" s="37">
        <f t="shared" si="127"/>
        <v>81.599999999999994</v>
      </c>
      <c r="F4055" s="32">
        <f>'Auxiliary Energy Estimation'!$E$25-D4055</f>
        <v>-13</v>
      </c>
      <c r="G4055" s="32">
        <f>'Auxiliary Energy Estimation'!$E$25-E4055</f>
        <v>-26.599999999999994</v>
      </c>
      <c r="H4055" s="26">
        <f>IF(D4055&lt;='Auxiliary Energy Estimation'!$E$25, 1, 0)</f>
        <v>0</v>
      </c>
      <c r="I4055" s="26">
        <f>IF(E4055&lt;='Auxiliary Energy Estimation'!$E$25, 1, 0)</f>
        <v>0</v>
      </c>
    </row>
    <row r="4056" spans="2:9" ht="15" x14ac:dyDescent="0.3">
      <c r="B4056" s="33">
        <v>4051.5</v>
      </c>
      <c r="C4056" s="34">
        <v>18.899999999999999</v>
      </c>
      <c r="D4056" s="32">
        <f t="shared" si="126"/>
        <v>66.02</v>
      </c>
      <c r="E4056" s="37">
        <f t="shared" si="127"/>
        <v>79.22399999999999</v>
      </c>
      <c r="F4056" s="32">
        <f>'Auxiliary Energy Estimation'!$E$25-D4056</f>
        <v>-11.019999999999996</v>
      </c>
      <c r="G4056" s="32">
        <f>'Auxiliary Energy Estimation'!$E$25-E4056</f>
        <v>-24.22399999999999</v>
      </c>
      <c r="H4056" s="26">
        <f>IF(D4056&lt;='Auxiliary Energy Estimation'!$E$25, 1, 0)</f>
        <v>0</v>
      </c>
      <c r="I4056" s="26">
        <f>IF(E4056&lt;='Auxiliary Energy Estimation'!$E$25, 1, 0)</f>
        <v>0</v>
      </c>
    </row>
    <row r="4057" spans="2:9" ht="15" x14ac:dyDescent="0.3">
      <c r="B4057" s="33">
        <v>4052.5</v>
      </c>
      <c r="C4057" s="34">
        <v>17.2</v>
      </c>
      <c r="D4057" s="32">
        <f t="shared" si="126"/>
        <v>62.96</v>
      </c>
      <c r="E4057" s="37">
        <f t="shared" si="127"/>
        <v>75.551999999999992</v>
      </c>
      <c r="F4057" s="32">
        <f>'Auxiliary Energy Estimation'!$E$25-D4057</f>
        <v>-7.9600000000000009</v>
      </c>
      <c r="G4057" s="32">
        <f>'Auxiliary Energy Estimation'!$E$25-E4057</f>
        <v>-20.551999999999992</v>
      </c>
      <c r="H4057" s="26">
        <f>IF(D4057&lt;='Auxiliary Energy Estimation'!$E$25, 1, 0)</f>
        <v>0</v>
      </c>
      <c r="I4057" s="26">
        <f>IF(E4057&lt;='Auxiliary Energy Estimation'!$E$25, 1, 0)</f>
        <v>0</v>
      </c>
    </row>
    <row r="4058" spans="2:9" ht="15" x14ac:dyDescent="0.3">
      <c r="B4058" s="33">
        <v>4053.5</v>
      </c>
      <c r="C4058" s="34">
        <v>16.7</v>
      </c>
      <c r="D4058" s="32">
        <f t="shared" si="126"/>
        <v>62.06</v>
      </c>
      <c r="E4058" s="37">
        <f t="shared" si="127"/>
        <v>74.471999999999994</v>
      </c>
      <c r="F4058" s="32">
        <f>'Auxiliary Energy Estimation'!$E$25-D4058</f>
        <v>-7.0600000000000023</v>
      </c>
      <c r="G4058" s="32">
        <f>'Auxiliary Energy Estimation'!$E$25-E4058</f>
        <v>-19.471999999999994</v>
      </c>
      <c r="H4058" s="26">
        <f>IF(D4058&lt;='Auxiliary Energy Estimation'!$E$25, 1, 0)</f>
        <v>0</v>
      </c>
      <c r="I4058" s="26">
        <f>IF(E4058&lt;='Auxiliary Energy Estimation'!$E$25, 1, 0)</f>
        <v>0</v>
      </c>
    </row>
    <row r="4059" spans="2:9" ht="15" x14ac:dyDescent="0.3">
      <c r="B4059" s="33">
        <v>4054.5</v>
      </c>
      <c r="C4059" s="34">
        <v>16.100000000000001</v>
      </c>
      <c r="D4059" s="32">
        <f t="shared" si="126"/>
        <v>60.980000000000004</v>
      </c>
      <c r="E4059" s="37">
        <f t="shared" si="127"/>
        <v>73.176000000000002</v>
      </c>
      <c r="F4059" s="32">
        <f>'Auxiliary Energy Estimation'!$E$25-D4059</f>
        <v>-5.980000000000004</v>
      </c>
      <c r="G4059" s="32">
        <f>'Auxiliary Energy Estimation'!$E$25-E4059</f>
        <v>-18.176000000000002</v>
      </c>
      <c r="H4059" s="26">
        <f>IF(D4059&lt;='Auxiliary Energy Estimation'!$E$25, 1, 0)</f>
        <v>0</v>
      </c>
      <c r="I4059" s="26">
        <f>IF(E4059&lt;='Auxiliary Energy Estimation'!$E$25, 1, 0)</f>
        <v>0</v>
      </c>
    </row>
    <row r="4060" spans="2:9" ht="15" x14ac:dyDescent="0.3">
      <c r="B4060" s="33">
        <v>4055.5</v>
      </c>
      <c r="C4060" s="34">
        <v>16.7</v>
      </c>
      <c r="D4060" s="32">
        <f t="shared" si="126"/>
        <v>62.06</v>
      </c>
      <c r="E4060" s="37">
        <f t="shared" si="127"/>
        <v>74.471999999999994</v>
      </c>
      <c r="F4060" s="32">
        <f>'Auxiliary Energy Estimation'!$E$25-D4060</f>
        <v>-7.0600000000000023</v>
      </c>
      <c r="G4060" s="32">
        <f>'Auxiliary Energy Estimation'!$E$25-E4060</f>
        <v>-19.471999999999994</v>
      </c>
      <c r="H4060" s="26">
        <f>IF(D4060&lt;='Auxiliary Energy Estimation'!$E$25, 1, 0)</f>
        <v>0</v>
      </c>
      <c r="I4060" s="26">
        <f>IF(E4060&lt;='Auxiliary Energy Estimation'!$E$25, 1, 0)</f>
        <v>0</v>
      </c>
    </row>
    <row r="4061" spans="2:9" ht="15" x14ac:dyDescent="0.3">
      <c r="B4061" s="33">
        <v>4056.5</v>
      </c>
      <c r="C4061" s="34">
        <v>18.899999999999999</v>
      </c>
      <c r="D4061" s="32">
        <f t="shared" si="126"/>
        <v>66.02</v>
      </c>
      <c r="E4061" s="37">
        <f t="shared" si="127"/>
        <v>79.22399999999999</v>
      </c>
      <c r="F4061" s="32">
        <f>'Auxiliary Energy Estimation'!$E$25-D4061</f>
        <v>-11.019999999999996</v>
      </c>
      <c r="G4061" s="32">
        <f>'Auxiliary Energy Estimation'!$E$25-E4061</f>
        <v>-24.22399999999999</v>
      </c>
      <c r="H4061" s="26">
        <f>IF(D4061&lt;='Auxiliary Energy Estimation'!$E$25, 1, 0)</f>
        <v>0</v>
      </c>
      <c r="I4061" s="26">
        <f>IF(E4061&lt;='Auxiliary Energy Estimation'!$E$25, 1, 0)</f>
        <v>0</v>
      </c>
    </row>
    <row r="4062" spans="2:9" ht="15" x14ac:dyDescent="0.3">
      <c r="B4062" s="33">
        <v>4057.5</v>
      </c>
      <c r="C4062" s="34">
        <v>17.8</v>
      </c>
      <c r="D4062" s="32">
        <f t="shared" si="126"/>
        <v>64.039999999999992</v>
      </c>
      <c r="E4062" s="37">
        <f t="shared" si="127"/>
        <v>76.847999999999985</v>
      </c>
      <c r="F4062" s="32">
        <f>'Auxiliary Energy Estimation'!$E$25-D4062</f>
        <v>-9.039999999999992</v>
      </c>
      <c r="G4062" s="32">
        <f>'Auxiliary Energy Estimation'!$E$25-E4062</f>
        <v>-21.847999999999985</v>
      </c>
      <c r="H4062" s="26">
        <f>IF(D4062&lt;='Auxiliary Energy Estimation'!$E$25, 1, 0)</f>
        <v>0</v>
      </c>
      <c r="I4062" s="26">
        <f>IF(E4062&lt;='Auxiliary Energy Estimation'!$E$25, 1, 0)</f>
        <v>0</v>
      </c>
    </row>
    <row r="4063" spans="2:9" ht="15" x14ac:dyDescent="0.3">
      <c r="B4063" s="33">
        <v>4058.5</v>
      </c>
      <c r="C4063" s="34">
        <v>17.8</v>
      </c>
      <c r="D4063" s="32">
        <f t="shared" si="126"/>
        <v>64.039999999999992</v>
      </c>
      <c r="E4063" s="37">
        <f t="shared" si="127"/>
        <v>76.847999999999985</v>
      </c>
      <c r="F4063" s="32">
        <f>'Auxiliary Energy Estimation'!$E$25-D4063</f>
        <v>-9.039999999999992</v>
      </c>
      <c r="G4063" s="32">
        <f>'Auxiliary Energy Estimation'!$E$25-E4063</f>
        <v>-21.847999999999985</v>
      </c>
      <c r="H4063" s="26">
        <f>IF(D4063&lt;='Auxiliary Energy Estimation'!$E$25, 1, 0)</f>
        <v>0</v>
      </c>
      <c r="I4063" s="26">
        <f>IF(E4063&lt;='Auxiliary Energy Estimation'!$E$25, 1, 0)</f>
        <v>0</v>
      </c>
    </row>
    <row r="4064" spans="2:9" ht="15" x14ac:dyDescent="0.3">
      <c r="B4064" s="33">
        <v>4059.5</v>
      </c>
      <c r="C4064" s="34">
        <v>17.2</v>
      </c>
      <c r="D4064" s="32">
        <f t="shared" si="126"/>
        <v>62.96</v>
      </c>
      <c r="E4064" s="37">
        <f t="shared" si="127"/>
        <v>75.551999999999992</v>
      </c>
      <c r="F4064" s="32">
        <f>'Auxiliary Energy Estimation'!$E$25-D4064</f>
        <v>-7.9600000000000009</v>
      </c>
      <c r="G4064" s="32">
        <f>'Auxiliary Energy Estimation'!$E$25-E4064</f>
        <v>-20.551999999999992</v>
      </c>
      <c r="H4064" s="26">
        <f>IF(D4064&lt;='Auxiliary Energy Estimation'!$E$25, 1, 0)</f>
        <v>0</v>
      </c>
      <c r="I4064" s="26">
        <f>IF(E4064&lt;='Auxiliary Energy Estimation'!$E$25, 1, 0)</f>
        <v>0</v>
      </c>
    </row>
    <row r="4065" spans="2:9" ht="15" x14ac:dyDescent="0.3">
      <c r="B4065" s="33">
        <v>4060.5</v>
      </c>
      <c r="C4065" s="34">
        <v>17.2</v>
      </c>
      <c r="D4065" s="32">
        <f t="shared" si="126"/>
        <v>62.96</v>
      </c>
      <c r="E4065" s="37">
        <f t="shared" si="127"/>
        <v>75.551999999999992</v>
      </c>
      <c r="F4065" s="32">
        <f>'Auxiliary Energy Estimation'!$E$25-D4065</f>
        <v>-7.9600000000000009</v>
      </c>
      <c r="G4065" s="32">
        <f>'Auxiliary Energy Estimation'!$E$25-E4065</f>
        <v>-20.551999999999992</v>
      </c>
      <c r="H4065" s="26">
        <f>IF(D4065&lt;='Auxiliary Energy Estimation'!$E$25, 1, 0)</f>
        <v>0</v>
      </c>
      <c r="I4065" s="26">
        <f>IF(E4065&lt;='Auxiliary Energy Estimation'!$E$25, 1, 0)</f>
        <v>0</v>
      </c>
    </row>
    <row r="4066" spans="2:9" ht="15" x14ac:dyDescent="0.3">
      <c r="B4066" s="33">
        <v>4061.5</v>
      </c>
      <c r="C4066" s="34">
        <v>17.2</v>
      </c>
      <c r="D4066" s="32">
        <f t="shared" si="126"/>
        <v>62.96</v>
      </c>
      <c r="E4066" s="37">
        <f t="shared" si="127"/>
        <v>75.551999999999992</v>
      </c>
      <c r="F4066" s="32">
        <f>'Auxiliary Energy Estimation'!$E$25-D4066</f>
        <v>-7.9600000000000009</v>
      </c>
      <c r="G4066" s="32">
        <f>'Auxiliary Energy Estimation'!$E$25-E4066</f>
        <v>-20.551999999999992</v>
      </c>
      <c r="H4066" s="26">
        <f>IF(D4066&lt;='Auxiliary Energy Estimation'!$E$25, 1, 0)</f>
        <v>0</v>
      </c>
      <c r="I4066" s="26">
        <f>IF(E4066&lt;='Auxiliary Energy Estimation'!$E$25, 1, 0)</f>
        <v>0</v>
      </c>
    </row>
    <row r="4067" spans="2:9" ht="15" x14ac:dyDescent="0.3">
      <c r="B4067" s="33">
        <v>4062.5</v>
      </c>
      <c r="C4067" s="34">
        <v>17.8</v>
      </c>
      <c r="D4067" s="32">
        <f t="shared" si="126"/>
        <v>64.039999999999992</v>
      </c>
      <c r="E4067" s="37">
        <f t="shared" si="127"/>
        <v>76.847999999999985</v>
      </c>
      <c r="F4067" s="32">
        <f>'Auxiliary Energy Estimation'!$E$25-D4067</f>
        <v>-9.039999999999992</v>
      </c>
      <c r="G4067" s="32">
        <f>'Auxiliary Energy Estimation'!$E$25-E4067</f>
        <v>-21.847999999999985</v>
      </c>
      <c r="H4067" s="26">
        <f>IF(D4067&lt;='Auxiliary Energy Estimation'!$E$25, 1, 0)</f>
        <v>0</v>
      </c>
      <c r="I4067" s="26">
        <f>IF(E4067&lt;='Auxiliary Energy Estimation'!$E$25, 1, 0)</f>
        <v>0</v>
      </c>
    </row>
    <row r="4068" spans="2:9" ht="15" x14ac:dyDescent="0.3">
      <c r="B4068" s="33">
        <v>4063.5</v>
      </c>
      <c r="C4068" s="34">
        <v>18.3</v>
      </c>
      <c r="D4068" s="32">
        <f t="shared" si="126"/>
        <v>64.94</v>
      </c>
      <c r="E4068" s="37">
        <f t="shared" si="127"/>
        <v>77.927999999999997</v>
      </c>
      <c r="F4068" s="32">
        <f>'Auxiliary Energy Estimation'!$E$25-D4068</f>
        <v>-9.9399999999999977</v>
      </c>
      <c r="G4068" s="32">
        <f>'Auxiliary Energy Estimation'!$E$25-E4068</f>
        <v>-22.927999999999997</v>
      </c>
      <c r="H4068" s="26">
        <f>IF(D4068&lt;='Auxiliary Energy Estimation'!$E$25, 1, 0)</f>
        <v>0</v>
      </c>
      <c r="I4068" s="26">
        <f>IF(E4068&lt;='Auxiliary Energy Estimation'!$E$25, 1, 0)</f>
        <v>0</v>
      </c>
    </row>
    <row r="4069" spans="2:9" ht="15" x14ac:dyDescent="0.3">
      <c r="B4069" s="33">
        <v>4064.5</v>
      </c>
      <c r="C4069" s="34">
        <v>17.8</v>
      </c>
      <c r="D4069" s="32">
        <f t="shared" si="126"/>
        <v>64.039999999999992</v>
      </c>
      <c r="E4069" s="37">
        <f t="shared" si="127"/>
        <v>76.847999999999985</v>
      </c>
      <c r="F4069" s="32">
        <f>'Auxiliary Energy Estimation'!$E$25-D4069</f>
        <v>-9.039999999999992</v>
      </c>
      <c r="G4069" s="32">
        <f>'Auxiliary Energy Estimation'!$E$25-E4069</f>
        <v>-21.847999999999985</v>
      </c>
      <c r="H4069" s="26">
        <f>IF(D4069&lt;='Auxiliary Energy Estimation'!$E$25, 1, 0)</f>
        <v>0</v>
      </c>
      <c r="I4069" s="26">
        <f>IF(E4069&lt;='Auxiliary Energy Estimation'!$E$25, 1, 0)</f>
        <v>0</v>
      </c>
    </row>
    <row r="4070" spans="2:9" ht="15" x14ac:dyDescent="0.3">
      <c r="B4070" s="33">
        <v>4065.5</v>
      </c>
      <c r="C4070" s="34">
        <v>17.2</v>
      </c>
      <c r="D4070" s="32">
        <f t="shared" si="126"/>
        <v>62.96</v>
      </c>
      <c r="E4070" s="37">
        <f t="shared" si="127"/>
        <v>75.551999999999992</v>
      </c>
      <c r="F4070" s="32">
        <f>'Auxiliary Energy Estimation'!$E$25-D4070</f>
        <v>-7.9600000000000009</v>
      </c>
      <c r="G4070" s="32">
        <f>'Auxiliary Energy Estimation'!$E$25-E4070</f>
        <v>-20.551999999999992</v>
      </c>
      <c r="H4070" s="26">
        <f>IF(D4070&lt;='Auxiliary Energy Estimation'!$E$25, 1, 0)</f>
        <v>0</v>
      </c>
      <c r="I4070" s="26">
        <f>IF(E4070&lt;='Auxiliary Energy Estimation'!$E$25, 1, 0)</f>
        <v>0</v>
      </c>
    </row>
    <row r="4071" spans="2:9" ht="15" x14ac:dyDescent="0.3">
      <c r="B4071" s="33">
        <v>4066.5</v>
      </c>
      <c r="C4071" s="34">
        <v>16.7</v>
      </c>
      <c r="D4071" s="32">
        <f t="shared" si="126"/>
        <v>62.06</v>
      </c>
      <c r="E4071" s="37">
        <f t="shared" si="127"/>
        <v>74.471999999999994</v>
      </c>
      <c r="F4071" s="32">
        <f>'Auxiliary Energy Estimation'!$E$25-D4071</f>
        <v>-7.0600000000000023</v>
      </c>
      <c r="G4071" s="32">
        <f>'Auxiliary Energy Estimation'!$E$25-E4071</f>
        <v>-19.471999999999994</v>
      </c>
      <c r="H4071" s="26">
        <f>IF(D4071&lt;='Auxiliary Energy Estimation'!$E$25, 1, 0)</f>
        <v>0</v>
      </c>
      <c r="I4071" s="26">
        <f>IF(E4071&lt;='Auxiliary Energy Estimation'!$E$25, 1, 0)</f>
        <v>0</v>
      </c>
    </row>
    <row r="4072" spans="2:9" ht="15" x14ac:dyDescent="0.3">
      <c r="B4072" s="33">
        <v>4067.5</v>
      </c>
      <c r="C4072" s="34">
        <v>17.8</v>
      </c>
      <c r="D4072" s="32">
        <f t="shared" si="126"/>
        <v>64.039999999999992</v>
      </c>
      <c r="E4072" s="37">
        <f t="shared" si="127"/>
        <v>76.847999999999985</v>
      </c>
      <c r="F4072" s="32">
        <f>'Auxiliary Energy Estimation'!$E$25-D4072</f>
        <v>-9.039999999999992</v>
      </c>
      <c r="G4072" s="32">
        <f>'Auxiliary Energy Estimation'!$E$25-E4072</f>
        <v>-21.847999999999985</v>
      </c>
      <c r="H4072" s="26">
        <f>IF(D4072&lt;='Auxiliary Energy Estimation'!$E$25, 1, 0)</f>
        <v>0</v>
      </c>
      <c r="I4072" s="26">
        <f>IF(E4072&lt;='Auxiliary Energy Estimation'!$E$25, 1, 0)</f>
        <v>0</v>
      </c>
    </row>
    <row r="4073" spans="2:9" ht="15" x14ac:dyDescent="0.3">
      <c r="B4073" s="33">
        <v>4068.5</v>
      </c>
      <c r="C4073" s="34">
        <v>19.399999999999999</v>
      </c>
      <c r="D4073" s="32">
        <f t="shared" si="126"/>
        <v>66.92</v>
      </c>
      <c r="E4073" s="37">
        <f t="shared" si="127"/>
        <v>80.304000000000002</v>
      </c>
      <c r="F4073" s="32">
        <f>'Auxiliary Energy Estimation'!$E$25-D4073</f>
        <v>-11.920000000000002</v>
      </c>
      <c r="G4073" s="32">
        <f>'Auxiliary Energy Estimation'!$E$25-E4073</f>
        <v>-25.304000000000002</v>
      </c>
      <c r="H4073" s="26">
        <f>IF(D4073&lt;='Auxiliary Energy Estimation'!$E$25, 1, 0)</f>
        <v>0</v>
      </c>
      <c r="I4073" s="26">
        <f>IF(E4073&lt;='Auxiliary Energy Estimation'!$E$25, 1, 0)</f>
        <v>0</v>
      </c>
    </row>
    <row r="4074" spans="2:9" ht="15" x14ac:dyDescent="0.3">
      <c r="B4074" s="33">
        <v>4069.5</v>
      </c>
      <c r="C4074" s="34">
        <v>20</v>
      </c>
      <c r="D4074" s="32">
        <f t="shared" si="126"/>
        <v>68</v>
      </c>
      <c r="E4074" s="37">
        <f t="shared" si="127"/>
        <v>81.599999999999994</v>
      </c>
      <c r="F4074" s="32">
        <f>'Auxiliary Energy Estimation'!$E$25-D4074</f>
        <v>-13</v>
      </c>
      <c r="G4074" s="32">
        <f>'Auxiliary Energy Estimation'!$E$25-E4074</f>
        <v>-26.599999999999994</v>
      </c>
      <c r="H4074" s="26">
        <f>IF(D4074&lt;='Auxiliary Energy Estimation'!$E$25, 1, 0)</f>
        <v>0</v>
      </c>
      <c r="I4074" s="26">
        <f>IF(E4074&lt;='Auxiliary Energy Estimation'!$E$25, 1, 0)</f>
        <v>0</v>
      </c>
    </row>
    <row r="4075" spans="2:9" ht="15" x14ac:dyDescent="0.3">
      <c r="B4075" s="33">
        <v>4070.5</v>
      </c>
      <c r="C4075" s="34">
        <v>19.399999999999999</v>
      </c>
      <c r="D4075" s="32">
        <f t="shared" si="126"/>
        <v>66.92</v>
      </c>
      <c r="E4075" s="37">
        <f t="shared" si="127"/>
        <v>80.304000000000002</v>
      </c>
      <c r="F4075" s="32">
        <f>'Auxiliary Energy Estimation'!$E$25-D4075</f>
        <v>-11.920000000000002</v>
      </c>
      <c r="G4075" s="32">
        <f>'Auxiliary Energy Estimation'!$E$25-E4075</f>
        <v>-25.304000000000002</v>
      </c>
      <c r="H4075" s="26">
        <f>IF(D4075&lt;='Auxiliary Energy Estimation'!$E$25, 1, 0)</f>
        <v>0</v>
      </c>
      <c r="I4075" s="26">
        <f>IF(E4075&lt;='Auxiliary Energy Estimation'!$E$25, 1, 0)</f>
        <v>0</v>
      </c>
    </row>
    <row r="4076" spans="2:9" ht="15" x14ac:dyDescent="0.3">
      <c r="B4076" s="33">
        <v>4071.5</v>
      </c>
      <c r="C4076" s="34">
        <v>18.3</v>
      </c>
      <c r="D4076" s="32">
        <f t="shared" si="126"/>
        <v>64.94</v>
      </c>
      <c r="E4076" s="37">
        <f t="shared" si="127"/>
        <v>77.927999999999997</v>
      </c>
      <c r="F4076" s="32">
        <f>'Auxiliary Energy Estimation'!$E$25-D4076</f>
        <v>-9.9399999999999977</v>
      </c>
      <c r="G4076" s="32">
        <f>'Auxiliary Energy Estimation'!$E$25-E4076</f>
        <v>-22.927999999999997</v>
      </c>
      <c r="H4076" s="26">
        <f>IF(D4076&lt;='Auxiliary Energy Estimation'!$E$25, 1, 0)</f>
        <v>0</v>
      </c>
      <c r="I4076" s="26">
        <f>IF(E4076&lt;='Auxiliary Energy Estimation'!$E$25, 1, 0)</f>
        <v>0</v>
      </c>
    </row>
    <row r="4077" spans="2:9" ht="15" x14ac:dyDescent="0.3">
      <c r="B4077" s="33">
        <v>4072.5</v>
      </c>
      <c r="C4077" s="34">
        <v>18.899999999999999</v>
      </c>
      <c r="D4077" s="32">
        <f t="shared" si="126"/>
        <v>66.02</v>
      </c>
      <c r="E4077" s="37">
        <f t="shared" si="127"/>
        <v>79.22399999999999</v>
      </c>
      <c r="F4077" s="32">
        <f>'Auxiliary Energy Estimation'!$E$25-D4077</f>
        <v>-11.019999999999996</v>
      </c>
      <c r="G4077" s="32">
        <f>'Auxiliary Energy Estimation'!$E$25-E4077</f>
        <v>-24.22399999999999</v>
      </c>
      <c r="H4077" s="26">
        <f>IF(D4077&lt;='Auxiliary Energy Estimation'!$E$25, 1, 0)</f>
        <v>0</v>
      </c>
      <c r="I4077" s="26">
        <f>IF(E4077&lt;='Auxiliary Energy Estimation'!$E$25, 1, 0)</f>
        <v>0</v>
      </c>
    </row>
    <row r="4078" spans="2:9" ht="15" x14ac:dyDescent="0.3">
      <c r="B4078" s="33">
        <v>4073.5</v>
      </c>
      <c r="C4078" s="34">
        <v>17.8</v>
      </c>
      <c r="D4078" s="32">
        <f t="shared" si="126"/>
        <v>64.039999999999992</v>
      </c>
      <c r="E4078" s="37">
        <f t="shared" si="127"/>
        <v>76.847999999999985</v>
      </c>
      <c r="F4078" s="32">
        <f>'Auxiliary Energy Estimation'!$E$25-D4078</f>
        <v>-9.039999999999992</v>
      </c>
      <c r="G4078" s="32">
        <f>'Auxiliary Energy Estimation'!$E$25-E4078</f>
        <v>-21.847999999999985</v>
      </c>
      <c r="H4078" s="26">
        <f>IF(D4078&lt;='Auxiliary Energy Estimation'!$E$25, 1, 0)</f>
        <v>0</v>
      </c>
      <c r="I4078" s="26">
        <f>IF(E4078&lt;='Auxiliary Energy Estimation'!$E$25, 1, 0)</f>
        <v>0</v>
      </c>
    </row>
    <row r="4079" spans="2:9" ht="15" x14ac:dyDescent="0.3">
      <c r="B4079" s="33">
        <v>4074.5</v>
      </c>
      <c r="C4079" s="34">
        <v>16.100000000000001</v>
      </c>
      <c r="D4079" s="32">
        <f t="shared" si="126"/>
        <v>60.980000000000004</v>
      </c>
      <c r="E4079" s="37">
        <f t="shared" si="127"/>
        <v>73.176000000000002</v>
      </c>
      <c r="F4079" s="32">
        <f>'Auxiliary Energy Estimation'!$E$25-D4079</f>
        <v>-5.980000000000004</v>
      </c>
      <c r="G4079" s="32">
        <f>'Auxiliary Energy Estimation'!$E$25-E4079</f>
        <v>-18.176000000000002</v>
      </c>
      <c r="H4079" s="26">
        <f>IF(D4079&lt;='Auxiliary Energy Estimation'!$E$25, 1, 0)</f>
        <v>0</v>
      </c>
      <c r="I4079" s="26">
        <f>IF(E4079&lt;='Auxiliary Energy Estimation'!$E$25, 1, 0)</f>
        <v>0</v>
      </c>
    </row>
    <row r="4080" spans="2:9" ht="15" x14ac:dyDescent="0.3">
      <c r="B4080" s="33">
        <v>4075.5</v>
      </c>
      <c r="C4080" s="34">
        <v>15.6</v>
      </c>
      <c r="D4080" s="32">
        <f t="shared" si="126"/>
        <v>60.08</v>
      </c>
      <c r="E4080" s="37">
        <f t="shared" si="127"/>
        <v>72.095999999999989</v>
      </c>
      <c r="F4080" s="32">
        <f>'Auxiliary Energy Estimation'!$E$25-D4080</f>
        <v>-5.0799999999999983</v>
      </c>
      <c r="G4080" s="32">
        <f>'Auxiliary Energy Estimation'!$E$25-E4080</f>
        <v>-17.095999999999989</v>
      </c>
      <c r="H4080" s="26">
        <f>IF(D4080&lt;='Auxiliary Energy Estimation'!$E$25, 1, 0)</f>
        <v>0</v>
      </c>
      <c r="I4080" s="26">
        <f>IF(E4080&lt;='Auxiliary Energy Estimation'!$E$25, 1, 0)</f>
        <v>0</v>
      </c>
    </row>
    <row r="4081" spans="2:9" ht="15" x14ac:dyDescent="0.3">
      <c r="B4081" s="33">
        <v>4076.5</v>
      </c>
      <c r="C4081" s="34">
        <v>15</v>
      </c>
      <c r="D4081" s="32">
        <f t="shared" si="126"/>
        <v>59</v>
      </c>
      <c r="E4081" s="37">
        <f t="shared" si="127"/>
        <v>70.8</v>
      </c>
      <c r="F4081" s="32">
        <f>'Auxiliary Energy Estimation'!$E$25-D4081</f>
        <v>-4</v>
      </c>
      <c r="G4081" s="32">
        <f>'Auxiliary Energy Estimation'!$E$25-E4081</f>
        <v>-15.799999999999997</v>
      </c>
      <c r="H4081" s="26">
        <f>IF(D4081&lt;='Auxiliary Energy Estimation'!$E$25, 1, 0)</f>
        <v>0</v>
      </c>
      <c r="I4081" s="26">
        <f>IF(E4081&lt;='Auxiliary Energy Estimation'!$E$25, 1, 0)</f>
        <v>0</v>
      </c>
    </row>
    <row r="4082" spans="2:9" ht="15" x14ac:dyDescent="0.3">
      <c r="B4082" s="33">
        <v>4077.5</v>
      </c>
      <c r="C4082" s="34">
        <v>16.100000000000001</v>
      </c>
      <c r="D4082" s="32">
        <f t="shared" si="126"/>
        <v>60.980000000000004</v>
      </c>
      <c r="E4082" s="37">
        <f t="shared" si="127"/>
        <v>73.176000000000002</v>
      </c>
      <c r="F4082" s="32">
        <f>'Auxiliary Energy Estimation'!$E$25-D4082</f>
        <v>-5.980000000000004</v>
      </c>
      <c r="G4082" s="32">
        <f>'Auxiliary Energy Estimation'!$E$25-E4082</f>
        <v>-18.176000000000002</v>
      </c>
      <c r="H4082" s="26">
        <f>IF(D4082&lt;='Auxiliary Energy Estimation'!$E$25, 1, 0)</f>
        <v>0</v>
      </c>
      <c r="I4082" s="26">
        <f>IF(E4082&lt;='Auxiliary Energy Estimation'!$E$25, 1, 0)</f>
        <v>0</v>
      </c>
    </row>
    <row r="4083" spans="2:9" ht="15" x14ac:dyDescent="0.3">
      <c r="B4083" s="33">
        <v>4078.5</v>
      </c>
      <c r="C4083" s="34">
        <v>15.6</v>
      </c>
      <c r="D4083" s="32">
        <f t="shared" si="126"/>
        <v>60.08</v>
      </c>
      <c r="E4083" s="37">
        <f t="shared" si="127"/>
        <v>72.095999999999989</v>
      </c>
      <c r="F4083" s="32">
        <f>'Auxiliary Energy Estimation'!$E$25-D4083</f>
        <v>-5.0799999999999983</v>
      </c>
      <c r="G4083" s="32">
        <f>'Auxiliary Energy Estimation'!$E$25-E4083</f>
        <v>-17.095999999999989</v>
      </c>
      <c r="H4083" s="26">
        <f>IF(D4083&lt;='Auxiliary Energy Estimation'!$E$25, 1, 0)</f>
        <v>0</v>
      </c>
      <c r="I4083" s="26">
        <f>IF(E4083&lt;='Auxiliary Energy Estimation'!$E$25, 1, 0)</f>
        <v>0</v>
      </c>
    </row>
    <row r="4084" spans="2:9" ht="15" x14ac:dyDescent="0.3">
      <c r="B4084" s="33">
        <v>4079.5</v>
      </c>
      <c r="C4084" s="34">
        <v>15.6</v>
      </c>
      <c r="D4084" s="32">
        <f t="shared" si="126"/>
        <v>60.08</v>
      </c>
      <c r="E4084" s="37">
        <f t="shared" si="127"/>
        <v>72.095999999999989</v>
      </c>
      <c r="F4084" s="32">
        <f>'Auxiliary Energy Estimation'!$E$25-D4084</f>
        <v>-5.0799999999999983</v>
      </c>
      <c r="G4084" s="32">
        <f>'Auxiliary Energy Estimation'!$E$25-E4084</f>
        <v>-17.095999999999989</v>
      </c>
      <c r="H4084" s="26">
        <f>IF(D4084&lt;='Auxiliary Energy Estimation'!$E$25, 1, 0)</f>
        <v>0</v>
      </c>
      <c r="I4084" s="26">
        <f>IF(E4084&lt;='Auxiliary Energy Estimation'!$E$25, 1, 0)</f>
        <v>0</v>
      </c>
    </row>
    <row r="4085" spans="2:9" ht="15" x14ac:dyDescent="0.3">
      <c r="B4085" s="33">
        <v>4080.5</v>
      </c>
      <c r="C4085" s="34">
        <v>15</v>
      </c>
      <c r="D4085" s="32">
        <f t="shared" si="126"/>
        <v>59</v>
      </c>
      <c r="E4085" s="37">
        <f t="shared" si="127"/>
        <v>70.8</v>
      </c>
      <c r="F4085" s="32">
        <f>'Auxiliary Energy Estimation'!$E$25-D4085</f>
        <v>-4</v>
      </c>
      <c r="G4085" s="32">
        <f>'Auxiliary Energy Estimation'!$E$25-E4085</f>
        <v>-15.799999999999997</v>
      </c>
      <c r="H4085" s="26">
        <f>IF(D4085&lt;='Auxiliary Energy Estimation'!$E$25, 1, 0)</f>
        <v>0</v>
      </c>
      <c r="I4085" s="26">
        <f>IF(E4085&lt;='Auxiliary Energy Estimation'!$E$25, 1, 0)</f>
        <v>0</v>
      </c>
    </row>
    <row r="4086" spans="2:9" ht="15" x14ac:dyDescent="0.3">
      <c r="B4086" s="33">
        <v>4081.5</v>
      </c>
      <c r="C4086" s="34">
        <v>15</v>
      </c>
      <c r="D4086" s="32">
        <f t="shared" si="126"/>
        <v>59</v>
      </c>
      <c r="E4086" s="37">
        <f t="shared" si="127"/>
        <v>70.8</v>
      </c>
      <c r="F4086" s="32">
        <f>'Auxiliary Energy Estimation'!$E$25-D4086</f>
        <v>-4</v>
      </c>
      <c r="G4086" s="32">
        <f>'Auxiliary Energy Estimation'!$E$25-E4086</f>
        <v>-15.799999999999997</v>
      </c>
      <c r="H4086" s="26">
        <f>IF(D4086&lt;='Auxiliary Energy Estimation'!$E$25, 1, 0)</f>
        <v>0</v>
      </c>
      <c r="I4086" s="26">
        <f>IF(E4086&lt;='Auxiliary Energy Estimation'!$E$25, 1, 0)</f>
        <v>0</v>
      </c>
    </row>
    <row r="4087" spans="2:9" ht="15" x14ac:dyDescent="0.3">
      <c r="B4087" s="33">
        <v>4082.5</v>
      </c>
      <c r="C4087" s="34">
        <v>14.4</v>
      </c>
      <c r="D4087" s="32">
        <f t="shared" si="126"/>
        <v>57.92</v>
      </c>
      <c r="E4087" s="37">
        <f t="shared" si="127"/>
        <v>69.504000000000005</v>
      </c>
      <c r="F4087" s="32">
        <f>'Auxiliary Energy Estimation'!$E$25-D4087</f>
        <v>-2.9200000000000017</v>
      </c>
      <c r="G4087" s="32">
        <f>'Auxiliary Energy Estimation'!$E$25-E4087</f>
        <v>-14.504000000000005</v>
      </c>
      <c r="H4087" s="26">
        <f>IF(D4087&lt;='Auxiliary Energy Estimation'!$E$25, 1, 0)</f>
        <v>0</v>
      </c>
      <c r="I4087" s="26">
        <f>IF(E4087&lt;='Auxiliary Energy Estimation'!$E$25, 1, 0)</f>
        <v>0</v>
      </c>
    </row>
    <row r="4088" spans="2:9" ht="15" x14ac:dyDescent="0.3">
      <c r="B4088" s="33">
        <v>4083.5</v>
      </c>
      <c r="C4088" s="34">
        <v>13.9</v>
      </c>
      <c r="D4088" s="32">
        <f t="shared" si="126"/>
        <v>57.019999999999996</v>
      </c>
      <c r="E4088" s="37">
        <f t="shared" si="127"/>
        <v>68.423999999999992</v>
      </c>
      <c r="F4088" s="32">
        <f>'Auxiliary Energy Estimation'!$E$25-D4088</f>
        <v>-2.019999999999996</v>
      </c>
      <c r="G4088" s="32">
        <f>'Auxiliary Energy Estimation'!$E$25-E4088</f>
        <v>-13.423999999999992</v>
      </c>
      <c r="H4088" s="26">
        <f>IF(D4088&lt;='Auxiliary Energy Estimation'!$E$25, 1, 0)</f>
        <v>0</v>
      </c>
      <c r="I4088" s="26">
        <f>IF(E4088&lt;='Auxiliary Energy Estimation'!$E$25, 1, 0)</f>
        <v>0</v>
      </c>
    </row>
    <row r="4089" spans="2:9" ht="15" x14ac:dyDescent="0.3">
      <c r="B4089" s="33">
        <v>4084.5</v>
      </c>
      <c r="C4089" s="34">
        <v>15.6</v>
      </c>
      <c r="D4089" s="32">
        <f t="shared" si="126"/>
        <v>60.08</v>
      </c>
      <c r="E4089" s="37">
        <f t="shared" si="127"/>
        <v>72.095999999999989</v>
      </c>
      <c r="F4089" s="32">
        <f>'Auxiliary Energy Estimation'!$E$25-D4089</f>
        <v>-5.0799999999999983</v>
      </c>
      <c r="G4089" s="32">
        <f>'Auxiliary Energy Estimation'!$E$25-E4089</f>
        <v>-17.095999999999989</v>
      </c>
      <c r="H4089" s="26">
        <f>IF(D4089&lt;='Auxiliary Energy Estimation'!$E$25, 1, 0)</f>
        <v>0</v>
      </c>
      <c r="I4089" s="26">
        <f>IF(E4089&lt;='Auxiliary Energy Estimation'!$E$25, 1, 0)</f>
        <v>0</v>
      </c>
    </row>
    <row r="4090" spans="2:9" ht="15" x14ac:dyDescent="0.3">
      <c r="B4090" s="33">
        <v>4085.5</v>
      </c>
      <c r="C4090" s="34">
        <v>16.100000000000001</v>
      </c>
      <c r="D4090" s="32">
        <f t="shared" si="126"/>
        <v>60.980000000000004</v>
      </c>
      <c r="E4090" s="37">
        <f t="shared" si="127"/>
        <v>73.176000000000002</v>
      </c>
      <c r="F4090" s="32">
        <f>'Auxiliary Energy Estimation'!$E$25-D4090</f>
        <v>-5.980000000000004</v>
      </c>
      <c r="G4090" s="32">
        <f>'Auxiliary Energy Estimation'!$E$25-E4090</f>
        <v>-18.176000000000002</v>
      </c>
      <c r="H4090" s="26">
        <f>IF(D4090&lt;='Auxiliary Energy Estimation'!$E$25, 1, 0)</f>
        <v>0</v>
      </c>
      <c r="I4090" s="26">
        <f>IF(E4090&lt;='Auxiliary Energy Estimation'!$E$25, 1, 0)</f>
        <v>0</v>
      </c>
    </row>
    <row r="4091" spans="2:9" ht="15" x14ac:dyDescent="0.3">
      <c r="B4091" s="33">
        <v>4086.5</v>
      </c>
      <c r="C4091" s="34">
        <v>17.8</v>
      </c>
      <c r="D4091" s="32">
        <f t="shared" si="126"/>
        <v>64.039999999999992</v>
      </c>
      <c r="E4091" s="37">
        <f t="shared" si="127"/>
        <v>76.847999999999985</v>
      </c>
      <c r="F4091" s="32">
        <f>'Auxiliary Energy Estimation'!$E$25-D4091</f>
        <v>-9.039999999999992</v>
      </c>
      <c r="G4091" s="32">
        <f>'Auxiliary Energy Estimation'!$E$25-E4091</f>
        <v>-21.847999999999985</v>
      </c>
      <c r="H4091" s="26">
        <f>IF(D4091&lt;='Auxiliary Energy Estimation'!$E$25, 1, 0)</f>
        <v>0</v>
      </c>
      <c r="I4091" s="26">
        <f>IF(E4091&lt;='Auxiliary Energy Estimation'!$E$25, 1, 0)</f>
        <v>0</v>
      </c>
    </row>
    <row r="4092" spans="2:9" ht="15" x14ac:dyDescent="0.3">
      <c r="B4092" s="33">
        <v>4087.5</v>
      </c>
      <c r="C4092" s="34">
        <v>17.8</v>
      </c>
      <c r="D4092" s="32">
        <f t="shared" si="126"/>
        <v>64.039999999999992</v>
      </c>
      <c r="E4092" s="37">
        <f t="shared" si="127"/>
        <v>76.847999999999985</v>
      </c>
      <c r="F4092" s="32">
        <f>'Auxiliary Energy Estimation'!$E$25-D4092</f>
        <v>-9.039999999999992</v>
      </c>
      <c r="G4092" s="32">
        <f>'Auxiliary Energy Estimation'!$E$25-E4092</f>
        <v>-21.847999999999985</v>
      </c>
      <c r="H4092" s="26">
        <f>IF(D4092&lt;='Auxiliary Energy Estimation'!$E$25, 1, 0)</f>
        <v>0</v>
      </c>
      <c r="I4092" s="26">
        <f>IF(E4092&lt;='Auxiliary Energy Estimation'!$E$25, 1, 0)</f>
        <v>0</v>
      </c>
    </row>
    <row r="4093" spans="2:9" ht="15" x14ac:dyDescent="0.3">
      <c r="B4093" s="33">
        <v>4088.5</v>
      </c>
      <c r="C4093" s="34">
        <v>18.3</v>
      </c>
      <c r="D4093" s="32">
        <f t="shared" si="126"/>
        <v>64.94</v>
      </c>
      <c r="E4093" s="37">
        <f t="shared" si="127"/>
        <v>77.927999999999997</v>
      </c>
      <c r="F4093" s="32">
        <f>'Auxiliary Energy Estimation'!$E$25-D4093</f>
        <v>-9.9399999999999977</v>
      </c>
      <c r="G4093" s="32">
        <f>'Auxiliary Energy Estimation'!$E$25-E4093</f>
        <v>-22.927999999999997</v>
      </c>
      <c r="H4093" s="26">
        <f>IF(D4093&lt;='Auxiliary Energy Estimation'!$E$25, 1, 0)</f>
        <v>0</v>
      </c>
      <c r="I4093" s="26">
        <f>IF(E4093&lt;='Auxiliary Energy Estimation'!$E$25, 1, 0)</f>
        <v>0</v>
      </c>
    </row>
    <row r="4094" spans="2:9" ht="15" x14ac:dyDescent="0.3">
      <c r="B4094" s="33">
        <v>4089.5</v>
      </c>
      <c r="C4094" s="34">
        <v>18.899999999999999</v>
      </c>
      <c r="D4094" s="32">
        <f t="shared" si="126"/>
        <v>66.02</v>
      </c>
      <c r="E4094" s="37">
        <f t="shared" si="127"/>
        <v>79.22399999999999</v>
      </c>
      <c r="F4094" s="32">
        <f>'Auxiliary Energy Estimation'!$E$25-D4094</f>
        <v>-11.019999999999996</v>
      </c>
      <c r="G4094" s="32">
        <f>'Auxiliary Energy Estimation'!$E$25-E4094</f>
        <v>-24.22399999999999</v>
      </c>
      <c r="H4094" s="26">
        <f>IF(D4094&lt;='Auxiliary Energy Estimation'!$E$25, 1, 0)</f>
        <v>0</v>
      </c>
      <c r="I4094" s="26">
        <f>IF(E4094&lt;='Auxiliary Energy Estimation'!$E$25, 1, 0)</f>
        <v>0</v>
      </c>
    </row>
    <row r="4095" spans="2:9" ht="15" x14ac:dyDescent="0.3">
      <c r="B4095" s="33">
        <v>4090.5</v>
      </c>
      <c r="C4095" s="34">
        <v>20</v>
      </c>
      <c r="D4095" s="32">
        <f t="shared" si="126"/>
        <v>68</v>
      </c>
      <c r="E4095" s="37">
        <f t="shared" si="127"/>
        <v>81.599999999999994</v>
      </c>
      <c r="F4095" s="32">
        <f>'Auxiliary Energy Estimation'!$E$25-D4095</f>
        <v>-13</v>
      </c>
      <c r="G4095" s="32">
        <f>'Auxiliary Energy Estimation'!$E$25-E4095</f>
        <v>-26.599999999999994</v>
      </c>
      <c r="H4095" s="26">
        <f>IF(D4095&lt;='Auxiliary Energy Estimation'!$E$25, 1, 0)</f>
        <v>0</v>
      </c>
      <c r="I4095" s="26">
        <f>IF(E4095&lt;='Auxiliary Energy Estimation'!$E$25, 1, 0)</f>
        <v>0</v>
      </c>
    </row>
    <row r="4096" spans="2:9" ht="15" x14ac:dyDescent="0.3">
      <c r="B4096" s="33">
        <v>4091.5</v>
      </c>
      <c r="C4096" s="34">
        <v>19.399999999999999</v>
      </c>
      <c r="D4096" s="32">
        <f t="shared" si="126"/>
        <v>66.92</v>
      </c>
      <c r="E4096" s="37">
        <f t="shared" si="127"/>
        <v>80.304000000000002</v>
      </c>
      <c r="F4096" s="32">
        <f>'Auxiliary Energy Estimation'!$E$25-D4096</f>
        <v>-11.920000000000002</v>
      </c>
      <c r="G4096" s="32">
        <f>'Auxiliary Energy Estimation'!$E$25-E4096</f>
        <v>-25.304000000000002</v>
      </c>
      <c r="H4096" s="26">
        <f>IF(D4096&lt;='Auxiliary Energy Estimation'!$E$25, 1, 0)</f>
        <v>0</v>
      </c>
      <c r="I4096" s="26">
        <f>IF(E4096&lt;='Auxiliary Energy Estimation'!$E$25, 1, 0)</f>
        <v>0</v>
      </c>
    </row>
    <row r="4097" spans="2:9" ht="15" x14ac:dyDescent="0.3">
      <c r="B4097" s="33">
        <v>4092.5</v>
      </c>
      <c r="C4097" s="34">
        <v>19.399999999999999</v>
      </c>
      <c r="D4097" s="32">
        <f t="shared" si="126"/>
        <v>66.92</v>
      </c>
      <c r="E4097" s="37">
        <f t="shared" si="127"/>
        <v>80.304000000000002</v>
      </c>
      <c r="F4097" s="32">
        <f>'Auxiliary Energy Estimation'!$E$25-D4097</f>
        <v>-11.920000000000002</v>
      </c>
      <c r="G4097" s="32">
        <f>'Auxiliary Energy Estimation'!$E$25-E4097</f>
        <v>-25.304000000000002</v>
      </c>
      <c r="H4097" s="26">
        <f>IF(D4097&lt;='Auxiliary Energy Estimation'!$E$25, 1, 0)</f>
        <v>0</v>
      </c>
      <c r="I4097" s="26">
        <f>IF(E4097&lt;='Auxiliary Energy Estimation'!$E$25, 1, 0)</f>
        <v>0</v>
      </c>
    </row>
    <row r="4098" spans="2:9" ht="15" x14ac:dyDescent="0.3">
      <c r="B4098" s="33">
        <v>4093.5</v>
      </c>
      <c r="C4098" s="34">
        <v>20.6</v>
      </c>
      <c r="D4098" s="32">
        <f t="shared" si="126"/>
        <v>69.080000000000013</v>
      </c>
      <c r="E4098" s="37">
        <f t="shared" si="127"/>
        <v>82.896000000000015</v>
      </c>
      <c r="F4098" s="32">
        <f>'Auxiliary Energy Estimation'!$E$25-D4098</f>
        <v>-14.080000000000013</v>
      </c>
      <c r="G4098" s="32">
        <f>'Auxiliary Energy Estimation'!$E$25-E4098</f>
        <v>-27.896000000000015</v>
      </c>
      <c r="H4098" s="26">
        <f>IF(D4098&lt;='Auxiliary Energy Estimation'!$E$25, 1, 0)</f>
        <v>0</v>
      </c>
      <c r="I4098" s="26">
        <f>IF(E4098&lt;='Auxiliary Energy Estimation'!$E$25, 1, 0)</f>
        <v>0</v>
      </c>
    </row>
    <row r="4099" spans="2:9" ht="15" x14ac:dyDescent="0.3">
      <c r="B4099" s="33">
        <v>4094.5</v>
      </c>
      <c r="C4099" s="34">
        <v>22.8</v>
      </c>
      <c r="D4099" s="32">
        <f t="shared" si="126"/>
        <v>73.039999999999992</v>
      </c>
      <c r="E4099" s="37">
        <f t="shared" si="127"/>
        <v>87.647999999999982</v>
      </c>
      <c r="F4099" s="32">
        <f>'Auxiliary Energy Estimation'!$E$25-D4099</f>
        <v>-18.039999999999992</v>
      </c>
      <c r="G4099" s="32">
        <f>'Auxiliary Energy Estimation'!$E$25-E4099</f>
        <v>-32.647999999999982</v>
      </c>
      <c r="H4099" s="26">
        <f>IF(D4099&lt;='Auxiliary Energy Estimation'!$E$25, 1, 0)</f>
        <v>0</v>
      </c>
      <c r="I4099" s="26">
        <f>IF(E4099&lt;='Auxiliary Energy Estimation'!$E$25, 1, 0)</f>
        <v>0</v>
      </c>
    </row>
    <row r="4100" spans="2:9" ht="15" x14ac:dyDescent="0.3">
      <c r="B4100" s="33">
        <v>4095.5</v>
      </c>
      <c r="C4100" s="34">
        <v>22.8</v>
      </c>
      <c r="D4100" s="32">
        <f t="shared" si="126"/>
        <v>73.039999999999992</v>
      </c>
      <c r="E4100" s="37">
        <f t="shared" si="127"/>
        <v>87.647999999999982</v>
      </c>
      <c r="F4100" s="32">
        <f>'Auxiliary Energy Estimation'!$E$25-D4100</f>
        <v>-18.039999999999992</v>
      </c>
      <c r="G4100" s="32">
        <f>'Auxiliary Energy Estimation'!$E$25-E4100</f>
        <v>-32.647999999999982</v>
      </c>
      <c r="H4100" s="26">
        <f>IF(D4100&lt;='Auxiliary Energy Estimation'!$E$25, 1, 0)</f>
        <v>0</v>
      </c>
      <c r="I4100" s="26">
        <f>IF(E4100&lt;='Auxiliary Energy Estimation'!$E$25, 1, 0)</f>
        <v>0</v>
      </c>
    </row>
    <row r="4101" spans="2:9" ht="15" x14ac:dyDescent="0.3">
      <c r="B4101" s="33">
        <v>4096.5</v>
      </c>
      <c r="C4101" s="34">
        <v>22.2</v>
      </c>
      <c r="D4101" s="32">
        <f t="shared" ref="D4101:D4164" si="128">CONVERT(C4101,"C","F")</f>
        <v>71.960000000000008</v>
      </c>
      <c r="E4101" s="37">
        <f t="shared" ref="E4101:E4164" si="129">D4101*1.2</f>
        <v>86.352000000000004</v>
      </c>
      <c r="F4101" s="32">
        <f>'Auxiliary Energy Estimation'!$E$25-D4101</f>
        <v>-16.960000000000008</v>
      </c>
      <c r="G4101" s="32">
        <f>'Auxiliary Energy Estimation'!$E$25-E4101</f>
        <v>-31.352000000000004</v>
      </c>
      <c r="H4101" s="26">
        <f>IF(D4101&lt;='Auxiliary Energy Estimation'!$E$25, 1, 0)</f>
        <v>0</v>
      </c>
      <c r="I4101" s="26">
        <f>IF(E4101&lt;='Auxiliary Energy Estimation'!$E$25, 1, 0)</f>
        <v>0</v>
      </c>
    </row>
    <row r="4102" spans="2:9" ht="15" x14ac:dyDescent="0.3">
      <c r="B4102" s="33">
        <v>4097.5</v>
      </c>
      <c r="C4102" s="34">
        <v>21.1</v>
      </c>
      <c r="D4102" s="32">
        <f t="shared" si="128"/>
        <v>69.98</v>
      </c>
      <c r="E4102" s="37">
        <f t="shared" si="129"/>
        <v>83.975999999999999</v>
      </c>
      <c r="F4102" s="32">
        <f>'Auxiliary Energy Estimation'!$E$25-D4102</f>
        <v>-14.980000000000004</v>
      </c>
      <c r="G4102" s="32">
        <f>'Auxiliary Energy Estimation'!$E$25-E4102</f>
        <v>-28.975999999999999</v>
      </c>
      <c r="H4102" s="26">
        <f>IF(D4102&lt;='Auxiliary Energy Estimation'!$E$25, 1, 0)</f>
        <v>0</v>
      </c>
      <c r="I4102" s="26">
        <f>IF(E4102&lt;='Auxiliary Energy Estimation'!$E$25, 1, 0)</f>
        <v>0</v>
      </c>
    </row>
    <row r="4103" spans="2:9" ht="15" x14ac:dyDescent="0.3">
      <c r="B4103" s="33">
        <v>4098.5</v>
      </c>
      <c r="C4103" s="34">
        <v>22.8</v>
      </c>
      <c r="D4103" s="32">
        <f t="shared" si="128"/>
        <v>73.039999999999992</v>
      </c>
      <c r="E4103" s="37">
        <f t="shared" si="129"/>
        <v>87.647999999999982</v>
      </c>
      <c r="F4103" s="32">
        <f>'Auxiliary Energy Estimation'!$E$25-D4103</f>
        <v>-18.039999999999992</v>
      </c>
      <c r="G4103" s="32">
        <f>'Auxiliary Energy Estimation'!$E$25-E4103</f>
        <v>-32.647999999999982</v>
      </c>
      <c r="H4103" s="26">
        <f>IF(D4103&lt;='Auxiliary Energy Estimation'!$E$25, 1, 0)</f>
        <v>0</v>
      </c>
      <c r="I4103" s="26">
        <f>IF(E4103&lt;='Auxiliary Energy Estimation'!$E$25, 1, 0)</f>
        <v>0</v>
      </c>
    </row>
    <row r="4104" spans="2:9" ht="15" x14ac:dyDescent="0.3">
      <c r="B4104" s="33">
        <v>4099.5</v>
      </c>
      <c r="C4104" s="34">
        <v>21.1</v>
      </c>
      <c r="D4104" s="32">
        <f t="shared" si="128"/>
        <v>69.98</v>
      </c>
      <c r="E4104" s="37">
        <f t="shared" si="129"/>
        <v>83.975999999999999</v>
      </c>
      <c r="F4104" s="32">
        <f>'Auxiliary Energy Estimation'!$E$25-D4104</f>
        <v>-14.980000000000004</v>
      </c>
      <c r="G4104" s="32">
        <f>'Auxiliary Energy Estimation'!$E$25-E4104</f>
        <v>-28.975999999999999</v>
      </c>
      <c r="H4104" s="26">
        <f>IF(D4104&lt;='Auxiliary Energy Estimation'!$E$25, 1, 0)</f>
        <v>0</v>
      </c>
      <c r="I4104" s="26">
        <f>IF(E4104&lt;='Auxiliary Energy Estimation'!$E$25, 1, 0)</f>
        <v>0</v>
      </c>
    </row>
    <row r="4105" spans="2:9" ht="15" x14ac:dyDescent="0.3">
      <c r="B4105" s="33">
        <v>4100.5</v>
      </c>
      <c r="C4105" s="34">
        <v>20</v>
      </c>
      <c r="D4105" s="32">
        <f t="shared" si="128"/>
        <v>68</v>
      </c>
      <c r="E4105" s="37">
        <f t="shared" si="129"/>
        <v>81.599999999999994</v>
      </c>
      <c r="F4105" s="32">
        <f>'Auxiliary Energy Estimation'!$E$25-D4105</f>
        <v>-13</v>
      </c>
      <c r="G4105" s="32">
        <f>'Auxiliary Energy Estimation'!$E$25-E4105</f>
        <v>-26.599999999999994</v>
      </c>
      <c r="H4105" s="26">
        <f>IF(D4105&lt;='Auxiliary Energy Estimation'!$E$25, 1, 0)</f>
        <v>0</v>
      </c>
      <c r="I4105" s="26">
        <f>IF(E4105&lt;='Auxiliary Energy Estimation'!$E$25, 1, 0)</f>
        <v>0</v>
      </c>
    </row>
    <row r="4106" spans="2:9" ht="15" x14ac:dyDescent="0.3">
      <c r="B4106" s="33">
        <v>4101.5</v>
      </c>
      <c r="C4106" s="34">
        <v>18.3</v>
      </c>
      <c r="D4106" s="32">
        <f t="shared" si="128"/>
        <v>64.94</v>
      </c>
      <c r="E4106" s="37">
        <f t="shared" si="129"/>
        <v>77.927999999999997</v>
      </c>
      <c r="F4106" s="32">
        <f>'Auxiliary Energy Estimation'!$E$25-D4106</f>
        <v>-9.9399999999999977</v>
      </c>
      <c r="G4106" s="32">
        <f>'Auxiliary Energy Estimation'!$E$25-E4106</f>
        <v>-22.927999999999997</v>
      </c>
      <c r="H4106" s="26">
        <f>IF(D4106&lt;='Auxiliary Energy Estimation'!$E$25, 1, 0)</f>
        <v>0</v>
      </c>
      <c r="I4106" s="26">
        <f>IF(E4106&lt;='Auxiliary Energy Estimation'!$E$25, 1, 0)</f>
        <v>0</v>
      </c>
    </row>
    <row r="4107" spans="2:9" ht="15" x14ac:dyDescent="0.3">
      <c r="B4107" s="33">
        <v>4102.5</v>
      </c>
      <c r="C4107" s="34">
        <v>17.8</v>
      </c>
      <c r="D4107" s="32">
        <f t="shared" si="128"/>
        <v>64.039999999999992</v>
      </c>
      <c r="E4107" s="37">
        <f t="shared" si="129"/>
        <v>76.847999999999985</v>
      </c>
      <c r="F4107" s="32">
        <f>'Auxiliary Energy Estimation'!$E$25-D4107</f>
        <v>-9.039999999999992</v>
      </c>
      <c r="G4107" s="32">
        <f>'Auxiliary Energy Estimation'!$E$25-E4107</f>
        <v>-21.847999999999985</v>
      </c>
      <c r="H4107" s="26">
        <f>IF(D4107&lt;='Auxiliary Energy Estimation'!$E$25, 1, 0)</f>
        <v>0</v>
      </c>
      <c r="I4107" s="26">
        <f>IF(E4107&lt;='Auxiliary Energy Estimation'!$E$25, 1, 0)</f>
        <v>0</v>
      </c>
    </row>
    <row r="4108" spans="2:9" ht="15" x14ac:dyDescent="0.3">
      <c r="B4108" s="33">
        <v>4103.5</v>
      </c>
      <c r="C4108" s="34">
        <v>16.7</v>
      </c>
      <c r="D4108" s="32">
        <f t="shared" si="128"/>
        <v>62.06</v>
      </c>
      <c r="E4108" s="37">
        <f t="shared" si="129"/>
        <v>74.471999999999994</v>
      </c>
      <c r="F4108" s="32">
        <f>'Auxiliary Energy Estimation'!$E$25-D4108</f>
        <v>-7.0600000000000023</v>
      </c>
      <c r="G4108" s="32">
        <f>'Auxiliary Energy Estimation'!$E$25-E4108</f>
        <v>-19.471999999999994</v>
      </c>
      <c r="H4108" s="26">
        <f>IF(D4108&lt;='Auxiliary Energy Estimation'!$E$25, 1, 0)</f>
        <v>0</v>
      </c>
      <c r="I4108" s="26">
        <f>IF(E4108&lt;='Auxiliary Energy Estimation'!$E$25, 1, 0)</f>
        <v>0</v>
      </c>
    </row>
    <row r="4109" spans="2:9" ht="15" x14ac:dyDescent="0.3">
      <c r="B4109" s="33">
        <v>4104.5</v>
      </c>
      <c r="C4109" s="34">
        <v>17.2</v>
      </c>
      <c r="D4109" s="32">
        <f t="shared" si="128"/>
        <v>62.96</v>
      </c>
      <c r="E4109" s="37">
        <f t="shared" si="129"/>
        <v>75.551999999999992</v>
      </c>
      <c r="F4109" s="32">
        <f>'Auxiliary Energy Estimation'!$E$25-D4109</f>
        <v>-7.9600000000000009</v>
      </c>
      <c r="G4109" s="32">
        <f>'Auxiliary Energy Estimation'!$E$25-E4109</f>
        <v>-20.551999999999992</v>
      </c>
      <c r="H4109" s="26">
        <f>IF(D4109&lt;='Auxiliary Energy Estimation'!$E$25, 1, 0)</f>
        <v>0</v>
      </c>
      <c r="I4109" s="26">
        <f>IF(E4109&lt;='Auxiliary Energy Estimation'!$E$25, 1, 0)</f>
        <v>0</v>
      </c>
    </row>
    <row r="4110" spans="2:9" ht="15" x14ac:dyDescent="0.3">
      <c r="B4110" s="33">
        <v>4105.5</v>
      </c>
      <c r="C4110" s="34">
        <v>16.7</v>
      </c>
      <c r="D4110" s="32">
        <f t="shared" si="128"/>
        <v>62.06</v>
      </c>
      <c r="E4110" s="37">
        <f t="shared" si="129"/>
        <v>74.471999999999994</v>
      </c>
      <c r="F4110" s="32">
        <f>'Auxiliary Energy Estimation'!$E$25-D4110</f>
        <v>-7.0600000000000023</v>
      </c>
      <c r="G4110" s="32">
        <f>'Auxiliary Energy Estimation'!$E$25-E4110</f>
        <v>-19.471999999999994</v>
      </c>
      <c r="H4110" s="26">
        <f>IF(D4110&lt;='Auxiliary Energy Estimation'!$E$25, 1, 0)</f>
        <v>0</v>
      </c>
      <c r="I4110" s="26">
        <f>IF(E4110&lt;='Auxiliary Energy Estimation'!$E$25, 1, 0)</f>
        <v>0</v>
      </c>
    </row>
    <row r="4111" spans="2:9" ht="15" x14ac:dyDescent="0.3">
      <c r="B4111" s="33">
        <v>4106.5</v>
      </c>
      <c r="C4111" s="34">
        <v>16.100000000000001</v>
      </c>
      <c r="D4111" s="32">
        <f t="shared" si="128"/>
        <v>60.980000000000004</v>
      </c>
      <c r="E4111" s="37">
        <f t="shared" si="129"/>
        <v>73.176000000000002</v>
      </c>
      <c r="F4111" s="32">
        <f>'Auxiliary Energy Estimation'!$E$25-D4111</f>
        <v>-5.980000000000004</v>
      </c>
      <c r="G4111" s="32">
        <f>'Auxiliary Energy Estimation'!$E$25-E4111</f>
        <v>-18.176000000000002</v>
      </c>
      <c r="H4111" s="26">
        <f>IF(D4111&lt;='Auxiliary Energy Estimation'!$E$25, 1, 0)</f>
        <v>0</v>
      </c>
      <c r="I4111" s="26">
        <f>IF(E4111&lt;='Auxiliary Energy Estimation'!$E$25, 1, 0)</f>
        <v>0</v>
      </c>
    </row>
    <row r="4112" spans="2:9" ht="15" x14ac:dyDescent="0.3">
      <c r="B4112" s="33">
        <v>4107.5</v>
      </c>
      <c r="C4112" s="34">
        <v>16.100000000000001</v>
      </c>
      <c r="D4112" s="32">
        <f t="shared" si="128"/>
        <v>60.980000000000004</v>
      </c>
      <c r="E4112" s="37">
        <f t="shared" si="129"/>
        <v>73.176000000000002</v>
      </c>
      <c r="F4112" s="32">
        <f>'Auxiliary Energy Estimation'!$E$25-D4112</f>
        <v>-5.980000000000004</v>
      </c>
      <c r="G4112" s="32">
        <f>'Auxiliary Energy Estimation'!$E$25-E4112</f>
        <v>-18.176000000000002</v>
      </c>
      <c r="H4112" s="26">
        <f>IF(D4112&lt;='Auxiliary Energy Estimation'!$E$25, 1, 0)</f>
        <v>0</v>
      </c>
      <c r="I4112" s="26">
        <f>IF(E4112&lt;='Auxiliary Energy Estimation'!$E$25, 1, 0)</f>
        <v>0</v>
      </c>
    </row>
    <row r="4113" spans="2:9" ht="15" x14ac:dyDescent="0.3">
      <c r="B4113" s="33">
        <v>4108.5</v>
      </c>
      <c r="C4113" s="34">
        <v>16.100000000000001</v>
      </c>
      <c r="D4113" s="32">
        <f t="shared" si="128"/>
        <v>60.980000000000004</v>
      </c>
      <c r="E4113" s="37">
        <f t="shared" si="129"/>
        <v>73.176000000000002</v>
      </c>
      <c r="F4113" s="32">
        <f>'Auxiliary Energy Estimation'!$E$25-D4113</f>
        <v>-5.980000000000004</v>
      </c>
      <c r="G4113" s="32">
        <f>'Auxiliary Energy Estimation'!$E$25-E4113</f>
        <v>-18.176000000000002</v>
      </c>
      <c r="H4113" s="26">
        <f>IF(D4113&lt;='Auxiliary Energy Estimation'!$E$25, 1, 0)</f>
        <v>0</v>
      </c>
      <c r="I4113" s="26">
        <f>IF(E4113&lt;='Auxiliary Energy Estimation'!$E$25, 1, 0)</f>
        <v>0</v>
      </c>
    </row>
    <row r="4114" spans="2:9" ht="15" x14ac:dyDescent="0.3">
      <c r="B4114" s="33">
        <v>4109.5</v>
      </c>
      <c r="C4114" s="34">
        <v>17.2</v>
      </c>
      <c r="D4114" s="32">
        <f t="shared" si="128"/>
        <v>62.96</v>
      </c>
      <c r="E4114" s="37">
        <f t="shared" si="129"/>
        <v>75.551999999999992</v>
      </c>
      <c r="F4114" s="32">
        <f>'Auxiliary Energy Estimation'!$E$25-D4114</f>
        <v>-7.9600000000000009</v>
      </c>
      <c r="G4114" s="32">
        <f>'Auxiliary Energy Estimation'!$E$25-E4114</f>
        <v>-20.551999999999992</v>
      </c>
      <c r="H4114" s="26">
        <f>IF(D4114&lt;='Auxiliary Energy Estimation'!$E$25, 1, 0)</f>
        <v>0</v>
      </c>
      <c r="I4114" s="26">
        <f>IF(E4114&lt;='Auxiliary Energy Estimation'!$E$25, 1, 0)</f>
        <v>0</v>
      </c>
    </row>
    <row r="4115" spans="2:9" ht="15" x14ac:dyDescent="0.3">
      <c r="B4115" s="33">
        <v>4110.5</v>
      </c>
      <c r="C4115" s="34">
        <v>19.399999999999999</v>
      </c>
      <c r="D4115" s="32">
        <f t="shared" si="128"/>
        <v>66.92</v>
      </c>
      <c r="E4115" s="37">
        <f t="shared" si="129"/>
        <v>80.304000000000002</v>
      </c>
      <c r="F4115" s="32">
        <f>'Auxiliary Energy Estimation'!$E$25-D4115</f>
        <v>-11.920000000000002</v>
      </c>
      <c r="G4115" s="32">
        <f>'Auxiliary Energy Estimation'!$E$25-E4115</f>
        <v>-25.304000000000002</v>
      </c>
      <c r="H4115" s="26">
        <f>IF(D4115&lt;='Auxiliary Energy Estimation'!$E$25, 1, 0)</f>
        <v>0</v>
      </c>
      <c r="I4115" s="26">
        <f>IF(E4115&lt;='Auxiliary Energy Estimation'!$E$25, 1, 0)</f>
        <v>0</v>
      </c>
    </row>
    <row r="4116" spans="2:9" ht="15" x14ac:dyDescent="0.3">
      <c r="B4116" s="33">
        <v>4111.5</v>
      </c>
      <c r="C4116" s="34">
        <v>21.7</v>
      </c>
      <c r="D4116" s="32">
        <f t="shared" si="128"/>
        <v>71.06</v>
      </c>
      <c r="E4116" s="37">
        <f t="shared" si="129"/>
        <v>85.272000000000006</v>
      </c>
      <c r="F4116" s="32">
        <f>'Auxiliary Energy Estimation'!$E$25-D4116</f>
        <v>-16.060000000000002</v>
      </c>
      <c r="G4116" s="32">
        <f>'Auxiliary Energy Estimation'!$E$25-E4116</f>
        <v>-30.272000000000006</v>
      </c>
      <c r="H4116" s="26">
        <f>IF(D4116&lt;='Auxiliary Energy Estimation'!$E$25, 1, 0)</f>
        <v>0</v>
      </c>
      <c r="I4116" s="26">
        <f>IF(E4116&lt;='Auxiliary Energy Estimation'!$E$25, 1, 0)</f>
        <v>0</v>
      </c>
    </row>
    <row r="4117" spans="2:9" ht="15" x14ac:dyDescent="0.3">
      <c r="B4117" s="33">
        <v>4112.5</v>
      </c>
      <c r="C4117" s="34">
        <v>23.9</v>
      </c>
      <c r="D4117" s="32">
        <f t="shared" si="128"/>
        <v>75.02</v>
      </c>
      <c r="E4117" s="37">
        <f t="shared" si="129"/>
        <v>90.023999999999987</v>
      </c>
      <c r="F4117" s="32">
        <f>'Auxiliary Energy Estimation'!$E$25-D4117</f>
        <v>-20.019999999999996</v>
      </c>
      <c r="G4117" s="32">
        <f>'Auxiliary Energy Estimation'!$E$25-E4117</f>
        <v>-35.023999999999987</v>
      </c>
      <c r="H4117" s="26">
        <f>IF(D4117&lt;='Auxiliary Energy Estimation'!$E$25, 1, 0)</f>
        <v>0</v>
      </c>
      <c r="I4117" s="26">
        <f>IF(E4117&lt;='Auxiliary Energy Estimation'!$E$25, 1, 0)</f>
        <v>0</v>
      </c>
    </row>
    <row r="4118" spans="2:9" ht="15" x14ac:dyDescent="0.3">
      <c r="B4118" s="33">
        <v>4113.5</v>
      </c>
      <c r="C4118" s="34">
        <v>25.6</v>
      </c>
      <c r="D4118" s="32">
        <f t="shared" si="128"/>
        <v>78.080000000000013</v>
      </c>
      <c r="E4118" s="37">
        <f t="shared" si="129"/>
        <v>93.696000000000012</v>
      </c>
      <c r="F4118" s="32">
        <f>'Auxiliary Energy Estimation'!$E$25-D4118</f>
        <v>-23.080000000000013</v>
      </c>
      <c r="G4118" s="32">
        <f>'Auxiliary Energy Estimation'!$E$25-E4118</f>
        <v>-38.696000000000012</v>
      </c>
      <c r="H4118" s="26">
        <f>IF(D4118&lt;='Auxiliary Energy Estimation'!$E$25, 1, 0)</f>
        <v>0</v>
      </c>
      <c r="I4118" s="26">
        <f>IF(E4118&lt;='Auxiliary Energy Estimation'!$E$25, 1, 0)</f>
        <v>0</v>
      </c>
    </row>
    <row r="4119" spans="2:9" ht="15" x14ac:dyDescent="0.3">
      <c r="B4119" s="33">
        <v>4114.5</v>
      </c>
      <c r="C4119" s="34">
        <v>27.2</v>
      </c>
      <c r="D4119" s="32">
        <f t="shared" si="128"/>
        <v>80.960000000000008</v>
      </c>
      <c r="E4119" s="37">
        <f t="shared" si="129"/>
        <v>97.152000000000001</v>
      </c>
      <c r="F4119" s="32">
        <f>'Auxiliary Energy Estimation'!$E$25-D4119</f>
        <v>-25.960000000000008</v>
      </c>
      <c r="G4119" s="32">
        <f>'Auxiliary Energy Estimation'!$E$25-E4119</f>
        <v>-42.152000000000001</v>
      </c>
      <c r="H4119" s="26">
        <f>IF(D4119&lt;='Auxiliary Energy Estimation'!$E$25, 1, 0)</f>
        <v>0</v>
      </c>
      <c r="I4119" s="26">
        <f>IF(E4119&lt;='Auxiliary Energy Estimation'!$E$25, 1, 0)</f>
        <v>0</v>
      </c>
    </row>
    <row r="4120" spans="2:9" ht="15" x14ac:dyDescent="0.3">
      <c r="B4120" s="33">
        <v>4115.5</v>
      </c>
      <c r="C4120" s="34">
        <v>28.3</v>
      </c>
      <c r="D4120" s="32">
        <f t="shared" si="128"/>
        <v>82.94</v>
      </c>
      <c r="E4120" s="37">
        <f t="shared" si="129"/>
        <v>99.527999999999992</v>
      </c>
      <c r="F4120" s="32">
        <f>'Auxiliary Energy Estimation'!$E$25-D4120</f>
        <v>-27.939999999999998</v>
      </c>
      <c r="G4120" s="32">
        <f>'Auxiliary Energy Estimation'!$E$25-E4120</f>
        <v>-44.527999999999992</v>
      </c>
      <c r="H4120" s="26">
        <f>IF(D4120&lt;='Auxiliary Energy Estimation'!$E$25, 1, 0)</f>
        <v>0</v>
      </c>
      <c r="I4120" s="26">
        <f>IF(E4120&lt;='Auxiliary Energy Estimation'!$E$25, 1, 0)</f>
        <v>0</v>
      </c>
    </row>
    <row r="4121" spans="2:9" ht="15" x14ac:dyDescent="0.3">
      <c r="B4121" s="33">
        <v>4116.5</v>
      </c>
      <c r="C4121" s="34">
        <v>28.9</v>
      </c>
      <c r="D4121" s="32">
        <f t="shared" si="128"/>
        <v>84.02</v>
      </c>
      <c r="E4121" s="37">
        <f t="shared" si="129"/>
        <v>100.824</v>
      </c>
      <c r="F4121" s="32">
        <f>'Auxiliary Energy Estimation'!$E$25-D4121</f>
        <v>-29.019999999999996</v>
      </c>
      <c r="G4121" s="32">
        <f>'Auxiliary Energy Estimation'!$E$25-E4121</f>
        <v>-45.823999999999998</v>
      </c>
      <c r="H4121" s="26">
        <f>IF(D4121&lt;='Auxiliary Energy Estimation'!$E$25, 1, 0)</f>
        <v>0</v>
      </c>
      <c r="I4121" s="26">
        <f>IF(E4121&lt;='Auxiliary Energy Estimation'!$E$25, 1, 0)</f>
        <v>0</v>
      </c>
    </row>
    <row r="4122" spans="2:9" ht="15" x14ac:dyDescent="0.3">
      <c r="B4122" s="33">
        <v>4117.5</v>
      </c>
      <c r="C4122" s="34">
        <v>28.3</v>
      </c>
      <c r="D4122" s="32">
        <f t="shared" si="128"/>
        <v>82.94</v>
      </c>
      <c r="E4122" s="37">
        <f t="shared" si="129"/>
        <v>99.527999999999992</v>
      </c>
      <c r="F4122" s="32">
        <f>'Auxiliary Energy Estimation'!$E$25-D4122</f>
        <v>-27.939999999999998</v>
      </c>
      <c r="G4122" s="32">
        <f>'Auxiliary Energy Estimation'!$E$25-E4122</f>
        <v>-44.527999999999992</v>
      </c>
      <c r="H4122" s="26">
        <f>IF(D4122&lt;='Auxiliary Energy Estimation'!$E$25, 1, 0)</f>
        <v>0</v>
      </c>
      <c r="I4122" s="26">
        <f>IF(E4122&lt;='Auxiliary Energy Estimation'!$E$25, 1, 0)</f>
        <v>0</v>
      </c>
    </row>
    <row r="4123" spans="2:9" ht="15" x14ac:dyDescent="0.3">
      <c r="B4123" s="33">
        <v>4118.5</v>
      </c>
      <c r="C4123" s="34">
        <v>28.3</v>
      </c>
      <c r="D4123" s="32">
        <f t="shared" si="128"/>
        <v>82.94</v>
      </c>
      <c r="E4123" s="37">
        <f t="shared" si="129"/>
        <v>99.527999999999992</v>
      </c>
      <c r="F4123" s="32">
        <f>'Auxiliary Energy Estimation'!$E$25-D4123</f>
        <v>-27.939999999999998</v>
      </c>
      <c r="G4123" s="32">
        <f>'Auxiliary Energy Estimation'!$E$25-E4123</f>
        <v>-44.527999999999992</v>
      </c>
      <c r="H4123" s="26">
        <f>IF(D4123&lt;='Auxiliary Energy Estimation'!$E$25, 1, 0)</f>
        <v>0</v>
      </c>
      <c r="I4123" s="26">
        <f>IF(E4123&lt;='Auxiliary Energy Estimation'!$E$25, 1, 0)</f>
        <v>0</v>
      </c>
    </row>
    <row r="4124" spans="2:9" ht="15" x14ac:dyDescent="0.3">
      <c r="B4124" s="33">
        <v>4119.5</v>
      </c>
      <c r="C4124" s="34">
        <v>27.8</v>
      </c>
      <c r="D4124" s="32">
        <f t="shared" si="128"/>
        <v>82.039999999999992</v>
      </c>
      <c r="E4124" s="37">
        <f t="shared" si="129"/>
        <v>98.447999999999993</v>
      </c>
      <c r="F4124" s="32">
        <f>'Auxiliary Energy Estimation'!$E$25-D4124</f>
        <v>-27.039999999999992</v>
      </c>
      <c r="G4124" s="32">
        <f>'Auxiliary Energy Estimation'!$E$25-E4124</f>
        <v>-43.447999999999993</v>
      </c>
      <c r="H4124" s="26">
        <f>IF(D4124&lt;='Auxiliary Energy Estimation'!$E$25, 1, 0)</f>
        <v>0</v>
      </c>
      <c r="I4124" s="26">
        <f>IF(E4124&lt;='Auxiliary Energy Estimation'!$E$25, 1, 0)</f>
        <v>0</v>
      </c>
    </row>
    <row r="4125" spans="2:9" ht="15" x14ac:dyDescent="0.3">
      <c r="B4125" s="33">
        <v>4120.5</v>
      </c>
      <c r="C4125" s="34">
        <v>27.2</v>
      </c>
      <c r="D4125" s="32">
        <f t="shared" si="128"/>
        <v>80.960000000000008</v>
      </c>
      <c r="E4125" s="37">
        <f t="shared" si="129"/>
        <v>97.152000000000001</v>
      </c>
      <c r="F4125" s="32">
        <f>'Auxiliary Energy Estimation'!$E$25-D4125</f>
        <v>-25.960000000000008</v>
      </c>
      <c r="G4125" s="32">
        <f>'Auxiliary Energy Estimation'!$E$25-E4125</f>
        <v>-42.152000000000001</v>
      </c>
      <c r="H4125" s="26">
        <f>IF(D4125&lt;='Auxiliary Energy Estimation'!$E$25, 1, 0)</f>
        <v>0</v>
      </c>
      <c r="I4125" s="26">
        <f>IF(E4125&lt;='Auxiliary Energy Estimation'!$E$25, 1, 0)</f>
        <v>0</v>
      </c>
    </row>
    <row r="4126" spans="2:9" ht="15" x14ac:dyDescent="0.3">
      <c r="B4126" s="33">
        <v>4121.5</v>
      </c>
      <c r="C4126" s="34">
        <v>26.1</v>
      </c>
      <c r="D4126" s="32">
        <f t="shared" si="128"/>
        <v>78.98</v>
      </c>
      <c r="E4126" s="37">
        <f t="shared" si="129"/>
        <v>94.775999999999996</v>
      </c>
      <c r="F4126" s="32">
        <f>'Auxiliary Energy Estimation'!$E$25-D4126</f>
        <v>-23.980000000000004</v>
      </c>
      <c r="G4126" s="32">
        <f>'Auxiliary Energy Estimation'!$E$25-E4126</f>
        <v>-39.775999999999996</v>
      </c>
      <c r="H4126" s="26">
        <f>IF(D4126&lt;='Auxiliary Energy Estimation'!$E$25, 1, 0)</f>
        <v>0</v>
      </c>
      <c r="I4126" s="26">
        <f>IF(E4126&lt;='Auxiliary Energy Estimation'!$E$25, 1, 0)</f>
        <v>0</v>
      </c>
    </row>
    <row r="4127" spans="2:9" ht="15" x14ac:dyDescent="0.3">
      <c r="B4127" s="33">
        <v>4122.5</v>
      </c>
      <c r="C4127" s="34">
        <v>24.4</v>
      </c>
      <c r="D4127" s="32">
        <f t="shared" si="128"/>
        <v>75.92</v>
      </c>
      <c r="E4127" s="37">
        <f t="shared" si="129"/>
        <v>91.103999999999999</v>
      </c>
      <c r="F4127" s="32">
        <f>'Auxiliary Energy Estimation'!$E$25-D4127</f>
        <v>-20.92</v>
      </c>
      <c r="G4127" s="32">
        <f>'Auxiliary Energy Estimation'!$E$25-E4127</f>
        <v>-36.103999999999999</v>
      </c>
      <c r="H4127" s="26">
        <f>IF(D4127&lt;='Auxiliary Energy Estimation'!$E$25, 1, 0)</f>
        <v>0</v>
      </c>
      <c r="I4127" s="26">
        <f>IF(E4127&lt;='Auxiliary Energy Estimation'!$E$25, 1, 0)</f>
        <v>0</v>
      </c>
    </row>
    <row r="4128" spans="2:9" ht="15" x14ac:dyDescent="0.3">
      <c r="B4128" s="33">
        <v>4123.5</v>
      </c>
      <c r="C4128" s="34">
        <v>23.9</v>
      </c>
      <c r="D4128" s="32">
        <f t="shared" si="128"/>
        <v>75.02</v>
      </c>
      <c r="E4128" s="37">
        <f t="shared" si="129"/>
        <v>90.023999999999987</v>
      </c>
      <c r="F4128" s="32">
        <f>'Auxiliary Energy Estimation'!$E$25-D4128</f>
        <v>-20.019999999999996</v>
      </c>
      <c r="G4128" s="32">
        <f>'Auxiliary Energy Estimation'!$E$25-E4128</f>
        <v>-35.023999999999987</v>
      </c>
      <c r="H4128" s="26">
        <f>IF(D4128&lt;='Auxiliary Energy Estimation'!$E$25, 1, 0)</f>
        <v>0</v>
      </c>
      <c r="I4128" s="26">
        <f>IF(E4128&lt;='Auxiliary Energy Estimation'!$E$25, 1, 0)</f>
        <v>0</v>
      </c>
    </row>
    <row r="4129" spans="2:9" ht="15" x14ac:dyDescent="0.3">
      <c r="B4129" s="33">
        <v>4124.5</v>
      </c>
      <c r="C4129" s="34">
        <v>21.7</v>
      </c>
      <c r="D4129" s="32">
        <f t="shared" si="128"/>
        <v>71.06</v>
      </c>
      <c r="E4129" s="37">
        <f t="shared" si="129"/>
        <v>85.272000000000006</v>
      </c>
      <c r="F4129" s="32">
        <f>'Auxiliary Energy Estimation'!$E$25-D4129</f>
        <v>-16.060000000000002</v>
      </c>
      <c r="G4129" s="32">
        <f>'Auxiliary Energy Estimation'!$E$25-E4129</f>
        <v>-30.272000000000006</v>
      </c>
      <c r="H4129" s="26">
        <f>IF(D4129&lt;='Auxiliary Energy Estimation'!$E$25, 1, 0)</f>
        <v>0</v>
      </c>
      <c r="I4129" s="26">
        <f>IF(E4129&lt;='Auxiliary Energy Estimation'!$E$25, 1, 0)</f>
        <v>0</v>
      </c>
    </row>
    <row r="4130" spans="2:9" ht="15" x14ac:dyDescent="0.3">
      <c r="B4130" s="33">
        <v>4125.5</v>
      </c>
      <c r="C4130" s="34">
        <v>21.1</v>
      </c>
      <c r="D4130" s="32">
        <f t="shared" si="128"/>
        <v>69.98</v>
      </c>
      <c r="E4130" s="37">
        <f t="shared" si="129"/>
        <v>83.975999999999999</v>
      </c>
      <c r="F4130" s="32">
        <f>'Auxiliary Energy Estimation'!$E$25-D4130</f>
        <v>-14.980000000000004</v>
      </c>
      <c r="G4130" s="32">
        <f>'Auxiliary Energy Estimation'!$E$25-E4130</f>
        <v>-28.975999999999999</v>
      </c>
      <c r="H4130" s="26">
        <f>IF(D4130&lt;='Auxiliary Energy Estimation'!$E$25, 1, 0)</f>
        <v>0</v>
      </c>
      <c r="I4130" s="26">
        <f>IF(E4130&lt;='Auxiliary Energy Estimation'!$E$25, 1, 0)</f>
        <v>0</v>
      </c>
    </row>
    <row r="4131" spans="2:9" ht="15" x14ac:dyDescent="0.3">
      <c r="B4131" s="33">
        <v>4126.5</v>
      </c>
      <c r="C4131" s="34">
        <v>20.6</v>
      </c>
      <c r="D4131" s="32">
        <f t="shared" si="128"/>
        <v>69.080000000000013</v>
      </c>
      <c r="E4131" s="37">
        <f t="shared" si="129"/>
        <v>82.896000000000015</v>
      </c>
      <c r="F4131" s="32">
        <f>'Auxiliary Energy Estimation'!$E$25-D4131</f>
        <v>-14.080000000000013</v>
      </c>
      <c r="G4131" s="32">
        <f>'Auxiliary Energy Estimation'!$E$25-E4131</f>
        <v>-27.896000000000015</v>
      </c>
      <c r="H4131" s="26">
        <f>IF(D4131&lt;='Auxiliary Energy Estimation'!$E$25, 1, 0)</f>
        <v>0</v>
      </c>
      <c r="I4131" s="26">
        <f>IF(E4131&lt;='Auxiliary Energy Estimation'!$E$25, 1, 0)</f>
        <v>0</v>
      </c>
    </row>
    <row r="4132" spans="2:9" ht="15" x14ac:dyDescent="0.3">
      <c r="B4132" s="33">
        <v>4127.5</v>
      </c>
      <c r="C4132" s="34">
        <v>20</v>
      </c>
      <c r="D4132" s="32">
        <f t="shared" si="128"/>
        <v>68</v>
      </c>
      <c r="E4132" s="37">
        <f t="shared" si="129"/>
        <v>81.599999999999994</v>
      </c>
      <c r="F4132" s="32">
        <f>'Auxiliary Energy Estimation'!$E$25-D4132</f>
        <v>-13</v>
      </c>
      <c r="G4132" s="32">
        <f>'Auxiliary Energy Estimation'!$E$25-E4132</f>
        <v>-26.599999999999994</v>
      </c>
      <c r="H4132" s="26">
        <f>IF(D4132&lt;='Auxiliary Energy Estimation'!$E$25, 1, 0)</f>
        <v>0</v>
      </c>
      <c r="I4132" s="26">
        <f>IF(E4132&lt;='Auxiliary Energy Estimation'!$E$25, 1, 0)</f>
        <v>0</v>
      </c>
    </row>
    <row r="4133" spans="2:9" ht="15" x14ac:dyDescent="0.3">
      <c r="B4133" s="33">
        <v>4128.5</v>
      </c>
      <c r="C4133" s="34">
        <v>20</v>
      </c>
      <c r="D4133" s="32">
        <f t="shared" si="128"/>
        <v>68</v>
      </c>
      <c r="E4133" s="37">
        <f t="shared" si="129"/>
        <v>81.599999999999994</v>
      </c>
      <c r="F4133" s="32">
        <f>'Auxiliary Energy Estimation'!$E$25-D4133</f>
        <v>-13</v>
      </c>
      <c r="G4133" s="32">
        <f>'Auxiliary Energy Estimation'!$E$25-E4133</f>
        <v>-26.599999999999994</v>
      </c>
      <c r="H4133" s="26">
        <f>IF(D4133&lt;='Auxiliary Energy Estimation'!$E$25, 1, 0)</f>
        <v>0</v>
      </c>
      <c r="I4133" s="26">
        <f>IF(E4133&lt;='Auxiliary Energy Estimation'!$E$25, 1, 0)</f>
        <v>0</v>
      </c>
    </row>
    <row r="4134" spans="2:9" ht="15" x14ac:dyDescent="0.3">
      <c r="B4134" s="33">
        <v>4129.5</v>
      </c>
      <c r="C4134" s="34">
        <v>20</v>
      </c>
      <c r="D4134" s="32">
        <f t="shared" si="128"/>
        <v>68</v>
      </c>
      <c r="E4134" s="37">
        <f t="shared" si="129"/>
        <v>81.599999999999994</v>
      </c>
      <c r="F4134" s="32">
        <f>'Auxiliary Energy Estimation'!$E$25-D4134</f>
        <v>-13</v>
      </c>
      <c r="G4134" s="32">
        <f>'Auxiliary Energy Estimation'!$E$25-E4134</f>
        <v>-26.599999999999994</v>
      </c>
      <c r="H4134" s="26">
        <f>IF(D4134&lt;='Auxiliary Energy Estimation'!$E$25, 1, 0)</f>
        <v>0</v>
      </c>
      <c r="I4134" s="26">
        <f>IF(E4134&lt;='Auxiliary Energy Estimation'!$E$25, 1, 0)</f>
        <v>0</v>
      </c>
    </row>
    <row r="4135" spans="2:9" ht="15" x14ac:dyDescent="0.3">
      <c r="B4135" s="33">
        <v>4130.5</v>
      </c>
      <c r="C4135" s="34">
        <v>20</v>
      </c>
      <c r="D4135" s="32">
        <f t="shared" si="128"/>
        <v>68</v>
      </c>
      <c r="E4135" s="37">
        <f t="shared" si="129"/>
        <v>81.599999999999994</v>
      </c>
      <c r="F4135" s="32">
        <f>'Auxiliary Energy Estimation'!$E$25-D4135</f>
        <v>-13</v>
      </c>
      <c r="G4135" s="32">
        <f>'Auxiliary Energy Estimation'!$E$25-E4135</f>
        <v>-26.599999999999994</v>
      </c>
      <c r="H4135" s="26">
        <f>IF(D4135&lt;='Auxiliary Energy Estimation'!$E$25, 1, 0)</f>
        <v>0</v>
      </c>
      <c r="I4135" s="26">
        <f>IF(E4135&lt;='Auxiliary Energy Estimation'!$E$25, 1, 0)</f>
        <v>0</v>
      </c>
    </row>
    <row r="4136" spans="2:9" ht="15" x14ac:dyDescent="0.3">
      <c r="B4136" s="33">
        <v>4131.5</v>
      </c>
      <c r="C4136" s="34">
        <v>20</v>
      </c>
      <c r="D4136" s="32">
        <f t="shared" si="128"/>
        <v>68</v>
      </c>
      <c r="E4136" s="37">
        <f t="shared" si="129"/>
        <v>81.599999999999994</v>
      </c>
      <c r="F4136" s="32">
        <f>'Auxiliary Energy Estimation'!$E$25-D4136</f>
        <v>-13</v>
      </c>
      <c r="G4136" s="32">
        <f>'Auxiliary Energy Estimation'!$E$25-E4136</f>
        <v>-26.599999999999994</v>
      </c>
      <c r="H4136" s="26">
        <f>IF(D4136&lt;='Auxiliary Energy Estimation'!$E$25, 1, 0)</f>
        <v>0</v>
      </c>
      <c r="I4136" s="26">
        <f>IF(E4136&lt;='Auxiliary Energy Estimation'!$E$25, 1, 0)</f>
        <v>0</v>
      </c>
    </row>
    <row r="4137" spans="2:9" ht="15" x14ac:dyDescent="0.3">
      <c r="B4137" s="33">
        <v>4132.5</v>
      </c>
      <c r="C4137" s="34">
        <v>20</v>
      </c>
      <c r="D4137" s="32">
        <f t="shared" si="128"/>
        <v>68</v>
      </c>
      <c r="E4137" s="37">
        <f t="shared" si="129"/>
        <v>81.599999999999994</v>
      </c>
      <c r="F4137" s="32">
        <f>'Auxiliary Energy Estimation'!$E$25-D4137</f>
        <v>-13</v>
      </c>
      <c r="G4137" s="32">
        <f>'Auxiliary Energy Estimation'!$E$25-E4137</f>
        <v>-26.599999999999994</v>
      </c>
      <c r="H4137" s="26">
        <f>IF(D4137&lt;='Auxiliary Energy Estimation'!$E$25, 1, 0)</f>
        <v>0</v>
      </c>
      <c r="I4137" s="26">
        <f>IF(E4137&lt;='Auxiliary Energy Estimation'!$E$25, 1, 0)</f>
        <v>0</v>
      </c>
    </row>
    <row r="4138" spans="2:9" ht="15" x14ac:dyDescent="0.3">
      <c r="B4138" s="33">
        <v>4133.5</v>
      </c>
      <c r="C4138" s="34">
        <v>20.6</v>
      </c>
      <c r="D4138" s="32">
        <f t="shared" si="128"/>
        <v>69.080000000000013</v>
      </c>
      <c r="E4138" s="37">
        <f t="shared" si="129"/>
        <v>82.896000000000015</v>
      </c>
      <c r="F4138" s="32">
        <f>'Auxiliary Energy Estimation'!$E$25-D4138</f>
        <v>-14.080000000000013</v>
      </c>
      <c r="G4138" s="32">
        <f>'Auxiliary Energy Estimation'!$E$25-E4138</f>
        <v>-27.896000000000015</v>
      </c>
      <c r="H4138" s="26">
        <f>IF(D4138&lt;='Auxiliary Energy Estimation'!$E$25, 1, 0)</f>
        <v>0</v>
      </c>
      <c r="I4138" s="26">
        <f>IF(E4138&lt;='Auxiliary Energy Estimation'!$E$25, 1, 0)</f>
        <v>0</v>
      </c>
    </row>
    <row r="4139" spans="2:9" ht="15" x14ac:dyDescent="0.3">
      <c r="B4139" s="33">
        <v>4134.5</v>
      </c>
      <c r="C4139" s="34">
        <v>22.2</v>
      </c>
      <c r="D4139" s="32">
        <f t="shared" si="128"/>
        <v>71.960000000000008</v>
      </c>
      <c r="E4139" s="37">
        <f t="shared" si="129"/>
        <v>86.352000000000004</v>
      </c>
      <c r="F4139" s="32">
        <f>'Auxiliary Energy Estimation'!$E$25-D4139</f>
        <v>-16.960000000000008</v>
      </c>
      <c r="G4139" s="32">
        <f>'Auxiliary Energy Estimation'!$E$25-E4139</f>
        <v>-31.352000000000004</v>
      </c>
      <c r="H4139" s="26">
        <f>IF(D4139&lt;='Auxiliary Energy Estimation'!$E$25, 1, 0)</f>
        <v>0</v>
      </c>
      <c r="I4139" s="26">
        <f>IF(E4139&lt;='Auxiliary Energy Estimation'!$E$25, 1, 0)</f>
        <v>0</v>
      </c>
    </row>
    <row r="4140" spans="2:9" ht="15" x14ac:dyDescent="0.3">
      <c r="B4140" s="33">
        <v>4135.5</v>
      </c>
      <c r="C4140" s="34">
        <v>23.9</v>
      </c>
      <c r="D4140" s="32">
        <f t="shared" si="128"/>
        <v>75.02</v>
      </c>
      <c r="E4140" s="37">
        <f t="shared" si="129"/>
        <v>90.023999999999987</v>
      </c>
      <c r="F4140" s="32">
        <f>'Auxiliary Energy Estimation'!$E$25-D4140</f>
        <v>-20.019999999999996</v>
      </c>
      <c r="G4140" s="32">
        <f>'Auxiliary Energy Estimation'!$E$25-E4140</f>
        <v>-35.023999999999987</v>
      </c>
      <c r="H4140" s="26">
        <f>IF(D4140&lt;='Auxiliary Energy Estimation'!$E$25, 1, 0)</f>
        <v>0</v>
      </c>
      <c r="I4140" s="26">
        <f>IF(E4140&lt;='Auxiliary Energy Estimation'!$E$25, 1, 0)</f>
        <v>0</v>
      </c>
    </row>
    <row r="4141" spans="2:9" ht="15" x14ac:dyDescent="0.3">
      <c r="B4141" s="33">
        <v>4136.5</v>
      </c>
      <c r="C4141" s="34">
        <v>25.6</v>
      </c>
      <c r="D4141" s="32">
        <f t="shared" si="128"/>
        <v>78.080000000000013</v>
      </c>
      <c r="E4141" s="37">
        <f t="shared" si="129"/>
        <v>93.696000000000012</v>
      </c>
      <c r="F4141" s="32">
        <f>'Auxiliary Energy Estimation'!$E$25-D4141</f>
        <v>-23.080000000000013</v>
      </c>
      <c r="G4141" s="32">
        <f>'Auxiliary Energy Estimation'!$E$25-E4141</f>
        <v>-38.696000000000012</v>
      </c>
      <c r="H4141" s="26">
        <f>IF(D4141&lt;='Auxiliary Energy Estimation'!$E$25, 1, 0)</f>
        <v>0</v>
      </c>
      <c r="I4141" s="26">
        <f>IF(E4141&lt;='Auxiliary Energy Estimation'!$E$25, 1, 0)</f>
        <v>0</v>
      </c>
    </row>
    <row r="4142" spans="2:9" ht="15" x14ac:dyDescent="0.3">
      <c r="B4142" s="33">
        <v>4137.5</v>
      </c>
      <c r="C4142" s="34">
        <v>27.8</v>
      </c>
      <c r="D4142" s="32">
        <f t="shared" si="128"/>
        <v>82.039999999999992</v>
      </c>
      <c r="E4142" s="37">
        <f t="shared" si="129"/>
        <v>98.447999999999993</v>
      </c>
      <c r="F4142" s="32">
        <f>'Auxiliary Energy Estimation'!$E$25-D4142</f>
        <v>-27.039999999999992</v>
      </c>
      <c r="G4142" s="32">
        <f>'Auxiliary Energy Estimation'!$E$25-E4142</f>
        <v>-43.447999999999993</v>
      </c>
      <c r="H4142" s="26">
        <f>IF(D4142&lt;='Auxiliary Energy Estimation'!$E$25, 1, 0)</f>
        <v>0</v>
      </c>
      <c r="I4142" s="26">
        <f>IF(E4142&lt;='Auxiliary Energy Estimation'!$E$25, 1, 0)</f>
        <v>0</v>
      </c>
    </row>
    <row r="4143" spans="2:9" ht="15" x14ac:dyDescent="0.3">
      <c r="B4143" s="33">
        <v>4138.5</v>
      </c>
      <c r="C4143" s="34">
        <v>27.8</v>
      </c>
      <c r="D4143" s="32">
        <f t="shared" si="128"/>
        <v>82.039999999999992</v>
      </c>
      <c r="E4143" s="37">
        <f t="shared" si="129"/>
        <v>98.447999999999993</v>
      </c>
      <c r="F4143" s="32">
        <f>'Auxiliary Energy Estimation'!$E$25-D4143</f>
        <v>-27.039999999999992</v>
      </c>
      <c r="G4143" s="32">
        <f>'Auxiliary Energy Estimation'!$E$25-E4143</f>
        <v>-43.447999999999993</v>
      </c>
      <c r="H4143" s="26">
        <f>IF(D4143&lt;='Auxiliary Energy Estimation'!$E$25, 1, 0)</f>
        <v>0</v>
      </c>
      <c r="I4143" s="26">
        <f>IF(E4143&lt;='Auxiliary Energy Estimation'!$E$25, 1, 0)</f>
        <v>0</v>
      </c>
    </row>
    <row r="4144" spans="2:9" ht="15" x14ac:dyDescent="0.3">
      <c r="B4144" s="33">
        <v>4139.5</v>
      </c>
      <c r="C4144" s="34">
        <v>26.1</v>
      </c>
      <c r="D4144" s="32">
        <f t="shared" si="128"/>
        <v>78.98</v>
      </c>
      <c r="E4144" s="37">
        <f t="shared" si="129"/>
        <v>94.775999999999996</v>
      </c>
      <c r="F4144" s="32">
        <f>'Auxiliary Energy Estimation'!$E$25-D4144</f>
        <v>-23.980000000000004</v>
      </c>
      <c r="G4144" s="32">
        <f>'Auxiliary Energy Estimation'!$E$25-E4144</f>
        <v>-39.775999999999996</v>
      </c>
      <c r="H4144" s="26">
        <f>IF(D4144&lt;='Auxiliary Energy Estimation'!$E$25, 1, 0)</f>
        <v>0</v>
      </c>
      <c r="I4144" s="26">
        <f>IF(E4144&lt;='Auxiliary Energy Estimation'!$E$25, 1, 0)</f>
        <v>0</v>
      </c>
    </row>
    <row r="4145" spans="2:9" ht="15" x14ac:dyDescent="0.3">
      <c r="B4145" s="33">
        <v>4140.5</v>
      </c>
      <c r="C4145" s="34">
        <v>25</v>
      </c>
      <c r="D4145" s="32">
        <f t="shared" si="128"/>
        <v>77</v>
      </c>
      <c r="E4145" s="37">
        <f t="shared" si="129"/>
        <v>92.399999999999991</v>
      </c>
      <c r="F4145" s="32">
        <f>'Auxiliary Energy Estimation'!$E$25-D4145</f>
        <v>-22</v>
      </c>
      <c r="G4145" s="32">
        <f>'Auxiliary Energy Estimation'!$E$25-E4145</f>
        <v>-37.399999999999991</v>
      </c>
      <c r="H4145" s="26">
        <f>IF(D4145&lt;='Auxiliary Energy Estimation'!$E$25, 1, 0)</f>
        <v>0</v>
      </c>
      <c r="I4145" s="26">
        <f>IF(E4145&lt;='Auxiliary Energy Estimation'!$E$25, 1, 0)</f>
        <v>0</v>
      </c>
    </row>
    <row r="4146" spans="2:9" ht="15" x14ac:dyDescent="0.3">
      <c r="B4146" s="33">
        <v>4141.5</v>
      </c>
      <c r="C4146" s="34">
        <v>23.3</v>
      </c>
      <c r="D4146" s="32">
        <f t="shared" si="128"/>
        <v>73.94</v>
      </c>
      <c r="E4146" s="37">
        <f t="shared" si="129"/>
        <v>88.727999999999994</v>
      </c>
      <c r="F4146" s="32">
        <f>'Auxiliary Energy Estimation'!$E$25-D4146</f>
        <v>-18.939999999999998</v>
      </c>
      <c r="G4146" s="32">
        <f>'Auxiliary Energy Estimation'!$E$25-E4146</f>
        <v>-33.727999999999994</v>
      </c>
      <c r="H4146" s="26">
        <f>IF(D4146&lt;='Auxiliary Energy Estimation'!$E$25, 1, 0)</f>
        <v>0</v>
      </c>
      <c r="I4146" s="26">
        <f>IF(E4146&lt;='Auxiliary Energy Estimation'!$E$25, 1, 0)</f>
        <v>0</v>
      </c>
    </row>
    <row r="4147" spans="2:9" ht="15" x14ac:dyDescent="0.3">
      <c r="B4147" s="33">
        <v>4142.5</v>
      </c>
      <c r="C4147" s="34">
        <v>21.7</v>
      </c>
      <c r="D4147" s="32">
        <f t="shared" si="128"/>
        <v>71.06</v>
      </c>
      <c r="E4147" s="37">
        <f t="shared" si="129"/>
        <v>85.272000000000006</v>
      </c>
      <c r="F4147" s="32">
        <f>'Auxiliary Energy Estimation'!$E$25-D4147</f>
        <v>-16.060000000000002</v>
      </c>
      <c r="G4147" s="32">
        <f>'Auxiliary Energy Estimation'!$E$25-E4147</f>
        <v>-30.272000000000006</v>
      </c>
      <c r="H4147" s="26">
        <f>IF(D4147&lt;='Auxiliary Energy Estimation'!$E$25, 1, 0)</f>
        <v>0</v>
      </c>
      <c r="I4147" s="26">
        <f>IF(E4147&lt;='Auxiliary Energy Estimation'!$E$25, 1, 0)</f>
        <v>0</v>
      </c>
    </row>
    <row r="4148" spans="2:9" ht="15" x14ac:dyDescent="0.3">
      <c r="B4148" s="33">
        <v>4143.5</v>
      </c>
      <c r="C4148" s="34">
        <v>21.1</v>
      </c>
      <c r="D4148" s="32">
        <f t="shared" si="128"/>
        <v>69.98</v>
      </c>
      <c r="E4148" s="37">
        <f t="shared" si="129"/>
        <v>83.975999999999999</v>
      </c>
      <c r="F4148" s="32">
        <f>'Auxiliary Energy Estimation'!$E$25-D4148</f>
        <v>-14.980000000000004</v>
      </c>
      <c r="G4148" s="32">
        <f>'Auxiliary Energy Estimation'!$E$25-E4148</f>
        <v>-28.975999999999999</v>
      </c>
      <c r="H4148" s="26">
        <f>IF(D4148&lt;='Auxiliary Energy Estimation'!$E$25, 1, 0)</f>
        <v>0</v>
      </c>
      <c r="I4148" s="26">
        <f>IF(E4148&lt;='Auxiliary Energy Estimation'!$E$25, 1, 0)</f>
        <v>0</v>
      </c>
    </row>
    <row r="4149" spans="2:9" ht="15" x14ac:dyDescent="0.3">
      <c r="B4149" s="33">
        <v>4144.5</v>
      </c>
      <c r="C4149" s="34">
        <v>20.6</v>
      </c>
      <c r="D4149" s="32">
        <f t="shared" si="128"/>
        <v>69.080000000000013</v>
      </c>
      <c r="E4149" s="37">
        <f t="shared" si="129"/>
        <v>82.896000000000015</v>
      </c>
      <c r="F4149" s="32">
        <f>'Auxiliary Energy Estimation'!$E$25-D4149</f>
        <v>-14.080000000000013</v>
      </c>
      <c r="G4149" s="32">
        <f>'Auxiliary Energy Estimation'!$E$25-E4149</f>
        <v>-27.896000000000015</v>
      </c>
      <c r="H4149" s="26">
        <f>IF(D4149&lt;='Auxiliary Energy Estimation'!$E$25, 1, 0)</f>
        <v>0</v>
      </c>
      <c r="I4149" s="26">
        <f>IF(E4149&lt;='Auxiliary Energy Estimation'!$E$25, 1, 0)</f>
        <v>0</v>
      </c>
    </row>
    <row r="4150" spans="2:9" ht="15" x14ac:dyDescent="0.3">
      <c r="B4150" s="33">
        <v>4145.5</v>
      </c>
      <c r="C4150" s="34">
        <v>18.899999999999999</v>
      </c>
      <c r="D4150" s="32">
        <f t="shared" si="128"/>
        <v>66.02</v>
      </c>
      <c r="E4150" s="37">
        <f t="shared" si="129"/>
        <v>79.22399999999999</v>
      </c>
      <c r="F4150" s="32">
        <f>'Auxiliary Energy Estimation'!$E$25-D4150</f>
        <v>-11.019999999999996</v>
      </c>
      <c r="G4150" s="32">
        <f>'Auxiliary Energy Estimation'!$E$25-E4150</f>
        <v>-24.22399999999999</v>
      </c>
      <c r="H4150" s="26">
        <f>IF(D4150&lt;='Auxiliary Energy Estimation'!$E$25, 1, 0)</f>
        <v>0</v>
      </c>
      <c r="I4150" s="26">
        <f>IF(E4150&lt;='Auxiliary Energy Estimation'!$E$25, 1, 0)</f>
        <v>0</v>
      </c>
    </row>
    <row r="4151" spans="2:9" ht="15" x14ac:dyDescent="0.3">
      <c r="B4151" s="33">
        <v>4146.5</v>
      </c>
      <c r="C4151" s="34">
        <v>18.3</v>
      </c>
      <c r="D4151" s="32">
        <f t="shared" si="128"/>
        <v>64.94</v>
      </c>
      <c r="E4151" s="37">
        <f t="shared" si="129"/>
        <v>77.927999999999997</v>
      </c>
      <c r="F4151" s="32">
        <f>'Auxiliary Energy Estimation'!$E$25-D4151</f>
        <v>-9.9399999999999977</v>
      </c>
      <c r="G4151" s="32">
        <f>'Auxiliary Energy Estimation'!$E$25-E4151</f>
        <v>-22.927999999999997</v>
      </c>
      <c r="H4151" s="26">
        <f>IF(D4151&lt;='Auxiliary Energy Estimation'!$E$25, 1, 0)</f>
        <v>0</v>
      </c>
      <c r="I4151" s="26">
        <f>IF(E4151&lt;='Auxiliary Energy Estimation'!$E$25, 1, 0)</f>
        <v>0</v>
      </c>
    </row>
    <row r="4152" spans="2:9" ht="15" x14ac:dyDescent="0.3">
      <c r="B4152" s="33">
        <v>4147.5</v>
      </c>
      <c r="C4152" s="34">
        <v>17.2</v>
      </c>
      <c r="D4152" s="32">
        <f t="shared" si="128"/>
        <v>62.96</v>
      </c>
      <c r="E4152" s="37">
        <f t="shared" si="129"/>
        <v>75.551999999999992</v>
      </c>
      <c r="F4152" s="32">
        <f>'Auxiliary Energy Estimation'!$E$25-D4152</f>
        <v>-7.9600000000000009</v>
      </c>
      <c r="G4152" s="32">
        <f>'Auxiliary Energy Estimation'!$E$25-E4152</f>
        <v>-20.551999999999992</v>
      </c>
      <c r="H4152" s="26">
        <f>IF(D4152&lt;='Auxiliary Energy Estimation'!$E$25, 1, 0)</f>
        <v>0</v>
      </c>
      <c r="I4152" s="26">
        <f>IF(E4152&lt;='Auxiliary Energy Estimation'!$E$25, 1, 0)</f>
        <v>0</v>
      </c>
    </row>
    <row r="4153" spans="2:9" ht="15" x14ac:dyDescent="0.3">
      <c r="B4153" s="33">
        <v>4148.5</v>
      </c>
      <c r="C4153" s="34">
        <v>17.2</v>
      </c>
      <c r="D4153" s="32">
        <f t="shared" si="128"/>
        <v>62.96</v>
      </c>
      <c r="E4153" s="37">
        <f t="shared" si="129"/>
        <v>75.551999999999992</v>
      </c>
      <c r="F4153" s="32">
        <f>'Auxiliary Energy Estimation'!$E$25-D4153</f>
        <v>-7.9600000000000009</v>
      </c>
      <c r="G4153" s="32">
        <f>'Auxiliary Energy Estimation'!$E$25-E4153</f>
        <v>-20.551999999999992</v>
      </c>
      <c r="H4153" s="26">
        <f>IF(D4153&lt;='Auxiliary Energy Estimation'!$E$25, 1, 0)</f>
        <v>0</v>
      </c>
      <c r="I4153" s="26">
        <f>IF(E4153&lt;='Auxiliary Energy Estimation'!$E$25, 1, 0)</f>
        <v>0</v>
      </c>
    </row>
    <row r="4154" spans="2:9" ht="15" x14ac:dyDescent="0.3">
      <c r="B4154" s="33">
        <v>4149.5</v>
      </c>
      <c r="C4154" s="34">
        <v>17.2</v>
      </c>
      <c r="D4154" s="32">
        <f t="shared" si="128"/>
        <v>62.96</v>
      </c>
      <c r="E4154" s="37">
        <f t="shared" si="129"/>
        <v>75.551999999999992</v>
      </c>
      <c r="F4154" s="32">
        <f>'Auxiliary Energy Estimation'!$E$25-D4154</f>
        <v>-7.9600000000000009</v>
      </c>
      <c r="G4154" s="32">
        <f>'Auxiliary Energy Estimation'!$E$25-E4154</f>
        <v>-20.551999999999992</v>
      </c>
      <c r="H4154" s="26">
        <f>IF(D4154&lt;='Auxiliary Energy Estimation'!$E$25, 1, 0)</f>
        <v>0</v>
      </c>
      <c r="I4154" s="26">
        <f>IF(E4154&lt;='Auxiliary Energy Estimation'!$E$25, 1, 0)</f>
        <v>0</v>
      </c>
    </row>
    <row r="4155" spans="2:9" ht="15" x14ac:dyDescent="0.3">
      <c r="B4155" s="33">
        <v>4150.5</v>
      </c>
      <c r="C4155" s="34">
        <v>17.2</v>
      </c>
      <c r="D4155" s="32">
        <f t="shared" si="128"/>
        <v>62.96</v>
      </c>
      <c r="E4155" s="37">
        <f t="shared" si="129"/>
        <v>75.551999999999992</v>
      </c>
      <c r="F4155" s="32">
        <f>'Auxiliary Energy Estimation'!$E$25-D4155</f>
        <v>-7.9600000000000009</v>
      </c>
      <c r="G4155" s="32">
        <f>'Auxiliary Energy Estimation'!$E$25-E4155</f>
        <v>-20.551999999999992</v>
      </c>
      <c r="H4155" s="26">
        <f>IF(D4155&lt;='Auxiliary Energy Estimation'!$E$25, 1, 0)</f>
        <v>0</v>
      </c>
      <c r="I4155" s="26">
        <f>IF(E4155&lt;='Auxiliary Energy Estimation'!$E$25, 1, 0)</f>
        <v>0</v>
      </c>
    </row>
    <row r="4156" spans="2:9" ht="15" x14ac:dyDescent="0.3">
      <c r="B4156" s="33">
        <v>4151.5</v>
      </c>
      <c r="C4156" s="34">
        <v>17.2</v>
      </c>
      <c r="D4156" s="32">
        <f t="shared" si="128"/>
        <v>62.96</v>
      </c>
      <c r="E4156" s="37">
        <f t="shared" si="129"/>
        <v>75.551999999999992</v>
      </c>
      <c r="F4156" s="32">
        <f>'Auxiliary Energy Estimation'!$E$25-D4156</f>
        <v>-7.9600000000000009</v>
      </c>
      <c r="G4156" s="32">
        <f>'Auxiliary Energy Estimation'!$E$25-E4156</f>
        <v>-20.551999999999992</v>
      </c>
      <c r="H4156" s="26">
        <f>IF(D4156&lt;='Auxiliary Energy Estimation'!$E$25, 1, 0)</f>
        <v>0</v>
      </c>
      <c r="I4156" s="26">
        <f>IF(E4156&lt;='Auxiliary Energy Estimation'!$E$25, 1, 0)</f>
        <v>0</v>
      </c>
    </row>
    <row r="4157" spans="2:9" ht="15" x14ac:dyDescent="0.3">
      <c r="B4157" s="33">
        <v>4152.5</v>
      </c>
      <c r="C4157" s="34">
        <v>16.7</v>
      </c>
      <c r="D4157" s="32">
        <f t="shared" si="128"/>
        <v>62.06</v>
      </c>
      <c r="E4157" s="37">
        <f t="shared" si="129"/>
        <v>74.471999999999994</v>
      </c>
      <c r="F4157" s="32">
        <f>'Auxiliary Energy Estimation'!$E$25-D4157</f>
        <v>-7.0600000000000023</v>
      </c>
      <c r="G4157" s="32">
        <f>'Auxiliary Energy Estimation'!$E$25-E4157</f>
        <v>-19.471999999999994</v>
      </c>
      <c r="H4157" s="26">
        <f>IF(D4157&lt;='Auxiliary Energy Estimation'!$E$25, 1, 0)</f>
        <v>0</v>
      </c>
      <c r="I4157" s="26">
        <f>IF(E4157&lt;='Auxiliary Energy Estimation'!$E$25, 1, 0)</f>
        <v>0</v>
      </c>
    </row>
    <row r="4158" spans="2:9" ht="15" x14ac:dyDescent="0.3">
      <c r="B4158" s="33">
        <v>4153.5</v>
      </c>
      <c r="C4158" s="34">
        <v>16.100000000000001</v>
      </c>
      <c r="D4158" s="32">
        <f t="shared" si="128"/>
        <v>60.980000000000004</v>
      </c>
      <c r="E4158" s="37">
        <f t="shared" si="129"/>
        <v>73.176000000000002</v>
      </c>
      <c r="F4158" s="32">
        <f>'Auxiliary Energy Estimation'!$E$25-D4158</f>
        <v>-5.980000000000004</v>
      </c>
      <c r="G4158" s="32">
        <f>'Auxiliary Energy Estimation'!$E$25-E4158</f>
        <v>-18.176000000000002</v>
      </c>
      <c r="H4158" s="26">
        <f>IF(D4158&lt;='Auxiliary Energy Estimation'!$E$25, 1, 0)</f>
        <v>0</v>
      </c>
      <c r="I4158" s="26">
        <f>IF(E4158&lt;='Auxiliary Energy Estimation'!$E$25, 1, 0)</f>
        <v>0</v>
      </c>
    </row>
    <row r="4159" spans="2:9" ht="15" x14ac:dyDescent="0.3">
      <c r="B4159" s="33">
        <v>4154.5</v>
      </c>
      <c r="C4159" s="34">
        <v>16.7</v>
      </c>
      <c r="D4159" s="32">
        <f t="shared" si="128"/>
        <v>62.06</v>
      </c>
      <c r="E4159" s="37">
        <f t="shared" si="129"/>
        <v>74.471999999999994</v>
      </c>
      <c r="F4159" s="32">
        <f>'Auxiliary Energy Estimation'!$E$25-D4159</f>
        <v>-7.0600000000000023</v>
      </c>
      <c r="G4159" s="32">
        <f>'Auxiliary Energy Estimation'!$E$25-E4159</f>
        <v>-19.471999999999994</v>
      </c>
      <c r="H4159" s="26">
        <f>IF(D4159&lt;='Auxiliary Energy Estimation'!$E$25, 1, 0)</f>
        <v>0</v>
      </c>
      <c r="I4159" s="26">
        <f>IF(E4159&lt;='Auxiliary Energy Estimation'!$E$25, 1, 0)</f>
        <v>0</v>
      </c>
    </row>
    <row r="4160" spans="2:9" ht="15" x14ac:dyDescent="0.3">
      <c r="B4160" s="33">
        <v>4155.5</v>
      </c>
      <c r="C4160" s="34">
        <v>16</v>
      </c>
      <c r="D4160" s="32">
        <f t="shared" si="128"/>
        <v>60.8</v>
      </c>
      <c r="E4160" s="37">
        <f t="shared" si="129"/>
        <v>72.959999999999994</v>
      </c>
      <c r="F4160" s="32">
        <f>'Auxiliary Energy Estimation'!$E$25-D4160</f>
        <v>-5.7999999999999972</v>
      </c>
      <c r="G4160" s="32">
        <f>'Auxiliary Energy Estimation'!$E$25-E4160</f>
        <v>-17.959999999999994</v>
      </c>
      <c r="H4160" s="26">
        <f>IF(D4160&lt;='Auxiliary Energy Estimation'!$E$25, 1, 0)</f>
        <v>0</v>
      </c>
      <c r="I4160" s="26">
        <f>IF(E4160&lt;='Auxiliary Energy Estimation'!$E$25, 1, 0)</f>
        <v>0</v>
      </c>
    </row>
    <row r="4161" spans="2:9" ht="15" x14ac:dyDescent="0.3">
      <c r="B4161" s="33">
        <v>4156.5</v>
      </c>
      <c r="C4161" s="34">
        <v>16.100000000000001</v>
      </c>
      <c r="D4161" s="32">
        <f t="shared" si="128"/>
        <v>60.980000000000004</v>
      </c>
      <c r="E4161" s="37">
        <f t="shared" si="129"/>
        <v>73.176000000000002</v>
      </c>
      <c r="F4161" s="32">
        <f>'Auxiliary Energy Estimation'!$E$25-D4161</f>
        <v>-5.980000000000004</v>
      </c>
      <c r="G4161" s="32">
        <f>'Auxiliary Energy Estimation'!$E$25-E4161</f>
        <v>-18.176000000000002</v>
      </c>
      <c r="H4161" s="26">
        <f>IF(D4161&lt;='Auxiliary Energy Estimation'!$E$25, 1, 0)</f>
        <v>0</v>
      </c>
      <c r="I4161" s="26">
        <f>IF(E4161&lt;='Auxiliary Energy Estimation'!$E$25, 1, 0)</f>
        <v>0</v>
      </c>
    </row>
    <row r="4162" spans="2:9" ht="15" x14ac:dyDescent="0.3">
      <c r="B4162" s="33">
        <v>4157.5</v>
      </c>
      <c r="C4162" s="34">
        <v>16.100000000000001</v>
      </c>
      <c r="D4162" s="32">
        <f t="shared" si="128"/>
        <v>60.980000000000004</v>
      </c>
      <c r="E4162" s="37">
        <f t="shared" si="129"/>
        <v>73.176000000000002</v>
      </c>
      <c r="F4162" s="32">
        <f>'Auxiliary Energy Estimation'!$E$25-D4162</f>
        <v>-5.980000000000004</v>
      </c>
      <c r="G4162" s="32">
        <f>'Auxiliary Energy Estimation'!$E$25-E4162</f>
        <v>-18.176000000000002</v>
      </c>
      <c r="H4162" s="26">
        <f>IF(D4162&lt;='Auxiliary Energy Estimation'!$E$25, 1, 0)</f>
        <v>0</v>
      </c>
      <c r="I4162" s="26">
        <f>IF(E4162&lt;='Auxiliary Energy Estimation'!$E$25, 1, 0)</f>
        <v>0</v>
      </c>
    </row>
    <row r="4163" spans="2:9" ht="15" x14ac:dyDescent="0.3">
      <c r="B4163" s="33">
        <v>4158.5</v>
      </c>
      <c r="C4163" s="34">
        <v>15.6</v>
      </c>
      <c r="D4163" s="32">
        <f t="shared" si="128"/>
        <v>60.08</v>
      </c>
      <c r="E4163" s="37">
        <f t="shared" si="129"/>
        <v>72.095999999999989</v>
      </c>
      <c r="F4163" s="32">
        <f>'Auxiliary Energy Estimation'!$E$25-D4163</f>
        <v>-5.0799999999999983</v>
      </c>
      <c r="G4163" s="32">
        <f>'Auxiliary Energy Estimation'!$E$25-E4163</f>
        <v>-17.095999999999989</v>
      </c>
      <c r="H4163" s="26">
        <f>IF(D4163&lt;='Auxiliary Energy Estimation'!$E$25, 1, 0)</f>
        <v>0</v>
      </c>
      <c r="I4163" s="26">
        <f>IF(E4163&lt;='Auxiliary Energy Estimation'!$E$25, 1, 0)</f>
        <v>0</v>
      </c>
    </row>
    <row r="4164" spans="2:9" ht="15" x14ac:dyDescent="0.3">
      <c r="B4164" s="33">
        <v>4159.5</v>
      </c>
      <c r="C4164" s="34">
        <v>17.2</v>
      </c>
      <c r="D4164" s="32">
        <f t="shared" si="128"/>
        <v>62.96</v>
      </c>
      <c r="E4164" s="37">
        <f t="shared" si="129"/>
        <v>75.551999999999992</v>
      </c>
      <c r="F4164" s="32">
        <f>'Auxiliary Energy Estimation'!$E$25-D4164</f>
        <v>-7.9600000000000009</v>
      </c>
      <c r="G4164" s="32">
        <f>'Auxiliary Energy Estimation'!$E$25-E4164</f>
        <v>-20.551999999999992</v>
      </c>
      <c r="H4164" s="26">
        <f>IF(D4164&lt;='Auxiliary Energy Estimation'!$E$25, 1, 0)</f>
        <v>0</v>
      </c>
      <c r="I4164" s="26">
        <f>IF(E4164&lt;='Auxiliary Energy Estimation'!$E$25, 1, 0)</f>
        <v>0</v>
      </c>
    </row>
    <row r="4165" spans="2:9" ht="15" x14ac:dyDescent="0.3">
      <c r="B4165" s="33">
        <v>4160.5</v>
      </c>
      <c r="C4165" s="34">
        <v>18.899999999999999</v>
      </c>
      <c r="D4165" s="32">
        <f t="shared" ref="D4165:D4228" si="130">CONVERT(C4165,"C","F")</f>
        <v>66.02</v>
      </c>
      <c r="E4165" s="37">
        <f t="shared" ref="E4165:E4228" si="131">D4165*1.2</f>
        <v>79.22399999999999</v>
      </c>
      <c r="F4165" s="32">
        <f>'Auxiliary Energy Estimation'!$E$25-D4165</f>
        <v>-11.019999999999996</v>
      </c>
      <c r="G4165" s="32">
        <f>'Auxiliary Energy Estimation'!$E$25-E4165</f>
        <v>-24.22399999999999</v>
      </c>
      <c r="H4165" s="26">
        <f>IF(D4165&lt;='Auxiliary Energy Estimation'!$E$25, 1, 0)</f>
        <v>0</v>
      </c>
      <c r="I4165" s="26">
        <f>IF(E4165&lt;='Auxiliary Energy Estimation'!$E$25, 1, 0)</f>
        <v>0</v>
      </c>
    </row>
    <row r="4166" spans="2:9" ht="15" x14ac:dyDescent="0.3">
      <c r="B4166" s="33">
        <v>4161.5</v>
      </c>
      <c r="C4166" s="34">
        <v>20</v>
      </c>
      <c r="D4166" s="32">
        <f t="shared" si="130"/>
        <v>68</v>
      </c>
      <c r="E4166" s="37">
        <f t="shared" si="131"/>
        <v>81.599999999999994</v>
      </c>
      <c r="F4166" s="32">
        <f>'Auxiliary Energy Estimation'!$E$25-D4166</f>
        <v>-13</v>
      </c>
      <c r="G4166" s="32">
        <f>'Auxiliary Energy Estimation'!$E$25-E4166</f>
        <v>-26.599999999999994</v>
      </c>
      <c r="H4166" s="26">
        <f>IF(D4166&lt;='Auxiliary Energy Estimation'!$E$25, 1, 0)</f>
        <v>0</v>
      </c>
      <c r="I4166" s="26">
        <f>IF(E4166&lt;='Auxiliary Energy Estimation'!$E$25, 1, 0)</f>
        <v>0</v>
      </c>
    </row>
    <row r="4167" spans="2:9" ht="15" x14ac:dyDescent="0.3">
      <c r="B4167" s="33">
        <v>4162.5</v>
      </c>
      <c r="C4167" s="34">
        <v>21.7</v>
      </c>
      <c r="D4167" s="32">
        <f t="shared" si="130"/>
        <v>71.06</v>
      </c>
      <c r="E4167" s="37">
        <f t="shared" si="131"/>
        <v>85.272000000000006</v>
      </c>
      <c r="F4167" s="32">
        <f>'Auxiliary Energy Estimation'!$E$25-D4167</f>
        <v>-16.060000000000002</v>
      </c>
      <c r="G4167" s="32">
        <f>'Auxiliary Energy Estimation'!$E$25-E4167</f>
        <v>-30.272000000000006</v>
      </c>
      <c r="H4167" s="26">
        <f>IF(D4167&lt;='Auxiliary Energy Estimation'!$E$25, 1, 0)</f>
        <v>0</v>
      </c>
      <c r="I4167" s="26">
        <f>IF(E4167&lt;='Auxiliary Energy Estimation'!$E$25, 1, 0)</f>
        <v>0</v>
      </c>
    </row>
    <row r="4168" spans="2:9" ht="15" x14ac:dyDescent="0.3">
      <c r="B4168" s="33">
        <v>4163.5</v>
      </c>
      <c r="C4168" s="34">
        <v>23.3</v>
      </c>
      <c r="D4168" s="32">
        <f t="shared" si="130"/>
        <v>73.94</v>
      </c>
      <c r="E4168" s="37">
        <f t="shared" si="131"/>
        <v>88.727999999999994</v>
      </c>
      <c r="F4168" s="32">
        <f>'Auxiliary Energy Estimation'!$E$25-D4168</f>
        <v>-18.939999999999998</v>
      </c>
      <c r="G4168" s="32">
        <f>'Auxiliary Energy Estimation'!$E$25-E4168</f>
        <v>-33.727999999999994</v>
      </c>
      <c r="H4168" s="26">
        <f>IF(D4168&lt;='Auxiliary Energy Estimation'!$E$25, 1, 0)</f>
        <v>0</v>
      </c>
      <c r="I4168" s="26">
        <f>IF(E4168&lt;='Auxiliary Energy Estimation'!$E$25, 1, 0)</f>
        <v>0</v>
      </c>
    </row>
    <row r="4169" spans="2:9" ht="15" x14ac:dyDescent="0.3">
      <c r="B4169" s="33">
        <v>4164.5</v>
      </c>
      <c r="C4169" s="34">
        <v>22.8</v>
      </c>
      <c r="D4169" s="32">
        <f t="shared" si="130"/>
        <v>73.039999999999992</v>
      </c>
      <c r="E4169" s="37">
        <f t="shared" si="131"/>
        <v>87.647999999999982</v>
      </c>
      <c r="F4169" s="32">
        <f>'Auxiliary Energy Estimation'!$E$25-D4169</f>
        <v>-18.039999999999992</v>
      </c>
      <c r="G4169" s="32">
        <f>'Auxiliary Energy Estimation'!$E$25-E4169</f>
        <v>-32.647999999999982</v>
      </c>
      <c r="H4169" s="26">
        <f>IF(D4169&lt;='Auxiliary Energy Estimation'!$E$25, 1, 0)</f>
        <v>0</v>
      </c>
      <c r="I4169" s="26">
        <f>IF(E4169&lt;='Auxiliary Energy Estimation'!$E$25, 1, 0)</f>
        <v>0</v>
      </c>
    </row>
    <row r="4170" spans="2:9" ht="15" x14ac:dyDescent="0.3">
      <c r="B4170" s="33">
        <v>4165.5</v>
      </c>
      <c r="C4170" s="34">
        <v>20.6</v>
      </c>
      <c r="D4170" s="32">
        <f t="shared" si="130"/>
        <v>69.080000000000013</v>
      </c>
      <c r="E4170" s="37">
        <f t="shared" si="131"/>
        <v>82.896000000000015</v>
      </c>
      <c r="F4170" s="32">
        <f>'Auxiliary Energy Estimation'!$E$25-D4170</f>
        <v>-14.080000000000013</v>
      </c>
      <c r="G4170" s="32">
        <f>'Auxiliary Energy Estimation'!$E$25-E4170</f>
        <v>-27.896000000000015</v>
      </c>
      <c r="H4170" s="26">
        <f>IF(D4170&lt;='Auxiliary Energy Estimation'!$E$25, 1, 0)</f>
        <v>0</v>
      </c>
      <c r="I4170" s="26">
        <f>IF(E4170&lt;='Auxiliary Energy Estimation'!$E$25, 1, 0)</f>
        <v>0</v>
      </c>
    </row>
    <row r="4171" spans="2:9" ht="15" x14ac:dyDescent="0.3">
      <c r="B4171" s="33">
        <v>4166.5</v>
      </c>
      <c r="C4171" s="34">
        <v>21.7</v>
      </c>
      <c r="D4171" s="32">
        <f t="shared" si="130"/>
        <v>71.06</v>
      </c>
      <c r="E4171" s="37">
        <f t="shared" si="131"/>
        <v>85.272000000000006</v>
      </c>
      <c r="F4171" s="32">
        <f>'Auxiliary Energy Estimation'!$E$25-D4171</f>
        <v>-16.060000000000002</v>
      </c>
      <c r="G4171" s="32">
        <f>'Auxiliary Energy Estimation'!$E$25-E4171</f>
        <v>-30.272000000000006</v>
      </c>
      <c r="H4171" s="26">
        <f>IF(D4171&lt;='Auxiliary Energy Estimation'!$E$25, 1, 0)</f>
        <v>0</v>
      </c>
      <c r="I4171" s="26">
        <f>IF(E4171&lt;='Auxiliary Energy Estimation'!$E$25, 1, 0)</f>
        <v>0</v>
      </c>
    </row>
    <row r="4172" spans="2:9" ht="15" x14ac:dyDescent="0.3">
      <c r="B4172" s="33">
        <v>4167.5</v>
      </c>
      <c r="C4172" s="34">
        <v>22.2</v>
      </c>
      <c r="D4172" s="32">
        <f t="shared" si="130"/>
        <v>71.960000000000008</v>
      </c>
      <c r="E4172" s="37">
        <f t="shared" si="131"/>
        <v>86.352000000000004</v>
      </c>
      <c r="F4172" s="32">
        <f>'Auxiliary Energy Estimation'!$E$25-D4172</f>
        <v>-16.960000000000008</v>
      </c>
      <c r="G4172" s="32">
        <f>'Auxiliary Energy Estimation'!$E$25-E4172</f>
        <v>-31.352000000000004</v>
      </c>
      <c r="H4172" s="26">
        <f>IF(D4172&lt;='Auxiliary Energy Estimation'!$E$25, 1, 0)</f>
        <v>0</v>
      </c>
      <c r="I4172" s="26">
        <f>IF(E4172&lt;='Auxiliary Energy Estimation'!$E$25, 1, 0)</f>
        <v>0</v>
      </c>
    </row>
    <row r="4173" spans="2:9" ht="15" x14ac:dyDescent="0.3">
      <c r="B4173" s="33">
        <v>4168.5</v>
      </c>
      <c r="C4173" s="34">
        <v>21.1</v>
      </c>
      <c r="D4173" s="32">
        <f t="shared" si="130"/>
        <v>69.98</v>
      </c>
      <c r="E4173" s="37">
        <f t="shared" si="131"/>
        <v>83.975999999999999</v>
      </c>
      <c r="F4173" s="32">
        <f>'Auxiliary Energy Estimation'!$E$25-D4173</f>
        <v>-14.980000000000004</v>
      </c>
      <c r="G4173" s="32">
        <f>'Auxiliary Energy Estimation'!$E$25-E4173</f>
        <v>-28.975999999999999</v>
      </c>
      <c r="H4173" s="26">
        <f>IF(D4173&lt;='Auxiliary Energy Estimation'!$E$25, 1, 0)</f>
        <v>0</v>
      </c>
      <c r="I4173" s="26">
        <f>IF(E4173&lt;='Auxiliary Energy Estimation'!$E$25, 1, 0)</f>
        <v>0</v>
      </c>
    </row>
    <row r="4174" spans="2:9" ht="15" x14ac:dyDescent="0.3">
      <c r="B4174" s="33">
        <v>4169.5</v>
      </c>
      <c r="C4174" s="34">
        <v>24.4</v>
      </c>
      <c r="D4174" s="32">
        <f t="shared" si="130"/>
        <v>75.92</v>
      </c>
      <c r="E4174" s="37">
        <f t="shared" si="131"/>
        <v>91.103999999999999</v>
      </c>
      <c r="F4174" s="32">
        <f>'Auxiliary Energy Estimation'!$E$25-D4174</f>
        <v>-20.92</v>
      </c>
      <c r="G4174" s="32">
        <f>'Auxiliary Energy Estimation'!$E$25-E4174</f>
        <v>-36.103999999999999</v>
      </c>
      <c r="H4174" s="26">
        <f>IF(D4174&lt;='Auxiliary Energy Estimation'!$E$25, 1, 0)</f>
        <v>0</v>
      </c>
      <c r="I4174" s="26">
        <f>IF(E4174&lt;='Auxiliary Energy Estimation'!$E$25, 1, 0)</f>
        <v>0</v>
      </c>
    </row>
    <row r="4175" spans="2:9" ht="15" x14ac:dyDescent="0.3">
      <c r="B4175" s="33">
        <v>4170.5</v>
      </c>
      <c r="C4175" s="34">
        <v>26.7</v>
      </c>
      <c r="D4175" s="32">
        <f t="shared" si="130"/>
        <v>80.06</v>
      </c>
      <c r="E4175" s="37">
        <f t="shared" si="131"/>
        <v>96.072000000000003</v>
      </c>
      <c r="F4175" s="32">
        <f>'Auxiliary Energy Estimation'!$E$25-D4175</f>
        <v>-25.060000000000002</v>
      </c>
      <c r="G4175" s="32">
        <f>'Auxiliary Energy Estimation'!$E$25-E4175</f>
        <v>-41.072000000000003</v>
      </c>
      <c r="H4175" s="26">
        <f>IF(D4175&lt;='Auxiliary Energy Estimation'!$E$25, 1, 0)</f>
        <v>0</v>
      </c>
      <c r="I4175" s="26">
        <f>IF(E4175&lt;='Auxiliary Energy Estimation'!$E$25, 1, 0)</f>
        <v>0</v>
      </c>
    </row>
    <row r="4176" spans="2:9" ht="15" x14ac:dyDescent="0.3">
      <c r="B4176" s="33">
        <v>4171.5</v>
      </c>
      <c r="C4176" s="34">
        <v>26.1</v>
      </c>
      <c r="D4176" s="32">
        <f t="shared" si="130"/>
        <v>78.98</v>
      </c>
      <c r="E4176" s="37">
        <f t="shared" si="131"/>
        <v>94.775999999999996</v>
      </c>
      <c r="F4176" s="32">
        <f>'Auxiliary Energy Estimation'!$E$25-D4176</f>
        <v>-23.980000000000004</v>
      </c>
      <c r="G4176" s="32">
        <f>'Auxiliary Energy Estimation'!$E$25-E4176</f>
        <v>-39.775999999999996</v>
      </c>
      <c r="H4176" s="26">
        <f>IF(D4176&lt;='Auxiliary Energy Estimation'!$E$25, 1, 0)</f>
        <v>0</v>
      </c>
      <c r="I4176" s="26">
        <f>IF(E4176&lt;='Auxiliary Energy Estimation'!$E$25, 1, 0)</f>
        <v>0</v>
      </c>
    </row>
    <row r="4177" spans="2:9" ht="15" x14ac:dyDescent="0.3">
      <c r="B4177" s="33">
        <v>4172.5</v>
      </c>
      <c r="C4177" s="34">
        <v>25</v>
      </c>
      <c r="D4177" s="32">
        <f t="shared" si="130"/>
        <v>77</v>
      </c>
      <c r="E4177" s="37">
        <f t="shared" si="131"/>
        <v>92.399999999999991</v>
      </c>
      <c r="F4177" s="32">
        <f>'Auxiliary Energy Estimation'!$E$25-D4177</f>
        <v>-22</v>
      </c>
      <c r="G4177" s="32">
        <f>'Auxiliary Energy Estimation'!$E$25-E4177</f>
        <v>-37.399999999999991</v>
      </c>
      <c r="H4177" s="26">
        <f>IF(D4177&lt;='Auxiliary Energy Estimation'!$E$25, 1, 0)</f>
        <v>0</v>
      </c>
      <c r="I4177" s="26">
        <f>IF(E4177&lt;='Auxiliary Energy Estimation'!$E$25, 1, 0)</f>
        <v>0</v>
      </c>
    </row>
    <row r="4178" spans="2:9" ht="15" x14ac:dyDescent="0.3">
      <c r="B4178" s="33">
        <v>4173.5</v>
      </c>
      <c r="C4178" s="34">
        <v>25</v>
      </c>
      <c r="D4178" s="32">
        <f t="shared" si="130"/>
        <v>77</v>
      </c>
      <c r="E4178" s="37">
        <f t="shared" si="131"/>
        <v>92.399999999999991</v>
      </c>
      <c r="F4178" s="32">
        <f>'Auxiliary Energy Estimation'!$E$25-D4178</f>
        <v>-22</v>
      </c>
      <c r="G4178" s="32">
        <f>'Auxiliary Energy Estimation'!$E$25-E4178</f>
        <v>-37.399999999999991</v>
      </c>
      <c r="H4178" s="26">
        <f>IF(D4178&lt;='Auxiliary Energy Estimation'!$E$25, 1, 0)</f>
        <v>0</v>
      </c>
      <c r="I4178" s="26">
        <f>IF(E4178&lt;='Auxiliary Energy Estimation'!$E$25, 1, 0)</f>
        <v>0</v>
      </c>
    </row>
    <row r="4179" spans="2:9" ht="15" x14ac:dyDescent="0.3">
      <c r="B4179" s="33">
        <v>4174.5</v>
      </c>
      <c r="C4179" s="34">
        <v>25</v>
      </c>
      <c r="D4179" s="32">
        <f t="shared" si="130"/>
        <v>77</v>
      </c>
      <c r="E4179" s="37">
        <f t="shared" si="131"/>
        <v>92.399999999999991</v>
      </c>
      <c r="F4179" s="32">
        <f>'Auxiliary Energy Estimation'!$E$25-D4179</f>
        <v>-22</v>
      </c>
      <c r="G4179" s="32">
        <f>'Auxiliary Energy Estimation'!$E$25-E4179</f>
        <v>-37.399999999999991</v>
      </c>
      <c r="H4179" s="26">
        <f>IF(D4179&lt;='Auxiliary Energy Estimation'!$E$25, 1, 0)</f>
        <v>0</v>
      </c>
      <c r="I4179" s="26">
        <f>IF(E4179&lt;='Auxiliary Energy Estimation'!$E$25, 1, 0)</f>
        <v>0</v>
      </c>
    </row>
    <row r="4180" spans="2:9" ht="15" x14ac:dyDescent="0.3">
      <c r="B4180" s="33">
        <v>4175.5</v>
      </c>
      <c r="C4180" s="34">
        <v>23.9</v>
      </c>
      <c r="D4180" s="32">
        <f t="shared" si="130"/>
        <v>75.02</v>
      </c>
      <c r="E4180" s="37">
        <f t="shared" si="131"/>
        <v>90.023999999999987</v>
      </c>
      <c r="F4180" s="32">
        <f>'Auxiliary Energy Estimation'!$E$25-D4180</f>
        <v>-20.019999999999996</v>
      </c>
      <c r="G4180" s="32">
        <f>'Auxiliary Energy Estimation'!$E$25-E4180</f>
        <v>-35.023999999999987</v>
      </c>
      <c r="H4180" s="26">
        <f>IF(D4180&lt;='Auxiliary Energy Estimation'!$E$25, 1, 0)</f>
        <v>0</v>
      </c>
      <c r="I4180" s="26">
        <f>IF(E4180&lt;='Auxiliary Energy Estimation'!$E$25, 1, 0)</f>
        <v>0</v>
      </c>
    </row>
    <row r="4181" spans="2:9" ht="15" x14ac:dyDescent="0.3">
      <c r="B4181" s="33">
        <v>4176.5</v>
      </c>
      <c r="C4181" s="34">
        <v>23.3</v>
      </c>
      <c r="D4181" s="32">
        <f t="shared" si="130"/>
        <v>73.94</v>
      </c>
      <c r="E4181" s="37">
        <f t="shared" si="131"/>
        <v>88.727999999999994</v>
      </c>
      <c r="F4181" s="32">
        <f>'Auxiliary Energy Estimation'!$E$25-D4181</f>
        <v>-18.939999999999998</v>
      </c>
      <c r="G4181" s="32">
        <f>'Auxiliary Energy Estimation'!$E$25-E4181</f>
        <v>-33.727999999999994</v>
      </c>
      <c r="H4181" s="26">
        <f>IF(D4181&lt;='Auxiliary Energy Estimation'!$E$25, 1, 0)</f>
        <v>0</v>
      </c>
      <c r="I4181" s="26">
        <f>IF(E4181&lt;='Auxiliary Energy Estimation'!$E$25, 1, 0)</f>
        <v>0</v>
      </c>
    </row>
    <row r="4182" spans="2:9" ht="15" x14ac:dyDescent="0.3">
      <c r="B4182" s="33">
        <v>4177.5</v>
      </c>
      <c r="C4182" s="34">
        <v>24.4</v>
      </c>
      <c r="D4182" s="32">
        <f t="shared" si="130"/>
        <v>75.92</v>
      </c>
      <c r="E4182" s="37">
        <f t="shared" si="131"/>
        <v>91.103999999999999</v>
      </c>
      <c r="F4182" s="32">
        <f>'Auxiliary Energy Estimation'!$E$25-D4182</f>
        <v>-20.92</v>
      </c>
      <c r="G4182" s="32">
        <f>'Auxiliary Energy Estimation'!$E$25-E4182</f>
        <v>-36.103999999999999</v>
      </c>
      <c r="H4182" s="26">
        <f>IF(D4182&lt;='Auxiliary Energy Estimation'!$E$25, 1, 0)</f>
        <v>0</v>
      </c>
      <c r="I4182" s="26">
        <f>IF(E4182&lt;='Auxiliary Energy Estimation'!$E$25, 1, 0)</f>
        <v>0</v>
      </c>
    </row>
    <row r="4183" spans="2:9" ht="15" x14ac:dyDescent="0.3">
      <c r="B4183" s="33">
        <v>4178.5</v>
      </c>
      <c r="C4183" s="34">
        <v>24.4</v>
      </c>
      <c r="D4183" s="32">
        <f t="shared" si="130"/>
        <v>75.92</v>
      </c>
      <c r="E4183" s="37">
        <f t="shared" si="131"/>
        <v>91.103999999999999</v>
      </c>
      <c r="F4183" s="32">
        <f>'Auxiliary Energy Estimation'!$E$25-D4183</f>
        <v>-20.92</v>
      </c>
      <c r="G4183" s="32">
        <f>'Auxiliary Energy Estimation'!$E$25-E4183</f>
        <v>-36.103999999999999</v>
      </c>
      <c r="H4183" s="26">
        <f>IF(D4183&lt;='Auxiliary Energy Estimation'!$E$25, 1, 0)</f>
        <v>0</v>
      </c>
      <c r="I4183" s="26">
        <f>IF(E4183&lt;='Auxiliary Energy Estimation'!$E$25, 1, 0)</f>
        <v>0</v>
      </c>
    </row>
    <row r="4184" spans="2:9" ht="15" x14ac:dyDescent="0.3">
      <c r="B4184" s="33">
        <v>4179.5</v>
      </c>
      <c r="C4184" s="34">
        <v>24.4</v>
      </c>
      <c r="D4184" s="32">
        <f t="shared" si="130"/>
        <v>75.92</v>
      </c>
      <c r="E4184" s="37">
        <f t="shared" si="131"/>
        <v>91.103999999999999</v>
      </c>
      <c r="F4184" s="32">
        <f>'Auxiliary Energy Estimation'!$E$25-D4184</f>
        <v>-20.92</v>
      </c>
      <c r="G4184" s="32">
        <f>'Auxiliary Energy Estimation'!$E$25-E4184</f>
        <v>-36.103999999999999</v>
      </c>
      <c r="H4184" s="26">
        <f>IF(D4184&lt;='Auxiliary Energy Estimation'!$E$25, 1, 0)</f>
        <v>0</v>
      </c>
      <c r="I4184" s="26">
        <f>IF(E4184&lt;='Auxiliary Energy Estimation'!$E$25, 1, 0)</f>
        <v>0</v>
      </c>
    </row>
    <row r="4185" spans="2:9" ht="15" x14ac:dyDescent="0.3">
      <c r="B4185" s="33">
        <v>4180.5</v>
      </c>
      <c r="C4185" s="34">
        <v>24.4</v>
      </c>
      <c r="D4185" s="32">
        <f t="shared" si="130"/>
        <v>75.92</v>
      </c>
      <c r="E4185" s="37">
        <f t="shared" si="131"/>
        <v>91.103999999999999</v>
      </c>
      <c r="F4185" s="32">
        <f>'Auxiliary Energy Estimation'!$E$25-D4185</f>
        <v>-20.92</v>
      </c>
      <c r="G4185" s="32">
        <f>'Auxiliary Energy Estimation'!$E$25-E4185</f>
        <v>-36.103999999999999</v>
      </c>
      <c r="H4185" s="26">
        <f>IF(D4185&lt;='Auxiliary Energy Estimation'!$E$25, 1, 0)</f>
        <v>0</v>
      </c>
      <c r="I4185" s="26">
        <f>IF(E4185&lt;='Auxiliary Energy Estimation'!$E$25, 1, 0)</f>
        <v>0</v>
      </c>
    </row>
    <row r="4186" spans="2:9" ht="15" x14ac:dyDescent="0.3">
      <c r="B4186" s="33">
        <v>4181.5</v>
      </c>
      <c r="C4186" s="34">
        <v>24.4</v>
      </c>
      <c r="D4186" s="32">
        <f t="shared" si="130"/>
        <v>75.92</v>
      </c>
      <c r="E4186" s="37">
        <f t="shared" si="131"/>
        <v>91.103999999999999</v>
      </c>
      <c r="F4186" s="32">
        <f>'Auxiliary Energy Estimation'!$E$25-D4186</f>
        <v>-20.92</v>
      </c>
      <c r="G4186" s="32">
        <f>'Auxiliary Energy Estimation'!$E$25-E4186</f>
        <v>-36.103999999999999</v>
      </c>
      <c r="H4186" s="26">
        <f>IF(D4186&lt;='Auxiliary Energy Estimation'!$E$25, 1, 0)</f>
        <v>0</v>
      </c>
      <c r="I4186" s="26">
        <f>IF(E4186&lt;='Auxiliary Energy Estimation'!$E$25, 1, 0)</f>
        <v>0</v>
      </c>
    </row>
    <row r="4187" spans="2:9" ht="15" x14ac:dyDescent="0.3">
      <c r="B4187" s="33">
        <v>4182.5</v>
      </c>
      <c r="C4187" s="34">
        <v>24.4</v>
      </c>
      <c r="D4187" s="32">
        <f t="shared" si="130"/>
        <v>75.92</v>
      </c>
      <c r="E4187" s="37">
        <f t="shared" si="131"/>
        <v>91.103999999999999</v>
      </c>
      <c r="F4187" s="32">
        <f>'Auxiliary Energy Estimation'!$E$25-D4187</f>
        <v>-20.92</v>
      </c>
      <c r="G4187" s="32">
        <f>'Auxiliary Energy Estimation'!$E$25-E4187</f>
        <v>-36.103999999999999</v>
      </c>
      <c r="H4187" s="26">
        <f>IF(D4187&lt;='Auxiliary Energy Estimation'!$E$25, 1, 0)</f>
        <v>0</v>
      </c>
      <c r="I4187" s="26">
        <f>IF(E4187&lt;='Auxiliary Energy Estimation'!$E$25, 1, 0)</f>
        <v>0</v>
      </c>
    </row>
    <row r="4188" spans="2:9" ht="15" x14ac:dyDescent="0.3">
      <c r="B4188" s="33">
        <v>4183.5</v>
      </c>
      <c r="C4188" s="34">
        <v>24.4</v>
      </c>
      <c r="D4188" s="32">
        <f t="shared" si="130"/>
        <v>75.92</v>
      </c>
      <c r="E4188" s="37">
        <f t="shared" si="131"/>
        <v>91.103999999999999</v>
      </c>
      <c r="F4188" s="32">
        <f>'Auxiliary Energy Estimation'!$E$25-D4188</f>
        <v>-20.92</v>
      </c>
      <c r="G4188" s="32">
        <f>'Auxiliary Energy Estimation'!$E$25-E4188</f>
        <v>-36.103999999999999</v>
      </c>
      <c r="H4188" s="26">
        <f>IF(D4188&lt;='Auxiliary Energy Estimation'!$E$25, 1, 0)</f>
        <v>0</v>
      </c>
      <c r="I4188" s="26">
        <f>IF(E4188&lt;='Auxiliary Energy Estimation'!$E$25, 1, 0)</f>
        <v>0</v>
      </c>
    </row>
    <row r="4189" spans="2:9" ht="15" x14ac:dyDescent="0.3">
      <c r="B4189" s="33">
        <v>4184.5</v>
      </c>
      <c r="C4189" s="34">
        <v>25</v>
      </c>
      <c r="D4189" s="32">
        <f t="shared" si="130"/>
        <v>77</v>
      </c>
      <c r="E4189" s="37">
        <f t="shared" si="131"/>
        <v>92.399999999999991</v>
      </c>
      <c r="F4189" s="32">
        <f>'Auxiliary Energy Estimation'!$E$25-D4189</f>
        <v>-22</v>
      </c>
      <c r="G4189" s="32">
        <f>'Auxiliary Energy Estimation'!$E$25-E4189</f>
        <v>-37.399999999999991</v>
      </c>
      <c r="H4189" s="26">
        <f>IF(D4189&lt;='Auxiliary Energy Estimation'!$E$25, 1, 0)</f>
        <v>0</v>
      </c>
      <c r="I4189" s="26">
        <f>IF(E4189&lt;='Auxiliary Energy Estimation'!$E$25, 1, 0)</f>
        <v>0</v>
      </c>
    </row>
    <row r="4190" spans="2:9" ht="15" x14ac:dyDescent="0.3">
      <c r="B4190" s="33">
        <v>4185.5</v>
      </c>
      <c r="C4190" s="34">
        <v>25.6</v>
      </c>
      <c r="D4190" s="32">
        <f t="shared" si="130"/>
        <v>78.080000000000013</v>
      </c>
      <c r="E4190" s="37">
        <f t="shared" si="131"/>
        <v>93.696000000000012</v>
      </c>
      <c r="F4190" s="32">
        <f>'Auxiliary Energy Estimation'!$E$25-D4190</f>
        <v>-23.080000000000013</v>
      </c>
      <c r="G4190" s="32">
        <f>'Auxiliary Energy Estimation'!$E$25-E4190</f>
        <v>-38.696000000000012</v>
      </c>
      <c r="H4190" s="26">
        <f>IF(D4190&lt;='Auxiliary Energy Estimation'!$E$25, 1, 0)</f>
        <v>0</v>
      </c>
      <c r="I4190" s="26">
        <f>IF(E4190&lt;='Auxiliary Energy Estimation'!$E$25, 1, 0)</f>
        <v>0</v>
      </c>
    </row>
    <row r="4191" spans="2:9" ht="15" x14ac:dyDescent="0.3">
      <c r="B4191" s="33">
        <v>4186.5</v>
      </c>
      <c r="C4191" s="34">
        <v>26.7</v>
      </c>
      <c r="D4191" s="32">
        <f t="shared" si="130"/>
        <v>80.06</v>
      </c>
      <c r="E4191" s="37">
        <f t="shared" si="131"/>
        <v>96.072000000000003</v>
      </c>
      <c r="F4191" s="32">
        <f>'Auxiliary Energy Estimation'!$E$25-D4191</f>
        <v>-25.060000000000002</v>
      </c>
      <c r="G4191" s="32">
        <f>'Auxiliary Energy Estimation'!$E$25-E4191</f>
        <v>-41.072000000000003</v>
      </c>
      <c r="H4191" s="26">
        <f>IF(D4191&lt;='Auxiliary Energy Estimation'!$E$25, 1, 0)</f>
        <v>0</v>
      </c>
      <c r="I4191" s="26">
        <f>IF(E4191&lt;='Auxiliary Energy Estimation'!$E$25, 1, 0)</f>
        <v>0</v>
      </c>
    </row>
    <row r="4192" spans="2:9" ht="15" x14ac:dyDescent="0.3">
      <c r="B4192" s="33">
        <v>4187.5</v>
      </c>
      <c r="C4192" s="34">
        <v>27.2</v>
      </c>
      <c r="D4192" s="32">
        <f t="shared" si="130"/>
        <v>80.960000000000008</v>
      </c>
      <c r="E4192" s="37">
        <f t="shared" si="131"/>
        <v>97.152000000000001</v>
      </c>
      <c r="F4192" s="32">
        <f>'Auxiliary Energy Estimation'!$E$25-D4192</f>
        <v>-25.960000000000008</v>
      </c>
      <c r="G4192" s="32">
        <f>'Auxiliary Energy Estimation'!$E$25-E4192</f>
        <v>-42.152000000000001</v>
      </c>
      <c r="H4192" s="26">
        <f>IF(D4192&lt;='Auxiliary Energy Estimation'!$E$25, 1, 0)</f>
        <v>0</v>
      </c>
      <c r="I4192" s="26">
        <f>IF(E4192&lt;='Auxiliary Energy Estimation'!$E$25, 1, 0)</f>
        <v>0</v>
      </c>
    </row>
    <row r="4193" spans="2:9" ht="15" x14ac:dyDescent="0.3">
      <c r="B4193" s="33">
        <v>4188.5</v>
      </c>
      <c r="C4193" s="34">
        <v>28.3</v>
      </c>
      <c r="D4193" s="32">
        <f t="shared" si="130"/>
        <v>82.94</v>
      </c>
      <c r="E4193" s="37">
        <f t="shared" si="131"/>
        <v>99.527999999999992</v>
      </c>
      <c r="F4193" s="32">
        <f>'Auxiliary Energy Estimation'!$E$25-D4193</f>
        <v>-27.939999999999998</v>
      </c>
      <c r="G4193" s="32">
        <f>'Auxiliary Energy Estimation'!$E$25-E4193</f>
        <v>-44.527999999999992</v>
      </c>
      <c r="H4193" s="26">
        <f>IF(D4193&lt;='Auxiliary Energy Estimation'!$E$25, 1, 0)</f>
        <v>0</v>
      </c>
      <c r="I4193" s="26">
        <f>IF(E4193&lt;='Auxiliary Energy Estimation'!$E$25, 1, 0)</f>
        <v>0</v>
      </c>
    </row>
    <row r="4194" spans="2:9" ht="15" x14ac:dyDescent="0.3">
      <c r="B4194" s="33">
        <v>4189.5</v>
      </c>
      <c r="C4194" s="34">
        <v>28.9</v>
      </c>
      <c r="D4194" s="32">
        <f t="shared" si="130"/>
        <v>84.02</v>
      </c>
      <c r="E4194" s="37">
        <f t="shared" si="131"/>
        <v>100.824</v>
      </c>
      <c r="F4194" s="32">
        <f>'Auxiliary Energy Estimation'!$E$25-D4194</f>
        <v>-29.019999999999996</v>
      </c>
      <c r="G4194" s="32">
        <f>'Auxiliary Energy Estimation'!$E$25-E4194</f>
        <v>-45.823999999999998</v>
      </c>
      <c r="H4194" s="26">
        <f>IF(D4194&lt;='Auxiliary Energy Estimation'!$E$25, 1, 0)</f>
        <v>0</v>
      </c>
      <c r="I4194" s="26">
        <f>IF(E4194&lt;='Auxiliary Energy Estimation'!$E$25, 1, 0)</f>
        <v>0</v>
      </c>
    </row>
    <row r="4195" spans="2:9" ht="15" x14ac:dyDescent="0.3">
      <c r="B4195" s="33">
        <v>4190.5</v>
      </c>
      <c r="C4195" s="34">
        <v>29.4</v>
      </c>
      <c r="D4195" s="32">
        <f t="shared" si="130"/>
        <v>84.92</v>
      </c>
      <c r="E4195" s="37">
        <f t="shared" si="131"/>
        <v>101.904</v>
      </c>
      <c r="F4195" s="32">
        <f>'Auxiliary Energy Estimation'!$E$25-D4195</f>
        <v>-29.92</v>
      </c>
      <c r="G4195" s="32">
        <f>'Auxiliary Energy Estimation'!$E$25-E4195</f>
        <v>-46.903999999999996</v>
      </c>
      <c r="H4195" s="26">
        <f>IF(D4195&lt;='Auxiliary Energy Estimation'!$E$25, 1, 0)</f>
        <v>0</v>
      </c>
      <c r="I4195" s="26">
        <f>IF(E4195&lt;='Auxiliary Energy Estimation'!$E$25, 1, 0)</f>
        <v>0</v>
      </c>
    </row>
    <row r="4196" spans="2:9" ht="15" x14ac:dyDescent="0.3">
      <c r="B4196" s="33">
        <v>4191.5</v>
      </c>
      <c r="C4196" s="34">
        <v>30</v>
      </c>
      <c r="D4196" s="32">
        <f t="shared" si="130"/>
        <v>86</v>
      </c>
      <c r="E4196" s="37">
        <f t="shared" si="131"/>
        <v>103.2</v>
      </c>
      <c r="F4196" s="32">
        <f>'Auxiliary Energy Estimation'!$E$25-D4196</f>
        <v>-31</v>
      </c>
      <c r="G4196" s="32">
        <f>'Auxiliary Energy Estimation'!$E$25-E4196</f>
        <v>-48.2</v>
      </c>
      <c r="H4196" s="26">
        <f>IF(D4196&lt;='Auxiliary Energy Estimation'!$E$25, 1, 0)</f>
        <v>0</v>
      </c>
      <c r="I4196" s="26">
        <f>IF(E4196&lt;='Auxiliary Energy Estimation'!$E$25, 1, 0)</f>
        <v>0</v>
      </c>
    </row>
    <row r="4197" spans="2:9" ht="15" x14ac:dyDescent="0.3">
      <c r="B4197" s="33">
        <v>4192.5</v>
      </c>
      <c r="C4197" s="34">
        <v>29.4</v>
      </c>
      <c r="D4197" s="32">
        <f t="shared" si="130"/>
        <v>84.92</v>
      </c>
      <c r="E4197" s="37">
        <f t="shared" si="131"/>
        <v>101.904</v>
      </c>
      <c r="F4197" s="32">
        <f>'Auxiliary Energy Estimation'!$E$25-D4197</f>
        <v>-29.92</v>
      </c>
      <c r="G4197" s="32">
        <f>'Auxiliary Energy Estimation'!$E$25-E4197</f>
        <v>-46.903999999999996</v>
      </c>
      <c r="H4197" s="26">
        <f>IF(D4197&lt;='Auxiliary Energy Estimation'!$E$25, 1, 0)</f>
        <v>0</v>
      </c>
      <c r="I4197" s="26">
        <f>IF(E4197&lt;='Auxiliary Energy Estimation'!$E$25, 1, 0)</f>
        <v>0</v>
      </c>
    </row>
    <row r="4198" spans="2:9" ht="15" x14ac:dyDescent="0.3">
      <c r="B4198" s="33">
        <v>4193.5</v>
      </c>
      <c r="C4198" s="34">
        <v>28.3</v>
      </c>
      <c r="D4198" s="32">
        <f t="shared" si="130"/>
        <v>82.94</v>
      </c>
      <c r="E4198" s="37">
        <f t="shared" si="131"/>
        <v>99.527999999999992</v>
      </c>
      <c r="F4198" s="32">
        <f>'Auxiliary Energy Estimation'!$E$25-D4198</f>
        <v>-27.939999999999998</v>
      </c>
      <c r="G4198" s="32">
        <f>'Auxiliary Energy Estimation'!$E$25-E4198</f>
        <v>-44.527999999999992</v>
      </c>
      <c r="H4198" s="26">
        <f>IF(D4198&lt;='Auxiliary Energy Estimation'!$E$25, 1, 0)</f>
        <v>0</v>
      </c>
      <c r="I4198" s="26">
        <f>IF(E4198&lt;='Auxiliary Energy Estimation'!$E$25, 1, 0)</f>
        <v>0</v>
      </c>
    </row>
    <row r="4199" spans="2:9" ht="15" x14ac:dyDescent="0.3">
      <c r="B4199" s="33">
        <v>4194.5</v>
      </c>
      <c r="C4199" s="34">
        <v>27.2</v>
      </c>
      <c r="D4199" s="32">
        <f t="shared" si="130"/>
        <v>80.960000000000008</v>
      </c>
      <c r="E4199" s="37">
        <f t="shared" si="131"/>
        <v>97.152000000000001</v>
      </c>
      <c r="F4199" s="32">
        <f>'Auxiliary Energy Estimation'!$E$25-D4199</f>
        <v>-25.960000000000008</v>
      </c>
      <c r="G4199" s="32">
        <f>'Auxiliary Energy Estimation'!$E$25-E4199</f>
        <v>-42.152000000000001</v>
      </c>
      <c r="H4199" s="26">
        <f>IF(D4199&lt;='Auxiliary Energy Estimation'!$E$25, 1, 0)</f>
        <v>0</v>
      </c>
      <c r="I4199" s="26">
        <f>IF(E4199&lt;='Auxiliary Energy Estimation'!$E$25, 1, 0)</f>
        <v>0</v>
      </c>
    </row>
    <row r="4200" spans="2:9" ht="15" x14ac:dyDescent="0.3">
      <c r="B4200" s="33">
        <v>4195.5</v>
      </c>
      <c r="C4200" s="34">
        <v>25.6</v>
      </c>
      <c r="D4200" s="32">
        <f t="shared" si="130"/>
        <v>78.080000000000013</v>
      </c>
      <c r="E4200" s="37">
        <f t="shared" si="131"/>
        <v>93.696000000000012</v>
      </c>
      <c r="F4200" s="32">
        <f>'Auxiliary Energy Estimation'!$E$25-D4200</f>
        <v>-23.080000000000013</v>
      </c>
      <c r="G4200" s="32">
        <f>'Auxiliary Energy Estimation'!$E$25-E4200</f>
        <v>-38.696000000000012</v>
      </c>
      <c r="H4200" s="26">
        <f>IF(D4200&lt;='Auxiliary Energy Estimation'!$E$25, 1, 0)</f>
        <v>0</v>
      </c>
      <c r="I4200" s="26">
        <f>IF(E4200&lt;='Auxiliary Energy Estimation'!$E$25, 1, 0)</f>
        <v>0</v>
      </c>
    </row>
    <row r="4201" spans="2:9" ht="15" x14ac:dyDescent="0.3">
      <c r="B4201" s="33">
        <v>4196.5</v>
      </c>
      <c r="C4201" s="34">
        <v>24.4</v>
      </c>
      <c r="D4201" s="32">
        <f t="shared" si="130"/>
        <v>75.92</v>
      </c>
      <c r="E4201" s="37">
        <f t="shared" si="131"/>
        <v>91.103999999999999</v>
      </c>
      <c r="F4201" s="32">
        <f>'Auxiliary Energy Estimation'!$E$25-D4201</f>
        <v>-20.92</v>
      </c>
      <c r="G4201" s="32">
        <f>'Auxiliary Energy Estimation'!$E$25-E4201</f>
        <v>-36.103999999999999</v>
      </c>
      <c r="H4201" s="26">
        <f>IF(D4201&lt;='Auxiliary Energy Estimation'!$E$25, 1, 0)</f>
        <v>0</v>
      </c>
      <c r="I4201" s="26">
        <f>IF(E4201&lt;='Auxiliary Energy Estimation'!$E$25, 1, 0)</f>
        <v>0</v>
      </c>
    </row>
    <row r="4202" spans="2:9" ht="15" x14ac:dyDescent="0.3">
      <c r="B4202" s="33">
        <v>4197.5</v>
      </c>
      <c r="C4202" s="34">
        <v>23.3</v>
      </c>
      <c r="D4202" s="32">
        <f t="shared" si="130"/>
        <v>73.94</v>
      </c>
      <c r="E4202" s="37">
        <f t="shared" si="131"/>
        <v>88.727999999999994</v>
      </c>
      <c r="F4202" s="32">
        <f>'Auxiliary Energy Estimation'!$E$25-D4202</f>
        <v>-18.939999999999998</v>
      </c>
      <c r="G4202" s="32">
        <f>'Auxiliary Energy Estimation'!$E$25-E4202</f>
        <v>-33.727999999999994</v>
      </c>
      <c r="H4202" s="26">
        <f>IF(D4202&lt;='Auxiliary Energy Estimation'!$E$25, 1, 0)</f>
        <v>0</v>
      </c>
      <c r="I4202" s="26">
        <f>IF(E4202&lt;='Auxiliary Energy Estimation'!$E$25, 1, 0)</f>
        <v>0</v>
      </c>
    </row>
    <row r="4203" spans="2:9" ht="15" x14ac:dyDescent="0.3">
      <c r="B4203" s="33">
        <v>4198.5</v>
      </c>
      <c r="C4203" s="34">
        <v>22.2</v>
      </c>
      <c r="D4203" s="32">
        <f t="shared" si="130"/>
        <v>71.960000000000008</v>
      </c>
      <c r="E4203" s="37">
        <f t="shared" si="131"/>
        <v>86.352000000000004</v>
      </c>
      <c r="F4203" s="32">
        <f>'Auxiliary Energy Estimation'!$E$25-D4203</f>
        <v>-16.960000000000008</v>
      </c>
      <c r="G4203" s="32">
        <f>'Auxiliary Energy Estimation'!$E$25-E4203</f>
        <v>-31.352000000000004</v>
      </c>
      <c r="H4203" s="26">
        <f>IF(D4203&lt;='Auxiliary Energy Estimation'!$E$25, 1, 0)</f>
        <v>0</v>
      </c>
      <c r="I4203" s="26">
        <f>IF(E4203&lt;='Auxiliary Energy Estimation'!$E$25, 1, 0)</f>
        <v>0</v>
      </c>
    </row>
    <row r="4204" spans="2:9" ht="15" x14ac:dyDescent="0.3">
      <c r="B4204" s="33">
        <v>4199.5</v>
      </c>
      <c r="C4204" s="34">
        <v>20.6</v>
      </c>
      <c r="D4204" s="32">
        <f t="shared" si="130"/>
        <v>69.080000000000013</v>
      </c>
      <c r="E4204" s="37">
        <f t="shared" si="131"/>
        <v>82.896000000000015</v>
      </c>
      <c r="F4204" s="32">
        <f>'Auxiliary Energy Estimation'!$E$25-D4204</f>
        <v>-14.080000000000013</v>
      </c>
      <c r="G4204" s="32">
        <f>'Auxiliary Energy Estimation'!$E$25-E4204</f>
        <v>-27.896000000000015</v>
      </c>
      <c r="H4204" s="26">
        <f>IF(D4204&lt;='Auxiliary Energy Estimation'!$E$25, 1, 0)</f>
        <v>0</v>
      </c>
      <c r="I4204" s="26">
        <f>IF(E4204&lt;='Auxiliary Energy Estimation'!$E$25, 1, 0)</f>
        <v>0</v>
      </c>
    </row>
    <row r="4205" spans="2:9" ht="15" x14ac:dyDescent="0.3">
      <c r="B4205" s="33">
        <v>4200.5</v>
      </c>
      <c r="C4205" s="34">
        <v>20.6</v>
      </c>
      <c r="D4205" s="32">
        <f t="shared" si="130"/>
        <v>69.080000000000013</v>
      </c>
      <c r="E4205" s="37">
        <f t="shared" si="131"/>
        <v>82.896000000000015</v>
      </c>
      <c r="F4205" s="32">
        <f>'Auxiliary Energy Estimation'!$E$25-D4205</f>
        <v>-14.080000000000013</v>
      </c>
      <c r="G4205" s="32">
        <f>'Auxiliary Energy Estimation'!$E$25-E4205</f>
        <v>-27.896000000000015</v>
      </c>
      <c r="H4205" s="26">
        <f>IF(D4205&lt;='Auxiliary Energy Estimation'!$E$25, 1, 0)</f>
        <v>0</v>
      </c>
      <c r="I4205" s="26">
        <f>IF(E4205&lt;='Auxiliary Energy Estimation'!$E$25, 1, 0)</f>
        <v>0</v>
      </c>
    </row>
    <row r="4206" spans="2:9" ht="15" x14ac:dyDescent="0.3">
      <c r="B4206" s="33">
        <v>4201.5</v>
      </c>
      <c r="C4206" s="34">
        <v>18.899999999999999</v>
      </c>
      <c r="D4206" s="32">
        <f t="shared" si="130"/>
        <v>66.02</v>
      </c>
      <c r="E4206" s="37">
        <f t="shared" si="131"/>
        <v>79.22399999999999</v>
      </c>
      <c r="F4206" s="32">
        <f>'Auxiliary Energy Estimation'!$E$25-D4206</f>
        <v>-11.019999999999996</v>
      </c>
      <c r="G4206" s="32">
        <f>'Auxiliary Energy Estimation'!$E$25-E4206</f>
        <v>-24.22399999999999</v>
      </c>
      <c r="H4206" s="26">
        <f>IF(D4206&lt;='Auxiliary Energy Estimation'!$E$25, 1, 0)</f>
        <v>0</v>
      </c>
      <c r="I4206" s="26">
        <f>IF(E4206&lt;='Auxiliary Energy Estimation'!$E$25, 1, 0)</f>
        <v>0</v>
      </c>
    </row>
    <row r="4207" spans="2:9" ht="15" x14ac:dyDescent="0.3">
      <c r="B4207" s="33">
        <v>4202.5</v>
      </c>
      <c r="C4207" s="34">
        <v>18.899999999999999</v>
      </c>
      <c r="D4207" s="32">
        <f t="shared" si="130"/>
        <v>66.02</v>
      </c>
      <c r="E4207" s="37">
        <f t="shared" si="131"/>
        <v>79.22399999999999</v>
      </c>
      <c r="F4207" s="32">
        <f>'Auxiliary Energy Estimation'!$E$25-D4207</f>
        <v>-11.019999999999996</v>
      </c>
      <c r="G4207" s="32">
        <f>'Auxiliary Energy Estimation'!$E$25-E4207</f>
        <v>-24.22399999999999</v>
      </c>
      <c r="H4207" s="26">
        <f>IF(D4207&lt;='Auxiliary Energy Estimation'!$E$25, 1, 0)</f>
        <v>0</v>
      </c>
      <c r="I4207" s="26">
        <f>IF(E4207&lt;='Auxiliary Energy Estimation'!$E$25, 1, 0)</f>
        <v>0</v>
      </c>
    </row>
    <row r="4208" spans="2:9" ht="15" x14ac:dyDescent="0.3">
      <c r="B4208" s="33">
        <v>4203.5</v>
      </c>
      <c r="C4208" s="34">
        <v>18.3</v>
      </c>
      <c r="D4208" s="32">
        <f t="shared" si="130"/>
        <v>64.94</v>
      </c>
      <c r="E4208" s="37">
        <f t="shared" si="131"/>
        <v>77.927999999999997</v>
      </c>
      <c r="F4208" s="32">
        <f>'Auxiliary Energy Estimation'!$E$25-D4208</f>
        <v>-9.9399999999999977</v>
      </c>
      <c r="G4208" s="32">
        <f>'Auxiliary Energy Estimation'!$E$25-E4208</f>
        <v>-22.927999999999997</v>
      </c>
      <c r="H4208" s="26">
        <f>IF(D4208&lt;='Auxiliary Energy Estimation'!$E$25, 1, 0)</f>
        <v>0</v>
      </c>
      <c r="I4208" s="26">
        <f>IF(E4208&lt;='Auxiliary Energy Estimation'!$E$25, 1, 0)</f>
        <v>0</v>
      </c>
    </row>
    <row r="4209" spans="2:9" ht="15" x14ac:dyDescent="0.3">
      <c r="B4209" s="33">
        <v>4204.5</v>
      </c>
      <c r="C4209" s="34">
        <v>18.3</v>
      </c>
      <c r="D4209" s="32">
        <f t="shared" si="130"/>
        <v>64.94</v>
      </c>
      <c r="E4209" s="37">
        <f t="shared" si="131"/>
        <v>77.927999999999997</v>
      </c>
      <c r="F4209" s="32">
        <f>'Auxiliary Energy Estimation'!$E$25-D4209</f>
        <v>-9.9399999999999977</v>
      </c>
      <c r="G4209" s="32">
        <f>'Auxiliary Energy Estimation'!$E$25-E4209</f>
        <v>-22.927999999999997</v>
      </c>
      <c r="H4209" s="26">
        <f>IF(D4209&lt;='Auxiliary Energy Estimation'!$E$25, 1, 0)</f>
        <v>0</v>
      </c>
      <c r="I4209" s="26">
        <f>IF(E4209&lt;='Auxiliary Energy Estimation'!$E$25, 1, 0)</f>
        <v>0</v>
      </c>
    </row>
    <row r="4210" spans="2:9" ht="15" x14ac:dyDescent="0.3">
      <c r="B4210" s="33">
        <v>4205.5</v>
      </c>
      <c r="C4210" s="34">
        <v>19.399999999999999</v>
      </c>
      <c r="D4210" s="32">
        <f t="shared" si="130"/>
        <v>66.92</v>
      </c>
      <c r="E4210" s="37">
        <f t="shared" si="131"/>
        <v>80.304000000000002</v>
      </c>
      <c r="F4210" s="32">
        <f>'Auxiliary Energy Estimation'!$E$25-D4210</f>
        <v>-11.920000000000002</v>
      </c>
      <c r="G4210" s="32">
        <f>'Auxiliary Energy Estimation'!$E$25-E4210</f>
        <v>-25.304000000000002</v>
      </c>
      <c r="H4210" s="26">
        <f>IF(D4210&lt;='Auxiliary Energy Estimation'!$E$25, 1, 0)</f>
        <v>0</v>
      </c>
      <c r="I4210" s="26">
        <f>IF(E4210&lt;='Auxiliary Energy Estimation'!$E$25, 1, 0)</f>
        <v>0</v>
      </c>
    </row>
    <row r="4211" spans="2:9" ht="15" x14ac:dyDescent="0.3">
      <c r="B4211" s="33">
        <v>4206.5</v>
      </c>
      <c r="C4211" s="34">
        <v>21.7</v>
      </c>
      <c r="D4211" s="32">
        <f t="shared" si="130"/>
        <v>71.06</v>
      </c>
      <c r="E4211" s="37">
        <f t="shared" si="131"/>
        <v>85.272000000000006</v>
      </c>
      <c r="F4211" s="32">
        <f>'Auxiliary Energy Estimation'!$E$25-D4211</f>
        <v>-16.060000000000002</v>
      </c>
      <c r="G4211" s="32">
        <f>'Auxiliary Energy Estimation'!$E$25-E4211</f>
        <v>-30.272000000000006</v>
      </c>
      <c r="H4211" s="26">
        <f>IF(D4211&lt;='Auxiliary Energy Estimation'!$E$25, 1, 0)</f>
        <v>0</v>
      </c>
      <c r="I4211" s="26">
        <f>IF(E4211&lt;='Auxiliary Energy Estimation'!$E$25, 1, 0)</f>
        <v>0</v>
      </c>
    </row>
    <row r="4212" spans="2:9" ht="15" x14ac:dyDescent="0.3">
      <c r="B4212" s="33">
        <v>4207.5</v>
      </c>
      <c r="C4212" s="34">
        <v>23.3</v>
      </c>
      <c r="D4212" s="32">
        <f t="shared" si="130"/>
        <v>73.94</v>
      </c>
      <c r="E4212" s="37">
        <f t="shared" si="131"/>
        <v>88.727999999999994</v>
      </c>
      <c r="F4212" s="32">
        <f>'Auxiliary Energy Estimation'!$E$25-D4212</f>
        <v>-18.939999999999998</v>
      </c>
      <c r="G4212" s="32">
        <f>'Auxiliary Energy Estimation'!$E$25-E4212</f>
        <v>-33.727999999999994</v>
      </c>
      <c r="H4212" s="26">
        <f>IF(D4212&lt;='Auxiliary Energy Estimation'!$E$25, 1, 0)</f>
        <v>0</v>
      </c>
      <c r="I4212" s="26">
        <f>IF(E4212&lt;='Auxiliary Energy Estimation'!$E$25, 1, 0)</f>
        <v>0</v>
      </c>
    </row>
    <row r="4213" spans="2:9" ht="15" x14ac:dyDescent="0.3">
      <c r="B4213" s="33">
        <v>4208.5</v>
      </c>
      <c r="C4213" s="34">
        <v>21.7</v>
      </c>
      <c r="D4213" s="32">
        <f t="shared" si="130"/>
        <v>71.06</v>
      </c>
      <c r="E4213" s="37">
        <f t="shared" si="131"/>
        <v>85.272000000000006</v>
      </c>
      <c r="F4213" s="32">
        <f>'Auxiliary Energy Estimation'!$E$25-D4213</f>
        <v>-16.060000000000002</v>
      </c>
      <c r="G4213" s="32">
        <f>'Auxiliary Energy Estimation'!$E$25-E4213</f>
        <v>-30.272000000000006</v>
      </c>
      <c r="H4213" s="26">
        <f>IF(D4213&lt;='Auxiliary Energy Estimation'!$E$25, 1, 0)</f>
        <v>0</v>
      </c>
      <c r="I4213" s="26">
        <f>IF(E4213&lt;='Auxiliary Energy Estimation'!$E$25, 1, 0)</f>
        <v>0</v>
      </c>
    </row>
    <row r="4214" spans="2:9" ht="15" x14ac:dyDescent="0.3">
      <c r="B4214" s="33">
        <v>4209.5</v>
      </c>
      <c r="C4214" s="34">
        <v>22.2</v>
      </c>
      <c r="D4214" s="32">
        <f t="shared" si="130"/>
        <v>71.960000000000008</v>
      </c>
      <c r="E4214" s="37">
        <f t="shared" si="131"/>
        <v>86.352000000000004</v>
      </c>
      <c r="F4214" s="32">
        <f>'Auxiliary Energy Estimation'!$E$25-D4214</f>
        <v>-16.960000000000008</v>
      </c>
      <c r="G4214" s="32">
        <f>'Auxiliary Energy Estimation'!$E$25-E4214</f>
        <v>-31.352000000000004</v>
      </c>
      <c r="H4214" s="26">
        <f>IF(D4214&lt;='Auxiliary Energy Estimation'!$E$25, 1, 0)</f>
        <v>0</v>
      </c>
      <c r="I4214" s="26">
        <f>IF(E4214&lt;='Auxiliary Energy Estimation'!$E$25, 1, 0)</f>
        <v>0</v>
      </c>
    </row>
    <row r="4215" spans="2:9" ht="15" x14ac:dyDescent="0.3">
      <c r="B4215" s="33">
        <v>4210.5</v>
      </c>
      <c r="C4215" s="34">
        <v>23.3</v>
      </c>
      <c r="D4215" s="32">
        <f t="shared" si="130"/>
        <v>73.94</v>
      </c>
      <c r="E4215" s="37">
        <f t="shared" si="131"/>
        <v>88.727999999999994</v>
      </c>
      <c r="F4215" s="32">
        <f>'Auxiliary Energy Estimation'!$E$25-D4215</f>
        <v>-18.939999999999998</v>
      </c>
      <c r="G4215" s="32">
        <f>'Auxiliary Energy Estimation'!$E$25-E4215</f>
        <v>-33.727999999999994</v>
      </c>
      <c r="H4215" s="26">
        <f>IF(D4215&lt;='Auxiliary Energy Estimation'!$E$25, 1, 0)</f>
        <v>0</v>
      </c>
      <c r="I4215" s="26">
        <f>IF(E4215&lt;='Auxiliary Energy Estimation'!$E$25, 1, 0)</f>
        <v>0</v>
      </c>
    </row>
    <row r="4216" spans="2:9" ht="15" x14ac:dyDescent="0.3">
      <c r="B4216" s="33">
        <v>4211.5</v>
      </c>
      <c r="C4216" s="34">
        <v>23.3</v>
      </c>
      <c r="D4216" s="32">
        <f t="shared" si="130"/>
        <v>73.94</v>
      </c>
      <c r="E4216" s="37">
        <f t="shared" si="131"/>
        <v>88.727999999999994</v>
      </c>
      <c r="F4216" s="32">
        <f>'Auxiliary Energy Estimation'!$E$25-D4216</f>
        <v>-18.939999999999998</v>
      </c>
      <c r="G4216" s="32">
        <f>'Auxiliary Energy Estimation'!$E$25-E4216</f>
        <v>-33.727999999999994</v>
      </c>
      <c r="H4216" s="26">
        <f>IF(D4216&lt;='Auxiliary Energy Estimation'!$E$25, 1, 0)</f>
        <v>0</v>
      </c>
      <c r="I4216" s="26">
        <f>IF(E4216&lt;='Auxiliary Energy Estimation'!$E$25, 1, 0)</f>
        <v>0</v>
      </c>
    </row>
    <row r="4217" spans="2:9" ht="15" x14ac:dyDescent="0.3">
      <c r="B4217" s="33">
        <v>4212.5</v>
      </c>
      <c r="C4217" s="34">
        <v>22.8</v>
      </c>
      <c r="D4217" s="32">
        <f t="shared" si="130"/>
        <v>73.039999999999992</v>
      </c>
      <c r="E4217" s="37">
        <f t="shared" si="131"/>
        <v>87.647999999999982</v>
      </c>
      <c r="F4217" s="32">
        <f>'Auxiliary Energy Estimation'!$E$25-D4217</f>
        <v>-18.039999999999992</v>
      </c>
      <c r="G4217" s="32">
        <f>'Auxiliary Energy Estimation'!$E$25-E4217</f>
        <v>-32.647999999999982</v>
      </c>
      <c r="H4217" s="26">
        <f>IF(D4217&lt;='Auxiliary Energy Estimation'!$E$25, 1, 0)</f>
        <v>0</v>
      </c>
      <c r="I4217" s="26">
        <f>IF(E4217&lt;='Auxiliary Energy Estimation'!$E$25, 1, 0)</f>
        <v>0</v>
      </c>
    </row>
    <row r="4218" spans="2:9" ht="15" x14ac:dyDescent="0.3">
      <c r="B4218" s="33">
        <v>4213.5</v>
      </c>
      <c r="C4218" s="34">
        <v>25</v>
      </c>
      <c r="D4218" s="32">
        <f t="shared" si="130"/>
        <v>77</v>
      </c>
      <c r="E4218" s="37">
        <f t="shared" si="131"/>
        <v>92.399999999999991</v>
      </c>
      <c r="F4218" s="32">
        <f>'Auxiliary Energy Estimation'!$E$25-D4218</f>
        <v>-22</v>
      </c>
      <c r="G4218" s="32">
        <f>'Auxiliary Energy Estimation'!$E$25-E4218</f>
        <v>-37.399999999999991</v>
      </c>
      <c r="H4218" s="26">
        <f>IF(D4218&lt;='Auxiliary Energy Estimation'!$E$25, 1, 0)</f>
        <v>0</v>
      </c>
      <c r="I4218" s="26">
        <f>IF(E4218&lt;='Auxiliary Energy Estimation'!$E$25, 1, 0)</f>
        <v>0</v>
      </c>
    </row>
    <row r="4219" spans="2:9" ht="15" x14ac:dyDescent="0.3">
      <c r="B4219" s="33">
        <v>4214.5</v>
      </c>
      <c r="C4219" s="34">
        <v>28.9</v>
      </c>
      <c r="D4219" s="32">
        <f t="shared" si="130"/>
        <v>84.02</v>
      </c>
      <c r="E4219" s="37">
        <f t="shared" si="131"/>
        <v>100.824</v>
      </c>
      <c r="F4219" s="32">
        <f>'Auxiliary Energy Estimation'!$E$25-D4219</f>
        <v>-29.019999999999996</v>
      </c>
      <c r="G4219" s="32">
        <f>'Auxiliary Energy Estimation'!$E$25-E4219</f>
        <v>-45.823999999999998</v>
      </c>
      <c r="H4219" s="26">
        <f>IF(D4219&lt;='Auxiliary Energy Estimation'!$E$25, 1, 0)</f>
        <v>0</v>
      </c>
      <c r="I4219" s="26">
        <f>IF(E4219&lt;='Auxiliary Energy Estimation'!$E$25, 1, 0)</f>
        <v>0</v>
      </c>
    </row>
    <row r="4220" spans="2:9" ht="15" x14ac:dyDescent="0.3">
      <c r="B4220" s="33">
        <v>4215.5</v>
      </c>
      <c r="C4220" s="34">
        <v>28.9</v>
      </c>
      <c r="D4220" s="32">
        <f t="shared" si="130"/>
        <v>84.02</v>
      </c>
      <c r="E4220" s="37">
        <f t="shared" si="131"/>
        <v>100.824</v>
      </c>
      <c r="F4220" s="32">
        <f>'Auxiliary Energy Estimation'!$E$25-D4220</f>
        <v>-29.019999999999996</v>
      </c>
      <c r="G4220" s="32">
        <f>'Auxiliary Energy Estimation'!$E$25-E4220</f>
        <v>-45.823999999999998</v>
      </c>
      <c r="H4220" s="26">
        <f>IF(D4220&lt;='Auxiliary Energy Estimation'!$E$25, 1, 0)</f>
        <v>0</v>
      </c>
      <c r="I4220" s="26">
        <f>IF(E4220&lt;='Auxiliary Energy Estimation'!$E$25, 1, 0)</f>
        <v>0</v>
      </c>
    </row>
    <row r="4221" spans="2:9" ht="15" x14ac:dyDescent="0.3">
      <c r="B4221" s="33">
        <v>4216.5</v>
      </c>
      <c r="C4221" s="34">
        <v>27.2</v>
      </c>
      <c r="D4221" s="32">
        <f t="shared" si="130"/>
        <v>80.960000000000008</v>
      </c>
      <c r="E4221" s="37">
        <f t="shared" si="131"/>
        <v>97.152000000000001</v>
      </c>
      <c r="F4221" s="32">
        <f>'Auxiliary Energy Estimation'!$E$25-D4221</f>
        <v>-25.960000000000008</v>
      </c>
      <c r="G4221" s="32">
        <f>'Auxiliary Energy Estimation'!$E$25-E4221</f>
        <v>-42.152000000000001</v>
      </c>
      <c r="H4221" s="26">
        <f>IF(D4221&lt;='Auxiliary Energy Estimation'!$E$25, 1, 0)</f>
        <v>0</v>
      </c>
      <c r="I4221" s="26">
        <f>IF(E4221&lt;='Auxiliary Energy Estimation'!$E$25, 1, 0)</f>
        <v>0</v>
      </c>
    </row>
    <row r="4222" spans="2:9" ht="15" x14ac:dyDescent="0.3">
      <c r="B4222" s="33">
        <v>4217.5</v>
      </c>
      <c r="C4222" s="34">
        <v>26.1</v>
      </c>
      <c r="D4222" s="32">
        <f t="shared" si="130"/>
        <v>78.98</v>
      </c>
      <c r="E4222" s="37">
        <f t="shared" si="131"/>
        <v>94.775999999999996</v>
      </c>
      <c r="F4222" s="32">
        <f>'Auxiliary Energy Estimation'!$E$25-D4222</f>
        <v>-23.980000000000004</v>
      </c>
      <c r="G4222" s="32">
        <f>'Auxiliary Energy Estimation'!$E$25-E4222</f>
        <v>-39.775999999999996</v>
      </c>
      <c r="H4222" s="26">
        <f>IF(D4222&lt;='Auxiliary Energy Estimation'!$E$25, 1, 0)</f>
        <v>0</v>
      </c>
      <c r="I4222" s="26">
        <f>IF(E4222&lt;='Auxiliary Energy Estimation'!$E$25, 1, 0)</f>
        <v>0</v>
      </c>
    </row>
    <row r="4223" spans="2:9" ht="15" x14ac:dyDescent="0.3">
      <c r="B4223" s="33">
        <v>4218.5</v>
      </c>
      <c r="C4223" s="34">
        <v>24.4</v>
      </c>
      <c r="D4223" s="32">
        <f t="shared" si="130"/>
        <v>75.92</v>
      </c>
      <c r="E4223" s="37">
        <f t="shared" si="131"/>
        <v>91.103999999999999</v>
      </c>
      <c r="F4223" s="32">
        <f>'Auxiliary Energy Estimation'!$E$25-D4223</f>
        <v>-20.92</v>
      </c>
      <c r="G4223" s="32">
        <f>'Auxiliary Energy Estimation'!$E$25-E4223</f>
        <v>-36.103999999999999</v>
      </c>
      <c r="H4223" s="26">
        <f>IF(D4223&lt;='Auxiliary Energy Estimation'!$E$25, 1, 0)</f>
        <v>0</v>
      </c>
      <c r="I4223" s="26">
        <f>IF(E4223&lt;='Auxiliary Energy Estimation'!$E$25, 1, 0)</f>
        <v>0</v>
      </c>
    </row>
    <row r="4224" spans="2:9" ht="15" x14ac:dyDescent="0.3">
      <c r="B4224" s="33">
        <v>4219.5</v>
      </c>
      <c r="C4224" s="34">
        <v>22.8</v>
      </c>
      <c r="D4224" s="32">
        <f t="shared" si="130"/>
        <v>73.039999999999992</v>
      </c>
      <c r="E4224" s="37">
        <f t="shared" si="131"/>
        <v>87.647999999999982</v>
      </c>
      <c r="F4224" s="32">
        <f>'Auxiliary Energy Estimation'!$E$25-D4224</f>
        <v>-18.039999999999992</v>
      </c>
      <c r="G4224" s="32">
        <f>'Auxiliary Energy Estimation'!$E$25-E4224</f>
        <v>-32.647999999999982</v>
      </c>
      <c r="H4224" s="26">
        <f>IF(D4224&lt;='Auxiliary Energy Estimation'!$E$25, 1, 0)</f>
        <v>0</v>
      </c>
      <c r="I4224" s="26">
        <f>IF(E4224&lt;='Auxiliary Energy Estimation'!$E$25, 1, 0)</f>
        <v>0</v>
      </c>
    </row>
    <row r="4225" spans="2:9" ht="15" x14ac:dyDescent="0.3">
      <c r="B4225" s="33">
        <v>4220.5</v>
      </c>
      <c r="C4225" s="34">
        <v>22.2</v>
      </c>
      <c r="D4225" s="32">
        <f t="shared" si="130"/>
        <v>71.960000000000008</v>
      </c>
      <c r="E4225" s="37">
        <f t="shared" si="131"/>
        <v>86.352000000000004</v>
      </c>
      <c r="F4225" s="32">
        <f>'Auxiliary Energy Estimation'!$E$25-D4225</f>
        <v>-16.960000000000008</v>
      </c>
      <c r="G4225" s="32">
        <f>'Auxiliary Energy Estimation'!$E$25-E4225</f>
        <v>-31.352000000000004</v>
      </c>
      <c r="H4225" s="26">
        <f>IF(D4225&lt;='Auxiliary Energy Estimation'!$E$25, 1, 0)</f>
        <v>0</v>
      </c>
      <c r="I4225" s="26">
        <f>IF(E4225&lt;='Auxiliary Energy Estimation'!$E$25, 1, 0)</f>
        <v>0</v>
      </c>
    </row>
    <row r="4226" spans="2:9" ht="15" x14ac:dyDescent="0.3">
      <c r="B4226" s="33">
        <v>4221.5</v>
      </c>
      <c r="C4226" s="34">
        <v>21.7</v>
      </c>
      <c r="D4226" s="32">
        <f t="shared" si="130"/>
        <v>71.06</v>
      </c>
      <c r="E4226" s="37">
        <f t="shared" si="131"/>
        <v>85.272000000000006</v>
      </c>
      <c r="F4226" s="32">
        <f>'Auxiliary Energy Estimation'!$E$25-D4226</f>
        <v>-16.060000000000002</v>
      </c>
      <c r="G4226" s="32">
        <f>'Auxiliary Energy Estimation'!$E$25-E4226</f>
        <v>-30.272000000000006</v>
      </c>
      <c r="H4226" s="26">
        <f>IF(D4226&lt;='Auxiliary Energy Estimation'!$E$25, 1, 0)</f>
        <v>0</v>
      </c>
      <c r="I4226" s="26">
        <f>IF(E4226&lt;='Auxiliary Energy Estimation'!$E$25, 1, 0)</f>
        <v>0</v>
      </c>
    </row>
    <row r="4227" spans="2:9" ht="15" x14ac:dyDescent="0.3">
      <c r="B4227" s="33">
        <v>4222.5</v>
      </c>
      <c r="C4227" s="34">
        <v>21.7</v>
      </c>
      <c r="D4227" s="32">
        <f t="shared" si="130"/>
        <v>71.06</v>
      </c>
      <c r="E4227" s="37">
        <f t="shared" si="131"/>
        <v>85.272000000000006</v>
      </c>
      <c r="F4227" s="32">
        <f>'Auxiliary Energy Estimation'!$E$25-D4227</f>
        <v>-16.060000000000002</v>
      </c>
      <c r="G4227" s="32">
        <f>'Auxiliary Energy Estimation'!$E$25-E4227</f>
        <v>-30.272000000000006</v>
      </c>
      <c r="H4227" s="26">
        <f>IF(D4227&lt;='Auxiliary Energy Estimation'!$E$25, 1, 0)</f>
        <v>0</v>
      </c>
      <c r="I4227" s="26">
        <f>IF(E4227&lt;='Auxiliary Energy Estimation'!$E$25, 1, 0)</f>
        <v>0</v>
      </c>
    </row>
    <row r="4228" spans="2:9" ht="15" x14ac:dyDescent="0.3">
      <c r="B4228" s="33">
        <v>4223.5</v>
      </c>
      <c r="C4228" s="34">
        <v>20.6</v>
      </c>
      <c r="D4228" s="32">
        <f t="shared" si="130"/>
        <v>69.080000000000013</v>
      </c>
      <c r="E4228" s="37">
        <f t="shared" si="131"/>
        <v>82.896000000000015</v>
      </c>
      <c r="F4228" s="32">
        <f>'Auxiliary Energy Estimation'!$E$25-D4228</f>
        <v>-14.080000000000013</v>
      </c>
      <c r="G4228" s="32">
        <f>'Auxiliary Energy Estimation'!$E$25-E4228</f>
        <v>-27.896000000000015</v>
      </c>
      <c r="H4228" s="26">
        <f>IF(D4228&lt;='Auxiliary Energy Estimation'!$E$25, 1, 0)</f>
        <v>0</v>
      </c>
      <c r="I4228" s="26">
        <f>IF(E4228&lt;='Auxiliary Energy Estimation'!$E$25, 1, 0)</f>
        <v>0</v>
      </c>
    </row>
    <row r="4229" spans="2:9" ht="15" x14ac:dyDescent="0.3">
      <c r="B4229" s="33">
        <v>4224.5</v>
      </c>
      <c r="C4229" s="34">
        <v>20</v>
      </c>
      <c r="D4229" s="32">
        <f t="shared" ref="D4229:D4292" si="132">CONVERT(C4229,"C","F")</f>
        <v>68</v>
      </c>
      <c r="E4229" s="37">
        <f t="shared" ref="E4229:E4292" si="133">D4229*1.2</f>
        <v>81.599999999999994</v>
      </c>
      <c r="F4229" s="32">
        <f>'Auxiliary Energy Estimation'!$E$25-D4229</f>
        <v>-13</v>
      </c>
      <c r="G4229" s="32">
        <f>'Auxiliary Energy Estimation'!$E$25-E4229</f>
        <v>-26.599999999999994</v>
      </c>
      <c r="H4229" s="26">
        <f>IF(D4229&lt;='Auxiliary Energy Estimation'!$E$25, 1, 0)</f>
        <v>0</v>
      </c>
      <c r="I4229" s="26">
        <f>IF(E4229&lt;='Auxiliary Energy Estimation'!$E$25, 1, 0)</f>
        <v>0</v>
      </c>
    </row>
    <row r="4230" spans="2:9" ht="15" x14ac:dyDescent="0.3">
      <c r="B4230" s="33">
        <v>4225.5</v>
      </c>
      <c r="C4230" s="34">
        <v>20</v>
      </c>
      <c r="D4230" s="32">
        <f t="shared" si="132"/>
        <v>68</v>
      </c>
      <c r="E4230" s="37">
        <f t="shared" si="133"/>
        <v>81.599999999999994</v>
      </c>
      <c r="F4230" s="32">
        <f>'Auxiliary Energy Estimation'!$E$25-D4230</f>
        <v>-13</v>
      </c>
      <c r="G4230" s="32">
        <f>'Auxiliary Energy Estimation'!$E$25-E4230</f>
        <v>-26.599999999999994</v>
      </c>
      <c r="H4230" s="26">
        <f>IF(D4230&lt;='Auxiliary Energy Estimation'!$E$25, 1, 0)</f>
        <v>0</v>
      </c>
      <c r="I4230" s="26">
        <f>IF(E4230&lt;='Auxiliary Energy Estimation'!$E$25, 1, 0)</f>
        <v>0</v>
      </c>
    </row>
    <row r="4231" spans="2:9" ht="15" x14ac:dyDescent="0.3">
      <c r="B4231" s="33">
        <v>4226.5</v>
      </c>
      <c r="C4231" s="34">
        <v>20.6</v>
      </c>
      <c r="D4231" s="32">
        <f t="shared" si="132"/>
        <v>69.080000000000013</v>
      </c>
      <c r="E4231" s="37">
        <f t="shared" si="133"/>
        <v>82.896000000000015</v>
      </c>
      <c r="F4231" s="32">
        <f>'Auxiliary Energy Estimation'!$E$25-D4231</f>
        <v>-14.080000000000013</v>
      </c>
      <c r="G4231" s="32">
        <f>'Auxiliary Energy Estimation'!$E$25-E4231</f>
        <v>-27.896000000000015</v>
      </c>
      <c r="H4231" s="26">
        <f>IF(D4231&lt;='Auxiliary Energy Estimation'!$E$25, 1, 0)</f>
        <v>0</v>
      </c>
      <c r="I4231" s="26">
        <f>IF(E4231&lt;='Auxiliary Energy Estimation'!$E$25, 1, 0)</f>
        <v>0</v>
      </c>
    </row>
    <row r="4232" spans="2:9" ht="15" x14ac:dyDescent="0.3">
      <c r="B4232" s="33">
        <v>4227.5</v>
      </c>
      <c r="C4232" s="34">
        <v>21.1</v>
      </c>
      <c r="D4232" s="32">
        <f t="shared" si="132"/>
        <v>69.98</v>
      </c>
      <c r="E4232" s="37">
        <f t="shared" si="133"/>
        <v>83.975999999999999</v>
      </c>
      <c r="F4232" s="32">
        <f>'Auxiliary Energy Estimation'!$E$25-D4232</f>
        <v>-14.980000000000004</v>
      </c>
      <c r="G4232" s="32">
        <f>'Auxiliary Energy Estimation'!$E$25-E4232</f>
        <v>-28.975999999999999</v>
      </c>
      <c r="H4232" s="26">
        <f>IF(D4232&lt;='Auxiliary Energy Estimation'!$E$25, 1, 0)</f>
        <v>0</v>
      </c>
      <c r="I4232" s="26">
        <f>IF(E4232&lt;='Auxiliary Energy Estimation'!$E$25, 1, 0)</f>
        <v>0</v>
      </c>
    </row>
    <row r="4233" spans="2:9" ht="15" x14ac:dyDescent="0.3">
      <c r="B4233" s="33">
        <v>4228.5</v>
      </c>
      <c r="C4233" s="34">
        <v>21.1</v>
      </c>
      <c r="D4233" s="32">
        <f t="shared" si="132"/>
        <v>69.98</v>
      </c>
      <c r="E4233" s="37">
        <f t="shared" si="133"/>
        <v>83.975999999999999</v>
      </c>
      <c r="F4233" s="32">
        <f>'Auxiliary Energy Estimation'!$E$25-D4233</f>
        <v>-14.980000000000004</v>
      </c>
      <c r="G4233" s="32">
        <f>'Auxiliary Energy Estimation'!$E$25-E4233</f>
        <v>-28.975999999999999</v>
      </c>
      <c r="H4233" s="26">
        <f>IF(D4233&lt;='Auxiliary Energy Estimation'!$E$25, 1, 0)</f>
        <v>0</v>
      </c>
      <c r="I4233" s="26">
        <f>IF(E4233&lt;='Auxiliary Energy Estimation'!$E$25, 1, 0)</f>
        <v>0</v>
      </c>
    </row>
    <row r="4234" spans="2:9" ht="15" x14ac:dyDescent="0.3">
      <c r="B4234" s="33">
        <v>4229.5</v>
      </c>
      <c r="C4234" s="34">
        <v>21.7</v>
      </c>
      <c r="D4234" s="32">
        <f t="shared" si="132"/>
        <v>71.06</v>
      </c>
      <c r="E4234" s="37">
        <f t="shared" si="133"/>
        <v>85.272000000000006</v>
      </c>
      <c r="F4234" s="32">
        <f>'Auxiliary Energy Estimation'!$E$25-D4234</f>
        <v>-16.060000000000002</v>
      </c>
      <c r="G4234" s="32">
        <f>'Auxiliary Energy Estimation'!$E$25-E4234</f>
        <v>-30.272000000000006</v>
      </c>
      <c r="H4234" s="26">
        <f>IF(D4234&lt;='Auxiliary Energy Estimation'!$E$25, 1, 0)</f>
        <v>0</v>
      </c>
      <c r="I4234" s="26">
        <f>IF(E4234&lt;='Auxiliary Energy Estimation'!$E$25, 1, 0)</f>
        <v>0</v>
      </c>
    </row>
    <row r="4235" spans="2:9" ht="15" x14ac:dyDescent="0.3">
      <c r="B4235" s="33">
        <v>4230.5</v>
      </c>
      <c r="C4235" s="34">
        <v>23.3</v>
      </c>
      <c r="D4235" s="32">
        <f t="shared" si="132"/>
        <v>73.94</v>
      </c>
      <c r="E4235" s="37">
        <f t="shared" si="133"/>
        <v>88.727999999999994</v>
      </c>
      <c r="F4235" s="32">
        <f>'Auxiliary Energy Estimation'!$E$25-D4235</f>
        <v>-18.939999999999998</v>
      </c>
      <c r="G4235" s="32">
        <f>'Auxiliary Energy Estimation'!$E$25-E4235</f>
        <v>-33.727999999999994</v>
      </c>
      <c r="H4235" s="26">
        <f>IF(D4235&lt;='Auxiliary Energy Estimation'!$E$25, 1, 0)</f>
        <v>0</v>
      </c>
      <c r="I4235" s="26">
        <f>IF(E4235&lt;='Auxiliary Energy Estimation'!$E$25, 1, 0)</f>
        <v>0</v>
      </c>
    </row>
    <row r="4236" spans="2:9" ht="15" x14ac:dyDescent="0.3">
      <c r="B4236" s="33">
        <v>4231.5</v>
      </c>
      <c r="C4236" s="34">
        <v>25</v>
      </c>
      <c r="D4236" s="32">
        <f t="shared" si="132"/>
        <v>77</v>
      </c>
      <c r="E4236" s="37">
        <f t="shared" si="133"/>
        <v>92.399999999999991</v>
      </c>
      <c r="F4236" s="32">
        <f>'Auxiliary Energy Estimation'!$E$25-D4236</f>
        <v>-22</v>
      </c>
      <c r="G4236" s="32">
        <f>'Auxiliary Energy Estimation'!$E$25-E4236</f>
        <v>-37.399999999999991</v>
      </c>
      <c r="H4236" s="26">
        <f>IF(D4236&lt;='Auxiliary Energy Estimation'!$E$25, 1, 0)</f>
        <v>0</v>
      </c>
      <c r="I4236" s="26">
        <f>IF(E4236&lt;='Auxiliary Energy Estimation'!$E$25, 1, 0)</f>
        <v>0</v>
      </c>
    </row>
    <row r="4237" spans="2:9" ht="15" x14ac:dyDescent="0.3">
      <c r="B4237" s="33">
        <v>4232.5</v>
      </c>
      <c r="C4237" s="34">
        <v>27.2</v>
      </c>
      <c r="D4237" s="32">
        <f t="shared" si="132"/>
        <v>80.960000000000008</v>
      </c>
      <c r="E4237" s="37">
        <f t="shared" si="133"/>
        <v>97.152000000000001</v>
      </c>
      <c r="F4237" s="32">
        <f>'Auxiliary Energy Estimation'!$E$25-D4237</f>
        <v>-25.960000000000008</v>
      </c>
      <c r="G4237" s="32">
        <f>'Auxiliary Energy Estimation'!$E$25-E4237</f>
        <v>-42.152000000000001</v>
      </c>
      <c r="H4237" s="26">
        <f>IF(D4237&lt;='Auxiliary Energy Estimation'!$E$25, 1, 0)</f>
        <v>0</v>
      </c>
      <c r="I4237" s="26">
        <f>IF(E4237&lt;='Auxiliary Energy Estimation'!$E$25, 1, 0)</f>
        <v>0</v>
      </c>
    </row>
    <row r="4238" spans="2:9" ht="15" x14ac:dyDescent="0.3">
      <c r="B4238" s="33">
        <v>4233.5</v>
      </c>
      <c r="C4238" s="34">
        <v>29.4</v>
      </c>
      <c r="D4238" s="32">
        <f t="shared" si="132"/>
        <v>84.92</v>
      </c>
      <c r="E4238" s="37">
        <f t="shared" si="133"/>
        <v>101.904</v>
      </c>
      <c r="F4238" s="32">
        <f>'Auxiliary Energy Estimation'!$E$25-D4238</f>
        <v>-29.92</v>
      </c>
      <c r="G4238" s="32">
        <f>'Auxiliary Energy Estimation'!$E$25-E4238</f>
        <v>-46.903999999999996</v>
      </c>
      <c r="H4238" s="26">
        <f>IF(D4238&lt;='Auxiliary Energy Estimation'!$E$25, 1, 0)</f>
        <v>0</v>
      </c>
      <c r="I4238" s="26">
        <f>IF(E4238&lt;='Auxiliary Energy Estimation'!$E$25, 1, 0)</f>
        <v>0</v>
      </c>
    </row>
    <row r="4239" spans="2:9" ht="15" x14ac:dyDescent="0.3">
      <c r="B4239" s="33">
        <v>4234.5</v>
      </c>
      <c r="C4239" s="34">
        <v>31.1</v>
      </c>
      <c r="D4239" s="32">
        <f t="shared" si="132"/>
        <v>87.98</v>
      </c>
      <c r="E4239" s="37">
        <f t="shared" si="133"/>
        <v>105.57600000000001</v>
      </c>
      <c r="F4239" s="32">
        <f>'Auxiliary Energy Estimation'!$E$25-D4239</f>
        <v>-32.980000000000004</v>
      </c>
      <c r="G4239" s="32">
        <f>'Auxiliary Energy Estimation'!$E$25-E4239</f>
        <v>-50.576000000000008</v>
      </c>
      <c r="H4239" s="26">
        <f>IF(D4239&lt;='Auxiliary Energy Estimation'!$E$25, 1, 0)</f>
        <v>0</v>
      </c>
      <c r="I4239" s="26">
        <f>IF(E4239&lt;='Auxiliary Energy Estimation'!$E$25, 1, 0)</f>
        <v>0</v>
      </c>
    </row>
    <row r="4240" spans="2:9" ht="15" x14ac:dyDescent="0.3">
      <c r="B4240" s="33">
        <v>4235.5</v>
      </c>
      <c r="C4240" s="34">
        <v>32.799999999999997</v>
      </c>
      <c r="D4240" s="32">
        <f t="shared" si="132"/>
        <v>91.039999999999992</v>
      </c>
      <c r="E4240" s="37">
        <f t="shared" si="133"/>
        <v>109.24799999999999</v>
      </c>
      <c r="F4240" s="32">
        <f>'Auxiliary Energy Estimation'!$E$25-D4240</f>
        <v>-36.039999999999992</v>
      </c>
      <c r="G4240" s="32">
        <f>'Auxiliary Energy Estimation'!$E$25-E4240</f>
        <v>-54.24799999999999</v>
      </c>
      <c r="H4240" s="26">
        <f>IF(D4240&lt;='Auxiliary Energy Estimation'!$E$25, 1, 0)</f>
        <v>0</v>
      </c>
      <c r="I4240" s="26">
        <f>IF(E4240&lt;='Auxiliary Energy Estimation'!$E$25, 1, 0)</f>
        <v>0</v>
      </c>
    </row>
    <row r="4241" spans="2:9" ht="15" x14ac:dyDescent="0.3">
      <c r="B4241" s="33">
        <v>4236.5</v>
      </c>
      <c r="C4241" s="34">
        <v>33.299999999999997</v>
      </c>
      <c r="D4241" s="32">
        <f t="shared" si="132"/>
        <v>91.94</v>
      </c>
      <c r="E4241" s="37">
        <f t="shared" si="133"/>
        <v>110.32799999999999</v>
      </c>
      <c r="F4241" s="32">
        <f>'Auxiliary Energy Estimation'!$E$25-D4241</f>
        <v>-36.94</v>
      </c>
      <c r="G4241" s="32">
        <f>'Auxiliary Energy Estimation'!$E$25-E4241</f>
        <v>-55.327999999999989</v>
      </c>
      <c r="H4241" s="26">
        <f>IF(D4241&lt;='Auxiliary Energy Estimation'!$E$25, 1, 0)</f>
        <v>0</v>
      </c>
      <c r="I4241" s="26">
        <f>IF(E4241&lt;='Auxiliary Energy Estimation'!$E$25, 1, 0)</f>
        <v>0</v>
      </c>
    </row>
    <row r="4242" spans="2:9" ht="15" x14ac:dyDescent="0.3">
      <c r="B4242" s="33">
        <v>4237.5</v>
      </c>
      <c r="C4242" s="34">
        <v>33.299999999999997</v>
      </c>
      <c r="D4242" s="32">
        <f t="shared" si="132"/>
        <v>91.94</v>
      </c>
      <c r="E4242" s="37">
        <f t="shared" si="133"/>
        <v>110.32799999999999</v>
      </c>
      <c r="F4242" s="32">
        <f>'Auxiliary Energy Estimation'!$E$25-D4242</f>
        <v>-36.94</v>
      </c>
      <c r="G4242" s="32">
        <f>'Auxiliary Energy Estimation'!$E$25-E4242</f>
        <v>-55.327999999999989</v>
      </c>
      <c r="H4242" s="26">
        <f>IF(D4242&lt;='Auxiliary Energy Estimation'!$E$25, 1, 0)</f>
        <v>0</v>
      </c>
      <c r="I4242" s="26">
        <f>IF(E4242&lt;='Auxiliary Energy Estimation'!$E$25, 1, 0)</f>
        <v>0</v>
      </c>
    </row>
    <row r="4243" spans="2:9" ht="15" x14ac:dyDescent="0.3">
      <c r="B4243" s="33">
        <v>4238.5</v>
      </c>
      <c r="C4243" s="34">
        <v>32.799999999999997</v>
      </c>
      <c r="D4243" s="32">
        <f t="shared" si="132"/>
        <v>91.039999999999992</v>
      </c>
      <c r="E4243" s="37">
        <f t="shared" si="133"/>
        <v>109.24799999999999</v>
      </c>
      <c r="F4243" s="32">
        <f>'Auxiliary Energy Estimation'!$E$25-D4243</f>
        <v>-36.039999999999992</v>
      </c>
      <c r="G4243" s="32">
        <f>'Auxiliary Energy Estimation'!$E$25-E4243</f>
        <v>-54.24799999999999</v>
      </c>
      <c r="H4243" s="26">
        <f>IF(D4243&lt;='Auxiliary Energy Estimation'!$E$25, 1, 0)</f>
        <v>0</v>
      </c>
      <c r="I4243" s="26">
        <f>IF(E4243&lt;='Auxiliary Energy Estimation'!$E$25, 1, 0)</f>
        <v>0</v>
      </c>
    </row>
    <row r="4244" spans="2:9" ht="15" x14ac:dyDescent="0.3">
      <c r="B4244" s="33">
        <v>4239.5</v>
      </c>
      <c r="C4244" s="34">
        <v>33.299999999999997</v>
      </c>
      <c r="D4244" s="32">
        <f t="shared" si="132"/>
        <v>91.94</v>
      </c>
      <c r="E4244" s="37">
        <f t="shared" si="133"/>
        <v>110.32799999999999</v>
      </c>
      <c r="F4244" s="32">
        <f>'Auxiliary Energy Estimation'!$E$25-D4244</f>
        <v>-36.94</v>
      </c>
      <c r="G4244" s="32">
        <f>'Auxiliary Energy Estimation'!$E$25-E4244</f>
        <v>-55.327999999999989</v>
      </c>
      <c r="H4244" s="26">
        <f>IF(D4244&lt;='Auxiliary Energy Estimation'!$E$25, 1, 0)</f>
        <v>0</v>
      </c>
      <c r="I4244" s="26">
        <f>IF(E4244&lt;='Auxiliary Energy Estimation'!$E$25, 1, 0)</f>
        <v>0</v>
      </c>
    </row>
    <row r="4245" spans="2:9" ht="15" x14ac:dyDescent="0.3">
      <c r="B4245" s="33">
        <v>4240.5</v>
      </c>
      <c r="C4245" s="34">
        <v>31.1</v>
      </c>
      <c r="D4245" s="32">
        <f t="shared" si="132"/>
        <v>87.98</v>
      </c>
      <c r="E4245" s="37">
        <f t="shared" si="133"/>
        <v>105.57600000000001</v>
      </c>
      <c r="F4245" s="32">
        <f>'Auxiliary Energy Estimation'!$E$25-D4245</f>
        <v>-32.980000000000004</v>
      </c>
      <c r="G4245" s="32">
        <f>'Auxiliary Energy Estimation'!$E$25-E4245</f>
        <v>-50.576000000000008</v>
      </c>
      <c r="H4245" s="26">
        <f>IF(D4245&lt;='Auxiliary Energy Estimation'!$E$25, 1, 0)</f>
        <v>0</v>
      </c>
      <c r="I4245" s="26">
        <f>IF(E4245&lt;='Auxiliary Energy Estimation'!$E$25, 1, 0)</f>
        <v>0</v>
      </c>
    </row>
    <row r="4246" spans="2:9" ht="15" x14ac:dyDescent="0.3">
      <c r="B4246" s="33">
        <v>4241.5</v>
      </c>
      <c r="C4246" s="34">
        <v>31.1</v>
      </c>
      <c r="D4246" s="32">
        <f t="shared" si="132"/>
        <v>87.98</v>
      </c>
      <c r="E4246" s="37">
        <f t="shared" si="133"/>
        <v>105.57600000000001</v>
      </c>
      <c r="F4246" s="32">
        <f>'Auxiliary Energy Estimation'!$E$25-D4246</f>
        <v>-32.980000000000004</v>
      </c>
      <c r="G4246" s="32">
        <f>'Auxiliary Energy Estimation'!$E$25-E4246</f>
        <v>-50.576000000000008</v>
      </c>
      <c r="H4246" s="26">
        <f>IF(D4246&lt;='Auxiliary Energy Estimation'!$E$25, 1, 0)</f>
        <v>0</v>
      </c>
      <c r="I4246" s="26">
        <f>IF(E4246&lt;='Auxiliary Energy Estimation'!$E$25, 1, 0)</f>
        <v>0</v>
      </c>
    </row>
    <row r="4247" spans="2:9" ht="15" x14ac:dyDescent="0.3">
      <c r="B4247" s="33">
        <v>4242.5</v>
      </c>
      <c r="C4247" s="34">
        <v>29.4</v>
      </c>
      <c r="D4247" s="32">
        <f t="shared" si="132"/>
        <v>84.92</v>
      </c>
      <c r="E4247" s="37">
        <f t="shared" si="133"/>
        <v>101.904</v>
      </c>
      <c r="F4247" s="32">
        <f>'Auxiliary Energy Estimation'!$E$25-D4247</f>
        <v>-29.92</v>
      </c>
      <c r="G4247" s="32">
        <f>'Auxiliary Energy Estimation'!$E$25-E4247</f>
        <v>-46.903999999999996</v>
      </c>
      <c r="H4247" s="26">
        <f>IF(D4247&lt;='Auxiliary Energy Estimation'!$E$25, 1, 0)</f>
        <v>0</v>
      </c>
      <c r="I4247" s="26">
        <f>IF(E4247&lt;='Auxiliary Energy Estimation'!$E$25, 1, 0)</f>
        <v>0</v>
      </c>
    </row>
    <row r="4248" spans="2:9" ht="15" x14ac:dyDescent="0.3">
      <c r="B4248" s="33">
        <v>4243.5</v>
      </c>
      <c r="C4248" s="34">
        <v>28.3</v>
      </c>
      <c r="D4248" s="32">
        <f t="shared" si="132"/>
        <v>82.94</v>
      </c>
      <c r="E4248" s="37">
        <f t="shared" si="133"/>
        <v>99.527999999999992</v>
      </c>
      <c r="F4248" s="32">
        <f>'Auxiliary Energy Estimation'!$E$25-D4248</f>
        <v>-27.939999999999998</v>
      </c>
      <c r="G4248" s="32">
        <f>'Auxiliary Energy Estimation'!$E$25-E4248</f>
        <v>-44.527999999999992</v>
      </c>
      <c r="H4248" s="26">
        <f>IF(D4248&lt;='Auxiliary Energy Estimation'!$E$25, 1, 0)</f>
        <v>0</v>
      </c>
      <c r="I4248" s="26">
        <f>IF(E4248&lt;='Auxiliary Energy Estimation'!$E$25, 1, 0)</f>
        <v>0</v>
      </c>
    </row>
    <row r="4249" spans="2:9" ht="15" x14ac:dyDescent="0.3">
      <c r="B4249" s="33">
        <v>4244.5</v>
      </c>
      <c r="C4249" s="34">
        <v>27.8</v>
      </c>
      <c r="D4249" s="32">
        <f t="shared" si="132"/>
        <v>82.039999999999992</v>
      </c>
      <c r="E4249" s="37">
        <f t="shared" si="133"/>
        <v>98.447999999999993</v>
      </c>
      <c r="F4249" s="32">
        <f>'Auxiliary Energy Estimation'!$E$25-D4249</f>
        <v>-27.039999999999992</v>
      </c>
      <c r="G4249" s="32">
        <f>'Auxiliary Energy Estimation'!$E$25-E4249</f>
        <v>-43.447999999999993</v>
      </c>
      <c r="H4249" s="26">
        <f>IF(D4249&lt;='Auxiliary Energy Estimation'!$E$25, 1, 0)</f>
        <v>0</v>
      </c>
      <c r="I4249" s="26">
        <f>IF(E4249&lt;='Auxiliary Energy Estimation'!$E$25, 1, 0)</f>
        <v>0</v>
      </c>
    </row>
    <row r="4250" spans="2:9" ht="15" x14ac:dyDescent="0.3">
      <c r="B4250" s="33">
        <v>4245.5</v>
      </c>
      <c r="C4250" s="34">
        <v>26.7</v>
      </c>
      <c r="D4250" s="32">
        <f t="shared" si="132"/>
        <v>80.06</v>
      </c>
      <c r="E4250" s="37">
        <f t="shared" si="133"/>
        <v>96.072000000000003</v>
      </c>
      <c r="F4250" s="32">
        <f>'Auxiliary Energy Estimation'!$E$25-D4250</f>
        <v>-25.060000000000002</v>
      </c>
      <c r="G4250" s="32">
        <f>'Auxiliary Energy Estimation'!$E$25-E4250</f>
        <v>-41.072000000000003</v>
      </c>
      <c r="H4250" s="26">
        <f>IF(D4250&lt;='Auxiliary Energy Estimation'!$E$25, 1, 0)</f>
        <v>0</v>
      </c>
      <c r="I4250" s="26">
        <f>IF(E4250&lt;='Auxiliary Energy Estimation'!$E$25, 1, 0)</f>
        <v>0</v>
      </c>
    </row>
    <row r="4251" spans="2:9" ht="15" x14ac:dyDescent="0.3">
      <c r="B4251" s="33">
        <v>4246.5</v>
      </c>
      <c r="C4251" s="34">
        <v>25</v>
      </c>
      <c r="D4251" s="32">
        <f t="shared" si="132"/>
        <v>77</v>
      </c>
      <c r="E4251" s="37">
        <f t="shared" si="133"/>
        <v>92.399999999999991</v>
      </c>
      <c r="F4251" s="32">
        <f>'Auxiliary Energy Estimation'!$E$25-D4251</f>
        <v>-22</v>
      </c>
      <c r="G4251" s="32">
        <f>'Auxiliary Energy Estimation'!$E$25-E4251</f>
        <v>-37.399999999999991</v>
      </c>
      <c r="H4251" s="26">
        <f>IF(D4251&lt;='Auxiliary Energy Estimation'!$E$25, 1, 0)</f>
        <v>0</v>
      </c>
      <c r="I4251" s="26">
        <f>IF(E4251&lt;='Auxiliary Energy Estimation'!$E$25, 1, 0)</f>
        <v>0</v>
      </c>
    </row>
    <row r="4252" spans="2:9" ht="15" x14ac:dyDescent="0.3">
      <c r="B4252" s="33">
        <v>4247.5</v>
      </c>
      <c r="C4252" s="34">
        <v>25.6</v>
      </c>
      <c r="D4252" s="32">
        <f t="shared" si="132"/>
        <v>78.080000000000013</v>
      </c>
      <c r="E4252" s="37">
        <f t="shared" si="133"/>
        <v>93.696000000000012</v>
      </c>
      <c r="F4252" s="32">
        <f>'Auxiliary Energy Estimation'!$E$25-D4252</f>
        <v>-23.080000000000013</v>
      </c>
      <c r="G4252" s="32">
        <f>'Auxiliary Energy Estimation'!$E$25-E4252</f>
        <v>-38.696000000000012</v>
      </c>
      <c r="H4252" s="26">
        <f>IF(D4252&lt;='Auxiliary Energy Estimation'!$E$25, 1, 0)</f>
        <v>0</v>
      </c>
      <c r="I4252" s="26">
        <f>IF(E4252&lt;='Auxiliary Energy Estimation'!$E$25, 1, 0)</f>
        <v>0</v>
      </c>
    </row>
    <row r="4253" spans="2:9" ht="15" x14ac:dyDescent="0.3">
      <c r="B4253" s="33">
        <v>4248.5</v>
      </c>
      <c r="C4253" s="34">
        <v>24.4</v>
      </c>
      <c r="D4253" s="32">
        <f t="shared" si="132"/>
        <v>75.92</v>
      </c>
      <c r="E4253" s="37">
        <f t="shared" si="133"/>
        <v>91.103999999999999</v>
      </c>
      <c r="F4253" s="32">
        <f>'Auxiliary Energy Estimation'!$E$25-D4253</f>
        <v>-20.92</v>
      </c>
      <c r="G4253" s="32">
        <f>'Auxiliary Energy Estimation'!$E$25-E4253</f>
        <v>-36.103999999999999</v>
      </c>
      <c r="H4253" s="26">
        <f>IF(D4253&lt;='Auxiliary Energy Estimation'!$E$25, 1, 0)</f>
        <v>0</v>
      </c>
      <c r="I4253" s="26">
        <f>IF(E4253&lt;='Auxiliary Energy Estimation'!$E$25, 1, 0)</f>
        <v>0</v>
      </c>
    </row>
    <row r="4254" spans="2:9" ht="15" x14ac:dyDescent="0.3">
      <c r="B4254" s="33">
        <v>4249.5</v>
      </c>
      <c r="C4254" s="34">
        <v>25</v>
      </c>
      <c r="D4254" s="32">
        <f t="shared" si="132"/>
        <v>77</v>
      </c>
      <c r="E4254" s="37">
        <f t="shared" si="133"/>
        <v>92.399999999999991</v>
      </c>
      <c r="F4254" s="32">
        <f>'Auxiliary Energy Estimation'!$E$25-D4254</f>
        <v>-22</v>
      </c>
      <c r="G4254" s="32">
        <f>'Auxiliary Energy Estimation'!$E$25-E4254</f>
        <v>-37.399999999999991</v>
      </c>
      <c r="H4254" s="26">
        <f>IF(D4254&lt;='Auxiliary Energy Estimation'!$E$25, 1, 0)</f>
        <v>0</v>
      </c>
      <c r="I4254" s="26">
        <f>IF(E4254&lt;='Auxiliary Energy Estimation'!$E$25, 1, 0)</f>
        <v>0</v>
      </c>
    </row>
    <row r="4255" spans="2:9" ht="15" x14ac:dyDescent="0.3">
      <c r="B4255" s="33">
        <v>4250.5</v>
      </c>
      <c r="C4255" s="34">
        <v>24.4</v>
      </c>
      <c r="D4255" s="32">
        <f t="shared" si="132"/>
        <v>75.92</v>
      </c>
      <c r="E4255" s="37">
        <f t="shared" si="133"/>
        <v>91.103999999999999</v>
      </c>
      <c r="F4255" s="32">
        <f>'Auxiliary Energy Estimation'!$E$25-D4255</f>
        <v>-20.92</v>
      </c>
      <c r="G4255" s="32">
        <f>'Auxiliary Energy Estimation'!$E$25-E4255</f>
        <v>-36.103999999999999</v>
      </c>
      <c r="H4255" s="26">
        <f>IF(D4255&lt;='Auxiliary Energy Estimation'!$E$25, 1, 0)</f>
        <v>0</v>
      </c>
      <c r="I4255" s="26">
        <f>IF(E4255&lt;='Auxiliary Energy Estimation'!$E$25, 1, 0)</f>
        <v>0</v>
      </c>
    </row>
    <row r="4256" spans="2:9" ht="15" x14ac:dyDescent="0.3">
      <c r="B4256" s="33">
        <v>4251.5</v>
      </c>
      <c r="C4256" s="34">
        <v>23.9</v>
      </c>
      <c r="D4256" s="32">
        <f t="shared" si="132"/>
        <v>75.02</v>
      </c>
      <c r="E4256" s="37">
        <f t="shared" si="133"/>
        <v>90.023999999999987</v>
      </c>
      <c r="F4256" s="32">
        <f>'Auxiliary Energy Estimation'!$E$25-D4256</f>
        <v>-20.019999999999996</v>
      </c>
      <c r="G4256" s="32">
        <f>'Auxiliary Energy Estimation'!$E$25-E4256</f>
        <v>-35.023999999999987</v>
      </c>
      <c r="H4256" s="26">
        <f>IF(D4256&lt;='Auxiliary Energy Estimation'!$E$25, 1, 0)</f>
        <v>0</v>
      </c>
      <c r="I4256" s="26">
        <f>IF(E4256&lt;='Auxiliary Energy Estimation'!$E$25, 1, 0)</f>
        <v>0</v>
      </c>
    </row>
    <row r="4257" spans="2:9" ht="15" x14ac:dyDescent="0.3">
      <c r="B4257" s="33">
        <v>4252.5</v>
      </c>
      <c r="C4257" s="34">
        <v>24.4</v>
      </c>
      <c r="D4257" s="32">
        <f t="shared" si="132"/>
        <v>75.92</v>
      </c>
      <c r="E4257" s="37">
        <f t="shared" si="133"/>
        <v>91.103999999999999</v>
      </c>
      <c r="F4257" s="32">
        <f>'Auxiliary Energy Estimation'!$E$25-D4257</f>
        <v>-20.92</v>
      </c>
      <c r="G4257" s="32">
        <f>'Auxiliary Energy Estimation'!$E$25-E4257</f>
        <v>-36.103999999999999</v>
      </c>
      <c r="H4257" s="26">
        <f>IF(D4257&lt;='Auxiliary Energy Estimation'!$E$25, 1, 0)</f>
        <v>0</v>
      </c>
      <c r="I4257" s="26">
        <f>IF(E4257&lt;='Auxiliary Energy Estimation'!$E$25, 1, 0)</f>
        <v>0</v>
      </c>
    </row>
    <row r="4258" spans="2:9" ht="15" x14ac:dyDescent="0.3">
      <c r="B4258" s="33">
        <v>4253.5</v>
      </c>
      <c r="C4258" s="34">
        <v>25</v>
      </c>
      <c r="D4258" s="32">
        <f t="shared" si="132"/>
        <v>77</v>
      </c>
      <c r="E4258" s="37">
        <f t="shared" si="133"/>
        <v>92.399999999999991</v>
      </c>
      <c r="F4258" s="32">
        <f>'Auxiliary Energy Estimation'!$E$25-D4258</f>
        <v>-22</v>
      </c>
      <c r="G4258" s="32">
        <f>'Auxiliary Energy Estimation'!$E$25-E4258</f>
        <v>-37.399999999999991</v>
      </c>
      <c r="H4258" s="26">
        <f>IF(D4258&lt;='Auxiliary Energy Estimation'!$E$25, 1, 0)</f>
        <v>0</v>
      </c>
      <c r="I4258" s="26">
        <f>IF(E4258&lt;='Auxiliary Energy Estimation'!$E$25, 1, 0)</f>
        <v>0</v>
      </c>
    </row>
    <row r="4259" spans="2:9" ht="15" x14ac:dyDescent="0.3">
      <c r="B4259" s="33">
        <v>4254.5</v>
      </c>
      <c r="C4259" s="34">
        <v>26.7</v>
      </c>
      <c r="D4259" s="32">
        <f t="shared" si="132"/>
        <v>80.06</v>
      </c>
      <c r="E4259" s="37">
        <f t="shared" si="133"/>
        <v>96.072000000000003</v>
      </c>
      <c r="F4259" s="32">
        <f>'Auxiliary Energy Estimation'!$E$25-D4259</f>
        <v>-25.060000000000002</v>
      </c>
      <c r="G4259" s="32">
        <f>'Auxiliary Energy Estimation'!$E$25-E4259</f>
        <v>-41.072000000000003</v>
      </c>
      <c r="H4259" s="26">
        <f>IF(D4259&lt;='Auxiliary Energy Estimation'!$E$25, 1, 0)</f>
        <v>0</v>
      </c>
      <c r="I4259" s="26">
        <f>IF(E4259&lt;='Auxiliary Energy Estimation'!$E$25, 1, 0)</f>
        <v>0</v>
      </c>
    </row>
    <row r="4260" spans="2:9" ht="15" x14ac:dyDescent="0.3">
      <c r="B4260" s="33">
        <v>4255.5</v>
      </c>
      <c r="C4260" s="34">
        <v>28.3</v>
      </c>
      <c r="D4260" s="32">
        <f t="shared" si="132"/>
        <v>82.94</v>
      </c>
      <c r="E4260" s="37">
        <f t="shared" si="133"/>
        <v>99.527999999999992</v>
      </c>
      <c r="F4260" s="32">
        <f>'Auxiliary Energy Estimation'!$E$25-D4260</f>
        <v>-27.939999999999998</v>
      </c>
      <c r="G4260" s="32">
        <f>'Auxiliary Energy Estimation'!$E$25-E4260</f>
        <v>-44.527999999999992</v>
      </c>
      <c r="H4260" s="26">
        <f>IF(D4260&lt;='Auxiliary Energy Estimation'!$E$25, 1, 0)</f>
        <v>0</v>
      </c>
      <c r="I4260" s="26">
        <f>IF(E4260&lt;='Auxiliary Energy Estimation'!$E$25, 1, 0)</f>
        <v>0</v>
      </c>
    </row>
    <row r="4261" spans="2:9" ht="15" x14ac:dyDescent="0.3">
      <c r="B4261" s="33">
        <v>4256.5</v>
      </c>
      <c r="C4261" s="34">
        <v>28.9</v>
      </c>
      <c r="D4261" s="32">
        <f t="shared" si="132"/>
        <v>84.02</v>
      </c>
      <c r="E4261" s="37">
        <f t="shared" si="133"/>
        <v>100.824</v>
      </c>
      <c r="F4261" s="32">
        <f>'Auxiliary Energy Estimation'!$E$25-D4261</f>
        <v>-29.019999999999996</v>
      </c>
      <c r="G4261" s="32">
        <f>'Auxiliary Energy Estimation'!$E$25-E4261</f>
        <v>-45.823999999999998</v>
      </c>
      <c r="H4261" s="26">
        <f>IF(D4261&lt;='Auxiliary Energy Estimation'!$E$25, 1, 0)</f>
        <v>0</v>
      </c>
      <c r="I4261" s="26">
        <f>IF(E4261&lt;='Auxiliary Energy Estimation'!$E$25, 1, 0)</f>
        <v>0</v>
      </c>
    </row>
    <row r="4262" spans="2:9" ht="15" x14ac:dyDescent="0.3">
      <c r="B4262" s="33">
        <v>4257.5</v>
      </c>
      <c r="C4262" s="34">
        <v>29.4</v>
      </c>
      <c r="D4262" s="32">
        <f t="shared" si="132"/>
        <v>84.92</v>
      </c>
      <c r="E4262" s="37">
        <f t="shared" si="133"/>
        <v>101.904</v>
      </c>
      <c r="F4262" s="32">
        <f>'Auxiliary Energy Estimation'!$E$25-D4262</f>
        <v>-29.92</v>
      </c>
      <c r="G4262" s="32">
        <f>'Auxiliary Energy Estimation'!$E$25-E4262</f>
        <v>-46.903999999999996</v>
      </c>
      <c r="H4262" s="26">
        <f>IF(D4262&lt;='Auxiliary Energy Estimation'!$E$25, 1, 0)</f>
        <v>0</v>
      </c>
      <c r="I4262" s="26">
        <f>IF(E4262&lt;='Auxiliary Energy Estimation'!$E$25, 1, 0)</f>
        <v>0</v>
      </c>
    </row>
    <row r="4263" spans="2:9" ht="15" x14ac:dyDescent="0.3">
      <c r="B4263" s="33">
        <v>4258.5</v>
      </c>
      <c r="C4263" s="34">
        <v>31.1</v>
      </c>
      <c r="D4263" s="32">
        <f t="shared" si="132"/>
        <v>87.98</v>
      </c>
      <c r="E4263" s="37">
        <f t="shared" si="133"/>
        <v>105.57600000000001</v>
      </c>
      <c r="F4263" s="32">
        <f>'Auxiliary Energy Estimation'!$E$25-D4263</f>
        <v>-32.980000000000004</v>
      </c>
      <c r="G4263" s="32">
        <f>'Auxiliary Energy Estimation'!$E$25-E4263</f>
        <v>-50.576000000000008</v>
      </c>
      <c r="H4263" s="26">
        <f>IF(D4263&lt;='Auxiliary Energy Estimation'!$E$25, 1, 0)</f>
        <v>0</v>
      </c>
      <c r="I4263" s="26">
        <f>IF(E4263&lt;='Auxiliary Energy Estimation'!$E$25, 1, 0)</f>
        <v>0</v>
      </c>
    </row>
    <row r="4264" spans="2:9" ht="15" x14ac:dyDescent="0.3">
      <c r="B4264" s="33">
        <v>4259.5</v>
      </c>
      <c r="C4264" s="34">
        <v>31.1</v>
      </c>
      <c r="D4264" s="32">
        <f t="shared" si="132"/>
        <v>87.98</v>
      </c>
      <c r="E4264" s="37">
        <f t="shared" si="133"/>
        <v>105.57600000000001</v>
      </c>
      <c r="F4264" s="32">
        <f>'Auxiliary Energy Estimation'!$E$25-D4264</f>
        <v>-32.980000000000004</v>
      </c>
      <c r="G4264" s="32">
        <f>'Auxiliary Energy Estimation'!$E$25-E4264</f>
        <v>-50.576000000000008</v>
      </c>
      <c r="H4264" s="26">
        <f>IF(D4264&lt;='Auxiliary Energy Estimation'!$E$25, 1, 0)</f>
        <v>0</v>
      </c>
      <c r="I4264" s="26">
        <f>IF(E4264&lt;='Auxiliary Energy Estimation'!$E$25, 1, 0)</f>
        <v>0</v>
      </c>
    </row>
    <row r="4265" spans="2:9" ht="15" x14ac:dyDescent="0.3">
      <c r="B4265" s="33">
        <v>4260.5</v>
      </c>
      <c r="C4265" s="34">
        <v>32.200000000000003</v>
      </c>
      <c r="D4265" s="32">
        <f t="shared" si="132"/>
        <v>89.960000000000008</v>
      </c>
      <c r="E4265" s="37">
        <f t="shared" si="133"/>
        <v>107.95200000000001</v>
      </c>
      <c r="F4265" s="32">
        <f>'Auxiliary Energy Estimation'!$E$25-D4265</f>
        <v>-34.960000000000008</v>
      </c>
      <c r="G4265" s="32">
        <f>'Auxiliary Energy Estimation'!$E$25-E4265</f>
        <v>-52.952000000000012</v>
      </c>
      <c r="H4265" s="26">
        <f>IF(D4265&lt;='Auxiliary Energy Estimation'!$E$25, 1, 0)</f>
        <v>0</v>
      </c>
      <c r="I4265" s="26">
        <f>IF(E4265&lt;='Auxiliary Energy Estimation'!$E$25, 1, 0)</f>
        <v>0</v>
      </c>
    </row>
    <row r="4266" spans="2:9" ht="15" x14ac:dyDescent="0.3">
      <c r="B4266" s="33">
        <v>4261.5</v>
      </c>
      <c r="C4266" s="34">
        <v>32.799999999999997</v>
      </c>
      <c r="D4266" s="32">
        <f t="shared" si="132"/>
        <v>91.039999999999992</v>
      </c>
      <c r="E4266" s="37">
        <f t="shared" si="133"/>
        <v>109.24799999999999</v>
      </c>
      <c r="F4266" s="32">
        <f>'Auxiliary Energy Estimation'!$E$25-D4266</f>
        <v>-36.039999999999992</v>
      </c>
      <c r="G4266" s="32">
        <f>'Auxiliary Energy Estimation'!$E$25-E4266</f>
        <v>-54.24799999999999</v>
      </c>
      <c r="H4266" s="26">
        <f>IF(D4266&lt;='Auxiliary Energy Estimation'!$E$25, 1, 0)</f>
        <v>0</v>
      </c>
      <c r="I4266" s="26">
        <f>IF(E4266&lt;='Auxiliary Energy Estimation'!$E$25, 1, 0)</f>
        <v>0</v>
      </c>
    </row>
    <row r="4267" spans="2:9" ht="15" x14ac:dyDescent="0.3">
      <c r="B4267" s="33">
        <v>4262.5</v>
      </c>
      <c r="C4267" s="34">
        <v>32.799999999999997</v>
      </c>
      <c r="D4267" s="32">
        <f t="shared" si="132"/>
        <v>91.039999999999992</v>
      </c>
      <c r="E4267" s="37">
        <f t="shared" si="133"/>
        <v>109.24799999999999</v>
      </c>
      <c r="F4267" s="32">
        <f>'Auxiliary Energy Estimation'!$E$25-D4267</f>
        <v>-36.039999999999992</v>
      </c>
      <c r="G4267" s="32">
        <f>'Auxiliary Energy Estimation'!$E$25-E4267</f>
        <v>-54.24799999999999</v>
      </c>
      <c r="H4267" s="26">
        <f>IF(D4267&lt;='Auxiliary Energy Estimation'!$E$25, 1, 0)</f>
        <v>0</v>
      </c>
      <c r="I4267" s="26">
        <f>IF(E4267&lt;='Auxiliary Energy Estimation'!$E$25, 1, 0)</f>
        <v>0</v>
      </c>
    </row>
    <row r="4268" spans="2:9" ht="15" x14ac:dyDescent="0.3">
      <c r="B4268" s="33">
        <v>4263.5</v>
      </c>
      <c r="C4268" s="34">
        <v>31.7</v>
      </c>
      <c r="D4268" s="32">
        <f t="shared" si="132"/>
        <v>89.06</v>
      </c>
      <c r="E4268" s="37">
        <f t="shared" si="133"/>
        <v>106.872</v>
      </c>
      <c r="F4268" s="32">
        <f>'Auxiliary Energy Estimation'!$E$25-D4268</f>
        <v>-34.06</v>
      </c>
      <c r="G4268" s="32">
        <f>'Auxiliary Energy Estimation'!$E$25-E4268</f>
        <v>-51.872</v>
      </c>
      <c r="H4268" s="26">
        <f>IF(D4268&lt;='Auxiliary Energy Estimation'!$E$25, 1, 0)</f>
        <v>0</v>
      </c>
      <c r="I4268" s="26">
        <f>IF(E4268&lt;='Auxiliary Energy Estimation'!$E$25, 1, 0)</f>
        <v>0</v>
      </c>
    </row>
    <row r="4269" spans="2:9" ht="15" x14ac:dyDescent="0.3">
      <c r="B4269" s="33">
        <v>4264.5</v>
      </c>
      <c r="C4269" s="34">
        <v>31.1</v>
      </c>
      <c r="D4269" s="32">
        <f t="shared" si="132"/>
        <v>87.98</v>
      </c>
      <c r="E4269" s="37">
        <f t="shared" si="133"/>
        <v>105.57600000000001</v>
      </c>
      <c r="F4269" s="32">
        <f>'Auxiliary Energy Estimation'!$E$25-D4269</f>
        <v>-32.980000000000004</v>
      </c>
      <c r="G4269" s="32">
        <f>'Auxiliary Energy Estimation'!$E$25-E4269</f>
        <v>-50.576000000000008</v>
      </c>
      <c r="H4269" s="26">
        <f>IF(D4269&lt;='Auxiliary Energy Estimation'!$E$25, 1, 0)</f>
        <v>0</v>
      </c>
      <c r="I4269" s="26">
        <f>IF(E4269&lt;='Auxiliary Energy Estimation'!$E$25, 1, 0)</f>
        <v>0</v>
      </c>
    </row>
    <row r="4270" spans="2:9" ht="15" x14ac:dyDescent="0.3">
      <c r="B4270" s="33">
        <v>4265.5</v>
      </c>
      <c r="C4270" s="34">
        <v>23.9</v>
      </c>
      <c r="D4270" s="32">
        <f t="shared" si="132"/>
        <v>75.02</v>
      </c>
      <c r="E4270" s="37">
        <f t="shared" si="133"/>
        <v>90.023999999999987</v>
      </c>
      <c r="F4270" s="32">
        <f>'Auxiliary Energy Estimation'!$E$25-D4270</f>
        <v>-20.019999999999996</v>
      </c>
      <c r="G4270" s="32">
        <f>'Auxiliary Energy Estimation'!$E$25-E4270</f>
        <v>-35.023999999999987</v>
      </c>
      <c r="H4270" s="26">
        <f>IF(D4270&lt;='Auxiliary Energy Estimation'!$E$25, 1, 0)</f>
        <v>0</v>
      </c>
      <c r="I4270" s="26">
        <f>IF(E4270&lt;='Auxiliary Energy Estimation'!$E$25, 1, 0)</f>
        <v>0</v>
      </c>
    </row>
    <row r="4271" spans="2:9" ht="15" x14ac:dyDescent="0.3">
      <c r="B4271" s="33">
        <v>4266.5</v>
      </c>
      <c r="C4271" s="34">
        <v>23.9</v>
      </c>
      <c r="D4271" s="32">
        <f t="shared" si="132"/>
        <v>75.02</v>
      </c>
      <c r="E4271" s="37">
        <f t="shared" si="133"/>
        <v>90.023999999999987</v>
      </c>
      <c r="F4271" s="32">
        <f>'Auxiliary Energy Estimation'!$E$25-D4271</f>
        <v>-20.019999999999996</v>
      </c>
      <c r="G4271" s="32">
        <f>'Auxiliary Energy Estimation'!$E$25-E4271</f>
        <v>-35.023999999999987</v>
      </c>
      <c r="H4271" s="26">
        <f>IF(D4271&lt;='Auxiliary Energy Estimation'!$E$25, 1, 0)</f>
        <v>0</v>
      </c>
      <c r="I4271" s="26">
        <f>IF(E4271&lt;='Auxiliary Energy Estimation'!$E$25, 1, 0)</f>
        <v>0</v>
      </c>
    </row>
    <row r="4272" spans="2:9" ht="15" x14ac:dyDescent="0.3">
      <c r="B4272" s="33">
        <v>4267.5</v>
      </c>
      <c r="C4272" s="34">
        <v>22.2</v>
      </c>
      <c r="D4272" s="32">
        <f t="shared" si="132"/>
        <v>71.960000000000008</v>
      </c>
      <c r="E4272" s="37">
        <f t="shared" si="133"/>
        <v>86.352000000000004</v>
      </c>
      <c r="F4272" s="32">
        <f>'Auxiliary Energy Estimation'!$E$25-D4272</f>
        <v>-16.960000000000008</v>
      </c>
      <c r="G4272" s="32">
        <f>'Auxiliary Energy Estimation'!$E$25-E4272</f>
        <v>-31.352000000000004</v>
      </c>
      <c r="H4272" s="26">
        <f>IF(D4272&lt;='Auxiliary Energy Estimation'!$E$25, 1, 0)</f>
        <v>0</v>
      </c>
      <c r="I4272" s="26">
        <f>IF(E4272&lt;='Auxiliary Energy Estimation'!$E$25, 1, 0)</f>
        <v>0</v>
      </c>
    </row>
    <row r="4273" spans="2:9" ht="15" x14ac:dyDescent="0.3">
      <c r="B4273" s="33">
        <v>4268.5</v>
      </c>
      <c r="C4273" s="34">
        <v>23</v>
      </c>
      <c r="D4273" s="32">
        <f t="shared" si="132"/>
        <v>73.400000000000006</v>
      </c>
      <c r="E4273" s="37">
        <f t="shared" si="133"/>
        <v>88.08</v>
      </c>
      <c r="F4273" s="32">
        <f>'Auxiliary Energy Estimation'!$E$25-D4273</f>
        <v>-18.400000000000006</v>
      </c>
      <c r="G4273" s="32">
        <f>'Auxiliary Energy Estimation'!$E$25-E4273</f>
        <v>-33.08</v>
      </c>
      <c r="H4273" s="26">
        <f>IF(D4273&lt;='Auxiliary Energy Estimation'!$E$25, 1, 0)</f>
        <v>0</v>
      </c>
      <c r="I4273" s="26">
        <f>IF(E4273&lt;='Auxiliary Energy Estimation'!$E$25, 1, 0)</f>
        <v>0</v>
      </c>
    </row>
    <row r="4274" spans="2:9" ht="15" x14ac:dyDescent="0.3">
      <c r="B4274" s="33">
        <v>4269.5</v>
      </c>
      <c r="C4274" s="34">
        <v>22.2</v>
      </c>
      <c r="D4274" s="32">
        <f t="shared" si="132"/>
        <v>71.960000000000008</v>
      </c>
      <c r="E4274" s="37">
        <f t="shared" si="133"/>
        <v>86.352000000000004</v>
      </c>
      <c r="F4274" s="32">
        <f>'Auxiliary Energy Estimation'!$E$25-D4274</f>
        <v>-16.960000000000008</v>
      </c>
      <c r="G4274" s="32">
        <f>'Auxiliary Energy Estimation'!$E$25-E4274</f>
        <v>-31.352000000000004</v>
      </c>
      <c r="H4274" s="26">
        <f>IF(D4274&lt;='Auxiliary Energy Estimation'!$E$25, 1, 0)</f>
        <v>0</v>
      </c>
      <c r="I4274" s="26">
        <f>IF(E4274&lt;='Auxiliary Energy Estimation'!$E$25, 1, 0)</f>
        <v>0</v>
      </c>
    </row>
    <row r="4275" spans="2:9" ht="15" x14ac:dyDescent="0.3">
      <c r="B4275" s="33">
        <v>4270.5</v>
      </c>
      <c r="C4275" s="34">
        <v>22.2</v>
      </c>
      <c r="D4275" s="32">
        <f t="shared" si="132"/>
        <v>71.960000000000008</v>
      </c>
      <c r="E4275" s="37">
        <f t="shared" si="133"/>
        <v>86.352000000000004</v>
      </c>
      <c r="F4275" s="32">
        <f>'Auxiliary Energy Estimation'!$E$25-D4275</f>
        <v>-16.960000000000008</v>
      </c>
      <c r="G4275" s="32">
        <f>'Auxiliary Energy Estimation'!$E$25-E4275</f>
        <v>-31.352000000000004</v>
      </c>
      <c r="H4275" s="26">
        <f>IF(D4275&lt;='Auxiliary Energy Estimation'!$E$25, 1, 0)</f>
        <v>0</v>
      </c>
      <c r="I4275" s="26">
        <f>IF(E4275&lt;='Auxiliary Energy Estimation'!$E$25, 1, 0)</f>
        <v>0</v>
      </c>
    </row>
    <row r="4276" spans="2:9" ht="15" x14ac:dyDescent="0.3">
      <c r="B4276" s="33">
        <v>4271.5</v>
      </c>
      <c r="C4276" s="34">
        <v>21.7</v>
      </c>
      <c r="D4276" s="32">
        <f t="shared" si="132"/>
        <v>71.06</v>
      </c>
      <c r="E4276" s="37">
        <f t="shared" si="133"/>
        <v>85.272000000000006</v>
      </c>
      <c r="F4276" s="32">
        <f>'Auxiliary Energy Estimation'!$E$25-D4276</f>
        <v>-16.060000000000002</v>
      </c>
      <c r="G4276" s="32">
        <f>'Auxiliary Energy Estimation'!$E$25-E4276</f>
        <v>-30.272000000000006</v>
      </c>
      <c r="H4276" s="26">
        <f>IF(D4276&lt;='Auxiliary Energy Estimation'!$E$25, 1, 0)</f>
        <v>0</v>
      </c>
      <c r="I4276" s="26">
        <f>IF(E4276&lt;='Auxiliary Energy Estimation'!$E$25, 1, 0)</f>
        <v>0</v>
      </c>
    </row>
    <row r="4277" spans="2:9" ht="15" x14ac:dyDescent="0.3">
      <c r="B4277" s="33">
        <v>4272.5</v>
      </c>
      <c r="C4277" s="34">
        <v>21.1</v>
      </c>
      <c r="D4277" s="32">
        <f t="shared" si="132"/>
        <v>69.98</v>
      </c>
      <c r="E4277" s="37">
        <f t="shared" si="133"/>
        <v>83.975999999999999</v>
      </c>
      <c r="F4277" s="32">
        <f>'Auxiliary Energy Estimation'!$E$25-D4277</f>
        <v>-14.980000000000004</v>
      </c>
      <c r="G4277" s="32">
        <f>'Auxiliary Energy Estimation'!$E$25-E4277</f>
        <v>-28.975999999999999</v>
      </c>
      <c r="H4277" s="26">
        <f>IF(D4277&lt;='Auxiliary Energy Estimation'!$E$25, 1, 0)</f>
        <v>0</v>
      </c>
      <c r="I4277" s="26">
        <f>IF(E4277&lt;='Auxiliary Energy Estimation'!$E$25, 1, 0)</f>
        <v>0</v>
      </c>
    </row>
    <row r="4278" spans="2:9" ht="15" x14ac:dyDescent="0.3">
      <c r="B4278" s="33">
        <v>4273.5</v>
      </c>
      <c r="C4278" s="34">
        <v>21.1</v>
      </c>
      <c r="D4278" s="32">
        <f t="shared" si="132"/>
        <v>69.98</v>
      </c>
      <c r="E4278" s="37">
        <f t="shared" si="133"/>
        <v>83.975999999999999</v>
      </c>
      <c r="F4278" s="32">
        <f>'Auxiliary Energy Estimation'!$E$25-D4278</f>
        <v>-14.980000000000004</v>
      </c>
      <c r="G4278" s="32">
        <f>'Auxiliary Energy Estimation'!$E$25-E4278</f>
        <v>-28.975999999999999</v>
      </c>
      <c r="H4278" s="26">
        <f>IF(D4278&lt;='Auxiliary Energy Estimation'!$E$25, 1, 0)</f>
        <v>0</v>
      </c>
      <c r="I4278" s="26">
        <f>IF(E4278&lt;='Auxiliary Energy Estimation'!$E$25, 1, 0)</f>
        <v>0</v>
      </c>
    </row>
    <row r="4279" spans="2:9" ht="15" x14ac:dyDescent="0.3">
      <c r="B4279" s="33">
        <v>4274.5</v>
      </c>
      <c r="C4279" s="34">
        <v>21.7</v>
      </c>
      <c r="D4279" s="32">
        <f t="shared" si="132"/>
        <v>71.06</v>
      </c>
      <c r="E4279" s="37">
        <f t="shared" si="133"/>
        <v>85.272000000000006</v>
      </c>
      <c r="F4279" s="32">
        <f>'Auxiliary Energy Estimation'!$E$25-D4279</f>
        <v>-16.060000000000002</v>
      </c>
      <c r="G4279" s="32">
        <f>'Auxiliary Energy Estimation'!$E$25-E4279</f>
        <v>-30.272000000000006</v>
      </c>
      <c r="H4279" s="26">
        <f>IF(D4279&lt;='Auxiliary Energy Estimation'!$E$25, 1, 0)</f>
        <v>0</v>
      </c>
      <c r="I4279" s="26">
        <f>IF(E4279&lt;='Auxiliary Energy Estimation'!$E$25, 1, 0)</f>
        <v>0</v>
      </c>
    </row>
    <row r="4280" spans="2:9" ht="15" x14ac:dyDescent="0.3">
      <c r="B4280" s="33">
        <v>4275.5</v>
      </c>
      <c r="C4280" s="34">
        <v>21.7</v>
      </c>
      <c r="D4280" s="32">
        <f t="shared" si="132"/>
        <v>71.06</v>
      </c>
      <c r="E4280" s="37">
        <f t="shared" si="133"/>
        <v>85.272000000000006</v>
      </c>
      <c r="F4280" s="32">
        <f>'Auxiliary Energy Estimation'!$E$25-D4280</f>
        <v>-16.060000000000002</v>
      </c>
      <c r="G4280" s="32">
        <f>'Auxiliary Energy Estimation'!$E$25-E4280</f>
        <v>-30.272000000000006</v>
      </c>
      <c r="H4280" s="26">
        <f>IF(D4280&lt;='Auxiliary Energy Estimation'!$E$25, 1, 0)</f>
        <v>0</v>
      </c>
      <c r="I4280" s="26">
        <f>IF(E4280&lt;='Auxiliary Energy Estimation'!$E$25, 1, 0)</f>
        <v>0</v>
      </c>
    </row>
    <row r="4281" spans="2:9" ht="15" x14ac:dyDescent="0.3">
      <c r="B4281" s="33">
        <v>4276.5</v>
      </c>
      <c r="C4281" s="34">
        <v>22.2</v>
      </c>
      <c r="D4281" s="32">
        <f t="shared" si="132"/>
        <v>71.960000000000008</v>
      </c>
      <c r="E4281" s="37">
        <f t="shared" si="133"/>
        <v>86.352000000000004</v>
      </c>
      <c r="F4281" s="32">
        <f>'Auxiliary Energy Estimation'!$E$25-D4281</f>
        <v>-16.960000000000008</v>
      </c>
      <c r="G4281" s="32">
        <f>'Auxiliary Energy Estimation'!$E$25-E4281</f>
        <v>-31.352000000000004</v>
      </c>
      <c r="H4281" s="26">
        <f>IF(D4281&lt;='Auxiliary Energy Estimation'!$E$25, 1, 0)</f>
        <v>0</v>
      </c>
      <c r="I4281" s="26">
        <f>IF(E4281&lt;='Auxiliary Energy Estimation'!$E$25, 1, 0)</f>
        <v>0</v>
      </c>
    </row>
    <row r="4282" spans="2:9" ht="15" x14ac:dyDescent="0.3">
      <c r="B4282" s="33">
        <v>4277.5</v>
      </c>
      <c r="C4282" s="34">
        <v>22.8</v>
      </c>
      <c r="D4282" s="32">
        <f t="shared" si="132"/>
        <v>73.039999999999992</v>
      </c>
      <c r="E4282" s="37">
        <f t="shared" si="133"/>
        <v>87.647999999999982</v>
      </c>
      <c r="F4282" s="32">
        <f>'Auxiliary Energy Estimation'!$E$25-D4282</f>
        <v>-18.039999999999992</v>
      </c>
      <c r="G4282" s="32">
        <f>'Auxiliary Energy Estimation'!$E$25-E4282</f>
        <v>-32.647999999999982</v>
      </c>
      <c r="H4282" s="26">
        <f>IF(D4282&lt;='Auxiliary Energy Estimation'!$E$25, 1, 0)</f>
        <v>0</v>
      </c>
      <c r="I4282" s="26">
        <f>IF(E4282&lt;='Auxiliary Energy Estimation'!$E$25, 1, 0)</f>
        <v>0</v>
      </c>
    </row>
    <row r="4283" spans="2:9" ht="15" x14ac:dyDescent="0.3">
      <c r="B4283" s="33">
        <v>4278.5</v>
      </c>
      <c r="C4283" s="34">
        <v>23.3</v>
      </c>
      <c r="D4283" s="32">
        <f t="shared" si="132"/>
        <v>73.94</v>
      </c>
      <c r="E4283" s="37">
        <f t="shared" si="133"/>
        <v>88.727999999999994</v>
      </c>
      <c r="F4283" s="32">
        <f>'Auxiliary Energy Estimation'!$E$25-D4283</f>
        <v>-18.939999999999998</v>
      </c>
      <c r="G4283" s="32">
        <f>'Auxiliary Energy Estimation'!$E$25-E4283</f>
        <v>-33.727999999999994</v>
      </c>
      <c r="H4283" s="26">
        <f>IF(D4283&lt;='Auxiliary Energy Estimation'!$E$25, 1, 0)</f>
        <v>0</v>
      </c>
      <c r="I4283" s="26">
        <f>IF(E4283&lt;='Auxiliary Energy Estimation'!$E$25, 1, 0)</f>
        <v>0</v>
      </c>
    </row>
    <row r="4284" spans="2:9" ht="15" x14ac:dyDescent="0.3">
      <c r="B4284" s="33">
        <v>4279.5</v>
      </c>
      <c r="C4284" s="34">
        <v>24.4</v>
      </c>
      <c r="D4284" s="32">
        <f t="shared" si="132"/>
        <v>75.92</v>
      </c>
      <c r="E4284" s="37">
        <f t="shared" si="133"/>
        <v>91.103999999999999</v>
      </c>
      <c r="F4284" s="32">
        <f>'Auxiliary Energy Estimation'!$E$25-D4284</f>
        <v>-20.92</v>
      </c>
      <c r="G4284" s="32">
        <f>'Auxiliary Energy Estimation'!$E$25-E4284</f>
        <v>-36.103999999999999</v>
      </c>
      <c r="H4284" s="26">
        <f>IF(D4284&lt;='Auxiliary Energy Estimation'!$E$25, 1, 0)</f>
        <v>0</v>
      </c>
      <c r="I4284" s="26">
        <f>IF(E4284&lt;='Auxiliary Energy Estimation'!$E$25, 1, 0)</f>
        <v>0</v>
      </c>
    </row>
    <row r="4285" spans="2:9" ht="15" x14ac:dyDescent="0.3">
      <c r="B4285" s="33">
        <v>4280.5</v>
      </c>
      <c r="C4285" s="34">
        <v>25</v>
      </c>
      <c r="D4285" s="32">
        <f t="shared" si="132"/>
        <v>77</v>
      </c>
      <c r="E4285" s="37">
        <f t="shared" si="133"/>
        <v>92.399999999999991</v>
      </c>
      <c r="F4285" s="32">
        <f>'Auxiliary Energy Estimation'!$E$25-D4285</f>
        <v>-22</v>
      </c>
      <c r="G4285" s="32">
        <f>'Auxiliary Energy Estimation'!$E$25-E4285</f>
        <v>-37.399999999999991</v>
      </c>
      <c r="H4285" s="26">
        <f>IF(D4285&lt;='Auxiliary Energy Estimation'!$E$25, 1, 0)</f>
        <v>0</v>
      </c>
      <c r="I4285" s="26">
        <f>IF(E4285&lt;='Auxiliary Energy Estimation'!$E$25, 1, 0)</f>
        <v>0</v>
      </c>
    </row>
    <row r="4286" spans="2:9" ht="15" x14ac:dyDescent="0.3">
      <c r="B4286" s="33">
        <v>4281.5</v>
      </c>
      <c r="C4286" s="34">
        <v>26.7</v>
      </c>
      <c r="D4286" s="32">
        <f t="shared" si="132"/>
        <v>80.06</v>
      </c>
      <c r="E4286" s="37">
        <f t="shared" si="133"/>
        <v>96.072000000000003</v>
      </c>
      <c r="F4286" s="32">
        <f>'Auxiliary Energy Estimation'!$E$25-D4286</f>
        <v>-25.060000000000002</v>
      </c>
      <c r="G4286" s="32">
        <f>'Auxiliary Energy Estimation'!$E$25-E4286</f>
        <v>-41.072000000000003</v>
      </c>
      <c r="H4286" s="26">
        <f>IF(D4286&lt;='Auxiliary Energy Estimation'!$E$25, 1, 0)</f>
        <v>0</v>
      </c>
      <c r="I4286" s="26">
        <f>IF(E4286&lt;='Auxiliary Energy Estimation'!$E$25, 1, 0)</f>
        <v>0</v>
      </c>
    </row>
    <row r="4287" spans="2:9" ht="15" x14ac:dyDescent="0.3">
      <c r="B4287" s="33">
        <v>4282.5</v>
      </c>
      <c r="C4287" s="34">
        <v>27.8</v>
      </c>
      <c r="D4287" s="32">
        <f t="shared" si="132"/>
        <v>82.039999999999992</v>
      </c>
      <c r="E4287" s="37">
        <f t="shared" si="133"/>
        <v>98.447999999999993</v>
      </c>
      <c r="F4287" s="32">
        <f>'Auxiliary Energy Estimation'!$E$25-D4287</f>
        <v>-27.039999999999992</v>
      </c>
      <c r="G4287" s="32">
        <f>'Auxiliary Energy Estimation'!$E$25-E4287</f>
        <v>-43.447999999999993</v>
      </c>
      <c r="H4287" s="26">
        <f>IF(D4287&lt;='Auxiliary Energy Estimation'!$E$25, 1, 0)</f>
        <v>0</v>
      </c>
      <c r="I4287" s="26">
        <f>IF(E4287&lt;='Auxiliary Energy Estimation'!$E$25, 1, 0)</f>
        <v>0</v>
      </c>
    </row>
    <row r="4288" spans="2:9" ht="15" x14ac:dyDescent="0.3">
      <c r="B4288" s="33">
        <v>4283.5</v>
      </c>
      <c r="C4288" s="34">
        <v>28.3</v>
      </c>
      <c r="D4288" s="32">
        <f t="shared" si="132"/>
        <v>82.94</v>
      </c>
      <c r="E4288" s="37">
        <f t="shared" si="133"/>
        <v>99.527999999999992</v>
      </c>
      <c r="F4288" s="32">
        <f>'Auxiliary Energy Estimation'!$E$25-D4288</f>
        <v>-27.939999999999998</v>
      </c>
      <c r="G4288" s="32">
        <f>'Auxiliary Energy Estimation'!$E$25-E4288</f>
        <v>-44.527999999999992</v>
      </c>
      <c r="H4288" s="26">
        <f>IF(D4288&lt;='Auxiliary Energy Estimation'!$E$25, 1, 0)</f>
        <v>0</v>
      </c>
      <c r="I4288" s="26">
        <f>IF(E4288&lt;='Auxiliary Energy Estimation'!$E$25, 1, 0)</f>
        <v>0</v>
      </c>
    </row>
    <row r="4289" spans="2:9" ht="15" x14ac:dyDescent="0.3">
      <c r="B4289" s="33">
        <v>4284.5</v>
      </c>
      <c r="C4289" s="34">
        <v>28.3</v>
      </c>
      <c r="D4289" s="32">
        <f t="shared" si="132"/>
        <v>82.94</v>
      </c>
      <c r="E4289" s="37">
        <f t="shared" si="133"/>
        <v>99.527999999999992</v>
      </c>
      <c r="F4289" s="32">
        <f>'Auxiliary Energy Estimation'!$E$25-D4289</f>
        <v>-27.939999999999998</v>
      </c>
      <c r="G4289" s="32">
        <f>'Auxiliary Energy Estimation'!$E$25-E4289</f>
        <v>-44.527999999999992</v>
      </c>
      <c r="H4289" s="26">
        <f>IF(D4289&lt;='Auxiliary Energy Estimation'!$E$25, 1, 0)</f>
        <v>0</v>
      </c>
      <c r="I4289" s="26">
        <f>IF(E4289&lt;='Auxiliary Energy Estimation'!$E$25, 1, 0)</f>
        <v>0</v>
      </c>
    </row>
    <row r="4290" spans="2:9" ht="15" x14ac:dyDescent="0.3">
      <c r="B4290" s="33">
        <v>4285.5</v>
      </c>
      <c r="C4290" s="34">
        <v>28.9</v>
      </c>
      <c r="D4290" s="32">
        <f t="shared" si="132"/>
        <v>84.02</v>
      </c>
      <c r="E4290" s="37">
        <f t="shared" si="133"/>
        <v>100.824</v>
      </c>
      <c r="F4290" s="32">
        <f>'Auxiliary Energy Estimation'!$E$25-D4290</f>
        <v>-29.019999999999996</v>
      </c>
      <c r="G4290" s="32">
        <f>'Auxiliary Energy Estimation'!$E$25-E4290</f>
        <v>-45.823999999999998</v>
      </c>
      <c r="H4290" s="26">
        <f>IF(D4290&lt;='Auxiliary Energy Estimation'!$E$25, 1, 0)</f>
        <v>0</v>
      </c>
      <c r="I4290" s="26">
        <f>IF(E4290&lt;='Auxiliary Energy Estimation'!$E$25, 1, 0)</f>
        <v>0</v>
      </c>
    </row>
    <row r="4291" spans="2:9" ht="15" x14ac:dyDescent="0.3">
      <c r="B4291" s="33">
        <v>4286.5</v>
      </c>
      <c r="C4291" s="34">
        <v>25</v>
      </c>
      <c r="D4291" s="32">
        <f t="shared" si="132"/>
        <v>77</v>
      </c>
      <c r="E4291" s="37">
        <f t="shared" si="133"/>
        <v>92.399999999999991</v>
      </c>
      <c r="F4291" s="32">
        <f>'Auxiliary Energy Estimation'!$E$25-D4291</f>
        <v>-22</v>
      </c>
      <c r="G4291" s="32">
        <f>'Auxiliary Energy Estimation'!$E$25-E4291</f>
        <v>-37.399999999999991</v>
      </c>
      <c r="H4291" s="26">
        <f>IF(D4291&lt;='Auxiliary Energy Estimation'!$E$25, 1, 0)</f>
        <v>0</v>
      </c>
      <c r="I4291" s="26">
        <f>IF(E4291&lt;='Auxiliary Energy Estimation'!$E$25, 1, 0)</f>
        <v>0</v>
      </c>
    </row>
    <row r="4292" spans="2:9" ht="15" x14ac:dyDescent="0.3">
      <c r="B4292" s="33">
        <v>4287.5</v>
      </c>
      <c r="C4292" s="34">
        <v>25</v>
      </c>
      <c r="D4292" s="32">
        <f t="shared" si="132"/>
        <v>77</v>
      </c>
      <c r="E4292" s="37">
        <f t="shared" si="133"/>
        <v>92.399999999999991</v>
      </c>
      <c r="F4292" s="32">
        <f>'Auxiliary Energy Estimation'!$E$25-D4292</f>
        <v>-22</v>
      </c>
      <c r="G4292" s="32">
        <f>'Auxiliary Energy Estimation'!$E$25-E4292</f>
        <v>-37.399999999999991</v>
      </c>
      <c r="H4292" s="26">
        <f>IF(D4292&lt;='Auxiliary Energy Estimation'!$E$25, 1, 0)</f>
        <v>0</v>
      </c>
      <c r="I4292" s="26">
        <f>IF(E4292&lt;='Auxiliary Energy Estimation'!$E$25, 1, 0)</f>
        <v>0</v>
      </c>
    </row>
    <row r="4293" spans="2:9" ht="15" x14ac:dyDescent="0.3">
      <c r="B4293" s="33">
        <v>4288.5</v>
      </c>
      <c r="C4293" s="34">
        <v>24.4</v>
      </c>
      <c r="D4293" s="32">
        <f t="shared" ref="D4293:D4356" si="134">CONVERT(C4293,"C","F")</f>
        <v>75.92</v>
      </c>
      <c r="E4293" s="37">
        <f t="shared" ref="E4293:E4356" si="135">D4293*1.2</f>
        <v>91.103999999999999</v>
      </c>
      <c r="F4293" s="32">
        <f>'Auxiliary Energy Estimation'!$E$25-D4293</f>
        <v>-20.92</v>
      </c>
      <c r="G4293" s="32">
        <f>'Auxiliary Energy Estimation'!$E$25-E4293</f>
        <v>-36.103999999999999</v>
      </c>
      <c r="H4293" s="26">
        <f>IF(D4293&lt;='Auxiliary Energy Estimation'!$E$25, 1, 0)</f>
        <v>0</v>
      </c>
      <c r="I4293" s="26">
        <f>IF(E4293&lt;='Auxiliary Energy Estimation'!$E$25, 1, 0)</f>
        <v>0</v>
      </c>
    </row>
    <row r="4294" spans="2:9" ht="15" x14ac:dyDescent="0.3">
      <c r="B4294" s="33">
        <v>4289.5</v>
      </c>
      <c r="C4294" s="34">
        <v>25</v>
      </c>
      <c r="D4294" s="32">
        <f t="shared" si="134"/>
        <v>77</v>
      </c>
      <c r="E4294" s="37">
        <f t="shared" si="135"/>
        <v>92.399999999999991</v>
      </c>
      <c r="F4294" s="32">
        <f>'Auxiliary Energy Estimation'!$E$25-D4294</f>
        <v>-22</v>
      </c>
      <c r="G4294" s="32">
        <f>'Auxiliary Energy Estimation'!$E$25-E4294</f>
        <v>-37.399999999999991</v>
      </c>
      <c r="H4294" s="26">
        <f>IF(D4294&lt;='Auxiliary Energy Estimation'!$E$25, 1, 0)</f>
        <v>0</v>
      </c>
      <c r="I4294" s="26">
        <f>IF(E4294&lt;='Auxiliary Energy Estimation'!$E$25, 1, 0)</f>
        <v>0</v>
      </c>
    </row>
    <row r="4295" spans="2:9" ht="15" x14ac:dyDescent="0.3">
      <c r="B4295" s="33">
        <v>4290.5</v>
      </c>
      <c r="C4295" s="34">
        <v>22.2</v>
      </c>
      <c r="D4295" s="32">
        <f t="shared" si="134"/>
        <v>71.960000000000008</v>
      </c>
      <c r="E4295" s="37">
        <f t="shared" si="135"/>
        <v>86.352000000000004</v>
      </c>
      <c r="F4295" s="32">
        <f>'Auxiliary Energy Estimation'!$E$25-D4295</f>
        <v>-16.960000000000008</v>
      </c>
      <c r="G4295" s="32">
        <f>'Auxiliary Energy Estimation'!$E$25-E4295</f>
        <v>-31.352000000000004</v>
      </c>
      <c r="H4295" s="26">
        <f>IF(D4295&lt;='Auxiliary Energy Estimation'!$E$25, 1, 0)</f>
        <v>0</v>
      </c>
      <c r="I4295" s="26">
        <f>IF(E4295&lt;='Auxiliary Energy Estimation'!$E$25, 1, 0)</f>
        <v>0</v>
      </c>
    </row>
    <row r="4296" spans="2:9" ht="15" x14ac:dyDescent="0.3">
      <c r="B4296" s="33">
        <v>4291.5</v>
      </c>
      <c r="C4296" s="34">
        <v>21.7</v>
      </c>
      <c r="D4296" s="32">
        <f t="shared" si="134"/>
        <v>71.06</v>
      </c>
      <c r="E4296" s="37">
        <f t="shared" si="135"/>
        <v>85.272000000000006</v>
      </c>
      <c r="F4296" s="32">
        <f>'Auxiliary Energy Estimation'!$E$25-D4296</f>
        <v>-16.060000000000002</v>
      </c>
      <c r="G4296" s="32">
        <f>'Auxiliary Energy Estimation'!$E$25-E4296</f>
        <v>-30.272000000000006</v>
      </c>
      <c r="H4296" s="26">
        <f>IF(D4296&lt;='Auxiliary Energy Estimation'!$E$25, 1, 0)</f>
        <v>0</v>
      </c>
      <c r="I4296" s="26">
        <f>IF(E4296&lt;='Auxiliary Energy Estimation'!$E$25, 1, 0)</f>
        <v>0</v>
      </c>
    </row>
    <row r="4297" spans="2:9" ht="15" x14ac:dyDescent="0.3">
      <c r="B4297" s="33">
        <v>4292.5</v>
      </c>
      <c r="C4297" s="34">
        <v>22.8</v>
      </c>
      <c r="D4297" s="32">
        <f t="shared" si="134"/>
        <v>73.039999999999992</v>
      </c>
      <c r="E4297" s="37">
        <f t="shared" si="135"/>
        <v>87.647999999999982</v>
      </c>
      <c r="F4297" s="32">
        <f>'Auxiliary Energy Estimation'!$E$25-D4297</f>
        <v>-18.039999999999992</v>
      </c>
      <c r="G4297" s="32">
        <f>'Auxiliary Energy Estimation'!$E$25-E4297</f>
        <v>-32.647999999999982</v>
      </c>
      <c r="H4297" s="26">
        <f>IF(D4297&lt;='Auxiliary Energy Estimation'!$E$25, 1, 0)</f>
        <v>0</v>
      </c>
      <c r="I4297" s="26">
        <f>IF(E4297&lt;='Auxiliary Energy Estimation'!$E$25, 1, 0)</f>
        <v>0</v>
      </c>
    </row>
    <row r="4298" spans="2:9" ht="15" x14ac:dyDescent="0.3">
      <c r="B4298" s="33">
        <v>4293.5</v>
      </c>
      <c r="C4298" s="34">
        <v>23.3</v>
      </c>
      <c r="D4298" s="32">
        <f t="shared" si="134"/>
        <v>73.94</v>
      </c>
      <c r="E4298" s="37">
        <f t="shared" si="135"/>
        <v>88.727999999999994</v>
      </c>
      <c r="F4298" s="32">
        <f>'Auxiliary Energy Estimation'!$E$25-D4298</f>
        <v>-18.939999999999998</v>
      </c>
      <c r="G4298" s="32">
        <f>'Auxiliary Energy Estimation'!$E$25-E4298</f>
        <v>-33.727999999999994</v>
      </c>
      <c r="H4298" s="26">
        <f>IF(D4298&lt;='Auxiliary Energy Estimation'!$E$25, 1, 0)</f>
        <v>0</v>
      </c>
      <c r="I4298" s="26">
        <f>IF(E4298&lt;='Auxiliary Energy Estimation'!$E$25, 1, 0)</f>
        <v>0</v>
      </c>
    </row>
    <row r="4299" spans="2:9" ht="15" x14ac:dyDescent="0.3">
      <c r="B4299" s="33">
        <v>4294.5</v>
      </c>
      <c r="C4299" s="34">
        <v>23.3</v>
      </c>
      <c r="D4299" s="32">
        <f t="shared" si="134"/>
        <v>73.94</v>
      </c>
      <c r="E4299" s="37">
        <f t="shared" si="135"/>
        <v>88.727999999999994</v>
      </c>
      <c r="F4299" s="32">
        <f>'Auxiliary Energy Estimation'!$E$25-D4299</f>
        <v>-18.939999999999998</v>
      </c>
      <c r="G4299" s="32">
        <f>'Auxiliary Energy Estimation'!$E$25-E4299</f>
        <v>-33.727999999999994</v>
      </c>
      <c r="H4299" s="26">
        <f>IF(D4299&lt;='Auxiliary Energy Estimation'!$E$25, 1, 0)</f>
        <v>0</v>
      </c>
      <c r="I4299" s="26">
        <f>IF(E4299&lt;='Auxiliary Energy Estimation'!$E$25, 1, 0)</f>
        <v>0</v>
      </c>
    </row>
    <row r="4300" spans="2:9" ht="15" x14ac:dyDescent="0.3">
      <c r="B4300" s="33">
        <v>4295.5</v>
      </c>
      <c r="C4300" s="34">
        <v>22.2</v>
      </c>
      <c r="D4300" s="32">
        <f t="shared" si="134"/>
        <v>71.960000000000008</v>
      </c>
      <c r="E4300" s="37">
        <f t="shared" si="135"/>
        <v>86.352000000000004</v>
      </c>
      <c r="F4300" s="32">
        <f>'Auxiliary Energy Estimation'!$E$25-D4300</f>
        <v>-16.960000000000008</v>
      </c>
      <c r="G4300" s="32">
        <f>'Auxiliary Energy Estimation'!$E$25-E4300</f>
        <v>-31.352000000000004</v>
      </c>
      <c r="H4300" s="26">
        <f>IF(D4300&lt;='Auxiliary Energy Estimation'!$E$25, 1, 0)</f>
        <v>0</v>
      </c>
      <c r="I4300" s="26">
        <f>IF(E4300&lt;='Auxiliary Energy Estimation'!$E$25, 1, 0)</f>
        <v>0</v>
      </c>
    </row>
    <row r="4301" spans="2:9" ht="15" x14ac:dyDescent="0.3">
      <c r="B4301" s="33">
        <v>4296.5</v>
      </c>
      <c r="C4301" s="34">
        <v>22.2</v>
      </c>
      <c r="D4301" s="32">
        <f t="shared" si="134"/>
        <v>71.960000000000008</v>
      </c>
      <c r="E4301" s="37">
        <f t="shared" si="135"/>
        <v>86.352000000000004</v>
      </c>
      <c r="F4301" s="32">
        <f>'Auxiliary Energy Estimation'!$E$25-D4301</f>
        <v>-16.960000000000008</v>
      </c>
      <c r="G4301" s="32">
        <f>'Auxiliary Energy Estimation'!$E$25-E4301</f>
        <v>-31.352000000000004</v>
      </c>
      <c r="H4301" s="26">
        <f>IF(D4301&lt;='Auxiliary Energy Estimation'!$E$25, 1, 0)</f>
        <v>0</v>
      </c>
      <c r="I4301" s="26">
        <f>IF(E4301&lt;='Auxiliary Energy Estimation'!$E$25, 1, 0)</f>
        <v>0</v>
      </c>
    </row>
    <row r="4302" spans="2:9" ht="15" x14ac:dyDescent="0.3">
      <c r="B4302" s="33">
        <v>4297.5</v>
      </c>
      <c r="C4302" s="34">
        <v>22.2</v>
      </c>
      <c r="D4302" s="32">
        <f t="shared" si="134"/>
        <v>71.960000000000008</v>
      </c>
      <c r="E4302" s="37">
        <f t="shared" si="135"/>
        <v>86.352000000000004</v>
      </c>
      <c r="F4302" s="32">
        <f>'Auxiliary Energy Estimation'!$E$25-D4302</f>
        <v>-16.960000000000008</v>
      </c>
      <c r="G4302" s="32">
        <f>'Auxiliary Energy Estimation'!$E$25-E4302</f>
        <v>-31.352000000000004</v>
      </c>
      <c r="H4302" s="26">
        <f>IF(D4302&lt;='Auxiliary Energy Estimation'!$E$25, 1, 0)</f>
        <v>0</v>
      </c>
      <c r="I4302" s="26">
        <f>IF(E4302&lt;='Auxiliary Energy Estimation'!$E$25, 1, 0)</f>
        <v>0</v>
      </c>
    </row>
    <row r="4303" spans="2:9" ht="15" x14ac:dyDescent="0.3">
      <c r="B4303" s="33">
        <v>4298.5</v>
      </c>
      <c r="C4303" s="34">
        <v>21.7</v>
      </c>
      <c r="D4303" s="32">
        <f t="shared" si="134"/>
        <v>71.06</v>
      </c>
      <c r="E4303" s="37">
        <f t="shared" si="135"/>
        <v>85.272000000000006</v>
      </c>
      <c r="F4303" s="32">
        <f>'Auxiliary Energy Estimation'!$E$25-D4303</f>
        <v>-16.060000000000002</v>
      </c>
      <c r="G4303" s="32">
        <f>'Auxiliary Energy Estimation'!$E$25-E4303</f>
        <v>-30.272000000000006</v>
      </c>
      <c r="H4303" s="26">
        <f>IF(D4303&lt;='Auxiliary Energy Estimation'!$E$25, 1, 0)</f>
        <v>0</v>
      </c>
      <c r="I4303" s="26">
        <f>IF(E4303&lt;='Auxiliary Energy Estimation'!$E$25, 1, 0)</f>
        <v>0</v>
      </c>
    </row>
    <row r="4304" spans="2:9" ht="15" x14ac:dyDescent="0.3">
      <c r="B4304" s="33">
        <v>4299.5</v>
      </c>
      <c r="C4304" s="34">
        <v>21.7</v>
      </c>
      <c r="D4304" s="32">
        <f t="shared" si="134"/>
        <v>71.06</v>
      </c>
      <c r="E4304" s="37">
        <f t="shared" si="135"/>
        <v>85.272000000000006</v>
      </c>
      <c r="F4304" s="32">
        <f>'Auxiliary Energy Estimation'!$E$25-D4304</f>
        <v>-16.060000000000002</v>
      </c>
      <c r="G4304" s="32">
        <f>'Auxiliary Energy Estimation'!$E$25-E4304</f>
        <v>-30.272000000000006</v>
      </c>
      <c r="H4304" s="26">
        <f>IF(D4304&lt;='Auxiliary Energy Estimation'!$E$25, 1, 0)</f>
        <v>0</v>
      </c>
      <c r="I4304" s="26">
        <f>IF(E4304&lt;='Auxiliary Energy Estimation'!$E$25, 1, 0)</f>
        <v>0</v>
      </c>
    </row>
    <row r="4305" spans="2:9" ht="15" x14ac:dyDescent="0.3">
      <c r="B4305" s="33">
        <v>4300.5</v>
      </c>
      <c r="C4305" s="34">
        <v>21.7</v>
      </c>
      <c r="D4305" s="32">
        <f t="shared" si="134"/>
        <v>71.06</v>
      </c>
      <c r="E4305" s="37">
        <f t="shared" si="135"/>
        <v>85.272000000000006</v>
      </c>
      <c r="F4305" s="32">
        <f>'Auxiliary Energy Estimation'!$E$25-D4305</f>
        <v>-16.060000000000002</v>
      </c>
      <c r="G4305" s="32">
        <f>'Auxiliary Energy Estimation'!$E$25-E4305</f>
        <v>-30.272000000000006</v>
      </c>
      <c r="H4305" s="26">
        <f>IF(D4305&lt;='Auxiliary Energy Estimation'!$E$25, 1, 0)</f>
        <v>0</v>
      </c>
      <c r="I4305" s="26">
        <f>IF(E4305&lt;='Auxiliary Energy Estimation'!$E$25, 1, 0)</f>
        <v>0</v>
      </c>
    </row>
    <row r="4306" spans="2:9" ht="15" x14ac:dyDescent="0.3">
      <c r="B4306" s="33">
        <v>4301.5</v>
      </c>
      <c r="C4306" s="34">
        <v>22.2</v>
      </c>
      <c r="D4306" s="32">
        <f t="shared" si="134"/>
        <v>71.960000000000008</v>
      </c>
      <c r="E4306" s="37">
        <f t="shared" si="135"/>
        <v>86.352000000000004</v>
      </c>
      <c r="F4306" s="32">
        <f>'Auxiliary Energy Estimation'!$E$25-D4306</f>
        <v>-16.960000000000008</v>
      </c>
      <c r="G4306" s="32">
        <f>'Auxiliary Energy Estimation'!$E$25-E4306</f>
        <v>-31.352000000000004</v>
      </c>
      <c r="H4306" s="26">
        <f>IF(D4306&lt;='Auxiliary Energy Estimation'!$E$25, 1, 0)</f>
        <v>0</v>
      </c>
      <c r="I4306" s="26">
        <f>IF(E4306&lt;='Auxiliary Energy Estimation'!$E$25, 1, 0)</f>
        <v>0</v>
      </c>
    </row>
    <row r="4307" spans="2:9" ht="15" x14ac:dyDescent="0.3">
      <c r="B4307" s="33">
        <v>4302.5</v>
      </c>
      <c r="C4307" s="34">
        <v>22.8</v>
      </c>
      <c r="D4307" s="32">
        <f t="shared" si="134"/>
        <v>73.039999999999992</v>
      </c>
      <c r="E4307" s="37">
        <f t="shared" si="135"/>
        <v>87.647999999999982</v>
      </c>
      <c r="F4307" s="32">
        <f>'Auxiliary Energy Estimation'!$E$25-D4307</f>
        <v>-18.039999999999992</v>
      </c>
      <c r="G4307" s="32">
        <f>'Auxiliary Energy Estimation'!$E$25-E4307</f>
        <v>-32.647999999999982</v>
      </c>
      <c r="H4307" s="26">
        <f>IF(D4307&lt;='Auxiliary Energy Estimation'!$E$25, 1, 0)</f>
        <v>0</v>
      </c>
      <c r="I4307" s="26">
        <f>IF(E4307&lt;='Auxiliary Energy Estimation'!$E$25, 1, 0)</f>
        <v>0</v>
      </c>
    </row>
    <row r="4308" spans="2:9" ht="15" x14ac:dyDescent="0.3">
      <c r="B4308" s="33">
        <v>4303.5</v>
      </c>
      <c r="C4308" s="34">
        <v>23.3</v>
      </c>
      <c r="D4308" s="32">
        <f t="shared" si="134"/>
        <v>73.94</v>
      </c>
      <c r="E4308" s="37">
        <f t="shared" si="135"/>
        <v>88.727999999999994</v>
      </c>
      <c r="F4308" s="32">
        <f>'Auxiliary Energy Estimation'!$E$25-D4308</f>
        <v>-18.939999999999998</v>
      </c>
      <c r="G4308" s="32">
        <f>'Auxiliary Energy Estimation'!$E$25-E4308</f>
        <v>-33.727999999999994</v>
      </c>
      <c r="H4308" s="26">
        <f>IF(D4308&lt;='Auxiliary Energy Estimation'!$E$25, 1, 0)</f>
        <v>0</v>
      </c>
      <c r="I4308" s="26">
        <f>IF(E4308&lt;='Auxiliary Energy Estimation'!$E$25, 1, 0)</f>
        <v>0</v>
      </c>
    </row>
    <row r="4309" spans="2:9" ht="15" x14ac:dyDescent="0.3">
      <c r="B4309" s="33">
        <v>4304.5</v>
      </c>
      <c r="C4309" s="34">
        <v>24.4</v>
      </c>
      <c r="D4309" s="32">
        <f t="shared" si="134"/>
        <v>75.92</v>
      </c>
      <c r="E4309" s="37">
        <f t="shared" si="135"/>
        <v>91.103999999999999</v>
      </c>
      <c r="F4309" s="32">
        <f>'Auxiliary Energy Estimation'!$E$25-D4309</f>
        <v>-20.92</v>
      </c>
      <c r="G4309" s="32">
        <f>'Auxiliary Energy Estimation'!$E$25-E4309</f>
        <v>-36.103999999999999</v>
      </c>
      <c r="H4309" s="26">
        <f>IF(D4309&lt;='Auxiliary Energy Estimation'!$E$25, 1, 0)</f>
        <v>0</v>
      </c>
      <c r="I4309" s="26">
        <f>IF(E4309&lt;='Auxiliary Energy Estimation'!$E$25, 1, 0)</f>
        <v>0</v>
      </c>
    </row>
    <row r="4310" spans="2:9" ht="15" x14ac:dyDescent="0.3">
      <c r="B4310" s="33">
        <v>4305.5</v>
      </c>
      <c r="C4310" s="34">
        <v>23.9</v>
      </c>
      <c r="D4310" s="32">
        <f t="shared" si="134"/>
        <v>75.02</v>
      </c>
      <c r="E4310" s="37">
        <f t="shared" si="135"/>
        <v>90.023999999999987</v>
      </c>
      <c r="F4310" s="32">
        <f>'Auxiliary Energy Estimation'!$E$25-D4310</f>
        <v>-20.019999999999996</v>
      </c>
      <c r="G4310" s="32">
        <f>'Auxiliary Energy Estimation'!$E$25-E4310</f>
        <v>-35.023999999999987</v>
      </c>
      <c r="H4310" s="26">
        <f>IF(D4310&lt;='Auxiliary Energy Estimation'!$E$25, 1, 0)</f>
        <v>0</v>
      </c>
      <c r="I4310" s="26">
        <f>IF(E4310&lt;='Auxiliary Energy Estimation'!$E$25, 1, 0)</f>
        <v>0</v>
      </c>
    </row>
    <row r="4311" spans="2:9" ht="15" x14ac:dyDescent="0.3">
      <c r="B4311" s="33">
        <v>4306.5</v>
      </c>
      <c r="C4311" s="34">
        <v>23.3</v>
      </c>
      <c r="D4311" s="32">
        <f t="shared" si="134"/>
        <v>73.94</v>
      </c>
      <c r="E4311" s="37">
        <f t="shared" si="135"/>
        <v>88.727999999999994</v>
      </c>
      <c r="F4311" s="32">
        <f>'Auxiliary Energy Estimation'!$E$25-D4311</f>
        <v>-18.939999999999998</v>
      </c>
      <c r="G4311" s="32">
        <f>'Auxiliary Energy Estimation'!$E$25-E4311</f>
        <v>-33.727999999999994</v>
      </c>
      <c r="H4311" s="26">
        <f>IF(D4311&lt;='Auxiliary Energy Estimation'!$E$25, 1, 0)</f>
        <v>0</v>
      </c>
      <c r="I4311" s="26">
        <f>IF(E4311&lt;='Auxiliary Energy Estimation'!$E$25, 1, 0)</f>
        <v>0</v>
      </c>
    </row>
    <row r="4312" spans="2:9" ht="15" x14ac:dyDescent="0.3">
      <c r="B4312" s="33">
        <v>4307.5</v>
      </c>
      <c r="C4312" s="34">
        <v>22.8</v>
      </c>
      <c r="D4312" s="32">
        <f t="shared" si="134"/>
        <v>73.039999999999992</v>
      </c>
      <c r="E4312" s="37">
        <f t="shared" si="135"/>
        <v>87.647999999999982</v>
      </c>
      <c r="F4312" s="32">
        <f>'Auxiliary Energy Estimation'!$E$25-D4312</f>
        <v>-18.039999999999992</v>
      </c>
      <c r="G4312" s="32">
        <f>'Auxiliary Energy Estimation'!$E$25-E4312</f>
        <v>-32.647999999999982</v>
      </c>
      <c r="H4312" s="26">
        <f>IF(D4312&lt;='Auxiliary Energy Estimation'!$E$25, 1, 0)</f>
        <v>0</v>
      </c>
      <c r="I4312" s="26">
        <f>IF(E4312&lt;='Auxiliary Energy Estimation'!$E$25, 1, 0)</f>
        <v>0</v>
      </c>
    </row>
    <row r="4313" spans="2:9" ht="15" x14ac:dyDescent="0.3">
      <c r="B4313" s="33">
        <v>4308.5</v>
      </c>
      <c r="C4313" s="34">
        <v>22.2</v>
      </c>
      <c r="D4313" s="32">
        <f t="shared" si="134"/>
        <v>71.960000000000008</v>
      </c>
      <c r="E4313" s="37">
        <f t="shared" si="135"/>
        <v>86.352000000000004</v>
      </c>
      <c r="F4313" s="32">
        <f>'Auxiliary Energy Estimation'!$E$25-D4313</f>
        <v>-16.960000000000008</v>
      </c>
      <c r="G4313" s="32">
        <f>'Auxiliary Energy Estimation'!$E$25-E4313</f>
        <v>-31.352000000000004</v>
      </c>
      <c r="H4313" s="26">
        <f>IF(D4313&lt;='Auxiliary Energy Estimation'!$E$25, 1, 0)</f>
        <v>0</v>
      </c>
      <c r="I4313" s="26">
        <f>IF(E4313&lt;='Auxiliary Energy Estimation'!$E$25, 1, 0)</f>
        <v>0</v>
      </c>
    </row>
    <row r="4314" spans="2:9" ht="15" x14ac:dyDescent="0.3">
      <c r="B4314" s="33">
        <v>4309.5</v>
      </c>
      <c r="C4314" s="34">
        <v>22.2</v>
      </c>
      <c r="D4314" s="32">
        <f t="shared" si="134"/>
        <v>71.960000000000008</v>
      </c>
      <c r="E4314" s="37">
        <f t="shared" si="135"/>
        <v>86.352000000000004</v>
      </c>
      <c r="F4314" s="32">
        <f>'Auxiliary Energy Estimation'!$E$25-D4314</f>
        <v>-16.960000000000008</v>
      </c>
      <c r="G4314" s="32">
        <f>'Auxiliary Energy Estimation'!$E$25-E4314</f>
        <v>-31.352000000000004</v>
      </c>
      <c r="H4314" s="26">
        <f>IF(D4314&lt;='Auxiliary Energy Estimation'!$E$25, 1, 0)</f>
        <v>0</v>
      </c>
      <c r="I4314" s="26">
        <f>IF(E4314&lt;='Auxiliary Energy Estimation'!$E$25, 1, 0)</f>
        <v>0</v>
      </c>
    </row>
    <row r="4315" spans="2:9" ht="15" x14ac:dyDescent="0.3">
      <c r="B4315" s="33">
        <v>4310.5</v>
      </c>
      <c r="C4315" s="34">
        <v>21.7</v>
      </c>
      <c r="D4315" s="32">
        <f t="shared" si="134"/>
        <v>71.06</v>
      </c>
      <c r="E4315" s="37">
        <f t="shared" si="135"/>
        <v>85.272000000000006</v>
      </c>
      <c r="F4315" s="32">
        <f>'Auxiliary Energy Estimation'!$E$25-D4315</f>
        <v>-16.060000000000002</v>
      </c>
      <c r="G4315" s="32">
        <f>'Auxiliary Energy Estimation'!$E$25-E4315</f>
        <v>-30.272000000000006</v>
      </c>
      <c r="H4315" s="26">
        <f>IF(D4315&lt;='Auxiliary Energy Estimation'!$E$25, 1, 0)</f>
        <v>0</v>
      </c>
      <c r="I4315" s="26">
        <f>IF(E4315&lt;='Auxiliary Energy Estimation'!$E$25, 1, 0)</f>
        <v>0</v>
      </c>
    </row>
    <row r="4316" spans="2:9" ht="15" x14ac:dyDescent="0.3">
      <c r="B4316" s="33">
        <v>4311.5</v>
      </c>
      <c r="C4316" s="34">
        <v>21.1</v>
      </c>
      <c r="D4316" s="32">
        <f t="shared" si="134"/>
        <v>69.98</v>
      </c>
      <c r="E4316" s="37">
        <f t="shared" si="135"/>
        <v>83.975999999999999</v>
      </c>
      <c r="F4316" s="32">
        <f>'Auxiliary Energy Estimation'!$E$25-D4316</f>
        <v>-14.980000000000004</v>
      </c>
      <c r="G4316" s="32">
        <f>'Auxiliary Energy Estimation'!$E$25-E4316</f>
        <v>-28.975999999999999</v>
      </c>
      <c r="H4316" s="26">
        <f>IF(D4316&lt;='Auxiliary Energy Estimation'!$E$25, 1, 0)</f>
        <v>0</v>
      </c>
      <c r="I4316" s="26">
        <f>IF(E4316&lt;='Auxiliary Energy Estimation'!$E$25, 1, 0)</f>
        <v>0</v>
      </c>
    </row>
    <row r="4317" spans="2:9" ht="15" x14ac:dyDescent="0.3">
      <c r="B4317" s="33">
        <v>4312.5</v>
      </c>
      <c r="C4317" s="34">
        <v>21.1</v>
      </c>
      <c r="D4317" s="32">
        <f t="shared" si="134"/>
        <v>69.98</v>
      </c>
      <c r="E4317" s="37">
        <f t="shared" si="135"/>
        <v>83.975999999999999</v>
      </c>
      <c r="F4317" s="32">
        <f>'Auxiliary Energy Estimation'!$E$25-D4317</f>
        <v>-14.980000000000004</v>
      </c>
      <c r="G4317" s="32">
        <f>'Auxiliary Energy Estimation'!$E$25-E4317</f>
        <v>-28.975999999999999</v>
      </c>
      <c r="H4317" s="26">
        <f>IF(D4317&lt;='Auxiliary Energy Estimation'!$E$25, 1, 0)</f>
        <v>0</v>
      </c>
      <c r="I4317" s="26">
        <f>IF(E4317&lt;='Auxiliary Energy Estimation'!$E$25, 1, 0)</f>
        <v>0</v>
      </c>
    </row>
    <row r="4318" spans="2:9" ht="15" x14ac:dyDescent="0.3">
      <c r="B4318" s="33">
        <v>4313.5</v>
      </c>
      <c r="C4318" s="34">
        <v>20</v>
      </c>
      <c r="D4318" s="32">
        <f t="shared" si="134"/>
        <v>68</v>
      </c>
      <c r="E4318" s="37">
        <f t="shared" si="135"/>
        <v>81.599999999999994</v>
      </c>
      <c r="F4318" s="32">
        <f>'Auxiliary Energy Estimation'!$E$25-D4318</f>
        <v>-13</v>
      </c>
      <c r="G4318" s="32">
        <f>'Auxiliary Energy Estimation'!$E$25-E4318</f>
        <v>-26.599999999999994</v>
      </c>
      <c r="H4318" s="26">
        <f>IF(D4318&lt;='Auxiliary Energy Estimation'!$E$25, 1, 0)</f>
        <v>0</v>
      </c>
      <c r="I4318" s="26">
        <f>IF(E4318&lt;='Auxiliary Energy Estimation'!$E$25, 1, 0)</f>
        <v>0</v>
      </c>
    </row>
    <row r="4319" spans="2:9" ht="15" x14ac:dyDescent="0.3">
      <c r="B4319" s="33">
        <v>4314.5</v>
      </c>
      <c r="C4319" s="34">
        <v>19.399999999999999</v>
      </c>
      <c r="D4319" s="32">
        <f t="shared" si="134"/>
        <v>66.92</v>
      </c>
      <c r="E4319" s="37">
        <f t="shared" si="135"/>
        <v>80.304000000000002</v>
      </c>
      <c r="F4319" s="32">
        <f>'Auxiliary Energy Estimation'!$E$25-D4319</f>
        <v>-11.920000000000002</v>
      </c>
      <c r="G4319" s="32">
        <f>'Auxiliary Energy Estimation'!$E$25-E4319</f>
        <v>-25.304000000000002</v>
      </c>
      <c r="H4319" s="26">
        <f>IF(D4319&lt;='Auxiliary Energy Estimation'!$E$25, 1, 0)</f>
        <v>0</v>
      </c>
      <c r="I4319" s="26">
        <f>IF(E4319&lt;='Auxiliary Energy Estimation'!$E$25, 1, 0)</f>
        <v>0</v>
      </c>
    </row>
    <row r="4320" spans="2:9" ht="15" x14ac:dyDescent="0.3">
      <c r="B4320" s="33">
        <v>4315.5</v>
      </c>
      <c r="C4320" s="34">
        <v>18.3</v>
      </c>
      <c r="D4320" s="32">
        <f t="shared" si="134"/>
        <v>64.94</v>
      </c>
      <c r="E4320" s="37">
        <f t="shared" si="135"/>
        <v>77.927999999999997</v>
      </c>
      <c r="F4320" s="32">
        <f>'Auxiliary Energy Estimation'!$E$25-D4320</f>
        <v>-9.9399999999999977</v>
      </c>
      <c r="G4320" s="32">
        <f>'Auxiliary Energy Estimation'!$E$25-E4320</f>
        <v>-22.927999999999997</v>
      </c>
      <c r="H4320" s="26">
        <f>IF(D4320&lt;='Auxiliary Energy Estimation'!$E$25, 1, 0)</f>
        <v>0</v>
      </c>
      <c r="I4320" s="26">
        <f>IF(E4320&lt;='Auxiliary Energy Estimation'!$E$25, 1, 0)</f>
        <v>0</v>
      </c>
    </row>
    <row r="4321" spans="2:9" ht="15" x14ac:dyDescent="0.3">
      <c r="B4321" s="33">
        <v>4316.5</v>
      </c>
      <c r="C4321" s="34">
        <v>17.2</v>
      </c>
      <c r="D4321" s="32">
        <f t="shared" si="134"/>
        <v>62.96</v>
      </c>
      <c r="E4321" s="37">
        <f t="shared" si="135"/>
        <v>75.551999999999992</v>
      </c>
      <c r="F4321" s="32">
        <f>'Auxiliary Energy Estimation'!$E$25-D4321</f>
        <v>-7.9600000000000009</v>
      </c>
      <c r="G4321" s="32">
        <f>'Auxiliary Energy Estimation'!$E$25-E4321</f>
        <v>-20.551999999999992</v>
      </c>
      <c r="H4321" s="26">
        <f>IF(D4321&lt;='Auxiliary Energy Estimation'!$E$25, 1, 0)</f>
        <v>0</v>
      </c>
      <c r="I4321" s="26">
        <f>IF(E4321&lt;='Auxiliary Energy Estimation'!$E$25, 1, 0)</f>
        <v>0</v>
      </c>
    </row>
    <row r="4322" spans="2:9" ht="15" x14ac:dyDescent="0.3">
      <c r="B4322" s="33">
        <v>4317.5</v>
      </c>
      <c r="C4322" s="34">
        <v>17.8</v>
      </c>
      <c r="D4322" s="32">
        <f t="shared" si="134"/>
        <v>64.039999999999992</v>
      </c>
      <c r="E4322" s="37">
        <f t="shared" si="135"/>
        <v>76.847999999999985</v>
      </c>
      <c r="F4322" s="32">
        <f>'Auxiliary Energy Estimation'!$E$25-D4322</f>
        <v>-9.039999999999992</v>
      </c>
      <c r="G4322" s="32">
        <f>'Auxiliary Energy Estimation'!$E$25-E4322</f>
        <v>-21.847999999999985</v>
      </c>
      <c r="H4322" s="26">
        <f>IF(D4322&lt;='Auxiliary Energy Estimation'!$E$25, 1, 0)</f>
        <v>0</v>
      </c>
      <c r="I4322" s="26">
        <f>IF(E4322&lt;='Auxiliary Energy Estimation'!$E$25, 1, 0)</f>
        <v>0</v>
      </c>
    </row>
    <row r="4323" spans="2:9" ht="15" x14ac:dyDescent="0.3">
      <c r="B4323" s="33">
        <v>4318.5</v>
      </c>
      <c r="C4323" s="34">
        <v>18.3</v>
      </c>
      <c r="D4323" s="32">
        <f t="shared" si="134"/>
        <v>64.94</v>
      </c>
      <c r="E4323" s="37">
        <f t="shared" si="135"/>
        <v>77.927999999999997</v>
      </c>
      <c r="F4323" s="32">
        <f>'Auxiliary Energy Estimation'!$E$25-D4323</f>
        <v>-9.9399999999999977</v>
      </c>
      <c r="G4323" s="32">
        <f>'Auxiliary Energy Estimation'!$E$25-E4323</f>
        <v>-22.927999999999997</v>
      </c>
      <c r="H4323" s="26">
        <f>IF(D4323&lt;='Auxiliary Energy Estimation'!$E$25, 1, 0)</f>
        <v>0</v>
      </c>
      <c r="I4323" s="26">
        <f>IF(E4323&lt;='Auxiliary Energy Estimation'!$E$25, 1, 0)</f>
        <v>0</v>
      </c>
    </row>
    <row r="4324" spans="2:9" ht="15" x14ac:dyDescent="0.3">
      <c r="B4324" s="33">
        <v>4319.5</v>
      </c>
      <c r="C4324" s="34">
        <v>18.899999999999999</v>
      </c>
      <c r="D4324" s="32">
        <f t="shared" si="134"/>
        <v>66.02</v>
      </c>
      <c r="E4324" s="37">
        <f t="shared" si="135"/>
        <v>79.22399999999999</v>
      </c>
      <c r="F4324" s="32">
        <f>'Auxiliary Energy Estimation'!$E$25-D4324</f>
        <v>-11.019999999999996</v>
      </c>
      <c r="G4324" s="32">
        <f>'Auxiliary Energy Estimation'!$E$25-E4324</f>
        <v>-24.22399999999999</v>
      </c>
      <c r="H4324" s="26">
        <f>IF(D4324&lt;='Auxiliary Energy Estimation'!$E$25, 1, 0)</f>
        <v>0</v>
      </c>
      <c r="I4324" s="26">
        <f>IF(E4324&lt;='Auxiliary Energy Estimation'!$E$25, 1, 0)</f>
        <v>0</v>
      </c>
    </row>
    <row r="4325" spans="2:9" ht="15" x14ac:dyDescent="0.3">
      <c r="B4325" s="33">
        <v>4320.5</v>
      </c>
      <c r="C4325" s="34">
        <v>18.3</v>
      </c>
      <c r="D4325" s="32">
        <f t="shared" si="134"/>
        <v>64.94</v>
      </c>
      <c r="E4325" s="37">
        <f t="shared" si="135"/>
        <v>77.927999999999997</v>
      </c>
      <c r="F4325" s="32">
        <f>'Auxiliary Energy Estimation'!$E$25-D4325</f>
        <v>-9.9399999999999977</v>
      </c>
      <c r="G4325" s="32">
        <f>'Auxiliary Energy Estimation'!$E$25-E4325</f>
        <v>-22.927999999999997</v>
      </c>
      <c r="H4325" s="26">
        <f>IF(D4325&lt;='Auxiliary Energy Estimation'!$E$25, 1, 0)</f>
        <v>0</v>
      </c>
      <c r="I4325" s="26">
        <f>IF(E4325&lt;='Auxiliary Energy Estimation'!$E$25, 1, 0)</f>
        <v>0</v>
      </c>
    </row>
    <row r="4326" spans="2:9" ht="15" x14ac:dyDescent="0.3">
      <c r="B4326" s="33">
        <v>4321.5</v>
      </c>
      <c r="C4326" s="34">
        <v>17.8</v>
      </c>
      <c r="D4326" s="32">
        <f t="shared" si="134"/>
        <v>64.039999999999992</v>
      </c>
      <c r="E4326" s="37">
        <f t="shared" si="135"/>
        <v>76.847999999999985</v>
      </c>
      <c r="F4326" s="32">
        <f>'Auxiliary Energy Estimation'!$E$25-D4326</f>
        <v>-9.039999999999992</v>
      </c>
      <c r="G4326" s="32">
        <f>'Auxiliary Energy Estimation'!$E$25-E4326</f>
        <v>-21.847999999999985</v>
      </c>
      <c r="H4326" s="26">
        <f>IF(D4326&lt;='Auxiliary Energy Estimation'!$E$25, 1, 0)</f>
        <v>0</v>
      </c>
      <c r="I4326" s="26">
        <f>IF(E4326&lt;='Auxiliary Energy Estimation'!$E$25, 1, 0)</f>
        <v>0</v>
      </c>
    </row>
    <row r="4327" spans="2:9" ht="15" x14ac:dyDescent="0.3">
      <c r="B4327" s="33">
        <v>4322.5</v>
      </c>
      <c r="C4327" s="34">
        <v>18.3</v>
      </c>
      <c r="D4327" s="32">
        <f t="shared" si="134"/>
        <v>64.94</v>
      </c>
      <c r="E4327" s="37">
        <f t="shared" si="135"/>
        <v>77.927999999999997</v>
      </c>
      <c r="F4327" s="32">
        <f>'Auxiliary Energy Estimation'!$E$25-D4327</f>
        <v>-9.9399999999999977</v>
      </c>
      <c r="G4327" s="32">
        <f>'Auxiliary Energy Estimation'!$E$25-E4327</f>
        <v>-22.927999999999997</v>
      </c>
      <c r="H4327" s="26">
        <f>IF(D4327&lt;='Auxiliary Energy Estimation'!$E$25, 1, 0)</f>
        <v>0</v>
      </c>
      <c r="I4327" s="26">
        <f>IF(E4327&lt;='Auxiliary Energy Estimation'!$E$25, 1, 0)</f>
        <v>0</v>
      </c>
    </row>
    <row r="4328" spans="2:9" ht="15" x14ac:dyDescent="0.3">
      <c r="B4328" s="33">
        <v>4323.5</v>
      </c>
      <c r="C4328" s="34">
        <v>18.3</v>
      </c>
      <c r="D4328" s="32">
        <f t="shared" si="134"/>
        <v>64.94</v>
      </c>
      <c r="E4328" s="37">
        <f t="shared" si="135"/>
        <v>77.927999999999997</v>
      </c>
      <c r="F4328" s="32">
        <f>'Auxiliary Energy Estimation'!$E$25-D4328</f>
        <v>-9.9399999999999977</v>
      </c>
      <c r="G4328" s="32">
        <f>'Auxiliary Energy Estimation'!$E$25-E4328</f>
        <v>-22.927999999999997</v>
      </c>
      <c r="H4328" s="26">
        <f>IF(D4328&lt;='Auxiliary Energy Estimation'!$E$25, 1, 0)</f>
        <v>0</v>
      </c>
      <c r="I4328" s="26">
        <f>IF(E4328&lt;='Auxiliary Energy Estimation'!$E$25, 1, 0)</f>
        <v>0</v>
      </c>
    </row>
    <row r="4329" spans="2:9" ht="15" x14ac:dyDescent="0.3">
      <c r="B4329" s="33">
        <v>4324.5</v>
      </c>
      <c r="C4329" s="34">
        <v>18.3</v>
      </c>
      <c r="D4329" s="32">
        <f t="shared" si="134"/>
        <v>64.94</v>
      </c>
      <c r="E4329" s="37">
        <f t="shared" si="135"/>
        <v>77.927999999999997</v>
      </c>
      <c r="F4329" s="32">
        <f>'Auxiliary Energy Estimation'!$E$25-D4329</f>
        <v>-9.9399999999999977</v>
      </c>
      <c r="G4329" s="32">
        <f>'Auxiliary Energy Estimation'!$E$25-E4329</f>
        <v>-22.927999999999997</v>
      </c>
      <c r="H4329" s="26">
        <f>IF(D4329&lt;='Auxiliary Energy Estimation'!$E$25, 1, 0)</f>
        <v>0</v>
      </c>
      <c r="I4329" s="26">
        <f>IF(E4329&lt;='Auxiliary Energy Estimation'!$E$25, 1, 0)</f>
        <v>0</v>
      </c>
    </row>
    <row r="4330" spans="2:9" ht="15" x14ac:dyDescent="0.3">
      <c r="B4330" s="33">
        <v>4325.5</v>
      </c>
      <c r="C4330" s="34">
        <v>17.8</v>
      </c>
      <c r="D4330" s="32">
        <f t="shared" si="134"/>
        <v>64.039999999999992</v>
      </c>
      <c r="E4330" s="37">
        <f t="shared" si="135"/>
        <v>76.847999999999985</v>
      </c>
      <c r="F4330" s="32">
        <f>'Auxiliary Energy Estimation'!$E$25-D4330</f>
        <v>-9.039999999999992</v>
      </c>
      <c r="G4330" s="32">
        <f>'Auxiliary Energy Estimation'!$E$25-E4330</f>
        <v>-21.847999999999985</v>
      </c>
      <c r="H4330" s="26">
        <f>IF(D4330&lt;='Auxiliary Energy Estimation'!$E$25, 1, 0)</f>
        <v>0</v>
      </c>
      <c r="I4330" s="26">
        <f>IF(E4330&lt;='Auxiliary Energy Estimation'!$E$25, 1, 0)</f>
        <v>0</v>
      </c>
    </row>
    <row r="4331" spans="2:9" ht="15" x14ac:dyDescent="0.3">
      <c r="B4331" s="33">
        <v>4326.5</v>
      </c>
      <c r="C4331" s="34">
        <v>19.399999999999999</v>
      </c>
      <c r="D4331" s="32">
        <f t="shared" si="134"/>
        <v>66.92</v>
      </c>
      <c r="E4331" s="37">
        <f t="shared" si="135"/>
        <v>80.304000000000002</v>
      </c>
      <c r="F4331" s="32">
        <f>'Auxiliary Energy Estimation'!$E$25-D4331</f>
        <v>-11.920000000000002</v>
      </c>
      <c r="G4331" s="32">
        <f>'Auxiliary Energy Estimation'!$E$25-E4331</f>
        <v>-25.304000000000002</v>
      </c>
      <c r="H4331" s="26">
        <f>IF(D4331&lt;='Auxiliary Energy Estimation'!$E$25, 1, 0)</f>
        <v>0</v>
      </c>
      <c r="I4331" s="26">
        <f>IF(E4331&lt;='Auxiliary Energy Estimation'!$E$25, 1, 0)</f>
        <v>0</v>
      </c>
    </row>
    <row r="4332" spans="2:9" ht="15" x14ac:dyDescent="0.3">
      <c r="B4332" s="33">
        <v>4327.5</v>
      </c>
      <c r="C4332" s="34">
        <v>21.7</v>
      </c>
      <c r="D4332" s="32">
        <f t="shared" si="134"/>
        <v>71.06</v>
      </c>
      <c r="E4332" s="37">
        <f t="shared" si="135"/>
        <v>85.272000000000006</v>
      </c>
      <c r="F4332" s="32">
        <f>'Auxiliary Energy Estimation'!$E$25-D4332</f>
        <v>-16.060000000000002</v>
      </c>
      <c r="G4332" s="32">
        <f>'Auxiliary Energy Estimation'!$E$25-E4332</f>
        <v>-30.272000000000006</v>
      </c>
      <c r="H4332" s="26">
        <f>IF(D4332&lt;='Auxiliary Energy Estimation'!$E$25, 1, 0)</f>
        <v>0</v>
      </c>
      <c r="I4332" s="26">
        <f>IF(E4332&lt;='Auxiliary Energy Estimation'!$E$25, 1, 0)</f>
        <v>0</v>
      </c>
    </row>
    <row r="4333" spans="2:9" ht="15" x14ac:dyDescent="0.3">
      <c r="B4333" s="33">
        <v>4328.5</v>
      </c>
      <c r="C4333" s="34">
        <v>23.3</v>
      </c>
      <c r="D4333" s="32">
        <f t="shared" si="134"/>
        <v>73.94</v>
      </c>
      <c r="E4333" s="37">
        <f t="shared" si="135"/>
        <v>88.727999999999994</v>
      </c>
      <c r="F4333" s="32">
        <f>'Auxiliary Energy Estimation'!$E$25-D4333</f>
        <v>-18.939999999999998</v>
      </c>
      <c r="G4333" s="32">
        <f>'Auxiliary Energy Estimation'!$E$25-E4333</f>
        <v>-33.727999999999994</v>
      </c>
      <c r="H4333" s="26">
        <f>IF(D4333&lt;='Auxiliary Energy Estimation'!$E$25, 1, 0)</f>
        <v>0</v>
      </c>
      <c r="I4333" s="26">
        <f>IF(E4333&lt;='Auxiliary Energy Estimation'!$E$25, 1, 0)</f>
        <v>0</v>
      </c>
    </row>
    <row r="4334" spans="2:9" ht="15" x14ac:dyDescent="0.3">
      <c r="B4334" s="33">
        <v>4329.5</v>
      </c>
      <c r="C4334" s="34">
        <v>23.9</v>
      </c>
      <c r="D4334" s="32">
        <f t="shared" si="134"/>
        <v>75.02</v>
      </c>
      <c r="E4334" s="37">
        <f t="shared" si="135"/>
        <v>90.023999999999987</v>
      </c>
      <c r="F4334" s="32">
        <f>'Auxiliary Energy Estimation'!$E$25-D4334</f>
        <v>-20.019999999999996</v>
      </c>
      <c r="G4334" s="32">
        <f>'Auxiliary Energy Estimation'!$E$25-E4334</f>
        <v>-35.023999999999987</v>
      </c>
      <c r="H4334" s="26">
        <f>IF(D4334&lt;='Auxiliary Energy Estimation'!$E$25, 1, 0)</f>
        <v>0</v>
      </c>
      <c r="I4334" s="26">
        <f>IF(E4334&lt;='Auxiliary Energy Estimation'!$E$25, 1, 0)</f>
        <v>0</v>
      </c>
    </row>
    <row r="4335" spans="2:9" ht="15" x14ac:dyDescent="0.3">
      <c r="B4335" s="33">
        <v>4330.5</v>
      </c>
      <c r="C4335" s="34">
        <v>24.4</v>
      </c>
      <c r="D4335" s="32">
        <f t="shared" si="134"/>
        <v>75.92</v>
      </c>
      <c r="E4335" s="37">
        <f t="shared" si="135"/>
        <v>91.103999999999999</v>
      </c>
      <c r="F4335" s="32">
        <f>'Auxiliary Energy Estimation'!$E$25-D4335</f>
        <v>-20.92</v>
      </c>
      <c r="G4335" s="32">
        <f>'Auxiliary Energy Estimation'!$E$25-E4335</f>
        <v>-36.103999999999999</v>
      </c>
      <c r="H4335" s="26">
        <f>IF(D4335&lt;='Auxiliary Energy Estimation'!$E$25, 1, 0)</f>
        <v>0</v>
      </c>
      <c r="I4335" s="26">
        <f>IF(E4335&lt;='Auxiliary Energy Estimation'!$E$25, 1, 0)</f>
        <v>0</v>
      </c>
    </row>
    <row r="4336" spans="2:9" ht="15" x14ac:dyDescent="0.3">
      <c r="B4336" s="33">
        <v>4331.5</v>
      </c>
      <c r="C4336" s="34">
        <v>25.6</v>
      </c>
      <c r="D4336" s="32">
        <f t="shared" si="134"/>
        <v>78.080000000000013</v>
      </c>
      <c r="E4336" s="37">
        <f t="shared" si="135"/>
        <v>93.696000000000012</v>
      </c>
      <c r="F4336" s="32">
        <f>'Auxiliary Energy Estimation'!$E$25-D4336</f>
        <v>-23.080000000000013</v>
      </c>
      <c r="G4336" s="32">
        <f>'Auxiliary Energy Estimation'!$E$25-E4336</f>
        <v>-38.696000000000012</v>
      </c>
      <c r="H4336" s="26">
        <f>IF(D4336&lt;='Auxiliary Energy Estimation'!$E$25, 1, 0)</f>
        <v>0</v>
      </c>
      <c r="I4336" s="26">
        <f>IF(E4336&lt;='Auxiliary Energy Estimation'!$E$25, 1, 0)</f>
        <v>0</v>
      </c>
    </row>
    <row r="4337" spans="2:9" ht="15" x14ac:dyDescent="0.3">
      <c r="B4337" s="33">
        <v>4332.5</v>
      </c>
      <c r="C4337" s="34">
        <v>27.2</v>
      </c>
      <c r="D4337" s="32">
        <f t="shared" si="134"/>
        <v>80.960000000000008</v>
      </c>
      <c r="E4337" s="37">
        <f t="shared" si="135"/>
        <v>97.152000000000001</v>
      </c>
      <c r="F4337" s="32">
        <f>'Auxiliary Energy Estimation'!$E$25-D4337</f>
        <v>-25.960000000000008</v>
      </c>
      <c r="G4337" s="32">
        <f>'Auxiliary Energy Estimation'!$E$25-E4337</f>
        <v>-42.152000000000001</v>
      </c>
      <c r="H4337" s="26">
        <f>IF(D4337&lt;='Auxiliary Energy Estimation'!$E$25, 1, 0)</f>
        <v>0</v>
      </c>
      <c r="I4337" s="26">
        <f>IF(E4337&lt;='Auxiliary Energy Estimation'!$E$25, 1, 0)</f>
        <v>0</v>
      </c>
    </row>
    <row r="4338" spans="2:9" ht="15" x14ac:dyDescent="0.3">
      <c r="B4338" s="33">
        <v>4333.5</v>
      </c>
      <c r="C4338" s="34">
        <v>25.6</v>
      </c>
      <c r="D4338" s="32">
        <f t="shared" si="134"/>
        <v>78.080000000000013</v>
      </c>
      <c r="E4338" s="37">
        <f t="shared" si="135"/>
        <v>93.696000000000012</v>
      </c>
      <c r="F4338" s="32">
        <f>'Auxiliary Energy Estimation'!$E$25-D4338</f>
        <v>-23.080000000000013</v>
      </c>
      <c r="G4338" s="32">
        <f>'Auxiliary Energy Estimation'!$E$25-E4338</f>
        <v>-38.696000000000012</v>
      </c>
      <c r="H4338" s="26">
        <f>IF(D4338&lt;='Auxiliary Energy Estimation'!$E$25, 1, 0)</f>
        <v>0</v>
      </c>
      <c r="I4338" s="26">
        <f>IF(E4338&lt;='Auxiliary Energy Estimation'!$E$25, 1, 0)</f>
        <v>0</v>
      </c>
    </row>
    <row r="4339" spans="2:9" ht="15" x14ac:dyDescent="0.3">
      <c r="B4339" s="33">
        <v>4334.5</v>
      </c>
      <c r="C4339" s="34">
        <v>27.8</v>
      </c>
      <c r="D4339" s="32">
        <f t="shared" si="134"/>
        <v>82.039999999999992</v>
      </c>
      <c r="E4339" s="37">
        <f t="shared" si="135"/>
        <v>98.447999999999993</v>
      </c>
      <c r="F4339" s="32">
        <f>'Auxiliary Energy Estimation'!$E$25-D4339</f>
        <v>-27.039999999999992</v>
      </c>
      <c r="G4339" s="32">
        <f>'Auxiliary Energy Estimation'!$E$25-E4339</f>
        <v>-43.447999999999993</v>
      </c>
      <c r="H4339" s="26">
        <f>IF(D4339&lt;='Auxiliary Energy Estimation'!$E$25, 1, 0)</f>
        <v>0</v>
      </c>
      <c r="I4339" s="26">
        <f>IF(E4339&lt;='Auxiliary Energy Estimation'!$E$25, 1, 0)</f>
        <v>0</v>
      </c>
    </row>
    <row r="4340" spans="2:9" ht="15" x14ac:dyDescent="0.3">
      <c r="B4340" s="33">
        <v>4335.5</v>
      </c>
      <c r="C4340" s="34">
        <v>27.2</v>
      </c>
      <c r="D4340" s="32">
        <f t="shared" si="134"/>
        <v>80.960000000000008</v>
      </c>
      <c r="E4340" s="37">
        <f t="shared" si="135"/>
        <v>97.152000000000001</v>
      </c>
      <c r="F4340" s="32">
        <f>'Auxiliary Energy Estimation'!$E$25-D4340</f>
        <v>-25.960000000000008</v>
      </c>
      <c r="G4340" s="32">
        <f>'Auxiliary Energy Estimation'!$E$25-E4340</f>
        <v>-42.152000000000001</v>
      </c>
      <c r="H4340" s="26">
        <f>IF(D4340&lt;='Auxiliary Energy Estimation'!$E$25, 1, 0)</f>
        <v>0</v>
      </c>
      <c r="I4340" s="26">
        <f>IF(E4340&lt;='Auxiliary Energy Estimation'!$E$25, 1, 0)</f>
        <v>0</v>
      </c>
    </row>
    <row r="4341" spans="2:9" ht="15" x14ac:dyDescent="0.3">
      <c r="B4341" s="33">
        <v>4336.5</v>
      </c>
      <c r="C4341" s="34">
        <v>27.2</v>
      </c>
      <c r="D4341" s="32">
        <f t="shared" si="134"/>
        <v>80.960000000000008</v>
      </c>
      <c r="E4341" s="37">
        <f t="shared" si="135"/>
        <v>97.152000000000001</v>
      </c>
      <c r="F4341" s="32">
        <f>'Auxiliary Energy Estimation'!$E$25-D4341</f>
        <v>-25.960000000000008</v>
      </c>
      <c r="G4341" s="32">
        <f>'Auxiliary Energy Estimation'!$E$25-E4341</f>
        <v>-42.152000000000001</v>
      </c>
      <c r="H4341" s="26">
        <f>IF(D4341&lt;='Auxiliary Energy Estimation'!$E$25, 1, 0)</f>
        <v>0</v>
      </c>
      <c r="I4341" s="26">
        <f>IF(E4341&lt;='Auxiliary Energy Estimation'!$E$25, 1, 0)</f>
        <v>0</v>
      </c>
    </row>
    <row r="4342" spans="2:9" ht="15" x14ac:dyDescent="0.3">
      <c r="B4342" s="33">
        <v>4337.5</v>
      </c>
      <c r="C4342" s="34">
        <v>26.1</v>
      </c>
      <c r="D4342" s="32">
        <f t="shared" si="134"/>
        <v>78.98</v>
      </c>
      <c r="E4342" s="37">
        <f t="shared" si="135"/>
        <v>94.775999999999996</v>
      </c>
      <c r="F4342" s="32">
        <f>'Auxiliary Energy Estimation'!$E$25-D4342</f>
        <v>-23.980000000000004</v>
      </c>
      <c r="G4342" s="32">
        <f>'Auxiliary Energy Estimation'!$E$25-E4342</f>
        <v>-39.775999999999996</v>
      </c>
      <c r="H4342" s="26">
        <f>IF(D4342&lt;='Auxiliary Energy Estimation'!$E$25, 1, 0)</f>
        <v>0</v>
      </c>
      <c r="I4342" s="26">
        <f>IF(E4342&lt;='Auxiliary Energy Estimation'!$E$25, 1, 0)</f>
        <v>0</v>
      </c>
    </row>
    <row r="4343" spans="2:9" ht="15" x14ac:dyDescent="0.3">
      <c r="B4343" s="33">
        <v>4338.5</v>
      </c>
      <c r="C4343" s="34">
        <v>25</v>
      </c>
      <c r="D4343" s="32">
        <f t="shared" si="134"/>
        <v>77</v>
      </c>
      <c r="E4343" s="37">
        <f t="shared" si="135"/>
        <v>92.399999999999991</v>
      </c>
      <c r="F4343" s="32">
        <f>'Auxiliary Energy Estimation'!$E$25-D4343</f>
        <v>-22</v>
      </c>
      <c r="G4343" s="32">
        <f>'Auxiliary Energy Estimation'!$E$25-E4343</f>
        <v>-37.399999999999991</v>
      </c>
      <c r="H4343" s="26">
        <f>IF(D4343&lt;='Auxiliary Energy Estimation'!$E$25, 1, 0)</f>
        <v>0</v>
      </c>
      <c r="I4343" s="26">
        <f>IF(E4343&lt;='Auxiliary Energy Estimation'!$E$25, 1, 0)</f>
        <v>0</v>
      </c>
    </row>
    <row r="4344" spans="2:9" ht="15" x14ac:dyDescent="0.3">
      <c r="B4344" s="33">
        <v>4339.5</v>
      </c>
      <c r="C4344" s="34">
        <v>23.9</v>
      </c>
      <c r="D4344" s="32">
        <f t="shared" si="134"/>
        <v>75.02</v>
      </c>
      <c r="E4344" s="37">
        <f t="shared" si="135"/>
        <v>90.023999999999987</v>
      </c>
      <c r="F4344" s="32">
        <f>'Auxiliary Energy Estimation'!$E$25-D4344</f>
        <v>-20.019999999999996</v>
      </c>
      <c r="G4344" s="32">
        <f>'Auxiliary Energy Estimation'!$E$25-E4344</f>
        <v>-35.023999999999987</v>
      </c>
      <c r="H4344" s="26">
        <f>IF(D4344&lt;='Auxiliary Energy Estimation'!$E$25, 1, 0)</f>
        <v>0</v>
      </c>
      <c r="I4344" s="26">
        <f>IF(E4344&lt;='Auxiliary Energy Estimation'!$E$25, 1, 0)</f>
        <v>0</v>
      </c>
    </row>
    <row r="4345" spans="2:9" ht="15" x14ac:dyDescent="0.3">
      <c r="B4345" s="33">
        <v>4340.5</v>
      </c>
      <c r="C4345" s="34">
        <v>22.8</v>
      </c>
      <c r="D4345" s="32">
        <f t="shared" si="134"/>
        <v>73.039999999999992</v>
      </c>
      <c r="E4345" s="37">
        <f t="shared" si="135"/>
        <v>87.647999999999982</v>
      </c>
      <c r="F4345" s="32">
        <f>'Auxiliary Energy Estimation'!$E$25-D4345</f>
        <v>-18.039999999999992</v>
      </c>
      <c r="G4345" s="32">
        <f>'Auxiliary Energy Estimation'!$E$25-E4345</f>
        <v>-32.647999999999982</v>
      </c>
      <c r="H4345" s="26">
        <f>IF(D4345&lt;='Auxiliary Energy Estimation'!$E$25, 1, 0)</f>
        <v>0</v>
      </c>
      <c r="I4345" s="26">
        <f>IF(E4345&lt;='Auxiliary Energy Estimation'!$E$25, 1, 0)</f>
        <v>0</v>
      </c>
    </row>
    <row r="4346" spans="2:9" ht="15" x14ac:dyDescent="0.3">
      <c r="B4346" s="33">
        <v>4341.5</v>
      </c>
      <c r="C4346" s="34">
        <v>21.6</v>
      </c>
      <c r="D4346" s="32">
        <f t="shared" si="134"/>
        <v>70.88</v>
      </c>
      <c r="E4346" s="37">
        <f t="shared" si="135"/>
        <v>85.055999999999997</v>
      </c>
      <c r="F4346" s="32">
        <f>'Auxiliary Energy Estimation'!$E$25-D4346</f>
        <v>-15.879999999999995</v>
      </c>
      <c r="G4346" s="32">
        <f>'Auxiliary Energy Estimation'!$E$25-E4346</f>
        <v>-30.055999999999997</v>
      </c>
      <c r="H4346" s="26">
        <f>IF(D4346&lt;='Auxiliary Energy Estimation'!$E$25, 1, 0)</f>
        <v>0</v>
      </c>
      <c r="I4346" s="26">
        <f>IF(E4346&lt;='Auxiliary Energy Estimation'!$E$25, 1, 0)</f>
        <v>0</v>
      </c>
    </row>
    <row r="4347" spans="2:9" ht="15" x14ac:dyDescent="0.3">
      <c r="B4347" s="33">
        <v>4342.5</v>
      </c>
      <c r="C4347" s="34">
        <v>20.399999999999999</v>
      </c>
      <c r="D4347" s="32">
        <f t="shared" si="134"/>
        <v>68.72</v>
      </c>
      <c r="E4347" s="37">
        <f t="shared" si="135"/>
        <v>82.463999999999999</v>
      </c>
      <c r="F4347" s="32">
        <f>'Auxiliary Energy Estimation'!$E$25-D4347</f>
        <v>-13.719999999999999</v>
      </c>
      <c r="G4347" s="32">
        <f>'Auxiliary Energy Estimation'!$E$25-E4347</f>
        <v>-27.463999999999999</v>
      </c>
      <c r="H4347" s="26">
        <f>IF(D4347&lt;='Auxiliary Energy Estimation'!$E$25, 1, 0)</f>
        <v>0</v>
      </c>
      <c r="I4347" s="26">
        <f>IF(E4347&lt;='Auxiliary Energy Estimation'!$E$25, 1, 0)</f>
        <v>0</v>
      </c>
    </row>
    <row r="4348" spans="2:9" ht="15" x14ac:dyDescent="0.3">
      <c r="B4348" s="33">
        <v>4343.5</v>
      </c>
      <c r="C4348" s="34">
        <v>19.2</v>
      </c>
      <c r="D4348" s="32">
        <f t="shared" si="134"/>
        <v>66.56</v>
      </c>
      <c r="E4348" s="37">
        <f t="shared" si="135"/>
        <v>79.872</v>
      </c>
      <c r="F4348" s="32">
        <f>'Auxiliary Energy Estimation'!$E$25-D4348</f>
        <v>-11.560000000000002</v>
      </c>
      <c r="G4348" s="32">
        <f>'Auxiliary Energy Estimation'!$E$25-E4348</f>
        <v>-24.872</v>
      </c>
      <c r="H4348" s="26">
        <f>IF(D4348&lt;='Auxiliary Energy Estimation'!$E$25, 1, 0)</f>
        <v>0</v>
      </c>
      <c r="I4348" s="26">
        <f>IF(E4348&lt;='Auxiliary Energy Estimation'!$E$25, 1, 0)</f>
        <v>0</v>
      </c>
    </row>
    <row r="4349" spans="2:9" ht="15" x14ac:dyDescent="0.3">
      <c r="B4349" s="33">
        <v>4344.5</v>
      </c>
      <c r="C4349" s="34">
        <v>18</v>
      </c>
      <c r="D4349" s="32">
        <f t="shared" si="134"/>
        <v>64.400000000000006</v>
      </c>
      <c r="E4349" s="37">
        <f t="shared" si="135"/>
        <v>77.28</v>
      </c>
      <c r="F4349" s="32">
        <f>'Auxiliary Energy Estimation'!$E$25-D4349</f>
        <v>-9.4000000000000057</v>
      </c>
      <c r="G4349" s="32">
        <f>'Auxiliary Energy Estimation'!$E$25-E4349</f>
        <v>-22.28</v>
      </c>
      <c r="H4349" s="26">
        <f>IF(D4349&lt;='Auxiliary Energy Estimation'!$E$25, 1, 0)</f>
        <v>0</v>
      </c>
      <c r="I4349" s="26">
        <f>IF(E4349&lt;='Auxiliary Energy Estimation'!$E$25, 1, 0)</f>
        <v>0</v>
      </c>
    </row>
    <row r="4350" spans="2:9" ht="15" x14ac:dyDescent="0.3">
      <c r="B4350" s="33">
        <v>4345.5</v>
      </c>
      <c r="C4350" s="34">
        <v>16.8</v>
      </c>
      <c r="D4350" s="32">
        <f t="shared" si="134"/>
        <v>62.24</v>
      </c>
      <c r="E4350" s="37">
        <f t="shared" si="135"/>
        <v>74.688000000000002</v>
      </c>
      <c r="F4350" s="32">
        <f>'Auxiliary Energy Estimation'!$E$25-D4350</f>
        <v>-7.240000000000002</v>
      </c>
      <c r="G4350" s="32">
        <f>'Auxiliary Energy Estimation'!$E$25-E4350</f>
        <v>-19.688000000000002</v>
      </c>
      <c r="H4350" s="26">
        <f>IF(D4350&lt;='Auxiliary Energy Estimation'!$E$25, 1, 0)</f>
        <v>0</v>
      </c>
      <c r="I4350" s="26">
        <f>IF(E4350&lt;='Auxiliary Energy Estimation'!$E$25, 1, 0)</f>
        <v>0</v>
      </c>
    </row>
    <row r="4351" spans="2:9" ht="15" x14ac:dyDescent="0.3">
      <c r="B4351" s="33">
        <v>4346.5</v>
      </c>
      <c r="C4351" s="34">
        <v>15.6</v>
      </c>
      <c r="D4351" s="32">
        <f t="shared" si="134"/>
        <v>60.08</v>
      </c>
      <c r="E4351" s="37">
        <f t="shared" si="135"/>
        <v>72.095999999999989</v>
      </c>
      <c r="F4351" s="32">
        <f>'Auxiliary Energy Estimation'!$E$25-D4351</f>
        <v>-5.0799999999999983</v>
      </c>
      <c r="G4351" s="32">
        <f>'Auxiliary Energy Estimation'!$E$25-E4351</f>
        <v>-17.095999999999989</v>
      </c>
      <c r="H4351" s="26">
        <f>IF(D4351&lt;='Auxiliary Energy Estimation'!$E$25, 1, 0)</f>
        <v>0</v>
      </c>
      <c r="I4351" s="26">
        <f>IF(E4351&lt;='Auxiliary Energy Estimation'!$E$25, 1, 0)</f>
        <v>0</v>
      </c>
    </row>
    <row r="4352" spans="2:9" ht="15" x14ac:dyDescent="0.3">
      <c r="B4352" s="33">
        <v>4347.5</v>
      </c>
      <c r="C4352" s="34">
        <v>14.4</v>
      </c>
      <c r="D4352" s="32">
        <f t="shared" si="134"/>
        <v>57.92</v>
      </c>
      <c r="E4352" s="37">
        <f t="shared" si="135"/>
        <v>69.504000000000005</v>
      </c>
      <c r="F4352" s="32">
        <f>'Auxiliary Energy Estimation'!$E$25-D4352</f>
        <v>-2.9200000000000017</v>
      </c>
      <c r="G4352" s="32">
        <f>'Auxiliary Energy Estimation'!$E$25-E4352</f>
        <v>-14.504000000000005</v>
      </c>
      <c r="H4352" s="26">
        <f>IF(D4352&lt;='Auxiliary Energy Estimation'!$E$25, 1, 0)</f>
        <v>0</v>
      </c>
      <c r="I4352" s="26">
        <f>IF(E4352&lt;='Auxiliary Energy Estimation'!$E$25, 1, 0)</f>
        <v>0</v>
      </c>
    </row>
    <row r="4353" spans="2:9" ht="15" x14ac:dyDescent="0.3">
      <c r="B4353" s="33">
        <v>4348.5</v>
      </c>
      <c r="C4353" s="34">
        <v>14.4</v>
      </c>
      <c r="D4353" s="32">
        <f t="shared" si="134"/>
        <v>57.92</v>
      </c>
      <c r="E4353" s="37">
        <f t="shared" si="135"/>
        <v>69.504000000000005</v>
      </c>
      <c r="F4353" s="32">
        <f>'Auxiliary Energy Estimation'!$E$25-D4353</f>
        <v>-2.9200000000000017</v>
      </c>
      <c r="G4353" s="32">
        <f>'Auxiliary Energy Estimation'!$E$25-E4353</f>
        <v>-14.504000000000005</v>
      </c>
      <c r="H4353" s="26">
        <f>IF(D4353&lt;='Auxiliary Energy Estimation'!$E$25, 1, 0)</f>
        <v>0</v>
      </c>
      <c r="I4353" s="26">
        <f>IF(E4353&lt;='Auxiliary Energy Estimation'!$E$25, 1, 0)</f>
        <v>0</v>
      </c>
    </row>
    <row r="4354" spans="2:9" ht="15" x14ac:dyDescent="0.3">
      <c r="B4354" s="33">
        <v>4349.5</v>
      </c>
      <c r="C4354" s="34">
        <v>15</v>
      </c>
      <c r="D4354" s="32">
        <f t="shared" si="134"/>
        <v>59</v>
      </c>
      <c r="E4354" s="37">
        <f t="shared" si="135"/>
        <v>70.8</v>
      </c>
      <c r="F4354" s="32">
        <f>'Auxiliary Energy Estimation'!$E$25-D4354</f>
        <v>-4</v>
      </c>
      <c r="G4354" s="32">
        <f>'Auxiliary Energy Estimation'!$E$25-E4354</f>
        <v>-15.799999999999997</v>
      </c>
      <c r="H4354" s="26">
        <f>IF(D4354&lt;='Auxiliary Energy Estimation'!$E$25, 1, 0)</f>
        <v>0</v>
      </c>
      <c r="I4354" s="26">
        <f>IF(E4354&lt;='Auxiliary Energy Estimation'!$E$25, 1, 0)</f>
        <v>0</v>
      </c>
    </row>
    <row r="4355" spans="2:9" ht="15" x14ac:dyDescent="0.3">
      <c r="B4355" s="33">
        <v>4350.5</v>
      </c>
      <c r="C4355" s="34">
        <v>15.6</v>
      </c>
      <c r="D4355" s="32">
        <f t="shared" si="134"/>
        <v>60.08</v>
      </c>
      <c r="E4355" s="37">
        <f t="shared" si="135"/>
        <v>72.095999999999989</v>
      </c>
      <c r="F4355" s="32">
        <f>'Auxiliary Energy Estimation'!$E$25-D4355</f>
        <v>-5.0799999999999983</v>
      </c>
      <c r="G4355" s="32">
        <f>'Auxiliary Energy Estimation'!$E$25-E4355</f>
        <v>-17.095999999999989</v>
      </c>
      <c r="H4355" s="26">
        <f>IF(D4355&lt;='Auxiliary Energy Estimation'!$E$25, 1, 0)</f>
        <v>0</v>
      </c>
      <c r="I4355" s="26">
        <f>IF(E4355&lt;='Auxiliary Energy Estimation'!$E$25, 1, 0)</f>
        <v>0</v>
      </c>
    </row>
    <row r="4356" spans="2:9" ht="15" x14ac:dyDescent="0.3">
      <c r="B4356" s="33">
        <v>4351.5</v>
      </c>
      <c r="C4356" s="34">
        <v>17.2</v>
      </c>
      <c r="D4356" s="32">
        <f t="shared" si="134"/>
        <v>62.96</v>
      </c>
      <c r="E4356" s="37">
        <f t="shared" si="135"/>
        <v>75.551999999999992</v>
      </c>
      <c r="F4356" s="32">
        <f>'Auxiliary Energy Estimation'!$E$25-D4356</f>
        <v>-7.9600000000000009</v>
      </c>
      <c r="G4356" s="32">
        <f>'Auxiliary Energy Estimation'!$E$25-E4356</f>
        <v>-20.551999999999992</v>
      </c>
      <c r="H4356" s="26">
        <f>IF(D4356&lt;='Auxiliary Energy Estimation'!$E$25, 1, 0)</f>
        <v>0</v>
      </c>
      <c r="I4356" s="26">
        <f>IF(E4356&lt;='Auxiliary Energy Estimation'!$E$25, 1, 0)</f>
        <v>0</v>
      </c>
    </row>
    <row r="4357" spans="2:9" ht="15" x14ac:dyDescent="0.3">
      <c r="B4357" s="33">
        <v>4352.5</v>
      </c>
      <c r="C4357" s="34">
        <v>18.3</v>
      </c>
      <c r="D4357" s="32">
        <f t="shared" ref="D4357:D4420" si="136">CONVERT(C4357,"C","F")</f>
        <v>64.94</v>
      </c>
      <c r="E4357" s="37">
        <f t="shared" ref="E4357:E4420" si="137">D4357*1.2</f>
        <v>77.927999999999997</v>
      </c>
      <c r="F4357" s="32">
        <f>'Auxiliary Energy Estimation'!$E$25-D4357</f>
        <v>-9.9399999999999977</v>
      </c>
      <c r="G4357" s="32">
        <f>'Auxiliary Energy Estimation'!$E$25-E4357</f>
        <v>-22.927999999999997</v>
      </c>
      <c r="H4357" s="26">
        <f>IF(D4357&lt;='Auxiliary Energy Estimation'!$E$25, 1, 0)</f>
        <v>0</v>
      </c>
      <c r="I4357" s="26">
        <f>IF(E4357&lt;='Auxiliary Energy Estimation'!$E$25, 1, 0)</f>
        <v>0</v>
      </c>
    </row>
    <row r="4358" spans="2:9" ht="15" x14ac:dyDescent="0.3">
      <c r="B4358" s="33">
        <v>4353.5</v>
      </c>
      <c r="C4358" s="34">
        <v>18.899999999999999</v>
      </c>
      <c r="D4358" s="32">
        <f t="shared" si="136"/>
        <v>66.02</v>
      </c>
      <c r="E4358" s="37">
        <f t="shared" si="137"/>
        <v>79.22399999999999</v>
      </c>
      <c r="F4358" s="32">
        <f>'Auxiliary Energy Estimation'!$E$25-D4358</f>
        <v>-11.019999999999996</v>
      </c>
      <c r="G4358" s="32">
        <f>'Auxiliary Energy Estimation'!$E$25-E4358</f>
        <v>-24.22399999999999</v>
      </c>
      <c r="H4358" s="26">
        <f>IF(D4358&lt;='Auxiliary Energy Estimation'!$E$25, 1, 0)</f>
        <v>0</v>
      </c>
      <c r="I4358" s="26">
        <f>IF(E4358&lt;='Auxiliary Energy Estimation'!$E$25, 1, 0)</f>
        <v>0</v>
      </c>
    </row>
    <row r="4359" spans="2:9" ht="15" x14ac:dyDescent="0.3">
      <c r="B4359" s="33">
        <v>4354.5</v>
      </c>
      <c r="C4359" s="34">
        <v>20</v>
      </c>
      <c r="D4359" s="32">
        <f t="shared" si="136"/>
        <v>68</v>
      </c>
      <c r="E4359" s="37">
        <f t="shared" si="137"/>
        <v>81.599999999999994</v>
      </c>
      <c r="F4359" s="32">
        <f>'Auxiliary Energy Estimation'!$E$25-D4359</f>
        <v>-13</v>
      </c>
      <c r="G4359" s="32">
        <f>'Auxiliary Energy Estimation'!$E$25-E4359</f>
        <v>-26.599999999999994</v>
      </c>
      <c r="H4359" s="26">
        <f>IF(D4359&lt;='Auxiliary Energy Estimation'!$E$25, 1, 0)</f>
        <v>0</v>
      </c>
      <c r="I4359" s="26">
        <f>IF(E4359&lt;='Auxiliary Energy Estimation'!$E$25, 1, 0)</f>
        <v>0</v>
      </c>
    </row>
    <row r="4360" spans="2:9" ht="15" x14ac:dyDescent="0.3">
      <c r="B4360" s="33">
        <v>4355.5</v>
      </c>
      <c r="C4360" s="34">
        <v>20</v>
      </c>
      <c r="D4360" s="32">
        <f t="shared" si="136"/>
        <v>68</v>
      </c>
      <c r="E4360" s="37">
        <f t="shared" si="137"/>
        <v>81.599999999999994</v>
      </c>
      <c r="F4360" s="32">
        <f>'Auxiliary Energy Estimation'!$E$25-D4360</f>
        <v>-13</v>
      </c>
      <c r="G4360" s="32">
        <f>'Auxiliary Energy Estimation'!$E$25-E4360</f>
        <v>-26.599999999999994</v>
      </c>
      <c r="H4360" s="26">
        <f>IF(D4360&lt;='Auxiliary Energy Estimation'!$E$25, 1, 0)</f>
        <v>0</v>
      </c>
      <c r="I4360" s="26">
        <f>IF(E4360&lt;='Auxiliary Energy Estimation'!$E$25, 1, 0)</f>
        <v>0</v>
      </c>
    </row>
    <row r="4361" spans="2:9" ht="15" x14ac:dyDescent="0.3">
      <c r="B4361" s="33">
        <v>4356.5</v>
      </c>
      <c r="C4361" s="34">
        <v>19.399999999999999</v>
      </c>
      <c r="D4361" s="32">
        <f t="shared" si="136"/>
        <v>66.92</v>
      </c>
      <c r="E4361" s="37">
        <f t="shared" si="137"/>
        <v>80.304000000000002</v>
      </c>
      <c r="F4361" s="32">
        <f>'Auxiliary Energy Estimation'!$E$25-D4361</f>
        <v>-11.920000000000002</v>
      </c>
      <c r="G4361" s="32">
        <f>'Auxiliary Energy Estimation'!$E$25-E4361</f>
        <v>-25.304000000000002</v>
      </c>
      <c r="H4361" s="26">
        <f>IF(D4361&lt;='Auxiliary Energy Estimation'!$E$25, 1, 0)</f>
        <v>0</v>
      </c>
      <c r="I4361" s="26">
        <f>IF(E4361&lt;='Auxiliary Energy Estimation'!$E$25, 1, 0)</f>
        <v>0</v>
      </c>
    </row>
    <row r="4362" spans="2:9" ht="15" x14ac:dyDescent="0.3">
      <c r="B4362" s="33">
        <v>4357.5</v>
      </c>
      <c r="C4362" s="34">
        <v>19.399999999999999</v>
      </c>
      <c r="D4362" s="32">
        <f t="shared" si="136"/>
        <v>66.92</v>
      </c>
      <c r="E4362" s="37">
        <f t="shared" si="137"/>
        <v>80.304000000000002</v>
      </c>
      <c r="F4362" s="32">
        <f>'Auxiliary Energy Estimation'!$E$25-D4362</f>
        <v>-11.920000000000002</v>
      </c>
      <c r="G4362" s="32">
        <f>'Auxiliary Energy Estimation'!$E$25-E4362</f>
        <v>-25.304000000000002</v>
      </c>
      <c r="H4362" s="26">
        <f>IF(D4362&lt;='Auxiliary Energy Estimation'!$E$25, 1, 0)</f>
        <v>0</v>
      </c>
      <c r="I4362" s="26">
        <f>IF(E4362&lt;='Auxiliary Energy Estimation'!$E$25, 1, 0)</f>
        <v>0</v>
      </c>
    </row>
    <row r="4363" spans="2:9" ht="15" x14ac:dyDescent="0.3">
      <c r="B4363" s="33">
        <v>4358.5</v>
      </c>
      <c r="C4363" s="34">
        <v>18.899999999999999</v>
      </c>
      <c r="D4363" s="32">
        <f t="shared" si="136"/>
        <v>66.02</v>
      </c>
      <c r="E4363" s="37">
        <f t="shared" si="137"/>
        <v>79.22399999999999</v>
      </c>
      <c r="F4363" s="32">
        <f>'Auxiliary Energy Estimation'!$E$25-D4363</f>
        <v>-11.019999999999996</v>
      </c>
      <c r="G4363" s="32">
        <f>'Auxiliary Energy Estimation'!$E$25-E4363</f>
        <v>-24.22399999999999</v>
      </c>
      <c r="H4363" s="26">
        <f>IF(D4363&lt;='Auxiliary Energy Estimation'!$E$25, 1, 0)</f>
        <v>0</v>
      </c>
      <c r="I4363" s="26">
        <f>IF(E4363&lt;='Auxiliary Energy Estimation'!$E$25, 1, 0)</f>
        <v>0</v>
      </c>
    </row>
    <row r="4364" spans="2:9" ht="15" x14ac:dyDescent="0.3">
      <c r="B4364" s="33">
        <v>4359.5</v>
      </c>
      <c r="C4364" s="34">
        <v>18.3</v>
      </c>
      <c r="D4364" s="32">
        <f t="shared" si="136"/>
        <v>64.94</v>
      </c>
      <c r="E4364" s="37">
        <f t="shared" si="137"/>
        <v>77.927999999999997</v>
      </c>
      <c r="F4364" s="32">
        <f>'Auxiliary Energy Estimation'!$E$25-D4364</f>
        <v>-9.9399999999999977</v>
      </c>
      <c r="G4364" s="32">
        <f>'Auxiliary Energy Estimation'!$E$25-E4364</f>
        <v>-22.927999999999997</v>
      </c>
      <c r="H4364" s="26">
        <f>IF(D4364&lt;='Auxiliary Energy Estimation'!$E$25, 1, 0)</f>
        <v>0</v>
      </c>
      <c r="I4364" s="26">
        <f>IF(E4364&lt;='Auxiliary Energy Estimation'!$E$25, 1, 0)</f>
        <v>0</v>
      </c>
    </row>
    <row r="4365" spans="2:9" ht="15" x14ac:dyDescent="0.3">
      <c r="B4365" s="33">
        <v>4360.5</v>
      </c>
      <c r="C4365" s="34">
        <v>18.3</v>
      </c>
      <c r="D4365" s="32">
        <f t="shared" si="136"/>
        <v>64.94</v>
      </c>
      <c r="E4365" s="37">
        <f t="shared" si="137"/>
        <v>77.927999999999997</v>
      </c>
      <c r="F4365" s="32">
        <f>'Auxiliary Energy Estimation'!$E$25-D4365</f>
        <v>-9.9399999999999977</v>
      </c>
      <c r="G4365" s="32">
        <f>'Auxiliary Energy Estimation'!$E$25-E4365</f>
        <v>-22.927999999999997</v>
      </c>
      <c r="H4365" s="26">
        <f>IF(D4365&lt;='Auxiliary Energy Estimation'!$E$25, 1, 0)</f>
        <v>0</v>
      </c>
      <c r="I4365" s="26">
        <f>IF(E4365&lt;='Auxiliary Energy Estimation'!$E$25, 1, 0)</f>
        <v>0</v>
      </c>
    </row>
    <row r="4366" spans="2:9" ht="15" x14ac:dyDescent="0.3">
      <c r="B4366" s="33">
        <v>4361.5</v>
      </c>
      <c r="C4366" s="34">
        <v>18.3</v>
      </c>
      <c r="D4366" s="32">
        <f t="shared" si="136"/>
        <v>64.94</v>
      </c>
      <c r="E4366" s="37">
        <f t="shared" si="137"/>
        <v>77.927999999999997</v>
      </c>
      <c r="F4366" s="32">
        <f>'Auxiliary Energy Estimation'!$E$25-D4366</f>
        <v>-9.9399999999999977</v>
      </c>
      <c r="G4366" s="32">
        <f>'Auxiliary Energy Estimation'!$E$25-E4366</f>
        <v>-22.927999999999997</v>
      </c>
      <c r="H4366" s="26">
        <f>IF(D4366&lt;='Auxiliary Energy Estimation'!$E$25, 1, 0)</f>
        <v>0</v>
      </c>
      <c r="I4366" s="26">
        <f>IF(E4366&lt;='Auxiliary Energy Estimation'!$E$25, 1, 0)</f>
        <v>0</v>
      </c>
    </row>
    <row r="4367" spans="2:9" ht="15" x14ac:dyDescent="0.3">
      <c r="B4367" s="33">
        <v>4362.5</v>
      </c>
      <c r="C4367" s="34">
        <v>18.3</v>
      </c>
      <c r="D4367" s="32">
        <f t="shared" si="136"/>
        <v>64.94</v>
      </c>
      <c r="E4367" s="37">
        <f t="shared" si="137"/>
        <v>77.927999999999997</v>
      </c>
      <c r="F4367" s="32">
        <f>'Auxiliary Energy Estimation'!$E$25-D4367</f>
        <v>-9.9399999999999977</v>
      </c>
      <c r="G4367" s="32">
        <f>'Auxiliary Energy Estimation'!$E$25-E4367</f>
        <v>-22.927999999999997</v>
      </c>
      <c r="H4367" s="26">
        <f>IF(D4367&lt;='Auxiliary Energy Estimation'!$E$25, 1, 0)</f>
        <v>0</v>
      </c>
      <c r="I4367" s="26">
        <f>IF(E4367&lt;='Auxiliary Energy Estimation'!$E$25, 1, 0)</f>
        <v>0</v>
      </c>
    </row>
    <row r="4368" spans="2:9" ht="15" x14ac:dyDescent="0.3">
      <c r="B4368" s="33">
        <v>4363.5</v>
      </c>
      <c r="C4368" s="34">
        <v>17.2</v>
      </c>
      <c r="D4368" s="32">
        <f t="shared" si="136"/>
        <v>62.96</v>
      </c>
      <c r="E4368" s="37">
        <f t="shared" si="137"/>
        <v>75.551999999999992</v>
      </c>
      <c r="F4368" s="32">
        <f>'Auxiliary Energy Estimation'!$E$25-D4368</f>
        <v>-7.9600000000000009</v>
      </c>
      <c r="G4368" s="32">
        <f>'Auxiliary Energy Estimation'!$E$25-E4368</f>
        <v>-20.551999999999992</v>
      </c>
      <c r="H4368" s="26">
        <f>IF(D4368&lt;='Auxiliary Energy Estimation'!$E$25, 1, 0)</f>
        <v>0</v>
      </c>
      <c r="I4368" s="26">
        <f>IF(E4368&lt;='Auxiliary Energy Estimation'!$E$25, 1, 0)</f>
        <v>0</v>
      </c>
    </row>
    <row r="4369" spans="2:9" ht="15" x14ac:dyDescent="0.3">
      <c r="B4369" s="33">
        <v>4364.5</v>
      </c>
      <c r="C4369" s="34">
        <v>16.7</v>
      </c>
      <c r="D4369" s="32">
        <f t="shared" si="136"/>
        <v>62.06</v>
      </c>
      <c r="E4369" s="37">
        <f t="shared" si="137"/>
        <v>74.471999999999994</v>
      </c>
      <c r="F4369" s="32">
        <f>'Auxiliary Energy Estimation'!$E$25-D4369</f>
        <v>-7.0600000000000023</v>
      </c>
      <c r="G4369" s="32">
        <f>'Auxiliary Energy Estimation'!$E$25-E4369</f>
        <v>-19.471999999999994</v>
      </c>
      <c r="H4369" s="26">
        <f>IF(D4369&lt;='Auxiliary Energy Estimation'!$E$25, 1, 0)</f>
        <v>0</v>
      </c>
      <c r="I4369" s="26">
        <f>IF(E4369&lt;='Auxiliary Energy Estimation'!$E$25, 1, 0)</f>
        <v>0</v>
      </c>
    </row>
    <row r="4370" spans="2:9" ht="15" x14ac:dyDescent="0.3">
      <c r="B4370" s="33">
        <v>4365.5</v>
      </c>
      <c r="C4370" s="34">
        <v>16.7</v>
      </c>
      <c r="D4370" s="32">
        <f t="shared" si="136"/>
        <v>62.06</v>
      </c>
      <c r="E4370" s="37">
        <f t="shared" si="137"/>
        <v>74.471999999999994</v>
      </c>
      <c r="F4370" s="32">
        <f>'Auxiliary Energy Estimation'!$E$25-D4370</f>
        <v>-7.0600000000000023</v>
      </c>
      <c r="G4370" s="32">
        <f>'Auxiliary Energy Estimation'!$E$25-E4370</f>
        <v>-19.471999999999994</v>
      </c>
      <c r="H4370" s="26">
        <f>IF(D4370&lt;='Auxiliary Energy Estimation'!$E$25, 1, 0)</f>
        <v>0</v>
      </c>
      <c r="I4370" s="26">
        <f>IF(E4370&lt;='Auxiliary Energy Estimation'!$E$25, 1, 0)</f>
        <v>0</v>
      </c>
    </row>
    <row r="4371" spans="2:9" ht="15" x14ac:dyDescent="0.3">
      <c r="B4371" s="33">
        <v>4366.5</v>
      </c>
      <c r="C4371" s="34">
        <v>16.7</v>
      </c>
      <c r="D4371" s="32">
        <f t="shared" si="136"/>
        <v>62.06</v>
      </c>
      <c r="E4371" s="37">
        <f t="shared" si="137"/>
        <v>74.471999999999994</v>
      </c>
      <c r="F4371" s="32">
        <f>'Auxiliary Energy Estimation'!$E$25-D4371</f>
        <v>-7.0600000000000023</v>
      </c>
      <c r="G4371" s="32">
        <f>'Auxiliary Energy Estimation'!$E$25-E4371</f>
        <v>-19.471999999999994</v>
      </c>
      <c r="H4371" s="26">
        <f>IF(D4371&lt;='Auxiliary Energy Estimation'!$E$25, 1, 0)</f>
        <v>0</v>
      </c>
      <c r="I4371" s="26">
        <f>IF(E4371&lt;='Auxiliary Energy Estimation'!$E$25, 1, 0)</f>
        <v>0</v>
      </c>
    </row>
    <row r="4372" spans="2:9" ht="15" x14ac:dyDescent="0.3">
      <c r="B4372" s="33">
        <v>4367.5</v>
      </c>
      <c r="C4372" s="34">
        <v>16.7</v>
      </c>
      <c r="D4372" s="32">
        <f t="shared" si="136"/>
        <v>62.06</v>
      </c>
      <c r="E4372" s="37">
        <f t="shared" si="137"/>
        <v>74.471999999999994</v>
      </c>
      <c r="F4372" s="32">
        <f>'Auxiliary Energy Estimation'!$E$25-D4372</f>
        <v>-7.0600000000000023</v>
      </c>
      <c r="G4372" s="32">
        <f>'Auxiliary Energy Estimation'!$E$25-E4372</f>
        <v>-19.471999999999994</v>
      </c>
      <c r="H4372" s="26">
        <f>IF(D4372&lt;='Auxiliary Energy Estimation'!$E$25, 1, 0)</f>
        <v>0</v>
      </c>
      <c r="I4372" s="26">
        <f>IF(E4372&lt;='Auxiliary Energy Estimation'!$E$25, 1, 0)</f>
        <v>0</v>
      </c>
    </row>
    <row r="4373" spans="2:9" ht="15" x14ac:dyDescent="0.3">
      <c r="B4373" s="33">
        <v>4368.5</v>
      </c>
      <c r="C4373" s="34">
        <v>16.7</v>
      </c>
      <c r="D4373" s="32">
        <f t="shared" si="136"/>
        <v>62.06</v>
      </c>
      <c r="E4373" s="37">
        <f t="shared" si="137"/>
        <v>74.471999999999994</v>
      </c>
      <c r="F4373" s="32">
        <f>'Auxiliary Energy Estimation'!$E$25-D4373</f>
        <v>-7.0600000000000023</v>
      </c>
      <c r="G4373" s="32">
        <f>'Auxiliary Energy Estimation'!$E$25-E4373</f>
        <v>-19.471999999999994</v>
      </c>
      <c r="H4373" s="26">
        <f>IF(D4373&lt;='Auxiliary Energy Estimation'!$E$25, 1, 0)</f>
        <v>0</v>
      </c>
      <c r="I4373" s="26">
        <f>IF(E4373&lt;='Auxiliary Energy Estimation'!$E$25, 1, 0)</f>
        <v>0</v>
      </c>
    </row>
    <row r="4374" spans="2:9" ht="15" x14ac:dyDescent="0.3">
      <c r="B4374" s="33">
        <v>4369.5</v>
      </c>
      <c r="C4374" s="34">
        <v>16.7</v>
      </c>
      <c r="D4374" s="32">
        <f t="shared" si="136"/>
        <v>62.06</v>
      </c>
      <c r="E4374" s="37">
        <f t="shared" si="137"/>
        <v>74.471999999999994</v>
      </c>
      <c r="F4374" s="32">
        <f>'Auxiliary Energy Estimation'!$E$25-D4374</f>
        <v>-7.0600000000000023</v>
      </c>
      <c r="G4374" s="32">
        <f>'Auxiliary Energy Estimation'!$E$25-E4374</f>
        <v>-19.471999999999994</v>
      </c>
      <c r="H4374" s="26">
        <f>IF(D4374&lt;='Auxiliary Energy Estimation'!$E$25, 1, 0)</f>
        <v>0</v>
      </c>
      <c r="I4374" s="26">
        <f>IF(E4374&lt;='Auxiliary Energy Estimation'!$E$25, 1, 0)</f>
        <v>0</v>
      </c>
    </row>
    <row r="4375" spans="2:9" ht="15" x14ac:dyDescent="0.3">
      <c r="B4375" s="33">
        <v>4370.5</v>
      </c>
      <c r="C4375" s="34">
        <v>16.7</v>
      </c>
      <c r="D4375" s="32">
        <f t="shared" si="136"/>
        <v>62.06</v>
      </c>
      <c r="E4375" s="37">
        <f t="shared" si="137"/>
        <v>74.471999999999994</v>
      </c>
      <c r="F4375" s="32">
        <f>'Auxiliary Energy Estimation'!$E$25-D4375</f>
        <v>-7.0600000000000023</v>
      </c>
      <c r="G4375" s="32">
        <f>'Auxiliary Energy Estimation'!$E$25-E4375</f>
        <v>-19.471999999999994</v>
      </c>
      <c r="H4375" s="26">
        <f>IF(D4375&lt;='Auxiliary Energy Estimation'!$E$25, 1, 0)</f>
        <v>0</v>
      </c>
      <c r="I4375" s="26">
        <f>IF(E4375&lt;='Auxiliary Energy Estimation'!$E$25, 1, 0)</f>
        <v>0</v>
      </c>
    </row>
    <row r="4376" spans="2:9" ht="15" x14ac:dyDescent="0.3">
      <c r="B4376" s="33">
        <v>4371.5</v>
      </c>
      <c r="C4376" s="34">
        <v>16.7</v>
      </c>
      <c r="D4376" s="32">
        <f t="shared" si="136"/>
        <v>62.06</v>
      </c>
      <c r="E4376" s="37">
        <f t="shared" si="137"/>
        <v>74.471999999999994</v>
      </c>
      <c r="F4376" s="32">
        <f>'Auxiliary Energy Estimation'!$E$25-D4376</f>
        <v>-7.0600000000000023</v>
      </c>
      <c r="G4376" s="32">
        <f>'Auxiliary Energy Estimation'!$E$25-E4376</f>
        <v>-19.471999999999994</v>
      </c>
      <c r="H4376" s="26">
        <f>IF(D4376&lt;='Auxiliary Energy Estimation'!$E$25, 1, 0)</f>
        <v>0</v>
      </c>
      <c r="I4376" s="26">
        <f>IF(E4376&lt;='Auxiliary Energy Estimation'!$E$25, 1, 0)</f>
        <v>0</v>
      </c>
    </row>
    <row r="4377" spans="2:9" ht="15" x14ac:dyDescent="0.3">
      <c r="B4377" s="33">
        <v>4372.5</v>
      </c>
      <c r="C4377" s="34">
        <v>17.2</v>
      </c>
      <c r="D4377" s="32">
        <f t="shared" si="136"/>
        <v>62.96</v>
      </c>
      <c r="E4377" s="37">
        <f t="shared" si="137"/>
        <v>75.551999999999992</v>
      </c>
      <c r="F4377" s="32">
        <f>'Auxiliary Energy Estimation'!$E$25-D4377</f>
        <v>-7.9600000000000009</v>
      </c>
      <c r="G4377" s="32">
        <f>'Auxiliary Energy Estimation'!$E$25-E4377</f>
        <v>-20.551999999999992</v>
      </c>
      <c r="H4377" s="26">
        <f>IF(D4377&lt;='Auxiliary Energy Estimation'!$E$25, 1, 0)</f>
        <v>0</v>
      </c>
      <c r="I4377" s="26">
        <f>IF(E4377&lt;='Auxiliary Energy Estimation'!$E$25, 1, 0)</f>
        <v>0</v>
      </c>
    </row>
    <row r="4378" spans="2:9" ht="15" x14ac:dyDescent="0.3">
      <c r="B4378" s="33">
        <v>4373.5</v>
      </c>
      <c r="C4378" s="34">
        <v>16.7</v>
      </c>
      <c r="D4378" s="32">
        <f t="shared" si="136"/>
        <v>62.06</v>
      </c>
      <c r="E4378" s="37">
        <f t="shared" si="137"/>
        <v>74.471999999999994</v>
      </c>
      <c r="F4378" s="32">
        <f>'Auxiliary Energy Estimation'!$E$25-D4378</f>
        <v>-7.0600000000000023</v>
      </c>
      <c r="G4378" s="32">
        <f>'Auxiliary Energy Estimation'!$E$25-E4378</f>
        <v>-19.471999999999994</v>
      </c>
      <c r="H4378" s="26">
        <f>IF(D4378&lt;='Auxiliary Energy Estimation'!$E$25, 1, 0)</f>
        <v>0</v>
      </c>
      <c r="I4378" s="26">
        <f>IF(E4378&lt;='Auxiliary Energy Estimation'!$E$25, 1, 0)</f>
        <v>0</v>
      </c>
    </row>
    <row r="4379" spans="2:9" ht="15" x14ac:dyDescent="0.3">
      <c r="B4379" s="33">
        <v>4374.5</v>
      </c>
      <c r="C4379" s="34">
        <v>16.7</v>
      </c>
      <c r="D4379" s="32">
        <f t="shared" si="136"/>
        <v>62.06</v>
      </c>
      <c r="E4379" s="37">
        <f t="shared" si="137"/>
        <v>74.471999999999994</v>
      </c>
      <c r="F4379" s="32">
        <f>'Auxiliary Energy Estimation'!$E$25-D4379</f>
        <v>-7.0600000000000023</v>
      </c>
      <c r="G4379" s="32">
        <f>'Auxiliary Energy Estimation'!$E$25-E4379</f>
        <v>-19.471999999999994</v>
      </c>
      <c r="H4379" s="26">
        <f>IF(D4379&lt;='Auxiliary Energy Estimation'!$E$25, 1, 0)</f>
        <v>0</v>
      </c>
      <c r="I4379" s="26">
        <f>IF(E4379&lt;='Auxiliary Energy Estimation'!$E$25, 1, 0)</f>
        <v>0</v>
      </c>
    </row>
    <row r="4380" spans="2:9" ht="15" x14ac:dyDescent="0.3">
      <c r="B4380" s="33">
        <v>4375.5</v>
      </c>
      <c r="C4380" s="34">
        <v>17.2</v>
      </c>
      <c r="D4380" s="32">
        <f t="shared" si="136"/>
        <v>62.96</v>
      </c>
      <c r="E4380" s="37">
        <f t="shared" si="137"/>
        <v>75.551999999999992</v>
      </c>
      <c r="F4380" s="32">
        <f>'Auxiliary Energy Estimation'!$E$25-D4380</f>
        <v>-7.9600000000000009</v>
      </c>
      <c r="G4380" s="32">
        <f>'Auxiliary Energy Estimation'!$E$25-E4380</f>
        <v>-20.551999999999992</v>
      </c>
      <c r="H4380" s="26">
        <f>IF(D4380&lt;='Auxiliary Energy Estimation'!$E$25, 1, 0)</f>
        <v>0</v>
      </c>
      <c r="I4380" s="26">
        <f>IF(E4380&lt;='Auxiliary Energy Estimation'!$E$25, 1, 0)</f>
        <v>0</v>
      </c>
    </row>
    <row r="4381" spans="2:9" ht="15" x14ac:dyDescent="0.3">
      <c r="B4381" s="33">
        <v>4376.5</v>
      </c>
      <c r="C4381" s="34">
        <v>17.8</v>
      </c>
      <c r="D4381" s="32">
        <f t="shared" si="136"/>
        <v>64.039999999999992</v>
      </c>
      <c r="E4381" s="37">
        <f t="shared" si="137"/>
        <v>76.847999999999985</v>
      </c>
      <c r="F4381" s="32">
        <f>'Auxiliary Energy Estimation'!$E$25-D4381</f>
        <v>-9.039999999999992</v>
      </c>
      <c r="G4381" s="32">
        <f>'Auxiliary Energy Estimation'!$E$25-E4381</f>
        <v>-21.847999999999985</v>
      </c>
      <c r="H4381" s="26">
        <f>IF(D4381&lt;='Auxiliary Energy Estimation'!$E$25, 1, 0)</f>
        <v>0</v>
      </c>
      <c r="I4381" s="26">
        <f>IF(E4381&lt;='Auxiliary Energy Estimation'!$E$25, 1, 0)</f>
        <v>0</v>
      </c>
    </row>
    <row r="4382" spans="2:9" ht="15" x14ac:dyDescent="0.3">
      <c r="B4382" s="33">
        <v>4377.5</v>
      </c>
      <c r="C4382" s="34">
        <v>18.3</v>
      </c>
      <c r="D4382" s="32">
        <f t="shared" si="136"/>
        <v>64.94</v>
      </c>
      <c r="E4382" s="37">
        <f t="shared" si="137"/>
        <v>77.927999999999997</v>
      </c>
      <c r="F4382" s="32">
        <f>'Auxiliary Energy Estimation'!$E$25-D4382</f>
        <v>-9.9399999999999977</v>
      </c>
      <c r="G4382" s="32">
        <f>'Auxiliary Energy Estimation'!$E$25-E4382</f>
        <v>-22.927999999999997</v>
      </c>
      <c r="H4382" s="26">
        <f>IF(D4382&lt;='Auxiliary Energy Estimation'!$E$25, 1, 0)</f>
        <v>0</v>
      </c>
      <c r="I4382" s="26">
        <f>IF(E4382&lt;='Auxiliary Energy Estimation'!$E$25, 1, 0)</f>
        <v>0</v>
      </c>
    </row>
    <row r="4383" spans="2:9" ht="15" x14ac:dyDescent="0.3">
      <c r="B4383" s="33">
        <v>4378.5</v>
      </c>
      <c r="C4383" s="34">
        <v>18.899999999999999</v>
      </c>
      <c r="D4383" s="32">
        <f t="shared" si="136"/>
        <v>66.02</v>
      </c>
      <c r="E4383" s="37">
        <f t="shared" si="137"/>
        <v>79.22399999999999</v>
      </c>
      <c r="F4383" s="32">
        <f>'Auxiliary Energy Estimation'!$E$25-D4383</f>
        <v>-11.019999999999996</v>
      </c>
      <c r="G4383" s="32">
        <f>'Auxiliary Energy Estimation'!$E$25-E4383</f>
        <v>-24.22399999999999</v>
      </c>
      <c r="H4383" s="26">
        <f>IF(D4383&lt;='Auxiliary Energy Estimation'!$E$25, 1, 0)</f>
        <v>0</v>
      </c>
      <c r="I4383" s="26">
        <f>IF(E4383&lt;='Auxiliary Energy Estimation'!$E$25, 1, 0)</f>
        <v>0</v>
      </c>
    </row>
    <row r="4384" spans="2:9" ht="15" x14ac:dyDescent="0.3">
      <c r="B4384" s="33">
        <v>4379.5</v>
      </c>
      <c r="C4384" s="34">
        <v>20</v>
      </c>
      <c r="D4384" s="32">
        <f t="shared" si="136"/>
        <v>68</v>
      </c>
      <c r="E4384" s="37">
        <f t="shared" si="137"/>
        <v>81.599999999999994</v>
      </c>
      <c r="F4384" s="32">
        <f>'Auxiliary Energy Estimation'!$E$25-D4384</f>
        <v>-13</v>
      </c>
      <c r="G4384" s="32">
        <f>'Auxiliary Energy Estimation'!$E$25-E4384</f>
        <v>-26.599999999999994</v>
      </c>
      <c r="H4384" s="26">
        <f>IF(D4384&lt;='Auxiliary Energy Estimation'!$E$25, 1, 0)</f>
        <v>0</v>
      </c>
      <c r="I4384" s="26">
        <f>IF(E4384&lt;='Auxiliary Energy Estimation'!$E$25, 1, 0)</f>
        <v>0</v>
      </c>
    </row>
    <row r="4385" spans="2:9" ht="15" x14ac:dyDescent="0.3">
      <c r="B4385" s="33">
        <v>4380.5</v>
      </c>
      <c r="C4385" s="34">
        <v>20</v>
      </c>
      <c r="D4385" s="32">
        <f t="shared" si="136"/>
        <v>68</v>
      </c>
      <c r="E4385" s="37">
        <f t="shared" si="137"/>
        <v>81.599999999999994</v>
      </c>
      <c r="F4385" s="32">
        <f>'Auxiliary Energy Estimation'!$E$25-D4385</f>
        <v>-13</v>
      </c>
      <c r="G4385" s="32">
        <f>'Auxiliary Energy Estimation'!$E$25-E4385</f>
        <v>-26.599999999999994</v>
      </c>
      <c r="H4385" s="26">
        <f>IF(D4385&lt;='Auxiliary Energy Estimation'!$E$25, 1, 0)</f>
        <v>0</v>
      </c>
      <c r="I4385" s="26">
        <f>IF(E4385&lt;='Auxiliary Energy Estimation'!$E$25, 1, 0)</f>
        <v>0</v>
      </c>
    </row>
    <row r="4386" spans="2:9" ht="15" x14ac:dyDescent="0.3">
      <c r="B4386" s="33">
        <v>4381.5</v>
      </c>
      <c r="C4386" s="34">
        <v>19.399999999999999</v>
      </c>
      <c r="D4386" s="32">
        <f t="shared" si="136"/>
        <v>66.92</v>
      </c>
      <c r="E4386" s="37">
        <f t="shared" si="137"/>
        <v>80.304000000000002</v>
      </c>
      <c r="F4386" s="32">
        <f>'Auxiliary Energy Estimation'!$E$25-D4386</f>
        <v>-11.920000000000002</v>
      </c>
      <c r="G4386" s="32">
        <f>'Auxiliary Energy Estimation'!$E$25-E4386</f>
        <v>-25.304000000000002</v>
      </c>
      <c r="H4386" s="26">
        <f>IF(D4386&lt;='Auxiliary Energy Estimation'!$E$25, 1, 0)</f>
        <v>0</v>
      </c>
      <c r="I4386" s="26">
        <f>IF(E4386&lt;='Auxiliary Energy Estimation'!$E$25, 1, 0)</f>
        <v>0</v>
      </c>
    </row>
    <row r="4387" spans="2:9" ht="15" x14ac:dyDescent="0.3">
      <c r="B4387" s="33">
        <v>4382.5</v>
      </c>
      <c r="C4387" s="34">
        <v>19.399999999999999</v>
      </c>
      <c r="D4387" s="32">
        <f t="shared" si="136"/>
        <v>66.92</v>
      </c>
      <c r="E4387" s="37">
        <f t="shared" si="137"/>
        <v>80.304000000000002</v>
      </c>
      <c r="F4387" s="32">
        <f>'Auxiliary Energy Estimation'!$E$25-D4387</f>
        <v>-11.920000000000002</v>
      </c>
      <c r="G4387" s="32">
        <f>'Auxiliary Energy Estimation'!$E$25-E4387</f>
        <v>-25.304000000000002</v>
      </c>
      <c r="H4387" s="26">
        <f>IF(D4387&lt;='Auxiliary Energy Estimation'!$E$25, 1, 0)</f>
        <v>0</v>
      </c>
      <c r="I4387" s="26">
        <f>IF(E4387&lt;='Auxiliary Energy Estimation'!$E$25, 1, 0)</f>
        <v>0</v>
      </c>
    </row>
    <row r="4388" spans="2:9" ht="15" x14ac:dyDescent="0.3">
      <c r="B4388" s="33">
        <v>4383.5</v>
      </c>
      <c r="C4388" s="34">
        <v>19.399999999999999</v>
      </c>
      <c r="D4388" s="32">
        <f t="shared" si="136"/>
        <v>66.92</v>
      </c>
      <c r="E4388" s="37">
        <f t="shared" si="137"/>
        <v>80.304000000000002</v>
      </c>
      <c r="F4388" s="32">
        <f>'Auxiliary Energy Estimation'!$E$25-D4388</f>
        <v>-11.920000000000002</v>
      </c>
      <c r="G4388" s="32">
        <f>'Auxiliary Energy Estimation'!$E$25-E4388</f>
        <v>-25.304000000000002</v>
      </c>
      <c r="H4388" s="26">
        <f>IF(D4388&lt;='Auxiliary Energy Estimation'!$E$25, 1, 0)</f>
        <v>0</v>
      </c>
      <c r="I4388" s="26">
        <f>IF(E4388&lt;='Auxiliary Energy Estimation'!$E$25, 1, 0)</f>
        <v>0</v>
      </c>
    </row>
    <row r="4389" spans="2:9" ht="15" x14ac:dyDescent="0.3">
      <c r="B4389" s="33">
        <v>4384.5</v>
      </c>
      <c r="C4389" s="34">
        <v>17.8</v>
      </c>
      <c r="D4389" s="32">
        <f t="shared" si="136"/>
        <v>64.039999999999992</v>
      </c>
      <c r="E4389" s="37">
        <f t="shared" si="137"/>
        <v>76.847999999999985</v>
      </c>
      <c r="F4389" s="32">
        <f>'Auxiliary Energy Estimation'!$E$25-D4389</f>
        <v>-9.039999999999992</v>
      </c>
      <c r="G4389" s="32">
        <f>'Auxiliary Energy Estimation'!$E$25-E4389</f>
        <v>-21.847999999999985</v>
      </c>
      <c r="H4389" s="26">
        <f>IF(D4389&lt;='Auxiliary Energy Estimation'!$E$25, 1, 0)</f>
        <v>0</v>
      </c>
      <c r="I4389" s="26">
        <f>IF(E4389&lt;='Auxiliary Energy Estimation'!$E$25, 1, 0)</f>
        <v>0</v>
      </c>
    </row>
    <row r="4390" spans="2:9" ht="15" x14ac:dyDescent="0.3">
      <c r="B4390" s="33">
        <v>4385.5</v>
      </c>
      <c r="C4390" s="34">
        <v>17.8</v>
      </c>
      <c r="D4390" s="32">
        <f t="shared" si="136"/>
        <v>64.039999999999992</v>
      </c>
      <c r="E4390" s="37">
        <f t="shared" si="137"/>
        <v>76.847999999999985</v>
      </c>
      <c r="F4390" s="32">
        <f>'Auxiliary Energy Estimation'!$E$25-D4390</f>
        <v>-9.039999999999992</v>
      </c>
      <c r="G4390" s="32">
        <f>'Auxiliary Energy Estimation'!$E$25-E4390</f>
        <v>-21.847999999999985</v>
      </c>
      <c r="H4390" s="26">
        <f>IF(D4390&lt;='Auxiliary Energy Estimation'!$E$25, 1, 0)</f>
        <v>0</v>
      </c>
      <c r="I4390" s="26">
        <f>IF(E4390&lt;='Auxiliary Energy Estimation'!$E$25, 1, 0)</f>
        <v>0</v>
      </c>
    </row>
    <row r="4391" spans="2:9" ht="15" x14ac:dyDescent="0.3">
      <c r="B4391" s="33">
        <v>4386.5</v>
      </c>
      <c r="C4391" s="34">
        <v>17.2</v>
      </c>
      <c r="D4391" s="32">
        <f t="shared" si="136"/>
        <v>62.96</v>
      </c>
      <c r="E4391" s="37">
        <f t="shared" si="137"/>
        <v>75.551999999999992</v>
      </c>
      <c r="F4391" s="32">
        <f>'Auxiliary Energy Estimation'!$E$25-D4391</f>
        <v>-7.9600000000000009</v>
      </c>
      <c r="G4391" s="32">
        <f>'Auxiliary Energy Estimation'!$E$25-E4391</f>
        <v>-20.551999999999992</v>
      </c>
      <c r="H4391" s="26">
        <f>IF(D4391&lt;='Auxiliary Energy Estimation'!$E$25, 1, 0)</f>
        <v>0</v>
      </c>
      <c r="I4391" s="26">
        <f>IF(E4391&lt;='Auxiliary Energy Estimation'!$E$25, 1, 0)</f>
        <v>0</v>
      </c>
    </row>
    <row r="4392" spans="2:9" ht="15" x14ac:dyDescent="0.3">
      <c r="B4392" s="33">
        <v>4387.5</v>
      </c>
      <c r="C4392" s="34">
        <v>16.7</v>
      </c>
      <c r="D4392" s="32">
        <f t="shared" si="136"/>
        <v>62.06</v>
      </c>
      <c r="E4392" s="37">
        <f t="shared" si="137"/>
        <v>74.471999999999994</v>
      </c>
      <c r="F4392" s="32">
        <f>'Auxiliary Energy Estimation'!$E$25-D4392</f>
        <v>-7.0600000000000023</v>
      </c>
      <c r="G4392" s="32">
        <f>'Auxiliary Energy Estimation'!$E$25-E4392</f>
        <v>-19.471999999999994</v>
      </c>
      <c r="H4392" s="26">
        <f>IF(D4392&lt;='Auxiliary Energy Estimation'!$E$25, 1, 0)</f>
        <v>0</v>
      </c>
      <c r="I4392" s="26">
        <f>IF(E4392&lt;='Auxiliary Energy Estimation'!$E$25, 1, 0)</f>
        <v>0</v>
      </c>
    </row>
    <row r="4393" spans="2:9" ht="15" x14ac:dyDescent="0.3">
      <c r="B4393" s="33">
        <v>4388.5</v>
      </c>
      <c r="C4393" s="34">
        <v>16.100000000000001</v>
      </c>
      <c r="D4393" s="32">
        <f t="shared" si="136"/>
        <v>60.980000000000004</v>
      </c>
      <c r="E4393" s="37">
        <f t="shared" si="137"/>
        <v>73.176000000000002</v>
      </c>
      <c r="F4393" s="32">
        <f>'Auxiliary Energy Estimation'!$E$25-D4393</f>
        <v>-5.980000000000004</v>
      </c>
      <c r="G4393" s="32">
        <f>'Auxiliary Energy Estimation'!$E$25-E4393</f>
        <v>-18.176000000000002</v>
      </c>
      <c r="H4393" s="26">
        <f>IF(D4393&lt;='Auxiliary Energy Estimation'!$E$25, 1, 0)</f>
        <v>0</v>
      </c>
      <c r="I4393" s="26">
        <f>IF(E4393&lt;='Auxiliary Energy Estimation'!$E$25, 1, 0)</f>
        <v>0</v>
      </c>
    </row>
    <row r="4394" spans="2:9" ht="15" x14ac:dyDescent="0.3">
      <c r="B4394" s="33">
        <v>4389.5</v>
      </c>
      <c r="C4394" s="34">
        <v>16.100000000000001</v>
      </c>
      <c r="D4394" s="32">
        <f t="shared" si="136"/>
        <v>60.980000000000004</v>
      </c>
      <c r="E4394" s="37">
        <f t="shared" si="137"/>
        <v>73.176000000000002</v>
      </c>
      <c r="F4394" s="32">
        <f>'Auxiliary Energy Estimation'!$E$25-D4394</f>
        <v>-5.980000000000004</v>
      </c>
      <c r="G4394" s="32">
        <f>'Auxiliary Energy Estimation'!$E$25-E4394</f>
        <v>-18.176000000000002</v>
      </c>
      <c r="H4394" s="26">
        <f>IF(D4394&lt;='Auxiliary Energy Estimation'!$E$25, 1, 0)</f>
        <v>0</v>
      </c>
      <c r="I4394" s="26">
        <f>IF(E4394&lt;='Auxiliary Energy Estimation'!$E$25, 1, 0)</f>
        <v>0</v>
      </c>
    </row>
    <row r="4395" spans="2:9" ht="15" x14ac:dyDescent="0.3">
      <c r="B4395" s="33">
        <v>4390.5</v>
      </c>
      <c r="C4395" s="34">
        <v>16.100000000000001</v>
      </c>
      <c r="D4395" s="32">
        <f t="shared" si="136"/>
        <v>60.980000000000004</v>
      </c>
      <c r="E4395" s="37">
        <f t="shared" si="137"/>
        <v>73.176000000000002</v>
      </c>
      <c r="F4395" s="32">
        <f>'Auxiliary Energy Estimation'!$E$25-D4395</f>
        <v>-5.980000000000004</v>
      </c>
      <c r="G4395" s="32">
        <f>'Auxiliary Energy Estimation'!$E$25-E4395</f>
        <v>-18.176000000000002</v>
      </c>
      <c r="H4395" s="26">
        <f>IF(D4395&lt;='Auxiliary Energy Estimation'!$E$25, 1, 0)</f>
        <v>0</v>
      </c>
      <c r="I4395" s="26">
        <f>IF(E4395&lt;='Auxiliary Energy Estimation'!$E$25, 1, 0)</f>
        <v>0</v>
      </c>
    </row>
    <row r="4396" spans="2:9" ht="15" x14ac:dyDescent="0.3">
      <c r="B4396" s="33">
        <v>4391.5</v>
      </c>
      <c r="C4396" s="34">
        <v>16.100000000000001</v>
      </c>
      <c r="D4396" s="32">
        <f t="shared" si="136"/>
        <v>60.980000000000004</v>
      </c>
      <c r="E4396" s="37">
        <f t="shared" si="137"/>
        <v>73.176000000000002</v>
      </c>
      <c r="F4396" s="32">
        <f>'Auxiliary Energy Estimation'!$E$25-D4396</f>
        <v>-5.980000000000004</v>
      </c>
      <c r="G4396" s="32">
        <f>'Auxiliary Energy Estimation'!$E$25-E4396</f>
        <v>-18.176000000000002</v>
      </c>
      <c r="H4396" s="26">
        <f>IF(D4396&lt;='Auxiliary Energy Estimation'!$E$25, 1, 0)</f>
        <v>0</v>
      </c>
      <c r="I4396" s="26">
        <f>IF(E4396&lt;='Auxiliary Energy Estimation'!$E$25, 1, 0)</f>
        <v>0</v>
      </c>
    </row>
    <row r="4397" spans="2:9" ht="15" x14ac:dyDescent="0.3">
      <c r="B4397" s="33">
        <v>4392.5</v>
      </c>
      <c r="C4397" s="34">
        <v>16.100000000000001</v>
      </c>
      <c r="D4397" s="32">
        <f t="shared" si="136"/>
        <v>60.980000000000004</v>
      </c>
      <c r="E4397" s="37">
        <f t="shared" si="137"/>
        <v>73.176000000000002</v>
      </c>
      <c r="F4397" s="32">
        <f>'Auxiliary Energy Estimation'!$E$25-D4397</f>
        <v>-5.980000000000004</v>
      </c>
      <c r="G4397" s="32">
        <f>'Auxiliary Energy Estimation'!$E$25-E4397</f>
        <v>-18.176000000000002</v>
      </c>
      <c r="H4397" s="26">
        <f>IF(D4397&lt;='Auxiliary Energy Estimation'!$E$25, 1, 0)</f>
        <v>0</v>
      </c>
      <c r="I4397" s="26">
        <f>IF(E4397&lt;='Auxiliary Energy Estimation'!$E$25, 1, 0)</f>
        <v>0</v>
      </c>
    </row>
    <row r="4398" spans="2:9" ht="15" x14ac:dyDescent="0.3">
      <c r="B4398" s="33">
        <v>4393.5</v>
      </c>
      <c r="C4398" s="34">
        <v>16.100000000000001</v>
      </c>
      <c r="D4398" s="32">
        <f t="shared" si="136"/>
        <v>60.980000000000004</v>
      </c>
      <c r="E4398" s="37">
        <f t="shared" si="137"/>
        <v>73.176000000000002</v>
      </c>
      <c r="F4398" s="32">
        <f>'Auxiliary Energy Estimation'!$E$25-D4398</f>
        <v>-5.980000000000004</v>
      </c>
      <c r="G4398" s="32">
        <f>'Auxiliary Energy Estimation'!$E$25-E4398</f>
        <v>-18.176000000000002</v>
      </c>
      <c r="H4398" s="26">
        <f>IF(D4398&lt;='Auxiliary Energy Estimation'!$E$25, 1, 0)</f>
        <v>0</v>
      </c>
      <c r="I4398" s="26">
        <f>IF(E4398&lt;='Auxiliary Energy Estimation'!$E$25, 1, 0)</f>
        <v>0</v>
      </c>
    </row>
    <row r="4399" spans="2:9" ht="15" x14ac:dyDescent="0.3">
      <c r="B4399" s="33">
        <v>4394.5</v>
      </c>
      <c r="C4399" s="34">
        <v>16.100000000000001</v>
      </c>
      <c r="D4399" s="32">
        <f t="shared" si="136"/>
        <v>60.980000000000004</v>
      </c>
      <c r="E4399" s="37">
        <f t="shared" si="137"/>
        <v>73.176000000000002</v>
      </c>
      <c r="F4399" s="32">
        <f>'Auxiliary Energy Estimation'!$E$25-D4399</f>
        <v>-5.980000000000004</v>
      </c>
      <c r="G4399" s="32">
        <f>'Auxiliary Energy Estimation'!$E$25-E4399</f>
        <v>-18.176000000000002</v>
      </c>
      <c r="H4399" s="26">
        <f>IF(D4399&lt;='Auxiliary Energy Estimation'!$E$25, 1, 0)</f>
        <v>0</v>
      </c>
      <c r="I4399" s="26">
        <f>IF(E4399&lt;='Auxiliary Energy Estimation'!$E$25, 1, 0)</f>
        <v>0</v>
      </c>
    </row>
    <row r="4400" spans="2:9" ht="15" x14ac:dyDescent="0.3">
      <c r="B4400" s="33">
        <v>4395.5</v>
      </c>
      <c r="C4400" s="34">
        <v>16.7</v>
      </c>
      <c r="D4400" s="32">
        <f t="shared" si="136"/>
        <v>62.06</v>
      </c>
      <c r="E4400" s="37">
        <f t="shared" si="137"/>
        <v>74.471999999999994</v>
      </c>
      <c r="F4400" s="32">
        <f>'Auxiliary Energy Estimation'!$E$25-D4400</f>
        <v>-7.0600000000000023</v>
      </c>
      <c r="G4400" s="32">
        <f>'Auxiliary Energy Estimation'!$E$25-E4400</f>
        <v>-19.471999999999994</v>
      </c>
      <c r="H4400" s="26">
        <f>IF(D4400&lt;='Auxiliary Energy Estimation'!$E$25, 1, 0)</f>
        <v>0</v>
      </c>
      <c r="I4400" s="26">
        <f>IF(E4400&lt;='Auxiliary Energy Estimation'!$E$25, 1, 0)</f>
        <v>0</v>
      </c>
    </row>
    <row r="4401" spans="2:9" ht="15" x14ac:dyDescent="0.3">
      <c r="B4401" s="33">
        <v>4396.5</v>
      </c>
      <c r="C4401" s="34">
        <v>16.7</v>
      </c>
      <c r="D4401" s="32">
        <f t="shared" si="136"/>
        <v>62.06</v>
      </c>
      <c r="E4401" s="37">
        <f t="shared" si="137"/>
        <v>74.471999999999994</v>
      </c>
      <c r="F4401" s="32">
        <f>'Auxiliary Energy Estimation'!$E$25-D4401</f>
        <v>-7.0600000000000023</v>
      </c>
      <c r="G4401" s="32">
        <f>'Auxiliary Energy Estimation'!$E$25-E4401</f>
        <v>-19.471999999999994</v>
      </c>
      <c r="H4401" s="26">
        <f>IF(D4401&lt;='Auxiliary Energy Estimation'!$E$25, 1, 0)</f>
        <v>0</v>
      </c>
      <c r="I4401" s="26">
        <f>IF(E4401&lt;='Auxiliary Energy Estimation'!$E$25, 1, 0)</f>
        <v>0</v>
      </c>
    </row>
    <row r="4402" spans="2:9" ht="15" x14ac:dyDescent="0.3">
      <c r="B4402" s="33">
        <v>4397.5</v>
      </c>
      <c r="C4402" s="34">
        <v>16.7</v>
      </c>
      <c r="D4402" s="32">
        <f t="shared" si="136"/>
        <v>62.06</v>
      </c>
      <c r="E4402" s="37">
        <f t="shared" si="137"/>
        <v>74.471999999999994</v>
      </c>
      <c r="F4402" s="32">
        <f>'Auxiliary Energy Estimation'!$E$25-D4402</f>
        <v>-7.0600000000000023</v>
      </c>
      <c r="G4402" s="32">
        <f>'Auxiliary Energy Estimation'!$E$25-E4402</f>
        <v>-19.471999999999994</v>
      </c>
      <c r="H4402" s="26">
        <f>IF(D4402&lt;='Auxiliary Energy Estimation'!$E$25, 1, 0)</f>
        <v>0</v>
      </c>
      <c r="I4402" s="26">
        <f>IF(E4402&lt;='Auxiliary Energy Estimation'!$E$25, 1, 0)</f>
        <v>0</v>
      </c>
    </row>
    <row r="4403" spans="2:9" ht="15" x14ac:dyDescent="0.3">
      <c r="B4403" s="33">
        <v>4398.5</v>
      </c>
      <c r="C4403" s="34">
        <v>17.8</v>
      </c>
      <c r="D4403" s="32">
        <f t="shared" si="136"/>
        <v>64.039999999999992</v>
      </c>
      <c r="E4403" s="37">
        <f t="shared" si="137"/>
        <v>76.847999999999985</v>
      </c>
      <c r="F4403" s="32">
        <f>'Auxiliary Energy Estimation'!$E$25-D4403</f>
        <v>-9.039999999999992</v>
      </c>
      <c r="G4403" s="32">
        <f>'Auxiliary Energy Estimation'!$E$25-E4403</f>
        <v>-21.847999999999985</v>
      </c>
      <c r="H4403" s="26">
        <f>IF(D4403&lt;='Auxiliary Energy Estimation'!$E$25, 1, 0)</f>
        <v>0</v>
      </c>
      <c r="I4403" s="26">
        <f>IF(E4403&lt;='Auxiliary Energy Estimation'!$E$25, 1, 0)</f>
        <v>0</v>
      </c>
    </row>
    <row r="4404" spans="2:9" ht="15" x14ac:dyDescent="0.3">
      <c r="B4404" s="33">
        <v>4399.5</v>
      </c>
      <c r="C4404" s="34">
        <v>18.3</v>
      </c>
      <c r="D4404" s="32">
        <f t="shared" si="136"/>
        <v>64.94</v>
      </c>
      <c r="E4404" s="37">
        <f t="shared" si="137"/>
        <v>77.927999999999997</v>
      </c>
      <c r="F4404" s="32">
        <f>'Auxiliary Energy Estimation'!$E$25-D4404</f>
        <v>-9.9399999999999977</v>
      </c>
      <c r="G4404" s="32">
        <f>'Auxiliary Energy Estimation'!$E$25-E4404</f>
        <v>-22.927999999999997</v>
      </c>
      <c r="H4404" s="26">
        <f>IF(D4404&lt;='Auxiliary Energy Estimation'!$E$25, 1, 0)</f>
        <v>0</v>
      </c>
      <c r="I4404" s="26">
        <f>IF(E4404&lt;='Auxiliary Energy Estimation'!$E$25, 1, 0)</f>
        <v>0</v>
      </c>
    </row>
    <row r="4405" spans="2:9" ht="15" x14ac:dyDescent="0.3">
      <c r="B4405" s="33">
        <v>4400.5</v>
      </c>
      <c r="C4405" s="34">
        <v>18.899999999999999</v>
      </c>
      <c r="D4405" s="32">
        <f t="shared" si="136"/>
        <v>66.02</v>
      </c>
      <c r="E4405" s="37">
        <f t="shared" si="137"/>
        <v>79.22399999999999</v>
      </c>
      <c r="F4405" s="32">
        <f>'Auxiliary Energy Estimation'!$E$25-D4405</f>
        <v>-11.019999999999996</v>
      </c>
      <c r="G4405" s="32">
        <f>'Auxiliary Energy Estimation'!$E$25-E4405</f>
        <v>-24.22399999999999</v>
      </c>
      <c r="H4405" s="26">
        <f>IF(D4405&lt;='Auxiliary Energy Estimation'!$E$25, 1, 0)</f>
        <v>0</v>
      </c>
      <c r="I4405" s="26">
        <f>IF(E4405&lt;='Auxiliary Energy Estimation'!$E$25, 1, 0)</f>
        <v>0</v>
      </c>
    </row>
    <row r="4406" spans="2:9" ht="15" x14ac:dyDescent="0.3">
      <c r="B4406" s="33">
        <v>4401.5</v>
      </c>
      <c r="C4406" s="34">
        <v>20</v>
      </c>
      <c r="D4406" s="32">
        <f t="shared" si="136"/>
        <v>68</v>
      </c>
      <c r="E4406" s="37">
        <f t="shared" si="137"/>
        <v>81.599999999999994</v>
      </c>
      <c r="F4406" s="32">
        <f>'Auxiliary Energy Estimation'!$E$25-D4406</f>
        <v>-13</v>
      </c>
      <c r="G4406" s="32">
        <f>'Auxiliary Energy Estimation'!$E$25-E4406</f>
        <v>-26.599999999999994</v>
      </c>
      <c r="H4406" s="26">
        <f>IF(D4406&lt;='Auxiliary Energy Estimation'!$E$25, 1, 0)</f>
        <v>0</v>
      </c>
      <c r="I4406" s="26">
        <f>IF(E4406&lt;='Auxiliary Energy Estimation'!$E$25, 1, 0)</f>
        <v>0</v>
      </c>
    </row>
    <row r="4407" spans="2:9" ht="15" x14ac:dyDescent="0.3">
      <c r="B4407" s="33">
        <v>4402.5</v>
      </c>
      <c r="C4407" s="34">
        <v>21.1</v>
      </c>
      <c r="D4407" s="32">
        <f t="shared" si="136"/>
        <v>69.98</v>
      </c>
      <c r="E4407" s="37">
        <f t="shared" si="137"/>
        <v>83.975999999999999</v>
      </c>
      <c r="F4407" s="32">
        <f>'Auxiliary Energy Estimation'!$E$25-D4407</f>
        <v>-14.980000000000004</v>
      </c>
      <c r="G4407" s="32">
        <f>'Auxiliary Energy Estimation'!$E$25-E4407</f>
        <v>-28.975999999999999</v>
      </c>
      <c r="H4407" s="26">
        <f>IF(D4407&lt;='Auxiliary Energy Estimation'!$E$25, 1, 0)</f>
        <v>0</v>
      </c>
      <c r="I4407" s="26">
        <f>IF(E4407&lt;='Auxiliary Energy Estimation'!$E$25, 1, 0)</f>
        <v>0</v>
      </c>
    </row>
    <row r="4408" spans="2:9" ht="15" x14ac:dyDescent="0.3">
      <c r="B4408" s="33">
        <v>4403.5</v>
      </c>
      <c r="C4408" s="34">
        <v>21.7</v>
      </c>
      <c r="D4408" s="32">
        <f t="shared" si="136"/>
        <v>71.06</v>
      </c>
      <c r="E4408" s="37">
        <f t="shared" si="137"/>
        <v>85.272000000000006</v>
      </c>
      <c r="F4408" s="32">
        <f>'Auxiliary Energy Estimation'!$E$25-D4408</f>
        <v>-16.060000000000002</v>
      </c>
      <c r="G4408" s="32">
        <f>'Auxiliary Energy Estimation'!$E$25-E4408</f>
        <v>-30.272000000000006</v>
      </c>
      <c r="H4408" s="26">
        <f>IF(D4408&lt;='Auxiliary Energy Estimation'!$E$25, 1, 0)</f>
        <v>0</v>
      </c>
      <c r="I4408" s="26">
        <f>IF(E4408&lt;='Auxiliary Energy Estimation'!$E$25, 1, 0)</f>
        <v>0</v>
      </c>
    </row>
    <row r="4409" spans="2:9" ht="15" x14ac:dyDescent="0.3">
      <c r="B4409" s="33">
        <v>4404.5</v>
      </c>
      <c r="C4409" s="34">
        <v>22.2</v>
      </c>
      <c r="D4409" s="32">
        <f t="shared" si="136"/>
        <v>71.960000000000008</v>
      </c>
      <c r="E4409" s="37">
        <f t="shared" si="137"/>
        <v>86.352000000000004</v>
      </c>
      <c r="F4409" s="32">
        <f>'Auxiliary Energy Estimation'!$E$25-D4409</f>
        <v>-16.960000000000008</v>
      </c>
      <c r="G4409" s="32">
        <f>'Auxiliary Energy Estimation'!$E$25-E4409</f>
        <v>-31.352000000000004</v>
      </c>
      <c r="H4409" s="26">
        <f>IF(D4409&lt;='Auxiliary Energy Estimation'!$E$25, 1, 0)</f>
        <v>0</v>
      </c>
      <c r="I4409" s="26">
        <f>IF(E4409&lt;='Auxiliary Energy Estimation'!$E$25, 1, 0)</f>
        <v>0</v>
      </c>
    </row>
    <row r="4410" spans="2:9" ht="15" x14ac:dyDescent="0.3">
      <c r="B4410" s="33">
        <v>4405.5</v>
      </c>
      <c r="C4410" s="34">
        <v>21.7</v>
      </c>
      <c r="D4410" s="32">
        <f t="shared" si="136"/>
        <v>71.06</v>
      </c>
      <c r="E4410" s="37">
        <f t="shared" si="137"/>
        <v>85.272000000000006</v>
      </c>
      <c r="F4410" s="32">
        <f>'Auxiliary Energy Estimation'!$E$25-D4410</f>
        <v>-16.060000000000002</v>
      </c>
      <c r="G4410" s="32">
        <f>'Auxiliary Energy Estimation'!$E$25-E4410</f>
        <v>-30.272000000000006</v>
      </c>
      <c r="H4410" s="26">
        <f>IF(D4410&lt;='Auxiliary Energy Estimation'!$E$25, 1, 0)</f>
        <v>0</v>
      </c>
      <c r="I4410" s="26">
        <f>IF(E4410&lt;='Auxiliary Energy Estimation'!$E$25, 1, 0)</f>
        <v>0</v>
      </c>
    </row>
    <row r="4411" spans="2:9" ht="15" x14ac:dyDescent="0.3">
      <c r="B4411" s="33">
        <v>4406.5</v>
      </c>
      <c r="C4411" s="34">
        <v>20.6</v>
      </c>
      <c r="D4411" s="32">
        <f t="shared" si="136"/>
        <v>69.080000000000013</v>
      </c>
      <c r="E4411" s="37">
        <f t="shared" si="137"/>
        <v>82.896000000000015</v>
      </c>
      <c r="F4411" s="32">
        <f>'Auxiliary Energy Estimation'!$E$25-D4411</f>
        <v>-14.080000000000013</v>
      </c>
      <c r="G4411" s="32">
        <f>'Auxiliary Energy Estimation'!$E$25-E4411</f>
        <v>-27.896000000000015</v>
      </c>
      <c r="H4411" s="26">
        <f>IF(D4411&lt;='Auxiliary Energy Estimation'!$E$25, 1, 0)</f>
        <v>0</v>
      </c>
      <c r="I4411" s="26">
        <f>IF(E4411&lt;='Auxiliary Energy Estimation'!$E$25, 1, 0)</f>
        <v>0</v>
      </c>
    </row>
    <row r="4412" spans="2:9" ht="15" x14ac:dyDescent="0.3">
      <c r="B4412" s="33">
        <v>4407.5</v>
      </c>
      <c r="C4412" s="34">
        <v>20.6</v>
      </c>
      <c r="D4412" s="32">
        <f t="shared" si="136"/>
        <v>69.080000000000013</v>
      </c>
      <c r="E4412" s="37">
        <f t="shared" si="137"/>
        <v>82.896000000000015</v>
      </c>
      <c r="F4412" s="32">
        <f>'Auxiliary Energy Estimation'!$E$25-D4412</f>
        <v>-14.080000000000013</v>
      </c>
      <c r="G4412" s="32">
        <f>'Auxiliary Energy Estimation'!$E$25-E4412</f>
        <v>-27.896000000000015</v>
      </c>
      <c r="H4412" s="26">
        <f>IF(D4412&lt;='Auxiliary Energy Estimation'!$E$25, 1, 0)</f>
        <v>0</v>
      </c>
      <c r="I4412" s="26">
        <f>IF(E4412&lt;='Auxiliary Energy Estimation'!$E$25, 1, 0)</f>
        <v>0</v>
      </c>
    </row>
    <row r="4413" spans="2:9" ht="15" x14ac:dyDescent="0.3">
      <c r="B4413" s="33">
        <v>4408.5</v>
      </c>
      <c r="C4413" s="34">
        <v>21.1</v>
      </c>
      <c r="D4413" s="32">
        <f t="shared" si="136"/>
        <v>69.98</v>
      </c>
      <c r="E4413" s="37">
        <f t="shared" si="137"/>
        <v>83.975999999999999</v>
      </c>
      <c r="F4413" s="32">
        <f>'Auxiliary Energy Estimation'!$E$25-D4413</f>
        <v>-14.980000000000004</v>
      </c>
      <c r="G4413" s="32">
        <f>'Auxiliary Energy Estimation'!$E$25-E4413</f>
        <v>-28.975999999999999</v>
      </c>
      <c r="H4413" s="26">
        <f>IF(D4413&lt;='Auxiliary Energy Estimation'!$E$25, 1, 0)</f>
        <v>0</v>
      </c>
      <c r="I4413" s="26">
        <f>IF(E4413&lt;='Auxiliary Energy Estimation'!$E$25, 1, 0)</f>
        <v>0</v>
      </c>
    </row>
    <row r="4414" spans="2:9" ht="15" x14ac:dyDescent="0.3">
      <c r="B4414" s="33">
        <v>4409.5</v>
      </c>
      <c r="C4414" s="34">
        <v>22.2</v>
      </c>
      <c r="D4414" s="32">
        <f t="shared" si="136"/>
        <v>71.960000000000008</v>
      </c>
      <c r="E4414" s="37">
        <f t="shared" si="137"/>
        <v>86.352000000000004</v>
      </c>
      <c r="F4414" s="32">
        <f>'Auxiliary Energy Estimation'!$E$25-D4414</f>
        <v>-16.960000000000008</v>
      </c>
      <c r="G4414" s="32">
        <f>'Auxiliary Energy Estimation'!$E$25-E4414</f>
        <v>-31.352000000000004</v>
      </c>
      <c r="H4414" s="26">
        <f>IF(D4414&lt;='Auxiliary Energy Estimation'!$E$25, 1, 0)</f>
        <v>0</v>
      </c>
      <c r="I4414" s="26">
        <f>IF(E4414&lt;='Auxiliary Energy Estimation'!$E$25, 1, 0)</f>
        <v>0</v>
      </c>
    </row>
    <row r="4415" spans="2:9" ht="15" x14ac:dyDescent="0.3">
      <c r="B4415" s="33">
        <v>4410.5</v>
      </c>
      <c r="C4415" s="34">
        <v>25</v>
      </c>
      <c r="D4415" s="32">
        <f t="shared" si="136"/>
        <v>77</v>
      </c>
      <c r="E4415" s="37">
        <f t="shared" si="137"/>
        <v>92.399999999999991</v>
      </c>
      <c r="F4415" s="32">
        <f>'Auxiliary Energy Estimation'!$E$25-D4415</f>
        <v>-22</v>
      </c>
      <c r="G4415" s="32">
        <f>'Auxiliary Energy Estimation'!$E$25-E4415</f>
        <v>-37.399999999999991</v>
      </c>
      <c r="H4415" s="26">
        <f>IF(D4415&lt;='Auxiliary Energy Estimation'!$E$25, 1, 0)</f>
        <v>0</v>
      </c>
      <c r="I4415" s="26">
        <f>IF(E4415&lt;='Auxiliary Energy Estimation'!$E$25, 1, 0)</f>
        <v>0</v>
      </c>
    </row>
    <row r="4416" spans="2:9" ht="15" x14ac:dyDescent="0.3">
      <c r="B4416" s="33">
        <v>4411.5</v>
      </c>
      <c r="C4416" s="34">
        <v>23.9</v>
      </c>
      <c r="D4416" s="32">
        <f t="shared" si="136"/>
        <v>75.02</v>
      </c>
      <c r="E4416" s="37">
        <f t="shared" si="137"/>
        <v>90.023999999999987</v>
      </c>
      <c r="F4416" s="32">
        <f>'Auxiliary Energy Estimation'!$E$25-D4416</f>
        <v>-20.019999999999996</v>
      </c>
      <c r="G4416" s="32">
        <f>'Auxiliary Energy Estimation'!$E$25-E4416</f>
        <v>-35.023999999999987</v>
      </c>
      <c r="H4416" s="26">
        <f>IF(D4416&lt;='Auxiliary Energy Estimation'!$E$25, 1, 0)</f>
        <v>0</v>
      </c>
      <c r="I4416" s="26">
        <f>IF(E4416&lt;='Auxiliary Energy Estimation'!$E$25, 1, 0)</f>
        <v>0</v>
      </c>
    </row>
    <row r="4417" spans="2:9" ht="15" x14ac:dyDescent="0.3">
      <c r="B4417" s="33">
        <v>4412.5</v>
      </c>
      <c r="C4417" s="34">
        <v>23.3</v>
      </c>
      <c r="D4417" s="32">
        <f t="shared" si="136"/>
        <v>73.94</v>
      </c>
      <c r="E4417" s="37">
        <f t="shared" si="137"/>
        <v>88.727999999999994</v>
      </c>
      <c r="F4417" s="32">
        <f>'Auxiliary Energy Estimation'!$E$25-D4417</f>
        <v>-18.939999999999998</v>
      </c>
      <c r="G4417" s="32">
        <f>'Auxiliary Energy Estimation'!$E$25-E4417</f>
        <v>-33.727999999999994</v>
      </c>
      <c r="H4417" s="26">
        <f>IF(D4417&lt;='Auxiliary Energy Estimation'!$E$25, 1, 0)</f>
        <v>0</v>
      </c>
      <c r="I4417" s="26">
        <f>IF(E4417&lt;='Auxiliary Energy Estimation'!$E$25, 1, 0)</f>
        <v>0</v>
      </c>
    </row>
    <row r="4418" spans="2:9" ht="15" x14ac:dyDescent="0.3">
      <c r="B4418" s="33">
        <v>4413.5</v>
      </c>
      <c r="C4418" s="34">
        <v>23.3</v>
      </c>
      <c r="D4418" s="32">
        <f t="shared" si="136"/>
        <v>73.94</v>
      </c>
      <c r="E4418" s="37">
        <f t="shared" si="137"/>
        <v>88.727999999999994</v>
      </c>
      <c r="F4418" s="32">
        <f>'Auxiliary Energy Estimation'!$E$25-D4418</f>
        <v>-18.939999999999998</v>
      </c>
      <c r="G4418" s="32">
        <f>'Auxiliary Energy Estimation'!$E$25-E4418</f>
        <v>-33.727999999999994</v>
      </c>
      <c r="H4418" s="26">
        <f>IF(D4418&lt;='Auxiliary Energy Estimation'!$E$25, 1, 0)</f>
        <v>0</v>
      </c>
      <c r="I4418" s="26">
        <f>IF(E4418&lt;='Auxiliary Energy Estimation'!$E$25, 1, 0)</f>
        <v>0</v>
      </c>
    </row>
    <row r="4419" spans="2:9" ht="15" x14ac:dyDescent="0.3">
      <c r="B4419" s="33">
        <v>4414.5</v>
      </c>
      <c r="C4419" s="34">
        <v>22.8</v>
      </c>
      <c r="D4419" s="32">
        <f t="shared" si="136"/>
        <v>73.039999999999992</v>
      </c>
      <c r="E4419" s="37">
        <f t="shared" si="137"/>
        <v>87.647999999999982</v>
      </c>
      <c r="F4419" s="32">
        <f>'Auxiliary Energy Estimation'!$E$25-D4419</f>
        <v>-18.039999999999992</v>
      </c>
      <c r="G4419" s="32">
        <f>'Auxiliary Energy Estimation'!$E$25-E4419</f>
        <v>-32.647999999999982</v>
      </c>
      <c r="H4419" s="26">
        <f>IF(D4419&lt;='Auxiliary Energy Estimation'!$E$25, 1, 0)</f>
        <v>0</v>
      </c>
      <c r="I4419" s="26">
        <f>IF(E4419&lt;='Auxiliary Energy Estimation'!$E$25, 1, 0)</f>
        <v>0</v>
      </c>
    </row>
    <row r="4420" spans="2:9" ht="15" x14ac:dyDescent="0.3">
      <c r="B4420" s="33">
        <v>4415.5</v>
      </c>
      <c r="C4420" s="34">
        <v>22.2</v>
      </c>
      <c r="D4420" s="32">
        <f t="shared" si="136"/>
        <v>71.960000000000008</v>
      </c>
      <c r="E4420" s="37">
        <f t="shared" si="137"/>
        <v>86.352000000000004</v>
      </c>
      <c r="F4420" s="32">
        <f>'Auxiliary Energy Estimation'!$E$25-D4420</f>
        <v>-16.960000000000008</v>
      </c>
      <c r="G4420" s="32">
        <f>'Auxiliary Energy Estimation'!$E$25-E4420</f>
        <v>-31.352000000000004</v>
      </c>
      <c r="H4420" s="26">
        <f>IF(D4420&lt;='Auxiliary Energy Estimation'!$E$25, 1, 0)</f>
        <v>0</v>
      </c>
      <c r="I4420" s="26">
        <f>IF(E4420&lt;='Auxiliary Energy Estimation'!$E$25, 1, 0)</f>
        <v>0</v>
      </c>
    </row>
    <row r="4421" spans="2:9" ht="15" x14ac:dyDescent="0.3">
      <c r="B4421" s="33">
        <v>4416.5</v>
      </c>
      <c r="C4421" s="34">
        <v>22.2</v>
      </c>
      <c r="D4421" s="32">
        <f t="shared" ref="D4421:D4484" si="138">CONVERT(C4421,"C","F")</f>
        <v>71.960000000000008</v>
      </c>
      <c r="E4421" s="37">
        <f t="shared" ref="E4421:E4484" si="139">D4421*1.2</f>
        <v>86.352000000000004</v>
      </c>
      <c r="F4421" s="32">
        <f>'Auxiliary Energy Estimation'!$E$25-D4421</f>
        <v>-16.960000000000008</v>
      </c>
      <c r="G4421" s="32">
        <f>'Auxiliary Energy Estimation'!$E$25-E4421</f>
        <v>-31.352000000000004</v>
      </c>
      <c r="H4421" s="26">
        <f>IF(D4421&lt;='Auxiliary Energy Estimation'!$E$25, 1, 0)</f>
        <v>0</v>
      </c>
      <c r="I4421" s="26">
        <f>IF(E4421&lt;='Auxiliary Energy Estimation'!$E$25, 1, 0)</f>
        <v>0</v>
      </c>
    </row>
    <row r="4422" spans="2:9" ht="15" x14ac:dyDescent="0.3">
      <c r="B4422" s="33">
        <v>4417.5</v>
      </c>
      <c r="C4422" s="34">
        <v>21.7</v>
      </c>
      <c r="D4422" s="32">
        <f t="shared" si="138"/>
        <v>71.06</v>
      </c>
      <c r="E4422" s="37">
        <f t="shared" si="139"/>
        <v>85.272000000000006</v>
      </c>
      <c r="F4422" s="32">
        <f>'Auxiliary Energy Estimation'!$E$25-D4422</f>
        <v>-16.060000000000002</v>
      </c>
      <c r="G4422" s="32">
        <f>'Auxiliary Energy Estimation'!$E$25-E4422</f>
        <v>-30.272000000000006</v>
      </c>
      <c r="H4422" s="26">
        <f>IF(D4422&lt;='Auxiliary Energy Estimation'!$E$25, 1, 0)</f>
        <v>0</v>
      </c>
      <c r="I4422" s="26">
        <f>IF(E4422&lt;='Auxiliary Energy Estimation'!$E$25, 1, 0)</f>
        <v>0</v>
      </c>
    </row>
    <row r="4423" spans="2:9" ht="15" x14ac:dyDescent="0.3">
      <c r="B4423" s="33">
        <v>4418.5</v>
      </c>
      <c r="C4423" s="34">
        <v>21.7</v>
      </c>
      <c r="D4423" s="32">
        <f t="shared" si="138"/>
        <v>71.06</v>
      </c>
      <c r="E4423" s="37">
        <f t="shared" si="139"/>
        <v>85.272000000000006</v>
      </c>
      <c r="F4423" s="32">
        <f>'Auxiliary Energy Estimation'!$E$25-D4423</f>
        <v>-16.060000000000002</v>
      </c>
      <c r="G4423" s="32">
        <f>'Auxiliary Energy Estimation'!$E$25-E4423</f>
        <v>-30.272000000000006</v>
      </c>
      <c r="H4423" s="26">
        <f>IF(D4423&lt;='Auxiliary Energy Estimation'!$E$25, 1, 0)</f>
        <v>0</v>
      </c>
      <c r="I4423" s="26">
        <f>IF(E4423&lt;='Auxiliary Energy Estimation'!$E$25, 1, 0)</f>
        <v>0</v>
      </c>
    </row>
    <row r="4424" spans="2:9" ht="15" x14ac:dyDescent="0.3">
      <c r="B4424" s="33">
        <v>4419.5</v>
      </c>
      <c r="C4424" s="34">
        <v>21.7</v>
      </c>
      <c r="D4424" s="32">
        <f t="shared" si="138"/>
        <v>71.06</v>
      </c>
      <c r="E4424" s="37">
        <f t="shared" si="139"/>
        <v>85.272000000000006</v>
      </c>
      <c r="F4424" s="32">
        <f>'Auxiliary Energy Estimation'!$E$25-D4424</f>
        <v>-16.060000000000002</v>
      </c>
      <c r="G4424" s="32">
        <f>'Auxiliary Energy Estimation'!$E$25-E4424</f>
        <v>-30.272000000000006</v>
      </c>
      <c r="H4424" s="26">
        <f>IF(D4424&lt;='Auxiliary Energy Estimation'!$E$25, 1, 0)</f>
        <v>0</v>
      </c>
      <c r="I4424" s="26">
        <f>IF(E4424&lt;='Auxiliary Energy Estimation'!$E$25, 1, 0)</f>
        <v>0</v>
      </c>
    </row>
    <row r="4425" spans="2:9" ht="15" x14ac:dyDescent="0.3">
      <c r="B4425" s="33">
        <v>4420.5</v>
      </c>
      <c r="C4425" s="34">
        <v>21.7</v>
      </c>
      <c r="D4425" s="32">
        <f t="shared" si="138"/>
        <v>71.06</v>
      </c>
      <c r="E4425" s="37">
        <f t="shared" si="139"/>
        <v>85.272000000000006</v>
      </c>
      <c r="F4425" s="32">
        <f>'Auxiliary Energy Estimation'!$E$25-D4425</f>
        <v>-16.060000000000002</v>
      </c>
      <c r="G4425" s="32">
        <f>'Auxiliary Energy Estimation'!$E$25-E4425</f>
        <v>-30.272000000000006</v>
      </c>
      <c r="H4425" s="26">
        <f>IF(D4425&lt;='Auxiliary Energy Estimation'!$E$25, 1, 0)</f>
        <v>0</v>
      </c>
      <c r="I4425" s="26">
        <f>IF(E4425&lt;='Auxiliary Energy Estimation'!$E$25, 1, 0)</f>
        <v>0</v>
      </c>
    </row>
    <row r="4426" spans="2:9" ht="15" x14ac:dyDescent="0.3">
      <c r="B4426" s="33">
        <v>4421.5</v>
      </c>
      <c r="C4426" s="34">
        <v>22.2</v>
      </c>
      <c r="D4426" s="32">
        <f t="shared" si="138"/>
        <v>71.960000000000008</v>
      </c>
      <c r="E4426" s="37">
        <f t="shared" si="139"/>
        <v>86.352000000000004</v>
      </c>
      <c r="F4426" s="32">
        <f>'Auxiliary Energy Estimation'!$E$25-D4426</f>
        <v>-16.960000000000008</v>
      </c>
      <c r="G4426" s="32">
        <f>'Auxiliary Energy Estimation'!$E$25-E4426</f>
        <v>-31.352000000000004</v>
      </c>
      <c r="H4426" s="26">
        <f>IF(D4426&lt;='Auxiliary Energy Estimation'!$E$25, 1, 0)</f>
        <v>0</v>
      </c>
      <c r="I4426" s="26">
        <f>IF(E4426&lt;='Auxiliary Energy Estimation'!$E$25, 1, 0)</f>
        <v>0</v>
      </c>
    </row>
    <row r="4427" spans="2:9" ht="15" x14ac:dyDescent="0.3">
      <c r="B4427" s="33">
        <v>4422.5</v>
      </c>
      <c r="C4427" s="34">
        <v>22.8</v>
      </c>
      <c r="D4427" s="32">
        <f t="shared" si="138"/>
        <v>73.039999999999992</v>
      </c>
      <c r="E4427" s="37">
        <f t="shared" si="139"/>
        <v>87.647999999999982</v>
      </c>
      <c r="F4427" s="32">
        <f>'Auxiliary Energy Estimation'!$E$25-D4427</f>
        <v>-18.039999999999992</v>
      </c>
      <c r="G4427" s="32">
        <f>'Auxiliary Energy Estimation'!$E$25-E4427</f>
        <v>-32.647999999999982</v>
      </c>
      <c r="H4427" s="26">
        <f>IF(D4427&lt;='Auxiliary Energy Estimation'!$E$25, 1, 0)</f>
        <v>0</v>
      </c>
      <c r="I4427" s="26">
        <f>IF(E4427&lt;='Auxiliary Energy Estimation'!$E$25, 1, 0)</f>
        <v>0</v>
      </c>
    </row>
    <row r="4428" spans="2:9" ht="15" x14ac:dyDescent="0.3">
      <c r="B4428" s="33">
        <v>4423.5</v>
      </c>
      <c r="C4428" s="34">
        <v>23.9</v>
      </c>
      <c r="D4428" s="32">
        <f t="shared" si="138"/>
        <v>75.02</v>
      </c>
      <c r="E4428" s="37">
        <f t="shared" si="139"/>
        <v>90.023999999999987</v>
      </c>
      <c r="F4428" s="32">
        <f>'Auxiliary Energy Estimation'!$E$25-D4428</f>
        <v>-20.019999999999996</v>
      </c>
      <c r="G4428" s="32">
        <f>'Auxiliary Energy Estimation'!$E$25-E4428</f>
        <v>-35.023999999999987</v>
      </c>
      <c r="H4428" s="26">
        <f>IF(D4428&lt;='Auxiliary Energy Estimation'!$E$25, 1, 0)</f>
        <v>0</v>
      </c>
      <c r="I4428" s="26">
        <f>IF(E4428&lt;='Auxiliary Energy Estimation'!$E$25, 1, 0)</f>
        <v>0</v>
      </c>
    </row>
    <row r="4429" spans="2:9" ht="15" x14ac:dyDescent="0.3">
      <c r="B4429" s="33">
        <v>4424.5</v>
      </c>
      <c r="C4429" s="34">
        <v>25.6</v>
      </c>
      <c r="D4429" s="32">
        <f t="shared" si="138"/>
        <v>78.080000000000013</v>
      </c>
      <c r="E4429" s="37">
        <f t="shared" si="139"/>
        <v>93.696000000000012</v>
      </c>
      <c r="F4429" s="32">
        <f>'Auxiliary Energy Estimation'!$E$25-D4429</f>
        <v>-23.080000000000013</v>
      </c>
      <c r="G4429" s="32">
        <f>'Auxiliary Energy Estimation'!$E$25-E4429</f>
        <v>-38.696000000000012</v>
      </c>
      <c r="H4429" s="26">
        <f>IF(D4429&lt;='Auxiliary Energy Estimation'!$E$25, 1, 0)</f>
        <v>0</v>
      </c>
      <c r="I4429" s="26">
        <f>IF(E4429&lt;='Auxiliary Energy Estimation'!$E$25, 1, 0)</f>
        <v>0</v>
      </c>
    </row>
    <row r="4430" spans="2:9" ht="15" x14ac:dyDescent="0.3">
      <c r="B4430" s="33">
        <v>4425.5</v>
      </c>
      <c r="C4430" s="34">
        <v>26.1</v>
      </c>
      <c r="D4430" s="32">
        <f t="shared" si="138"/>
        <v>78.98</v>
      </c>
      <c r="E4430" s="37">
        <f t="shared" si="139"/>
        <v>94.775999999999996</v>
      </c>
      <c r="F4430" s="32">
        <f>'Auxiliary Energy Estimation'!$E$25-D4430</f>
        <v>-23.980000000000004</v>
      </c>
      <c r="G4430" s="32">
        <f>'Auxiliary Energy Estimation'!$E$25-E4430</f>
        <v>-39.775999999999996</v>
      </c>
      <c r="H4430" s="26">
        <f>IF(D4430&lt;='Auxiliary Energy Estimation'!$E$25, 1, 0)</f>
        <v>0</v>
      </c>
      <c r="I4430" s="26">
        <f>IF(E4430&lt;='Auxiliary Energy Estimation'!$E$25, 1, 0)</f>
        <v>0</v>
      </c>
    </row>
    <row r="4431" spans="2:9" ht="15" x14ac:dyDescent="0.3">
      <c r="B4431" s="33">
        <v>4426.5</v>
      </c>
      <c r="C4431" s="34">
        <v>27.8</v>
      </c>
      <c r="D4431" s="32">
        <f t="shared" si="138"/>
        <v>82.039999999999992</v>
      </c>
      <c r="E4431" s="37">
        <f t="shared" si="139"/>
        <v>98.447999999999993</v>
      </c>
      <c r="F4431" s="32">
        <f>'Auxiliary Energy Estimation'!$E$25-D4431</f>
        <v>-27.039999999999992</v>
      </c>
      <c r="G4431" s="32">
        <f>'Auxiliary Energy Estimation'!$E$25-E4431</f>
        <v>-43.447999999999993</v>
      </c>
      <c r="H4431" s="26">
        <f>IF(D4431&lt;='Auxiliary Energy Estimation'!$E$25, 1, 0)</f>
        <v>0</v>
      </c>
      <c r="I4431" s="26">
        <f>IF(E4431&lt;='Auxiliary Energy Estimation'!$E$25, 1, 0)</f>
        <v>0</v>
      </c>
    </row>
    <row r="4432" spans="2:9" ht="15" x14ac:dyDescent="0.3">
      <c r="B4432" s="33">
        <v>4427.5</v>
      </c>
      <c r="C4432" s="34">
        <v>27.8</v>
      </c>
      <c r="D4432" s="32">
        <f t="shared" si="138"/>
        <v>82.039999999999992</v>
      </c>
      <c r="E4432" s="37">
        <f t="shared" si="139"/>
        <v>98.447999999999993</v>
      </c>
      <c r="F4432" s="32">
        <f>'Auxiliary Energy Estimation'!$E$25-D4432</f>
        <v>-27.039999999999992</v>
      </c>
      <c r="G4432" s="32">
        <f>'Auxiliary Energy Estimation'!$E$25-E4432</f>
        <v>-43.447999999999993</v>
      </c>
      <c r="H4432" s="26">
        <f>IF(D4432&lt;='Auxiliary Energy Estimation'!$E$25, 1, 0)</f>
        <v>0</v>
      </c>
      <c r="I4432" s="26">
        <f>IF(E4432&lt;='Auxiliary Energy Estimation'!$E$25, 1, 0)</f>
        <v>0</v>
      </c>
    </row>
    <row r="4433" spans="2:9" ht="15" x14ac:dyDescent="0.3">
      <c r="B4433" s="33">
        <v>4428.5</v>
      </c>
      <c r="C4433" s="34">
        <v>27.2</v>
      </c>
      <c r="D4433" s="32">
        <f t="shared" si="138"/>
        <v>80.960000000000008</v>
      </c>
      <c r="E4433" s="37">
        <f t="shared" si="139"/>
        <v>97.152000000000001</v>
      </c>
      <c r="F4433" s="32">
        <f>'Auxiliary Energy Estimation'!$E$25-D4433</f>
        <v>-25.960000000000008</v>
      </c>
      <c r="G4433" s="32">
        <f>'Auxiliary Energy Estimation'!$E$25-E4433</f>
        <v>-42.152000000000001</v>
      </c>
      <c r="H4433" s="26">
        <f>IF(D4433&lt;='Auxiliary Energy Estimation'!$E$25, 1, 0)</f>
        <v>0</v>
      </c>
      <c r="I4433" s="26">
        <f>IF(E4433&lt;='Auxiliary Energy Estimation'!$E$25, 1, 0)</f>
        <v>0</v>
      </c>
    </row>
    <row r="4434" spans="2:9" ht="15" x14ac:dyDescent="0.3">
      <c r="B4434" s="33">
        <v>4429.5</v>
      </c>
      <c r="C4434" s="34">
        <v>25.6</v>
      </c>
      <c r="D4434" s="32">
        <f t="shared" si="138"/>
        <v>78.080000000000013</v>
      </c>
      <c r="E4434" s="37">
        <f t="shared" si="139"/>
        <v>93.696000000000012</v>
      </c>
      <c r="F4434" s="32">
        <f>'Auxiliary Energy Estimation'!$E$25-D4434</f>
        <v>-23.080000000000013</v>
      </c>
      <c r="G4434" s="32">
        <f>'Auxiliary Energy Estimation'!$E$25-E4434</f>
        <v>-38.696000000000012</v>
      </c>
      <c r="H4434" s="26">
        <f>IF(D4434&lt;='Auxiliary Energy Estimation'!$E$25, 1, 0)</f>
        <v>0</v>
      </c>
      <c r="I4434" s="26">
        <f>IF(E4434&lt;='Auxiliary Energy Estimation'!$E$25, 1, 0)</f>
        <v>0</v>
      </c>
    </row>
    <row r="4435" spans="2:9" ht="15" x14ac:dyDescent="0.3">
      <c r="B4435" s="33">
        <v>4430.5</v>
      </c>
      <c r="C4435" s="34">
        <v>24.4</v>
      </c>
      <c r="D4435" s="32">
        <f t="shared" si="138"/>
        <v>75.92</v>
      </c>
      <c r="E4435" s="37">
        <f t="shared" si="139"/>
        <v>91.103999999999999</v>
      </c>
      <c r="F4435" s="32">
        <f>'Auxiliary Energy Estimation'!$E$25-D4435</f>
        <v>-20.92</v>
      </c>
      <c r="G4435" s="32">
        <f>'Auxiliary Energy Estimation'!$E$25-E4435</f>
        <v>-36.103999999999999</v>
      </c>
      <c r="H4435" s="26">
        <f>IF(D4435&lt;='Auxiliary Energy Estimation'!$E$25, 1, 0)</f>
        <v>0</v>
      </c>
      <c r="I4435" s="26">
        <f>IF(E4435&lt;='Auxiliary Energy Estimation'!$E$25, 1, 0)</f>
        <v>0</v>
      </c>
    </row>
    <row r="4436" spans="2:9" ht="15" x14ac:dyDescent="0.3">
      <c r="B4436" s="33">
        <v>4431.5</v>
      </c>
      <c r="C4436" s="34">
        <v>25</v>
      </c>
      <c r="D4436" s="32">
        <f t="shared" si="138"/>
        <v>77</v>
      </c>
      <c r="E4436" s="37">
        <f t="shared" si="139"/>
        <v>92.399999999999991</v>
      </c>
      <c r="F4436" s="32">
        <f>'Auxiliary Energy Estimation'!$E$25-D4436</f>
        <v>-22</v>
      </c>
      <c r="G4436" s="32">
        <f>'Auxiliary Energy Estimation'!$E$25-E4436</f>
        <v>-37.399999999999991</v>
      </c>
      <c r="H4436" s="26">
        <f>IF(D4436&lt;='Auxiliary Energy Estimation'!$E$25, 1, 0)</f>
        <v>0</v>
      </c>
      <c r="I4436" s="26">
        <f>IF(E4436&lt;='Auxiliary Energy Estimation'!$E$25, 1, 0)</f>
        <v>0</v>
      </c>
    </row>
    <row r="4437" spans="2:9" ht="15" x14ac:dyDescent="0.3">
      <c r="B4437" s="33">
        <v>4432.5</v>
      </c>
      <c r="C4437" s="34">
        <v>23.9</v>
      </c>
      <c r="D4437" s="32">
        <f t="shared" si="138"/>
        <v>75.02</v>
      </c>
      <c r="E4437" s="37">
        <f t="shared" si="139"/>
        <v>90.023999999999987</v>
      </c>
      <c r="F4437" s="32">
        <f>'Auxiliary Energy Estimation'!$E$25-D4437</f>
        <v>-20.019999999999996</v>
      </c>
      <c r="G4437" s="32">
        <f>'Auxiliary Energy Estimation'!$E$25-E4437</f>
        <v>-35.023999999999987</v>
      </c>
      <c r="H4437" s="26">
        <f>IF(D4437&lt;='Auxiliary Energy Estimation'!$E$25, 1, 0)</f>
        <v>0</v>
      </c>
      <c r="I4437" s="26">
        <f>IF(E4437&lt;='Auxiliary Energy Estimation'!$E$25, 1, 0)</f>
        <v>0</v>
      </c>
    </row>
    <row r="4438" spans="2:9" ht="15" x14ac:dyDescent="0.3">
      <c r="B4438" s="33">
        <v>4433.5</v>
      </c>
      <c r="C4438" s="34">
        <v>23.9</v>
      </c>
      <c r="D4438" s="32">
        <f t="shared" si="138"/>
        <v>75.02</v>
      </c>
      <c r="E4438" s="37">
        <f t="shared" si="139"/>
        <v>90.023999999999987</v>
      </c>
      <c r="F4438" s="32">
        <f>'Auxiliary Energy Estimation'!$E$25-D4438</f>
        <v>-20.019999999999996</v>
      </c>
      <c r="G4438" s="32">
        <f>'Auxiliary Energy Estimation'!$E$25-E4438</f>
        <v>-35.023999999999987</v>
      </c>
      <c r="H4438" s="26">
        <f>IF(D4438&lt;='Auxiliary Energy Estimation'!$E$25, 1, 0)</f>
        <v>0</v>
      </c>
      <c r="I4438" s="26">
        <f>IF(E4438&lt;='Auxiliary Energy Estimation'!$E$25, 1, 0)</f>
        <v>0</v>
      </c>
    </row>
    <row r="4439" spans="2:9" ht="15" x14ac:dyDescent="0.3">
      <c r="B4439" s="33">
        <v>4434.5</v>
      </c>
      <c r="C4439" s="34">
        <v>23.3</v>
      </c>
      <c r="D4439" s="32">
        <f t="shared" si="138"/>
        <v>73.94</v>
      </c>
      <c r="E4439" s="37">
        <f t="shared" si="139"/>
        <v>88.727999999999994</v>
      </c>
      <c r="F4439" s="32">
        <f>'Auxiliary Energy Estimation'!$E$25-D4439</f>
        <v>-18.939999999999998</v>
      </c>
      <c r="G4439" s="32">
        <f>'Auxiliary Energy Estimation'!$E$25-E4439</f>
        <v>-33.727999999999994</v>
      </c>
      <c r="H4439" s="26">
        <f>IF(D4439&lt;='Auxiliary Energy Estimation'!$E$25, 1, 0)</f>
        <v>0</v>
      </c>
      <c r="I4439" s="26">
        <f>IF(E4439&lt;='Auxiliary Energy Estimation'!$E$25, 1, 0)</f>
        <v>0</v>
      </c>
    </row>
    <row r="4440" spans="2:9" ht="15" x14ac:dyDescent="0.3">
      <c r="B4440" s="33">
        <v>4435.5</v>
      </c>
      <c r="C4440" s="34">
        <v>23.3</v>
      </c>
      <c r="D4440" s="32">
        <f t="shared" si="138"/>
        <v>73.94</v>
      </c>
      <c r="E4440" s="37">
        <f t="shared" si="139"/>
        <v>88.727999999999994</v>
      </c>
      <c r="F4440" s="32">
        <f>'Auxiliary Energy Estimation'!$E$25-D4440</f>
        <v>-18.939999999999998</v>
      </c>
      <c r="G4440" s="32">
        <f>'Auxiliary Energy Estimation'!$E$25-E4440</f>
        <v>-33.727999999999994</v>
      </c>
      <c r="H4440" s="26">
        <f>IF(D4440&lt;='Auxiliary Energy Estimation'!$E$25, 1, 0)</f>
        <v>0</v>
      </c>
      <c r="I4440" s="26">
        <f>IF(E4440&lt;='Auxiliary Energy Estimation'!$E$25, 1, 0)</f>
        <v>0</v>
      </c>
    </row>
    <row r="4441" spans="2:9" ht="15" x14ac:dyDescent="0.3">
      <c r="B4441" s="33">
        <v>4436.5</v>
      </c>
      <c r="C4441" s="34">
        <v>22.8</v>
      </c>
      <c r="D4441" s="32">
        <f t="shared" si="138"/>
        <v>73.039999999999992</v>
      </c>
      <c r="E4441" s="37">
        <f t="shared" si="139"/>
        <v>87.647999999999982</v>
      </c>
      <c r="F4441" s="32">
        <f>'Auxiliary Energy Estimation'!$E$25-D4441</f>
        <v>-18.039999999999992</v>
      </c>
      <c r="G4441" s="32">
        <f>'Auxiliary Energy Estimation'!$E$25-E4441</f>
        <v>-32.647999999999982</v>
      </c>
      <c r="H4441" s="26">
        <f>IF(D4441&lt;='Auxiliary Energy Estimation'!$E$25, 1, 0)</f>
        <v>0</v>
      </c>
      <c r="I4441" s="26">
        <f>IF(E4441&lt;='Auxiliary Energy Estimation'!$E$25, 1, 0)</f>
        <v>0</v>
      </c>
    </row>
    <row r="4442" spans="2:9" ht="15" x14ac:dyDescent="0.3">
      <c r="B4442" s="33">
        <v>4437.5</v>
      </c>
      <c r="C4442" s="34">
        <v>21.7</v>
      </c>
      <c r="D4442" s="32">
        <f t="shared" si="138"/>
        <v>71.06</v>
      </c>
      <c r="E4442" s="37">
        <f t="shared" si="139"/>
        <v>85.272000000000006</v>
      </c>
      <c r="F4442" s="32">
        <f>'Auxiliary Energy Estimation'!$E$25-D4442</f>
        <v>-16.060000000000002</v>
      </c>
      <c r="G4442" s="32">
        <f>'Auxiliary Energy Estimation'!$E$25-E4442</f>
        <v>-30.272000000000006</v>
      </c>
      <c r="H4442" s="26">
        <f>IF(D4442&lt;='Auxiliary Energy Estimation'!$E$25, 1, 0)</f>
        <v>0</v>
      </c>
      <c r="I4442" s="26">
        <f>IF(E4442&lt;='Auxiliary Energy Estimation'!$E$25, 1, 0)</f>
        <v>0</v>
      </c>
    </row>
    <row r="4443" spans="2:9" ht="15" x14ac:dyDescent="0.3">
      <c r="B4443" s="33">
        <v>4438.5</v>
      </c>
      <c r="C4443" s="34">
        <v>21.7</v>
      </c>
      <c r="D4443" s="32">
        <f t="shared" si="138"/>
        <v>71.06</v>
      </c>
      <c r="E4443" s="37">
        <f t="shared" si="139"/>
        <v>85.272000000000006</v>
      </c>
      <c r="F4443" s="32">
        <f>'Auxiliary Energy Estimation'!$E$25-D4443</f>
        <v>-16.060000000000002</v>
      </c>
      <c r="G4443" s="32">
        <f>'Auxiliary Energy Estimation'!$E$25-E4443</f>
        <v>-30.272000000000006</v>
      </c>
      <c r="H4443" s="26">
        <f>IF(D4443&lt;='Auxiliary Energy Estimation'!$E$25, 1, 0)</f>
        <v>0</v>
      </c>
      <c r="I4443" s="26">
        <f>IF(E4443&lt;='Auxiliary Energy Estimation'!$E$25, 1, 0)</f>
        <v>0</v>
      </c>
    </row>
    <row r="4444" spans="2:9" ht="15" x14ac:dyDescent="0.3">
      <c r="B4444" s="33">
        <v>4439.5</v>
      </c>
      <c r="C4444" s="34">
        <v>21.1</v>
      </c>
      <c r="D4444" s="32">
        <f t="shared" si="138"/>
        <v>69.98</v>
      </c>
      <c r="E4444" s="37">
        <f t="shared" si="139"/>
        <v>83.975999999999999</v>
      </c>
      <c r="F4444" s="32">
        <f>'Auxiliary Energy Estimation'!$E$25-D4444</f>
        <v>-14.980000000000004</v>
      </c>
      <c r="G4444" s="32">
        <f>'Auxiliary Energy Estimation'!$E$25-E4444</f>
        <v>-28.975999999999999</v>
      </c>
      <c r="H4444" s="26">
        <f>IF(D4444&lt;='Auxiliary Energy Estimation'!$E$25, 1, 0)</f>
        <v>0</v>
      </c>
      <c r="I4444" s="26">
        <f>IF(E4444&lt;='Auxiliary Energy Estimation'!$E$25, 1, 0)</f>
        <v>0</v>
      </c>
    </row>
    <row r="4445" spans="2:9" ht="15" x14ac:dyDescent="0.3">
      <c r="B4445" s="33">
        <v>4440.5</v>
      </c>
      <c r="C4445" s="34">
        <v>20</v>
      </c>
      <c r="D4445" s="32">
        <f t="shared" si="138"/>
        <v>68</v>
      </c>
      <c r="E4445" s="37">
        <f t="shared" si="139"/>
        <v>81.599999999999994</v>
      </c>
      <c r="F4445" s="32">
        <f>'Auxiliary Energy Estimation'!$E$25-D4445</f>
        <v>-13</v>
      </c>
      <c r="G4445" s="32">
        <f>'Auxiliary Energy Estimation'!$E$25-E4445</f>
        <v>-26.599999999999994</v>
      </c>
      <c r="H4445" s="26">
        <f>IF(D4445&lt;='Auxiliary Energy Estimation'!$E$25, 1, 0)</f>
        <v>0</v>
      </c>
      <c r="I4445" s="26">
        <f>IF(E4445&lt;='Auxiliary Energy Estimation'!$E$25, 1, 0)</f>
        <v>0</v>
      </c>
    </row>
    <row r="4446" spans="2:9" ht="15" x14ac:dyDescent="0.3">
      <c r="B4446" s="33">
        <v>4441.5</v>
      </c>
      <c r="C4446" s="34">
        <v>20</v>
      </c>
      <c r="D4446" s="32">
        <f t="shared" si="138"/>
        <v>68</v>
      </c>
      <c r="E4446" s="37">
        <f t="shared" si="139"/>
        <v>81.599999999999994</v>
      </c>
      <c r="F4446" s="32">
        <f>'Auxiliary Energy Estimation'!$E$25-D4446</f>
        <v>-13</v>
      </c>
      <c r="G4446" s="32">
        <f>'Auxiliary Energy Estimation'!$E$25-E4446</f>
        <v>-26.599999999999994</v>
      </c>
      <c r="H4446" s="26">
        <f>IF(D4446&lt;='Auxiliary Energy Estimation'!$E$25, 1, 0)</f>
        <v>0</v>
      </c>
      <c r="I4446" s="26">
        <f>IF(E4446&lt;='Auxiliary Energy Estimation'!$E$25, 1, 0)</f>
        <v>0</v>
      </c>
    </row>
    <row r="4447" spans="2:9" ht="15" x14ac:dyDescent="0.3">
      <c r="B4447" s="33">
        <v>4442.5</v>
      </c>
      <c r="C4447" s="34">
        <v>18.899999999999999</v>
      </c>
      <c r="D4447" s="32">
        <f t="shared" si="138"/>
        <v>66.02</v>
      </c>
      <c r="E4447" s="37">
        <f t="shared" si="139"/>
        <v>79.22399999999999</v>
      </c>
      <c r="F4447" s="32">
        <f>'Auxiliary Energy Estimation'!$E$25-D4447</f>
        <v>-11.019999999999996</v>
      </c>
      <c r="G4447" s="32">
        <f>'Auxiliary Energy Estimation'!$E$25-E4447</f>
        <v>-24.22399999999999</v>
      </c>
      <c r="H4447" s="26">
        <f>IF(D4447&lt;='Auxiliary Energy Estimation'!$E$25, 1, 0)</f>
        <v>0</v>
      </c>
      <c r="I4447" s="26">
        <f>IF(E4447&lt;='Auxiliary Energy Estimation'!$E$25, 1, 0)</f>
        <v>0</v>
      </c>
    </row>
    <row r="4448" spans="2:9" ht="15" x14ac:dyDescent="0.3">
      <c r="B4448" s="33">
        <v>4443.5</v>
      </c>
      <c r="C4448" s="34">
        <v>18.3</v>
      </c>
      <c r="D4448" s="32">
        <f t="shared" si="138"/>
        <v>64.94</v>
      </c>
      <c r="E4448" s="37">
        <f t="shared" si="139"/>
        <v>77.927999999999997</v>
      </c>
      <c r="F4448" s="32">
        <f>'Auxiliary Energy Estimation'!$E$25-D4448</f>
        <v>-9.9399999999999977</v>
      </c>
      <c r="G4448" s="32">
        <f>'Auxiliary Energy Estimation'!$E$25-E4448</f>
        <v>-22.927999999999997</v>
      </c>
      <c r="H4448" s="26">
        <f>IF(D4448&lt;='Auxiliary Energy Estimation'!$E$25, 1, 0)</f>
        <v>0</v>
      </c>
      <c r="I4448" s="26">
        <f>IF(E4448&lt;='Auxiliary Energy Estimation'!$E$25, 1, 0)</f>
        <v>0</v>
      </c>
    </row>
    <row r="4449" spans="2:9" ht="15" x14ac:dyDescent="0.3">
      <c r="B4449" s="33">
        <v>4444.5</v>
      </c>
      <c r="C4449" s="34">
        <v>18.899999999999999</v>
      </c>
      <c r="D4449" s="32">
        <f t="shared" si="138"/>
        <v>66.02</v>
      </c>
      <c r="E4449" s="37">
        <f t="shared" si="139"/>
        <v>79.22399999999999</v>
      </c>
      <c r="F4449" s="32">
        <f>'Auxiliary Energy Estimation'!$E$25-D4449</f>
        <v>-11.019999999999996</v>
      </c>
      <c r="G4449" s="32">
        <f>'Auxiliary Energy Estimation'!$E$25-E4449</f>
        <v>-24.22399999999999</v>
      </c>
      <c r="H4449" s="26">
        <f>IF(D4449&lt;='Auxiliary Energy Estimation'!$E$25, 1, 0)</f>
        <v>0</v>
      </c>
      <c r="I4449" s="26">
        <f>IF(E4449&lt;='Auxiliary Energy Estimation'!$E$25, 1, 0)</f>
        <v>0</v>
      </c>
    </row>
    <row r="4450" spans="2:9" ht="15" x14ac:dyDescent="0.3">
      <c r="B4450" s="33">
        <v>4445.5</v>
      </c>
      <c r="C4450" s="34">
        <v>18.899999999999999</v>
      </c>
      <c r="D4450" s="32">
        <f t="shared" si="138"/>
        <v>66.02</v>
      </c>
      <c r="E4450" s="37">
        <f t="shared" si="139"/>
        <v>79.22399999999999</v>
      </c>
      <c r="F4450" s="32">
        <f>'Auxiliary Energy Estimation'!$E$25-D4450</f>
        <v>-11.019999999999996</v>
      </c>
      <c r="G4450" s="32">
        <f>'Auxiliary Energy Estimation'!$E$25-E4450</f>
        <v>-24.22399999999999</v>
      </c>
      <c r="H4450" s="26">
        <f>IF(D4450&lt;='Auxiliary Energy Estimation'!$E$25, 1, 0)</f>
        <v>0</v>
      </c>
      <c r="I4450" s="26">
        <f>IF(E4450&lt;='Auxiliary Energy Estimation'!$E$25, 1, 0)</f>
        <v>0</v>
      </c>
    </row>
    <row r="4451" spans="2:9" ht="15" x14ac:dyDescent="0.3">
      <c r="B4451" s="33">
        <v>4446.5</v>
      </c>
      <c r="C4451" s="34">
        <v>20</v>
      </c>
      <c r="D4451" s="32">
        <f t="shared" si="138"/>
        <v>68</v>
      </c>
      <c r="E4451" s="37">
        <f t="shared" si="139"/>
        <v>81.599999999999994</v>
      </c>
      <c r="F4451" s="32">
        <f>'Auxiliary Energy Estimation'!$E$25-D4451</f>
        <v>-13</v>
      </c>
      <c r="G4451" s="32">
        <f>'Auxiliary Energy Estimation'!$E$25-E4451</f>
        <v>-26.599999999999994</v>
      </c>
      <c r="H4451" s="26">
        <f>IF(D4451&lt;='Auxiliary Energy Estimation'!$E$25, 1, 0)</f>
        <v>0</v>
      </c>
      <c r="I4451" s="26">
        <f>IF(E4451&lt;='Auxiliary Energy Estimation'!$E$25, 1, 0)</f>
        <v>0</v>
      </c>
    </row>
    <row r="4452" spans="2:9" ht="15" x14ac:dyDescent="0.3">
      <c r="B4452" s="33">
        <v>4447.5</v>
      </c>
      <c r="C4452" s="34">
        <v>20.6</v>
      </c>
      <c r="D4452" s="32">
        <f t="shared" si="138"/>
        <v>69.080000000000013</v>
      </c>
      <c r="E4452" s="37">
        <f t="shared" si="139"/>
        <v>82.896000000000015</v>
      </c>
      <c r="F4452" s="32">
        <f>'Auxiliary Energy Estimation'!$E$25-D4452</f>
        <v>-14.080000000000013</v>
      </c>
      <c r="G4452" s="32">
        <f>'Auxiliary Energy Estimation'!$E$25-E4452</f>
        <v>-27.896000000000015</v>
      </c>
      <c r="H4452" s="26">
        <f>IF(D4452&lt;='Auxiliary Energy Estimation'!$E$25, 1, 0)</f>
        <v>0</v>
      </c>
      <c r="I4452" s="26">
        <f>IF(E4452&lt;='Auxiliary Energy Estimation'!$E$25, 1, 0)</f>
        <v>0</v>
      </c>
    </row>
    <row r="4453" spans="2:9" ht="15" x14ac:dyDescent="0.3">
      <c r="B4453" s="33">
        <v>4448.5</v>
      </c>
      <c r="C4453" s="34">
        <v>22.2</v>
      </c>
      <c r="D4453" s="32">
        <f t="shared" si="138"/>
        <v>71.960000000000008</v>
      </c>
      <c r="E4453" s="37">
        <f t="shared" si="139"/>
        <v>86.352000000000004</v>
      </c>
      <c r="F4453" s="32">
        <f>'Auxiliary Energy Estimation'!$E$25-D4453</f>
        <v>-16.960000000000008</v>
      </c>
      <c r="G4453" s="32">
        <f>'Auxiliary Energy Estimation'!$E$25-E4453</f>
        <v>-31.352000000000004</v>
      </c>
      <c r="H4453" s="26">
        <f>IF(D4453&lt;='Auxiliary Energy Estimation'!$E$25, 1, 0)</f>
        <v>0</v>
      </c>
      <c r="I4453" s="26">
        <f>IF(E4453&lt;='Auxiliary Energy Estimation'!$E$25, 1, 0)</f>
        <v>0</v>
      </c>
    </row>
    <row r="4454" spans="2:9" ht="15" x14ac:dyDescent="0.3">
      <c r="B4454" s="33">
        <v>4449.5</v>
      </c>
      <c r="C4454" s="34">
        <v>21.1</v>
      </c>
      <c r="D4454" s="32">
        <f t="shared" si="138"/>
        <v>69.98</v>
      </c>
      <c r="E4454" s="37">
        <f t="shared" si="139"/>
        <v>83.975999999999999</v>
      </c>
      <c r="F4454" s="32">
        <f>'Auxiliary Energy Estimation'!$E$25-D4454</f>
        <v>-14.980000000000004</v>
      </c>
      <c r="G4454" s="32">
        <f>'Auxiliary Energy Estimation'!$E$25-E4454</f>
        <v>-28.975999999999999</v>
      </c>
      <c r="H4454" s="26">
        <f>IF(D4454&lt;='Auxiliary Energy Estimation'!$E$25, 1, 0)</f>
        <v>0</v>
      </c>
      <c r="I4454" s="26">
        <f>IF(E4454&lt;='Auxiliary Energy Estimation'!$E$25, 1, 0)</f>
        <v>0</v>
      </c>
    </row>
    <row r="4455" spans="2:9" ht="15" x14ac:dyDescent="0.3">
      <c r="B4455" s="33">
        <v>4450.5</v>
      </c>
      <c r="C4455" s="34">
        <v>23.3</v>
      </c>
      <c r="D4455" s="32">
        <f t="shared" si="138"/>
        <v>73.94</v>
      </c>
      <c r="E4455" s="37">
        <f t="shared" si="139"/>
        <v>88.727999999999994</v>
      </c>
      <c r="F4455" s="32">
        <f>'Auxiliary Energy Estimation'!$E$25-D4455</f>
        <v>-18.939999999999998</v>
      </c>
      <c r="G4455" s="32">
        <f>'Auxiliary Energy Estimation'!$E$25-E4455</f>
        <v>-33.727999999999994</v>
      </c>
      <c r="H4455" s="26">
        <f>IF(D4455&lt;='Auxiliary Energy Estimation'!$E$25, 1, 0)</f>
        <v>0</v>
      </c>
      <c r="I4455" s="26">
        <f>IF(E4455&lt;='Auxiliary Energy Estimation'!$E$25, 1, 0)</f>
        <v>0</v>
      </c>
    </row>
    <row r="4456" spans="2:9" ht="15" x14ac:dyDescent="0.3">
      <c r="B4456" s="33">
        <v>4451.5</v>
      </c>
      <c r="C4456" s="34">
        <v>23.3</v>
      </c>
      <c r="D4456" s="32">
        <f t="shared" si="138"/>
        <v>73.94</v>
      </c>
      <c r="E4456" s="37">
        <f t="shared" si="139"/>
        <v>88.727999999999994</v>
      </c>
      <c r="F4456" s="32">
        <f>'Auxiliary Energy Estimation'!$E$25-D4456</f>
        <v>-18.939999999999998</v>
      </c>
      <c r="G4456" s="32">
        <f>'Auxiliary Energy Estimation'!$E$25-E4456</f>
        <v>-33.727999999999994</v>
      </c>
      <c r="H4456" s="26">
        <f>IF(D4456&lt;='Auxiliary Energy Estimation'!$E$25, 1, 0)</f>
        <v>0</v>
      </c>
      <c r="I4456" s="26">
        <f>IF(E4456&lt;='Auxiliary Energy Estimation'!$E$25, 1, 0)</f>
        <v>0</v>
      </c>
    </row>
    <row r="4457" spans="2:9" ht="15" x14ac:dyDescent="0.3">
      <c r="B4457" s="33">
        <v>4452.5</v>
      </c>
      <c r="C4457" s="34">
        <v>23.3</v>
      </c>
      <c r="D4457" s="32">
        <f t="shared" si="138"/>
        <v>73.94</v>
      </c>
      <c r="E4457" s="37">
        <f t="shared" si="139"/>
        <v>88.727999999999994</v>
      </c>
      <c r="F4457" s="32">
        <f>'Auxiliary Energy Estimation'!$E$25-D4457</f>
        <v>-18.939999999999998</v>
      </c>
      <c r="G4457" s="32">
        <f>'Auxiliary Energy Estimation'!$E$25-E4457</f>
        <v>-33.727999999999994</v>
      </c>
      <c r="H4457" s="26">
        <f>IF(D4457&lt;='Auxiliary Energy Estimation'!$E$25, 1, 0)</f>
        <v>0</v>
      </c>
      <c r="I4457" s="26">
        <f>IF(E4457&lt;='Auxiliary Energy Estimation'!$E$25, 1, 0)</f>
        <v>0</v>
      </c>
    </row>
    <row r="4458" spans="2:9" ht="15" x14ac:dyDescent="0.3">
      <c r="B4458" s="33">
        <v>4453.5</v>
      </c>
      <c r="C4458" s="34">
        <v>24.4</v>
      </c>
      <c r="D4458" s="32">
        <f t="shared" si="138"/>
        <v>75.92</v>
      </c>
      <c r="E4458" s="37">
        <f t="shared" si="139"/>
        <v>91.103999999999999</v>
      </c>
      <c r="F4458" s="32">
        <f>'Auxiliary Energy Estimation'!$E$25-D4458</f>
        <v>-20.92</v>
      </c>
      <c r="G4458" s="32">
        <f>'Auxiliary Energy Estimation'!$E$25-E4458</f>
        <v>-36.103999999999999</v>
      </c>
      <c r="H4458" s="26">
        <f>IF(D4458&lt;='Auxiliary Energy Estimation'!$E$25, 1, 0)</f>
        <v>0</v>
      </c>
      <c r="I4458" s="26">
        <f>IF(E4458&lt;='Auxiliary Energy Estimation'!$E$25, 1, 0)</f>
        <v>0</v>
      </c>
    </row>
    <row r="4459" spans="2:9" ht="15" x14ac:dyDescent="0.3">
      <c r="B4459" s="33">
        <v>4454.5</v>
      </c>
      <c r="C4459" s="34">
        <v>24.4</v>
      </c>
      <c r="D4459" s="32">
        <f t="shared" si="138"/>
        <v>75.92</v>
      </c>
      <c r="E4459" s="37">
        <f t="shared" si="139"/>
        <v>91.103999999999999</v>
      </c>
      <c r="F4459" s="32">
        <f>'Auxiliary Energy Estimation'!$E$25-D4459</f>
        <v>-20.92</v>
      </c>
      <c r="G4459" s="32">
        <f>'Auxiliary Energy Estimation'!$E$25-E4459</f>
        <v>-36.103999999999999</v>
      </c>
      <c r="H4459" s="26">
        <f>IF(D4459&lt;='Auxiliary Energy Estimation'!$E$25, 1, 0)</f>
        <v>0</v>
      </c>
      <c r="I4459" s="26">
        <f>IF(E4459&lt;='Auxiliary Energy Estimation'!$E$25, 1, 0)</f>
        <v>0</v>
      </c>
    </row>
    <row r="4460" spans="2:9" ht="15" x14ac:dyDescent="0.3">
      <c r="B4460" s="33">
        <v>4455.5</v>
      </c>
      <c r="C4460" s="34">
        <v>23.3</v>
      </c>
      <c r="D4460" s="32">
        <f t="shared" si="138"/>
        <v>73.94</v>
      </c>
      <c r="E4460" s="37">
        <f t="shared" si="139"/>
        <v>88.727999999999994</v>
      </c>
      <c r="F4460" s="32">
        <f>'Auxiliary Energy Estimation'!$E$25-D4460</f>
        <v>-18.939999999999998</v>
      </c>
      <c r="G4460" s="32">
        <f>'Auxiliary Energy Estimation'!$E$25-E4460</f>
        <v>-33.727999999999994</v>
      </c>
      <c r="H4460" s="26">
        <f>IF(D4460&lt;='Auxiliary Energy Estimation'!$E$25, 1, 0)</f>
        <v>0</v>
      </c>
      <c r="I4460" s="26">
        <f>IF(E4460&lt;='Auxiliary Energy Estimation'!$E$25, 1, 0)</f>
        <v>0</v>
      </c>
    </row>
    <row r="4461" spans="2:9" ht="15" x14ac:dyDescent="0.3">
      <c r="B4461" s="33">
        <v>4456.5</v>
      </c>
      <c r="C4461" s="34">
        <v>22.8</v>
      </c>
      <c r="D4461" s="32">
        <f t="shared" si="138"/>
        <v>73.039999999999992</v>
      </c>
      <c r="E4461" s="37">
        <f t="shared" si="139"/>
        <v>87.647999999999982</v>
      </c>
      <c r="F4461" s="32">
        <f>'Auxiliary Energy Estimation'!$E$25-D4461</f>
        <v>-18.039999999999992</v>
      </c>
      <c r="G4461" s="32">
        <f>'Auxiliary Energy Estimation'!$E$25-E4461</f>
        <v>-32.647999999999982</v>
      </c>
      <c r="H4461" s="26">
        <f>IF(D4461&lt;='Auxiliary Energy Estimation'!$E$25, 1, 0)</f>
        <v>0</v>
      </c>
      <c r="I4461" s="26">
        <f>IF(E4461&lt;='Auxiliary Energy Estimation'!$E$25, 1, 0)</f>
        <v>0</v>
      </c>
    </row>
    <row r="4462" spans="2:9" ht="15" x14ac:dyDescent="0.3">
      <c r="B4462" s="33">
        <v>4457.5</v>
      </c>
      <c r="C4462" s="34">
        <v>22.8</v>
      </c>
      <c r="D4462" s="32">
        <f t="shared" si="138"/>
        <v>73.039999999999992</v>
      </c>
      <c r="E4462" s="37">
        <f t="shared" si="139"/>
        <v>87.647999999999982</v>
      </c>
      <c r="F4462" s="32">
        <f>'Auxiliary Energy Estimation'!$E$25-D4462</f>
        <v>-18.039999999999992</v>
      </c>
      <c r="G4462" s="32">
        <f>'Auxiliary Energy Estimation'!$E$25-E4462</f>
        <v>-32.647999999999982</v>
      </c>
      <c r="H4462" s="26">
        <f>IF(D4462&lt;='Auxiliary Energy Estimation'!$E$25, 1, 0)</f>
        <v>0</v>
      </c>
      <c r="I4462" s="26">
        <f>IF(E4462&lt;='Auxiliary Energy Estimation'!$E$25, 1, 0)</f>
        <v>0</v>
      </c>
    </row>
    <row r="4463" spans="2:9" ht="15" x14ac:dyDescent="0.3">
      <c r="B4463" s="33">
        <v>4458.5</v>
      </c>
      <c r="C4463" s="34">
        <v>22.2</v>
      </c>
      <c r="D4463" s="32">
        <f t="shared" si="138"/>
        <v>71.960000000000008</v>
      </c>
      <c r="E4463" s="37">
        <f t="shared" si="139"/>
        <v>86.352000000000004</v>
      </c>
      <c r="F4463" s="32">
        <f>'Auxiliary Energy Estimation'!$E$25-D4463</f>
        <v>-16.960000000000008</v>
      </c>
      <c r="G4463" s="32">
        <f>'Auxiliary Energy Estimation'!$E$25-E4463</f>
        <v>-31.352000000000004</v>
      </c>
      <c r="H4463" s="26">
        <f>IF(D4463&lt;='Auxiliary Energy Estimation'!$E$25, 1, 0)</f>
        <v>0</v>
      </c>
      <c r="I4463" s="26">
        <f>IF(E4463&lt;='Auxiliary Energy Estimation'!$E$25, 1, 0)</f>
        <v>0</v>
      </c>
    </row>
    <row r="4464" spans="2:9" ht="15" x14ac:dyDescent="0.3">
      <c r="B4464" s="33">
        <v>4459.5</v>
      </c>
      <c r="C4464" s="34">
        <v>22.2</v>
      </c>
      <c r="D4464" s="32">
        <f t="shared" si="138"/>
        <v>71.960000000000008</v>
      </c>
      <c r="E4464" s="37">
        <f t="shared" si="139"/>
        <v>86.352000000000004</v>
      </c>
      <c r="F4464" s="32">
        <f>'Auxiliary Energy Estimation'!$E$25-D4464</f>
        <v>-16.960000000000008</v>
      </c>
      <c r="G4464" s="32">
        <f>'Auxiliary Energy Estimation'!$E$25-E4464</f>
        <v>-31.352000000000004</v>
      </c>
      <c r="H4464" s="26">
        <f>IF(D4464&lt;='Auxiliary Energy Estimation'!$E$25, 1, 0)</f>
        <v>0</v>
      </c>
      <c r="I4464" s="26">
        <f>IF(E4464&lt;='Auxiliary Energy Estimation'!$E$25, 1, 0)</f>
        <v>0</v>
      </c>
    </row>
    <row r="4465" spans="2:9" ht="15" x14ac:dyDescent="0.3">
      <c r="B4465" s="33">
        <v>4460.5</v>
      </c>
      <c r="C4465" s="34">
        <v>22.2</v>
      </c>
      <c r="D4465" s="32">
        <f t="shared" si="138"/>
        <v>71.960000000000008</v>
      </c>
      <c r="E4465" s="37">
        <f t="shared" si="139"/>
        <v>86.352000000000004</v>
      </c>
      <c r="F4465" s="32">
        <f>'Auxiliary Energy Estimation'!$E$25-D4465</f>
        <v>-16.960000000000008</v>
      </c>
      <c r="G4465" s="32">
        <f>'Auxiliary Energy Estimation'!$E$25-E4465</f>
        <v>-31.352000000000004</v>
      </c>
      <c r="H4465" s="26">
        <f>IF(D4465&lt;='Auxiliary Energy Estimation'!$E$25, 1, 0)</f>
        <v>0</v>
      </c>
      <c r="I4465" s="26">
        <f>IF(E4465&lt;='Auxiliary Energy Estimation'!$E$25, 1, 0)</f>
        <v>0</v>
      </c>
    </row>
    <row r="4466" spans="2:9" ht="15" x14ac:dyDescent="0.3">
      <c r="B4466" s="33">
        <v>4461.5</v>
      </c>
      <c r="C4466" s="34">
        <v>22.2</v>
      </c>
      <c r="D4466" s="32">
        <f t="shared" si="138"/>
        <v>71.960000000000008</v>
      </c>
      <c r="E4466" s="37">
        <f t="shared" si="139"/>
        <v>86.352000000000004</v>
      </c>
      <c r="F4466" s="32">
        <f>'Auxiliary Energy Estimation'!$E$25-D4466</f>
        <v>-16.960000000000008</v>
      </c>
      <c r="G4466" s="32">
        <f>'Auxiliary Energy Estimation'!$E$25-E4466</f>
        <v>-31.352000000000004</v>
      </c>
      <c r="H4466" s="26">
        <f>IF(D4466&lt;='Auxiliary Energy Estimation'!$E$25, 1, 0)</f>
        <v>0</v>
      </c>
      <c r="I4466" s="26">
        <f>IF(E4466&lt;='Auxiliary Energy Estimation'!$E$25, 1, 0)</f>
        <v>0</v>
      </c>
    </row>
    <row r="4467" spans="2:9" ht="15" x14ac:dyDescent="0.3">
      <c r="B4467" s="33">
        <v>4462.5</v>
      </c>
      <c r="C4467" s="34">
        <v>21.7</v>
      </c>
      <c r="D4467" s="32">
        <f t="shared" si="138"/>
        <v>71.06</v>
      </c>
      <c r="E4467" s="37">
        <f t="shared" si="139"/>
        <v>85.272000000000006</v>
      </c>
      <c r="F4467" s="32">
        <f>'Auxiliary Energy Estimation'!$E$25-D4467</f>
        <v>-16.060000000000002</v>
      </c>
      <c r="G4467" s="32">
        <f>'Auxiliary Energy Estimation'!$E$25-E4467</f>
        <v>-30.272000000000006</v>
      </c>
      <c r="H4467" s="26">
        <f>IF(D4467&lt;='Auxiliary Energy Estimation'!$E$25, 1, 0)</f>
        <v>0</v>
      </c>
      <c r="I4467" s="26">
        <f>IF(E4467&lt;='Auxiliary Energy Estimation'!$E$25, 1, 0)</f>
        <v>0</v>
      </c>
    </row>
    <row r="4468" spans="2:9" ht="15" x14ac:dyDescent="0.3">
      <c r="B4468" s="33">
        <v>4463.5</v>
      </c>
      <c r="C4468" s="34">
        <v>21.7</v>
      </c>
      <c r="D4468" s="32">
        <f t="shared" si="138"/>
        <v>71.06</v>
      </c>
      <c r="E4468" s="37">
        <f t="shared" si="139"/>
        <v>85.272000000000006</v>
      </c>
      <c r="F4468" s="32">
        <f>'Auxiliary Energy Estimation'!$E$25-D4468</f>
        <v>-16.060000000000002</v>
      </c>
      <c r="G4468" s="32">
        <f>'Auxiliary Energy Estimation'!$E$25-E4468</f>
        <v>-30.272000000000006</v>
      </c>
      <c r="H4468" s="26">
        <f>IF(D4468&lt;='Auxiliary Energy Estimation'!$E$25, 1, 0)</f>
        <v>0</v>
      </c>
      <c r="I4468" s="26">
        <f>IF(E4468&lt;='Auxiliary Energy Estimation'!$E$25, 1, 0)</f>
        <v>0</v>
      </c>
    </row>
    <row r="4469" spans="2:9" ht="15" x14ac:dyDescent="0.3">
      <c r="B4469" s="33">
        <v>4464.5</v>
      </c>
      <c r="C4469" s="34">
        <v>21.7</v>
      </c>
      <c r="D4469" s="32">
        <f t="shared" si="138"/>
        <v>71.06</v>
      </c>
      <c r="E4469" s="37">
        <f t="shared" si="139"/>
        <v>85.272000000000006</v>
      </c>
      <c r="F4469" s="32">
        <f>'Auxiliary Energy Estimation'!$E$25-D4469</f>
        <v>-16.060000000000002</v>
      </c>
      <c r="G4469" s="32">
        <f>'Auxiliary Energy Estimation'!$E$25-E4469</f>
        <v>-30.272000000000006</v>
      </c>
      <c r="H4469" s="26">
        <f>IF(D4469&lt;='Auxiliary Energy Estimation'!$E$25, 1, 0)</f>
        <v>0</v>
      </c>
      <c r="I4469" s="26">
        <f>IF(E4469&lt;='Auxiliary Energy Estimation'!$E$25, 1, 0)</f>
        <v>0</v>
      </c>
    </row>
    <row r="4470" spans="2:9" ht="15" x14ac:dyDescent="0.3">
      <c r="B4470" s="33">
        <v>4465.5</v>
      </c>
      <c r="C4470" s="34">
        <v>22.2</v>
      </c>
      <c r="D4470" s="32">
        <f t="shared" si="138"/>
        <v>71.960000000000008</v>
      </c>
      <c r="E4470" s="37">
        <f t="shared" si="139"/>
        <v>86.352000000000004</v>
      </c>
      <c r="F4470" s="32">
        <f>'Auxiliary Energy Estimation'!$E$25-D4470</f>
        <v>-16.960000000000008</v>
      </c>
      <c r="G4470" s="32">
        <f>'Auxiliary Energy Estimation'!$E$25-E4470</f>
        <v>-31.352000000000004</v>
      </c>
      <c r="H4470" s="26">
        <f>IF(D4470&lt;='Auxiliary Energy Estimation'!$E$25, 1, 0)</f>
        <v>0</v>
      </c>
      <c r="I4470" s="26">
        <f>IF(E4470&lt;='Auxiliary Energy Estimation'!$E$25, 1, 0)</f>
        <v>0</v>
      </c>
    </row>
    <row r="4471" spans="2:9" ht="15" x14ac:dyDescent="0.3">
      <c r="B4471" s="33">
        <v>4466.5</v>
      </c>
      <c r="C4471" s="34">
        <v>21.7</v>
      </c>
      <c r="D4471" s="32">
        <f t="shared" si="138"/>
        <v>71.06</v>
      </c>
      <c r="E4471" s="37">
        <f t="shared" si="139"/>
        <v>85.272000000000006</v>
      </c>
      <c r="F4471" s="32">
        <f>'Auxiliary Energy Estimation'!$E$25-D4471</f>
        <v>-16.060000000000002</v>
      </c>
      <c r="G4471" s="32">
        <f>'Auxiliary Energy Estimation'!$E$25-E4471</f>
        <v>-30.272000000000006</v>
      </c>
      <c r="H4471" s="26">
        <f>IF(D4471&lt;='Auxiliary Energy Estimation'!$E$25, 1, 0)</f>
        <v>0</v>
      </c>
      <c r="I4471" s="26">
        <f>IF(E4471&lt;='Auxiliary Energy Estimation'!$E$25, 1, 0)</f>
        <v>0</v>
      </c>
    </row>
    <row r="4472" spans="2:9" ht="15" x14ac:dyDescent="0.3">
      <c r="B4472" s="33">
        <v>4467.5</v>
      </c>
      <c r="C4472" s="34">
        <v>21.7</v>
      </c>
      <c r="D4472" s="32">
        <f t="shared" si="138"/>
        <v>71.06</v>
      </c>
      <c r="E4472" s="37">
        <f t="shared" si="139"/>
        <v>85.272000000000006</v>
      </c>
      <c r="F4472" s="32">
        <f>'Auxiliary Energy Estimation'!$E$25-D4472</f>
        <v>-16.060000000000002</v>
      </c>
      <c r="G4472" s="32">
        <f>'Auxiliary Energy Estimation'!$E$25-E4472</f>
        <v>-30.272000000000006</v>
      </c>
      <c r="H4472" s="26">
        <f>IF(D4472&lt;='Auxiliary Energy Estimation'!$E$25, 1, 0)</f>
        <v>0</v>
      </c>
      <c r="I4472" s="26">
        <f>IF(E4472&lt;='Auxiliary Energy Estimation'!$E$25, 1, 0)</f>
        <v>0</v>
      </c>
    </row>
    <row r="4473" spans="2:9" ht="15" x14ac:dyDescent="0.3">
      <c r="B4473" s="33">
        <v>4468.5</v>
      </c>
      <c r="C4473" s="34">
        <v>21.7</v>
      </c>
      <c r="D4473" s="32">
        <f t="shared" si="138"/>
        <v>71.06</v>
      </c>
      <c r="E4473" s="37">
        <f t="shared" si="139"/>
        <v>85.272000000000006</v>
      </c>
      <c r="F4473" s="32">
        <f>'Auxiliary Energy Estimation'!$E$25-D4473</f>
        <v>-16.060000000000002</v>
      </c>
      <c r="G4473" s="32">
        <f>'Auxiliary Energy Estimation'!$E$25-E4473</f>
        <v>-30.272000000000006</v>
      </c>
      <c r="H4473" s="26">
        <f>IF(D4473&lt;='Auxiliary Energy Estimation'!$E$25, 1, 0)</f>
        <v>0</v>
      </c>
      <c r="I4473" s="26">
        <f>IF(E4473&lt;='Auxiliary Energy Estimation'!$E$25, 1, 0)</f>
        <v>0</v>
      </c>
    </row>
    <row r="4474" spans="2:9" ht="15" x14ac:dyDescent="0.3">
      <c r="B4474" s="33">
        <v>4469.5</v>
      </c>
      <c r="C4474" s="34">
        <v>22.8</v>
      </c>
      <c r="D4474" s="32">
        <f t="shared" si="138"/>
        <v>73.039999999999992</v>
      </c>
      <c r="E4474" s="37">
        <f t="shared" si="139"/>
        <v>87.647999999999982</v>
      </c>
      <c r="F4474" s="32">
        <f>'Auxiliary Energy Estimation'!$E$25-D4474</f>
        <v>-18.039999999999992</v>
      </c>
      <c r="G4474" s="32">
        <f>'Auxiliary Energy Estimation'!$E$25-E4474</f>
        <v>-32.647999999999982</v>
      </c>
      <c r="H4474" s="26">
        <f>IF(D4474&lt;='Auxiliary Energy Estimation'!$E$25, 1, 0)</f>
        <v>0</v>
      </c>
      <c r="I4474" s="26">
        <f>IF(E4474&lt;='Auxiliary Energy Estimation'!$E$25, 1, 0)</f>
        <v>0</v>
      </c>
    </row>
    <row r="4475" spans="2:9" ht="15" x14ac:dyDescent="0.3">
      <c r="B4475" s="33">
        <v>4470.5</v>
      </c>
      <c r="C4475" s="34">
        <v>22.2</v>
      </c>
      <c r="D4475" s="32">
        <f t="shared" si="138"/>
        <v>71.960000000000008</v>
      </c>
      <c r="E4475" s="37">
        <f t="shared" si="139"/>
        <v>86.352000000000004</v>
      </c>
      <c r="F4475" s="32">
        <f>'Auxiliary Energy Estimation'!$E$25-D4475</f>
        <v>-16.960000000000008</v>
      </c>
      <c r="G4475" s="32">
        <f>'Auxiliary Energy Estimation'!$E$25-E4475</f>
        <v>-31.352000000000004</v>
      </c>
      <c r="H4475" s="26">
        <f>IF(D4475&lt;='Auxiliary Energy Estimation'!$E$25, 1, 0)</f>
        <v>0</v>
      </c>
      <c r="I4475" s="26">
        <f>IF(E4475&lt;='Auxiliary Energy Estimation'!$E$25, 1, 0)</f>
        <v>0</v>
      </c>
    </row>
    <row r="4476" spans="2:9" ht="15" x14ac:dyDescent="0.3">
      <c r="B4476" s="33">
        <v>4471.5</v>
      </c>
      <c r="C4476" s="34">
        <v>23.3</v>
      </c>
      <c r="D4476" s="32">
        <f t="shared" si="138"/>
        <v>73.94</v>
      </c>
      <c r="E4476" s="37">
        <f t="shared" si="139"/>
        <v>88.727999999999994</v>
      </c>
      <c r="F4476" s="32">
        <f>'Auxiliary Energy Estimation'!$E$25-D4476</f>
        <v>-18.939999999999998</v>
      </c>
      <c r="G4476" s="32">
        <f>'Auxiliary Energy Estimation'!$E$25-E4476</f>
        <v>-33.727999999999994</v>
      </c>
      <c r="H4476" s="26">
        <f>IF(D4476&lt;='Auxiliary Energy Estimation'!$E$25, 1, 0)</f>
        <v>0</v>
      </c>
      <c r="I4476" s="26">
        <f>IF(E4476&lt;='Auxiliary Energy Estimation'!$E$25, 1, 0)</f>
        <v>0</v>
      </c>
    </row>
    <row r="4477" spans="2:9" ht="15" x14ac:dyDescent="0.3">
      <c r="B4477" s="33">
        <v>4472.5</v>
      </c>
      <c r="C4477" s="34">
        <v>24.4</v>
      </c>
      <c r="D4477" s="32">
        <f t="shared" si="138"/>
        <v>75.92</v>
      </c>
      <c r="E4477" s="37">
        <f t="shared" si="139"/>
        <v>91.103999999999999</v>
      </c>
      <c r="F4477" s="32">
        <f>'Auxiliary Energy Estimation'!$E$25-D4477</f>
        <v>-20.92</v>
      </c>
      <c r="G4477" s="32">
        <f>'Auxiliary Energy Estimation'!$E$25-E4477</f>
        <v>-36.103999999999999</v>
      </c>
      <c r="H4477" s="26">
        <f>IF(D4477&lt;='Auxiliary Energy Estimation'!$E$25, 1, 0)</f>
        <v>0</v>
      </c>
      <c r="I4477" s="26">
        <f>IF(E4477&lt;='Auxiliary Energy Estimation'!$E$25, 1, 0)</f>
        <v>0</v>
      </c>
    </row>
    <row r="4478" spans="2:9" ht="15" x14ac:dyDescent="0.3">
      <c r="B4478" s="33">
        <v>4473.5</v>
      </c>
      <c r="C4478" s="34">
        <v>26.7</v>
      </c>
      <c r="D4478" s="32">
        <f t="shared" si="138"/>
        <v>80.06</v>
      </c>
      <c r="E4478" s="37">
        <f t="shared" si="139"/>
        <v>96.072000000000003</v>
      </c>
      <c r="F4478" s="32">
        <f>'Auxiliary Energy Estimation'!$E$25-D4478</f>
        <v>-25.060000000000002</v>
      </c>
      <c r="G4478" s="32">
        <f>'Auxiliary Energy Estimation'!$E$25-E4478</f>
        <v>-41.072000000000003</v>
      </c>
      <c r="H4478" s="26">
        <f>IF(D4478&lt;='Auxiliary Energy Estimation'!$E$25, 1, 0)</f>
        <v>0</v>
      </c>
      <c r="I4478" s="26">
        <f>IF(E4478&lt;='Auxiliary Energy Estimation'!$E$25, 1, 0)</f>
        <v>0</v>
      </c>
    </row>
    <row r="4479" spans="2:9" ht="15" x14ac:dyDescent="0.3">
      <c r="B4479" s="33">
        <v>4474.5</v>
      </c>
      <c r="C4479" s="34">
        <v>28.3</v>
      </c>
      <c r="D4479" s="32">
        <f t="shared" si="138"/>
        <v>82.94</v>
      </c>
      <c r="E4479" s="37">
        <f t="shared" si="139"/>
        <v>99.527999999999992</v>
      </c>
      <c r="F4479" s="32">
        <f>'Auxiliary Energy Estimation'!$E$25-D4479</f>
        <v>-27.939999999999998</v>
      </c>
      <c r="G4479" s="32">
        <f>'Auxiliary Energy Estimation'!$E$25-E4479</f>
        <v>-44.527999999999992</v>
      </c>
      <c r="H4479" s="26">
        <f>IF(D4479&lt;='Auxiliary Energy Estimation'!$E$25, 1, 0)</f>
        <v>0</v>
      </c>
      <c r="I4479" s="26">
        <f>IF(E4479&lt;='Auxiliary Energy Estimation'!$E$25, 1, 0)</f>
        <v>0</v>
      </c>
    </row>
    <row r="4480" spans="2:9" ht="15" x14ac:dyDescent="0.3">
      <c r="B4480" s="33">
        <v>4475.5</v>
      </c>
      <c r="C4480" s="34">
        <v>28.9</v>
      </c>
      <c r="D4480" s="32">
        <f t="shared" si="138"/>
        <v>84.02</v>
      </c>
      <c r="E4480" s="37">
        <f t="shared" si="139"/>
        <v>100.824</v>
      </c>
      <c r="F4480" s="32">
        <f>'Auxiliary Energy Estimation'!$E$25-D4480</f>
        <v>-29.019999999999996</v>
      </c>
      <c r="G4480" s="32">
        <f>'Auxiliary Energy Estimation'!$E$25-E4480</f>
        <v>-45.823999999999998</v>
      </c>
      <c r="H4480" s="26">
        <f>IF(D4480&lt;='Auxiliary Energy Estimation'!$E$25, 1, 0)</f>
        <v>0</v>
      </c>
      <c r="I4480" s="26">
        <f>IF(E4480&lt;='Auxiliary Energy Estimation'!$E$25, 1, 0)</f>
        <v>0</v>
      </c>
    </row>
    <row r="4481" spans="2:9" ht="15" x14ac:dyDescent="0.3">
      <c r="B4481" s="33">
        <v>4476.5</v>
      </c>
      <c r="C4481" s="34">
        <v>29.4</v>
      </c>
      <c r="D4481" s="32">
        <f t="shared" si="138"/>
        <v>84.92</v>
      </c>
      <c r="E4481" s="37">
        <f t="shared" si="139"/>
        <v>101.904</v>
      </c>
      <c r="F4481" s="32">
        <f>'Auxiliary Energy Estimation'!$E$25-D4481</f>
        <v>-29.92</v>
      </c>
      <c r="G4481" s="32">
        <f>'Auxiliary Energy Estimation'!$E$25-E4481</f>
        <v>-46.903999999999996</v>
      </c>
      <c r="H4481" s="26">
        <f>IF(D4481&lt;='Auxiliary Energy Estimation'!$E$25, 1, 0)</f>
        <v>0</v>
      </c>
      <c r="I4481" s="26">
        <f>IF(E4481&lt;='Auxiliary Energy Estimation'!$E$25, 1, 0)</f>
        <v>0</v>
      </c>
    </row>
    <row r="4482" spans="2:9" ht="15" x14ac:dyDescent="0.3">
      <c r="B4482" s="33">
        <v>4477.5</v>
      </c>
      <c r="C4482" s="34">
        <v>28.9</v>
      </c>
      <c r="D4482" s="32">
        <f t="shared" si="138"/>
        <v>84.02</v>
      </c>
      <c r="E4482" s="37">
        <f t="shared" si="139"/>
        <v>100.824</v>
      </c>
      <c r="F4482" s="32">
        <f>'Auxiliary Energy Estimation'!$E$25-D4482</f>
        <v>-29.019999999999996</v>
      </c>
      <c r="G4482" s="32">
        <f>'Auxiliary Energy Estimation'!$E$25-E4482</f>
        <v>-45.823999999999998</v>
      </c>
      <c r="H4482" s="26">
        <f>IF(D4482&lt;='Auxiliary Energy Estimation'!$E$25, 1, 0)</f>
        <v>0</v>
      </c>
      <c r="I4482" s="26">
        <f>IF(E4482&lt;='Auxiliary Energy Estimation'!$E$25, 1, 0)</f>
        <v>0</v>
      </c>
    </row>
    <row r="4483" spans="2:9" ht="15" x14ac:dyDescent="0.3">
      <c r="B4483" s="33">
        <v>4478.5</v>
      </c>
      <c r="C4483" s="34">
        <v>31.1</v>
      </c>
      <c r="D4483" s="32">
        <f t="shared" si="138"/>
        <v>87.98</v>
      </c>
      <c r="E4483" s="37">
        <f t="shared" si="139"/>
        <v>105.57600000000001</v>
      </c>
      <c r="F4483" s="32">
        <f>'Auxiliary Energy Estimation'!$E$25-D4483</f>
        <v>-32.980000000000004</v>
      </c>
      <c r="G4483" s="32">
        <f>'Auxiliary Energy Estimation'!$E$25-E4483</f>
        <v>-50.576000000000008</v>
      </c>
      <c r="H4483" s="26">
        <f>IF(D4483&lt;='Auxiliary Energy Estimation'!$E$25, 1, 0)</f>
        <v>0</v>
      </c>
      <c r="I4483" s="26">
        <f>IF(E4483&lt;='Auxiliary Energy Estimation'!$E$25, 1, 0)</f>
        <v>0</v>
      </c>
    </row>
    <row r="4484" spans="2:9" ht="15" x14ac:dyDescent="0.3">
      <c r="B4484" s="33">
        <v>4479.5</v>
      </c>
      <c r="C4484" s="34">
        <v>28.3</v>
      </c>
      <c r="D4484" s="32">
        <f t="shared" si="138"/>
        <v>82.94</v>
      </c>
      <c r="E4484" s="37">
        <f t="shared" si="139"/>
        <v>99.527999999999992</v>
      </c>
      <c r="F4484" s="32">
        <f>'Auxiliary Energy Estimation'!$E$25-D4484</f>
        <v>-27.939999999999998</v>
      </c>
      <c r="G4484" s="32">
        <f>'Auxiliary Energy Estimation'!$E$25-E4484</f>
        <v>-44.527999999999992</v>
      </c>
      <c r="H4484" s="26">
        <f>IF(D4484&lt;='Auxiliary Energy Estimation'!$E$25, 1, 0)</f>
        <v>0</v>
      </c>
      <c r="I4484" s="26">
        <f>IF(E4484&lt;='Auxiliary Energy Estimation'!$E$25, 1, 0)</f>
        <v>0</v>
      </c>
    </row>
    <row r="4485" spans="2:9" ht="15" x14ac:dyDescent="0.3">
      <c r="B4485" s="33">
        <v>4480.5</v>
      </c>
      <c r="C4485" s="34">
        <v>27.8</v>
      </c>
      <c r="D4485" s="32">
        <f t="shared" ref="D4485:D4548" si="140">CONVERT(C4485,"C","F")</f>
        <v>82.039999999999992</v>
      </c>
      <c r="E4485" s="37">
        <f t="shared" ref="E4485:E4548" si="141">D4485*1.2</f>
        <v>98.447999999999993</v>
      </c>
      <c r="F4485" s="32">
        <f>'Auxiliary Energy Estimation'!$E$25-D4485</f>
        <v>-27.039999999999992</v>
      </c>
      <c r="G4485" s="32">
        <f>'Auxiliary Energy Estimation'!$E$25-E4485</f>
        <v>-43.447999999999993</v>
      </c>
      <c r="H4485" s="26">
        <f>IF(D4485&lt;='Auxiliary Energy Estimation'!$E$25, 1, 0)</f>
        <v>0</v>
      </c>
      <c r="I4485" s="26">
        <f>IF(E4485&lt;='Auxiliary Energy Estimation'!$E$25, 1, 0)</f>
        <v>0</v>
      </c>
    </row>
    <row r="4486" spans="2:9" ht="15" x14ac:dyDescent="0.3">
      <c r="B4486" s="33">
        <v>4481.5</v>
      </c>
      <c r="C4486" s="34">
        <v>27.8</v>
      </c>
      <c r="D4486" s="32">
        <f t="shared" si="140"/>
        <v>82.039999999999992</v>
      </c>
      <c r="E4486" s="37">
        <f t="shared" si="141"/>
        <v>98.447999999999993</v>
      </c>
      <c r="F4486" s="32">
        <f>'Auxiliary Energy Estimation'!$E$25-D4486</f>
        <v>-27.039999999999992</v>
      </c>
      <c r="G4486" s="32">
        <f>'Auxiliary Energy Estimation'!$E$25-E4486</f>
        <v>-43.447999999999993</v>
      </c>
      <c r="H4486" s="26">
        <f>IF(D4486&lt;='Auxiliary Energy Estimation'!$E$25, 1, 0)</f>
        <v>0</v>
      </c>
      <c r="I4486" s="26">
        <f>IF(E4486&lt;='Auxiliary Energy Estimation'!$E$25, 1, 0)</f>
        <v>0</v>
      </c>
    </row>
    <row r="4487" spans="2:9" ht="15" x14ac:dyDescent="0.3">
      <c r="B4487" s="33">
        <v>4482.5</v>
      </c>
      <c r="C4487" s="34">
        <v>29.4</v>
      </c>
      <c r="D4487" s="32">
        <f t="shared" si="140"/>
        <v>84.92</v>
      </c>
      <c r="E4487" s="37">
        <f t="shared" si="141"/>
        <v>101.904</v>
      </c>
      <c r="F4487" s="32">
        <f>'Auxiliary Energy Estimation'!$E$25-D4487</f>
        <v>-29.92</v>
      </c>
      <c r="G4487" s="32">
        <f>'Auxiliary Energy Estimation'!$E$25-E4487</f>
        <v>-46.903999999999996</v>
      </c>
      <c r="H4487" s="26">
        <f>IF(D4487&lt;='Auxiliary Energy Estimation'!$E$25, 1, 0)</f>
        <v>0</v>
      </c>
      <c r="I4487" s="26">
        <f>IF(E4487&lt;='Auxiliary Energy Estimation'!$E$25, 1, 0)</f>
        <v>0</v>
      </c>
    </row>
    <row r="4488" spans="2:9" ht="15" x14ac:dyDescent="0.3">
      <c r="B4488" s="33">
        <v>4483.5</v>
      </c>
      <c r="C4488" s="34">
        <v>28.9</v>
      </c>
      <c r="D4488" s="32">
        <f t="shared" si="140"/>
        <v>84.02</v>
      </c>
      <c r="E4488" s="37">
        <f t="shared" si="141"/>
        <v>100.824</v>
      </c>
      <c r="F4488" s="32">
        <f>'Auxiliary Energy Estimation'!$E$25-D4488</f>
        <v>-29.019999999999996</v>
      </c>
      <c r="G4488" s="32">
        <f>'Auxiliary Energy Estimation'!$E$25-E4488</f>
        <v>-45.823999999999998</v>
      </c>
      <c r="H4488" s="26">
        <f>IF(D4488&lt;='Auxiliary Energy Estimation'!$E$25, 1, 0)</f>
        <v>0</v>
      </c>
      <c r="I4488" s="26">
        <f>IF(E4488&lt;='Auxiliary Energy Estimation'!$E$25, 1, 0)</f>
        <v>0</v>
      </c>
    </row>
    <row r="4489" spans="2:9" ht="15" x14ac:dyDescent="0.3">
      <c r="B4489" s="33">
        <v>4484.5</v>
      </c>
      <c r="C4489" s="34">
        <v>27.8</v>
      </c>
      <c r="D4489" s="32">
        <f t="shared" si="140"/>
        <v>82.039999999999992</v>
      </c>
      <c r="E4489" s="37">
        <f t="shared" si="141"/>
        <v>98.447999999999993</v>
      </c>
      <c r="F4489" s="32">
        <f>'Auxiliary Energy Estimation'!$E$25-D4489</f>
        <v>-27.039999999999992</v>
      </c>
      <c r="G4489" s="32">
        <f>'Auxiliary Energy Estimation'!$E$25-E4489</f>
        <v>-43.447999999999993</v>
      </c>
      <c r="H4489" s="26">
        <f>IF(D4489&lt;='Auxiliary Energy Estimation'!$E$25, 1, 0)</f>
        <v>0</v>
      </c>
      <c r="I4489" s="26">
        <f>IF(E4489&lt;='Auxiliary Energy Estimation'!$E$25, 1, 0)</f>
        <v>0</v>
      </c>
    </row>
    <row r="4490" spans="2:9" ht="15" x14ac:dyDescent="0.3">
      <c r="B4490" s="33">
        <v>4485.5</v>
      </c>
      <c r="C4490" s="34">
        <v>27.2</v>
      </c>
      <c r="D4490" s="32">
        <f t="shared" si="140"/>
        <v>80.960000000000008</v>
      </c>
      <c r="E4490" s="37">
        <f t="shared" si="141"/>
        <v>97.152000000000001</v>
      </c>
      <c r="F4490" s="32">
        <f>'Auxiliary Energy Estimation'!$E$25-D4490</f>
        <v>-25.960000000000008</v>
      </c>
      <c r="G4490" s="32">
        <f>'Auxiliary Energy Estimation'!$E$25-E4490</f>
        <v>-42.152000000000001</v>
      </c>
      <c r="H4490" s="26">
        <f>IF(D4490&lt;='Auxiliary Energy Estimation'!$E$25, 1, 0)</f>
        <v>0</v>
      </c>
      <c r="I4490" s="26">
        <f>IF(E4490&lt;='Auxiliary Energy Estimation'!$E$25, 1, 0)</f>
        <v>0</v>
      </c>
    </row>
    <row r="4491" spans="2:9" ht="15" x14ac:dyDescent="0.3">
      <c r="B4491" s="33">
        <v>4486.5</v>
      </c>
      <c r="C4491" s="34">
        <v>26.7</v>
      </c>
      <c r="D4491" s="32">
        <f t="shared" si="140"/>
        <v>80.06</v>
      </c>
      <c r="E4491" s="37">
        <f t="shared" si="141"/>
        <v>96.072000000000003</v>
      </c>
      <c r="F4491" s="32">
        <f>'Auxiliary Energy Estimation'!$E$25-D4491</f>
        <v>-25.060000000000002</v>
      </c>
      <c r="G4491" s="32">
        <f>'Auxiliary Energy Estimation'!$E$25-E4491</f>
        <v>-41.072000000000003</v>
      </c>
      <c r="H4491" s="26">
        <f>IF(D4491&lt;='Auxiliary Energy Estimation'!$E$25, 1, 0)</f>
        <v>0</v>
      </c>
      <c r="I4491" s="26">
        <f>IF(E4491&lt;='Auxiliary Energy Estimation'!$E$25, 1, 0)</f>
        <v>0</v>
      </c>
    </row>
    <row r="4492" spans="2:9" ht="15" x14ac:dyDescent="0.3">
      <c r="B4492" s="33">
        <v>4487.5</v>
      </c>
      <c r="C4492" s="34">
        <v>25.6</v>
      </c>
      <c r="D4492" s="32">
        <f t="shared" si="140"/>
        <v>78.080000000000013</v>
      </c>
      <c r="E4492" s="37">
        <f t="shared" si="141"/>
        <v>93.696000000000012</v>
      </c>
      <c r="F4492" s="32">
        <f>'Auxiliary Energy Estimation'!$E$25-D4492</f>
        <v>-23.080000000000013</v>
      </c>
      <c r="G4492" s="32">
        <f>'Auxiliary Energy Estimation'!$E$25-E4492</f>
        <v>-38.696000000000012</v>
      </c>
      <c r="H4492" s="26">
        <f>IF(D4492&lt;='Auxiliary Energy Estimation'!$E$25, 1, 0)</f>
        <v>0</v>
      </c>
      <c r="I4492" s="26">
        <f>IF(E4492&lt;='Auxiliary Energy Estimation'!$E$25, 1, 0)</f>
        <v>0</v>
      </c>
    </row>
    <row r="4493" spans="2:9" ht="15" x14ac:dyDescent="0.3">
      <c r="B4493" s="33">
        <v>4488.5</v>
      </c>
      <c r="C4493" s="34">
        <v>25.6</v>
      </c>
      <c r="D4493" s="32">
        <f t="shared" si="140"/>
        <v>78.080000000000013</v>
      </c>
      <c r="E4493" s="37">
        <f t="shared" si="141"/>
        <v>93.696000000000012</v>
      </c>
      <c r="F4493" s="32">
        <f>'Auxiliary Energy Estimation'!$E$25-D4493</f>
        <v>-23.080000000000013</v>
      </c>
      <c r="G4493" s="32">
        <f>'Auxiliary Energy Estimation'!$E$25-E4493</f>
        <v>-38.696000000000012</v>
      </c>
      <c r="H4493" s="26">
        <f>IF(D4493&lt;='Auxiliary Energy Estimation'!$E$25, 1, 0)</f>
        <v>0</v>
      </c>
      <c r="I4493" s="26">
        <f>IF(E4493&lt;='Auxiliary Energy Estimation'!$E$25, 1, 0)</f>
        <v>0</v>
      </c>
    </row>
    <row r="4494" spans="2:9" ht="15" x14ac:dyDescent="0.3">
      <c r="B4494" s="33">
        <v>4489.5</v>
      </c>
      <c r="C4494" s="34">
        <v>25</v>
      </c>
      <c r="D4494" s="32">
        <f t="shared" si="140"/>
        <v>77</v>
      </c>
      <c r="E4494" s="37">
        <f t="shared" si="141"/>
        <v>92.399999999999991</v>
      </c>
      <c r="F4494" s="32">
        <f>'Auxiliary Energy Estimation'!$E$25-D4494</f>
        <v>-22</v>
      </c>
      <c r="G4494" s="32">
        <f>'Auxiliary Energy Estimation'!$E$25-E4494</f>
        <v>-37.399999999999991</v>
      </c>
      <c r="H4494" s="26">
        <f>IF(D4494&lt;='Auxiliary Energy Estimation'!$E$25, 1, 0)</f>
        <v>0</v>
      </c>
      <c r="I4494" s="26">
        <f>IF(E4494&lt;='Auxiliary Energy Estimation'!$E$25, 1, 0)</f>
        <v>0</v>
      </c>
    </row>
    <row r="4495" spans="2:9" ht="15" x14ac:dyDescent="0.3">
      <c r="B4495" s="33">
        <v>4490.5</v>
      </c>
      <c r="C4495" s="34">
        <v>24.4</v>
      </c>
      <c r="D4495" s="32">
        <f t="shared" si="140"/>
        <v>75.92</v>
      </c>
      <c r="E4495" s="37">
        <f t="shared" si="141"/>
        <v>91.103999999999999</v>
      </c>
      <c r="F4495" s="32">
        <f>'Auxiliary Energy Estimation'!$E$25-D4495</f>
        <v>-20.92</v>
      </c>
      <c r="G4495" s="32">
        <f>'Auxiliary Energy Estimation'!$E$25-E4495</f>
        <v>-36.103999999999999</v>
      </c>
      <c r="H4495" s="26">
        <f>IF(D4495&lt;='Auxiliary Energy Estimation'!$E$25, 1, 0)</f>
        <v>0</v>
      </c>
      <c r="I4495" s="26">
        <f>IF(E4495&lt;='Auxiliary Energy Estimation'!$E$25, 1, 0)</f>
        <v>0</v>
      </c>
    </row>
    <row r="4496" spans="2:9" ht="15" x14ac:dyDescent="0.3">
      <c r="B4496" s="33">
        <v>4491.5</v>
      </c>
      <c r="C4496" s="34">
        <v>23.9</v>
      </c>
      <c r="D4496" s="32">
        <f t="shared" si="140"/>
        <v>75.02</v>
      </c>
      <c r="E4496" s="37">
        <f t="shared" si="141"/>
        <v>90.023999999999987</v>
      </c>
      <c r="F4496" s="32">
        <f>'Auxiliary Energy Estimation'!$E$25-D4496</f>
        <v>-20.019999999999996</v>
      </c>
      <c r="G4496" s="32">
        <f>'Auxiliary Energy Estimation'!$E$25-E4496</f>
        <v>-35.023999999999987</v>
      </c>
      <c r="H4496" s="26">
        <f>IF(D4496&lt;='Auxiliary Energy Estimation'!$E$25, 1, 0)</f>
        <v>0</v>
      </c>
      <c r="I4496" s="26">
        <f>IF(E4496&lt;='Auxiliary Energy Estimation'!$E$25, 1, 0)</f>
        <v>0</v>
      </c>
    </row>
    <row r="4497" spans="2:9" ht="15" x14ac:dyDescent="0.3">
      <c r="B4497" s="33">
        <v>4492.5</v>
      </c>
      <c r="C4497" s="34">
        <v>23.9</v>
      </c>
      <c r="D4497" s="32">
        <f t="shared" si="140"/>
        <v>75.02</v>
      </c>
      <c r="E4497" s="37">
        <f t="shared" si="141"/>
        <v>90.023999999999987</v>
      </c>
      <c r="F4497" s="32">
        <f>'Auxiliary Energy Estimation'!$E$25-D4497</f>
        <v>-20.019999999999996</v>
      </c>
      <c r="G4497" s="32">
        <f>'Auxiliary Energy Estimation'!$E$25-E4497</f>
        <v>-35.023999999999987</v>
      </c>
      <c r="H4497" s="26">
        <f>IF(D4497&lt;='Auxiliary Energy Estimation'!$E$25, 1, 0)</f>
        <v>0</v>
      </c>
      <c r="I4497" s="26">
        <f>IF(E4497&lt;='Auxiliary Energy Estimation'!$E$25, 1, 0)</f>
        <v>0</v>
      </c>
    </row>
    <row r="4498" spans="2:9" ht="15" x14ac:dyDescent="0.3">
      <c r="B4498" s="33">
        <v>4493.5</v>
      </c>
      <c r="C4498" s="34">
        <v>23.9</v>
      </c>
      <c r="D4498" s="32">
        <f t="shared" si="140"/>
        <v>75.02</v>
      </c>
      <c r="E4498" s="37">
        <f t="shared" si="141"/>
        <v>90.023999999999987</v>
      </c>
      <c r="F4498" s="32">
        <f>'Auxiliary Energy Estimation'!$E$25-D4498</f>
        <v>-20.019999999999996</v>
      </c>
      <c r="G4498" s="32">
        <f>'Auxiliary Energy Estimation'!$E$25-E4498</f>
        <v>-35.023999999999987</v>
      </c>
      <c r="H4498" s="26">
        <f>IF(D4498&lt;='Auxiliary Energy Estimation'!$E$25, 1, 0)</f>
        <v>0</v>
      </c>
      <c r="I4498" s="26">
        <f>IF(E4498&lt;='Auxiliary Energy Estimation'!$E$25, 1, 0)</f>
        <v>0</v>
      </c>
    </row>
    <row r="4499" spans="2:9" ht="15" x14ac:dyDescent="0.3">
      <c r="B4499" s="33">
        <v>4494.5</v>
      </c>
      <c r="C4499" s="34">
        <v>26.1</v>
      </c>
      <c r="D4499" s="32">
        <f t="shared" si="140"/>
        <v>78.98</v>
      </c>
      <c r="E4499" s="37">
        <f t="shared" si="141"/>
        <v>94.775999999999996</v>
      </c>
      <c r="F4499" s="32">
        <f>'Auxiliary Energy Estimation'!$E$25-D4499</f>
        <v>-23.980000000000004</v>
      </c>
      <c r="G4499" s="32">
        <f>'Auxiliary Energy Estimation'!$E$25-E4499</f>
        <v>-39.775999999999996</v>
      </c>
      <c r="H4499" s="26">
        <f>IF(D4499&lt;='Auxiliary Energy Estimation'!$E$25, 1, 0)</f>
        <v>0</v>
      </c>
      <c r="I4499" s="26">
        <f>IF(E4499&lt;='Auxiliary Energy Estimation'!$E$25, 1, 0)</f>
        <v>0</v>
      </c>
    </row>
    <row r="4500" spans="2:9" ht="15" x14ac:dyDescent="0.3">
      <c r="B4500" s="33">
        <v>4495.5</v>
      </c>
      <c r="C4500" s="34">
        <v>28.3</v>
      </c>
      <c r="D4500" s="32">
        <f t="shared" si="140"/>
        <v>82.94</v>
      </c>
      <c r="E4500" s="37">
        <f t="shared" si="141"/>
        <v>99.527999999999992</v>
      </c>
      <c r="F4500" s="32">
        <f>'Auxiliary Energy Estimation'!$E$25-D4500</f>
        <v>-27.939999999999998</v>
      </c>
      <c r="G4500" s="32">
        <f>'Auxiliary Energy Estimation'!$E$25-E4500</f>
        <v>-44.527999999999992</v>
      </c>
      <c r="H4500" s="26">
        <f>IF(D4500&lt;='Auxiliary Energy Estimation'!$E$25, 1, 0)</f>
        <v>0</v>
      </c>
      <c r="I4500" s="26">
        <f>IF(E4500&lt;='Auxiliary Energy Estimation'!$E$25, 1, 0)</f>
        <v>0</v>
      </c>
    </row>
    <row r="4501" spans="2:9" ht="15" x14ac:dyDescent="0.3">
      <c r="B4501" s="33">
        <v>4496.5</v>
      </c>
      <c r="C4501" s="34">
        <v>29.4</v>
      </c>
      <c r="D4501" s="32">
        <f t="shared" si="140"/>
        <v>84.92</v>
      </c>
      <c r="E4501" s="37">
        <f t="shared" si="141"/>
        <v>101.904</v>
      </c>
      <c r="F4501" s="32">
        <f>'Auxiliary Energy Estimation'!$E$25-D4501</f>
        <v>-29.92</v>
      </c>
      <c r="G4501" s="32">
        <f>'Auxiliary Energy Estimation'!$E$25-E4501</f>
        <v>-46.903999999999996</v>
      </c>
      <c r="H4501" s="26">
        <f>IF(D4501&lt;='Auxiliary Energy Estimation'!$E$25, 1, 0)</f>
        <v>0</v>
      </c>
      <c r="I4501" s="26">
        <f>IF(E4501&lt;='Auxiliary Energy Estimation'!$E$25, 1, 0)</f>
        <v>0</v>
      </c>
    </row>
    <row r="4502" spans="2:9" ht="15" x14ac:dyDescent="0.3">
      <c r="B4502" s="33">
        <v>4497.5</v>
      </c>
      <c r="C4502" s="34">
        <v>31.1</v>
      </c>
      <c r="D4502" s="32">
        <f t="shared" si="140"/>
        <v>87.98</v>
      </c>
      <c r="E4502" s="37">
        <f t="shared" si="141"/>
        <v>105.57600000000001</v>
      </c>
      <c r="F4502" s="32">
        <f>'Auxiliary Energy Estimation'!$E$25-D4502</f>
        <v>-32.980000000000004</v>
      </c>
      <c r="G4502" s="32">
        <f>'Auxiliary Energy Estimation'!$E$25-E4502</f>
        <v>-50.576000000000008</v>
      </c>
      <c r="H4502" s="26">
        <f>IF(D4502&lt;='Auxiliary Energy Estimation'!$E$25, 1, 0)</f>
        <v>0</v>
      </c>
      <c r="I4502" s="26">
        <f>IF(E4502&lt;='Auxiliary Energy Estimation'!$E$25, 1, 0)</f>
        <v>0</v>
      </c>
    </row>
    <row r="4503" spans="2:9" ht="15" x14ac:dyDescent="0.3">
      <c r="B4503" s="33">
        <v>4498.5</v>
      </c>
      <c r="C4503" s="34">
        <v>31.7</v>
      </c>
      <c r="D4503" s="32">
        <f t="shared" si="140"/>
        <v>89.06</v>
      </c>
      <c r="E4503" s="37">
        <f t="shared" si="141"/>
        <v>106.872</v>
      </c>
      <c r="F4503" s="32">
        <f>'Auxiliary Energy Estimation'!$E$25-D4503</f>
        <v>-34.06</v>
      </c>
      <c r="G4503" s="32">
        <f>'Auxiliary Energy Estimation'!$E$25-E4503</f>
        <v>-51.872</v>
      </c>
      <c r="H4503" s="26">
        <f>IF(D4503&lt;='Auxiliary Energy Estimation'!$E$25, 1, 0)</f>
        <v>0</v>
      </c>
      <c r="I4503" s="26">
        <f>IF(E4503&lt;='Auxiliary Energy Estimation'!$E$25, 1, 0)</f>
        <v>0</v>
      </c>
    </row>
    <row r="4504" spans="2:9" ht="15" x14ac:dyDescent="0.3">
      <c r="B4504" s="33">
        <v>4499.5</v>
      </c>
      <c r="C4504" s="34">
        <v>33.299999999999997</v>
      </c>
      <c r="D4504" s="32">
        <f t="shared" si="140"/>
        <v>91.94</v>
      </c>
      <c r="E4504" s="37">
        <f t="shared" si="141"/>
        <v>110.32799999999999</v>
      </c>
      <c r="F4504" s="32">
        <f>'Auxiliary Energy Estimation'!$E$25-D4504</f>
        <v>-36.94</v>
      </c>
      <c r="G4504" s="32">
        <f>'Auxiliary Energy Estimation'!$E$25-E4504</f>
        <v>-55.327999999999989</v>
      </c>
      <c r="H4504" s="26">
        <f>IF(D4504&lt;='Auxiliary Energy Estimation'!$E$25, 1, 0)</f>
        <v>0</v>
      </c>
      <c r="I4504" s="26">
        <f>IF(E4504&lt;='Auxiliary Energy Estimation'!$E$25, 1, 0)</f>
        <v>0</v>
      </c>
    </row>
    <row r="4505" spans="2:9" ht="15" x14ac:dyDescent="0.3">
      <c r="B4505" s="33">
        <v>4500.5</v>
      </c>
      <c r="C4505" s="34">
        <v>33.9</v>
      </c>
      <c r="D4505" s="32">
        <f t="shared" si="140"/>
        <v>93.02</v>
      </c>
      <c r="E4505" s="37">
        <f t="shared" si="141"/>
        <v>111.624</v>
      </c>
      <c r="F4505" s="32">
        <f>'Auxiliary Energy Estimation'!$E$25-D4505</f>
        <v>-38.019999999999996</v>
      </c>
      <c r="G4505" s="32">
        <f>'Auxiliary Energy Estimation'!$E$25-E4505</f>
        <v>-56.623999999999995</v>
      </c>
      <c r="H4505" s="26">
        <f>IF(D4505&lt;='Auxiliary Energy Estimation'!$E$25, 1, 0)</f>
        <v>0</v>
      </c>
      <c r="I4505" s="26">
        <f>IF(E4505&lt;='Auxiliary Energy Estimation'!$E$25, 1, 0)</f>
        <v>0</v>
      </c>
    </row>
    <row r="4506" spans="2:9" ht="15" x14ac:dyDescent="0.3">
      <c r="B4506" s="33">
        <v>4501.5</v>
      </c>
      <c r="C4506" s="34">
        <v>33.9</v>
      </c>
      <c r="D4506" s="32">
        <f t="shared" si="140"/>
        <v>93.02</v>
      </c>
      <c r="E4506" s="37">
        <f t="shared" si="141"/>
        <v>111.624</v>
      </c>
      <c r="F4506" s="32">
        <f>'Auxiliary Energy Estimation'!$E$25-D4506</f>
        <v>-38.019999999999996</v>
      </c>
      <c r="G4506" s="32">
        <f>'Auxiliary Energy Estimation'!$E$25-E4506</f>
        <v>-56.623999999999995</v>
      </c>
      <c r="H4506" s="26">
        <f>IF(D4506&lt;='Auxiliary Energy Estimation'!$E$25, 1, 0)</f>
        <v>0</v>
      </c>
      <c r="I4506" s="26">
        <f>IF(E4506&lt;='Auxiliary Energy Estimation'!$E$25, 1, 0)</f>
        <v>0</v>
      </c>
    </row>
    <row r="4507" spans="2:9" ht="15" x14ac:dyDescent="0.3">
      <c r="B4507" s="33">
        <v>4502.5</v>
      </c>
      <c r="C4507" s="34">
        <v>33.299999999999997</v>
      </c>
      <c r="D4507" s="32">
        <f t="shared" si="140"/>
        <v>91.94</v>
      </c>
      <c r="E4507" s="37">
        <f t="shared" si="141"/>
        <v>110.32799999999999</v>
      </c>
      <c r="F4507" s="32">
        <f>'Auxiliary Energy Estimation'!$E$25-D4507</f>
        <v>-36.94</v>
      </c>
      <c r="G4507" s="32">
        <f>'Auxiliary Energy Estimation'!$E$25-E4507</f>
        <v>-55.327999999999989</v>
      </c>
      <c r="H4507" s="26">
        <f>IF(D4507&lt;='Auxiliary Energy Estimation'!$E$25, 1, 0)</f>
        <v>0</v>
      </c>
      <c r="I4507" s="26">
        <f>IF(E4507&lt;='Auxiliary Energy Estimation'!$E$25, 1, 0)</f>
        <v>0</v>
      </c>
    </row>
    <row r="4508" spans="2:9" ht="15" x14ac:dyDescent="0.3">
      <c r="B4508" s="33">
        <v>4503.5</v>
      </c>
      <c r="C4508" s="34">
        <v>33.299999999999997</v>
      </c>
      <c r="D4508" s="32">
        <f t="shared" si="140"/>
        <v>91.94</v>
      </c>
      <c r="E4508" s="37">
        <f t="shared" si="141"/>
        <v>110.32799999999999</v>
      </c>
      <c r="F4508" s="32">
        <f>'Auxiliary Energy Estimation'!$E$25-D4508</f>
        <v>-36.94</v>
      </c>
      <c r="G4508" s="32">
        <f>'Auxiliary Energy Estimation'!$E$25-E4508</f>
        <v>-55.327999999999989</v>
      </c>
      <c r="H4508" s="26">
        <f>IF(D4508&lt;='Auxiliary Energy Estimation'!$E$25, 1, 0)</f>
        <v>0</v>
      </c>
      <c r="I4508" s="26">
        <f>IF(E4508&lt;='Auxiliary Energy Estimation'!$E$25, 1, 0)</f>
        <v>0</v>
      </c>
    </row>
    <row r="4509" spans="2:9" ht="15" x14ac:dyDescent="0.3">
      <c r="B4509" s="33">
        <v>4504.5</v>
      </c>
      <c r="C4509" s="34">
        <v>32.799999999999997</v>
      </c>
      <c r="D4509" s="32">
        <f t="shared" si="140"/>
        <v>91.039999999999992</v>
      </c>
      <c r="E4509" s="37">
        <f t="shared" si="141"/>
        <v>109.24799999999999</v>
      </c>
      <c r="F4509" s="32">
        <f>'Auxiliary Energy Estimation'!$E$25-D4509</f>
        <v>-36.039999999999992</v>
      </c>
      <c r="G4509" s="32">
        <f>'Auxiliary Energy Estimation'!$E$25-E4509</f>
        <v>-54.24799999999999</v>
      </c>
      <c r="H4509" s="26">
        <f>IF(D4509&lt;='Auxiliary Energy Estimation'!$E$25, 1, 0)</f>
        <v>0</v>
      </c>
      <c r="I4509" s="26">
        <f>IF(E4509&lt;='Auxiliary Energy Estimation'!$E$25, 1, 0)</f>
        <v>0</v>
      </c>
    </row>
    <row r="4510" spans="2:9" ht="15" x14ac:dyDescent="0.3">
      <c r="B4510" s="33">
        <v>4505.5</v>
      </c>
      <c r="C4510" s="34">
        <v>31.1</v>
      </c>
      <c r="D4510" s="32">
        <f t="shared" si="140"/>
        <v>87.98</v>
      </c>
      <c r="E4510" s="37">
        <f t="shared" si="141"/>
        <v>105.57600000000001</v>
      </c>
      <c r="F4510" s="32">
        <f>'Auxiliary Energy Estimation'!$E$25-D4510</f>
        <v>-32.980000000000004</v>
      </c>
      <c r="G4510" s="32">
        <f>'Auxiliary Energy Estimation'!$E$25-E4510</f>
        <v>-50.576000000000008</v>
      </c>
      <c r="H4510" s="26">
        <f>IF(D4510&lt;='Auxiliary Energy Estimation'!$E$25, 1, 0)</f>
        <v>0</v>
      </c>
      <c r="I4510" s="26">
        <f>IF(E4510&lt;='Auxiliary Energy Estimation'!$E$25, 1, 0)</f>
        <v>0</v>
      </c>
    </row>
    <row r="4511" spans="2:9" ht="15" x14ac:dyDescent="0.3">
      <c r="B4511" s="33">
        <v>4506.5</v>
      </c>
      <c r="C4511" s="34">
        <v>30.6</v>
      </c>
      <c r="D4511" s="32">
        <f t="shared" si="140"/>
        <v>87.080000000000013</v>
      </c>
      <c r="E4511" s="37">
        <f t="shared" si="141"/>
        <v>104.49600000000001</v>
      </c>
      <c r="F4511" s="32">
        <f>'Auxiliary Energy Estimation'!$E$25-D4511</f>
        <v>-32.080000000000013</v>
      </c>
      <c r="G4511" s="32">
        <f>'Auxiliary Energy Estimation'!$E$25-E4511</f>
        <v>-49.496000000000009</v>
      </c>
      <c r="H4511" s="26">
        <f>IF(D4511&lt;='Auxiliary Energy Estimation'!$E$25, 1, 0)</f>
        <v>0</v>
      </c>
      <c r="I4511" s="26">
        <f>IF(E4511&lt;='Auxiliary Energy Estimation'!$E$25, 1, 0)</f>
        <v>0</v>
      </c>
    </row>
    <row r="4512" spans="2:9" ht="15" x14ac:dyDescent="0.3">
      <c r="B4512" s="33">
        <v>4507.5</v>
      </c>
      <c r="C4512" s="34">
        <v>28.9</v>
      </c>
      <c r="D4512" s="32">
        <f t="shared" si="140"/>
        <v>84.02</v>
      </c>
      <c r="E4512" s="37">
        <f t="shared" si="141"/>
        <v>100.824</v>
      </c>
      <c r="F4512" s="32">
        <f>'Auxiliary Energy Estimation'!$E$25-D4512</f>
        <v>-29.019999999999996</v>
      </c>
      <c r="G4512" s="32">
        <f>'Auxiliary Energy Estimation'!$E$25-E4512</f>
        <v>-45.823999999999998</v>
      </c>
      <c r="H4512" s="26">
        <f>IF(D4512&lt;='Auxiliary Energy Estimation'!$E$25, 1, 0)</f>
        <v>0</v>
      </c>
      <c r="I4512" s="26">
        <f>IF(E4512&lt;='Auxiliary Energy Estimation'!$E$25, 1, 0)</f>
        <v>0</v>
      </c>
    </row>
    <row r="4513" spans="2:9" ht="15" x14ac:dyDescent="0.3">
      <c r="B4513" s="33">
        <v>4508.5</v>
      </c>
      <c r="C4513" s="34">
        <v>28.9</v>
      </c>
      <c r="D4513" s="32">
        <f t="shared" si="140"/>
        <v>84.02</v>
      </c>
      <c r="E4513" s="37">
        <f t="shared" si="141"/>
        <v>100.824</v>
      </c>
      <c r="F4513" s="32">
        <f>'Auxiliary Energy Estimation'!$E$25-D4513</f>
        <v>-29.019999999999996</v>
      </c>
      <c r="G4513" s="32">
        <f>'Auxiliary Energy Estimation'!$E$25-E4513</f>
        <v>-45.823999999999998</v>
      </c>
      <c r="H4513" s="26">
        <f>IF(D4513&lt;='Auxiliary Energy Estimation'!$E$25, 1, 0)</f>
        <v>0</v>
      </c>
      <c r="I4513" s="26">
        <f>IF(E4513&lt;='Auxiliary Energy Estimation'!$E$25, 1, 0)</f>
        <v>0</v>
      </c>
    </row>
    <row r="4514" spans="2:9" ht="15" x14ac:dyDescent="0.3">
      <c r="B4514" s="33">
        <v>4509.5</v>
      </c>
      <c r="C4514" s="34">
        <v>27.8</v>
      </c>
      <c r="D4514" s="32">
        <f t="shared" si="140"/>
        <v>82.039999999999992</v>
      </c>
      <c r="E4514" s="37">
        <f t="shared" si="141"/>
        <v>98.447999999999993</v>
      </c>
      <c r="F4514" s="32">
        <f>'Auxiliary Energy Estimation'!$E$25-D4514</f>
        <v>-27.039999999999992</v>
      </c>
      <c r="G4514" s="32">
        <f>'Auxiliary Energy Estimation'!$E$25-E4514</f>
        <v>-43.447999999999993</v>
      </c>
      <c r="H4514" s="26">
        <f>IF(D4514&lt;='Auxiliary Energy Estimation'!$E$25, 1, 0)</f>
        <v>0</v>
      </c>
      <c r="I4514" s="26">
        <f>IF(E4514&lt;='Auxiliary Energy Estimation'!$E$25, 1, 0)</f>
        <v>0</v>
      </c>
    </row>
    <row r="4515" spans="2:9" ht="15" x14ac:dyDescent="0.3">
      <c r="B4515" s="33">
        <v>4510.5</v>
      </c>
      <c r="C4515" s="34">
        <v>27.2</v>
      </c>
      <c r="D4515" s="32">
        <f t="shared" si="140"/>
        <v>80.960000000000008</v>
      </c>
      <c r="E4515" s="37">
        <f t="shared" si="141"/>
        <v>97.152000000000001</v>
      </c>
      <c r="F4515" s="32">
        <f>'Auxiliary Energy Estimation'!$E$25-D4515</f>
        <v>-25.960000000000008</v>
      </c>
      <c r="G4515" s="32">
        <f>'Auxiliary Energy Estimation'!$E$25-E4515</f>
        <v>-42.152000000000001</v>
      </c>
      <c r="H4515" s="26">
        <f>IF(D4515&lt;='Auxiliary Energy Estimation'!$E$25, 1, 0)</f>
        <v>0</v>
      </c>
      <c r="I4515" s="26">
        <f>IF(E4515&lt;='Auxiliary Energy Estimation'!$E$25, 1, 0)</f>
        <v>0</v>
      </c>
    </row>
    <row r="4516" spans="2:9" ht="15" x14ac:dyDescent="0.3">
      <c r="B4516" s="33">
        <v>4511.5</v>
      </c>
      <c r="C4516" s="34">
        <v>25.6</v>
      </c>
      <c r="D4516" s="32">
        <f t="shared" si="140"/>
        <v>78.080000000000013</v>
      </c>
      <c r="E4516" s="37">
        <f t="shared" si="141"/>
        <v>93.696000000000012</v>
      </c>
      <c r="F4516" s="32">
        <f>'Auxiliary Energy Estimation'!$E$25-D4516</f>
        <v>-23.080000000000013</v>
      </c>
      <c r="G4516" s="32">
        <f>'Auxiliary Energy Estimation'!$E$25-E4516</f>
        <v>-38.696000000000012</v>
      </c>
      <c r="H4516" s="26">
        <f>IF(D4516&lt;='Auxiliary Energy Estimation'!$E$25, 1, 0)</f>
        <v>0</v>
      </c>
      <c r="I4516" s="26">
        <f>IF(E4516&lt;='Auxiliary Energy Estimation'!$E$25, 1, 0)</f>
        <v>0</v>
      </c>
    </row>
    <row r="4517" spans="2:9" ht="15" x14ac:dyDescent="0.3">
      <c r="B4517" s="33">
        <v>4512.5</v>
      </c>
      <c r="C4517" s="34">
        <v>25.6</v>
      </c>
      <c r="D4517" s="32">
        <f t="shared" si="140"/>
        <v>78.080000000000013</v>
      </c>
      <c r="E4517" s="37">
        <f t="shared" si="141"/>
        <v>93.696000000000012</v>
      </c>
      <c r="F4517" s="32">
        <f>'Auxiliary Energy Estimation'!$E$25-D4517</f>
        <v>-23.080000000000013</v>
      </c>
      <c r="G4517" s="32">
        <f>'Auxiliary Energy Estimation'!$E$25-E4517</f>
        <v>-38.696000000000012</v>
      </c>
      <c r="H4517" s="26">
        <f>IF(D4517&lt;='Auxiliary Energy Estimation'!$E$25, 1, 0)</f>
        <v>0</v>
      </c>
      <c r="I4517" s="26">
        <f>IF(E4517&lt;='Auxiliary Energy Estimation'!$E$25, 1, 0)</f>
        <v>0</v>
      </c>
    </row>
    <row r="4518" spans="2:9" ht="15" x14ac:dyDescent="0.3">
      <c r="B4518" s="33">
        <v>4513.5</v>
      </c>
      <c r="C4518" s="34">
        <v>24.4</v>
      </c>
      <c r="D4518" s="32">
        <f t="shared" si="140"/>
        <v>75.92</v>
      </c>
      <c r="E4518" s="37">
        <f t="shared" si="141"/>
        <v>91.103999999999999</v>
      </c>
      <c r="F4518" s="32">
        <f>'Auxiliary Energy Estimation'!$E$25-D4518</f>
        <v>-20.92</v>
      </c>
      <c r="G4518" s="32">
        <f>'Auxiliary Energy Estimation'!$E$25-E4518</f>
        <v>-36.103999999999999</v>
      </c>
      <c r="H4518" s="26">
        <f>IF(D4518&lt;='Auxiliary Energy Estimation'!$E$25, 1, 0)</f>
        <v>0</v>
      </c>
      <c r="I4518" s="26">
        <f>IF(E4518&lt;='Auxiliary Energy Estimation'!$E$25, 1, 0)</f>
        <v>0</v>
      </c>
    </row>
    <row r="4519" spans="2:9" ht="15" x14ac:dyDescent="0.3">
      <c r="B4519" s="33">
        <v>4514.5</v>
      </c>
      <c r="C4519" s="34">
        <v>22.2</v>
      </c>
      <c r="D4519" s="32">
        <f t="shared" si="140"/>
        <v>71.960000000000008</v>
      </c>
      <c r="E4519" s="37">
        <f t="shared" si="141"/>
        <v>86.352000000000004</v>
      </c>
      <c r="F4519" s="32">
        <f>'Auxiliary Energy Estimation'!$E$25-D4519</f>
        <v>-16.960000000000008</v>
      </c>
      <c r="G4519" s="32">
        <f>'Auxiliary Energy Estimation'!$E$25-E4519</f>
        <v>-31.352000000000004</v>
      </c>
      <c r="H4519" s="26">
        <f>IF(D4519&lt;='Auxiliary Energy Estimation'!$E$25, 1, 0)</f>
        <v>0</v>
      </c>
      <c r="I4519" s="26">
        <f>IF(E4519&lt;='Auxiliary Energy Estimation'!$E$25, 1, 0)</f>
        <v>0</v>
      </c>
    </row>
    <row r="4520" spans="2:9" ht="15" x14ac:dyDescent="0.3">
      <c r="B4520" s="33">
        <v>4515.5</v>
      </c>
      <c r="C4520" s="34">
        <v>22.8</v>
      </c>
      <c r="D4520" s="32">
        <f t="shared" si="140"/>
        <v>73.039999999999992</v>
      </c>
      <c r="E4520" s="37">
        <f t="shared" si="141"/>
        <v>87.647999999999982</v>
      </c>
      <c r="F4520" s="32">
        <f>'Auxiliary Energy Estimation'!$E$25-D4520</f>
        <v>-18.039999999999992</v>
      </c>
      <c r="G4520" s="32">
        <f>'Auxiliary Energy Estimation'!$E$25-E4520</f>
        <v>-32.647999999999982</v>
      </c>
      <c r="H4520" s="26">
        <f>IF(D4520&lt;='Auxiliary Energy Estimation'!$E$25, 1, 0)</f>
        <v>0</v>
      </c>
      <c r="I4520" s="26">
        <f>IF(E4520&lt;='Auxiliary Energy Estimation'!$E$25, 1, 0)</f>
        <v>0</v>
      </c>
    </row>
    <row r="4521" spans="2:9" ht="15" x14ac:dyDescent="0.3">
      <c r="B4521" s="33">
        <v>4516.5</v>
      </c>
      <c r="C4521" s="34">
        <v>22.8</v>
      </c>
      <c r="D4521" s="32">
        <f t="shared" si="140"/>
        <v>73.039999999999992</v>
      </c>
      <c r="E4521" s="37">
        <f t="shared" si="141"/>
        <v>87.647999999999982</v>
      </c>
      <c r="F4521" s="32">
        <f>'Auxiliary Energy Estimation'!$E$25-D4521</f>
        <v>-18.039999999999992</v>
      </c>
      <c r="G4521" s="32">
        <f>'Auxiliary Energy Estimation'!$E$25-E4521</f>
        <v>-32.647999999999982</v>
      </c>
      <c r="H4521" s="26">
        <f>IF(D4521&lt;='Auxiliary Energy Estimation'!$E$25, 1, 0)</f>
        <v>0</v>
      </c>
      <c r="I4521" s="26">
        <f>IF(E4521&lt;='Auxiliary Energy Estimation'!$E$25, 1, 0)</f>
        <v>0</v>
      </c>
    </row>
    <row r="4522" spans="2:9" ht="15" x14ac:dyDescent="0.3">
      <c r="B4522" s="33">
        <v>4517.5</v>
      </c>
      <c r="C4522" s="34">
        <v>24.4</v>
      </c>
      <c r="D4522" s="32">
        <f t="shared" si="140"/>
        <v>75.92</v>
      </c>
      <c r="E4522" s="37">
        <f t="shared" si="141"/>
        <v>91.103999999999999</v>
      </c>
      <c r="F4522" s="32">
        <f>'Auxiliary Energy Estimation'!$E$25-D4522</f>
        <v>-20.92</v>
      </c>
      <c r="G4522" s="32">
        <f>'Auxiliary Energy Estimation'!$E$25-E4522</f>
        <v>-36.103999999999999</v>
      </c>
      <c r="H4522" s="26">
        <f>IF(D4522&lt;='Auxiliary Energy Estimation'!$E$25, 1, 0)</f>
        <v>0</v>
      </c>
      <c r="I4522" s="26">
        <f>IF(E4522&lt;='Auxiliary Energy Estimation'!$E$25, 1, 0)</f>
        <v>0</v>
      </c>
    </row>
    <row r="4523" spans="2:9" ht="15" x14ac:dyDescent="0.3">
      <c r="B4523" s="33">
        <v>4518.5</v>
      </c>
      <c r="C4523" s="34">
        <v>26.7</v>
      </c>
      <c r="D4523" s="32">
        <f t="shared" si="140"/>
        <v>80.06</v>
      </c>
      <c r="E4523" s="37">
        <f t="shared" si="141"/>
        <v>96.072000000000003</v>
      </c>
      <c r="F4523" s="32">
        <f>'Auxiliary Energy Estimation'!$E$25-D4523</f>
        <v>-25.060000000000002</v>
      </c>
      <c r="G4523" s="32">
        <f>'Auxiliary Energy Estimation'!$E$25-E4523</f>
        <v>-41.072000000000003</v>
      </c>
      <c r="H4523" s="26">
        <f>IF(D4523&lt;='Auxiliary Energy Estimation'!$E$25, 1, 0)</f>
        <v>0</v>
      </c>
      <c r="I4523" s="26">
        <f>IF(E4523&lt;='Auxiliary Energy Estimation'!$E$25, 1, 0)</f>
        <v>0</v>
      </c>
    </row>
    <row r="4524" spans="2:9" ht="15" x14ac:dyDescent="0.3">
      <c r="B4524" s="33">
        <v>4519.5</v>
      </c>
      <c r="C4524" s="34">
        <v>28.9</v>
      </c>
      <c r="D4524" s="32">
        <f t="shared" si="140"/>
        <v>84.02</v>
      </c>
      <c r="E4524" s="37">
        <f t="shared" si="141"/>
        <v>100.824</v>
      </c>
      <c r="F4524" s="32">
        <f>'Auxiliary Energy Estimation'!$E$25-D4524</f>
        <v>-29.019999999999996</v>
      </c>
      <c r="G4524" s="32">
        <f>'Auxiliary Energy Estimation'!$E$25-E4524</f>
        <v>-45.823999999999998</v>
      </c>
      <c r="H4524" s="26">
        <f>IF(D4524&lt;='Auxiliary Energy Estimation'!$E$25, 1, 0)</f>
        <v>0</v>
      </c>
      <c r="I4524" s="26">
        <f>IF(E4524&lt;='Auxiliary Energy Estimation'!$E$25, 1, 0)</f>
        <v>0</v>
      </c>
    </row>
    <row r="4525" spans="2:9" ht="15" x14ac:dyDescent="0.3">
      <c r="B4525" s="33">
        <v>4520.5</v>
      </c>
      <c r="C4525" s="34">
        <v>30</v>
      </c>
      <c r="D4525" s="32">
        <f t="shared" si="140"/>
        <v>86</v>
      </c>
      <c r="E4525" s="37">
        <f t="shared" si="141"/>
        <v>103.2</v>
      </c>
      <c r="F4525" s="32">
        <f>'Auxiliary Energy Estimation'!$E$25-D4525</f>
        <v>-31</v>
      </c>
      <c r="G4525" s="32">
        <f>'Auxiliary Energy Estimation'!$E$25-E4525</f>
        <v>-48.2</v>
      </c>
      <c r="H4525" s="26">
        <f>IF(D4525&lt;='Auxiliary Energy Estimation'!$E$25, 1, 0)</f>
        <v>0</v>
      </c>
      <c r="I4525" s="26">
        <f>IF(E4525&lt;='Auxiliary Energy Estimation'!$E$25, 1, 0)</f>
        <v>0</v>
      </c>
    </row>
    <row r="4526" spans="2:9" ht="15" x14ac:dyDescent="0.3">
      <c r="B4526" s="33">
        <v>4521.5</v>
      </c>
      <c r="C4526" s="34">
        <v>31.7</v>
      </c>
      <c r="D4526" s="32">
        <f t="shared" si="140"/>
        <v>89.06</v>
      </c>
      <c r="E4526" s="37">
        <f t="shared" si="141"/>
        <v>106.872</v>
      </c>
      <c r="F4526" s="32">
        <f>'Auxiliary Energy Estimation'!$E$25-D4526</f>
        <v>-34.06</v>
      </c>
      <c r="G4526" s="32">
        <f>'Auxiliary Energy Estimation'!$E$25-E4526</f>
        <v>-51.872</v>
      </c>
      <c r="H4526" s="26">
        <f>IF(D4526&lt;='Auxiliary Energy Estimation'!$E$25, 1, 0)</f>
        <v>0</v>
      </c>
      <c r="I4526" s="26">
        <f>IF(E4526&lt;='Auxiliary Energy Estimation'!$E$25, 1, 0)</f>
        <v>0</v>
      </c>
    </row>
    <row r="4527" spans="2:9" ht="15" x14ac:dyDescent="0.3">
      <c r="B4527" s="33">
        <v>4522.5</v>
      </c>
      <c r="C4527" s="34">
        <v>32.200000000000003</v>
      </c>
      <c r="D4527" s="32">
        <f t="shared" si="140"/>
        <v>89.960000000000008</v>
      </c>
      <c r="E4527" s="37">
        <f t="shared" si="141"/>
        <v>107.95200000000001</v>
      </c>
      <c r="F4527" s="32">
        <f>'Auxiliary Energy Estimation'!$E$25-D4527</f>
        <v>-34.960000000000008</v>
      </c>
      <c r="G4527" s="32">
        <f>'Auxiliary Energy Estimation'!$E$25-E4527</f>
        <v>-52.952000000000012</v>
      </c>
      <c r="H4527" s="26">
        <f>IF(D4527&lt;='Auxiliary Energy Estimation'!$E$25, 1, 0)</f>
        <v>0</v>
      </c>
      <c r="I4527" s="26">
        <f>IF(E4527&lt;='Auxiliary Energy Estimation'!$E$25, 1, 0)</f>
        <v>0</v>
      </c>
    </row>
    <row r="4528" spans="2:9" ht="15" x14ac:dyDescent="0.3">
      <c r="B4528" s="33">
        <v>4523.5</v>
      </c>
      <c r="C4528" s="34">
        <v>34.4</v>
      </c>
      <c r="D4528" s="32">
        <f t="shared" si="140"/>
        <v>93.92</v>
      </c>
      <c r="E4528" s="37">
        <f t="shared" si="141"/>
        <v>112.70399999999999</v>
      </c>
      <c r="F4528" s="32">
        <f>'Auxiliary Energy Estimation'!$E$25-D4528</f>
        <v>-38.92</v>
      </c>
      <c r="G4528" s="32">
        <f>'Auxiliary Energy Estimation'!$E$25-E4528</f>
        <v>-57.703999999999994</v>
      </c>
      <c r="H4528" s="26">
        <f>IF(D4528&lt;='Auxiliary Energy Estimation'!$E$25, 1, 0)</f>
        <v>0</v>
      </c>
      <c r="I4528" s="26">
        <f>IF(E4528&lt;='Auxiliary Energy Estimation'!$E$25, 1, 0)</f>
        <v>0</v>
      </c>
    </row>
    <row r="4529" spans="2:9" ht="15" x14ac:dyDescent="0.3">
      <c r="B4529" s="33">
        <v>4524.5</v>
      </c>
      <c r="C4529" s="34">
        <v>35.6</v>
      </c>
      <c r="D4529" s="32">
        <f t="shared" si="140"/>
        <v>96.08</v>
      </c>
      <c r="E4529" s="37">
        <f t="shared" si="141"/>
        <v>115.29599999999999</v>
      </c>
      <c r="F4529" s="32">
        <f>'Auxiliary Energy Estimation'!$E$25-D4529</f>
        <v>-41.08</v>
      </c>
      <c r="G4529" s="32">
        <f>'Auxiliary Energy Estimation'!$E$25-E4529</f>
        <v>-60.295999999999992</v>
      </c>
      <c r="H4529" s="26">
        <f>IF(D4529&lt;='Auxiliary Energy Estimation'!$E$25, 1, 0)</f>
        <v>0</v>
      </c>
      <c r="I4529" s="26">
        <f>IF(E4529&lt;='Auxiliary Energy Estimation'!$E$25, 1, 0)</f>
        <v>0</v>
      </c>
    </row>
    <row r="4530" spans="2:9" ht="15" x14ac:dyDescent="0.3">
      <c r="B4530" s="33">
        <v>4525.5</v>
      </c>
      <c r="C4530" s="34">
        <v>36.1</v>
      </c>
      <c r="D4530" s="32">
        <f t="shared" si="140"/>
        <v>96.98</v>
      </c>
      <c r="E4530" s="37">
        <f t="shared" si="141"/>
        <v>116.376</v>
      </c>
      <c r="F4530" s="32">
        <f>'Auxiliary Energy Estimation'!$E$25-D4530</f>
        <v>-41.980000000000004</v>
      </c>
      <c r="G4530" s="32">
        <f>'Auxiliary Energy Estimation'!$E$25-E4530</f>
        <v>-61.376000000000005</v>
      </c>
      <c r="H4530" s="26">
        <f>IF(D4530&lt;='Auxiliary Energy Estimation'!$E$25, 1, 0)</f>
        <v>0</v>
      </c>
      <c r="I4530" s="26">
        <f>IF(E4530&lt;='Auxiliary Energy Estimation'!$E$25, 1, 0)</f>
        <v>0</v>
      </c>
    </row>
    <row r="4531" spans="2:9" ht="15" x14ac:dyDescent="0.3">
      <c r="B4531" s="33">
        <v>4526.5</v>
      </c>
      <c r="C4531" s="34">
        <v>36.1</v>
      </c>
      <c r="D4531" s="32">
        <f t="shared" si="140"/>
        <v>96.98</v>
      </c>
      <c r="E4531" s="37">
        <f t="shared" si="141"/>
        <v>116.376</v>
      </c>
      <c r="F4531" s="32">
        <f>'Auxiliary Energy Estimation'!$E$25-D4531</f>
        <v>-41.980000000000004</v>
      </c>
      <c r="G4531" s="32">
        <f>'Auxiliary Energy Estimation'!$E$25-E4531</f>
        <v>-61.376000000000005</v>
      </c>
      <c r="H4531" s="26">
        <f>IF(D4531&lt;='Auxiliary Energy Estimation'!$E$25, 1, 0)</f>
        <v>0</v>
      </c>
      <c r="I4531" s="26">
        <f>IF(E4531&lt;='Auxiliary Energy Estimation'!$E$25, 1, 0)</f>
        <v>0</v>
      </c>
    </row>
    <row r="4532" spans="2:9" ht="15" x14ac:dyDescent="0.3">
      <c r="B4532" s="33">
        <v>4527.5</v>
      </c>
      <c r="C4532" s="34">
        <v>35.6</v>
      </c>
      <c r="D4532" s="32">
        <f t="shared" si="140"/>
        <v>96.08</v>
      </c>
      <c r="E4532" s="37">
        <f t="shared" si="141"/>
        <v>115.29599999999999</v>
      </c>
      <c r="F4532" s="32">
        <f>'Auxiliary Energy Estimation'!$E$25-D4532</f>
        <v>-41.08</v>
      </c>
      <c r="G4532" s="32">
        <f>'Auxiliary Energy Estimation'!$E$25-E4532</f>
        <v>-60.295999999999992</v>
      </c>
      <c r="H4532" s="26">
        <f>IF(D4532&lt;='Auxiliary Energy Estimation'!$E$25, 1, 0)</f>
        <v>0</v>
      </c>
      <c r="I4532" s="26">
        <f>IF(E4532&lt;='Auxiliary Energy Estimation'!$E$25, 1, 0)</f>
        <v>0</v>
      </c>
    </row>
    <row r="4533" spans="2:9" ht="15" x14ac:dyDescent="0.3">
      <c r="B4533" s="33">
        <v>4528.5</v>
      </c>
      <c r="C4533" s="34">
        <v>35</v>
      </c>
      <c r="D4533" s="32">
        <f t="shared" si="140"/>
        <v>95</v>
      </c>
      <c r="E4533" s="37">
        <f t="shared" si="141"/>
        <v>114</v>
      </c>
      <c r="F4533" s="32">
        <f>'Auxiliary Energy Estimation'!$E$25-D4533</f>
        <v>-40</v>
      </c>
      <c r="G4533" s="32">
        <f>'Auxiliary Energy Estimation'!$E$25-E4533</f>
        <v>-59</v>
      </c>
      <c r="H4533" s="26">
        <f>IF(D4533&lt;='Auxiliary Energy Estimation'!$E$25, 1, 0)</f>
        <v>0</v>
      </c>
      <c r="I4533" s="26">
        <f>IF(E4533&lt;='Auxiliary Energy Estimation'!$E$25, 1, 0)</f>
        <v>0</v>
      </c>
    </row>
    <row r="4534" spans="2:9" ht="15" x14ac:dyDescent="0.3">
      <c r="B4534" s="33">
        <v>4529.5</v>
      </c>
      <c r="C4534" s="34">
        <v>35</v>
      </c>
      <c r="D4534" s="32">
        <f t="shared" si="140"/>
        <v>95</v>
      </c>
      <c r="E4534" s="37">
        <f t="shared" si="141"/>
        <v>114</v>
      </c>
      <c r="F4534" s="32">
        <f>'Auxiliary Energy Estimation'!$E$25-D4534</f>
        <v>-40</v>
      </c>
      <c r="G4534" s="32">
        <f>'Auxiliary Energy Estimation'!$E$25-E4534</f>
        <v>-59</v>
      </c>
      <c r="H4534" s="26">
        <f>IF(D4534&lt;='Auxiliary Energy Estimation'!$E$25, 1, 0)</f>
        <v>0</v>
      </c>
      <c r="I4534" s="26">
        <f>IF(E4534&lt;='Auxiliary Energy Estimation'!$E$25, 1, 0)</f>
        <v>0</v>
      </c>
    </row>
    <row r="4535" spans="2:9" ht="15" x14ac:dyDescent="0.3">
      <c r="B4535" s="33">
        <v>4530.5</v>
      </c>
      <c r="C4535" s="34">
        <v>33.299999999999997</v>
      </c>
      <c r="D4535" s="32">
        <f t="shared" si="140"/>
        <v>91.94</v>
      </c>
      <c r="E4535" s="37">
        <f t="shared" si="141"/>
        <v>110.32799999999999</v>
      </c>
      <c r="F4535" s="32">
        <f>'Auxiliary Energy Estimation'!$E$25-D4535</f>
        <v>-36.94</v>
      </c>
      <c r="G4535" s="32">
        <f>'Auxiliary Energy Estimation'!$E$25-E4535</f>
        <v>-55.327999999999989</v>
      </c>
      <c r="H4535" s="26">
        <f>IF(D4535&lt;='Auxiliary Energy Estimation'!$E$25, 1, 0)</f>
        <v>0</v>
      </c>
      <c r="I4535" s="26">
        <f>IF(E4535&lt;='Auxiliary Energy Estimation'!$E$25, 1, 0)</f>
        <v>0</v>
      </c>
    </row>
    <row r="4536" spans="2:9" ht="15" x14ac:dyDescent="0.3">
      <c r="B4536" s="33">
        <v>4531.5</v>
      </c>
      <c r="C4536" s="34">
        <v>32.200000000000003</v>
      </c>
      <c r="D4536" s="32">
        <f t="shared" si="140"/>
        <v>89.960000000000008</v>
      </c>
      <c r="E4536" s="37">
        <f t="shared" si="141"/>
        <v>107.95200000000001</v>
      </c>
      <c r="F4536" s="32">
        <f>'Auxiliary Energy Estimation'!$E$25-D4536</f>
        <v>-34.960000000000008</v>
      </c>
      <c r="G4536" s="32">
        <f>'Auxiliary Energy Estimation'!$E$25-E4536</f>
        <v>-52.952000000000012</v>
      </c>
      <c r="H4536" s="26">
        <f>IF(D4536&lt;='Auxiliary Energy Estimation'!$E$25, 1, 0)</f>
        <v>0</v>
      </c>
      <c r="I4536" s="26">
        <f>IF(E4536&lt;='Auxiliary Energy Estimation'!$E$25, 1, 0)</f>
        <v>0</v>
      </c>
    </row>
    <row r="4537" spans="2:9" ht="15" x14ac:dyDescent="0.3">
      <c r="B4537" s="33">
        <v>4532.5</v>
      </c>
      <c r="C4537" s="34">
        <v>30.6</v>
      </c>
      <c r="D4537" s="32">
        <f t="shared" si="140"/>
        <v>87.080000000000013</v>
      </c>
      <c r="E4537" s="37">
        <f t="shared" si="141"/>
        <v>104.49600000000001</v>
      </c>
      <c r="F4537" s="32">
        <f>'Auxiliary Energy Estimation'!$E$25-D4537</f>
        <v>-32.080000000000013</v>
      </c>
      <c r="G4537" s="32">
        <f>'Auxiliary Energy Estimation'!$E$25-E4537</f>
        <v>-49.496000000000009</v>
      </c>
      <c r="H4537" s="26">
        <f>IF(D4537&lt;='Auxiliary Energy Estimation'!$E$25, 1, 0)</f>
        <v>0</v>
      </c>
      <c r="I4537" s="26">
        <f>IF(E4537&lt;='Auxiliary Energy Estimation'!$E$25, 1, 0)</f>
        <v>0</v>
      </c>
    </row>
    <row r="4538" spans="2:9" ht="15" x14ac:dyDescent="0.3">
      <c r="B4538" s="33">
        <v>4533.5</v>
      </c>
      <c r="C4538" s="34">
        <v>29.4</v>
      </c>
      <c r="D4538" s="32">
        <f t="shared" si="140"/>
        <v>84.92</v>
      </c>
      <c r="E4538" s="37">
        <f t="shared" si="141"/>
        <v>101.904</v>
      </c>
      <c r="F4538" s="32">
        <f>'Auxiliary Energy Estimation'!$E$25-D4538</f>
        <v>-29.92</v>
      </c>
      <c r="G4538" s="32">
        <f>'Auxiliary Energy Estimation'!$E$25-E4538</f>
        <v>-46.903999999999996</v>
      </c>
      <c r="H4538" s="26">
        <f>IF(D4538&lt;='Auxiliary Energy Estimation'!$E$25, 1, 0)</f>
        <v>0</v>
      </c>
      <c r="I4538" s="26">
        <f>IF(E4538&lt;='Auxiliary Energy Estimation'!$E$25, 1, 0)</f>
        <v>0</v>
      </c>
    </row>
    <row r="4539" spans="2:9" ht="15" x14ac:dyDescent="0.3">
      <c r="B4539" s="33">
        <v>4534.5</v>
      </c>
      <c r="C4539" s="34">
        <v>29.4</v>
      </c>
      <c r="D4539" s="32">
        <f t="shared" si="140"/>
        <v>84.92</v>
      </c>
      <c r="E4539" s="37">
        <f t="shared" si="141"/>
        <v>101.904</v>
      </c>
      <c r="F4539" s="32">
        <f>'Auxiliary Energy Estimation'!$E$25-D4539</f>
        <v>-29.92</v>
      </c>
      <c r="G4539" s="32">
        <f>'Auxiliary Energy Estimation'!$E$25-E4539</f>
        <v>-46.903999999999996</v>
      </c>
      <c r="H4539" s="26">
        <f>IF(D4539&lt;='Auxiliary Energy Estimation'!$E$25, 1, 0)</f>
        <v>0</v>
      </c>
      <c r="I4539" s="26">
        <f>IF(E4539&lt;='Auxiliary Energy Estimation'!$E$25, 1, 0)</f>
        <v>0</v>
      </c>
    </row>
    <row r="4540" spans="2:9" ht="15" x14ac:dyDescent="0.3">
      <c r="B4540" s="33">
        <v>4535.5</v>
      </c>
      <c r="C4540" s="34">
        <v>29.4</v>
      </c>
      <c r="D4540" s="32">
        <f t="shared" si="140"/>
        <v>84.92</v>
      </c>
      <c r="E4540" s="37">
        <f t="shared" si="141"/>
        <v>101.904</v>
      </c>
      <c r="F4540" s="32">
        <f>'Auxiliary Energy Estimation'!$E$25-D4540</f>
        <v>-29.92</v>
      </c>
      <c r="G4540" s="32">
        <f>'Auxiliary Energy Estimation'!$E$25-E4540</f>
        <v>-46.903999999999996</v>
      </c>
      <c r="H4540" s="26">
        <f>IF(D4540&lt;='Auxiliary Energy Estimation'!$E$25, 1, 0)</f>
        <v>0</v>
      </c>
      <c r="I4540" s="26">
        <f>IF(E4540&lt;='Auxiliary Energy Estimation'!$E$25, 1, 0)</f>
        <v>0</v>
      </c>
    </row>
    <row r="4541" spans="2:9" ht="15" x14ac:dyDescent="0.3">
      <c r="B4541" s="33">
        <v>4536.5</v>
      </c>
      <c r="C4541" s="34">
        <v>27.8</v>
      </c>
      <c r="D4541" s="32">
        <f t="shared" si="140"/>
        <v>82.039999999999992</v>
      </c>
      <c r="E4541" s="37">
        <f t="shared" si="141"/>
        <v>98.447999999999993</v>
      </c>
      <c r="F4541" s="32">
        <f>'Auxiliary Energy Estimation'!$E$25-D4541</f>
        <v>-27.039999999999992</v>
      </c>
      <c r="G4541" s="32">
        <f>'Auxiliary Energy Estimation'!$E$25-E4541</f>
        <v>-43.447999999999993</v>
      </c>
      <c r="H4541" s="26">
        <f>IF(D4541&lt;='Auxiliary Energy Estimation'!$E$25, 1, 0)</f>
        <v>0</v>
      </c>
      <c r="I4541" s="26">
        <f>IF(E4541&lt;='Auxiliary Energy Estimation'!$E$25, 1, 0)</f>
        <v>0</v>
      </c>
    </row>
    <row r="4542" spans="2:9" ht="15" x14ac:dyDescent="0.3">
      <c r="B4542" s="33">
        <v>4537.5</v>
      </c>
      <c r="C4542" s="34">
        <v>27.8</v>
      </c>
      <c r="D4542" s="32">
        <f t="shared" si="140"/>
        <v>82.039999999999992</v>
      </c>
      <c r="E4542" s="37">
        <f t="shared" si="141"/>
        <v>98.447999999999993</v>
      </c>
      <c r="F4542" s="32">
        <f>'Auxiliary Energy Estimation'!$E$25-D4542</f>
        <v>-27.039999999999992</v>
      </c>
      <c r="G4542" s="32">
        <f>'Auxiliary Energy Estimation'!$E$25-E4542</f>
        <v>-43.447999999999993</v>
      </c>
      <c r="H4542" s="26">
        <f>IF(D4542&lt;='Auxiliary Energy Estimation'!$E$25, 1, 0)</f>
        <v>0</v>
      </c>
      <c r="I4542" s="26">
        <f>IF(E4542&lt;='Auxiliary Energy Estimation'!$E$25, 1, 0)</f>
        <v>0</v>
      </c>
    </row>
    <row r="4543" spans="2:9" ht="15" x14ac:dyDescent="0.3">
      <c r="B4543" s="33">
        <v>4538.5</v>
      </c>
      <c r="C4543" s="34">
        <v>27.2</v>
      </c>
      <c r="D4543" s="32">
        <f t="shared" si="140"/>
        <v>80.960000000000008</v>
      </c>
      <c r="E4543" s="37">
        <f t="shared" si="141"/>
        <v>97.152000000000001</v>
      </c>
      <c r="F4543" s="32">
        <f>'Auxiliary Energy Estimation'!$E$25-D4543</f>
        <v>-25.960000000000008</v>
      </c>
      <c r="G4543" s="32">
        <f>'Auxiliary Energy Estimation'!$E$25-E4543</f>
        <v>-42.152000000000001</v>
      </c>
      <c r="H4543" s="26">
        <f>IF(D4543&lt;='Auxiliary Energy Estimation'!$E$25, 1, 0)</f>
        <v>0</v>
      </c>
      <c r="I4543" s="26">
        <f>IF(E4543&lt;='Auxiliary Energy Estimation'!$E$25, 1, 0)</f>
        <v>0</v>
      </c>
    </row>
    <row r="4544" spans="2:9" ht="15" x14ac:dyDescent="0.3">
      <c r="B4544" s="33">
        <v>4539.5</v>
      </c>
      <c r="C4544" s="34">
        <v>26.7</v>
      </c>
      <c r="D4544" s="32">
        <f t="shared" si="140"/>
        <v>80.06</v>
      </c>
      <c r="E4544" s="37">
        <f t="shared" si="141"/>
        <v>96.072000000000003</v>
      </c>
      <c r="F4544" s="32">
        <f>'Auxiliary Energy Estimation'!$E$25-D4544</f>
        <v>-25.060000000000002</v>
      </c>
      <c r="G4544" s="32">
        <f>'Auxiliary Energy Estimation'!$E$25-E4544</f>
        <v>-41.072000000000003</v>
      </c>
      <c r="H4544" s="26">
        <f>IF(D4544&lt;='Auxiliary Energy Estimation'!$E$25, 1, 0)</f>
        <v>0</v>
      </c>
      <c r="I4544" s="26">
        <f>IF(E4544&lt;='Auxiliary Energy Estimation'!$E$25, 1, 0)</f>
        <v>0</v>
      </c>
    </row>
    <row r="4545" spans="2:9" ht="15" x14ac:dyDescent="0.3">
      <c r="B4545" s="33">
        <v>4540.5</v>
      </c>
      <c r="C4545" s="34">
        <v>26.1</v>
      </c>
      <c r="D4545" s="32">
        <f t="shared" si="140"/>
        <v>78.98</v>
      </c>
      <c r="E4545" s="37">
        <f t="shared" si="141"/>
        <v>94.775999999999996</v>
      </c>
      <c r="F4545" s="32">
        <f>'Auxiliary Energy Estimation'!$E$25-D4545</f>
        <v>-23.980000000000004</v>
      </c>
      <c r="G4545" s="32">
        <f>'Auxiliary Energy Estimation'!$E$25-E4545</f>
        <v>-39.775999999999996</v>
      </c>
      <c r="H4545" s="26">
        <f>IF(D4545&lt;='Auxiliary Energy Estimation'!$E$25, 1, 0)</f>
        <v>0</v>
      </c>
      <c r="I4545" s="26">
        <f>IF(E4545&lt;='Auxiliary Energy Estimation'!$E$25, 1, 0)</f>
        <v>0</v>
      </c>
    </row>
    <row r="4546" spans="2:9" ht="15" x14ac:dyDescent="0.3">
      <c r="B4546" s="33">
        <v>4541.5</v>
      </c>
      <c r="C4546" s="34">
        <v>26.7</v>
      </c>
      <c r="D4546" s="32">
        <f t="shared" si="140"/>
        <v>80.06</v>
      </c>
      <c r="E4546" s="37">
        <f t="shared" si="141"/>
        <v>96.072000000000003</v>
      </c>
      <c r="F4546" s="32">
        <f>'Auxiliary Energy Estimation'!$E$25-D4546</f>
        <v>-25.060000000000002</v>
      </c>
      <c r="G4546" s="32">
        <f>'Auxiliary Energy Estimation'!$E$25-E4546</f>
        <v>-41.072000000000003</v>
      </c>
      <c r="H4546" s="26">
        <f>IF(D4546&lt;='Auxiliary Energy Estimation'!$E$25, 1, 0)</f>
        <v>0</v>
      </c>
      <c r="I4546" s="26">
        <f>IF(E4546&lt;='Auxiliary Energy Estimation'!$E$25, 1, 0)</f>
        <v>0</v>
      </c>
    </row>
    <row r="4547" spans="2:9" ht="15" x14ac:dyDescent="0.3">
      <c r="B4547" s="33">
        <v>4542.5</v>
      </c>
      <c r="C4547" s="34">
        <v>28.3</v>
      </c>
      <c r="D4547" s="32">
        <f t="shared" si="140"/>
        <v>82.94</v>
      </c>
      <c r="E4547" s="37">
        <f t="shared" si="141"/>
        <v>99.527999999999992</v>
      </c>
      <c r="F4547" s="32">
        <f>'Auxiliary Energy Estimation'!$E$25-D4547</f>
        <v>-27.939999999999998</v>
      </c>
      <c r="G4547" s="32">
        <f>'Auxiliary Energy Estimation'!$E$25-E4547</f>
        <v>-44.527999999999992</v>
      </c>
      <c r="H4547" s="26">
        <f>IF(D4547&lt;='Auxiliary Energy Estimation'!$E$25, 1, 0)</f>
        <v>0</v>
      </c>
      <c r="I4547" s="26">
        <f>IF(E4547&lt;='Auxiliary Energy Estimation'!$E$25, 1, 0)</f>
        <v>0</v>
      </c>
    </row>
    <row r="4548" spans="2:9" ht="15" x14ac:dyDescent="0.3">
      <c r="B4548" s="33">
        <v>4543.5</v>
      </c>
      <c r="C4548" s="34">
        <v>27.8</v>
      </c>
      <c r="D4548" s="32">
        <f t="shared" si="140"/>
        <v>82.039999999999992</v>
      </c>
      <c r="E4548" s="37">
        <f t="shared" si="141"/>
        <v>98.447999999999993</v>
      </c>
      <c r="F4548" s="32">
        <f>'Auxiliary Energy Estimation'!$E$25-D4548</f>
        <v>-27.039999999999992</v>
      </c>
      <c r="G4548" s="32">
        <f>'Auxiliary Energy Estimation'!$E$25-E4548</f>
        <v>-43.447999999999993</v>
      </c>
      <c r="H4548" s="26">
        <f>IF(D4548&lt;='Auxiliary Energy Estimation'!$E$25, 1, 0)</f>
        <v>0</v>
      </c>
      <c r="I4548" s="26">
        <f>IF(E4548&lt;='Auxiliary Energy Estimation'!$E$25, 1, 0)</f>
        <v>0</v>
      </c>
    </row>
    <row r="4549" spans="2:9" ht="15" x14ac:dyDescent="0.3">
      <c r="B4549" s="33">
        <v>4544.5</v>
      </c>
      <c r="C4549" s="34">
        <v>31.1</v>
      </c>
      <c r="D4549" s="32">
        <f t="shared" ref="D4549:D4612" si="142">CONVERT(C4549,"C","F")</f>
        <v>87.98</v>
      </c>
      <c r="E4549" s="37">
        <f t="shared" ref="E4549:E4612" si="143">D4549*1.2</f>
        <v>105.57600000000001</v>
      </c>
      <c r="F4549" s="32">
        <f>'Auxiliary Energy Estimation'!$E$25-D4549</f>
        <v>-32.980000000000004</v>
      </c>
      <c r="G4549" s="32">
        <f>'Auxiliary Energy Estimation'!$E$25-E4549</f>
        <v>-50.576000000000008</v>
      </c>
      <c r="H4549" s="26">
        <f>IF(D4549&lt;='Auxiliary Energy Estimation'!$E$25, 1, 0)</f>
        <v>0</v>
      </c>
      <c r="I4549" s="26">
        <f>IF(E4549&lt;='Auxiliary Energy Estimation'!$E$25, 1, 0)</f>
        <v>0</v>
      </c>
    </row>
    <row r="4550" spans="2:9" ht="15" x14ac:dyDescent="0.3">
      <c r="B4550" s="33">
        <v>4545.5</v>
      </c>
      <c r="C4550" s="34">
        <v>32.200000000000003</v>
      </c>
      <c r="D4550" s="32">
        <f t="shared" si="142"/>
        <v>89.960000000000008</v>
      </c>
      <c r="E4550" s="37">
        <f t="shared" si="143"/>
        <v>107.95200000000001</v>
      </c>
      <c r="F4550" s="32">
        <f>'Auxiliary Energy Estimation'!$E$25-D4550</f>
        <v>-34.960000000000008</v>
      </c>
      <c r="G4550" s="32">
        <f>'Auxiliary Energy Estimation'!$E$25-E4550</f>
        <v>-52.952000000000012</v>
      </c>
      <c r="H4550" s="26">
        <f>IF(D4550&lt;='Auxiliary Energy Estimation'!$E$25, 1, 0)</f>
        <v>0</v>
      </c>
      <c r="I4550" s="26">
        <f>IF(E4550&lt;='Auxiliary Energy Estimation'!$E$25, 1, 0)</f>
        <v>0</v>
      </c>
    </row>
    <row r="4551" spans="2:9" ht="15" x14ac:dyDescent="0.3">
      <c r="B4551" s="33">
        <v>4546.5</v>
      </c>
      <c r="C4551" s="34">
        <v>33.9</v>
      </c>
      <c r="D4551" s="32">
        <f t="shared" si="142"/>
        <v>93.02</v>
      </c>
      <c r="E4551" s="37">
        <f t="shared" si="143"/>
        <v>111.624</v>
      </c>
      <c r="F4551" s="32">
        <f>'Auxiliary Energy Estimation'!$E$25-D4551</f>
        <v>-38.019999999999996</v>
      </c>
      <c r="G4551" s="32">
        <f>'Auxiliary Energy Estimation'!$E$25-E4551</f>
        <v>-56.623999999999995</v>
      </c>
      <c r="H4551" s="26">
        <f>IF(D4551&lt;='Auxiliary Energy Estimation'!$E$25, 1, 0)</f>
        <v>0</v>
      </c>
      <c r="I4551" s="26">
        <f>IF(E4551&lt;='Auxiliary Energy Estimation'!$E$25, 1, 0)</f>
        <v>0</v>
      </c>
    </row>
    <row r="4552" spans="2:9" ht="15" x14ac:dyDescent="0.3">
      <c r="B4552" s="33">
        <v>4547.5</v>
      </c>
      <c r="C4552" s="34">
        <v>34.4</v>
      </c>
      <c r="D4552" s="32">
        <f t="shared" si="142"/>
        <v>93.92</v>
      </c>
      <c r="E4552" s="37">
        <f t="shared" si="143"/>
        <v>112.70399999999999</v>
      </c>
      <c r="F4552" s="32">
        <f>'Auxiliary Energy Estimation'!$E$25-D4552</f>
        <v>-38.92</v>
      </c>
      <c r="G4552" s="32">
        <f>'Auxiliary Energy Estimation'!$E$25-E4552</f>
        <v>-57.703999999999994</v>
      </c>
      <c r="H4552" s="26">
        <f>IF(D4552&lt;='Auxiliary Energy Estimation'!$E$25, 1, 0)</f>
        <v>0</v>
      </c>
      <c r="I4552" s="26">
        <f>IF(E4552&lt;='Auxiliary Energy Estimation'!$E$25, 1, 0)</f>
        <v>0</v>
      </c>
    </row>
    <row r="4553" spans="2:9" ht="15" x14ac:dyDescent="0.3">
      <c r="B4553" s="33">
        <v>4548.5</v>
      </c>
      <c r="C4553" s="34">
        <v>36.1</v>
      </c>
      <c r="D4553" s="32">
        <f t="shared" si="142"/>
        <v>96.98</v>
      </c>
      <c r="E4553" s="37">
        <f t="shared" si="143"/>
        <v>116.376</v>
      </c>
      <c r="F4553" s="32">
        <f>'Auxiliary Energy Estimation'!$E$25-D4553</f>
        <v>-41.980000000000004</v>
      </c>
      <c r="G4553" s="32">
        <f>'Auxiliary Energy Estimation'!$E$25-E4553</f>
        <v>-61.376000000000005</v>
      </c>
      <c r="H4553" s="26">
        <f>IF(D4553&lt;='Auxiliary Energy Estimation'!$E$25, 1, 0)</f>
        <v>0</v>
      </c>
      <c r="I4553" s="26">
        <f>IF(E4553&lt;='Auxiliary Energy Estimation'!$E$25, 1, 0)</f>
        <v>0</v>
      </c>
    </row>
    <row r="4554" spans="2:9" ht="15" x14ac:dyDescent="0.3">
      <c r="B4554" s="33">
        <v>4549.5</v>
      </c>
      <c r="C4554" s="34">
        <v>36.700000000000003</v>
      </c>
      <c r="D4554" s="32">
        <f t="shared" si="142"/>
        <v>98.06</v>
      </c>
      <c r="E4554" s="37">
        <f t="shared" si="143"/>
        <v>117.672</v>
      </c>
      <c r="F4554" s="32">
        <f>'Auxiliary Energy Estimation'!$E$25-D4554</f>
        <v>-43.06</v>
      </c>
      <c r="G4554" s="32">
        <f>'Auxiliary Energy Estimation'!$E$25-E4554</f>
        <v>-62.671999999999997</v>
      </c>
      <c r="H4554" s="26">
        <f>IF(D4554&lt;='Auxiliary Energy Estimation'!$E$25, 1, 0)</f>
        <v>0</v>
      </c>
      <c r="I4554" s="26">
        <f>IF(E4554&lt;='Auxiliary Energy Estimation'!$E$25, 1, 0)</f>
        <v>0</v>
      </c>
    </row>
    <row r="4555" spans="2:9" ht="15" x14ac:dyDescent="0.3">
      <c r="B4555" s="33">
        <v>4550.5</v>
      </c>
      <c r="C4555" s="34">
        <v>37.200000000000003</v>
      </c>
      <c r="D4555" s="32">
        <f t="shared" si="142"/>
        <v>98.960000000000008</v>
      </c>
      <c r="E4555" s="37">
        <f t="shared" si="143"/>
        <v>118.75200000000001</v>
      </c>
      <c r="F4555" s="32">
        <f>'Auxiliary Energy Estimation'!$E$25-D4555</f>
        <v>-43.960000000000008</v>
      </c>
      <c r="G4555" s="32">
        <f>'Auxiliary Energy Estimation'!$E$25-E4555</f>
        <v>-63.75200000000001</v>
      </c>
      <c r="H4555" s="26">
        <f>IF(D4555&lt;='Auxiliary Energy Estimation'!$E$25, 1, 0)</f>
        <v>0</v>
      </c>
      <c r="I4555" s="26">
        <f>IF(E4555&lt;='Auxiliary Energy Estimation'!$E$25, 1, 0)</f>
        <v>0</v>
      </c>
    </row>
    <row r="4556" spans="2:9" ht="15" x14ac:dyDescent="0.3">
      <c r="B4556" s="33">
        <v>4551.5</v>
      </c>
      <c r="C4556" s="34">
        <v>36.1</v>
      </c>
      <c r="D4556" s="32">
        <f t="shared" si="142"/>
        <v>96.98</v>
      </c>
      <c r="E4556" s="37">
        <f t="shared" si="143"/>
        <v>116.376</v>
      </c>
      <c r="F4556" s="32">
        <f>'Auxiliary Energy Estimation'!$E$25-D4556</f>
        <v>-41.980000000000004</v>
      </c>
      <c r="G4556" s="32">
        <f>'Auxiliary Energy Estimation'!$E$25-E4556</f>
        <v>-61.376000000000005</v>
      </c>
      <c r="H4556" s="26">
        <f>IF(D4556&lt;='Auxiliary Energy Estimation'!$E$25, 1, 0)</f>
        <v>0</v>
      </c>
      <c r="I4556" s="26">
        <f>IF(E4556&lt;='Auxiliary Energy Estimation'!$E$25, 1, 0)</f>
        <v>0</v>
      </c>
    </row>
    <row r="4557" spans="2:9" ht="15" x14ac:dyDescent="0.3">
      <c r="B4557" s="33">
        <v>4552.5</v>
      </c>
      <c r="C4557" s="34">
        <v>35.6</v>
      </c>
      <c r="D4557" s="32">
        <f t="shared" si="142"/>
        <v>96.08</v>
      </c>
      <c r="E4557" s="37">
        <f t="shared" si="143"/>
        <v>115.29599999999999</v>
      </c>
      <c r="F4557" s="32">
        <f>'Auxiliary Energy Estimation'!$E$25-D4557</f>
        <v>-41.08</v>
      </c>
      <c r="G4557" s="32">
        <f>'Auxiliary Energy Estimation'!$E$25-E4557</f>
        <v>-60.295999999999992</v>
      </c>
      <c r="H4557" s="26">
        <f>IF(D4557&lt;='Auxiliary Energy Estimation'!$E$25, 1, 0)</f>
        <v>0</v>
      </c>
      <c r="I4557" s="26">
        <f>IF(E4557&lt;='Auxiliary Energy Estimation'!$E$25, 1, 0)</f>
        <v>0</v>
      </c>
    </row>
    <row r="4558" spans="2:9" ht="15" x14ac:dyDescent="0.3">
      <c r="B4558" s="33">
        <v>4553.5</v>
      </c>
      <c r="C4558" s="34">
        <v>34.4</v>
      </c>
      <c r="D4558" s="32">
        <f t="shared" si="142"/>
        <v>93.92</v>
      </c>
      <c r="E4558" s="37">
        <f t="shared" si="143"/>
        <v>112.70399999999999</v>
      </c>
      <c r="F4558" s="32">
        <f>'Auxiliary Energy Estimation'!$E$25-D4558</f>
        <v>-38.92</v>
      </c>
      <c r="G4558" s="32">
        <f>'Auxiliary Energy Estimation'!$E$25-E4558</f>
        <v>-57.703999999999994</v>
      </c>
      <c r="H4558" s="26">
        <f>IF(D4558&lt;='Auxiliary Energy Estimation'!$E$25, 1, 0)</f>
        <v>0</v>
      </c>
      <c r="I4558" s="26">
        <f>IF(E4558&lt;='Auxiliary Energy Estimation'!$E$25, 1, 0)</f>
        <v>0</v>
      </c>
    </row>
    <row r="4559" spans="2:9" ht="15" x14ac:dyDescent="0.3">
      <c r="B4559" s="33">
        <v>4554.5</v>
      </c>
      <c r="C4559" s="34">
        <v>33.9</v>
      </c>
      <c r="D4559" s="32">
        <f t="shared" si="142"/>
        <v>93.02</v>
      </c>
      <c r="E4559" s="37">
        <f t="shared" si="143"/>
        <v>111.624</v>
      </c>
      <c r="F4559" s="32">
        <f>'Auxiliary Energy Estimation'!$E$25-D4559</f>
        <v>-38.019999999999996</v>
      </c>
      <c r="G4559" s="32">
        <f>'Auxiliary Energy Estimation'!$E$25-E4559</f>
        <v>-56.623999999999995</v>
      </c>
      <c r="H4559" s="26">
        <f>IF(D4559&lt;='Auxiliary Energy Estimation'!$E$25, 1, 0)</f>
        <v>0</v>
      </c>
      <c r="I4559" s="26">
        <f>IF(E4559&lt;='Auxiliary Energy Estimation'!$E$25, 1, 0)</f>
        <v>0</v>
      </c>
    </row>
    <row r="4560" spans="2:9" ht="15" x14ac:dyDescent="0.3">
      <c r="B4560" s="33">
        <v>4555.5</v>
      </c>
      <c r="C4560" s="34">
        <v>32.799999999999997</v>
      </c>
      <c r="D4560" s="32">
        <f t="shared" si="142"/>
        <v>91.039999999999992</v>
      </c>
      <c r="E4560" s="37">
        <f t="shared" si="143"/>
        <v>109.24799999999999</v>
      </c>
      <c r="F4560" s="32">
        <f>'Auxiliary Energy Estimation'!$E$25-D4560</f>
        <v>-36.039999999999992</v>
      </c>
      <c r="G4560" s="32">
        <f>'Auxiliary Energy Estimation'!$E$25-E4560</f>
        <v>-54.24799999999999</v>
      </c>
      <c r="H4560" s="26">
        <f>IF(D4560&lt;='Auxiliary Energy Estimation'!$E$25, 1, 0)</f>
        <v>0</v>
      </c>
      <c r="I4560" s="26">
        <f>IF(E4560&lt;='Auxiliary Energy Estimation'!$E$25, 1, 0)</f>
        <v>0</v>
      </c>
    </row>
    <row r="4561" spans="2:9" ht="15" x14ac:dyDescent="0.3">
      <c r="B4561" s="33">
        <v>4556.5</v>
      </c>
      <c r="C4561" s="34">
        <v>31.1</v>
      </c>
      <c r="D4561" s="32">
        <f t="shared" si="142"/>
        <v>87.98</v>
      </c>
      <c r="E4561" s="37">
        <f t="shared" si="143"/>
        <v>105.57600000000001</v>
      </c>
      <c r="F4561" s="32">
        <f>'Auxiliary Energy Estimation'!$E$25-D4561</f>
        <v>-32.980000000000004</v>
      </c>
      <c r="G4561" s="32">
        <f>'Auxiliary Energy Estimation'!$E$25-E4561</f>
        <v>-50.576000000000008</v>
      </c>
      <c r="H4561" s="26">
        <f>IF(D4561&lt;='Auxiliary Energy Estimation'!$E$25, 1, 0)</f>
        <v>0</v>
      </c>
      <c r="I4561" s="26">
        <f>IF(E4561&lt;='Auxiliary Energy Estimation'!$E$25, 1, 0)</f>
        <v>0</v>
      </c>
    </row>
    <row r="4562" spans="2:9" ht="15" x14ac:dyDescent="0.3">
      <c r="B4562" s="33">
        <v>4557.5</v>
      </c>
      <c r="C4562" s="34">
        <v>25</v>
      </c>
      <c r="D4562" s="32">
        <f t="shared" si="142"/>
        <v>77</v>
      </c>
      <c r="E4562" s="37">
        <f t="shared" si="143"/>
        <v>92.399999999999991</v>
      </c>
      <c r="F4562" s="32">
        <f>'Auxiliary Energy Estimation'!$E$25-D4562</f>
        <v>-22</v>
      </c>
      <c r="G4562" s="32">
        <f>'Auxiliary Energy Estimation'!$E$25-E4562</f>
        <v>-37.399999999999991</v>
      </c>
      <c r="H4562" s="26">
        <f>IF(D4562&lt;='Auxiliary Energy Estimation'!$E$25, 1, 0)</f>
        <v>0</v>
      </c>
      <c r="I4562" s="26">
        <f>IF(E4562&lt;='Auxiliary Energy Estimation'!$E$25, 1, 0)</f>
        <v>0</v>
      </c>
    </row>
    <row r="4563" spans="2:9" ht="15" x14ac:dyDescent="0.3">
      <c r="B4563" s="33">
        <v>4558.5</v>
      </c>
      <c r="C4563" s="34">
        <v>25</v>
      </c>
      <c r="D4563" s="32">
        <f t="shared" si="142"/>
        <v>77</v>
      </c>
      <c r="E4563" s="37">
        <f t="shared" si="143"/>
        <v>92.399999999999991</v>
      </c>
      <c r="F4563" s="32">
        <f>'Auxiliary Energy Estimation'!$E$25-D4563</f>
        <v>-22</v>
      </c>
      <c r="G4563" s="32">
        <f>'Auxiliary Energy Estimation'!$E$25-E4563</f>
        <v>-37.399999999999991</v>
      </c>
      <c r="H4563" s="26">
        <f>IF(D4563&lt;='Auxiliary Energy Estimation'!$E$25, 1, 0)</f>
        <v>0</v>
      </c>
      <c r="I4563" s="26">
        <f>IF(E4563&lt;='Auxiliary Energy Estimation'!$E$25, 1, 0)</f>
        <v>0</v>
      </c>
    </row>
    <row r="4564" spans="2:9" ht="15" x14ac:dyDescent="0.3">
      <c r="B4564" s="33">
        <v>4559.5</v>
      </c>
      <c r="C4564" s="34">
        <v>26.7</v>
      </c>
      <c r="D4564" s="32">
        <f t="shared" si="142"/>
        <v>80.06</v>
      </c>
      <c r="E4564" s="37">
        <f t="shared" si="143"/>
        <v>96.072000000000003</v>
      </c>
      <c r="F4564" s="32">
        <f>'Auxiliary Energy Estimation'!$E$25-D4564</f>
        <v>-25.060000000000002</v>
      </c>
      <c r="G4564" s="32">
        <f>'Auxiliary Energy Estimation'!$E$25-E4564</f>
        <v>-41.072000000000003</v>
      </c>
      <c r="H4564" s="26">
        <f>IF(D4564&lt;='Auxiliary Energy Estimation'!$E$25, 1, 0)</f>
        <v>0</v>
      </c>
      <c r="I4564" s="26">
        <f>IF(E4564&lt;='Auxiliary Energy Estimation'!$E$25, 1, 0)</f>
        <v>0</v>
      </c>
    </row>
    <row r="4565" spans="2:9" ht="15" x14ac:dyDescent="0.3">
      <c r="B4565" s="33">
        <v>4560.5</v>
      </c>
      <c r="C4565" s="34">
        <v>26.7</v>
      </c>
      <c r="D4565" s="32">
        <f t="shared" si="142"/>
        <v>80.06</v>
      </c>
      <c r="E4565" s="37">
        <f t="shared" si="143"/>
        <v>96.072000000000003</v>
      </c>
      <c r="F4565" s="32">
        <f>'Auxiliary Energy Estimation'!$E$25-D4565</f>
        <v>-25.060000000000002</v>
      </c>
      <c r="G4565" s="32">
        <f>'Auxiliary Energy Estimation'!$E$25-E4565</f>
        <v>-41.072000000000003</v>
      </c>
      <c r="H4565" s="26">
        <f>IF(D4565&lt;='Auxiliary Energy Estimation'!$E$25, 1, 0)</f>
        <v>0</v>
      </c>
      <c r="I4565" s="26">
        <f>IF(E4565&lt;='Auxiliary Energy Estimation'!$E$25, 1, 0)</f>
        <v>0</v>
      </c>
    </row>
    <row r="4566" spans="2:9" ht="15" x14ac:dyDescent="0.3">
      <c r="B4566" s="33">
        <v>4561.5</v>
      </c>
      <c r="C4566" s="34">
        <v>26.7</v>
      </c>
      <c r="D4566" s="32">
        <f t="shared" si="142"/>
        <v>80.06</v>
      </c>
      <c r="E4566" s="37">
        <f t="shared" si="143"/>
        <v>96.072000000000003</v>
      </c>
      <c r="F4566" s="32">
        <f>'Auxiliary Energy Estimation'!$E$25-D4566</f>
        <v>-25.060000000000002</v>
      </c>
      <c r="G4566" s="32">
        <f>'Auxiliary Energy Estimation'!$E$25-E4566</f>
        <v>-41.072000000000003</v>
      </c>
      <c r="H4566" s="26">
        <f>IF(D4566&lt;='Auxiliary Energy Estimation'!$E$25, 1, 0)</f>
        <v>0</v>
      </c>
      <c r="I4566" s="26">
        <f>IF(E4566&lt;='Auxiliary Energy Estimation'!$E$25, 1, 0)</f>
        <v>0</v>
      </c>
    </row>
    <row r="4567" spans="2:9" ht="15" x14ac:dyDescent="0.3">
      <c r="B4567" s="33">
        <v>4562.5</v>
      </c>
      <c r="C4567" s="34">
        <v>26.1</v>
      </c>
      <c r="D4567" s="32">
        <f t="shared" si="142"/>
        <v>78.98</v>
      </c>
      <c r="E4567" s="37">
        <f t="shared" si="143"/>
        <v>94.775999999999996</v>
      </c>
      <c r="F4567" s="32">
        <f>'Auxiliary Energy Estimation'!$E$25-D4567</f>
        <v>-23.980000000000004</v>
      </c>
      <c r="G4567" s="32">
        <f>'Auxiliary Energy Estimation'!$E$25-E4567</f>
        <v>-39.775999999999996</v>
      </c>
      <c r="H4567" s="26">
        <f>IF(D4567&lt;='Auxiliary Energy Estimation'!$E$25, 1, 0)</f>
        <v>0</v>
      </c>
      <c r="I4567" s="26">
        <f>IF(E4567&lt;='Auxiliary Energy Estimation'!$E$25, 1, 0)</f>
        <v>0</v>
      </c>
    </row>
    <row r="4568" spans="2:9" ht="15" x14ac:dyDescent="0.3">
      <c r="B4568" s="33">
        <v>4563.5</v>
      </c>
      <c r="C4568" s="34">
        <v>24.4</v>
      </c>
      <c r="D4568" s="32">
        <f t="shared" si="142"/>
        <v>75.92</v>
      </c>
      <c r="E4568" s="37">
        <f t="shared" si="143"/>
        <v>91.103999999999999</v>
      </c>
      <c r="F4568" s="32">
        <f>'Auxiliary Energy Estimation'!$E$25-D4568</f>
        <v>-20.92</v>
      </c>
      <c r="G4568" s="32">
        <f>'Auxiliary Energy Estimation'!$E$25-E4568</f>
        <v>-36.103999999999999</v>
      </c>
      <c r="H4568" s="26">
        <f>IF(D4568&lt;='Auxiliary Energy Estimation'!$E$25, 1, 0)</f>
        <v>0</v>
      </c>
      <c r="I4568" s="26">
        <f>IF(E4568&lt;='Auxiliary Energy Estimation'!$E$25, 1, 0)</f>
        <v>0</v>
      </c>
    </row>
    <row r="4569" spans="2:9" ht="15" x14ac:dyDescent="0.3">
      <c r="B4569" s="33">
        <v>4564.5</v>
      </c>
      <c r="C4569" s="34">
        <v>24.4</v>
      </c>
      <c r="D4569" s="32">
        <f t="shared" si="142"/>
        <v>75.92</v>
      </c>
      <c r="E4569" s="37">
        <f t="shared" si="143"/>
        <v>91.103999999999999</v>
      </c>
      <c r="F4569" s="32">
        <f>'Auxiliary Energy Estimation'!$E$25-D4569</f>
        <v>-20.92</v>
      </c>
      <c r="G4569" s="32">
        <f>'Auxiliary Energy Estimation'!$E$25-E4569</f>
        <v>-36.103999999999999</v>
      </c>
      <c r="H4569" s="26">
        <f>IF(D4569&lt;='Auxiliary Energy Estimation'!$E$25, 1, 0)</f>
        <v>0</v>
      </c>
      <c r="I4569" s="26">
        <f>IF(E4569&lt;='Auxiliary Energy Estimation'!$E$25, 1, 0)</f>
        <v>0</v>
      </c>
    </row>
    <row r="4570" spans="2:9" ht="15" x14ac:dyDescent="0.3">
      <c r="B4570" s="33">
        <v>4565.5</v>
      </c>
      <c r="C4570" s="34">
        <v>25</v>
      </c>
      <c r="D4570" s="32">
        <f t="shared" si="142"/>
        <v>77</v>
      </c>
      <c r="E4570" s="37">
        <f t="shared" si="143"/>
        <v>92.399999999999991</v>
      </c>
      <c r="F4570" s="32">
        <f>'Auxiliary Energy Estimation'!$E$25-D4570</f>
        <v>-22</v>
      </c>
      <c r="G4570" s="32">
        <f>'Auxiliary Energy Estimation'!$E$25-E4570</f>
        <v>-37.399999999999991</v>
      </c>
      <c r="H4570" s="26">
        <f>IF(D4570&lt;='Auxiliary Energy Estimation'!$E$25, 1, 0)</f>
        <v>0</v>
      </c>
      <c r="I4570" s="26">
        <f>IF(E4570&lt;='Auxiliary Energy Estimation'!$E$25, 1, 0)</f>
        <v>0</v>
      </c>
    </row>
    <row r="4571" spans="2:9" ht="15" x14ac:dyDescent="0.3">
      <c r="B4571" s="33">
        <v>4566.5</v>
      </c>
      <c r="C4571" s="34">
        <v>26.1</v>
      </c>
      <c r="D4571" s="32">
        <f t="shared" si="142"/>
        <v>78.98</v>
      </c>
      <c r="E4571" s="37">
        <f t="shared" si="143"/>
        <v>94.775999999999996</v>
      </c>
      <c r="F4571" s="32">
        <f>'Auxiliary Energy Estimation'!$E$25-D4571</f>
        <v>-23.980000000000004</v>
      </c>
      <c r="G4571" s="32">
        <f>'Auxiliary Energy Estimation'!$E$25-E4571</f>
        <v>-39.775999999999996</v>
      </c>
      <c r="H4571" s="26">
        <f>IF(D4571&lt;='Auxiliary Energy Estimation'!$E$25, 1, 0)</f>
        <v>0</v>
      </c>
      <c r="I4571" s="26">
        <f>IF(E4571&lt;='Auxiliary Energy Estimation'!$E$25, 1, 0)</f>
        <v>0</v>
      </c>
    </row>
    <row r="4572" spans="2:9" ht="15" x14ac:dyDescent="0.3">
      <c r="B4572" s="33">
        <v>4567.5</v>
      </c>
      <c r="C4572" s="34">
        <v>26.7</v>
      </c>
      <c r="D4572" s="32">
        <f t="shared" si="142"/>
        <v>80.06</v>
      </c>
      <c r="E4572" s="37">
        <f t="shared" si="143"/>
        <v>96.072000000000003</v>
      </c>
      <c r="F4572" s="32">
        <f>'Auxiliary Energy Estimation'!$E$25-D4572</f>
        <v>-25.060000000000002</v>
      </c>
      <c r="G4572" s="32">
        <f>'Auxiliary Energy Estimation'!$E$25-E4572</f>
        <v>-41.072000000000003</v>
      </c>
      <c r="H4572" s="26">
        <f>IF(D4572&lt;='Auxiliary Energy Estimation'!$E$25, 1, 0)</f>
        <v>0</v>
      </c>
      <c r="I4572" s="26">
        <f>IF(E4572&lt;='Auxiliary Energy Estimation'!$E$25, 1, 0)</f>
        <v>0</v>
      </c>
    </row>
    <row r="4573" spans="2:9" ht="15" x14ac:dyDescent="0.3">
      <c r="B4573" s="33">
        <v>4568.5</v>
      </c>
      <c r="C4573" s="34">
        <v>28.3</v>
      </c>
      <c r="D4573" s="32">
        <f t="shared" si="142"/>
        <v>82.94</v>
      </c>
      <c r="E4573" s="37">
        <f t="shared" si="143"/>
        <v>99.527999999999992</v>
      </c>
      <c r="F4573" s="32">
        <f>'Auxiliary Energy Estimation'!$E$25-D4573</f>
        <v>-27.939999999999998</v>
      </c>
      <c r="G4573" s="32">
        <f>'Auxiliary Energy Estimation'!$E$25-E4573</f>
        <v>-44.527999999999992</v>
      </c>
      <c r="H4573" s="26">
        <f>IF(D4573&lt;='Auxiliary Energy Estimation'!$E$25, 1, 0)</f>
        <v>0</v>
      </c>
      <c r="I4573" s="26">
        <f>IF(E4573&lt;='Auxiliary Energy Estimation'!$E$25, 1, 0)</f>
        <v>0</v>
      </c>
    </row>
    <row r="4574" spans="2:9" ht="15" x14ac:dyDescent="0.3">
      <c r="B4574" s="33">
        <v>4569.5</v>
      </c>
      <c r="C4574" s="34">
        <v>28.9</v>
      </c>
      <c r="D4574" s="32">
        <f t="shared" si="142"/>
        <v>84.02</v>
      </c>
      <c r="E4574" s="37">
        <f t="shared" si="143"/>
        <v>100.824</v>
      </c>
      <c r="F4574" s="32">
        <f>'Auxiliary Energy Estimation'!$E$25-D4574</f>
        <v>-29.019999999999996</v>
      </c>
      <c r="G4574" s="32">
        <f>'Auxiliary Energy Estimation'!$E$25-E4574</f>
        <v>-45.823999999999998</v>
      </c>
      <c r="H4574" s="26">
        <f>IF(D4574&lt;='Auxiliary Energy Estimation'!$E$25, 1, 0)</f>
        <v>0</v>
      </c>
      <c r="I4574" s="26">
        <f>IF(E4574&lt;='Auxiliary Energy Estimation'!$E$25, 1, 0)</f>
        <v>0</v>
      </c>
    </row>
    <row r="4575" spans="2:9" ht="15" x14ac:dyDescent="0.3">
      <c r="B4575" s="33">
        <v>4570.5</v>
      </c>
      <c r="C4575" s="34">
        <v>27.2</v>
      </c>
      <c r="D4575" s="32">
        <f t="shared" si="142"/>
        <v>80.960000000000008</v>
      </c>
      <c r="E4575" s="37">
        <f t="shared" si="143"/>
        <v>97.152000000000001</v>
      </c>
      <c r="F4575" s="32">
        <f>'Auxiliary Energy Estimation'!$E$25-D4575</f>
        <v>-25.960000000000008</v>
      </c>
      <c r="G4575" s="32">
        <f>'Auxiliary Energy Estimation'!$E$25-E4575</f>
        <v>-42.152000000000001</v>
      </c>
      <c r="H4575" s="26">
        <f>IF(D4575&lt;='Auxiliary Energy Estimation'!$E$25, 1, 0)</f>
        <v>0</v>
      </c>
      <c r="I4575" s="26">
        <f>IF(E4575&lt;='Auxiliary Energy Estimation'!$E$25, 1, 0)</f>
        <v>0</v>
      </c>
    </row>
    <row r="4576" spans="2:9" ht="15" x14ac:dyDescent="0.3">
      <c r="B4576" s="33">
        <v>4571.5</v>
      </c>
      <c r="C4576" s="34">
        <v>28.3</v>
      </c>
      <c r="D4576" s="32">
        <f t="shared" si="142"/>
        <v>82.94</v>
      </c>
      <c r="E4576" s="37">
        <f t="shared" si="143"/>
        <v>99.527999999999992</v>
      </c>
      <c r="F4576" s="32">
        <f>'Auxiliary Energy Estimation'!$E$25-D4576</f>
        <v>-27.939999999999998</v>
      </c>
      <c r="G4576" s="32">
        <f>'Auxiliary Energy Estimation'!$E$25-E4576</f>
        <v>-44.527999999999992</v>
      </c>
      <c r="H4576" s="26">
        <f>IF(D4576&lt;='Auxiliary Energy Estimation'!$E$25, 1, 0)</f>
        <v>0</v>
      </c>
      <c r="I4576" s="26">
        <f>IF(E4576&lt;='Auxiliary Energy Estimation'!$E$25, 1, 0)</f>
        <v>0</v>
      </c>
    </row>
    <row r="4577" spans="2:9" ht="15" x14ac:dyDescent="0.3">
      <c r="B4577" s="33">
        <v>4572.5</v>
      </c>
      <c r="C4577" s="34">
        <v>31.1</v>
      </c>
      <c r="D4577" s="32">
        <f t="shared" si="142"/>
        <v>87.98</v>
      </c>
      <c r="E4577" s="37">
        <f t="shared" si="143"/>
        <v>105.57600000000001</v>
      </c>
      <c r="F4577" s="32">
        <f>'Auxiliary Energy Estimation'!$E$25-D4577</f>
        <v>-32.980000000000004</v>
      </c>
      <c r="G4577" s="32">
        <f>'Auxiliary Energy Estimation'!$E$25-E4577</f>
        <v>-50.576000000000008</v>
      </c>
      <c r="H4577" s="26">
        <f>IF(D4577&lt;='Auxiliary Energy Estimation'!$E$25, 1, 0)</f>
        <v>0</v>
      </c>
      <c r="I4577" s="26">
        <f>IF(E4577&lt;='Auxiliary Energy Estimation'!$E$25, 1, 0)</f>
        <v>0</v>
      </c>
    </row>
    <row r="4578" spans="2:9" ht="15" x14ac:dyDescent="0.3">
      <c r="B4578" s="33">
        <v>4573.5</v>
      </c>
      <c r="C4578" s="34">
        <v>31.1</v>
      </c>
      <c r="D4578" s="32">
        <f t="shared" si="142"/>
        <v>87.98</v>
      </c>
      <c r="E4578" s="37">
        <f t="shared" si="143"/>
        <v>105.57600000000001</v>
      </c>
      <c r="F4578" s="32">
        <f>'Auxiliary Energy Estimation'!$E$25-D4578</f>
        <v>-32.980000000000004</v>
      </c>
      <c r="G4578" s="32">
        <f>'Auxiliary Energy Estimation'!$E$25-E4578</f>
        <v>-50.576000000000008</v>
      </c>
      <c r="H4578" s="26">
        <f>IF(D4578&lt;='Auxiliary Energy Estimation'!$E$25, 1, 0)</f>
        <v>0</v>
      </c>
      <c r="I4578" s="26">
        <f>IF(E4578&lt;='Auxiliary Energy Estimation'!$E$25, 1, 0)</f>
        <v>0</v>
      </c>
    </row>
    <row r="4579" spans="2:9" ht="15" x14ac:dyDescent="0.3">
      <c r="B4579" s="33">
        <v>4574.5</v>
      </c>
      <c r="C4579" s="34">
        <v>31.1</v>
      </c>
      <c r="D4579" s="32">
        <f t="shared" si="142"/>
        <v>87.98</v>
      </c>
      <c r="E4579" s="37">
        <f t="shared" si="143"/>
        <v>105.57600000000001</v>
      </c>
      <c r="F4579" s="32">
        <f>'Auxiliary Energy Estimation'!$E$25-D4579</f>
        <v>-32.980000000000004</v>
      </c>
      <c r="G4579" s="32">
        <f>'Auxiliary Energy Estimation'!$E$25-E4579</f>
        <v>-50.576000000000008</v>
      </c>
      <c r="H4579" s="26">
        <f>IF(D4579&lt;='Auxiliary Energy Estimation'!$E$25, 1, 0)</f>
        <v>0</v>
      </c>
      <c r="I4579" s="26">
        <f>IF(E4579&lt;='Auxiliary Energy Estimation'!$E$25, 1, 0)</f>
        <v>0</v>
      </c>
    </row>
    <row r="4580" spans="2:9" ht="15" x14ac:dyDescent="0.3">
      <c r="B4580" s="33">
        <v>4575.5</v>
      </c>
      <c r="C4580" s="34">
        <v>31.1</v>
      </c>
      <c r="D4580" s="32">
        <f t="shared" si="142"/>
        <v>87.98</v>
      </c>
      <c r="E4580" s="37">
        <f t="shared" si="143"/>
        <v>105.57600000000001</v>
      </c>
      <c r="F4580" s="32">
        <f>'Auxiliary Energy Estimation'!$E$25-D4580</f>
        <v>-32.980000000000004</v>
      </c>
      <c r="G4580" s="32">
        <f>'Auxiliary Energy Estimation'!$E$25-E4580</f>
        <v>-50.576000000000008</v>
      </c>
      <c r="H4580" s="26">
        <f>IF(D4580&lt;='Auxiliary Energy Estimation'!$E$25, 1, 0)</f>
        <v>0</v>
      </c>
      <c r="I4580" s="26">
        <f>IF(E4580&lt;='Auxiliary Energy Estimation'!$E$25, 1, 0)</f>
        <v>0</v>
      </c>
    </row>
    <row r="4581" spans="2:9" ht="15" x14ac:dyDescent="0.3">
      <c r="B4581" s="33">
        <v>4576.5</v>
      </c>
      <c r="C4581" s="34">
        <v>31.1</v>
      </c>
      <c r="D4581" s="32">
        <f t="shared" si="142"/>
        <v>87.98</v>
      </c>
      <c r="E4581" s="37">
        <f t="shared" si="143"/>
        <v>105.57600000000001</v>
      </c>
      <c r="F4581" s="32">
        <f>'Auxiliary Energy Estimation'!$E$25-D4581</f>
        <v>-32.980000000000004</v>
      </c>
      <c r="G4581" s="32">
        <f>'Auxiliary Energy Estimation'!$E$25-E4581</f>
        <v>-50.576000000000008</v>
      </c>
      <c r="H4581" s="26">
        <f>IF(D4581&lt;='Auxiliary Energy Estimation'!$E$25, 1, 0)</f>
        <v>0</v>
      </c>
      <c r="I4581" s="26">
        <f>IF(E4581&lt;='Auxiliary Energy Estimation'!$E$25, 1, 0)</f>
        <v>0</v>
      </c>
    </row>
    <row r="4582" spans="2:9" ht="15" x14ac:dyDescent="0.3">
      <c r="B4582" s="33">
        <v>4577.5</v>
      </c>
      <c r="C4582" s="34">
        <v>30.6</v>
      </c>
      <c r="D4582" s="32">
        <f t="shared" si="142"/>
        <v>87.080000000000013</v>
      </c>
      <c r="E4582" s="37">
        <f t="shared" si="143"/>
        <v>104.49600000000001</v>
      </c>
      <c r="F4582" s="32">
        <f>'Auxiliary Energy Estimation'!$E$25-D4582</f>
        <v>-32.080000000000013</v>
      </c>
      <c r="G4582" s="32">
        <f>'Auxiliary Energy Estimation'!$E$25-E4582</f>
        <v>-49.496000000000009</v>
      </c>
      <c r="H4582" s="26">
        <f>IF(D4582&lt;='Auxiliary Energy Estimation'!$E$25, 1, 0)</f>
        <v>0</v>
      </c>
      <c r="I4582" s="26">
        <f>IF(E4582&lt;='Auxiliary Energy Estimation'!$E$25, 1, 0)</f>
        <v>0</v>
      </c>
    </row>
    <row r="4583" spans="2:9" ht="15" x14ac:dyDescent="0.3">
      <c r="B4583" s="33">
        <v>4578.5</v>
      </c>
      <c r="C4583" s="34">
        <v>29.4</v>
      </c>
      <c r="D4583" s="32">
        <f t="shared" si="142"/>
        <v>84.92</v>
      </c>
      <c r="E4583" s="37">
        <f t="shared" si="143"/>
        <v>101.904</v>
      </c>
      <c r="F4583" s="32">
        <f>'Auxiliary Energy Estimation'!$E$25-D4583</f>
        <v>-29.92</v>
      </c>
      <c r="G4583" s="32">
        <f>'Auxiliary Energy Estimation'!$E$25-E4583</f>
        <v>-46.903999999999996</v>
      </c>
      <c r="H4583" s="26">
        <f>IF(D4583&lt;='Auxiliary Energy Estimation'!$E$25, 1, 0)</f>
        <v>0</v>
      </c>
      <c r="I4583" s="26">
        <f>IF(E4583&lt;='Auxiliary Energy Estimation'!$E$25, 1, 0)</f>
        <v>0</v>
      </c>
    </row>
    <row r="4584" spans="2:9" ht="15" x14ac:dyDescent="0.3">
      <c r="B4584" s="33">
        <v>4579.5</v>
      </c>
      <c r="C4584" s="34">
        <v>28.9</v>
      </c>
      <c r="D4584" s="32">
        <f t="shared" si="142"/>
        <v>84.02</v>
      </c>
      <c r="E4584" s="37">
        <f t="shared" si="143"/>
        <v>100.824</v>
      </c>
      <c r="F4584" s="32">
        <f>'Auxiliary Energy Estimation'!$E$25-D4584</f>
        <v>-29.019999999999996</v>
      </c>
      <c r="G4584" s="32">
        <f>'Auxiliary Energy Estimation'!$E$25-E4584</f>
        <v>-45.823999999999998</v>
      </c>
      <c r="H4584" s="26">
        <f>IF(D4584&lt;='Auxiliary Energy Estimation'!$E$25, 1, 0)</f>
        <v>0</v>
      </c>
      <c r="I4584" s="26">
        <f>IF(E4584&lt;='Auxiliary Energy Estimation'!$E$25, 1, 0)</f>
        <v>0</v>
      </c>
    </row>
    <row r="4585" spans="2:9" ht="15" x14ac:dyDescent="0.3">
      <c r="B4585" s="33">
        <v>4580.5</v>
      </c>
      <c r="C4585" s="34">
        <v>28.3</v>
      </c>
      <c r="D4585" s="32">
        <f t="shared" si="142"/>
        <v>82.94</v>
      </c>
      <c r="E4585" s="37">
        <f t="shared" si="143"/>
        <v>99.527999999999992</v>
      </c>
      <c r="F4585" s="32">
        <f>'Auxiliary Energy Estimation'!$E$25-D4585</f>
        <v>-27.939999999999998</v>
      </c>
      <c r="G4585" s="32">
        <f>'Auxiliary Energy Estimation'!$E$25-E4585</f>
        <v>-44.527999999999992</v>
      </c>
      <c r="H4585" s="26">
        <f>IF(D4585&lt;='Auxiliary Energy Estimation'!$E$25, 1, 0)</f>
        <v>0</v>
      </c>
      <c r="I4585" s="26">
        <f>IF(E4585&lt;='Auxiliary Energy Estimation'!$E$25, 1, 0)</f>
        <v>0</v>
      </c>
    </row>
    <row r="4586" spans="2:9" ht="15" x14ac:dyDescent="0.3">
      <c r="B4586" s="33">
        <v>4581.5</v>
      </c>
      <c r="C4586" s="34">
        <v>24.4</v>
      </c>
      <c r="D4586" s="32">
        <f t="shared" si="142"/>
        <v>75.92</v>
      </c>
      <c r="E4586" s="37">
        <f t="shared" si="143"/>
        <v>91.103999999999999</v>
      </c>
      <c r="F4586" s="32">
        <f>'Auxiliary Energy Estimation'!$E$25-D4586</f>
        <v>-20.92</v>
      </c>
      <c r="G4586" s="32">
        <f>'Auxiliary Energy Estimation'!$E$25-E4586</f>
        <v>-36.103999999999999</v>
      </c>
      <c r="H4586" s="26">
        <f>IF(D4586&lt;='Auxiliary Energy Estimation'!$E$25, 1, 0)</f>
        <v>0</v>
      </c>
      <c r="I4586" s="26">
        <f>IF(E4586&lt;='Auxiliary Energy Estimation'!$E$25, 1, 0)</f>
        <v>0</v>
      </c>
    </row>
    <row r="4587" spans="2:9" ht="15" x14ac:dyDescent="0.3">
      <c r="B4587" s="33">
        <v>4582.5</v>
      </c>
      <c r="C4587" s="34">
        <v>23.9</v>
      </c>
      <c r="D4587" s="32">
        <f t="shared" si="142"/>
        <v>75.02</v>
      </c>
      <c r="E4587" s="37">
        <f t="shared" si="143"/>
        <v>90.023999999999987</v>
      </c>
      <c r="F4587" s="32">
        <f>'Auxiliary Energy Estimation'!$E$25-D4587</f>
        <v>-20.019999999999996</v>
      </c>
      <c r="G4587" s="32">
        <f>'Auxiliary Energy Estimation'!$E$25-E4587</f>
        <v>-35.023999999999987</v>
      </c>
      <c r="H4587" s="26">
        <f>IF(D4587&lt;='Auxiliary Energy Estimation'!$E$25, 1, 0)</f>
        <v>0</v>
      </c>
      <c r="I4587" s="26">
        <f>IF(E4587&lt;='Auxiliary Energy Estimation'!$E$25, 1, 0)</f>
        <v>0</v>
      </c>
    </row>
    <row r="4588" spans="2:9" ht="15" x14ac:dyDescent="0.3">
      <c r="B4588" s="33">
        <v>4583.5</v>
      </c>
      <c r="C4588" s="34">
        <v>23.9</v>
      </c>
      <c r="D4588" s="32">
        <f t="shared" si="142"/>
        <v>75.02</v>
      </c>
      <c r="E4588" s="37">
        <f t="shared" si="143"/>
        <v>90.023999999999987</v>
      </c>
      <c r="F4588" s="32">
        <f>'Auxiliary Energy Estimation'!$E$25-D4588</f>
        <v>-20.019999999999996</v>
      </c>
      <c r="G4588" s="32">
        <f>'Auxiliary Energy Estimation'!$E$25-E4588</f>
        <v>-35.023999999999987</v>
      </c>
      <c r="H4588" s="26">
        <f>IF(D4588&lt;='Auxiliary Energy Estimation'!$E$25, 1, 0)</f>
        <v>0</v>
      </c>
      <c r="I4588" s="26">
        <f>IF(E4588&lt;='Auxiliary Energy Estimation'!$E$25, 1, 0)</f>
        <v>0</v>
      </c>
    </row>
    <row r="4589" spans="2:9" ht="15" x14ac:dyDescent="0.3">
      <c r="B4589" s="33">
        <v>4584.5</v>
      </c>
      <c r="C4589" s="34">
        <v>24.4</v>
      </c>
      <c r="D4589" s="32">
        <f t="shared" si="142"/>
        <v>75.92</v>
      </c>
      <c r="E4589" s="37">
        <f t="shared" si="143"/>
        <v>91.103999999999999</v>
      </c>
      <c r="F4589" s="32">
        <f>'Auxiliary Energy Estimation'!$E$25-D4589</f>
        <v>-20.92</v>
      </c>
      <c r="G4589" s="32">
        <f>'Auxiliary Energy Estimation'!$E$25-E4589</f>
        <v>-36.103999999999999</v>
      </c>
      <c r="H4589" s="26">
        <f>IF(D4589&lt;='Auxiliary Energy Estimation'!$E$25, 1, 0)</f>
        <v>0</v>
      </c>
      <c r="I4589" s="26">
        <f>IF(E4589&lt;='Auxiliary Energy Estimation'!$E$25, 1, 0)</f>
        <v>0</v>
      </c>
    </row>
    <row r="4590" spans="2:9" ht="15" x14ac:dyDescent="0.3">
      <c r="B4590" s="33">
        <v>4585.5</v>
      </c>
      <c r="C4590" s="34">
        <v>23.3</v>
      </c>
      <c r="D4590" s="32">
        <f t="shared" si="142"/>
        <v>73.94</v>
      </c>
      <c r="E4590" s="37">
        <f t="shared" si="143"/>
        <v>88.727999999999994</v>
      </c>
      <c r="F4590" s="32">
        <f>'Auxiliary Energy Estimation'!$E$25-D4590</f>
        <v>-18.939999999999998</v>
      </c>
      <c r="G4590" s="32">
        <f>'Auxiliary Energy Estimation'!$E$25-E4590</f>
        <v>-33.727999999999994</v>
      </c>
      <c r="H4590" s="26">
        <f>IF(D4590&lt;='Auxiliary Energy Estimation'!$E$25, 1, 0)</f>
        <v>0</v>
      </c>
      <c r="I4590" s="26">
        <f>IF(E4590&lt;='Auxiliary Energy Estimation'!$E$25, 1, 0)</f>
        <v>0</v>
      </c>
    </row>
    <row r="4591" spans="2:9" ht="15" x14ac:dyDescent="0.3">
      <c r="B4591" s="33">
        <v>4586.5</v>
      </c>
      <c r="C4591" s="34">
        <v>23.3</v>
      </c>
      <c r="D4591" s="32">
        <f t="shared" si="142"/>
        <v>73.94</v>
      </c>
      <c r="E4591" s="37">
        <f t="shared" si="143"/>
        <v>88.727999999999994</v>
      </c>
      <c r="F4591" s="32">
        <f>'Auxiliary Energy Estimation'!$E$25-D4591</f>
        <v>-18.939999999999998</v>
      </c>
      <c r="G4591" s="32">
        <f>'Auxiliary Energy Estimation'!$E$25-E4591</f>
        <v>-33.727999999999994</v>
      </c>
      <c r="H4591" s="26">
        <f>IF(D4591&lt;='Auxiliary Energy Estimation'!$E$25, 1, 0)</f>
        <v>0</v>
      </c>
      <c r="I4591" s="26">
        <f>IF(E4591&lt;='Auxiliary Energy Estimation'!$E$25, 1, 0)</f>
        <v>0</v>
      </c>
    </row>
    <row r="4592" spans="2:9" ht="15" x14ac:dyDescent="0.3">
      <c r="B4592" s="33">
        <v>4587.5</v>
      </c>
      <c r="C4592" s="34">
        <v>22.8</v>
      </c>
      <c r="D4592" s="32">
        <f t="shared" si="142"/>
        <v>73.039999999999992</v>
      </c>
      <c r="E4592" s="37">
        <f t="shared" si="143"/>
        <v>87.647999999999982</v>
      </c>
      <c r="F4592" s="32">
        <f>'Auxiliary Energy Estimation'!$E$25-D4592</f>
        <v>-18.039999999999992</v>
      </c>
      <c r="G4592" s="32">
        <f>'Auxiliary Energy Estimation'!$E$25-E4592</f>
        <v>-32.647999999999982</v>
      </c>
      <c r="H4592" s="26">
        <f>IF(D4592&lt;='Auxiliary Energy Estimation'!$E$25, 1, 0)</f>
        <v>0</v>
      </c>
      <c r="I4592" s="26">
        <f>IF(E4592&lt;='Auxiliary Energy Estimation'!$E$25, 1, 0)</f>
        <v>0</v>
      </c>
    </row>
    <row r="4593" spans="2:9" ht="15" x14ac:dyDescent="0.3">
      <c r="B4593" s="33">
        <v>4588.5</v>
      </c>
      <c r="C4593" s="34">
        <v>22.8</v>
      </c>
      <c r="D4593" s="32">
        <f t="shared" si="142"/>
        <v>73.039999999999992</v>
      </c>
      <c r="E4593" s="37">
        <f t="shared" si="143"/>
        <v>87.647999999999982</v>
      </c>
      <c r="F4593" s="32">
        <f>'Auxiliary Energy Estimation'!$E$25-D4593</f>
        <v>-18.039999999999992</v>
      </c>
      <c r="G4593" s="32">
        <f>'Auxiliary Energy Estimation'!$E$25-E4593</f>
        <v>-32.647999999999982</v>
      </c>
      <c r="H4593" s="26">
        <f>IF(D4593&lt;='Auxiliary Energy Estimation'!$E$25, 1, 0)</f>
        <v>0</v>
      </c>
      <c r="I4593" s="26">
        <f>IF(E4593&lt;='Auxiliary Energy Estimation'!$E$25, 1, 0)</f>
        <v>0</v>
      </c>
    </row>
    <row r="4594" spans="2:9" ht="15" x14ac:dyDescent="0.3">
      <c r="B4594" s="33">
        <v>4589.5</v>
      </c>
      <c r="C4594" s="34">
        <v>23.9</v>
      </c>
      <c r="D4594" s="32">
        <f t="shared" si="142"/>
        <v>75.02</v>
      </c>
      <c r="E4594" s="37">
        <f t="shared" si="143"/>
        <v>90.023999999999987</v>
      </c>
      <c r="F4594" s="32">
        <f>'Auxiliary Energy Estimation'!$E$25-D4594</f>
        <v>-20.019999999999996</v>
      </c>
      <c r="G4594" s="32">
        <f>'Auxiliary Energy Estimation'!$E$25-E4594</f>
        <v>-35.023999999999987</v>
      </c>
      <c r="H4594" s="26">
        <f>IF(D4594&lt;='Auxiliary Energy Estimation'!$E$25, 1, 0)</f>
        <v>0</v>
      </c>
      <c r="I4594" s="26">
        <f>IF(E4594&lt;='Auxiliary Energy Estimation'!$E$25, 1, 0)</f>
        <v>0</v>
      </c>
    </row>
    <row r="4595" spans="2:9" ht="15" x14ac:dyDescent="0.3">
      <c r="B4595" s="33">
        <v>4590.5</v>
      </c>
      <c r="C4595" s="34">
        <v>26.1</v>
      </c>
      <c r="D4595" s="32">
        <f t="shared" si="142"/>
        <v>78.98</v>
      </c>
      <c r="E4595" s="37">
        <f t="shared" si="143"/>
        <v>94.775999999999996</v>
      </c>
      <c r="F4595" s="32">
        <f>'Auxiliary Energy Estimation'!$E$25-D4595</f>
        <v>-23.980000000000004</v>
      </c>
      <c r="G4595" s="32">
        <f>'Auxiliary Energy Estimation'!$E$25-E4595</f>
        <v>-39.775999999999996</v>
      </c>
      <c r="H4595" s="26">
        <f>IF(D4595&lt;='Auxiliary Energy Estimation'!$E$25, 1, 0)</f>
        <v>0</v>
      </c>
      <c r="I4595" s="26">
        <f>IF(E4595&lt;='Auxiliary Energy Estimation'!$E$25, 1, 0)</f>
        <v>0</v>
      </c>
    </row>
    <row r="4596" spans="2:9" ht="15" x14ac:dyDescent="0.3">
      <c r="B4596" s="33">
        <v>4591.5</v>
      </c>
      <c r="C4596" s="34">
        <v>27.8</v>
      </c>
      <c r="D4596" s="32">
        <f t="shared" si="142"/>
        <v>82.039999999999992</v>
      </c>
      <c r="E4596" s="37">
        <f t="shared" si="143"/>
        <v>98.447999999999993</v>
      </c>
      <c r="F4596" s="32">
        <f>'Auxiliary Energy Estimation'!$E$25-D4596</f>
        <v>-27.039999999999992</v>
      </c>
      <c r="G4596" s="32">
        <f>'Auxiliary Energy Estimation'!$E$25-E4596</f>
        <v>-43.447999999999993</v>
      </c>
      <c r="H4596" s="26">
        <f>IF(D4596&lt;='Auxiliary Energy Estimation'!$E$25, 1, 0)</f>
        <v>0</v>
      </c>
      <c r="I4596" s="26">
        <f>IF(E4596&lt;='Auxiliary Energy Estimation'!$E$25, 1, 0)</f>
        <v>0</v>
      </c>
    </row>
    <row r="4597" spans="2:9" ht="15" x14ac:dyDescent="0.3">
      <c r="B4597" s="33">
        <v>4592.5</v>
      </c>
      <c r="C4597" s="34">
        <v>28.9</v>
      </c>
      <c r="D4597" s="32">
        <f t="shared" si="142"/>
        <v>84.02</v>
      </c>
      <c r="E4597" s="37">
        <f t="shared" si="143"/>
        <v>100.824</v>
      </c>
      <c r="F4597" s="32">
        <f>'Auxiliary Energy Estimation'!$E$25-D4597</f>
        <v>-29.019999999999996</v>
      </c>
      <c r="G4597" s="32">
        <f>'Auxiliary Energy Estimation'!$E$25-E4597</f>
        <v>-45.823999999999998</v>
      </c>
      <c r="H4597" s="26">
        <f>IF(D4597&lt;='Auxiliary Energy Estimation'!$E$25, 1, 0)</f>
        <v>0</v>
      </c>
      <c r="I4597" s="26">
        <f>IF(E4597&lt;='Auxiliary Energy Estimation'!$E$25, 1, 0)</f>
        <v>0</v>
      </c>
    </row>
    <row r="4598" spans="2:9" ht="15" x14ac:dyDescent="0.3">
      <c r="B4598" s="33">
        <v>4593.5</v>
      </c>
      <c r="C4598" s="34">
        <v>31.1</v>
      </c>
      <c r="D4598" s="32">
        <f t="shared" si="142"/>
        <v>87.98</v>
      </c>
      <c r="E4598" s="37">
        <f t="shared" si="143"/>
        <v>105.57600000000001</v>
      </c>
      <c r="F4598" s="32">
        <f>'Auxiliary Energy Estimation'!$E$25-D4598</f>
        <v>-32.980000000000004</v>
      </c>
      <c r="G4598" s="32">
        <f>'Auxiliary Energy Estimation'!$E$25-E4598</f>
        <v>-50.576000000000008</v>
      </c>
      <c r="H4598" s="26">
        <f>IF(D4598&lt;='Auxiliary Energy Estimation'!$E$25, 1, 0)</f>
        <v>0</v>
      </c>
      <c r="I4598" s="26">
        <f>IF(E4598&lt;='Auxiliary Energy Estimation'!$E$25, 1, 0)</f>
        <v>0</v>
      </c>
    </row>
    <row r="4599" spans="2:9" ht="15" x14ac:dyDescent="0.3">
      <c r="B4599" s="33">
        <v>4594.5</v>
      </c>
      <c r="C4599" s="34">
        <v>31.7</v>
      </c>
      <c r="D4599" s="32">
        <f t="shared" si="142"/>
        <v>89.06</v>
      </c>
      <c r="E4599" s="37">
        <f t="shared" si="143"/>
        <v>106.872</v>
      </c>
      <c r="F4599" s="32">
        <f>'Auxiliary Energy Estimation'!$E$25-D4599</f>
        <v>-34.06</v>
      </c>
      <c r="G4599" s="32">
        <f>'Auxiliary Energy Estimation'!$E$25-E4599</f>
        <v>-51.872</v>
      </c>
      <c r="H4599" s="26">
        <f>IF(D4599&lt;='Auxiliary Energy Estimation'!$E$25, 1, 0)</f>
        <v>0</v>
      </c>
      <c r="I4599" s="26">
        <f>IF(E4599&lt;='Auxiliary Energy Estimation'!$E$25, 1, 0)</f>
        <v>0</v>
      </c>
    </row>
    <row r="4600" spans="2:9" ht="15" x14ac:dyDescent="0.3">
      <c r="B4600" s="33">
        <v>4595.5</v>
      </c>
      <c r="C4600" s="34">
        <v>32.200000000000003</v>
      </c>
      <c r="D4600" s="32">
        <f t="shared" si="142"/>
        <v>89.960000000000008</v>
      </c>
      <c r="E4600" s="37">
        <f t="shared" si="143"/>
        <v>107.95200000000001</v>
      </c>
      <c r="F4600" s="32">
        <f>'Auxiliary Energy Estimation'!$E$25-D4600</f>
        <v>-34.960000000000008</v>
      </c>
      <c r="G4600" s="32">
        <f>'Auxiliary Energy Estimation'!$E$25-E4600</f>
        <v>-52.952000000000012</v>
      </c>
      <c r="H4600" s="26">
        <f>IF(D4600&lt;='Auxiliary Energy Estimation'!$E$25, 1, 0)</f>
        <v>0</v>
      </c>
      <c r="I4600" s="26">
        <f>IF(E4600&lt;='Auxiliary Energy Estimation'!$E$25, 1, 0)</f>
        <v>0</v>
      </c>
    </row>
    <row r="4601" spans="2:9" ht="15" x14ac:dyDescent="0.3">
      <c r="B4601" s="33">
        <v>4596.5</v>
      </c>
      <c r="C4601" s="34">
        <v>33.299999999999997</v>
      </c>
      <c r="D4601" s="32">
        <f t="shared" si="142"/>
        <v>91.94</v>
      </c>
      <c r="E4601" s="37">
        <f t="shared" si="143"/>
        <v>110.32799999999999</v>
      </c>
      <c r="F4601" s="32">
        <f>'Auxiliary Energy Estimation'!$E$25-D4601</f>
        <v>-36.94</v>
      </c>
      <c r="G4601" s="32">
        <f>'Auxiliary Energy Estimation'!$E$25-E4601</f>
        <v>-55.327999999999989</v>
      </c>
      <c r="H4601" s="26">
        <f>IF(D4601&lt;='Auxiliary Energy Estimation'!$E$25, 1, 0)</f>
        <v>0</v>
      </c>
      <c r="I4601" s="26">
        <f>IF(E4601&lt;='Auxiliary Energy Estimation'!$E$25, 1, 0)</f>
        <v>0</v>
      </c>
    </row>
    <row r="4602" spans="2:9" ht="15" x14ac:dyDescent="0.3">
      <c r="B4602" s="33">
        <v>4597.5</v>
      </c>
      <c r="C4602" s="34">
        <v>33.299999999999997</v>
      </c>
      <c r="D4602" s="32">
        <f t="shared" si="142"/>
        <v>91.94</v>
      </c>
      <c r="E4602" s="37">
        <f t="shared" si="143"/>
        <v>110.32799999999999</v>
      </c>
      <c r="F4602" s="32">
        <f>'Auxiliary Energy Estimation'!$E$25-D4602</f>
        <v>-36.94</v>
      </c>
      <c r="G4602" s="32">
        <f>'Auxiliary Energy Estimation'!$E$25-E4602</f>
        <v>-55.327999999999989</v>
      </c>
      <c r="H4602" s="26">
        <f>IF(D4602&lt;='Auxiliary Energy Estimation'!$E$25, 1, 0)</f>
        <v>0</v>
      </c>
      <c r="I4602" s="26">
        <f>IF(E4602&lt;='Auxiliary Energy Estimation'!$E$25, 1, 0)</f>
        <v>0</v>
      </c>
    </row>
    <row r="4603" spans="2:9" ht="15" x14ac:dyDescent="0.3">
      <c r="B4603" s="33">
        <v>4598.5</v>
      </c>
      <c r="C4603" s="34">
        <v>32.799999999999997</v>
      </c>
      <c r="D4603" s="32">
        <f t="shared" si="142"/>
        <v>91.039999999999992</v>
      </c>
      <c r="E4603" s="37">
        <f t="shared" si="143"/>
        <v>109.24799999999999</v>
      </c>
      <c r="F4603" s="32">
        <f>'Auxiliary Energy Estimation'!$E$25-D4603</f>
        <v>-36.039999999999992</v>
      </c>
      <c r="G4603" s="32">
        <f>'Auxiliary Energy Estimation'!$E$25-E4603</f>
        <v>-54.24799999999999</v>
      </c>
      <c r="H4603" s="26">
        <f>IF(D4603&lt;='Auxiliary Energy Estimation'!$E$25, 1, 0)</f>
        <v>0</v>
      </c>
      <c r="I4603" s="26">
        <f>IF(E4603&lt;='Auxiliary Energy Estimation'!$E$25, 1, 0)</f>
        <v>0</v>
      </c>
    </row>
    <row r="4604" spans="2:9" ht="15" x14ac:dyDescent="0.3">
      <c r="B4604" s="33">
        <v>4599.5</v>
      </c>
      <c r="C4604" s="34">
        <v>33.299999999999997</v>
      </c>
      <c r="D4604" s="32">
        <f t="shared" si="142"/>
        <v>91.94</v>
      </c>
      <c r="E4604" s="37">
        <f t="shared" si="143"/>
        <v>110.32799999999999</v>
      </c>
      <c r="F4604" s="32">
        <f>'Auxiliary Energy Estimation'!$E$25-D4604</f>
        <v>-36.94</v>
      </c>
      <c r="G4604" s="32">
        <f>'Auxiliary Energy Estimation'!$E$25-E4604</f>
        <v>-55.327999999999989</v>
      </c>
      <c r="H4604" s="26">
        <f>IF(D4604&lt;='Auxiliary Energy Estimation'!$E$25, 1, 0)</f>
        <v>0</v>
      </c>
      <c r="I4604" s="26">
        <f>IF(E4604&lt;='Auxiliary Energy Estimation'!$E$25, 1, 0)</f>
        <v>0</v>
      </c>
    </row>
    <row r="4605" spans="2:9" ht="15" x14ac:dyDescent="0.3">
      <c r="B4605" s="33">
        <v>4600.5</v>
      </c>
      <c r="C4605" s="34">
        <v>32.200000000000003</v>
      </c>
      <c r="D4605" s="32">
        <f t="shared" si="142"/>
        <v>89.960000000000008</v>
      </c>
      <c r="E4605" s="37">
        <f t="shared" si="143"/>
        <v>107.95200000000001</v>
      </c>
      <c r="F4605" s="32">
        <f>'Auxiliary Energy Estimation'!$E$25-D4605</f>
        <v>-34.960000000000008</v>
      </c>
      <c r="G4605" s="32">
        <f>'Auxiliary Energy Estimation'!$E$25-E4605</f>
        <v>-52.952000000000012</v>
      </c>
      <c r="H4605" s="26">
        <f>IF(D4605&lt;='Auxiliary Energy Estimation'!$E$25, 1, 0)</f>
        <v>0</v>
      </c>
      <c r="I4605" s="26">
        <f>IF(E4605&lt;='Auxiliary Energy Estimation'!$E$25, 1, 0)</f>
        <v>0</v>
      </c>
    </row>
    <row r="4606" spans="2:9" ht="15" x14ac:dyDescent="0.3">
      <c r="B4606" s="33">
        <v>4601.5</v>
      </c>
      <c r="C4606" s="34">
        <v>31.1</v>
      </c>
      <c r="D4606" s="32">
        <f t="shared" si="142"/>
        <v>87.98</v>
      </c>
      <c r="E4606" s="37">
        <f t="shared" si="143"/>
        <v>105.57600000000001</v>
      </c>
      <c r="F4606" s="32">
        <f>'Auxiliary Energy Estimation'!$E$25-D4606</f>
        <v>-32.980000000000004</v>
      </c>
      <c r="G4606" s="32">
        <f>'Auxiliary Energy Estimation'!$E$25-E4606</f>
        <v>-50.576000000000008</v>
      </c>
      <c r="H4606" s="26">
        <f>IF(D4606&lt;='Auxiliary Energy Estimation'!$E$25, 1, 0)</f>
        <v>0</v>
      </c>
      <c r="I4606" s="26">
        <f>IF(E4606&lt;='Auxiliary Energy Estimation'!$E$25, 1, 0)</f>
        <v>0</v>
      </c>
    </row>
    <row r="4607" spans="2:9" ht="15" x14ac:dyDescent="0.3">
      <c r="B4607" s="33">
        <v>4602.5</v>
      </c>
      <c r="C4607" s="34">
        <v>30.6</v>
      </c>
      <c r="D4607" s="32">
        <f t="shared" si="142"/>
        <v>87.080000000000013</v>
      </c>
      <c r="E4607" s="37">
        <f t="shared" si="143"/>
        <v>104.49600000000001</v>
      </c>
      <c r="F4607" s="32">
        <f>'Auxiliary Energy Estimation'!$E$25-D4607</f>
        <v>-32.080000000000013</v>
      </c>
      <c r="G4607" s="32">
        <f>'Auxiliary Energy Estimation'!$E$25-E4607</f>
        <v>-49.496000000000009</v>
      </c>
      <c r="H4607" s="26">
        <f>IF(D4607&lt;='Auxiliary Energy Estimation'!$E$25, 1, 0)</f>
        <v>0</v>
      </c>
      <c r="I4607" s="26">
        <f>IF(E4607&lt;='Auxiliary Energy Estimation'!$E$25, 1, 0)</f>
        <v>0</v>
      </c>
    </row>
    <row r="4608" spans="2:9" ht="15" x14ac:dyDescent="0.3">
      <c r="B4608" s="33">
        <v>4603.5</v>
      </c>
      <c r="C4608" s="34">
        <v>29.4</v>
      </c>
      <c r="D4608" s="32">
        <f t="shared" si="142"/>
        <v>84.92</v>
      </c>
      <c r="E4608" s="37">
        <f t="shared" si="143"/>
        <v>101.904</v>
      </c>
      <c r="F4608" s="32">
        <f>'Auxiliary Energy Estimation'!$E$25-D4608</f>
        <v>-29.92</v>
      </c>
      <c r="G4608" s="32">
        <f>'Auxiliary Energy Estimation'!$E$25-E4608</f>
        <v>-46.903999999999996</v>
      </c>
      <c r="H4608" s="26">
        <f>IF(D4608&lt;='Auxiliary Energy Estimation'!$E$25, 1, 0)</f>
        <v>0</v>
      </c>
      <c r="I4608" s="26">
        <f>IF(E4608&lt;='Auxiliary Energy Estimation'!$E$25, 1, 0)</f>
        <v>0</v>
      </c>
    </row>
    <row r="4609" spans="2:9" ht="15" x14ac:dyDescent="0.3">
      <c r="B4609" s="33">
        <v>4604.5</v>
      </c>
      <c r="C4609" s="34">
        <v>27.8</v>
      </c>
      <c r="D4609" s="32">
        <f t="shared" si="142"/>
        <v>82.039999999999992</v>
      </c>
      <c r="E4609" s="37">
        <f t="shared" si="143"/>
        <v>98.447999999999993</v>
      </c>
      <c r="F4609" s="32">
        <f>'Auxiliary Energy Estimation'!$E$25-D4609</f>
        <v>-27.039999999999992</v>
      </c>
      <c r="G4609" s="32">
        <f>'Auxiliary Energy Estimation'!$E$25-E4609</f>
        <v>-43.447999999999993</v>
      </c>
      <c r="H4609" s="26">
        <f>IF(D4609&lt;='Auxiliary Energy Estimation'!$E$25, 1, 0)</f>
        <v>0</v>
      </c>
      <c r="I4609" s="26">
        <f>IF(E4609&lt;='Auxiliary Energy Estimation'!$E$25, 1, 0)</f>
        <v>0</v>
      </c>
    </row>
    <row r="4610" spans="2:9" ht="15" x14ac:dyDescent="0.3">
      <c r="B4610" s="33">
        <v>4605.5</v>
      </c>
      <c r="C4610" s="34">
        <v>27.2</v>
      </c>
      <c r="D4610" s="32">
        <f t="shared" si="142"/>
        <v>80.960000000000008</v>
      </c>
      <c r="E4610" s="37">
        <f t="shared" si="143"/>
        <v>97.152000000000001</v>
      </c>
      <c r="F4610" s="32">
        <f>'Auxiliary Energy Estimation'!$E$25-D4610</f>
        <v>-25.960000000000008</v>
      </c>
      <c r="G4610" s="32">
        <f>'Auxiliary Energy Estimation'!$E$25-E4610</f>
        <v>-42.152000000000001</v>
      </c>
      <c r="H4610" s="26">
        <f>IF(D4610&lt;='Auxiliary Energy Estimation'!$E$25, 1, 0)</f>
        <v>0</v>
      </c>
      <c r="I4610" s="26">
        <f>IF(E4610&lt;='Auxiliary Energy Estimation'!$E$25, 1, 0)</f>
        <v>0</v>
      </c>
    </row>
    <row r="4611" spans="2:9" ht="15" x14ac:dyDescent="0.3">
      <c r="B4611" s="33">
        <v>4606.5</v>
      </c>
      <c r="C4611" s="34">
        <v>26.1</v>
      </c>
      <c r="D4611" s="32">
        <f t="shared" si="142"/>
        <v>78.98</v>
      </c>
      <c r="E4611" s="37">
        <f t="shared" si="143"/>
        <v>94.775999999999996</v>
      </c>
      <c r="F4611" s="32">
        <f>'Auxiliary Energy Estimation'!$E$25-D4611</f>
        <v>-23.980000000000004</v>
      </c>
      <c r="G4611" s="32">
        <f>'Auxiliary Energy Estimation'!$E$25-E4611</f>
        <v>-39.775999999999996</v>
      </c>
      <c r="H4611" s="26">
        <f>IF(D4611&lt;='Auxiliary Energy Estimation'!$E$25, 1, 0)</f>
        <v>0</v>
      </c>
      <c r="I4611" s="26">
        <f>IF(E4611&lt;='Auxiliary Energy Estimation'!$E$25, 1, 0)</f>
        <v>0</v>
      </c>
    </row>
    <row r="4612" spans="2:9" ht="15" x14ac:dyDescent="0.3">
      <c r="B4612" s="33">
        <v>4607.5</v>
      </c>
      <c r="C4612" s="34">
        <v>25.6</v>
      </c>
      <c r="D4612" s="32">
        <f t="shared" si="142"/>
        <v>78.080000000000013</v>
      </c>
      <c r="E4612" s="37">
        <f t="shared" si="143"/>
        <v>93.696000000000012</v>
      </c>
      <c r="F4612" s="32">
        <f>'Auxiliary Energy Estimation'!$E$25-D4612</f>
        <v>-23.080000000000013</v>
      </c>
      <c r="G4612" s="32">
        <f>'Auxiliary Energy Estimation'!$E$25-E4612</f>
        <v>-38.696000000000012</v>
      </c>
      <c r="H4612" s="26">
        <f>IF(D4612&lt;='Auxiliary Energy Estimation'!$E$25, 1, 0)</f>
        <v>0</v>
      </c>
      <c r="I4612" s="26">
        <f>IF(E4612&lt;='Auxiliary Energy Estimation'!$E$25, 1, 0)</f>
        <v>0</v>
      </c>
    </row>
    <row r="4613" spans="2:9" ht="15" x14ac:dyDescent="0.3">
      <c r="B4613" s="33">
        <v>4608.5</v>
      </c>
      <c r="C4613" s="34">
        <v>25</v>
      </c>
      <c r="D4613" s="32">
        <f t="shared" ref="D4613:D4676" si="144">CONVERT(C4613,"C","F")</f>
        <v>77</v>
      </c>
      <c r="E4613" s="37">
        <f t="shared" ref="E4613:E4676" si="145">D4613*1.2</f>
        <v>92.399999999999991</v>
      </c>
      <c r="F4613" s="32">
        <f>'Auxiliary Energy Estimation'!$E$25-D4613</f>
        <v>-22</v>
      </c>
      <c r="G4613" s="32">
        <f>'Auxiliary Energy Estimation'!$E$25-E4613</f>
        <v>-37.399999999999991</v>
      </c>
      <c r="H4613" s="26">
        <f>IF(D4613&lt;='Auxiliary Energy Estimation'!$E$25, 1, 0)</f>
        <v>0</v>
      </c>
      <c r="I4613" s="26">
        <f>IF(E4613&lt;='Auxiliary Energy Estimation'!$E$25, 1, 0)</f>
        <v>0</v>
      </c>
    </row>
    <row r="4614" spans="2:9" ht="15" x14ac:dyDescent="0.3">
      <c r="B4614" s="33">
        <v>4609.5</v>
      </c>
      <c r="C4614" s="34">
        <v>24.4</v>
      </c>
      <c r="D4614" s="32">
        <f t="shared" si="144"/>
        <v>75.92</v>
      </c>
      <c r="E4614" s="37">
        <f t="shared" si="145"/>
        <v>91.103999999999999</v>
      </c>
      <c r="F4614" s="32">
        <f>'Auxiliary Energy Estimation'!$E$25-D4614</f>
        <v>-20.92</v>
      </c>
      <c r="G4614" s="32">
        <f>'Auxiliary Energy Estimation'!$E$25-E4614</f>
        <v>-36.103999999999999</v>
      </c>
      <c r="H4614" s="26">
        <f>IF(D4614&lt;='Auxiliary Energy Estimation'!$E$25, 1, 0)</f>
        <v>0</v>
      </c>
      <c r="I4614" s="26">
        <f>IF(E4614&lt;='Auxiliary Energy Estimation'!$E$25, 1, 0)</f>
        <v>0</v>
      </c>
    </row>
    <row r="4615" spans="2:9" ht="15" x14ac:dyDescent="0.3">
      <c r="B4615" s="33">
        <v>4610.5</v>
      </c>
      <c r="C4615" s="34">
        <v>24.4</v>
      </c>
      <c r="D4615" s="32">
        <f t="shared" si="144"/>
        <v>75.92</v>
      </c>
      <c r="E4615" s="37">
        <f t="shared" si="145"/>
        <v>91.103999999999999</v>
      </c>
      <c r="F4615" s="32">
        <f>'Auxiliary Energy Estimation'!$E$25-D4615</f>
        <v>-20.92</v>
      </c>
      <c r="G4615" s="32">
        <f>'Auxiliary Energy Estimation'!$E$25-E4615</f>
        <v>-36.103999999999999</v>
      </c>
      <c r="H4615" s="26">
        <f>IF(D4615&lt;='Auxiliary Energy Estimation'!$E$25, 1, 0)</f>
        <v>0</v>
      </c>
      <c r="I4615" s="26">
        <f>IF(E4615&lt;='Auxiliary Energy Estimation'!$E$25, 1, 0)</f>
        <v>0</v>
      </c>
    </row>
    <row r="4616" spans="2:9" ht="15" x14ac:dyDescent="0.3">
      <c r="B4616" s="33">
        <v>4611.5</v>
      </c>
      <c r="C4616" s="34">
        <v>22.2</v>
      </c>
      <c r="D4616" s="32">
        <f t="shared" si="144"/>
        <v>71.960000000000008</v>
      </c>
      <c r="E4616" s="37">
        <f t="shared" si="145"/>
        <v>86.352000000000004</v>
      </c>
      <c r="F4616" s="32">
        <f>'Auxiliary Energy Estimation'!$E$25-D4616</f>
        <v>-16.960000000000008</v>
      </c>
      <c r="G4616" s="32">
        <f>'Auxiliary Energy Estimation'!$E$25-E4616</f>
        <v>-31.352000000000004</v>
      </c>
      <c r="H4616" s="26">
        <f>IF(D4616&lt;='Auxiliary Energy Estimation'!$E$25, 1, 0)</f>
        <v>0</v>
      </c>
      <c r="I4616" s="26">
        <f>IF(E4616&lt;='Auxiliary Energy Estimation'!$E$25, 1, 0)</f>
        <v>0</v>
      </c>
    </row>
    <row r="4617" spans="2:9" ht="15" x14ac:dyDescent="0.3">
      <c r="B4617" s="33">
        <v>4612.5</v>
      </c>
      <c r="C4617" s="34">
        <v>21.7</v>
      </c>
      <c r="D4617" s="32">
        <f t="shared" si="144"/>
        <v>71.06</v>
      </c>
      <c r="E4617" s="37">
        <f t="shared" si="145"/>
        <v>85.272000000000006</v>
      </c>
      <c r="F4617" s="32">
        <f>'Auxiliary Energy Estimation'!$E$25-D4617</f>
        <v>-16.060000000000002</v>
      </c>
      <c r="G4617" s="32">
        <f>'Auxiliary Energy Estimation'!$E$25-E4617</f>
        <v>-30.272000000000006</v>
      </c>
      <c r="H4617" s="26">
        <f>IF(D4617&lt;='Auxiliary Energy Estimation'!$E$25, 1, 0)</f>
        <v>0</v>
      </c>
      <c r="I4617" s="26">
        <f>IF(E4617&lt;='Auxiliary Energy Estimation'!$E$25, 1, 0)</f>
        <v>0</v>
      </c>
    </row>
    <row r="4618" spans="2:9" ht="15" x14ac:dyDescent="0.3">
      <c r="B4618" s="33">
        <v>4613.5</v>
      </c>
      <c r="C4618" s="34">
        <v>21.7</v>
      </c>
      <c r="D4618" s="32">
        <f t="shared" si="144"/>
        <v>71.06</v>
      </c>
      <c r="E4618" s="37">
        <f t="shared" si="145"/>
        <v>85.272000000000006</v>
      </c>
      <c r="F4618" s="32">
        <f>'Auxiliary Energy Estimation'!$E$25-D4618</f>
        <v>-16.060000000000002</v>
      </c>
      <c r="G4618" s="32">
        <f>'Auxiliary Energy Estimation'!$E$25-E4618</f>
        <v>-30.272000000000006</v>
      </c>
      <c r="H4618" s="26">
        <f>IF(D4618&lt;='Auxiliary Energy Estimation'!$E$25, 1, 0)</f>
        <v>0</v>
      </c>
      <c r="I4618" s="26">
        <f>IF(E4618&lt;='Auxiliary Energy Estimation'!$E$25, 1, 0)</f>
        <v>0</v>
      </c>
    </row>
    <row r="4619" spans="2:9" ht="15" x14ac:dyDescent="0.3">
      <c r="B4619" s="33">
        <v>4614.5</v>
      </c>
      <c r="C4619" s="34">
        <v>22.8</v>
      </c>
      <c r="D4619" s="32">
        <f t="shared" si="144"/>
        <v>73.039999999999992</v>
      </c>
      <c r="E4619" s="37">
        <f t="shared" si="145"/>
        <v>87.647999999999982</v>
      </c>
      <c r="F4619" s="32">
        <f>'Auxiliary Energy Estimation'!$E$25-D4619</f>
        <v>-18.039999999999992</v>
      </c>
      <c r="G4619" s="32">
        <f>'Auxiliary Energy Estimation'!$E$25-E4619</f>
        <v>-32.647999999999982</v>
      </c>
      <c r="H4619" s="26">
        <f>IF(D4619&lt;='Auxiliary Energy Estimation'!$E$25, 1, 0)</f>
        <v>0</v>
      </c>
      <c r="I4619" s="26">
        <f>IF(E4619&lt;='Auxiliary Energy Estimation'!$E$25, 1, 0)</f>
        <v>0</v>
      </c>
    </row>
    <row r="4620" spans="2:9" ht="15" x14ac:dyDescent="0.3">
      <c r="B4620" s="33">
        <v>4615.5</v>
      </c>
      <c r="C4620" s="34">
        <v>24.4</v>
      </c>
      <c r="D4620" s="32">
        <f t="shared" si="144"/>
        <v>75.92</v>
      </c>
      <c r="E4620" s="37">
        <f t="shared" si="145"/>
        <v>91.103999999999999</v>
      </c>
      <c r="F4620" s="32">
        <f>'Auxiliary Energy Estimation'!$E$25-D4620</f>
        <v>-20.92</v>
      </c>
      <c r="G4620" s="32">
        <f>'Auxiliary Energy Estimation'!$E$25-E4620</f>
        <v>-36.103999999999999</v>
      </c>
      <c r="H4620" s="26">
        <f>IF(D4620&lt;='Auxiliary Energy Estimation'!$E$25, 1, 0)</f>
        <v>0</v>
      </c>
      <c r="I4620" s="26">
        <f>IF(E4620&lt;='Auxiliary Energy Estimation'!$E$25, 1, 0)</f>
        <v>0</v>
      </c>
    </row>
    <row r="4621" spans="2:9" ht="15" x14ac:dyDescent="0.3">
      <c r="B4621" s="33">
        <v>4616.5</v>
      </c>
      <c r="C4621" s="34">
        <v>24.4</v>
      </c>
      <c r="D4621" s="32">
        <f t="shared" si="144"/>
        <v>75.92</v>
      </c>
      <c r="E4621" s="37">
        <f t="shared" si="145"/>
        <v>91.103999999999999</v>
      </c>
      <c r="F4621" s="32">
        <f>'Auxiliary Energy Estimation'!$E$25-D4621</f>
        <v>-20.92</v>
      </c>
      <c r="G4621" s="32">
        <f>'Auxiliary Energy Estimation'!$E$25-E4621</f>
        <v>-36.103999999999999</v>
      </c>
      <c r="H4621" s="26">
        <f>IF(D4621&lt;='Auxiliary Energy Estimation'!$E$25, 1, 0)</f>
        <v>0</v>
      </c>
      <c r="I4621" s="26">
        <f>IF(E4621&lt;='Auxiliary Energy Estimation'!$E$25, 1, 0)</f>
        <v>0</v>
      </c>
    </row>
    <row r="4622" spans="2:9" ht="15" x14ac:dyDescent="0.3">
      <c r="B4622" s="33">
        <v>4617.5</v>
      </c>
      <c r="C4622" s="34">
        <v>26.7</v>
      </c>
      <c r="D4622" s="32">
        <f t="shared" si="144"/>
        <v>80.06</v>
      </c>
      <c r="E4622" s="37">
        <f t="shared" si="145"/>
        <v>96.072000000000003</v>
      </c>
      <c r="F4622" s="32">
        <f>'Auxiliary Energy Estimation'!$E$25-D4622</f>
        <v>-25.060000000000002</v>
      </c>
      <c r="G4622" s="32">
        <f>'Auxiliary Energy Estimation'!$E$25-E4622</f>
        <v>-41.072000000000003</v>
      </c>
      <c r="H4622" s="26">
        <f>IF(D4622&lt;='Auxiliary Energy Estimation'!$E$25, 1, 0)</f>
        <v>0</v>
      </c>
      <c r="I4622" s="26">
        <f>IF(E4622&lt;='Auxiliary Energy Estimation'!$E$25, 1, 0)</f>
        <v>0</v>
      </c>
    </row>
    <row r="4623" spans="2:9" ht="15" x14ac:dyDescent="0.3">
      <c r="B4623" s="33">
        <v>4618.5</v>
      </c>
      <c r="C4623" s="34">
        <v>27.8</v>
      </c>
      <c r="D4623" s="32">
        <f t="shared" si="144"/>
        <v>82.039999999999992</v>
      </c>
      <c r="E4623" s="37">
        <f t="shared" si="145"/>
        <v>98.447999999999993</v>
      </c>
      <c r="F4623" s="32">
        <f>'Auxiliary Energy Estimation'!$E$25-D4623</f>
        <v>-27.039999999999992</v>
      </c>
      <c r="G4623" s="32">
        <f>'Auxiliary Energy Estimation'!$E$25-E4623</f>
        <v>-43.447999999999993</v>
      </c>
      <c r="H4623" s="26">
        <f>IF(D4623&lt;='Auxiliary Energy Estimation'!$E$25, 1, 0)</f>
        <v>0</v>
      </c>
      <c r="I4623" s="26">
        <f>IF(E4623&lt;='Auxiliary Energy Estimation'!$E$25, 1, 0)</f>
        <v>0</v>
      </c>
    </row>
    <row r="4624" spans="2:9" ht="15" x14ac:dyDescent="0.3">
      <c r="B4624" s="33">
        <v>4619.5</v>
      </c>
      <c r="C4624" s="34">
        <v>28.3</v>
      </c>
      <c r="D4624" s="32">
        <f t="shared" si="144"/>
        <v>82.94</v>
      </c>
      <c r="E4624" s="37">
        <f t="shared" si="145"/>
        <v>99.527999999999992</v>
      </c>
      <c r="F4624" s="32">
        <f>'Auxiliary Energy Estimation'!$E$25-D4624</f>
        <v>-27.939999999999998</v>
      </c>
      <c r="G4624" s="32">
        <f>'Auxiliary Energy Estimation'!$E$25-E4624</f>
        <v>-44.527999999999992</v>
      </c>
      <c r="H4624" s="26">
        <f>IF(D4624&lt;='Auxiliary Energy Estimation'!$E$25, 1, 0)</f>
        <v>0</v>
      </c>
      <c r="I4624" s="26">
        <f>IF(E4624&lt;='Auxiliary Energy Estimation'!$E$25, 1, 0)</f>
        <v>0</v>
      </c>
    </row>
    <row r="4625" spans="2:9" ht="15" x14ac:dyDescent="0.3">
      <c r="B4625" s="33">
        <v>4620.5</v>
      </c>
      <c r="C4625" s="34">
        <v>29.4</v>
      </c>
      <c r="D4625" s="32">
        <f t="shared" si="144"/>
        <v>84.92</v>
      </c>
      <c r="E4625" s="37">
        <f t="shared" si="145"/>
        <v>101.904</v>
      </c>
      <c r="F4625" s="32">
        <f>'Auxiliary Energy Estimation'!$E$25-D4625</f>
        <v>-29.92</v>
      </c>
      <c r="G4625" s="32">
        <f>'Auxiliary Energy Estimation'!$E$25-E4625</f>
        <v>-46.903999999999996</v>
      </c>
      <c r="H4625" s="26">
        <f>IF(D4625&lt;='Auxiliary Energy Estimation'!$E$25, 1, 0)</f>
        <v>0</v>
      </c>
      <c r="I4625" s="26">
        <f>IF(E4625&lt;='Auxiliary Energy Estimation'!$E$25, 1, 0)</f>
        <v>0</v>
      </c>
    </row>
    <row r="4626" spans="2:9" ht="15" x14ac:dyDescent="0.3">
      <c r="B4626" s="33">
        <v>4621.5</v>
      </c>
      <c r="C4626" s="34">
        <v>28.9</v>
      </c>
      <c r="D4626" s="32">
        <f t="shared" si="144"/>
        <v>84.02</v>
      </c>
      <c r="E4626" s="37">
        <f t="shared" si="145"/>
        <v>100.824</v>
      </c>
      <c r="F4626" s="32">
        <f>'Auxiliary Energy Estimation'!$E$25-D4626</f>
        <v>-29.019999999999996</v>
      </c>
      <c r="G4626" s="32">
        <f>'Auxiliary Energy Estimation'!$E$25-E4626</f>
        <v>-45.823999999999998</v>
      </c>
      <c r="H4626" s="26">
        <f>IF(D4626&lt;='Auxiliary Energy Estimation'!$E$25, 1, 0)</f>
        <v>0</v>
      </c>
      <c r="I4626" s="26">
        <f>IF(E4626&lt;='Auxiliary Energy Estimation'!$E$25, 1, 0)</f>
        <v>0</v>
      </c>
    </row>
    <row r="4627" spans="2:9" ht="15" x14ac:dyDescent="0.3">
      <c r="B4627" s="33">
        <v>4622.5</v>
      </c>
      <c r="C4627" s="34">
        <v>28.9</v>
      </c>
      <c r="D4627" s="32">
        <f t="shared" si="144"/>
        <v>84.02</v>
      </c>
      <c r="E4627" s="37">
        <f t="shared" si="145"/>
        <v>100.824</v>
      </c>
      <c r="F4627" s="32">
        <f>'Auxiliary Energy Estimation'!$E$25-D4627</f>
        <v>-29.019999999999996</v>
      </c>
      <c r="G4627" s="32">
        <f>'Auxiliary Energy Estimation'!$E$25-E4627</f>
        <v>-45.823999999999998</v>
      </c>
      <c r="H4627" s="26">
        <f>IF(D4627&lt;='Auxiliary Energy Estimation'!$E$25, 1, 0)</f>
        <v>0</v>
      </c>
      <c r="I4627" s="26">
        <f>IF(E4627&lt;='Auxiliary Energy Estimation'!$E$25, 1, 0)</f>
        <v>0</v>
      </c>
    </row>
    <row r="4628" spans="2:9" ht="15" x14ac:dyDescent="0.3">
      <c r="B4628" s="33">
        <v>4623.5</v>
      </c>
      <c r="C4628" s="34">
        <v>26.1</v>
      </c>
      <c r="D4628" s="32">
        <f t="shared" si="144"/>
        <v>78.98</v>
      </c>
      <c r="E4628" s="37">
        <f t="shared" si="145"/>
        <v>94.775999999999996</v>
      </c>
      <c r="F4628" s="32">
        <f>'Auxiliary Energy Estimation'!$E$25-D4628</f>
        <v>-23.980000000000004</v>
      </c>
      <c r="G4628" s="32">
        <f>'Auxiliary Energy Estimation'!$E$25-E4628</f>
        <v>-39.775999999999996</v>
      </c>
      <c r="H4628" s="26">
        <f>IF(D4628&lt;='Auxiliary Energy Estimation'!$E$25, 1, 0)</f>
        <v>0</v>
      </c>
      <c r="I4628" s="26">
        <f>IF(E4628&lt;='Auxiliary Energy Estimation'!$E$25, 1, 0)</f>
        <v>0</v>
      </c>
    </row>
    <row r="4629" spans="2:9" ht="15" x14ac:dyDescent="0.3">
      <c r="B4629" s="33">
        <v>4624.5</v>
      </c>
      <c r="C4629" s="34">
        <v>28.9</v>
      </c>
      <c r="D4629" s="32">
        <f t="shared" si="144"/>
        <v>84.02</v>
      </c>
      <c r="E4629" s="37">
        <f t="shared" si="145"/>
        <v>100.824</v>
      </c>
      <c r="F4629" s="32">
        <f>'Auxiliary Energy Estimation'!$E$25-D4629</f>
        <v>-29.019999999999996</v>
      </c>
      <c r="G4629" s="32">
        <f>'Auxiliary Energy Estimation'!$E$25-E4629</f>
        <v>-45.823999999999998</v>
      </c>
      <c r="H4629" s="26">
        <f>IF(D4629&lt;='Auxiliary Energy Estimation'!$E$25, 1, 0)</f>
        <v>0</v>
      </c>
      <c r="I4629" s="26">
        <f>IF(E4629&lt;='Auxiliary Energy Estimation'!$E$25, 1, 0)</f>
        <v>0</v>
      </c>
    </row>
    <row r="4630" spans="2:9" ht="15" x14ac:dyDescent="0.3">
      <c r="B4630" s="33">
        <v>4625.5</v>
      </c>
      <c r="C4630" s="34">
        <v>27.8</v>
      </c>
      <c r="D4630" s="32">
        <f t="shared" si="144"/>
        <v>82.039999999999992</v>
      </c>
      <c r="E4630" s="37">
        <f t="shared" si="145"/>
        <v>98.447999999999993</v>
      </c>
      <c r="F4630" s="32">
        <f>'Auxiliary Energy Estimation'!$E$25-D4630</f>
        <v>-27.039999999999992</v>
      </c>
      <c r="G4630" s="32">
        <f>'Auxiliary Energy Estimation'!$E$25-E4630</f>
        <v>-43.447999999999993</v>
      </c>
      <c r="H4630" s="26">
        <f>IF(D4630&lt;='Auxiliary Energy Estimation'!$E$25, 1, 0)</f>
        <v>0</v>
      </c>
      <c r="I4630" s="26">
        <f>IF(E4630&lt;='Auxiliary Energy Estimation'!$E$25, 1, 0)</f>
        <v>0</v>
      </c>
    </row>
    <row r="4631" spans="2:9" ht="15" x14ac:dyDescent="0.3">
      <c r="B4631" s="33">
        <v>4626.5</v>
      </c>
      <c r="C4631" s="34">
        <v>25.6</v>
      </c>
      <c r="D4631" s="32">
        <f t="shared" si="144"/>
        <v>78.080000000000013</v>
      </c>
      <c r="E4631" s="37">
        <f t="shared" si="145"/>
        <v>93.696000000000012</v>
      </c>
      <c r="F4631" s="32">
        <f>'Auxiliary Energy Estimation'!$E$25-D4631</f>
        <v>-23.080000000000013</v>
      </c>
      <c r="G4631" s="32">
        <f>'Auxiliary Energy Estimation'!$E$25-E4631</f>
        <v>-38.696000000000012</v>
      </c>
      <c r="H4631" s="26">
        <f>IF(D4631&lt;='Auxiliary Energy Estimation'!$E$25, 1, 0)</f>
        <v>0</v>
      </c>
      <c r="I4631" s="26">
        <f>IF(E4631&lt;='Auxiliary Energy Estimation'!$E$25, 1, 0)</f>
        <v>0</v>
      </c>
    </row>
    <row r="4632" spans="2:9" ht="15" x14ac:dyDescent="0.3">
      <c r="B4632" s="33">
        <v>4627.5</v>
      </c>
      <c r="C4632" s="34">
        <v>25</v>
      </c>
      <c r="D4632" s="32">
        <f t="shared" si="144"/>
        <v>77</v>
      </c>
      <c r="E4632" s="37">
        <f t="shared" si="145"/>
        <v>92.399999999999991</v>
      </c>
      <c r="F4632" s="32">
        <f>'Auxiliary Energy Estimation'!$E$25-D4632</f>
        <v>-22</v>
      </c>
      <c r="G4632" s="32">
        <f>'Auxiliary Energy Estimation'!$E$25-E4632</f>
        <v>-37.399999999999991</v>
      </c>
      <c r="H4632" s="26">
        <f>IF(D4632&lt;='Auxiliary Energy Estimation'!$E$25, 1, 0)</f>
        <v>0</v>
      </c>
      <c r="I4632" s="26">
        <f>IF(E4632&lt;='Auxiliary Energy Estimation'!$E$25, 1, 0)</f>
        <v>0</v>
      </c>
    </row>
    <row r="4633" spans="2:9" ht="15" x14ac:dyDescent="0.3">
      <c r="B4633" s="33">
        <v>4628.5</v>
      </c>
      <c r="C4633" s="34">
        <v>23.9</v>
      </c>
      <c r="D4633" s="32">
        <f t="shared" si="144"/>
        <v>75.02</v>
      </c>
      <c r="E4633" s="37">
        <f t="shared" si="145"/>
        <v>90.023999999999987</v>
      </c>
      <c r="F4633" s="32">
        <f>'Auxiliary Energy Estimation'!$E$25-D4633</f>
        <v>-20.019999999999996</v>
      </c>
      <c r="G4633" s="32">
        <f>'Auxiliary Energy Estimation'!$E$25-E4633</f>
        <v>-35.023999999999987</v>
      </c>
      <c r="H4633" s="26">
        <f>IF(D4633&lt;='Auxiliary Energy Estimation'!$E$25, 1, 0)</f>
        <v>0</v>
      </c>
      <c r="I4633" s="26">
        <f>IF(E4633&lt;='Auxiliary Energy Estimation'!$E$25, 1, 0)</f>
        <v>0</v>
      </c>
    </row>
    <row r="4634" spans="2:9" ht="15" x14ac:dyDescent="0.3">
      <c r="B4634" s="33">
        <v>4629.5</v>
      </c>
      <c r="C4634" s="34">
        <v>24.4</v>
      </c>
      <c r="D4634" s="32">
        <f t="shared" si="144"/>
        <v>75.92</v>
      </c>
      <c r="E4634" s="37">
        <f t="shared" si="145"/>
        <v>91.103999999999999</v>
      </c>
      <c r="F4634" s="32">
        <f>'Auxiliary Energy Estimation'!$E$25-D4634</f>
        <v>-20.92</v>
      </c>
      <c r="G4634" s="32">
        <f>'Auxiliary Energy Estimation'!$E$25-E4634</f>
        <v>-36.103999999999999</v>
      </c>
      <c r="H4634" s="26">
        <f>IF(D4634&lt;='Auxiliary Energy Estimation'!$E$25, 1, 0)</f>
        <v>0</v>
      </c>
      <c r="I4634" s="26">
        <f>IF(E4634&lt;='Auxiliary Energy Estimation'!$E$25, 1, 0)</f>
        <v>0</v>
      </c>
    </row>
    <row r="4635" spans="2:9" ht="15" x14ac:dyDescent="0.3">
      <c r="B4635" s="33">
        <v>4630.5</v>
      </c>
      <c r="C4635" s="34">
        <v>24.4</v>
      </c>
      <c r="D4635" s="32">
        <f t="shared" si="144"/>
        <v>75.92</v>
      </c>
      <c r="E4635" s="37">
        <f t="shared" si="145"/>
        <v>91.103999999999999</v>
      </c>
      <c r="F4635" s="32">
        <f>'Auxiliary Energy Estimation'!$E$25-D4635</f>
        <v>-20.92</v>
      </c>
      <c r="G4635" s="32">
        <f>'Auxiliary Energy Estimation'!$E$25-E4635</f>
        <v>-36.103999999999999</v>
      </c>
      <c r="H4635" s="26">
        <f>IF(D4635&lt;='Auxiliary Energy Estimation'!$E$25, 1, 0)</f>
        <v>0</v>
      </c>
      <c r="I4635" s="26">
        <f>IF(E4635&lt;='Auxiliary Energy Estimation'!$E$25, 1, 0)</f>
        <v>0</v>
      </c>
    </row>
    <row r="4636" spans="2:9" ht="15" x14ac:dyDescent="0.3">
      <c r="B4636" s="33">
        <v>4631.5</v>
      </c>
      <c r="C4636" s="34">
        <v>23.9</v>
      </c>
      <c r="D4636" s="32">
        <f t="shared" si="144"/>
        <v>75.02</v>
      </c>
      <c r="E4636" s="37">
        <f t="shared" si="145"/>
        <v>90.023999999999987</v>
      </c>
      <c r="F4636" s="32">
        <f>'Auxiliary Energy Estimation'!$E$25-D4636</f>
        <v>-20.019999999999996</v>
      </c>
      <c r="G4636" s="32">
        <f>'Auxiliary Energy Estimation'!$E$25-E4636</f>
        <v>-35.023999999999987</v>
      </c>
      <c r="H4636" s="26">
        <f>IF(D4636&lt;='Auxiliary Energy Estimation'!$E$25, 1, 0)</f>
        <v>0</v>
      </c>
      <c r="I4636" s="26">
        <f>IF(E4636&lt;='Auxiliary Energy Estimation'!$E$25, 1, 0)</f>
        <v>0</v>
      </c>
    </row>
    <row r="4637" spans="2:9" ht="15" x14ac:dyDescent="0.3">
      <c r="B4637" s="33">
        <v>4632.5</v>
      </c>
      <c r="C4637" s="34">
        <v>23.9</v>
      </c>
      <c r="D4637" s="32">
        <f t="shared" si="144"/>
        <v>75.02</v>
      </c>
      <c r="E4637" s="37">
        <f t="shared" si="145"/>
        <v>90.023999999999987</v>
      </c>
      <c r="F4637" s="32">
        <f>'Auxiliary Energy Estimation'!$E$25-D4637</f>
        <v>-20.019999999999996</v>
      </c>
      <c r="G4637" s="32">
        <f>'Auxiliary Energy Estimation'!$E$25-E4637</f>
        <v>-35.023999999999987</v>
      </c>
      <c r="H4637" s="26">
        <f>IF(D4637&lt;='Auxiliary Energy Estimation'!$E$25, 1, 0)</f>
        <v>0</v>
      </c>
      <c r="I4637" s="26">
        <f>IF(E4637&lt;='Auxiliary Energy Estimation'!$E$25, 1, 0)</f>
        <v>0</v>
      </c>
    </row>
    <row r="4638" spans="2:9" ht="15" x14ac:dyDescent="0.3">
      <c r="B4638" s="33">
        <v>4633.5</v>
      </c>
      <c r="C4638" s="34">
        <v>23.9</v>
      </c>
      <c r="D4638" s="32">
        <f t="shared" si="144"/>
        <v>75.02</v>
      </c>
      <c r="E4638" s="37">
        <f t="shared" si="145"/>
        <v>90.023999999999987</v>
      </c>
      <c r="F4638" s="32">
        <f>'Auxiliary Energy Estimation'!$E$25-D4638</f>
        <v>-20.019999999999996</v>
      </c>
      <c r="G4638" s="32">
        <f>'Auxiliary Energy Estimation'!$E$25-E4638</f>
        <v>-35.023999999999987</v>
      </c>
      <c r="H4638" s="26">
        <f>IF(D4638&lt;='Auxiliary Energy Estimation'!$E$25, 1, 0)</f>
        <v>0</v>
      </c>
      <c r="I4638" s="26">
        <f>IF(E4638&lt;='Auxiliary Energy Estimation'!$E$25, 1, 0)</f>
        <v>0</v>
      </c>
    </row>
    <row r="4639" spans="2:9" ht="15" x14ac:dyDescent="0.3">
      <c r="B4639" s="33">
        <v>4634.5</v>
      </c>
      <c r="C4639" s="34">
        <v>22.8</v>
      </c>
      <c r="D4639" s="32">
        <f t="shared" si="144"/>
        <v>73.039999999999992</v>
      </c>
      <c r="E4639" s="37">
        <f t="shared" si="145"/>
        <v>87.647999999999982</v>
      </c>
      <c r="F4639" s="32">
        <f>'Auxiliary Energy Estimation'!$E$25-D4639</f>
        <v>-18.039999999999992</v>
      </c>
      <c r="G4639" s="32">
        <f>'Auxiliary Energy Estimation'!$E$25-E4639</f>
        <v>-32.647999999999982</v>
      </c>
      <c r="H4639" s="26">
        <f>IF(D4639&lt;='Auxiliary Energy Estimation'!$E$25, 1, 0)</f>
        <v>0</v>
      </c>
      <c r="I4639" s="26">
        <f>IF(E4639&lt;='Auxiliary Energy Estimation'!$E$25, 1, 0)</f>
        <v>0</v>
      </c>
    </row>
    <row r="4640" spans="2:9" ht="15" x14ac:dyDescent="0.3">
      <c r="B4640" s="33">
        <v>4635.5</v>
      </c>
      <c r="C4640" s="34">
        <v>21.7</v>
      </c>
      <c r="D4640" s="32">
        <f t="shared" si="144"/>
        <v>71.06</v>
      </c>
      <c r="E4640" s="37">
        <f t="shared" si="145"/>
        <v>85.272000000000006</v>
      </c>
      <c r="F4640" s="32">
        <f>'Auxiliary Energy Estimation'!$E$25-D4640</f>
        <v>-16.060000000000002</v>
      </c>
      <c r="G4640" s="32">
        <f>'Auxiliary Energy Estimation'!$E$25-E4640</f>
        <v>-30.272000000000006</v>
      </c>
      <c r="H4640" s="26">
        <f>IF(D4640&lt;='Auxiliary Energy Estimation'!$E$25, 1, 0)</f>
        <v>0</v>
      </c>
      <c r="I4640" s="26">
        <f>IF(E4640&lt;='Auxiliary Energy Estimation'!$E$25, 1, 0)</f>
        <v>0</v>
      </c>
    </row>
    <row r="4641" spans="2:9" ht="15" x14ac:dyDescent="0.3">
      <c r="B4641" s="33">
        <v>4636.5</v>
      </c>
      <c r="C4641" s="34">
        <v>21.7</v>
      </c>
      <c r="D4641" s="32">
        <f t="shared" si="144"/>
        <v>71.06</v>
      </c>
      <c r="E4641" s="37">
        <f t="shared" si="145"/>
        <v>85.272000000000006</v>
      </c>
      <c r="F4641" s="32">
        <f>'Auxiliary Energy Estimation'!$E$25-D4641</f>
        <v>-16.060000000000002</v>
      </c>
      <c r="G4641" s="32">
        <f>'Auxiliary Energy Estimation'!$E$25-E4641</f>
        <v>-30.272000000000006</v>
      </c>
      <c r="H4641" s="26">
        <f>IF(D4641&lt;='Auxiliary Energy Estimation'!$E$25, 1, 0)</f>
        <v>0</v>
      </c>
      <c r="I4641" s="26">
        <f>IF(E4641&lt;='Auxiliary Energy Estimation'!$E$25, 1, 0)</f>
        <v>0</v>
      </c>
    </row>
    <row r="4642" spans="2:9" ht="15" x14ac:dyDescent="0.3">
      <c r="B4642" s="33">
        <v>4637.5</v>
      </c>
      <c r="C4642" s="34">
        <v>22.2</v>
      </c>
      <c r="D4642" s="32">
        <f t="shared" si="144"/>
        <v>71.960000000000008</v>
      </c>
      <c r="E4642" s="37">
        <f t="shared" si="145"/>
        <v>86.352000000000004</v>
      </c>
      <c r="F4642" s="32">
        <f>'Auxiliary Energy Estimation'!$E$25-D4642</f>
        <v>-16.960000000000008</v>
      </c>
      <c r="G4642" s="32">
        <f>'Auxiliary Energy Estimation'!$E$25-E4642</f>
        <v>-31.352000000000004</v>
      </c>
      <c r="H4642" s="26">
        <f>IF(D4642&lt;='Auxiliary Energy Estimation'!$E$25, 1, 0)</f>
        <v>0</v>
      </c>
      <c r="I4642" s="26">
        <f>IF(E4642&lt;='Auxiliary Energy Estimation'!$E$25, 1, 0)</f>
        <v>0</v>
      </c>
    </row>
    <row r="4643" spans="2:9" ht="15" x14ac:dyDescent="0.3">
      <c r="B4643" s="33">
        <v>4638.5</v>
      </c>
      <c r="C4643" s="34">
        <v>22.2</v>
      </c>
      <c r="D4643" s="32">
        <f t="shared" si="144"/>
        <v>71.960000000000008</v>
      </c>
      <c r="E4643" s="37">
        <f t="shared" si="145"/>
        <v>86.352000000000004</v>
      </c>
      <c r="F4643" s="32">
        <f>'Auxiliary Energy Estimation'!$E$25-D4643</f>
        <v>-16.960000000000008</v>
      </c>
      <c r="G4643" s="32">
        <f>'Auxiliary Energy Estimation'!$E$25-E4643</f>
        <v>-31.352000000000004</v>
      </c>
      <c r="H4643" s="26">
        <f>IF(D4643&lt;='Auxiliary Energy Estimation'!$E$25, 1, 0)</f>
        <v>0</v>
      </c>
      <c r="I4643" s="26">
        <f>IF(E4643&lt;='Auxiliary Energy Estimation'!$E$25, 1, 0)</f>
        <v>0</v>
      </c>
    </row>
    <row r="4644" spans="2:9" ht="15" x14ac:dyDescent="0.3">
      <c r="B4644" s="33">
        <v>4639.5</v>
      </c>
      <c r="C4644" s="34">
        <v>22.2</v>
      </c>
      <c r="D4644" s="32">
        <f t="shared" si="144"/>
        <v>71.960000000000008</v>
      </c>
      <c r="E4644" s="37">
        <f t="shared" si="145"/>
        <v>86.352000000000004</v>
      </c>
      <c r="F4644" s="32">
        <f>'Auxiliary Energy Estimation'!$E$25-D4644</f>
        <v>-16.960000000000008</v>
      </c>
      <c r="G4644" s="32">
        <f>'Auxiliary Energy Estimation'!$E$25-E4644</f>
        <v>-31.352000000000004</v>
      </c>
      <c r="H4644" s="26">
        <f>IF(D4644&lt;='Auxiliary Energy Estimation'!$E$25, 1, 0)</f>
        <v>0</v>
      </c>
      <c r="I4644" s="26">
        <f>IF(E4644&lt;='Auxiliary Energy Estimation'!$E$25, 1, 0)</f>
        <v>0</v>
      </c>
    </row>
    <row r="4645" spans="2:9" ht="15" x14ac:dyDescent="0.3">
      <c r="B4645" s="33">
        <v>4640.5</v>
      </c>
      <c r="C4645" s="34">
        <v>25.6</v>
      </c>
      <c r="D4645" s="32">
        <f t="shared" si="144"/>
        <v>78.080000000000013</v>
      </c>
      <c r="E4645" s="37">
        <f t="shared" si="145"/>
        <v>93.696000000000012</v>
      </c>
      <c r="F4645" s="32">
        <f>'Auxiliary Energy Estimation'!$E$25-D4645</f>
        <v>-23.080000000000013</v>
      </c>
      <c r="G4645" s="32">
        <f>'Auxiliary Energy Estimation'!$E$25-E4645</f>
        <v>-38.696000000000012</v>
      </c>
      <c r="H4645" s="26">
        <f>IF(D4645&lt;='Auxiliary Energy Estimation'!$E$25, 1, 0)</f>
        <v>0</v>
      </c>
      <c r="I4645" s="26">
        <f>IF(E4645&lt;='Auxiliary Energy Estimation'!$E$25, 1, 0)</f>
        <v>0</v>
      </c>
    </row>
    <row r="4646" spans="2:9" ht="15" x14ac:dyDescent="0.3">
      <c r="B4646" s="33">
        <v>4641.5</v>
      </c>
      <c r="C4646" s="34">
        <v>28.9</v>
      </c>
      <c r="D4646" s="32">
        <f t="shared" si="144"/>
        <v>84.02</v>
      </c>
      <c r="E4646" s="37">
        <f t="shared" si="145"/>
        <v>100.824</v>
      </c>
      <c r="F4646" s="32">
        <f>'Auxiliary Energy Estimation'!$E$25-D4646</f>
        <v>-29.019999999999996</v>
      </c>
      <c r="G4646" s="32">
        <f>'Auxiliary Energy Estimation'!$E$25-E4646</f>
        <v>-45.823999999999998</v>
      </c>
      <c r="H4646" s="26">
        <f>IF(D4646&lt;='Auxiliary Energy Estimation'!$E$25, 1, 0)</f>
        <v>0</v>
      </c>
      <c r="I4646" s="26">
        <f>IF(E4646&lt;='Auxiliary Energy Estimation'!$E$25, 1, 0)</f>
        <v>0</v>
      </c>
    </row>
    <row r="4647" spans="2:9" ht="15" x14ac:dyDescent="0.3">
      <c r="B4647" s="33">
        <v>4642.5</v>
      </c>
      <c r="C4647" s="34">
        <v>30</v>
      </c>
      <c r="D4647" s="32">
        <f t="shared" si="144"/>
        <v>86</v>
      </c>
      <c r="E4647" s="37">
        <f t="shared" si="145"/>
        <v>103.2</v>
      </c>
      <c r="F4647" s="32">
        <f>'Auxiliary Energy Estimation'!$E$25-D4647</f>
        <v>-31</v>
      </c>
      <c r="G4647" s="32">
        <f>'Auxiliary Energy Estimation'!$E$25-E4647</f>
        <v>-48.2</v>
      </c>
      <c r="H4647" s="26">
        <f>IF(D4647&lt;='Auxiliary Energy Estimation'!$E$25, 1, 0)</f>
        <v>0</v>
      </c>
      <c r="I4647" s="26">
        <f>IF(E4647&lt;='Auxiliary Energy Estimation'!$E$25, 1, 0)</f>
        <v>0</v>
      </c>
    </row>
    <row r="4648" spans="2:9" ht="15" x14ac:dyDescent="0.3">
      <c r="B4648" s="33">
        <v>4643.5</v>
      </c>
      <c r="C4648" s="34">
        <v>29.4</v>
      </c>
      <c r="D4648" s="32">
        <f t="shared" si="144"/>
        <v>84.92</v>
      </c>
      <c r="E4648" s="37">
        <f t="shared" si="145"/>
        <v>101.904</v>
      </c>
      <c r="F4648" s="32">
        <f>'Auxiliary Energy Estimation'!$E$25-D4648</f>
        <v>-29.92</v>
      </c>
      <c r="G4648" s="32">
        <f>'Auxiliary Energy Estimation'!$E$25-E4648</f>
        <v>-46.903999999999996</v>
      </c>
      <c r="H4648" s="26">
        <f>IF(D4648&lt;='Auxiliary Energy Estimation'!$E$25, 1, 0)</f>
        <v>0</v>
      </c>
      <c r="I4648" s="26">
        <f>IF(E4648&lt;='Auxiliary Energy Estimation'!$E$25, 1, 0)</f>
        <v>0</v>
      </c>
    </row>
    <row r="4649" spans="2:9" ht="15" x14ac:dyDescent="0.3">
      <c r="B4649" s="33">
        <v>4644.5</v>
      </c>
      <c r="C4649" s="34">
        <v>28.3</v>
      </c>
      <c r="D4649" s="32">
        <f t="shared" si="144"/>
        <v>82.94</v>
      </c>
      <c r="E4649" s="37">
        <f t="shared" si="145"/>
        <v>99.527999999999992</v>
      </c>
      <c r="F4649" s="32">
        <f>'Auxiliary Energy Estimation'!$E$25-D4649</f>
        <v>-27.939999999999998</v>
      </c>
      <c r="G4649" s="32">
        <f>'Auxiliary Energy Estimation'!$E$25-E4649</f>
        <v>-44.527999999999992</v>
      </c>
      <c r="H4649" s="26">
        <f>IF(D4649&lt;='Auxiliary Energy Estimation'!$E$25, 1, 0)</f>
        <v>0</v>
      </c>
      <c r="I4649" s="26">
        <f>IF(E4649&lt;='Auxiliary Energy Estimation'!$E$25, 1, 0)</f>
        <v>0</v>
      </c>
    </row>
    <row r="4650" spans="2:9" ht="15" x14ac:dyDescent="0.3">
      <c r="B4650" s="33">
        <v>4645.5</v>
      </c>
      <c r="C4650" s="34">
        <v>27.2</v>
      </c>
      <c r="D4650" s="32">
        <f t="shared" si="144"/>
        <v>80.960000000000008</v>
      </c>
      <c r="E4650" s="37">
        <f t="shared" si="145"/>
        <v>97.152000000000001</v>
      </c>
      <c r="F4650" s="32">
        <f>'Auxiliary Energy Estimation'!$E$25-D4650</f>
        <v>-25.960000000000008</v>
      </c>
      <c r="G4650" s="32">
        <f>'Auxiliary Energy Estimation'!$E$25-E4650</f>
        <v>-42.152000000000001</v>
      </c>
      <c r="H4650" s="26">
        <f>IF(D4650&lt;='Auxiliary Energy Estimation'!$E$25, 1, 0)</f>
        <v>0</v>
      </c>
      <c r="I4650" s="26">
        <f>IF(E4650&lt;='Auxiliary Energy Estimation'!$E$25, 1, 0)</f>
        <v>0</v>
      </c>
    </row>
    <row r="4651" spans="2:9" ht="15" x14ac:dyDescent="0.3">
      <c r="B4651" s="33">
        <v>4646.5</v>
      </c>
      <c r="C4651" s="34">
        <v>26.7</v>
      </c>
      <c r="D4651" s="32">
        <f t="shared" si="144"/>
        <v>80.06</v>
      </c>
      <c r="E4651" s="37">
        <f t="shared" si="145"/>
        <v>96.072000000000003</v>
      </c>
      <c r="F4651" s="32">
        <f>'Auxiliary Energy Estimation'!$E$25-D4651</f>
        <v>-25.060000000000002</v>
      </c>
      <c r="G4651" s="32">
        <f>'Auxiliary Energy Estimation'!$E$25-E4651</f>
        <v>-41.072000000000003</v>
      </c>
      <c r="H4651" s="26">
        <f>IF(D4651&lt;='Auxiliary Energy Estimation'!$E$25, 1, 0)</f>
        <v>0</v>
      </c>
      <c r="I4651" s="26">
        <f>IF(E4651&lt;='Auxiliary Energy Estimation'!$E$25, 1, 0)</f>
        <v>0</v>
      </c>
    </row>
    <row r="4652" spans="2:9" ht="15" x14ac:dyDescent="0.3">
      <c r="B4652" s="33">
        <v>4647.5</v>
      </c>
      <c r="C4652" s="34">
        <v>22.2</v>
      </c>
      <c r="D4652" s="32">
        <f t="shared" si="144"/>
        <v>71.960000000000008</v>
      </c>
      <c r="E4652" s="37">
        <f t="shared" si="145"/>
        <v>86.352000000000004</v>
      </c>
      <c r="F4652" s="32">
        <f>'Auxiliary Energy Estimation'!$E$25-D4652</f>
        <v>-16.960000000000008</v>
      </c>
      <c r="G4652" s="32">
        <f>'Auxiliary Energy Estimation'!$E$25-E4652</f>
        <v>-31.352000000000004</v>
      </c>
      <c r="H4652" s="26">
        <f>IF(D4652&lt;='Auxiliary Energy Estimation'!$E$25, 1, 0)</f>
        <v>0</v>
      </c>
      <c r="I4652" s="26">
        <f>IF(E4652&lt;='Auxiliary Energy Estimation'!$E$25, 1, 0)</f>
        <v>0</v>
      </c>
    </row>
    <row r="4653" spans="2:9" ht="15" x14ac:dyDescent="0.3">
      <c r="B4653" s="33">
        <v>4648.5</v>
      </c>
      <c r="C4653" s="34">
        <v>22.2</v>
      </c>
      <c r="D4653" s="32">
        <f t="shared" si="144"/>
        <v>71.960000000000008</v>
      </c>
      <c r="E4653" s="37">
        <f t="shared" si="145"/>
        <v>86.352000000000004</v>
      </c>
      <c r="F4653" s="32">
        <f>'Auxiliary Energy Estimation'!$E$25-D4653</f>
        <v>-16.960000000000008</v>
      </c>
      <c r="G4653" s="32">
        <f>'Auxiliary Energy Estimation'!$E$25-E4653</f>
        <v>-31.352000000000004</v>
      </c>
      <c r="H4653" s="26">
        <f>IF(D4653&lt;='Auxiliary Energy Estimation'!$E$25, 1, 0)</f>
        <v>0</v>
      </c>
      <c r="I4653" s="26">
        <f>IF(E4653&lt;='Auxiliary Energy Estimation'!$E$25, 1, 0)</f>
        <v>0</v>
      </c>
    </row>
    <row r="4654" spans="2:9" ht="15" x14ac:dyDescent="0.3">
      <c r="B4654" s="33">
        <v>4649.5</v>
      </c>
      <c r="C4654" s="34">
        <v>21.7</v>
      </c>
      <c r="D4654" s="32">
        <f t="shared" si="144"/>
        <v>71.06</v>
      </c>
      <c r="E4654" s="37">
        <f t="shared" si="145"/>
        <v>85.272000000000006</v>
      </c>
      <c r="F4654" s="32">
        <f>'Auxiliary Energy Estimation'!$E$25-D4654</f>
        <v>-16.060000000000002</v>
      </c>
      <c r="G4654" s="32">
        <f>'Auxiliary Energy Estimation'!$E$25-E4654</f>
        <v>-30.272000000000006</v>
      </c>
      <c r="H4654" s="26">
        <f>IF(D4654&lt;='Auxiliary Energy Estimation'!$E$25, 1, 0)</f>
        <v>0</v>
      </c>
      <c r="I4654" s="26">
        <f>IF(E4654&lt;='Auxiliary Energy Estimation'!$E$25, 1, 0)</f>
        <v>0</v>
      </c>
    </row>
    <row r="4655" spans="2:9" ht="15" x14ac:dyDescent="0.3">
      <c r="B4655" s="33">
        <v>4650.5</v>
      </c>
      <c r="C4655" s="34">
        <v>21.7</v>
      </c>
      <c r="D4655" s="32">
        <f t="shared" si="144"/>
        <v>71.06</v>
      </c>
      <c r="E4655" s="37">
        <f t="shared" si="145"/>
        <v>85.272000000000006</v>
      </c>
      <c r="F4655" s="32">
        <f>'Auxiliary Energy Estimation'!$E$25-D4655</f>
        <v>-16.060000000000002</v>
      </c>
      <c r="G4655" s="32">
        <f>'Auxiliary Energy Estimation'!$E$25-E4655</f>
        <v>-30.272000000000006</v>
      </c>
      <c r="H4655" s="26">
        <f>IF(D4655&lt;='Auxiliary Energy Estimation'!$E$25, 1, 0)</f>
        <v>0</v>
      </c>
      <c r="I4655" s="26">
        <f>IF(E4655&lt;='Auxiliary Energy Estimation'!$E$25, 1, 0)</f>
        <v>0</v>
      </c>
    </row>
    <row r="4656" spans="2:9" ht="15" x14ac:dyDescent="0.3">
      <c r="B4656" s="33">
        <v>4651.5</v>
      </c>
      <c r="C4656" s="34">
        <v>19.399999999999999</v>
      </c>
      <c r="D4656" s="32">
        <f t="shared" si="144"/>
        <v>66.92</v>
      </c>
      <c r="E4656" s="37">
        <f t="shared" si="145"/>
        <v>80.304000000000002</v>
      </c>
      <c r="F4656" s="32">
        <f>'Auxiliary Energy Estimation'!$E$25-D4656</f>
        <v>-11.920000000000002</v>
      </c>
      <c r="G4656" s="32">
        <f>'Auxiliary Energy Estimation'!$E$25-E4656</f>
        <v>-25.304000000000002</v>
      </c>
      <c r="H4656" s="26">
        <f>IF(D4656&lt;='Auxiliary Energy Estimation'!$E$25, 1, 0)</f>
        <v>0</v>
      </c>
      <c r="I4656" s="26">
        <f>IF(E4656&lt;='Auxiliary Energy Estimation'!$E$25, 1, 0)</f>
        <v>0</v>
      </c>
    </row>
    <row r="4657" spans="2:9" ht="15" x14ac:dyDescent="0.3">
      <c r="B4657" s="33">
        <v>4652.5</v>
      </c>
      <c r="C4657" s="34">
        <v>19.399999999999999</v>
      </c>
      <c r="D4657" s="32">
        <f t="shared" si="144"/>
        <v>66.92</v>
      </c>
      <c r="E4657" s="37">
        <f t="shared" si="145"/>
        <v>80.304000000000002</v>
      </c>
      <c r="F4657" s="32">
        <f>'Auxiliary Energy Estimation'!$E$25-D4657</f>
        <v>-11.920000000000002</v>
      </c>
      <c r="G4657" s="32">
        <f>'Auxiliary Energy Estimation'!$E$25-E4657</f>
        <v>-25.304000000000002</v>
      </c>
      <c r="H4657" s="26">
        <f>IF(D4657&lt;='Auxiliary Energy Estimation'!$E$25, 1, 0)</f>
        <v>0</v>
      </c>
      <c r="I4657" s="26">
        <f>IF(E4657&lt;='Auxiliary Energy Estimation'!$E$25, 1, 0)</f>
        <v>0</v>
      </c>
    </row>
    <row r="4658" spans="2:9" ht="15" x14ac:dyDescent="0.3">
      <c r="B4658" s="33">
        <v>4653.5</v>
      </c>
      <c r="C4658" s="34">
        <v>20</v>
      </c>
      <c r="D4658" s="32">
        <f t="shared" si="144"/>
        <v>68</v>
      </c>
      <c r="E4658" s="37">
        <f t="shared" si="145"/>
        <v>81.599999999999994</v>
      </c>
      <c r="F4658" s="32">
        <f>'Auxiliary Energy Estimation'!$E$25-D4658</f>
        <v>-13</v>
      </c>
      <c r="G4658" s="32">
        <f>'Auxiliary Energy Estimation'!$E$25-E4658</f>
        <v>-26.599999999999994</v>
      </c>
      <c r="H4658" s="26">
        <f>IF(D4658&lt;='Auxiliary Energy Estimation'!$E$25, 1, 0)</f>
        <v>0</v>
      </c>
      <c r="I4658" s="26">
        <f>IF(E4658&lt;='Auxiliary Energy Estimation'!$E$25, 1, 0)</f>
        <v>0</v>
      </c>
    </row>
    <row r="4659" spans="2:9" ht="15" x14ac:dyDescent="0.3">
      <c r="B4659" s="33">
        <v>4654.5</v>
      </c>
      <c r="C4659" s="34">
        <v>20.6</v>
      </c>
      <c r="D4659" s="32">
        <f t="shared" si="144"/>
        <v>69.080000000000013</v>
      </c>
      <c r="E4659" s="37">
        <f t="shared" si="145"/>
        <v>82.896000000000015</v>
      </c>
      <c r="F4659" s="32">
        <f>'Auxiliary Energy Estimation'!$E$25-D4659</f>
        <v>-14.080000000000013</v>
      </c>
      <c r="G4659" s="32">
        <f>'Auxiliary Energy Estimation'!$E$25-E4659</f>
        <v>-27.896000000000015</v>
      </c>
      <c r="H4659" s="26">
        <f>IF(D4659&lt;='Auxiliary Energy Estimation'!$E$25, 1, 0)</f>
        <v>0</v>
      </c>
      <c r="I4659" s="26">
        <f>IF(E4659&lt;='Auxiliary Energy Estimation'!$E$25, 1, 0)</f>
        <v>0</v>
      </c>
    </row>
    <row r="4660" spans="2:9" ht="15" x14ac:dyDescent="0.3">
      <c r="B4660" s="33">
        <v>4655.5</v>
      </c>
      <c r="C4660" s="34">
        <v>20.6</v>
      </c>
      <c r="D4660" s="32">
        <f t="shared" si="144"/>
        <v>69.080000000000013</v>
      </c>
      <c r="E4660" s="37">
        <f t="shared" si="145"/>
        <v>82.896000000000015</v>
      </c>
      <c r="F4660" s="32">
        <f>'Auxiliary Energy Estimation'!$E$25-D4660</f>
        <v>-14.080000000000013</v>
      </c>
      <c r="G4660" s="32">
        <f>'Auxiliary Energy Estimation'!$E$25-E4660</f>
        <v>-27.896000000000015</v>
      </c>
      <c r="H4660" s="26">
        <f>IF(D4660&lt;='Auxiliary Energy Estimation'!$E$25, 1, 0)</f>
        <v>0</v>
      </c>
      <c r="I4660" s="26">
        <f>IF(E4660&lt;='Auxiliary Energy Estimation'!$E$25, 1, 0)</f>
        <v>0</v>
      </c>
    </row>
    <row r="4661" spans="2:9" ht="15" x14ac:dyDescent="0.3">
      <c r="B4661" s="33">
        <v>4656.5</v>
      </c>
      <c r="C4661" s="34">
        <v>20.6</v>
      </c>
      <c r="D4661" s="32">
        <f t="shared" si="144"/>
        <v>69.080000000000013</v>
      </c>
      <c r="E4661" s="37">
        <f t="shared" si="145"/>
        <v>82.896000000000015</v>
      </c>
      <c r="F4661" s="32">
        <f>'Auxiliary Energy Estimation'!$E$25-D4661</f>
        <v>-14.080000000000013</v>
      </c>
      <c r="G4661" s="32">
        <f>'Auxiliary Energy Estimation'!$E$25-E4661</f>
        <v>-27.896000000000015</v>
      </c>
      <c r="H4661" s="26">
        <f>IF(D4661&lt;='Auxiliary Energy Estimation'!$E$25, 1, 0)</f>
        <v>0</v>
      </c>
      <c r="I4661" s="26">
        <f>IF(E4661&lt;='Auxiliary Energy Estimation'!$E$25, 1, 0)</f>
        <v>0</v>
      </c>
    </row>
    <row r="4662" spans="2:9" ht="15" x14ac:dyDescent="0.3">
      <c r="B4662" s="33">
        <v>4657.5</v>
      </c>
      <c r="C4662" s="34">
        <v>20.6</v>
      </c>
      <c r="D4662" s="32">
        <f t="shared" si="144"/>
        <v>69.080000000000013</v>
      </c>
      <c r="E4662" s="37">
        <f t="shared" si="145"/>
        <v>82.896000000000015</v>
      </c>
      <c r="F4662" s="32">
        <f>'Auxiliary Energy Estimation'!$E$25-D4662</f>
        <v>-14.080000000000013</v>
      </c>
      <c r="G4662" s="32">
        <f>'Auxiliary Energy Estimation'!$E$25-E4662</f>
        <v>-27.896000000000015</v>
      </c>
      <c r="H4662" s="26">
        <f>IF(D4662&lt;='Auxiliary Energy Estimation'!$E$25, 1, 0)</f>
        <v>0</v>
      </c>
      <c r="I4662" s="26">
        <f>IF(E4662&lt;='Auxiliary Energy Estimation'!$E$25, 1, 0)</f>
        <v>0</v>
      </c>
    </row>
    <row r="4663" spans="2:9" ht="15" x14ac:dyDescent="0.3">
      <c r="B4663" s="33">
        <v>4658.5</v>
      </c>
      <c r="C4663" s="34">
        <v>19.399999999999999</v>
      </c>
      <c r="D4663" s="32">
        <f t="shared" si="144"/>
        <v>66.92</v>
      </c>
      <c r="E4663" s="37">
        <f t="shared" si="145"/>
        <v>80.304000000000002</v>
      </c>
      <c r="F4663" s="32">
        <f>'Auxiliary Energy Estimation'!$E$25-D4663</f>
        <v>-11.920000000000002</v>
      </c>
      <c r="G4663" s="32">
        <f>'Auxiliary Energy Estimation'!$E$25-E4663</f>
        <v>-25.304000000000002</v>
      </c>
      <c r="H4663" s="26">
        <f>IF(D4663&lt;='Auxiliary Energy Estimation'!$E$25, 1, 0)</f>
        <v>0</v>
      </c>
      <c r="I4663" s="26">
        <f>IF(E4663&lt;='Auxiliary Energy Estimation'!$E$25, 1, 0)</f>
        <v>0</v>
      </c>
    </row>
    <row r="4664" spans="2:9" ht="15" x14ac:dyDescent="0.3">
      <c r="B4664" s="33">
        <v>4659.5</v>
      </c>
      <c r="C4664" s="34">
        <v>20.6</v>
      </c>
      <c r="D4664" s="32">
        <f t="shared" si="144"/>
        <v>69.080000000000013</v>
      </c>
      <c r="E4664" s="37">
        <f t="shared" si="145"/>
        <v>82.896000000000015</v>
      </c>
      <c r="F4664" s="32">
        <f>'Auxiliary Energy Estimation'!$E$25-D4664</f>
        <v>-14.080000000000013</v>
      </c>
      <c r="G4664" s="32">
        <f>'Auxiliary Energy Estimation'!$E$25-E4664</f>
        <v>-27.896000000000015</v>
      </c>
      <c r="H4664" s="26">
        <f>IF(D4664&lt;='Auxiliary Energy Estimation'!$E$25, 1, 0)</f>
        <v>0</v>
      </c>
      <c r="I4664" s="26">
        <f>IF(E4664&lt;='Auxiliary Energy Estimation'!$E$25, 1, 0)</f>
        <v>0</v>
      </c>
    </row>
    <row r="4665" spans="2:9" ht="15" x14ac:dyDescent="0.3">
      <c r="B4665" s="33">
        <v>4660.5</v>
      </c>
      <c r="C4665" s="34">
        <v>20.6</v>
      </c>
      <c r="D4665" s="32">
        <f t="shared" si="144"/>
        <v>69.080000000000013</v>
      </c>
      <c r="E4665" s="37">
        <f t="shared" si="145"/>
        <v>82.896000000000015</v>
      </c>
      <c r="F4665" s="32">
        <f>'Auxiliary Energy Estimation'!$E$25-D4665</f>
        <v>-14.080000000000013</v>
      </c>
      <c r="G4665" s="32">
        <f>'Auxiliary Energy Estimation'!$E$25-E4665</f>
        <v>-27.896000000000015</v>
      </c>
      <c r="H4665" s="26">
        <f>IF(D4665&lt;='Auxiliary Energy Estimation'!$E$25, 1, 0)</f>
        <v>0</v>
      </c>
      <c r="I4665" s="26">
        <f>IF(E4665&lt;='Auxiliary Energy Estimation'!$E$25, 1, 0)</f>
        <v>0</v>
      </c>
    </row>
    <row r="4666" spans="2:9" ht="15" x14ac:dyDescent="0.3">
      <c r="B4666" s="33">
        <v>4661.5</v>
      </c>
      <c r="C4666" s="34">
        <v>21.1</v>
      </c>
      <c r="D4666" s="32">
        <f t="shared" si="144"/>
        <v>69.98</v>
      </c>
      <c r="E4666" s="37">
        <f t="shared" si="145"/>
        <v>83.975999999999999</v>
      </c>
      <c r="F4666" s="32">
        <f>'Auxiliary Energy Estimation'!$E$25-D4666</f>
        <v>-14.980000000000004</v>
      </c>
      <c r="G4666" s="32">
        <f>'Auxiliary Energy Estimation'!$E$25-E4666</f>
        <v>-28.975999999999999</v>
      </c>
      <c r="H4666" s="26">
        <f>IF(D4666&lt;='Auxiliary Energy Estimation'!$E$25, 1, 0)</f>
        <v>0</v>
      </c>
      <c r="I4666" s="26">
        <f>IF(E4666&lt;='Auxiliary Energy Estimation'!$E$25, 1, 0)</f>
        <v>0</v>
      </c>
    </row>
    <row r="4667" spans="2:9" ht="15" x14ac:dyDescent="0.3">
      <c r="B4667" s="33">
        <v>4662.5</v>
      </c>
      <c r="C4667" s="34">
        <v>22.8</v>
      </c>
      <c r="D4667" s="32">
        <f t="shared" si="144"/>
        <v>73.039999999999992</v>
      </c>
      <c r="E4667" s="37">
        <f t="shared" si="145"/>
        <v>87.647999999999982</v>
      </c>
      <c r="F4667" s="32">
        <f>'Auxiliary Energy Estimation'!$E$25-D4667</f>
        <v>-18.039999999999992</v>
      </c>
      <c r="G4667" s="32">
        <f>'Auxiliary Energy Estimation'!$E$25-E4667</f>
        <v>-32.647999999999982</v>
      </c>
      <c r="H4667" s="26">
        <f>IF(D4667&lt;='Auxiliary Energy Estimation'!$E$25, 1, 0)</f>
        <v>0</v>
      </c>
      <c r="I4667" s="26">
        <f>IF(E4667&lt;='Auxiliary Energy Estimation'!$E$25, 1, 0)</f>
        <v>0</v>
      </c>
    </row>
    <row r="4668" spans="2:9" ht="15" x14ac:dyDescent="0.3">
      <c r="B4668" s="33">
        <v>4663.5</v>
      </c>
      <c r="C4668" s="34">
        <v>23.9</v>
      </c>
      <c r="D4668" s="32">
        <f t="shared" si="144"/>
        <v>75.02</v>
      </c>
      <c r="E4668" s="37">
        <f t="shared" si="145"/>
        <v>90.023999999999987</v>
      </c>
      <c r="F4668" s="32">
        <f>'Auxiliary Energy Estimation'!$E$25-D4668</f>
        <v>-20.019999999999996</v>
      </c>
      <c r="G4668" s="32">
        <f>'Auxiliary Energy Estimation'!$E$25-E4668</f>
        <v>-35.023999999999987</v>
      </c>
      <c r="H4668" s="26">
        <f>IF(D4668&lt;='Auxiliary Energy Estimation'!$E$25, 1, 0)</f>
        <v>0</v>
      </c>
      <c r="I4668" s="26">
        <f>IF(E4668&lt;='Auxiliary Energy Estimation'!$E$25, 1, 0)</f>
        <v>0</v>
      </c>
    </row>
    <row r="4669" spans="2:9" ht="15" x14ac:dyDescent="0.3">
      <c r="B4669" s="33">
        <v>4664.5</v>
      </c>
      <c r="C4669" s="34">
        <v>23.9</v>
      </c>
      <c r="D4669" s="32">
        <f t="shared" si="144"/>
        <v>75.02</v>
      </c>
      <c r="E4669" s="37">
        <f t="shared" si="145"/>
        <v>90.023999999999987</v>
      </c>
      <c r="F4669" s="32">
        <f>'Auxiliary Energy Estimation'!$E$25-D4669</f>
        <v>-20.019999999999996</v>
      </c>
      <c r="G4669" s="32">
        <f>'Auxiliary Energy Estimation'!$E$25-E4669</f>
        <v>-35.023999999999987</v>
      </c>
      <c r="H4669" s="26">
        <f>IF(D4669&lt;='Auxiliary Energy Estimation'!$E$25, 1, 0)</f>
        <v>0</v>
      </c>
      <c r="I4669" s="26">
        <f>IF(E4669&lt;='Auxiliary Energy Estimation'!$E$25, 1, 0)</f>
        <v>0</v>
      </c>
    </row>
    <row r="4670" spans="2:9" ht="15" x14ac:dyDescent="0.3">
      <c r="B4670" s="33">
        <v>4665.5</v>
      </c>
      <c r="C4670" s="34">
        <v>24.4</v>
      </c>
      <c r="D4670" s="32">
        <f t="shared" si="144"/>
        <v>75.92</v>
      </c>
      <c r="E4670" s="37">
        <f t="shared" si="145"/>
        <v>91.103999999999999</v>
      </c>
      <c r="F4670" s="32">
        <f>'Auxiliary Energy Estimation'!$E$25-D4670</f>
        <v>-20.92</v>
      </c>
      <c r="G4670" s="32">
        <f>'Auxiliary Energy Estimation'!$E$25-E4670</f>
        <v>-36.103999999999999</v>
      </c>
      <c r="H4670" s="26">
        <f>IF(D4670&lt;='Auxiliary Energy Estimation'!$E$25, 1, 0)</f>
        <v>0</v>
      </c>
      <c r="I4670" s="26">
        <f>IF(E4670&lt;='Auxiliary Energy Estimation'!$E$25, 1, 0)</f>
        <v>0</v>
      </c>
    </row>
    <row r="4671" spans="2:9" ht="15" x14ac:dyDescent="0.3">
      <c r="B4671" s="33">
        <v>4666.5</v>
      </c>
      <c r="C4671" s="34">
        <v>25.6</v>
      </c>
      <c r="D4671" s="32">
        <f t="shared" si="144"/>
        <v>78.080000000000013</v>
      </c>
      <c r="E4671" s="37">
        <f t="shared" si="145"/>
        <v>93.696000000000012</v>
      </c>
      <c r="F4671" s="32">
        <f>'Auxiliary Energy Estimation'!$E$25-D4671</f>
        <v>-23.080000000000013</v>
      </c>
      <c r="G4671" s="32">
        <f>'Auxiliary Energy Estimation'!$E$25-E4671</f>
        <v>-38.696000000000012</v>
      </c>
      <c r="H4671" s="26">
        <f>IF(D4671&lt;='Auxiliary Energy Estimation'!$E$25, 1, 0)</f>
        <v>0</v>
      </c>
      <c r="I4671" s="26">
        <f>IF(E4671&lt;='Auxiliary Energy Estimation'!$E$25, 1, 0)</f>
        <v>0</v>
      </c>
    </row>
    <row r="4672" spans="2:9" ht="15" x14ac:dyDescent="0.3">
      <c r="B4672" s="33">
        <v>4667.5</v>
      </c>
      <c r="C4672" s="34">
        <v>23.9</v>
      </c>
      <c r="D4672" s="32">
        <f t="shared" si="144"/>
        <v>75.02</v>
      </c>
      <c r="E4672" s="37">
        <f t="shared" si="145"/>
        <v>90.023999999999987</v>
      </c>
      <c r="F4672" s="32">
        <f>'Auxiliary Energy Estimation'!$E$25-D4672</f>
        <v>-20.019999999999996</v>
      </c>
      <c r="G4672" s="32">
        <f>'Auxiliary Energy Estimation'!$E$25-E4672</f>
        <v>-35.023999999999987</v>
      </c>
      <c r="H4672" s="26">
        <f>IF(D4672&lt;='Auxiliary Energy Estimation'!$E$25, 1, 0)</f>
        <v>0</v>
      </c>
      <c r="I4672" s="26">
        <f>IF(E4672&lt;='Auxiliary Energy Estimation'!$E$25, 1, 0)</f>
        <v>0</v>
      </c>
    </row>
    <row r="4673" spans="2:9" ht="15" x14ac:dyDescent="0.3">
      <c r="B4673" s="33">
        <v>4668.5</v>
      </c>
      <c r="C4673" s="34">
        <v>25.6</v>
      </c>
      <c r="D4673" s="32">
        <f t="shared" si="144"/>
        <v>78.080000000000013</v>
      </c>
      <c r="E4673" s="37">
        <f t="shared" si="145"/>
        <v>93.696000000000012</v>
      </c>
      <c r="F4673" s="32">
        <f>'Auxiliary Energy Estimation'!$E$25-D4673</f>
        <v>-23.080000000000013</v>
      </c>
      <c r="G4673" s="32">
        <f>'Auxiliary Energy Estimation'!$E$25-E4673</f>
        <v>-38.696000000000012</v>
      </c>
      <c r="H4673" s="26">
        <f>IF(D4673&lt;='Auxiliary Energy Estimation'!$E$25, 1, 0)</f>
        <v>0</v>
      </c>
      <c r="I4673" s="26">
        <f>IF(E4673&lt;='Auxiliary Energy Estimation'!$E$25, 1, 0)</f>
        <v>0</v>
      </c>
    </row>
    <row r="4674" spans="2:9" ht="15" x14ac:dyDescent="0.3">
      <c r="B4674" s="33">
        <v>4669.5</v>
      </c>
      <c r="C4674" s="34">
        <v>25.6</v>
      </c>
      <c r="D4674" s="32">
        <f t="shared" si="144"/>
        <v>78.080000000000013</v>
      </c>
      <c r="E4674" s="37">
        <f t="shared" si="145"/>
        <v>93.696000000000012</v>
      </c>
      <c r="F4674" s="32">
        <f>'Auxiliary Energy Estimation'!$E$25-D4674</f>
        <v>-23.080000000000013</v>
      </c>
      <c r="G4674" s="32">
        <f>'Auxiliary Energy Estimation'!$E$25-E4674</f>
        <v>-38.696000000000012</v>
      </c>
      <c r="H4674" s="26">
        <f>IF(D4674&lt;='Auxiliary Energy Estimation'!$E$25, 1, 0)</f>
        <v>0</v>
      </c>
      <c r="I4674" s="26">
        <f>IF(E4674&lt;='Auxiliary Energy Estimation'!$E$25, 1, 0)</f>
        <v>0</v>
      </c>
    </row>
    <row r="4675" spans="2:9" ht="15" x14ac:dyDescent="0.3">
      <c r="B4675" s="33">
        <v>4670.5</v>
      </c>
      <c r="C4675" s="34">
        <v>24.4</v>
      </c>
      <c r="D4675" s="32">
        <f t="shared" si="144"/>
        <v>75.92</v>
      </c>
      <c r="E4675" s="37">
        <f t="shared" si="145"/>
        <v>91.103999999999999</v>
      </c>
      <c r="F4675" s="32">
        <f>'Auxiliary Energy Estimation'!$E$25-D4675</f>
        <v>-20.92</v>
      </c>
      <c r="G4675" s="32">
        <f>'Auxiliary Energy Estimation'!$E$25-E4675</f>
        <v>-36.103999999999999</v>
      </c>
      <c r="H4675" s="26">
        <f>IF(D4675&lt;='Auxiliary Energy Estimation'!$E$25, 1, 0)</f>
        <v>0</v>
      </c>
      <c r="I4675" s="26">
        <f>IF(E4675&lt;='Auxiliary Energy Estimation'!$E$25, 1, 0)</f>
        <v>0</v>
      </c>
    </row>
    <row r="4676" spans="2:9" ht="15" x14ac:dyDescent="0.3">
      <c r="B4676" s="33">
        <v>4671.5</v>
      </c>
      <c r="C4676" s="34">
        <v>25</v>
      </c>
      <c r="D4676" s="32">
        <f t="shared" si="144"/>
        <v>77</v>
      </c>
      <c r="E4676" s="37">
        <f t="shared" si="145"/>
        <v>92.399999999999991</v>
      </c>
      <c r="F4676" s="32">
        <f>'Auxiliary Energy Estimation'!$E$25-D4676</f>
        <v>-22</v>
      </c>
      <c r="G4676" s="32">
        <f>'Auxiliary Energy Estimation'!$E$25-E4676</f>
        <v>-37.399999999999991</v>
      </c>
      <c r="H4676" s="26">
        <f>IF(D4676&lt;='Auxiliary Energy Estimation'!$E$25, 1, 0)</f>
        <v>0</v>
      </c>
      <c r="I4676" s="26">
        <f>IF(E4676&lt;='Auxiliary Energy Estimation'!$E$25, 1, 0)</f>
        <v>0</v>
      </c>
    </row>
    <row r="4677" spans="2:9" ht="15" x14ac:dyDescent="0.3">
      <c r="B4677" s="33">
        <v>4672.5</v>
      </c>
      <c r="C4677" s="34">
        <v>23.9</v>
      </c>
      <c r="D4677" s="32">
        <f t="shared" ref="D4677:D4740" si="146">CONVERT(C4677,"C","F")</f>
        <v>75.02</v>
      </c>
      <c r="E4677" s="37">
        <f t="shared" ref="E4677:E4740" si="147">D4677*1.2</f>
        <v>90.023999999999987</v>
      </c>
      <c r="F4677" s="32">
        <f>'Auxiliary Energy Estimation'!$E$25-D4677</f>
        <v>-20.019999999999996</v>
      </c>
      <c r="G4677" s="32">
        <f>'Auxiliary Energy Estimation'!$E$25-E4677</f>
        <v>-35.023999999999987</v>
      </c>
      <c r="H4677" s="26">
        <f>IF(D4677&lt;='Auxiliary Energy Estimation'!$E$25, 1, 0)</f>
        <v>0</v>
      </c>
      <c r="I4677" s="26">
        <f>IF(E4677&lt;='Auxiliary Energy Estimation'!$E$25, 1, 0)</f>
        <v>0</v>
      </c>
    </row>
    <row r="4678" spans="2:9" ht="15" x14ac:dyDescent="0.3">
      <c r="B4678" s="33">
        <v>4673.5</v>
      </c>
      <c r="C4678" s="34">
        <v>23.9</v>
      </c>
      <c r="D4678" s="32">
        <f t="shared" si="146"/>
        <v>75.02</v>
      </c>
      <c r="E4678" s="37">
        <f t="shared" si="147"/>
        <v>90.023999999999987</v>
      </c>
      <c r="F4678" s="32">
        <f>'Auxiliary Energy Estimation'!$E$25-D4678</f>
        <v>-20.019999999999996</v>
      </c>
      <c r="G4678" s="32">
        <f>'Auxiliary Energy Estimation'!$E$25-E4678</f>
        <v>-35.023999999999987</v>
      </c>
      <c r="H4678" s="26">
        <f>IF(D4678&lt;='Auxiliary Energy Estimation'!$E$25, 1, 0)</f>
        <v>0</v>
      </c>
      <c r="I4678" s="26">
        <f>IF(E4678&lt;='Auxiliary Energy Estimation'!$E$25, 1, 0)</f>
        <v>0</v>
      </c>
    </row>
    <row r="4679" spans="2:9" ht="15" x14ac:dyDescent="0.3">
      <c r="B4679" s="33">
        <v>4674.5</v>
      </c>
      <c r="C4679" s="34">
        <v>22.8</v>
      </c>
      <c r="D4679" s="32">
        <f t="shared" si="146"/>
        <v>73.039999999999992</v>
      </c>
      <c r="E4679" s="37">
        <f t="shared" si="147"/>
        <v>87.647999999999982</v>
      </c>
      <c r="F4679" s="32">
        <f>'Auxiliary Energy Estimation'!$E$25-D4679</f>
        <v>-18.039999999999992</v>
      </c>
      <c r="G4679" s="32">
        <f>'Auxiliary Energy Estimation'!$E$25-E4679</f>
        <v>-32.647999999999982</v>
      </c>
      <c r="H4679" s="26">
        <f>IF(D4679&lt;='Auxiliary Energy Estimation'!$E$25, 1, 0)</f>
        <v>0</v>
      </c>
      <c r="I4679" s="26">
        <f>IF(E4679&lt;='Auxiliary Energy Estimation'!$E$25, 1, 0)</f>
        <v>0</v>
      </c>
    </row>
    <row r="4680" spans="2:9" ht="15" x14ac:dyDescent="0.3">
      <c r="B4680" s="33">
        <v>4675.5</v>
      </c>
      <c r="C4680" s="34">
        <v>21.1</v>
      </c>
      <c r="D4680" s="32">
        <f t="shared" si="146"/>
        <v>69.98</v>
      </c>
      <c r="E4680" s="37">
        <f t="shared" si="147"/>
        <v>83.975999999999999</v>
      </c>
      <c r="F4680" s="32">
        <f>'Auxiliary Energy Estimation'!$E$25-D4680</f>
        <v>-14.980000000000004</v>
      </c>
      <c r="G4680" s="32">
        <f>'Auxiliary Energy Estimation'!$E$25-E4680</f>
        <v>-28.975999999999999</v>
      </c>
      <c r="H4680" s="26">
        <f>IF(D4680&lt;='Auxiliary Energy Estimation'!$E$25, 1, 0)</f>
        <v>0</v>
      </c>
      <c r="I4680" s="26">
        <f>IF(E4680&lt;='Auxiliary Energy Estimation'!$E$25, 1, 0)</f>
        <v>0</v>
      </c>
    </row>
    <row r="4681" spans="2:9" ht="15" x14ac:dyDescent="0.3">
      <c r="B4681" s="33">
        <v>4676.5</v>
      </c>
      <c r="C4681" s="34">
        <v>20.6</v>
      </c>
      <c r="D4681" s="32">
        <f t="shared" si="146"/>
        <v>69.080000000000013</v>
      </c>
      <c r="E4681" s="37">
        <f t="shared" si="147"/>
        <v>82.896000000000015</v>
      </c>
      <c r="F4681" s="32">
        <f>'Auxiliary Energy Estimation'!$E$25-D4681</f>
        <v>-14.080000000000013</v>
      </c>
      <c r="G4681" s="32">
        <f>'Auxiliary Energy Estimation'!$E$25-E4681</f>
        <v>-27.896000000000015</v>
      </c>
      <c r="H4681" s="26">
        <f>IF(D4681&lt;='Auxiliary Energy Estimation'!$E$25, 1, 0)</f>
        <v>0</v>
      </c>
      <c r="I4681" s="26">
        <f>IF(E4681&lt;='Auxiliary Energy Estimation'!$E$25, 1, 0)</f>
        <v>0</v>
      </c>
    </row>
    <row r="4682" spans="2:9" ht="15" x14ac:dyDescent="0.3">
      <c r="B4682" s="33">
        <v>4677.5</v>
      </c>
      <c r="C4682" s="34">
        <v>20.6</v>
      </c>
      <c r="D4682" s="32">
        <f t="shared" si="146"/>
        <v>69.080000000000013</v>
      </c>
      <c r="E4682" s="37">
        <f t="shared" si="147"/>
        <v>82.896000000000015</v>
      </c>
      <c r="F4682" s="32">
        <f>'Auxiliary Energy Estimation'!$E$25-D4682</f>
        <v>-14.080000000000013</v>
      </c>
      <c r="G4682" s="32">
        <f>'Auxiliary Energy Estimation'!$E$25-E4682</f>
        <v>-27.896000000000015</v>
      </c>
      <c r="H4682" s="26">
        <f>IF(D4682&lt;='Auxiliary Energy Estimation'!$E$25, 1, 0)</f>
        <v>0</v>
      </c>
      <c r="I4682" s="26">
        <f>IF(E4682&lt;='Auxiliary Energy Estimation'!$E$25, 1, 0)</f>
        <v>0</v>
      </c>
    </row>
    <row r="4683" spans="2:9" ht="15" x14ac:dyDescent="0.3">
      <c r="B4683" s="33">
        <v>4678.5</v>
      </c>
      <c r="C4683" s="34">
        <v>20</v>
      </c>
      <c r="D4683" s="32">
        <f t="shared" si="146"/>
        <v>68</v>
      </c>
      <c r="E4683" s="37">
        <f t="shared" si="147"/>
        <v>81.599999999999994</v>
      </c>
      <c r="F4683" s="32">
        <f>'Auxiliary Energy Estimation'!$E$25-D4683</f>
        <v>-13</v>
      </c>
      <c r="G4683" s="32">
        <f>'Auxiliary Energy Estimation'!$E$25-E4683</f>
        <v>-26.599999999999994</v>
      </c>
      <c r="H4683" s="26">
        <f>IF(D4683&lt;='Auxiliary Energy Estimation'!$E$25, 1, 0)</f>
        <v>0</v>
      </c>
      <c r="I4683" s="26">
        <f>IF(E4683&lt;='Auxiliary Energy Estimation'!$E$25, 1, 0)</f>
        <v>0</v>
      </c>
    </row>
    <row r="4684" spans="2:9" ht="15" x14ac:dyDescent="0.3">
      <c r="B4684" s="33">
        <v>4679.5</v>
      </c>
      <c r="C4684" s="34">
        <v>19.399999999999999</v>
      </c>
      <c r="D4684" s="32">
        <f t="shared" si="146"/>
        <v>66.92</v>
      </c>
      <c r="E4684" s="37">
        <f t="shared" si="147"/>
        <v>80.304000000000002</v>
      </c>
      <c r="F4684" s="32">
        <f>'Auxiliary Energy Estimation'!$E$25-D4684</f>
        <v>-11.920000000000002</v>
      </c>
      <c r="G4684" s="32">
        <f>'Auxiliary Energy Estimation'!$E$25-E4684</f>
        <v>-25.304000000000002</v>
      </c>
      <c r="H4684" s="26">
        <f>IF(D4684&lt;='Auxiliary Energy Estimation'!$E$25, 1, 0)</f>
        <v>0</v>
      </c>
      <c r="I4684" s="26">
        <f>IF(E4684&lt;='Auxiliary Energy Estimation'!$E$25, 1, 0)</f>
        <v>0</v>
      </c>
    </row>
    <row r="4685" spans="2:9" ht="15" x14ac:dyDescent="0.3">
      <c r="B4685" s="33">
        <v>4680.5</v>
      </c>
      <c r="C4685" s="34">
        <v>18.899999999999999</v>
      </c>
      <c r="D4685" s="32">
        <f t="shared" si="146"/>
        <v>66.02</v>
      </c>
      <c r="E4685" s="37">
        <f t="shared" si="147"/>
        <v>79.22399999999999</v>
      </c>
      <c r="F4685" s="32">
        <f>'Auxiliary Energy Estimation'!$E$25-D4685</f>
        <v>-11.019999999999996</v>
      </c>
      <c r="G4685" s="32">
        <f>'Auxiliary Energy Estimation'!$E$25-E4685</f>
        <v>-24.22399999999999</v>
      </c>
      <c r="H4685" s="26">
        <f>IF(D4685&lt;='Auxiliary Energy Estimation'!$E$25, 1, 0)</f>
        <v>0</v>
      </c>
      <c r="I4685" s="26">
        <f>IF(E4685&lt;='Auxiliary Energy Estimation'!$E$25, 1, 0)</f>
        <v>0</v>
      </c>
    </row>
    <row r="4686" spans="2:9" ht="15" x14ac:dyDescent="0.3">
      <c r="B4686" s="33">
        <v>4681.5</v>
      </c>
      <c r="C4686" s="34">
        <v>17.8</v>
      </c>
      <c r="D4686" s="32">
        <f t="shared" si="146"/>
        <v>64.039999999999992</v>
      </c>
      <c r="E4686" s="37">
        <f t="shared" si="147"/>
        <v>76.847999999999985</v>
      </c>
      <c r="F4686" s="32">
        <f>'Auxiliary Energy Estimation'!$E$25-D4686</f>
        <v>-9.039999999999992</v>
      </c>
      <c r="G4686" s="32">
        <f>'Auxiliary Energy Estimation'!$E$25-E4686</f>
        <v>-21.847999999999985</v>
      </c>
      <c r="H4686" s="26">
        <f>IF(D4686&lt;='Auxiliary Energy Estimation'!$E$25, 1, 0)</f>
        <v>0</v>
      </c>
      <c r="I4686" s="26">
        <f>IF(E4686&lt;='Auxiliary Energy Estimation'!$E$25, 1, 0)</f>
        <v>0</v>
      </c>
    </row>
    <row r="4687" spans="2:9" ht="15" x14ac:dyDescent="0.3">
      <c r="B4687" s="33">
        <v>4682.5</v>
      </c>
      <c r="C4687" s="34">
        <v>17.8</v>
      </c>
      <c r="D4687" s="32">
        <f t="shared" si="146"/>
        <v>64.039999999999992</v>
      </c>
      <c r="E4687" s="37">
        <f t="shared" si="147"/>
        <v>76.847999999999985</v>
      </c>
      <c r="F4687" s="32">
        <f>'Auxiliary Energy Estimation'!$E$25-D4687</f>
        <v>-9.039999999999992</v>
      </c>
      <c r="G4687" s="32">
        <f>'Auxiliary Energy Estimation'!$E$25-E4687</f>
        <v>-21.847999999999985</v>
      </c>
      <c r="H4687" s="26">
        <f>IF(D4687&lt;='Auxiliary Energy Estimation'!$E$25, 1, 0)</f>
        <v>0</v>
      </c>
      <c r="I4687" s="26">
        <f>IF(E4687&lt;='Auxiliary Energy Estimation'!$E$25, 1, 0)</f>
        <v>0</v>
      </c>
    </row>
    <row r="4688" spans="2:9" ht="15" x14ac:dyDescent="0.3">
      <c r="B4688" s="33">
        <v>4683.5</v>
      </c>
      <c r="C4688" s="34">
        <v>17.8</v>
      </c>
      <c r="D4688" s="32">
        <f t="shared" si="146"/>
        <v>64.039999999999992</v>
      </c>
      <c r="E4688" s="37">
        <f t="shared" si="147"/>
        <v>76.847999999999985</v>
      </c>
      <c r="F4688" s="32">
        <f>'Auxiliary Energy Estimation'!$E$25-D4688</f>
        <v>-9.039999999999992</v>
      </c>
      <c r="G4688" s="32">
        <f>'Auxiliary Energy Estimation'!$E$25-E4688</f>
        <v>-21.847999999999985</v>
      </c>
      <c r="H4688" s="26">
        <f>IF(D4688&lt;='Auxiliary Energy Estimation'!$E$25, 1, 0)</f>
        <v>0</v>
      </c>
      <c r="I4688" s="26">
        <f>IF(E4688&lt;='Auxiliary Energy Estimation'!$E$25, 1, 0)</f>
        <v>0</v>
      </c>
    </row>
    <row r="4689" spans="2:9" ht="15" x14ac:dyDescent="0.3">
      <c r="B4689" s="33">
        <v>4684.5</v>
      </c>
      <c r="C4689" s="34">
        <v>17.2</v>
      </c>
      <c r="D4689" s="32">
        <f t="shared" si="146"/>
        <v>62.96</v>
      </c>
      <c r="E4689" s="37">
        <f t="shared" si="147"/>
        <v>75.551999999999992</v>
      </c>
      <c r="F4689" s="32">
        <f>'Auxiliary Energy Estimation'!$E$25-D4689</f>
        <v>-7.9600000000000009</v>
      </c>
      <c r="G4689" s="32">
        <f>'Auxiliary Energy Estimation'!$E$25-E4689</f>
        <v>-20.551999999999992</v>
      </c>
      <c r="H4689" s="26">
        <f>IF(D4689&lt;='Auxiliary Energy Estimation'!$E$25, 1, 0)</f>
        <v>0</v>
      </c>
      <c r="I4689" s="26">
        <f>IF(E4689&lt;='Auxiliary Energy Estimation'!$E$25, 1, 0)</f>
        <v>0</v>
      </c>
    </row>
    <row r="4690" spans="2:9" ht="15" x14ac:dyDescent="0.3">
      <c r="B4690" s="33">
        <v>4685.5</v>
      </c>
      <c r="C4690" s="34">
        <v>18.3</v>
      </c>
      <c r="D4690" s="32">
        <f t="shared" si="146"/>
        <v>64.94</v>
      </c>
      <c r="E4690" s="37">
        <f t="shared" si="147"/>
        <v>77.927999999999997</v>
      </c>
      <c r="F4690" s="32">
        <f>'Auxiliary Energy Estimation'!$E$25-D4690</f>
        <v>-9.9399999999999977</v>
      </c>
      <c r="G4690" s="32">
        <f>'Auxiliary Energy Estimation'!$E$25-E4690</f>
        <v>-22.927999999999997</v>
      </c>
      <c r="H4690" s="26">
        <f>IF(D4690&lt;='Auxiliary Energy Estimation'!$E$25, 1, 0)</f>
        <v>0</v>
      </c>
      <c r="I4690" s="26">
        <f>IF(E4690&lt;='Auxiliary Energy Estimation'!$E$25, 1, 0)</f>
        <v>0</v>
      </c>
    </row>
    <row r="4691" spans="2:9" ht="15" x14ac:dyDescent="0.3">
      <c r="B4691" s="33">
        <v>4686.5</v>
      </c>
      <c r="C4691" s="34">
        <v>20</v>
      </c>
      <c r="D4691" s="32">
        <f t="shared" si="146"/>
        <v>68</v>
      </c>
      <c r="E4691" s="37">
        <f t="shared" si="147"/>
        <v>81.599999999999994</v>
      </c>
      <c r="F4691" s="32">
        <f>'Auxiliary Energy Estimation'!$E$25-D4691</f>
        <v>-13</v>
      </c>
      <c r="G4691" s="32">
        <f>'Auxiliary Energy Estimation'!$E$25-E4691</f>
        <v>-26.599999999999994</v>
      </c>
      <c r="H4691" s="26">
        <f>IF(D4691&lt;='Auxiliary Energy Estimation'!$E$25, 1, 0)</f>
        <v>0</v>
      </c>
      <c r="I4691" s="26">
        <f>IF(E4691&lt;='Auxiliary Energy Estimation'!$E$25, 1, 0)</f>
        <v>0</v>
      </c>
    </row>
    <row r="4692" spans="2:9" ht="15" x14ac:dyDescent="0.3">
      <c r="B4692" s="33">
        <v>4687.5</v>
      </c>
      <c r="C4692" s="34">
        <v>21.1</v>
      </c>
      <c r="D4692" s="32">
        <f t="shared" si="146"/>
        <v>69.98</v>
      </c>
      <c r="E4692" s="37">
        <f t="shared" si="147"/>
        <v>83.975999999999999</v>
      </c>
      <c r="F4692" s="32">
        <f>'Auxiliary Energy Estimation'!$E$25-D4692</f>
        <v>-14.980000000000004</v>
      </c>
      <c r="G4692" s="32">
        <f>'Auxiliary Energy Estimation'!$E$25-E4692</f>
        <v>-28.975999999999999</v>
      </c>
      <c r="H4692" s="26">
        <f>IF(D4692&lt;='Auxiliary Energy Estimation'!$E$25, 1, 0)</f>
        <v>0</v>
      </c>
      <c r="I4692" s="26">
        <f>IF(E4692&lt;='Auxiliary Energy Estimation'!$E$25, 1, 0)</f>
        <v>0</v>
      </c>
    </row>
    <row r="4693" spans="2:9" ht="15" x14ac:dyDescent="0.3">
      <c r="B4693" s="33">
        <v>4688.5</v>
      </c>
      <c r="C4693" s="34">
        <v>23.3</v>
      </c>
      <c r="D4693" s="32">
        <f t="shared" si="146"/>
        <v>73.94</v>
      </c>
      <c r="E4693" s="37">
        <f t="shared" si="147"/>
        <v>88.727999999999994</v>
      </c>
      <c r="F4693" s="32">
        <f>'Auxiliary Energy Estimation'!$E$25-D4693</f>
        <v>-18.939999999999998</v>
      </c>
      <c r="G4693" s="32">
        <f>'Auxiliary Energy Estimation'!$E$25-E4693</f>
        <v>-33.727999999999994</v>
      </c>
      <c r="H4693" s="26">
        <f>IF(D4693&lt;='Auxiliary Energy Estimation'!$E$25, 1, 0)</f>
        <v>0</v>
      </c>
      <c r="I4693" s="26">
        <f>IF(E4693&lt;='Auxiliary Energy Estimation'!$E$25, 1, 0)</f>
        <v>0</v>
      </c>
    </row>
    <row r="4694" spans="2:9" ht="15" x14ac:dyDescent="0.3">
      <c r="B4694" s="33">
        <v>4689.5</v>
      </c>
      <c r="C4694" s="34">
        <v>25</v>
      </c>
      <c r="D4694" s="32">
        <f t="shared" si="146"/>
        <v>77</v>
      </c>
      <c r="E4694" s="37">
        <f t="shared" si="147"/>
        <v>92.399999999999991</v>
      </c>
      <c r="F4694" s="32">
        <f>'Auxiliary Energy Estimation'!$E$25-D4694</f>
        <v>-22</v>
      </c>
      <c r="G4694" s="32">
        <f>'Auxiliary Energy Estimation'!$E$25-E4694</f>
        <v>-37.399999999999991</v>
      </c>
      <c r="H4694" s="26">
        <f>IF(D4694&lt;='Auxiliary Energy Estimation'!$E$25, 1, 0)</f>
        <v>0</v>
      </c>
      <c r="I4694" s="26">
        <f>IF(E4694&lt;='Auxiliary Energy Estimation'!$E$25, 1, 0)</f>
        <v>0</v>
      </c>
    </row>
    <row r="4695" spans="2:9" ht="15" x14ac:dyDescent="0.3">
      <c r="B4695" s="33">
        <v>4690.5</v>
      </c>
      <c r="C4695" s="34">
        <v>26.7</v>
      </c>
      <c r="D4695" s="32">
        <f t="shared" si="146"/>
        <v>80.06</v>
      </c>
      <c r="E4695" s="37">
        <f t="shared" si="147"/>
        <v>96.072000000000003</v>
      </c>
      <c r="F4695" s="32">
        <f>'Auxiliary Energy Estimation'!$E$25-D4695</f>
        <v>-25.060000000000002</v>
      </c>
      <c r="G4695" s="32">
        <f>'Auxiliary Energy Estimation'!$E$25-E4695</f>
        <v>-41.072000000000003</v>
      </c>
      <c r="H4695" s="26">
        <f>IF(D4695&lt;='Auxiliary Energy Estimation'!$E$25, 1, 0)</f>
        <v>0</v>
      </c>
      <c r="I4695" s="26">
        <f>IF(E4695&lt;='Auxiliary Energy Estimation'!$E$25, 1, 0)</f>
        <v>0</v>
      </c>
    </row>
    <row r="4696" spans="2:9" ht="15" x14ac:dyDescent="0.3">
      <c r="B4696" s="33">
        <v>4691.5</v>
      </c>
      <c r="C4696" s="34">
        <v>27.8</v>
      </c>
      <c r="D4696" s="32">
        <f t="shared" si="146"/>
        <v>82.039999999999992</v>
      </c>
      <c r="E4696" s="37">
        <f t="shared" si="147"/>
        <v>98.447999999999993</v>
      </c>
      <c r="F4696" s="32">
        <f>'Auxiliary Energy Estimation'!$E$25-D4696</f>
        <v>-27.039999999999992</v>
      </c>
      <c r="G4696" s="32">
        <f>'Auxiliary Energy Estimation'!$E$25-E4696</f>
        <v>-43.447999999999993</v>
      </c>
      <c r="H4696" s="26">
        <f>IF(D4696&lt;='Auxiliary Energy Estimation'!$E$25, 1, 0)</f>
        <v>0</v>
      </c>
      <c r="I4696" s="26">
        <f>IF(E4696&lt;='Auxiliary Energy Estimation'!$E$25, 1, 0)</f>
        <v>0</v>
      </c>
    </row>
    <row r="4697" spans="2:9" ht="15" x14ac:dyDescent="0.3">
      <c r="B4697" s="33">
        <v>4692.5</v>
      </c>
      <c r="C4697" s="34">
        <v>29.4</v>
      </c>
      <c r="D4697" s="32">
        <f t="shared" si="146"/>
        <v>84.92</v>
      </c>
      <c r="E4697" s="37">
        <f t="shared" si="147"/>
        <v>101.904</v>
      </c>
      <c r="F4697" s="32">
        <f>'Auxiliary Energy Estimation'!$E$25-D4697</f>
        <v>-29.92</v>
      </c>
      <c r="G4697" s="32">
        <f>'Auxiliary Energy Estimation'!$E$25-E4697</f>
        <v>-46.903999999999996</v>
      </c>
      <c r="H4697" s="26">
        <f>IF(D4697&lt;='Auxiliary Energy Estimation'!$E$25, 1, 0)</f>
        <v>0</v>
      </c>
      <c r="I4697" s="26">
        <f>IF(E4697&lt;='Auxiliary Energy Estimation'!$E$25, 1, 0)</f>
        <v>0</v>
      </c>
    </row>
    <row r="4698" spans="2:9" ht="15" x14ac:dyDescent="0.3">
      <c r="B4698" s="33">
        <v>4693.5</v>
      </c>
      <c r="C4698" s="34">
        <v>27.8</v>
      </c>
      <c r="D4698" s="32">
        <f t="shared" si="146"/>
        <v>82.039999999999992</v>
      </c>
      <c r="E4698" s="37">
        <f t="shared" si="147"/>
        <v>98.447999999999993</v>
      </c>
      <c r="F4698" s="32">
        <f>'Auxiliary Energy Estimation'!$E$25-D4698</f>
        <v>-27.039999999999992</v>
      </c>
      <c r="G4698" s="32">
        <f>'Auxiliary Energy Estimation'!$E$25-E4698</f>
        <v>-43.447999999999993</v>
      </c>
      <c r="H4698" s="26">
        <f>IF(D4698&lt;='Auxiliary Energy Estimation'!$E$25, 1, 0)</f>
        <v>0</v>
      </c>
      <c r="I4698" s="26">
        <f>IF(E4698&lt;='Auxiliary Energy Estimation'!$E$25, 1, 0)</f>
        <v>0</v>
      </c>
    </row>
    <row r="4699" spans="2:9" ht="15" x14ac:dyDescent="0.3">
      <c r="B4699" s="33">
        <v>4694.5</v>
      </c>
      <c r="C4699" s="34">
        <v>28.9</v>
      </c>
      <c r="D4699" s="32">
        <f t="shared" si="146"/>
        <v>84.02</v>
      </c>
      <c r="E4699" s="37">
        <f t="shared" si="147"/>
        <v>100.824</v>
      </c>
      <c r="F4699" s="32">
        <f>'Auxiliary Energy Estimation'!$E$25-D4699</f>
        <v>-29.019999999999996</v>
      </c>
      <c r="G4699" s="32">
        <f>'Auxiliary Energy Estimation'!$E$25-E4699</f>
        <v>-45.823999999999998</v>
      </c>
      <c r="H4699" s="26">
        <f>IF(D4699&lt;='Auxiliary Energy Estimation'!$E$25, 1, 0)</f>
        <v>0</v>
      </c>
      <c r="I4699" s="26">
        <f>IF(E4699&lt;='Auxiliary Energy Estimation'!$E$25, 1, 0)</f>
        <v>0</v>
      </c>
    </row>
    <row r="4700" spans="2:9" ht="15" x14ac:dyDescent="0.3">
      <c r="B4700" s="33">
        <v>4695.5</v>
      </c>
      <c r="C4700" s="34">
        <v>28.3</v>
      </c>
      <c r="D4700" s="32">
        <f t="shared" si="146"/>
        <v>82.94</v>
      </c>
      <c r="E4700" s="37">
        <f t="shared" si="147"/>
        <v>99.527999999999992</v>
      </c>
      <c r="F4700" s="32">
        <f>'Auxiliary Energy Estimation'!$E$25-D4700</f>
        <v>-27.939999999999998</v>
      </c>
      <c r="G4700" s="32">
        <f>'Auxiliary Energy Estimation'!$E$25-E4700</f>
        <v>-44.527999999999992</v>
      </c>
      <c r="H4700" s="26">
        <f>IF(D4700&lt;='Auxiliary Energy Estimation'!$E$25, 1, 0)</f>
        <v>0</v>
      </c>
      <c r="I4700" s="26">
        <f>IF(E4700&lt;='Auxiliary Energy Estimation'!$E$25, 1, 0)</f>
        <v>0</v>
      </c>
    </row>
    <row r="4701" spans="2:9" ht="15" x14ac:dyDescent="0.3">
      <c r="B4701" s="33">
        <v>4696.5</v>
      </c>
      <c r="C4701" s="34">
        <v>28.9</v>
      </c>
      <c r="D4701" s="32">
        <f t="shared" si="146"/>
        <v>84.02</v>
      </c>
      <c r="E4701" s="37">
        <f t="shared" si="147"/>
        <v>100.824</v>
      </c>
      <c r="F4701" s="32">
        <f>'Auxiliary Energy Estimation'!$E$25-D4701</f>
        <v>-29.019999999999996</v>
      </c>
      <c r="G4701" s="32">
        <f>'Auxiliary Energy Estimation'!$E$25-E4701</f>
        <v>-45.823999999999998</v>
      </c>
      <c r="H4701" s="26">
        <f>IF(D4701&lt;='Auxiliary Energy Estimation'!$E$25, 1, 0)</f>
        <v>0</v>
      </c>
      <c r="I4701" s="26">
        <f>IF(E4701&lt;='Auxiliary Energy Estimation'!$E$25, 1, 0)</f>
        <v>0</v>
      </c>
    </row>
    <row r="4702" spans="2:9" ht="15" x14ac:dyDescent="0.3">
      <c r="B4702" s="33">
        <v>4697.5</v>
      </c>
      <c r="C4702" s="34">
        <v>27.8</v>
      </c>
      <c r="D4702" s="32">
        <f t="shared" si="146"/>
        <v>82.039999999999992</v>
      </c>
      <c r="E4702" s="37">
        <f t="shared" si="147"/>
        <v>98.447999999999993</v>
      </c>
      <c r="F4702" s="32">
        <f>'Auxiliary Energy Estimation'!$E$25-D4702</f>
        <v>-27.039999999999992</v>
      </c>
      <c r="G4702" s="32">
        <f>'Auxiliary Energy Estimation'!$E$25-E4702</f>
        <v>-43.447999999999993</v>
      </c>
      <c r="H4702" s="26">
        <f>IF(D4702&lt;='Auxiliary Energy Estimation'!$E$25, 1, 0)</f>
        <v>0</v>
      </c>
      <c r="I4702" s="26">
        <f>IF(E4702&lt;='Auxiliary Energy Estimation'!$E$25, 1, 0)</f>
        <v>0</v>
      </c>
    </row>
    <row r="4703" spans="2:9" ht="15" x14ac:dyDescent="0.3">
      <c r="B4703" s="33">
        <v>4698.5</v>
      </c>
      <c r="C4703" s="34">
        <v>27.2</v>
      </c>
      <c r="D4703" s="32">
        <f t="shared" si="146"/>
        <v>80.960000000000008</v>
      </c>
      <c r="E4703" s="37">
        <f t="shared" si="147"/>
        <v>97.152000000000001</v>
      </c>
      <c r="F4703" s="32">
        <f>'Auxiliary Energy Estimation'!$E$25-D4703</f>
        <v>-25.960000000000008</v>
      </c>
      <c r="G4703" s="32">
        <f>'Auxiliary Energy Estimation'!$E$25-E4703</f>
        <v>-42.152000000000001</v>
      </c>
      <c r="H4703" s="26">
        <f>IF(D4703&lt;='Auxiliary Energy Estimation'!$E$25, 1, 0)</f>
        <v>0</v>
      </c>
      <c r="I4703" s="26">
        <f>IF(E4703&lt;='Auxiliary Energy Estimation'!$E$25, 1, 0)</f>
        <v>0</v>
      </c>
    </row>
    <row r="4704" spans="2:9" ht="15" x14ac:dyDescent="0.3">
      <c r="B4704" s="33">
        <v>4699.5</v>
      </c>
      <c r="C4704" s="34">
        <v>25.6</v>
      </c>
      <c r="D4704" s="32">
        <f t="shared" si="146"/>
        <v>78.080000000000013</v>
      </c>
      <c r="E4704" s="37">
        <f t="shared" si="147"/>
        <v>93.696000000000012</v>
      </c>
      <c r="F4704" s="32">
        <f>'Auxiliary Energy Estimation'!$E$25-D4704</f>
        <v>-23.080000000000013</v>
      </c>
      <c r="G4704" s="32">
        <f>'Auxiliary Energy Estimation'!$E$25-E4704</f>
        <v>-38.696000000000012</v>
      </c>
      <c r="H4704" s="26">
        <f>IF(D4704&lt;='Auxiliary Energy Estimation'!$E$25, 1, 0)</f>
        <v>0</v>
      </c>
      <c r="I4704" s="26">
        <f>IF(E4704&lt;='Auxiliary Energy Estimation'!$E$25, 1, 0)</f>
        <v>0</v>
      </c>
    </row>
    <row r="4705" spans="2:9" ht="15" x14ac:dyDescent="0.3">
      <c r="B4705" s="33">
        <v>4700.5</v>
      </c>
      <c r="C4705" s="34">
        <v>24.4</v>
      </c>
      <c r="D4705" s="32">
        <f t="shared" si="146"/>
        <v>75.92</v>
      </c>
      <c r="E4705" s="37">
        <f t="shared" si="147"/>
        <v>91.103999999999999</v>
      </c>
      <c r="F4705" s="32">
        <f>'Auxiliary Energy Estimation'!$E$25-D4705</f>
        <v>-20.92</v>
      </c>
      <c r="G4705" s="32">
        <f>'Auxiliary Energy Estimation'!$E$25-E4705</f>
        <v>-36.103999999999999</v>
      </c>
      <c r="H4705" s="26">
        <f>IF(D4705&lt;='Auxiliary Energy Estimation'!$E$25, 1, 0)</f>
        <v>0</v>
      </c>
      <c r="I4705" s="26">
        <f>IF(E4705&lt;='Auxiliary Energy Estimation'!$E$25, 1, 0)</f>
        <v>0</v>
      </c>
    </row>
    <row r="4706" spans="2:9" ht="15" x14ac:dyDescent="0.3">
      <c r="B4706" s="33">
        <v>4701.5</v>
      </c>
      <c r="C4706" s="34">
        <v>23.9</v>
      </c>
      <c r="D4706" s="32">
        <f t="shared" si="146"/>
        <v>75.02</v>
      </c>
      <c r="E4706" s="37">
        <f t="shared" si="147"/>
        <v>90.023999999999987</v>
      </c>
      <c r="F4706" s="32">
        <f>'Auxiliary Energy Estimation'!$E$25-D4706</f>
        <v>-20.019999999999996</v>
      </c>
      <c r="G4706" s="32">
        <f>'Auxiliary Energy Estimation'!$E$25-E4706</f>
        <v>-35.023999999999987</v>
      </c>
      <c r="H4706" s="26">
        <f>IF(D4706&lt;='Auxiliary Energy Estimation'!$E$25, 1, 0)</f>
        <v>0</v>
      </c>
      <c r="I4706" s="26">
        <f>IF(E4706&lt;='Auxiliary Energy Estimation'!$E$25, 1, 0)</f>
        <v>0</v>
      </c>
    </row>
    <row r="4707" spans="2:9" ht="15" x14ac:dyDescent="0.3">
      <c r="B4707" s="33">
        <v>4702.5</v>
      </c>
      <c r="C4707" s="34">
        <v>23.3</v>
      </c>
      <c r="D4707" s="32">
        <f t="shared" si="146"/>
        <v>73.94</v>
      </c>
      <c r="E4707" s="37">
        <f t="shared" si="147"/>
        <v>88.727999999999994</v>
      </c>
      <c r="F4707" s="32">
        <f>'Auxiliary Energy Estimation'!$E$25-D4707</f>
        <v>-18.939999999999998</v>
      </c>
      <c r="G4707" s="32">
        <f>'Auxiliary Energy Estimation'!$E$25-E4707</f>
        <v>-33.727999999999994</v>
      </c>
      <c r="H4707" s="26">
        <f>IF(D4707&lt;='Auxiliary Energy Estimation'!$E$25, 1, 0)</f>
        <v>0</v>
      </c>
      <c r="I4707" s="26">
        <f>IF(E4707&lt;='Auxiliary Energy Estimation'!$E$25, 1, 0)</f>
        <v>0</v>
      </c>
    </row>
    <row r="4708" spans="2:9" ht="15" x14ac:dyDescent="0.3">
      <c r="B4708" s="33">
        <v>4703.5</v>
      </c>
      <c r="C4708" s="34">
        <v>22.2</v>
      </c>
      <c r="D4708" s="32">
        <f t="shared" si="146"/>
        <v>71.960000000000008</v>
      </c>
      <c r="E4708" s="37">
        <f t="shared" si="147"/>
        <v>86.352000000000004</v>
      </c>
      <c r="F4708" s="32">
        <f>'Auxiliary Energy Estimation'!$E$25-D4708</f>
        <v>-16.960000000000008</v>
      </c>
      <c r="G4708" s="32">
        <f>'Auxiliary Energy Estimation'!$E$25-E4708</f>
        <v>-31.352000000000004</v>
      </c>
      <c r="H4708" s="26">
        <f>IF(D4708&lt;='Auxiliary Energy Estimation'!$E$25, 1, 0)</f>
        <v>0</v>
      </c>
      <c r="I4708" s="26">
        <f>IF(E4708&lt;='Auxiliary Energy Estimation'!$E$25, 1, 0)</f>
        <v>0</v>
      </c>
    </row>
    <row r="4709" spans="2:9" ht="15" x14ac:dyDescent="0.3">
      <c r="B4709" s="33">
        <v>4704.5</v>
      </c>
      <c r="C4709" s="34">
        <v>21.7</v>
      </c>
      <c r="D4709" s="32">
        <f t="shared" si="146"/>
        <v>71.06</v>
      </c>
      <c r="E4709" s="37">
        <f t="shared" si="147"/>
        <v>85.272000000000006</v>
      </c>
      <c r="F4709" s="32">
        <f>'Auxiliary Energy Estimation'!$E$25-D4709</f>
        <v>-16.060000000000002</v>
      </c>
      <c r="G4709" s="32">
        <f>'Auxiliary Energy Estimation'!$E$25-E4709</f>
        <v>-30.272000000000006</v>
      </c>
      <c r="H4709" s="26">
        <f>IF(D4709&lt;='Auxiliary Energy Estimation'!$E$25, 1, 0)</f>
        <v>0</v>
      </c>
      <c r="I4709" s="26">
        <f>IF(E4709&lt;='Auxiliary Energy Estimation'!$E$25, 1, 0)</f>
        <v>0</v>
      </c>
    </row>
    <row r="4710" spans="2:9" ht="15" x14ac:dyDescent="0.3">
      <c r="B4710" s="33">
        <v>4705.5</v>
      </c>
      <c r="C4710" s="34">
        <v>21.1</v>
      </c>
      <c r="D4710" s="32">
        <f t="shared" si="146"/>
        <v>69.98</v>
      </c>
      <c r="E4710" s="37">
        <f t="shared" si="147"/>
        <v>83.975999999999999</v>
      </c>
      <c r="F4710" s="32">
        <f>'Auxiliary Energy Estimation'!$E$25-D4710</f>
        <v>-14.980000000000004</v>
      </c>
      <c r="G4710" s="32">
        <f>'Auxiliary Energy Estimation'!$E$25-E4710</f>
        <v>-28.975999999999999</v>
      </c>
      <c r="H4710" s="26">
        <f>IF(D4710&lt;='Auxiliary Energy Estimation'!$E$25, 1, 0)</f>
        <v>0</v>
      </c>
      <c r="I4710" s="26">
        <f>IF(E4710&lt;='Auxiliary Energy Estimation'!$E$25, 1, 0)</f>
        <v>0</v>
      </c>
    </row>
    <row r="4711" spans="2:9" ht="15" x14ac:dyDescent="0.3">
      <c r="B4711" s="33">
        <v>4706.5</v>
      </c>
      <c r="C4711" s="34">
        <v>20.6</v>
      </c>
      <c r="D4711" s="32">
        <f t="shared" si="146"/>
        <v>69.080000000000013</v>
      </c>
      <c r="E4711" s="37">
        <f t="shared" si="147"/>
        <v>82.896000000000015</v>
      </c>
      <c r="F4711" s="32">
        <f>'Auxiliary Energy Estimation'!$E$25-D4711</f>
        <v>-14.080000000000013</v>
      </c>
      <c r="G4711" s="32">
        <f>'Auxiliary Energy Estimation'!$E$25-E4711</f>
        <v>-27.896000000000015</v>
      </c>
      <c r="H4711" s="26">
        <f>IF(D4711&lt;='Auxiliary Energy Estimation'!$E$25, 1, 0)</f>
        <v>0</v>
      </c>
      <c r="I4711" s="26">
        <f>IF(E4711&lt;='Auxiliary Energy Estimation'!$E$25, 1, 0)</f>
        <v>0</v>
      </c>
    </row>
    <row r="4712" spans="2:9" ht="15" x14ac:dyDescent="0.3">
      <c r="B4712" s="33">
        <v>4707.5</v>
      </c>
      <c r="C4712" s="34">
        <v>20</v>
      </c>
      <c r="D4712" s="32">
        <f t="shared" si="146"/>
        <v>68</v>
      </c>
      <c r="E4712" s="37">
        <f t="shared" si="147"/>
        <v>81.599999999999994</v>
      </c>
      <c r="F4712" s="32">
        <f>'Auxiliary Energy Estimation'!$E$25-D4712</f>
        <v>-13</v>
      </c>
      <c r="G4712" s="32">
        <f>'Auxiliary Energy Estimation'!$E$25-E4712</f>
        <v>-26.599999999999994</v>
      </c>
      <c r="H4712" s="26">
        <f>IF(D4712&lt;='Auxiliary Energy Estimation'!$E$25, 1, 0)</f>
        <v>0</v>
      </c>
      <c r="I4712" s="26">
        <f>IF(E4712&lt;='Auxiliary Energy Estimation'!$E$25, 1, 0)</f>
        <v>0</v>
      </c>
    </row>
    <row r="4713" spans="2:9" ht="15" x14ac:dyDescent="0.3">
      <c r="B4713" s="33">
        <v>4708.5</v>
      </c>
      <c r="C4713" s="34">
        <v>19.399999999999999</v>
      </c>
      <c r="D4713" s="32">
        <f t="shared" si="146"/>
        <v>66.92</v>
      </c>
      <c r="E4713" s="37">
        <f t="shared" si="147"/>
        <v>80.304000000000002</v>
      </c>
      <c r="F4713" s="32">
        <f>'Auxiliary Energy Estimation'!$E$25-D4713</f>
        <v>-11.920000000000002</v>
      </c>
      <c r="G4713" s="32">
        <f>'Auxiliary Energy Estimation'!$E$25-E4713</f>
        <v>-25.304000000000002</v>
      </c>
      <c r="H4713" s="26">
        <f>IF(D4713&lt;='Auxiliary Energy Estimation'!$E$25, 1, 0)</f>
        <v>0</v>
      </c>
      <c r="I4713" s="26">
        <f>IF(E4713&lt;='Auxiliary Energy Estimation'!$E$25, 1, 0)</f>
        <v>0</v>
      </c>
    </row>
    <row r="4714" spans="2:9" ht="15" x14ac:dyDescent="0.3">
      <c r="B4714" s="33">
        <v>4709.5</v>
      </c>
      <c r="C4714" s="34">
        <v>20</v>
      </c>
      <c r="D4714" s="32">
        <f t="shared" si="146"/>
        <v>68</v>
      </c>
      <c r="E4714" s="37">
        <f t="shared" si="147"/>
        <v>81.599999999999994</v>
      </c>
      <c r="F4714" s="32">
        <f>'Auxiliary Energy Estimation'!$E$25-D4714</f>
        <v>-13</v>
      </c>
      <c r="G4714" s="32">
        <f>'Auxiliary Energy Estimation'!$E$25-E4714</f>
        <v>-26.599999999999994</v>
      </c>
      <c r="H4714" s="26">
        <f>IF(D4714&lt;='Auxiliary Energy Estimation'!$E$25, 1, 0)</f>
        <v>0</v>
      </c>
      <c r="I4714" s="26">
        <f>IF(E4714&lt;='Auxiliary Energy Estimation'!$E$25, 1, 0)</f>
        <v>0</v>
      </c>
    </row>
    <row r="4715" spans="2:9" ht="15" x14ac:dyDescent="0.3">
      <c r="B4715" s="33">
        <v>4710.5</v>
      </c>
      <c r="C4715" s="34">
        <v>22.8</v>
      </c>
      <c r="D4715" s="32">
        <f t="shared" si="146"/>
        <v>73.039999999999992</v>
      </c>
      <c r="E4715" s="37">
        <f t="shared" si="147"/>
        <v>87.647999999999982</v>
      </c>
      <c r="F4715" s="32">
        <f>'Auxiliary Energy Estimation'!$E$25-D4715</f>
        <v>-18.039999999999992</v>
      </c>
      <c r="G4715" s="32">
        <f>'Auxiliary Energy Estimation'!$E$25-E4715</f>
        <v>-32.647999999999982</v>
      </c>
      <c r="H4715" s="26">
        <f>IF(D4715&lt;='Auxiliary Energy Estimation'!$E$25, 1, 0)</f>
        <v>0</v>
      </c>
      <c r="I4715" s="26">
        <f>IF(E4715&lt;='Auxiliary Energy Estimation'!$E$25, 1, 0)</f>
        <v>0</v>
      </c>
    </row>
    <row r="4716" spans="2:9" ht="15" x14ac:dyDescent="0.3">
      <c r="B4716" s="33">
        <v>4711.5</v>
      </c>
      <c r="C4716" s="34">
        <v>24.4</v>
      </c>
      <c r="D4716" s="32">
        <f t="shared" si="146"/>
        <v>75.92</v>
      </c>
      <c r="E4716" s="37">
        <f t="shared" si="147"/>
        <v>91.103999999999999</v>
      </c>
      <c r="F4716" s="32">
        <f>'Auxiliary Energy Estimation'!$E$25-D4716</f>
        <v>-20.92</v>
      </c>
      <c r="G4716" s="32">
        <f>'Auxiliary Energy Estimation'!$E$25-E4716</f>
        <v>-36.103999999999999</v>
      </c>
      <c r="H4716" s="26">
        <f>IF(D4716&lt;='Auxiliary Energy Estimation'!$E$25, 1, 0)</f>
        <v>0</v>
      </c>
      <c r="I4716" s="26">
        <f>IF(E4716&lt;='Auxiliary Energy Estimation'!$E$25, 1, 0)</f>
        <v>0</v>
      </c>
    </row>
    <row r="4717" spans="2:9" ht="15" x14ac:dyDescent="0.3">
      <c r="B4717" s="33">
        <v>4712.5</v>
      </c>
      <c r="C4717" s="34">
        <v>26.1</v>
      </c>
      <c r="D4717" s="32">
        <f t="shared" si="146"/>
        <v>78.98</v>
      </c>
      <c r="E4717" s="37">
        <f t="shared" si="147"/>
        <v>94.775999999999996</v>
      </c>
      <c r="F4717" s="32">
        <f>'Auxiliary Energy Estimation'!$E$25-D4717</f>
        <v>-23.980000000000004</v>
      </c>
      <c r="G4717" s="32">
        <f>'Auxiliary Energy Estimation'!$E$25-E4717</f>
        <v>-39.775999999999996</v>
      </c>
      <c r="H4717" s="26">
        <f>IF(D4717&lt;='Auxiliary Energy Estimation'!$E$25, 1, 0)</f>
        <v>0</v>
      </c>
      <c r="I4717" s="26">
        <f>IF(E4717&lt;='Auxiliary Energy Estimation'!$E$25, 1, 0)</f>
        <v>0</v>
      </c>
    </row>
    <row r="4718" spans="2:9" ht="15" x14ac:dyDescent="0.3">
      <c r="B4718" s="33">
        <v>4713.5</v>
      </c>
      <c r="C4718" s="34">
        <v>27.8</v>
      </c>
      <c r="D4718" s="32">
        <f t="shared" si="146"/>
        <v>82.039999999999992</v>
      </c>
      <c r="E4718" s="37">
        <f t="shared" si="147"/>
        <v>98.447999999999993</v>
      </c>
      <c r="F4718" s="32">
        <f>'Auxiliary Energy Estimation'!$E$25-D4718</f>
        <v>-27.039999999999992</v>
      </c>
      <c r="G4718" s="32">
        <f>'Auxiliary Energy Estimation'!$E$25-E4718</f>
        <v>-43.447999999999993</v>
      </c>
      <c r="H4718" s="26">
        <f>IF(D4718&lt;='Auxiliary Energy Estimation'!$E$25, 1, 0)</f>
        <v>0</v>
      </c>
      <c r="I4718" s="26">
        <f>IF(E4718&lt;='Auxiliary Energy Estimation'!$E$25, 1, 0)</f>
        <v>0</v>
      </c>
    </row>
    <row r="4719" spans="2:9" ht="15" x14ac:dyDescent="0.3">
      <c r="B4719" s="33">
        <v>4714.5</v>
      </c>
      <c r="C4719" s="34">
        <v>28.3</v>
      </c>
      <c r="D4719" s="32">
        <f t="shared" si="146"/>
        <v>82.94</v>
      </c>
      <c r="E4719" s="37">
        <f t="shared" si="147"/>
        <v>99.527999999999992</v>
      </c>
      <c r="F4719" s="32">
        <f>'Auxiliary Energy Estimation'!$E$25-D4719</f>
        <v>-27.939999999999998</v>
      </c>
      <c r="G4719" s="32">
        <f>'Auxiliary Energy Estimation'!$E$25-E4719</f>
        <v>-44.527999999999992</v>
      </c>
      <c r="H4719" s="26">
        <f>IF(D4719&lt;='Auxiliary Energy Estimation'!$E$25, 1, 0)</f>
        <v>0</v>
      </c>
      <c r="I4719" s="26">
        <f>IF(E4719&lt;='Auxiliary Energy Estimation'!$E$25, 1, 0)</f>
        <v>0</v>
      </c>
    </row>
    <row r="4720" spans="2:9" ht="15" x14ac:dyDescent="0.3">
      <c r="B4720" s="33">
        <v>4715.5</v>
      </c>
      <c r="C4720" s="34">
        <v>29.4</v>
      </c>
      <c r="D4720" s="32">
        <f t="shared" si="146"/>
        <v>84.92</v>
      </c>
      <c r="E4720" s="37">
        <f t="shared" si="147"/>
        <v>101.904</v>
      </c>
      <c r="F4720" s="32">
        <f>'Auxiliary Energy Estimation'!$E$25-D4720</f>
        <v>-29.92</v>
      </c>
      <c r="G4720" s="32">
        <f>'Auxiliary Energy Estimation'!$E$25-E4720</f>
        <v>-46.903999999999996</v>
      </c>
      <c r="H4720" s="26">
        <f>IF(D4720&lt;='Auxiliary Energy Estimation'!$E$25, 1, 0)</f>
        <v>0</v>
      </c>
      <c r="I4720" s="26">
        <f>IF(E4720&lt;='Auxiliary Energy Estimation'!$E$25, 1, 0)</f>
        <v>0</v>
      </c>
    </row>
    <row r="4721" spans="2:9" ht="15" x14ac:dyDescent="0.3">
      <c r="B4721" s="33">
        <v>4716.5</v>
      </c>
      <c r="C4721" s="34">
        <v>29.4</v>
      </c>
      <c r="D4721" s="32">
        <f t="shared" si="146"/>
        <v>84.92</v>
      </c>
      <c r="E4721" s="37">
        <f t="shared" si="147"/>
        <v>101.904</v>
      </c>
      <c r="F4721" s="32">
        <f>'Auxiliary Energy Estimation'!$E$25-D4721</f>
        <v>-29.92</v>
      </c>
      <c r="G4721" s="32">
        <f>'Auxiliary Energy Estimation'!$E$25-E4721</f>
        <v>-46.903999999999996</v>
      </c>
      <c r="H4721" s="26">
        <f>IF(D4721&lt;='Auxiliary Energy Estimation'!$E$25, 1, 0)</f>
        <v>0</v>
      </c>
      <c r="I4721" s="26">
        <f>IF(E4721&lt;='Auxiliary Energy Estimation'!$E$25, 1, 0)</f>
        <v>0</v>
      </c>
    </row>
    <row r="4722" spans="2:9" ht="15" x14ac:dyDescent="0.3">
      <c r="B4722" s="33">
        <v>4717.5</v>
      </c>
      <c r="C4722" s="34">
        <v>30</v>
      </c>
      <c r="D4722" s="32">
        <f t="shared" si="146"/>
        <v>86</v>
      </c>
      <c r="E4722" s="37">
        <f t="shared" si="147"/>
        <v>103.2</v>
      </c>
      <c r="F4722" s="32">
        <f>'Auxiliary Energy Estimation'!$E$25-D4722</f>
        <v>-31</v>
      </c>
      <c r="G4722" s="32">
        <f>'Auxiliary Energy Estimation'!$E$25-E4722</f>
        <v>-48.2</v>
      </c>
      <c r="H4722" s="26">
        <f>IF(D4722&lt;='Auxiliary Energy Estimation'!$E$25, 1, 0)</f>
        <v>0</v>
      </c>
      <c r="I4722" s="26">
        <f>IF(E4722&lt;='Auxiliary Energy Estimation'!$E$25, 1, 0)</f>
        <v>0</v>
      </c>
    </row>
    <row r="4723" spans="2:9" ht="15" x14ac:dyDescent="0.3">
      <c r="B4723" s="33">
        <v>4718.5</v>
      </c>
      <c r="C4723" s="34">
        <v>29.4</v>
      </c>
      <c r="D4723" s="32">
        <f t="shared" si="146"/>
        <v>84.92</v>
      </c>
      <c r="E4723" s="37">
        <f t="shared" si="147"/>
        <v>101.904</v>
      </c>
      <c r="F4723" s="32">
        <f>'Auxiliary Energy Estimation'!$E$25-D4723</f>
        <v>-29.92</v>
      </c>
      <c r="G4723" s="32">
        <f>'Auxiliary Energy Estimation'!$E$25-E4723</f>
        <v>-46.903999999999996</v>
      </c>
      <c r="H4723" s="26">
        <f>IF(D4723&lt;='Auxiliary Energy Estimation'!$E$25, 1, 0)</f>
        <v>0</v>
      </c>
      <c r="I4723" s="26">
        <f>IF(E4723&lt;='Auxiliary Energy Estimation'!$E$25, 1, 0)</f>
        <v>0</v>
      </c>
    </row>
    <row r="4724" spans="2:9" ht="15" x14ac:dyDescent="0.3">
      <c r="B4724" s="33">
        <v>4719.5</v>
      </c>
      <c r="C4724" s="34">
        <v>30.6</v>
      </c>
      <c r="D4724" s="32">
        <f t="shared" si="146"/>
        <v>87.080000000000013</v>
      </c>
      <c r="E4724" s="37">
        <f t="shared" si="147"/>
        <v>104.49600000000001</v>
      </c>
      <c r="F4724" s="32">
        <f>'Auxiliary Energy Estimation'!$E$25-D4724</f>
        <v>-32.080000000000013</v>
      </c>
      <c r="G4724" s="32">
        <f>'Auxiliary Energy Estimation'!$E$25-E4724</f>
        <v>-49.496000000000009</v>
      </c>
      <c r="H4724" s="26">
        <f>IF(D4724&lt;='Auxiliary Energy Estimation'!$E$25, 1, 0)</f>
        <v>0</v>
      </c>
      <c r="I4724" s="26">
        <f>IF(E4724&lt;='Auxiliary Energy Estimation'!$E$25, 1, 0)</f>
        <v>0</v>
      </c>
    </row>
    <row r="4725" spans="2:9" ht="15" x14ac:dyDescent="0.3">
      <c r="B4725" s="33">
        <v>4720.5</v>
      </c>
      <c r="C4725" s="34">
        <v>26.7</v>
      </c>
      <c r="D4725" s="32">
        <f t="shared" si="146"/>
        <v>80.06</v>
      </c>
      <c r="E4725" s="37">
        <f t="shared" si="147"/>
        <v>96.072000000000003</v>
      </c>
      <c r="F4725" s="32">
        <f>'Auxiliary Energy Estimation'!$E$25-D4725</f>
        <v>-25.060000000000002</v>
      </c>
      <c r="G4725" s="32">
        <f>'Auxiliary Energy Estimation'!$E$25-E4725</f>
        <v>-41.072000000000003</v>
      </c>
      <c r="H4725" s="26">
        <f>IF(D4725&lt;='Auxiliary Energy Estimation'!$E$25, 1, 0)</f>
        <v>0</v>
      </c>
      <c r="I4725" s="26">
        <f>IF(E4725&lt;='Auxiliary Energy Estimation'!$E$25, 1, 0)</f>
        <v>0</v>
      </c>
    </row>
    <row r="4726" spans="2:9" ht="15" x14ac:dyDescent="0.3">
      <c r="B4726" s="33">
        <v>4721.5</v>
      </c>
      <c r="C4726" s="34">
        <v>25.6</v>
      </c>
      <c r="D4726" s="32">
        <f t="shared" si="146"/>
        <v>78.080000000000013</v>
      </c>
      <c r="E4726" s="37">
        <f t="shared" si="147"/>
        <v>93.696000000000012</v>
      </c>
      <c r="F4726" s="32">
        <f>'Auxiliary Energy Estimation'!$E$25-D4726</f>
        <v>-23.080000000000013</v>
      </c>
      <c r="G4726" s="32">
        <f>'Auxiliary Energy Estimation'!$E$25-E4726</f>
        <v>-38.696000000000012</v>
      </c>
      <c r="H4726" s="26">
        <f>IF(D4726&lt;='Auxiliary Energy Estimation'!$E$25, 1, 0)</f>
        <v>0</v>
      </c>
      <c r="I4726" s="26">
        <f>IF(E4726&lt;='Auxiliary Energy Estimation'!$E$25, 1, 0)</f>
        <v>0</v>
      </c>
    </row>
    <row r="4727" spans="2:9" ht="15" x14ac:dyDescent="0.3">
      <c r="B4727" s="33">
        <v>4722.5</v>
      </c>
      <c r="C4727" s="34">
        <v>23.9</v>
      </c>
      <c r="D4727" s="32">
        <f t="shared" si="146"/>
        <v>75.02</v>
      </c>
      <c r="E4727" s="37">
        <f t="shared" si="147"/>
        <v>90.023999999999987</v>
      </c>
      <c r="F4727" s="32">
        <f>'Auxiliary Energy Estimation'!$E$25-D4727</f>
        <v>-20.019999999999996</v>
      </c>
      <c r="G4727" s="32">
        <f>'Auxiliary Energy Estimation'!$E$25-E4727</f>
        <v>-35.023999999999987</v>
      </c>
      <c r="H4727" s="26">
        <f>IF(D4727&lt;='Auxiliary Energy Estimation'!$E$25, 1, 0)</f>
        <v>0</v>
      </c>
      <c r="I4727" s="26">
        <f>IF(E4727&lt;='Auxiliary Energy Estimation'!$E$25, 1, 0)</f>
        <v>0</v>
      </c>
    </row>
    <row r="4728" spans="2:9" ht="15" x14ac:dyDescent="0.3">
      <c r="B4728" s="33">
        <v>4723.5</v>
      </c>
      <c r="C4728" s="34">
        <v>23.3</v>
      </c>
      <c r="D4728" s="32">
        <f t="shared" si="146"/>
        <v>73.94</v>
      </c>
      <c r="E4728" s="37">
        <f t="shared" si="147"/>
        <v>88.727999999999994</v>
      </c>
      <c r="F4728" s="32">
        <f>'Auxiliary Energy Estimation'!$E$25-D4728</f>
        <v>-18.939999999999998</v>
      </c>
      <c r="G4728" s="32">
        <f>'Auxiliary Energy Estimation'!$E$25-E4728</f>
        <v>-33.727999999999994</v>
      </c>
      <c r="H4728" s="26">
        <f>IF(D4728&lt;='Auxiliary Energy Estimation'!$E$25, 1, 0)</f>
        <v>0</v>
      </c>
      <c r="I4728" s="26">
        <f>IF(E4728&lt;='Auxiliary Energy Estimation'!$E$25, 1, 0)</f>
        <v>0</v>
      </c>
    </row>
    <row r="4729" spans="2:9" ht="15" x14ac:dyDescent="0.3">
      <c r="B4729" s="33">
        <v>4724.5</v>
      </c>
      <c r="C4729" s="34">
        <v>23.3</v>
      </c>
      <c r="D4729" s="32">
        <f t="shared" si="146"/>
        <v>73.94</v>
      </c>
      <c r="E4729" s="37">
        <f t="shared" si="147"/>
        <v>88.727999999999994</v>
      </c>
      <c r="F4729" s="32">
        <f>'Auxiliary Energy Estimation'!$E$25-D4729</f>
        <v>-18.939999999999998</v>
      </c>
      <c r="G4729" s="32">
        <f>'Auxiliary Energy Estimation'!$E$25-E4729</f>
        <v>-33.727999999999994</v>
      </c>
      <c r="H4729" s="26">
        <f>IF(D4729&lt;='Auxiliary Energy Estimation'!$E$25, 1, 0)</f>
        <v>0</v>
      </c>
      <c r="I4729" s="26">
        <f>IF(E4729&lt;='Auxiliary Energy Estimation'!$E$25, 1, 0)</f>
        <v>0</v>
      </c>
    </row>
    <row r="4730" spans="2:9" ht="15" x14ac:dyDescent="0.3">
      <c r="B4730" s="33">
        <v>4725.5</v>
      </c>
      <c r="C4730" s="34">
        <v>22.8</v>
      </c>
      <c r="D4730" s="32">
        <f t="shared" si="146"/>
        <v>73.039999999999992</v>
      </c>
      <c r="E4730" s="37">
        <f t="shared" si="147"/>
        <v>87.647999999999982</v>
      </c>
      <c r="F4730" s="32">
        <f>'Auxiliary Energy Estimation'!$E$25-D4730</f>
        <v>-18.039999999999992</v>
      </c>
      <c r="G4730" s="32">
        <f>'Auxiliary Energy Estimation'!$E$25-E4730</f>
        <v>-32.647999999999982</v>
      </c>
      <c r="H4730" s="26">
        <f>IF(D4730&lt;='Auxiliary Energy Estimation'!$E$25, 1, 0)</f>
        <v>0</v>
      </c>
      <c r="I4730" s="26">
        <f>IF(E4730&lt;='Auxiliary Energy Estimation'!$E$25, 1, 0)</f>
        <v>0</v>
      </c>
    </row>
    <row r="4731" spans="2:9" ht="15" x14ac:dyDescent="0.3">
      <c r="B4731" s="33">
        <v>4726.5</v>
      </c>
      <c r="C4731" s="34">
        <v>22.2</v>
      </c>
      <c r="D4731" s="32">
        <f t="shared" si="146"/>
        <v>71.960000000000008</v>
      </c>
      <c r="E4731" s="37">
        <f t="shared" si="147"/>
        <v>86.352000000000004</v>
      </c>
      <c r="F4731" s="32">
        <f>'Auxiliary Energy Estimation'!$E$25-D4731</f>
        <v>-16.960000000000008</v>
      </c>
      <c r="G4731" s="32">
        <f>'Auxiliary Energy Estimation'!$E$25-E4731</f>
        <v>-31.352000000000004</v>
      </c>
      <c r="H4731" s="26">
        <f>IF(D4731&lt;='Auxiliary Energy Estimation'!$E$25, 1, 0)</f>
        <v>0</v>
      </c>
      <c r="I4731" s="26">
        <f>IF(E4731&lt;='Auxiliary Energy Estimation'!$E$25, 1, 0)</f>
        <v>0</v>
      </c>
    </row>
    <row r="4732" spans="2:9" ht="15" x14ac:dyDescent="0.3">
      <c r="B4732" s="33">
        <v>4727.5</v>
      </c>
      <c r="C4732" s="34">
        <v>21.7</v>
      </c>
      <c r="D4732" s="32">
        <f t="shared" si="146"/>
        <v>71.06</v>
      </c>
      <c r="E4732" s="37">
        <f t="shared" si="147"/>
        <v>85.272000000000006</v>
      </c>
      <c r="F4732" s="32">
        <f>'Auxiliary Energy Estimation'!$E$25-D4732</f>
        <v>-16.060000000000002</v>
      </c>
      <c r="G4732" s="32">
        <f>'Auxiliary Energy Estimation'!$E$25-E4732</f>
        <v>-30.272000000000006</v>
      </c>
      <c r="H4732" s="26">
        <f>IF(D4732&lt;='Auxiliary Energy Estimation'!$E$25, 1, 0)</f>
        <v>0</v>
      </c>
      <c r="I4732" s="26">
        <f>IF(E4732&lt;='Auxiliary Energy Estimation'!$E$25, 1, 0)</f>
        <v>0</v>
      </c>
    </row>
    <row r="4733" spans="2:9" ht="15" x14ac:dyDescent="0.3">
      <c r="B4733" s="33">
        <v>4728.5</v>
      </c>
      <c r="C4733" s="34">
        <v>22.2</v>
      </c>
      <c r="D4733" s="32">
        <f t="shared" si="146"/>
        <v>71.960000000000008</v>
      </c>
      <c r="E4733" s="37">
        <f t="shared" si="147"/>
        <v>86.352000000000004</v>
      </c>
      <c r="F4733" s="32">
        <f>'Auxiliary Energy Estimation'!$E$25-D4733</f>
        <v>-16.960000000000008</v>
      </c>
      <c r="G4733" s="32">
        <f>'Auxiliary Energy Estimation'!$E$25-E4733</f>
        <v>-31.352000000000004</v>
      </c>
      <c r="H4733" s="26">
        <f>IF(D4733&lt;='Auxiliary Energy Estimation'!$E$25, 1, 0)</f>
        <v>0</v>
      </c>
      <c r="I4733" s="26">
        <f>IF(E4733&lt;='Auxiliary Energy Estimation'!$E$25, 1, 0)</f>
        <v>0</v>
      </c>
    </row>
    <row r="4734" spans="2:9" ht="15" x14ac:dyDescent="0.3">
      <c r="B4734" s="33">
        <v>4729.5</v>
      </c>
      <c r="C4734" s="34">
        <v>21.7</v>
      </c>
      <c r="D4734" s="32">
        <f t="shared" si="146"/>
        <v>71.06</v>
      </c>
      <c r="E4734" s="37">
        <f t="shared" si="147"/>
        <v>85.272000000000006</v>
      </c>
      <c r="F4734" s="32">
        <f>'Auxiliary Energy Estimation'!$E$25-D4734</f>
        <v>-16.060000000000002</v>
      </c>
      <c r="G4734" s="32">
        <f>'Auxiliary Energy Estimation'!$E$25-E4734</f>
        <v>-30.272000000000006</v>
      </c>
      <c r="H4734" s="26">
        <f>IF(D4734&lt;='Auxiliary Energy Estimation'!$E$25, 1, 0)</f>
        <v>0</v>
      </c>
      <c r="I4734" s="26">
        <f>IF(E4734&lt;='Auxiliary Energy Estimation'!$E$25, 1, 0)</f>
        <v>0</v>
      </c>
    </row>
    <row r="4735" spans="2:9" ht="15" x14ac:dyDescent="0.3">
      <c r="B4735" s="33">
        <v>4730.5</v>
      </c>
      <c r="C4735" s="34">
        <v>22.2</v>
      </c>
      <c r="D4735" s="32">
        <f t="shared" si="146"/>
        <v>71.960000000000008</v>
      </c>
      <c r="E4735" s="37">
        <f t="shared" si="147"/>
        <v>86.352000000000004</v>
      </c>
      <c r="F4735" s="32">
        <f>'Auxiliary Energy Estimation'!$E$25-D4735</f>
        <v>-16.960000000000008</v>
      </c>
      <c r="G4735" s="32">
        <f>'Auxiliary Energy Estimation'!$E$25-E4735</f>
        <v>-31.352000000000004</v>
      </c>
      <c r="H4735" s="26">
        <f>IF(D4735&lt;='Auxiliary Energy Estimation'!$E$25, 1, 0)</f>
        <v>0</v>
      </c>
      <c r="I4735" s="26">
        <f>IF(E4735&lt;='Auxiliary Energy Estimation'!$E$25, 1, 0)</f>
        <v>0</v>
      </c>
    </row>
    <row r="4736" spans="2:9" ht="15" x14ac:dyDescent="0.3">
      <c r="B4736" s="33">
        <v>4731.5</v>
      </c>
      <c r="C4736" s="34">
        <v>21.1</v>
      </c>
      <c r="D4736" s="32">
        <f t="shared" si="146"/>
        <v>69.98</v>
      </c>
      <c r="E4736" s="37">
        <f t="shared" si="147"/>
        <v>83.975999999999999</v>
      </c>
      <c r="F4736" s="32">
        <f>'Auxiliary Energy Estimation'!$E$25-D4736</f>
        <v>-14.980000000000004</v>
      </c>
      <c r="G4736" s="32">
        <f>'Auxiliary Energy Estimation'!$E$25-E4736</f>
        <v>-28.975999999999999</v>
      </c>
      <c r="H4736" s="26">
        <f>IF(D4736&lt;='Auxiliary Energy Estimation'!$E$25, 1, 0)</f>
        <v>0</v>
      </c>
      <c r="I4736" s="26">
        <f>IF(E4736&lt;='Auxiliary Energy Estimation'!$E$25, 1, 0)</f>
        <v>0</v>
      </c>
    </row>
    <row r="4737" spans="2:9" ht="15" x14ac:dyDescent="0.3">
      <c r="B4737" s="33">
        <v>4732.5</v>
      </c>
      <c r="C4737" s="34">
        <v>20.6</v>
      </c>
      <c r="D4737" s="32">
        <f t="shared" si="146"/>
        <v>69.080000000000013</v>
      </c>
      <c r="E4737" s="37">
        <f t="shared" si="147"/>
        <v>82.896000000000015</v>
      </c>
      <c r="F4737" s="32">
        <f>'Auxiliary Energy Estimation'!$E$25-D4737</f>
        <v>-14.080000000000013</v>
      </c>
      <c r="G4737" s="32">
        <f>'Auxiliary Energy Estimation'!$E$25-E4737</f>
        <v>-27.896000000000015</v>
      </c>
      <c r="H4737" s="26">
        <f>IF(D4737&lt;='Auxiliary Energy Estimation'!$E$25, 1, 0)</f>
        <v>0</v>
      </c>
      <c r="I4737" s="26">
        <f>IF(E4737&lt;='Auxiliary Energy Estimation'!$E$25, 1, 0)</f>
        <v>0</v>
      </c>
    </row>
    <row r="4738" spans="2:9" ht="15" x14ac:dyDescent="0.3">
      <c r="B4738" s="33">
        <v>4733.5</v>
      </c>
      <c r="C4738" s="34">
        <v>22.2</v>
      </c>
      <c r="D4738" s="32">
        <f t="shared" si="146"/>
        <v>71.960000000000008</v>
      </c>
      <c r="E4738" s="37">
        <f t="shared" si="147"/>
        <v>86.352000000000004</v>
      </c>
      <c r="F4738" s="32">
        <f>'Auxiliary Energy Estimation'!$E$25-D4738</f>
        <v>-16.960000000000008</v>
      </c>
      <c r="G4738" s="32">
        <f>'Auxiliary Energy Estimation'!$E$25-E4738</f>
        <v>-31.352000000000004</v>
      </c>
      <c r="H4738" s="26">
        <f>IF(D4738&lt;='Auxiliary Energy Estimation'!$E$25, 1, 0)</f>
        <v>0</v>
      </c>
      <c r="I4738" s="26">
        <f>IF(E4738&lt;='Auxiliary Energy Estimation'!$E$25, 1, 0)</f>
        <v>0</v>
      </c>
    </row>
    <row r="4739" spans="2:9" ht="15" x14ac:dyDescent="0.3">
      <c r="B4739" s="33">
        <v>4734.5</v>
      </c>
      <c r="C4739" s="34">
        <v>23.3</v>
      </c>
      <c r="D4739" s="32">
        <f t="shared" si="146"/>
        <v>73.94</v>
      </c>
      <c r="E4739" s="37">
        <f t="shared" si="147"/>
        <v>88.727999999999994</v>
      </c>
      <c r="F4739" s="32">
        <f>'Auxiliary Energy Estimation'!$E$25-D4739</f>
        <v>-18.939999999999998</v>
      </c>
      <c r="G4739" s="32">
        <f>'Auxiliary Energy Estimation'!$E$25-E4739</f>
        <v>-33.727999999999994</v>
      </c>
      <c r="H4739" s="26">
        <f>IF(D4739&lt;='Auxiliary Energy Estimation'!$E$25, 1, 0)</f>
        <v>0</v>
      </c>
      <c r="I4739" s="26">
        <f>IF(E4739&lt;='Auxiliary Energy Estimation'!$E$25, 1, 0)</f>
        <v>0</v>
      </c>
    </row>
    <row r="4740" spans="2:9" ht="15" x14ac:dyDescent="0.3">
      <c r="B4740" s="33">
        <v>4735.5</v>
      </c>
      <c r="C4740" s="34">
        <v>25.6</v>
      </c>
      <c r="D4740" s="32">
        <f t="shared" si="146"/>
        <v>78.080000000000013</v>
      </c>
      <c r="E4740" s="37">
        <f t="shared" si="147"/>
        <v>93.696000000000012</v>
      </c>
      <c r="F4740" s="32">
        <f>'Auxiliary Energy Estimation'!$E$25-D4740</f>
        <v>-23.080000000000013</v>
      </c>
      <c r="G4740" s="32">
        <f>'Auxiliary Energy Estimation'!$E$25-E4740</f>
        <v>-38.696000000000012</v>
      </c>
      <c r="H4740" s="26">
        <f>IF(D4740&lt;='Auxiliary Energy Estimation'!$E$25, 1, 0)</f>
        <v>0</v>
      </c>
      <c r="I4740" s="26">
        <f>IF(E4740&lt;='Auxiliary Energy Estimation'!$E$25, 1, 0)</f>
        <v>0</v>
      </c>
    </row>
    <row r="4741" spans="2:9" ht="15" x14ac:dyDescent="0.3">
      <c r="B4741" s="33">
        <v>4736.5</v>
      </c>
      <c r="C4741" s="34">
        <v>26.1</v>
      </c>
      <c r="D4741" s="32">
        <f t="shared" ref="D4741:D4804" si="148">CONVERT(C4741,"C","F")</f>
        <v>78.98</v>
      </c>
      <c r="E4741" s="37">
        <f t="shared" ref="E4741:E4804" si="149">D4741*1.2</f>
        <v>94.775999999999996</v>
      </c>
      <c r="F4741" s="32">
        <f>'Auxiliary Energy Estimation'!$E$25-D4741</f>
        <v>-23.980000000000004</v>
      </c>
      <c r="G4741" s="32">
        <f>'Auxiliary Energy Estimation'!$E$25-E4741</f>
        <v>-39.775999999999996</v>
      </c>
      <c r="H4741" s="26">
        <f>IF(D4741&lt;='Auxiliary Energy Estimation'!$E$25, 1, 0)</f>
        <v>0</v>
      </c>
      <c r="I4741" s="26">
        <f>IF(E4741&lt;='Auxiliary Energy Estimation'!$E$25, 1, 0)</f>
        <v>0</v>
      </c>
    </row>
    <row r="4742" spans="2:9" ht="15" x14ac:dyDescent="0.3">
      <c r="B4742" s="33">
        <v>4737.5</v>
      </c>
      <c r="C4742" s="34">
        <v>27.2</v>
      </c>
      <c r="D4742" s="32">
        <f t="shared" si="148"/>
        <v>80.960000000000008</v>
      </c>
      <c r="E4742" s="37">
        <f t="shared" si="149"/>
        <v>97.152000000000001</v>
      </c>
      <c r="F4742" s="32">
        <f>'Auxiliary Energy Estimation'!$E$25-D4742</f>
        <v>-25.960000000000008</v>
      </c>
      <c r="G4742" s="32">
        <f>'Auxiliary Energy Estimation'!$E$25-E4742</f>
        <v>-42.152000000000001</v>
      </c>
      <c r="H4742" s="26">
        <f>IF(D4742&lt;='Auxiliary Energy Estimation'!$E$25, 1, 0)</f>
        <v>0</v>
      </c>
      <c r="I4742" s="26">
        <f>IF(E4742&lt;='Auxiliary Energy Estimation'!$E$25, 1, 0)</f>
        <v>0</v>
      </c>
    </row>
    <row r="4743" spans="2:9" ht="15" x14ac:dyDescent="0.3">
      <c r="B4743" s="33">
        <v>4738.5</v>
      </c>
      <c r="C4743" s="34">
        <v>26.1</v>
      </c>
      <c r="D4743" s="32">
        <f t="shared" si="148"/>
        <v>78.98</v>
      </c>
      <c r="E4743" s="37">
        <f t="shared" si="149"/>
        <v>94.775999999999996</v>
      </c>
      <c r="F4743" s="32">
        <f>'Auxiliary Energy Estimation'!$E$25-D4743</f>
        <v>-23.980000000000004</v>
      </c>
      <c r="G4743" s="32">
        <f>'Auxiliary Energy Estimation'!$E$25-E4743</f>
        <v>-39.775999999999996</v>
      </c>
      <c r="H4743" s="26">
        <f>IF(D4743&lt;='Auxiliary Energy Estimation'!$E$25, 1, 0)</f>
        <v>0</v>
      </c>
      <c r="I4743" s="26">
        <f>IF(E4743&lt;='Auxiliary Energy Estimation'!$E$25, 1, 0)</f>
        <v>0</v>
      </c>
    </row>
    <row r="4744" spans="2:9" ht="15" x14ac:dyDescent="0.3">
      <c r="B4744" s="33">
        <v>4739.5</v>
      </c>
      <c r="C4744" s="34">
        <v>26.1</v>
      </c>
      <c r="D4744" s="32">
        <f t="shared" si="148"/>
        <v>78.98</v>
      </c>
      <c r="E4744" s="37">
        <f t="shared" si="149"/>
        <v>94.775999999999996</v>
      </c>
      <c r="F4744" s="32">
        <f>'Auxiliary Energy Estimation'!$E$25-D4744</f>
        <v>-23.980000000000004</v>
      </c>
      <c r="G4744" s="32">
        <f>'Auxiliary Energy Estimation'!$E$25-E4744</f>
        <v>-39.775999999999996</v>
      </c>
      <c r="H4744" s="26">
        <f>IF(D4744&lt;='Auxiliary Energy Estimation'!$E$25, 1, 0)</f>
        <v>0</v>
      </c>
      <c r="I4744" s="26">
        <f>IF(E4744&lt;='Auxiliary Energy Estimation'!$E$25, 1, 0)</f>
        <v>0</v>
      </c>
    </row>
    <row r="4745" spans="2:9" ht="15" x14ac:dyDescent="0.3">
      <c r="B4745" s="33">
        <v>4740.5</v>
      </c>
      <c r="C4745" s="34">
        <v>25.6</v>
      </c>
      <c r="D4745" s="32">
        <f t="shared" si="148"/>
        <v>78.080000000000013</v>
      </c>
      <c r="E4745" s="37">
        <f t="shared" si="149"/>
        <v>93.696000000000012</v>
      </c>
      <c r="F4745" s="32">
        <f>'Auxiliary Energy Estimation'!$E$25-D4745</f>
        <v>-23.080000000000013</v>
      </c>
      <c r="G4745" s="32">
        <f>'Auxiliary Energy Estimation'!$E$25-E4745</f>
        <v>-38.696000000000012</v>
      </c>
      <c r="H4745" s="26">
        <f>IF(D4745&lt;='Auxiliary Energy Estimation'!$E$25, 1, 0)</f>
        <v>0</v>
      </c>
      <c r="I4745" s="26">
        <f>IF(E4745&lt;='Auxiliary Energy Estimation'!$E$25, 1, 0)</f>
        <v>0</v>
      </c>
    </row>
    <row r="4746" spans="2:9" ht="15" x14ac:dyDescent="0.3">
      <c r="B4746" s="33">
        <v>4741.5</v>
      </c>
      <c r="C4746" s="34">
        <v>23.9</v>
      </c>
      <c r="D4746" s="32">
        <f t="shared" si="148"/>
        <v>75.02</v>
      </c>
      <c r="E4746" s="37">
        <f t="shared" si="149"/>
        <v>90.023999999999987</v>
      </c>
      <c r="F4746" s="32">
        <f>'Auxiliary Energy Estimation'!$E$25-D4746</f>
        <v>-20.019999999999996</v>
      </c>
      <c r="G4746" s="32">
        <f>'Auxiliary Energy Estimation'!$E$25-E4746</f>
        <v>-35.023999999999987</v>
      </c>
      <c r="H4746" s="26">
        <f>IF(D4746&lt;='Auxiliary Energy Estimation'!$E$25, 1, 0)</f>
        <v>0</v>
      </c>
      <c r="I4746" s="26">
        <f>IF(E4746&lt;='Auxiliary Energy Estimation'!$E$25, 1, 0)</f>
        <v>0</v>
      </c>
    </row>
    <row r="4747" spans="2:9" ht="15" x14ac:dyDescent="0.3">
      <c r="B4747" s="33">
        <v>4742.5</v>
      </c>
      <c r="C4747" s="34">
        <v>25.6</v>
      </c>
      <c r="D4747" s="32">
        <f t="shared" si="148"/>
        <v>78.080000000000013</v>
      </c>
      <c r="E4747" s="37">
        <f t="shared" si="149"/>
        <v>93.696000000000012</v>
      </c>
      <c r="F4747" s="32">
        <f>'Auxiliary Energy Estimation'!$E$25-D4747</f>
        <v>-23.080000000000013</v>
      </c>
      <c r="G4747" s="32">
        <f>'Auxiliary Energy Estimation'!$E$25-E4747</f>
        <v>-38.696000000000012</v>
      </c>
      <c r="H4747" s="26">
        <f>IF(D4747&lt;='Auxiliary Energy Estimation'!$E$25, 1, 0)</f>
        <v>0</v>
      </c>
      <c r="I4747" s="26">
        <f>IF(E4747&lt;='Auxiliary Energy Estimation'!$E$25, 1, 0)</f>
        <v>0</v>
      </c>
    </row>
    <row r="4748" spans="2:9" ht="15" x14ac:dyDescent="0.3">
      <c r="B4748" s="33">
        <v>4743.5</v>
      </c>
      <c r="C4748" s="34">
        <v>25</v>
      </c>
      <c r="D4748" s="32">
        <f t="shared" si="148"/>
        <v>77</v>
      </c>
      <c r="E4748" s="37">
        <f t="shared" si="149"/>
        <v>92.399999999999991</v>
      </c>
      <c r="F4748" s="32">
        <f>'Auxiliary Energy Estimation'!$E$25-D4748</f>
        <v>-22</v>
      </c>
      <c r="G4748" s="32">
        <f>'Auxiliary Energy Estimation'!$E$25-E4748</f>
        <v>-37.399999999999991</v>
      </c>
      <c r="H4748" s="26">
        <f>IF(D4748&lt;='Auxiliary Energy Estimation'!$E$25, 1, 0)</f>
        <v>0</v>
      </c>
      <c r="I4748" s="26">
        <f>IF(E4748&lt;='Auxiliary Energy Estimation'!$E$25, 1, 0)</f>
        <v>0</v>
      </c>
    </row>
    <row r="4749" spans="2:9" ht="15" x14ac:dyDescent="0.3">
      <c r="B4749" s="33">
        <v>4744.5</v>
      </c>
      <c r="C4749" s="34">
        <v>23.9</v>
      </c>
      <c r="D4749" s="32">
        <f t="shared" si="148"/>
        <v>75.02</v>
      </c>
      <c r="E4749" s="37">
        <f t="shared" si="149"/>
        <v>90.023999999999987</v>
      </c>
      <c r="F4749" s="32">
        <f>'Auxiliary Energy Estimation'!$E$25-D4749</f>
        <v>-20.019999999999996</v>
      </c>
      <c r="G4749" s="32">
        <f>'Auxiliary Energy Estimation'!$E$25-E4749</f>
        <v>-35.023999999999987</v>
      </c>
      <c r="H4749" s="26">
        <f>IF(D4749&lt;='Auxiliary Energy Estimation'!$E$25, 1, 0)</f>
        <v>0</v>
      </c>
      <c r="I4749" s="26">
        <f>IF(E4749&lt;='Auxiliary Energy Estimation'!$E$25, 1, 0)</f>
        <v>0</v>
      </c>
    </row>
    <row r="4750" spans="2:9" ht="15" x14ac:dyDescent="0.3">
      <c r="B4750" s="33">
        <v>4745.5</v>
      </c>
      <c r="C4750" s="34">
        <v>23.9</v>
      </c>
      <c r="D4750" s="32">
        <f t="shared" si="148"/>
        <v>75.02</v>
      </c>
      <c r="E4750" s="37">
        <f t="shared" si="149"/>
        <v>90.023999999999987</v>
      </c>
      <c r="F4750" s="32">
        <f>'Auxiliary Energy Estimation'!$E$25-D4750</f>
        <v>-20.019999999999996</v>
      </c>
      <c r="G4750" s="32">
        <f>'Auxiliary Energy Estimation'!$E$25-E4750</f>
        <v>-35.023999999999987</v>
      </c>
      <c r="H4750" s="26">
        <f>IF(D4750&lt;='Auxiliary Energy Estimation'!$E$25, 1, 0)</f>
        <v>0</v>
      </c>
      <c r="I4750" s="26">
        <f>IF(E4750&lt;='Auxiliary Energy Estimation'!$E$25, 1, 0)</f>
        <v>0</v>
      </c>
    </row>
    <row r="4751" spans="2:9" ht="15" x14ac:dyDescent="0.3">
      <c r="B4751" s="33">
        <v>4746.5</v>
      </c>
      <c r="C4751" s="34">
        <v>23.3</v>
      </c>
      <c r="D4751" s="32">
        <f t="shared" si="148"/>
        <v>73.94</v>
      </c>
      <c r="E4751" s="37">
        <f t="shared" si="149"/>
        <v>88.727999999999994</v>
      </c>
      <c r="F4751" s="32">
        <f>'Auxiliary Energy Estimation'!$E$25-D4751</f>
        <v>-18.939999999999998</v>
      </c>
      <c r="G4751" s="32">
        <f>'Auxiliary Energy Estimation'!$E$25-E4751</f>
        <v>-33.727999999999994</v>
      </c>
      <c r="H4751" s="26">
        <f>IF(D4751&lt;='Auxiliary Energy Estimation'!$E$25, 1, 0)</f>
        <v>0</v>
      </c>
      <c r="I4751" s="26">
        <f>IF(E4751&lt;='Auxiliary Energy Estimation'!$E$25, 1, 0)</f>
        <v>0</v>
      </c>
    </row>
    <row r="4752" spans="2:9" ht="15" x14ac:dyDescent="0.3">
      <c r="B4752" s="33">
        <v>4747.5</v>
      </c>
      <c r="C4752" s="34">
        <v>24.4</v>
      </c>
      <c r="D4752" s="32">
        <f t="shared" si="148"/>
        <v>75.92</v>
      </c>
      <c r="E4752" s="37">
        <f t="shared" si="149"/>
        <v>91.103999999999999</v>
      </c>
      <c r="F4752" s="32">
        <f>'Auxiliary Energy Estimation'!$E$25-D4752</f>
        <v>-20.92</v>
      </c>
      <c r="G4752" s="32">
        <f>'Auxiliary Energy Estimation'!$E$25-E4752</f>
        <v>-36.103999999999999</v>
      </c>
      <c r="H4752" s="26">
        <f>IF(D4752&lt;='Auxiliary Energy Estimation'!$E$25, 1, 0)</f>
        <v>0</v>
      </c>
      <c r="I4752" s="26">
        <f>IF(E4752&lt;='Auxiliary Energy Estimation'!$E$25, 1, 0)</f>
        <v>0</v>
      </c>
    </row>
    <row r="4753" spans="2:9" ht="15" x14ac:dyDescent="0.3">
      <c r="B4753" s="33">
        <v>4748.5</v>
      </c>
      <c r="C4753" s="34">
        <v>23.9</v>
      </c>
      <c r="D4753" s="32">
        <f t="shared" si="148"/>
        <v>75.02</v>
      </c>
      <c r="E4753" s="37">
        <f t="shared" si="149"/>
        <v>90.023999999999987</v>
      </c>
      <c r="F4753" s="32">
        <f>'Auxiliary Energy Estimation'!$E$25-D4753</f>
        <v>-20.019999999999996</v>
      </c>
      <c r="G4753" s="32">
        <f>'Auxiliary Energy Estimation'!$E$25-E4753</f>
        <v>-35.023999999999987</v>
      </c>
      <c r="H4753" s="26">
        <f>IF(D4753&lt;='Auxiliary Energy Estimation'!$E$25, 1, 0)</f>
        <v>0</v>
      </c>
      <c r="I4753" s="26">
        <f>IF(E4753&lt;='Auxiliary Energy Estimation'!$E$25, 1, 0)</f>
        <v>0</v>
      </c>
    </row>
    <row r="4754" spans="2:9" ht="15" x14ac:dyDescent="0.3">
      <c r="B4754" s="33">
        <v>4749.5</v>
      </c>
      <c r="C4754" s="34">
        <v>22.8</v>
      </c>
      <c r="D4754" s="32">
        <f t="shared" si="148"/>
        <v>73.039999999999992</v>
      </c>
      <c r="E4754" s="37">
        <f t="shared" si="149"/>
        <v>87.647999999999982</v>
      </c>
      <c r="F4754" s="32">
        <f>'Auxiliary Energy Estimation'!$E$25-D4754</f>
        <v>-18.039999999999992</v>
      </c>
      <c r="G4754" s="32">
        <f>'Auxiliary Energy Estimation'!$E$25-E4754</f>
        <v>-32.647999999999982</v>
      </c>
      <c r="H4754" s="26">
        <f>IF(D4754&lt;='Auxiliary Energy Estimation'!$E$25, 1, 0)</f>
        <v>0</v>
      </c>
      <c r="I4754" s="26">
        <f>IF(E4754&lt;='Auxiliary Energy Estimation'!$E$25, 1, 0)</f>
        <v>0</v>
      </c>
    </row>
    <row r="4755" spans="2:9" ht="15" x14ac:dyDescent="0.3">
      <c r="B4755" s="33">
        <v>4750.5</v>
      </c>
      <c r="C4755" s="34">
        <v>22.2</v>
      </c>
      <c r="D4755" s="32">
        <f t="shared" si="148"/>
        <v>71.960000000000008</v>
      </c>
      <c r="E4755" s="37">
        <f t="shared" si="149"/>
        <v>86.352000000000004</v>
      </c>
      <c r="F4755" s="32">
        <f>'Auxiliary Energy Estimation'!$E$25-D4755</f>
        <v>-16.960000000000008</v>
      </c>
      <c r="G4755" s="32">
        <f>'Auxiliary Energy Estimation'!$E$25-E4755</f>
        <v>-31.352000000000004</v>
      </c>
      <c r="H4755" s="26">
        <f>IF(D4755&lt;='Auxiliary Energy Estimation'!$E$25, 1, 0)</f>
        <v>0</v>
      </c>
      <c r="I4755" s="26">
        <f>IF(E4755&lt;='Auxiliary Energy Estimation'!$E$25, 1, 0)</f>
        <v>0</v>
      </c>
    </row>
    <row r="4756" spans="2:9" ht="15" x14ac:dyDescent="0.3">
      <c r="B4756" s="33">
        <v>4751.5</v>
      </c>
      <c r="C4756" s="34">
        <v>21.7</v>
      </c>
      <c r="D4756" s="32">
        <f t="shared" si="148"/>
        <v>71.06</v>
      </c>
      <c r="E4756" s="37">
        <f t="shared" si="149"/>
        <v>85.272000000000006</v>
      </c>
      <c r="F4756" s="32">
        <f>'Auxiliary Energy Estimation'!$E$25-D4756</f>
        <v>-16.060000000000002</v>
      </c>
      <c r="G4756" s="32">
        <f>'Auxiliary Energy Estimation'!$E$25-E4756</f>
        <v>-30.272000000000006</v>
      </c>
      <c r="H4756" s="26">
        <f>IF(D4756&lt;='Auxiliary Energy Estimation'!$E$25, 1, 0)</f>
        <v>0</v>
      </c>
      <c r="I4756" s="26">
        <f>IF(E4756&lt;='Auxiliary Energy Estimation'!$E$25, 1, 0)</f>
        <v>0</v>
      </c>
    </row>
    <row r="4757" spans="2:9" ht="15" x14ac:dyDescent="0.3">
      <c r="B4757" s="33">
        <v>4752.5</v>
      </c>
      <c r="C4757" s="34">
        <v>20.6</v>
      </c>
      <c r="D4757" s="32">
        <f t="shared" si="148"/>
        <v>69.080000000000013</v>
      </c>
      <c r="E4757" s="37">
        <f t="shared" si="149"/>
        <v>82.896000000000015</v>
      </c>
      <c r="F4757" s="32">
        <f>'Auxiliary Energy Estimation'!$E$25-D4757</f>
        <v>-14.080000000000013</v>
      </c>
      <c r="G4757" s="32">
        <f>'Auxiliary Energy Estimation'!$E$25-E4757</f>
        <v>-27.896000000000015</v>
      </c>
      <c r="H4757" s="26">
        <f>IF(D4757&lt;='Auxiliary Energy Estimation'!$E$25, 1, 0)</f>
        <v>0</v>
      </c>
      <c r="I4757" s="26">
        <f>IF(E4757&lt;='Auxiliary Energy Estimation'!$E$25, 1, 0)</f>
        <v>0</v>
      </c>
    </row>
    <row r="4758" spans="2:9" ht="15" x14ac:dyDescent="0.3">
      <c r="B4758" s="33">
        <v>4753.5</v>
      </c>
      <c r="C4758" s="34">
        <v>20.6</v>
      </c>
      <c r="D4758" s="32">
        <f t="shared" si="148"/>
        <v>69.080000000000013</v>
      </c>
      <c r="E4758" s="37">
        <f t="shared" si="149"/>
        <v>82.896000000000015</v>
      </c>
      <c r="F4758" s="32">
        <f>'Auxiliary Energy Estimation'!$E$25-D4758</f>
        <v>-14.080000000000013</v>
      </c>
      <c r="G4758" s="32">
        <f>'Auxiliary Energy Estimation'!$E$25-E4758</f>
        <v>-27.896000000000015</v>
      </c>
      <c r="H4758" s="26">
        <f>IF(D4758&lt;='Auxiliary Energy Estimation'!$E$25, 1, 0)</f>
        <v>0</v>
      </c>
      <c r="I4758" s="26">
        <f>IF(E4758&lt;='Auxiliary Energy Estimation'!$E$25, 1, 0)</f>
        <v>0</v>
      </c>
    </row>
    <row r="4759" spans="2:9" ht="15" x14ac:dyDescent="0.3">
      <c r="B4759" s="33">
        <v>4754.5</v>
      </c>
      <c r="C4759" s="34">
        <v>20.6</v>
      </c>
      <c r="D4759" s="32">
        <f t="shared" si="148"/>
        <v>69.080000000000013</v>
      </c>
      <c r="E4759" s="37">
        <f t="shared" si="149"/>
        <v>82.896000000000015</v>
      </c>
      <c r="F4759" s="32">
        <f>'Auxiliary Energy Estimation'!$E$25-D4759</f>
        <v>-14.080000000000013</v>
      </c>
      <c r="G4759" s="32">
        <f>'Auxiliary Energy Estimation'!$E$25-E4759</f>
        <v>-27.896000000000015</v>
      </c>
      <c r="H4759" s="26">
        <f>IF(D4759&lt;='Auxiliary Energy Estimation'!$E$25, 1, 0)</f>
        <v>0</v>
      </c>
      <c r="I4759" s="26">
        <f>IF(E4759&lt;='Auxiliary Energy Estimation'!$E$25, 1, 0)</f>
        <v>0</v>
      </c>
    </row>
    <row r="4760" spans="2:9" ht="15" x14ac:dyDescent="0.3">
      <c r="B4760" s="33">
        <v>4755.5</v>
      </c>
      <c r="C4760" s="34">
        <v>20</v>
      </c>
      <c r="D4760" s="32">
        <f t="shared" si="148"/>
        <v>68</v>
      </c>
      <c r="E4760" s="37">
        <f t="shared" si="149"/>
        <v>81.599999999999994</v>
      </c>
      <c r="F4760" s="32">
        <f>'Auxiliary Energy Estimation'!$E$25-D4760</f>
        <v>-13</v>
      </c>
      <c r="G4760" s="32">
        <f>'Auxiliary Energy Estimation'!$E$25-E4760</f>
        <v>-26.599999999999994</v>
      </c>
      <c r="H4760" s="26">
        <f>IF(D4760&lt;='Auxiliary Energy Estimation'!$E$25, 1, 0)</f>
        <v>0</v>
      </c>
      <c r="I4760" s="26">
        <f>IF(E4760&lt;='Auxiliary Energy Estimation'!$E$25, 1, 0)</f>
        <v>0</v>
      </c>
    </row>
    <row r="4761" spans="2:9" ht="15" x14ac:dyDescent="0.3">
      <c r="B4761" s="33">
        <v>4756.5</v>
      </c>
      <c r="C4761" s="34">
        <v>20</v>
      </c>
      <c r="D4761" s="32">
        <f t="shared" si="148"/>
        <v>68</v>
      </c>
      <c r="E4761" s="37">
        <f t="shared" si="149"/>
        <v>81.599999999999994</v>
      </c>
      <c r="F4761" s="32">
        <f>'Auxiliary Energy Estimation'!$E$25-D4761</f>
        <v>-13</v>
      </c>
      <c r="G4761" s="32">
        <f>'Auxiliary Energy Estimation'!$E$25-E4761</f>
        <v>-26.599999999999994</v>
      </c>
      <c r="H4761" s="26">
        <f>IF(D4761&lt;='Auxiliary Energy Estimation'!$E$25, 1, 0)</f>
        <v>0</v>
      </c>
      <c r="I4761" s="26">
        <f>IF(E4761&lt;='Auxiliary Energy Estimation'!$E$25, 1, 0)</f>
        <v>0</v>
      </c>
    </row>
    <row r="4762" spans="2:9" ht="15" x14ac:dyDescent="0.3">
      <c r="B4762" s="33">
        <v>4757.5</v>
      </c>
      <c r="C4762" s="34">
        <v>21.1</v>
      </c>
      <c r="D4762" s="32">
        <f t="shared" si="148"/>
        <v>69.98</v>
      </c>
      <c r="E4762" s="37">
        <f t="shared" si="149"/>
        <v>83.975999999999999</v>
      </c>
      <c r="F4762" s="32">
        <f>'Auxiliary Energy Estimation'!$E$25-D4762</f>
        <v>-14.980000000000004</v>
      </c>
      <c r="G4762" s="32">
        <f>'Auxiliary Energy Estimation'!$E$25-E4762</f>
        <v>-28.975999999999999</v>
      </c>
      <c r="H4762" s="26">
        <f>IF(D4762&lt;='Auxiliary Energy Estimation'!$E$25, 1, 0)</f>
        <v>0</v>
      </c>
      <c r="I4762" s="26">
        <f>IF(E4762&lt;='Auxiliary Energy Estimation'!$E$25, 1, 0)</f>
        <v>0</v>
      </c>
    </row>
    <row r="4763" spans="2:9" ht="15" x14ac:dyDescent="0.3">
      <c r="B4763" s="33">
        <v>4758.5</v>
      </c>
      <c r="C4763" s="34">
        <v>22.2</v>
      </c>
      <c r="D4763" s="32">
        <f t="shared" si="148"/>
        <v>71.960000000000008</v>
      </c>
      <c r="E4763" s="37">
        <f t="shared" si="149"/>
        <v>86.352000000000004</v>
      </c>
      <c r="F4763" s="32">
        <f>'Auxiliary Energy Estimation'!$E$25-D4763</f>
        <v>-16.960000000000008</v>
      </c>
      <c r="G4763" s="32">
        <f>'Auxiliary Energy Estimation'!$E$25-E4763</f>
        <v>-31.352000000000004</v>
      </c>
      <c r="H4763" s="26">
        <f>IF(D4763&lt;='Auxiliary Energy Estimation'!$E$25, 1, 0)</f>
        <v>0</v>
      </c>
      <c r="I4763" s="26">
        <f>IF(E4763&lt;='Auxiliary Energy Estimation'!$E$25, 1, 0)</f>
        <v>0</v>
      </c>
    </row>
    <row r="4764" spans="2:9" ht="15" x14ac:dyDescent="0.3">
      <c r="B4764" s="33">
        <v>4759.5</v>
      </c>
      <c r="C4764" s="34">
        <v>24.4</v>
      </c>
      <c r="D4764" s="32">
        <f t="shared" si="148"/>
        <v>75.92</v>
      </c>
      <c r="E4764" s="37">
        <f t="shared" si="149"/>
        <v>91.103999999999999</v>
      </c>
      <c r="F4764" s="32">
        <f>'Auxiliary Energy Estimation'!$E$25-D4764</f>
        <v>-20.92</v>
      </c>
      <c r="G4764" s="32">
        <f>'Auxiliary Energy Estimation'!$E$25-E4764</f>
        <v>-36.103999999999999</v>
      </c>
      <c r="H4764" s="26">
        <f>IF(D4764&lt;='Auxiliary Energy Estimation'!$E$25, 1, 0)</f>
        <v>0</v>
      </c>
      <c r="I4764" s="26">
        <f>IF(E4764&lt;='Auxiliary Energy Estimation'!$E$25, 1, 0)</f>
        <v>0</v>
      </c>
    </row>
    <row r="4765" spans="2:9" ht="15" x14ac:dyDescent="0.3">
      <c r="B4765" s="33">
        <v>4760.5</v>
      </c>
      <c r="C4765" s="34">
        <v>26.1</v>
      </c>
      <c r="D4765" s="32">
        <f t="shared" si="148"/>
        <v>78.98</v>
      </c>
      <c r="E4765" s="37">
        <f t="shared" si="149"/>
        <v>94.775999999999996</v>
      </c>
      <c r="F4765" s="32">
        <f>'Auxiliary Energy Estimation'!$E$25-D4765</f>
        <v>-23.980000000000004</v>
      </c>
      <c r="G4765" s="32">
        <f>'Auxiliary Energy Estimation'!$E$25-E4765</f>
        <v>-39.775999999999996</v>
      </c>
      <c r="H4765" s="26">
        <f>IF(D4765&lt;='Auxiliary Energy Estimation'!$E$25, 1, 0)</f>
        <v>0</v>
      </c>
      <c r="I4765" s="26">
        <f>IF(E4765&lt;='Auxiliary Energy Estimation'!$E$25, 1, 0)</f>
        <v>0</v>
      </c>
    </row>
    <row r="4766" spans="2:9" ht="15" x14ac:dyDescent="0.3">
      <c r="B4766" s="33">
        <v>4761.5</v>
      </c>
      <c r="C4766" s="34">
        <v>27.2</v>
      </c>
      <c r="D4766" s="32">
        <f t="shared" si="148"/>
        <v>80.960000000000008</v>
      </c>
      <c r="E4766" s="37">
        <f t="shared" si="149"/>
        <v>97.152000000000001</v>
      </c>
      <c r="F4766" s="32">
        <f>'Auxiliary Energy Estimation'!$E$25-D4766</f>
        <v>-25.960000000000008</v>
      </c>
      <c r="G4766" s="32">
        <f>'Auxiliary Energy Estimation'!$E$25-E4766</f>
        <v>-42.152000000000001</v>
      </c>
      <c r="H4766" s="26">
        <f>IF(D4766&lt;='Auxiliary Energy Estimation'!$E$25, 1, 0)</f>
        <v>0</v>
      </c>
      <c r="I4766" s="26">
        <f>IF(E4766&lt;='Auxiliary Energy Estimation'!$E$25, 1, 0)</f>
        <v>0</v>
      </c>
    </row>
    <row r="4767" spans="2:9" ht="15" x14ac:dyDescent="0.3">
      <c r="B4767" s="33">
        <v>4762.5</v>
      </c>
      <c r="C4767" s="34">
        <v>28.3</v>
      </c>
      <c r="D4767" s="32">
        <f t="shared" si="148"/>
        <v>82.94</v>
      </c>
      <c r="E4767" s="37">
        <f t="shared" si="149"/>
        <v>99.527999999999992</v>
      </c>
      <c r="F4767" s="32">
        <f>'Auxiliary Energy Estimation'!$E$25-D4767</f>
        <v>-27.939999999999998</v>
      </c>
      <c r="G4767" s="32">
        <f>'Auxiliary Energy Estimation'!$E$25-E4767</f>
        <v>-44.527999999999992</v>
      </c>
      <c r="H4767" s="26">
        <f>IF(D4767&lt;='Auxiliary Energy Estimation'!$E$25, 1, 0)</f>
        <v>0</v>
      </c>
      <c r="I4767" s="26">
        <f>IF(E4767&lt;='Auxiliary Energy Estimation'!$E$25, 1, 0)</f>
        <v>0</v>
      </c>
    </row>
    <row r="4768" spans="2:9" ht="15" x14ac:dyDescent="0.3">
      <c r="B4768" s="33">
        <v>4763.5</v>
      </c>
      <c r="C4768" s="34">
        <v>27.2</v>
      </c>
      <c r="D4768" s="32">
        <f t="shared" si="148"/>
        <v>80.960000000000008</v>
      </c>
      <c r="E4768" s="37">
        <f t="shared" si="149"/>
        <v>97.152000000000001</v>
      </c>
      <c r="F4768" s="32">
        <f>'Auxiliary Energy Estimation'!$E$25-D4768</f>
        <v>-25.960000000000008</v>
      </c>
      <c r="G4768" s="32">
        <f>'Auxiliary Energy Estimation'!$E$25-E4768</f>
        <v>-42.152000000000001</v>
      </c>
      <c r="H4768" s="26">
        <f>IF(D4768&lt;='Auxiliary Energy Estimation'!$E$25, 1, 0)</f>
        <v>0</v>
      </c>
      <c r="I4768" s="26">
        <f>IF(E4768&lt;='Auxiliary Energy Estimation'!$E$25, 1, 0)</f>
        <v>0</v>
      </c>
    </row>
    <row r="4769" spans="2:9" ht="15" x14ac:dyDescent="0.3">
      <c r="B4769" s="33">
        <v>4764.5</v>
      </c>
      <c r="C4769" s="34">
        <v>27.2</v>
      </c>
      <c r="D4769" s="32">
        <f t="shared" si="148"/>
        <v>80.960000000000008</v>
      </c>
      <c r="E4769" s="37">
        <f t="shared" si="149"/>
        <v>97.152000000000001</v>
      </c>
      <c r="F4769" s="32">
        <f>'Auxiliary Energy Estimation'!$E$25-D4769</f>
        <v>-25.960000000000008</v>
      </c>
      <c r="G4769" s="32">
        <f>'Auxiliary Energy Estimation'!$E$25-E4769</f>
        <v>-42.152000000000001</v>
      </c>
      <c r="H4769" s="26">
        <f>IF(D4769&lt;='Auxiliary Energy Estimation'!$E$25, 1, 0)</f>
        <v>0</v>
      </c>
      <c r="I4769" s="26">
        <f>IF(E4769&lt;='Auxiliary Energy Estimation'!$E$25, 1, 0)</f>
        <v>0</v>
      </c>
    </row>
    <row r="4770" spans="2:9" ht="15" x14ac:dyDescent="0.3">
      <c r="B4770" s="33">
        <v>4765.5</v>
      </c>
      <c r="C4770" s="34">
        <v>27.2</v>
      </c>
      <c r="D4770" s="32">
        <f t="shared" si="148"/>
        <v>80.960000000000008</v>
      </c>
      <c r="E4770" s="37">
        <f t="shared" si="149"/>
        <v>97.152000000000001</v>
      </c>
      <c r="F4770" s="32">
        <f>'Auxiliary Energy Estimation'!$E$25-D4770</f>
        <v>-25.960000000000008</v>
      </c>
      <c r="G4770" s="32">
        <f>'Auxiliary Energy Estimation'!$E$25-E4770</f>
        <v>-42.152000000000001</v>
      </c>
      <c r="H4770" s="26">
        <f>IF(D4770&lt;='Auxiliary Energy Estimation'!$E$25, 1, 0)</f>
        <v>0</v>
      </c>
      <c r="I4770" s="26">
        <f>IF(E4770&lt;='Auxiliary Energy Estimation'!$E$25, 1, 0)</f>
        <v>0</v>
      </c>
    </row>
    <row r="4771" spans="2:9" ht="15" x14ac:dyDescent="0.3">
      <c r="B4771" s="33">
        <v>4766.5</v>
      </c>
      <c r="C4771" s="34">
        <v>27.2</v>
      </c>
      <c r="D4771" s="32">
        <f t="shared" si="148"/>
        <v>80.960000000000008</v>
      </c>
      <c r="E4771" s="37">
        <f t="shared" si="149"/>
        <v>97.152000000000001</v>
      </c>
      <c r="F4771" s="32">
        <f>'Auxiliary Energy Estimation'!$E$25-D4771</f>
        <v>-25.960000000000008</v>
      </c>
      <c r="G4771" s="32">
        <f>'Auxiliary Energy Estimation'!$E$25-E4771</f>
        <v>-42.152000000000001</v>
      </c>
      <c r="H4771" s="26">
        <f>IF(D4771&lt;='Auxiliary Energy Estimation'!$E$25, 1, 0)</f>
        <v>0</v>
      </c>
      <c r="I4771" s="26">
        <f>IF(E4771&lt;='Auxiliary Energy Estimation'!$E$25, 1, 0)</f>
        <v>0</v>
      </c>
    </row>
    <row r="4772" spans="2:9" ht="15" x14ac:dyDescent="0.3">
      <c r="B4772" s="33">
        <v>4767.5</v>
      </c>
      <c r="C4772" s="34">
        <v>25.6</v>
      </c>
      <c r="D4772" s="32">
        <f t="shared" si="148"/>
        <v>78.080000000000013</v>
      </c>
      <c r="E4772" s="37">
        <f t="shared" si="149"/>
        <v>93.696000000000012</v>
      </c>
      <c r="F4772" s="32">
        <f>'Auxiliary Energy Estimation'!$E$25-D4772</f>
        <v>-23.080000000000013</v>
      </c>
      <c r="G4772" s="32">
        <f>'Auxiliary Energy Estimation'!$E$25-E4772</f>
        <v>-38.696000000000012</v>
      </c>
      <c r="H4772" s="26">
        <f>IF(D4772&lt;='Auxiliary Energy Estimation'!$E$25, 1, 0)</f>
        <v>0</v>
      </c>
      <c r="I4772" s="26">
        <f>IF(E4772&lt;='Auxiliary Energy Estimation'!$E$25, 1, 0)</f>
        <v>0</v>
      </c>
    </row>
    <row r="4773" spans="2:9" ht="15" x14ac:dyDescent="0.3">
      <c r="B4773" s="33">
        <v>4768.5</v>
      </c>
      <c r="C4773" s="34">
        <v>23.9</v>
      </c>
      <c r="D4773" s="32">
        <f t="shared" si="148"/>
        <v>75.02</v>
      </c>
      <c r="E4773" s="37">
        <f t="shared" si="149"/>
        <v>90.023999999999987</v>
      </c>
      <c r="F4773" s="32">
        <f>'Auxiliary Energy Estimation'!$E$25-D4773</f>
        <v>-20.019999999999996</v>
      </c>
      <c r="G4773" s="32">
        <f>'Auxiliary Energy Estimation'!$E$25-E4773</f>
        <v>-35.023999999999987</v>
      </c>
      <c r="H4773" s="26">
        <f>IF(D4773&lt;='Auxiliary Energy Estimation'!$E$25, 1, 0)</f>
        <v>0</v>
      </c>
      <c r="I4773" s="26">
        <f>IF(E4773&lt;='Auxiliary Energy Estimation'!$E$25, 1, 0)</f>
        <v>0</v>
      </c>
    </row>
    <row r="4774" spans="2:9" ht="15" x14ac:dyDescent="0.3">
      <c r="B4774" s="33">
        <v>4769.5</v>
      </c>
      <c r="C4774" s="34">
        <v>23.9</v>
      </c>
      <c r="D4774" s="32">
        <f t="shared" si="148"/>
        <v>75.02</v>
      </c>
      <c r="E4774" s="37">
        <f t="shared" si="149"/>
        <v>90.023999999999987</v>
      </c>
      <c r="F4774" s="32">
        <f>'Auxiliary Energy Estimation'!$E$25-D4774</f>
        <v>-20.019999999999996</v>
      </c>
      <c r="G4774" s="32">
        <f>'Auxiliary Energy Estimation'!$E$25-E4774</f>
        <v>-35.023999999999987</v>
      </c>
      <c r="H4774" s="26">
        <f>IF(D4774&lt;='Auxiliary Energy Estimation'!$E$25, 1, 0)</f>
        <v>0</v>
      </c>
      <c r="I4774" s="26">
        <f>IF(E4774&lt;='Auxiliary Energy Estimation'!$E$25, 1, 0)</f>
        <v>0</v>
      </c>
    </row>
    <row r="4775" spans="2:9" ht="15" x14ac:dyDescent="0.3">
      <c r="B4775" s="33">
        <v>4770.5</v>
      </c>
      <c r="C4775" s="34">
        <v>23.3</v>
      </c>
      <c r="D4775" s="32">
        <f t="shared" si="148"/>
        <v>73.94</v>
      </c>
      <c r="E4775" s="37">
        <f t="shared" si="149"/>
        <v>88.727999999999994</v>
      </c>
      <c r="F4775" s="32">
        <f>'Auxiliary Energy Estimation'!$E$25-D4775</f>
        <v>-18.939999999999998</v>
      </c>
      <c r="G4775" s="32">
        <f>'Auxiliary Energy Estimation'!$E$25-E4775</f>
        <v>-33.727999999999994</v>
      </c>
      <c r="H4775" s="26">
        <f>IF(D4775&lt;='Auxiliary Energy Estimation'!$E$25, 1, 0)</f>
        <v>0</v>
      </c>
      <c r="I4775" s="26">
        <f>IF(E4775&lt;='Auxiliary Energy Estimation'!$E$25, 1, 0)</f>
        <v>0</v>
      </c>
    </row>
    <row r="4776" spans="2:9" ht="15" x14ac:dyDescent="0.3">
      <c r="B4776" s="33">
        <v>4771.5</v>
      </c>
      <c r="C4776" s="34">
        <v>21.1</v>
      </c>
      <c r="D4776" s="32">
        <f t="shared" si="148"/>
        <v>69.98</v>
      </c>
      <c r="E4776" s="37">
        <f t="shared" si="149"/>
        <v>83.975999999999999</v>
      </c>
      <c r="F4776" s="32">
        <f>'Auxiliary Energy Estimation'!$E$25-D4776</f>
        <v>-14.980000000000004</v>
      </c>
      <c r="G4776" s="32">
        <f>'Auxiliary Energy Estimation'!$E$25-E4776</f>
        <v>-28.975999999999999</v>
      </c>
      <c r="H4776" s="26">
        <f>IF(D4776&lt;='Auxiliary Energy Estimation'!$E$25, 1, 0)</f>
        <v>0</v>
      </c>
      <c r="I4776" s="26">
        <f>IF(E4776&lt;='Auxiliary Energy Estimation'!$E$25, 1, 0)</f>
        <v>0</v>
      </c>
    </row>
    <row r="4777" spans="2:9" ht="15" x14ac:dyDescent="0.3">
      <c r="B4777" s="33">
        <v>4772.5</v>
      </c>
      <c r="C4777" s="34">
        <v>20.6</v>
      </c>
      <c r="D4777" s="32">
        <f t="shared" si="148"/>
        <v>69.080000000000013</v>
      </c>
      <c r="E4777" s="37">
        <f t="shared" si="149"/>
        <v>82.896000000000015</v>
      </c>
      <c r="F4777" s="32">
        <f>'Auxiliary Energy Estimation'!$E$25-D4777</f>
        <v>-14.080000000000013</v>
      </c>
      <c r="G4777" s="32">
        <f>'Auxiliary Energy Estimation'!$E$25-E4777</f>
        <v>-27.896000000000015</v>
      </c>
      <c r="H4777" s="26">
        <f>IF(D4777&lt;='Auxiliary Energy Estimation'!$E$25, 1, 0)</f>
        <v>0</v>
      </c>
      <c r="I4777" s="26">
        <f>IF(E4777&lt;='Auxiliary Energy Estimation'!$E$25, 1, 0)</f>
        <v>0</v>
      </c>
    </row>
    <row r="4778" spans="2:9" ht="15" x14ac:dyDescent="0.3">
      <c r="B4778" s="33">
        <v>4773.5</v>
      </c>
      <c r="C4778" s="34">
        <v>20</v>
      </c>
      <c r="D4778" s="32">
        <f t="shared" si="148"/>
        <v>68</v>
      </c>
      <c r="E4778" s="37">
        <f t="shared" si="149"/>
        <v>81.599999999999994</v>
      </c>
      <c r="F4778" s="32">
        <f>'Auxiliary Energy Estimation'!$E$25-D4778</f>
        <v>-13</v>
      </c>
      <c r="G4778" s="32">
        <f>'Auxiliary Energy Estimation'!$E$25-E4778</f>
        <v>-26.599999999999994</v>
      </c>
      <c r="H4778" s="26">
        <f>IF(D4778&lt;='Auxiliary Energy Estimation'!$E$25, 1, 0)</f>
        <v>0</v>
      </c>
      <c r="I4778" s="26">
        <f>IF(E4778&lt;='Auxiliary Energy Estimation'!$E$25, 1, 0)</f>
        <v>0</v>
      </c>
    </row>
    <row r="4779" spans="2:9" ht="15" x14ac:dyDescent="0.3">
      <c r="B4779" s="33">
        <v>4774.5</v>
      </c>
      <c r="C4779" s="34">
        <v>20.6</v>
      </c>
      <c r="D4779" s="32">
        <f t="shared" si="148"/>
        <v>69.080000000000013</v>
      </c>
      <c r="E4779" s="37">
        <f t="shared" si="149"/>
        <v>82.896000000000015</v>
      </c>
      <c r="F4779" s="32">
        <f>'Auxiliary Energy Estimation'!$E$25-D4779</f>
        <v>-14.080000000000013</v>
      </c>
      <c r="G4779" s="32">
        <f>'Auxiliary Energy Estimation'!$E$25-E4779</f>
        <v>-27.896000000000015</v>
      </c>
      <c r="H4779" s="26">
        <f>IF(D4779&lt;='Auxiliary Energy Estimation'!$E$25, 1, 0)</f>
        <v>0</v>
      </c>
      <c r="I4779" s="26">
        <f>IF(E4779&lt;='Auxiliary Energy Estimation'!$E$25, 1, 0)</f>
        <v>0</v>
      </c>
    </row>
    <row r="4780" spans="2:9" ht="15" x14ac:dyDescent="0.3">
      <c r="B4780" s="33">
        <v>4775.5</v>
      </c>
      <c r="C4780" s="34">
        <v>20</v>
      </c>
      <c r="D4780" s="32">
        <f t="shared" si="148"/>
        <v>68</v>
      </c>
      <c r="E4780" s="37">
        <f t="shared" si="149"/>
        <v>81.599999999999994</v>
      </c>
      <c r="F4780" s="32">
        <f>'Auxiliary Energy Estimation'!$E$25-D4780</f>
        <v>-13</v>
      </c>
      <c r="G4780" s="32">
        <f>'Auxiliary Energy Estimation'!$E$25-E4780</f>
        <v>-26.599999999999994</v>
      </c>
      <c r="H4780" s="26">
        <f>IF(D4780&lt;='Auxiliary Energy Estimation'!$E$25, 1, 0)</f>
        <v>0</v>
      </c>
      <c r="I4780" s="26">
        <f>IF(E4780&lt;='Auxiliary Energy Estimation'!$E$25, 1, 0)</f>
        <v>0</v>
      </c>
    </row>
    <row r="4781" spans="2:9" ht="15" x14ac:dyDescent="0.3">
      <c r="B4781" s="33">
        <v>4776.5</v>
      </c>
      <c r="C4781" s="34">
        <v>20</v>
      </c>
      <c r="D4781" s="32">
        <f t="shared" si="148"/>
        <v>68</v>
      </c>
      <c r="E4781" s="37">
        <f t="shared" si="149"/>
        <v>81.599999999999994</v>
      </c>
      <c r="F4781" s="32">
        <f>'Auxiliary Energy Estimation'!$E$25-D4781</f>
        <v>-13</v>
      </c>
      <c r="G4781" s="32">
        <f>'Auxiliary Energy Estimation'!$E$25-E4781</f>
        <v>-26.599999999999994</v>
      </c>
      <c r="H4781" s="26">
        <f>IF(D4781&lt;='Auxiliary Energy Estimation'!$E$25, 1, 0)</f>
        <v>0</v>
      </c>
      <c r="I4781" s="26">
        <f>IF(E4781&lt;='Auxiliary Energy Estimation'!$E$25, 1, 0)</f>
        <v>0</v>
      </c>
    </row>
    <row r="4782" spans="2:9" ht="15" x14ac:dyDescent="0.3">
      <c r="B4782" s="33">
        <v>4777.5</v>
      </c>
      <c r="C4782" s="34">
        <v>19.399999999999999</v>
      </c>
      <c r="D4782" s="32">
        <f t="shared" si="148"/>
        <v>66.92</v>
      </c>
      <c r="E4782" s="37">
        <f t="shared" si="149"/>
        <v>80.304000000000002</v>
      </c>
      <c r="F4782" s="32">
        <f>'Auxiliary Energy Estimation'!$E$25-D4782</f>
        <v>-11.920000000000002</v>
      </c>
      <c r="G4782" s="32">
        <f>'Auxiliary Energy Estimation'!$E$25-E4782</f>
        <v>-25.304000000000002</v>
      </c>
      <c r="H4782" s="26">
        <f>IF(D4782&lt;='Auxiliary Energy Estimation'!$E$25, 1, 0)</f>
        <v>0</v>
      </c>
      <c r="I4782" s="26">
        <f>IF(E4782&lt;='Auxiliary Energy Estimation'!$E$25, 1, 0)</f>
        <v>0</v>
      </c>
    </row>
    <row r="4783" spans="2:9" ht="15" x14ac:dyDescent="0.3">
      <c r="B4783" s="33">
        <v>4778.5</v>
      </c>
      <c r="C4783" s="34">
        <v>18.899999999999999</v>
      </c>
      <c r="D4783" s="32">
        <f t="shared" si="148"/>
        <v>66.02</v>
      </c>
      <c r="E4783" s="37">
        <f t="shared" si="149"/>
        <v>79.22399999999999</v>
      </c>
      <c r="F4783" s="32">
        <f>'Auxiliary Energy Estimation'!$E$25-D4783</f>
        <v>-11.019999999999996</v>
      </c>
      <c r="G4783" s="32">
        <f>'Auxiliary Energy Estimation'!$E$25-E4783</f>
        <v>-24.22399999999999</v>
      </c>
      <c r="H4783" s="26">
        <f>IF(D4783&lt;='Auxiliary Energy Estimation'!$E$25, 1, 0)</f>
        <v>0</v>
      </c>
      <c r="I4783" s="26">
        <f>IF(E4783&lt;='Auxiliary Energy Estimation'!$E$25, 1, 0)</f>
        <v>0</v>
      </c>
    </row>
    <row r="4784" spans="2:9" ht="15" x14ac:dyDescent="0.3">
      <c r="B4784" s="33">
        <v>4779.5</v>
      </c>
      <c r="C4784" s="34">
        <v>18.3</v>
      </c>
      <c r="D4784" s="32">
        <f t="shared" si="148"/>
        <v>64.94</v>
      </c>
      <c r="E4784" s="37">
        <f t="shared" si="149"/>
        <v>77.927999999999997</v>
      </c>
      <c r="F4784" s="32">
        <f>'Auxiliary Energy Estimation'!$E$25-D4784</f>
        <v>-9.9399999999999977</v>
      </c>
      <c r="G4784" s="32">
        <f>'Auxiliary Energy Estimation'!$E$25-E4784</f>
        <v>-22.927999999999997</v>
      </c>
      <c r="H4784" s="26">
        <f>IF(D4784&lt;='Auxiliary Energy Estimation'!$E$25, 1, 0)</f>
        <v>0</v>
      </c>
      <c r="I4784" s="26">
        <f>IF(E4784&lt;='Auxiliary Energy Estimation'!$E$25, 1, 0)</f>
        <v>0</v>
      </c>
    </row>
    <row r="4785" spans="2:9" ht="15" x14ac:dyDescent="0.3">
      <c r="B4785" s="33">
        <v>4780.5</v>
      </c>
      <c r="C4785" s="34">
        <v>18.899999999999999</v>
      </c>
      <c r="D4785" s="32">
        <f t="shared" si="148"/>
        <v>66.02</v>
      </c>
      <c r="E4785" s="37">
        <f t="shared" si="149"/>
        <v>79.22399999999999</v>
      </c>
      <c r="F4785" s="32">
        <f>'Auxiliary Energy Estimation'!$E$25-D4785</f>
        <v>-11.019999999999996</v>
      </c>
      <c r="G4785" s="32">
        <f>'Auxiliary Energy Estimation'!$E$25-E4785</f>
        <v>-24.22399999999999</v>
      </c>
      <c r="H4785" s="26">
        <f>IF(D4785&lt;='Auxiliary Energy Estimation'!$E$25, 1, 0)</f>
        <v>0</v>
      </c>
      <c r="I4785" s="26">
        <f>IF(E4785&lt;='Auxiliary Energy Estimation'!$E$25, 1, 0)</f>
        <v>0</v>
      </c>
    </row>
    <row r="4786" spans="2:9" ht="15" x14ac:dyDescent="0.3">
      <c r="B4786" s="33">
        <v>4781.5</v>
      </c>
      <c r="C4786" s="34">
        <v>19.399999999999999</v>
      </c>
      <c r="D4786" s="32">
        <f t="shared" si="148"/>
        <v>66.92</v>
      </c>
      <c r="E4786" s="37">
        <f t="shared" si="149"/>
        <v>80.304000000000002</v>
      </c>
      <c r="F4786" s="32">
        <f>'Auxiliary Energy Estimation'!$E$25-D4786</f>
        <v>-11.920000000000002</v>
      </c>
      <c r="G4786" s="32">
        <f>'Auxiliary Energy Estimation'!$E$25-E4786</f>
        <v>-25.304000000000002</v>
      </c>
      <c r="H4786" s="26">
        <f>IF(D4786&lt;='Auxiliary Energy Estimation'!$E$25, 1, 0)</f>
        <v>0</v>
      </c>
      <c r="I4786" s="26">
        <f>IF(E4786&lt;='Auxiliary Energy Estimation'!$E$25, 1, 0)</f>
        <v>0</v>
      </c>
    </row>
    <row r="4787" spans="2:9" ht="15" x14ac:dyDescent="0.3">
      <c r="B4787" s="33">
        <v>4782.5</v>
      </c>
      <c r="C4787" s="34">
        <v>20.6</v>
      </c>
      <c r="D4787" s="32">
        <f t="shared" si="148"/>
        <v>69.080000000000013</v>
      </c>
      <c r="E4787" s="37">
        <f t="shared" si="149"/>
        <v>82.896000000000015</v>
      </c>
      <c r="F4787" s="32">
        <f>'Auxiliary Energy Estimation'!$E$25-D4787</f>
        <v>-14.080000000000013</v>
      </c>
      <c r="G4787" s="32">
        <f>'Auxiliary Energy Estimation'!$E$25-E4787</f>
        <v>-27.896000000000015</v>
      </c>
      <c r="H4787" s="26">
        <f>IF(D4787&lt;='Auxiliary Energy Estimation'!$E$25, 1, 0)</f>
        <v>0</v>
      </c>
      <c r="I4787" s="26">
        <f>IF(E4787&lt;='Auxiliary Energy Estimation'!$E$25, 1, 0)</f>
        <v>0</v>
      </c>
    </row>
    <row r="4788" spans="2:9" ht="15" x14ac:dyDescent="0.3">
      <c r="B4788" s="33">
        <v>4783.5</v>
      </c>
      <c r="C4788" s="34">
        <v>22.8</v>
      </c>
      <c r="D4788" s="32">
        <f t="shared" si="148"/>
        <v>73.039999999999992</v>
      </c>
      <c r="E4788" s="37">
        <f t="shared" si="149"/>
        <v>87.647999999999982</v>
      </c>
      <c r="F4788" s="32">
        <f>'Auxiliary Energy Estimation'!$E$25-D4788</f>
        <v>-18.039999999999992</v>
      </c>
      <c r="G4788" s="32">
        <f>'Auxiliary Energy Estimation'!$E$25-E4788</f>
        <v>-32.647999999999982</v>
      </c>
      <c r="H4788" s="26">
        <f>IF(D4788&lt;='Auxiliary Energy Estimation'!$E$25, 1, 0)</f>
        <v>0</v>
      </c>
      <c r="I4788" s="26">
        <f>IF(E4788&lt;='Auxiliary Energy Estimation'!$E$25, 1, 0)</f>
        <v>0</v>
      </c>
    </row>
    <row r="4789" spans="2:9" ht="15" x14ac:dyDescent="0.3">
      <c r="B4789" s="33">
        <v>4784.5</v>
      </c>
      <c r="C4789" s="34">
        <v>23.9</v>
      </c>
      <c r="D4789" s="32">
        <f t="shared" si="148"/>
        <v>75.02</v>
      </c>
      <c r="E4789" s="37">
        <f t="shared" si="149"/>
        <v>90.023999999999987</v>
      </c>
      <c r="F4789" s="32">
        <f>'Auxiliary Energy Estimation'!$E$25-D4789</f>
        <v>-20.019999999999996</v>
      </c>
      <c r="G4789" s="32">
        <f>'Auxiliary Energy Estimation'!$E$25-E4789</f>
        <v>-35.023999999999987</v>
      </c>
      <c r="H4789" s="26">
        <f>IF(D4789&lt;='Auxiliary Energy Estimation'!$E$25, 1, 0)</f>
        <v>0</v>
      </c>
      <c r="I4789" s="26">
        <f>IF(E4789&lt;='Auxiliary Energy Estimation'!$E$25, 1, 0)</f>
        <v>0</v>
      </c>
    </row>
    <row r="4790" spans="2:9" ht="15" x14ac:dyDescent="0.3">
      <c r="B4790" s="33">
        <v>4785.5</v>
      </c>
      <c r="C4790" s="34">
        <v>23.3</v>
      </c>
      <c r="D4790" s="32">
        <f t="shared" si="148"/>
        <v>73.94</v>
      </c>
      <c r="E4790" s="37">
        <f t="shared" si="149"/>
        <v>88.727999999999994</v>
      </c>
      <c r="F4790" s="32">
        <f>'Auxiliary Energy Estimation'!$E$25-D4790</f>
        <v>-18.939999999999998</v>
      </c>
      <c r="G4790" s="32">
        <f>'Auxiliary Energy Estimation'!$E$25-E4790</f>
        <v>-33.727999999999994</v>
      </c>
      <c r="H4790" s="26">
        <f>IF(D4790&lt;='Auxiliary Energy Estimation'!$E$25, 1, 0)</f>
        <v>0</v>
      </c>
      <c r="I4790" s="26">
        <f>IF(E4790&lt;='Auxiliary Energy Estimation'!$E$25, 1, 0)</f>
        <v>0</v>
      </c>
    </row>
    <row r="4791" spans="2:9" ht="15" x14ac:dyDescent="0.3">
      <c r="B4791" s="33">
        <v>4786.5</v>
      </c>
      <c r="C4791" s="34">
        <v>23.3</v>
      </c>
      <c r="D4791" s="32">
        <f t="shared" si="148"/>
        <v>73.94</v>
      </c>
      <c r="E4791" s="37">
        <f t="shared" si="149"/>
        <v>88.727999999999994</v>
      </c>
      <c r="F4791" s="32">
        <f>'Auxiliary Energy Estimation'!$E$25-D4791</f>
        <v>-18.939999999999998</v>
      </c>
      <c r="G4791" s="32">
        <f>'Auxiliary Energy Estimation'!$E$25-E4791</f>
        <v>-33.727999999999994</v>
      </c>
      <c r="H4791" s="26">
        <f>IF(D4791&lt;='Auxiliary Energy Estimation'!$E$25, 1, 0)</f>
        <v>0</v>
      </c>
      <c r="I4791" s="26">
        <f>IF(E4791&lt;='Auxiliary Energy Estimation'!$E$25, 1, 0)</f>
        <v>0</v>
      </c>
    </row>
    <row r="4792" spans="2:9" ht="15" x14ac:dyDescent="0.3">
      <c r="B4792" s="33">
        <v>4787.5</v>
      </c>
      <c r="C4792" s="34">
        <v>25</v>
      </c>
      <c r="D4792" s="32">
        <f t="shared" si="148"/>
        <v>77</v>
      </c>
      <c r="E4792" s="37">
        <f t="shared" si="149"/>
        <v>92.399999999999991</v>
      </c>
      <c r="F4792" s="32">
        <f>'Auxiliary Energy Estimation'!$E$25-D4792</f>
        <v>-22</v>
      </c>
      <c r="G4792" s="32">
        <f>'Auxiliary Energy Estimation'!$E$25-E4792</f>
        <v>-37.399999999999991</v>
      </c>
      <c r="H4792" s="26">
        <f>IF(D4792&lt;='Auxiliary Energy Estimation'!$E$25, 1, 0)</f>
        <v>0</v>
      </c>
      <c r="I4792" s="26">
        <f>IF(E4792&lt;='Auxiliary Energy Estimation'!$E$25, 1, 0)</f>
        <v>0</v>
      </c>
    </row>
    <row r="4793" spans="2:9" ht="15" x14ac:dyDescent="0.3">
      <c r="B4793" s="33">
        <v>4788.5</v>
      </c>
      <c r="C4793" s="34">
        <v>25.6</v>
      </c>
      <c r="D4793" s="32">
        <f t="shared" si="148"/>
        <v>78.080000000000013</v>
      </c>
      <c r="E4793" s="37">
        <f t="shared" si="149"/>
        <v>93.696000000000012</v>
      </c>
      <c r="F4793" s="32">
        <f>'Auxiliary Energy Estimation'!$E$25-D4793</f>
        <v>-23.080000000000013</v>
      </c>
      <c r="G4793" s="32">
        <f>'Auxiliary Energy Estimation'!$E$25-E4793</f>
        <v>-38.696000000000012</v>
      </c>
      <c r="H4793" s="26">
        <f>IF(D4793&lt;='Auxiliary Energy Estimation'!$E$25, 1, 0)</f>
        <v>0</v>
      </c>
      <c r="I4793" s="26">
        <f>IF(E4793&lt;='Auxiliary Energy Estimation'!$E$25, 1, 0)</f>
        <v>0</v>
      </c>
    </row>
    <row r="4794" spans="2:9" ht="15" x14ac:dyDescent="0.3">
      <c r="B4794" s="33">
        <v>4789.5</v>
      </c>
      <c r="C4794" s="34">
        <v>23.9</v>
      </c>
      <c r="D4794" s="32">
        <f t="shared" si="148"/>
        <v>75.02</v>
      </c>
      <c r="E4794" s="37">
        <f t="shared" si="149"/>
        <v>90.023999999999987</v>
      </c>
      <c r="F4794" s="32">
        <f>'Auxiliary Energy Estimation'!$E$25-D4794</f>
        <v>-20.019999999999996</v>
      </c>
      <c r="G4794" s="32">
        <f>'Auxiliary Energy Estimation'!$E$25-E4794</f>
        <v>-35.023999999999987</v>
      </c>
      <c r="H4794" s="26">
        <f>IF(D4794&lt;='Auxiliary Energy Estimation'!$E$25, 1, 0)</f>
        <v>0</v>
      </c>
      <c r="I4794" s="26">
        <f>IF(E4794&lt;='Auxiliary Energy Estimation'!$E$25, 1, 0)</f>
        <v>0</v>
      </c>
    </row>
    <row r="4795" spans="2:9" ht="15" x14ac:dyDescent="0.3">
      <c r="B4795" s="33">
        <v>4790.5</v>
      </c>
      <c r="C4795" s="34">
        <v>23.9</v>
      </c>
      <c r="D4795" s="32">
        <f t="shared" si="148"/>
        <v>75.02</v>
      </c>
      <c r="E4795" s="37">
        <f t="shared" si="149"/>
        <v>90.023999999999987</v>
      </c>
      <c r="F4795" s="32">
        <f>'Auxiliary Energy Estimation'!$E$25-D4795</f>
        <v>-20.019999999999996</v>
      </c>
      <c r="G4795" s="32">
        <f>'Auxiliary Energy Estimation'!$E$25-E4795</f>
        <v>-35.023999999999987</v>
      </c>
      <c r="H4795" s="26">
        <f>IF(D4795&lt;='Auxiliary Energy Estimation'!$E$25, 1, 0)</f>
        <v>0</v>
      </c>
      <c r="I4795" s="26">
        <f>IF(E4795&lt;='Auxiliary Energy Estimation'!$E$25, 1, 0)</f>
        <v>0</v>
      </c>
    </row>
    <row r="4796" spans="2:9" ht="15" x14ac:dyDescent="0.3">
      <c r="B4796" s="33">
        <v>4791.5</v>
      </c>
      <c r="C4796" s="34">
        <v>23.9</v>
      </c>
      <c r="D4796" s="32">
        <f t="shared" si="148"/>
        <v>75.02</v>
      </c>
      <c r="E4796" s="37">
        <f t="shared" si="149"/>
        <v>90.023999999999987</v>
      </c>
      <c r="F4796" s="32">
        <f>'Auxiliary Energy Estimation'!$E$25-D4796</f>
        <v>-20.019999999999996</v>
      </c>
      <c r="G4796" s="32">
        <f>'Auxiliary Energy Estimation'!$E$25-E4796</f>
        <v>-35.023999999999987</v>
      </c>
      <c r="H4796" s="26">
        <f>IF(D4796&lt;='Auxiliary Energy Estimation'!$E$25, 1, 0)</f>
        <v>0</v>
      </c>
      <c r="I4796" s="26">
        <f>IF(E4796&lt;='Auxiliary Energy Estimation'!$E$25, 1, 0)</f>
        <v>0</v>
      </c>
    </row>
    <row r="4797" spans="2:9" ht="15" x14ac:dyDescent="0.3">
      <c r="B4797" s="33">
        <v>4792.5</v>
      </c>
      <c r="C4797" s="34">
        <v>23.3</v>
      </c>
      <c r="D4797" s="32">
        <f t="shared" si="148"/>
        <v>73.94</v>
      </c>
      <c r="E4797" s="37">
        <f t="shared" si="149"/>
        <v>88.727999999999994</v>
      </c>
      <c r="F4797" s="32">
        <f>'Auxiliary Energy Estimation'!$E$25-D4797</f>
        <v>-18.939999999999998</v>
      </c>
      <c r="G4797" s="32">
        <f>'Auxiliary Energy Estimation'!$E$25-E4797</f>
        <v>-33.727999999999994</v>
      </c>
      <c r="H4797" s="26">
        <f>IF(D4797&lt;='Auxiliary Energy Estimation'!$E$25, 1, 0)</f>
        <v>0</v>
      </c>
      <c r="I4797" s="26">
        <f>IF(E4797&lt;='Auxiliary Energy Estimation'!$E$25, 1, 0)</f>
        <v>0</v>
      </c>
    </row>
    <row r="4798" spans="2:9" ht="15" x14ac:dyDescent="0.3">
      <c r="B4798" s="33">
        <v>4793.5</v>
      </c>
      <c r="C4798" s="34">
        <v>22.2</v>
      </c>
      <c r="D4798" s="32">
        <f t="shared" si="148"/>
        <v>71.960000000000008</v>
      </c>
      <c r="E4798" s="37">
        <f t="shared" si="149"/>
        <v>86.352000000000004</v>
      </c>
      <c r="F4798" s="32">
        <f>'Auxiliary Energy Estimation'!$E$25-D4798</f>
        <v>-16.960000000000008</v>
      </c>
      <c r="G4798" s="32">
        <f>'Auxiliary Energy Estimation'!$E$25-E4798</f>
        <v>-31.352000000000004</v>
      </c>
      <c r="H4798" s="26">
        <f>IF(D4798&lt;='Auxiliary Energy Estimation'!$E$25, 1, 0)</f>
        <v>0</v>
      </c>
      <c r="I4798" s="26">
        <f>IF(E4798&lt;='Auxiliary Energy Estimation'!$E$25, 1, 0)</f>
        <v>0</v>
      </c>
    </row>
    <row r="4799" spans="2:9" ht="15" x14ac:dyDescent="0.3">
      <c r="B4799" s="33">
        <v>4794.5</v>
      </c>
      <c r="C4799" s="34">
        <v>21.1</v>
      </c>
      <c r="D4799" s="32">
        <f t="shared" si="148"/>
        <v>69.98</v>
      </c>
      <c r="E4799" s="37">
        <f t="shared" si="149"/>
        <v>83.975999999999999</v>
      </c>
      <c r="F4799" s="32">
        <f>'Auxiliary Energy Estimation'!$E$25-D4799</f>
        <v>-14.980000000000004</v>
      </c>
      <c r="G4799" s="32">
        <f>'Auxiliary Energy Estimation'!$E$25-E4799</f>
        <v>-28.975999999999999</v>
      </c>
      <c r="H4799" s="26">
        <f>IF(D4799&lt;='Auxiliary Energy Estimation'!$E$25, 1, 0)</f>
        <v>0</v>
      </c>
      <c r="I4799" s="26">
        <f>IF(E4799&lt;='Auxiliary Energy Estimation'!$E$25, 1, 0)</f>
        <v>0</v>
      </c>
    </row>
    <row r="4800" spans="2:9" ht="15" x14ac:dyDescent="0.3">
      <c r="B4800" s="33">
        <v>4795.5</v>
      </c>
      <c r="C4800" s="34">
        <v>20.6</v>
      </c>
      <c r="D4800" s="32">
        <f t="shared" si="148"/>
        <v>69.080000000000013</v>
      </c>
      <c r="E4800" s="37">
        <f t="shared" si="149"/>
        <v>82.896000000000015</v>
      </c>
      <c r="F4800" s="32">
        <f>'Auxiliary Energy Estimation'!$E$25-D4800</f>
        <v>-14.080000000000013</v>
      </c>
      <c r="G4800" s="32">
        <f>'Auxiliary Energy Estimation'!$E$25-E4800</f>
        <v>-27.896000000000015</v>
      </c>
      <c r="H4800" s="26">
        <f>IF(D4800&lt;='Auxiliary Energy Estimation'!$E$25, 1, 0)</f>
        <v>0</v>
      </c>
      <c r="I4800" s="26">
        <f>IF(E4800&lt;='Auxiliary Energy Estimation'!$E$25, 1, 0)</f>
        <v>0</v>
      </c>
    </row>
    <row r="4801" spans="2:9" ht="15" x14ac:dyDescent="0.3">
      <c r="B4801" s="33">
        <v>4796.5</v>
      </c>
      <c r="C4801" s="34">
        <v>20.6</v>
      </c>
      <c r="D4801" s="32">
        <f t="shared" si="148"/>
        <v>69.080000000000013</v>
      </c>
      <c r="E4801" s="37">
        <f t="shared" si="149"/>
        <v>82.896000000000015</v>
      </c>
      <c r="F4801" s="32">
        <f>'Auxiliary Energy Estimation'!$E$25-D4801</f>
        <v>-14.080000000000013</v>
      </c>
      <c r="G4801" s="32">
        <f>'Auxiliary Energy Estimation'!$E$25-E4801</f>
        <v>-27.896000000000015</v>
      </c>
      <c r="H4801" s="26">
        <f>IF(D4801&lt;='Auxiliary Energy Estimation'!$E$25, 1, 0)</f>
        <v>0</v>
      </c>
      <c r="I4801" s="26">
        <f>IF(E4801&lt;='Auxiliary Energy Estimation'!$E$25, 1, 0)</f>
        <v>0</v>
      </c>
    </row>
    <row r="4802" spans="2:9" ht="15" x14ac:dyDescent="0.3">
      <c r="B4802" s="33">
        <v>4797.5</v>
      </c>
      <c r="C4802" s="34">
        <v>20.6</v>
      </c>
      <c r="D4802" s="32">
        <f t="shared" si="148"/>
        <v>69.080000000000013</v>
      </c>
      <c r="E4802" s="37">
        <f t="shared" si="149"/>
        <v>82.896000000000015</v>
      </c>
      <c r="F4802" s="32">
        <f>'Auxiliary Energy Estimation'!$E$25-D4802</f>
        <v>-14.080000000000013</v>
      </c>
      <c r="G4802" s="32">
        <f>'Auxiliary Energy Estimation'!$E$25-E4802</f>
        <v>-27.896000000000015</v>
      </c>
      <c r="H4802" s="26">
        <f>IF(D4802&lt;='Auxiliary Energy Estimation'!$E$25, 1, 0)</f>
        <v>0</v>
      </c>
      <c r="I4802" s="26">
        <f>IF(E4802&lt;='Auxiliary Energy Estimation'!$E$25, 1, 0)</f>
        <v>0</v>
      </c>
    </row>
    <row r="4803" spans="2:9" ht="15" x14ac:dyDescent="0.3">
      <c r="B4803" s="33">
        <v>4798.5</v>
      </c>
      <c r="C4803" s="34">
        <v>20.6</v>
      </c>
      <c r="D4803" s="32">
        <f t="shared" si="148"/>
        <v>69.080000000000013</v>
      </c>
      <c r="E4803" s="37">
        <f t="shared" si="149"/>
        <v>82.896000000000015</v>
      </c>
      <c r="F4803" s="32">
        <f>'Auxiliary Energy Estimation'!$E$25-D4803</f>
        <v>-14.080000000000013</v>
      </c>
      <c r="G4803" s="32">
        <f>'Auxiliary Energy Estimation'!$E$25-E4803</f>
        <v>-27.896000000000015</v>
      </c>
      <c r="H4803" s="26">
        <f>IF(D4803&lt;='Auxiliary Energy Estimation'!$E$25, 1, 0)</f>
        <v>0</v>
      </c>
      <c r="I4803" s="26">
        <f>IF(E4803&lt;='Auxiliary Energy Estimation'!$E$25, 1, 0)</f>
        <v>0</v>
      </c>
    </row>
    <row r="4804" spans="2:9" ht="15" x14ac:dyDescent="0.3">
      <c r="B4804" s="33">
        <v>4799.5</v>
      </c>
      <c r="C4804" s="34">
        <v>20.6</v>
      </c>
      <c r="D4804" s="32">
        <f t="shared" si="148"/>
        <v>69.080000000000013</v>
      </c>
      <c r="E4804" s="37">
        <f t="shared" si="149"/>
        <v>82.896000000000015</v>
      </c>
      <c r="F4804" s="32">
        <f>'Auxiliary Energy Estimation'!$E$25-D4804</f>
        <v>-14.080000000000013</v>
      </c>
      <c r="G4804" s="32">
        <f>'Auxiliary Energy Estimation'!$E$25-E4804</f>
        <v>-27.896000000000015</v>
      </c>
      <c r="H4804" s="26">
        <f>IF(D4804&lt;='Auxiliary Energy Estimation'!$E$25, 1, 0)</f>
        <v>0</v>
      </c>
      <c r="I4804" s="26">
        <f>IF(E4804&lt;='Auxiliary Energy Estimation'!$E$25, 1, 0)</f>
        <v>0</v>
      </c>
    </row>
    <row r="4805" spans="2:9" ht="15" x14ac:dyDescent="0.3">
      <c r="B4805" s="33">
        <v>4800.5</v>
      </c>
      <c r="C4805" s="34">
        <v>20.6</v>
      </c>
      <c r="D4805" s="32">
        <f t="shared" ref="D4805:D4868" si="150">CONVERT(C4805,"C","F")</f>
        <v>69.080000000000013</v>
      </c>
      <c r="E4805" s="37">
        <f t="shared" ref="E4805:E4868" si="151">D4805*1.2</f>
        <v>82.896000000000015</v>
      </c>
      <c r="F4805" s="32">
        <f>'Auxiliary Energy Estimation'!$E$25-D4805</f>
        <v>-14.080000000000013</v>
      </c>
      <c r="G4805" s="32">
        <f>'Auxiliary Energy Estimation'!$E$25-E4805</f>
        <v>-27.896000000000015</v>
      </c>
      <c r="H4805" s="26">
        <f>IF(D4805&lt;='Auxiliary Energy Estimation'!$E$25, 1, 0)</f>
        <v>0</v>
      </c>
      <c r="I4805" s="26">
        <f>IF(E4805&lt;='Auxiliary Energy Estimation'!$E$25, 1, 0)</f>
        <v>0</v>
      </c>
    </row>
    <row r="4806" spans="2:9" ht="15" x14ac:dyDescent="0.3">
      <c r="B4806" s="33">
        <v>4801.5</v>
      </c>
      <c r="C4806" s="34">
        <v>20.6</v>
      </c>
      <c r="D4806" s="32">
        <f t="shared" si="150"/>
        <v>69.080000000000013</v>
      </c>
      <c r="E4806" s="37">
        <f t="shared" si="151"/>
        <v>82.896000000000015</v>
      </c>
      <c r="F4806" s="32">
        <f>'Auxiliary Energy Estimation'!$E$25-D4806</f>
        <v>-14.080000000000013</v>
      </c>
      <c r="G4806" s="32">
        <f>'Auxiliary Energy Estimation'!$E$25-E4806</f>
        <v>-27.896000000000015</v>
      </c>
      <c r="H4806" s="26">
        <f>IF(D4806&lt;='Auxiliary Energy Estimation'!$E$25, 1, 0)</f>
        <v>0</v>
      </c>
      <c r="I4806" s="26">
        <f>IF(E4806&lt;='Auxiliary Energy Estimation'!$E$25, 1, 0)</f>
        <v>0</v>
      </c>
    </row>
    <row r="4807" spans="2:9" ht="15" x14ac:dyDescent="0.3">
      <c r="B4807" s="33">
        <v>4802.5</v>
      </c>
      <c r="C4807" s="34">
        <v>20.6</v>
      </c>
      <c r="D4807" s="32">
        <f t="shared" si="150"/>
        <v>69.080000000000013</v>
      </c>
      <c r="E4807" s="37">
        <f t="shared" si="151"/>
        <v>82.896000000000015</v>
      </c>
      <c r="F4807" s="32">
        <f>'Auxiliary Energy Estimation'!$E$25-D4807</f>
        <v>-14.080000000000013</v>
      </c>
      <c r="G4807" s="32">
        <f>'Auxiliary Energy Estimation'!$E$25-E4807</f>
        <v>-27.896000000000015</v>
      </c>
      <c r="H4807" s="26">
        <f>IF(D4807&lt;='Auxiliary Energy Estimation'!$E$25, 1, 0)</f>
        <v>0</v>
      </c>
      <c r="I4807" s="26">
        <f>IF(E4807&lt;='Auxiliary Energy Estimation'!$E$25, 1, 0)</f>
        <v>0</v>
      </c>
    </row>
    <row r="4808" spans="2:9" ht="15" x14ac:dyDescent="0.3">
      <c r="B4808" s="33">
        <v>4803.5</v>
      </c>
      <c r="C4808" s="34">
        <v>20.6</v>
      </c>
      <c r="D4808" s="32">
        <f t="shared" si="150"/>
        <v>69.080000000000013</v>
      </c>
      <c r="E4808" s="37">
        <f t="shared" si="151"/>
        <v>82.896000000000015</v>
      </c>
      <c r="F4808" s="32">
        <f>'Auxiliary Energy Estimation'!$E$25-D4808</f>
        <v>-14.080000000000013</v>
      </c>
      <c r="G4808" s="32">
        <f>'Auxiliary Energy Estimation'!$E$25-E4808</f>
        <v>-27.896000000000015</v>
      </c>
      <c r="H4808" s="26">
        <f>IF(D4808&lt;='Auxiliary Energy Estimation'!$E$25, 1, 0)</f>
        <v>0</v>
      </c>
      <c r="I4808" s="26">
        <f>IF(E4808&lt;='Auxiliary Energy Estimation'!$E$25, 1, 0)</f>
        <v>0</v>
      </c>
    </row>
    <row r="4809" spans="2:9" ht="15" x14ac:dyDescent="0.3">
      <c r="B4809" s="33">
        <v>4804.5</v>
      </c>
      <c r="C4809" s="34">
        <v>21.1</v>
      </c>
      <c r="D4809" s="32">
        <f t="shared" si="150"/>
        <v>69.98</v>
      </c>
      <c r="E4809" s="37">
        <f t="shared" si="151"/>
        <v>83.975999999999999</v>
      </c>
      <c r="F4809" s="32">
        <f>'Auxiliary Energy Estimation'!$E$25-D4809</f>
        <v>-14.980000000000004</v>
      </c>
      <c r="G4809" s="32">
        <f>'Auxiliary Energy Estimation'!$E$25-E4809</f>
        <v>-28.975999999999999</v>
      </c>
      <c r="H4809" s="26">
        <f>IF(D4809&lt;='Auxiliary Energy Estimation'!$E$25, 1, 0)</f>
        <v>0</v>
      </c>
      <c r="I4809" s="26">
        <f>IF(E4809&lt;='Auxiliary Energy Estimation'!$E$25, 1, 0)</f>
        <v>0</v>
      </c>
    </row>
    <row r="4810" spans="2:9" ht="15" x14ac:dyDescent="0.3">
      <c r="B4810" s="33">
        <v>4805.5</v>
      </c>
      <c r="C4810" s="34">
        <v>21.7</v>
      </c>
      <c r="D4810" s="32">
        <f t="shared" si="150"/>
        <v>71.06</v>
      </c>
      <c r="E4810" s="37">
        <f t="shared" si="151"/>
        <v>85.272000000000006</v>
      </c>
      <c r="F4810" s="32">
        <f>'Auxiliary Energy Estimation'!$E$25-D4810</f>
        <v>-16.060000000000002</v>
      </c>
      <c r="G4810" s="32">
        <f>'Auxiliary Energy Estimation'!$E$25-E4810</f>
        <v>-30.272000000000006</v>
      </c>
      <c r="H4810" s="26">
        <f>IF(D4810&lt;='Auxiliary Energy Estimation'!$E$25, 1, 0)</f>
        <v>0</v>
      </c>
      <c r="I4810" s="26">
        <f>IF(E4810&lt;='Auxiliary Energy Estimation'!$E$25, 1, 0)</f>
        <v>0</v>
      </c>
    </row>
    <row r="4811" spans="2:9" ht="15" x14ac:dyDescent="0.3">
      <c r="B4811" s="33">
        <v>4806.5</v>
      </c>
      <c r="C4811" s="34">
        <v>22.2</v>
      </c>
      <c r="D4811" s="32">
        <f t="shared" si="150"/>
        <v>71.960000000000008</v>
      </c>
      <c r="E4811" s="37">
        <f t="shared" si="151"/>
        <v>86.352000000000004</v>
      </c>
      <c r="F4811" s="32">
        <f>'Auxiliary Energy Estimation'!$E$25-D4811</f>
        <v>-16.960000000000008</v>
      </c>
      <c r="G4811" s="32">
        <f>'Auxiliary Energy Estimation'!$E$25-E4811</f>
        <v>-31.352000000000004</v>
      </c>
      <c r="H4811" s="26">
        <f>IF(D4811&lt;='Auxiliary Energy Estimation'!$E$25, 1, 0)</f>
        <v>0</v>
      </c>
      <c r="I4811" s="26">
        <f>IF(E4811&lt;='Auxiliary Energy Estimation'!$E$25, 1, 0)</f>
        <v>0</v>
      </c>
    </row>
    <row r="4812" spans="2:9" ht="15" x14ac:dyDescent="0.3">
      <c r="B4812" s="33">
        <v>4807.5</v>
      </c>
      <c r="C4812" s="34">
        <v>23.3</v>
      </c>
      <c r="D4812" s="32">
        <f t="shared" si="150"/>
        <v>73.94</v>
      </c>
      <c r="E4812" s="37">
        <f t="shared" si="151"/>
        <v>88.727999999999994</v>
      </c>
      <c r="F4812" s="32">
        <f>'Auxiliary Energy Estimation'!$E$25-D4812</f>
        <v>-18.939999999999998</v>
      </c>
      <c r="G4812" s="32">
        <f>'Auxiliary Energy Estimation'!$E$25-E4812</f>
        <v>-33.727999999999994</v>
      </c>
      <c r="H4812" s="26">
        <f>IF(D4812&lt;='Auxiliary Energy Estimation'!$E$25, 1, 0)</f>
        <v>0</v>
      </c>
      <c r="I4812" s="26">
        <f>IF(E4812&lt;='Auxiliary Energy Estimation'!$E$25, 1, 0)</f>
        <v>0</v>
      </c>
    </row>
    <row r="4813" spans="2:9" ht="15" x14ac:dyDescent="0.3">
      <c r="B4813" s="33">
        <v>4808.5</v>
      </c>
      <c r="C4813" s="34">
        <v>23.3</v>
      </c>
      <c r="D4813" s="32">
        <f t="shared" si="150"/>
        <v>73.94</v>
      </c>
      <c r="E4813" s="37">
        <f t="shared" si="151"/>
        <v>88.727999999999994</v>
      </c>
      <c r="F4813" s="32">
        <f>'Auxiliary Energy Estimation'!$E$25-D4813</f>
        <v>-18.939999999999998</v>
      </c>
      <c r="G4813" s="32">
        <f>'Auxiliary Energy Estimation'!$E$25-E4813</f>
        <v>-33.727999999999994</v>
      </c>
      <c r="H4813" s="26">
        <f>IF(D4813&lt;='Auxiliary Energy Estimation'!$E$25, 1, 0)</f>
        <v>0</v>
      </c>
      <c r="I4813" s="26">
        <f>IF(E4813&lt;='Auxiliary Energy Estimation'!$E$25, 1, 0)</f>
        <v>0</v>
      </c>
    </row>
    <row r="4814" spans="2:9" ht="15" x14ac:dyDescent="0.3">
      <c r="B4814" s="33">
        <v>4809.5</v>
      </c>
      <c r="C4814" s="34">
        <v>23.3</v>
      </c>
      <c r="D4814" s="32">
        <f t="shared" si="150"/>
        <v>73.94</v>
      </c>
      <c r="E4814" s="37">
        <f t="shared" si="151"/>
        <v>88.727999999999994</v>
      </c>
      <c r="F4814" s="32">
        <f>'Auxiliary Energy Estimation'!$E$25-D4814</f>
        <v>-18.939999999999998</v>
      </c>
      <c r="G4814" s="32">
        <f>'Auxiliary Energy Estimation'!$E$25-E4814</f>
        <v>-33.727999999999994</v>
      </c>
      <c r="H4814" s="26">
        <f>IF(D4814&lt;='Auxiliary Energy Estimation'!$E$25, 1, 0)</f>
        <v>0</v>
      </c>
      <c r="I4814" s="26">
        <f>IF(E4814&lt;='Auxiliary Energy Estimation'!$E$25, 1, 0)</f>
        <v>0</v>
      </c>
    </row>
    <row r="4815" spans="2:9" ht="15" x14ac:dyDescent="0.3">
      <c r="B4815" s="33">
        <v>4810.5</v>
      </c>
      <c r="C4815" s="34">
        <v>25</v>
      </c>
      <c r="D4815" s="32">
        <f t="shared" si="150"/>
        <v>77</v>
      </c>
      <c r="E4815" s="37">
        <f t="shared" si="151"/>
        <v>92.399999999999991</v>
      </c>
      <c r="F4815" s="32">
        <f>'Auxiliary Energy Estimation'!$E$25-D4815</f>
        <v>-22</v>
      </c>
      <c r="G4815" s="32">
        <f>'Auxiliary Energy Estimation'!$E$25-E4815</f>
        <v>-37.399999999999991</v>
      </c>
      <c r="H4815" s="26">
        <f>IF(D4815&lt;='Auxiliary Energy Estimation'!$E$25, 1, 0)</f>
        <v>0</v>
      </c>
      <c r="I4815" s="26">
        <f>IF(E4815&lt;='Auxiliary Energy Estimation'!$E$25, 1, 0)</f>
        <v>0</v>
      </c>
    </row>
    <row r="4816" spans="2:9" ht="15" x14ac:dyDescent="0.3">
      <c r="B4816" s="33">
        <v>4811.5</v>
      </c>
      <c r="C4816" s="34">
        <v>24.4</v>
      </c>
      <c r="D4816" s="32">
        <f t="shared" si="150"/>
        <v>75.92</v>
      </c>
      <c r="E4816" s="37">
        <f t="shared" si="151"/>
        <v>91.103999999999999</v>
      </c>
      <c r="F4816" s="32">
        <f>'Auxiliary Energy Estimation'!$E$25-D4816</f>
        <v>-20.92</v>
      </c>
      <c r="G4816" s="32">
        <f>'Auxiliary Energy Estimation'!$E$25-E4816</f>
        <v>-36.103999999999999</v>
      </c>
      <c r="H4816" s="26">
        <f>IF(D4816&lt;='Auxiliary Energy Estimation'!$E$25, 1, 0)</f>
        <v>0</v>
      </c>
      <c r="I4816" s="26">
        <f>IF(E4816&lt;='Auxiliary Energy Estimation'!$E$25, 1, 0)</f>
        <v>0</v>
      </c>
    </row>
    <row r="4817" spans="2:9" ht="15" x14ac:dyDescent="0.3">
      <c r="B4817" s="33">
        <v>4812.5</v>
      </c>
      <c r="C4817" s="34">
        <v>24.4</v>
      </c>
      <c r="D4817" s="32">
        <f t="shared" si="150"/>
        <v>75.92</v>
      </c>
      <c r="E4817" s="37">
        <f t="shared" si="151"/>
        <v>91.103999999999999</v>
      </c>
      <c r="F4817" s="32">
        <f>'Auxiliary Energy Estimation'!$E$25-D4817</f>
        <v>-20.92</v>
      </c>
      <c r="G4817" s="32">
        <f>'Auxiliary Energy Estimation'!$E$25-E4817</f>
        <v>-36.103999999999999</v>
      </c>
      <c r="H4817" s="26">
        <f>IF(D4817&lt;='Auxiliary Energy Estimation'!$E$25, 1, 0)</f>
        <v>0</v>
      </c>
      <c r="I4817" s="26">
        <f>IF(E4817&lt;='Auxiliary Energy Estimation'!$E$25, 1, 0)</f>
        <v>0</v>
      </c>
    </row>
    <row r="4818" spans="2:9" ht="15" x14ac:dyDescent="0.3">
      <c r="B4818" s="33">
        <v>4813.5</v>
      </c>
      <c r="C4818" s="34">
        <v>23.9</v>
      </c>
      <c r="D4818" s="32">
        <f t="shared" si="150"/>
        <v>75.02</v>
      </c>
      <c r="E4818" s="37">
        <f t="shared" si="151"/>
        <v>90.023999999999987</v>
      </c>
      <c r="F4818" s="32">
        <f>'Auxiliary Energy Estimation'!$E$25-D4818</f>
        <v>-20.019999999999996</v>
      </c>
      <c r="G4818" s="32">
        <f>'Auxiliary Energy Estimation'!$E$25-E4818</f>
        <v>-35.023999999999987</v>
      </c>
      <c r="H4818" s="26">
        <f>IF(D4818&lt;='Auxiliary Energy Estimation'!$E$25, 1, 0)</f>
        <v>0</v>
      </c>
      <c r="I4818" s="26">
        <f>IF(E4818&lt;='Auxiliary Energy Estimation'!$E$25, 1, 0)</f>
        <v>0</v>
      </c>
    </row>
    <row r="4819" spans="2:9" ht="15" x14ac:dyDescent="0.3">
      <c r="B4819" s="33">
        <v>4814.5</v>
      </c>
      <c r="C4819" s="34">
        <v>23.9</v>
      </c>
      <c r="D4819" s="32">
        <f t="shared" si="150"/>
        <v>75.02</v>
      </c>
      <c r="E4819" s="37">
        <f t="shared" si="151"/>
        <v>90.023999999999987</v>
      </c>
      <c r="F4819" s="32">
        <f>'Auxiliary Energy Estimation'!$E$25-D4819</f>
        <v>-20.019999999999996</v>
      </c>
      <c r="G4819" s="32">
        <f>'Auxiliary Energy Estimation'!$E$25-E4819</f>
        <v>-35.023999999999987</v>
      </c>
      <c r="H4819" s="26">
        <f>IF(D4819&lt;='Auxiliary Energy Estimation'!$E$25, 1, 0)</f>
        <v>0</v>
      </c>
      <c r="I4819" s="26">
        <f>IF(E4819&lt;='Auxiliary Energy Estimation'!$E$25, 1, 0)</f>
        <v>0</v>
      </c>
    </row>
    <row r="4820" spans="2:9" ht="15" x14ac:dyDescent="0.3">
      <c r="B4820" s="33">
        <v>4815.5</v>
      </c>
      <c r="C4820" s="34">
        <v>22.2</v>
      </c>
      <c r="D4820" s="32">
        <f t="shared" si="150"/>
        <v>71.960000000000008</v>
      </c>
      <c r="E4820" s="37">
        <f t="shared" si="151"/>
        <v>86.352000000000004</v>
      </c>
      <c r="F4820" s="32">
        <f>'Auxiliary Energy Estimation'!$E$25-D4820</f>
        <v>-16.960000000000008</v>
      </c>
      <c r="G4820" s="32">
        <f>'Auxiliary Energy Estimation'!$E$25-E4820</f>
        <v>-31.352000000000004</v>
      </c>
      <c r="H4820" s="26">
        <f>IF(D4820&lt;='Auxiliary Energy Estimation'!$E$25, 1, 0)</f>
        <v>0</v>
      </c>
      <c r="I4820" s="26">
        <f>IF(E4820&lt;='Auxiliary Energy Estimation'!$E$25, 1, 0)</f>
        <v>0</v>
      </c>
    </row>
    <row r="4821" spans="2:9" ht="15" x14ac:dyDescent="0.3">
      <c r="B4821" s="33">
        <v>4816.5</v>
      </c>
      <c r="C4821" s="34">
        <v>21.7</v>
      </c>
      <c r="D4821" s="32">
        <f t="shared" si="150"/>
        <v>71.06</v>
      </c>
      <c r="E4821" s="37">
        <f t="shared" si="151"/>
        <v>85.272000000000006</v>
      </c>
      <c r="F4821" s="32">
        <f>'Auxiliary Energy Estimation'!$E$25-D4821</f>
        <v>-16.060000000000002</v>
      </c>
      <c r="G4821" s="32">
        <f>'Auxiliary Energy Estimation'!$E$25-E4821</f>
        <v>-30.272000000000006</v>
      </c>
      <c r="H4821" s="26">
        <f>IF(D4821&lt;='Auxiliary Energy Estimation'!$E$25, 1, 0)</f>
        <v>0</v>
      </c>
      <c r="I4821" s="26">
        <f>IF(E4821&lt;='Auxiliary Energy Estimation'!$E$25, 1, 0)</f>
        <v>0</v>
      </c>
    </row>
    <row r="4822" spans="2:9" ht="15" x14ac:dyDescent="0.3">
      <c r="B4822" s="33">
        <v>4817.5</v>
      </c>
      <c r="C4822" s="34">
        <v>21.7</v>
      </c>
      <c r="D4822" s="32">
        <f t="shared" si="150"/>
        <v>71.06</v>
      </c>
      <c r="E4822" s="37">
        <f t="shared" si="151"/>
        <v>85.272000000000006</v>
      </c>
      <c r="F4822" s="32">
        <f>'Auxiliary Energy Estimation'!$E$25-D4822</f>
        <v>-16.060000000000002</v>
      </c>
      <c r="G4822" s="32">
        <f>'Auxiliary Energy Estimation'!$E$25-E4822</f>
        <v>-30.272000000000006</v>
      </c>
      <c r="H4822" s="26">
        <f>IF(D4822&lt;='Auxiliary Energy Estimation'!$E$25, 1, 0)</f>
        <v>0</v>
      </c>
      <c r="I4822" s="26">
        <f>IF(E4822&lt;='Auxiliary Energy Estimation'!$E$25, 1, 0)</f>
        <v>0</v>
      </c>
    </row>
    <row r="4823" spans="2:9" ht="15" x14ac:dyDescent="0.3">
      <c r="B4823" s="33">
        <v>4818.5</v>
      </c>
      <c r="C4823" s="34">
        <v>20.6</v>
      </c>
      <c r="D4823" s="32">
        <f t="shared" si="150"/>
        <v>69.080000000000013</v>
      </c>
      <c r="E4823" s="37">
        <f t="shared" si="151"/>
        <v>82.896000000000015</v>
      </c>
      <c r="F4823" s="32">
        <f>'Auxiliary Energy Estimation'!$E$25-D4823</f>
        <v>-14.080000000000013</v>
      </c>
      <c r="G4823" s="32">
        <f>'Auxiliary Energy Estimation'!$E$25-E4823</f>
        <v>-27.896000000000015</v>
      </c>
      <c r="H4823" s="26">
        <f>IF(D4823&lt;='Auxiliary Energy Estimation'!$E$25, 1, 0)</f>
        <v>0</v>
      </c>
      <c r="I4823" s="26">
        <f>IF(E4823&lt;='Auxiliary Energy Estimation'!$E$25, 1, 0)</f>
        <v>0</v>
      </c>
    </row>
    <row r="4824" spans="2:9" ht="15" x14ac:dyDescent="0.3">
      <c r="B4824" s="33">
        <v>4819.5</v>
      </c>
      <c r="C4824" s="34">
        <v>20.6</v>
      </c>
      <c r="D4824" s="32">
        <f t="shared" si="150"/>
        <v>69.080000000000013</v>
      </c>
      <c r="E4824" s="37">
        <f t="shared" si="151"/>
        <v>82.896000000000015</v>
      </c>
      <c r="F4824" s="32">
        <f>'Auxiliary Energy Estimation'!$E$25-D4824</f>
        <v>-14.080000000000013</v>
      </c>
      <c r="G4824" s="32">
        <f>'Auxiliary Energy Estimation'!$E$25-E4824</f>
        <v>-27.896000000000015</v>
      </c>
      <c r="H4824" s="26">
        <f>IF(D4824&lt;='Auxiliary Energy Estimation'!$E$25, 1, 0)</f>
        <v>0</v>
      </c>
      <c r="I4824" s="26">
        <f>IF(E4824&lt;='Auxiliary Energy Estimation'!$E$25, 1, 0)</f>
        <v>0</v>
      </c>
    </row>
    <row r="4825" spans="2:9" ht="15" x14ac:dyDescent="0.3">
      <c r="B4825" s="33">
        <v>4820.5</v>
      </c>
      <c r="C4825" s="34">
        <v>21.7</v>
      </c>
      <c r="D4825" s="32">
        <f t="shared" si="150"/>
        <v>71.06</v>
      </c>
      <c r="E4825" s="37">
        <f t="shared" si="151"/>
        <v>85.272000000000006</v>
      </c>
      <c r="F4825" s="32">
        <f>'Auxiliary Energy Estimation'!$E$25-D4825</f>
        <v>-16.060000000000002</v>
      </c>
      <c r="G4825" s="32">
        <f>'Auxiliary Energy Estimation'!$E$25-E4825</f>
        <v>-30.272000000000006</v>
      </c>
      <c r="H4825" s="26">
        <f>IF(D4825&lt;='Auxiliary Energy Estimation'!$E$25, 1, 0)</f>
        <v>0</v>
      </c>
      <c r="I4825" s="26">
        <f>IF(E4825&lt;='Auxiliary Energy Estimation'!$E$25, 1, 0)</f>
        <v>0</v>
      </c>
    </row>
    <row r="4826" spans="2:9" ht="15" x14ac:dyDescent="0.3">
      <c r="B4826" s="33">
        <v>4821.5</v>
      </c>
      <c r="C4826" s="34">
        <v>22.2</v>
      </c>
      <c r="D4826" s="32">
        <f t="shared" si="150"/>
        <v>71.960000000000008</v>
      </c>
      <c r="E4826" s="37">
        <f t="shared" si="151"/>
        <v>86.352000000000004</v>
      </c>
      <c r="F4826" s="32">
        <f>'Auxiliary Energy Estimation'!$E$25-D4826</f>
        <v>-16.960000000000008</v>
      </c>
      <c r="G4826" s="32">
        <f>'Auxiliary Energy Estimation'!$E$25-E4826</f>
        <v>-31.352000000000004</v>
      </c>
      <c r="H4826" s="26">
        <f>IF(D4826&lt;='Auxiliary Energy Estimation'!$E$25, 1, 0)</f>
        <v>0</v>
      </c>
      <c r="I4826" s="26">
        <f>IF(E4826&lt;='Auxiliary Energy Estimation'!$E$25, 1, 0)</f>
        <v>0</v>
      </c>
    </row>
    <row r="4827" spans="2:9" ht="15" x14ac:dyDescent="0.3">
      <c r="B4827" s="33">
        <v>4822.5</v>
      </c>
      <c r="C4827" s="34">
        <v>22.8</v>
      </c>
      <c r="D4827" s="32">
        <f t="shared" si="150"/>
        <v>73.039999999999992</v>
      </c>
      <c r="E4827" s="37">
        <f t="shared" si="151"/>
        <v>87.647999999999982</v>
      </c>
      <c r="F4827" s="32">
        <f>'Auxiliary Energy Estimation'!$E$25-D4827</f>
        <v>-18.039999999999992</v>
      </c>
      <c r="G4827" s="32">
        <f>'Auxiliary Energy Estimation'!$E$25-E4827</f>
        <v>-32.647999999999982</v>
      </c>
      <c r="H4827" s="26">
        <f>IF(D4827&lt;='Auxiliary Energy Estimation'!$E$25, 1, 0)</f>
        <v>0</v>
      </c>
      <c r="I4827" s="26">
        <f>IF(E4827&lt;='Auxiliary Energy Estimation'!$E$25, 1, 0)</f>
        <v>0</v>
      </c>
    </row>
    <row r="4828" spans="2:9" ht="15" x14ac:dyDescent="0.3">
      <c r="B4828" s="33">
        <v>4823.5</v>
      </c>
      <c r="C4828" s="34">
        <v>23.3</v>
      </c>
      <c r="D4828" s="32">
        <f t="shared" si="150"/>
        <v>73.94</v>
      </c>
      <c r="E4828" s="37">
        <f t="shared" si="151"/>
        <v>88.727999999999994</v>
      </c>
      <c r="F4828" s="32">
        <f>'Auxiliary Energy Estimation'!$E$25-D4828</f>
        <v>-18.939999999999998</v>
      </c>
      <c r="G4828" s="32">
        <f>'Auxiliary Energy Estimation'!$E$25-E4828</f>
        <v>-33.727999999999994</v>
      </c>
      <c r="H4828" s="26">
        <f>IF(D4828&lt;='Auxiliary Energy Estimation'!$E$25, 1, 0)</f>
        <v>0</v>
      </c>
      <c r="I4828" s="26">
        <f>IF(E4828&lt;='Auxiliary Energy Estimation'!$E$25, 1, 0)</f>
        <v>0</v>
      </c>
    </row>
    <row r="4829" spans="2:9" ht="15" x14ac:dyDescent="0.3">
      <c r="B4829" s="33">
        <v>4824.5</v>
      </c>
      <c r="C4829" s="34">
        <v>23.3</v>
      </c>
      <c r="D4829" s="32">
        <f t="shared" si="150"/>
        <v>73.94</v>
      </c>
      <c r="E4829" s="37">
        <f t="shared" si="151"/>
        <v>88.727999999999994</v>
      </c>
      <c r="F4829" s="32">
        <f>'Auxiliary Energy Estimation'!$E$25-D4829</f>
        <v>-18.939999999999998</v>
      </c>
      <c r="G4829" s="32">
        <f>'Auxiliary Energy Estimation'!$E$25-E4829</f>
        <v>-33.727999999999994</v>
      </c>
      <c r="H4829" s="26">
        <f>IF(D4829&lt;='Auxiliary Energy Estimation'!$E$25, 1, 0)</f>
        <v>0</v>
      </c>
      <c r="I4829" s="26">
        <f>IF(E4829&lt;='Auxiliary Energy Estimation'!$E$25, 1, 0)</f>
        <v>0</v>
      </c>
    </row>
    <row r="4830" spans="2:9" ht="15" x14ac:dyDescent="0.3">
      <c r="B4830" s="33">
        <v>4825.5</v>
      </c>
      <c r="C4830" s="34">
        <v>23.9</v>
      </c>
      <c r="D4830" s="32">
        <f t="shared" si="150"/>
        <v>75.02</v>
      </c>
      <c r="E4830" s="37">
        <f t="shared" si="151"/>
        <v>90.023999999999987</v>
      </c>
      <c r="F4830" s="32">
        <f>'Auxiliary Energy Estimation'!$E$25-D4830</f>
        <v>-20.019999999999996</v>
      </c>
      <c r="G4830" s="32">
        <f>'Auxiliary Energy Estimation'!$E$25-E4830</f>
        <v>-35.023999999999987</v>
      </c>
      <c r="H4830" s="26">
        <f>IF(D4830&lt;='Auxiliary Energy Estimation'!$E$25, 1, 0)</f>
        <v>0</v>
      </c>
      <c r="I4830" s="26">
        <f>IF(E4830&lt;='Auxiliary Energy Estimation'!$E$25, 1, 0)</f>
        <v>0</v>
      </c>
    </row>
    <row r="4831" spans="2:9" ht="15" x14ac:dyDescent="0.3">
      <c r="B4831" s="33">
        <v>4826.5</v>
      </c>
      <c r="C4831" s="34">
        <v>23.9</v>
      </c>
      <c r="D4831" s="32">
        <f t="shared" si="150"/>
        <v>75.02</v>
      </c>
      <c r="E4831" s="37">
        <f t="shared" si="151"/>
        <v>90.023999999999987</v>
      </c>
      <c r="F4831" s="32">
        <f>'Auxiliary Energy Estimation'!$E$25-D4831</f>
        <v>-20.019999999999996</v>
      </c>
      <c r="G4831" s="32">
        <f>'Auxiliary Energy Estimation'!$E$25-E4831</f>
        <v>-35.023999999999987</v>
      </c>
      <c r="H4831" s="26">
        <f>IF(D4831&lt;='Auxiliary Energy Estimation'!$E$25, 1, 0)</f>
        <v>0</v>
      </c>
      <c r="I4831" s="26">
        <f>IF(E4831&lt;='Auxiliary Energy Estimation'!$E$25, 1, 0)</f>
        <v>0</v>
      </c>
    </row>
    <row r="4832" spans="2:9" ht="15" x14ac:dyDescent="0.3">
      <c r="B4832" s="33">
        <v>4827.5</v>
      </c>
      <c r="C4832" s="34">
        <v>23.3</v>
      </c>
      <c r="D4832" s="32">
        <f t="shared" si="150"/>
        <v>73.94</v>
      </c>
      <c r="E4832" s="37">
        <f t="shared" si="151"/>
        <v>88.727999999999994</v>
      </c>
      <c r="F4832" s="32">
        <f>'Auxiliary Energy Estimation'!$E$25-D4832</f>
        <v>-18.939999999999998</v>
      </c>
      <c r="G4832" s="32">
        <f>'Auxiliary Energy Estimation'!$E$25-E4832</f>
        <v>-33.727999999999994</v>
      </c>
      <c r="H4832" s="26">
        <f>IF(D4832&lt;='Auxiliary Energy Estimation'!$E$25, 1, 0)</f>
        <v>0</v>
      </c>
      <c r="I4832" s="26">
        <f>IF(E4832&lt;='Auxiliary Energy Estimation'!$E$25, 1, 0)</f>
        <v>0</v>
      </c>
    </row>
    <row r="4833" spans="2:9" ht="15" x14ac:dyDescent="0.3">
      <c r="B4833" s="33">
        <v>4828.5</v>
      </c>
      <c r="C4833" s="34">
        <v>23.3</v>
      </c>
      <c r="D4833" s="32">
        <f t="shared" si="150"/>
        <v>73.94</v>
      </c>
      <c r="E4833" s="37">
        <f t="shared" si="151"/>
        <v>88.727999999999994</v>
      </c>
      <c r="F4833" s="32">
        <f>'Auxiliary Energy Estimation'!$E$25-D4833</f>
        <v>-18.939999999999998</v>
      </c>
      <c r="G4833" s="32">
        <f>'Auxiliary Energy Estimation'!$E$25-E4833</f>
        <v>-33.727999999999994</v>
      </c>
      <c r="H4833" s="26">
        <f>IF(D4833&lt;='Auxiliary Energy Estimation'!$E$25, 1, 0)</f>
        <v>0</v>
      </c>
      <c r="I4833" s="26">
        <f>IF(E4833&lt;='Auxiliary Energy Estimation'!$E$25, 1, 0)</f>
        <v>0</v>
      </c>
    </row>
    <row r="4834" spans="2:9" ht="15" x14ac:dyDescent="0.3">
      <c r="B4834" s="33">
        <v>4829.5</v>
      </c>
      <c r="C4834" s="34">
        <v>23.3</v>
      </c>
      <c r="D4834" s="32">
        <f t="shared" si="150"/>
        <v>73.94</v>
      </c>
      <c r="E4834" s="37">
        <f t="shared" si="151"/>
        <v>88.727999999999994</v>
      </c>
      <c r="F4834" s="32">
        <f>'Auxiliary Energy Estimation'!$E$25-D4834</f>
        <v>-18.939999999999998</v>
      </c>
      <c r="G4834" s="32">
        <f>'Auxiliary Energy Estimation'!$E$25-E4834</f>
        <v>-33.727999999999994</v>
      </c>
      <c r="H4834" s="26">
        <f>IF(D4834&lt;='Auxiliary Energy Estimation'!$E$25, 1, 0)</f>
        <v>0</v>
      </c>
      <c r="I4834" s="26">
        <f>IF(E4834&lt;='Auxiliary Energy Estimation'!$E$25, 1, 0)</f>
        <v>0</v>
      </c>
    </row>
    <row r="4835" spans="2:9" ht="15" x14ac:dyDescent="0.3">
      <c r="B4835" s="33">
        <v>4830.5</v>
      </c>
      <c r="C4835" s="34">
        <v>25</v>
      </c>
      <c r="D4835" s="32">
        <f t="shared" si="150"/>
        <v>77</v>
      </c>
      <c r="E4835" s="37">
        <f t="shared" si="151"/>
        <v>92.399999999999991</v>
      </c>
      <c r="F4835" s="32">
        <f>'Auxiliary Energy Estimation'!$E$25-D4835</f>
        <v>-22</v>
      </c>
      <c r="G4835" s="32">
        <f>'Auxiliary Energy Estimation'!$E$25-E4835</f>
        <v>-37.399999999999991</v>
      </c>
      <c r="H4835" s="26">
        <f>IF(D4835&lt;='Auxiliary Energy Estimation'!$E$25, 1, 0)</f>
        <v>0</v>
      </c>
      <c r="I4835" s="26">
        <f>IF(E4835&lt;='Auxiliary Energy Estimation'!$E$25, 1, 0)</f>
        <v>0</v>
      </c>
    </row>
    <row r="4836" spans="2:9" ht="15" x14ac:dyDescent="0.3">
      <c r="B4836" s="33">
        <v>4831.5</v>
      </c>
      <c r="C4836" s="34">
        <v>25.6</v>
      </c>
      <c r="D4836" s="32">
        <f t="shared" si="150"/>
        <v>78.080000000000013</v>
      </c>
      <c r="E4836" s="37">
        <f t="shared" si="151"/>
        <v>93.696000000000012</v>
      </c>
      <c r="F4836" s="32">
        <f>'Auxiliary Energy Estimation'!$E$25-D4836</f>
        <v>-23.080000000000013</v>
      </c>
      <c r="G4836" s="32">
        <f>'Auxiliary Energy Estimation'!$E$25-E4836</f>
        <v>-38.696000000000012</v>
      </c>
      <c r="H4836" s="26">
        <f>IF(D4836&lt;='Auxiliary Energy Estimation'!$E$25, 1, 0)</f>
        <v>0</v>
      </c>
      <c r="I4836" s="26">
        <f>IF(E4836&lt;='Auxiliary Energy Estimation'!$E$25, 1, 0)</f>
        <v>0</v>
      </c>
    </row>
    <row r="4837" spans="2:9" ht="15" x14ac:dyDescent="0.3">
      <c r="B4837" s="33">
        <v>4832.5</v>
      </c>
      <c r="C4837" s="34">
        <v>27.2</v>
      </c>
      <c r="D4837" s="32">
        <f t="shared" si="150"/>
        <v>80.960000000000008</v>
      </c>
      <c r="E4837" s="37">
        <f t="shared" si="151"/>
        <v>97.152000000000001</v>
      </c>
      <c r="F4837" s="32">
        <f>'Auxiliary Energy Estimation'!$E$25-D4837</f>
        <v>-25.960000000000008</v>
      </c>
      <c r="G4837" s="32">
        <f>'Auxiliary Energy Estimation'!$E$25-E4837</f>
        <v>-42.152000000000001</v>
      </c>
      <c r="H4837" s="26">
        <f>IF(D4837&lt;='Auxiliary Energy Estimation'!$E$25, 1, 0)</f>
        <v>0</v>
      </c>
      <c r="I4837" s="26">
        <f>IF(E4837&lt;='Auxiliary Energy Estimation'!$E$25, 1, 0)</f>
        <v>0</v>
      </c>
    </row>
    <row r="4838" spans="2:9" ht="15" x14ac:dyDescent="0.3">
      <c r="B4838" s="33">
        <v>4833.5</v>
      </c>
      <c r="C4838" s="34">
        <v>28.9</v>
      </c>
      <c r="D4838" s="32">
        <f t="shared" si="150"/>
        <v>84.02</v>
      </c>
      <c r="E4838" s="37">
        <f t="shared" si="151"/>
        <v>100.824</v>
      </c>
      <c r="F4838" s="32">
        <f>'Auxiliary Energy Estimation'!$E$25-D4838</f>
        <v>-29.019999999999996</v>
      </c>
      <c r="G4838" s="32">
        <f>'Auxiliary Energy Estimation'!$E$25-E4838</f>
        <v>-45.823999999999998</v>
      </c>
      <c r="H4838" s="26">
        <f>IF(D4838&lt;='Auxiliary Energy Estimation'!$E$25, 1, 0)</f>
        <v>0</v>
      </c>
      <c r="I4838" s="26">
        <f>IF(E4838&lt;='Auxiliary Energy Estimation'!$E$25, 1, 0)</f>
        <v>0</v>
      </c>
    </row>
    <row r="4839" spans="2:9" ht="15" x14ac:dyDescent="0.3">
      <c r="B4839" s="33">
        <v>4834.5</v>
      </c>
      <c r="C4839" s="34">
        <v>28.9</v>
      </c>
      <c r="D4839" s="32">
        <f t="shared" si="150"/>
        <v>84.02</v>
      </c>
      <c r="E4839" s="37">
        <f t="shared" si="151"/>
        <v>100.824</v>
      </c>
      <c r="F4839" s="32">
        <f>'Auxiliary Energy Estimation'!$E$25-D4839</f>
        <v>-29.019999999999996</v>
      </c>
      <c r="G4839" s="32">
        <f>'Auxiliary Energy Estimation'!$E$25-E4839</f>
        <v>-45.823999999999998</v>
      </c>
      <c r="H4839" s="26">
        <f>IF(D4839&lt;='Auxiliary Energy Estimation'!$E$25, 1, 0)</f>
        <v>0</v>
      </c>
      <c r="I4839" s="26">
        <f>IF(E4839&lt;='Auxiliary Energy Estimation'!$E$25, 1, 0)</f>
        <v>0</v>
      </c>
    </row>
    <row r="4840" spans="2:9" ht="15" x14ac:dyDescent="0.3">
      <c r="B4840" s="33">
        <v>4835.5</v>
      </c>
      <c r="C4840" s="34">
        <v>29.4</v>
      </c>
      <c r="D4840" s="32">
        <f t="shared" si="150"/>
        <v>84.92</v>
      </c>
      <c r="E4840" s="37">
        <f t="shared" si="151"/>
        <v>101.904</v>
      </c>
      <c r="F4840" s="32">
        <f>'Auxiliary Energy Estimation'!$E$25-D4840</f>
        <v>-29.92</v>
      </c>
      <c r="G4840" s="32">
        <f>'Auxiliary Energy Estimation'!$E$25-E4840</f>
        <v>-46.903999999999996</v>
      </c>
      <c r="H4840" s="26">
        <f>IF(D4840&lt;='Auxiliary Energy Estimation'!$E$25, 1, 0)</f>
        <v>0</v>
      </c>
      <c r="I4840" s="26">
        <f>IF(E4840&lt;='Auxiliary Energy Estimation'!$E$25, 1, 0)</f>
        <v>0</v>
      </c>
    </row>
    <row r="4841" spans="2:9" ht="15" x14ac:dyDescent="0.3">
      <c r="B4841" s="33">
        <v>4836.5</v>
      </c>
      <c r="C4841" s="34">
        <v>30</v>
      </c>
      <c r="D4841" s="32">
        <f t="shared" si="150"/>
        <v>86</v>
      </c>
      <c r="E4841" s="37">
        <f t="shared" si="151"/>
        <v>103.2</v>
      </c>
      <c r="F4841" s="32">
        <f>'Auxiliary Energy Estimation'!$E$25-D4841</f>
        <v>-31</v>
      </c>
      <c r="G4841" s="32">
        <f>'Auxiliary Energy Estimation'!$E$25-E4841</f>
        <v>-48.2</v>
      </c>
      <c r="H4841" s="26">
        <f>IF(D4841&lt;='Auxiliary Energy Estimation'!$E$25, 1, 0)</f>
        <v>0</v>
      </c>
      <c r="I4841" s="26">
        <f>IF(E4841&lt;='Auxiliary Energy Estimation'!$E$25, 1, 0)</f>
        <v>0</v>
      </c>
    </row>
    <row r="4842" spans="2:9" ht="15" x14ac:dyDescent="0.3">
      <c r="B4842" s="33">
        <v>4837.5</v>
      </c>
      <c r="C4842" s="34">
        <v>32.200000000000003</v>
      </c>
      <c r="D4842" s="32">
        <f t="shared" si="150"/>
        <v>89.960000000000008</v>
      </c>
      <c r="E4842" s="37">
        <f t="shared" si="151"/>
        <v>107.95200000000001</v>
      </c>
      <c r="F4842" s="32">
        <f>'Auxiliary Energy Estimation'!$E$25-D4842</f>
        <v>-34.960000000000008</v>
      </c>
      <c r="G4842" s="32">
        <f>'Auxiliary Energy Estimation'!$E$25-E4842</f>
        <v>-52.952000000000012</v>
      </c>
      <c r="H4842" s="26">
        <f>IF(D4842&lt;='Auxiliary Energy Estimation'!$E$25, 1, 0)</f>
        <v>0</v>
      </c>
      <c r="I4842" s="26">
        <f>IF(E4842&lt;='Auxiliary Energy Estimation'!$E$25, 1, 0)</f>
        <v>0</v>
      </c>
    </row>
    <row r="4843" spans="2:9" ht="15" x14ac:dyDescent="0.3">
      <c r="B4843" s="33">
        <v>4838.5</v>
      </c>
      <c r="C4843" s="34">
        <v>32.799999999999997</v>
      </c>
      <c r="D4843" s="32">
        <f t="shared" si="150"/>
        <v>91.039999999999992</v>
      </c>
      <c r="E4843" s="37">
        <f t="shared" si="151"/>
        <v>109.24799999999999</v>
      </c>
      <c r="F4843" s="32">
        <f>'Auxiliary Energy Estimation'!$E$25-D4843</f>
        <v>-36.039999999999992</v>
      </c>
      <c r="G4843" s="32">
        <f>'Auxiliary Energy Estimation'!$E$25-E4843</f>
        <v>-54.24799999999999</v>
      </c>
      <c r="H4843" s="26">
        <f>IF(D4843&lt;='Auxiliary Energy Estimation'!$E$25, 1, 0)</f>
        <v>0</v>
      </c>
      <c r="I4843" s="26">
        <f>IF(E4843&lt;='Auxiliary Energy Estimation'!$E$25, 1, 0)</f>
        <v>0</v>
      </c>
    </row>
    <row r="4844" spans="2:9" ht="15" x14ac:dyDescent="0.3">
      <c r="B4844" s="33">
        <v>4839.5</v>
      </c>
      <c r="C4844" s="34">
        <v>25</v>
      </c>
      <c r="D4844" s="32">
        <f t="shared" si="150"/>
        <v>77</v>
      </c>
      <c r="E4844" s="37">
        <f t="shared" si="151"/>
        <v>92.399999999999991</v>
      </c>
      <c r="F4844" s="32">
        <f>'Auxiliary Energy Estimation'!$E$25-D4844</f>
        <v>-22</v>
      </c>
      <c r="G4844" s="32">
        <f>'Auxiliary Energy Estimation'!$E$25-E4844</f>
        <v>-37.399999999999991</v>
      </c>
      <c r="H4844" s="26">
        <f>IF(D4844&lt;='Auxiliary Energy Estimation'!$E$25, 1, 0)</f>
        <v>0</v>
      </c>
      <c r="I4844" s="26">
        <f>IF(E4844&lt;='Auxiliary Energy Estimation'!$E$25, 1, 0)</f>
        <v>0</v>
      </c>
    </row>
    <row r="4845" spans="2:9" ht="15" x14ac:dyDescent="0.3">
      <c r="B4845" s="33">
        <v>4840.5</v>
      </c>
      <c r="C4845" s="34">
        <v>24.4</v>
      </c>
      <c r="D4845" s="32">
        <f t="shared" si="150"/>
        <v>75.92</v>
      </c>
      <c r="E4845" s="37">
        <f t="shared" si="151"/>
        <v>91.103999999999999</v>
      </c>
      <c r="F4845" s="32">
        <f>'Auxiliary Energy Estimation'!$E$25-D4845</f>
        <v>-20.92</v>
      </c>
      <c r="G4845" s="32">
        <f>'Auxiliary Energy Estimation'!$E$25-E4845</f>
        <v>-36.103999999999999</v>
      </c>
      <c r="H4845" s="26">
        <f>IF(D4845&lt;='Auxiliary Energy Estimation'!$E$25, 1, 0)</f>
        <v>0</v>
      </c>
      <c r="I4845" s="26">
        <f>IF(E4845&lt;='Auxiliary Energy Estimation'!$E$25, 1, 0)</f>
        <v>0</v>
      </c>
    </row>
    <row r="4846" spans="2:9" ht="15" x14ac:dyDescent="0.3">
      <c r="B4846" s="33">
        <v>4841.5</v>
      </c>
      <c r="C4846" s="34">
        <v>24.4</v>
      </c>
      <c r="D4846" s="32">
        <f t="shared" si="150"/>
        <v>75.92</v>
      </c>
      <c r="E4846" s="37">
        <f t="shared" si="151"/>
        <v>91.103999999999999</v>
      </c>
      <c r="F4846" s="32">
        <f>'Auxiliary Energy Estimation'!$E$25-D4846</f>
        <v>-20.92</v>
      </c>
      <c r="G4846" s="32">
        <f>'Auxiliary Energy Estimation'!$E$25-E4846</f>
        <v>-36.103999999999999</v>
      </c>
      <c r="H4846" s="26">
        <f>IF(D4846&lt;='Auxiliary Energy Estimation'!$E$25, 1, 0)</f>
        <v>0</v>
      </c>
      <c r="I4846" s="26">
        <f>IF(E4846&lt;='Auxiliary Energy Estimation'!$E$25, 1, 0)</f>
        <v>0</v>
      </c>
    </row>
    <row r="4847" spans="2:9" ht="15" x14ac:dyDescent="0.3">
      <c r="B4847" s="33">
        <v>4842.5</v>
      </c>
      <c r="C4847" s="34">
        <v>25.6</v>
      </c>
      <c r="D4847" s="32">
        <f t="shared" si="150"/>
        <v>78.080000000000013</v>
      </c>
      <c r="E4847" s="37">
        <f t="shared" si="151"/>
        <v>93.696000000000012</v>
      </c>
      <c r="F4847" s="32">
        <f>'Auxiliary Energy Estimation'!$E$25-D4847</f>
        <v>-23.080000000000013</v>
      </c>
      <c r="G4847" s="32">
        <f>'Auxiliary Energy Estimation'!$E$25-E4847</f>
        <v>-38.696000000000012</v>
      </c>
      <c r="H4847" s="26">
        <f>IF(D4847&lt;='Auxiliary Energy Estimation'!$E$25, 1, 0)</f>
        <v>0</v>
      </c>
      <c r="I4847" s="26">
        <f>IF(E4847&lt;='Auxiliary Energy Estimation'!$E$25, 1, 0)</f>
        <v>0</v>
      </c>
    </row>
    <row r="4848" spans="2:9" ht="15" x14ac:dyDescent="0.3">
      <c r="B4848" s="33">
        <v>4843.5</v>
      </c>
      <c r="C4848" s="34">
        <v>25.6</v>
      </c>
      <c r="D4848" s="32">
        <f t="shared" si="150"/>
        <v>78.080000000000013</v>
      </c>
      <c r="E4848" s="37">
        <f t="shared" si="151"/>
        <v>93.696000000000012</v>
      </c>
      <c r="F4848" s="32">
        <f>'Auxiliary Energy Estimation'!$E$25-D4848</f>
        <v>-23.080000000000013</v>
      </c>
      <c r="G4848" s="32">
        <f>'Auxiliary Energy Estimation'!$E$25-E4848</f>
        <v>-38.696000000000012</v>
      </c>
      <c r="H4848" s="26">
        <f>IF(D4848&lt;='Auxiliary Energy Estimation'!$E$25, 1, 0)</f>
        <v>0</v>
      </c>
      <c r="I4848" s="26">
        <f>IF(E4848&lt;='Auxiliary Energy Estimation'!$E$25, 1, 0)</f>
        <v>0</v>
      </c>
    </row>
    <row r="4849" spans="2:9" ht="15" x14ac:dyDescent="0.3">
      <c r="B4849" s="33">
        <v>4844.5</v>
      </c>
      <c r="C4849" s="34">
        <v>25</v>
      </c>
      <c r="D4849" s="32">
        <f t="shared" si="150"/>
        <v>77</v>
      </c>
      <c r="E4849" s="37">
        <f t="shared" si="151"/>
        <v>92.399999999999991</v>
      </c>
      <c r="F4849" s="32">
        <f>'Auxiliary Energy Estimation'!$E$25-D4849</f>
        <v>-22</v>
      </c>
      <c r="G4849" s="32">
        <f>'Auxiliary Energy Estimation'!$E$25-E4849</f>
        <v>-37.399999999999991</v>
      </c>
      <c r="H4849" s="26">
        <f>IF(D4849&lt;='Auxiliary Energy Estimation'!$E$25, 1, 0)</f>
        <v>0</v>
      </c>
      <c r="I4849" s="26">
        <f>IF(E4849&lt;='Auxiliary Energy Estimation'!$E$25, 1, 0)</f>
        <v>0</v>
      </c>
    </row>
    <row r="4850" spans="2:9" ht="15" x14ac:dyDescent="0.3">
      <c r="B4850" s="33">
        <v>4845.5</v>
      </c>
      <c r="C4850" s="34">
        <v>24.4</v>
      </c>
      <c r="D4850" s="32">
        <f t="shared" si="150"/>
        <v>75.92</v>
      </c>
      <c r="E4850" s="37">
        <f t="shared" si="151"/>
        <v>91.103999999999999</v>
      </c>
      <c r="F4850" s="32">
        <f>'Auxiliary Energy Estimation'!$E$25-D4850</f>
        <v>-20.92</v>
      </c>
      <c r="G4850" s="32">
        <f>'Auxiliary Energy Estimation'!$E$25-E4850</f>
        <v>-36.103999999999999</v>
      </c>
      <c r="H4850" s="26">
        <f>IF(D4850&lt;='Auxiliary Energy Estimation'!$E$25, 1, 0)</f>
        <v>0</v>
      </c>
      <c r="I4850" s="26">
        <f>IF(E4850&lt;='Auxiliary Energy Estimation'!$E$25, 1, 0)</f>
        <v>0</v>
      </c>
    </row>
    <row r="4851" spans="2:9" ht="15" x14ac:dyDescent="0.3">
      <c r="B4851" s="33">
        <v>4846.5</v>
      </c>
      <c r="C4851" s="34">
        <v>23.9</v>
      </c>
      <c r="D4851" s="32">
        <f t="shared" si="150"/>
        <v>75.02</v>
      </c>
      <c r="E4851" s="37">
        <f t="shared" si="151"/>
        <v>90.023999999999987</v>
      </c>
      <c r="F4851" s="32">
        <f>'Auxiliary Energy Estimation'!$E$25-D4851</f>
        <v>-20.019999999999996</v>
      </c>
      <c r="G4851" s="32">
        <f>'Auxiliary Energy Estimation'!$E$25-E4851</f>
        <v>-35.023999999999987</v>
      </c>
      <c r="H4851" s="26">
        <f>IF(D4851&lt;='Auxiliary Energy Estimation'!$E$25, 1, 0)</f>
        <v>0</v>
      </c>
      <c r="I4851" s="26">
        <f>IF(E4851&lt;='Auxiliary Energy Estimation'!$E$25, 1, 0)</f>
        <v>0</v>
      </c>
    </row>
    <row r="4852" spans="2:9" ht="15" x14ac:dyDescent="0.3">
      <c r="B4852" s="33">
        <v>4847.5</v>
      </c>
      <c r="C4852" s="34">
        <v>23.9</v>
      </c>
      <c r="D4852" s="32">
        <f t="shared" si="150"/>
        <v>75.02</v>
      </c>
      <c r="E4852" s="37">
        <f t="shared" si="151"/>
        <v>90.023999999999987</v>
      </c>
      <c r="F4852" s="32">
        <f>'Auxiliary Energy Estimation'!$E$25-D4852</f>
        <v>-20.019999999999996</v>
      </c>
      <c r="G4852" s="32">
        <f>'Auxiliary Energy Estimation'!$E$25-E4852</f>
        <v>-35.023999999999987</v>
      </c>
      <c r="H4852" s="26">
        <f>IF(D4852&lt;='Auxiliary Energy Estimation'!$E$25, 1, 0)</f>
        <v>0</v>
      </c>
      <c r="I4852" s="26">
        <f>IF(E4852&lt;='Auxiliary Energy Estimation'!$E$25, 1, 0)</f>
        <v>0</v>
      </c>
    </row>
    <row r="4853" spans="2:9" ht="15" x14ac:dyDescent="0.3">
      <c r="B4853" s="33">
        <v>4848.5</v>
      </c>
      <c r="C4853" s="34">
        <v>23.3</v>
      </c>
      <c r="D4853" s="32">
        <f t="shared" si="150"/>
        <v>73.94</v>
      </c>
      <c r="E4853" s="37">
        <f t="shared" si="151"/>
        <v>88.727999999999994</v>
      </c>
      <c r="F4853" s="32">
        <f>'Auxiliary Energy Estimation'!$E$25-D4853</f>
        <v>-18.939999999999998</v>
      </c>
      <c r="G4853" s="32">
        <f>'Auxiliary Energy Estimation'!$E$25-E4853</f>
        <v>-33.727999999999994</v>
      </c>
      <c r="H4853" s="26">
        <f>IF(D4853&lt;='Auxiliary Energy Estimation'!$E$25, 1, 0)</f>
        <v>0</v>
      </c>
      <c r="I4853" s="26">
        <f>IF(E4853&lt;='Auxiliary Energy Estimation'!$E$25, 1, 0)</f>
        <v>0</v>
      </c>
    </row>
    <row r="4854" spans="2:9" ht="15" x14ac:dyDescent="0.3">
      <c r="B4854" s="33">
        <v>4849.5</v>
      </c>
      <c r="C4854" s="34">
        <v>22.8</v>
      </c>
      <c r="D4854" s="32">
        <f t="shared" si="150"/>
        <v>73.039999999999992</v>
      </c>
      <c r="E4854" s="37">
        <f t="shared" si="151"/>
        <v>87.647999999999982</v>
      </c>
      <c r="F4854" s="32">
        <f>'Auxiliary Energy Estimation'!$E$25-D4854</f>
        <v>-18.039999999999992</v>
      </c>
      <c r="G4854" s="32">
        <f>'Auxiliary Energy Estimation'!$E$25-E4854</f>
        <v>-32.647999999999982</v>
      </c>
      <c r="H4854" s="26">
        <f>IF(D4854&lt;='Auxiliary Energy Estimation'!$E$25, 1, 0)</f>
        <v>0</v>
      </c>
      <c r="I4854" s="26">
        <f>IF(E4854&lt;='Auxiliary Energy Estimation'!$E$25, 1, 0)</f>
        <v>0</v>
      </c>
    </row>
    <row r="4855" spans="2:9" ht="15" x14ac:dyDescent="0.3">
      <c r="B4855" s="33">
        <v>4850.5</v>
      </c>
      <c r="C4855" s="34">
        <v>22.8</v>
      </c>
      <c r="D4855" s="32">
        <f t="shared" si="150"/>
        <v>73.039999999999992</v>
      </c>
      <c r="E4855" s="37">
        <f t="shared" si="151"/>
        <v>87.647999999999982</v>
      </c>
      <c r="F4855" s="32">
        <f>'Auxiliary Energy Estimation'!$E$25-D4855</f>
        <v>-18.039999999999992</v>
      </c>
      <c r="G4855" s="32">
        <f>'Auxiliary Energy Estimation'!$E$25-E4855</f>
        <v>-32.647999999999982</v>
      </c>
      <c r="H4855" s="26">
        <f>IF(D4855&lt;='Auxiliary Energy Estimation'!$E$25, 1, 0)</f>
        <v>0</v>
      </c>
      <c r="I4855" s="26">
        <f>IF(E4855&lt;='Auxiliary Energy Estimation'!$E$25, 1, 0)</f>
        <v>0</v>
      </c>
    </row>
    <row r="4856" spans="2:9" ht="15" x14ac:dyDescent="0.3">
      <c r="B4856" s="33">
        <v>4851.5</v>
      </c>
      <c r="C4856" s="34">
        <v>22.2</v>
      </c>
      <c r="D4856" s="32">
        <f t="shared" si="150"/>
        <v>71.960000000000008</v>
      </c>
      <c r="E4856" s="37">
        <f t="shared" si="151"/>
        <v>86.352000000000004</v>
      </c>
      <c r="F4856" s="32">
        <f>'Auxiliary Energy Estimation'!$E$25-D4856</f>
        <v>-16.960000000000008</v>
      </c>
      <c r="G4856" s="32">
        <f>'Auxiliary Energy Estimation'!$E$25-E4856</f>
        <v>-31.352000000000004</v>
      </c>
      <c r="H4856" s="26">
        <f>IF(D4856&lt;='Auxiliary Energy Estimation'!$E$25, 1, 0)</f>
        <v>0</v>
      </c>
      <c r="I4856" s="26">
        <f>IF(E4856&lt;='Auxiliary Energy Estimation'!$E$25, 1, 0)</f>
        <v>0</v>
      </c>
    </row>
    <row r="4857" spans="2:9" ht="15" x14ac:dyDescent="0.3">
      <c r="B4857" s="33">
        <v>4852.5</v>
      </c>
      <c r="C4857" s="34">
        <v>21.1</v>
      </c>
      <c r="D4857" s="32">
        <f t="shared" si="150"/>
        <v>69.98</v>
      </c>
      <c r="E4857" s="37">
        <f t="shared" si="151"/>
        <v>83.975999999999999</v>
      </c>
      <c r="F4857" s="32">
        <f>'Auxiliary Energy Estimation'!$E$25-D4857</f>
        <v>-14.980000000000004</v>
      </c>
      <c r="G4857" s="32">
        <f>'Auxiliary Energy Estimation'!$E$25-E4857</f>
        <v>-28.975999999999999</v>
      </c>
      <c r="H4857" s="26">
        <f>IF(D4857&lt;='Auxiliary Energy Estimation'!$E$25, 1, 0)</f>
        <v>0</v>
      </c>
      <c r="I4857" s="26">
        <f>IF(E4857&lt;='Auxiliary Energy Estimation'!$E$25, 1, 0)</f>
        <v>0</v>
      </c>
    </row>
    <row r="4858" spans="2:9" ht="15" x14ac:dyDescent="0.3">
      <c r="B4858" s="33">
        <v>4853.5</v>
      </c>
      <c r="C4858" s="34">
        <v>21.1</v>
      </c>
      <c r="D4858" s="32">
        <f t="shared" si="150"/>
        <v>69.98</v>
      </c>
      <c r="E4858" s="37">
        <f t="shared" si="151"/>
        <v>83.975999999999999</v>
      </c>
      <c r="F4858" s="32">
        <f>'Auxiliary Energy Estimation'!$E$25-D4858</f>
        <v>-14.980000000000004</v>
      </c>
      <c r="G4858" s="32">
        <f>'Auxiliary Energy Estimation'!$E$25-E4858</f>
        <v>-28.975999999999999</v>
      </c>
      <c r="H4858" s="26">
        <f>IF(D4858&lt;='Auxiliary Energy Estimation'!$E$25, 1, 0)</f>
        <v>0</v>
      </c>
      <c r="I4858" s="26">
        <f>IF(E4858&lt;='Auxiliary Energy Estimation'!$E$25, 1, 0)</f>
        <v>0</v>
      </c>
    </row>
    <row r="4859" spans="2:9" ht="15" x14ac:dyDescent="0.3">
      <c r="B4859" s="33">
        <v>4854.5</v>
      </c>
      <c r="C4859" s="34">
        <v>21.7</v>
      </c>
      <c r="D4859" s="32">
        <f t="shared" si="150"/>
        <v>71.06</v>
      </c>
      <c r="E4859" s="37">
        <f t="shared" si="151"/>
        <v>85.272000000000006</v>
      </c>
      <c r="F4859" s="32">
        <f>'Auxiliary Energy Estimation'!$E$25-D4859</f>
        <v>-16.060000000000002</v>
      </c>
      <c r="G4859" s="32">
        <f>'Auxiliary Energy Estimation'!$E$25-E4859</f>
        <v>-30.272000000000006</v>
      </c>
      <c r="H4859" s="26">
        <f>IF(D4859&lt;='Auxiliary Energy Estimation'!$E$25, 1, 0)</f>
        <v>0</v>
      </c>
      <c r="I4859" s="26">
        <f>IF(E4859&lt;='Auxiliary Energy Estimation'!$E$25, 1, 0)</f>
        <v>0</v>
      </c>
    </row>
    <row r="4860" spans="2:9" ht="15" x14ac:dyDescent="0.3">
      <c r="B4860" s="33">
        <v>4855.5</v>
      </c>
      <c r="C4860" s="34">
        <v>21.7</v>
      </c>
      <c r="D4860" s="32">
        <f t="shared" si="150"/>
        <v>71.06</v>
      </c>
      <c r="E4860" s="37">
        <f t="shared" si="151"/>
        <v>85.272000000000006</v>
      </c>
      <c r="F4860" s="32">
        <f>'Auxiliary Energy Estimation'!$E$25-D4860</f>
        <v>-16.060000000000002</v>
      </c>
      <c r="G4860" s="32">
        <f>'Auxiliary Energy Estimation'!$E$25-E4860</f>
        <v>-30.272000000000006</v>
      </c>
      <c r="H4860" s="26">
        <f>IF(D4860&lt;='Auxiliary Energy Estimation'!$E$25, 1, 0)</f>
        <v>0</v>
      </c>
      <c r="I4860" s="26">
        <f>IF(E4860&lt;='Auxiliary Energy Estimation'!$E$25, 1, 0)</f>
        <v>0</v>
      </c>
    </row>
    <row r="4861" spans="2:9" ht="15" x14ac:dyDescent="0.3">
      <c r="B4861" s="33">
        <v>4856.5</v>
      </c>
      <c r="C4861" s="34">
        <v>22.2</v>
      </c>
      <c r="D4861" s="32">
        <f t="shared" si="150"/>
        <v>71.960000000000008</v>
      </c>
      <c r="E4861" s="37">
        <f t="shared" si="151"/>
        <v>86.352000000000004</v>
      </c>
      <c r="F4861" s="32">
        <f>'Auxiliary Energy Estimation'!$E$25-D4861</f>
        <v>-16.960000000000008</v>
      </c>
      <c r="G4861" s="32">
        <f>'Auxiliary Energy Estimation'!$E$25-E4861</f>
        <v>-31.352000000000004</v>
      </c>
      <c r="H4861" s="26">
        <f>IF(D4861&lt;='Auxiliary Energy Estimation'!$E$25, 1, 0)</f>
        <v>0</v>
      </c>
      <c r="I4861" s="26">
        <f>IF(E4861&lt;='Auxiliary Energy Estimation'!$E$25, 1, 0)</f>
        <v>0</v>
      </c>
    </row>
    <row r="4862" spans="2:9" ht="15" x14ac:dyDescent="0.3">
      <c r="B4862" s="33">
        <v>4857.5</v>
      </c>
      <c r="C4862" s="34">
        <v>23.3</v>
      </c>
      <c r="D4862" s="32">
        <f t="shared" si="150"/>
        <v>73.94</v>
      </c>
      <c r="E4862" s="37">
        <f t="shared" si="151"/>
        <v>88.727999999999994</v>
      </c>
      <c r="F4862" s="32">
        <f>'Auxiliary Energy Estimation'!$E$25-D4862</f>
        <v>-18.939999999999998</v>
      </c>
      <c r="G4862" s="32">
        <f>'Auxiliary Energy Estimation'!$E$25-E4862</f>
        <v>-33.727999999999994</v>
      </c>
      <c r="H4862" s="26">
        <f>IF(D4862&lt;='Auxiliary Energy Estimation'!$E$25, 1, 0)</f>
        <v>0</v>
      </c>
      <c r="I4862" s="26">
        <f>IF(E4862&lt;='Auxiliary Energy Estimation'!$E$25, 1, 0)</f>
        <v>0</v>
      </c>
    </row>
    <row r="4863" spans="2:9" ht="15" x14ac:dyDescent="0.3">
      <c r="B4863" s="33">
        <v>4858.5</v>
      </c>
      <c r="C4863" s="34">
        <v>24.4</v>
      </c>
      <c r="D4863" s="32">
        <f t="shared" si="150"/>
        <v>75.92</v>
      </c>
      <c r="E4863" s="37">
        <f t="shared" si="151"/>
        <v>91.103999999999999</v>
      </c>
      <c r="F4863" s="32">
        <f>'Auxiliary Energy Estimation'!$E$25-D4863</f>
        <v>-20.92</v>
      </c>
      <c r="G4863" s="32">
        <f>'Auxiliary Energy Estimation'!$E$25-E4863</f>
        <v>-36.103999999999999</v>
      </c>
      <c r="H4863" s="26">
        <f>IF(D4863&lt;='Auxiliary Energy Estimation'!$E$25, 1, 0)</f>
        <v>0</v>
      </c>
      <c r="I4863" s="26">
        <f>IF(E4863&lt;='Auxiliary Energy Estimation'!$E$25, 1, 0)</f>
        <v>0</v>
      </c>
    </row>
    <row r="4864" spans="2:9" ht="15" x14ac:dyDescent="0.3">
      <c r="B4864" s="33">
        <v>4859.5</v>
      </c>
      <c r="C4864" s="34">
        <v>23.9</v>
      </c>
      <c r="D4864" s="32">
        <f t="shared" si="150"/>
        <v>75.02</v>
      </c>
      <c r="E4864" s="37">
        <f t="shared" si="151"/>
        <v>90.023999999999987</v>
      </c>
      <c r="F4864" s="32">
        <f>'Auxiliary Energy Estimation'!$E$25-D4864</f>
        <v>-20.019999999999996</v>
      </c>
      <c r="G4864" s="32">
        <f>'Auxiliary Energy Estimation'!$E$25-E4864</f>
        <v>-35.023999999999987</v>
      </c>
      <c r="H4864" s="26">
        <f>IF(D4864&lt;='Auxiliary Energy Estimation'!$E$25, 1, 0)</f>
        <v>0</v>
      </c>
      <c r="I4864" s="26">
        <f>IF(E4864&lt;='Auxiliary Energy Estimation'!$E$25, 1, 0)</f>
        <v>0</v>
      </c>
    </row>
    <row r="4865" spans="2:9" ht="15" x14ac:dyDescent="0.3">
      <c r="B4865" s="33">
        <v>4860.5</v>
      </c>
      <c r="C4865" s="34">
        <v>24.4</v>
      </c>
      <c r="D4865" s="32">
        <f t="shared" si="150"/>
        <v>75.92</v>
      </c>
      <c r="E4865" s="37">
        <f t="shared" si="151"/>
        <v>91.103999999999999</v>
      </c>
      <c r="F4865" s="32">
        <f>'Auxiliary Energy Estimation'!$E$25-D4865</f>
        <v>-20.92</v>
      </c>
      <c r="G4865" s="32">
        <f>'Auxiliary Energy Estimation'!$E$25-E4865</f>
        <v>-36.103999999999999</v>
      </c>
      <c r="H4865" s="26">
        <f>IF(D4865&lt;='Auxiliary Energy Estimation'!$E$25, 1, 0)</f>
        <v>0</v>
      </c>
      <c r="I4865" s="26">
        <f>IF(E4865&lt;='Auxiliary Energy Estimation'!$E$25, 1, 0)</f>
        <v>0</v>
      </c>
    </row>
    <row r="4866" spans="2:9" ht="15" x14ac:dyDescent="0.3">
      <c r="B4866" s="33">
        <v>4861.5</v>
      </c>
      <c r="C4866" s="34">
        <v>23.3</v>
      </c>
      <c r="D4866" s="32">
        <f t="shared" si="150"/>
        <v>73.94</v>
      </c>
      <c r="E4866" s="37">
        <f t="shared" si="151"/>
        <v>88.727999999999994</v>
      </c>
      <c r="F4866" s="32">
        <f>'Auxiliary Energy Estimation'!$E$25-D4866</f>
        <v>-18.939999999999998</v>
      </c>
      <c r="G4866" s="32">
        <f>'Auxiliary Energy Estimation'!$E$25-E4866</f>
        <v>-33.727999999999994</v>
      </c>
      <c r="H4866" s="26">
        <f>IF(D4866&lt;='Auxiliary Energy Estimation'!$E$25, 1, 0)</f>
        <v>0</v>
      </c>
      <c r="I4866" s="26">
        <f>IF(E4866&lt;='Auxiliary Energy Estimation'!$E$25, 1, 0)</f>
        <v>0</v>
      </c>
    </row>
    <row r="4867" spans="2:9" ht="15" x14ac:dyDescent="0.3">
      <c r="B4867" s="33">
        <v>4862.5</v>
      </c>
      <c r="C4867" s="34">
        <v>24.4</v>
      </c>
      <c r="D4867" s="32">
        <f t="shared" si="150"/>
        <v>75.92</v>
      </c>
      <c r="E4867" s="37">
        <f t="shared" si="151"/>
        <v>91.103999999999999</v>
      </c>
      <c r="F4867" s="32">
        <f>'Auxiliary Energy Estimation'!$E$25-D4867</f>
        <v>-20.92</v>
      </c>
      <c r="G4867" s="32">
        <f>'Auxiliary Energy Estimation'!$E$25-E4867</f>
        <v>-36.103999999999999</v>
      </c>
      <c r="H4867" s="26">
        <f>IF(D4867&lt;='Auxiliary Energy Estimation'!$E$25, 1, 0)</f>
        <v>0</v>
      </c>
      <c r="I4867" s="26">
        <f>IF(E4867&lt;='Auxiliary Energy Estimation'!$E$25, 1, 0)</f>
        <v>0</v>
      </c>
    </row>
    <row r="4868" spans="2:9" ht="15" x14ac:dyDescent="0.3">
      <c r="B4868" s="33">
        <v>4863.5</v>
      </c>
      <c r="C4868" s="34">
        <v>23.9</v>
      </c>
      <c r="D4868" s="32">
        <f t="shared" si="150"/>
        <v>75.02</v>
      </c>
      <c r="E4868" s="37">
        <f t="shared" si="151"/>
        <v>90.023999999999987</v>
      </c>
      <c r="F4868" s="32">
        <f>'Auxiliary Energy Estimation'!$E$25-D4868</f>
        <v>-20.019999999999996</v>
      </c>
      <c r="G4868" s="32">
        <f>'Auxiliary Energy Estimation'!$E$25-E4868</f>
        <v>-35.023999999999987</v>
      </c>
      <c r="H4868" s="26">
        <f>IF(D4868&lt;='Auxiliary Energy Estimation'!$E$25, 1, 0)</f>
        <v>0</v>
      </c>
      <c r="I4868" s="26">
        <f>IF(E4868&lt;='Auxiliary Energy Estimation'!$E$25, 1, 0)</f>
        <v>0</v>
      </c>
    </row>
    <row r="4869" spans="2:9" ht="15" x14ac:dyDescent="0.3">
      <c r="B4869" s="33">
        <v>4864.5</v>
      </c>
      <c r="C4869" s="34">
        <v>22.8</v>
      </c>
      <c r="D4869" s="32">
        <f t="shared" ref="D4869:D4932" si="152">CONVERT(C4869,"C","F")</f>
        <v>73.039999999999992</v>
      </c>
      <c r="E4869" s="37">
        <f t="shared" ref="E4869:E4932" si="153">D4869*1.2</f>
        <v>87.647999999999982</v>
      </c>
      <c r="F4869" s="32">
        <f>'Auxiliary Energy Estimation'!$E$25-D4869</f>
        <v>-18.039999999999992</v>
      </c>
      <c r="G4869" s="32">
        <f>'Auxiliary Energy Estimation'!$E$25-E4869</f>
        <v>-32.647999999999982</v>
      </c>
      <c r="H4869" s="26">
        <f>IF(D4869&lt;='Auxiliary Energy Estimation'!$E$25, 1, 0)</f>
        <v>0</v>
      </c>
      <c r="I4869" s="26">
        <f>IF(E4869&lt;='Auxiliary Energy Estimation'!$E$25, 1, 0)</f>
        <v>0</v>
      </c>
    </row>
    <row r="4870" spans="2:9" ht="15" x14ac:dyDescent="0.3">
      <c r="B4870" s="33">
        <v>4865.5</v>
      </c>
      <c r="C4870" s="34">
        <v>22.2</v>
      </c>
      <c r="D4870" s="32">
        <f t="shared" si="152"/>
        <v>71.960000000000008</v>
      </c>
      <c r="E4870" s="37">
        <f t="shared" si="153"/>
        <v>86.352000000000004</v>
      </c>
      <c r="F4870" s="32">
        <f>'Auxiliary Energy Estimation'!$E$25-D4870</f>
        <v>-16.960000000000008</v>
      </c>
      <c r="G4870" s="32">
        <f>'Auxiliary Energy Estimation'!$E$25-E4870</f>
        <v>-31.352000000000004</v>
      </c>
      <c r="H4870" s="26">
        <f>IF(D4870&lt;='Auxiliary Energy Estimation'!$E$25, 1, 0)</f>
        <v>0</v>
      </c>
      <c r="I4870" s="26">
        <f>IF(E4870&lt;='Auxiliary Energy Estimation'!$E$25, 1, 0)</f>
        <v>0</v>
      </c>
    </row>
    <row r="4871" spans="2:9" ht="15" x14ac:dyDescent="0.3">
      <c r="B4871" s="33">
        <v>4866.5</v>
      </c>
      <c r="C4871" s="34">
        <v>21.7</v>
      </c>
      <c r="D4871" s="32">
        <f t="shared" si="152"/>
        <v>71.06</v>
      </c>
      <c r="E4871" s="37">
        <f t="shared" si="153"/>
        <v>85.272000000000006</v>
      </c>
      <c r="F4871" s="32">
        <f>'Auxiliary Energy Estimation'!$E$25-D4871</f>
        <v>-16.060000000000002</v>
      </c>
      <c r="G4871" s="32">
        <f>'Auxiliary Energy Estimation'!$E$25-E4871</f>
        <v>-30.272000000000006</v>
      </c>
      <c r="H4871" s="26">
        <f>IF(D4871&lt;='Auxiliary Energy Estimation'!$E$25, 1, 0)</f>
        <v>0</v>
      </c>
      <c r="I4871" s="26">
        <f>IF(E4871&lt;='Auxiliary Energy Estimation'!$E$25, 1, 0)</f>
        <v>0</v>
      </c>
    </row>
    <row r="4872" spans="2:9" ht="15" x14ac:dyDescent="0.3">
      <c r="B4872" s="33">
        <v>4867.5</v>
      </c>
      <c r="C4872" s="34">
        <v>21.7</v>
      </c>
      <c r="D4872" s="32">
        <f t="shared" si="152"/>
        <v>71.06</v>
      </c>
      <c r="E4872" s="37">
        <f t="shared" si="153"/>
        <v>85.272000000000006</v>
      </c>
      <c r="F4872" s="32">
        <f>'Auxiliary Energy Estimation'!$E$25-D4872</f>
        <v>-16.060000000000002</v>
      </c>
      <c r="G4872" s="32">
        <f>'Auxiliary Energy Estimation'!$E$25-E4872</f>
        <v>-30.272000000000006</v>
      </c>
      <c r="H4872" s="26">
        <f>IF(D4872&lt;='Auxiliary Energy Estimation'!$E$25, 1, 0)</f>
        <v>0</v>
      </c>
      <c r="I4872" s="26">
        <f>IF(E4872&lt;='Auxiliary Energy Estimation'!$E$25, 1, 0)</f>
        <v>0</v>
      </c>
    </row>
    <row r="4873" spans="2:9" ht="15" x14ac:dyDescent="0.3">
      <c r="B4873" s="33">
        <v>4868.5</v>
      </c>
      <c r="C4873" s="34">
        <v>23.3</v>
      </c>
      <c r="D4873" s="32">
        <f t="shared" si="152"/>
        <v>73.94</v>
      </c>
      <c r="E4873" s="37">
        <f t="shared" si="153"/>
        <v>88.727999999999994</v>
      </c>
      <c r="F4873" s="32">
        <f>'Auxiliary Energy Estimation'!$E$25-D4873</f>
        <v>-18.939999999999998</v>
      </c>
      <c r="G4873" s="32">
        <f>'Auxiliary Energy Estimation'!$E$25-E4873</f>
        <v>-33.727999999999994</v>
      </c>
      <c r="H4873" s="26">
        <f>IF(D4873&lt;='Auxiliary Energy Estimation'!$E$25, 1, 0)</f>
        <v>0</v>
      </c>
      <c r="I4873" s="26">
        <f>IF(E4873&lt;='Auxiliary Energy Estimation'!$E$25, 1, 0)</f>
        <v>0</v>
      </c>
    </row>
    <row r="4874" spans="2:9" ht="15" x14ac:dyDescent="0.3">
      <c r="B4874" s="33">
        <v>4869.5</v>
      </c>
      <c r="C4874" s="34">
        <v>21.7</v>
      </c>
      <c r="D4874" s="32">
        <f t="shared" si="152"/>
        <v>71.06</v>
      </c>
      <c r="E4874" s="37">
        <f t="shared" si="153"/>
        <v>85.272000000000006</v>
      </c>
      <c r="F4874" s="32">
        <f>'Auxiliary Energy Estimation'!$E$25-D4874</f>
        <v>-16.060000000000002</v>
      </c>
      <c r="G4874" s="32">
        <f>'Auxiliary Energy Estimation'!$E$25-E4874</f>
        <v>-30.272000000000006</v>
      </c>
      <c r="H4874" s="26">
        <f>IF(D4874&lt;='Auxiliary Energy Estimation'!$E$25, 1, 0)</f>
        <v>0</v>
      </c>
      <c r="I4874" s="26">
        <f>IF(E4874&lt;='Auxiliary Energy Estimation'!$E$25, 1, 0)</f>
        <v>0</v>
      </c>
    </row>
    <row r="4875" spans="2:9" ht="15" x14ac:dyDescent="0.3">
      <c r="B4875" s="33">
        <v>4870.5</v>
      </c>
      <c r="C4875" s="34">
        <v>20.6</v>
      </c>
      <c r="D4875" s="32">
        <f t="shared" si="152"/>
        <v>69.080000000000013</v>
      </c>
      <c r="E4875" s="37">
        <f t="shared" si="153"/>
        <v>82.896000000000015</v>
      </c>
      <c r="F4875" s="32">
        <f>'Auxiliary Energy Estimation'!$E$25-D4875</f>
        <v>-14.080000000000013</v>
      </c>
      <c r="G4875" s="32">
        <f>'Auxiliary Energy Estimation'!$E$25-E4875</f>
        <v>-27.896000000000015</v>
      </c>
      <c r="H4875" s="26">
        <f>IF(D4875&lt;='Auxiliary Energy Estimation'!$E$25, 1, 0)</f>
        <v>0</v>
      </c>
      <c r="I4875" s="26">
        <f>IF(E4875&lt;='Auxiliary Energy Estimation'!$E$25, 1, 0)</f>
        <v>0</v>
      </c>
    </row>
    <row r="4876" spans="2:9" ht="15" x14ac:dyDescent="0.3">
      <c r="B4876" s="33">
        <v>4871.5</v>
      </c>
      <c r="C4876" s="34">
        <v>20</v>
      </c>
      <c r="D4876" s="32">
        <f t="shared" si="152"/>
        <v>68</v>
      </c>
      <c r="E4876" s="37">
        <f t="shared" si="153"/>
        <v>81.599999999999994</v>
      </c>
      <c r="F4876" s="32">
        <f>'Auxiliary Energy Estimation'!$E$25-D4876</f>
        <v>-13</v>
      </c>
      <c r="G4876" s="32">
        <f>'Auxiliary Energy Estimation'!$E$25-E4876</f>
        <v>-26.599999999999994</v>
      </c>
      <c r="H4876" s="26">
        <f>IF(D4876&lt;='Auxiliary Energy Estimation'!$E$25, 1, 0)</f>
        <v>0</v>
      </c>
      <c r="I4876" s="26">
        <f>IF(E4876&lt;='Auxiliary Energy Estimation'!$E$25, 1, 0)</f>
        <v>0</v>
      </c>
    </row>
    <row r="4877" spans="2:9" ht="15" x14ac:dyDescent="0.3">
      <c r="B4877" s="33">
        <v>4872.5</v>
      </c>
      <c r="C4877" s="34">
        <v>18.899999999999999</v>
      </c>
      <c r="D4877" s="32">
        <f t="shared" si="152"/>
        <v>66.02</v>
      </c>
      <c r="E4877" s="37">
        <f t="shared" si="153"/>
        <v>79.22399999999999</v>
      </c>
      <c r="F4877" s="32">
        <f>'Auxiliary Energy Estimation'!$E$25-D4877</f>
        <v>-11.019999999999996</v>
      </c>
      <c r="G4877" s="32">
        <f>'Auxiliary Energy Estimation'!$E$25-E4877</f>
        <v>-24.22399999999999</v>
      </c>
      <c r="H4877" s="26">
        <f>IF(D4877&lt;='Auxiliary Energy Estimation'!$E$25, 1, 0)</f>
        <v>0</v>
      </c>
      <c r="I4877" s="26">
        <f>IF(E4877&lt;='Auxiliary Energy Estimation'!$E$25, 1, 0)</f>
        <v>0</v>
      </c>
    </row>
    <row r="4878" spans="2:9" ht="15" x14ac:dyDescent="0.3">
      <c r="B4878" s="33">
        <v>4873.5</v>
      </c>
      <c r="C4878" s="34">
        <v>18.3</v>
      </c>
      <c r="D4878" s="32">
        <f t="shared" si="152"/>
        <v>64.94</v>
      </c>
      <c r="E4878" s="37">
        <f t="shared" si="153"/>
        <v>77.927999999999997</v>
      </c>
      <c r="F4878" s="32">
        <f>'Auxiliary Energy Estimation'!$E$25-D4878</f>
        <v>-9.9399999999999977</v>
      </c>
      <c r="G4878" s="32">
        <f>'Auxiliary Energy Estimation'!$E$25-E4878</f>
        <v>-22.927999999999997</v>
      </c>
      <c r="H4878" s="26">
        <f>IF(D4878&lt;='Auxiliary Energy Estimation'!$E$25, 1, 0)</f>
        <v>0</v>
      </c>
      <c r="I4878" s="26">
        <f>IF(E4878&lt;='Auxiliary Energy Estimation'!$E$25, 1, 0)</f>
        <v>0</v>
      </c>
    </row>
    <row r="4879" spans="2:9" ht="15" x14ac:dyDescent="0.3">
      <c r="B4879" s="33">
        <v>4874.5</v>
      </c>
      <c r="C4879" s="34">
        <v>17.8</v>
      </c>
      <c r="D4879" s="32">
        <f t="shared" si="152"/>
        <v>64.039999999999992</v>
      </c>
      <c r="E4879" s="37">
        <f t="shared" si="153"/>
        <v>76.847999999999985</v>
      </c>
      <c r="F4879" s="32">
        <f>'Auxiliary Energy Estimation'!$E$25-D4879</f>
        <v>-9.039999999999992</v>
      </c>
      <c r="G4879" s="32">
        <f>'Auxiliary Energy Estimation'!$E$25-E4879</f>
        <v>-21.847999999999985</v>
      </c>
      <c r="H4879" s="26">
        <f>IF(D4879&lt;='Auxiliary Energy Estimation'!$E$25, 1, 0)</f>
        <v>0</v>
      </c>
      <c r="I4879" s="26">
        <f>IF(E4879&lt;='Auxiliary Energy Estimation'!$E$25, 1, 0)</f>
        <v>0</v>
      </c>
    </row>
    <row r="4880" spans="2:9" ht="15" x14ac:dyDescent="0.3">
      <c r="B4880" s="33">
        <v>4875.5</v>
      </c>
      <c r="C4880" s="34">
        <v>17.2</v>
      </c>
      <c r="D4880" s="32">
        <f t="shared" si="152"/>
        <v>62.96</v>
      </c>
      <c r="E4880" s="37">
        <f t="shared" si="153"/>
        <v>75.551999999999992</v>
      </c>
      <c r="F4880" s="32">
        <f>'Auxiliary Energy Estimation'!$E$25-D4880</f>
        <v>-7.9600000000000009</v>
      </c>
      <c r="G4880" s="32">
        <f>'Auxiliary Energy Estimation'!$E$25-E4880</f>
        <v>-20.551999999999992</v>
      </c>
      <c r="H4880" s="26">
        <f>IF(D4880&lt;='Auxiliary Energy Estimation'!$E$25, 1, 0)</f>
        <v>0</v>
      </c>
      <c r="I4880" s="26">
        <f>IF(E4880&lt;='Auxiliary Energy Estimation'!$E$25, 1, 0)</f>
        <v>0</v>
      </c>
    </row>
    <row r="4881" spans="2:9" ht="15" x14ac:dyDescent="0.3">
      <c r="B4881" s="33">
        <v>4876.5</v>
      </c>
      <c r="C4881" s="34">
        <v>16.7</v>
      </c>
      <c r="D4881" s="32">
        <f t="shared" si="152"/>
        <v>62.06</v>
      </c>
      <c r="E4881" s="37">
        <f t="shared" si="153"/>
        <v>74.471999999999994</v>
      </c>
      <c r="F4881" s="32">
        <f>'Auxiliary Energy Estimation'!$E$25-D4881</f>
        <v>-7.0600000000000023</v>
      </c>
      <c r="G4881" s="32">
        <f>'Auxiliary Energy Estimation'!$E$25-E4881</f>
        <v>-19.471999999999994</v>
      </c>
      <c r="H4881" s="26">
        <f>IF(D4881&lt;='Auxiliary Energy Estimation'!$E$25, 1, 0)</f>
        <v>0</v>
      </c>
      <c r="I4881" s="26">
        <f>IF(E4881&lt;='Auxiliary Energy Estimation'!$E$25, 1, 0)</f>
        <v>0</v>
      </c>
    </row>
    <row r="4882" spans="2:9" ht="15" x14ac:dyDescent="0.3">
      <c r="B4882" s="33">
        <v>4877.5</v>
      </c>
      <c r="C4882" s="34">
        <v>17.8</v>
      </c>
      <c r="D4882" s="32">
        <f t="shared" si="152"/>
        <v>64.039999999999992</v>
      </c>
      <c r="E4882" s="37">
        <f t="shared" si="153"/>
        <v>76.847999999999985</v>
      </c>
      <c r="F4882" s="32">
        <f>'Auxiliary Energy Estimation'!$E$25-D4882</f>
        <v>-9.039999999999992</v>
      </c>
      <c r="G4882" s="32">
        <f>'Auxiliary Energy Estimation'!$E$25-E4882</f>
        <v>-21.847999999999985</v>
      </c>
      <c r="H4882" s="26">
        <f>IF(D4882&lt;='Auxiliary Energy Estimation'!$E$25, 1, 0)</f>
        <v>0</v>
      </c>
      <c r="I4882" s="26">
        <f>IF(E4882&lt;='Auxiliary Energy Estimation'!$E$25, 1, 0)</f>
        <v>0</v>
      </c>
    </row>
    <row r="4883" spans="2:9" ht="15" x14ac:dyDescent="0.3">
      <c r="B4883" s="33">
        <v>4878.5</v>
      </c>
      <c r="C4883" s="34">
        <v>20</v>
      </c>
      <c r="D4883" s="32">
        <f t="shared" si="152"/>
        <v>68</v>
      </c>
      <c r="E4883" s="37">
        <f t="shared" si="153"/>
        <v>81.599999999999994</v>
      </c>
      <c r="F4883" s="32">
        <f>'Auxiliary Energy Estimation'!$E$25-D4883</f>
        <v>-13</v>
      </c>
      <c r="G4883" s="32">
        <f>'Auxiliary Energy Estimation'!$E$25-E4883</f>
        <v>-26.599999999999994</v>
      </c>
      <c r="H4883" s="26">
        <f>IF(D4883&lt;='Auxiliary Energy Estimation'!$E$25, 1, 0)</f>
        <v>0</v>
      </c>
      <c r="I4883" s="26">
        <f>IF(E4883&lt;='Auxiliary Energy Estimation'!$E$25, 1, 0)</f>
        <v>0</v>
      </c>
    </row>
    <row r="4884" spans="2:9" ht="15" x14ac:dyDescent="0.3">
      <c r="B4884" s="33">
        <v>4879.5</v>
      </c>
      <c r="C4884" s="34">
        <v>21.7</v>
      </c>
      <c r="D4884" s="32">
        <f t="shared" si="152"/>
        <v>71.06</v>
      </c>
      <c r="E4884" s="37">
        <f t="shared" si="153"/>
        <v>85.272000000000006</v>
      </c>
      <c r="F4884" s="32">
        <f>'Auxiliary Energy Estimation'!$E$25-D4884</f>
        <v>-16.060000000000002</v>
      </c>
      <c r="G4884" s="32">
        <f>'Auxiliary Energy Estimation'!$E$25-E4884</f>
        <v>-30.272000000000006</v>
      </c>
      <c r="H4884" s="26">
        <f>IF(D4884&lt;='Auxiliary Energy Estimation'!$E$25, 1, 0)</f>
        <v>0</v>
      </c>
      <c r="I4884" s="26">
        <f>IF(E4884&lt;='Auxiliary Energy Estimation'!$E$25, 1, 0)</f>
        <v>0</v>
      </c>
    </row>
    <row r="4885" spans="2:9" ht="15" x14ac:dyDescent="0.3">
      <c r="B4885" s="33">
        <v>4880.5</v>
      </c>
      <c r="C4885" s="34">
        <v>25.6</v>
      </c>
      <c r="D4885" s="32">
        <f t="shared" si="152"/>
        <v>78.080000000000013</v>
      </c>
      <c r="E4885" s="37">
        <f t="shared" si="153"/>
        <v>93.696000000000012</v>
      </c>
      <c r="F4885" s="32">
        <f>'Auxiliary Energy Estimation'!$E$25-D4885</f>
        <v>-23.080000000000013</v>
      </c>
      <c r="G4885" s="32">
        <f>'Auxiliary Energy Estimation'!$E$25-E4885</f>
        <v>-38.696000000000012</v>
      </c>
      <c r="H4885" s="26">
        <f>IF(D4885&lt;='Auxiliary Energy Estimation'!$E$25, 1, 0)</f>
        <v>0</v>
      </c>
      <c r="I4885" s="26">
        <f>IF(E4885&lt;='Auxiliary Energy Estimation'!$E$25, 1, 0)</f>
        <v>0</v>
      </c>
    </row>
    <row r="4886" spans="2:9" ht="15" x14ac:dyDescent="0.3">
      <c r="B4886" s="33">
        <v>4881.5</v>
      </c>
      <c r="C4886" s="34">
        <v>25</v>
      </c>
      <c r="D4886" s="32">
        <f t="shared" si="152"/>
        <v>77</v>
      </c>
      <c r="E4886" s="37">
        <f t="shared" si="153"/>
        <v>92.399999999999991</v>
      </c>
      <c r="F4886" s="32">
        <f>'Auxiliary Energy Estimation'!$E$25-D4886</f>
        <v>-22</v>
      </c>
      <c r="G4886" s="32">
        <f>'Auxiliary Energy Estimation'!$E$25-E4886</f>
        <v>-37.399999999999991</v>
      </c>
      <c r="H4886" s="26">
        <f>IF(D4886&lt;='Auxiliary Energy Estimation'!$E$25, 1, 0)</f>
        <v>0</v>
      </c>
      <c r="I4886" s="26">
        <f>IF(E4886&lt;='Auxiliary Energy Estimation'!$E$25, 1, 0)</f>
        <v>0</v>
      </c>
    </row>
    <row r="4887" spans="2:9" ht="15" x14ac:dyDescent="0.3">
      <c r="B4887" s="33">
        <v>4882.5</v>
      </c>
      <c r="C4887" s="34">
        <v>25.6</v>
      </c>
      <c r="D4887" s="32">
        <f t="shared" si="152"/>
        <v>78.080000000000013</v>
      </c>
      <c r="E4887" s="37">
        <f t="shared" si="153"/>
        <v>93.696000000000012</v>
      </c>
      <c r="F4887" s="32">
        <f>'Auxiliary Energy Estimation'!$E$25-D4887</f>
        <v>-23.080000000000013</v>
      </c>
      <c r="G4887" s="32">
        <f>'Auxiliary Energy Estimation'!$E$25-E4887</f>
        <v>-38.696000000000012</v>
      </c>
      <c r="H4887" s="26">
        <f>IF(D4887&lt;='Auxiliary Energy Estimation'!$E$25, 1, 0)</f>
        <v>0</v>
      </c>
      <c r="I4887" s="26">
        <f>IF(E4887&lt;='Auxiliary Energy Estimation'!$E$25, 1, 0)</f>
        <v>0</v>
      </c>
    </row>
    <row r="4888" spans="2:9" ht="15" x14ac:dyDescent="0.3">
      <c r="B4888" s="33">
        <v>4883.5</v>
      </c>
      <c r="C4888" s="34">
        <v>25</v>
      </c>
      <c r="D4888" s="32">
        <f t="shared" si="152"/>
        <v>77</v>
      </c>
      <c r="E4888" s="37">
        <f t="shared" si="153"/>
        <v>92.399999999999991</v>
      </c>
      <c r="F4888" s="32">
        <f>'Auxiliary Energy Estimation'!$E$25-D4888</f>
        <v>-22</v>
      </c>
      <c r="G4888" s="32">
        <f>'Auxiliary Energy Estimation'!$E$25-E4888</f>
        <v>-37.399999999999991</v>
      </c>
      <c r="H4888" s="26">
        <f>IF(D4888&lt;='Auxiliary Energy Estimation'!$E$25, 1, 0)</f>
        <v>0</v>
      </c>
      <c r="I4888" s="26">
        <f>IF(E4888&lt;='Auxiliary Energy Estimation'!$E$25, 1, 0)</f>
        <v>0</v>
      </c>
    </row>
    <row r="4889" spans="2:9" ht="15" x14ac:dyDescent="0.3">
      <c r="B4889" s="33">
        <v>4884.5</v>
      </c>
      <c r="C4889" s="34">
        <v>23.9</v>
      </c>
      <c r="D4889" s="32">
        <f t="shared" si="152"/>
        <v>75.02</v>
      </c>
      <c r="E4889" s="37">
        <f t="shared" si="153"/>
        <v>90.023999999999987</v>
      </c>
      <c r="F4889" s="32">
        <f>'Auxiliary Energy Estimation'!$E$25-D4889</f>
        <v>-20.019999999999996</v>
      </c>
      <c r="G4889" s="32">
        <f>'Auxiliary Energy Estimation'!$E$25-E4889</f>
        <v>-35.023999999999987</v>
      </c>
      <c r="H4889" s="26">
        <f>IF(D4889&lt;='Auxiliary Energy Estimation'!$E$25, 1, 0)</f>
        <v>0</v>
      </c>
      <c r="I4889" s="26">
        <f>IF(E4889&lt;='Auxiliary Energy Estimation'!$E$25, 1, 0)</f>
        <v>0</v>
      </c>
    </row>
    <row r="4890" spans="2:9" ht="15" x14ac:dyDescent="0.3">
      <c r="B4890" s="33">
        <v>4885.5</v>
      </c>
      <c r="C4890" s="34">
        <v>24.4</v>
      </c>
      <c r="D4890" s="32">
        <f t="shared" si="152"/>
        <v>75.92</v>
      </c>
      <c r="E4890" s="37">
        <f t="shared" si="153"/>
        <v>91.103999999999999</v>
      </c>
      <c r="F4890" s="32">
        <f>'Auxiliary Energy Estimation'!$E$25-D4890</f>
        <v>-20.92</v>
      </c>
      <c r="G4890" s="32">
        <f>'Auxiliary Energy Estimation'!$E$25-E4890</f>
        <v>-36.103999999999999</v>
      </c>
      <c r="H4890" s="26">
        <f>IF(D4890&lt;='Auxiliary Energy Estimation'!$E$25, 1, 0)</f>
        <v>0</v>
      </c>
      <c r="I4890" s="26">
        <f>IF(E4890&lt;='Auxiliary Energy Estimation'!$E$25, 1, 0)</f>
        <v>0</v>
      </c>
    </row>
    <row r="4891" spans="2:9" ht="15" x14ac:dyDescent="0.3">
      <c r="B4891" s="33">
        <v>4886.5</v>
      </c>
      <c r="C4891" s="34">
        <v>24.4</v>
      </c>
      <c r="D4891" s="32">
        <f t="shared" si="152"/>
        <v>75.92</v>
      </c>
      <c r="E4891" s="37">
        <f t="shared" si="153"/>
        <v>91.103999999999999</v>
      </c>
      <c r="F4891" s="32">
        <f>'Auxiliary Energy Estimation'!$E$25-D4891</f>
        <v>-20.92</v>
      </c>
      <c r="G4891" s="32">
        <f>'Auxiliary Energy Estimation'!$E$25-E4891</f>
        <v>-36.103999999999999</v>
      </c>
      <c r="H4891" s="26">
        <f>IF(D4891&lt;='Auxiliary Energy Estimation'!$E$25, 1, 0)</f>
        <v>0</v>
      </c>
      <c r="I4891" s="26">
        <f>IF(E4891&lt;='Auxiliary Energy Estimation'!$E$25, 1, 0)</f>
        <v>0</v>
      </c>
    </row>
    <row r="4892" spans="2:9" ht="15" x14ac:dyDescent="0.3">
      <c r="B4892" s="33">
        <v>4887.5</v>
      </c>
      <c r="C4892" s="34">
        <v>23.9</v>
      </c>
      <c r="D4892" s="32">
        <f t="shared" si="152"/>
        <v>75.02</v>
      </c>
      <c r="E4892" s="37">
        <f t="shared" si="153"/>
        <v>90.023999999999987</v>
      </c>
      <c r="F4892" s="32">
        <f>'Auxiliary Energy Estimation'!$E$25-D4892</f>
        <v>-20.019999999999996</v>
      </c>
      <c r="G4892" s="32">
        <f>'Auxiliary Energy Estimation'!$E$25-E4892</f>
        <v>-35.023999999999987</v>
      </c>
      <c r="H4892" s="26">
        <f>IF(D4892&lt;='Auxiliary Energy Estimation'!$E$25, 1, 0)</f>
        <v>0</v>
      </c>
      <c r="I4892" s="26">
        <f>IF(E4892&lt;='Auxiliary Energy Estimation'!$E$25, 1, 0)</f>
        <v>0</v>
      </c>
    </row>
    <row r="4893" spans="2:9" ht="15" x14ac:dyDescent="0.3">
      <c r="B4893" s="33">
        <v>4888.5</v>
      </c>
      <c r="C4893" s="34">
        <v>22.2</v>
      </c>
      <c r="D4893" s="32">
        <f t="shared" si="152"/>
        <v>71.960000000000008</v>
      </c>
      <c r="E4893" s="37">
        <f t="shared" si="153"/>
        <v>86.352000000000004</v>
      </c>
      <c r="F4893" s="32">
        <f>'Auxiliary Energy Estimation'!$E$25-D4893</f>
        <v>-16.960000000000008</v>
      </c>
      <c r="G4893" s="32">
        <f>'Auxiliary Energy Estimation'!$E$25-E4893</f>
        <v>-31.352000000000004</v>
      </c>
      <c r="H4893" s="26">
        <f>IF(D4893&lt;='Auxiliary Energy Estimation'!$E$25, 1, 0)</f>
        <v>0</v>
      </c>
      <c r="I4893" s="26">
        <f>IF(E4893&lt;='Auxiliary Energy Estimation'!$E$25, 1, 0)</f>
        <v>0</v>
      </c>
    </row>
    <row r="4894" spans="2:9" ht="15" x14ac:dyDescent="0.3">
      <c r="B4894" s="33">
        <v>4889.5</v>
      </c>
      <c r="C4894" s="34">
        <v>21.1</v>
      </c>
      <c r="D4894" s="32">
        <f t="shared" si="152"/>
        <v>69.98</v>
      </c>
      <c r="E4894" s="37">
        <f t="shared" si="153"/>
        <v>83.975999999999999</v>
      </c>
      <c r="F4894" s="32">
        <f>'Auxiliary Energy Estimation'!$E$25-D4894</f>
        <v>-14.980000000000004</v>
      </c>
      <c r="G4894" s="32">
        <f>'Auxiliary Energy Estimation'!$E$25-E4894</f>
        <v>-28.975999999999999</v>
      </c>
      <c r="H4894" s="26">
        <f>IF(D4894&lt;='Auxiliary Energy Estimation'!$E$25, 1, 0)</f>
        <v>0</v>
      </c>
      <c r="I4894" s="26">
        <f>IF(E4894&lt;='Auxiliary Energy Estimation'!$E$25, 1, 0)</f>
        <v>0</v>
      </c>
    </row>
    <row r="4895" spans="2:9" ht="15" x14ac:dyDescent="0.3">
      <c r="B4895" s="33">
        <v>4890.5</v>
      </c>
      <c r="C4895" s="34">
        <v>21.7</v>
      </c>
      <c r="D4895" s="32">
        <f t="shared" si="152"/>
        <v>71.06</v>
      </c>
      <c r="E4895" s="37">
        <f t="shared" si="153"/>
        <v>85.272000000000006</v>
      </c>
      <c r="F4895" s="32">
        <f>'Auxiliary Energy Estimation'!$E$25-D4895</f>
        <v>-16.060000000000002</v>
      </c>
      <c r="G4895" s="32">
        <f>'Auxiliary Energy Estimation'!$E$25-E4895</f>
        <v>-30.272000000000006</v>
      </c>
      <c r="H4895" s="26">
        <f>IF(D4895&lt;='Auxiliary Energy Estimation'!$E$25, 1, 0)</f>
        <v>0</v>
      </c>
      <c r="I4895" s="26">
        <f>IF(E4895&lt;='Auxiliary Energy Estimation'!$E$25, 1, 0)</f>
        <v>0</v>
      </c>
    </row>
    <row r="4896" spans="2:9" ht="15" x14ac:dyDescent="0.3">
      <c r="B4896" s="33">
        <v>4891.5</v>
      </c>
      <c r="C4896" s="34">
        <v>20.6</v>
      </c>
      <c r="D4896" s="32">
        <f t="shared" si="152"/>
        <v>69.080000000000013</v>
      </c>
      <c r="E4896" s="37">
        <f t="shared" si="153"/>
        <v>82.896000000000015</v>
      </c>
      <c r="F4896" s="32">
        <f>'Auxiliary Energy Estimation'!$E$25-D4896</f>
        <v>-14.080000000000013</v>
      </c>
      <c r="G4896" s="32">
        <f>'Auxiliary Energy Estimation'!$E$25-E4896</f>
        <v>-27.896000000000015</v>
      </c>
      <c r="H4896" s="26">
        <f>IF(D4896&lt;='Auxiliary Energy Estimation'!$E$25, 1, 0)</f>
        <v>0</v>
      </c>
      <c r="I4896" s="26">
        <f>IF(E4896&lt;='Auxiliary Energy Estimation'!$E$25, 1, 0)</f>
        <v>0</v>
      </c>
    </row>
    <row r="4897" spans="2:9" ht="15" x14ac:dyDescent="0.3">
      <c r="B4897" s="33">
        <v>4892.5</v>
      </c>
      <c r="C4897" s="34">
        <v>20.6</v>
      </c>
      <c r="D4897" s="32">
        <f t="shared" si="152"/>
        <v>69.080000000000013</v>
      </c>
      <c r="E4897" s="37">
        <f t="shared" si="153"/>
        <v>82.896000000000015</v>
      </c>
      <c r="F4897" s="32">
        <f>'Auxiliary Energy Estimation'!$E$25-D4897</f>
        <v>-14.080000000000013</v>
      </c>
      <c r="G4897" s="32">
        <f>'Auxiliary Energy Estimation'!$E$25-E4897</f>
        <v>-27.896000000000015</v>
      </c>
      <c r="H4897" s="26">
        <f>IF(D4897&lt;='Auxiliary Energy Estimation'!$E$25, 1, 0)</f>
        <v>0</v>
      </c>
      <c r="I4897" s="26">
        <f>IF(E4897&lt;='Auxiliary Energy Estimation'!$E$25, 1, 0)</f>
        <v>0</v>
      </c>
    </row>
    <row r="4898" spans="2:9" ht="15" x14ac:dyDescent="0.3">
      <c r="B4898" s="33">
        <v>4893.5</v>
      </c>
      <c r="C4898" s="34">
        <v>20.6</v>
      </c>
      <c r="D4898" s="32">
        <f t="shared" si="152"/>
        <v>69.080000000000013</v>
      </c>
      <c r="E4898" s="37">
        <f t="shared" si="153"/>
        <v>82.896000000000015</v>
      </c>
      <c r="F4898" s="32">
        <f>'Auxiliary Energy Estimation'!$E$25-D4898</f>
        <v>-14.080000000000013</v>
      </c>
      <c r="G4898" s="32">
        <f>'Auxiliary Energy Estimation'!$E$25-E4898</f>
        <v>-27.896000000000015</v>
      </c>
      <c r="H4898" s="26">
        <f>IF(D4898&lt;='Auxiliary Energy Estimation'!$E$25, 1, 0)</f>
        <v>0</v>
      </c>
      <c r="I4898" s="26">
        <f>IF(E4898&lt;='Auxiliary Energy Estimation'!$E$25, 1, 0)</f>
        <v>0</v>
      </c>
    </row>
    <row r="4899" spans="2:9" ht="15" x14ac:dyDescent="0.3">
      <c r="B4899" s="33">
        <v>4894.5</v>
      </c>
      <c r="C4899" s="34">
        <v>19.399999999999999</v>
      </c>
      <c r="D4899" s="32">
        <f t="shared" si="152"/>
        <v>66.92</v>
      </c>
      <c r="E4899" s="37">
        <f t="shared" si="153"/>
        <v>80.304000000000002</v>
      </c>
      <c r="F4899" s="32">
        <f>'Auxiliary Energy Estimation'!$E$25-D4899</f>
        <v>-11.920000000000002</v>
      </c>
      <c r="G4899" s="32">
        <f>'Auxiliary Energy Estimation'!$E$25-E4899</f>
        <v>-25.304000000000002</v>
      </c>
      <c r="H4899" s="26">
        <f>IF(D4899&lt;='Auxiliary Energy Estimation'!$E$25, 1, 0)</f>
        <v>0</v>
      </c>
      <c r="I4899" s="26">
        <f>IF(E4899&lt;='Auxiliary Energy Estimation'!$E$25, 1, 0)</f>
        <v>0</v>
      </c>
    </row>
    <row r="4900" spans="2:9" ht="15" x14ac:dyDescent="0.3">
      <c r="B4900" s="33">
        <v>4895.5</v>
      </c>
      <c r="C4900" s="34">
        <v>19.399999999999999</v>
      </c>
      <c r="D4900" s="32">
        <f t="shared" si="152"/>
        <v>66.92</v>
      </c>
      <c r="E4900" s="37">
        <f t="shared" si="153"/>
        <v>80.304000000000002</v>
      </c>
      <c r="F4900" s="32">
        <f>'Auxiliary Energy Estimation'!$E$25-D4900</f>
        <v>-11.920000000000002</v>
      </c>
      <c r="G4900" s="32">
        <f>'Auxiliary Energy Estimation'!$E$25-E4900</f>
        <v>-25.304000000000002</v>
      </c>
      <c r="H4900" s="26">
        <f>IF(D4900&lt;='Auxiliary Energy Estimation'!$E$25, 1, 0)</f>
        <v>0</v>
      </c>
      <c r="I4900" s="26">
        <f>IF(E4900&lt;='Auxiliary Energy Estimation'!$E$25, 1, 0)</f>
        <v>0</v>
      </c>
    </row>
    <row r="4901" spans="2:9" ht="15" x14ac:dyDescent="0.3">
      <c r="B4901" s="33">
        <v>4896.5</v>
      </c>
      <c r="C4901" s="34">
        <v>19.399999999999999</v>
      </c>
      <c r="D4901" s="32">
        <f t="shared" si="152"/>
        <v>66.92</v>
      </c>
      <c r="E4901" s="37">
        <f t="shared" si="153"/>
        <v>80.304000000000002</v>
      </c>
      <c r="F4901" s="32">
        <f>'Auxiliary Energy Estimation'!$E$25-D4901</f>
        <v>-11.920000000000002</v>
      </c>
      <c r="G4901" s="32">
        <f>'Auxiliary Energy Estimation'!$E$25-E4901</f>
        <v>-25.304000000000002</v>
      </c>
      <c r="H4901" s="26">
        <f>IF(D4901&lt;='Auxiliary Energy Estimation'!$E$25, 1, 0)</f>
        <v>0</v>
      </c>
      <c r="I4901" s="26">
        <f>IF(E4901&lt;='Auxiliary Energy Estimation'!$E$25, 1, 0)</f>
        <v>0</v>
      </c>
    </row>
    <row r="4902" spans="2:9" ht="15" x14ac:dyDescent="0.3">
      <c r="B4902" s="33">
        <v>4897.5</v>
      </c>
      <c r="C4902" s="34">
        <v>18.899999999999999</v>
      </c>
      <c r="D4902" s="32">
        <f t="shared" si="152"/>
        <v>66.02</v>
      </c>
      <c r="E4902" s="37">
        <f t="shared" si="153"/>
        <v>79.22399999999999</v>
      </c>
      <c r="F4902" s="32">
        <f>'Auxiliary Energy Estimation'!$E$25-D4902</f>
        <v>-11.019999999999996</v>
      </c>
      <c r="G4902" s="32">
        <f>'Auxiliary Energy Estimation'!$E$25-E4902</f>
        <v>-24.22399999999999</v>
      </c>
      <c r="H4902" s="26">
        <f>IF(D4902&lt;='Auxiliary Energy Estimation'!$E$25, 1, 0)</f>
        <v>0</v>
      </c>
      <c r="I4902" s="26">
        <f>IF(E4902&lt;='Auxiliary Energy Estimation'!$E$25, 1, 0)</f>
        <v>0</v>
      </c>
    </row>
    <row r="4903" spans="2:9" ht="15" x14ac:dyDescent="0.3">
      <c r="B4903" s="33">
        <v>4898.5</v>
      </c>
      <c r="C4903" s="34">
        <v>18.3</v>
      </c>
      <c r="D4903" s="32">
        <f t="shared" si="152"/>
        <v>64.94</v>
      </c>
      <c r="E4903" s="37">
        <f t="shared" si="153"/>
        <v>77.927999999999997</v>
      </c>
      <c r="F4903" s="32">
        <f>'Auxiliary Energy Estimation'!$E$25-D4903</f>
        <v>-9.9399999999999977</v>
      </c>
      <c r="G4903" s="32">
        <f>'Auxiliary Energy Estimation'!$E$25-E4903</f>
        <v>-22.927999999999997</v>
      </c>
      <c r="H4903" s="26">
        <f>IF(D4903&lt;='Auxiliary Energy Estimation'!$E$25, 1, 0)</f>
        <v>0</v>
      </c>
      <c r="I4903" s="26">
        <f>IF(E4903&lt;='Auxiliary Energy Estimation'!$E$25, 1, 0)</f>
        <v>0</v>
      </c>
    </row>
    <row r="4904" spans="2:9" ht="15" x14ac:dyDescent="0.3">
      <c r="B4904" s="33">
        <v>4899.5</v>
      </c>
      <c r="C4904" s="34">
        <v>17.8</v>
      </c>
      <c r="D4904" s="32">
        <f t="shared" si="152"/>
        <v>64.039999999999992</v>
      </c>
      <c r="E4904" s="37">
        <f t="shared" si="153"/>
        <v>76.847999999999985</v>
      </c>
      <c r="F4904" s="32">
        <f>'Auxiliary Energy Estimation'!$E$25-D4904</f>
        <v>-9.039999999999992</v>
      </c>
      <c r="G4904" s="32">
        <f>'Auxiliary Energy Estimation'!$E$25-E4904</f>
        <v>-21.847999999999985</v>
      </c>
      <c r="H4904" s="26">
        <f>IF(D4904&lt;='Auxiliary Energy Estimation'!$E$25, 1, 0)</f>
        <v>0</v>
      </c>
      <c r="I4904" s="26">
        <f>IF(E4904&lt;='Auxiliary Energy Estimation'!$E$25, 1, 0)</f>
        <v>0</v>
      </c>
    </row>
    <row r="4905" spans="2:9" ht="15" x14ac:dyDescent="0.3">
      <c r="B4905" s="33">
        <v>4900.5</v>
      </c>
      <c r="C4905" s="34">
        <v>17.2</v>
      </c>
      <c r="D4905" s="32">
        <f t="shared" si="152"/>
        <v>62.96</v>
      </c>
      <c r="E4905" s="37">
        <f t="shared" si="153"/>
        <v>75.551999999999992</v>
      </c>
      <c r="F4905" s="32">
        <f>'Auxiliary Energy Estimation'!$E$25-D4905</f>
        <v>-7.9600000000000009</v>
      </c>
      <c r="G4905" s="32">
        <f>'Auxiliary Energy Estimation'!$E$25-E4905</f>
        <v>-20.551999999999992</v>
      </c>
      <c r="H4905" s="26">
        <f>IF(D4905&lt;='Auxiliary Energy Estimation'!$E$25, 1, 0)</f>
        <v>0</v>
      </c>
      <c r="I4905" s="26">
        <f>IF(E4905&lt;='Auxiliary Energy Estimation'!$E$25, 1, 0)</f>
        <v>0</v>
      </c>
    </row>
    <row r="4906" spans="2:9" ht="15" x14ac:dyDescent="0.3">
      <c r="B4906" s="33">
        <v>4901.5</v>
      </c>
      <c r="C4906" s="34">
        <v>17.8</v>
      </c>
      <c r="D4906" s="32">
        <f t="shared" si="152"/>
        <v>64.039999999999992</v>
      </c>
      <c r="E4906" s="37">
        <f t="shared" si="153"/>
        <v>76.847999999999985</v>
      </c>
      <c r="F4906" s="32">
        <f>'Auxiliary Energy Estimation'!$E$25-D4906</f>
        <v>-9.039999999999992</v>
      </c>
      <c r="G4906" s="32">
        <f>'Auxiliary Energy Estimation'!$E$25-E4906</f>
        <v>-21.847999999999985</v>
      </c>
      <c r="H4906" s="26">
        <f>IF(D4906&lt;='Auxiliary Energy Estimation'!$E$25, 1, 0)</f>
        <v>0</v>
      </c>
      <c r="I4906" s="26">
        <f>IF(E4906&lt;='Auxiliary Energy Estimation'!$E$25, 1, 0)</f>
        <v>0</v>
      </c>
    </row>
    <row r="4907" spans="2:9" ht="15" x14ac:dyDescent="0.3">
      <c r="B4907" s="33">
        <v>4902.5</v>
      </c>
      <c r="C4907" s="34">
        <v>18.899999999999999</v>
      </c>
      <c r="D4907" s="32">
        <f t="shared" si="152"/>
        <v>66.02</v>
      </c>
      <c r="E4907" s="37">
        <f t="shared" si="153"/>
        <v>79.22399999999999</v>
      </c>
      <c r="F4907" s="32">
        <f>'Auxiliary Energy Estimation'!$E$25-D4907</f>
        <v>-11.019999999999996</v>
      </c>
      <c r="G4907" s="32">
        <f>'Auxiliary Energy Estimation'!$E$25-E4907</f>
        <v>-24.22399999999999</v>
      </c>
      <c r="H4907" s="26">
        <f>IF(D4907&lt;='Auxiliary Energy Estimation'!$E$25, 1, 0)</f>
        <v>0</v>
      </c>
      <c r="I4907" s="26">
        <f>IF(E4907&lt;='Auxiliary Energy Estimation'!$E$25, 1, 0)</f>
        <v>0</v>
      </c>
    </row>
    <row r="4908" spans="2:9" ht="15" x14ac:dyDescent="0.3">
      <c r="B4908" s="33">
        <v>4903.5</v>
      </c>
      <c r="C4908" s="34">
        <v>20.6</v>
      </c>
      <c r="D4908" s="32">
        <f t="shared" si="152"/>
        <v>69.080000000000013</v>
      </c>
      <c r="E4908" s="37">
        <f t="shared" si="153"/>
        <v>82.896000000000015</v>
      </c>
      <c r="F4908" s="32">
        <f>'Auxiliary Energy Estimation'!$E$25-D4908</f>
        <v>-14.080000000000013</v>
      </c>
      <c r="G4908" s="32">
        <f>'Auxiliary Energy Estimation'!$E$25-E4908</f>
        <v>-27.896000000000015</v>
      </c>
      <c r="H4908" s="26">
        <f>IF(D4908&lt;='Auxiliary Energy Estimation'!$E$25, 1, 0)</f>
        <v>0</v>
      </c>
      <c r="I4908" s="26">
        <f>IF(E4908&lt;='Auxiliary Energy Estimation'!$E$25, 1, 0)</f>
        <v>0</v>
      </c>
    </row>
    <row r="4909" spans="2:9" ht="15" x14ac:dyDescent="0.3">
      <c r="B4909" s="33">
        <v>4904.5</v>
      </c>
      <c r="C4909" s="34">
        <v>21.7</v>
      </c>
      <c r="D4909" s="32">
        <f t="shared" si="152"/>
        <v>71.06</v>
      </c>
      <c r="E4909" s="37">
        <f t="shared" si="153"/>
        <v>85.272000000000006</v>
      </c>
      <c r="F4909" s="32">
        <f>'Auxiliary Energy Estimation'!$E$25-D4909</f>
        <v>-16.060000000000002</v>
      </c>
      <c r="G4909" s="32">
        <f>'Auxiliary Energy Estimation'!$E$25-E4909</f>
        <v>-30.272000000000006</v>
      </c>
      <c r="H4909" s="26">
        <f>IF(D4909&lt;='Auxiliary Energy Estimation'!$E$25, 1, 0)</f>
        <v>0</v>
      </c>
      <c r="I4909" s="26">
        <f>IF(E4909&lt;='Auxiliary Energy Estimation'!$E$25, 1, 0)</f>
        <v>0</v>
      </c>
    </row>
    <row r="4910" spans="2:9" ht="15" x14ac:dyDescent="0.3">
      <c r="B4910" s="33">
        <v>4905.5</v>
      </c>
      <c r="C4910" s="34">
        <v>21.7</v>
      </c>
      <c r="D4910" s="32">
        <f t="shared" si="152"/>
        <v>71.06</v>
      </c>
      <c r="E4910" s="37">
        <f t="shared" si="153"/>
        <v>85.272000000000006</v>
      </c>
      <c r="F4910" s="32">
        <f>'Auxiliary Energy Estimation'!$E$25-D4910</f>
        <v>-16.060000000000002</v>
      </c>
      <c r="G4910" s="32">
        <f>'Auxiliary Energy Estimation'!$E$25-E4910</f>
        <v>-30.272000000000006</v>
      </c>
      <c r="H4910" s="26">
        <f>IF(D4910&lt;='Auxiliary Energy Estimation'!$E$25, 1, 0)</f>
        <v>0</v>
      </c>
      <c r="I4910" s="26">
        <f>IF(E4910&lt;='Auxiliary Energy Estimation'!$E$25, 1, 0)</f>
        <v>0</v>
      </c>
    </row>
    <row r="4911" spans="2:9" ht="15" x14ac:dyDescent="0.3">
      <c r="B4911" s="33">
        <v>4906.5</v>
      </c>
      <c r="C4911" s="34">
        <v>22.2</v>
      </c>
      <c r="D4911" s="32">
        <f t="shared" si="152"/>
        <v>71.960000000000008</v>
      </c>
      <c r="E4911" s="37">
        <f t="shared" si="153"/>
        <v>86.352000000000004</v>
      </c>
      <c r="F4911" s="32">
        <f>'Auxiliary Energy Estimation'!$E$25-D4911</f>
        <v>-16.960000000000008</v>
      </c>
      <c r="G4911" s="32">
        <f>'Auxiliary Energy Estimation'!$E$25-E4911</f>
        <v>-31.352000000000004</v>
      </c>
      <c r="H4911" s="26">
        <f>IF(D4911&lt;='Auxiliary Energy Estimation'!$E$25, 1, 0)</f>
        <v>0</v>
      </c>
      <c r="I4911" s="26">
        <f>IF(E4911&lt;='Auxiliary Energy Estimation'!$E$25, 1, 0)</f>
        <v>0</v>
      </c>
    </row>
    <row r="4912" spans="2:9" ht="15" x14ac:dyDescent="0.3">
      <c r="B4912" s="33">
        <v>4907.5</v>
      </c>
      <c r="C4912" s="34">
        <v>22.8</v>
      </c>
      <c r="D4912" s="32">
        <f t="shared" si="152"/>
        <v>73.039999999999992</v>
      </c>
      <c r="E4912" s="37">
        <f t="shared" si="153"/>
        <v>87.647999999999982</v>
      </c>
      <c r="F4912" s="32">
        <f>'Auxiliary Energy Estimation'!$E$25-D4912</f>
        <v>-18.039999999999992</v>
      </c>
      <c r="G4912" s="32">
        <f>'Auxiliary Energy Estimation'!$E$25-E4912</f>
        <v>-32.647999999999982</v>
      </c>
      <c r="H4912" s="26">
        <f>IF(D4912&lt;='Auxiliary Energy Estimation'!$E$25, 1, 0)</f>
        <v>0</v>
      </c>
      <c r="I4912" s="26">
        <f>IF(E4912&lt;='Auxiliary Energy Estimation'!$E$25, 1, 0)</f>
        <v>0</v>
      </c>
    </row>
    <row r="4913" spans="2:9" ht="15" x14ac:dyDescent="0.3">
      <c r="B4913" s="33">
        <v>4908.5</v>
      </c>
      <c r="C4913" s="34">
        <v>21.7</v>
      </c>
      <c r="D4913" s="32">
        <f t="shared" si="152"/>
        <v>71.06</v>
      </c>
      <c r="E4913" s="37">
        <f t="shared" si="153"/>
        <v>85.272000000000006</v>
      </c>
      <c r="F4913" s="32">
        <f>'Auxiliary Energy Estimation'!$E$25-D4913</f>
        <v>-16.060000000000002</v>
      </c>
      <c r="G4913" s="32">
        <f>'Auxiliary Energy Estimation'!$E$25-E4913</f>
        <v>-30.272000000000006</v>
      </c>
      <c r="H4913" s="26">
        <f>IF(D4913&lt;='Auxiliary Energy Estimation'!$E$25, 1, 0)</f>
        <v>0</v>
      </c>
      <c r="I4913" s="26">
        <f>IF(E4913&lt;='Auxiliary Energy Estimation'!$E$25, 1, 0)</f>
        <v>0</v>
      </c>
    </row>
    <row r="4914" spans="2:9" ht="15" x14ac:dyDescent="0.3">
      <c r="B4914" s="33">
        <v>4909.5</v>
      </c>
      <c r="C4914" s="34">
        <v>22.8</v>
      </c>
      <c r="D4914" s="32">
        <f t="shared" si="152"/>
        <v>73.039999999999992</v>
      </c>
      <c r="E4914" s="37">
        <f t="shared" si="153"/>
        <v>87.647999999999982</v>
      </c>
      <c r="F4914" s="32">
        <f>'Auxiliary Energy Estimation'!$E$25-D4914</f>
        <v>-18.039999999999992</v>
      </c>
      <c r="G4914" s="32">
        <f>'Auxiliary Energy Estimation'!$E$25-E4914</f>
        <v>-32.647999999999982</v>
      </c>
      <c r="H4914" s="26">
        <f>IF(D4914&lt;='Auxiliary Energy Estimation'!$E$25, 1, 0)</f>
        <v>0</v>
      </c>
      <c r="I4914" s="26">
        <f>IF(E4914&lt;='Auxiliary Energy Estimation'!$E$25, 1, 0)</f>
        <v>0</v>
      </c>
    </row>
    <row r="4915" spans="2:9" ht="15" x14ac:dyDescent="0.3">
      <c r="B4915" s="33">
        <v>4910.5</v>
      </c>
      <c r="C4915" s="34">
        <v>22.8</v>
      </c>
      <c r="D4915" s="32">
        <f t="shared" si="152"/>
        <v>73.039999999999992</v>
      </c>
      <c r="E4915" s="37">
        <f t="shared" si="153"/>
        <v>87.647999999999982</v>
      </c>
      <c r="F4915" s="32">
        <f>'Auxiliary Energy Estimation'!$E$25-D4915</f>
        <v>-18.039999999999992</v>
      </c>
      <c r="G4915" s="32">
        <f>'Auxiliary Energy Estimation'!$E$25-E4915</f>
        <v>-32.647999999999982</v>
      </c>
      <c r="H4915" s="26">
        <f>IF(D4915&lt;='Auxiliary Energy Estimation'!$E$25, 1, 0)</f>
        <v>0</v>
      </c>
      <c r="I4915" s="26">
        <f>IF(E4915&lt;='Auxiliary Energy Estimation'!$E$25, 1, 0)</f>
        <v>0</v>
      </c>
    </row>
    <row r="4916" spans="2:9" ht="15" x14ac:dyDescent="0.3">
      <c r="B4916" s="33">
        <v>4911.5</v>
      </c>
      <c r="C4916" s="34">
        <v>22.2</v>
      </c>
      <c r="D4916" s="32">
        <f t="shared" si="152"/>
        <v>71.960000000000008</v>
      </c>
      <c r="E4916" s="37">
        <f t="shared" si="153"/>
        <v>86.352000000000004</v>
      </c>
      <c r="F4916" s="32">
        <f>'Auxiliary Energy Estimation'!$E$25-D4916</f>
        <v>-16.960000000000008</v>
      </c>
      <c r="G4916" s="32">
        <f>'Auxiliary Energy Estimation'!$E$25-E4916</f>
        <v>-31.352000000000004</v>
      </c>
      <c r="H4916" s="26">
        <f>IF(D4916&lt;='Auxiliary Energy Estimation'!$E$25, 1, 0)</f>
        <v>0</v>
      </c>
      <c r="I4916" s="26">
        <f>IF(E4916&lt;='Auxiliary Energy Estimation'!$E$25, 1, 0)</f>
        <v>0</v>
      </c>
    </row>
    <row r="4917" spans="2:9" ht="15" x14ac:dyDescent="0.3">
      <c r="B4917" s="33">
        <v>4912.5</v>
      </c>
      <c r="C4917" s="34">
        <v>21.1</v>
      </c>
      <c r="D4917" s="32">
        <f t="shared" si="152"/>
        <v>69.98</v>
      </c>
      <c r="E4917" s="37">
        <f t="shared" si="153"/>
        <v>83.975999999999999</v>
      </c>
      <c r="F4917" s="32">
        <f>'Auxiliary Energy Estimation'!$E$25-D4917</f>
        <v>-14.980000000000004</v>
      </c>
      <c r="G4917" s="32">
        <f>'Auxiliary Energy Estimation'!$E$25-E4917</f>
        <v>-28.975999999999999</v>
      </c>
      <c r="H4917" s="26">
        <f>IF(D4917&lt;='Auxiliary Energy Estimation'!$E$25, 1, 0)</f>
        <v>0</v>
      </c>
      <c r="I4917" s="26">
        <f>IF(E4917&lt;='Auxiliary Energy Estimation'!$E$25, 1, 0)</f>
        <v>0</v>
      </c>
    </row>
    <row r="4918" spans="2:9" ht="15" x14ac:dyDescent="0.3">
      <c r="B4918" s="33">
        <v>4913.5</v>
      </c>
      <c r="C4918" s="34">
        <v>20</v>
      </c>
      <c r="D4918" s="32">
        <f t="shared" si="152"/>
        <v>68</v>
      </c>
      <c r="E4918" s="37">
        <f t="shared" si="153"/>
        <v>81.599999999999994</v>
      </c>
      <c r="F4918" s="32">
        <f>'Auxiliary Energy Estimation'!$E$25-D4918</f>
        <v>-13</v>
      </c>
      <c r="G4918" s="32">
        <f>'Auxiliary Energy Estimation'!$E$25-E4918</f>
        <v>-26.599999999999994</v>
      </c>
      <c r="H4918" s="26">
        <f>IF(D4918&lt;='Auxiliary Energy Estimation'!$E$25, 1, 0)</f>
        <v>0</v>
      </c>
      <c r="I4918" s="26">
        <f>IF(E4918&lt;='Auxiliary Energy Estimation'!$E$25, 1, 0)</f>
        <v>0</v>
      </c>
    </row>
    <row r="4919" spans="2:9" ht="15" x14ac:dyDescent="0.3">
      <c r="B4919" s="33">
        <v>4914.5</v>
      </c>
      <c r="C4919" s="34">
        <v>19.399999999999999</v>
      </c>
      <c r="D4919" s="32">
        <f t="shared" si="152"/>
        <v>66.92</v>
      </c>
      <c r="E4919" s="37">
        <f t="shared" si="153"/>
        <v>80.304000000000002</v>
      </c>
      <c r="F4919" s="32">
        <f>'Auxiliary Energy Estimation'!$E$25-D4919</f>
        <v>-11.920000000000002</v>
      </c>
      <c r="G4919" s="32">
        <f>'Auxiliary Energy Estimation'!$E$25-E4919</f>
        <v>-25.304000000000002</v>
      </c>
      <c r="H4919" s="26">
        <f>IF(D4919&lt;='Auxiliary Energy Estimation'!$E$25, 1, 0)</f>
        <v>0</v>
      </c>
      <c r="I4919" s="26">
        <f>IF(E4919&lt;='Auxiliary Energy Estimation'!$E$25, 1, 0)</f>
        <v>0</v>
      </c>
    </row>
    <row r="4920" spans="2:9" ht="15" x14ac:dyDescent="0.3">
      <c r="B4920" s="33">
        <v>4915.5</v>
      </c>
      <c r="C4920" s="34">
        <v>18.899999999999999</v>
      </c>
      <c r="D4920" s="32">
        <f t="shared" si="152"/>
        <v>66.02</v>
      </c>
      <c r="E4920" s="37">
        <f t="shared" si="153"/>
        <v>79.22399999999999</v>
      </c>
      <c r="F4920" s="32">
        <f>'Auxiliary Energy Estimation'!$E$25-D4920</f>
        <v>-11.019999999999996</v>
      </c>
      <c r="G4920" s="32">
        <f>'Auxiliary Energy Estimation'!$E$25-E4920</f>
        <v>-24.22399999999999</v>
      </c>
      <c r="H4920" s="26">
        <f>IF(D4920&lt;='Auxiliary Energy Estimation'!$E$25, 1, 0)</f>
        <v>0</v>
      </c>
      <c r="I4920" s="26">
        <f>IF(E4920&lt;='Auxiliary Energy Estimation'!$E$25, 1, 0)</f>
        <v>0</v>
      </c>
    </row>
    <row r="4921" spans="2:9" ht="15" x14ac:dyDescent="0.3">
      <c r="B4921" s="33">
        <v>4916.5</v>
      </c>
      <c r="C4921" s="34">
        <v>18.899999999999999</v>
      </c>
      <c r="D4921" s="32">
        <f t="shared" si="152"/>
        <v>66.02</v>
      </c>
      <c r="E4921" s="37">
        <f t="shared" si="153"/>
        <v>79.22399999999999</v>
      </c>
      <c r="F4921" s="32">
        <f>'Auxiliary Energy Estimation'!$E$25-D4921</f>
        <v>-11.019999999999996</v>
      </c>
      <c r="G4921" s="32">
        <f>'Auxiliary Energy Estimation'!$E$25-E4921</f>
        <v>-24.22399999999999</v>
      </c>
      <c r="H4921" s="26">
        <f>IF(D4921&lt;='Auxiliary Energy Estimation'!$E$25, 1, 0)</f>
        <v>0</v>
      </c>
      <c r="I4921" s="26">
        <f>IF(E4921&lt;='Auxiliary Energy Estimation'!$E$25, 1, 0)</f>
        <v>0</v>
      </c>
    </row>
    <row r="4922" spans="2:9" ht="15" x14ac:dyDescent="0.3">
      <c r="B4922" s="33">
        <v>4917.5</v>
      </c>
      <c r="C4922" s="34">
        <v>18.3</v>
      </c>
      <c r="D4922" s="32">
        <f t="shared" si="152"/>
        <v>64.94</v>
      </c>
      <c r="E4922" s="37">
        <f t="shared" si="153"/>
        <v>77.927999999999997</v>
      </c>
      <c r="F4922" s="32">
        <f>'Auxiliary Energy Estimation'!$E$25-D4922</f>
        <v>-9.9399999999999977</v>
      </c>
      <c r="G4922" s="32">
        <f>'Auxiliary Energy Estimation'!$E$25-E4922</f>
        <v>-22.927999999999997</v>
      </c>
      <c r="H4922" s="26">
        <f>IF(D4922&lt;='Auxiliary Energy Estimation'!$E$25, 1, 0)</f>
        <v>0</v>
      </c>
      <c r="I4922" s="26">
        <f>IF(E4922&lt;='Auxiliary Energy Estimation'!$E$25, 1, 0)</f>
        <v>0</v>
      </c>
    </row>
    <row r="4923" spans="2:9" ht="15" x14ac:dyDescent="0.3">
      <c r="B4923" s="33">
        <v>4918.5</v>
      </c>
      <c r="C4923" s="34">
        <v>18.3</v>
      </c>
      <c r="D4923" s="32">
        <f t="shared" si="152"/>
        <v>64.94</v>
      </c>
      <c r="E4923" s="37">
        <f t="shared" si="153"/>
        <v>77.927999999999997</v>
      </c>
      <c r="F4923" s="32">
        <f>'Auxiliary Energy Estimation'!$E$25-D4923</f>
        <v>-9.9399999999999977</v>
      </c>
      <c r="G4923" s="32">
        <f>'Auxiliary Energy Estimation'!$E$25-E4923</f>
        <v>-22.927999999999997</v>
      </c>
      <c r="H4923" s="26">
        <f>IF(D4923&lt;='Auxiliary Energy Estimation'!$E$25, 1, 0)</f>
        <v>0</v>
      </c>
      <c r="I4923" s="26">
        <f>IF(E4923&lt;='Auxiliary Energy Estimation'!$E$25, 1, 0)</f>
        <v>0</v>
      </c>
    </row>
    <row r="4924" spans="2:9" ht="15" x14ac:dyDescent="0.3">
      <c r="B4924" s="33">
        <v>4919.5</v>
      </c>
      <c r="C4924" s="34">
        <v>17.8</v>
      </c>
      <c r="D4924" s="32">
        <f t="shared" si="152"/>
        <v>64.039999999999992</v>
      </c>
      <c r="E4924" s="37">
        <f t="shared" si="153"/>
        <v>76.847999999999985</v>
      </c>
      <c r="F4924" s="32">
        <f>'Auxiliary Energy Estimation'!$E$25-D4924</f>
        <v>-9.039999999999992</v>
      </c>
      <c r="G4924" s="32">
        <f>'Auxiliary Energy Estimation'!$E$25-E4924</f>
        <v>-21.847999999999985</v>
      </c>
      <c r="H4924" s="26">
        <f>IF(D4924&lt;='Auxiliary Energy Estimation'!$E$25, 1, 0)</f>
        <v>0</v>
      </c>
      <c r="I4924" s="26">
        <f>IF(E4924&lt;='Auxiliary Energy Estimation'!$E$25, 1, 0)</f>
        <v>0</v>
      </c>
    </row>
    <row r="4925" spans="2:9" ht="15" x14ac:dyDescent="0.3">
      <c r="B4925" s="33">
        <v>4920.5</v>
      </c>
      <c r="C4925" s="34">
        <v>17.8</v>
      </c>
      <c r="D4925" s="32">
        <f t="shared" si="152"/>
        <v>64.039999999999992</v>
      </c>
      <c r="E4925" s="37">
        <f t="shared" si="153"/>
        <v>76.847999999999985</v>
      </c>
      <c r="F4925" s="32">
        <f>'Auxiliary Energy Estimation'!$E$25-D4925</f>
        <v>-9.039999999999992</v>
      </c>
      <c r="G4925" s="32">
        <f>'Auxiliary Energy Estimation'!$E$25-E4925</f>
        <v>-21.847999999999985</v>
      </c>
      <c r="H4925" s="26">
        <f>IF(D4925&lt;='Auxiliary Energy Estimation'!$E$25, 1, 0)</f>
        <v>0</v>
      </c>
      <c r="I4925" s="26">
        <f>IF(E4925&lt;='Auxiliary Energy Estimation'!$E$25, 1, 0)</f>
        <v>0</v>
      </c>
    </row>
    <row r="4926" spans="2:9" ht="15" x14ac:dyDescent="0.3">
      <c r="B4926" s="33">
        <v>4921.5</v>
      </c>
      <c r="C4926" s="34">
        <v>17.8</v>
      </c>
      <c r="D4926" s="32">
        <f t="shared" si="152"/>
        <v>64.039999999999992</v>
      </c>
      <c r="E4926" s="37">
        <f t="shared" si="153"/>
        <v>76.847999999999985</v>
      </c>
      <c r="F4926" s="32">
        <f>'Auxiliary Energy Estimation'!$E$25-D4926</f>
        <v>-9.039999999999992</v>
      </c>
      <c r="G4926" s="32">
        <f>'Auxiliary Energy Estimation'!$E$25-E4926</f>
        <v>-21.847999999999985</v>
      </c>
      <c r="H4926" s="26">
        <f>IF(D4926&lt;='Auxiliary Energy Estimation'!$E$25, 1, 0)</f>
        <v>0</v>
      </c>
      <c r="I4926" s="26">
        <f>IF(E4926&lt;='Auxiliary Energy Estimation'!$E$25, 1, 0)</f>
        <v>0</v>
      </c>
    </row>
    <row r="4927" spans="2:9" ht="15" x14ac:dyDescent="0.3">
      <c r="B4927" s="33">
        <v>4922.5</v>
      </c>
      <c r="C4927" s="34">
        <v>18.3</v>
      </c>
      <c r="D4927" s="32">
        <f t="shared" si="152"/>
        <v>64.94</v>
      </c>
      <c r="E4927" s="37">
        <f t="shared" si="153"/>
        <v>77.927999999999997</v>
      </c>
      <c r="F4927" s="32">
        <f>'Auxiliary Energy Estimation'!$E$25-D4927</f>
        <v>-9.9399999999999977</v>
      </c>
      <c r="G4927" s="32">
        <f>'Auxiliary Energy Estimation'!$E$25-E4927</f>
        <v>-22.927999999999997</v>
      </c>
      <c r="H4927" s="26">
        <f>IF(D4927&lt;='Auxiliary Energy Estimation'!$E$25, 1, 0)</f>
        <v>0</v>
      </c>
      <c r="I4927" s="26">
        <f>IF(E4927&lt;='Auxiliary Energy Estimation'!$E$25, 1, 0)</f>
        <v>0</v>
      </c>
    </row>
    <row r="4928" spans="2:9" ht="15" x14ac:dyDescent="0.3">
      <c r="B4928" s="33">
        <v>4923.5</v>
      </c>
      <c r="C4928" s="34">
        <v>17.8</v>
      </c>
      <c r="D4928" s="32">
        <f t="shared" si="152"/>
        <v>64.039999999999992</v>
      </c>
      <c r="E4928" s="37">
        <f t="shared" si="153"/>
        <v>76.847999999999985</v>
      </c>
      <c r="F4928" s="32">
        <f>'Auxiliary Energy Estimation'!$E$25-D4928</f>
        <v>-9.039999999999992</v>
      </c>
      <c r="G4928" s="32">
        <f>'Auxiliary Energy Estimation'!$E$25-E4928</f>
        <v>-21.847999999999985</v>
      </c>
      <c r="H4928" s="26">
        <f>IF(D4928&lt;='Auxiliary Energy Estimation'!$E$25, 1, 0)</f>
        <v>0</v>
      </c>
      <c r="I4928" s="26">
        <f>IF(E4928&lt;='Auxiliary Energy Estimation'!$E$25, 1, 0)</f>
        <v>0</v>
      </c>
    </row>
    <row r="4929" spans="2:9" ht="15" x14ac:dyDescent="0.3">
      <c r="B4929" s="33">
        <v>4924.5</v>
      </c>
      <c r="C4929" s="34">
        <v>17.2</v>
      </c>
      <c r="D4929" s="32">
        <f t="shared" si="152"/>
        <v>62.96</v>
      </c>
      <c r="E4929" s="37">
        <f t="shared" si="153"/>
        <v>75.551999999999992</v>
      </c>
      <c r="F4929" s="32">
        <f>'Auxiliary Energy Estimation'!$E$25-D4929</f>
        <v>-7.9600000000000009</v>
      </c>
      <c r="G4929" s="32">
        <f>'Auxiliary Energy Estimation'!$E$25-E4929</f>
        <v>-20.551999999999992</v>
      </c>
      <c r="H4929" s="26">
        <f>IF(D4929&lt;='Auxiliary Energy Estimation'!$E$25, 1, 0)</f>
        <v>0</v>
      </c>
      <c r="I4929" s="26">
        <f>IF(E4929&lt;='Auxiliary Energy Estimation'!$E$25, 1, 0)</f>
        <v>0</v>
      </c>
    </row>
    <row r="4930" spans="2:9" ht="15" x14ac:dyDescent="0.3">
      <c r="B4930" s="33">
        <v>4925.5</v>
      </c>
      <c r="C4930" s="34">
        <v>17.8</v>
      </c>
      <c r="D4930" s="32">
        <f t="shared" si="152"/>
        <v>64.039999999999992</v>
      </c>
      <c r="E4930" s="37">
        <f t="shared" si="153"/>
        <v>76.847999999999985</v>
      </c>
      <c r="F4930" s="32">
        <f>'Auxiliary Energy Estimation'!$E$25-D4930</f>
        <v>-9.039999999999992</v>
      </c>
      <c r="G4930" s="32">
        <f>'Auxiliary Energy Estimation'!$E$25-E4930</f>
        <v>-21.847999999999985</v>
      </c>
      <c r="H4930" s="26">
        <f>IF(D4930&lt;='Auxiliary Energy Estimation'!$E$25, 1, 0)</f>
        <v>0</v>
      </c>
      <c r="I4930" s="26">
        <f>IF(E4930&lt;='Auxiliary Energy Estimation'!$E$25, 1, 0)</f>
        <v>0</v>
      </c>
    </row>
    <row r="4931" spans="2:9" ht="15" x14ac:dyDescent="0.3">
      <c r="B4931" s="33">
        <v>4926.5</v>
      </c>
      <c r="C4931" s="34">
        <v>18.899999999999999</v>
      </c>
      <c r="D4931" s="32">
        <f t="shared" si="152"/>
        <v>66.02</v>
      </c>
      <c r="E4931" s="37">
        <f t="shared" si="153"/>
        <v>79.22399999999999</v>
      </c>
      <c r="F4931" s="32">
        <f>'Auxiliary Energy Estimation'!$E$25-D4931</f>
        <v>-11.019999999999996</v>
      </c>
      <c r="G4931" s="32">
        <f>'Auxiliary Energy Estimation'!$E$25-E4931</f>
        <v>-24.22399999999999</v>
      </c>
      <c r="H4931" s="26">
        <f>IF(D4931&lt;='Auxiliary Energy Estimation'!$E$25, 1, 0)</f>
        <v>0</v>
      </c>
      <c r="I4931" s="26">
        <f>IF(E4931&lt;='Auxiliary Energy Estimation'!$E$25, 1, 0)</f>
        <v>0</v>
      </c>
    </row>
    <row r="4932" spans="2:9" ht="15" x14ac:dyDescent="0.3">
      <c r="B4932" s="33">
        <v>4927.5</v>
      </c>
      <c r="C4932" s="34">
        <v>20</v>
      </c>
      <c r="D4932" s="32">
        <f t="shared" si="152"/>
        <v>68</v>
      </c>
      <c r="E4932" s="37">
        <f t="shared" si="153"/>
        <v>81.599999999999994</v>
      </c>
      <c r="F4932" s="32">
        <f>'Auxiliary Energy Estimation'!$E$25-D4932</f>
        <v>-13</v>
      </c>
      <c r="G4932" s="32">
        <f>'Auxiliary Energy Estimation'!$E$25-E4932</f>
        <v>-26.599999999999994</v>
      </c>
      <c r="H4932" s="26">
        <f>IF(D4932&lt;='Auxiliary Energy Estimation'!$E$25, 1, 0)</f>
        <v>0</v>
      </c>
      <c r="I4932" s="26">
        <f>IF(E4932&lt;='Auxiliary Energy Estimation'!$E$25, 1, 0)</f>
        <v>0</v>
      </c>
    </row>
    <row r="4933" spans="2:9" ht="15" x14ac:dyDescent="0.3">
      <c r="B4933" s="33">
        <v>4928.5</v>
      </c>
      <c r="C4933" s="34">
        <v>21.7</v>
      </c>
      <c r="D4933" s="32">
        <f t="shared" ref="D4933:D4996" si="154">CONVERT(C4933,"C","F")</f>
        <v>71.06</v>
      </c>
      <c r="E4933" s="37">
        <f t="shared" ref="E4933:E4996" si="155">D4933*1.2</f>
        <v>85.272000000000006</v>
      </c>
      <c r="F4933" s="32">
        <f>'Auxiliary Energy Estimation'!$E$25-D4933</f>
        <v>-16.060000000000002</v>
      </c>
      <c r="G4933" s="32">
        <f>'Auxiliary Energy Estimation'!$E$25-E4933</f>
        <v>-30.272000000000006</v>
      </c>
      <c r="H4933" s="26">
        <f>IF(D4933&lt;='Auxiliary Energy Estimation'!$E$25, 1, 0)</f>
        <v>0</v>
      </c>
      <c r="I4933" s="26">
        <f>IF(E4933&lt;='Auxiliary Energy Estimation'!$E$25, 1, 0)</f>
        <v>0</v>
      </c>
    </row>
    <row r="4934" spans="2:9" ht="15" x14ac:dyDescent="0.3">
      <c r="B4934" s="33">
        <v>4929.5</v>
      </c>
      <c r="C4934" s="34">
        <v>22.8</v>
      </c>
      <c r="D4934" s="32">
        <f t="shared" si="154"/>
        <v>73.039999999999992</v>
      </c>
      <c r="E4934" s="37">
        <f t="shared" si="155"/>
        <v>87.647999999999982</v>
      </c>
      <c r="F4934" s="32">
        <f>'Auxiliary Energy Estimation'!$E$25-D4934</f>
        <v>-18.039999999999992</v>
      </c>
      <c r="G4934" s="32">
        <f>'Auxiliary Energy Estimation'!$E$25-E4934</f>
        <v>-32.647999999999982</v>
      </c>
      <c r="H4934" s="26">
        <f>IF(D4934&lt;='Auxiliary Energy Estimation'!$E$25, 1, 0)</f>
        <v>0</v>
      </c>
      <c r="I4934" s="26">
        <f>IF(E4934&lt;='Auxiliary Energy Estimation'!$E$25, 1, 0)</f>
        <v>0</v>
      </c>
    </row>
    <row r="4935" spans="2:9" ht="15" x14ac:dyDescent="0.3">
      <c r="B4935" s="33">
        <v>4930.5</v>
      </c>
      <c r="C4935" s="34">
        <v>23.3</v>
      </c>
      <c r="D4935" s="32">
        <f t="shared" si="154"/>
        <v>73.94</v>
      </c>
      <c r="E4935" s="37">
        <f t="shared" si="155"/>
        <v>88.727999999999994</v>
      </c>
      <c r="F4935" s="32">
        <f>'Auxiliary Energy Estimation'!$E$25-D4935</f>
        <v>-18.939999999999998</v>
      </c>
      <c r="G4935" s="32">
        <f>'Auxiliary Energy Estimation'!$E$25-E4935</f>
        <v>-33.727999999999994</v>
      </c>
      <c r="H4935" s="26">
        <f>IF(D4935&lt;='Auxiliary Energy Estimation'!$E$25, 1, 0)</f>
        <v>0</v>
      </c>
      <c r="I4935" s="26">
        <f>IF(E4935&lt;='Auxiliary Energy Estimation'!$E$25, 1, 0)</f>
        <v>0</v>
      </c>
    </row>
    <row r="4936" spans="2:9" ht="15" x14ac:dyDescent="0.3">
      <c r="B4936" s="33">
        <v>4931.5</v>
      </c>
      <c r="C4936" s="34">
        <v>23.9</v>
      </c>
      <c r="D4936" s="32">
        <f t="shared" si="154"/>
        <v>75.02</v>
      </c>
      <c r="E4936" s="37">
        <f t="shared" si="155"/>
        <v>90.023999999999987</v>
      </c>
      <c r="F4936" s="32">
        <f>'Auxiliary Energy Estimation'!$E$25-D4936</f>
        <v>-20.019999999999996</v>
      </c>
      <c r="G4936" s="32">
        <f>'Auxiliary Energy Estimation'!$E$25-E4936</f>
        <v>-35.023999999999987</v>
      </c>
      <c r="H4936" s="26">
        <f>IF(D4936&lt;='Auxiliary Energy Estimation'!$E$25, 1, 0)</f>
        <v>0</v>
      </c>
      <c r="I4936" s="26">
        <f>IF(E4936&lt;='Auxiliary Energy Estimation'!$E$25, 1, 0)</f>
        <v>0</v>
      </c>
    </row>
    <row r="4937" spans="2:9" ht="15" x14ac:dyDescent="0.3">
      <c r="B4937" s="33">
        <v>4932.5</v>
      </c>
      <c r="C4937" s="34">
        <v>23.3</v>
      </c>
      <c r="D4937" s="32">
        <f t="shared" si="154"/>
        <v>73.94</v>
      </c>
      <c r="E4937" s="37">
        <f t="shared" si="155"/>
        <v>88.727999999999994</v>
      </c>
      <c r="F4937" s="32">
        <f>'Auxiliary Energy Estimation'!$E$25-D4937</f>
        <v>-18.939999999999998</v>
      </c>
      <c r="G4937" s="32">
        <f>'Auxiliary Energy Estimation'!$E$25-E4937</f>
        <v>-33.727999999999994</v>
      </c>
      <c r="H4937" s="26">
        <f>IF(D4937&lt;='Auxiliary Energy Estimation'!$E$25, 1, 0)</f>
        <v>0</v>
      </c>
      <c r="I4937" s="26">
        <f>IF(E4937&lt;='Auxiliary Energy Estimation'!$E$25, 1, 0)</f>
        <v>0</v>
      </c>
    </row>
    <row r="4938" spans="2:9" ht="15" x14ac:dyDescent="0.3">
      <c r="B4938" s="33">
        <v>4933.5</v>
      </c>
      <c r="C4938" s="34">
        <v>24.4</v>
      </c>
      <c r="D4938" s="32">
        <f t="shared" si="154"/>
        <v>75.92</v>
      </c>
      <c r="E4938" s="37">
        <f t="shared" si="155"/>
        <v>91.103999999999999</v>
      </c>
      <c r="F4938" s="32">
        <f>'Auxiliary Energy Estimation'!$E$25-D4938</f>
        <v>-20.92</v>
      </c>
      <c r="G4938" s="32">
        <f>'Auxiliary Energy Estimation'!$E$25-E4938</f>
        <v>-36.103999999999999</v>
      </c>
      <c r="H4938" s="26">
        <f>IF(D4938&lt;='Auxiliary Energy Estimation'!$E$25, 1, 0)</f>
        <v>0</v>
      </c>
      <c r="I4938" s="26">
        <f>IF(E4938&lt;='Auxiliary Energy Estimation'!$E$25, 1, 0)</f>
        <v>0</v>
      </c>
    </row>
    <row r="4939" spans="2:9" ht="15" x14ac:dyDescent="0.3">
      <c r="B4939" s="33">
        <v>4934.5</v>
      </c>
      <c r="C4939" s="34">
        <v>22.2</v>
      </c>
      <c r="D4939" s="32">
        <f t="shared" si="154"/>
        <v>71.960000000000008</v>
      </c>
      <c r="E4939" s="37">
        <f t="shared" si="155"/>
        <v>86.352000000000004</v>
      </c>
      <c r="F4939" s="32">
        <f>'Auxiliary Energy Estimation'!$E$25-D4939</f>
        <v>-16.960000000000008</v>
      </c>
      <c r="G4939" s="32">
        <f>'Auxiliary Energy Estimation'!$E$25-E4939</f>
        <v>-31.352000000000004</v>
      </c>
      <c r="H4939" s="26">
        <f>IF(D4939&lt;='Auxiliary Energy Estimation'!$E$25, 1, 0)</f>
        <v>0</v>
      </c>
      <c r="I4939" s="26">
        <f>IF(E4939&lt;='Auxiliary Energy Estimation'!$E$25, 1, 0)</f>
        <v>0</v>
      </c>
    </row>
    <row r="4940" spans="2:9" ht="15" x14ac:dyDescent="0.3">
      <c r="B4940" s="33">
        <v>4935.5</v>
      </c>
      <c r="C4940" s="34">
        <v>25.6</v>
      </c>
      <c r="D4940" s="32">
        <f t="shared" si="154"/>
        <v>78.080000000000013</v>
      </c>
      <c r="E4940" s="37">
        <f t="shared" si="155"/>
        <v>93.696000000000012</v>
      </c>
      <c r="F4940" s="32">
        <f>'Auxiliary Energy Estimation'!$E$25-D4940</f>
        <v>-23.080000000000013</v>
      </c>
      <c r="G4940" s="32">
        <f>'Auxiliary Energy Estimation'!$E$25-E4940</f>
        <v>-38.696000000000012</v>
      </c>
      <c r="H4940" s="26">
        <f>IF(D4940&lt;='Auxiliary Energy Estimation'!$E$25, 1, 0)</f>
        <v>0</v>
      </c>
      <c r="I4940" s="26">
        <f>IF(E4940&lt;='Auxiliary Energy Estimation'!$E$25, 1, 0)</f>
        <v>0</v>
      </c>
    </row>
    <row r="4941" spans="2:9" ht="15" x14ac:dyDescent="0.3">
      <c r="B4941" s="33">
        <v>4936.5</v>
      </c>
      <c r="C4941" s="34">
        <v>25.6</v>
      </c>
      <c r="D4941" s="32">
        <f t="shared" si="154"/>
        <v>78.080000000000013</v>
      </c>
      <c r="E4941" s="37">
        <f t="shared" si="155"/>
        <v>93.696000000000012</v>
      </c>
      <c r="F4941" s="32">
        <f>'Auxiliary Energy Estimation'!$E$25-D4941</f>
        <v>-23.080000000000013</v>
      </c>
      <c r="G4941" s="32">
        <f>'Auxiliary Energy Estimation'!$E$25-E4941</f>
        <v>-38.696000000000012</v>
      </c>
      <c r="H4941" s="26">
        <f>IF(D4941&lt;='Auxiliary Energy Estimation'!$E$25, 1, 0)</f>
        <v>0</v>
      </c>
      <c r="I4941" s="26">
        <f>IF(E4941&lt;='Auxiliary Energy Estimation'!$E$25, 1, 0)</f>
        <v>0</v>
      </c>
    </row>
    <row r="4942" spans="2:9" ht="15" x14ac:dyDescent="0.3">
      <c r="B4942" s="33">
        <v>4937.5</v>
      </c>
      <c r="C4942" s="34">
        <v>23.9</v>
      </c>
      <c r="D4942" s="32">
        <f t="shared" si="154"/>
        <v>75.02</v>
      </c>
      <c r="E4942" s="37">
        <f t="shared" si="155"/>
        <v>90.023999999999987</v>
      </c>
      <c r="F4942" s="32">
        <f>'Auxiliary Energy Estimation'!$E$25-D4942</f>
        <v>-20.019999999999996</v>
      </c>
      <c r="G4942" s="32">
        <f>'Auxiliary Energy Estimation'!$E$25-E4942</f>
        <v>-35.023999999999987</v>
      </c>
      <c r="H4942" s="26">
        <f>IF(D4942&lt;='Auxiliary Energy Estimation'!$E$25, 1, 0)</f>
        <v>0</v>
      </c>
      <c r="I4942" s="26">
        <f>IF(E4942&lt;='Auxiliary Energy Estimation'!$E$25, 1, 0)</f>
        <v>0</v>
      </c>
    </row>
    <row r="4943" spans="2:9" ht="15" x14ac:dyDescent="0.3">
      <c r="B4943" s="33">
        <v>4938.5</v>
      </c>
      <c r="C4943" s="34">
        <v>23.3</v>
      </c>
      <c r="D4943" s="32">
        <f t="shared" si="154"/>
        <v>73.94</v>
      </c>
      <c r="E4943" s="37">
        <f t="shared" si="155"/>
        <v>88.727999999999994</v>
      </c>
      <c r="F4943" s="32">
        <f>'Auxiliary Energy Estimation'!$E$25-D4943</f>
        <v>-18.939999999999998</v>
      </c>
      <c r="G4943" s="32">
        <f>'Auxiliary Energy Estimation'!$E$25-E4943</f>
        <v>-33.727999999999994</v>
      </c>
      <c r="H4943" s="26">
        <f>IF(D4943&lt;='Auxiliary Energy Estimation'!$E$25, 1, 0)</f>
        <v>0</v>
      </c>
      <c r="I4943" s="26">
        <f>IF(E4943&lt;='Auxiliary Energy Estimation'!$E$25, 1, 0)</f>
        <v>0</v>
      </c>
    </row>
    <row r="4944" spans="2:9" ht="15" x14ac:dyDescent="0.3">
      <c r="B4944" s="33">
        <v>4939.5</v>
      </c>
      <c r="C4944" s="34">
        <v>21.7</v>
      </c>
      <c r="D4944" s="32">
        <f t="shared" si="154"/>
        <v>71.06</v>
      </c>
      <c r="E4944" s="37">
        <f t="shared" si="155"/>
        <v>85.272000000000006</v>
      </c>
      <c r="F4944" s="32">
        <f>'Auxiliary Energy Estimation'!$E$25-D4944</f>
        <v>-16.060000000000002</v>
      </c>
      <c r="G4944" s="32">
        <f>'Auxiliary Energy Estimation'!$E$25-E4944</f>
        <v>-30.272000000000006</v>
      </c>
      <c r="H4944" s="26">
        <f>IF(D4944&lt;='Auxiliary Energy Estimation'!$E$25, 1, 0)</f>
        <v>0</v>
      </c>
      <c r="I4944" s="26">
        <f>IF(E4944&lt;='Auxiliary Energy Estimation'!$E$25, 1, 0)</f>
        <v>0</v>
      </c>
    </row>
    <row r="4945" spans="2:9" ht="15" x14ac:dyDescent="0.3">
      <c r="B4945" s="33">
        <v>4940.5</v>
      </c>
      <c r="C4945" s="34">
        <v>20.6</v>
      </c>
      <c r="D4945" s="32">
        <f t="shared" si="154"/>
        <v>69.080000000000013</v>
      </c>
      <c r="E4945" s="37">
        <f t="shared" si="155"/>
        <v>82.896000000000015</v>
      </c>
      <c r="F4945" s="32">
        <f>'Auxiliary Energy Estimation'!$E$25-D4945</f>
        <v>-14.080000000000013</v>
      </c>
      <c r="G4945" s="32">
        <f>'Auxiliary Energy Estimation'!$E$25-E4945</f>
        <v>-27.896000000000015</v>
      </c>
      <c r="H4945" s="26">
        <f>IF(D4945&lt;='Auxiliary Energy Estimation'!$E$25, 1, 0)</f>
        <v>0</v>
      </c>
      <c r="I4945" s="26">
        <f>IF(E4945&lt;='Auxiliary Energy Estimation'!$E$25, 1, 0)</f>
        <v>0</v>
      </c>
    </row>
    <row r="4946" spans="2:9" ht="15" x14ac:dyDescent="0.3">
      <c r="B4946" s="33">
        <v>4941.5</v>
      </c>
      <c r="C4946" s="34">
        <v>20</v>
      </c>
      <c r="D4946" s="32">
        <f t="shared" si="154"/>
        <v>68</v>
      </c>
      <c r="E4946" s="37">
        <f t="shared" si="155"/>
        <v>81.599999999999994</v>
      </c>
      <c r="F4946" s="32">
        <f>'Auxiliary Energy Estimation'!$E$25-D4946</f>
        <v>-13</v>
      </c>
      <c r="G4946" s="32">
        <f>'Auxiliary Energy Estimation'!$E$25-E4946</f>
        <v>-26.599999999999994</v>
      </c>
      <c r="H4946" s="26">
        <f>IF(D4946&lt;='Auxiliary Energy Estimation'!$E$25, 1, 0)</f>
        <v>0</v>
      </c>
      <c r="I4946" s="26">
        <f>IF(E4946&lt;='Auxiliary Energy Estimation'!$E$25, 1, 0)</f>
        <v>0</v>
      </c>
    </row>
    <row r="4947" spans="2:9" ht="15" x14ac:dyDescent="0.3">
      <c r="B4947" s="33">
        <v>4942.5</v>
      </c>
      <c r="C4947" s="34">
        <v>20</v>
      </c>
      <c r="D4947" s="32">
        <f t="shared" si="154"/>
        <v>68</v>
      </c>
      <c r="E4947" s="37">
        <f t="shared" si="155"/>
        <v>81.599999999999994</v>
      </c>
      <c r="F4947" s="32">
        <f>'Auxiliary Energy Estimation'!$E$25-D4947</f>
        <v>-13</v>
      </c>
      <c r="G4947" s="32">
        <f>'Auxiliary Energy Estimation'!$E$25-E4947</f>
        <v>-26.599999999999994</v>
      </c>
      <c r="H4947" s="26">
        <f>IF(D4947&lt;='Auxiliary Energy Estimation'!$E$25, 1, 0)</f>
        <v>0</v>
      </c>
      <c r="I4947" s="26">
        <f>IF(E4947&lt;='Auxiliary Energy Estimation'!$E$25, 1, 0)</f>
        <v>0</v>
      </c>
    </row>
    <row r="4948" spans="2:9" ht="15" x14ac:dyDescent="0.3">
      <c r="B4948" s="33">
        <v>4943.5</v>
      </c>
      <c r="C4948" s="34">
        <v>18.899999999999999</v>
      </c>
      <c r="D4948" s="32">
        <f t="shared" si="154"/>
        <v>66.02</v>
      </c>
      <c r="E4948" s="37">
        <f t="shared" si="155"/>
        <v>79.22399999999999</v>
      </c>
      <c r="F4948" s="32">
        <f>'Auxiliary Energy Estimation'!$E$25-D4948</f>
        <v>-11.019999999999996</v>
      </c>
      <c r="G4948" s="32">
        <f>'Auxiliary Energy Estimation'!$E$25-E4948</f>
        <v>-24.22399999999999</v>
      </c>
      <c r="H4948" s="26">
        <f>IF(D4948&lt;='Auxiliary Energy Estimation'!$E$25, 1, 0)</f>
        <v>0</v>
      </c>
      <c r="I4948" s="26">
        <f>IF(E4948&lt;='Auxiliary Energy Estimation'!$E$25, 1, 0)</f>
        <v>0</v>
      </c>
    </row>
    <row r="4949" spans="2:9" ht="15" x14ac:dyDescent="0.3">
      <c r="B4949" s="33">
        <v>4944.5</v>
      </c>
      <c r="C4949" s="34">
        <v>18.899999999999999</v>
      </c>
      <c r="D4949" s="32">
        <f t="shared" si="154"/>
        <v>66.02</v>
      </c>
      <c r="E4949" s="37">
        <f t="shared" si="155"/>
        <v>79.22399999999999</v>
      </c>
      <c r="F4949" s="32">
        <f>'Auxiliary Energy Estimation'!$E$25-D4949</f>
        <v>-11.019999999999996</v>
      </c>
      <c r="G4949" s="32">
        <f>'Auxiliary Energy Estimation'!$E$25-E4949</f>
        <v>-24.22399999999999</v>
      </c>
      <c r="H4949" s="26">
        <f>IF(D4949&lt;='Auxiliary Energy Estimation'!$E$25, 1, 0)</f>
        <v>0</v>
      </c>
      <c r="I4949" s="26">
        <f>IF(E4949&lt;='Auxiliary Energy Estimation'!$E$25, 1, 0)</f>
        <v>0</v>
      </c>
    </row>
    <row r="4950" spans="2:9" ht="15" x14ac:dyDescent="0.3">
      <c r="B4950" s="33">
        <v>4945.5</v>
      </c>
      <c r="C4950" s="34">
        <v>18.899999999999999</v>
      </c>
      <c r="D4950" s="32">
        <f t="shared" si="154"/>
        <v>66.02</v>
      </c>
      <c r="E4950" s="37">
        <f t="shared" si="155"/>
        <v>79.22399999999999</v>
      </c>
      <c r="F4950" s="32">
        <f>'Auxiliary Energy Estimation'!$E$25-D4950</f>
        <v>-11.019999999999996</v>
      </c>
      <c r="G4950" s="32">
        <f>'Auxiliary Energy Estimation'!$E$25-E4950</f>
        <v>-24.22399999999999</v>
      </c>
      <c r="H4950" s="26">
        <f>IF(D4950&lt;='Auxiliary Energy Estimation'!$E$25, 1, 0)</f>
        <v>0</v>
      </c>
      <c r="I4950" s="26">
        <f>IF(E4950&lt;='Auxiliary Energy Estimation'!$E$25, 1, 0)</f>
        <v>0</v>
      </c>
    </row>
    <row r="4951" spans="2:9" ht="15" x14ac:dyDescent="0.3">
      <c r="B4951" s="33">
        <v>4946.5</v>
      </c>
      <c r="C4951" s="34">
        <v>18.899999999999999</v>
      </c>
      <c r="D4951" s="32">
        <f t="shared" si="154"/>
        <v>66.02</v>
      </c>
      <c r="E4951" s="37">
        <f t="shared" si="155"/>
        <v>79.22399999999999</v>
      </c>
      <c r="F4951" s="32">
        <f>'Auxiliary Energy Estimation'!$E$25-D4951</f>
        <v>-11.019999999999996</v>
      </c>
      <c r="G4951" s="32">
        <f>'Auxiliary Energy Estimation'!$E$25-E4951</f>
        <v>-24.22399999999999</v>
      </c>
      <c r="H4951" s="26">
        <f>IF(D4951&lt;='Auxiliary Energy Estimation'!$E$25, 1, 0)</f>
        <v>0</v>
      </c>
      <c r="I4951" s="26">
        <f>IF(E4951&lt;='Auxiliary Energy Estimation'!$E$25, 1, 0)</f>
        <v>0</v>
      </c>
    </row>
    <row r="4952" spans="2:9" ht="15" x14ac:dyDescent="0.3">
      <c r="B4952" s="33">
        <v>4947.5</v>
      </c>
      <c r="C4952" s="34">
        <v>18.3</v>
      </c>
      <c r="D4952" s="32">
        <f t="shared" si="154"/>
        <v>64.94</v>
      </c>
      <c r="E4952" s="37">
        <f t="shared" si="155"/>
        <v>77.927999999999997</v>
      </c>
      <c r="F4952" s="32">
        <f>'Auxiliary Energy Estimation'!$E$25-D4952</f>
        <v>-9.9399999999999977</v>
      </c>
      <c r="G4952" s="32">
        <f>'Auxiliary Energy Estimation'!$E$25-E4952</f>
        <v>-22.927999999999997</v>
      </c>
      <c r="H4952" s="26">
        <f>IF(D4952&lt;='Auxiliary Energy Estimation'!$E$25, 1, 0)</f>
        <v>0</v>
      </c>
      <c r="I4952" s="26">
        <f>IF(E4952&lt;='Auxiliary Energy Estimation'!$E$25, 1, 0)</f>
        <v>0</v>
      </c>
    </row>
    <row r="4953" spans="2:9" ht="15" x14ac:dyDescent="0.3">
      <c r="B4953" s="33">
        <v>4948.5</v>
      </c>
      <c r="C4953" s="34">
        <v>18.3</v>
      </c>
      <c r="D4953" s="32">
        <f t="shared" si="154"/>
        <v>64.94</v>
      </c>
      <c r="E4953" s="37">
        <f t="shared" si="155"/>
        <v>77.927999999999997</v>
      </c>
      <c r="F4953" s="32">
        <f>'Auxiliary Energy Estimation'!$E$25-D4953</f>
        <v>-9.9399999999999977</v>
      </c>
      <c r="G4953" s="32">
        <f>'Auxiliary Energy Estimation'!$E$25-E4953</f>
        <v>-22.927999999999997</v>
      </c>
      <c r="H4953" s="26">
        <f>IF(D4953&lt;='Auxiliary Energy Estimation'!$E$25, 1, 0)</f>
        <v>0</v>
      </c>
      <c r="I4953" s="26">
        <f>IF(E4953&lt;='Auxiliary Energy Estimation'!$E$25, 1, 0)</f>
        <v>0</v>
      </c>
    </row>
    <row r="4954" spans="2:9" ht="15" x14ac:dyDescent="0.3">
      <c r="B4954" s="33">
        <v>4949.5</v>
      </c>
      <c r="C4954" s="34">
        <v>18.899999999999999</v>
      </c>
      <c r="D4954" s="32">
        <f t="shared" si="154"/>
        <v>66.02</v>
      </c>
      <c r="E4954" s="37">
        <f t="shared" si="155"/>
        <v>79.22399999999999</v>
      </c>
      <c r="F4954" s="32">
        <f>'Auxiliary Energy Estimation'!$E$25-D4954</f>
        <v>-11.019999999999996</v>
      </c>
      <c r="G4954" s="32">
        <f>'Auxiliary Energy Estimation'!$E$25-E4954</f>
        <v>-24.22399999999999</v>
      </c>
      <c r="H4954" s="26">
        <f>IF(D4954&lt;='Auxiliary Energy Estimation'!$E$25, 1, 0)</f>
        <v>0</v>
      </c>
      <c r="I4954" s="26">
        <f>IF(E4954&lt;='Auxiliary Energy Estimation'!$E$25, 1, 0)</f>
        <v>0</v>
      </c>
    </row>
    <row r="4955" spans="2:9" ht="15" x14ac:dyDescent="0.3">
      <c r="B4955" s="33">
        <v>4950.5</v>
      </c>
      <c r="C4955" s="34">
        <v>20</v>
      </c>
      <c r="D4955" s="32">
        <f t="shared" si="154"/>
        <v>68</v>
      </c>
      <c r="E4955" s="37">
        <f t="shared" si="155"/>
        <v>81.599999999999994</v>
      </c>
      <c r="F4955" s="32">
        <f>'Auxiliary Energy Estimation'!$E$25-D4955</f>
        <v>-13</v>
      </c>
      <c r="G4955" s="32">
        <f>'Auxiliary Energy Estimation'!$E$25-E4955</f>
        <v>-26.599999999999994</v>
      </c>
      <c r="H4955" s="26">
        <f>IF(D4955&lt;='Auxiliary Energy Estimation'!$E$25, 1, 0)</f>
        <v>0</v>
      </c>
      <c r="I4955" s="26">
        <f>IF(E4955&lt;='Auxiliary Energy Estimation'!$E$25, 1, 0)</f>
        <v>0</v>
      </c>
    </row>
    <row r="4956" spans="2:9" ht="15" x14ac:dyDescent="0.3">
      <c r="B4956" s="33">
        <v>4951.5</v>
      </c>
      <c r="C4956" s="34">
        <v>22.8</v>
      </c>
      <c r="D4956" s="32">
        <f t="shared" si="154"/>
        <v>73.039999999999992</v>
      </c>
      <c r="E4956" s="37">
        <f t="shared" si="155"/>
        <v>87.647999999999982</v>
      </c>
      <c r="F4956" s="32">
        <f>'Auxiliary Energy Estimation'!$E$25-D4956</f>
        <v>-18.039999999999992</v>
      </c>
      <c r="G4956" s="32">
        <f>'Auxiliary Energy Estimation'!$E$25-E4956</f>
        <v>-32.647999999999982</v>
      </c>
      <c r="H4956" s="26">
        <f>IF(D4956&lt;='Auxiliary Energy Estimation'!$E$25, 1, 0)</f>
        <v>0</v>
      </c>
      <c r="I4956" s="26">
        <f>IF(E4956&lt;='Auxiliary Energy Estimation'!$E$25, 1, 0)</f>
        <v>0</v>
      </c>
    </row>
    <row r="4957" spans="2:9" ht="15" x14ac:dyDescent="0.3">
      <c r="B4957" s="33">
        <v>4952.5</v>
      </c>
      <c r="C4957" s="34">
        <v>23.9</v>
      </c>
      <c r="D4957" s="32">
        <f t="shared" si="154"/>
        <v>75.02</v>
      </c>
      <c r="E4957" s="37">
        <f t="shared" si="155"/>
        <v>90.023999999999987</v>
      </c>
      <c r="F4957" s="32">
        <f>'Auxiliary Energy Estimation'!$E$25-D4957</f>
        <v>-20.019999999999996</v>
      </c>
      <c r="G4957" s="32">
        <f>'Auxiliary Energy Estimation'!$E$25-E4957</f>
        <v>-35.023999999999987</v>
      </c>
      <c r="H4957" s="26">
        <f>IF(D4957&lt;='Auxiliary Energy Estimation'!$E$25, 1, 0)</f>
        <v>0</v>
      </c>
      <c r="I4957" s="26">
        <f>IF(E4957&lt;='Auxiliary Energy Estimation'!$E$25, 1, 0)</f>
        <v>0</v>
      </c>
    </row>
    <row r="4958" spans="2:9" ht="15" x14ac:dyDescent="0.3">
      <c r="B4958" s="33">
        <v>4953.5</v>
      </c>
      <c r="C4958" s="34">
        <v>24.4</v>
      </c>
      <c r="D4958" s="32">
        <f t="shared" si="154"/>
        <v>75.92</v>
      </c>
      <c r="E4958" s="37">
        <f t="shared" si="155"/>
        <v>91.103999999999999</v>
      </c>
      <c r="F4958" s="32">
        <f>'Auxiliary Energy Estimation'!$E$25-D4958</f>
        <v>-20.92</v>
      </c>
      <c r="G4958" s="32">
        <f>'Auxiliary Energy Estimation'!$E$25-E4958</f>
        <v>-36.103999999999999</v>
      </c>
      <c r="H4958" s="26">
        <f>IF(D4958&lt;='Auxiliary Energy Estimation'!$E$25, 1, 0)</f>
        <v>0</v>
      </c>
      <c r="I4958" s="26">
        <f>IF(E4958&lt;='Auxiliary Energy Estimation'!$E$25, 1, 0)</f>
        <v>0</v>
      </c>
    </row>
    <row r="4959" spans="2:9" ht="15" x14ac:dyDescent="0.3">
      <c r="B4959" s="33">
        <v>4954.5</v>
      </c>
      <c r="C4959" s="34">
        <v>25.6</v>
      </c>
      <c r="D4959" s="32">
        <f t="shared" si="154"/>
        <v>78.080000000000013</v>
      </c>
      <c r="E4959" s="37">
        <f t="shared" si="155"/>
        <v>93.696000000000012</v>
      </c>
      <c r="F4959" s="32">
        <f>'Auxiliary Energy Estimation'!$E$25-D4959</f>
        <v>-23.080000000000013</v>
      </c>
      <c r="G4959" s="32">
        <f>'Auxiliary Energy Estimation'!$E$25-E4959</f>
        <v>-38.696000000000012</v>
      </c>
      <c r="H4959" s="26">
        <f>IF(D4959&lt;='Auxiliary Energy Estimation'!$E$25, 1, 0)</f>
        <v>0</v>
      </c>
      <c r="I4959" s="26">
        <f>IF(E4959&lt;='Auxiliary Energy Estimation'!$E$25, 1, 0)</f>
        <v>0</v>
      </c>
    </row>
    <row r="4960" spans="2:9" ht="15" x14ac:dyDescent="0.3">
      <c r="B4960" s="33">
        <v>4955.5</v>
      </c>
      <c r="C4960" s="34">
        <v>25</v>
      </c>
      <c r="D4960" s="32">
        <f t="shared" si="154"/>
        <v>77</v>
      </c>
      <c r="E4960" s="37">
        <f t="shared" si="155"/>
        <v>92.399999999999991</v>
      </c>
      <c r="F4960" s="32">
        <f>'Auxiliary Energy Estimation'!$E$25-D4960</f>
        <v>-22</v>
      </c>
      <c r="G4960" s="32">
        <f>'Auxiliary Energy Estimation'!$E$25-E4960</f>
        <v>-37.399999999999991</v>
      </c>
      <c r="H4960" s="26">
        <f>IF(D4960&lt;='Auxiliary Energy Estimation'!$E$25, 1, 0)</f>
        <v>0</v>
      </c>
      <c r="I4960" s="26">
        <f>IF(E4960&lt;='Auxiliary Energy Estimation'!$E$25, 1, 0)</f>
        <v>0</v>
      </c>
    </row>
    <row r="4961" spans="2:9" ht="15" x14ac:dyDescent="0.3">
      <c r="B4961" s="33">
        <v>4956.5</v>
      </c>
      <c r="C4961" s="34">
        <v>26.1</v>
      </c>
      <c r="D4961" s="32">
        <f t="shared" si="154"/>
        <v>78.98</v>
      </c>
      <c r="E4961" s="37">
        <f t="shared" si="155"/>
        <v>94.775999999999996</v>
      </c>
      <c r="F4961" s="32">
        <f>'Auxiliary Energy Estimation'!$E$25-D4961</f>
        <v>-23.980000000000004</v>
      </c>
      <c r="G4961" s="32">
        <f>'Auxiliary Energy Estimation'!$E$25-E4961</f>
        <v>-39.775999999999996</v>
      </c>
      <c r="H4961" s="26">
        <f>IF(D4961&lt;='Auxiliary Energy Estimation'!$E$25, 1, 0)</f>
        <v>0</v>
      </c>
      <c r="I4961" s="26">
        <f>IF(E4961&lt;='Auxiliary Energy Estimation'!$E$25, 1, 0)</f>
        <v>0</v>
      </c>
    </row>
    <row r="4962" spans="2:9" ht="15" x14ac:dyDescent="0.3">
      <c r="B4962" s="33">
        <v>4957.5</v>
      </c>
      <c r="C4962" s="34">
        <v>27.8</v>
      </c>
      <c r="D4962" s="32">
        <f t="shared" si="154"/>
        <v>82.039999999999992</v>
      </c>
      <c r="E4962" s="37">
        <f t="shared" si="155"/>
        <v>98.447999999999993</v>
      </c>
      <c r="F4962" s="32">
        <f>'Auxiliary Energy Estimation'!$E$25-D4962</f>
        <v>-27.039999999999992</v>
      </c>
      <c r="G4962" s="32">
        <f>'Auxiliary Energy Estimation'!$E$25-E4962</f>
        <v>-43.447999999999993</v>
      </c>
      <c r="H4962" s="26">
        <f>IF(D4962&lt;='Auxiliary Energy Estimation'!$E$25, 1, 0)</f>
        <v>0</v>
      </c>
      <c r="I4962" s="26">
        <f>IF(E4962&lt;='Auxiliary Energy Estimation'!$E$25, 1, 0)</f>
        <v>0</v>
      </c>
    </row>
    <row r="4963" spans="2:9" ht="15" x14ac:dyDescent="0.3">
      <c r="B4963" s="33">
        <v>4958.5</v>
      </c>
      <c r="C4963" s="34">
        <v>28.3</v>
      </c>
      <c r="D4963" s="32">
        <f t="shared" si="154"/>
        <v>82.94</v>
      </c>
      <c r="E4963" s="37">
        <f t="shared" si="155"/>
        <v>99.527999999999992</v>
      </c>
      <c r="F4963" s="32">
        <f>'Auxiliary Energy Estimation'!$E$25-D4963</f>
        <v>-27.939999999999998</v>
      </c>
      <c r="G4963" s="32">
        <f>'Auxiliary Energy Estimation'!$E$25-E4963</f>
        <v>-44.527999999999992</v>
      </c>
      <c r="H4963" s="26">
        <f>IF(D4963&lt;='Auxiliary Energy Estimation'!$E$25, 1, 0)</f>
        <v>0</v>
      </c>
      <c r="I4963" s="26">
        <f>IF(E4963&lt;='Auxiliary Energy Estimation'!$E$25, 1, 0)</f>
        <v>0</v>
      </c>
    </row>
    <row r="4964" spans="2:9" ht="15" x14ac:dyDescent="0.3">
      <c r="B4964" s="33">
        <v>4959.5</v>
      </c>
      <c r="C4964" s="34">
        <v>26.7</v>
      </c>
      <c r="D4964" s="32">
        <f t="shared" si="154"/>
        <v>80.06</v>
      </c>
      <c r="E4964" s="37">
        <f t="shared" si="155"/>
        <v>96.072000000000003</v>
      </c>
      <c r="F4964" s="32">
        <f>'Auxiliary Energy Estimation'!$E$25-D4964</f>
        <v>-25.060000000000002</v>
      </c>
      <c r="G4964" s="32">
        <f>'Auxiliary Energy Estimation'!$E$25-E4964</f>
        <v>-41.072000000000003</v>
      </c>
      <c r="H4964" s="26">
        <f>IF(D4964&lt;='Auxiliary Energy Estimation'!$E$25, 1, 0)</f>
        <v>0</v>
      </c>
      <c r="I4964" s="26">
        <f>IF(E4964&lt;='Auxiliary Energy Estimation'!$E$25, 1, 0)</f>
        <v>0</v>
      </c>
    </row>
    <row r="4965" spans="2:9" ht="15" x14ac:dyDescent="0.3">
      <c r="B4965" s="33">
        <v>4960.5</v>
      </c>
      <c r="C4965" s="34">
        <v>25.6</v>
      </c>
      <c r="D4965" s="32">
        <f t="shared" si="154"/>
        <v>78.080000000000013</v>
      </c>
      <c r="E4965" s="37">
        <f t="shared" si="155"/>
        <v>93.696000000000012</v>
      </c>
      <c r="F4965" s="32">
        <f>'Auxiliary Energy Estimation'!$E$25-D4965</f>
        <v>-23.080000000000013</v>
      </c>
      <c r="G4965" s="32">
        <f>'Auxiliary Energy Estimation'!$E$25-E4965</f>
        <v>-38.696000000000012</v>
      </c>
      <c r="H4965" s="26">
        <f>IF(D4965&lt;='Auxiliary Energy Estimation'!$E$25, 1, 0)</f>
        <v>0</v>
      </c>
      <c r="I4965" s="26">
        <f>IF(E4965&lt;='Auxiliary Energy Estimation'!$E$25, 1, 0)</f>
        <v>0</v>
      </c>
    </row>
    <row r="4966" spans="2:9" ht="15" x14ac:dyDescent="0.3">
      <c r="B4966" s="33">
        <v>4961.5</v>
      </c>
      <c r="C4966" s="34">
        <v>24.4</v>
      </c>
      <c r="D4966" s="32">
        <f t="shared" si="154"/>
        <v>75.92</v>
      </c>
      <c r="E4966" s="37">
        <f t="shared" si="155"/>
        <v>91.103999999999999</v>
      </c>
      <c r="F4966" s="32">
        <f>'Auxiliary Energy Estimation'!$E$25-D4966</f>
        <v>-20.92</v>
      </c>
      <c r="G4966" s="32">
        <f>'Auxiliary Energy Estimation'!$E$25-E4966</f>
        <v>-36.103999999999999</v>
      </c>
      <c r="H4966" s="26">
        <f>IF(D4966&lt;='Auxiliary Energy Estimation'!$E$25, 1, 0)</f>
        <v>0</v>
      </c>
      <c r="I4966" s="26">
        <f>IF(E4966&lt;='Auxiliary Energy Estimation'!$E$25, 1, 0)</f>
        <v>0</v>
      </c>
    </row>
    <row r="4967" spans="2:9" ht="15" x14ac:dyDescent="0.3">
      <c r="B4967" s="33">
        <v>4962.5</v>
      </c>
      <c r="C4967" s="34">
        <v>23.9</v>
      </c>
      <c r="D4967" s="32">
        <f t="shared" si="154"/>
        <v>75.02</v>
      </c>
      <c r="E4967" s="37">
        <f t="shared" si="155"/>
        <v>90.023999999999987</v>
      </c>
      <c r="F4967" s="32">
        <f>'Auxiliary Energy Estimation'!$E$25-D4967</f>
        <v>-20.019999999999996</v>
      </c>
      <c r="G4967" s="32">
        <f>'Auxiliary Energy Estimation'!$E$25-E4967</f>
        <v>-35.023999999999987</v>
      </c>
      <c r="H4967" s="26">
        <f>IF(D4967&lt;='Auxiliary Energy Estimation'!$E$25, 1, 0)</f>
        <v>0</v>
      </c>
      <c r="I4967" s="26">
        <f>IF(E4967&lt;='Auxiliary Energy Estimation'!$E$25, 1, 0)</f>
        <v>0</v>
      </c>
    </row>
    <row r="4968" spans="2:9" ht="15" x14ac:dyDescent="0.3">
      <c r="B4968" s="33">
        <v>4963.5</v>
      </c>
      <c r="C4968" s="34">
        <v>22.8</v>
      </c>
      <c r="D4968" s="32">
        <f t="shared" si="154"/>
        <v>73.039999999999992</v>
      </c>
      <c r="E4968" s="37">
        <f t="shared" si="155"/>
        <v>87.647999999999982</v>
      </c>
      <c r="F4968" s="32">
        <f>'Auxiliary Energy Estimation'!$E$25-D4968</f>
        <v>-18.039999999999992</v>
      </c>
      <c r="G4968" s="32">
        <f>'Auxiliary Energy Estimation'!$E$25-E4968</f>
        <v>-32.647999999999982</v>
      </c>
      <c r="H4968" s="26">
        <f>IF(D4968&lt;='Auxiliary Energy Estimation'!$E$25, 1, 0)</f>
        <v>0</v>
      </c>
      <c r="I4968" s="26">
        <f>IF(E4968&lt;='Auxiliary Energy Estimation'!$E$25, 1, 0)</f>
        <v>0</v>
      </c>
    </row>
    <row r="4969" spans="2:9" ht="15" x14ac:dyDescent="0.3">
      <c r="B4969" s="33">
        <v>4964.5</v>
      </c>
      <c r="C4969" s="34">
        <v>21.7</v>
      </c>
      <c r="D4969" s="32">
        <f t="shared" si="154"/>
        <v>71.06</v>
      </c>
      <c r="E4969" s="37">
        <f t="shared" si="155"/>
        <v>85.272000000000006</v>
      </c>
      <c r="F4969" s="32">
        <f>'Auxiliary Energy Estimation'!$E$25-D4969</f>
        <v>-16.060000000000002</v>
      </c>
      <c r="G4969" s="32">
        <f>'Auxiliary Energy Estimation'!$E$25-E4969</f>
        <v>-30.272000000000006</v>
      </c>
      <c r="H4969" s="26">
        <f>IF(D4969&lt;='Auxiliary Energy Estimation'!$E$25, 1, 0)</f>
        <v>0</v>
      </c>
      <c r="I4969" s="26">
        <f>IF(E4969&lt;='Auxiliary Energy Estimation'!$E$25, 1, 0)</f>
        <v>0</v>
      </c>
    </row>
    <row r="4970" spans="2:9" ht="15" x14ac:dyDescent="0.3">
      <c r="B4970" s="33">
        <v>4965.5</v>
      </c>
      <c r="C4970" s="34">
        <v>21.7</v>
      </c>
      <c r="D4970" s="32">
        <f t="shared" si="154"/>
        <v>71.06</v>
      </c>
      <c r="E4970" s="37">
        <f t="shared" si="155"/>
        <v>85.272000000000006</v>
      </c>
      <c r="F4970" s="32">
        <f>'Auxiliary Energy Estimation'!$E$25-D4970</f>
        <v>-16.060000000000002</v>
      </c>
      <c r="G4970" s="32">
        <f>'Auxiliary Energy Estimation'!$E$25-E4970</f>
        <v>-30.272000000000006</v>
      </c>
      <c r="H4970" s="26">
        <f>IF(D4970&lt;='Auxiliary Energy Estimation'!$E$25, 1, 0)</f>
        <v>0</v>
      </c>
      <c r="I4970" s="26">
        <f>IF(E4970&lt;='Auxiliary Energy Estimation'!$E$25, 1, 0)</f>
        <v>0</v>
      </c>
    </row>
    <row r="4971" spans="2:9" ht="15" x14ac:dyDescent="0.3">
      <c r="B4971" s="33">
        <v>4966.5</v>
      </c>
      <c r="C4971" s="34">
        <v>21.7</v>
      </c>
      <c r="D4971" s="32">
        <f t="shared" si="154"/>
        <v>71.06</v>
      </c>
      <c r="E4971" s="37">
        <f t="shared" si="155"/>
        <v>85.272000000000006</v>
      </c>
      <c r="F4971" s="32">
        <f>'Auxiliary Energy Estimation'!$E$25-D4971</f>
        <v>-16.060000000000002</v>
      </c>
      <c r="G4971" s="32">
        <f>'Auxiliary Energy Estimation'!$E$25-E4971</f>
        <v>-30.272000000000006</v>
      </c>
      <c r="H4971" s="26">
        <f>IF(D4971&lt;='Auxiliary Energy Estimation'!$E$25, 1, 0)</f>
        <v>0</v>
      </c>
      <c r="I4971" s="26">
        <f>IF(E4971&lt;='Auxiliary Energy Estimation'!$E$25, 1, 0)</f>
        <v>0</v>
      </c>
    </row>
    <row r="4972" spans="2:9" ht="15" x14ac:dyDescent="0.3">
      <c r="B4972" s="33">
        <v>4967.5</v>
      </c>
      <c r="C4972" s="34">
        <v>21.7</v>
      </c>
      <c r="D4972" s="32">
        <f t="shared" si="154"/>
        <v>71.06</v>
      </c>
      <c r="E4972" s="37">
        <f t="shared" si="155"/>
        <v>85.272000000000006</v>
      </c>
      <c r="F4972" s="32">
        <f>'Auxiliary Energy Estimation'!$E$25-D4972</f>
        <v>-16.060000000000002</v>
      </c>
      <c r="G4972" s="32">
        <f>'Auxiliary Energy Estimation'!$E$25-E4972</f>
        <v>-30.272000000000006</v>
      </c>
      <c r="H4972" s="26">
        <f>IF(D4972&lt;='Auxiliary Energy Estimation'!$E$25, 1, 0)</f>
        <v>0</v>
      </c>
      <c r="I4972" s="26">
        <f>IF(E4972&lt;='Auxiliary Energy Estimation'!$E$25, 1, 0)</f>
        <v>0</v>
      </c>
    </row>
    <row r="4973" spans="2:9" ht="15" x14ac:dyDescent="0.3">
      <c r="B4973" s="33">
        <v>4968.5</v>
      </c>
      <c r="C4973" s="34">
        <v>21.7</v>
      </c>
      <c r="D4973" s="32">
        <f t="shared" si="154"/>
        <v>71.06</v>
      </c>
      <c r="E4973" s="37">
        <f t="shared" si="155"/>
        <v>85.272000000000006</v>
      </c>
      <c r="F4973" s="32">
        <f>'Auxiliary Energy Estimation'!$E$25-D4973</f>
        <v>-16.060000000000002</v>
      </c>
      <c r="G4973" s="32">
        <f>'Auxiliary Energy Estimation'!$E$25-E4973</f>
        <v>-30.272000000000006</v>
      </c>
      <c r="H4973" s="26">
        <f>IF(D4973&lt;='Auxiliary Energy Estimation'!$E$25, 1, 0)</f>
        <v>0</v>
      </c>
      <c r="I4973" s="26">
        <f>IF(E4973&lt;='Auxiliary Energy Estimation'!$E$25, 1, 0)</f>
        <v>0</v>
      </c>
    </row>
    <row r="4974" spans="2:9" ht="15" x14ac:dyDescent="0.3">
      <c r="B4974" s="33">
        <v>4969.5</v>
      </c>
      <c r="C4974" s="34">
        <v>22.2</v>
      </c>
      <c r="D4974" s="32">
        <f t="shared" si="154"/>
        <v>71.960000000000008</v>
      </c>
      <c r="E4974" s="37">
        <f t="shared" si="155"/>
        <v>86.352000000000004</v>
      </c>
      <c r="F4974" s="32">
        <f>'Auxiliary Energy Estimation'!$E$25-D4974</f>
        <v>-16.960000000000008</v>
      </c>
      <c r="G4974" s="32">
        <f>'Auxiliary Energy Estimation'!$E$25-E4974</f>
        <v>-31.352000000000004</v>
      </c>
      <c r="H4974" s="26">
        <f>IF(D4974&lt;='Auxiliary Energy Estimation'!$E$25, 1, 0)</f>
        <v>0</v>
      </c>
      <c r="I4974" s="26">
        <f>IF(E4974&lt;='Auxiliary Energy Estimation'!$E$25, 1, 0)</f>
        <v>0</v>
      </c>
    </row>
    <row r="4975" spans="2:9" ht="15" x14ac:dyDescent="0.3">
      <c r="B4975" s="33">
        <v>4970.5</v>
      </c>
      <c r="C4975" s="34">
        <v>22.2</v>
      </c>
      <c r="D4975" s="32">
        <f t="shared" si="154"/>
        <v>71.960000000000008</v>
      </c>
      <c r="E4975" s="37">
        <f t="shared" si="155"/>
        <v>86.352000000000004</v>
      </c>
      <c r="F4975" s="32">
        <f>'Auxiliary Energy Estimation'!$E$25-D4975</f>
        <v>-16.960000000000008</v>
      </c>
      <c r="G4975" s="32">
        <f>'Auxiliary Energy Estimation'!$E$25-E4975</f>
        <v>-31.352000000000004</v>
      </c>
      <c r="H4975" s="26">
        <f>IF(D4975&lt;='Auxiliary Energy Estimation'!$E$25, 1, 0)</f>
        <v>0</v>
      </c>
      <c r="I4975" s="26">
        <f>IF(E4975&lt;='Auxiliary Energy Estimation'!$E$25, 1, 0)</f>
        <v>0</v>
      </c>
    </row>
    <row r="4976" spans="2:9" ht="15" x14ac:dyDescent="0.3">
      <c r="B4976" s="33">
        <v>4971.5</v>
      </c>
      <c r="C4976" s="34">
        <v>23.3</v>
      </c>
      <c r="D4976" s="32">
        <f t="shared" si="154"/>
        <v>73.94</v>
      </c>
      <c r="E4976" s="37">
        <f t="shared" si="155"/>
        <v>88.727999999999994</v>
      </c>
      <c r="F4976" s="32">
        <f>'Auxiliary Energy Estimation'!$E$25-D4976</f>
        <v>-18.939999999999998</v>
      </c>
      <c r="G4976" s="32">
        <f>'Auxiliary Energy Estimation'!$E$25-E4976</f>
        <v>-33.727999999999994</v>
      </c>
      <c r="H4976" s="26">
        <f>IF(D4976&lt;='Auxiliary Energy Estimation'!$E$25, 1, 0)</f>
        <v>0</v>
      </c>
      <c r="I4976" s="26">
        <f>IF(E4976&lt;='Auxiliary Energy Estimation'!$E$25, 1, 0)</f>
        <v>0</v>
      </c>
    </row>
    <row r="4977" spans="2:9" ht="15" x14ac:dyDescent="0.3">
      <c r="B4977" s="33">
        <v>4972.5</v>
      </c>
      <c r="C4977" s="34">
        <v>23.3</v>
      </c>
      <c r="D4977" s="32">
        <f t="shared" si="154"/>
        <v>73.94</v>
      </c>
      <c r="E4977" s="37">
        <f t="shared" si="155"/>
        <v>88.727999999999994</v>
      </c>
      <c r="F4977" s="32">
        <f>'Auxiliary Energy Estimation'!$E$25-D4977</f>
        <v>-18.939999999999998</v>
      </c>
      <c r="G4977" s="32">
        <f>'Auxiliary Energy Estimation'!$E$25-E4977</f>
        <v>-33.727999999999994</v>
      </c>
      <c r="H4977" s="26">
        <f>IF(D4977&lt;='Auxiliary Energy Estimation'!$E$25, 1, 0)</f>
        <v>0</v>
      </c>
      <c r="I4977" s="26">
        <f>IF(E4977&lt;='Auxiliary Energy Estimation'!$E$25, 1, 0)</f>
        <v>0</v>
      </c>
    </row>
    <row r="4978" spans="2:9" ht="15" x14ac:dyDescent="0.3">
      <c r="B4978" s="33">
        <v>4973.5</v>
      </c>
      <c r="C4978" s="34">
        <v>23.9</v>
      </c>
      <c r="D4978" s="32">
        <f t="shared" si="154"/>
        <v>75.02</v>
      </c>
      <c r="E4978" s="37">
        <f t="shared" si="155"/>
        <v>90.023999999999987</v>
      </c>
      <c r="F4978" s="32">
        <f>'Auxiliary Energy Estimation'!$E$25-D4978</f>
        <v>-20.019999999999996</v>
      </c>
      <c r="G4978" s="32">
        <f>'Auxiliary Energy Estimation'!$E$25-E4978</f>
        <v>-35.023999999999987</v>
      </c>
      <c r="H4978" s="26">
        <f>IF(D4978&lt;='Auxiliary Energy Estimation'!$E$25, 1, 0)</f>
        <v>0</v>
      </c>
      <c r="I4978" s="26">
        <f>IF(E4978&lt;='Auxiliary Energy Estimation'!$E$25, 1, 0)</f>
        <v>0</v>
      </c>
    </row>
    <row r="4979" spans="2:9" ht="15" x14ac:dyDescent="0.3">
      <c r="B4979" s="33">
        <v>4974.5</v>
      </c>
      <c r="C4979" s="34">
        <v>25.6</v>
      </c>
      <c r="D4979" s="32">
        <f t="shared" si="154"/>
        <v>78.080000000000013</v>
      </c>
      <c r="E4979" s="37">
        <f t="shared" si="155"/>
        <v>93.696000000000012</v>
      </c>
      <c r="F4979" s="32">
        <f>'Auxiliary Energy Estimation'!$E$25-D4979</f>
        <v>-23.080000000000013</v>
      </c>
      <c r="G4979" s="32">
        <f>'Auxiliary Energy Estimation'!$E$25-E4979</f>
        <v>-38.696000000000012</v>
      </c>
      <c r="H4979" s="26">
        <f>IF(D4979&lt;='Auxiliary Energy Estimation'!$E$25, 1, 0)</f>
        <v>0</v>
      </c>
      <c r="I4979" s="26">
        <f>IF(E4979&lt;='Auxiliary Energy Estimation'!$E$25, 1, 0)</f>
        <v>0</v>
      </c>
    </row>
    <row r="4980" spans="2:9" ht="15" x14ac:dyDescent="0.3">
      <c r="B4980" s="33">
        <v>4975.5</v>
      </c>
      <c r="C4980" s="34">
        <v>26.1</v>
      </c>
      <c r="D4980" s="32">
        <f t="shared" si="154"/>
        <v>78.98</v>
      </c>
      <c r="E4980" s="37">
        <f t="shared" si="155"/>
        <v>94.775999999999996</v>
      </c>
      <c r="F4980" s="32">
        <f>'Auxiliary Energy Estimation'!$E$25-D4980</f>
        <v>-23.980000000000004</v>
      </c>
      <c r="G4980" s="32">
        <f>'Auxiliary Energy Estimation'!$E$25-E4980</f>
        <v>-39.775999999999996</v>
      </c>
      <c r="H4980" s="26">
        <f>IF(D4980&lt;='Auxiliary Energy Estimation'!$E$25, 1, 0)</f>
        <v>0</v>
      </c>
      <c r="I4980" s="26">
        <f>IF(E4980&lt;='Auxiliary Energy Estimation'!$E$25, 1, 0)</f>
        <v>0</v>
      </c>
    </row>
    <row r="4981" spans="2:9" ht="15" x14ac:dyDescent="0.3">
      <c r="B4981" s="33">
        <v>4976.5</v>
      </c>
      <c r="C4981" s="34">
        <v>27.8</v>
      </c>
      <c r="D4981" s="32">
        <f t="shared" si="154"/>
        <v>82.039999999999992</v>
      </c>
      <c r="E4981" s="37">
        <f t="shared" si="155"/>
        <v>98.447999999999993</v>
      </c>
      <c r="F4981" s="32">
        <f>'Auxiliary Energy Estimation'!$E$25-D4981</f>
        <v>-27.039999999999992</v>
      </c>
      <c r="G4981" s="32">
        <f>'Auxiliary Energy Estimation'!$E$25-E4981</f>
        <v>-43.447999999999993</v>
      </c>
      <c r="H4981" s="26">
        <f>IF(D4981&lt;='Auxiliary Energy Estimation'!$E$25, 1, 0)</f>
        <v>0</v>
      </c>
      <c r="I4981" s="26">
        <f>IF(E4981&lt;='Auxiliary Energy Estimation'!$E$25, 1, 0)</f>
        <v>0</v>
      </c>
    </row>
    <row r="4982" spans="2:9" ht="15" x14ac:dyDescent="0.3">
      <c r="B4982" s="33">
        <v>4977.5</v>
      </c>
      <c r="C4982" s="34">
        <v>28.3</v>
      </c>
      <c r="D4982" s="32">
        <f t="shared" si="154"/>
        <v>82.94</v>
      </c>
      <c r="E4982" s="37">
        <f t="shared" si="155"/>
        <v>99.527999999999992</v>
      </c>
      <c r="F4982" s="32">
        <f>'Auxiliary Energy Estimation'!$E$25-D4982</f>
        <v>-27.939999999999998</v>
      </c>
      <c r="G4982" s="32">
        <f>'Auxiliary Energy Estimation'!$E$25-E4982</f>
        <v>-44.527999999999992</v>
      </c>
      <c r="H4982" s="26">
        <f>IF(D4982&lt;='Auxiliary Energy Estimation'!$E$25, 1, 0)</f>
        <v>0</v>
      </c>
      <c r="I4982" s="26">
        <f>IF(E4982&lt;='Auxiliary Energy Estimation'!$E$25, 1, 0)</f>
        <v>0</v>
      </c>
    </row>
    <row r="4983" spans="2:9" ht="15" x14ac:dyDescent="0.3">
      <c r="B4983" s="33">
        <v>4978.5</v>
      </c>
      <c r="C4983" s="34">
        <v>29.4</v>
      </c>
      <c r="D4983" s="32">
        <f t="shared" si="154"/>
        <v>84.92</v>
      </c>
      <c r="E4983" s="37">
        <f t="shared" si="155"/>
        <v>101.904</v>
      </c>
      <c r="F4983" s="32">
        <f>'Auxiliary Energy Estimation'!$E$25-D4983</f>
        <v>-29.92</v>
      </c>
      <c r="G4983" s="32">
        <f>'Auxiliary Energy Estimation'!$E$25-E4983</f>
        <v>-46.903999999999996</v>
      </c>
      <c r="H4983" s="26">
        <f>IF(D4983&lt;='Auxiliary Energy Estimation'!$E$25, 1, 0)</f>
        <v>0</v>
      </c>
      <c r="I4983" s="26">
        <f>IF(E4983&lt;='Auxiliary Energy Estimation'!$E$25, 1, 0)</f>
        <v>0</v>
      </c>
    </row>
    <row r="4984" spans="2:9" ht="15" x14ac:dyDescent="0.3">
      <c r="B4984" s="33">
        <v>4979.5</v>
      </c>
      <c r="C4984" s="34">
        <v>30</v>
      </c>
      <c r="D4984" s="32">
        <f t="shared" si="154"/>
        <v>86</v>
      </c>
      <c r="E4984" s="37">
        <f t="shared" si="155"/>
        <v>103.2</v>
      </c>
      <c r="F4984" s="32">
        <f>'Auxiliary Energy Estimation'!$E$25-D4984</f>
        <v>-31</v>
      </c>
      <c r="G4984" s="32">
        <f>'Auxiliary Energy Estimation'!$E$25-E4984</f>
        <v>-48.2</v>
      </c>
      <c r="H4984" s="26">
        <f>IF(D4984&lt;='Auxiliary Energy Estimation'!$E$25, 1, 0)</f>
        <v>0</v>
      </c>
      <c r="I4984" s="26">
        <f>IF(E4984&lt;='Auxiliary Energy Estimation'!$E$25, 1, 0)</f>
        <v>0</v>
      </c>
    </row>
    <row r="4985" spans="2:9" ht="15" x14ac:dyDescent="0.3">
      <c r="B4985" s="33">
        <v>4980.5</v>
      </c>
      <c r="C4985" s="34">
        <v>29.4</v>
      </c>
      <c r="D4985" s="32">
        <f t="shared" si="154"/>
        <v>84.92</v>
      </c>
      <c r="E4985" s="37">
        <f t="shared" si="155"/>
        <v>101.904</v>
      </c>
      <c r="F4985" s="32">
        <f>'Auxiliary Energy Estimation'!$E$25-D4985</f>
        <v>-29.92</v>
      </c>
      <c r="G4985" s="32">
        <f>'Auxiliary Energy Estimation'!$E$25-E4985</f>
        <v>-46.903999999999996</v>
      </c>
      <c r="H4985" s="26">
        <f>IF(D4985&lt;='Auxiliary Energy Estimation'!$E$25, 1, 0)</f>
        <v>0</v>
      </c>
      <c r="I4985" s="26">
        <f>IF(E4985&lt;='Auxiliary Energy Estimation'!$E$25, 1, 0)</f>
        <v>0</v>
      </c>
    </row>
    <row r="4986" spans="2:9" ht="15" x14ac:dyDescent="0.3">
      <c r="B4986" s="33">
        <v>4981.5</v>
      </c>
      <c r="C4986" s="34">
        <v>28.9</v>
      </c>
      <c r="D4986" s="32">
        <f t="shared" si="154"/>
        <v>84.02</v>
      </c>
      <c r="E4986" s="37">
        <f t="shared" si="155"/>
        <v>100.824</v>
      </c>
      <c r="F4986" s="32">
        <f>'Auxiliary Energy Estimation'!$E$25-D4986</f>
        <v>-29.019999999999996</v>
      </c>
      <c r="G4986" s="32">
        <f>'Auxiliary Energy Estimation'!$E$25-E4986</f>
        <v>-45.823999999999998</v>
      </c>
      <c r="H4986" s="26">
        <f>IF(D4986&lt;='Auxiliary Energy Estimation'!$E$25, 1, 0)</f>
        <v>0</v>
      </c>
      <c r="I4986" s="26">
        <f>IF(E4986&lt;='Auxiliary Energy Estimation'!$E$25, 1, 0)</f>
        <v>0</v>
      </c>
    </row>
    <row r="4987" spans="2:9" ht="15" x14ac:dyDescent="0.3">
      <c r="B4987" s="33">
        <v>4982.5</v>
      </c>
      <c r="C4987" s="34">
        <v>28.3</v>
      </c>
      <c r="D4987" s="32">
        <f t="shared" si="154"/>
        <v>82.94</v>
      </c>
      <c r="E4987" s="37">
        <f t="shared" si="155"/>
        <v>99.527999999999992</v>
      </c>
      <c r="F4987" s="32">
        <f>'Auxiliary Energy Estimation'!$E$25-D4987</f>
        <v>-27.939999999999998</v>
      </c>
      <c r="G4987" s="32">
        <f>'Auxiliary Energy Estimation'!$E$25-E4987</f>
        <v>-44.527999999999992</v>
      </c>
      <c r="H4987" s="26">
        <f>IF(D4987&lt;='Auxiliary Energy Estimation'!$E$25, 1, 0)</f>
        <v>0</v>
      </c>
      <c r="I4987" s="26">
        <f>IF(E4987&lt;='Auxiliary Energy Estimation'!$E$25, 1, 0)</f>
        <v>0</v>
      </c>
    </row>
    <row r="4988" spans="2:9" ht="15" x14ac:dyDescent="0.3">
      <c r="B4988" s="33">
        <v>4983.5</v>
      </c>
      <c r="C4988" s="34">
        <v>28.3</v>
      </c>
      <c r="D4988" s="32">
        <f t="shared" si="154"/>
        <v>82.94</v>
      </c>
      <c r="E4988" s="37">
        <f t="shared" si="155"/>
        <v>99.527999999999992</v>
      </c>
      <c r="F4988" s="32">
        <f>'Auxiliary Energy Estimation'!$E$25-D4988</f>
        <v>-27.939999999999998</v>
      </c>
      <c r="G4988" s="32">
        <f>'Auxiliary Energy Estimation'!$E$25-E4988</f>
        <v>-44.527999999999992</v>
      </c>
      <c r="H4988" s="26">
        <f>IF(D4988&lt;='Auxiliary Energy Estimation'!$E$25, 1, 0)</f>
        <v>0</v>
      </c>
      <c r="I4988" s="26">
        <f>IF(E4988&lt;='Auxiliary Energy Estimation'!$E$25, 1, 0)</f>
        <v>0</v>
      </c>
    </row>
    <row r="4989" spans="2:9" ht="15" x14ac:dyDescent="0.3">
      <c r="B4989" s="33">
        <v>4984.5</v>
      </c>
      <c r="C4989" s="34">
        <v>27.2</v>
      </c>
      <c r="D4989" s="32">
        <f t="shared" si="154"/>
        <v>80.960000000000008</v>
      </c>
      <c r="E4989" s="37">
        <f t="shared" si="155"/>
        <v>97.152000000000001</v>
      </c>
      <c r="F4989" s="32">
        <f>'Auxiliary Energy Estimation'!$E$25-D4989</f>
        <v>-25.960000000000008</v>
      </c>
      <c r="G4989" s="32">
        <f>'Auxiliary Energy Estimation'!$E$25-E4989</f>
        <v>-42.152000000000001</v>
      </c>
      <c r="H4989" s="26">
        <f>IF(D4989&lt;='Auxiliary Energy Estimation'!$E$25, 1, 0)</f>
        <v>0</v>
      </c>
      <c r="I4989" s="26">
        <f>IF(E4989&lt;='Auxiliary Energy Estimation'!$E$25, 1, 0)</f>
        <v>0</v>
      </c>
    </row>
    <row r="4990" spans="2:9" ht="15" x14ac:dyDescent="0.3">
      <c r="B4990" s="33">
        <v>4985.5</v>
      </c>
      <c r="C4990" s="34">
        <v>25.6</v>
      </c>
      <c r="D4990" s="32">
        <f t="shared" si="154"/>
        <v>78.080000000000013</v>
      </c>
      <c r="E4990" s="37">
        <f t="shared" si="155"/>
        <v>93.696000000000012</v>
      </c>
      <c r="F4990" s="32">
        <f>'Auxiliary Energy Estimation'!$E$25-D4990</f>
        <v>-23.080000000000013</v>
      </c>
      <c r="G4990" s="32">
        <f>'Auxiliary Energy Estimation'!$E$25-E4990</f>
        <v>-38.696000000000012</v>
      </c>
      <c r="H4990" s="26">
        <f>IF(D4990&lt;='Auxiliary Energy Estimation'!$E$25, 1, 0)</f>
        <v>0</v>
      </c>
      <c r="I4990" s="26">
        <f>IF(E4990&lt;='Auxiliary Energy Estimation'!$E$25, 1, 0)</f>
        <v>0</v>
      </c>
    </row>
    <row r="4991" spans="2:9" ht="15" x14ac:dyDescent="0.3">
      <c r="B4991" s="33">
        <v>4986.5</v>
      </c>
      <c r="C4991" s="34">
        <v>25</v>
      </c>
      <c r="D4991" s="32">
        <f t="shared" si="154"/>
        <v>77</v>
      </c>
      <c r="E4991" s="37">
        <f t="shared" si="155"/>
        <v>92.399999999999991</v>
      </c>
      <c r="F4991" s="32">
        <f>'Auxiliary Energy Estimation'!$E$25-D4991</f>
        <v>-22</v>
      </c>
      <c r="G4991" s="32">
        <f>'Auxiliary Energy Estimation'!$E$25-E4991</f>
        <v>-37.399999999999991</v>
      </c>
      <c r="H4991" s="26">
        <f>IF(D4991&lt;='Auxiliary Energy Estimation'!$E$25, 1, 0)</f>
        <v>0</v>
      </c>
      <c r="I4991" s="26">
        <f>IF(E4991&lt;='Auxiliary Energy Estimation'!$E$25, 1, 0)</f>
        <v>0</v>
      </c>
    </row>
    <row r="4992" spans="2:9" ht="15" x14ac:dyDescent="0.3">
      <c r="B4992" s="33">
        <v>4987.5</v>
      </c>
      <c r="C4992" s="34">
        <v>23.9</v>
      </c>
      <c r="D4992" s="32">
        <f t="shared" si="154"/>
        <v>75.02</v>
      </c>
      <c r="E4992" s="37">
        <f t="shared" si="155"/>
        <v>90.023999999999987</v>
      </c>
      <c r="F4992" s="32">
        <f>'Auxiliary Energy Estimation'!$E$25-D4992</f>
        <v>-20.019999999999996</v>
      </c>
      <c r="G4992" s="32">
        <f>'Auxiliary Energy Estimation'!$E$25-E4992</f>
        <v>-35.023999999999987</v>
      </c>
      <c r="H4992" s="26">
        <f>IF(D4992&lt;='Auxiliary Energy Estimation'!$E$25, 1, 0)</f>
        <v>0</v>
      </c>
      <c r="I4992" s="26">
        <f>IF(E4992&lt;='Auxiliary Energy Estimation'!$E$25, 1, 0)</f>
        <v>0</v>
      </c>
    </row>
    <row r="4993" spans="2:9" ht="15" x14ac:dyDescent="0.3">
      <c r="B4993" s="33">
        <v>4988.5</v>
      </c>
      <c r="C4993" s="34">
        <v>23.3</v>
      </c>
      <c r="D4993" s="32">
        <f t="shared" si="154"/>
        <v>73.94</v>
      </c>
      <c r="E4993" s="37">
        <f t="shared" si="155"/>
        <v>88.727999999999994</v>
      </c>
      <c r="F4993" s="32">
        <f>'Auxiliary Energy Estimation'!$E$25-D4993</f>
        <v>-18.939999999999998</v>
      </c>
      <c r="G4993" s="32">
        <f>'Auxiliary Energy Estimation'!$E$25-E4993</f>
        <v>-33.727999999999994</v>
      </c>
      <c r="H4993" s="26">
        <f>IF(D4993&lt;='Auxiliary Energy Estimation'!$E$25, 1, 0)</f>
        <v>0</v>
      </c>
      <c r="I4993" s="26">
        <f>IF(E4993&lt;='Auxiliary Energy Estimation'!$E$25, 1, 0)</f>
        <v>0</v>
      </c>
    </row>
    <row r="4994" spans="2:9" ht="15" x14ac:dyDescent="0.3">
      <c r="B4994" s="33">
        <v>4989.5</v>
      </c>
      <c r="C4994" s="34">
        <v>21.7</v>
      </c>
      <c r="D4994" s="32">
        <f t="shared" si="154"/>
        <v>71.06</v>
      </c>
      <c r="E4994" s="37">
        <f t="shared" si="155"/>
        <v>85.272000000000006</v>
      </c>
      <c r="F4994" s="32">
        <f>'Auxiliary Energy Estimation'!$E$25-D4994</f>
        <v>-16.060000000000002</v>
      </c>
      <c r="G4994" s="32">
        <f>'Auxiliary Energy Estimation'!$E$25-E4994</f>
        <v>-30.272000000000006</v>
      </c>
      <c r="H4994" s="26">
        <f>IF(D4994&lt;='Auxiliary Energy Estimation'!$E$25, 1, 0)</f>
        <v>0</v>
      </c>
      <c r="I4994" s="26">
        <f>IF(E4994&lt;='Auxiliary Energy Estimation'!$E$25, 1, 0)</f>
        <v>0</v>
      </c>
    </row>
    <row r="4995" spans="2:9" ht="15" x14ac:dyDescent="0.3">
      <c r="B4995" s="33">
        <v>4990.5</v>
      </c>
      <c r="C4995" s="34">
        <v>20.6</v>
      </c>
      <c r="D4995" s="32">
        <f t="shared" si="154"/>
        <v>69.080000000000013</v>
      </c>
      <c r="E4995" s="37">
        <f t="shared" si="155"/>
        <v>82.896000000000015</v>
      </c>
      <c r="F4995" s="32">
        <f>'Auxiliary Energy Estimation'!$E$25-D4995</f>
        <v>-14.080000000000013</v>
      </c>
      <c r="G4995" s="32">
        <f>'Auxiliary Energy Estimation'!$E$25-E4995</f>
        <v>-27.896000000000015</v>
      </c>
      <c r="H4995" s="26">
        <f>IF(D4995&lt;='Auxiliary Energy Estimation'!$E$25, 1, 0)</f>
        <v>0</v>
      </c>
      <c r="I4995" s="26">
        <f>IF(E4995&lt;='Auxiliary Energy Estimation'!$E$25, 1, 0)</f>
        <v>0</v>
      </c>
    </row>
    <row r="4996" spans="2:9" ht="15" x14ac:dyDescent="0.3">
      <c r="B4996" s="33">
        <v>4991.5</v>
      </c>
      <c r="C4996" s="34">
        <v>20</v>
      </c>
      <c r="D4996" s="32">
        <f t="shared" si="154"/>
        <v>68</v>
      </c>
      <c r="E4996" s="37">
        <f t="shared" si="155"/>
        <v>81.599999999999994</v>
      </c>
      <c r="F4996" s="32">
        <f>'Auxiliary Energy Estimation'!$E$25-D4996</f>
        <v>-13</v>
      </c>
      <c r="G4996" s="32">
        <f>'Auxiliary Energy Estimation'!$E$25-E4996</f>
        <v>-26.599999999999994</v>
      </c>
      <c r="H4996" s="26">
        <f>IF(D4996&lt;='Auxiliary Energy Estimation'!$E$25, 1, 0)</f>
        <v>0</v>
      </c>
      <c r="I4996" s="26">
        <f>IF(E4996&lt;='Auxiliary Energy Estimation'!$E$25, 1, 0)</f>
        <v>0</v>
      </c>
    </row>
    <row r="4997" spans="2:9" ht="15" x14ac:dyDescent="0.3">
      <c r="B4997" s="33">
        <v>4992.5</v>
      </c>
      <c r="C4997" s="34">
        <v>18.899999999999999</v>
      </c>
      <c r="D4997" s="32">
        <f t="shared" ref="D4997:D5060" si="156">CONVERT(C4997,"C","F")</f>
        <v>66.02</v>
      </c>
      <c r="E4997" s="37">
        <f t="shared" ref="E4997:E5060" si="157">D4997*1.2</f>
        <v>79.22399999999999</v>
      </c>
      <c r="F4997" s="32">
        <f>'Auxiliary Energy Estimation'!$E$25-D4997</f>
        <v>-11.019999999999996</v>
      </c>
      <c r="G4997" s="32">
        <f>'Auxiliary Energy Estimation'!$E$25-E4997</f>
        <v>-24.22399999999999</v>
      </c>
      <c r="H4997" s="26">
        <f>IF(D4997&lt;='Auxiliary Energy Estimation'!$E$25, 1, 0)</f>
        <v>0</v>
      </c>
      <c r="I4997" s="26">
        <f>IF(E4997&lt;='Auxiliary Energy Estimation'!$E$25, 1, 0)</f>
        <v>0</v>
      </c>
    </row>
    <row r="4998" spans="2:9" ht="15" x14ac:dyDescent="0.3">
      <c r="B4998" s="33">
        <v>4993.5</v>
      </c>
      <c r="C4998" s="34">
        <v>18.3</v>
      </c>
      <c r="D4998" s="32">
        <f t="shared" si="156"/>
        <v>64.94</v>
      </c>
      <c r="E4998" s="37">
        <f t="shared" si="157"/>
        <v>77.927999999999997</v>
      </c>
      <c r="F4998" s="32">
        <f>'Auxiliary Energy Estimation'!$E$25-D4998</f>
        <v>-9.9399999999999977</v>
      </c>
      <c r="G4998" s="32">
        <f>'Auxiliary Energy Estimation'!$E$25-E4998</f>
        <v>-22.927999999999997</v>
      </c>
      <c r="H4998" s="26">
        <f>IF(D4998&lt;='Auxiliary Energy Estimation'!$E$25, 1, 0)</f>
        <v>0</v>
      </c>
      <c r="I4998" s="26">
        <f>IF(E4998&lt;='Auxiliary Energy Estimation'!$E$25, 1, 0)</f>
        <v>0</v>
      </c>
    </row>
    <row r="4999" spans="2:9" ht="15" x14ac:dyDescent="0.3">
      <c r="B4999" s="33">
        <v>4994.5</v>
      </c>
      <c r="C4999" s="34">
        <v>17.8</v>
      </c>
      <c r="D4999" s="32">
        <f t="shared" si="156"/>
        <v>64.039999999999992</v>
      </c>
      <c r="E4999" s="37">
        <f t="shared" si="157"/>
        <v>76.847999999999985</v>
      </c>
      <c r="F4999" s="32">
        <f>'Auxiliary Energy Estimation'!$E$25-D4999</f>
        <v>-9.039999999999992</v>
      </c>
      <c r="G4999" s="32">
        <f>'Auxiliary Energy Estimation'!$E$25-E4999</f>
        <v>-21.847999999999985</v>
      </c>
      <c r="H4999" s="26">
        <f>IF(D4999&lt;='Auxiliary Energy Estimation'!$E$25, 1, 0)</f>
        <v>0</v>
      </c>
      <c r="I4999" s="26">
        <f>IF(E4999&lt;='Auxiliary Energy Estimation'!$E$25, 1, 0)</f>
        <v>0</v>
      </c>
    </row>
    <row r="5000" spans="2:9" ht="15" x14ac:dyDescent="0.3">
      <c r="B5000" s="33">
        <v>4995.5</v>
      </c>
      <c r="C5000" s="34">
        <v>17.2</v>
      </c>
      <c r="D5000" s="32">
        <f t="shared" si="156"/>
        <v>62.96</v>
      </c>
      <c r="E5000" s="37">
        <f t="shared" si="157"/>
        <v>75.551999999999992</v>
      </c>
      <c r="F5000" s="32">
        <f>'Auxiliary Energy Estimation'!$E$25-D5000</f>
        <v>-7.9600000000000009</v>
      </c>
      <c r="G5000" s="32">
        <f>'Auxiliary Energy Estimation'!$E$25-E5000</f>
        <v>-20.551999999999992</v>
      </c>
      <c r="H5000" s="26">
        <f>IF(D5000&lt;='Auxiliary Energy Estimation'!$E$25, 1, 0)</f>
        <v>0</v>
      </c>
      <c r="I5000" s="26">
        <f>IF(E5000&lt;='Auxiliary Energy Estimation'!$E$25, 1, 0)</f>
        <v>0</v>
      </c>
    </row>
    <row r="5001" spans="2:9" ht="15" x14ac:dyDescent="0.3">
      <c r="B5001" s="33">
        <v>4996.5</v>
      </c>
      <c r="C5001" s="34">
        <v>16.7</v>
      </c>
      <c r="D5001" s="32">
        <f t="shared" si="156"/>
        <v>62.06</v>
      </c>
      <c r="E5001" s="37">
        <f t="shared" si="157"/>
        <v>74.471999999999994</v>
      </c>
      <c r="F5001" s="32">
        <f>'Auxiliary Energy Estimation'!$E$25-D5001</f>
        <v>-7.0600000000000023</v>
      </c>
      <c r="G5001" s="32">
        <f>'Auxiliary Energy Estimation'!$E$25-E5001</f>
        <v>-19.471999999999994</v>
      </c>
      <c r="H5001" s="26">
        <f>IF(D5001&lt;='Auxiliary Energy Estimation'!$E$25, 1, 0)</f>
        <v>0</v>
      </c>
      <c r="I5001" s="26">
        <f>IF(E5001&lt;='Auxiliary Energy Estimation'!$E$25, 1, 0)</f>
        <v>0</v>
      </c>
    </row>
    <row r="5002" spans="2:9" ht="15" x14ac:dyDescent="0.3">
      <c r="B5002" s="33">
        <v>4997.5</v>
      </c>
      <c r="C5002" s="34">
        <v>17.8</v>
      </c>
      <c r="D5002" s="32">
        <f t="shared" si="156"/>
        <v>64.039999999999992</v>
      </c>
      <c r="E5002" s="37">
        <f t="shared" si="157"/>
        <v>76.847999999999985</v>
      </c>
      <c r="F5002" s="32">
        <f>'Auxiliary Energy Estimation'!$E$25-D5002</f>
        <v>-9.039999999999992</v>
      </c>
      <c r="G5002" s="32">
        <f>'Auxiliary Energy Estimation'!$E$25-E5002</f>
        <v>-21.847999999999985</v>
      </c>
      <c r="H5002" s="26">
        <f>IF(D5002&lt;='Auxiliary Energy Estimation'!$E$25, 1, 0)</f>
        <v>0</v>
      </c>
      <c r="I5002" s="26">
        <f>IF(E5002&lt;='Auxiliary Energy Estimation'!$E$25, 1, 0)</f>
        <v>0</v>
      </c>
    </row>
    <row r="5003" spans="2:9" ht="15" x14ac:dyDescent="0.3">
      <c r="B5003" s="33">
        <v>4998.5</v>
      </c>
      <c r="C5003" s="34">
        <v>20</v>
      </c>
      <c r="D5003" s="32">
        <f t="shared" si="156"/>
        <v>68</v>
      </c>
      <c r="E5003" s="37">
        <f t="shared" si="157"/>
        <v>81.599999999999994</v>
      </c>
      <c r="F5003" s="32">
        <f>'Auxiliary Energy Estimation'!$E$25-D5003</f>
        <v>-13</v>
      </c>
      <c r="G5003" s="32">
        <f>'Auxiliary Energy Estimation'!$E$25-E5003</f>
        <v>-26.599999999999994</v>
      </c>
      <c r="H5003" s="26">
        <f>IF(D5003&lt;='Auxiliary Energy Estimation'!$E$25, 1, 0)</f>
        <v>0</v>
      </c>
      <c r="I5003" s="26">
        <f>IF(E5003&lt;='Auxiliary Energy Estimation'!$E$25, 1, 0)</f>
        <v>0</v>
      </c>
    </row>
    <row r="5004" spans="2:9" ht="15" x14ac:dyDescent="0.3">
      <c r="B5004" s="33">
        <v>4999.5</v>
      </c>
      <c r="C5004" s="34">
        <v>20.6</v>
      </c>
      <c r="D5004" s="32">
        <f t="shared" si="156"/>
        <v>69.080000000000013</v>
      </c>
      <c r="E5004" s="37">
        <f t="shared" si="157"/>
        <v>82.896000000000015</v>
      </c>
      <c r="F5004" s="32">
        <f>'Auxiliary Energy Estimation'!$E$25-D5004</f>
        <v>-14.080000000000013</v>
      </c>
      <c r="G5004" s="32">
        <f>'Auxiliary Energy Estimation'!$E$25-E5004</f>
        <v>-27.896000000000015</v>
      </c>
      <c r="H5004" s="26">
        <f>IF(D5004&lt;='Auxiliary Energy Estimation'!$E$25, 1, 0)</f>
        <v>0</v>
      </c>
      <c r="I5004" s="26">
        <f>IF(E5004&lt;='Auxiliary Energy Estimation'!$E$25, 1, 0)</f>
        <v>0</v>
      </c>
    </row>
    <row r="5005" spans="2:9" ht="15" x14ac:dyDescent="0.3">
      <c r="B5005" s="33">
        <v>5000.5</v>
      </c>
      <c r="C5005" s="34">
        <v>20.6</v>
      </c>
      <c r="D5005" s="32">
        <f t="shared" si="156"/>
        <v>69.080000000000013</v>
      </c>
      <c r="E5005" s="37">
        <f t="shared" si="157"/>
        <v>82.896000000000015</v>
      </c>
      <c r="F5005" s="32">
        <f>'Auxiliary Energy Estimation'!$E$25-D5005</f>
        <v>-14.080000000000013</v>
      </c>
      <c r="G5005" s="32">
        <f>'Auxiliary Energy Estimation'!$E$25-E5005</f>
        <v>-27.896000000000015</v>
      </c>
      <c r="H5005" s="26">
        <f>IF(D5005&lt;='Auxiliary Energy Estimation'!$E$25, 1, 0)</f>
        <v>0</v>
      </c>
      <c r="I5005" s="26">
        <f>IF(E5005&lt;='Auxiliary Energy Estimation'!$E$25, 1, 0)</f>
        <v>0</v>
      </c>
    </row>
    <row r="5006" spans="2:9" ht="15" x14ac:dyDescent="0.3">
      <c r="B5006" s="33">
        <v>5001.5</v>
      </c>
      <c r="C5006" s="34">
        <v>22.2</v>
      </c>
      <c r="D5006" s="32">
        <f t="shared" si="156"/>
        <v>71.960000000000008</v>
      </c>
      <c r="E5006" s="37">
        <f t="shared" si="157"/>
        <v>86.352000000000004</v>
      </c>
      <c r="F5006" s="32">
        <f>'Auxiliary Energy Estimation'!$E$25-D5006</f>
        <v>-16.960000000000008</v>
      </c>
      <c r="G5006" s="32">
        <f>'Auxiliary Energy Estimation'!$E$25-E5006</f>
        <v>-31.352000000000004</v>
      </c>
      <c r="H5006" s="26">
        <f>IF(D5006&lt;='Auxiliary Energy Estimation'!$E$25, 1, 0)</f>
        <v>0</v>
      </c>
      <c r="I5006" s="26">
        <f>IF(E5006&lt;='Auxiliary Energy Estimation'!$E$25, 1, 0)</f>
        <v>0</v>
      </c>
    </row>
    <row r="5007" spans="2:9" ht="15" x14ac:dyDescent="0.3">
      <c r="B5007" s="33">
        <v>5002.5</v>
      </c>
      <c r="C5007" s="34">
        <v>22.8</v>
      </c>
      <c r="D5007" s="32">
        <f t="shared" si="156"/>
        <v>73.039999999999992</v>
      </c>
      <c r="E5007" s="37">
        <f t="shared" si="157"/>
        <v>87.647999999999982</v>
      </c>
      <c r="F5007" s="32">
        <f>'Auxiliary Energy Estimation'!$E$25-D5007</f>
        <v>-18.039999999999992</v>
      </c>
      <c r="G5007" s="32">
        <f>'Auxiliary Energy Estimation'!$E$25-E5007</f>
        <v>-32.647999999999982</v>
      </c>
      <c r="H5007" s="26">
        <f>IF(D5007&lt;='Auxiliary Energy Estimation'!$E$25, 1, 0)</f>
        <v>0</v>
      </c>
      <c r="I5007" s="26">
        <f>IF(E5007&lt;='Auxiliary Energy Estimation'!$E$25, 1, 0)</f>
        <v>0</v>
      </c>
    </row>
    <row r="5008" spans="2:9" ht="15" x14ac:dyDescent="0.3">
      <c r="B5008" s="33">
        <v>5003.5</v>
      </c>
      <c r="C5008" s="34">
        <v>22.8</v>
      </c>
      <c r="D5008" s="32">
        <f t="shared" si="156"/>
        <v>73.039999999999992</v>
      </c>
      <c r="E5008" s="37">
        <f t="shared" si="157"/>
        <v>87.647999999999982</v>
      </c>
      <c r="F5008" s="32">
        <f>'Auxiliary Energy Estimation'!$E$25-D5008</f>
        <v>-18.039999999999992</v>
      </c>
      <c r="G5008" s="32">
        <f>'Auxiliary Energy Estimation'!$E$25-E5008</f>
        <v>-32.647999999999982</v>
      </c>
      <c r="H5008" s="26">
        <f>IF(D5008&lt;='Auxiliary Energy Estimation'!$E$25, 1, 0)</f>
        <v>0</v>
      </c>
      <c r="I5008" s="26">
        <f>IF(E5008&lt;='Auxiliary Energy Estimation'!$E$25, 1, 0)</f>
        <v>0</v>
      </c>
    </row>
    <row r="5009" spans="2:9" ht="15" x14ac:dyDescent="0.3">
      <c r="B5009" s="33">
        <v>5004.5</v>
      </c>
      <c r="C5009" s="34">
        <v>22.8</v>
      </c>
      <c r="D5009" s="32">
        <f t="shared" si="156"/>
        <v>73.039999999999992</v>
      </c>
      <c r="E5009" s="37">
        <f t="shared" si="157"/>
        <v>87.647999999999982</v>
      </c>
      <c r="F5009" s="32">
        <f>'Auxiliary Energy Estimation'!$E$25-D5009</f>
        <v>-18.039999999999992</v>
      </c>
      <c r="G5009" s="32">
        <f>'Auxiliary Energy Estimation'!$E$25-E5009</f>
        <v>-32.647999999999982</v>
      </c>
      <c r="H5009" s="26">
        <f>IF(D5009&lt;='Auxiliary Energy Estimation'!$E$25, 1, 0)</f>
        <v>0</v>
      </c>
      <c r="I5009" s="26">
        <f>IF(E5009&lt;='Auxiliary Energy Estimation'!$E$25, 1, 0)</f>
        <v>0</v>
      </c>
    </row>
    <row r="5010" spans="2:9" ht="15" x14ac:dyDescent="0.3">
      <c r="B5010" s="33">
        <v>5005.5</v>
      </c>
      <c r="C5010" s="34">
        <v>23.3</v>
      </c>
      <c r="D5010" s="32">
        <f t="shared" si="156"/>
        <v>73.94</v>
      </c>
      <c r="E5010" s="37">
        <f t="shared" si="157"/>
        <v>88.727999999999994</v>
      </c>
      <c r="F5010" s="32">
        <f>'Auxiliary Energy Estimation'!$E$25-D5010</f>
        <v>-18.939999999999998</v>
      </c>
      <c r="G5010" s="32">
        <f>'Auxiliary Energy Estimation'!$E$25-E5010</f>
        <v>-33.727999999999994</v>
      </c>
      <c r="H5010" s="26">
        <f>IF(D5010&lt;='Auxiliary Energy Estimation'!$E$25, 1, 0)</f>
        <v>0</v>
      </c>
      <c r="I5010" s="26">
        <f>IF(E5010&lt;='Auxiliary Energy Estimation'!$E$25, 1, 0)</f>
        <v>0</v>
      </c>
    </row>
    <row r="5011" spans="2:9" ht="15" x14ac:dyDescent="0.3">
      <c r="B5011" s="33">
        <v>5006.5</v>
      </c>
      <c r="C5011" s="34">
        <v>22.8</v>
      </c>
      <c r="D5011" s="32">
        <f t="shared" si="156"/>
        <v>73.039999999999992</v>
      </c>
      <c r="E5011" s="37">
        <f t="shared" si="157"/>
        <v>87.647999999999982</v>
      </c>
      <c r="F5011" s="32">
        <f>'Auxiliary Energy Estimation'!$E$25-D5011</f>
        <v>-18.039999999999992</v>
      </c>
      <c r="G5011" s="32">
        <f>'Auxiliary Energy Estimation'!$E$25-E5011</f>
        <v>-32.647999999999982</v>
      </c>
      <c r="H5011" s="26">
        <f>IF(D5011&lt;='Auxiliary Energy Estimation'!$E$25, 1, 0)</f>
        <v>0</v>
      </c>
      <c r="I5011" s="26">
        <f>IF(E5011&lt;='Auxiliary Energy Estimation'!$E$25, 1, 0)</f>
        <v>0</v>
      </c>
    </row>
    <row r="5012" spans="2:9" ht="15" x14ac:dyDescent="0.3">
      <c r="B5012" s="33">
        <v>5007.5</v>
      </c>
      <c r="C5012" s="34">
        <v>21.1</v>
      </c>
      <c r="D5012" s="32">
        <f t="shared" si="156"/>
        <v>69.98</v>
      </c>
      <c r="E5012" s="37">
        <f t="shared" si="157"/>
        <v>83.975999999999999</v>
      </c>
      <c r="F5012" s="32">
        <f>'Auxiliary Energy Estimation'!$E$25-D5012</f>
        <v>-14.980000000000004</v>
      </c>
      <c r="G5012" s="32">
        <f>'Auxiliary Energy Estimation'!$E$25-E5012</f>
        <v>-28.975999999999999</v>
      </c>
      <c r="H5012" s="26">
        <f>IF(D5012&lt;='Auxiliary Energy Estimation'!$E$25, 1, 0)</f>
        <v>0</v>
      </c>
      <c r="I5012" s="26">
        <f>IF(E5012&lt;='Auxiliary Energy Estimation'!$E$25, 1, 0)</f>
        <v>0</v>
      </c>
    </row>
    <row r="5013" spans="2:9" ht="15" x14ac:dyDescent="0.3">
      <c r="B5013" s="33">
        <v>5008.5</v>
      </c>
      <c r="C5013" s="34">
        <v>21.1</v>
      </c>
      <c r="D5013" s="32">
        <f t="shared" si="156"/>
        <v>69.98</v>
      </c>
      <c r="E5013" s="37">
        <f t="shared" si="157"/>
        <v>83.975999999999999</v>
      </c>
      <c r="F5013" s="32">
        <f>'Auxiliary Energy Estimation'!$E$25-D5013</f>
        <v>-14.980000000000004</v>
      </c>
      <c r="G5013" s="32">
        <f>'Auxiliary Energy Estimation'!$E$25-E5013</f>
        <v>-28.975999999999999</v>
      </c>
      <c r="H5013" s="26">
        <f>IF(D5013&lt;='Auxiliary Energy Estimation'!$E$25, 1, 0)</f>
        <v>0</v>
      </c>
      <c r="I5013" s="26">
        <f>IF(E5013&lt;='Auxiliary Energy Estimation'!$E$25, 1, 0)</f>
        <v>0</v>
      </c>
    </row>
    <row r="5014" spans="2:9" ht="15" x14ac:dyDescent="0.3">
      <c r="B5014" s="33">
        <v>5009.5</v>
      </c>
      <c r="C5014" s="34">
        <v>21.7</v>
      </c>
      <c r="D5014" s="32">
        <f t="shared" si="156"/>
        <v>71.06</v>
      </c>
      <c r="E5014" s="37">
        <f t="shared" si="157"/>
        <v>85.272000000000006</v>
      </c>
      <c r="F5014" s="32">
        <f>'Auxiliary Energy Estimation'!$E$25-D5014</f>
        <v>-16.060000000000002</v>
      </c>
      <c r="G5014" s="32">
        <f>'Auxiliary Energy Estimation'!$E$25-E5014</f>
        <v>-30.272000000000006</v>
      </c>
      <c r="H5014" s="26">
        <f>IF(D5014&lt;='Auxiliary Energy Estimation'!$E$25, 1, 0)</f>
        <v>0</v>
      </c>
      <c r="I5014" s="26">
        <f>IF(E5014&lt;='Auxiliary Energy Estimation'!$E$25, 1, 0)</f>
        <v>0</v>
      </c>
    </row>
    <row r="5015" spans="2:9" ht="15" x14ac:dyDescent="0.3">
      <c r="B5015" s="33">
        <v>5010.5</v>
      </c>
      <c r="C5015" s="34">
        <v>21.1</v>
      </c>
      <c r="D5015" s="32">
        <f t="shared" si="156"/>
        <v>69.98</v>
      </c>
      <c r="E5015" s="37">
        <f t="shared" si="157"/>
        <v>83.975999999999999</v>
      </c>
      <c r="F5015" s="32">
        <f>'Auxiliary Energy Estimation'!$E$25-D5015</f>
        <v>-14.980000000000004</v>
      </c>
      <c r="G5015" s="32">
        <f>'Auxiliary Energy Estimation'!$E$25-E5015</f>
        <v>-28.975999999999999</v>
      </c>
      <c r="H5015" s="26">
        <f>IF(D5015&lt;='Auxiliary Energy Estimation'!$E$25, 1, 0)</f>
        <v>0</v>
      </c>
      <c r="I5015" s="26">
        <f>IF(E5015&lt;='Auxiliary Energy Estimation'!$E$25, 1, 0)</f>
        <v>0</v>
      </c>
    </row>
    <row r="5016" spans="2:9" ht="15" x14ac:dyDescent="0.3">
      <c r="B5016" s="33">
        <v>5011.5</v>
      </c>
      <c r="C5016" s="34">
        <v>20.6</v>
      </c>
      <c r="D5016" s="32">
        <f t="shared" si="156"/>
        <v>69.080000000000013</v>
      </c>
      <c r="E5016" s="37">
        <f t="shared" si="157"/>
        <v>82.896000000000015</v>
      </c>
      <c r="F5016" s="32">
        <f>'Auxiliary Energy Estimation'!$E$25-D5016</f>
        <v>-14.080000000000013</v>
      </c>
      <c r="G5016" s="32">
        <f>'Auxiliary Energy Estimation'!$E$25-E5016</f>
        <v>-27.896000000000015</v>
      </c>
      <c r="H5016" s="26">
        <f>IF(D5016&lt;='Auxiliary Energy Estimation'!$E$25, 1, 0)</f>
        <v>0</v>
      </c>
      <c r="I5016" s="26">
        <f>IF(E5016&lt;='Auxiliary Energy Estimation'!$E$25, 1, 0)</f>
        <v>0</v>
      </c>
    </row>
    <row r="5017" spans="2:9" ht="15" x14ac:dyDescent="0.3">
      <c r="B5017" s="33">
        <v>5012.5</v>
      </c>
      <c r="C5017" s="34">
        <v>20</v>
      </c>
      <c r="D5017" s="32">
        <f t="shared" si="156"/>
        <v>68</v>
      </c>
      <c r="E5017" s="37">
        <f t="shared" si="157"/>
        <v>81.599999999999994</v>
      </c>
      <c r="F5017" s="32">
        <f>'Auxiliary Energy Estimation'!$E$25-D5017</f>
        <v>-13</v>
      </c>
      <c r="G5017" s="32">
        <f>'Auxiliary Energy Estimation'!$E$25-E5017</f>
        <v>-26.599999999999994</v>
      </c>
      <c r="H5017" s="26">
        <f>IF(D5017&lt;='Auxiliary Energy Estimation'!$E$25, 1, 0)</f>
        <v>0</v>
      </c>
      <c r="I5017" s="26">
        <f>IF(E5017&lt;='Auxiliary Energy Estimation'!$E$25, 1, 0)</f>
        <v>0</v>
      </c>
    </row>
    <row r="5018" spans="2:9" ht="15" x14ac:dyDescent="0.3">
      <c r="B5018" s="33">
        <v>5013.5</v>
      </c>
      <c r="C5018" s="34">
        <v>19.399999999999999</v>
      </c>
      <c r="D5018" s="32">
        <f t="shared" si="156"/>
        <v>66.92</v>
      </c>
      <c r="E5018" s="37">
        <f t="shared" si="157"/>
        <v>80.304000000000002</v>
      </c>
      <c r="F5018" s="32">
        <f>'Auxiliary Energy Estimation'!$E$25-D5018</f>
        <v>-11.920000000000002</v>
      </c>
      <c r="G5018" s="32">
        <f>'Auxiliary Energy Estimation'!$E$25-E5018</f>
        <v>-25.304000000000002</v>
      </c>
      <c r="H5018" s="26">
        <f>IF(D5018&lt;='Auxiliary Energy Estimation'!$E$25, 1, 0)</f>
        <v>0</v>
      </c>
      <c r="I5018" s="26">
        <f>IF(E5018&lt;='Auxiliary Energy Estimation'!$E$25, 1, 0)</f>
        <v>0</v>
      </c>
    </row>
    <row r="5019" spans="2:9" ht="15" x14ac:dyDescent="0.3">
      <c r="B5019" s="33">
        <v>5014.5</v>
      </c>
      <c r="C5019" s="34">
        <v>18.899999999999999</v>
      </c>
      <c r="D5019" s="32">
        <f t="shared" si="156"/>
        <v>66.02</v>
      </c>
      <c r="E5019" s="37">
        <f t="shared" si="157"/>
        <v>79.22399999999999</v>
      </c>
      <c r="F5019" s="32">
        <f>'Auxiliary Energy Estimation'!$E$25-D5019</f>
        <v>-11.019999999999996</v>
      </c>
      <c r="G5019" s="32">
        <f>'Auxiliary Energy Estimation'!$E$25-E5019</f>
        <v>-24.22399999999999</v>
      </c>
      <c r="H5019" s="26">
        <f>IF(D5019&lt;='Auxiliary Energy Estimation'!$E$25, 1, 0)</f>
        <v>0</v>
      </c>
      <c r="I5019" s="26">
        <f>IF(E5019&lt;='Auxiliary Energy Estimation'!$E$25, 1, 0)</f>
        <v>0</v>
      </c>
    </row>
    <row r="5020" spans="2:9" ht="15" x14ac:dyDescent="0.3">
      <c r="B5020" s="33">
        <v>5015.5</v>
      </c>
      <c r="C5020" s="34">
        <v>18.899999999999999</v>
      </c>
      <c r="D5020" s="32">
        <f t="shared" si="156"/>
        <v>66.02</v>
      </c>
      <c r="E5020" s="37">
        <f t="shared" si="157"/>
        <v>79.22399999999999</v>
      </c>
      <c r="F5020" s="32">
        <f>'Auxiliary Energy Estimation'!$E$25-D5020</f>
        <v>-11.019999999999996</v>
      </c>
      <c r="G5020" s="32">
        <f>'Auxiliary Energy Estimation'!$E$25-E5020</f>
        <v>-24.22399999999999</v>
      </c>
      <c r="H5020" s="26">
        <f>IF(D5020&lt;='Auxiliary Energy Estimation'!$E$25, 1, 0)</f>
        <v>0</v>
      </c>
      <c r="I5020" s="26">
        <f>IF(E5020&lt;='Auxiliary Energy Estimation'!$E$25, 1, 0)</f>
        <v>0</v>
      </c>
    </row>
    <row r="5021" spans="2:9" ht="15" x14ac:dyDescent="0.3">
      <c r="B5021" s="33">
        <v>5016.5</v>
      </c>
      <c r="C5021" s="34">
        <v>18.899999999999999</v>
      </c>
      <c r="D5021" s="32">
        <f t="shared" si="156"/>
        <v>66.02</v>
      </c>
      <c r="E5021" s="37">
        <f t="shared" si="157"/>
        <v>79.22399999999999</v>
      </c>
      <c r="F5021" s="32">
        <f>'Auxiliary Energy Estimation'!$E$25-D5021</f>
        <v>-11.019999999999996</v>
      </c>
      <c r="G5021" s="32">
        <f>'Auxiliary Energy Estimation'!$E$25-E5021</f>
        <v>-24.22399999999999</v>
      </c>
      <c r="H5021" s="26">
        <f>IF(D5021&lt;='Auxiliary Energy Estimation'!$E$25, 1, 0)</f>
        <v>0</v>
      </c>
      <c r="I5021" s="26">
        <f>IF(E5021&lt;='Auxiliary Energy Estimation'!$E$25, 1, 0)</f>
        <v>0</v>
      </c>
    </row>
    <row r="5022" spans="2:9" ht="15" x14ac:dyDescent="0.3">
      <c r="B5022" s="33">
        <v>5017.5</v>
      </c>
      <c r="C5022" s="34">
        <v>18.899999999999999</v>
      </c>
      <c r="D5022" s="32">
        <f t="shared" si="156"/>
        <v>66.02</v>
      </c>
      <c r="E5022" s="37">
        <f t="shared" si="157"/>
        <v>79.22399999999999</v>
      </c>
      <c r="F5022" s="32">
        <f>'Auxiliary Energy Estimation'!$E$25-D5022</f>
        <v>-11.019999999999996</v>
      </c>
      <c r="G5022" s="32">
        <f>'Auxiliary Energy Estimation'!$E$25-E5022</f>
        <v>-24.22399999999999</v>
      </c>
      <c r="H5022" s="26">
        <f>IF(D5022&lt;='Auxiliary Energy Estimation'!$E$25, 1, 0)</f>
        <v>0</v>
      </c>
      <c r="I5022" s="26">
        <f>IF(E5022&lt;='Auxiliary Energy Estimation'!$E$25, 1, 0)</f>
        <v>0</v>
      </c>
    </row>
    <row r="5023" spans="2:9" ht="15" x14ac:dyDescent="0.3">
      <c r="B5023" s="33">
        <v>5018.5</v>
      </c>
      <c r="C5023" s="34">
        <v>18.899999999999999</v>
      </c>
      <c r="D5023" s="32">
        <f t="shared" si="156"/>
        <v>66.02</v>
      </c>
      <c r="E5023" s="37">
        <f t="shared" si="157"/>
        <v>79.22399999999999</v>
      </c>
      <c r="F5023" s="32">
        <f>'Auxiliary Energy Estimation'!$E$25-D5023</f>
        <v>-11.019999999999996</v>
      </c>
      <c r="G5023" s="32">
        <f>'Auxiliary Energy Estimation'!$E$25-E5023</f>
        <v>-24.22399999999999</v>
      </c>
      <c r="H5023" s="26">
        <f>IF(D5023&lt;='Auxiliary Energy Estimation'!$E$25, 1, 0)</f>
        <v>0</v>
      </c>
      <c r="I5023" s="26">
        <f>IF(E5023&lt;='Auxiliary Energy Estimation'!$E$25, 1, 0)</f>
        <v>0</v>
      </c>
    </row>
    <row r="5024" spans="2:9" ht="15" x14ac:dyDescent="0.3">
      <c r="B5024" s="33">
        <v>5019.5</v>
      </c>
      <c r="C5024" s="34">
        <v>18.899999999999999</v>
      </c>
      <c r="D5024" s="32">
        <f t="shared" si="156"/>
        <v>66.02</v>
      </c>
      <c r="E5024" s="37">
        <f t="shared" si="157"/>
        <v>79.22399999999999</v>
      </c>
      <c r="F5024" s="32">
        <f>'Auxiliary Energy Estimation'!$E$25-D5024</f>
        <v>-11.019999999999996</v>
      </c>
      <c r="G5024" s="32">
        <f>'Auxiliary Energy Estimation'!$E$25-E5024</f>
        <v>-24.22399999999999</v>
      </c>
      <c r="H5024" s="26">
        <f>IF(D5024&lt;='Auxiliary Energy Estimation'!$E$25, 1, 0)</f>
        <v>0</v>
      </c>
      <c r="I5024" s="26">
        <f>IF(E5024&lt;='Auxiliary Energy Estimation'!$E$25, 1, 0)</f>
        <v>0</v>
      </c>
    </row>
    <row r="5025" spans="2:9" ht="15" x14ac:dyDescent="0.3">
      <c r="B5025" s="33">
        <v>5020.5</v>
      </c>
      <c r="C5025" s="34">
        <v>20</v>
      </c>
      <c r="D5025" s="32">
        <f t="shared" si="156"/>
        <v>68</v>
      </c>
      <c r="E5025" s="37">
        <f t="shared" si="157"/>
        <v>81.599999999999994</v>
      </c>
      <c r="F5025" s="32">
        <f>'Auxiliary Energy Estimation'!$E$25-D5025</f>
        <v>-13</v>
      </c>
      <c r="G5025" s="32">
        <f>'Auxiliary Energy Estimation'!$E$25-E5025</f>
        <v>-26.599999999999994</v>
      </c>
      <c r="H5025" s="26">
        <f>IF(D5025&lt;='Auxiliary Energy Estimation'!$E$25, 1, 0)</f>
        <v>0</v>
      </c>
      <c r="I5025" s="26">
        <f>IF(E5025&lt;='Auxiliary Energy Estimation'!$E$25, 1, 0)</f>
        <v>0</v>
      </c>
    </row>
    <row r="5026" spans="2:9" ht="15" x14ac:dyDescent="0.3">
      <c r="B5026" s="33">
        <v>5021.5</v>
      </c>
      <c r="C5026" s="34">
        <v>21.1</v>
      </c>
      <c r="D5026" s="32">
        <f t="shared" si="156"/>
        <v>69.98</v>
      </c>
      <c r="E5026" s="37">
        <f t="shared" si="157"/>
        <v>83.975999999999999</v>
      </c>
      <c r="F5026" s="32">
        <f>'Auxiliary Energy Estimation'!$E$25-D5026</f>
        <v>-14.980000000000004</v>
      </c>
      <c r="G5026" s="32">
        <f>'Auxiliary Energy Estimation'!$E$25-E5026</f>
        <v>-28.975999999999999</v>
      </c>
      <c r="H5026" s="26">
        <f>IF(D5026&lt;='Auxiliary Energy Estimation'!$E$25, 1, 0)</f>
        <v>0</v>
      </c>
      <c r="I5026" s="26">
        <f>IF(E5026&lt;='Auxiliary Energy Estimation'!$E$25, 1, 0)</f>
        <v>0</v>
      </c>
    </row>
    <row r="5027" spans="2:9" ht="15" x14ac:dyDescent="0.3">
      <c r="B5027" s="33">
        <v>5022.5</v>
      </c>
      <c r="C5027" s="34">
        <v>21.7</v>
      </c>
      <c r="D5027" s="32">
        <f t="shared" si="156"/>
        <v>71.06</v>
      </c>
      <c r="E5027" s="37">
        <f t="shared" si="157"/>
        <v>85.272000000000006</v>
      </c>
      <c r="F5027" s="32">
        <f>'Auxiliary Energy Estimation'!$E$25-D5027</f>
        <v>-16.060000000000002</v>
      </c>
      <c r="G5027" s="32">
        <f>'Auxiliary Energy Estimation'!$E$25-E5027</f>
        <v>-30.272000000000006</v>
      </c>
      <c r="H5027" s="26">
        <f>IF(D5027&lt;='Auxiliary Energy Estimation'!$E$25, 1, 0)</f>
        <v>0</v>
      </c>
      <c r="I5027" s="26">
        <f>IF(E5027&lt;='Auxiliary Energy Estimation'!$E$25, 1, 0)</f>
        <v>0</v>
      </c>
    </row>
    <row r="5028" spans="2:9" ht="15" x14ac:dyDescent="0.3">
      <c r="B5028" s="33">
        <v>5023.5</v>
      </c>
      <c r="C5028" s="34">
        <v>22.8</v>
      </c>
      <c r="D5028" s="32">
        <f t="shared" si="156"/>
        <v>73.039999999999992</v>
      </c>
      <c r="E5028" s="37">
        <f t="shared" si="157"/>
        <v>87.647999999999982</v>
      </c>
      <c r="F5028" s="32">
        <f>'Auxiliary Energy Estimation'!$E$25-D5028</f>
        <v>-18.039999999999992</v>
      </c>
      <c r="G5028" s="32">
        <f>'Auxiliary Energy Estimation'!$E$25-E5028</f>
        <v>-32.647999999999982</v>
      </c>
      <c r="H5028" s="26">
        <f>IF(D5028&lt;='Auxiliary Energy Estimation'!$E$25, 1, 0)</f>
        <v>0</v>
      </c>
      <c r="I5028" s="26">
        <f>IF(E5028&lt;='Auxiliary Energy Estimation'!$E$25, 1, 0)</f>
        <v>0</v>
      </c>
    </row>
    <row r="5029" spans="2:9" ht="15" x14ac:dyDescent="0.3">
      <c r="B5029" s="33">
        <v>5024.5</v>
      </c>
      <c r="C5029" s="34">
        <v>22.2</v>
      </c>
      <c r="D5029" s="32">
        <f t="shared" si="156"/>
        <v>71.960000000000008</v>
      </c>
      <c r="E5029" s="37">
        <f t="shared" si="157"/>
        <v>86.352000000000004</v>
      </c>
      <c r="F5029" s="32">
        <f>'Auxiliary Energy Estimation'!$E$25-D5029</f>
        <v>-16.960000000000008</v>
      </c>
      <c r="G5029" s="32">
        <f>'Auxiliary Energy Estimation'!$E$25-E5029</f>
        <v>-31.352000000000004</v>
      </c>
      <c r="H5029" s="26">
        <f>IF(D5029&lt;='Auxiliary Energy Estimation'!$E$25, 1, 0)</f>
        <v>0</v>
      </c>
      <c r="I5029" s="26">
        <f>IF(E5029&lt;='Auxiliary Energy Estimation'!$E$25, 1, 0)</f>
        <v>0</v>
      </c>
    </row>
    <row r="5030" spans="2:9" ht="15" x14ac:dyDescent="0.3">
      <c r="B5030" s="33">
        <v>5025.5</v>
      </c>
      <c r="C5030" s="34">
        <v>21.7</v>
      </c>
      <c r="D5030" s="32">
        <f t="shared" si="156"/>
        <v>71.06</v>
      </c>
      <c r="E5030" s="37">
        <f t="shared" si="157"/>
        <v>85.272000000000006</v>
      </c>
      <c r="F5030" s="32">
        <f>'Auxiliary Energy Estimation'!$E$25-D5030</f>
        <v>-16.060000000000002</v>
      </c>
      <c r="G5030" s="32">
        <f>'Auxiliary Energy Estimation'!$E$25-E5030</f>
        <v>-30.272000000000006</v>
      </c>
      <c r="H5030" s="26">
        <f>IF(D5030&lt;='Auxiliary Energy Estimation'!$E$25, 1, 0)</f>
        <v>0</v>
      </c>
      <c r="I5030" s="26">
        <f>IF(E5030&lt;='Auxiliary Energy Estimation'!$E$25, 1, 0)</f>
        <v>0</v>
      </c>
    </row>
    <row r="5031" spans="2:9" ht="15" x14ac:dyDescent="0.3">
      <c r="B5031" s="33">
        <v>5026.5</v>
      </c>
      <c r="C5031" s="34">
        <v>23.3</v>
      </c>
      <c r="D5031" s="32">
        <f t="shared" si="156"/>
        <v>73.94</v>
      </c>
      <c r="E5031" s="37">
        <f t="shared" si="157"/>
        <v>88.727999999999994</v>
      </c>
      <c r="F5031" s="32">
        <f>'Auxiliary Energy Estimation'!$E$25-D5031</f>
        <v>-18.939999999999998</v>
      </c>
      <c r="G5031" s="32">
        <f>'Auxiliary Energy Estimation'!$E$25-E5031</f>
        <v>-33.727999999999994</v>
      </c>
      <c r="H5031" s="26">
        <f>IF(D5031&lt;='Auxiliary Energy Estimation'!$E$25, 1, 0)</f>
        <v>0</v>
      </c>
      <c r="I5031" s="26">
        <f>IF(E5031&lt;='Auxiliary Energy Estimation'!$E$25, 1, 0)</f>
        <v>0</v>
      </c>
    </row>
    <row r="5032" spans="2:9" ht="15" x14ac:dyDescent="0.3">
      <c r="B5032" s="33">
        <v>5027.5</v>
      </c>
      <c r="C5032" s="34">
        <v>21.7</v>
      </c>
      <c r="D5032" s="32">
        <f t="shared" si="156"/>
        <v>71.06</v>
      </c>
      <c r="E5032" s="37">
        <f t="shared" si="157"/>
        <v>85.272000000000006</v>
      </c>
      <c r="F5032" s="32">
        <f>'Auxiliary Energy Estimation'!$E$25-D5032</f>
        <v>-16.060000000000002</v>
      </c>
      <c r="G5032" s="32">
        <f>'Auxiliary Energy Estimation'!$E$25-E5032</f>
        <v>-30.272000000000006</v>
      </c>
      <c r="H5032" s="26">
        <f>IF(D5032&lt;='Auxiliary Energy Estimation'!$E$25, 1, 0)</f>
        <v>0</v>
      </c>
      <c r="I5032" s="26">
        <f>IF(E5032&lt;='Auxiliary Energy Estimation'!$E$25, 1, 0)</f>
        <v>0</v>
      </c>
    </row>
    <row r="5033" spans="2:9" ht="15" x14ac:dyDescent="0.3">
      <c r="B5033" s="33">
        <v>5028.5</v>
      </c>
      <c r="C5033" s="34">
        <v>20.6</v>
      </c>
      <c r="D5033" s="32">
        <f t="shared" si="156"/>
        <v>69.080000000000013</v>
      </c>
      <c r="E5033" s="37">
        <f t="shared" si="157"/>
        <v>82.896000000000015</v>
      </c>
      <c r="F5033" s="32">
        <f>'Auxiliary Energy Estimation'!$E$25-D5033</f>
        <v>-14.080000000000013</v>
      </c>
      <c r="G5033" s="32">
        <f>'Auxiliary Energy Estimation'!$E$25-E5033</f>
        <v>-27.896000000000015</v>
      </c>
      <c r="H5033" s="26">
        <f>IF(D5033&lt;='Auxiliary Energy Estimation'!$E$25, 1, 0)</f>
        <v>0</v>
      </c>
      <c r="I5033" s="26">
        <f>IF(E5033&lt;='Auxiliary Energy Estimation'!$E$25, 1, 0)</f>
        <v>0</v>
      </c>
    </row>
    <row r="5034" spans="2:9" ht="15" x14ac:dyDescent="0.3">
      <c r="B5034" s="33">
        <v>5029.5</v>
      </c>
      <c r="C5034" s="34">
        <v>18.899999999999999</v>
      </c>
      <c r="D5034" s="32">
        <f t="shared" si="156"/>
        <v>66.02</v>
      </c>
      <c r="E5034" s="37">
        <f t="shared" si="157"/>
        <v>79.22399999999999</v>
      </c>
      <c r="F5034" s="32">
        <f>'Auxiliary Energy Estimation'!$E$25-D5034</f>
        <v>-11.019999999999996</v>
      </c>
      <c r="G5034" s="32">
        <f>'Auxiliary Energy Estimation'!$E$25-E5034</f>
        <v>-24.22399999999999</v>
      </c>
      <c r="H5034" s="26">
        <f>IF(D5034&lt;='Auxiliary Energy Estimation'!$E$25, 1, 0)</f>
        <v>0</v>
      </c>
      <c r="I5034" s="26">
        <f>IF(E5034&lt;='Auxiliary Energy Estimation'!$E$25, 1, 0)</f>
        <v>0</v>
      </c>
    </row>
    <row r="5035" spans="2:9" ht="15" x14ac:dyDescent="0.3">
      <c r="B5035" s="33">
        <v>5030.5</v>
      </c>
      <c r="C5035" s="34">
        <v>16.7</v>
      </c>
      <c r="D5035" s="32">
        <f t="shared" si="156"/>
        <v>62.06</v>
      </c>
      <c r="E5035" s="37">
        <f t="shared" si="157"/>
        <v>74.471999999999994</v>
      </c>
      <c r="F5035" s="32">
        <f>'Auxiliary Energy Estimation'!$E$25-D5035</f>
        <v>-7.0600000000000023</v>
      </c>
      <c r="G5035" s="32">
        <f>'Auxiliary Energy Estimation'!$E$25-E5035</f>
        <v>-19.471999999999994</v>
      </c>
      <c r="H5035" s="26">
        <f>IF(D5035&lt;='Auxiliary Energy Estimation'!$E$25, 1, 0)</f>
        <v>0</v>
      </c>
      <c r="I5035" s="26">
        <f>IF(E5035&lt;='Auxiliary Energy Estimation'!$E$25, 1, 0)</f>
        <v>0</v>
      </c>
    </row>
    <row r="5036" spans="2:9" ht="15" x14ac:dyDescent="0.3">
      <c r="B5036" s="33">
        <v>5031.5</v>
      </c>
      <c r="C5036" s="34">
        <v>16.7</v>
      </c>
      <c r="D5036" s="32">
        <f t="shared" si="156"/>
        <v>62.06</v>
      </c>
      <c r="E5036" s="37">
        <f t="shared" si="157"/>
        <v>74.471999999999994</v>
      </c>
      <c r="F5036" s="32">
        <f>'Auxiliary Energy Estimation'!$E$25-D5036</f>
        <v>-7.0600000000000023</v>
      </c>
      <c r="G5036" s="32">
        <f>'Auxiliary Energy Estimation'!$E$25-E5036</f>
        <v>-19.471999999999994</v>
      </c>
      <c r="H5036" s="26">
        <f>IF(D5036&lt;='Auxiliary Energy Estimation'!$E$25, 1, 0)</f>
        <v>0</v>
      </c>
      <c r="I5036" s="26">
        <f>IF(E5036&lt;='Auxiliary Energy Estimation'!$E$25, 1, 0)</f>
        <v>0</v>
      </c>
    </row>
    <row r="5037" spans="2:9" ht="15" x14ac:dyDescent="0.3">
      <c r="B5037" s="33">
        <v>5032.5</v>
      </c>
      <c r="C5037" s="34">
        <v>15.6</v>
      </c>
      <c r="D5037" s="32">
        <f t="shared" si="156"/>
        <v>60.08</v>
      </c>
      <c r="E5037" s="37">
        <f t="shared" si="157"/>
        <v>72.095999999999989</v>
      </c>
      <c r="F5037" s="32">
        <f>'Auxiliary Energy Estimation'!$E$25-D5037</f>
        <v>-5.0799999999999983</v>
      </c>
      <c r="G5037" s="32">
        <f>'Auxiliary Energy Estimation'!$E$25-E5037</f>
        <v>-17.095999999999989</v>
      </c>
      <c r="H5037" s="26">
        <f>IF(D5037&lt;='Auxiliary Energy Estimation'!$E$25, 1, 0)</f>
        <v>0</v>
      </c>
      <c r="I5037" s="26">
        <f>IF(E5037&lt;='Auxiliary Energy Estimation'!$E$25, 1, 0)</f>
        <v>0</v>
      </c>
    </row>
    <row r="5038" spans="2:9" ht="15" x14ac:dyDescent="0.3">
      <c r="B5038" s="33">
        <v>5033.5</v>
      </c>
      <c r="C5038" s="34">
        <v>15.6</v>
      </c>
      <c r="D5038" s="32">
        <f t="shared" si="156"/>
        <v>60.08</v>
      </c>
      <c r="E5038" s="37">
        <f t="shared" si="157"/>
        <v>72.095999999999989</v>
      </c>
      <c r="F5038" s="32">
        <f>'Auxiliary Energy Estimation'!$E$25-D5038</f>
        <v>-5.0799999999999983</v>
      </c>
      <c r="G5038" s="32">
        <f>'Auxiliary Energy Estimation'!$E$25-E5038</f>
        <v>-17.095999999999989</v>
      </c>
      <c r="H5038" s="26">
        <f>IF(D5038&lt;='Auxiliary Energy Estimation'!$E$25, 1, 0)</f>
        <v>0</v>
      </c>
      <c r="I5038" s="26">
        <f>IF(E5038&lt;='Auxiliary Energy Estimation'!$E$25, 1, 0)</f>
        <v>0</v>
      </c>
    </row>
    <row r="5039" spans="2:9" ht="15" x14ac:dyDescent="0.3">
      <c r="B5039" s="33">
        <v>5034.5</v>
      </c>
      <c r="C5039" s="34">
        <v>15</v>
      </c>
      <c r="D5039" s="32">
        <f t="shared" si="156"/>
        <v>59</v>
      </c>
      <c r="E5039" s="37">
        <f t="shared" si="157"/>
        <v>70.8</v>
      </c>
      <c r="F5039" s="32">
        <f>'Auxiliary Energy Estimation'!$E$25-D5039</f>
        <v>-4</v>
      </c>
      <c r="G5039" s="32">
        <f>'Auxiliary Energy Estimation'!$E$25-E5039</f>
        <v>-15.799999999999997</v>
      </c>
      <c r="H5039" s="26">
        <f>IF(D5039&lt;='Auxiliary Energy Estimation'!$E$25, 1, 0)</f>
        <v>0</v>
      </c>
      <c r="I5039" s="26">
        <f>IF(E5039&lt;='Auxiliary Energy Estimation'!$E$25, 1, 0)</f>
        <v>0</v>
      </c>
    </row>
    <row r="5040" spans="2:9" ht="15" x14ac:dyDescent="0.3">
      <c r="B5040" s="33">
        <v>5035.5</v>
      </c>
      <c r="C5040" s="34">
        <v>15</v>
      </c>
      <c r="D5040" s="32">
        <f t="shared" si="156"/>
        <v>59</v>
      </c>
      <c r="E5040" s="37">
        <f t="shared" si="157"/>
        <v>70.8</v>
      </c>
      <c r="F5040" s="32">
        <f>'Auxiliary Energy Estimation'!$E$25-D5040</f>
        <v>-4</v>
      </c>
      <c r="G5040" s="32">
        <f>'Auxiliary Energy Estimation'!$E$25-E5040</f>
        <v>-15.799999999999997</v>
      </c>
      <c r="H5040" s="26">
        <f>IF(D5040&lt;='Auxiliary Energy Estimation'!$E$25, 1, 0)</f>
        <v>0</v>
      </c>
      <c r="I5040" s="26">
        <f>IF(E5040&lt;='Auxiliary Energy Estimation'!$E$25, 1, 0)</f>
        <v>0</v>
      </c>
    </row>
    <row r="5041" spans="2:9" ht="15" x14ac:dyDescent="0.3">
      <c r="B5041" s="33">
        <v>5036.5</v>
      </c>
      <c r="C5041" s="34">
        <v>14.4</v>
      </c>
      <c r="D5041" s="32">
        <f t="shared" si="156"/>
        <v>57.92</v>
      </c>
      <c r="E5041" s="37">
        <f t="shared" si="157"/>
        <v>69.504000000000005</v>
      </c>
      <c r="F5041" s="32">
        <f>'Auxiliary Energy Estimation'!$E$25-D5041</f>
        <v>-2.9200000000000017</v>
      </c>
      <c r="G5041" s="32">
        <f>'Auxiliary Energy Estimation'!$E$25-E5041</f>
        <v>-14.504000000000005</v>
      </c>
      <c r="H5041" s="26">
        <f>IF(D5041&lt;='Auxiliary Energy Estimation'!$E$25, 1, 0)</f>
        <v>0</v>
      </c>
      <c r="I5041" s="26">
        <f>IF(E5041&lt;='Auxiliary Energy Estimation'!$E$25, 1, 0)</f>
        <v>0</v>
      </c>
    </row>
    <row r="5042" spans="2:9" ht="15" x14ac:dyDescent="0.3">
      <c r="B5042" s="33">
        <v>5037.5</v>
      </c>
      <c r="C5042" s="34">
        <v>14.4</v>
      </c>
      <c r="D5042" s="32">
        <f t="shared" si="156"/>
        <v>57.92</v>
      </c>
      <c r="E5042" s="37">
        <f t="shared" si="157"/>
        <v>69.504000000000005</v>
      </c>
      <c r="F5042" s="32">
        <f>'Auxiliary Energy Estimation'!$E$25-D5042</f>
        <v>-2.9200000000000017</v>
      </c>
      <c r="G5042" s="32">
        <f>'Auxiliary Energy Estimation'!$E$25-E5042</f>
        <v>-14.504000000000005</v>
      </c>
      <c r="H5042" s="26">
        <f>IF(D5042&lt;='Auxiliary Energy Estimation'!$E$25, 1, 0)</f>
        <v>0</v>
      </c>
      <c r="I5042" s="26">
        <f>IF(E5042&lt;='Auxiliary Energy Estimation'!$E$25, 1, 0)</f>
        <v>0</v>
      </c>
    </row>
    <row r="5043" spans="2:9" ht="15" x14ac:dyDescent="0.3">
      <c r="B5043" s="33">
        <v>5038.5</v>
      </c>
      <c r="C5043" s="34">
        <v>15</v>
      </c>
      <c r="D5043" s="32">
        <f t="shared" si="156"/>
        <v>59</v>
      </c>
      <c r="E5043" s="37">
        <f t="shared" si="157"/>
        <v>70.8</v>
      </c>
      <c r="F5043" s="32">
        <f>'Auxiliary Energy Estimation'!$E$25-D5043</f>
        <v>-4</v>
      </c>
      <c r="G5043" s="32">
        <f>'Auxiliary Energy Estimation'!$E$25-E5043</f>
        <v>-15.799999999999997</v>
      </c>
      <c r="H5043" s="26">
        <f>IF(D5043&lt;='Auxiliary Energy Estimation'!$E$25, 1, 0)</f>
        <v>0</v>
      </c>
      <c r="I5043" s="26">
        <f>IF(E5043&lt;='Auxiliary Energy Estimation'!$E$25, 1, 0)</f>
        <v>0</v>
      </c>
    </row>
    <row r="5044" spans="2:9" ht="15" x14ac:dyDescent="0.3">
      <c r="B5044" s="33">
        <v>5039.5</v>
      </c>
      <c r="C5044" s="34">
        <v>15</v>
      </c>
      <c r="D5044" s="32">
        <f t="shared" si="156"/>
        <v>59</v>
      </c>
      <c r="E5044" s="37">
        <f t="shared" si="157"/>
        <v>70.8</v>
      </c>
      <c r="F5044" s="32">
        <f>'Auxiliary Energy Estimation'!$E$25-D5044</f>
        <v>-4</v>
      </c>
      <c r="G5044" s="32">
        <f>'Auxiliary Energy Estimation'!$E$25-E5044</f>
        <v>-15.799999999999997</v>
      </c>
      <c r="H5044" s="26">
        <f>IF(D5044&lt;='Auxiliary Energy Estimation'!$E$25, 1, 0)</f>
        <v>0</v>
      </c>
      <c r="I5044" s="26">
        <f>IF(E5044&lt;='Auxiliary Energy Estimation'!$E$25, 1, 0)</f>
        <v>0</v>
      </c>
    </row>
    <row r="5045" spans="2:9" ht="15" x14ac:dyDescent="0.3">
      <c r="B5045" s="33">
        <v>5040.5</v>
      </c>
      <c r="C5045" s="34">
        <v>15.6</v>
      </c>
      <c r="D5045" s="32">
        <f t="shared" si="156"/>
        <v>60.08</v>
      </c>
      <c r="E5045" s="37">
        <f t="shared" si="157"/>
        <v>72.095999999999989</v>
      </c>
      <c r="F5045" s="32">
        <f>'Auxiliary Energy Estimation'!$E$25-D5045</f>
        <v>-5.0799999999999983</v>
      </c>
      <c r="G5045" s="32">
        <f>'Auxiliary Energy Estimation'!$E$25-E5045</f>
        <v>-17.095999999999989</v>
      </c>
      <c r="H5045" s="26">
        <f>IF(D5045&lt;='Auxiliary Energy Estimation'!$E$25, 1, 0)</f>
        <v>0</v>
      </c>
      <c r="I5045" s="26">
        <f>IF(E5045&lt;='Auxiliary Energy Estimation'!$E$25, 1, 0)</f>
        <v>0</v>
      </c>
    </row>
    <row r="5046" spans="2:9" ht="15" x14ac:dyDescent="0.3">
      <c r="B5046" s="33">
        <v>5041.5</v>
      </c>
      <c r="C5046" s="34">
        <v>15.6</v>
      </c>
      <c r="D5046" s="32">
        <f t="shared" si="156"/>
        <v>60.08</v>
      </c>
      <c r="E5046" s="37">
        <f t="shared" si="157"/>
        <v>72.095999999999989</v>
      </c>
      <c r="F5046" s="32">
        <f>'Auxiliary Energy Estimation'!$E$25-D5046</f>
        <v>-5.0799999999999983</v>
      </c>
      <c r="G5046" s="32">
        <f>'Auxiliary Energy Estimation'!$E$25-E5046</f>
        <v>-17.095999999999989</v>
      </c>
      <c r="H5046" s="26">
        <f>IF(D5046&lt;='Auxiliary Energy Estimation'!$E$25, 1, 0)</f>
        <v>0</v>
      </c>
      <c r="I5046" s="26">
        <f>IF(E5046&lt;='Auxiliary Energy Estimation'!$E$25, 1, 0)</f>
        <v>0</v>
      </c>
    </row>
    <row r="5047" spans="2:9" ht="15" x14ac:dyDescent="0.3">
      <c r="B5047" s="33">
        <v>5042.5</v>
      </c>
      <c r="C5047" s="34">
        <v>15.6</v>
      </c>
      <c r="D5047" s="32">
        <f t="shared" si="156"/>
        <v>60.08</v>
      </c>
      <c r="E5047" s="37">
        <f t="shared" si="157"/>
        <v>72.095999999999989</v>
      </c>
      <c r="F5047" s="32">
        <f>'Auxiliary Energy Estimation'!$E$25-D5047</f>
        <v>-5.0799999999999983</v>
      </c>
      <c r="G5047" s="32">
        <f>'Auxiliary Energy Estimation'!$E$25-E5047</f>
        <v>-17.095999999999989</v>
      </c>
      <c r="H5047" s="26">
        <f>IF(D5047&lt;='Auxiliary Energy Estimation'!$E$25, 1, 0)</f>
        <v>0</v>
      </c>
      <c r="I5047" s="26">
        <f>IF(E5047&lt;='Auxiliary Energy Estimation'!$E$25, 1, 0)</f>
        <v>0</v>
      </c>
    </row>
    <row r="5048" spans="2:9" ht="15" x14ac:dyDescent="0.3">
      <c r="B5048" s="33">
        <v>5043.5</v>
      </c>
      <c r="C5048" s="34">
        <v>15.6</v>
      </c>
      <c r="D5048" s="32">
        <f t="shared" si="156"/>
        <v>60.08</v>
      </c>
      <c r="E5048" s="37">
        <f t="shared" si="157"/>
        <v>72.095999999999989</v>
      </c>
      <c r="F5048" s="32">
        <f>'Auxiliary Energy Estimation'!$E$25-D5048</f>
        <v>-5.0799999999999983</v>
      </c>
      <c r="G5048" s="32">
        <f>'Auxiliary Energy Estimation'!$E$25-E5048</f>
        <v>-17.095999999999989</v>
      </c>
      <c r="H5048" s="26">
        <f>IF(D5048&lt;='Auxiliary Energy Estimation'!$E$25, 1, 0)</f>
        <v>0</v>
      </c>
      <c r="I5048" s="26">
        <f>IF(E5048&lt;='Auxiliary Energy Estimation'!$E$25, 1, 0)</f>
        <v>0</v>
      </c>
    </row>
    <row r="5049" spans="2:9" ht="15" x14ac:dyDescent="0.3">
      <c r="B5049" s="33">
        <v>5044.5</v>
      </c>
      <c r="C5049" s="34">
        <v>15.6</v>
      </c>
      <c r="D5049" s="32">
        <f t="shared" si="156"/>
        <v>60.08</v>
      </c>
      <c r="E5049" s="37">
        <f t="shared" si="157"/>
        <v>72.095999999999989</v>
      </c>
      <c r="F5049" s="32">
        <f>'Auxiliary Energy Estimation'!$E$25-D5049</f>
        <v>-5.0799999999999983</v>
      </c>
      <c r="G5049" s="32">
        <f>'Auxiliary Energy Estimation'!$E$25-E5049</f>
        <v>-17.095999999999989</v>
      </c>
      <c r="H5049" s="26">
        <f>IF(D5049&lt;='Auxiliary Energy Estimation'!$E$25, 1, 0)</f>
        <v>0</v>
      </c>
      <c r="I5049" s="26">
        <f>IF(E5049&lt;='Auxiliary Energy Estimation'!$E$25, 1, 0)</f>
        <v>0</v>
      </c>
    </row>
    <row r="5050" spans="2:9" ht="15" x14ac:dyDescent="0.3">
      <c r="B5050" s="33">
        <v>5045.5</v>
      </c>
      <c r="C5050" s="34">
        <v>15.6</v>
      </c>
      <c r="D5050" s="32">
        <f t="shared" si="156"/>
        <v>60.08</v>
      </c>
      <c r="E5050" s="37">
        <f t="shared" si="157"/>
        <v>72.095999999999989</v>
      </c>
      <c r="F5050" s="32">
        <f>'Auxiliary Energy Estimation'!$E$25-D5050</f>
        <v>-5.0799999999999983</v>
      </c>
      <c r="G5050" s="32">
        <f>'Auxiliary Energy Estimation'!$E$25-E5050</f>
        <v>-17.095999999999989</v>
      </c>
      <c r="H5050" s="26">
        <f>IF(D5050&lt;='Auxiliary Energy Estimation'!$E$25, 1, 0)</f>
        <v>0</v>
      </c>
      <c r="I5050" s="26">
        <f>IF(E5050&lt;='Auxiliary Energy Estimation'!$E$25, 1, 0)</f>
        <v>0</v>
      </c>
    </row>
    <row r="5051" spans="2:9" ht="15" x14ac:dyDescent="0.3">
      <c r="B5051" s="33">
        <v>5046.5</v>
      </c>
      <c r="C5051" s="34">
        <v>16.7</v>
      </c>
      <c r="D5051" s="32">
        <f t="shared" si="156"/>
        <v>62.06</v>
      </c>
      <c r="E5051" s="37">
        <f t="shared" si="157"/>
        <v>74.471999999999994</v>
      </c>
      <c r="F5051" s="32">
        <f>'Auxiliary Energy Estimation'!$E$25-D5051</f>
        <v>-7.0600000000000023</v>
      </c>
      <c r="G5051" s="32">
        <f>'Auxiliary Energy Estimation'!$E$25-E5051</f>
        <v>-19.471999999999994</v>
      </c>
      <c r="H5051" s="26">
        <f>IF(D5051&lt;='Auxiliary Energy Estimation'!$E$25, 1, 0)</f>
        <v>0</v>
      </c>
      <c r="I5051" s="26">
        <f>IF(E5051&lt;='Auxiliary Energy Estimation'!$E$25, 1, 0)</f>
        <v>0</v>
      </c>
    </row>
    <row r="5052" spans="2:9" ht="15" x14ac:dyDescent="0.3">
      <c r="B5052" s="33">
        <v>5047.5</v>
      </c>
      <c r="C5052" s="34">
        <v>16.100000000000001</v>
      </c>
      <c r="D5052" s="32">
        <f t="shared" si="156"/>
        <v>60.980000000000004</v>
      </c>
      <c r="E5052" s="37">
        <f t="shared" si="157"/>
        <v>73.176000000000002</v>
      </c>
      <c r="F5052" s="32">
        <f>'Auxiliary Energy Estimation'!$E$25-D5052</f>
        <v>-5.980000000000004</v>
      </c>
      <c r="G5052" s="32">
        <f>'Auxiliary Energy Estimation'!$E$25-E5052</f>
        <v>-18.176000000000002</v>
      </c>
      <c r="H5052" s="26">
        <f>IF(D5052&lt;='Auxiliary Energy Estimation'!$E$25, 1, 0)</f>
        <v>0</v>
      </c>
      <c r="I5052" s="26">
        <f>IF(E5052&lt;='Auxiliary Energy Estimation'!$E$25, 1, 0)</f>
        <v>0</v>
      </c>
    </row>
    <row r="5053" spans="2:9" ht="15" x14ac:dyDescent="0.3">
      <c r="B5053" s="33">
        <v>5048.5</v>
      </c>
      <c r="C5053" s="34">
        <v>18.3</v>
      </c>
      <c r="D5053" s="32">
        <f t="shared" si="156"/>
        <v>64.94</v>
      </c>
      <c r="E5053" s="37">
        <f t="shared" si="157"/>
        <v>77.927999999999997</v>
      </c>
      <c r="F5053" s="32">
        <f>'Auxiliary Energy Estimation'!$E$25-D5053</f>
        <v>-9.9399999999999977</v>
      </c>
      <c r="G5053" s="32">
        <f>'Auxiliary Energy Estimation'!$E$25-E5053</f>
        <v>-22.927999999999997</v>
      </c>
      <c r="H5053" s="26">
        <f>IF(D5053&lt;='Auxiliary Energy Estimation'!$E$25, 1, 0)</f>
        <v>0</v>
      </c>
      <c r="I5053" s="26">
        <f>IF(E5053&lt;='Auxiliary Energy Estimation'!$E$25, 1, 0)</f>
        <v>0</v>
      </c>
    </row>
    <row r="5054" spans="2:9" ht="15" x14ac:dyDescent="0.3">
      <c r="B5054" s="33">
        <v>5049.5</v>
      </c>
      <c r="C5054" s="34">
        <v>21.1</v>
      </c>
      <c r="D5054" s="32">
        <f t="shared" si="156"/>
        <v>69.98</v>
      </c>
      <c r="E5054" s="37">
        <f t="shared" si="157"/>
        <v>83.975999999999999</v>
      </c>
      <c r="F5054" s="32">
        <f>'Auxiliary Energy Estimation'!$E$25-D5054</f>
        <v>-14.980000000000004</v>
      </c>
      <c r="G5054" s="32">
        <f>'Auxiliary Energy Estimation'!$E$25-E5054</f>
        <v>-28.975999999999999</v>
      </c>
      <c r="H5054" s="26">
        <f>IF(D5054&lt;='Auxiliary Energy Estimation'!$E$25, 1, 0)</f>
        <v>0</v>
      </c>
      <c r="I5054" s="26">
        <f>IF(E5054&lt;='Auxiliary Energy Estimation'!$E$25, 1, 0)</f>
        <v>0</v>
      </c>
    </row>
    <row r="5055" spans="2:9" ht="15" x14ac:dyDescent="0.3">
      <c r="B5055" s="33">
        <v>5050.5</v>
      </c>
      <c r="C5055" s="34">
        <v>21.7</v>
      </c>
      <c r="D5055" s="32">
        <f t="shared" si="156"/>
        <v>71.06</v>
      </c>
      <c r="E5055" s="37">
        <f t="shared" si="157"/>
        <v>85.272000000000006</v>
      </c>
      <c r="F5055" s="32">
        <f>'Auxiliary Energy Estimation'!$E$25-D5055</f>
        <v>-16.060000000000002</v>
      </c>
      <c r="G5055" s="32">
        <f>'Auxiliary Energy Estimation'!$E$25-E5055</f>
        <v>-30.272000000000006</v>
      </c>
      <c r="H5055" s="26">
        <f>IF(D5055&lt;='Auxiliary Energy Estimation'!$E$25, 1, 0)</f>
        <v>0</v>
      </c>
      <c r="I5055" s="26">
        <f>IF(E5055&lt;='Auxiliary Energy Estimation'!$E$25, 1, 0)</f>
        <v>0</v>
      </c>
    </row>
    <row r="5056" spans="2:9" ht="15" x14ac:dyDescent="0.3">
      <c r="B5056" s="33">
        <v>5051.5</v>
      </c>
      <c r="C5056" s="34">
        <v>22.8</v>
      </c>
      <c r="D5056" s="32">
        <f t="shared" si="156"/>
        <v>73.039999999999992</v>
      </c>
      <c r="E5056" s="37">
        <f t="shared" si="157"/>
        <v>87.647999999999982</v>
      </c>
      <c r="F5056" s="32">
        <f>'Auxiliary Energy Estimation'!$E$25-D5056</f>
        <v>-18.039999999999992</v>
      </c>
      <c r="G5056" s="32">
        <f>'Auxiliary Energy Estimation'!$E$25-E5056</f>
        <v>-32.647999999999982</v>
      </c>
      <c r="H5056" s="26">
        <f>IF(D5056&lt;='Auxiliary Energy Estimation'!$E$25, 1, 0)</f>
        <v>0</v>
      </c>
      <c r="I5056" s="26">
        <f>IF(E5056&lt;='Auxiliary Energy Estimation'!$E$25, 1, 0)</f>
        <v>0</v>
      </c>
    </row>
    <row r="5057" spans="2:9" ht="15" x14ac:dyDescent="0.3">
      <c r="B5057" s="33">
        <v>5052.5</v>
      </c>
      <c r="C5057" s="34">
        <v>24.4</v>
      </c>
      <c r="D5057" s="32">
        <f t="shared" si="156"/>
        <v>75.92</v>
      </c>
      <c r="E5057" s="37">
        <f t="shared" si="157"/>
        <v>91.103999999999999</v>
      </c>
      <c r="F5057" s="32">
        <f>'Auxiliary Energy Estimation'!$E$25-D5057</f>
        <v>-20.92</v>
      </c>
      <c r="G5057" s="32">
        <f>'Auxiliary Energy Estimation'!$E$25-E5057</f>
        <v>-36.103999999999999</v>
      </c>
      <c r="H5057" s="26">
        <f>IF(D5057&lt;='Auxiliary Energy Estimation'!$E$25, 1, 0)</f>
        <v>0</v>
      </c>
      <c r="I5057" s="26">
        <f>IF(E5057&lt;='Auxiliary Energy Estimation'!$E$25, 1, 0)</f>
        <v>0</v>
      </c>
    </row>
    <row r="5058" spans="2:9" ht="15" x14ac:dyDescent="0.3">
      <c r="B5058" s="33">
        <v>5053.5</v>
      </c>
      <c r="C5058" s="34">
        <v>23.3</v>
      </c>
      <c r="D5058" s="32">
        <f t="shared" si="156"/>
        <v>73.94</v>
      </c>
      <c r="E5058" s="37">
        <f t="shared" si="157"/>
        <v>88.727999999999994</v>
      </c>
      <c r="F5058" s="32">
        <f>'Auxiliary Energy Estimation'!$E$25-D5058</f>
        <v>-18.939999999999998</v>
      </c>
      <c r="G5058" s="32">
        <f>'Auxiliary Energy Estimation'!$E$25-E5058</f>
        <v>-33.727999999999994</v>
      </c>
      <c r="H5058" s="26">
        <f>IF(D5058&lt;='Auxiliary Energy Estimation'!$E$25, 1, 0)</f>
        <v>0</v>
      </c>
      <c r="I5058" s="26">
        <f>IF(E5058&lt;='Auxiliary Energy Estimation'!$E$25, 1, 0)</f>
        <v>0</v>
      </c>
    </row>
    <row r="5059" spans="2:9" ht="15" x14ac:dyDescent="0.3">
      <c r="B5059" s="33">
        <v>5054.5</v>
      </c>
      <c r="C5059" s="34">
        <v>22.8</v>
      </c>
      <c r="D5059" s="32">
        <f t="shared" si="156"/>
        <v>73.039999999999992</v>
      </c>
      <c r="E5059" s="37">
        <f t="shared" si="157"/>
        <v>87.647999999999982</v>
      </c>
      <c r="F5059" s="32">
        <f>'Auxiliary Energy Estimation'!$E$25-D5059</f>
        <v>-18.039999999999992</v>
      </c>
      <c r="G5059" s="32">
        <f>'Auxiliary Energy Estimation'!$E$25-E5059</f>
        <v>-32.647999999999982</v>
      </c>
      <c r="H5059" s="26">
        <f>IF(D5059&lt;='Auxiliary Energy Estimation'!$E$25, 1, 0)</f>
        <v>0</v>
      </c>
      <c r="I5059" s="26">
        <f>IF(E5059&lt;='Auxiliary Energy Estimation'!$E$25, 1, 0)</f>
        <v>0</v>
      </c>
    </row>
    <row r="5060" spans="2:9" ht="15" x14ac:dyDescent="0.3">
      <c r="B5060" s="33">
        <v>5055.5</v>
      </c>
      <c r="C5060" s="34">
        <v>21.7</v>
      </c>
      <c r="D5060" s="32">
        <f t="shared" si="156"/>
        <v>71.06</v>
      </c>
      <c r="E5060" s="37">
        <f t="shared" si="157"/>
        <v>85.272000000000006</v>
      </c>
      <c r="F5060" s="32">
        <f>'Auxiliary Energy Estimation'!$E$25-D5060</f>
        <v>-16.060000000000002</v>
      </c>
      <c r="G5060" s="32">
        <f>'Auxiliary Energy Estimation'!$E$25-E5060</f>
        <v>-30.272000000000006</v>
      </c>
      <c r="H5060" s="26">
        <f>IF(D5060&lt;='Auxiliary Energy Estimation'!$E$25, 1, 0)</f>
        <v>0</v>
      </c>
      <c r="I5060" s="26">
        <f>IF(E5060&lt;='Auxiliary Energy Estimation'!$E$25, 1, 0)</f>
        <v>0</v>
      </c>
    </row>
    <row r="5061" spans="2:9" ht="15" x14ac:dyDescent="0.3">
      <c r="B5061" s="33">
        <v>5056.5</v>
      </c>
      <c r="C5061" s="34">
        <v>21.7</v>
      </c>
      <c r="D5061" s="32">
        <f t="shared" ref="D5061:D5124" si="158">CONVERT(C5061,"C","F")</f>
        <v>71.06</v>
      </c>
      <c r="E5061" s="37">
        <f t="shared" ref="E5061:E5124" si="159">D5061*1.2</f>
        <v>85.272000000000006</v>
      </c>
      <c r="F5061" s="32">
        <f>'Auxiliary Energy Estimation'!$E$25-D5061</f>
        <v>-16.060000000000002</v>
      </c>
      <c r="G5061" s="32">
        <f>'Auxiliary Energy Estimation'!$E$25-E5061</f>
        <v>-30.272000000000006</v>
      </c>
      <c r="H5061" s="26">
        <f>IF(D5061&lt;='Auxiliary Energy Estimation'!$E$25, 1, 0)</f>
        <v>0</v>
      </c>
      <c r="I5061" s="26">
        <f>IF(E5061&lt;='Auxiliary Energy Estimation'!$E$25, 1, 0)</f>
        <v>0</v>
      </c>
    </row>
    <row r="5062" spans="2:9" ht="15" x14ac:dyDescent="0.3">
      <c r="B5062" s="33">
        <v>5057.5</v>
      </c>
      <c r="C5062" s="34">
        <v>24.4</v>
      </c>
      <c r="D5062" s="32">
        <f t="shared" si="158"/>
        <v>75.92</v>
      </c>
      <c r="E5062" s="37">
        <f t="shared" si="159"/>
        <v>91.103999999999999</v>
      </c>
      <c r="F5062" s="32">
        <f>'Auxiliary Energy Estimation'!$E$25-D5062</f>
        <v>-20.92</v>
      </c>
      <c r="G5062" s="32">
        <f>'Auxiliary Energy Estimation'!$E$25-E5062</f>
        <v>-36.103999999999999</v>
      </c>
      <c r="H5062" s="26">
        <f>IF(D5062&lt;='Auxiliary Energy Estimation'!$E$25, 1, 0)</f>
        <v>0</v>
      </c>
      <c r="I5062" s="26">
        <f>IF(E5062&lt;='Auxiliary Energy Estimation'!$E$25, 1, 0)</f>
        <v>0</v>
      </c>
    </row>
    <row r="5063" spans="2:9" ht="15" x14ac:dyDescent="0.3">
      <c r="B5063" s="33">
        <v>5058.5</v>
      </c>
      <c r="C5063" s="34">
        <v>23.9</v>
      </c>
      <c r="D5063" s="32">
        <f t="shared" si="158"/>
        <v>75.02</v>
      </c>
      <c r="E5063" s="37">
        <f t="shared" si="159"/>
        <v>90.023999999999987</v>
      </c>
      <c r="F5063" s="32">
        <f>'Auxiliary Energy Estimation'!$E$25-D5063</f>
        <v>-20.019999999999996</v>
      </c>
      <c r="G5063" s="32">
        <f>'Auxiliary Energy Estimation'!$E$25-E5063</f>
        <v>-35.023999999999987</v>
      </c>
      <c r="H5063" s="26">
        <f>IF(D5063&lt;='Auxiliary Energy Estimation'!$E$25, 1, 0)</f>
        <v>0</v>
      </c>
      <c r="I5063" s="26">
        <f>IF(E5063&lt;='Auxiliary Energy Estimation'!$E$25, 1, 0)</f>
        <v>0</v>
      </c>
    </row>
    <row r="5064" spans="2:9" ht="15" x14ac:dyDescent="0.3">
      <c r="B5064" s="33">
        <v>5059.5</v>
      </c>
      <c r="C5064" s="34">
        <v>22.8</v>
      </c>
      <c r="D5064" s="32">
        <f t="shared" si="158"/>
        <v>73.039999999999992</v>
      </c>
      <c r="E5064" s="37">
        <f t="shared" si="159"/>
        <v>87.647999999999982</v>
      </c>
      <c r="F5064" s="32">
        <f>'Auxiliary Energy Estimation'!$E$25-D5064</f>
        <v>-18.039999999999992</v>
      </c>
      <c r="G5064" s="32">
        <f>'Auxiliary Energy Estimation'!$E$25-E5064</f>
        <v>-32.647999999999982</v>
      </c>
      <c r="H5064" s="26">
        <f>IF(D5064&lt;='Auxiliary Energy Estimation'!$E$25, 1, 0)</f>
        <v>0</v>
      </c>
      <c r="I5064" s="26">
        <f>IF(E5064&lt;='Auxiliary Energy Estimation'!$E$25, 1, 0)</f>
        <v>0</v>
      </c>
    </row>
    <row r="5065" spans="2:9" ht="15" x14ac:dyDescent="0.3">
      <c r="B5065" s="33">
        <v>5060.5</v>
      </c>
      <c r="C5065" s="34">
        <v>21.7</v>
      </c>
      <c r="D5065" s="32">
        <f t="shared" si="158"/>
        <v>71.06</v>
      </c>
      <c r="E5065" s="37">
        <f t="shared" si="159"/>
        <v>85.272000000000006</v>
      </c>
      <c r="F5065" s="32">
        <f>'Auxiliary Energy Estimation'!$E$25-D5065</f>
        <v>-16.060000000000002</v>
      </c>
      <c r="G5065" s="32">
        <f>'Auxiliary Energy Estimation'!$E$25-E5065</f>
        <v>-30.272000000000006</v>
      </c>
      <c r="H5065" s="26">
        <f>IF(D5065&lt;='Auxiliary Energy Estimation'!$E$25, 1, 0)</f>
        <v>0</v>
      </c>
      <c r="I5065" s="26">
        <f>IF(E5065&lt;='Auxiliary Energy Estimation'!$E$25, 1, 0)</f>
        <v>0</v>
      </c>
    </row>
    <row r="5066" spans="2:9" ht="15" x14ac:dyDescent="0.3">
      <c r="B5066" s="33">
        <v>5061.5</v>
      </c>
      <c r="C5066" s="34">
        <v>21.7</v>
      </c>
      <c r="D5066" s="32">
        <f t="shared" si="158"/>
        <v>71.06</v>
      </c>
      <c r="E5066" s="37">
        <f t="shared" si="159"/>
        <v>85.272000000000006</v>
      </c>
      <c r="F5066" s="32">
        <f>'Auxiliary Energy Estimation'!$E$25-D5066</f>
        <v>-16.060000000000002</v>
      </c>
      <c r="G5066" s="32">
        <f>'Auxiliary Energy Estimation'!$E$25-E5066</f>
        <v>-30.272000000000006</v>
      </c>
      <c r="H5066" s="26">
        <f>IF(D5066&lt;='Auxiliary Energy Estimation'!$E$25, 1, 0)</f>
        <v>0</v>
      </c>
      <c r="I5066" s="26">
        <f>IF(E5066&lt;='Auxiliary Energy Estimation'!$E$25, 1, 0)</f>
        <v>0</v>
      </c>
    </row>
    <row r="5067" spans="2:9" ht="15" x14ac:dyDescent="0.3">
      <c r="B5067" s="33">
        <v>5062.5</v>
      </c>
      <c r="C5067" s="34">
        <v>21.1</v>
      </c>
      <c r="D5067" s="32">
        <f t="shared" si="158"/>
        <v>69.98</v>
      </c>
      <c r="E5067" s="37">
        <f t="shared" si="159"/>
        <v>83.975999999999999</v>
      </c>
      <c r="F5067" s="32">
        <f>'Auxiliary Energy Estimation'!$E$25-D5067</f>
        <v>-14.980000000000004</v>
      </c>
      <c r="G5067" s="32">
        <f>'Auxiliary Energy Estimation'!$E$25-E5067</f>
        <v>-28.975999999999999</v>
      </c>
      <c r="H5067" s="26">
        <f>IF(D5067&lt;='Auxiliary Energy Estimation'!$E$25, 1, 0)</f>
        <v>0</v>
      </c>
      <c r="I5067" s="26">
        <f>IF(E5067&lt;='Auxiliary Energy Estimation'!$E$25, 1, 0)</f>
        <v>0</v>
      </c>
    </row>
    <row r="5068" spans="2:9" ht="15" x14ac:dyDescent="0.3">
      <c r="B5068" s="33">
        <v>5063.5</v>
      </c>
      <c r="C5068" s="34">
        <v>20.6</v>
      </c>
      <c r="D5068" s="32">
        <f t="shared" si="158"/>
        <v>69.080000000000013</v>
      </c>
      <c r="E5068" s="37">
        <f t="shared" si="159"/>
        <v>82.896000000000015</v>
      </c>
      <c r="F5068" s="32">
        <f>'Auxiliary Energy Estimation'!$E$25-D5068</f>
        <v>-14.080000000000013</v>
      </c>
      <c r="G5068" s="32">
        <f>'Auxiliary Energy Estimation'!$E$25-E5068</f>
        <v>-27.896000000000015</v>
      </c>
      <c r="H5068" s="26">
        <f>IF(D5068&lt;='Auxiliary Energy Estimation'!$E$25, 1, 0)</f>
        <v>0</v>
      </c>
      <c r="I5068" s="26">
        <f>IF(E5068&lt;='Auxiliary Energy Estimation'!$E$25, 1, 0)</f>
        <v>0</v>
      </c>
    </row>
    <row r="5069" spans="2:9" ht="15" x14ac:dyDescent="0.3">
      <c r="B5069" s="33">
        <v>5064.5</v>
      </c>
      <c r="C5069" s="34">
        <v>19.399999999999999</v>
      </c>
      <c r="D5069" s="32">
        <f t="shared" si="158"/>
        <v>66.92</v>
      </c>
      <c r="E5069" s="37">
        <f t="shared" si="159"/>
        <v>80.304000000000002</v>
      </c>
      <c r="F5069" s="32">
        <f>'Auxiliary Energy Estimation'!$E$25-D5069</f>
        <v>-11.920000000000002</v>
      </c>
      <c r="G5069" s="32">
        <f>'Auxiliary Energy Estimation'!$E$25-E5069</f>
        <v>-25.304000000000002</v>
      </c>
      <c r="H5069" s="26">
        <f>IF(D5069&lt;='Auxiliary Energy Estimation'!$E$25, 1, 0)</f>
        <v>0</v>
      </c>
      <c r="I5069" s="26">
        <f>IF(E5069&lt;='Auxiliary Energy Estimation'!$E$25, 1, 0)</f>
        <v>0</v>
      </c>
    </row>
    <row r="5070" spans="2:9" ht="15" x14ac:dyDescent="0.3">
      <c r="B5070" s="33">
        <v>5065.5</v>
      </c>
      <c r="C5070" s="34">
        <v>18.899999999999999</v>
      </c>
      <c r="D5070" s="32">
        <f t="shared" si="158"/>
        <v>66.02</v>
      </c>
      <c r="E5070" s="37">
        <f t="shared" si="159"/>
        <v>79.22399999999999</v>
      </c>
      <c r="F5070" s="32">
        <f>'Auxiliary Energy Estimation'!$E$25-D5070</f>
        <v>-11.019999999999996</v>
      </c>
      <c r="G5070" s="32">
        <f>'Auxiliary Energy Estimation'!$E$25-E5070</f>
        <v>-24.22399999999999</v>
      </c>
      <c r="H5070" s="26">
        <f>IF(D5070&lt;='Auxiliary Energy Estimation'!$E$25, 1, 0)</f>
        <v>0</v>
      </c>
      <c r="I5070" s="26">
        <f>IF(E5070&lt;='Auxiliary Energy Estimation'!$E$25, 1, 0)</f>
        <v>0</v>
      </c>
    </row>
    <row r="5071" spans="2:9" ht="15" x14ac:dyDescent="0.3">
      <c r="B5071" s="33">
        <v>5066.5</v>
      </c>
      <c r="C5071" s="34">
        <v>18.3</v>
      </c>
      <c r="D5071" s="32">
        <f t="shared" si="158"/>
        <v>64.94</v>
      </c>
      <c r="E5071" s="37">
        <f t="shared" si="159"/>
        <v>77.927999999999997</v>
      </c>
      <c r="F5071" s="32">
        <f>'Auxiliary Energy Estimation'!$E$25-D5071</f>
        <v>-9.9399999999999977</v>
      </c>
      <c r="G5071" s="32">
        <f>'Auxiliary Energy Estimation'!$E$25-E5071</f>
        <v>-22.927999999999997</v>
      </c>
      <c r="H5071" s="26">
        <f>IF(D5071&lt;='Auxiliary Energy Estimation'!$E$25, 1, 0)</f>
        <v>0</v>
      </c>
      <c r="I5071" s="26">
        <f>IF(E5071&lt;='Auxiliary Energy Estimation'!$E$25, 1, 0)</f>
        <v>0</v>
      </c>
    </row>
    <row r="5072" spans="2:9" ht="15" x14ac:dyDescent="0.3">
      <c r="B5072" s="33">
        <v>5067.5</v>
      </c>
      <c r="C5072" s="34">
        <v>17.8</v>
      </c>
      <c r="D5072" s="32">
        <f t="shared" si="158"/>
        <v>64.039999999999992</v>
      </c>
      <c r="E5072" s="37">
        <f t="shared" si="159"/>
        <v>76.847999999999985</v>
      </c>
      <c r="F5072" s="32">
        <f>'Auxiliary Energy Estimation'!$E$25-D5072</f>
        <v>-9.039999999999992</v>
      </c>
      <c r="G5072" s="32">
        <f>'Auxiliary Energy Estimation'!$E$25-E5072</f>
        <v>-21.847999999999985</v>
      </c>
      <c r="H5072" s="26">
        <f>IF(D5072&lt;='Auxiliary Energy Estimation'!$E$25, 1, 0)</f>
        <v>0</v>
      </c>
      <c r="I5072" s="26">
        <f>IF(E5072&lt;='Auxiliary Energy Estimation'!$E$25, 1, 0)</f>
        <v>0</v>
      </c>
    </row>
    <row r="5073" spans="2:9" ht="15" x14ac:dyDescent="0.3">
      <c r="B5073" s="33">
        <v>5068.5</v>
      </c>
      <c r="C5073" s="34">
        <v>17.2</v>
      </c>
      <c r="D5073" s="32">
        <f t="shared" si="158"/>
        <v>62.96</v>
      </c>
      <c r="E5073" s="37">
        <f t="shared" si="159"/>
        <v>75.551999999999992</v>
      </c>
      <c r="F5073" s="32">
        <f>'Auxiliary Energy Estimation'!$E$25-D5073</f>
        <v>-7.9600000000000009</v>
      </c>
      <c r="G5073" s="32">
        <f>'Auxiliary Energy Estimation'!$E$25-E5073</f>
        <v>-20.551999999999992</v>
      </c>
      <c r="H5073" s="26">
        <f>IF(D5073&lt;='Auxiliary Energy Estimation'!$E$25, 1, 0)</f>
        <v>0</v>
      </c>
      <c r="I5073" s="26">
        <f>IF(E5073&lt;='Auxiliary Energy Estimation'!$E$25, 1, 0)</f>
        <v>0</v>
      </c>
    </row>
    <row r="5074" spans="2:9" ht="15" x14ac:dyDescent="0.3">
      <c r="B5074" s="33">
        <v>5069.5</v>
      </c>
      <c r="C5074" s="34">
        <v>18.899999999999999</v>
      </c>
      <c r="D5074" s="32">
        <f t="shared" si="158"/>
        <v>66.02</v>
      </c>
      <c r="E5074" s="37">
        <f t="shared" si="159"/>
        <v>79.22399999999999</v>
      </c>
      <c r="F5074" s="32">
        <f>'Auxiliary Energy Estimation'!$E$25-D5074</f>
        <v>-11.019999999999996</v>
      </c>
      <c r="G5074" s="32">
        <f>'Auxiliary Energy Estimation'!$E$25-E5074</f>
        <v>-24.22399999999999</v>
      </c>
      <c r="H5074" s="26">
        <f>IF(D5074&lt;='Auxiliary Energy Estimation'!$E$25, 1, 0)</f>
        <v>0</v>
      </c>
      <c r="I5074" s="26">
        <f>IF(E5074&lt;='Auxiliary Energy Estimation'!$E$25, 1, 0)</f>
        <v>0</v>
      </c>
    </row>
    <row r="5075" spans="2:9" ht="15" x14ac:dyDescent="0.3">
      <c r="B5075" s="33">
        <v>5070.5</v>
      </c>
      <c r="C5075" s="34">
        <v>20.6</v>
      </c>
      <c r="D5075" s="32">
        <f t="shared" si="158"/>
        <v>69.080000000000013</v>
      </c>
      <c r="E5075" s="37">
        <f t="shared" si="159"/>
        <v>82.896000000000015</v>
      </c>
      <c r="F5075" s="32">
        <f>'Auxiliary Energy Estimation'!$E$25-D5075</f>
        <v>-14.080000000000013</v>
      </c>
      <c r="G5075" s="32">
        <f>'Auxiliary Energy Estimation'!$E$25-E5075</f>
        <v>-27.896000000000015</v>
      </c>
      <c r="H5075" s="26">
        <f>IF(D5075&lt;='Auxiliary Energy Estimation'!$E$25, 1, 0)</f>
        <v>0</v>
      </c>
      <c r="I5075" s="26">
        <f>IF(E5075&lt;='Auxiliary Energy Estimation'!$E$25, 1, 0)</f>
        <v>0</v>
      </c>
    </row>
    <row r="5076" spans="2:9" ht="15" x14ac:dyDescent="0.3">
      <c r="B5076" s="33">
        <v>5071.5</v>
      </c>
      <c r="C5076" s="34">
        <v>23.3</v>
      </c>
      <c r="D5076" s="32">
        <f t="shared" si="158"/>
        <v>73.94</v>
      </c>
      <c r="E5076" s="37">
        <f t="shared" si="159"/>
        <v>88.727999999999994</v>
      </c>
      <c r="F5076" s="32">
        <f>'Auxiliary Energy Estimation'!$E$25-D5076</f>
        <v>-18.939999999999998</v>
      </c>
      <c r="G5076" s="32">
        <f>'Auxiliary Energy Estimation'!$E$25-E5076</f>
        <v>-33.727999999999994</v>
      </c>
      <c r="H5076" s="26">
        <f>IF(D5076&lt;='Auxiliary Energy Estimation'!$E$25, 1, 0)</f>
        <v>0</v>
      </c>
      <c r="I5076" s="26">
        <f>IF(E5076&lt;='Auxiliary Energy Estimation'!$E$25, 1, 0)</f>
        <v>0</v>
      </c>
    </row>
    <row r="5077" spans="2:9" ht="15" x14ac:dyDescent="0.3">
      <c r="B5077" s="33">
        <v>5072.5</v>
      </c>
      <c r="C5077" s="34">
        <v>25.6</v>
      </c>
      <c r="D5077" s="32">
        <f t="shared" si="158"/>
        <v>78.080000000000013</v>
      </c>
      <c r="E5077" s="37">
        <f t="shared" si="159"/>
        <v>93.696000000000012</v>
      </c>
      <c r="F5077" s="32">
        <f>'Auxiliary Energy Estimation'!$E$25-D5077</f>
        <v>-23.080000000000013</v>
      </c>
      <c r="G5077" s="32">
        <f>'Auxiliary Energy Estimation'!$E$25-E5077</f>
        <v>-38.696000000000012</v>
      </c>
      <c r="H5077" s="26">
        <f>IF(D5077&lt;='Auxiliary Energy Estimation'!$E$25, 1, 0)</f>
        <v>0</v>
      </c>
      <c r="I5077" s="26">
        <f>IF(E5077&lt;='Auxiliary Energy Estimation'!$E$25, 1, 0)</f>
        <v>0</v>
      </c>
    </row>
    <row r="5078" spans="2:9" ht="15" x14ac:dyDescent="0.3">
      <c r="B5078" s="33">
        <v>5073.5</v>
      </c>
      <c r="C5078" s="34">
        <v>26.7</v>
      </c>
      <c r="D5078" s="32">
        <f t="shared" si="158"/>
        <v>80.06</v>
      </c>
      <c r="E5078" s="37">
        <f t="shared" si="159"/>
        <v>96.072000000000003</v>
      </c>
      <c r="F5078" s="32">
        <f>'Auxiliary Energy Estimation'!$E$25-D5078</f>
        <v>-25.060000000000002</v>
      </c>
      <c r="G5078" s="32">
        <f>'Auxiliary Energy Estimation'!$E$25-E5078</f>
        <v>-41.072000000000003</v>
      </c>
      <c r="H5078" s="26">
        <f>IF(D5078&lt;='Auxiliary Energy Estimation'!$E$25, 1, 0)</f>
        <v>0</v>
      </c>
      <c r="I5078" s="26">
        <f>IF(E5078&lt;='Auxiliary Energy Estimation'!$E$25, 1, 0)</f>
        <v>0</v>
      </c>
    </row>
    <row r="5079" spans="2:9" ht="15" x14ac:dyDescent="0.3">
      <c r="B5079" s="33">
        <v>5074.5</v>
      </c>
      <c r="C5079" s="34">
        <v>27.2</v>
      </c>
      <c r="D5079" s="32">
        <f t="shared" si="158"/>
        <v>80.960000000000008</v>
      </c>
      <c r="E5079" s="37">
        <f t="shared" si="159"/>
        <v>97.152000000000001</v>
      </c>
      <c r="F5079" s="32">
        <f>'Auxiliary Energy Estimation'!$E$25-D5079</f>
        <v>-25.960000000000008</v>
      </c>
      <c r="G5079" s="32">
        <f>'Auxiliary Energy Estimation'!$E$25-E5079</f>
        <v>-42.152000000000001</v>
      </c>
      <c r="H5079" s="26">
        <f>IF(D5079&lt;='Auxiliary Energy Estimation'!$E$25, 1, 0)</f>
        <v>0</v>
      </c>
      <c r="I5079" s="26">
        <f>IF(E5079&lt;='Auxiliary Energy Estimation'!$E$25, 1, 0)</f>
        <v>0</v>
      </c>
    </row>
    <row r="5080" spans="2:9" ht="15" x14ac:dyDescent="0.3">
      <c r="B5080" s="33">
        <v>5075.5</v>
      </c>
      <c r="C5080" s="34">
        <v>26.7</v>
      </c>
      <c r="D5080" s="32">
        <f t="shared" si="158"/>
        <v>80.06</v>
      </c>
      <c r="E5080" s="37">
        <f t="shared" si="159"/>
        <v>96.072000000000003</v>
      </c>
      <c r="F5080" s="32">
        <f>'Auxiliary Energy Estimation'!$E$25-D5080</f>
        <v>-25.060000000000002</v>
      </c>
      <c r="G5080" s="32">
        <f>'Auxiliary Energy Estimation'!$E$25-E5080</f>
        <v>-41.072000000000003</v>
      </c>
      <c r="H5080" s="26">
        <f>IF(D5080&lt;='Auxiliary Energy Estimation'!$E$25, 1, 0)</f>
        <v>0</v>
      </c>
      <c r="I5080" s="26">
        <f>IF(E5080&lt;='Auxiliary Energy Estimation'!$E$25, 1, 0)</f>
        <v>0</v>
      </c>
    </row>
    <row r="5081" spans="2:9" ht="15" x14ac:dyDescent="0.3">
      <c r="B5081" s="33">
        <v>5076.5</v>
      </c>
      <c r="C5081" s="34">
        <v>27.8</v>
      </c>
      <c r="D5081" s="32">
        <f t="shared" si="158"/>
        <v>82.039999999999992</v>
      </c>
      <c r="E5081" s="37">
        <f t="shared" si="159"/>
        <v>98.447999999999993</v>
      </c>
      <c r="F5081" s="32">
        <f>'Auxiliary Energy Estimation'!$E$25-D5081</f>
        <v>-27.039999999999992</v>
      </c>
      <c r="G5081" s="32">
        <f>'Auxiliary Energy Estimation'!$E$25-E5081</f>
        <v>-43.447999999999993</v>
      </c>
      <c r="H5081" s="26">
        <f>IF(D5081&lt;='Auxiliary Energy Estimation'!$E$25, 1, 0)</f>
        <v>0</v>
      </c>
      <c r="I5081" s="26">
        <f>IF(E5081&lt;='Auxiliary Energy Estimation'!$E$25, 1, 0)</f>
        <v>0</v>
      </c>
    </row>
    <row r="5082" spans="2:9" ht="15" x14ac:dyDescent="0.3">
      <c r="B5082" s="33">
        <v>5077.5</v>
      </c>
      <c r="C5082" s="34">
        <v>28.9</v>
      </c>
      <c r="D5082" s="32">
        <f t="shared" si="158"/>
        <v>84.02</v>
      </c>
      <c r="E5082" s="37">
        <f t="shared" si="159"/>
        <v>100.824</v>
      </c>
      <c r="F5082" s="32">
        <f>'Auxiliary Energy Estimation'!$E$25-D5082</f>
        <v>-29.019999999999996</v>
      </c>
      <c r="G5082" s="32">
        <f>'Auxiliary Energy Estimation'!$E$25-E5082</f>
        <v>-45.823999999999998</v>
      </c>
      <c r="H5082" s="26">
        <f>IF(D5082&lt;='Auxiliary Energy Estimation'!$E$25, 1, 0)</f>
        <v>0</v>
      </c>
      <c r="I5082" s="26">
        <f>IF(E5082&lt;='Auxiliary Energy Estimation'!$E$25, 1, 0)</f>
        <v>0</v>
      </c>
    </row>
    <row r="5083" spans="2:9" ht="15" x14ac:dyDescent="0.3">
      <c r="B5083" s="33">
        <v>5078.5</v>
      </c>
      <c r="C5083" s="34">
        <v>28.3</v>
      </c>
      <c r="D5083" s="32">
        <f t="shared" si="158"/>
        <v>82.94</v>
      </c>
      <c r="E5083" s="37">
        <f t="shared" si="159"/>
        <v>99.527999999999992</v>
      </c>
      <c r="F5083" s="32">
        <f>'Auxiliary Energy Estimation'!$E$25-D5083</f>
        <v>-27.939999999999998</v>
      </c>
      <c r="G5083" s="32">
        <f>'Auxiliary Energy Estimation'!$E$25-E5083</f>
        <v>-44.527999999999992</v>
      </c>
      <c r="H5083" s="26">
        <f>IF(D5083&lt;='Auxiliary Energy Estimation'!$E$25, 1, 0)</f>
        <v>0</v>
      </c>
      <c r="I5083" s="26">
        <f>IF(E5083&lt;='Auxiliary Energy Estimation'!$E$25, 1, 0)</f>
        <v>0</v>
      </c>
    </row>
    <row r="5084" spans="2:9" ht="15" x14ac:dyDescent="0.3">
      <c r="B5084" s="33">
        <v>5079.5</v>
      </c>
      <c r="C5084" s="34">
        <v>28.9</v>
      </c>
      <c r="D5084" s="32">
        <f t="shared" si="158"/>
        <v>84.02</v>
      </c>
      <c r="E5084" s="37">
        <f t="shared" si="159"/>
        <v>100.824</v>
      </c>
      <c r="F5084" s="32">
        <f>'Auxiliary Energy Estimation'!$E$25-D5084</f>
        <v>-29.019999999999996</v>
      </c>
      <c r="G5084" s="32">
        <f>'Auxiliary Energy Estimation'!$E$25-E5084</f>
        <v>-45.823999999999998</v>
      </c>
      <c r="H5084" s="26">
        <f>IF(D5084&lt;='Auxiliary Energy Estimation'!$E$25, 1, 0)</f>
        <v>0</v>
      </c>
      <c r="I5084" s="26">
        <f>IF(E5084&lt;='Auxiliary Energy Estimation'!$E$25, 1, 0)</f>
        <v>0</v>
      </c>
    </row>
    <row r="5085" spans="2:9" ht="15" x14ac:dyDescent="0.3">
      <c r="B5085" s="33">
        <v>5080.5</v>
      </c>
      <c r="C5085" s="34">
        <v>27.8</v>
      </c>
      <c r="D5085" s="32">
        <f t="shared" si="158"/>
        <v>82.039999999999992</v>
      </c>
      <c r="E5085" s="37">
        <f t="shared" si="159"/>
        <v>98.447999999999993</v>
      </c>
      <c r="F5085" s="32">
        <f>'Auxiliary Energy Estimation'!$E$25-D5085</f>
        <v>-27.039999999999992</v>
      </c>
      <c r="G5085" s="32">
        <f>'Auxiliary Energy Estimation'!$E$25-E5085</f>
        <v>-43.447999999999993</v>
      </c>
      <c r="H5085" s="26">
        <f>IF(D5085&lt;='Auxiliary Energy Estimation'!$E$25, 1, 0)</f>
        <v>0</v>
      </c>
      <c r="I5085" s="26">
        <f>IF(E5085&lt;='Auxiliary Energy Estimation'!$E$25, 1, 0)</f>
        <v>0</v>
      </c>
    </row>
    <row r="5086" spans="2:9" ht="15" x14ac:dyDescent="0.3">
      <c r="B5086" s="33">
        <v>5081.5</v>
      </c>
      <c r="C5086" s="34">
        <v>26.7</v>
      </c>
      <c r="D5086" s="32">
        <f t="shared" si="158"/>
        <v>80.06</v>
      </c>
      <c r="E5086" s="37">
        <f t="shared" si="159"/>
        <v>96.072000000000003</v>
      </c>
      <c r="F5086" s="32">
        <f>'Auxiliary Energy Estimation'!$E$25-D5086</f>
        <v>-25.060000000000002</v>
      </c>
      <c r="G5086" s="32">
        <f>'Auxiliary Energy Estimation'!$E$25-E5086</f>
        <v>-41.072000000000003</v>
      </c>
      <c r="H5086" s="26">
        <f>IF(D5086&lt;='Auxiliary Energy Estimation'!$E$25, 1, 0)</f>
        <v>0</v>
      </c>
      <c r="I5086" s="26">
        <f>IF(E5086&lt;='Auxiliary Energy Estimation'!$E$25, 1, 0)</f>
        <v>0</v>
      </c>
    </row>
    <row r="5087" spans="2:9" ht="15" x14ac:dyDescent="0.3">
      <c r="B5087" s="33">
        <v>5082.5</v>
      </c>
      <c r="C5087" s="34">
        <v>25.6</v>
      </c>
      <c r="D5087" s="32">
        <f t="shared" si="158"/>
        <v>78.080000000000013</v>
      </c>
      <c r="E5087" s="37">
        <f t="shared" si="159"/>
        <v>93.696000000000012</v>
      </c>
      <c r="F5087" s="32">
        <f>'Auxiliary Energy Estimation'!$E$25-D5087</f>
        <v>-23.080000000000013</v>
      </c>
      <c r="G5087" s="32">
        <f>'Auxiliary Energy Estimation'!$E$25-E5087</f>
        <v>-38.696000000000012</v>
      </c>
      <c r="H5087" s="26">
        <f>IF(D5087&lt;='Auxiliary Energy Estimation'!$E$25, 1, 0)</f>
        <v>0</v>
      </c>
      <c r="I5087" s="26">
        <f>IF(E5087&lt;='Auxiliary Energy Estimation'!$E$25, 1, 0)</f>
        <v>0</v>
      </c>
    </row>
    <row r="5088" spans="2:9" ht="15" x14ac:dyDescent="0.3">
      <c r="B5088" s="33">
        <v>5083.5</v>
      </c>
      <c r="C5088" s="34">
        <v>23.3</v>
      </c>
      <c r="D5088" s="32">
        <f t="shared" si="158"/>
        <v>73.94</v>
      </c>
      <c r="E5088" s="37">
        <f t="shared" si="159"/>
        <v>88.727999999999994</v>
      </c>
      <c r="F5088" s="32">
        <f>'Auxiliary Energy Estimation'!$E$25-D5088</f>
        <v>-18.939999999999998</v>
      </c>
      <c r="G5088" s="32">
        <f>'Auxiliary Energy Estimation'!$E$25-E5088</f>
        <v>-33.727999999999994</v>
      </c>
      <c r="H5088" s="26">
        <f>IF(D5088&lt;='Auxiliary Energy Estimation'!$E$25, 1, 0)</f>
        <v>0</v>
      </c>
      <c r="I5088" s="26">
        <f>IF(E5088&lt;='Auxiliary Energy Estimation'!$E$25, 1, 0)</f>
        <v>0</v>
      </c>
    </row>
    <row r="5089" spans="2:9" ht="15" x14ac:dyDescent="0.3">
      <c r="B5089" s="33">
        <v>5084.5</v>
      </c>
      <c r="C5089" s="34">
        <v>23.3</v>
      </c>
      <c r="D5089" s="32">
        <f t="shared" si="158"/>
        <v>73.94</v>
      </c>
      <c r="E5089" s="37">
        <f t="shared" si="159"/>
        <v>88.727999999999994</v>
      </c>
      <c r="F5089" s="32">
        <f>'Auxiliary Energy Estimation'!$E$25-D5089</f>
        <v>-18.939999999999998</v>
      </c>
      <c r="G5089" s="32">
        <f>'Auxiliary Energy Estimation'!$E$25-E5089</f>
        <v>-33.727999999999994</v>
      </c>
      <c r="H5089" s="26">
        <f>IF(D5089&lt;='Auxiliary Energy Estimation'!$E$25, 1, 0)</f>
        <v>0</v>
      </c>
      <c r="I5089" s="26">
        <f>IF(E5089&lt;='Auxiliary Energy Estimation'!$E$25, 1, 0)</f>
        <v>0</v>
      </c>
    </row>
    <row r="5090" spans="2:9" ht="15" x14ac:dyDescent="0.3">
      <c r="B5090" s="33">
        <v>5085.5</v>
      </c>
      <c r="C5090" s="34">
        <v>22.4</v>
      </c>
      <c r="D5090" s="32">
        <f t="shared" si="158"/>
        <v>72.319999999999993</v>
      </c>
      <c r="E5090" s="37">
        <f t="shared" si="159"/>
        <v>86.783999999999992</v>
      </c>
      <c r="F5090" s="32">
        <f>'Auxiliary Energy Estimation'!$E$25-D5090</f>
        <v>-17.319999999999993</v>
      </c>
      <c r="G5090" s="32">
        <f>'Auxiliary Energy Estimation'!$E$25-E5090</f>
        <v>-31.783999999999992</v>
      </c>
      <c r="H5090" s="26">
        <f>IF(D5090&lt;='Auxiliary Energy Estimation'!$E$25, 1, 0)</f>
        <v>0</v>
      </c>
      <c r="I5090" s="26">
        <f>IF(E5090&lt;='Auxiliary Energy Estimation'!$E$25, 1, 0)</f>
        <v>0</v>
      </c>
    </row>
    <row r="5091" spans="2:9" ht="15" x14ac:dyDescent="0.3">
      <c r="B5091" s="33">
        <v>5086.5</v>
      </c>
      <c r="C5091" s="34">
        <v>21.6</v>
      </c>
      <c r="D5091" s="32">
        <f t="shared" si="158"/>
        <v>70.88</v>
      </c>
      <c r="E5091" s="37">
        <f t="shared" si="159"/>
        <v>85.055999999999997</v>
      </c>
      <c r="F5091" s="32">
        <f>'Auxiliary Energy Estimation'!$E$25-D5091</f>
        <v>-15.879999999999995</v>
      </c>
      <c r="G5091" s="32">
        <f>'Auxiliary Energy Estimation'!$E$25-E5091</f>
        <v>-30.055999999999997</v>
      </c>
      <c r="H5091" s="26">
        <f>IF(D5091&lt;='Auxiliary Energy Estimation'!$E$25, 1, 0)</f>
        <v>0</v>
      </c>
      <c r="I5091" s="26">
        <f>IF(E5091&lt;='Auxiliary Energy Estimation'!$E$25, 1, 0)</f>
        <v>0</v>
      </c>
    </row>
    <row r="5092" spans="2:9" ht="15" x14ac:dyDescent="0.3">
      <c r="B5092" s="33">
        <v>5087.5</v>
      </c>
      <c r="C5092" s="34">
        <v>20.7</v>
      </c>
      <c r="D5092" s="32">
        <f t="shared" si="158"/>
        <v>69.259999999999991</v>
      </c>
      <c r="E5092" s="37">
        <f t="shared" si="159"/>
        <v>83.111999999999981</v>
      </c>
      <c r="F5092" s="32">
        <f>'Auxiliary Energy Estimation'!$E$25-D5092</f>
        <v>-14.259999999999991</v>
      </c>
      <c r="G5092" s="32">
        <f>'Auxiliary Energy Estimation'!$E$25-E5092</f>
        <v>-28.111999999999981</v>
      </c>
      <c r="H5092" s="26">
        <f>IF(D5092&lt;='Auxiliary Energy Estimation'!$E$25, 1, 0)</f>
        <v>0</v>
      </c>
      <c r="I5092" s="26">
        <f>IF(E5092&lt;='Auxiliary Energy Estimation'!$E$25, 1, 0)</f>
        <v>0</v>
      </c>
    </row>
    <row r="5093" spans="2:9" ht="15" x14ac:dyDescent="0.3">
      <c r="B5093" s="33">
        <v>5088.5</v>
      </c>
      <c r="C5093" s="34">
        <v>19.8</v>
      </c>
      <c r="D5093" s="32">
        <f t="shared" si="158"/>
        <v>67.64</v>
      </c>
      <c r="E5093" s="37">
        <f t="shared" si="159"/>
        <v>81.167999999999992</v>
      </c>
      <c r="F5093" s="32">
        <f>'Auxiliary Energy Estimation'!$E$25-D5093</f>
        <v>-12.64</v>
      </c>
      <c r="G5093" s="32">
        <f>'Auxiliary Energy Estimation'!$E$25-E5093</f>
        <v>-26.167999999999992</v>
      </c>
      <c r="H5093" s="26">
        <f>IF(D5093&lt;='Auxiliary Energy Estimation'!$E$25, 1, 0)</f>
        <v>0</v>
      </c>
      <c r="I5093" s="26">
        <f>IF(E5093&lt;='Auxiliary Energy Estimation'!$E$25, 1, 0)</f>
        <v>0</v>
      </c>
    </row>
    <row r="5094" spans="2:9" ht="15" x14ac:dyDescent="0.3">
      <c r="B5094" s="33">
        <v>5089.5</v>
      </c>
      <c r="C5094" s="34">
        <v>18.899999999999999</v>
      </c>
      <c r="D5094" s="32">
        <f t="shared" si="158"/>
        <v>66.02</v>
      </c>
      <c r="E5094" s="37">
        <f t="shared" si="159"/>
        <v>79.22399999999999</v>
      </c>
      <c r="F5094" s="32">
        <f>'Auxiliary Energy Estimation'!$E$25-D5094</f>
        <v>-11.019999999999996</v>
      </c>
      <c r="G5094" s="32">
        <f>'Auxiliary Energy Estimation'!$E$25-E5094</f>
        <v>-24.22399999999999</v>
      </c>
      <c r="H5094" s="26">
        <f>IF(D5094&lt;='Auxiliary Energy Estimation'!$E$25, 1, 0)</f>
        <v>0</v>
      </c>
      <c r="I5094" s="26">
        <f>IF(E5094&lt;='Auxiliary Energy Estimation'!$E$25, 1, 0)</f>
        <v>0</v>
      </c>
    </row>
    <row r="5095" spans="2:9" ht="15" x14ac:dyDescent="0.3">
      <c r="B5095" s="33">
        <v>5090.5</v>
      </c>
      <c r="C5095" s="34">
        <v>18.100000000000001</v>
      </c>
      <c r="D5095" s="32">
        <f t="shared" si="158"/>
        <v>64.580000000000013</v>
      </c>
      <c r="E5095" s="37">
        <f t="shared" si="159"/>
        <v>77.496000000000009</v>
      </c>
      <c r="F5095" s="32">
        <f>'Auxiliary Energy Estimation'!$E$25-D5095</f>
        <v>-9.5800000000000125</v>
      </c>
      <c r="G5095" s="32">
        <f>'Auxiliary Energy Estimation'!$E$25-E5095</f>
        <v>-22.496000000000009</v>
      </c>
      <c r="H5095" s="26">
        <f>IF(D5095&lt;='Auxiliary Energy Estimation'!$E$25, 1, 0)</f>
        <v>0</v>
      </c>
      <c r="I5095" s="26">
        <f>IF(E5095&lt;='Auxiliary Energy Estimation'!$E$25, 1, 0)</f>
        <v>0</v>
      </c>
    </row>
    <row r="5096" spans="2:9" ht="15" x14ac:dyDescent="0.3">
      <c r="B5096" s="33">
        <v>5091.5</v>
      </c>
      <c r="C5096" s="34">
        <v>17.2</v>
      </c>
      <c r="D5096" s="32">
        <f t="shared" si="158"/>
        <v>62.96</v>
      </c>
      <c r="E5096" s="37">
        <f t="shared" si="159"/>
        <v>75.551999999999992</v>
      </c>
      <c r="F5096" s="32">
        <f>'Auxiliary Energy Estimation'!$E$25-D5096</f>
        <v>-7.9600000000000009</v>
      </c>
      <c r="G5096" s="32">
        <f>'Auxiliary Energy Estimation'!$E$25-E5096</f>
        <v>-20.551999999999992</v>
      </c>
      <c r="H5096" s="26">
        <f>IF(D5096&lt;='Auxiliary Energy Estimation'!$E$25, 1, 0)</f>
        <v>0</v>
      </c>
      <c r="I5096" s="26">
        <f>IF(E5096&lt;='Auxiliary Energy Estimation'!$E$25, 1, 0)</f>
        <v>0</v>
      </c>
    </row>
    <row r="5097" spans="2:9" ht="15" x14ac:dyDescent="0.3">
      <c r="B5097" s="33">
        <v>5092.5</v>
      </c>
      <c r="C5097" s="34">
        <v>17.2</v>
      </c>
      <c r="D5097" s="32">
        <f t="shared" si="158"/>
        <v>62.96</v>
      </c>
      <c r="E5097" s="37">
        <f t="shared" si="159"/>
        <v>75.551999999999992</v>
      </c>
      <c r="F5097" s="32">
        <f>'Auxiliary Energy Estimation'!$E$25-D5097</f>
        <v>-7.9600000000000009</v>
      </c>
      <c r="G5097" s="32">
        <f>'Auxiliary Energy Estimation'!$E$25-E5097</f>
        <v>-20.551999999999992</v>
      </c>
      <c r="H5097" s="26">
        <f>IF(D5097&lt;='Auxiliary Energy Estimation'!$E$25, 1, 0)</f>
        <v>0</v>
      </c>
      <c r="I5097" s="26">
        <f>IF(E5097&lt;='Auxiliary Energy Estimation'!$E$25, 1, 0)</f>
        <v>0</v>
      </c>
    </row>
    <row r="5098" spans="2:9" ht="15" x14ac:dyDescent="0.3">
      <c r="B5098" s="33">
        <v>5093.5</v>
      </c>
      <c r="C5098" s="34">
        <v>17.8</v>
      </c>
      <c r="D5098" s="32">
        <f t="shared" si="158"/>
        <v>64.039999999999992</v>
      </c>
      <c r="E5098" s="37">
        <f t="shared" si="159"/>
        <v>76.847999999999985</v>
      </c>
      <c r="F5098" s="32">
        <f>'Auxiliary Energy Estimation'!$E$25-D5098</f>
        <v>-9.039999999999992</v>
      </c>
      <c r="G5098" s="32">
        <f>'Auxiliary Energy Estimation'!$E$25-E5098</f>
        <v>-21.847999999999985</v>
      </c>
      <c r="H5098" s="26">
        <f>IF(D5098&lt;='Auxiliary Energy Estimation'!$E$25, 1, 0)</f>
        <v>0</v>
      </c>
      <c r="I5098" s="26">
        <f>IF(E5098&lt;='Auxiliary Energy Estimation'!$E$25, 1, 0)</f>
        <v>0</v>
      </c>
    </row>
    <row r="5099" spans="2:9" ht="15" x14ac:dyDescent="0.3">
      <c r="B5099" s="33">
        <v>5094.5</v>
      </c>
      <c r="C5099" s="34">
        <v>17.8</v>
      </c>
      <c r="D5099" s="32">
        <f t="shared" si="158"/>
        <v>64.039999999999992</v>
      </c>
      <c r="E5099" s="37">
        <f t="shared" si="159"/>
        <v>76.847999999999985</v>
      </c>
      <c r="F5099" s="32">
        <f>'Auxiliary Energy Estimation'!$E$25-D5099</f>
        <v>-9.039999999999992</v>
      </c>
      <c r="G5099" s="32">
        <f>'Auxiliary Energy Estimation'!$E$25-E5099</f>
        <v>-21.847999999999985</v>
      </c>
      <c r="H5099" s="26">
        <f>IF(D5099&lt;='Auxiliary Energy Estimation'!$E$25, 1, 0)</f>
        <v>0</v>
      </c>
      <c r="I5099" s="26">
        <f>IF(E5099&lt;='Auxiliary Energy Estimation'!$E$25, 1, 0)</f>
        <v>0</v>
      </c>
    </row>
    <row r="5100" spans="2:9" ht="15" x14ac:dyDescent="0.3">
      <c r="B5100" s="33">
        <v>5095.5</v>
      </c>
      <c r="C5100" s="34">
        <v>18.3</v>
      </c>
      <c r="D5100" s="32">
        <f t="shared" si="158"/>
        <v>64.94</v>
      </c>
      <c r="E5100" s="37">
        <f t="shared" si="159"/>
        <v>77.927999999999997</v>
      </c>
      <c r="F5100" s="32">
        <f>'Auxiliary Energy Estimation'!$E$25-D5100</f>
        <v>-9.9399999999999977</v>
      </c>
      <c r="G5100" s="32">
        <f>'Auxiliary Energy Estimation'!$E$25-E5100</f>
        <v>-22.927999999999997</v>
      </c>
      <c r="H5100" s="26">
        <f>IF(D5100&lt;='Auxiliary Energy Estimation'!$E$25, 1, 0)</f>
        <v>0</v>
      </c>
      <c r="I5100" s="26">
        <f>IF(E5100&lt;='Auxiliary Energy Estimation'!$E$25, 1, 0)</f>
        <v>0</v>
      </c>
    </row>
    <row r="5101" spans="2:9" ht="15" x14ac:dyDescent="0.3">
      <c r="B5101" s="33">
        <v>5096.5</v>
      </c>
      <c r="C5101" s="34">
        <v>20</v>
      </c>
      <c r="D5101" s="32">
        <f t="shared" si="158"/>
        <v>68</v>
      </c>
      <c r="E5101" s="37">
        <f t="shared" si="159"/>
        <v>81.599999999999994</v>
      </c>
      <c r="F5101" s="32">
        <f>'Auxiliary Energy Estimation'!$E$25-D5101</f>
        <v>-13</v>
      </c>
      <c r="G5101" s="32">
        <f>'Auxiliary Energy Estimation'!$E$25-E5101</f>
        <v>-26.599999999999994</v>
      </c>
      <c r="H5101" s="26">
        <f>IF(D5101&lt;='Auxiliary Energy Estimation'!$E$25, 1, 0)</f>
        <v>0</v>
      </c>
      <c r="I5101" s="26">
        <f>IF(E5101&lt;='Auxiliary Energy Estimation'!$E$25, 1, 0)</f>
        <v>0</v>
      </c>
    </row>
    <row r="5102" spans="2:9" ht="15" x14ac:dyDescent="0.3">
      <c r="B5102" s="33">
        <v>5097.5</v>
      </c>
      <c r="C5102" s="34">
        <v>21.1</v>
      </c>
      <c r="D5102" s="32">
        <f t="shared" si="158"/>
        <v>69.98</v>
      </c>
      <c r="E5102" s="37">
        <f t="shared" si="159"/>
        <v>83.975999999999999</v>
      </c>
      <c r="F5102" s="32">
        <f>'Auxiliary Energy Estimation'!$E$25-D5102</f>
        <v>-14.980000000000004</v>
      </c>
      <c r="G5102" s="32">
        <f>'Auxiliary Energy Estimation'!$E$25-E5102</f>
        <v>-28.975999999999999</v>
      </c>
      <c r="H5102" s="26">
        <f>IF(D5102&lt;='Auxiliary Energy Estimation'!$E$25, 1, 0)</f>
        <v>0</v>
      </c>
      <c r="I5102" s="26">
        <f>IF(E5102&lt;='Auxiliary Energy Estimation'!$E$25, 1, 0)</f>
        <v>0</v>
      </c>
    </row>
    <row r="5103" spans="2:9" ht="15" x14ac:dyDescent="0.3">
      <c r="B5103" s="33">
        <v>5098.5</v>
      </c>
      <c r="C5103" s="34">
        <v>21.7</v>
      </c>
      <c r="D5103" s="32">
        <f t="shared" si="158"/>
        <v>71.06</v>
      </c>
      <c r="E5103" s="37">
        <f t="shared" si="159"/>
        <v>85.272000000000006</v>
      </c>
      <c r="F5103" s="32">
        <f>'Auxiliary Energy Estimation'!$E$25-D5103</f>
        <v>-16.060000000000002</v>
      </c>
      <c r="G5103" s="32">
        <f>'Auxiliary Energy Estimation'!$E$25-E5103</f>
        <v>-30.272000000000006</v>
      </c>
      <c r="H5103" s="26">
        <f>IF(D5103&lt;='Auxiliary Energy Estimation'!$E$25, 1, 0)</f>
        <v>0</v>
      </c>
      <c r="I5103" s="26">
        <f>IF(E5103&lt;='Auxiliary Energy Estimation'!$E$25, 1, 0)</f>
        <v>0</v>
      </c>
    </row>
    <row r="5104" spans="2:9" ht="15" x14ac:dyDescent="0.3">
      <c r="B5104" s="33">
        <v>5099.5</v>
      </c>
      <c r="C5104" s="34">
        <v>21.7</v>
      </c>
      <c r="D5104" s="32">
        <f t="shared" si="158"/>
        <v>71.06</v>
      </c>
      <c r="E5104" s="37">
        <f t="shared" si="159"/>
        <v>85.272000000000006</v>
      </c>
      <c r="F5104" s="32">
        <f>'Auxiliary Energy Estimation'!$E$25-D5104</f>
        <v>-16.060000000000002</v>
      </c>
      <c r="G5104" s="32">
        <f>'Auxiliary Energy Estimation'!$E$25-E5104</f>
        <v>-30.272000000000006</v>
      </c>
      <c r="H5104" s="26">
        <f>IF(D5104&lt;='Auxiliary Energy Estimation'!$E$25, 1, 0)</f>
        <v>0</v>
      </c>
      <c r="I5104" s="26">
        <f>IF(E5104&lt;='Auxiliary Energy Estimation'!$E$25, 1, 0)</f>
        <v>0</v>
      </c>
    </row>
    <row r="5105" spans="2:9" ht="15" x14ac:dyDescent="0.3">
      <c r="B5105" s="33">
        <v>5100.5</v>
      </c>
      <c r="C5105" s="34">
        <v>21.1</v>
      </c>
      <c r="D5105" s="32">
        <f t="shared" si="158"/>
        <v>69.98</v>
      </c>
      <c r="E5105" s="37">
        <f t="shared" si="159"/>
        <v>83.975999999999999</v>
      </c>
      <c r="F5105" s="32">
        <f>'Auxiliary Energy Estimation'!$E$25-D5105</f>
        <v>-14.980000000000004</v>
      </c>
      <c r="G5105" s="32">
        <f>'Auxiliary Energy Estimation'!$E$25-E5105</f>
        <v>-28.975999999999999</v>
      </c>
      <c r="H5105" s="26">
        <f>IF(D5105&lt;='Auxiliary Energy Estimation'!$E$25, 1, 0)</f>
        <v>0</v>
      </c>
      <c r="I5105" s="26">
        <f>IF(E5105&lt;='Auxiliary Energy Estimation'!$E$25, 1, 0)</f>
        <v>0</v>
      </c>
    </row>
    <row r="5106" spans="2:9" ht="15" x14ac:dyDescent="0.3">
      <c r="B5106" s="33">
        <v>5101.5</v>
      </c>
      <c r="C5106" s="34">
        <v>21.1</v>
      </c>
      <c r="D5106" s="32">
        <f t="shared" si="158"/>
        <v>69.98</v>
      </c>
      <c r="E5106" s="37">
        <f t="shared" si="159"/>
        <v>83.975999999999999</v>
      </c>
      <c r="F5106" s="32">
        <f>'Auxiliary Energy Estimation'!$E$25-D5106</f>
        <v>-14.980000000000004</v>
      </c>
      <c r="G5106" s="32">
        <f>'Auxiliary Energy Estimation'!$E$25-E5106</f>
        <v>-28.975999999999999</v>
      </c>
      <c r="H5106" s="26">
        <f>IF(D5106&lt;='Auxiliary Energy Estimation'!$E$25, 1, 0)</f>
        <v>0</v>
      </c>
      <c r="I5106" s="26">
        <f>IF(E5106&lt;='Auxiliary Energy Estimation'!$E$25, 1, 0)</f>
        <v>0</v>
      </c>
    </row>
    <row r="5107" spans="2:9" ht="15" x14ac:dyDescent="0.3">
      <c r="B5107" s="33">
        <v>5102.5</v>
      </c>
      <c r="C5107" s="34">
        <v>20.6</v>
      </c>
      <c r="D5107" s="32">
        <f t="shared" si="158"/>
        <v>69.080000000000013</v>
      </c>
      <c r="E5107" s="37">
        <f t="shared" si="159"/>
        <v>82.896000000000015</v>
      </c>
      <c r="F5107" s="32">
        <f>'Auxiliary Energy Estimation'!$E$25-D5107</f>
        <v>-14.080000000000013</v>
      </c>
      <c r="G5107" s="32">
        <f>'Auxiliary Energy Estimation'!$E$25-E5107</f>
        <v>-27.896000000000015</v>
      </c>
      <c r="H5107" s="26">
        <f>IF(D5107&lt;='Auxiliary Energy Estimation'!$E$25, 1, 0)</f>
        <v>0</v>
      </c>
      <c r="I5107" s="26">
        <f>IF(E5107&lt;='Auxiliary Energy Estimation'!$E$25, 1, 0)</f>
        <v>0</v>
      </c>
    </row>
    <row r="5108" spans="2:9" ht="15" x14ac:dyDescent="0.3">
      <c r="B5108" s="33">
        <v>5103.5</v>
      </c>
      <c r="C5108" s="34">
        <v>20.6</v>
      </c>
      <c r="D5108" s="32">
        <f t="shared" si="158"/>
        <v>69.080000000000013</v>
      </c>
      <c r="E5108" s="37">
        <f t="shared" si="159"/>
        <v>82.896000000000015</v>
      </c>
      <c r="F5108" s="32">
        <f>'Auxiliary Energy Estimation'!$E$25-D5108</f>
        <v>-14.080000000000013</v>
      </c>
      <c r="G5108" s="32">
        <f>'Auxiliary Energy Estimation'!$E$25-E5108</f>
        <v>-27.896000000000015</v>
      </c>
      <c r="H5108" s="26">
        <f>IF(D5108&lt;='Auxiliary Energy Estimation'!$E$25, 1, 0)</f>
        <v>0</v>
      </c>
      <c r="I5108" s="26">
        <f>IF(E5108&lt;='Auxiliary Energy Estimation'!$E$25, 1, 0)</f>
        <v>0</v>
      </c>
    </row>
    <row r="5109" spans="2:9" ht="15" x14ac:dyDescent="0.3">
      <c r="B5109" s="33">
        <v>5104.5</v>
      </c>
      <c r="C5109" s="34">
        <v>19.399999999999999</v>
      </c>
      <c r="D5109" s="32">
        <f t="shared" si="158"/>
        <v>66.92</v>
      </c>
      <c r="E5109" s="37">
        <f t="shared" si="159"/>
        <v>80.304000000000002</v>
      </c>
      <c r="F5109" s="32">
        <f>'Auxiliary Energy Estimation'!$E$25-D5109</f>
        <v>-11.920000000000002</v>
      </c>
      <c r="G5109" s="32">
        <f>'Auxiliary Energy Estimation'!$E$25-E5109</f>
        <v>-25.304000000000002</v>
      </c>
      <c r="H5109" s="26">
        <f>IF(D5109&lt;='Auxiliary Energy Estimation'!$E$25, 1, 0)</f>
        <v>0</v>
      </c>
      <c r="I5109" s="26">
        <f>IF(E5109&lt;='Auxiliary Energy Estimation'!$E$25, 1, 0)</f>
        <v>0</v>
      </c>
    </row>
    <row r="5110" spans="2:9" ht="15" x14ac:dyDescent="0.3">
      <c r="B5110" s="33">
        <v>5105.5</v>
      </c>
      <c r="C5110" s="34">
        <v>18.899999999999999</v>
      </c>
      <c r="D5110" s="32">
        <f t="shared" si="158"/>
        <v>66.02</v>
      </c>
      <c r="E5110" s="37">
        <f t="shared" si="159"/>
        <v>79.22399999999999</v>
      </c>
      <c r="F5110" s="32">
        <f>'Auxiliary Energy Estimation'!$E$25-D5110</f>
        <v>-11.019999999999996</v>
      </c>
      <c r="G5110" s="32">
        <f>'Auxiliary Energy Estimation'!$E$25-E5110</f>
        <v>-24.22399999999999</v>
      </c>
      <c r="H5110" s="26">
        <f>IF(D5110&lt;='Auxiliary Energy Estimation'!$E$25, 1, 0)</f>
        <v>0</v>
      </c>
      <c r="I5110" s="26">
        <f>IF(E5110&lt;='Auxiliary Energy Estimation'!$E$25, 1, 0)</f>
        <v>0</v>
      </c>
    </row>
    <row r="5111" spans="2:9" ht="15" x14ac:dyDescent="0.3">
      <c r="B5111" s="33">
        <v>5106.5</v>
      </c>
      <c r="C5111" s="34">
        <v>18.3</v>
      </c>
      <c r="D5111" s="32">
        <f t="shared" si="158"/>
        <v>64.94</v>
      </c>
      <c r="E5111" s="37">
        <f t="shared" si="159"/>
        <v>77.927999999999997</v>
      </c>
      <c r="F5111" s="32">
        <f>'Auxiliary Energy Estimation'!$E$25-D5111</f>
        <v>-9.9399999999999977</v>
      </c>
      <c r="G5111" s="32">
        <f>'Auxiliary Energy Estimation'!$E$25-E5111</f>
        <v>-22.927999999999997</v>
      </c>
      <c r="H5111" s="26">
        <f>IF(D5111&lt;='Auxiliary Energy Estimation'!$E$25, 1, 0)</f>
        <v>0</v>
      </c>
      <c r="I5111" s="26">
        <f>IF(E5111&lt;='Auxiliary Energy Estimation'!$E$25, 1, 0)</f>
        <v>0</v>
      </c>
    </row>
    <row r="5112" spans="2:9" ht="15" x14ac:dyDescent="0.3">
      <c r="B5112" s="33">
        <v>5107.5</v>
      </c>
      <c r="C5112" s="34">
        <v>17.8</v>
      </c>
      <c r="D5112" s="32">
        <f t="shared" si="158"/>
        <v>64.039999999999992</v>
      </c>
      <c r="E5112" s="37">
        <f t="shared" si="159"/>
        <v>76.847999999999985</v>
      </c>
      <c r="F5112" s="32">
        <f>'Auxiliary Energy Estimation'!$E$25-D5112</f>
        <v>-9.039999999999992</v>
      </c>
      <c r="G5112" s="32">
        <f>'Auxiliary Energy Estimation'!$E$25-E5112</f>
        <v>-21.847999999999985</v>
      </c>
      <c r="H5112" s="26">
        <f>IF(D5112&lt;='Auxiliary Energy Estimation'!$E$25, 1, 0)</f>
        <v>0</v>
      </c>
      <c r="I5112" s="26">
        <f>IF(E5112&lt;='Auxiliary Energy Estimation'!$E$25, 1, 0)</f>
        <v>0</v>
      </c>
    </row>
    <row r="5113" spans="2:9" ht="15" x14ac:dyDescent="0.3">
      <c r="B5113" s="33">
        <v>5108.5</v>
      </c>
      <c r="C5113" s="34">
        <v>17.2</v>
      </c>
      <c r="D5113" s="32">
        <f t="shared" si="158"/>
        <v>62.96</v>
      </c>
      <c r="E5113" s="37">
        <f t="shared" si="159"/>
        <v>75.551999999999992</v>
      </c>
      <c r="F5113" s="32">
        <f>'Auxiliary Energy Estimation'!$E$25-D5113</f>
        <v>-7.9600000000000009</v>
      </c>
      <c r="G5113" s="32">
        <f>'Auxiliary Energy Estimation'!$E$25-E5113</f>
        <v>-20.551999999999992</v>
      </c>
      <c r="H5113" s="26">
        <f>IF(D5113&lt;='Auxiliary Energy Estimation'!$E$25, 1, 0)</f>
        <v>0</v>
      </c>
      <c r="I5113" s="26">
        <f>IF(E5113&lt;='Auxiliary Energy Estimation'!$E$25, 1, 0)</f>
        <v>0</v>
      </c>
    </row>
    <row r="5114" spans="2:9" ht="15" x14ac:dyDescent="0.3">
      <c r="B5114" s="33">
        <v>5109.5</v>
      </c>
      <c r="C5114" s="34">
        <v>17.2</v>
      </c>
      <c r="D5114" s="32">
        <f t="shared" si="158"/>
        <v>62.96</v>
      </c>
      <c r="E5114" s="37">
        <f t="shared" si="159"/>
        <v>75.551999999999992</v>
      </c>
      <c r="F5114" s="32">
        <f>'Auxiliary Energy Estimation'!$E$25-D5114</f>
        <v>-7.9600000000000009</v>
      </c>
      <c r="G5114" s="32">
        <f>'Auxiliary Energy Estimation'!$E$25-E5114</f>
        <v>-20.551999999999992</v>
      </c>
      <c r="H5114" s="26">
        <f>IF(D5114&lt;='Auxiliary Energy Estimation'!$E$25, 1, 0)</f>
        <v>0</v>
      </c>
      <c r="I5114" s="26">
        <f>IF(E5114&lt;='Auxiliary Energy Estimation'!$E$25, 1, 0)</f>
        <v>0</v>
      </c>
    </row>
    <row r="5115" spans="2:9" ht="15" x14ac:dyDescent="0.3">
      <c r="B5115" s="33">
        <v>5110.5</v>
      </c>
      <c r="C5115" s="34">
        <v>17.2</v>
      </c>
      <c r="D5115" s="32">
        <f t="shared" si="158"/>
        <v>62.96</v>
      </c>
      <c r="E5115" s="37">
        <f t="shared" si="159"/>
        <v>75.551999999999992</v>
      </c>
      <c r="F5115" s="32">
        <f>'Auxiliary Energy Estimation'!$E$25-D5115</f>
        <v>-7.9600000000000009</v>
      </c>
      <c r="G5115" s="32">
        <f>'Auxiliary Energy Estimation'!$E$25-E5115</f>
        <v>-20.551999999999992</v>
      </c>
      <c r="H5115" s="26">
        <f>IF(D5115&lt;='Auxiliary Energy Estimation'!$E$25, 1, 0)</f>
        <v>0</v>
      </c>
      <c r="I5115" s="26">
        <f>IF(E5115&lt;='Auxiliary Energy Estimation'!$E$25, 1, 0)</f>
        <v>0</v>
      </c>
    </row>
    <row r="5116" spans="2:9" ht="15" x14ac:dyDescent="0.3">
      <c r="B5116" s="33">
        <v>5111.5</v>
      </c>
      <c r="C5116" s="34">
        <v>17.2</v>
      </c>
      <c r="D5116" s="32">
        <f t="shared" si="158"/>
        <v>62.96</v>
      </c>
      <c r="E5116" s="37">
        <f t="shared" si="159"/>
        <v>75.551999999999992</v>
      </c>
      <c r="F5116" s="32">
        <f>'Auxiliary Energy Estimation'!$E$25-D5116</f>
        <v>-7.9600000000000009</v>
      </c>
      <c r="G5116" s="32">
        <f>'Auxiliary Energy Estimation'!$E$25-E5116</f>
        <v>-20.551999999999992</v>
      </c>
      <c r="H5116" s="26">
        <f>IF(D5116&lt;='Auxiliary Energy Estimation'!$E$25, 1, 0)</f>
        <v>0</v>
      </c>
      <c r="I5116" s="26">
        <f>IF(E5116&lt;='Auxiliary Energy Estimation'!$E$25, 1, 0)</f>
        <v>0</v>
      </c>
    </row>
    <row r="5117" spans="2:9" ht="15" x14ac:dyDescent="0.3">
      <c r="B5117" s="33">
        <v>5112.5</v>
      </c>
      <c r="C5117" s="34">
        <v>17.2</v>
      </c>
      <c r="D5117" s="32">
        <f t="shared" si="158"/>
        <v>62.96</v>
      </c>
      <c r="E5117" s="37">
        <f t="shared" si="159"/>
        <v>75.551999999999992</v>
      </c>
      <c r="F5117" s="32">
        <f>'Auxiliary Energy Estimation'!$E$25-D5117</f>
        <v>-7.9600000000000009</v>
      </c>
      <c r="G5117" s="32">
        <f>'Auxiliary Energy Estimation'!$E$25-E5117</f>
        <v>-20.551999999999992</v>
      </c>
      <c r="H5117" s="26">
        <f>IF(D5117&lt;='Auxiliary Energy Estimation'!$E$25, 1, 0)</f>
        <v>0</v>
      </c>
      <c r="I5117" s="26">
        <f>IF(E5117&lt;='Auxiliary Energy Estimation'!$E$25, 1, 0)</f>
        <v>0</v>
      </c>
    </row>
    <row r="5118" spans="2:9" ht="15" x14ac:dyDescent="0.3">
      <c r="B5118" s="33">
        <v>5113.5</v>
      </c>
      <c r="C5118" s="34">
        <v>17.2</v>
      </c>
      <c r="D5118" s="32">
        <f t="shared" si="158"/>
        <v>62.96</v>
      </c>
      <c r="E5118" s="37">
        <f t="shared" si="159"/>
        <v>75.551999999999992</v>
      </c>
      <c r="F5118" s="32">
        <f>'Auxiliary Energy Estimation'!$E$25-D5118</f>
        <v>-7.9600000000000009</v>
      </c>
      <c r="G5118" s="32">
        <f>'Auxiliary Energy Estimation'!$E$25-E5118</f>
        <v>-20.551999999999992</v>
      </c>
      <c r="H5118" s="26">
        <f>IF(D5118&lt;='Auxiliary Energy Estimation'!$E$25, 1, 0)</f>
        <v>0</v>
      </c>
      <c r="I5118" s="26">
        <f>IF(E5118&lt;='Auxiliary Energy Estimation'!$E$25, 1, 0)</f>
        <v>0</v>
      </c>
    </row>
    <row r="5119" spans="2:9" ht="15" x14ac:dyDescent="0.3">
      <c r="B5119" s="33">
        <v>5114.5</v>
      </c>
      <c r="C5119" s="34">
        <v>17.2</v>
      </c>
      <c r="D5119" s="32">
        <f t="shared" si="158"/>
        <v>62.96</v>
      </c>
      <c r="E5119" s="37">
        <f t="shared" si="159"/>
        <v>75.551999999999992</v>
      </c>
      <c r="F5119" s="32">
        <f>'Auxiliary Energy Estimation'!$E$25-D5119</f>
        <v>-7.9600000000000009</v>
      </c>
      <c r="G5119" s="32">
        <f>'Auxiliary Energy Estimation'!$E$25-E5119</f>
        <v>-20.551999999999992</v>
      </c>
      <c r="H5119" s="26">
        <f>IF(D5119&lt;='Auxiliary Energy Estimation'!$E$25, 1, 0)</f>
        <v>0</v>
      </c>
      <c r="I5119" s="26">
        <f>IF(E5119&lt;='Auxiliary Energy Estimation'!$E$25, 1, 0)</f>
        <v>0</v>
      </c>
    </row>
    <row r="5120" spans="2:9" ht="15" x14ac:dyDescent="0.3">
      <c r="B5120" s="33">
        <v>5115.5</v>
      </c>
      <c r="C5120" s="34">
        <v>16.7</v>
      </c>
      <c r="D5120" s="32">
        <f t="shared" si="158"/>
        <v>62.06</v>
      </c>
      <c r="E5120" s="37">
        <f t="shared" si="159"/>
        <v>74.471999999999994</v>
      </c>
      <c r="F5120" s="32">
        <f>'Auxiliary Energy Estimation'!$E$25-D5120</f>
        <v>-7.0600000000000023</v>
      </c>
      <c r="G5120" s="32">
        <f>'Auxiliary Energy Estimation'!$E$25-E5120</f>
        <v>-19.471999999999994</v>
      </c>
      <c r="H5120" s="26">
        <f>IF(D5120&lt;='Auxiliary Energy Estimation'!$E$25, 1, 0)</f>
        <v>0</v>
      </c>
      <c r="I5120" s="26">
        <f>IF(E5120&lt;='Auxiliary Energy Estimation'!$E$25, 1, 0)</f>
        <v>0</v>
      </c>
    </row>
    <row r="5121" spans="2:9" ht="15" x14ac:dyDescent="0.3">
      <c r="B5121" s="33">
        <v>5116.5</v>
      </c>
      <c r="C5121" s="34">
        <v>16.7</v>
      </c>
      <c r="D5121" s="32">
        <f t="shared" si="158"/>
        <v>62.06</v>
      </c>
      <c r="E5121" s="37">
        <f t="shared" si="159"/>
        <v>74.471999999999994</v>
      </c>
      <c r="F5121" s="32">
        <f>'Auxiliary Energy Estimation'!$E$25-D5121</f>
        <v>-7.0600000000000023</v>
      </c>
      <c r="G5121" s="32">
        <f>'Auxiliary Energy Estimation'!$E$25-E5121</f>
        <v>-19.471999999999994</v>
      </c>
      <c r="H5121" s="26">
        <f>IF(D5121&lt;='Auxiliary Energy Estimation'!$E$25, 1, 0)</f>
        <v>0</v>
      </c>
      <c r="I5121" s="26">
        <f>IF(E5121&lt;='Auxiliary Energy Estimation'!$E$25, 1, 0)</f>
        <v>0</v>
      </c>
    </row>
    <row r="5122" spans="2:9" ht="15" x14ac:dyDescent="0.3">
      <c r="B5122" s="33">
        <v>5117.5</v>
      </c>
      <c r="C5122" s="34">
        <v>17.2</v>
      </c>
      <c r="D5122" s="32">
        <f t="shared" si="158"/>
        <v>62.96</v>
      </c>
      <c r="E5122" s="37">
        <f t="shared" si="159"/>
        <v>75.551999999999992</v>
      </c>
      <c r="F5122" s="32">
        <f>'Auxiliary Energy Estimation'!$E$25-D5122</f>
        <v>-7.9600000000000009</v>
      </c>
      <c r="G5122" s="32">
        <f>'Auxiliary Energy Estimation'!$E$25-E5122</f>
        <v>-20.551999999999992</v>
      </c>
      <c r="H5122" s="26">
        <f>IF(D5122&lt;='Auxiliary Energy Estimation'!$E$25, 1, 0)</f>
        <v>0</v>
      </c>
      <c r="I5122" s="26">
        <f>IF(E5122&lt;='Auxiliary Energy Estimation'!$E$25, 1, 0)</f>
        <v>0</v>
      </c>
    </row>
    <row r="5123" spans="2:9" ht="15" x14ac:dyDescent="0.3">
      <c r="B5123" s="33">
        <v>5118.5</v>
      </c>
      <c r="C5123" s="34">
        <v>18.899999999999999</v>
      </c>
      <c r="D5123" s="32">
        <f t="shared" si="158"/>
        <v>66.02</v>
      </c>
      <c r="E5123" s="37">
        <f t="shared" si="159"/>
        <v>79.22399999999999</v>
      </c>
      <c r="F5123" s="32">
        <f>'Auxiliary Energy Estimation'!$E$25-D5123</f>
        <v>-11.019999999999996</v>
      </c>
      <c r="G5123" s="32">
        <f>'Auxiliary Energy Estimation'!$E$25-E5123</f>
        <v>-24.22399999999999</v>
      </c>
      <c r="H5123" s="26">
        <f>IF(D5123&lt;='Auxiliary Energy Estimation'!$E$25, 1, 0)</f>
        <v>0</v>
      </c>
      <c r="I5123" s="26">
        <f>IF(E5123&lt;='Auxiliary Energy Estimation'!$E$25, 1, 0)</f>
        <v>0</v>
      </c>
    </row>
    <row r="5124" spans="2:9" ht="15" x14ac:dyDescent="0.3">
      <c r="B5124" s="33">
        <v>5119.5</v>
      </c>
      <c r="C5124" s="34">
        <v>21.1</v>
      </c>
      <c r="D5124" s="32">
        <f t="shared" si="158"/>
        <v>69.98</v>
      </c>
      <c r="E5124" s="37">
        <f t="shared" si="159"/>
        <v>83.975999999999999</v>
      </c>
      <c r="F5124" s="32">
        <f>'Auxiliary Energy Estimation'!$E$25-D5124</f>
        <v>-14.980000000000004</v>
      </c>
      <c r="G5124" s="32">
        <f>'Auxiliary Energy Estimation'!$E$25-E5124</f>
        <v>-28.975999999999999</v>
      </c>
      <c r="H5124" s="26">
        <f>IF(D5124&lt;='Auxiliary Energy Estimation'!$E$25, 1, 0)</f>
        <v>0</v>
      </c>
      <c r="I5124" s="26">
        <f>IF(E5124&lt;='Auxiliary Energy Estimation'!$E$25, 1, 0)</f>
        <v>0</v>
      </c>
    </row>
    <row r="5125" spans="2:9" ht="15" x14ac:dyDescent="0.3">
      <c r="B5125" s="33">
        <v>5120.5</v>
      </c>
      <c r="C5125" s="34">
        <v>22.8</v>
      </c>
      <c r="D5125" s="32">
        <f t="shared" ref="D5125:D5188" si="160">CONVERT(C5125,"C","F")</f>
        <v>73.039999999999992</v>
      </c>
      <c r="E5125" s="37">
        <f t="shared" ref="E5125:E5188" si="161">D5125*1.2</f>
        <v>87.647999999999982</v>
      </c>
      <c r="F5125" s="32">
        <f>'Auxiliary Energy Estimation'!$E$25-D5125</f>
        <v>-18.039999999999992</v>
      </c>
      <c r="G5125" s="32">
        <f>'Auxiliary Energy Estimation'!$E$25-E5125</f>
        <v>-32.647999999999982</v>
      </c>
      <c r="H5125" s="26">
        <f>IF(D5125&lt;='Auxiliary Energy Estimation'!$E$25, 1, 0)</f>
        <v>0</v>
      </c>
      <c r="I5125" s="26">
        <f>IF(E5125&lt;='Auxiliary Energy Estimation'!$E$25, 1, 0)</f>
        <v>0</v>
      </c>
    </row>
    <row r="5126" spans="2:9" ht="15" x14ac:dyDescent="0.3">
      <c r="B5126" s="33">
        <v>5121.5</v>
      </c>
      <c r="C5126" s="34">
        <v>23.9</v>
      </c>
      <c r="D5126" s="32">
        <f t="shared" si="160"/>
        <v>75.02</v>
      </c>
      <c r="E5126" s="37">
        <f t="shared" si="161"/>
        <v>90.023999999999987</v>
      </c>
      <c r="F5126" s="32">
        <f>'Auxiliary Energy Estimation'!$E$25-D5126</f>
        <v>-20.019999999999996</v>
      </c>
      <c r="G5126" s="32">
        <f>'Auxiliary Energy Estimation'!$E$25-E5126</f>
        <v>-35.023999999999987</v>
      </c>
      <c r="H5126" s="26">
        <f>IF(D5126&lt;='Auxiliary Energy Estimation'!$E$25, 1, 0)</f>
        <v>0</v>
      </c>
      <c r="I5126" s="26">
        <f>IF(E5126&lt;='Auxiliary Energy Estimation'!$E$25, 1, 0)</f>
        <v>0</v>
      </c>
    </row>
    <row r="5127" spans="2:9" ht="15" x14ac:dyDescent="0.3">
      <c r="B5127" s="33">
        <v>5122.5</v>
      </c>
      <c r="C5127" s="34">
        <v>24.4</v>
      </c>
      <c r="D5127" s="32">
        <f t="shared" si="160"/>
        <v>75.92</v>
      </c>
      <c r="E5127" s="37">
        <f t="shared" si="161"/>
        <v>91.103999999999999</v>
      </c>
      <c r="F5127" s="32">
        <f>'Auxiliary Energy Estimation'!$E$25-D5127</f>
        <v>-20.92</v>
      </c>
      <c r="G5127" s="32">
        <f>'Auxiliary Energy Estimation'!$E$25-E5127</f>
        <v>-36.103999999999999</v>
      </c>
      <c r="H5127" s="26">
        <f>IF(D5127&lt;='Auxiliary Energy Estimation'!$E$25, 1, 0)</f>
        <v>0</v>
      </c>
      <c r="I5127" s="26">
        <f>IF(E5127&lt;='Auxiliary Energy Estimation'!$E$25, 1, 0)</f>
        <v>0</v>
      </c>
    </row>
    <row r="5128" spans="2:9" ht="15" x14ac:dyDescent="0.3">
      <c r="B5128" s="33">
        <v>5123.5</v>
      </c>
      <c r="C5128" s="34">
        <v>25.6</v>
      </c>
      <c r="D5128" s="32">
        <f t="shared" si="160"/>
        <v>78.080000000000013</v>
      </c>
      <c r="E5128" s="37">
        <f t="shared" si="161"/>
        <v>93.696000000000012</v>
      </c>
      <c r="F5128" s="32">
        <f>'Auxiliary Energy Estimation'!$E$25-D5128</f>
        <v>-23.080000000000013</v>
      </c>
      <c r="G5128" s="32">
        <f>'Auxiliary Energy Estimation'!$E$25-E5128</f>
        <v>-38.696000000000012</v>
      </c>
      <c r="H5128" s="26">
        <f>IF(D5128&lt;='Auxiliary Energy Estimation'!$E$25, 1, 0)</f>
        <v>0</v>
      </c>
      <c r="I5128" s="26">
        <f>IF(E5128&lt;='Auxiliary Energy Estimation'!$E$25, 1, 0)</f>
        <v>0</v>
      </c>
    </row>
    <row r="5129" spans="2:9" ht="15" x14ac:dyDescent="0.3">
      <c r="B5129" s="33">
        <v>5124.5</v>
      </c>
      <c r="C5129" s="34">
        <v>24.4</v>
      </c>
      <c r="D5129" s="32">
        <f t="shared" si="160"/>
        <v>75.92</v>
      </c>
      <c r="E5129" s="37">
        <f t="shared" si="161"/>
        <v>91.103999999999999</v>
      </c>
      <c r="F5129" s="32">
        <f>'Auxiliary Energy Estimation'!$E$25-D5129</f>
        <v>-20.92</v>
      </c>
      <c r="G5129" s="32">
        <f>'Auxiliary Energy Estimation'!$E$25-E5129</f>
        <v>-36.103999999999999</v>
      </c>
      <c r="H5129" s="26">
        <f>IF(D5129&lt;='Auxiliary Energy Estimation'!$E$25, 1, 0)</f>
        <v>0</v>
      </c>
      <c r="I5129" s="26">
        <f>IF(E5129&lt;='Auxiliary Energy Estimation'!$E$25, 1, 0)</f>
        <v>0</v>
      </c>
    </row>
    <row r="5130" spans="2:9" ht="15" x14ac:dyDescent="0.3">
      <c r="B5130" s="33">
        <v>5125.5</v>
      </c>
      <c r="C5130" s="34">
        <v>26.1</v>
      </c>
      <c r="D5130" s="32">
        <f t="shared" si="160"/>
        <v>78.98</v>
      </c>
      <c r="E5130" s="37">
        <f t="shared" si="161"/>
        <v>94.775999999999996</v>
      </c>
      <c r="F5130" s="32">
        <f>'Auxiliary Energy Estimation'!$E$25-D5130</f>
        <v>-23.980000000000004</v>
      </c>
      <c r="G5130" s="32">
        <f>'Auxiliary Energy Estimation'!$E$25-E5130</f>
        <v>-39.775999999999996</v>
      </c>
      <c r="H5130" s="26">
        <f>IF(D5130&lt;='Auxiliary Energy Estimation'!$E$25, 1, 0)</f>
        <v>0</v>
      </c>
      <c r="I5130" s="26">
        <f>IF(E5130&lt;='Auxiliary Energy Estimation'!$E$25, 1, 0)</f>
        <v>0</v>
      </c>
    </row>
    <row r="5131" spans="2:9" ht="15" x14ac:dyDescent="0.3">
      <c r="B5131" s="33">
        <v>5126.5</v>
      </c>
      <c r="C5131" s="34">
        <v>25</v>
      </c>
      <c r="D5131" s="32">
        <f t="shared" si="160"/>
        <v>77</v>
      </c>
      <c r="E5131" s="37">
        <f t="shared" si="161"/>
        <v>92.399999999999991</v>
      </c>
      <c r="F5131" s="32">
        <f>'Auxiliary Energy Estimation'!$E$25-D5131</f>
        <v>-22</v>
      </c>
      <c r="G5131" s="32">
        <f>'Auxiliary Energy Estimation'!$E$25-E5131</f>
        <v>-37.399999999999991</v>
      </c>
      <c r="H5131" s="26">
        <f>IF(D5131&lt;='Auxiliary Energy Estimation'!$E$25, 1, 0)</f>
        <v>0</v>
      </c>
      <c r="I5131" s="26">
        <f>IF(E5131&lt;='Auxiliary Energy Estimation'!$E$25, 1, 0)</f>
        <v>0</v>
      </c>
    </row>
    <row r="5132" spans="2:9" ht="15" x14ac:dyDescent="0.3">
      <c r="B5132" s="33">
        <v>5127.5</v>
      </c>
      <c r="C5132" s="34">
        <v>21.7</v>
      </c>
      <c r="D5132" s="32">
        <f t="shared" si="160"/>
        <v>71.06</v>
      </c>
      <c r="E5132" s="37">
        <f t="shared" si="161"/>
        <v>85.272000000000006</v>
      </c>
      <c r="F5132" s="32">
        <f>'Auxiliary Energy Estimation'!$E$25-D5132</f>
        <v>-16.060000000000002</v>
      </c>
      <c r="G5132" s="32">
        <f>'Auxiliary Energy Estimation'!$E$25-E5132</f>
        <v>-30.272000000000006</v>
      </c>
      <c r="H5132" s="26">
        <f>IF(D5132&lt;='Auxiliary Energy Estimation'!$E$25, 1, 0)</f>
        <v>0</v>
      </c>
      <c r="I5132" s="26">
        <f>IF(E5132&lt;='Auxiliary Energy Estimation'!$E$25, 1, 0)</f>
        <v>0</v>
      </c>
    </row>
    <row r="5133" spans="2:9" ht="15" x14ac:dyDescent="0.3">
      <c r="B5133" s="33">
        <v>5128.5</v>
      </c>
      <c r="C5133" s="34">
        <v>21.1</v>
      </c>
      <c r="D5133" s="32">
        <f t="shared" si="160"/>
        <v>69.98</v>
      </c>
      <c r="E5133" s="37">
        <f t="shared" si="161"/>
        <v>83.975999999999999</v>
      </c>
      <c r="F5133" s="32">
        <f>'Auxiliary Energy Estimation'!$E$25-D5133</f>
        <v>-14.980000000000004</v>
      </c>
      <c r="G5133" s="32">
        <f>'Auxiliary Energy Estimation'!$E$25-E5133</f>
        <v>-28.975999999999999</v>
      </c>
      <c r="H5133" s="26">
        <f>IF(D5133&lt;='Auxiliary Energy Estimation'!$E$25, 1, 0)</f>
        <v>0</v>
      </c>
      <c r="I5133" s="26">
        <f>IF(E5133&lt;='Auxiliary Energy Estimation'!$E$25, 1, 0)</f>
        <v>0</v>
      </c>
    </row>
    <row r="5134" spans="2:9" ht="15" x14ac:dyDescent="0.3">
      <c r="B5134" s="33">
        <v>5129.5</v>
      </c>
      <c r="C5134" s="34">
        <v>21.1</v>
      </c>
      <c r="D5134" s="32">
        <f t="shared" si="160"/>
        <v>69.98</v>
      </c>
      <c r="E5134" s="37">
        <f t="shared" si="161"/>
        <v>83.975999999999999</v>
      </c>
      <c r="F5134" s="32">
        <f>'Auxiliary Energy Estimation'!$E$25-D5134</f>
        <v>-14.980000000000004</v>
      </c>
      <c r="G5134" s="32">
        <f>'Auxiliary Energy Estimation'!$E$25-E5134</f>
        <v>-28.975999999999999</v>
      </c>
      <c r="H5134" s="26">
        <f>IF(D5134&lt;='Auxiliary Energy Estimation'!$E$25, 1, 0)</f>
        <v>0</v>
      </c>
      <c r="I5134" s="26">
        <f>IF(E5134&lt;='Auxiliary Energy Estimation'!$E$25, 1, 0)</f>
        <v>0</v>
      </c>
    </row>
    <row r="5135" spans="2:9" ht="15" x14ac:dyDescent="0.3">
      <c r="B5135" s="33">
        <v>5130.5</v>
      </c>
      <c r="C5135" s="34">
        <v>20.6</v>
      </c>
      <c r="D5135" s="32">
        <f t="shared" si="160"/>
        <v>69.080000000000013</v>
      </c>
      <c r="E5135" s="37">
        <f t="shared" si="161"/>
        <v>82.896000000000015</v>
      </c>
      <c r="F5135" s="32">
        <f>'Auxiliary Energy Estimation'!$E$25-D5135</f>
        <v>-14.080000000000013</v>
      </c>
      <c r="G5135" s="32">
        <f>'Auxiliary Energy Estimation'!$E$25-E5135</f>
        <v>-27.896000000000015</v>
      </c>
      <c r="H5135" s="26">
        <f>IF(D5135&lt;='Auxiliary Energy Estimation'!$E$25, 1, 0)</f>
        <v>0</v>
      </c>
      <c r="I5135" s="26">
        <f>IF(E5135&lt;='Auxiliary Energy Estimation'!$E$25, 1, 0)</f>
        <v>0</v>
      </c>
    </row>
    <row r="5136" spans="2:9" ht="15" x14ac:dyDescent="0.3">
      <c r="B5136" s="33">
        <v>5131.5</v>
      </c>
      <c r="C5136" s="34">
        <v>20.6</v>
      </c>
      <c r="D5136" s="32">
        <f t="shared" si="160"/>
        <v>69.080000000000013</v>
      </c>
      <c r="E5136" s="37">
        <f t="shared" si="161"/>
        <v>82.896000000000015</v>
      </c>
      <c r="F5136" s="32">
        <f>'Auxiliary Energy Estimation'!$E$25-D5136</f>
        <v>-14.080000000000013</v>
      </c>
      <c r="G5136" s="32">
        <f>'Auxiliary Energy Estimation'!$E$25-E5136</f>
        <v>-27.896000000000015</v>
      </c>
      <c r="H5136" s="26">
        <f>IF(D5136&lt;='Auxiliary Energy Estimation'!$E$25, 1, 0)</f>
        <v>0</v>
      </c>
      <c r="I5136" s="26">
        <f>IF(E5136&lt;='Auxiliary Energy Estimation'!$E$25, 1, 0)</f>
        <v>0</v>
      </c>
    </row>
    <row r="5137" spans="2:9" ht="15" x14ac:dyDescent="0.3">
      <c r="B5137" s="33">
        <v>5132.5</v>
      </c>
      <c r="C5137" s="34">
        <v>20.6</v>
      </c>
      <c r="D5137" s="32">
        <f t="shared" si="160"/>
        <v>69.080000000000013</v>
      </c>
      <c r="E5137" s="37">
        <f t="shared" si="161"/>
        <v>82.896000000000015</v>
      </c>
      <c r="F5137" s="32">
        <f>'Auxiliary Energy Estimation'!$E$25-D5137</f>
        <v>-14.080000000000013</v>
      </c>
      <c r="G5137" s="32">
        <f>'Auxiliary Energy Estimation'!$E$25-E5137</f>
        <v>-27.896000000000015</v>
      </c>
      <c r="H5137" s="26">
        <f>IF(D5137&lt;='Auxiliary Energy Estimation'!$E$25, 1, 0)</f>
        <v>0</v>
      </c>
      <c r="I5137" s="26">
        <f>IF(E5137&lt;='Auxiliary Energy Estimation'!$E$25, 1, 0)</f>
        <v>0</v>
      </c>
    </row>
    <row r="5138" spans="2:9" ht="15" x14ac:dyDescent="0.3">
      <c r="B5138" s="33">
        <v>5133.5</v>
      </c>
      <c r="C5138" s="34">
        <v>20.6</v>
      </c>
      <c r="D5138" s="32">
        <f t="shared" si="160"/>
        <v>69.080000000000013</v>
      </c>
      <c r="E5138" s="37">
        <f t="shared" si="161"/>
        <v>82.896000000000015</v>
      </c>
      <c r="F5138" s="32">
        <f>'Auxiliary Energy Estimation'!$E$25-D5138</f>
        <v>-14.080000000000013</v>
      </c>
      <c r="G5138" s="32">
        <f>'Auxiliary Energy Estimation'!$E$25-E5138</f>
        <v>-27.896000000000015</v>
      </c>
      <c r="H5138" s="26">
        <f>IF(D5138&lt;='Auxiliary Energy Estimation'!$E$25, 1, 0)</f>
        <v>0</v>
      </c>
      <c r="I5138" s="26">
        <f>IF(E5138&lt;='Auxiliary Energy Estimation'!$E$25, 1, 0)</f>
        <v>0</v>
      </c>
    </row>
    <row r="5139" spans="2:9" ht="15" x14ac:dyDescent="0.3">
      <c r="B5139" s="33">
        <v>5134.5</v>
      </c>
      <c r="C5139" s="34">
        <v>20.6</v>
      </c>
      <c r="D5139" s="32">
        <f t="shared" si="160"/>
        <v>69.080000000000013</v>
      </c>
      <c r="E5139" s="37">
        <f t="shared" si="161"/>
        <v>82.896000000000015</v>
      </c>
      <c r="F5139" s="32">
        <f>'Auxiliary Energy Estimation'!$E$25-D5139</f>
        <v>-14.080000000000013</v>
      </c>
      <c r="G5139" s="32">
        <f>'Auxiliary Energy Estimation'!$E$25-E5139</f>
        <v>-27.896000000000015</v>
      </c>
      <c r="H5139" s="26">
        <f>IF(D5139&lt;='Auxiliary Energy Estimation'!$E$25, 1, 0)</f>
        <v>0</v>
      </c>
      <c r="I5139" s="26">
        <f>IF(E5139&lt;='Auxiliary Energy Estimation'!$E$25, 1, 0)</f>
        <v>0</v>
      </c>
    </row>
    <row r="5140" spans="2:9" ht="15" x14ac:dyDescent="0.3">
      <c r="B5140" s="33">
        <v>5135.5</v>
      </c>
      <c r="C5140" s="34">
        <v>20</v>
      </c>
      <c r="D5140" s="32">
        <f t="shared" si="160"/>
        <v>68</v>
      </c>
      <c r="E5140" s="37">
        <f t="shared" si="161"/>
        <v>81.599999999999994</v>
      </c>
      <c r="F5140" s="32">
        <f>'Auxiliary Energy Estimation'!$E$25-D5140</f>
        <v>-13</v>
      </c>
      <c r="G5140" s="32">
        <f>'Auxiliary Energy Estimation'!$E$25-E5140</f>
        <v>-26.599999999999994</v>
      </c>
      <c r="H5140" s="26">
        <f>IF(D5140&lt;='Auxiliary Energy Estimation'!$E$25, 1, 0)</f>
        <v>0</v>
      </c>
      <c r="I5140" s="26">
        <f>IF(E5140&lt;='Auxiliary Energy Estimation'!$E$25, 1, 0)</f>
        <v>0</v>
      </c>
    </row>
    <row r="5141" spans="2:9" ht="15" x14ac:dyDescent="0.3">
      <c r="B5141" s="33">
        <v>5136.5</v>
      </c>
      <c r="C5141" s="34">
        <v>20</v>
      </c>
      <c r="D5141" s="32">
        <f t="shared" si="160"/>
        <v>68</v>
      </c>
      <c r="E5141" s="37">
        <f t="shared" si="161"/>
        <v>81.599999999999994</v>
      </c>
      <c r="F5141" s="32">
        <f>'Auxiliary Energy Estimation'!$E$25-D5141</f>
        <v>-13</v>
      </c>
      <c r="G5141" s="32">
        <f>'Auxiliary Energy Estimation'!$E$25-E5141</f>
        <v>-26.599999999999994</v>
      </c>
      <c r="H5141" s="26">
        <f>IF(D5141&lt;='Auxiliary Energy Estimation'!$E$25, 1, 0)</f>
        <v>0</v>
      </c>
      <c r="I5141" s="26">
        <f>IF(E5141&lt;='Auxiliary Energy Estimation'!$E$25, 1, 0)</f>
        <v>0</v>
      </c>
    </row>
    <row r="5142" spans="2:9" ht="15" x14ac:dyDescent="0.3">
      <c r="B5142" s="33">
        <v>5137.5</v>
      </c>
      <c r="C5142" s="34">
        <v>20</v>
      </c>
      <c r="D5142" s="32">
        <f t="shared" si="160"/>
        <v>68</v>
      </c>
      <c r="E5142" s="37">
        <f t="shared" si="161"/>
        <v>81.599999999999994</v>
      </c>
      <c r="F5142" s="32">
        <f>'Auxiliary Energy Estimation'!$E$25-D5142</f>
        <v>-13</v>
      </c>
      <c r="G5142" s="32">
        <f>'Auxiliary Energy Estimation'!$E$25-E5142</f>
        <v>-26.599999999999994</v>
      </c>
      <c r="H5142" s="26">
        <f>IF(D5142&lt;='Auxiliary Energy Estimation'!$E$25, 1, 0)</f>
        <v>0</v>
      </c>
      <c r="I5142" s="26">
        <f>IF(E5142&lt;='Auxiliary Energy Estimation'!$E$25, 1, 0)</f>
        <v>0</v>
      </c>
    </row>
    <row r="5143" spans="2:9" ht="15" x14ac:dyDescent="0.3">
      <c r="B5143" s="33">
        <v>5138.5</v>
      </c>
      <c r="C5143" s="34">
        <v>20</v>
      </c>
      <c r="D5143" s="32">
        <f t="shared" si="160"/>
        <v>68</v>
      </c>
      <c r="E5143" s="37">
        <f t="shared" si="161"/>
        <v>81.599999999999994</v>
      </c>
      <c r="F5143" s="32">
        <f>'Auxiliary Energy Estimation'!$E$25-D5143</f>
        <v>-13</v>
      </c>
      <c r="G5143" s="32">
        <f>'Auxiliary Energy Estimation'!$E$25-E5143</f>
        <v>-26.599999999999994</v>
      </c>
      <c r="H5143" s="26">
        <f>IF(D5143&lt;='Auxiliary Energy Estimation'!$E$25, 1, 0)</f>
        <v>0</v>
      </c>
      <c r="I5143" s="26">
        <f>IF(E5143&lt;='Auxiliary Energy Estimation'!$E$25, 1, 0)</f>
        <v>0</v>
      </c>
    </row>
    <row r="5144" spans="2:9" ht="15" x14ac:dyDescent="0.3">
      <c r="B5144" s="33">
        <v>5139.5</v>
      </c>
      <c r="C5144" s="34">
        <v>20.6</v>
      </c>
      <c r="D5144" s="32">
        <f t="shared" si="160"/>
        <v>69.080000000000013</v>
      </c>
      <c r="E5144" s="37">
        <f t="shared" si="161"/>
        <v>82.896000000000015</v>
      </c>
      <c r="F5144" s="32">
        <f>'Auxiliary Energy Estimation'!$E$25-D5144</f>
        <v>-14.080000000000013</v>
      </c>
      <c r="G5144" s="32">
        <f>'Auxiliary Energy Estimation'!$E$25-E5144</f>
        <v>-27.896000000000015</v>
      </c>
      <c r="H5144" s="26">
        <f>IF(D5144&lt;='Auxiliary Energy Estimation'!$E$25, 1, 0)</f>
        <v>0</v>
      </c>
      <c r="I5144" s="26">
        <f>IF(E5144&lt;='Auxiliary Energy Estimation'!$E$25, 1, 0)</f>
        <v>0</v>
      </c>
    </row>
    <row r="5145" spans="2:9" ht="15" x14ac:dyDescent="0.3">
      <c r="B5145" s="33">
        <v>5140.5</v>
      </c>
      <c r="C5145" s="34">
        <v>20.6</v>
      </c>
      <c r="D5145" s="32">
        <f t="shared" si="160"/>
        <v>69.080000000000013</v>
      </c>
      <c r="E5145" s="37">
        <f t="shared" si="161"/>
        <v>82.896000000000015</v>
      </c>
      <c r="F5145" s="32">
        <f>'Auxiliary Energy Estimation'!$E$25-D5145</f>
        <v>-14.080000000000013</v>
      </c>
      <c r="G5145" s="32">
        <f>'Auxiliary Energy Estimation'!$E$25-E5145</f>
        <v>-27.896000000000015</v>
      </c>
      <c r="H5145" s="26">
        <f>IF(D5145&lt;='Auxiliary Energy Estimation'!$E$25, 1, 0)</f>
        <v>0</v>
      </c>
      <c r="I5145" s="26">
        <f>IF(E5145&lt;='Auxiliary Energy Estimation'!$E$25, 1, 0)</f>
        <v>0</v>
      </c>
    </row>
    <row r="5146" spans="2:9" ht="15" x14ac:dyDescent="0.3">
      <c r="B5146" s="33">
        <v>5141.5</v>
      </c>
      <c r="C5146" s="34">
        <v>20.6</v>
      </c>
      <c r="D5146" s="32">
        <f t="shared" si="160"/>
        <v>69.080000000000013</v>
      </c>
      <c r="E5146" s="37">
        <f t="shared" si="161"/>
        <v>82.896000000000015</v>
      </c>
      <c r="F5146" s="32">
        <f>'Auxiliary Energy Estimation'!$E$25-D5146</f>
        <v>-14.080000000000013</v>
      </c>
      <c r="G5146" s="32">
        <f>'Auxiliary Energy Estimation'!$E$25-E5146</f>
        <v>-27.896000000000015</v>
      </c>
      <c r="H5146" s="26">
        <f>IF(D5146&lt;='Auxiliary Energy Estimation'!$E$25, 1, 0)</f>
        <v>0</v>
      </c>
      <c r="I5146" s="26">
        <f>IF(E5146&lt;='Auxiliary Energy Estimation'!$E$25, 1, 0)</f>
        <v>0</v>
      </c>
    </row>
    <row r="5147" spans="2:9" ht="15" x14ac:dyDescent="0.3">
      <c r="B5147" s="33">
        <v>5142.5</v>
      </c>
      <c r="C5147" s="34">
        <v>22.8</v>
      </c>
      <c r="D5147" s="32">
        <f t="shared" si="160"/>
        <v>73.039999999999992</v>
      </c>
      <c r="E5147" s="37">
        <f t="shared" si="161"/>
        <v>87.647999999999982</v>
      </c>
      <c r="F5147" s="32">
        <f>'Auxiliary Energy Estimation'!$E$25-D5147</f>
        <v>-18.039999999999992</v>
      </c>
      <c r="G5147" s="32">
        <f>'Auxiliary Energy Estimation'!$E$25-E5147</f>
        <v>-32.647999999999982</v>
      </c>
      <c r="H5147" s="26">
        <f>IF(D5147&lt;='Auxiliary Energy Estimation'!$E$25, 1, 0)</f>
        <v>0</v>
      </c>
      <c r="I5147" s="26">
        <f>IF(E5147&lt;='Auxiliary Energy Estimation'!$E$25, 1, 0)</f>
        <v>0</v>
      </c>
    </row>
    <row r="5148" spans="2:9" ht="15" x14ac:dyDescent="0.3">
      <c r="B5148" s="33">
        <v>5143.5</v>
      </c>
      <c r="C5148" s="34">
        <v>24.4</v>
      </c>
      <c r="D5148" s="32">
        <f t="shared" si="160"/>
        <v>75.92</v>
      </c>
      <c r="E5148" s="37">
        <f t="shared" si="161"/>
        <v>91.103999999999999</v>
      </c>
      <c r="F5148" s="32">
        <f>'Auxiliary Energy Estimation'!$E$25-D5148</f>
        <v>-20.92</v>
      </c>
      <c r="G5148" s="32">
        <f>'Auxiliary Energy Estimation'!$E$25-E5148</f>
        <v>-36.103999999999999</v>
      </c>
      <c r="H5148" s="26">
        <f>IF(D5148&lt;='Auxiliary Energy Estimation'!$E$25, 1, 0)</f>
        <v>0</v>
      </c>
      <c r="I5148" s="26">
        <f>IF(E5148&lt;='Auxiliary Energy Estimation'!$E$25, 1, 0)</f>
        <v>0</v>
      </c>
    </row>
    <row r="5149" spans="2:9" ht="15" x14ac:dyDescent="0.3">
      <c r="B5149" s="33">
        <v>5144.5</v>
      </c>
      <c r="C5149" s="34">
        <v>26.7</v>
      </c>
      <c r="D5149" s="32">
        <f t="shared" si="160"/>
        <v>80.06</v>
      </c>
      <c r="E5149" s="37">
        <f t="shared" si="161"/>
        <v>96.072000000000003</v>
      </c>
      <c r="F5149" s="32">
        <f>'Auxiliary Energy Estimation'!$E$25-D5149</f>
        <v>-25.060000000000002</v>
      </c>
      <c r="G5149" s="32">
        <f>'Auxiliary Energy Estimation'!$E$25-E5149</f>
        <v>-41.072000000000003</v>
      </c>
      <c r="H5149" s="26">
        <f>IF(D5149&lt;='Auxiliary Energy Estimation'!$E$25, 1, 0)</f>
        <v>0</v>
      </c>
      <c r="I5149" s="26">
        <f>IF(E5149&lt;='Auxiliary Energy Estimation'!$E$25, 1, 0)</f>
        <v>0</v>
      </c>
    </row>
    <row r="5150" spans="2:9" ht="15" x14ac:dyDescent="0.3">
      <c r="B5150" s="33">
        <v>5145.5</v>
      </c>
      <c r="C5150" s="34">
        <v>27.8</v>
      </c>
      <c r="D5150" s="32">
        <f t="shared" si="160"/>
        <v>82.039999999999992</v>
      </c>
      <c r="E5150" s="37">
        <f t="shared" si="161"/>
        <v>98.447999999999993</v>
      </c>
      <c r="F5150" s="32">
        <f>'Auxiliary Energy Estimation'!$E$25-D5150</f>
        <v>-27.039999999999992</v>
      </c>
      <c r="G5150" s="32">
        <f>'Auxiliary Energy Estimation'!$E$25-E5150</f>
        <v>-43.447999999999993</v>
      </c>
      <c r="H5150" s="26">
        <f>IF(D5150&lt;='Auxiliary Energy Estimation'!$E$25, 1, 0)</f>
        <v>0</v>
      </c>
      <c r="I5150" s="26">
        <f>IF(E5150&lt;='Auxiliary Energy Estimation'!$E$25, 1, 0)</f>
        <v>0</v>
      </c>
    </row>
    <row r="5151" spans="2:9" ht="15" x14ac:dyDescent="0.3">
      <c r="B5151" s="33">
        <v>5146.5</v>
      </c>
      <c r="C5151" s="34">
        <v>27.8</v>
      </c>
      <c r="D5151" s="32">
        <f t="shared" si="160"/>
        <v>82.039999999999992</v>
      </c>
      <c r="E5151" s="37">
        <f t="shared" si="161"/>
        <v>98.447999999999993</v>
      </c>
      <c r="F5151" s="32">
        <f>'Auxiliary Energy Estimation'!$E$25-D5151</f>
        <v>-27.039999999999992</v>
      </c>
      <c r="G5151" s="32">
        <f>'Auxiliary Energy Estimation'!$E$25-E5151</f>
        <v>-43.447999999999993</v>
      </c>
      <c r="H5151" s="26">
        <f>IF(D5151&lt;='Auxiliary Energy Estimation'!$E$25, 1, 0)</f>
        <v>0</v>
      </c>
      <c r="I5151" s="26">
        <f>IF(E5151&lt;='Auxiliary Energy Estimation'!$E$25, 1, 0)</f>
        <v>0</v>
      </c>
    </row>
    <row r="5152" spans="2:9" ht="15" x14ac:dyDescent="0.3">
      <c r="B5152" s="33">
        <v>5147.5</v>
      </c>
      <c r="C5152" s="34">
        <v>28.9</v>
      </c>
      <c r="D5152" s="32">
        <f t="shared" si="160"/>
        <v>84.02</v>
      </c>
      <c r="E5152" s="37">
        <f t="shared" si="161"/>
        <v>100.824</v>
      </c>
      <c r="F5152" s="32">
        <f>'Auxiliary Energy Estimation'!$E$25-D5152</f>
        <v>-29.019999999999996</v>
      </c>
      <c r="G5152" s="32">
        <f>'Auxiliary Energy Estimation'!$E$25-E5152</f>
        <v>-45.823999999999998</v>
      </c>
      <c r="H5152" s="26">
        <f>IF(D5152&lt;='Auxiliary Energy Estimation'!$E$25, 1, 0)</f>
        <v>0</v>
      </c>
      <c r="I5152" s="26">
        <f>IF(E5152&lt;='Auxiliary Energy Estimation'!$E$25, 1, 0)</f>
        <v>0</v>
      </c>
    </row>
    <row r="5153" spans="2:9" ht="15" x14ac:dyDescent="0.3">
      <c r="B5153" s="33">
        <v>5148.5</v>
      </c>
      <c r="C5153" s="34">
        <v>27.2</v>
      </c>
      <c r="D5153" s="32">
        <f t="shared" si="160"/>
        <v>80.960000000000008</v>
      </c>
      <c r="E5153" s="37">
        <f t="shared" si="161"/>
        <v>97.152000000000001</v>
      </c>
      <c r="F5153" s="32">
        <f>'Auxiliary Energy Estimation'!$E$25-D5153</f>
        <v>-25.960000000000008</v>
      </c>
      <c r="G5153" s="32">
        <f>'Auxiliary Energy Estimation'!$E$25-E5153</f>
        <v>-42.152000000000001</v>
      </c>
      <c r="H5153" s="26">
        <f>IF(D5153&lt;='Auxiliary Energy Estimation'!$E$25, 1, 0)</f>
        <v>0</v>
      </c>
      <c r="I5153" s="26">
        <f>IF(E5153&lt;='Auxiliary Energy Estimation'!$E$25, 1, 0)</f>
        <v>0</v>
      </c>
    </row>
    <row r="5154" spans="2:9" ht="15" x14ac:dyDescent="0.3">
      <c r="B5154" s="33">
        <v>5149.5</v>
      </c>
      <c r="C5154" s="34">
        <v>26.7</v>
      </c>
      <c r="D5154" s="32">
        <f t="shared" si="160"/>
        <v>80.06</v>
      </c>
      <c r="E5154" s="37">
        <f t="shared" si="161"/>
        <v>96.072000000000003</v>
      </c>
      <c r="F5154" s="32">
        <f>'Auxiliary Energy Estimation'!$E$25-D5154</f>
        <v>-25.060000000000002</v>
      </c>
      <c r="G5154" s="32">
        <f>'Auxiliary Energy Estimation'!$E$25-E5154</f>
        <v>-41.072000000000003</v>
      </c>
      <c r="H5154" s="26">
        <f>IF(D5154&lt;='Auxiliary Energy Estimation'!$E$25, 1, 0)</f>
        <v>0</v>
      </c>
      <c r="I5154" s="26">
        <f>IF(E5154&lt;='Auxiliary Energy Estimation'!$E$25, 1, 0)</f>
        <v>0</v>
      </c>
    </row>
    <row r="5155" spans="2:9" ht="15" x14ac:dyDescent="0.3">
      <c r="B5155" s="33">
        <v>5150.5</v>
      </c>
      <c r="C5155" s="34">
        <v>24.4</v>
      </c>
      <c r="D5155" s="32">
        <f t="shared" si="160"/>
        <v>75.92</v>
      </c>
      <c r="E5155" s="37">
        <f t="shared" si="161"/>
        <v>91.103999999999999</v>
      </c>
      <c r="F5155" s="32">
        <f>'Auxiliary Energy Estimation'!$E$25-D5155</f>
        <v>-20.92</v>
      </c>
      <c r="G5155" s="32">
        <f>'Auxiliary Energy Estimation'!$E$25-E5155</f>
        <v>-36.103999999999999</v>
      </c>
      <c r="H5155" s="26">
        <f>IF(D5155&lt;='Auxiliary Energy Estimation'!$E$25, 1, 0)</f>
        <v>0</v>
      </c>
      <c r="I5155" s="26">
        <f>IF(E5155&lt;='Auxiliary Energy Estimation'!$E$25, 1, 0)</f>
        <v>0</v>
      </c>
    </row>
    <row r="5156" spans="2:9" ht="15" x14ac:dyDescent="0.3">
      <c r="B5156" s="33">
        <v>5151.5</v>
      </c>
      <c r="C5156" s="34">
        <v>25</v>
      </c>
      <c r="D5156" s="32">
        <f t="shared" si="160"/>
        <v>77</v>
      </c>
      <c r="E5156" s="37">
        <f t="shared" si="161"/>
        <v>92.399999999999991</v>
      </c>
      <c r="F5156" s="32">
        <f>'Auxiliary Energy Estimation'!$E$25-D5156</f>
        <v>-22</v>
      </c>
      <c r="G5156" s="32">
        <f>'Auxiliary Energy Estimation'!$E$25-E5156</f>
        <v>-37.399999999999991</v>
      </c>
      <c r="H5156" s="26">
        <f>IF(D5156&lt;='Auxiliary Energy Estimation'!$E$25, 1, 0)</f>
        <v>0</v>
      </c>
      <c r="I5156" s="26">
        <f>IF(E5156&lt;='Auxiliary Energy Estimation'!$E$25, 1, 0)</f>
        <v>0</v>
      </c>
    </row>
    <row r="5157" spans="2:9" ht="15" x14ac:dyDescent="0.3">
      <c r="B5157" s="33">
        <v>5152.5</v>
      </c>
      <c r="C5157" s="34">
        <v>23.3</v>
      </c>
      <c r="D5157" s="32">
        <f t="shared" si="160"/>
        <v>73.94</v>
      </c>
      <c r="E5157" s="37">
        <f t="shared" si="161"/>
        <v>88.727999999999994</v>
      </c>
      <c r="F5157" s="32">
        <f>'Auxiliary Energy Estimation'!$E$25-D5157</f>
        <v>-18.939999999999998</v>
      </c>
      <c r="G5157" s="32">
        <f>'Auxiliary Energy Estimation'!$E$25-E5157</f>
        <v>-33.727999999999994</v>
      </c>
      <c r="H5157" s="26">
        <f>IF(D5157&lt;='Auxiliary Energy Estimation'!$E$25, 1, 0)</f>
        <v>0</v>
      </c>
      <c r="I5157" s="26">
        <f>IF(E5157&lt;='Auxiliary Energy Estimation'!$E$25, 1, 0)</f>
        <v>0</v>
      </c>
    </row>
    <row r="5158" spans="2:9" ht="15" x14ac:dyDescent="0.3">
      <c r="B5158" s="33">
        <v>5153.5</v>
      </c>
      <c r="C5158" s="34">
        <v>22.8</v>
      </c>
      <c r="D5158" s="32">
        <f t="shared" si="160"/>
        <v>73.039999999999992</v>
      </c>
      <c r="E5158" s="37">
        <f t="shared" si="161"/>
        <v>87.647999999999982</v>
      </c>
      <c r="F5158" s="32">
        <f>'Auxiliary Energy Estimation'!$E$25-D5158</f>
        <v>-18.039999999999992</v>
      </c>
      <c r="G5158" s="32">
        <f>'Auxiliary Energy Estimation'!$E$25-E5158</f>
        <v>-32.647999999999982</v>
      </c>
      <c r="H5158" s="26">
        <f>IF(D5158&lt;='Auxiliary Energy Estimation'!$E$25, 1, 0)</f>
        <v>0</v>
      </c>
      <c r="I5158" s="26">
        <f>IF(E5158&lt;='Auxiliary Energy Estimation'!$E$25, 1, 0)</f>
        <v>0</v>
      </c>
    </row>
    <row r="5159" spans="2:9" ht="15" x14ac:dyDescent="0.3">
      <c r="B5159" s="33">
        <v>5154.5</v>
      </c>
      <c r="C5159" s="34">
        <v>22.8</v>
      </c>
      <c r="D5159" s="32">
        <f t="shared" si="160"/>
        <v>73.039999999999992</v>
      </c>
      <c r="E5159" s="37">
        <f t="shared" si="161"/>
        <v>87.647999999999982</v>
      </c>
      <c r="F5159" s="32">
        <f>'Auxiliary Energy Estimation'!$E$25-D5159</f>
        <v>-18.039999999999992</v>
      </c>
      <c r="G5159" s="32">
        <f>'Auxiliary Energy Estimation'!$E$25-E5159</f>
        <v>-32.647999999999982</v>
      </c>
      <c r="H5159" s="26">
        <f>IF(D5159&lt;='Auxiliary Energy Estimation'!$E$25, 1, 0)</f>
        <v>0</v>
      </c>
      <c r="I5159" s="26">
        <f>IF(E5159&lt;='Auxiliary Energy Estimation'!$E$25, 1, 0)</f>
        <v>0</v>
      </c>
    </row>
    <row r="5160" spans="2:9" ht="15" x14ac:dyDescent="0.3">
      <c r="B5160" s="33">
        <v>5155.5</v>
      </c>
      <c r="C5160" s="34">
        <v>22.8</v>
      </c>
      <c r="D5160" s="32">
        <f t="shared" si="160"/>
        <v>73.039999999999992</v>
      </c>
      <c r="E5160" s="37">
        <f t="shared" si="161"/>
        <v>87.647999999999982</v>
      </c>
      <c r="F5160" s="32">
        <f>'Auxiliary Energy Estimation'!$E$25-D5160</f>
        <v>-18.039999999999992</v>
      </c>
      <c r="G5160" s="32">
        <f>'Auxiliary Energy Estimation'!$E$25-E5160</f>
        <v>-32.647999999999982</v>
      </c>
      <c r="H5160" s="26">
        <f>IF(D5160&lt;='Auxiliary Energy Estimation'!$E$25, 1, 0)</f>
        <v>0</v>
      </c>
      <c r="I5160" s="26">
        <f>IF(E5160&lt;='Auxiliary Energy Estimation'!$E$25, 1, 0)</f>
        <v>0</v>
      </c>
    </row>
    <row r="5161" spans="2:9" ht="15" x14ac:dyDescent="0.3">
      <c r="B5161" s="33">
        <v>5156.5</v>
      </c>
      <c r="C5161" s="34">
        <v>22.8</v>
      </c>
      <c r="D5161" s="32">
        <f t="shared" si="160"/>
        <v>73.039999999999992</v>
      </c>
      <c r="E5161" s="37">
        <f t="shared" si="161"/>
        <v>87.647999999999982</v>
      </c>
      <c r="F5161" s="32">
        <f>'Auxiliary Energy Estimation'!$E$25-D5161</f>
        <v>-18.039999999999992</v>
      </c>
      <c r="G5161" s="32">
        <f>'Auxiliary Energy Estimation'!$E$25-E5161</f>
        <v>-32.647999999999982</v>
      </c>
      <c r="H5161" s="26">
        <f>IF(D5161&lt;='Auxiliary Energy Estimation'!$E$25, 1, 0)</f>
        <v>0</v>
      </c>
      <c r="I5161" s="26">
        <f>IF(E5161&lt;='Auxiliary Energy Estimation'!$E$25, 1, 0)</f>
        <v>0</v>
      </c>
    </row>
    <row r="5162" spans="2:9" ht="15" x14ac:dyDescent="0.3">
      <c r="B5162" s="33">
        <v>5157.5</v>
      </c>
      <c r="C5162" s="34">
        <v>21.7</v>
      </c>
      <c r="D5162" s="32">
        <f t="shared" si="160"/>
        <v>71.06</v>
      </c>
      <c r="E5162" s="37">
        <f t="shared" si="161"/>
        <v>85.272000000000006</v>
      </c>
      <c r="F5162" s="32">
        <f>'Auxiliary Energy Estimation'!$E$25-D5162</f>
        <v>-16.060000000000002</v>
      </c>
      <c r="G5162" s="32">
        <f>'Auxiliary Energy Estimation'!$E$25-E5162</f>
        <v>-30.272000000000006</v>
      </c>
      <c r="H5162" s="26">
        <f>IF(D5162&lt;='Auxiliary Energy Estimation'!$E$25, 1, 0)</f>
        <v>0</v>
      </c>
      <c r="I5162" s="26">
        <f>IF(E5162&lt;='Auxiliary Energy Estimation'!$E$25, 1, 0)</f>
        <v>0</v>
      </c>
    </row>
    <row r="5163" spans="2:9" ht="15" x14ac:dyDescent="0.3">
      <c r="B5163" s="33">
        <v>5158.5</v>
      </c>
      <c r="C5163" s="34">
        <v>21.7</v>
      </c>
      <c r="D5163" s="32">
        <f t="shared" si="160"/>
        <v>71.06</v>
      </c>
      <c r="E5163" s="37">
        <f t="shared" si="161"/>
        <v>85.272000000000006</v>
      </c>
      <c r="F5163" s="32">
        <f>'Auxiliary Energy Estimation'!$E$25-D5163</f>
        <v>-16.060000000000002</v>
      </c>
      <c r="G5163" s="32">
        <f>'Auxiliary Energy Estimation'!$E$25-E5163</f>
        <v>-30.272000000000006</v>
      </c>
      <c r="H5163" s="26">
        <f>IF(D5163&lt;='Auxiliary Energy Estimation'!$E$25, 1, 0)</f>
        <v>0</v>
      </c>
      <c r="I5163" s="26">
        <f>IF(E5163&lt;='Auxiliary Energy Estimation'!$E$25, 1, 0)</f>
        <v>0</v>
      </c>
    </row>
    <row r="5164" spans="2:9" ht="15" x14ac:dyDescent="0.3">
      <c r="B5164" s="33">
        <v>5159.5</v>
      </c>
      <c r="C5164" s="34">
        <v>21.1</v>
      </c>
      <c r="D5164" s="32">
        <f t="shared" si="160"/>
        <v>69.98</v>
      </c>
      <c r="E5164" s="37">
        <f t="shared" si="161"/>
        <v>83.975999999999999</v>
      </c>
      <c r="F5164" s="32">
        <f>'Auxiliary Energy Estimation'!$E$25-D5164</f>
        <v>-14.980000000000004</v>
      </c>
      <c r="G5164" s="32">
        <f>'Auxiliary Energy Estimation'!$E$25-E5164</f>
        <v>-28.975999999999999</v>
      </c>
      <c r="H5164" s="26">
        <f>IF(D5164&lt;='Auxiliary Energy Estimation'!$E$25, 1, 0)</f>
        <v>0</v>
      </c>
      <c r="I5164" s="26">
        <f>IF(E5164&lt;='Auxiliary Energy Estimation'!$E$25, 1, 0)</f>
        <v>0</v>
      </c>
    </row>
    <row r="5165" spans="2:9" ht="15" x14ac:dyDescent="0.3">
      <c r="B5165" s="33">
        <v>5160.5</v>
      </c>
      <c r="C5165" s="34">
        <v>21.7</v>
      </c>
      <c r="D5165" s="32">
        <f t="shared" si="160"/>
        <v>71.06</v>
      </c>
      <c r="E5165" s="37">
        <f t="shared" si="161"/>
        <v>85.272000000000006</v>
      </c>
      <c r="F5165" s="32">
        <f>'Auxiliary Energy Estimation'!$E$25-D5165</f>
        <v>-16.060000000000002</v>
      </c>
      <c r="G5165" s="32">
        <f>'Auxiliary Energy Estimation'!$E$25-E5165</f>
        <v>-30.272000000000006</v>
      </c>
      <c r="H5165" s="26">
        <f>IF(D5165&lt;='Auxiliary Energy Estimation'!$E$25, 1, 0)</f>
        <v>0</v>
      </c>
      <c r="I5165" s="26">
        <f>IF(E5165&lt;='Auxiliary Energy Estimation'!$E$25, 1, 0)</f>
        <v>0</v>
      </c>
    </row>
    <row r="5166" spans="2:9" ht="15" x14ac:dyDescent="0.3">
      <c r="B5166" s="33">
        <v>5161.5</v>
      </c>
      <c r="C5166" s="34">
        <v>21.1</v>
      </c>
      <c r="D5166" s="32">
        <f t="shared" si="160"/>
        <v>69.98</v>
      </c>
      <c r="E5166" s="37">
        <f t="shared" si="161"/>
        <v>83.975999999999999</v>
      </c>
      <c r="F5166" s="32">
        <f>'Auxiliary Energy Estimation'!$E$25-D5166</f>
        <v>-14.980000000000004</v>
      </c>
      <c r="G5166" s="32">
        <f>'Auxiliary Energy Estimation'!$E$25-E5166</f>
        <v>-28.975999999999999</v>
      </c>
      <c r="H5166" s="26">
        <f>IF(D5166&lt;='Auxiliary Energy Estimation'!$E$25, 1, 0)</f>
        <v>0</v>
      </c>
      <c r="I5166" s="26">
        <f>IF(E5166&lt;='Auxiliary Energy Estimation'!$E$25, 1, 0)</f>
        <v>0</v>
      </c>
    </row>
    <row r="5167" spans="2:9" ht="15" x14ac:dyDescent="0.3">
      <c r="B5167" s="33">
        <v>5162.5</v>
      </c>
      <c r="C5167" s="34">
        <v>21.7</v>
      </c>
      <c r="D5167" s="32">
        <f t="shared" si="160"/>
        <v>71.06</v>
      </c>
      <c r="E5167" s="37">
        <f t="shared" si="161"/>
        <v>85.272000000000006</v>
      </c>
      <c r="F5167" s="32">
        <f>'Auxiliary Energy Estimation'!$E$25-D5167</f>
        <v>-16.060000000000002</v>
      </c>
      <c r="G5167" s="32">
        <f>'Auxiliary Energy Estimation'!$E$25-E5167</f>
        <v>-30.272000000000006</v>
      </c>
      <c r="H5167" s="26">
        <f>IF(D5167&lt;='Auxiliary Energy Estimation'!$E$25, 1, 0)</f>
        <v>0</v>
      </c>
      <c r="I5167" s="26">
        <f>IF(E5167&lt;='Auxiliary Energy Estimation'!$E$25, 1, 0)</f>
        <v>0</v>
      </c>
    </row>
    <row r="5168" spans="2:9" ht="15" x14ac:dyDescent="0.3">
      <c r="B5168" s="33">
        <v>5163.5</v>
      </c>
      <c r="C5168" s="34">
        <v>21.7</v>
      </c>
      <c r="D5168" s="32">
        <f t="shared" si="160"/>
        <v>71.06</v>
      </c>
      <c r="E5168" s="37">
        <f t="shared" si="161"/>
        <v>85.272000000000006</v>
      </c>
      <c r="F5168" s="32">
        <f>'Auxiliary Energy Estimation'!$E$25-D5168</f>
        <v>-16.060000000000002</v>
      </c>
      <c r="G5168" s="32">
        <f>'Auxiliary Energy Estimation'!$E$25-E5168</f>
        <v>-30.272000000000006</v>
      </c>
      <c r="H5168" s="26">
        <f>IF(D5168&lt;='Auxiliary Energy Estimation'!$E$25, 1, 0)</f>
        <v>0</v>
      </c>
      <c r="I5168" s="26">
        <f>IF(E5168&lt;='Auxiliary Energy Estimation'!$E$25, 1, 0)</f>
        <v>0</v>
      </c>
    </row>
    <row r="5169" spans="2:9" ht="15" x14ac:dyDescent="0.3">
      <c r="B5169" s="33">
        <v>5164.5</v>
      </c>
      <c r="C5169" s="34">
        <v>22.2</v>
      </c>
      <c r="D5169" s="32">
        <f t="shared" si="160"/>
        <v>71.960000000000008</v>
      </c>
      <c r="E5169" s="37">
        <f t="shared" si="161"/>
        <v>86.352000000000004</v>
      </c>
      <c r="F5169" s="32">
        <f>'Auxiliary Energy Estimation'!$E$25-D5169</f>
        <v>-16.960000000000008</v>
      </c>
      <c r="G5169" s="32">
        <f>'Auxiliary Energy Estimation'!$E$25-E5169</f>
        <v>-31.352000000000004</v>
      </c>
      <c r="H5169" s="26">
        <f>IF(D5169&lt;='Auxiliary Energy Estimation'!$E$25, 1, 0)</f>
        <v>0</v>
      </c>
      <c r="I5169" s="26">
        <f>IF(E5169&lt;='Auxiliary Energy Estimation'!$E$25, 1, 0)</f>
        <v>0</v>
      </c>
    </row>
    <row r="5170" spans="2:9" ht="15" x14ac:dyDescent="0.3">
      <c r="B5170" s="33">
        <v>5165.5</v>
      </c>
      <c r="C5170" s="34">
        <v>23.3</v>
      </c>
      <c r="D5170" s="32">
        <f t="shared" si="160"/>
        <v>73.94</v>
      </c>
      <c r="E5170" s="37">
        <f t="shared" si="161"/>
        <v>88.727999999999994</v>
      </c>
      <c r="F5170" s="32">
        <f>'Auxiliary Energy Estimation'!$E$25-D5170</f>
        <v>-18.939999999999998</v>
      </c>
      <c r="G5170" s="32">
        <f>'Auxiliary Energy Estimation'!$E$25-E5170</f>
        <v>-33.727999999999994</v>
      </c>
      <c r="H5170" s="26">
        <f>IF(D5170&lt;='Auxiliary Energy Estimation'!$E$25, 1, 0)</f>
        <v>0</v>
      </c>
      <c r="I5170" s="26">
        <f>IF(E5170&lt;='Auxiliary Energy Estimation'!$E$25, 1, 0)</f>
        <v>0</v>
      </c>
    </row>
    <row r="5171" spans="2:9" ht="15" x14ac:dyDescent="0.3">
      <c r="B5171" s="33">
        <v>5166.5</v>
      </c>
      <c r="C5171" s="34">
        <v>24.4</v>
      </c>
      <c r="D5171" s="32">
        <f t="shared" si="160"/>
        <v>75.92</v>
      </c>
      <c r="E5171" s="37">
        <f t="shared" si="161"/>
        <v>91.103999999999999</v>
      </c>
      <c r="F5171" s="32">
        <f>'Auxiliary Energy Estimation'!$E$25-D5171</f>
        <v>-20.92</v>
      </c>
      <c r="G5171" s="32">
        <f>'Auxiliary Energy Estimation'!$E$25-E5171</f>
        <v>-36.103999999999999</v>
      </c>
      <c r="H5171" s="26">
        <f>IF(D5171&lt;='Auxiliary Energy Estimation'!$E$25, 1, 0)</f>
        <v>0</v>
      </c>
      <c r="I5171" s="26">
        <f>IF(E5171&lt;='Auxiliary Energy Estimation'!$E$25, 1, 0)</f>
        <v>0</v>
      </c>
    </row>
    <row r="5172" spans="2:9" ht="15" x14ac:dyDescent="0.3">
      <c r="B5172" s="33">
        <v>5167.5</v>
      </c>
      <c r="C5172" s="34">
        <v>26.1</v>
      </c>
      <c r="D5172" s="32">
        <f t="shared" si="160"/>
        <v>78.98</v>
      </c>
      <c r="E5172" s="37">
        <f t="shared" si="161"/>
        <v>94.775999999999996</v>
      </c>
      <c r="F5172" s="32">
        <f>'Auxiliary Energy Estimation'!$E$25-D5172</f>
        <v>-23.980000000000004</v>
      </c>
      <c r="G5172" s="32">
        <f>'Auxiliary Energy Estimation'!$E$25-E5172</f>
        <v>-39.775999999999996</v>
      </c>
      <c r="H5172" s="26">
        <f>IF(D5172&lt;='Auxiliary Energy Estimation'!$E$25, 1, 0)</f>
        <v>0</v>
      </c>
      <c r="I5172" s="26">
        <f>IF(E5172&lt;='Auxiliary Energy Estimation'!$E$25, 1, 0)</f>
        <v>0</v>
      </c>
    </row>
    <row r="5173" spans="2:9" ht="15" x14ac:dyDescent="0.3">
      <c r="B5173" s="33">
        <v>5168.5</v>
      </c>
      <c r="C5173" s="34">
        <v>27.8</v>
      </c>
      <c r="D5173" s="32">
        <f t="shared" si="160"/>
        <v>82.039999999999992</v>
      </c>
      <c r="E5173" s="37">
        <f t="shared" si="161"/>
        <v>98.447999999999993</v>
      </c>
      <c r="F5173" s="32">
        <f>'Auxiliary Energy Estimation'!$E$25-D5173</f>
        <v>-27.039999999999992</v>
      </c>
      <c r="G5173" s="32">
        <f>'Auxiliary Energy Estimation'!$E$25-E5173</f>
        <v>-43.447999999999993</v>
      </c>
      <c r="H5173" s="26">
        <f>IF(D5173&lt;='Auxiliary Energy Estimation'!$E$25, 1, 0)</f>
        <v>0</v>
      </c>
      <c r="I5173" s="26">
        <f>IF(E5173&lt;='Auxiliary Energy Estimation'!$E$25, 1, 0)</f>
        <v>0</v>
      </c>
    </row>
    <row r="5174" spans="2:9" ht="15" x14ac:dyDescent="0.3">
      <c r="B5174" s="33">
        <v>5169.5</v>
      </c>
      <c r="C5174" s="34">
        <v>28.9</v>
      </c>
      <c r="D5174" s="32">
        <f t="shared" si="160"/>
        <v>84.02</v>
      </c>
      <c r="E5174" s="37">
        <f t="shared" si="161"/>
        <v>100.824</v>
      </c>
      <c r="F5174" s="32">
        <f>'Auxiliary Energy Estimation'!$E$25-D5174</f>
        <v>-29.019999999999996</v>
      </c>
      <c r="G5174" s="32">
        <f>'Auxiliary Energy Estimation'!$E$25-E5174</f>
        <v>-45.823999999999998</v>
      </c>
      <c r="H5174" s="26">
        <f>IF(D5174&lt;='Auxiliary Energy Estimation'!$E$25, 1, 0)</f>
        <v>0</v>
      </c>
      <c r="I5174" s="26">
        <f>IF(E5174&lt;='Auxiliary Energy Estimation'!$E$25, 1, 0)</f>
        <v>0</v>
      </c>
    </row>
    <row r="5175" spans="2:9" ht="15" x14ac:dyDescent="0.3">
      <c r="B5175" s="33">
        <v>5170.5</v>
      </c>
      <c r="C5175" s="34">
        <v>30</v>
      </c>
      <c r="D5175" s="32">
        <f t="shared" si="160"/>
        <v>86</v>
      </c>
      <c r="E5175" s="37">
        <f t="shared" si="161"/>
        <v>103.2</v>
      </c>
      <c r="F5175" s="32">
        <f>'Auxiliary Energy Estimation'!$E$25-D5175</f>
        <v>-31</v>
      </c>
      <c r="G5175" s="32">
        <f>'Auxiliary Energy Estimation'!$E$25-E5175</f>
        <v>-48.2</v>
      </c>
      <c r="H5175" s="26">
        <f>IF(D5175&lt;='Auxiliary Energy Estimation'!$E$25, 1, 0)</f>
        <v>0</v>
      </c>
      <c r="I5175" s="26">
        <f>IF(E5175&lt;='Auxiliary Energy Estimation'!$E$25, 1, 0)</f>
        <v>0</v>
      </c>
    </row>
    <row r="5176" spans="2:9" ht="15" x14ac:dyDescent="0.3">
      <c r="B5176" s="33">
        <v>5171.5</v>
      </c>
      <c r="C5176" s="34">
        <v>30</v>
      </c>
      <c r="D5176" s="32">
        <f t="shared" si="160"/>
        <v>86</v>
      </c>
      <c r="E5176" s="37">
        <f t="shared" si="161"/>
        <v>103.2</v>
      </c>
      <c r="F5176" s="32">
        <f>'Auxiliary Energy Estimation'!$E$25-D5176</f>
        <v>-31</v>
      </c>
      <c r="G5176" s="32">
        <f>'Auxiliary Energy Estimation'!$E$25-E5176</f>
        <v>-48.2</v>
      </c>
      <c r="H5176" s="26">
        <f>IF(D5176&lt;='Auxiliary Energy Estimation'!$E$25, 1, 0)</f>
        <v>0</v>
      </c>
      <c r="I5176" s="26">
        <f>IF(E5176&lt;='Auxiliary Energy Estimation'!$E$25, 1, 0)</f>
        <v>0</v>
      </c>
    </row>
    <row r="5177" spans="2:9" ht="15" x14ac:dyDescent="0.3">
      <c r="B5177" s="33">
        <v>5172.5</v>
      </c>
      <c r="C5177" s="34">
        <v>31.1</v>
      </c>
      <c r="D5177" s="32">
        <f t="shared" si="160"/>
        <v>87.98</v>
      </c>
      <c r="E5177" s="37">
        <f t="shared" si="161"/>
        <v>105.57600000000001</v>
      </c>
      <c r="F5177" s="32">
        <f>'Auxiliary Energy Estimation'!$E$25-D5177</f>
        <v>-32.980000000000004</v>
      </c>
      <c r="G5177" s="32">
        <f>'Auxiliary Energy Estimation'!$E$25-E5177</f>
        <v>-50.576000000000008</v>
      </c>
      <c r="H5177" s="26">
        <f>IF(D5177&lt;='Auxiliary Energy Estimation'!$E$25, 1, 0)</f>
        <v>0</v>
      </c>
      <c r="I5177" s="26">
        <f>IF(E5177&lt;='Auxiliary Energy Estimation'!$E$25, 1, 0)</f>
        <v>0</v>
      </c>
    </row>
    <row r="5178" spans="2:9" ht="15" x14ac:dyDescent="0.3">
      <c r="B5178" s="33">
        <v>5173.5</v>
      </c>
      <c r="C5178" s="34">
        <v>29.4</v>
      </c>
      <c r="D5178" s="32">
        <f t="shared" si="160"/>
        <v>84.92</v>
      </c>
      <c r="E5178" s="37">
        <f t="shared" si="161"/>
        <v>101.904</v>
      </c>
      <c r="F5178" s="32">
        <f>'Auxiliary Energy Estimation'!$E$25-D5178</f>
        <v>-29.92</v>
      </c>
      <c r="G5178" s="32">
        <f>'Auxiliary Energy Estimation'!$E$25-E5178</f>
        <v>-46.903999999999996</v>
      </c>
      <c r="H5178" s="26">
        <f>IF(D5178&lt;='Auxiliary Energy Estimation'!$E$25, 1, 0)</f>
        <v>0</v>
      </c>
      <c r="I5178" s="26">
        <f>IF(E5178&lt;='Auxiliary Energy Estimation'!$E$25, 1, 0)</f>
        <v>0</v>
      </c>
    </row>
    <row r="5179" spans="2:9" ht="15" x14ac:dyDescent="0.3">
      <c r="B5179" s="33">
        <v>5174.5</v>
      </c>
      <c r="C5179" s="34">
        <v>28.9</v>
      </c>
      <c r="D5179" s="32">
        <f t="shared" si="160"/>
        <v>84.02</v>
      </c>
      <c r="E5179" s="37">
        <f t="shared" si="161"/>
        <v>100.824</v>
      </c>
      <c r="F5179" s="32">
        <f>'Auxiliary Energy Estimation'!$E$25-D5179</f>
        <v>-29.019999999999996</v>
      </c>
      <c r="G5179" s="32">
        <f>'Auxiliary Energy Estimation'!$E$25-E5179</f>
        <v>-45.823999999999998</v>
      </c>
      <c r="H5179" s="26">
        <f>IF(D5179&lt;='Auxiliary Energy Estimation'!$E$25, 1, 0)</f>
        <v>0</v>
      </c>
      <c r="I5179" s="26">
        <f>IF(E5179&lt;='Auxiliary Energy Estimation'!$E$25, 1, 0)</f>
        <v>0</v>
      </c>
    </row>
    <row r="5180" spans="2:9" ht="15" x14ac:dyDescent="0.3">
      <c r="B5180" s="33">
        <v>5175.5</v>
      </c>
      <c r="C5180" s="34">
        <v>28.3</v>
      </c>
      <c r="D5180" s="32">
        <f t="shared" si="160"/>
        <v>82.94</v>
      </c>
      <c r="E5180" s="37">
        <f t="shared" si="161"/>
        <v>99.527999999999992</v>
      </c>
      <c r="F5180" s="32">
        <f>'Auxiliary Energy Estimation'!$E$25-D5180</f>
        <v>-27.939999999999998</v>
      </c>
      <c r="G5180" s="32">
        <f>'Auxiliary Energy Estimation'!$E$25-E5180</f>
        <v>-44.527999999999992</v>
      </c>
      <c r="H5180" s="26">
        <f>IF(D5180&lt;='Auxiliary Energy Estimation'!$E$25, 1, 0)</f>
        <v>0</v>
      </c>
      <c r="I5180" s="26">
        <f>IF(E5180&lt;='Auxiliary Energy Estimation'!$E$25, 1, 0)</f>
        <v>0</v>
      </c>
    </row>
    <row r="5181" spans="2:9" ht="15" x14ac:dyDescent="0.3">
      <c r="B5181" s="33">
        <v>5176.5</v>
      </c>
      <c r="C5181" s="34">
        <v>28.3</v>
      </c>
      <c r="D5181" s="32">
        <f t="shared" si="160"/>
        <v>82.94</v>
      </c>
      <c r="E5181" s="37">
        <f t="shared" si="161"/>
        <v>99.527999999999992</v>
      </c>
      <c r="F5181" s="32">
        <f>'Auxiliary Energy Estimation'!$E$25-D5181</f>
        <v>-27.939999999999998</v>
      </c>
      <c r="G5181" s="32">
        <f>'Auxiliary Energy Estimation'!$E$25-E5181</f>
        <v>-44.527999999999992</v>
      </c>
      <c r="H5181" s="26">
        <f>IF(D5181&lt;='Auxiliary Energy Estimation'!$E$25, 1, 0)</f>
        <v>0</v>
      </c>
      <c r="I5181" s="26">
        <f>IF(E5181&lt;='Auxiliary Energy Estimation'!$E$25, 1, 0)</f>
        <v>0</v>
      </c>
    </row>
    <row r="5182" spans="2:9" ht="15" x14ac:dyDescent="0.3">
      <c r="B5182" s="33">
        <v>5177.5</v>
      </c>
      <c r="C5182" s="34">
        <v>27.2</v>
      </c>
      <c r="D5182" s="32">
        <f t="shared" si="160"/>
        <v>80.960000000000008</v>
      </c>
      <c r="E5182" s="37">
        <f t="shared" si="161"/>
        <v>97.152000000000001</v>
      </c>
      <c r="F5182" s="32">
        <f>'Auxiliary Energy Estimation'!$E$25-D5182</f>
        <v>-25.960000000000008</v>
      </c>
      <c r="G5182" s="32">
        <f>'Auxiliary Energy Estimation'!$E$25-E5182</f>
        <v>-42.152000000000001</v>
      </c>
      <c r="H5182" s="26">
        <f>IF(D5182&lt;='Auxiliary Energy Estimation'!$E$25, 1, 0)</f>
        <v>0</v>
      </c>
      <c r="I5182" s="26">
        <f>IF(E5182&lt;='Auxiliary Energy Estimation'!$E$25, 1, 0)</f>
        <v>0</v>
      </c>
    </row>
    <row r="5183" spans="2:9" ht="15" x14ac:dyDescent="0.3">
      <c r="B5183" s="33">
        <v>5178.5</v>
      </c>
      <c r="C5183" s="34">
        <v>26.7</v>
      </c>
      <c r="D5183" s="32">
        <f t="shared" si="160"/>
        <v>80.06</v>
      </c>
      <c r="E5183" s="37">
        <f t="shared" si="161"/>
        <v>96.072000000000003</v>
      </c>
      <c r="F5183" s="32">
        <f>'Auxiliary Energy Estimation'!$E$25-D5183</f>
        <v>-25.060000000000002</v>
      </c>
      <c r="G5183" s="32">
        <f>'Auxiliary Energy Estimation'!$E$25-E5183</f>
        <v>-41.072000000000003</v>
      </c>
      <c r="H5183" s="26">
        <f>IF(D5183&lt;='Auxiliary Energy Estimation'!$E$25, 1, 0)</f>
        <v>0</v>
      </c>
      <c r="I5183" s="26">
        <f>IF(E5183&lt;='Auxiliary Energy Estimation'!$E$25, 1, 0)</f>
        <v>0</v>
      </c>
    </row>
    <row r="5184" spans="2:9" ht="15" x14ac:dyDescent="0.3">
      <c r="B5184" s="33">
        <v>5179.5</v>
      </c>
      <c r="C5184" s="34">
        <v>25.6</v>
      </c>
      <c r="D5184" s="32">
        <f t="shared" si="160"/>
        <v>78.080000000000013</v>
      </c>
      <c r="E5184" s="37">
        <f t="shared" si="161"/>
        <v>93.696000000000012</v>
      </c>
      <c r="F5184" s="32">
        <f>'Auxiliary Energy Estimation'!$E$25-D5184</f>
        <v>-23.080000000000013</v>
      </c>
      <c r="G5184" s="32">
        <f>'Auxiliary Energy Estimation'!$E$25-E5184</f>
        <v>-38.696000000000012</v>
      </c>
      <c r="H5184" s="26">
        <f>IF(D5184&lt;='Auxiliary Energy Estimation'!$E$25, 1, 0)</f>
        <v>0</v>
      </c>
      <c r="I5184" s="26">
        <f>IF(E5184&lt;='Auxiliary Energy Estimation'!$E$25, 1, 0)</f>
        <v>0</v>
      </c>
    </row>
    <row r="5185" spans="2:9" ht="15" x14ac:dyDescent="0.3">
      <c r="B5185" s="33">
        <v>5180.5</v>
      </c>
      <c r="C5185" s="34">
        <v>25</v>
      </c>
      <c r="D5185" s="32">
        <f t="shared" si="160"/>
        <v>77</v>
      </c>
      <c r="E5185" s="37">
        <f t="shared" si="161"/>
        <v>92.399999999999991</v>
      </c>
      <c r="F5185" s="32">
        <f>'Auxiliary Energy Estimation'!$E$25-D5185</f>
        <v>-22</v>
      </c>
      <c r="G5185" s="32">
        <f>'Auxiliary Energy Estimation'!$E$25-E5185</f>
        <v>-37.399999999999991</v>
      </c>
      <c r="H5185" s="26">
        <f>IF(D5185&lt;='Auxiliary Energy Estimation'!$E$25, 1, 0)</f>
        <v>0</v>
      </c>
      <c r="I5185" s="26">
        <f>IF(E5185&lt;='Auxiliary Energy Estimation'!$E$25, 1, 0)</f>
        <v>0</v>
      </c>
    </row>
    <row r="5186" spans="2:9" ht="15" x14ac:dyDescent="0.3">
      <c r="B5186" s="33">
        <v>5181.5</v>
      </c>
      <c r="C5186" s="34">
        <v>24.4</v>
      </c>
      <c r="D5186" s="32">
        <f t="shared" si="160"/>
        <v>75.92</v>
      </c>
      <c r="E5186" s="37">
        <f t="shared" si="161"/>
        <v>91.103999999999999</v>
      </c>
      <c r="F5186" s="32">
        <f>'Auxiliary Energy Estimation'!$E$25-D5186</f>
        <v>-20.92</v>
      </c>
      <c r="G5186" s="32">
        <f>'Auxiliary Energy Estimation'!$E$25-E5186</f>
        <v>-36.103999999999999</v>
      </c>
      <c r="H5186" s="26">
        <f>IF(D5186&lt;='Auxiliary Energy Estimation'!$E$25, 1, 0)</f>
        <v>0</v>
      </c>
      <c r="I5186" s="26">
        <f>IF(E5186&lt;='Auxiliary Energy Estimation'!$E$25, 1, 0)</f>
        <v>0</v>
      </c>
    </row>
    <row r="5187" spans="2:9" ht="15" x14ac:dyDescent="0.3">
      <c r="B5187" s="33">
        <v>5182.5</v>
      </c>
      <c r="C5187" s="34">
        <v>23.9</v>
      </c>
      <c r="D5187" s="32">
        <f t="shared" si="160"/>
        <v>75.02</v>
      </c>
      <c r="E5187" s="37">
        <f t="shared" si="161"/>
        <v>90.023999999999987</v>
      </c>
      <c r="F5187" s="32">
        <f>'Auxiliary Energy Estimation'!$E$25-D5187</f>
        <v>-20.019999999999996</v>
      </c>
      <c r="G5187" s="32">
        <f>'Auxiliary Energy Estimation'!$E$25-E5187</f>
        <v>-35.023999999999987</v>
      </c>
      <c r="H5187" s="26">
        <f>IF(D5187&lt;='Auxiliary Energy Estimation'!$E$25, 1, 0)</f>
        <v>0</v>
      </c>
      <c r="I5187" s="26">
        <f>IF(E5187&lt;='Auxiliary Energy Estimation'!$E$25, 1, 0)</f>
        <v>0</v>
      </c>
    </row>
    <row r="5188" spans="2:9" ht="15" x14ac:dyDescent="0.3">
      <c r="B5188" s="33">
        <v>5183.5</v>
      </c>
      <c r="C5188" s="34">
        <v>23.9</v>
      </c>
      <c r="D5188" s="32">
        <f t="shared" si="160"/>
        <v>75.02</v>
      </c>
      <c r="E5188" s="37">
        <f t="shared" si="161"/>
        <v>90.023999999999987</v>
      </c>
      <c r="F5188" s="32">
        <f>'Auxiliary Energy Estimation'!$E$25-D5188</f>
        <v>-20.019999999999996</v>
      </c>
      <c r="G5188" s="32">
        <f>'Auxiliary Energy Estimation'!$E$25-E5188</f>
        <v>-35.023999999999987</v>
      </c>
      <c r="H5188" s="26">
        <f>IF(D5188&lt;='Auxiliary Energy Estimation'!$E$25, 1, 0)</f>
        <v>0</v>
      </c>
      <c r="I5188" s="26">
        <f>IF(E5188&lt;='Auxiliary Energy Estimation'!$E$25, 1, 0)</f>
        <v>0</v>
      </c>
    </row>
    <row r="5189" spans="2:9" ht="15" x14ac:dyDescent="0.3">
      <c r="B5189" s="33">
        <v>5184.5</v>
      </c>
      <c r="C5189" s="34">
        <v>23.3</v>
      </c>
      <c r="D5189" s="32">
        <f t="shared" ref="D5189:D5252" si="162">CONVERT(C5189,"C","F")</f>
        <v>73.94</v>
      </c>
      <c r="E5189" s="37">
        <f t="shared" ref="E5189:E5252" si="163">D5189*1.2</f>
        <v>88.727999999999994</v>
      </c>
      <c r="F5189" s="32">
        <f>'Auxiliary Energy Estimation'!$E$25-D5189</f>
        <v>-18.939999999999998</v>
      </c>
      <c r="G5189" s="32">
        <f>'Auxiliary Energy Estimation'!$E$25-E5189</f>
        <v>-33.727999999999994</v>
      </c>
      <c r="H5189" s="26">
        <f>IF(D5189&lt;='Auxiliary Energy Estimation'!$E$25, 1, 0)</f>
        <v>0</v>
      </c>
      <c r="I5189" s="26">
        <f>IF(E5189&lt;='Auxiliary Energy Estimation'!$E$25, 1, 0)</f>
        <v>0</v>
      </c>
    </row>
    <row r="5190" spans="2:9" ht="15" x14ac:dyDescent="0.3">
      <c r="B5190" s="33">
        <v>5185.5</v>
      </c>
      <c r="C5190" s="34">
        <v>23.3</v>
      </c>
      <c r="D5190" s="32">
        <f t="shared" si="162"/>
        <v>73.94</v>
      </c>
      <c r="E5190" s="37">
        <f t="shared" si="163"/>
        <v>88.727999999999994</v>
      </c>
      <c r="F5190" s="32">
        <f>'Auxiliary Energy Estimation'!$E$25-D5190</f>
        <v>-18.939999999999998</v>
      </c>
      <c r="G5190" s="32">
        <f>'Auxiliary Energy Estimation'!$E$25-E5190</f>
        <v>-33.727999999999994</v>
      </c>
      <c r="H5190" s="26">
        <f>IF(D5190&lt;='Auxiliary Energy Estimation'!$E$25, 1, 0)</f>
        <v>0</v>
      </c>
      <c r="I5190" s="26">
        <f>IF(E5190&lt;='Auxiliary Energy Estimation'!$E$25, 1, 0)</f>
        <v>0</v>
      </c>
    </row>
    <row r="5191" spans="2:9" ht="15" x14ac:dyDescent="0.3">
      <c r="B5191" s="33">
        <v>5186.5</v>
      </c>
      <c r="C5191" s="34">
        <v>23.3</v>
      </c>
      <c r="D5191" s="32">
        <f t="shared" si="162"/>
        <v>73.94</v>
      </c>
      <c r="E5191" s="37">
        <f t="shared" si="163"/>
        <v>88.727999999999994</v>
      </c>
      <c r="F5191" s="32">
        <f>'Auxiliary Energy Estimation'!$E$25-D5191</f>
        <v>-18.939999999999998</v>
      </c>
      <c r="G5191" s="32">
        <f>'Auxiliary Energy Estimation'!$E$25-E5191</f>
        <v>-33.727999999999994</v>
      </c>
      <c r="H5191" s="26">
        <f>IF(D5191&lt;='Auxiliary Energy Estimation'!$E$25, 1, 0)</f>
        <v>0</v>
      </c>
      <c r="I5191" s="26">
        <f>IF(E5191&lt;='Auxiliary Energy Estimation'!$E$25, 1, 0)</f>
        <v>0</v>
      </c>
    </row>
    <row r="5192" spans="2:9" ht="15" x14ac:dyDescent="0.3">
      <c r="B5192" s="33">
        <v>5187.5</v>
      </c>
      <c r="C5192" s="34">
        <v>23.9</v>
      </c>
      <c r="D5192" s="32">
        <f t="shared" si="162"/>
        <v>75.02</v>
      </c>
      <c r="E5192" s="37">
        <f t="shared" si="163"/>
        <v>90.023999999999987</v>
      </c>
      <c r="F5192" s="32">
        <f>'Auxiliary Energy Estimation'!$E$25-D5192</f>
        <v>-20.019999999999996</v>
      </c>
      <c r="G5192" s="32">
        <f>'Auxiliary Energy Estimation'!$E$25-E5192</f>
        <v>-35.023999999999987</v>
      </c>
      <c r="H5192" s="26">
        <f>IF(D5192&lt;='Auxiliary Energy Estimation'!$E$25, 1, 0)</f>
        <v>0</v>
      </c>
      <c r="I5192" s="26">
        <f>IF(E5192&lt;='Auxiliary Energy Estimation'!$E$25, 1, 0)</f>
        <v>0</v>
      </c>
    </row>
    <row r="5193" spans="2:9" ht="15" x14ac:dyDescent="0.3">
      <c r="B5193" s="33">
        <v>5188.5</v>
      </c>
      <c r="C5193" s="34">
        <v>23.9</v>
      </c>
      <c r="D5193" s="32">
        <f t="shared" si="162"/>
        <v>75.02</v>
      </c>
      <c r="E5193" s="37">
        <f t="shared" si="163"/>
        <v>90.023999999999987</v>
      </c>
      <c r="F5193" s="32">
        <f>'Auxiliary Energy Estimation'!$E$25-D5193</f>
        <v>-20.019999999999996</v>
      </c>
      <c r="G5193" s="32">
        <f>'Auxiliary Energy Estimation'!$E$25-E5193</f>
        <v>-35.023999999999987</v>
      </c>
      <c r="H5193" s="26">
        <f>IF(D5193&lt;='Auxiliary Energy Estimation'!$E$25, 1, 0)</f>
        <v>0</v>
      </c>
      <c r="I5193" s="26">
        <f>IF(E5193&lt;='Auxiliary Energy Estimation'!$E$25, 1, 0)</f>
        <v>0</v>
      </c>
    </row>
    <row r="5194" spans="2:9" ht="15" x14ac:dyDescent="0.3">
      <c r="B5194" s="33">
        <v>5189.5</v>
      </c>
      <c r="C5194" s="34">
        <v>24.4</v>
      </c>
      <c r="D5194" s="32">
        <f t="shared" si="162"/>
        <v>75.92</v>
      </c>
      <c r="E5194" s="37">
        <f t="shared" si="163"/>
        <v>91.103999999999999</v>
      </c>
      <c r="F5194" s="32">
        <f>'Auxiliary Energy Estimation'!$E$25-D5194</f>
        <v>-20.92</v>
      </c>
      <c r="G5194" s="32">
        <f>'Auxiliary Energy Estimation'!$E$25-E5194</f>
        <v>-36.103999999999999</v>
      </c>
      <c r="H5194" s="26">
        <f>IF(D5194&lt;='Auxiliary Energy Estimation'!$E$25, 1, 0)</f>
        <v>0</v>
      </c>
      <c r="I5194" s="26">
        <f>IF(E5194&lt;='Auxiliary Energy Estimation'!$E$25, 1, 0)</f>
        <v>0</v>
      </c>
    </row>
    <row r="5195" spans="2:9" ht="15" x14ac:dyDescent="0.3">
      <c r="B5195" s="33">
        <v>5190.5</v>
      </c>
      <c r="C5195" s="34">
        <v>24.4</v>
      </c>
      <c r="D5195" s="32">
        <f t="shared" si="162"/>
        <v>75.92</v>
      </c>
      <c r="E5195" s="37">
        <f t="shared" si="163"/>
        <v>91.103999999999999</v>
      </c>
      <c r="F5195" s="32">
        <f>'Auxiliary Energy Estimation'!$E$25-D5195</f>
        <v>-20.92</v>
      </c>
      <c r="G5195" s="32">
        <f>'Auxiliary Energy Estimation'!$E$25-E5195</f>
        <v>-36.103999999999999</v>
      </c>
      <c r="H5195" s="26">
        <f>IF(D5195&lt;='Auxiliary Energy Estimation'!$E$25, 1, 0)</f>
        <v>0</v>
      </c>
      <c r="I5195" s="26">
        <f>IF(E5195&lt;='Auxiliary Energy Estimation'!$E$25, 1, 0)</f>
        <v>0</v>
      </c>
    </row>
    <row r="5196" spans="2:9" ht="15" x14ac:dyDescent="0.3">
      <c r="B5196" s="33">
        <v>5191.5</v>
      </c>
      <c r="C5196" s="34">
        <v>26.1</v>
      </c>
      <c r="D5196" s="32">
        <f t="shared" si="162"/>
        <v>78.98</v>
      </c>
      <c r="E5196" s="37">
        <f t="shared" si="163"/>
        <v>94.775999999999996</v>
      </c>
      <c r="F5196" s="32">
        <f>'Auxiliary Energy Estimation'!$E$25-D5196</f>
        <v>-23.980000000000004</v>
      </c>
      <c r="G5196" s="32">
        <f>'Auxiliary Energy Estimation'!$E$25-E5196</f>
        <v>-39.775999999999996</v>
      </c>
      <c r="H5196" s="26">
        <f>IF(D5196&lt;='Auxiliary Energy Estimation'!$E$25, 1, 0)</f>
        <v>0</v>
      </c>
      <c r="I5196" s="26">
        <f>IF(E5196&lt;='Auxiliary Energy Estimation'!$E$25, 1, 0)</f>
        <v>0</v>
      </c>
    </row>
    <row r="5197" spans="2:9" ht="15" x14ac:dyDescent="0.3">
      <c r="B5197" s="33">
        <v>5192.5</v>
      </c>
      <c r="C5197" s="34">
        <v>26.7</v>
      </c>
      <c r="D5197" s="32">
        <f t="shared" si="162"/>
        <v>80.06</v>
      </c>
      <c r="E5197" s="37">
        <f t="shared" si="163"/>
        <v>96.072000000000003</v>
      </c>
      <c r="F5197" s="32">
        <f>'Auxiliary Energy Estimation'!$E$25-D5197</f>
        <v>-25.060000000000002</v>
      </c>
      <c r="G5197" s="32">
        <f>'Auxiliary Energy Estimation'!$E$25-E5197</f>
        <v>-41.072000000000003</v>
      </c>
      <c r="H5197" s="26">
        <f>IF(D5197&lt;='Auxiliary Energy Estimation'!$E$25, 1, 0)</f>
        <v>0</v>
      </c>
      <c r="I5197" s="26">
        <f>IF(E5197&lt;='Auxiliary Energy Estimation'!$E$25, 1, 0)</f>
        <v>0</v>
      </c>
    </row>
    <row r="5198" spans="2:9" ht="15" x14ac:dyDescent="0.3">
      <c r="B5198" s="33">
        <v>5193.5</v>
      </c>
      <c r="C5198" s="34">
        <v>26.1</v>
      </c>
      <c r="D5198" s="32">
        <f t="shared" si="162"/>
        <v>78.98</v>
      </c>
      <c r="E5198" s="37">
        <f t="shared" si="163"/>
        <v>94.775999999999996</v>
      </c>
      <c r="F5198" s="32">
        <f>'Auxiliary Energy Estimation'!$E$25-D5198</f>
        <v>-23.980000000000004</v>
      </c>
      <c r="G5198" s="32">
        <f>'Auxiliary Energy Estimation'!$E$25-E5198</f>
        <v>-39.775999999999996</v>
      </c>
      <c r="H5198" s="26">
        <f>IF(D5198&lt;='Auxiliary Energy Estimation'!$E$25, 1, 0)</f>
        <v>0</v>
      </c>
      <c r="I5198" s="26">
        <f>IF(E5198&lt;='Auxiliary Energy Estimation'!$E$25, 1, 0)</f>
        <v>0</v>
      </c>
    </row>
    <row r="5199" spans="2:9" ht="15" x14ac:dyDescent="0.3">
      <c r="B5199" s="33">
        <v>5194.5</v>
      </c>
      <c r="C5199" s="34">
        <v>27.8</v>
      </c>
      <c r="D5199" s="32">
        <f t="shared" si="162"/>
        <v>82.039999999999992</v>
      </c>
      <c r="E5199" s="37">
        <f t="shared" si="163"/>
        <v>98.447999999999993</v>
      </c>
      <c r="F5199" s="32">
        <f>'Auxiliary Energy Estimation'!$E$25-D5199</f>
        <v>-27.039999999999992</v>
      </c>
      <c r="G5199" s="32">
        <f>'Auxiliary Energy Estimation'!$E$25-E5199</f>
        <v>-43.447999999999993</v>
      </c>
      <c r="H5199" s="26">
        <f>IF(D5199&lt;='Auxiliary Energy Estimation'!$E$25, 1, 0)</f>
        <v>0</v>
      </c>
      <c r="I5199" s="26">
        <f>IF(E5199&lt;='Auxiliary Energy Estimation'!$E$25, 1, 0)</f>
        <v>0</v>
      </c>
    </row>
    <row r="5200" spans="2:9" ht="15" x14ac:dyDescent="0.3">
      <c r="B5200" s="33">
        <v>5195.5</v>
      </c>
      <c r="C5200" s="34">
        <v>27.2</v>
      </c>
      <c r="D5200" s="32">
        <f t="shared" si="162"/>
        <v>80.960000000000008</v>
      </c>
      <c r="E5200" s="37">
        <f t="shared" si="163"/>
        <v>97.152000000000001</v>
      </c>
      <c r="F5200" s="32">
        <f>'Auxiliary Energy Estimation'!$E$25-D5200</f>
        <v>-25.960000000000008</v>
      </c>
      <c r="G5200" s="32">
        <f>'Auxiliary Energy Estimation'!$E$25-E5200</f>
        <v>-42.152000000000001</v>
      </c>
      <c r="H5200" s="26">
        <f>IF(D5200&lt;='Auxiliary Energy Estimation'!$E$25, 1, 0)</f>
        <v>0</v>
      </c>
      <c r="I5200" s="26">
        <f>IF(E5200&lt;='Auxiliary Energy Estimation'!$E$25, 1, 0)</f>
        <v>0</v>
      </c>
    </row>
    <row r="5201" spans="2:9" ht="15" x14ac:dyDescent="0.3">
      <c r="B5201" s="33">
        <v>5196.5</v>
      </c>
      <c r="C5201" s="34">
        <v>26.7</v>
      </c>
      <c r="D5201" s="32">
        <f t="shared" si="162"/>
        <v>80.06</v>
      </c>
      <c r="E5201" s="37">
        <f t="shared" si="163"/>
        <v>96.072000000000003</v>
      </c>
      <c r="F5201" s="32">
        <f>'Auxiliary Energy Estimation'!$E$25-D5201</f>
        <v>-25.060000000000002</v>
      </c>
      <c r="G5201" s="32">
        <f>'Auxiliary Energy Estimation'!$E$25-E5201</f>
        <v>-41.072000000000003</v>
      </c>
      <c r="H5201" s="26">
        <f>IF(D5201&lt;='Auxiliary Energy Estimation'!$E$25, 1, 0)</f>
        <v>0</v>
      </c>
      <c r="I5201" s="26">
        <f>IF(E5201&lt;='Auxiliary Energy Estimation'!$E$25, 1, 0)</f>
        <v>0</v>
      </c>
    </row>
    <row r="5202" spans="2:9" ht="15" x14ac:dyDescent="0.3">
      <c r="B5202" s="33">
        <v>5197.5</v>
      </c>
      <c r="C5202" s="34">
        <v>29.4</v>
      </c>
      <c r="D5202" s="32">
        <f t="shared" si="162"/>
        <v>84.92</v>
      </c>
      <c r="E5202" s="37">
        <f t="shared" si="163"/>
        <v>101.904</v>
      </c>
      <c r="F5202" s="32">
        <f>'Auxiliary Energy Estimation'!$E$25-D5202</f>
        <v>-29.92</v>
      </c>
      <c r="G5202" s="32">
        <f>'Auxiliary Energy Estimation'!$E$25-E5202</f>
        <v>-46.903999999999996</v>
      </c>
      <c r="H5202" s="26">
        <f>IF(D5202&lt;='Auxiliary Energy Estimation'!$E$25, 1, 0)</f>
        <v>0</v>
      </c>
      <c r="I5202" s="26">
        <f>IF(E5202&lt;='Auxiliary Energy Estimation'!$E$25, 1, 0)</f>
        <v>0</v>
      </c>
    </row>
    <row r="5203" spans="2:9" ht="15" x14ac:dyDescent="0.3">
      <c r="B5203" s="33">
        <v>5198.5</v>
      </c>
      <c r="C5203" s="34">
        <v>31.7</v>
      </c>
      <c r="D5203" s="32">
        <f t="shared" si="162"/>
        <v>89.06</v>
      </c>
      <c r="E5203" s="37">
        <f t="shared" si="163"/>
        <v>106.872</v>
      </c>
      <c r="F5203" s="32">
        <f>'Auxiliary Energy Estimation'!$E$25-D5203</f>
        <v>-34.06</v>
      </c>
      <c r="G5203" s="32">
        <f>'Auxiliary Energy Estimation'!$E$25-E5203</f>
        <v>-51.872</v>
      </c>
      <c r="H5203" s="26">
        <f>IF(D5203&lt;='Auxiliary Energy Estimation'!$E$25, 1, 0)</f>
        <v>0</v>
      </c>
      <c r="I5203" s="26">
        <f>IF(E5203&lt;='Auxiliary Energy Estimation'!$E$25, 1, 0)</f>
        <v>0</v>
      </c>
    </row>
    <row r="5204" spans="2:9" ht="15" x14ac:dyDescent="0.3">
      <c r="B5204" s="33">
        <v>5199.5</v>
      </c>
      <c r="C5204" s="34">
        <v>31.1</v>
      </c>
      <c r="D5204" s="32">
        <f t="shared" si="162"/>
        <v>87.98</v>
      </c>
      <c r="E5204" s="37">
        <f t="shared" si="163"/>
        <v>105.57600000000001</v>
      </c>
      <c r="F5204" s="32">
        <f>'Auxiliary Energy Estimation'!$E$25-D5204</f>
        <v>-32.980000000000004</v>
      </c>
      <c r="G5204" s="32">
        <f>'Auxiliary Energy Estimation'!$E$25-E5204</f>
        <v>-50.576000000000008</v>
      </c>
      <c r="H5204" s="26">
        <f>IF(D5204&lt;='Auxiliary Energy Estimation'!$E$25, 1, 0)</f>
        <v>0</v>
      </c>
      <c r="I5204" s="26">
        <f>IF(E5204&lt;='Auxiliary Energy Estimation'!$E$25, 1, 0)</f>
        <v>0</v>
      </c>
    </row>
    <row r="5205" spans="2:9" ht="15" x14ac:dyDescent="0.3">
      <c r="B5205" s="33">
        <v>5200.5</v>
      </c>
      <c r="C5205" s="34">
        <v>31.7</v>
      </c>
      <c r="D5205" s="32">
        <f t="shared" si="162"/>
        <v>89.06</v>
      </c>
      <c r="E5205" s="37">
        <f t="shared" si="163"/>
        <v>106.872</v>
      </c>
      <c r="F5205" s="32">
        <f>'Auxiliary Energy Estimation'!$E$25-D5205</f>
        <v>-34.06</v>
      </c>
      <c r="G5205" s="32">
        <f>'Auxiliary Energy Estimation'!$E$25-E5205</f>
        <v>-51.872</v>
      </c>
      <c r="H5205" s="26">
        <f>IF(D5205&lt;='Auxiliary Energy Estimation'!$E$25, 1, 0)</f>
        <v>0</v>
      </c>
      <c r="I5205" s="26">
        <f>IF(E5205&lt;='Auxiliary Energy Estimation'!$E$25, 1, 0)</f>
        <v>0</v>
      </c>
    </row>
    <row r="5206" spans="2:9" ht="15" x14ac:dyDescent="0.3">
      <c r="B5206" s="33">
        <v>5201.5</v>
      </c>
      <c r="C5206" s="34">
        <v>31.1</v>
      </c>
      <c r="D5206" s="32">
        <f t="shared" si="162"/>
        <v>87.98</v>
      </c>
      <c r="E5206" s="37">
        <f t="shared" si="163"/>
        <v>105.57600000000001</v>
      </c>
      <c r="F5206" s="32">
        <f>'Auxiliary Energy Estimation'!$E$25-D5206</f>
        <v>-32.980000000000004</v>
      </c>
      <c r="G5206" s="32">
        <f>'Auxiliary Energy Estimation'!$E$25-E5206</f>
        <v>-50.576000000000008</v>
      </c>
      <c r="H5206" s="26">
        <f>IF(D5206&lt;='Auxiliary Energy Estimation'!$E$25, 1, 0)</f>
        <v>0</v>
      </c>
      <c r="I5206" s="26">
        <f>IF(E5206&lt;='Auxiliary Energy Estimation'!$E$25, 1, 0)</f>
        <v>0</v>
      </c>
    </row>
    <row r="5207" spans="2:9" ht="15" x14ac:dyDescent="0.3">
      <c r="B5207" s="33">
        <v>5202.5</v>
      </c>
      <c r="C5207" s="34">
        <v>27.8</v>
      </c>
      <c r="D5207" s="32">
        <f t="shared" si="162"/>
        <v>82.039999999999992</v>
      </c>
      <c r="E5207" s="37">
        <f t="shared" si="163"/>
        <v>98.447999999999993</v>
      </c>
      <c r="F5207" s="32">
        <f>'Auxiliary Energy Estimation'!$E$25-D5207</f>
        <v>-27.039999999999992</v>
      </c>
      <c r="G5207" s="32">
        <f>'Auxiliary Energy Estimation'!$E$25-E5207</f>
        <v>-43.447999999999993</v>
      </c>
      <c r="H5207" s="26">
        <f>IF(D5207&lt;='Auxiliary Energy Estimation'!$E$25, 1, 0)</f>
        <v>0</v>
      </c>
      <c r="I5207" s="26">
        <f>IF(E5207&lt;='Auxiliary Energy Estimation'!$E$25, 1, 0)</f>
        <v>0</v>
      </c>
    </row>
    <row r="5208" spans="2:9" ht="15" x14ac:dyDescent="0.3">
      <c r="B5208" s="33">
        <v>5203.5</v>
      </c>
      <c r="C5208" s="34">
        <v>28.3</v>
      </c>
      <c r="D5208" s="32">
        <f t="shared" si="162"/>
        <v>82.94</v>
      </c>
      <c r="E5208" s="37">
        <f t="shared" si="163"/>
        <v>99.527999999999992</v>
      </c>
      <c r="F5208" s="32">
        <f>'Auxiliary Energy Estimation'!$E$25-D5208</f>
        <v>-27.939999999999998</v>
      </c>
      <c r="G5208" s="32">
        <f>'Auxiliary Energy Estimation'!$E$25-E5208</f>
        <v>-44.527999999999992</v>
      </c>
      <c r="H5208" s="26">
        <f>IF(D5208&lt;='Auxiliary Energy Estimation'!$E$25, 1, 0)</f>
        <v>0</v>
      </c>
      <c r="I5208" s="26">
        <f>IF(E5208&lt;='Auxiliary Energy Estimation'!$E$25, 1, 0)</f>
        <v>0</v>
      </c>
    </row>
    <row r="5209" spans="2:9" ht="15" x14ac:dyDescent="0.3">
      <c r="B5209" s="33">
        <v>5204.5</v>
      </c>
      <c r="C5209" s="34">
        <v>26.1</v>
      </c>
      <c r="D5209" s="32">
        <f t="shared" si="162"/>
        <v>78.98</v>
      </c>
      <c r="E5209" s="37">
        <f t="shared" si="163"/>
        <v>94.775999999999996</v>
      </c>
      <c r="F5209" s="32">
        <f>'Auxiliary Energy Estimation'!$E$25-D5209</f>
        <v>-23.980000000000004</v>
      </c>
      <c r="G5209" s="32">
        <f>'Auxiliary Energy Estimation'!$E$25-E5209</f>
        <v>-39.775999999999996</v>
      </c>
      <c r="H5209" s="26">
        <f>IF(D5209&lt;='Auxiliary Energy Estimation'!$E$25, 1, 0)</f>
        <v>0</v>
      </c>
      <c r="I5209" s="26">
        <f>IF(E5209&lt;='Auxiliary Energy Estimation'!$E$25, 1, 0)</f>
        <v>0</v>
      </c>
    </row>
    <row r="5210" spans="2:9" ht="15" x14ac:dyDescent="0.3">
      <c r="B5210" s="33">
        <v>5205.5</v>
      </c>
      <c r="C5210" s="34">
        <v>25.6</v>
      </c>
      <c r="D5210" s="32">
        <f t="shared" si="162"/>
        <v>78.080000000000013</v>
      </c>
      <c r="E5210" s="37">
        <f t="shared" si="163"/>
        <v>93.696000000000012</v>
      </c>
      <c r="F5210" s="32">
        <f>'Auxiliary Energy Estimation'!$E$25-D5210</f>
        <v>-23.080000000000013</v>
      </c>
      <c r="G5210" s="32">
        <f>'Auxiliary Energy Estimation'!$E$25-E5210</f>
        <v>-38.696000000000012</v>
      </c>
      <c r="H5210" s="26">
        <f>IF(D5210&lt;='Auxiliary Energy Estimation'!$E$25, 1, 0)</f>
        <v>0</v>
      </c>
      <c r="I5210" s="26">
        <f>IF(E5210&lt;='Auxiliary Energy Estimation'!$E$25, 1, 0)</f>
        <v>0</v>
      </c>
    </row>
    <row r="5211" spans="2:9" ht="15" x14ac:dyDescent="0.3">
      <c r="B5211" s="33">
        <v>5206.5</v>
      </c>
      <c r="C5211" s="34">
        <v>25</v>
      </c>
      <c r="D5211" s="32">
        <f t="shared" si="162"/>
        <v>77</v>
      </c>
      <c r="E5211" s="37">
        <f t="shared" si="163"/>
        <v>92.399999999999991</v>
      </c>
      <c r="F5211" s="32">
        <f>'Auxiliary Energy Estimation'!$E$25-D5211</f>
        <v>-22</v>
      </c>
      <c r="G5211" s="32">
        <f>'Auxiliary Energy Estimation'!$E$25-E5211</f>
        <v>-37.399999999999991</v>
      </c>
      <c r="H5211" s="26">
        <f>IF(D5211&lt;='Auxiliary Energy Estimation'!$E$25, 1, 0)</f>
        <v>0</v>
      </c>
      <c r="I5211" s="26">
        <f>IF(E5211&lt;='Auxiliary Energy Estimation'!$E$25, 1, 0)</f>
        <v>0</v>
      </c>
    </row>
    <row r="5212" spans="2:9" ht="15" x14ac:dyDescent="0.3">
      <c r="B5212" s="33">
        <v>5207.5</v>
      </c>
      <c r="C5212" s="34">
        <v>23.3</v>
      </c>
      <c r="D5212" s="32">
        <f t="shared" si="162"/>
        <v>73.94</v>
      </c>
      <c r="E5212" s="37">
        <f t="shared" si="163"/>
        <v>88.727999999999994</v>
      </c>
      <c r="F5212" s="32">
        <f>'Auxiliary Energy Estimation'!$E$25-D5212</f>
        <v>-18.939999999999998</v>
      </c>
      <c r="G5212" s="32">
        <f>'Auxiliary Energy Estimation'!$E$25-E5212</f>
        <v>-33.727999999999994</v>
      </c>
      <c r="H5212" s="26">
        <f>IF(D5212&lt;='Auxiliary Energy Estimation'!$E$25, 1, 0)</f>
        <v>0</v>
      </c>
      <c r="I5212" s="26">
        <f>IF(E5212&lt;='Auxiliary Energy Estimation'!$E$25, 1, 0)</f>
        <v>0</v>
      </c>
    </row>
    <row r="5213" spans="2:9" ht="15" x14ac:dyDescent="0.3">
      <c r="B5213" s="33">
        <v>5208.5</v>
      </c>
      <c r="C5213" s="34">
        <v>22.8</v>
      </c>
      <c r="D5213" s="32">
        <f t="shared" si="162"/>
        <v>73.039999999999992</v>
      </c>
      <c r="E5213" s="37">
        <f t="shared" si="163"/>
        <v>87.647999999999982</v>
      </c>
      <c r="F5213" s="32">
        <f>'Auxiliary Energy Estimation'!$E$25-D5213</f>
        <v>-18.039999999999992</v>
      </c>
      <c r="G5213" s="32">
        <f>'Auxiliary Energy Estimation'!$E$25-E5213</f>
        <v>-32.647999999999982</v>
      </c>
      <c r="H5213" s="26">
        <f>IF(D5213&lt;='Auxiliary Energy Estimation'!$E$25, 1, 0)</f>
        <v>0</v>
      </c>
      <c r="I5213" s="26">
        <f>IF(E5213&lt;='Auxiliary Energy Estimation'!$E$25, 1, 0)</f>
        <v>0</v>
      </c>
    </row>
    <row r="5214" spans="2:9" ht="15" x14ac:dyDescent="0.3">
      <c r="B5214" s="33">
        <v>5209.5</v>
      </c>
      <c r="C5214" s="34">
        <v>22.8</v>
      </c>
      <c r="D5214" s="32">
        <f t="shared" si="162"/>
        <v>73.039999999999992</v>
      </c>
      <c r="E5214" s="37">
        <f t="shared" si="163"/>
        <v>87.647999999999982</v>
      </c>
      <c r="F5214" s="32">
        <f>'Auxiliary Energy Estimation'!$E$25-D5214</f>
        <v>-18.039999999999992</v>
      </c>
      <c r="G5214" s="32">
        <f>'Auxiliary Energy Estimation'!$E$25-E5214</f>
        <v>-32.647999999999982</v>
      </c>
      <c r="H5214" s="26">
        <f>IF(D5214&lt;='Auxiliary Energy Estimation'!$E$25, 1, 0)</f>
        <v>0</v>
      </c>
      <c r="I5214" s="26">
        <f>IF(E5214&lt;='Auxiliary Energy Estimation'!$E$25, 1, 0)</f>
        <v>0</v>
      </c>
    </row>
    <row r="5215" spans="2:9" ht="15" x14ac:dyDescent="0.3">
      <c r="B5215" s="33">
        <v>5210.5</v>
      </c>
      <c r="C5215" s="34">
        <v>23.3</v>
      </c>
      <c r="D5215" s="32">
        <f t="shared" si="162"/>
        <v>73.94</v>
      </c>
      <c r="E5215" s="37">
        <f t="shared" si="163"/>
        <v>88.727999999999994</v>
      </c>
      <c r="F5215" s="32">
        <f>'Auxiliary Energy Estimation'!$E$25-D5215</f>
        <v>-18.939999999999998</v>
      </c>
      <c r="G5215" s="32">
        <f>'Auxiliary Energy Estimation'!$E$25-E5215</f>
        <v>-33.727999999999994</v>
      </c>
      <c r="H5215" s="26">
        <f>IF(D5215&lt;='Auxiliary Energy Estimation'!$E$25, 1, 0)</f>
        <v>0</v>
      </c>
      <c r="I5215" s="26">
        <f>IF(E5215&lt;='Auxiliary Energy Estimation'!$E$25, 1, 0)</f>
        <v>0</v>
      </c>
    </row>
    <row r="5216" spans="2:9" ht="15" x14ac:dyDescent="0.3">
      <c r="B5216" s="33">
        <v>5211.5</v>
      </c>
      <c r="C5216" s="34">
        <v>22.8</v>
      </c>
      <c r="D5216" s="32">
        <f t="shared" si="162"/>
        <v>73.039999999999992</v>
      </c>
      <c r="E5216" s="37">
        <f t="shared" si="163"/>
        <v>87.647999999999982</v>
      </c>
      <c r="F5216" s="32">
        <f>'Auxiliary Energy Estimation'!$E$25-D5216</f>
        <v>-18.039999999999992</v>
      </c>
      <c r="G5216" s="32">
        <f>'Auxiliary Energy Estimation'!$E$25-E5216</f>
        <v>-32.647999999999982</v>
      </c>
      <c r="H5216" s="26">
        <f>IF(D5216&lt;='Auxiliary Energy Estimation'!$E$25, 1, 0)</f>
        <v>0</v>
      </c>
      <c r="I5216" s="26">
        <f>IF(E5216&lt;='Auxiliary Energy Estimation'!$E$25, 1, 0)</f>
        <v>0</v>
      </c>
    </row>
    <row r="5217" spans="2:9" ht="15" x14ac:dyDescent="0.3">
      <c r="B5217" s="33">
        <v>5212.5</v>
      </c>
      <c r="C5217" s="34">
        <v>22.8</v>
      </c>
      <c r="D5217" s="32">
        <f t="shared" si="162"/>
        <v>73.039999999999992</v>
      </c>
      <c r="E5217" s="37">
        <f t="shared" si="163"/>
        <v>87.647999999999982</v>
      </c>
      <c r="F5217" s="32">
        <f>'Auxiliary Energy Estimation'!$E$25-D5217</f>
        <v>-18.039999999999992</v>
      </c>
      <c r="G5217" s="32">
        <f>'Auxiliary Energy Estimation'!$E$25-E5217</f>
        <v>-32.647999999999982</v>
      </c>
      <c r="H5217" s="26">
        <f>IF(D5217&lt;='Auxiliary Energy Estimation'!$E$25, 1, 0)</f>
        <v>0</v>
      </c>
      <c r="I5217" s="26">
        <f>IF(E5217&lt;='Auxiliary Energy Estimation'!$E$25, 1, 0)</f>
        <v>0</v>
      </c>
    </row>
    <row r="5218" spans="2:9" ht="15" x14ac:dyDescent="0.3">
      <c r="B5218" s="33">
        <v>5213.5</v>
      </c>
      <c r="C5218" s="34">
        <v>23.3</v>
      </c>
      <c r="D5218" s="32">
        <f t="shared" si="162"/>
        <v>73.94</v>
      </c>
      <c r="E5218" s="37">
        <f t="shared" si="163"/>
        <v>88.727999999999994</v>
      </c>
      <c r="F5218" s="32">
        <f>'Auxiliary Energy Estimation'!$E$25-D5218</f>
        <v>-18.939999999999998</v>
      </c>
      <c r="G5218" s="32">
        <f>'Auxiliary Energy Estimation'!$E$25-E5218</f>
        <v>-33.727999999999994</v>
      </c>
      <c r="H5218" s="26">
        <f>IF(D5218&lt;='Auxiliary Energy Estimation'!$E$25, 1, 0)</f>
        <v>0</v>
      </c>
      <c r="I5218" s="26">
        <f>IF(E5218&lt;='Auxiliary Energy Estimation'!$E$25, 1, 0)</f>
        <v>0</v>
      </c>
    </row>
    <row r="5219" spans="2:9" ht="15" x14ac:dyDescent="0.3">
      <c r="B5219" s="33">
        <v>5214.5</v>
      </c>
      <c r="C5219" s="34">
        <v>23.9</v>
      </c>
      <c r="D5219" s="32">
        <f t="shared" si="162"/>
        <v>75.02</v>
      </c>
      <c r="E5219" s="37">
        <f t="shared" si="163"/>
        <v>90.023999999999987</v>
      </c>
      <c r="F5219" s="32">
        <f>'Auxiliary Energy Estimation'!$E$25-D5219</f>
        <v>-20.019999999999996</v>
      </c>
      <c r="G5219" s="32">
        <f>'Auxiliary Energy Estimation'!$E$25-E5219</f>
        <v>-35.023999999999987</v>
      </c>
      <c r="H5219" s="26">
        <f>IF(D5219&lt;='Auxiliary Energy Estimation'!$E$25, 1, 0)</f>
        <v>0</v>
      </c>
      <c r="I5219" s="26">
        <f>IF(E5219&lt;='Auxiliary Energy Estimation'!$E$25, 1, 0)</f>
        <v>0</v>
      </c>
    </row>
    <row r="5220" spans="2:9" ht="15" x14ac:dyDescent="0.3">
      <c r="B5220" s="33">
        <v>5215.5</v>
      </c>
      <c r="C5220" s="34">
        <v>23.9</v>
      </c>
      <c r="D5220" s="32">
        <f t="shared" si="162"/>
        <v>75.02</v>
      </c>
      <c r="E5220" s="37">
        <f t="shared" si="163"/>
        <v>90.023999999999987</v>
      </c>
      <c r="F5220" s="32">
        <f>'Auxiliary Energy Estimation'!$E$25-D5220</f>
        <v>-20.019999999999996</v>
      </c>
      <c r="G5220" s="32">
        <f>'Auxiliary Energy Estimation'!$E$25-E5220</f>
        <v>-35.023999999999987</v>
      </c>
      <c r="H5220" s="26">
        <f>IF(D5220&lt;='Auxiliary Energy Estimation'!$E$25, 1, 0)</f>
        <v>0</v>
      </c>
      <c r="I5220" s="26">
        <f>IF(E5220&lt;='Auxiliary Energy Estimation'!$E$25, 1, 0)</f>
        <v>0</v>
      </c>
    </row>
    <row r="5221" spans="2:9" ht="15" x14ac:dyDescent="0.3">
      <c r="B5221" s="33">
        <v>5216.5</v>
      </c>
      <c r="C5221" s="34">
        <v>24.4</v>
      </c>
      <c r="D5221" s="32">
        <f t="shared" si="162"/>
        <v>75.92</v>
      </c>
      <c r="E5221" s="37">
        <f t="shared" si="163"/>
        <v>91.103999999999999</v>
      </c>
      <c r="F5221" s="32">
        <f>'Auxiliary Energy Estimation'!$E$25-D5221</f>
        <v>-20.92</v>
      </c>
      <c r="G5221" s="32">
        <f>'Auxiliary Energy Estimation'!$E$25-E5221</f>
        <v>-36.103999999999999</v>
      </c>
      <c r="H5221" s="26">
        <f>IF(D5221&lt;='Auxiliary Energy Estimation'!$E$25, 1, 0)</f>
        <v>0</v>
      </c>
      <c r="I5221" s="26">
        <f>IF(E5221&lt;='Auxiliary Energy Estimation'!$E$25, 1, 0)</f>
        <v>0</v>
      </c>
    </row>
    <row r="5222" spans="2:9" ht="15" x14ac:dyDescent="0.3">
      <c r="B5222" s="33">
        <v>5217.5</v>
      </c>
      <c r="C5222" s="34">
        <v>23.3</v>
      </c>
      <c r="D5222" s="32">
        <f t="shared" si="162"/>
        <v>73.94</v>
      </c>
      <c r="E5222" s="37">
        <f t="shared" si="163"/>
        <v>88.727999999999994</v>
      </c>
      <c r="F5222" s="32">
        <f>'Auxiliary Energy Estimation'!$E$25-D5222</f>
        <v>-18.939999999999998</v>
      </c>
      <c r="G5222" s="32">
        <f>'Auxiliary Energy Estimation'!$E$25-E5222</f>
        <v>-33.727999999999994</v>
      </c>
      <c r="H5222" s="26">
        <f>IF(D5222&lt;='Auxiliary Energy Estimation'!$E$25, 1, 0)</f>
        <v>0</v>
      </c>
      <c r="I5222" s="26">
        <f>IF(E5222&lt;='Auxiliary Energy Estimation'!$E$25, 1, 0)</f>
        <v>0</v>
      </c>
    </row>
    <row r="5223" spans="2:9" ht="15" x14ac:dyDescent="0.3">
      <c r="B5223" s="33">
        <v>5218.5</v>
      </c>
      <c r="C5223" s="34">
        <v>24.4</v>
      </c>
      <c r="D5223" s="32">
        <f t="shared" si="162"/>
        <v>75.92</v>
      </c>
      <c r="E5223" s="37">
        <f t="shared" si="163"/>
        <v>91.103999999999999</v>
      </c>
      <c r="F5223" s="32">
        <f>'Auxiliary Energy Estimation'!$E$25-D5223</f>
        <v>-20.92</v>
      </c>
      <c r="G5223" s="32">
        <f>'Auxiliary Energy Estimation'!$E$25-E5223</f>
        <v>-36.103999999999999</v>
      </c>
      <c r="H5223" s="26">
        <f>IF(D5223&lt;='Auxiliary Energy Estimation'!$E$25, 1, 0)</f>
        <v>0</v>
      </c>
      <c r="I5223" s="26">
        <f>IF(E5223&lt;='Auxiliary Energy Estimation'!$E$25, 1, 0)</f>
        <v>0</v>
      </c>
    </row>
    <row r="5224" spans="2:9" ht="15" x14ac:dyDescent="0.3">
      <c r="B5224" s="33">
        <v>5219.5</v>
      </c>
      <c r="C5224" s="34">
        <v>26.1</v>
      </c>
      <c r="D5224" s="32">
        <f t="shared" si="162"/>
        <v>78.98</v>
      </c>
      <c r="E5224" s="37">
        <f t="shared" si="163"/>
        <v>94.775999999999996</v>
      </c>
      <c r="F5224" s="32">
        <f>'Auxiliary Energy Estimation'!$E$25-D5224</f>
        <v>-23.980000000000004</v>
      </c>
      <c r="G5224" s="32">
        <f>'Auxiliary Energy Estimation'!$E$25-E5224</f>
        <v>-39.775999999999996</v>
      </c>
      <c r="H5224" s="26">
        <f>IF(D5224&lt;='Auxiliary Energy Estimation'!$E$25, 1, 0)</f>
        <v>0</v>
      </c>
      <c r="I5224" s="26">
        <f>IF(E5224&lt;='Auxiliary Energy Estimation'!$E$25, 1, 0)</f>
        <v>0</v>
      </c>
    </row>
    <row r="5225" spans="2:9" ht="15" x14ac:dyDescent="0.3">
      <c r="B5225" s="33">
        <v>5220.5</v>
      </c>
      <c r="C5225" s="34">
        <v>29.4</v>
      </c>
      <c r="D5225" s="32">
        <f t="shared" si="162"/>
        <v>84.92</v>
      </c>
      <c r="E5225" s="37">
        <f t="shared" si="163"/>
        <v>101.904</v>
      </c>
      <c r="F5225" s="32">
        <f>'Auxiliary Energy Estimation'!$E$25-D5225</f>
        <v>-29.92</v>
      </c>
      <c r="G5225" s="32">
        <f>'Auxiliary Energy Estimation'!$E$25-E5225</f>
        <v>-46.903999999999996</v>
      </c>
      <c r="H5225" s="26">
        <f>IF(D5225&lt;='Auxiliary Energy Estimation'!$E$25, 1, 0)</f>
        <v>0</v>
      </c>
      <c r="I5225" s="26">
        <f>IF(E5225&lt;='Auxiliary Energy Estimation'!$E$25, 1, 0)</f>
        <v>0</v>
      </c>
    </row>
    <row r="5226" spans="2:9" ht="15" x14ac:dyDescent="0.3">
      <c r="B5226" s="33">
        <v>5221.5</v>
      </c>
      <c r="C5226" s="34">
        <v>30.6</v>
      </c>
      <c r="D5226" s="32">
        <f t="shared" si="162"/>
        <v>87.080000000000013</v>
      </c>
      <c r="E5226" s="37">
        <f t="shared" si="163"/>
        <v>104.49600000000001</v>
      </c>
      <c r="F5226" s="32">
        <f>'Auxiliary Energy Estimation'!$E$25-D5226</f>
        <v>-32.080000000000013</v>
      </c>
      <c r="G5226" s="32">
        <f>'Auxiliary Energy Estimation'!$E$25-E5226</f>
        <v>-49.496000000000009</v>
      </c>
      <c r="H5226" s="26">
        <f>IF(D5226&lt;='Auxiliary Energy Estimation'!$E$25, 1, 0)</f>
        <v>0</v>
      </c>
      <c r="I5226" s="26">
        <f>IF(E5226&lt;='Auxiliary Energy Estimation'!$E$25, 1, 0)</f>
        <v>0</v>
      </c>
    </row>
    <row r="5227" spans="2:9" ht="15" x14ac:dyDescent="0.3">
      <c r="B5227" s="33">
        <v>5222.5</v>
      </c>
      <c r="C5227" s="34">
        <v>31.1</v>
      </c>
      <c r="D5227" s="32">
        <f t="shared" si="162"/>
        <v>87.98</v>
      </c>
      <c r="E5227" s="37">
        <f t="shared" si="163"/>
        <v>105.57600000000001</v>
      </c>
      <c r="F5227" s="32">
        <f>'Auxiliary Energy Estimation'!$E$25-D5227</f>
        <v>-32.980000000000004</v>
      </c>
      <c r="G5227" s="32">
        <f>'Auxiliary Energy Estimation'!$E$25-E5227</f>
        <v>-50.576000000000008</v>
      </c>
      <c r="H5227" s="26">
        <f>IF(D5227&lt;='Auxiliary Energy Estimation'!$E$25, 1, 0)</f>
        <v>0</v>
      </c>
      <c r="I5227" s="26">
        <f>IF(E5227&lt;='Auxiliary Energy Estimation'!$E$25, 1, 0)</f>
        <v>0</v>
      </c>
    </row>
    <row r="5228" spans="2:9" ht="15" x14ac:dyDescent="0.3">
      <c r="B5228" s="33">
        <v>5223.5</v>
      </c>
      <c r="C5228" s="34">
        <v>31.1</v>
      </c>
      <c r="D5228" s="32">
        <f t="shared" si="162"/>
        <v>87.98</v>
      </c>
      <c r="E5228" s="37">
        <f t="shared" si="163"/>
        <v>105.57600000000001</v>
      </c>
      <c r="F5228" s="32">
        <f>'Auxiliary Energy Estimation'!$E$25-D5228</f>
        <v>-32.980000000000004</v>
      </c>
      <c r="G5228" s="32">
        <f>'Auxiliary Energy Estimation'!$E$25-E5228</f>
        <v>-50.576000000000008</v>
      </c>
      <c r="H5228" s="26">
        <f>IF(D5228&lt;='Auxiliary Energy Estimation'!$E$25, 1, 0)</f>
        <v>0</v>
      </c>
      <c r="I5228" s="26">
        <f>IF(E5228&lt;='Auxiliary Energy Estimation'!$E$25, 1, 0)</f>
        <v>0</v>
      </c>
    </row>
    <row r="5229" spans="2:9" ht="15" x14ac:dyDescent="0.3">
      <c r="B5229" s="33">
        <v>5224.5</v>
      </c>
      <c r="C5229" s="34">
        <v>28.9</v>
      </c>
      <c r="D5229" s="32">
        <f t="shared" si="162"/>
        <v>84.02</v>
      </c>
      <c r="E5229" s="37">
        <f t="shared" si="163"/>
        <v>100.824</v>
      </c>
      <c r="F5229" s="32">
        <f>'Auxiliary Energy Estimation'!$E$25-D5229</f>
        <v>-29.019999999999996</v>
      </c>
      <c r="G5229" s="32">
        <f>'Auxiliary Energy Estimation'!$E$25-E5229</f>
        <v>-45.823999999999998</v>
      </c>
      <c r="H5229" s="26">
        <f>IF(D5229&lt;='Auxiliary Energy Estimation'!$E$25, 1, 0)</f>
        <v>0</v>
      </c>
      <c r="I5229" s="26">
        <f>IF(E5229&lt;='Auxiliary Energy Estimation'!$E$25, 1, 0)</f>
        <v>0</v>
      </c>
    </row>
    <row r="5230" spans="2:9" ht="15" x14ac:dyDescent="0.3">
      <c r="B5230" s="33">
        <v>5225.5</v>
      </c>
      <c r="C5230" s="34">
        <v>24.4</v>
      </c>
      <c r="D5230" s="32">
        <f t="shared" si="162"/>
        <v>75.92</v>
      </c>
      <c r="E5230" s="37">
        <f t="shared" si="163"/>
        <v>91.103999999999999</v>
      </c>
      <c r="F5230" s="32">
        <f>'Auxiliary Energy Estimation'!$E$25-D5230</f>
        <v>-20.92</v>
      </c>
      <c r="G5230" s="32">
        <f>'Auxiliary Energy Estimation'!$E$25-E5230</f>
        <v>-36.103999999999999</v>
      </c>
      <c r="H5230" s="26">
        <f>IF(D5230&lt;='Auxiliary Energy Estimation'!$E$25, 1, 0)</f>
        <v>0</v>
      </c>
      <c r="I5230" s="26">
        <f>IF(E5230&lt;='Auxiliary Energy Estimation'!$E$25, 1, 0)</f>
        <v>0</v>
      </c>
    </row>
    <row r="5231" spans="2:9" ht="15" x14ac:dyDescent="0.3">
      <c r="B5231" s="33">
        <v>5226.5</v>
      </c>
      <c r="C5231" s="34">
        <v>25.6</v>
      </c>
      <c r="D5231" s="32">
        <f t="shared" si="162"/>
        <v>78.080000000000013</v>
      </c>
      <c r="E5231" s="37">
        <f t="shared" si="163"/>
        <v>93.696000000000012</v>
      </c>
      <c r="F5231" s="32">
        <f>'Auxiliary Energy Estimation'!$E$25-D5231</f>
        <v>-23.080000000000013</v>
      </c>
      <c r="G5231" s="32">
        <f>'Auxiliary Energy Estimation'!$E$25-E5231</f>
        <v>-38.696000000000012</v>
      </c>
      <c r="H5231" s="26">
        <f>IF(D5231&lt;='Auxiliary Energy Estimation'!$E$25, 1, 0)</f>
        <v>0</v>
      </c>
      <c r="I5231" s="26">
        <f>IF(E5231&lt;='Auxiliary Energy Estimation'!$E$25, 1, 0)</f>
        <v>0</v>
      </c>
    </row>
    <row r="5232" spans="2:9" ht="15" x14ac:dyDescent="0.3">
      <c r="B5232" s="33">
        <v>5227.5</v>
      </c>
      <c r="C5232" s="34">
        <v>23.3</v>
      </c>
      <c r="D5232" s="32">
        <f t="shared" si="162"/>
        <v>73.94</v>
      </c>
      <c r="E5232" s="37">
        <f t="shared" si="163"/>
        <v>88.727999999999994</v>
      </c>
      <c r="F5232" s="32">
        <f>'Auxiliary Energy Estimation'!$E$25-D5232</f>
        <v>-18.939999999999998</v>
      </c>
      <c r="G5232" s="32">
        <f>'Auxiliary Energy Estimation'!$E$25-E5232</f>
        <v>-33.727999999999994</v>
      </c>
      <c r="H5232" s="26">
        <f>IF(D5232&lt;='Auxiliary Energy Estimation'!$E$25, 1, 0)</f>
        <v>0</v>
      </c>
      <c r="I5232" s="26">
        <f>IF(E5232&lt;='Auxiliary Energy Estimation'!$E$25, 1, 0)</f>
        <v>0</v>
      </c>
    </row>
    <row r="5233" spans="2:9" ht="15" x14ac:dyDescent="0.3">
      <c r="B5233" s="33">
        <v>5228.5</v>
      </c>
      <c r="C5233" s="34">
        <v>25</v>
      </c>
      <c r="D5233" s="32">
        <f t="shared" si="162"/>
        <v>77</v>
      </c>
      <c r="E5233" s="37">
        <f t="shared" si="163"/>
        <v>92.399999999999991</v>
      </c>
      <c r="F5233" s="32">
        <f>'Auxiliary Energy Estimation'!$E$25-D5233</f>
        <v>-22</v>
      </c>
      <c r="G5233" s="32">
        <f>'Auxiliary Energy Estimation'!$E$25-E5233</f>
        <v>-37.399999999999991</v>
      </c>
      <c r="H5233" s="26">
        <f>IF(D5233&lt;='Auxiliary Energy Estimation'!$E$25, 1, 0)</f>
        <v>0</v>
      </c>
      <c r="I5233" s="26">
        <f>IF(E5233&lt;='Auxiliary Energy Estimation'!$E$25, 1, 0)</f>
        <v>0</v>
      </c>
    </row>
    <row r="5234" spans="2:9" ht="15" x14ac:dyDescent="0.3">
      <c r="B5234" s="33">
        <v>5229.5</v>
      </c>
      <c r="C5234" s="34">
        <v>23.3</v>
      </c>
      <c r="D5234" s="32">
        <f t="shared" si="162"/>
        <v>73.94</v>
      </c>
      <c r="E5234" s="37">
        <f t="shared" si="163"/>
        <v>88.727999999999994</v>
      </c>
      <c r="F5234" s="32">
        <f>'Auxiliary Energy Estimation'!$E$25-D5234</f>
        <v>-18.939999999999998</v>
      </c>
      <c r="G5234" s="32">
        <f>'Auxiliary Energy Estimation'!$E$25-E5234</f>
        <v>-33.727999999999994</v>
      </c>
      <c r="H5234" s="26">
        <f>IF(D5234&lt;='Auxiliary Energy Estimation'!$E$25, 1, 0)</f>
        <v>0</v>
      </c>
      <c r="I5234" s="26">
        <f>IF(E5234&lt;='Auxiliary Energy Estimation'!$E$25, 1, 0)</f>
        <v>0</v>
      </c>
    </row>
    <row r="5235" spans="2:9" ht="15" x14ac:dyDescent="0.3">
      <c r="B5235" s="33">
        <v>5230.5</v>
      </c>
      <c r="C5235" s="34">
        <v>23.3</v>
      </c>
      <c r="D5235" s="32">
        <f t="shared" si="162"/>
        <v>73.94</v>
      </c>
      <c r="E5235" s="37">
        <f t="shared" si="163"/>
        <v>88.727999999999994</v>
      </c>
      <c r="F5235" s="32">
        <f>'Auxiliary Energy Estimation'!$E$25-D5235</f>
        <v>-18.939999999999998</v>
      </c>
      <c r="G5235" s="32">
        <f>'Auxiliary Energy Estimation'!$E$25-E5235</f>
        <v>-33.727999999999994</v>
      </c>
      <c r="H5235" s="26">
        <f>IF(D5235&lt;='Auxiliary Energy Estimation'!$E$25, 1, 0)</f>
        <v>0</v>
      </c>
      <c r="I5235" s="26">
        <f>IF(E5235&lt;='Auxiliary Energy Estimation'!$E$25, 1, 0)</f>
        <v>0</v>
      </c>
    </row>
    <row r="5236" spans="2:9" ht="15" x14ac:dyDescent="0.3">
      <c r="B5236" s="33">
        <v>5231.5</v>
      </c>
      <c r="C5236" s="34">
        <v>22.8</v>
      </c>
      <c r="D5236" s="32">
        <f t="shared" si="162"/>
        <v>73.039999999999992</v>
      </c>
      <c r="E5236" s="37">
        <f t="shared" si="163"/>
        <v>87.647999999999982</v>
      </c>
      <c r="F5236" s="32">
        <f>'Auxiliary Energy Estimation'!$E$25-D5236</f>
        <v>-18.039999999999992</v>
      </c>
      <c r="G5236" s="32">
        <f>'Auxiliary Energy Estimation'!$E$25-E5236</f>
        <v>-32.647999999999982</v>
      </c>
      <c r="H5236" s="26">
        <f>IF(D5236&lt;='Auxiliary Energy Estimation'!$E$25, 1, 0)</f>
        <v>0</v>
      </c>
      <c r="I5236" s="26">
        <f>IF(E5236&lt;='Auxiliary Energy Estimation'!$E$25, 1, 0)</f>
        <v>0</v>
      </c>
    </row>
    <row r="5237" spans="2:9" ht="15" x14ac:dyDescent="0.3">
      <c r="B5237" s="33">
        <v>5232.5</v>
      </c>
      <c r="C5237" s="34">
        <v>22.8</v>
      </c>
      <c r="D5237" s="32">
        <f t="shared" si="162"/>
        <v>73.039999999999992</v>
      </c>
      <c r="E5237" s="37">
        <f t="shared" si="163"/>
        <v>87.647999999999982</v>
      </c>
      <c r="F5237" s="32">
        <f>'Auxiliary Energy Estimation'!$E$25-D5237</f>
        <v>-18.039999999999992</v>
      </c>
      <c r="G5237" s="32">
        <f>'Auxiliary Energy Estimation'!$E$25-E5237</f>
        <v>-32.647999999999982</v>
      </c>
      <c r="H5237" s="26">
        <f>IF(D5237&lt;='Auxiliary Energy Estimation'!$E$25, 1, 0)</f>
        <v>0</v>
      </c>
      <c r="I5237" s="26">
        <f>IF(E5237&lt;='Auxiliary Energy Estimation'!$E$25, 1, 0)</f>
        <v>0</v>
      </c>
    </row>
    <row r="5238" spans="2:9" ht="15" x14ac:dyDescent="0.3">
      <c r="B5238" s="33">
        <v>5233.5</v>
      </c>
      <c r="C5238" s="34">
        <v>22.8</v>
      </c>
      <c r="D5238" s="32">
        <f t="shared" si="162"/>
        <v>73.039999999999992</v>
      </c>
      <c r="E5238" s="37">
        <f t="shared" si="163"/>
        <v>87.647999999999982</v>
      </c>
      <c r="F5238" s="32">
        <f>'Auxiliary Energy Estimation'!$E$25-D5238</f>
        <v>-18.039999999999992</v>
      </c>
      <c r="G5238" s="32">
        <f>'Auxiliary Energy Estimation'!$E$25-E5238</f>
        <v>-32.647999999999982</v>
      </c>
      <c r="H5238" s="26">
        <f>IF(D5238&lt;='Auxiliary Energy Estimation'!$E$25, 1, 0)</f>
        <v>0</v>
      </c>
      <c r="I5238" s="26">
        <f>IF(E5238&lt;='Auxiliary Energy Estimation'!$E$25, 1, 0)</f>
        <v>0</v>
      </c>
    </row>
    <row r="5239" spans="2:9" ht="15" x14ac:dyDescent="0.3">
      <c r="B5239" s="33">
        <v>5234.5</v>
      </c>
      <c r="C5239" s="34">
        <v>23.3</v>
      </c>
      <c r="D5239" s="32">
        <f t="shared" si="162"/>
        <v>73.94</v>
      </c>
      <c r="E5239" s="37">
        <f t="shared" si="163"/>
        <v>88.727999999999994</v>
      </c>
      <c r="F5239" s="32">
        <f>'Auxiliary Energy Estimation'!$E$25-D5239</f>
        <v>-18.939999999999998</v>
      </c>
      <c r="G5239" s="32">
        <f>'Auxiliary Energy Estimation'!$E$25-E5239</f>
        <v>-33.727999999999994</v>
      </c>
      <c r="H5239" s="26">
        <f>IF(D5239&lt;='Auxiliary Energy Estimation'!$E$25, 1, 0)</f>
        <v>0</v>
      </c>
      <c r="I5239" s="26">
        <f>IF(E5239&lt;='Auxiliary Energy Estimation'!$E$25, 1, 0)</f>
        <v>0</v>
      </c>
    </row>
    <row r="5240" spans="2:9" ht="15" x14ac:dyDescent="0.3">
      <c r="B5240" s="33">
        <v>5235.5</v>
      </c>
      <c r="C5240" s="34">
        <v>22.8</v>
      </c>
      <c r="D5240" s="32">
        <f t="shared" si="162"/>
        <v>73.039999999999992</v>
      </c>
      <c r="E5240" s="37">
        <f t="shared" si="163"/>
        <v>87.647999999999982</v>
      </c>
      <c r="F5240" s="32">
        <f>'Auxiliary Energy Estimation'!$E$25-D5240</f>
        <v>-18.039999999999992</v>
      </c>
      <c r="G5240" s="32">
        <f>'Auxiliary Energy Estimation'!$E$25-E5240</f>
        <v>-32.647999999999982</v>
      </c>
      <c r="H5240" s="26">
        <f>IF(D5240&lt;='Auxiliary Energy Estimation'!$E$25, 1, 0)</f>
        <v>0</v>
      </c>
      <c r="I5240" s="26">
        <f>IF(E5240&lt;='Auxiliary Energy Estimation'!$E$25, 1, 0)</f>
        <v>0</v>
      </c>
    </row>
    <row r="5241" spans="2:9" ht="15" x14ac:dyDescent="0.3">
      <c r="B5241" s="33">
        <v>5236.5</v>
      </c>
      <c r="C5241" s="34">
        <v>22.8</v>
      </c>
      <c r="D5241" s="32">
        <f t="shared" si="162"/>
        <v>73.039999999999992</v>
      </c>
      <c r="E5241" s="37">
        <f t="shared" si="163"/>
        <v>87.647999999999982</v>
      </c>
      <c r="F5241" s="32">
        <f>'Auxiliary Energy Estimation'!$E$25-D5241</f>
        <v>-18.039999999999992</v>
      </c>
      <c r="G5241" s="32">
        <f>'Auxiliary Energy Estimation'!$E$25-E5241</f>
        <v>-32.647999999999982</v>
      </c>
      <c r="H5241" s="26">
        <f>IF(D5241&lt;='Auxiliary Energy Estimation'!$E$25, 1, 0)</f>
        <v>0</v>
      </c>
      <c r="I5241" s="26">
        <f>IF(E5241&lt;='Auxiliary Energy Estimation'!$E$25, 1, 0)</f>
        <v>0</v>
      </c>
    </row>
    <row r="5242" spans="2:9" ht="15" x14ac:dyDescent="0.3">
      <c r="B5242" s="33">
        <v>5237.5</v>
      </c>
      <c r="C5242" s="34">
        <v>22.8</v>
      </c>
      <c r="D5242" s="32">
        <f t="shared" si="162"/>
        <v>73.039999999999992</v>
      </c>
      <c r="E5242" s="37">
        <f t="shared" si="163"/>
        <v>87.647999999999982</v>
      </c>
      <c r="F5242" s="32">
        <f>'Auxiliary Energy Estimation'!$E$25-D5242</f>
        <v>-18.039999999999992</v>
      </c>
      <c r="G5242" s="32">
        <f>'Auxiliary Energy Estimation'!$E$25-E5242</f>
        <v>-32.647999999999982</v>
      </c>
      <c r="H5242" s="26">
        <f>IF(D5242&lt;='Auxiliary Energy Estimation'!$E$25, 1, 0)</f>
        <v>0</v>
      </c>
      <c r="I5242" s="26">
        <f>IF(E5242&lt;='Auxiliary Energy Estimation'!$E$25, 1, 0)</f>
        <v>0</v>
      </c>
    </row>
    <row r="5243" spans="2:9" ht="15" x14ac:dyDescent="0.3">
      <c r="B5243" s="33">
        <v>5238.5</v>
      </c>
      <c r="C5243" s="34">
        <v>23.9</v>
      </c>
      <c r="D5243" s="32">
        <f t="shared" si="162"/>
        <v>75.02</v>
      </c>
      <c r="E5243" s="37">
        <f t="shared" si="163"/>
        <v>90.023999999999987</v>
      </c>
      <c r="F5243" s="32">
        <f>'Auxiliary Energy Estimation'!$E$25-D5243</f>
        <v>-20.019999999999996</v>
      </c>
      <c r="G5243" s="32">
        <f>'Auxiliary Energy Estimation'!$E$25-E5243</f>
        <v>-35.023999999999987</v>
      </c>
      <c r="H5243" s="26">
        <f>IF(D5243&lt;='Auxiliary Energy Estimation'!$E$25, 1, 0)</f>
        <v>0</v>
      </c>
      <c r="I5243" s="26">
        <f>IF(E5243&lt;='Auxiliary Energy Estimation'!$E$25, 1, 0)</f>
        <v>0</v>
      </c>
    </row>
    <row r="5244" spans="2:9" ht="15" x14ac:dyDescent="0.3">
      <c r="B5244" s="33">
        <v>5239.5</v>
      </c>
      <c r="C5244" s="34">
        <v>26.1</v>
      </c>
      <c r="D5244" s="32">
        <f t="shared" si="162"/>
        <v>78.98</v>
      </c>
      <c r="E5244" s="37">
        <f t="shared" si="163"/>
        <v>94.775999999999996</v>
      </c>
      <c r="F5244" s="32">
        <f>'Auxiliary Energy Estimation'!$E$25-D5244</f>
        <v>-23.980000000000004</v>
      </c>
      <c r="G5244" s="32">
        <f>'Auxiliary Energy Estimation'!$E$25-E5244</f>
        <v>-39.775999999999996</v>
      </c>
      <c r="H5244" s="26">
        <f>IF(D5244&lt;='Auxiliary Energy Estimation'!$E$25, 1, 0)</f>
        <v>0</v>
      </c>
      <c r="I5244" s="26">
        <f>IF(E5244&lt;='Auxiliary Energy Estimation'!$E$25, 1, 0)</f>
        <v>0</v>
      </c>
    </row>
    <row r="5245" spans="2:9" ht="15" x14ac:dyDescent="0.3">
      <c r="B5245" s="33">
        <v>5240.5</v>
      </c>
      <c r="C5245" s="34">
        <v>27.2</v>
      </c>
      <c r="D5245" s="32">
        <f t="shared" si="162"/>
        <v>80.960000000000008</v>
      </c>
      <c r="E5245" s="37">
        <f t="shared" si="163"/>
        <v>97.152000000000001</v>
      </c>
      <c r="F5245" s="32">
        <f>'Auxiliary Energy Estimation'!$E$25-D5245</f>
        <v>-25.960000000000008</v>
      </c>
      <c r="G5245" s="32">
        <f>'Auxiliary Energy Estimation'!$E$25-E5245</f>
        <v>-42.152000000000001</v>
      </c>
      <c r="H5245" s="26">
        <f>IF(D5245&lt;='Auxiliary Energy Estimation'!$E$25, 1, 0)</f>
        <v>0</v>
      </c>
      <c r="I5245" s="26">
        <f>IF(E5245&lt;='Auxiliary Energy Estimation'!$E$25, 1, 0)</f>
        <v>0</v>
      </c>
    </row>
    <row r="5246" spans="2:9" ht="15" x14ac:dyDescent="0.3">
      <c r="B5246" s="33">
        <v>5241.5</v>
      </c>
      <c r="C5246" s="34">
        <v>28.9</v>
      </c>
      <c r="D5246" s="32">
        <f t="shared" si="162"/>
        <v>84.02</v>
      </c>
      <c r="E5246" s="37">
        <f t="shared" si="163"/>
        <v>100.824</v>
      </c>
      <c r="F5246" s="32">
        <f>'Auxiliary Energy Estimation'!$E$25-D5246</f>
        <v>-29.019999999999996</v>
      </c>
      <c r="G5246" s="32">
        <f>'Auxiliary Energy Estimation'!$E$25-E5246</f>
        <v>-45.823999999999998</v>
      </c>
      <c r="H5246" s="26">
        <f>IF(D5246&lt;='Auxiliary Energy Estimation'!$E$25, 1, 0)</f>
        <v>0</v>
      </c>
      <c r="I5246" s="26">
        <f>IF(E5246&lt;='Auxiliary Energy Estimation'!$E$25, 1, 0)</f>
        <v>0</v>
      </c>
    </row>
    <row r="5247" spans="2:9" ht="15" x14ac:dyDescent="0.3">
      <c r="B5247" s="33">
        <v>5242.5</v>
      </c>
      <c r="C5247" s="34">
        <v>28.3</v>
      </c>
      <c r="D5247" s="32">
        <f t="shared" si="162"/>
        <v>82.94</v>
      </c>
      <c r="E5247" s="37">
        <f t="shared" si="163"/>
        <v>99.527999999999992</v>
      </c>
      <c r="F5247" s="32">
        <f>'Auxiliary Energy Estimation'!$E$25-D5247</f>
        <v>-27.939999999999998</v>
      </c>
      <c r="G5247" s="32">
        <f>'Auxiliary Energy Estimation'!$E$25-E5247</f>
        <v>-44.527999999999992</v>
      </c>
      <c r="H5247" s="26">
        <f>IF(D5247&lt;='Auxiliary Energy Estimation'!$E$25, 1, 0)</f>
        <v>0</v>
      </c>
      <c r="I5247" s="26">
        <f>IF(E5247&lt;='Auxiliary Energy Estimation'!$E$25, 1, 0)</f>
        <v>0</v>
      </c>
    </row>
    <row r="5248" spans="2:9" ht="15" x14ac:dyDescent="0.3">
      <c r="B5248" s="33">
        <v>5243.5</v>
      </c>
      <c r="C5248" s="34">
        <v>28.9</v>
      </c>
      <c r="D5248" s="32">
        <f t="shared" si="162"/>
        <v>84.02</v>
      </c>
      <c r="E5248" s="37">
        <f t="shared" si="163"/>
        <v>100.824</v>
      </c>
      <c r="F5248" s="32">
        <f>'Auxiliary Energy Estimation'!$E$25-D5248</f>
        <v>-29.019999999999996</v>
      </c>
      <c r="G5248" s="32">
        <f>'Auxiliary Energy Estimation'!$E$25-E5248</f>
        <v>-45.823999999999998</v>
      </c>
      <c r="H5248" s="26">
        <f>IF(D5248&lt;='Auxiliary Energy Estimation'!$E$25, 1, 0)</f>
        <v>0</v>
      </c>
      <c r="I5248" s="26">
        <f>IF(E5248&lt;='Auxiliary Energy Estimation'!$E$25, 1, 0)</f>
        <v>0</v>
      </c>
    </row>
    <row r="5249" spans="2:9" ht="15" x14ac:dyDescent="0.3">
      <c r="B5249" s="33">
        <v>5244.5</v>
      </c>
      <c r="C5249" s="34">
        <v>27.8</v>
      </c>
      <c r="D5249" s="32">
        <f t="shared" si="162"/>
        <v>82.039999999999992</v>
      </c>
      <c r="E5249" s="37">
        <f t="shared" si="163"/>
        <v>98.447999999999993</v>
      </c>
      <c r="F5249" s="32">
        <f>'Auxiliary Energy Estimation'!$E$25-D5249</f>
        <v>-27.039999999999992</v>
      </c>
      <c r="G5249" s="32">
        <f>'Auxiliary Energy Estimation'!$E$25-E5249</f>
        <v>-43.447999999999993</v>
      </c>
      <c r="H5249" s="26">
        <f>IF(D5249&lt;='Auxiliary Energy Estimation'!$E$25, 1, 0)</f>
        <v>0</v>
      </c>
      <c r="I5249" s="26">
        <f>IF(E5249&lt;='Auxiliary Energy Estimation'!$E$25, 1, 0)</f>
        <v>0</v>
      </c>
    </row>
    <row r="5250" spans="2:9" ht="15" x14ac:dyDescent="0.3">
      <c r="B5250" s="33">
        <v>5245.5</v>
      </c>
      <c r="C5250" s="34">
        <v>27.8</v>
      </c>
      <c r="D5250" s="32">
        <f t="shared" si="162"/>
        <v>82.039999999999992</v>
      </c>
      <c r="E5250" s="37">
        <f t="shared" si="163"/>
        <v>98.447999999999993</v>
      </c>
      <c r="F5250" s="32">
        <f>'Auxiliary Energy Estimation'!$E$25-D5250</f>
        <v>-27.039999999999992</v>
      </c>
      <c r="G5250" s="32">
        <f>'Auxiliary Energy Estimation'!$E$25-E5250</f>
        <v>-43.447999999999993</v>
      </c>
      <c r="H5250" s="26">
        <f>IF(D5250&lt;='Auxiliary Energy Estimation'!$E$25, 1, 0)</f>
        <v>0</v>
      </c>
      <c r="I5250" s="26">
        <f>IF(E5250&lt;='Auxiliary Energy Estimation'!$E$25, 1, 0)</f>
        <v>0</v>
      </c>
    </row>
    <row r="5251" spans="2:9" ht="15" x14ac:dyDescent="0.3">
      <c r="B5251" s="33">
        <v>5246.5</v>
      </c>
      <c r="C5251" s="34">
        <v>26.1</v>
      </c>
      <c r="D5251" s="32">
        <f t="shared" si="162"/>
        <v>78.98</v>
      </c>
      <c r="E5251" s="37">
        <f t="shared" si="163"/>
        <v>94.775999999999996</v>
      </c>
      <c r="F5251" s="32">
        <f>'Auxiliary Energy Estimation'!$E$25-D5251</f>
        <v>-23.980000000000004</v>
      </c>
      <c r="G5251" s="32">
        <f>'Auxiliary Energy Estimation'!$E$25-E5251</f>
        <v>-39.775999999999996</v>
      </c>
      <c r="H5251" s="26">
        <f>IF(D5251&lt;='Auxiliary Energy Estimation'!$E$25, 1, 0)</f>
        <v>0</v>
      </c>
      <c r="I5251" s="26">
        <f>IF(E5251&lt;='Auxiliary Energy Estimation'!$E$25, 1, 0)</f>
        <v>0</v>
      </c>
    </row>
    <row r="5252" spans="2:9" ht="15" x14ac:dyDescent="0.3">
      <c r="B5252" s="33">
        <v>5247.5</v>
      </c>
      <c r="C5252" s="34">
        <v>25</v>
      </c>
      <c r="D5252" s="32">
        <f t="shared" si="162"/>
        <v>77</v>
      </c>
      <c r="E5252" s="37">
        <f t="shared" si="163"/>
        <v>92.399999999999991</v>
      </c>
      <c r="F5252" s="32">
        <f>'Auxiliary Energy Estimation'!$E$25-D5252</f>
        <v>-22</v>
      </c>
      <c r="G5252" s="32">
        <f>'Auxiliary Energy Estimation'!$E$25-E5252</f>
        <v>-37.399999999999991</v>
      </c>
      <c r="H5252" s="26">
        <f>IF(D5252&lt;='Auxiliary Energy Estimation'!$E$25, 1, 0)</f>
        <v>0</v>
      </c>
      <c r="I5252" s="26">
        <f>IF(E5252&lt;='Auxiliary Energy Estimation'!$E$25, 1, 0)</f>
        <v>0</v>
      </c>
    </row>
    <row r="5253" spans="2:9" ht="15" x14ac:dyDescent="0.3">
      <c r="B5253" s="33">
        <v>5248.5</v>
      </c>
      <c r="C5253" s="34">
        <v>23.9</v>
      </c>
      <c r="D5253" s="32">
        <f t="shared" ref="D5253:D5316" si="164">CONVERT(C5253,"C","F")</f>
        <v>75.02</v>
      </c>
      <c r="E5253" s="37">
        <f t="shared" ref="E5253:E5316" si="165">D5253*1.2</f>
        <v>90.023999999999987</v>
      </c>
      <c r="F5253" s="32">
        <f>'Auxiliary Energy Estimation'!$E$25-D5253</f>
        <v>-20.019999999999996</v>
      </c>
      <c r="G5253" s="32">
        <f>'Auxiliary Energy Estimation'!$E$25-E5253</f>
        <v>-35.023999999999987</v>
      </c>
      <c r="H5253" s="26">
        <f>IF(D5253&lt;='Auxiliary Energy Estimation'!$E$25, 1, 0)</f>
        <v>0</v>
      </c>
      <c r="I5253" s="26">
        <f>IF(E5253&lt;='Auxiliary Energy Estimation'!$E$25, 1, 0)</f>
        <v>0</v>
      </c>
    </row>
    <row r="5254" spans="2:9" ht="15" x14ac:dyDescent="0.3">
      <c r="B5254" s="33">
        <v>5249.5</v>
      </c>
      <c r="C5254" s="34">
        <v>23.9</v>
      </c>
      <c r="D5254" s="32">
        <f t="shared" si="164"/>
        <v>75.02</v>
      </c>
      <c r="E5254" s="37">
        <f t="shared" si="165"/>
        <v>90.023999999999987</v>
      </c>
      <c r="F5254" s="32">
        <f>'Auxiliary Energy Estimation'!$E$25-D5254</f>
        <v>-20.019999999999996</v>
      </c>
      <c r="G5254" s="32">
        <f>'Auxiliary Energy Estimation'!$E$25-E5254</f>
        <v>-35.023999999999987</v>
      </c>
      <c r="H5254" s="26">
        <f>IF(D5254&lt;='Auxiliary Energy Estimation'!$E$25, 1, 0)</f>
        <v>0</v>
      </c>
      <c r="I5254" s="26">
        <f>IF(E5254&lt;='Auxiliary Energy Estimation'!$E$25, 1, 0)</f>
        <v>0</v>
      </c>
    </row>
    <row r="5255" spans="2:9" ht="15" x14ac:dyDescent="0.3">
      <c r="B5255" s="33">
        <v>5250.5</v>
      </c>
      <c r="C5255" s="34">
        <v>22.8</v>
      </c>
      <c r="D5255" s="32">
        <f t="shared" si="164"/>
        <v>73.039999999999992</v>
      </c>
      <c r="E5255" s="37">
        <f t="shared" si="165"/>
        <v>87.647999999999982</v>
      </c>
      <c r="F5255" s="32">
        <f>'Auxiliary Energy Estimation'!$E$25-D5255</f>
        <v>-18.039999999999992</v>
      </c>
      <c r="G5255" s="32">
        <f>'Auxiliary Energy Estimation'!$E$25-E5255</f>
        <v>-32.647999999999982</v>
      </c>
      <c r="H5255" s="26">
        <f>IF(D5255&lt;='Auxiliary Energy Estimation'!$E$25, 1, 0)</f>
        <v>0</v>
      </c>
      <c r="I5255" s="26">
        <f>IF(E5255&lt;='Auxiliary Energy Estimation'!$E$25, 1, 0)</f>
        <v>0</v>
      </c>
    </row>
    <row r="5256" spans="2:9" ht="15" x14ac:dyDescent="0.3">
      <c r="B5256" s="33">
        <v>5251.5</v>
      </c>
      <c r="C5256" s="34">
        <v>22.8</v>
      </c>
      <c r="D5256" s="32">
        <f t="shared" si="164"/>
        <v>73.039999999999992</v>
      </c>
      <c r="E5256" s="37">
        <f t="shared" si="165"/>
        <v>87.647999999999982</v>
      </c>
      <c r="F5256" s="32">
        <f>'Auxiliary Energy Estimation'!$E$25-D5256</f>
        <v>-18.039999999999992</v>
      </c>
      <c r="G5256" s="32">
        <f>'Auxiliary Energy Estimation'!$E$25-E5256</f>
        <v>-32.647999999999982</v>
      </c>
      <c r="H5256" s="26">
        <f>IF(D5256&lt;='Auxiliary Energy Estimation'!$E$25, 1, 0)</f>
        <v>0</v>
      </c>
      <c r="I5256" s="26">
        <f>IF(E5256&lt;='Auxiliary Energy Estimation'!$E$25, 1, 0)</f>
        <v>0</v>
      </c>
    </row>
    <row r="5257" spans="2:9" ht="15" x14ac:dyDescent="0.3">
      <c r="B5257" s="33">
        <v>5252.5</v>
      </c>
      <c r="C5257" s="34">
        <v>21.7</v>
      </c>
      <c r="D5257" s="32">
        <f t="shared" si="164"/>
        <v>71.06</v>
      </c>
      <c r="E5257" s="37">
        <f t="shared" si="165"/>
        <v>85.272000000000006</v>
      </c>
      <c r="F5257" s="32">
        <f>'Auxiliary Energy Estimation'!$E$25-D5257</f>
        <v>-16.060000000000002</v>
      </c>
      <c r="G5257" s="32">
        <f>'Auxiliary Energy Estimation'!$E$25-E5257</f>
        <v>-30.272000000000006</v>
      </c>
      <c r="H5257" s="26">
        <f>IF(D5257&lt;='Auxiliary Energy Estimation'!$E$25, 1, 0)</f>
        <v>0</v>
      </c>
      <c r="I5257" s="26">
        <f>IF(E5257&lt;='Auxiliary Energy Estimation'!$E$25, 1, 0)</f>
        <v>0</v>
      </c>
    </row>
    <row r="5258" spans="2:9" ht="15" x14ac:dyDescent="0.3">
      <c r="B5258" s="33">
        <v>5253.5</v>
      </c>
      <c r="C5258" s="34">
        <v>21.7</v>
      </c>
      <c r="D5258" s="32">
        <f t="shared" si="164"/>
        <v>71.06</v>
      </c>
      <c r="E5258" s="37">
        <f t="shared" si="165"/>
        <v>85.272000000000006</v>
      </c>
      <c r="F5258" s="32">
        <f>'Auxiliary Energy Estimation'!$E$25-D5258</f>
        <v>-16.060000000000002</v>
      </c>
      <c r="G5258" s="32">
        <f>'Auxiliary Energy Estimation'!$E$25-E5258</f>
        <v>-30.272000000000006</v>
      </c>
      <c r="H5258" s="26">
        <f>IF(D5258&lt;='Auxiliary Energy Estimation'!$E$25, 1, 0)</f>
        <v>0</v>
      </c>
      <c r="I5258" s="26">
        <f>IF(E5258&lt;='Auxiliary Energy Estimation'!$E$25, 1, 0)</f>
        <v>0</v>
      </c>
    </row>
    <row r="5259" spans="2:9" ht="15" x14ac:dyDescent="0.3">
      <c r="B5259" s="33">
        <v>5254.5</v>
      </c>
      <c r="C5259" s="34">
        <v>19.399999999999999</v>
      </c>
      <c r="D5259" s="32">
        <f t="shared" si="164"/>
        <v>66.92</v>
      </c>
      <c r="E5259" s="37">
        <f t="shared" si="165"/>
        <v>80.304000000000002</v>
      </c>
      <c r="F5259" s="32">
        <f>'Auxiliary Energy Estimation'!$E$25-D5259</f>
        <v>-11.920000000000002</v>
      </c>
      <c r="G5259" s="32">
        <f>'Auxiliary Energy Estimation'!$E$25-E5259</f>
        <v>-25.304000000000002</v>
      </c>
      <c r="H5259" s="26">
        <f>IF(D5259&lt;='Auxiliary Energy Estimation'!$E$25, 1, 0)</f>
        <v>0</v>
      </c>
      <c r="I5259" s="26">
        <f>IF(E5259&lt;='Auxiliary Energy Estimation'!$E$25, 1, 0)</f>
        <v>0</v>
      </c>
    </row>
    <row r="5260" spans="2:9" ht="15" x14ac:dyDescent="0.3">
      <c r="B5260" s="33">
        <v>5255.5</v>
      </c>
      <c r="C5260" s="34">
        <v>18.3</v>
      </c>
      <c r="D5260" s="32">
        <f t="shared" si="164"/>
        <v>64.94</v>
      </c>
      <c r="E5260" s="37">
        <f t="shared" si="165"/>
        <v>77.927999999999997</v>
      </c>
      <c r="F5260" s="32">
        <f>'Auxiliary Energy Estimation'!$E$25-D5260</f>
        <v>-9.9399999999999977</v>
      </c>
      <c r="G5260" s="32">
        <f>'Auxiliary Energy Estimation'!$E$25-E5260</f>
        <v>-22.927999999999997</v>
      </c>
      <c r="H5260" s="26">
        <f>IF(D5260&lt;='Auxiliary Energy Estimation'!$E$25, 1, 0)</f>
        <v>0</v>
      </c>
      <c r="I5260" s="26">
        <f>IF(E5260&lt;='Auxiliary Energy Estimation'!$E$25, 1, 0)</f>
        <v>0</v>
      </c>
    </row>
    <row r="5261" spans="2:9" ht="15" x14ac:dyDescent="0.3">
      <c r="B5261" s="33">
        <v>5256.5</v>
      </c>
      <c r="C5261" s="34">
        <v>18.3</v>
      </c>
      <c r="D5261" s="32">
        <f t="shared" si="164"/>
        <v>64.94</v>
      </c>
      <c r="E5261" s="37">
        <f t="shared" si="165"/>
        <v>77.927999999999997</v>
      </c>
      <c r="F5261" s="32">
        <f>'Auxiliary Energy Estimation'!$E$25-D5261</f>
        <v>-9.9399999999999977</v>
      </c>
      <c r="G5261" s="32">
        <f>'Auxiliary Energy Estimation'!$E$25-E5261</f>
        <v>-22.927999999999997</v>
      </c>
      <c r="H5261" s="26">
        <f>IF(D5261&lt;='Auxiliary Energy Estimation'!$E$25, 1, 0)</f>
        <v>0</v>
      </c>
      <c r="I5261" s="26">
        <f>IF(E5261&lt;='Auxiliary Energy Estimation'!$E$25, 1, 0)</f>
        <v>0</v>
      </c>
    </row>
    <row r="5262" spans="2:9" ht="15" x14ac:dyDescent="0.3">
      <c r="B5262" s="33">
        <v>5257.5</v>
      </c>
      <c r="C5262" s="34">
        <v>18.3</v>
      </c>
      <c r="D5262" s="32">
        <f t="shared" si="164"/>
        <v>64.94</v>
      </c>
      <c r="E5262" s="37">
        <f t="shared" si="165"/>
        <v>77.927999999999997</v>
      </c>
      <c r="F5262" s="32">
        <f>'Auxiliary Energy Estimation'!$E$25-D5262</f>
        <v>-9.9399999999999977</v>
      </c>
      <c r="G5262" s="32">
        <f>'Auxiliary Energy Estimation'!$E$25-E5262</f>
        <v>-22.927999999999997</v>
      </c>
      <c r="H5262" s="26">
        <f>IF(D5262&lt;='Auxiliary Energy Estimation'!$E$25, 1, 0)</f>
        <v>0</v>
      </c>
      <c r="I5262" s="26">
        <f>IF(E5262&lt;='Auxiliary Energy Estimation'!$E$25, 1, 0)</f>
        <v>0</v>
      </c>
    </row>
    <row r="5263" spans="2:9" ht="15" x14ac:dyDescent="0.3">
      <c r="B5263" s="33">
        <v>5258.5</v>
      </c>
      <c r="C5263" s="34">
        <v>17.8</v>
      </c>
      <c r="D5263" s="32">
        <f t="shared" si="164"/>
        <v>64.039999999999992</v>
      </c>
      <c r="E5263" s="37">
        <f t="shared" si="165"/>
        <v>76.847999999999985</v>
      </c>
      <c r="F5263" s="32">
        <f>'Auxiliary Energy Estimation'!$E$25-D5263</f>
        <v>-9.039999999999992</v>
      </c>
      <c r="G5263" s="32">
        <f>'Auxiliary Energy Estimation'!$E$25-E5263</f>
        <v>-21.847999999999985</v>
      </c>
      <c r="H5263" s="26">
        <f>IF(D5263&lt;='Auxiliary Energy Estimation'!$E$25, 1, 0)</f>
        <v>0</v>
      </c>
      <c r="I5263" s="26">
        <f>IF(E5263&lt;='Auxiliary Energy Estimation'!$E$25, 1, 0)</f>
        <v>0</v>
      </c>
    </row>
    <row r="5264" spans="2:9" ht="15" x14ac:dyDescent="0.3">
      <c r="B5264" s="33">
        <v>5259.5</v>
      </c>
      <c r="C5264" s="34">
        <v>17.2</v>
      </c>
      <c r="D5264" s="32">
        <f t="shared" si="164"/>
        <v>62.96</v>
      </c>
      <c r="E5264" s="37">
        <f t="shared" si="165"/>
        <v>75.551999999999992</v>
      </c>
      <c r="F5264" s="32">
        <f>'Auxiliary Energy Estimation'!$E$25-D5264</f>
        <v>-7.9600000000000009</v>
      </c>
      <c r="G5264" s="32">
        <f>'Auxiliary Energy Estimation'!$E$25-E5264</f>
        <v>-20.551999999999992</v>
      </c>
      <c r="H5264" s="26">
        <f>IF(D5264&lt;='Auxiliary Energy Estimation'!$E$25, 1, 0)</f>
        <v>0</v>
      </c>
      <c r="I5264" s="26">
        <f>IF(E5264&lt;='Auxiliary Energy Estimation'!$E$25, 1, 0)</f>
        <v>0</v>
      </c>
    </row>
    <row r="5265" spans="2:9" ht="15" x14ac:dyDescent="0.3">
      <c r="B5265" s="33">
        <v>5260.5</v>
      </c>
      <c r="C5265" s="34">
        <v>16.7</v>
      </c>
      <c r="D5265" s="32">
        <f t="shared" si="164"/>
        <v>62.06</v>
      </c>
      <c r="E5265" s="37">
        <f t="shared" si="165"/>
        <v>74.471999999999994</v>
      </c>
      <c r="F5265" s="32">
        <f>'Auxiliary Energy Estimation'!$E$25-D5265</f>
        <v>-7.0600000000000023</v>
      </c>
      <c r="G5265" s="32">
        <f>'Auxiliary Energy Estimation'!$E$25-E5265</f>
        <v>-19.471999999999994</v>
      </c>
      <c r="H5265" s="26">
        <f>IF(D5265&lt;='Auxiliary Energy Estimation'!$E$25, 1, 0)</f>
        <v>0</v>
      </c>
      <c r="I5265" s="26">
        <f>IF(E5265&lt;='Auxiliary Energy Estimation'!$E$25, 1, 0)</f>
        <v>0</v>
      </c>
    </row>
    <row r="5266" spans="2:9" ht="15" x14ac:dyDescent="0.3">
      <c r="B5266" s="33">
        <v>5261.5</v>
      </c>
      <c r="C5266" s="34">
        <v>17.2</v>
      </c>
      <c r="D5266" s="32">
        <f t="shared" si="164"/>
        <v>62.96</v>
      </c>
      <c r="E5266" s="37">
        <f t="shared" si="165"/>
        <v>75.551999999999992</v>
      </c>
      <c r="F5266" s="32">
        <f>'Auxiliary Energy Estimation'!$E$25-D5266</f>
        <v>-7.9600000000000009</v>
      </c>
      <c r="G5266" s="32">
        <f>'Auxiliary Energy Estimation'!$E$25-E5266</f>
        <v>-20.551999999999992</v>
      </c>
      <c r="H5266" s="26">
        <f>IF(D5266&lt;='Auxiliary Energy Estimation'!$E$25, 1, 0)</f>
        <v>0</v>
      </c>
      <c r="I5266" s="26">
        <f>IF(E5266&lt;='Auxiliary Energy Estimation'!$E$25, 1, 0)</f>
        <v>0</v>
      </c>
    </row>
    <row r="5267" spans="2:9" ht="15" x14ac:dyDescent="0.3">
      <c r="B5267" s="33">
        <v>5262.5</v>
      </c>
      <c r="C5267" s="34">
        <v>17.8</v>
      </c>
      <c r="D5267" s="32">
        <f t="shared" si="164"/>
        <v>64.039999999999992</v>
      </c>
      <c r="E5267" s="37">
        <f t="shared" si="165"/>
        <v>76.847999999999985</v>
      </c>
      <c r="F5267" s="32">
        <f>'Auxiliary Energy Estimation'!$E$25-D5267</f>
        <v>-9.039999999999992</v>
      </c>
      <c r="G5267" s="32">
        <f>'Auxiliary Energy Estimation'!$E$25-E5267</f>
        <v>-21.847999999999985</v>
      </c>
      <c r="H5267" s="26">
        <f>IF(D5267&lt;='Auxiliary Energy Estimation'!$E$25, 1, 0)</f>
        <v>0</v>
      </c>
      <c r="I5267" s="26">
        <f>IF(E5267&lt;='Auxiliary Energy Estimation'!$E$25, 1, 0)</f>
        <v>0</v>
      </c>
    </row>
    <row r="5268" spans="2:9" ht="15" x14ac:dyDescent="0.3">
      <c r="B5268" s="33">
        <v>5263.5</v>
      </c>
      <c r="C5268" s="34">
        <v>18.899999999999999</v>
      </c>
      <c r="D5268" s="32">
        <f t="shared" si="164"/>
        <v>66.02</v>
      </c>
      <c r="E5268" s="37">
        <f t="shared" si="165"/>
        <v>79.22399999999999</v>
      </c>
      <c r="F5268" s="32">
        <f>'Auxiliary Energy Estimation'!$E$25-D5268</f>
        <v>-11.019999999999996</v>
      </c>
      <c r="G5268" s="32">
        <f>'Auxiliary Energy Estimation'!$E$25-E5268</f>
        <v>-24.22399999999999</v>
      </c>
      <c r="H5268" s="26">
        <f>IF(D5268&lt;='Auxiliary Energy Estimation'!$E$25, 1, 0)</f>
        <v>0</v>
      </c>
      <c r="I5268" s="26">
        <f>IF(E5268&lt;='Auxiliary Energy Estimation'!$E$25, 1, 0)</f>
        <v>0</v>
      </c>
    </row>
    <row r="5269" spans="2:9" ht="15" x14ac:dyDescent="0.3">
      <c r="B5269" s="33">
        <v>5264.5</v>
      </c>
      <c r="C5269" s="34">
        <v>20</v>
      </c>
      <c r="D5269" s="32">
        <f t="shared" si="164"/>
        <v>68</v>
      </c>
      <c r="E5269" s="37">
        <f t="shared" si="165"/>
        <v>81.599999999999994</v>
      </c>
      <c r="F5269" s="32">
        <f>'Auxiliary Energy Estimation'!$E$25-D5269</f>
        <v>-13</v>
      </c>
      <c r="G5269" s="32">
        <f>'Auxiliary Energy Estimation'!$E$25-E5269</f>
        <v>-26.599999999999994</v>
      </c>
      <c r="H5269" s="26">
        <f>IF(D5269&lt;='Auxiliary Energy Estimation'!$E$25, 1, 0)</f>
        <v>0</v>
      </c>
      <c r="I5269" s="26">
        <f>IF(E5269&lt;='Auxiliary Energy Estimation'!$E$25, 1, 0)</f>
        <v>0</v>
      </c>
    </row>
    <row r="5270" spans="2:9" ht="15" x14ac:dyDescent="0.3">
      <c r="B5270" s="33">
        <v>5265.5</v>
      </c>
      <c r="C5270" s="34">
        <v>21.1</v>
      </c>
      <c r="D5270" s="32">
        <f t="shared" si="164"/>
        <v>69.98</v>
      </c>
      <c r="E5270" s="37">
        <f t="shared" si="165"/>
        <v>83.975999999999999</v>
      </c>
      <c r="F5270" s="32">
        <f>'Auxiliary Energy Estimation'!$E$25-D5270</f>
        <v>-14.980000000000004</v>
      </c>
      <c r="G5270" s="32">
        <f>'Auxiliary Energy Estimation'!$E$25-E5270</f>
        <v>-28.975999999999999</v>
      </c>
      <c r="H5270" s="26">
        <f>IF(D5270&lt;='Auxiliary Energy Estimation'!$E$25, 1, 0)</f>
        <v>0</v>
      </c>
      <c r="I5270" s="26">
        <f>IF(E5270&lt;='Auxiliary Energy Estimation'!$E$25, 1, 0)</f>
        <v>0</v>
      </c>
    </row>
    <row r="5271" spans="2:9" ht="15" x14ac:dyDescent="0.3">
      <c r="B5271" s="33">
        <v>5266.5</v>
      </c>
      <c r="C5271" s="34">
        <v>22.2</v>
      </c>
      <c r="D5271" s="32">
        <f t="shared" si="164"/>
        <v>71.960000000000008</v>
      </c>
      <c r="E5271" s="37">
        <f t="shared" si="165"/>
        <v>86.352000000000004</v>
      </c>
      <c r="F5271" s="32">
        <f>'Auxiliary Energy Estimation'!$E$25-D5271</f>
        <v>-16.960000000000008</v>
      </c>
      <c r="G5271" s="32">
        <f>'Auxiliary Energy Estimation'!$E$25-E5271</f>
        <v>-31.352000000000004</v>
      </c>
      <c r="H5271" s="26">
        <f>IF(D5271&lt;='Auxiliary Energy Estimation'!$E$25, 1, 0)</f>
        <v>0</v>
      </c>
      <c r="I5271" s="26">
        <f>IF(E5271&lt;='Auxiliary Energy Estimation'!$E$25, 1, 0)</f>
        <v>0</v>
      </c>
    </row>
    <row r="5272" spans="2:9" ht="15" x14ac:dyDescent="0.3">
      <c r="B5272" s="33">
        <v>5267.5</v>
      </c>
      <c r="C5272" s="34">
        <v>22.8</v>
      </c>
      <c r="D5272" s="32">
        <f t="shared" si="164"/>
        <v>73.039999999999992</v>
      </c>
      <c r="E5272" s="37">
        <f t="shared" si="165"/>
        <v>87.647999999999982</v>
      </c>
      <c r="F5272" s="32">
        <f>'Auxiliary Energy Estimation'!$E$25-D5272</f>
        <v>-18.039999999999992</v>
      </c>
      <c r="G5272" s="32">
        <f>'Auxiliary Energy Estimation'!$E$25-E5272</f>
        <v>-32.647999999999982</v>
      </c>
      <c r="H5272" s="26">
        <f>IF(D5272&lt;='Auxiliary Energy Estimation'!$E$25, 1, 0)</f>
        <v>0</v>
      </c>
      <c r="I5272" s="26">
        <f>IF(E5272&lt;='Auxiliary Energy Estimation'!$E$25, 1, 0)</f>
        <v>0</v>
      </c>
    </row>
    <row r="5273" spans="2:9" ht="15" x14ac:dyDescent="0.3">
      <c r="B5273" s="33">
        <v>5268.5</v>
      </c>
      <c r="C5273" s="34">
        <v>22.8</v>
      </c>
      <c r="D5273" s="32">
        <f t="shared" si="164"/>
        <v>73.039999999999992</v>
      </c>
      <c r="E5273" s="37">
        <f t="shared" si="165"/>
        <v>87.647999999999982</v>
      </c>
      <c r="F5273" s="32">
        <f>'Auxiliary Energy Estimation'!$E$25-D5273</f>
        <v>-18.039999999999992</v>
      </c>
      <c r="G5273" s="32">
        <f>'Auxiliary Energy Estimation'!$E$25-E5273</f>
        <v>-32.647999999999982</v>
      </c>
      <c r="H5273" s="26">
        <f>IF(D5273&lt;='Auxiliary Energy Estimation'!$E$25, 1, 0)</f>
        <v>0</v>
      </c>
      <c r="I5273" s="26">
        <f>IF(E5273&lt;='Auxiliary Energy Estimation'!$E$25, 1, 0)</f>
        <v>0</v>
      </c>
    </row>
    <row r="5274" spans="2:9" ht="15" x14ac:dyDescent="0.3">
      <c r="B5274" s="33">
        <v>5269.5</v>
      </c>
      <c r="C5274" s="34">
        <v>24.4</v>
      </c>
      <c r="D5274" s="32">
        <f t="shared" si="164"/>
        <v>75.92</v>
      </c>
      <c r="E5274" s="37">
        <f t="shared" si="165"/>
        <v>91.103999999999999</v>
      </c>
      <c r="F5274" s="32">
        <f>'Auxiliary Energy Estimation'!$E$25-D5274</f>
        <v>-20.92</v>
      </c>
      <c r="G5274" s="32">
        <f>'Auxiliary Energy Estimation'!$E$25-E5274</f>
        <v>-36.103999999999999</v>
      </c>
      <c r="H5274" s="26">
        <f>IF(D5274&lt;='Auxiliary Energy Estimation'!$E$25, 1, 0)</f>
        <v>0</v>
      </c>
      <c r="I5274" s="26">
        <f>IF(E5274&lt;='Auxiliary Energy Estimation'!$E$25, 1, 0)</f>
        <v>0</v>
      </c>
    </row>
    <row r="5275" spans="2:9" ht="15" x14ac:dyDescent="0.3">
      <c r="B5275" s="33">
        <v>5270.5</v>
      </c>
      <c r="C5275" s="34">
        <v>23.3</v>
      </c>
      <c r="D5275" s="32">
        <f t="shared" si="164"/>
        <v>73.94</v>
      </c>
      <c r="E5275" s="37">
        <f t="shared" si="165"/>
        <v>88.727999999999994</v>
      </c>
      <c r="F5275" s="32">
        <f>'Auxiliary Energy Estimation'!$E$25-D5275</f>
        <v>-18.939999999999998</v>
      </c>
      <c r="G5275" s="32">
        <f>'Auxiliary Energy Estimation'!$E$25-E5275</f>
        <v>-33.727999999999994</v>
      </c>
      <c r="H5275" s="26">
        <f>IF(D5275&lt;='Auxiliary Energy Estimation'!$E$25, 1, 0)</f>
        <v>0</v>
      </c>
      <c r="I5275" s="26">
        <f>IF(E5275&lt;='Auxiliary Energy Estimation'!$E$25, 1, 0)</f>
        <v>0</v>
      </c>
    </row>
    <row r="5276" spans="2:9" ht="15" x14ac:dyDescent="0.3">
      <c r="B5276" s="33">
        <v>5271.5</v>
      </c>
      <c r="C5276" s="34">
        <v>23.3</v>
      </c>
      <c r="D5276" s="32">
        <f t="shared" si="164"/>
        <v>73.94</v>
      </c>
      <c r="E5276" s="37">
        <f t="shared" si="165"/>
        <v>88.727999999999994</v>
      </c>
      <c r="F5276" s="32">
        <f>'Auxiliary Energy Estimation'!$E$25-D5276</f>
        <v>-18.939999999999998</v>
      </c>
      <c r="G5276" s="32">
        <f>'Auxiliary Energy Estimation'!$E$25-E5276</f>
        <v>-33.727999999999994</v>
      </c>
      <c r="H5276" s="26">
        <f>IF(D5276&lt;='Auxiliary Energy Estimation'!$E$25, 1, 0)</f>
        <v>0</v>
      </c>
      <c r="I5276" s="26">
        <f>IF(E5276&lt;='Auxiliary Energy Estimation'!$E$25, 1, 0)</f>
        <v>0</v>
      </c>
    </row>
    <row r="5277" spans="2:9" ht="15" x14ac:dyDescent="0.3">
      <c r="B5277" s="33">
        <v>5272.5</v>
      </c>
      <c r="C5277" s="34">
        <v>22.8</v>
      </c>
      <c r="D5277" s="32">
        <f t="shared" si="164"/>
        <v>73.039999999999992</v>
      </c>
      <c r="E5277" s="37">
        <f t="shared" si="165"/>
        <v>87.647999999999982</v>
      </c>
      <c r="F5277" s="32">
        <f>'Auxiliary Energy Estimation'!$E$25-D5277</f>
        <v>-18.039999999999992</v>
      </c>
      <c r="G5277" s="32">
        <f>'Auxiliary Energy Estimation'!$E$25-E5277</f>
        <v>-32.647999999999982</v>
      </c>
      <c r="H5277" s="26">
        <f>IF(D5277&lt;='Auxiliary Energy Estimation'!$E$25, 1, 0)</f>
        <v>0</v>
      </c>
      <c r="I5277" s="26">
        <f>IF(E5277&lt;='Auxiliary Energy Estimation'!$E$25, 1, 0)</f>
        <v>0</v>
      </c>
    </row>
    <row r="5278" spans="2:9" ht="15" x14ac:dyDescent="0.3">
      <c r="B5278" s="33">
        <v>5273.5</v>
      </c>
      <c r="C5278" s="34">
        <v>22.2</v>
      </c>
      <c r="D5278" s="32">
        <f t="shared" si="164"/>
        <v>71.960000000000008</v>
      </c>
      <c r="E5278" s="37">
        <f t="shared" si="165"/>
        <v>86.352000000000004</v>
      </c>
      <c r="F5278" s="32">
        <f>'Auxiliary Energy Estimation'!$E$25-D5278</f>
        <v>-16.960000000000008</v>
      </c>
      <c r="G5278" s="32">
        <f>'Auxiliary Energy Estimation'!$E$25-E5278</f>
        <v>-31.352000000000004</v>
      </c>
      <c r="H5278" s="26">
        <f>IF(D5278&lt;='Auxiliary Energy Estimation'!$E$25, 1, 0)</f>
        <v>0</v>
      </c>
      <c r="I5278" s="26">
        <f>IF(E5278&lt;='Auxiliary Energy Estimation'!$E$25, 1, 0)</f>
        <v>0</v>
      </c>
    </row>
    <row r="5279" spans="2:9" ht="15" x14ac:dyDescent="0.3">
      <c r="B5279" s="33">
        <v>5274.5</v>
      </c>
      <c r="C5279" s="34">
        <v>21.1</v>
      </c>
      <c r="D5279" s="32">
        <f t="shared" si="164"/>
        <v>69.98</v>
      </c>
      <c r="E5279" s="37">
        <f t="shared" si="165"/>
        <v>83.975999999999999</v>
      </c>
      <c r="F5279" s="32">
        <f>'Auxiliary Energy Estimation'!$E$25-D5279</f>
        <v>-14.980000000000004</v>
      </c>
      <c r="G5279" s="32">
        <f>'Auxiliary Energy Estimation'!$E$25-E5279</f>
        <v>-28.975999999999999</v>
      </c>
      <c r="H5279" s="26">
        <f>IF(D5279&lt;='Auxiliary Energy Estimation'!$E$25, 1, 0)</f>
        <v>0</v>
      </c>
      <c r="I5279" s="26">
        <f>IF(E5279&lt;='Auxiliary Energy Estimation'!$E$25, 1, 0)</f>
        <v>0</v>
      </c>
    </row>
    <row r="5280" spans="2:9" ht="15" x14ac:dyDescent="0.3">
      <c r="B5280" s="33">
        <v>5275.5</v>
      </c>
      <c r="C5280" s="34">
        <v>20.6</v>
      </c>
      <c r="D5280" s="32">
        <f t="shared" si="164"/>
        <v>69.080000000000013</v>
      </c>
      <c r="E5280" s="37">
        <f t="shared" si="165"/>
        <v>82.896000000000015</v>
      </c>
      <c r="F5280" s="32">
        <f>'Auxiliary Energy Estimation'!$E$25-D5280</f>
        <v>-14.080000000000013</v>
      </c>
      <c r="G5280" s="32">
        <f>'Auxiliary Energy Estimation'!$E$25-E5280</f>
        <v>-27.896000000000015</v>
      </c>
      <c r="H5280" s="26">
        <f>IF(D5280&lt;='Auxiliary Energy Estimation'!$E$25, 1, 0)</f>
        <v>0</v>
      </c>
      <c r="I5280" s="26">
        <f>IF(E5280&lt;='Auxiliary Energy Estimation'!$E$25, 1, 0)</f>
        <v>0</v>
      </c>
    </row>
    <row r="5281" spans="2:9" ht="15" x14ac:dyDescent="0.3">
      <c r="B5281" s="33">
        <v>5276.5</v>
      </c>
      <c r="C5281" s="34">
        <v>19.399999999999999</v>
      </c>
      <c r="D5281" s="32">
        <f t="shared" si="164"/>
        <v>66.92</v>
      </c>
      <c r="E5281" s="37">
        <f t="shared" si="165"/>
        <v>80.304000000000002</v>
      </c>
      <c r="F5281" s="32">
        <f>'Auxiliary Energy Estimation'!$E$25-D5281</f>
        <v>-11.920000000000002</v>
      </c>
      <c r="G5281" s="32">
        <f>'Auxiliary Energy Estimation'!$E$25-E5281</f>
        <v>-25.304000000000002</v>
      </c>
      <c r="H5281" s="26">
        <f>IF(D5281&lt;='Auxiliary Energy Estimation'!$E$25, 1, 0)</f>
        <v>0</v>
      </c>
      <c r="I5281" s="26">
        <f>IF(E5281&lt;='Auxiliary Energy Estimation'!$E$25, 1, 0)</f>
        <v>0</v>
      </c>
    </row>
    <row r="5282" spans="2:9" ht="15" x14ac:dyDescent="0.3">
      <c r="B5282" s="33">
        <v>5277.5</v>
      </c>
      <c r="C5282" s="34">
        <v>18.899999999999999</v>
      </c>
      <c r="D5282" s="32">
        <f t="shared" si="164"/>
        <v>66.02</v>
      </c>
      <c r="E5282" s="37">
        <f t="shared" si="165"/>
        <v>79.22399999999999</v>
      </c>
      <c r="F5282" s="32">
        <f>'Auxiliary Energy Estimation'!$E$25-D5282</f>
        <v>-11.019999999999996</v>
      </c>
      <c r="G5282" s="32">
        <f>'Auxiliary Energy Estimation'!$E$25-E5282</f>
        <v>-24.22399999999999</v>
      </c>
      <c r="H5282" s="26">
        <f>IF(D5282&lt;='Auxiliary Energy Estimation'!$E$25, 1, 0)</f>
        <v>0</v>
      </c>
      <c r="I5282" s="26">
        <f>IF(E5282&lt;='Auxiliary Energy Estimation'!$E$25, 1, 0)</f>
        <v>0</v>
      </c>
    </row>
    <row r="5283" spans="2:9" ht="15" x14ac:dyDescent="0.3">
      <c r="B5283" s="33">
        <v>5278.5</v>
      </c>
      <c r="C5283" s="34">
        <v>17.8</v>
      </c>
      <c r="D5283" s="32">
        <f t="shared" si="164"/>
        <v>64.039999999999992</v>
      </c>
      <c r="E5283" s="37">
        <f t="shared" si="165"/>
        <v>76.847999999999985</v>
      </c>
      <c r="F5283" s="32">
        <f>'Auxiliary Energy Estimation'!$E$25-D5283</f>
        <v>-9.039999999999992</v>
      </c>
      <c r="G5283" s="32">
        <f>'Auxiliary Energy Estimation'!$E$25-E5283</f>
        <v>-21.847999999999985</v>
      </c>
      <c r="H5283" s="26">
        <f>IF(D5283&lt;='Auxiliary Energy Estimation'!$E$25, 1, 0)</f>
        <v>0</v>
      </c>
      <c r="I5283" s="26">
        <f>IF(E5283&lt;='Auxiliary Energy Estimation'!$E$25, 1, 0)</f>
        <v>0</v>
      </c>
    </row>
    <row r="5284" spans="2:9" ht="15" x14ac:dyDescent="0.3">
      <c r="B5284" s="33">
        <v>5279.5</v>
      </c>
      <c r="C5284" s="34">
        <v>16.7</v>
      </c>
      <c r="D5284" s="32">
        <f t="shared" si="164"/>
        <v>62.06</v>
      </c>
      <c r="E5284" s="37">
        <f t="shared" si="165"/>
        <v>74.471999999999994</v>
      </c>
      <c r="F5284" s="32">
        <f>'Auxiliary Energy Estimation'!$E$25-D5284</f>
        <v>-7.0600000000000023</v>
      </c>
      <c r="G5284" s="32">
        <f>'Auxiliary Energy Estimation'!$E$25-E5284</f>
        <v>-19.471999999999994</v>
      </c>
      <c r="H5284" s="26">
        <f>IF(D5284&lt;='Auxiliary Energy Estimation'!$E$25, 1, 0)</f>
        <v>0</v>
      </c>
      <c r="I5284" s="26">
        <f>IF(E5284&lt;='Auxiliary Energy Estimation'!$E$25, 1, 0)</f>
        <v>0</v>
      </c>
    </row>
    <row r="5285" spans="2:9" ht="15" x14ac:dyDescent="0.3">
      <c r="B5285" s="33">
        <v>5280.5</v>
      </c>
      <c r="C5285" s="34">
        <v>16.100000000000001</v>
      </c>
      <c r="D5285" s="32">
        <f t="shared" si="164"/>
        <v>60.980000000000004</v>
      </c>
      <c r="E5285" s="37">
        <f t="shared" si="165"/>
        <v>73.176000000000002</v>
      </c>
      <c r="F5285" s="32">
        <f>'Auxiliary Energy Estimation'!$E$25-D5285</f>
        <v>-5.980000000000004</v>
      </c>
      <c r="G5285" s="32">
        <f>'Auxiliary Energy Estimation'!$E$25-E5285</f>
        <v>-18.176000000000002</v>
      </c>
      <c r="H5285" s="26">
        <f>IF(D5285&lt;='Auxiliary Energy Estimation'!$E$25, 1, 0)</f>
        <v>0</v>
      </c>
      <c r="I5285" s="26">
        <f>IF(E5285&lt;='Auxiliary Energy Estimation'!$E$25, 1, 0)</f>
        <v>0</v>
      </c>
    </row>
    <row r="5286" spans="2:9" ht="15" x14ac:dyDescent="0.3">
      <c r="B5286" s="33">
        <v>5281.5</v>
      </c>
      <c r="C5286" s="34">
        <v>15.6</v>
      </c>
      <c r="D5286" s="32">
        <f t="shared" si="164"/>
        <v>60.08</v>
      </c>
      <c r="E5286" s="37">
        <f t="shared" si="165"/>
        <v>72.095999999999989</v>
      </c>
      <c r="F5286" s="32">
        <f>'Auxiliary Energy Estimation'!$E$25-D5286</f>
        <v>-5.0799999999999983</v>
      </c>
      <c r="G5286" s="32">
        <f>'Auxiliary Energy Estimation'!$E$25-E5286</f>
        <v>-17.095999999999989</v>
      </c>
      <c r="H5286" s="26">
        <f>IF(D5286&lt;='Auxiliary Energy Estimation'!$E$25, 1, 0)</f>
        <v>0</v>
      </c>
      <c r="I5286" s="26">
        <f>IF(E5286&lt;='Auxiliary Energy Estimation'!$E$25, 1, 0)</f>
        <v>0</v>
      </c>
    </row>
    <row r="5287" spans="2:9" ht="15" x14ac:dyDescent="0.3">
      <c r="B5287" s="33">
        <v>5282.5</v>
      </c>
      <c r="C5287" s="34">
        <v>15</v>
      </c>
      <c r="D5287" s="32">
        <f t="shared" si="164"/>
        <v>59</v>
      </c>
      <c r="E5287" s="37">
        <f t="shared" si="165"/>
        <v>70.8</v>
      </c>
      <c r="F5287" s="32">
        <f>'Auxiliary Energy Estimation'!$E$25-D5287</f>
        <v>-4</v>
      </c>
      <c r="G5287" s="32">
        <f>'Auxiliary Energy Estimation'!$E$25-E5287</f>
        <v>-15.799999999999997</v>
      </c>
      <c r="H5287" s="26">
        <f>IF(D5287&lt;='Auxiliary Energy Estimation'!$E$25, 1, 0)</f>
        <v>0</v>
      </c>
      <c r="I5287" s="26">
        <f>IF(E5287&lt;='Auxiliary Energy Estimation'!$E$25, 1, 0)</f>
        <v>0</v>
      </c>
    </row>
    <row r="5288" spans="2:9" ht="15" x14ac:dyDescent="0.3">
      <c r="B5288" s="33">
        <v>5283.5</v>
      </c>
      <c r="C5288" s="34">
        <v>15</v>
      </c>
      <c r="D5288" s="32">
        <f t="shared" si="164"/>
        <v>59</v>
      </c>
      <c r="E5288" s="37">
        <f t="shared" si="165"/>
        <v>70.8</v>
      </c>
      <c r="F5288" s="32">
        <f>'Auxiliary Energy Estimation'!$E$25-D5288</f>
        <v>-4</v>
      </c>
      <c r="G5288" s="32">
        <f>'Auxiliary Energy Estimation'!$E$25-E5288</f>
        <v>-15.799999999999997</v>
      </c>
      <c r="H5288" s="26">
        <f>IF(D5288&lt;='Auxiliary Energy Estimation'!$E$25, 1, 0)</f>
        <v>0</v>
      </c>
      <c r="I5288" s="26">
        <f>IF(E5288&lt;='Auxiliary Energy Estimation'!$E$25, 1, 0)</f>
        <v>0</v>
      </c>
    </row>
    <row r="5289" spans="2:9" ht="15" x14ac:dyDescent="0.3">
      <c r="B5289" s="33">
        <v>5284.5</v>
      </c>
      <c r="C5289" s="34">
        <v>15</v>
      </c>
      <c r="D5289" s="32">
        <f t="shared" si="164"/>
        <v>59</v>
      </c>
      <c r="E5289" s="37">
        <f t="shared" si="165"/>
        <v>70.8</v>
      </c>
      <c r="F5289" s="32">
        <f>'Auxiliary Energy Estimation'!$E$25-D5289</f>
        <v>-4</v>
      </c>
      <c r="G5289" s="32">
        <f>'Auxiliary Energy Estimation'!$E$25-E5289</f>
        <v>-15.799999999999997</v>
      </c>
      <c r="H5289" s="26">
        <f>IF(D5289&lt;='Auxiliary Energy Estimation'!$E$25, 1, 0)</f>
        <v>0</v>
      </c>
      <c r="I5289" s="26">
        <f>IF(E5289&lt;='Auxiliary Energy Estimation'!$E$25, 1, 0)</f>
        <v>0</v>
      </c>
    </row>
    <row r="5290" spans="2:9" ht="15" x14ac:dyDescent="0.3">
      <c r="B5290" s="33">
        <v>5285.5</v>
      </c>
      <c r="C5290" s="34">
        <v>16.100000000000001</v>
      </c>
      <c r="D5290" s="32">
        <f t="shared" si="164"/>
        <v>60.980000000000004</v>
      </c>
      <c r="E5290" s="37">
        <f t="shared" si="165"/>
        <v>73.176000000000002</v>
      </c>
      <c r="F5290" s="32">
        <f>'Auxiliary Energy Estimation'!$E$25-D5290</f>
        <v>-5.980000000000004</v>
      </c>
      <c r="G5290" s="32">
        <f>'Auxiliary Energy Estimation'!$E$25-E5290</f>
        <v>-18.176000000000002</v>
      </c>
      <c r="H5290" s="26">
        <f>IF(D5290&lt;='Auxiliary Energy Estimation'!$E$25, 1, 0)</f>
        <v>0</v>
      </c>
      <c r="I5290" s="26">
        <f>IF(E5290&lt;='Auxiliary Energy Estimation'!$E$25, 1, 0)</f>
        <v>0</v>
      </c>
    </row>
    <row r="5291" spans="2:9" ht="15" x14ac:dyDescent="0.3">
      <c r="B5291" s="33">
        <v>5286.5</v>
      </c>
      <c r="C5291" s="34">
        <v>17.8</v>
      </c>
      <c r="D5291" s="32">
        <f t="shared" si="164"/>
        <v>64.039999999999992</v>
      </c>
      <c r="E5291" s="37">
        <f t="shared" si="165"/>
        <v>76.847999999999985</v>
      </c>
      <c r="F5291" s="32">
        <f>'Auxiliary Energy Estimation'!$E$25-D5291</f>
        <v>-9.039999999999992</v>
      </c>
      <c r="G5291" s="32">
        <f>'Auxiliary Energy Estimation'!$E$25-E5291</f>
        <v>-21.847999999999985</v>
      </c>
      <c r="H5291" s="26">
        <f>IF(D5291&lt;='Auxiliary Energy Estimation'!$E$25, 1, 0)</f>
        <v>0</v>
      </c>
      <c r="I5291" s="26">
        <f>IF(E5291&lt;='Auxiliary Energy Estimation'!$E$25, 1, 0)</f>
        <v>0</v>
      </c>
    </row>
    <row r="5292" spans="2:9" ht="15" x14ac:dyDescent="0.3">
      <c r="B5292" s="33">
        <v>5287.5</v>
      </c>
      <c r="C5292" s="34">
        <v>19.399999999999999</v>
      </c>
      <c r="D5292" s="32">
        <f t="shared" si="164"/>
        <v>66.92</v>
      </c>
      <c r="E5292" s="37">
        <f t="shared" si="165"/>
        <v>80.304000000000002</v>
      </c>
      <c r="F5292" s="32">
        <f>'Auxiliary Energy Estimation'!$E$25-D5292</f>
        <v>-11.920000000000002</v>
      </c>
      <c r="G5292" s="32">
        <f>'Auxiliary Energy Estimation'!$E$25-E5292</f>
        <v>-25.304000000000002</v>
      </c>
      <c r="H5292" s="26">
        <f>IF(D5292&lt;='Auxiliary Energy Estimation'!$E$25, 1, 0)</f>
        <v>0</v>
      </c>
      <c r="I5292" s="26">
        <f>IF(E5292&lt;='Auxiliary Energy Estimation'!$E$25, 1, 0)</f>
        <v>0</v>
      </c>
    </row>
    <row r="5293" spans="2:9" ht="15" x14ac:dyDescent="0.3">
      <c r="B5293" s="33">
        <v>5288.5</v>
      </c>
      <c r="C5293" s="34">
        <v>20.6</v>
      </c>
      <c r="D5293" s="32">
        <f t="shared" si="164"/>
        <v>69.080000000000013</v>
      </c>
      <c r="E5293" s="37">
        <f t="shared" si="165"/>
        <v>82.896000000000015</v>
      </c>
      <c r="F5293" s="32">
        <f>'Auxiliary Energy Estimation'!$E$25-D5293</f>
        <v>-14.080000000000013</v>
      </c>
      <c r="G5293" s="32">
        <f>'Auxiliary Energy Estimation'!$E$25-E5293</f>
        <v>-27.896000000000015</v>
      </c>
      <c r="H5293" s="26">
        <f>IF(D5293&lt;='Auxiliary Energy Estimation'!$E$25, 1, 0)</f>
        <v>0</v>
      </c>
      <c r="I5293" s="26">
        <f>IF(E5293&lt;='Auxiliary Energy Estimation'!$E$25, 1, 0)</f>
        <v>0</v>
      </c>
    </row>
    <row r="5294" spans="2:9" ht="15" x14ac:dyDescent="0.3">
      <c r="B5294" s="33">
        <v>5289.5</v>
      </c>
      <c r="C5294" s="34">
        <v>22.2</v>
      </c>
      <c r="D5294" s="32">
        <f t="shared" si="164"/>
        <v>71.960000000000008</v>
      </c>
      <c r="E5294" s="37">
        <f t="shared" si="165"/>
        <v>86.352000000000004</v>
      </c>
      <c r="F5294" s="32">
        <f>'Auxiliary Energy Estimation'!$E$25-D5294</f>
        <v>-16.960000000000008</v>
      </c>
      <c r="G5294" s="32">
        <f>'Auxiliary Energy Estimation'!$E$25-E5294</f>
        <v>-31.352000000000004</v>
      </c>
      <c r="H5294" s="26">
        <f>IF(D5294&lt;='Auxiliary Energy Estimation'!$E$25, 1, 0)</f>
        <v>0</v>
      </c>
      <c r="I5294" s="26">
        <f>IF(E5294&lt;='Auxiliary Energy Estimation'!$E$25, 1, 0)</f>
        <v>0</v>
      </c>
    </row>
    <row r="5295" spans="2:9" ht="15" x14ac:dyDescent="0.3">
      <c r="B5295" s="33">
        <v>5290.5</v>
      </c>
      <c r="C5295" s="34">
        <v>22.8</v>
      </c>
      <c r="D5295" s="32">
        <f t="shared" si="164"/>
        <v>73.039999999999992</v>
      </c>
      <c r="E5295" s="37">
        <f t="shared" si="165"/>
        <v>87.647999999999982</v>
      </c>
      <c r="F5295" s="32">
        <f>'Auxiliary Energy Estimation'!$E$25-D5295</f>
        <v>-18.039999999999992</v>
      </c>
      <c r="G5295" s="32">
        <f>'Auxiliary Energy Estimation'!$E$25-E5295</f>
        <v>-32.647999999999982</v>
      </c>
      <c r="H5295" s="26">
        <f>IF(D5295&lt;='Auxiliary Energy Estimation'!$E$25, 1, 0)</f>
        <v>0</v>
      </c>
      <c r="I5295" s="26">
        <f>IF(E5295&lt;='Auxiliary Energy Estimation'!$E$25, 1, 0)</f>
        <v>0</v>
      </c>
    </row>
    <row r="5296" spans="2:9" ht="15" x14ac:dyDescent="0.3">
      <c r="B5296" s="33">
        <v>5291.5</v>
      </c>
      <c r="C5296" s="34">
        <v>23.3</v>
      </c>
      <c r="D5296" s="32">
        <f t="shared" si="164"/>
        <v>73.94</v>
      </c>
      <c r="E5296" s="37">
        <f t="shared" si="165"/>
        <v>88.727999999999994</v>
      </c>
      <c r="F5296" s="32">
        <f>'Auxiliary Energy Estimation'!$E$25-D5296</f>
        <v>-18.939999999999998</v>
      </c>
      <c r="G5296" s="32">
        <f>'Auxiliary Energy Estimation'!$E$25-E5296</f>
        <v>-33.727999999999994</v>
      </c>
      <c r="H5296" s="26">
        <f>IF(D5296&lt;='Auxiliary Energy Estimation'!$E$25, 1, 0)</f>
        <v>0</v>
      </c>
      <c r="I5296" s="26">
        <f>IF(E5296&lt;='Auxiliary Energy Estimation'!$E$25, 1, 0)</f>
        <v>0</v>
      </c>
    </row>
    <row r="5297" spans="2:9" ht="15" x14ac:dyDescent="0.3">
      <c r="B5297" s="33">
        <v>5292.5</v>
      </c>
      <c r="C5297" s="34">
        <v>22.8</v>
      </c>
      <c r="D5297" s="32">
        <f t="shared" si="164"/>
        <v>73.039999999999992</v>
      </c>
      <c r="E5297" s="37">
        <f t="shared" si="165"/>
        <v>87.647999999999982</v>
      </c>
      <c r="F5297" s="32">
        <f>'Auxiliary Energy Estimation'!$E$25-D5297</f>
        <v>-18.039999999999992</v>
      </c>
      <c r="G5297" s="32">
        <f>'Auxiliary Energy Estimation'!$E$25-E5297</f>
        <v>-32.647999999999982</v>
      </c>
      <c r="H5297" s="26">
        <f>IF(D5297&lt;='Auxiliary Energy Estimation'!$E$25, 1, 0)</f>
        <v>0</v>
      </c>
      <c r="I5297" s="26">
        <f>IF(E5297&lt;='Auxiliary Energy Estimation'!$E$25, 1, 0)</f>
        <v>0</v>
      </c>
    </row>
    <row r="5298" spans="2:9" ht="15" x14ac:dyDescent="0.3">
      <c r="B5298" s="33">
        <v>5293.5</v>
      </c>
      <c r="C5298" s="34">
        <v>22.8</v>
      </c>
      <c r="D5298" s="32">
        <f t="shared" si="164"/>
        <v>73.039999999999992</v>
      </c>
      <c r="E5298" s="37">
        <f t="shared" si="165"/>
        <v>87.647999999999982</v>
      </c>
      <c r="F5298" s="32">
        <f>'Auxiliary Energy Estimation'!$E$25-D5298</f>
        <v>-18.039999999999992</v>
      </c>
      <c r="G5298" s="32">
        <f>'Auxiliary Energy Estimation'!$E$25-E5298</f>
        <v>-32.647999999999982</v>
      </c>
      <c r="H5298" s="26">
        <f>IF(D5298&lt;='Auxiliary Energy Estimation'!$E$25, 1, 0)</f>
        <v>0</v>
      </c>
      <c r="I5298" s="26">
        <f>IF(E5298&lt;='Auxiliary Energy Estimation'!$E$25, 1, 0)</f>
        <v>0</v>
      </c>
    </row>
    <row r="5299" spans="2:9" ht="15" x14ac:dyDescent="0.3">
      <c r="B5299" s="33">
        <v>5294.5</v>
      </c>
      <c r="C5299" s="34">
        <v>22.8</v>
      </c>
      <c r="D5299" s="32">
        <f t="shared" si="164"/>
        <v>73.039999999999992</v>
      </c>
      <c r="E5299" s="37">
        <f t="shared" si="165"/>
        <v>87.647999999999982</v>
      </c>
      <c r="F5299" s="32">
        <f>'Auxiliary Energy Estimation'!$E$25-D5299</f>
        <v>-18.039999999999992</v>
      </c>
      <c r="G5299" s="32">
        <f>'Auxiliary Energy Estimation'!$E$25-E5299</f>
        <v>-32.647999999999982</v>
      </c>
      <c r="H5299" s="26">
        <f>IF(D5299&lt;='Auxiliary Energy Estimation'!$E$25, 1, 0)</f>
        <v>0</v>
      </c>
      <c r="I5299" s="26">
        <f>IF(E5299&lt;='Auxiliary Energy Estimation'!$E$25, 1, 0)</f>
        <v>0</v>
      </c>
    </row>
    <row r="5300" spans="2:9" ht="15" x14ac:dyDescent="0.3">
      <c r="B5300" s="33">
        <v>5295.5</v>
      </c>
      <c r="C5300" s="34">
        <v>22.8</v>
      </c>
      <c r="D5300" s="32">
        <f t="shared" si="164"/>
        <v>73.039999999999992</v>
      </c>
      <c r="E5300" s="37">
        <f t="shared" si="165"/>
        <v>87.647999999999982</v>
      </c>
      <c r="F5300" s="32">
        <f>'Auxiliary Energy Estimation'!$E$25-D5300</f>
        <v>-18.039999999999992</v>
      </c>
      <c r="G5300" s="32">
        <f>'Auxiliary Energy Estimation'!$E$25-E5300</f>
        <v>-32.647999999999982</v>
      </c>
      <c r="H5300" s="26">
        <f>IF(D5300&lt;='Auxiliary Energy Estimation'!$E$25, 1, 0)</f>
        <v>0</v>
      </c>
      <c r="I5300" s="26">
        <f>IF(E5300&lt;='Auxiliary Energy Estimation'!$E$25, 1, 0)</f>
        <v>0</v>
      </c>
    </row>
    <row r="5301" spans="2:9" ht="15" x14ac:dyDescent="0.3">
      <c r="B5301" s="33">
        <v>5296.5</v>
      </c>
      <c r="C5301" s="34">
        <v>21.7</v>
      </c>
      <c r="D5301" s="32">
        <f t="shared" si="164"/>
        <v>71.06</v>
      </c>
      <c r="E5301" s="37">
        <f t="shared" si="165"/>
        <v>85.272000000000006</v>
      </c>
      <c r="F5301" s="32">
        <f>'Auxiliary Energy Estimation'!$E$25-D5301</f>
        <v>-16.060000000000002</v>
      </c>
      <c r="G5301" s="32">
        <f>'Auxiliary Energy Estimation'!$E$25-E5301</f>
        <v>-30.272000000000006</v>
      </c>
      <c r="H5301" s="26">
        <f>IF(D5301&lt;='Auxiliary Energy Estimation'!$E$25, 1, 0)</f>
        <v>0</v>
      </c>
      <c r="I5301" s="26">
        <f>IF(E5301&lt;='Auxiliary Energy Estimation'!$E$25, 1, 0)</f>
        <v>0</v>
      </c>
    </row>
    <row r="5302" spans="2:9" ht="15" x14ac:dyDescent="0.3">
      <c r="B5302" s="33">
        <v>5297.5</v>
      </c>
      <c r="C5302" s="34">
        <v>20</v>
      </c>
      <c r="D5302" s="32">
        <f t="shared" si="164"/>
        <v>68</v>
      </c>
      <c r="E5302" s="37">
        <f t="shared" si="165"/>
        <v>81.599999999999994</v>
      </c>
      <c r="F5302" s="32">
        <f>'Auxiliary Energy Estimation'!$E$25-D5302</f>
        <v>-13</v>
      </c>
      <c r="G5302" s="32">
        <f>'Auxiliary Energy Estimation'!$E$25-E5302</f>
        <v>-26.599999999999994</v>
      </c>
      <c r="H5302" s="26">
        <f>IF(D5302&lt;='Auxiliary Energy Estimation'!$E$25, 1, 0)</f>
        <v>0</v>
      </c>
      <c r="I5302" s="26">
        <f>IF(E5302&lt;='Auxiliary Energy Estimation'!$E$25, 1, 0)</f>
        <v>0</v>
      </c>
    </row>
    <row r="5303" spans="2:9" ht="15" x14ac:dyDescent="0.3">
      <c r="B5303" s="33">
        <v>5298.5</v>
      </c>
      <c r="C5303" s="34">
        <v>18.3</v>
      </c>
      <c r="D5303" s="32">
        <f t="shared" si="164"/>
        <v>64.94</v>
      </c>
      <c r="E5303" s="37">
        <f t="shared" si="165"/>
        <v>77.927999999999997</v>
      </c>
      <c r="F5303" s="32">
        <f>'Auxiliary Energy Estimation'!$E$25-D5303</f>
        <v>-9.9399999999999977</v>
      </c>
      <c r="G5303" s="32">
        <f>'Auxiliary Energy Estimation'!$E$25-E5303</f>
        <v>-22.927999999999997</v>
      </c>
      <c r="H5303" s="26">
        <f>IF(D5303&lt;='Auxiliary Energy Estimation'!$E$25, 1, 0)</f>
        <v>0</v>
      </c>
      <c r="I5303" s="26">
        <f>IF(E5303&lt;='Auxiliary Energy Estimation'!$E$25, 1, 0)</f>
        <v>0</v>
      </c>
    </row>
    <row r="5304" spans="2:9" ht="15" x14ac:dyDescent="0.3">
      <c r="B5304" s="33">
        <v>5299.5</v>
      </c>
      <c r="C5304" s="34">
        <v>18.899999999999999</v>
      </c>
      <c r="D5304" s="32">
        <f t="shared" si="164"/>
        <v>66.02</v>
      </c>
      <c r="E5304" s="37">
        <f t="shared" si="165"/>
        <v>79.22399999999999</v>
      </c>
      <c r="F5304" s="32">
        <f>'Auxiliary Energy Estimation'!$E$25-D5304</f>
        <v>-11.019999999999996</v>
      </c>
      <c r="G5304" s="32">
        <f>'Auxiliary Energy Estimation'!$E$25-E5304</f>
        <v>-24.22399999999999</v>
      </c>
      <c r="H5304" s="26">
        <f>IF(D5304&lt;='Auxiliary Energy Estimation'!$E$25, 1, 0)</f>
        <v>0</v>
      </c>
      <c r="I5304" s="26">
        <f>IF(E5304&lt;='Auxiliary Energy Estimation'!$E$25, 1, 0)</f>
        <v>0</v>
      </c>
    </row>
    <row r="5305" spans="2:9" ht="15" x14ac:dyDescent="0.3">
      <c r="B5305" s="33">
        <v>5300.5</v>
      </c>
      <c r="C5305" s="34">
        <v>18.3</v>
      </c>
      <c r="D5305" s="32">
        <f t="shared" si="164"/>
        <v>64.94</v>
      </c>
      <c r="E5305" s="37">
        <f t="shared" si="165"/>
        <v>77.927999999999997</v>
      </c>
      <c r="F5305" s="32">
        <f>'Auxiliary Energy Estimation'!$E$25-D5305</f>
        <v>-9.9399999999999977</v>
      </c>
      <c r="G5305" s="32">
        <f>'Auxiliary Energy Estimation'!$E$25-E5305</f>
        <v>-22.927999999999997</v>
      </c>
      <c r="H5305" s="26">
        <f>IF(D5305&lt;='Auxiliary Energy Estimation'!$E$25, 1, 0)</f>
        <v>0</v>
      </c>
      <c r="I5305" s="26">
        <f>IF(E5305&lt;='Auxiliary Energy Estimation'!$E$25, 1, 0)</f>
        <v>0</v>
      </c>
    </row>
    <row r="5306" spans="2:9" ht="15" x14ac:dyDescent="0.3">
      <c r="B5306" s="33">
        <v>5301.5</v>
      </c>
      <c r="C5306" s="34">
        <v>18.3</v>
      </c>
      <c r="D5306" s="32">
        <f t="shared" si="164"/>
        <v>64.94</v>
      </c>
      <c r="E5306" s="37">
        <f t="shared" si="165"/>
        <v>77.927999999999997</v>
      </c>
      <c r="F5306" s="32">
        <f>'Auxiliary Energy Estimation'!$E$25-D5306</f>
        <v>-9.9399999999999977</v>
      </c>
      <c r="G5306" s="32">
        <f>'Auxiliary Energy Estimation'!$E$25-E5306</f>
        <v>-22.927999999999997</v>
      </c>
      <c r="H5306" s="26">
        <f>IF(D5306&lt;='Auxiliary Energy Estimation'!$E$25, 1, 0)</f>
        <v>0</v>
      </c>
      <c r="I5306" s="26">
        <f>IF(E5306&lt;='Auxiliary Energy Estimation'!$E$25, 1, 0)</f>
        <v>0</v>
      </c>
    </row>
    <row r="5307" spans="2:9" ht="15" x14ac:dyDescent="0.3">
      <c r="B5307" s="33">
        <v>5302.5</v>
      </c>
      <c r="C5307" s="34">
        <v>18.3</v>
      </c>
      <c r="D5307" s="32">
        <f t="shared" si="164"/>
        <v>64.94</v>
      </c>
      <c r="E5307" s="37">
        <f t="shared" si="165"/>
        <v>77.927999999999997</v>
      </c>
      <c r="F5307" s="32">
        <f>'Auxiliary Energy Estimation'!$E$25-D5307</f>
        <v>-9.9399999999999977</v>
      </c>
      <c r="G5307" s="32">
        <f>'Auxiliary Energy Estimation'!$E$25-E5307</f>
        <v>-22.927999999999997</v>
      </c>
      <c r="H5307" s="26">
        <f>IF(D5307&lt;='Auxiliary Energy Estimation'!$E$25, 1, 0)</f>
        <v>0</v>
      </c>
      <c r="I5307" s="26">
        <f>IF(E5307&lt;='Auxiliary Energy Estimation'!$E$25, 1, 0)</f>
        <v>0</v>
      </c>
    </row>
    <row r="5308" spans="2:9" ht="15" x14ac:dyDescent="0.3">
      <c r="B5308" s="33">
        <v>5303.5</v>
      </c>
      <c r="C5308" s="34">
        <v>17.8</v>
      </c>
      <c r="D5308" s="32">
        <f t="shared" si="164"/>
        <v>64.039999999999992</v>
      </c>
      <c r="E5308" s="37">
        <f t="shared" si="165"/>
        <v>76.847999999999985</v>
      </c>
      <c r="F5308" s="32">
        <f>'Auxiliary Energy Estimation'!$E$25-D5308</f>
        <v>-9.039999999999992</v>
      </c>
      <c r="G5308" s="32">
        <f>'Auxiliary Energy Estimation'!$E$25-E5308</f>
        <v>-21.847999999999985</v>
      </c>
      <c r="H5308" s="26">
        <f>IF(D5308&lt;='Auxiliary Energy Estimation'!$E$25, 1, 0)</f>
        <v>0</v>
      </c>
      <c r="I5308" s="26">
        <f>IF(E5308&lt;='Auxiliary Energy Estimation'!$E$25, 1, 0)</f>
        <v>0</v>
      </c>
    </row>
    <row r="5309" spans="2:9" ht="15" x14ac:dyDescent="0.3">
      <c r="B5309" s="33">
        <v>5304.5</v>
      </c>
      <c r="C5309" s="34">
        <v>17.2</v>
      </c>
      <c r="D5309" s="32">
        <f t="shared" si="164"/>
        <v>62.96</v>
      </c>
      <c r="E5309" s="37">
        <f t="shared" si="165"/>
        <v>75.551999999999992</v>
      </c>
      <c r="F5309" s="32">
        <f>'Auxiliary Energy Estimation'!$E$25-D5309</f>
        <v>-7.9600000000000009</v>
      </c>
      <c r="G5309" s="32">
        <f>'Auxiliary Energy Estimation'!$E$25-E5309</f>
        <v>-20.551999999999992</v>
      </c>
      <c r="H5309" s="26">
        <f>IF(D5309&lt;='Auxiliary Energy Estimation'!$E$25, 1, 0)</f>
        <v>0</v>
      </c>
      <c r="I5309" s="26">
        <f>IF(E5309&lt;='Auxiliary Energy Estimation'!$E$25, 1, 0)</f>
        <v>0</v>
      </c>
    </row>
    <row r="5310" spans="2:9" ht="15" x14ac:dyDescent="0.3">
      <c r="B5310" s="33">
        <v>5305.5</v>
      </c>
      <c r="C5310" s="34">
        <v>16.100000000000001</v>
      </c>
      <c r="D5310" s="32">
        <f t="shared" si="164"/>
        <v>60.980000000000004</v>
      </c>
      <c r="E5310" s="37">
        <f t="shared" si="165"/>
        <v>73.176000000000002</v>
      </c>
      <c r="F5310" s="32">
        <f>'Auxiliary Energy Estimation'!$E$25-D5310</f>
        <v>-5.980000000000004</v>
      </c>
      <c r="G5310" s="32">
        <f>'Auxiliary Energy Estimation'!$E$25-E5310</f>
        <v>-18.176000000000002</v>
      </c>
      <c r="H5310" s="26">
        <f>IF(D5310&lt;='Auxiliary Energy Estimation'!$E$25, 1, 0)</f>
        <v>0</v>
      </c>
      <c r="I5310" s="26">
        <f>IF(E5310&lt;='Auxiliary Energy Estimation'!$E$25, 1, 0)</f>
        <v>0</v>
      </c>
    </row>
    <row r="5311" spans="2:9" ht="15" x14ac:dyDescent="0.3">
      <c r="B5311" s="33">
        <v>5306.5</v>
      </c>
      <c r="C5311" s="34">
        <v>15.6</v>
      </c>
      <c r="D5311" s="32">
        <f t="shared" si="164"/>
        <v>60.08</v>
      </c>
      <c r="E5311" s="37">
        <f t="shared" si="165"/>
        <v>72.095999999999989</v>
      </c>
      <c r="F5311" s="32">
        <f>'Auxiliary Energy Estimation'!$E$25-D5311</f>
        <v>-5.0799999999999983</v>
      </c>
      <c r="G5311" s="32">
        <f>'Auxiliary Energy Estimation'!$E$25-E5311</f>
        <v>-17.095999999999989</v>
      </c>
      <c r="H5311" s="26">
        <f>IF(D5311&lt;='Auxiliary Energy Estimation'!$E$25, 1, 0)</f>
        <v>0</v>
      </c>
      <c r="I5311" s="26">
        <f>IF(E5311&lt;='Auxiliary Energy Estimation'!$E$25, 1, 0)</f>
        <v>0</v>
      </c>
    </row>
    <row r="5312" spans="2:9" ht="15" x14ac:dyDescent="0.3">
      <c r="B5312" s="33">
        <v>5307.5</v>
      </c>
      <c r="C5312" s="34">
        <v>16.100000000000001</v>
      </c>
      <c r="D5312" s="32">
        <f t="shared" si="164"/>
        <v>60.980000000000004</v>
      </c>
      <c r="E5312" s="37">
        <f t="shared" si="165"/>
        <v>73.176000000000002</v>
      </c>
      <c r="F5312" s="32">
        <f>'Auxiliary Energy Estimation'!$E$25-D5312</f>
        <v>-5.980000000000004</v>
      </c>
      <c r="G5312" s="32">
        <f>'Auxiliary Energy Estimation'!$E$25-E5312</f>
        <v>-18.176000000000002</v>
      </c>
      <c r="H5312" s="26">
        <f>IF(D5312&lt;='Auxiliary Energy Estimation'!$E$25, 1, 0)</f>
        <v>0</v>
      </c>
      <c r="I5312" s="26">
        <f>IF(E5312&lt;='Auxiliary Energy Estimation'!$E$25, 1, 0)</f>
        <v>0</v>
      </c>
    </row>
    <row r="5313" spans="2:9" ht="15" x14ac:dyDescent="0.3">
      <c r="B5313" s="33">
        <v>5308.5</v>
      </c>
      <c r="C5313" s="34">
        <v>16.100000000000001</v>
      </c>
      <c r="D5313" s="32">
        <f t="shared" si="164"/>
        <v>60.980000000000004</v>
      </c>
      <c r="E5313" s="37">
        <f t="shared" si="165"/>
        <v>73.176000000000002</v>
      </c>
      <c r="F5313" s="32">
        <f>'Auxiliary Energy Estimation'!$E$25-D5313</f>
        <v>-5.980000000000004</v>
      </c>
      <c r="G5313" s="32">
        <f>'Auxiliary Energy Estimation'!$E$25-E5313</f>
        <v>-18.176000000000002</v>
      </c>
      <c r="H5313" s="26">
        <f>IF(D5313&lt;='Auxiliary Energy Estimation'!$E$25, 1, 0)</f>
        <v>0</v>
      </c>
      <c r="I5313" s="26">
        <f>IF(E5313&lt;='Auxiliary Energy Estimation'!$E$25, 1, 0)</f>
        <v>0</v>
      </c>
    </row>
    <row r="5314" spans="2:9" ht="15" x14ac:dyDescent="0.3">
      <c r="B5314" s="33">
        <v>5309.5</v>
      </c>
      <c r="C5314" s="34">
        <v>17.2</v>
      </c>
      <c r="D5314" s="32">
        <f t="shared" si="164"/>
        <v>62.96</v>
      </c>
      <c r="E5314" s="37">
        <f t="shared" si="165"/>
        <v>75.551999999999992</v>
      </c>
      <c r="F5314" s="32">
        <f>'Auxiliary Energy Estimation'!$E$25-D5314</f>
        <v>-7.9600000000000009</v>
      </c>
      <c r="G5314" s="32">
        <f>'Auxiliary Energy Estimation'!$E$25-E5314</f>
        <v>-20.551999999999992</v>
      </c>
      <c r="H5314" s="26">
        <f>IF(D5314&lt;='Auxiliary Energy Estimation'!$E$25, 1, 0)</f>
        <v>0</v>
      </c>
      <c r="I5314" s="26">
        <f>IF(E5314&lt;='Auxiliary Energy Estimation'!$E$25, 1, 0)</f>
        <v>0</v>
      </c>
    </row>
    <row r="5315" spans="2:9" ht="15" x14ac:dyDescent="0.3">
      <c r="B5315" s="33">
        <v>5310.5</v>
      </c>
      <c r="C5315" s="34">
        <v>18.899999999999999</v>
      </c>
      <c r="D5315" s="32">
        <f t="shared" si="164"/>
        <v>66.02</v>
      </c>
      <c r="E5315" s="37">
        <f t="shared" si="165"/>
        <v>79.22399999999999</v>
      </c>
      <c r="F5315" s="32">
        <f>'Auxiliary Energy Estimation'!$E$25-D5315</f>
        <v>-11.019999999999996</v>
      </c>
      <c r="G5315" s="32">
        <f>'Auxiliary Energy Estimation'!$E$25-E5315</f>
        <v>-24.22399999999999</v>
      </c>
      <c r="H5315" s="26">
        <f>IF(D5315&lt;='Auxiliary Energy Estimation'!$E$25, 1, 0)</f>
        <v>0</v>
      </c>
      <c r="I5315" s="26">
        <f>IF(E5315&lt;='Auxiliary Energy Estimation'!$E$25, 1, 0)</f>
        <v>0</v>
      </c>
    </row>
    <row r="5316" spans="2:9" ht="15" x14ac:dyDescent="0.3">
      <c r="B5316" s="33">
        <v>5311.5</v>
      </c>
      <c r="C5316" s="34">
        <v>21.7</v>
      </c>
      <c r="D5316" s="32">
        <f t="shared" si="164"/>
        <v>71.06</v>
      </c>
      <c r="E5316" s="37">
        <f t="shared" si="165"/>
        <v>85.272000000000006</v>
      </c>
      <c r="F5316" s="32">
        <f>'Auxiliary Energy Estimation'!$E$25-D5316</f>
        <v>-16.060000000000002</v>
      </c>
      <c r="G5316" s="32">
        <f>'Auxiliary Energy Estimation'!$E$25-E5316</f>
        <v>-30.272000000000006</v>
      </c>
      <c r="H5316" s="26">
        <f>IF(D5316&lt;='Auxiliary Energy Estimation'!$E$25, 1, 0)</f>
        <v>0</v>
      </c>
      <c r="I5316" s="26">
        <f>IF(E5316&lt;='Auxiliary Energy Estimation'!$E$25, 1, 0)</f>
        <v>0</v>
      </c>
    </row>
    <row r="5317" spans="2:9" ht="15" x14ac:dyDescent="0.3">
      <c r="B5317" s="33">
        <v>5312.5</v>
      </c>
      <c r="C5317" s="34">
        <v>22.8</v>
      </c>
      <c r="D5317" s="32">
        <f t="shared" ref="D5317:D5380" si="166">CONVERT(C5317,"C","F")</f>
        <v>73.039999999999992</v>
      </c>
      <c r="E5317" s="37">
        <f t="shared" ref="E5317:E5380" si="167">D5317*1.2</f>
        <v>87.647999999999982</v>
      </c>
      <c r="F5317" s="32">
        <f>'Auxiliary Energy Estimation'!$E$25-D5317</f>
        <v>-18.039999999999992</v>
      </c>
      <c r="G5317" s="32">
        <f>'Auxiliary Energy Estimation'!$E$25-E5317</f>
        <v>-32.647999999999982</v>
      </c>
      <c r="H5317" s="26">
        <f>IF(D5317&lt;='Auxiliary Energy Estimation'!$E$25, 1, 0)</f>
        <v>0</v>
      </c>
      <c r="I5317" s="26">
        <f>IF(E5317&lt;='Auxiliary Energy Estimation'!$E$25, 1, 0)</f>
        <v>0</v>
      </c>
    </row>
    <row r="5318" spans="2:9" ht="15" x14ac:dyDescent="0.3">
      <c r="B5318" s="33">
        <v>5313.5</v>
      </c>
      <c r="C5318" s="34">
        <v>22.8</v>
      </c>
      <c r="D5318" s="32">
        <f t="shared" si="166"/>
        <v>73.039999999999992</v>
      </c>
      <c r="E5318" s="37">
        <f t="shared" si="167"/>
        <v>87.647999999999982</v>
      </c>
      <c r="F5318" s="32">
        <f>'Auxiliary Energy Estimation'!$E$25-D5318</f>
        <v>-18.039999999999992</v>
      </c>
      <c r="G5318" s="32">
        <f>'Auxiliary Energy Estimation'!$E$25-E5318</f>
        <v>-32.647999999999982</v>
      </c>
      <c r="H5318" s="26">
        <f>IF(D5318&lt;='Auxiliary Energy Estimation'!$E$25, 1, 0)</f>
        <v>0</v>
      </c>
      <c r="I5318" s="26">
        <f>IF(E5318&lt;='Auxiliary Energy Estimation'!$E$25, 1, 0)</f>
        <v>0</v>
      </c>
    </row>
    <row r="5319" spans="2:9" ht="15" x14ac:dyDescent="0.3">
      <c r="B5319" s="33">
        <v>5314.5</v>
      </c>
      <c r="C5319" s="34">
        <v>23.3</v>
      </c>
      <c r="D5319" s="32">
        <f t="shared" si="166"/>
        <v>73.94</v>
      </c>
      <c r="E5319" s="37">
        <f t="shared" si="167"/>
        <v>88.727999999999994</v>
      </c>
      <c r="F5319" s="32">
        <f>'Auxiliary Energy Estimation'!$E$25-D5319</f>
        <v>-18.939999999999998</v>
      </c>
      <c r="G5319" s="32">
        <f>'Auxiliary Energy Estimation'!$E$25-E5319</f>
        <v>-33.727999999999994</v>
      </c>
      <c r="H5319" s="26">
        <f>IF(D5319&lt;='Auxiliary Energy Estimation'!$E$25, 1, 0)</f>
        <v>0</v>
      </c>
      <c r="I5319" s="26">
        <f>IF(E5319&lt;='Auxiliary Energy Estimation'!$E$25, 1, 0)</f>
        <v>0</v>
      </c>
    </row>
    <row r="5320" spans="2:9" ht="15" x14ac:dyDescent="0.3">
      <c r="B5320" s="33">
        <v>5315.5</v>
      </c>
      <c r="C5320" s="34">
        <v>23.9</v>
      </c>
      <c r="D5320" s="32">
        <f t="shared" si="166"/>
        <v>75.02</v>
      </c>
      <c r="E5320" s="37">
        <f t="shared" si="167"/>
        <v>90.023999999999987</v>
      </c>
      <c r="F5320" s="32">
        <f>'Auxiliary Energy Estimation'!$E$25-D5320</f>
        <v>-20.019999999999996</v>
      </c>
      <c r="G5320" s="32">
        <f>'Auxiliary Energy Estimation'!$E$25-E5320</f>
        <v>-35.023999999999987</v>
      </c>
      <c r="H5320" s="26">
        <f>IF(D5320&lt;='Auxiliary Energy Estimation'!$E$25, 1, 0)</f>
        <v>0</v>
      </c>
      <c r="I5320" s="26">
        <f>IF(E5320&lt;='Auxiliary Energy Estimation'!$E$25, 1, 0)</f>
        <v>0</v>
      </c>
    </row>
    <row r="5321" spans="2:9" ht="15" x14ac:dyDescent="0.3">
      <c r="B5321" s="33">
        <v>5316.5</v>
      </c>
      <c r="C5321" s="34">
        <v>23.3</v>
      </c>
      <c r="D5321" s="32">
        <f t="shared" si="166"/>
        <v>73.94</v>
      </c>
      <c r="E5321" s="37">
        <f t="shared" si="167"/>
        <v>88.727999999999994</v>
      </c>
      <c r="F5321" s="32">
        <f>'Auxiliary Energy Estimation'!$E$25-D5321</f>
        <v>-18.939999999999998</v>
      </c>
      <c r="G5321" s="32">
        <f>'Auxiliary Energy Estimation'!$E$25-E5321</f>
        <v>-33.727999999999994</v>
      </c>
      <c r="H5321" s="26">
        <f>IF(D5321&lt;='Auxiliary Energy Estimation'!$E$25, 1, 0)</f>
        <v>0</v>
      </c>
      <c r="I5321" s="26">
        <f>IF(E5321&lt;='Auxiliary Energy Estimation'!$E$25, 1, 0)</f>
        <v>0</v>
      </c>
    </row>
    <row r="5322" spans="2:9" ht="15" x14ac:dyDescent="0.3">
      <c r="B5322" s="33">
        <v>5317.5</v>
      </c>
      <c r="C5322" s="34">
        <v>23.3</v>
      </c>
      <c r="D5322" s="32">
        <f t="shared" si="166"/>
        <v>73.94</v>
      </c>
      <c r="E5322" s="37">
        <f t="shared" si="167"/>
        <v>88.727999999999994</v>
      </c>
      <c r="F5322" s="32">
        <f>'Auxiliary Energy Estimation'!$E$25-D5322</f>
        <v>-18.939999999999998</v>
      </c>
      <c r="G5322" s="32">
        <f>'Auxiliary Energy Estimation'!$E$25-E5322</f>
        <v>-33.727999999999994</v>
      </c>
      <c r="H5322" s="26">
        <f>IF(D5322&lt;='Auxiliary Energy Estimation'!$E$25, 1, 0)</f>
        <v>0</v>
      </c>
      <c r="I5322" s="26">
        <f>IF(E5322&lt;='Auxiliary Energy Estimation'!$E$25, 1, 0)</f>
        <v>0</v>
      </c>
    </row>
    <row r="5323" spans="2:9" ht="15" x14ac:dyDescent="0.3">
      <c r="B5323" s="33">
        <v>5318.5</v>
      </c>
      <c r="C5323" s="34">
        <v>23.3</v>
      </c>
      <c r="D5323" s="32">
        <f t="shared" si="166"/>
        <v>73.94</v>
      </c>
      <c r="E5323" s="37">
        <f t="shared" si="167"/>
        <v>88.727999999999994</v>
      </c>
      <c r="F5323" s="32">
        <f>'Auxiliary Energy Estimation'!$E$25-D5323</f>
        <v>-18.939999999999998</v>
      </c>
      <c r="G5323" s="32">
        <f>'Auxiliary Energy Estimation'!$E$25-E5323</f>
        <v>-33.727999999999994</v>
      </c>
      <c r="H5323" s="26">
        <f>IF(D5323&lt;='Auxiliary Energy Estimation'!$E$25, 1, 0)</f>
        <v>0</v>
      </c>
      <c r="I5323" s="26">
        <f>IF(E5323&lt;='Auxiliary Energy Estimation'!$E$25, 1, 0)</f>
        <v>0</v>
      </c>
    </row>
    <row r="5324" spans="2:9" ht="15" x14ac:dyDescent="0.3">
      <c r="B5324" s="33">
        <v>5319.5</v>
      </c>
      <c r="C5324" s="34">
        <v>22.8</v>
      </c>
      <c r="D5324" s="32">
        <f t="shared" si="166"/>
        <v>73.039999999999992</v>
      </c>
      <c r="E5324" s="37">
        <f t="shared" si="167"/>
        <v>87.647999999999982</v>
      </c>
      <c r="F5324" s="32">
        <f>'Auxiliary Energy Estimation'!$E$25-D5324</f>
        <v>-18.039999999999992</v>
      </c>
      <c r="G5324" s="32">
        <f>'Auxiliary Energy Estimation'!$E$25-E5324</f>
        <v>-32.647999999999982</v>
      </c>
      <c r="H5324" s="26">
        <f>IF(D5324&lt;='Auxiliary Energy Estimation'!$E$25, 1, 0)</f>
        <v>0</v>
      </c>
      <c r="I5324" s="26">
        <f>IF(E5324&lt;='Auxiliary Energy Estimation'!$E$25, 1, 0)</f>
        <v>0</v>
      </c>
    </row>
    <row r="5325" spans="2:9" ht="15" x14ac:dyDescent="0.3">
      <c r="B5325" s="33">
        <v>5320.5</v>
      </c>
      <c r="C5325" s="34">
        <v>21.7</v>
      </c>
      <c r="D5325" s="32">
        <f t="shared" si="166"/>
        <v>71.06</v>
      </c>
      <c r="E5325" s="37">
        <f t="shared" si="167"/>
        <v>85.272000000000006</v>
      </c>
      <c r="F5325" s="32">
        <f>'Auxiliary Energy Estimation'!$E$25-D5325</f>
        <v>-16.060000000000002</v>
      </c>
      <c r="G5325" s="32">
        <f>'Auxiliary Energy Estimation'!$E$25-E5325</f>
        <v>-30.272000000000006</v>
      </c>
      <c r="H5325" s="26">
        <f>IF(D5325&lt;='Auxiliary Energy Estimation'!$E$25, 1, 0)</f>
        <v>0</v>
      </c>
      <c r="I5325" s="26">
        <f>IF(E5325&lt;='Auxiliary Energy Estimation'!$E$25, 1, 0)</f>
        <v>0</v>
      </c>
    </row>
    <row r="5326" spans="2:9" ht="15" x14ac:dyDescent="0.3">
      <c r="B5326" s="33">
        <v>5321.5</v>
      </c>
      <c r="C5326" s="34">
        <v>22.2</v>
      </c>
      <c r="D5326" s="32">
        <f t="shared" si="166"/>
        <v>71.960000000000008</v>
      </c>
      <c r="E5326" s="37">
        <f t="shared" si="167"/>
        <v>86.352000000000004</v>
      </c>
      <c r="F5326" s="32">
        <f>'Auxiliary Energy Estimation'!$E$25-D5326</f>
        <v>-16.960000000000008</v>
      </c>
      <c r="G5326" s="32">
        <f>'Auxiliary Energy Estimation'!$E$25-E5326</f>
        <v>-31.352000000000004</v>
      </c>
      <c r="H5326" s="26">
        <f>IF(D5326&lt;='Auxiliary Energy Estimation'!$E$25, 1, 0)</f>
        <v>0</v>
      </c>
      <c r="I5326" s="26">
        <f>IF(E5326&lt;='Auxiliary Energy Estimation'!$E$25, 1, 0)</f>
        <v>0</v>
      </c>
    </row>
    <row r="5327" spans="2:9" ht="15" x14ac:dyDescent="0.3">
      <c r="B5327" s="33">
        <v>5322.5</v>
      </c>
      <c r="C5327" s="34">
        <v>21.1</v>
      </c>
      <c r="D5327" s="32">
        <f t="shared" si="166"/>
        <v>69.98</v>
      </c>
      <c r="E5327" s="37">
        <f t="shared" si="167"/>
        <v>83.975999999999999</v>
      </c>
      <c r="F5327" s="32">
        <f>'Auxiliary Energy Estimation'!$E$25-D5327</f>
        <v>-14.980000000000004</v>
      </c>
      <c r="G5327" s="32">
        <f>'Auxiliary Energy Estimation'!$E$25-E5327</f>
        <v>-28.975999999999999</v>
      </c>
      <c r="H5327" s="26">
        <f>IF(D5327&lt;='Auxiliary Energy Estimation'!$E$25, 1, 0)</f>
        <v>0</v>
      </c>
      <c r="I5327" s="26">
        <f>IF(E5327&lt;='Auxiliary Energy Estimation'!$E$25, 1, 0)</f>
        <v>0</v>
      </c>
    </row>
    <row r="5328" spans="2:9" ht="15" x14ac:dyDescent="0.3">
      <c r="B5328" s="33">
        <v>5323.5</v>
      </c>
      <c r="C5328" s="34">
        <v>21.1</v>
      </c>
      <c r="D5328" s="32">
        <f t="shared" si="166"/>
        <v>69.98</v>
      </c>
      <c r="E5328" s="37">
        <f t="shared" si="167"/>
        <v>83.975999999999999</v>
      </c>
      <c r="F5328" s="32">
        <f>'Auxiliary Energy Estimation'!$E$25-D5328</f>
        <v>-14.980000000000004</v>
      </c>
      <c r="G5328" s="32">
        <f>'Auxiliary Energy Estimation'!$E$25-E5328</f>
        <v>-28.975999999999999</v>
      </c>
      <c r="H5328" s="26">
        <f>IF(D5328&lt;='Auxiliary Energy Estimation'!$E$25, 1, 0)</f>
        <v>0</v>
      </c>
      <c r="I5328" s="26">
        <f>IF(E5328&lt;='Auxiliary Energy Estimation'!$E$25, 1, 0)</f>
        <v>0</v>
      </c>
    </row>
    <row r="5329" spans="2:9" ht="15" x14ac:dyDescent="0.3">
      <c r="B5329" s="33">
        <v>5324.5</v>
      </c>
      <c r="C5329" s="34">
        <v>21.1</v>
      </c>
      <c r="D5329" s="32">
        <f t="shared" si="166"/>
        <v>69.98</v>
      </c>
      <c r="E5329" s="37">
        <f t="shared" si="167"/>
        <v>83.975999999999999</v>
      </c>
      <c r="F5329" s="32">
        <f>'Auxiliary Energy Estimation'!$E$25-D5329</f>
        <v>-14.980000000000004</v>
      </c>
      <c r="G5329" s="32">
        <f>'Auxiliary Energy Estimation'!$E$25-E5329</f>
        <v>-28.975999999999999</v>
      </c>
      <c r="H5329" s="26">
        <f>IF(D5329&lt;='Auxiliary Energy Estimation'!$E$25, 1, 0)</f>
        <v>0</v>
      </c>
      <c r="I5329" s="26">
        <f>IF(E5329&lt;='Auxiliary Energy Estimation'!$E$25, 1, 0)</f>
        <v>0</v>
      </c>
    </row>
    <row r="5330" spans="2:9" ht="15" x14ac:dyDescent="0.3">
      <c r="B5330" s="33">
        <v>5325.5</v>
      </c>
      <c r="C5330" s="34">
        <v>20</v>
      </c>
      <c r="D5330" s="32">
        <f t="shared" si="166"/>
        <v>68</v>
      </c>
      <c r="E5330" s="37">
        <f t="shared" si="167"/>
        <v>81.599999999999994</v>
      </c>
      <c r="F5330" s="32">
        <f>'Auxiliary Energy Estimation'!$E$25-D5330</f>
        <v>-13</v>
      </c>
      <c r="G5330" s="32">
        <f>'Auxiliary Energy Estimation'!$E$25-E5330</f>
        <v>-26.599999999999994</v>
      </c>
      <c r="H5330" s="26">
        <f>IF(D5330&lt;='Auxiliary Energy Estimation'!$E$25, 1, 0)</f>
        <v>0</v>
      </c>
      <c r="I5330" s="26">
        <f>IF(E5330&lt;='Auxiliary Energy Estimation'!$E$25, 1, 0)</f>
        <v>0</v>
      </c>
    </row>
    <row r="5331" spans="2:9" ht="15" x14ac:dyDescent="0.3">
      <c r="B5331" s="33">
        <v>5326.5</v>
      </c>
      <c r="C5331" s="34">
        <v>20.6</v>
      </c>
      <c r="D5331" s="32">
        <f t="shared" si="166"/>
        <v>69.080000000000013</v>
      </c>
      <c r="E5331" s="37">
        <f t="shared" si="167"/>
        <v>82.896000000000015</v>
      </c>
      <c r="F5331" s="32">
        <f>'Auxiliary Energy Estimation'!$E$25-D5331</f>
        <v>-14.080000000000013</v>
      </c>
      <c r="G5331" s="32">
        <f>'Auxiliary Energy Estimation'!$E$25-E5331</f>
        <v>-27.896000000000015</v>
      </c>
      <c r="H5331" s="26">
        <f>IF(D5331&lt;='Auxiliary Energy Estimation'!$E$25, 1, 0)</f>
        <v>0</v>
      </c>
      <c r="I5331" s="26">
        <f>IF(E5331&lt;='Auxiliary Energy Estimation'!$E$25, 1, 0)</f>
        <v>0</v>
      </c>
    </row>
    <row r="5332" spans="2:9" ht="15" x14ac:dyDescent="0.3">
      <c r="B5332" s="33">
        <v>5327.5</v>
      </c>
      <c r="C5332" s="34">
        <v>20.6</v>
      </c>
      <c r="D5332" s="32">
        <f t="shared" si="166"/>
        <v>69.080000000000013</v>
      </c>
      <c r="E5332" s="37">
        <f t="shared" si="167"/>
        <v>82.896000000000015</v>
      </c>
      <c r="F5332" s="32">
        <f>'Auxiliary Energy Estimation'!$E$25-D5332</f>
        <v>-14.080000000000013</v>
      </c>
      <c r="G5332" s="32">
        <f>'Auxiliary Energy Estimation'!$E$25-E5332</f>
        <v>-27.896000000000015</v>
      </c>
      <c r="H5332" s="26">
        <f>IF(D5332&lt;='Auxiliary Energy Estimation'!$E$25, 1, 0)</f>
        <v>0</v>
      </c>
      <c r="I5332" s="26">
        <f>IF(E5332&lt;='Auxiliary Energy Estimation'!$E$25, 1, 0)</f>
        <v>0</v>
      </c>
    </row>
    <row r="5333" spans="2:9" ht="15" x14ac:dyDescent="0.3">
      <c r="B5333" s="33">
        <v>5328.5</v>
      </c>
      <c r="C5333" s="34">
        <v>20.6</v>
      </c>
      <c r="D5333" s="32">
        <f t="shared" si="166"/>
        <v>69.080000000000013</v>
      </c>
      <c r="E5333" s="37">
        <f t="shared" si="167"/>
        <v>82.896000000000015</v>
      </c>
      <c r="F5333" s="32">
        <f>'Auxiliary Energy Estimation'!$E$25-D5333</f>
        <v>-14.080000000000013</v>
      </c>
      <c r="G5333" s="32">
        <f>'Auxiliary Energy Estimation'!$E$25-E5333</f>
        <v>-27.896000000000015</v>
      </c>
      <c r="H5333" s="26">
        <f>IF(D5333&lt;='Auxiliary Energy Estimation'!$E$25, 1, 0)</f>
        <v>0</v>
      </c>
      <c r="I5333" s="26">
        <f>IF(E5333&lt;='Auxiliary Energy Estimation'!$E$25, 1, 0)</f>
        <v>0</v>
      </c>
    </row>
    <row r="5334" spans="2:9" ht="15" x14ac:dyDescent="0.3">
      <c r="B5334" s="33">
        <v>5329.5</v>
      </c>
      <c r="C5334" s="34">
        <v>20.6</v>
      </c>
      <c r="D5334" s="32">
        <f t="shared" si="166"/>
        <v>69.080000000000013</v>
      </c>
      <c r="E5334" s="37">
        <f t="shared" si="167"/>
        <v>82.896000000000015</v>
      </c>
      <c r="F5334" s="32">
        <f>'Auxiliary Energy Estimation'!$E$25-D5334</f>
        <v>-14.080000000000013</v>
      </c>
      <c r="G5334" s="32">
        <f>'Auxiliary Energy Estimation'!$E$25-E5334</f>
        <v>-27.896000000000015</v>
      </c>
      <c r="H5334" s="26">
        <f>IF(D5334&lt;='Auxiliary Energy Estimation'!$E$25, 1, 0)</f>
        <v>0</v>
      </c>
      <c r="I5334" s="26">
        <f>IF(E5334&lt;='Auxiliary Energy Estimation'!$E$25, 1, 0)</f>
        <v>0</v>
      </c>
    </row>
    <row r="5335" spans="2:9" ht="15" x14ac:dyDescent="0.3">
      <c r="B5335" s="33">
        <v>5330.5</v>
      </c>
      <c r="C5335" s="34">
        <v>18.899999999999999</v>
      </c>
      <c r="D5335" s="32">
        <f t="shared" si="166"/>
        <v>66.02</v>
      </c>
      <c r="E5335" s="37">
        <f t="shared" si="167"/>
        <v>79.22399999999999</v>
      </c>
      <c r="F5335" s="32">
        <f>'Auxiliary Energy Estimation'!$E$25-D5335</f>
        <v>-11.019999999999996</v>
      </c>
      <c r="G5335" s="32">
        <f>'Auxiliary Energy Estimation'!$E$25-E5335</f>
        <v>-24.22399999999999</v>
      </c>
      <c r="H5335" s="26">
        <f>IF(D5335&lt;='Auxiliary Energy Estimation'!$E$25, 1, 0)</f>
        <v>0</v>
      </c>
      <c r="I5335" s="26">
        <f>IF(E5335&lt;='Auxiliary Energy Estimation'!$E$25, 1, 0)</f>
        <v>0</v>
      </c>
    </row>
    <row r="5336" spans="2:9" ht="15" x14ac:dyDescent="0.3">
      <c r="B5336" s="33">
        <v>5331.5</v>
      </c>
      <c r="C5336" s="34">
        <v>18.3</v>
      </c>
      <c r="D5336" s="32">
        <f t="shared" si="166"/>
        <v>64.94</v>
      </c>
      <c r="E5336" s="37">
        <f t="shared" si="167"/>
        <v>77.927999999999997</v>
      </c>
      <c r="F5336" s="32">
        <f>'Auxiliary Energy Estimation'!$E$25-D5336</f>
        <v>-9.9399999999999977</v>
      </c>
      <c r="G5336" s="32">
        <f>'Auxiliary Energy Estimation'!$E$25-E5336</f>
        <v>-22.927999999999997</v>
      </c>
      <c r="H5336" s="26">
        <f>IF(D5336&lt;='Auxiliary Energy Estimation'!$E$25, 1, 0)</f>
        <v>0</v>
      </c>
      <c r="I5336" s="26">
        <f>IF(E5336&lt;='Auxiliary Energy Estimation'!$E$25, 1, 0)</f>
        <v>0</v>
      </c>
    </row>
    <row r="5337" spans="2:9" ht="15" x14ac:dyDescent="0.3">
      <c r="B5337" s="33">
        <v>5332.5</v>
      </c>
      <c r="C5337" s="34">
        <v>18.3</v>
      </c>
      <c r="D5337" s="32">
        <f t="shared" si="166"/>
        <v>64.94</v>
      </c>
      <c r="E5337" s="37">
        <f t="shared" si="167"/>
        <v>77.927999999999997</v>
      </c>
      <c r="F5337" s="32">
        <f>'Auxiliary Energy Estimation'!$E$25-D5337</f>
        <v>-9.9399999999999977</v>
      </c>
      <c r="G5337" s="32">
        <f>'Auxiliary Energy Estimation'!$E$25-E5337</f>
        <v>-22.927999999999997</v>
      </c>
      <c r="H5337" s="26">
        <f>IF(D5337&lt;='Auxiliary Energy Estimation'!$E$25, 1, 0)</f>
        <v>0</v>
      </c>
      <c r="I5337" s="26">
        <f>IF(E5337&lt;='Auxiliary Energy Estimation'!$E$25, 1, 0)</f>
        <v>0</v>
      </c>
    </row>
    <row r="5338" spans="2:9" ht="15" x14ac:dyDescent="0.3">
      <c r="B5338" s="33">
        <v>5333.5</v>
      </c>
      <c r="C5338" s="34">
        <v>18.899999999999999</v>
      </c>
      <c r="D5338" s="32">
        <f t="shared" si="166"/>
        <v>66.02</v>
      </c>
      <c r="E5338" s="37">
        <f t="shared" si="167"/>
        <v>79.22399999999999</v>
      </c>
      <c r="F5338" s="32">
        <f>'Auxiliary Energy Estimation'!$E$25-D5338</f>
        <v>-11.019999999999996</v>
      </c>
      <c r="G5338" s="32">
        <f>'Auxiliary Energy Estimation'!$E$25-E5338</f>
        <v>-24.22399999999999</v>
      </c>
      <c r="H5338" s="26">
        <f>IF(D5338&lt;='Auxiliary Energy Estimation'!$E$25, 1, 0)</f>
        <v>0</v>
      </c>
      <c r="I5338" s="26">
        <f>IF(E5338&lt;='Auxiliary Energy Estimation'!$E$25, 1, 0)</f>
        <v>0</v>
      </c>
    </row>
    <row r="5339" spans="2:9" ht="15" x14ac:dyDescent="0.3">
      <c r="B5339" s="33">
        <v>5334.5</v>
      </c>
      <c r="C5339" s="34">
        <v>18.3</v>
      </c>
      <c r="D5339" s="32">
        <f t="shared" si="166"/>
        <v>64.94</v>
      </c>
      <c r="E5339" s="37">
        <f t="shared" si="167"/>
        <v>77.927999999999997</v>
      </c>
      <c r="F5339" s="32">
        <f>'Auxiliary Energy Estimation'!$E$25-D5339</f>
        <v>-9.9399999999999977</v>
      </c>
      <c r="G5339" s="32">
        <f>'Auxiliary Energy Estimation'!$E$25-E5339</f>
        <v>-22.927999999999997</v>
      </c>
      <c r="H5339" s="26">
        <f>IF(D5339&lt;='Auxiliary Energy Estimation'!$E$25, 1, 0)</f>
        <v>0</v>
      </c>
      <c r="I5339" s="26">
        <f>IF(E5339&lt;='Auxiliary Energy Estimation'!$E$25, 1, 0)</f>
        <v>0</v>
      </c>
    </row>
    <row r="5340" spans="2:9" ht="15" x14ac:dyDescent="0.3">
      <c r="B5340" s="33">
        <v>5335.5</v>
      </c>
      <c r="C5340" s="34">
        <v>17.8</v>
      </c>
      <c r="D5340" s="32">
        <f t="shared" si="166"/>
        <v>64.039999999999992</v>
      </c>
      <c r="E5340" s="37">
        <f t="shared" si="167"/>
        <v>76.847999999999985</v>
      </c>
      <c r="F5340" s="32">
        <f>'Auxiliary Energy Estimation'!$E$25-D5340</f>
        <v>-9.039999999999992</v>
      </c>
      <c r="G5340" s="32">
        <f>'Auxiliary Energy Estimation'!$E$25-E5340</f>
        <v>-21.847999999999985</v>
      </c>
      <c r="H5340" s="26">
        <f>IF(D5340&lt;='Auxiliary Energy Estimation'!$E$25, 1, 0)</f>
        <v>0</v>
      </c>
      <c r="I5340" s="26">
        <f>IF(E5340&lt;='Auxiliary Energy Estimation'!$E$25, 1, 0)</f>
        <v>0</v>
      </c>
    </row>
    <row r="5341" spans="2:9" ht="15" x14ac:dyDescent="0.3">
      <c r="B5341" s="33">
        <v>5336.5</v>
      </c>
      <c r="C5341" s="34">
        <v>17.2</v>
      </c>
      <c r="D5341" s="32">
        <f t="shared" si="166"/>
        <v>62.96</v>
      </c>
      <c r="E5341" s="37">
        <f t="shared" si="167"/>
        <v>75.551999999999992</v>
      </c>
      <c r="F5341" s="32">
        <f>'Auxiliary Energy Estimation'!$E$25-D5341</f>
        <v>-7.9600000000000009</v>
      </c>
      <c r="G5341" s="32">
        <f>'Auxiliary Energy Estimation'!$E$25-E5341</f>
        <v>-20.551999999999992</v>
      </c>
      <c r="H5341" s="26">
        <f>IF(D5341&lt;='Auxiliary Energy Estimation'!$E$25, 1, 0)</f>
        <v>0</v>
      </c>
      <c r="I5341" s="26">
        <f>IF(E5341&lt;='Auxiliary Energy Estimation'!$E$25, 1, 0)</f>
        <v>0</v>
      </c>
    </row>
    <row r="5342" spans="2:9" ht="15" x14ac:dyDescent="0.3">
      <c r="B5342" s="33">
        <v>5337.5</v>
      </c>
      <c r="C5342" s="34">
        <v>17.2</v>
      </c>
      <c r="D5342" s="32">
        <f t="shared" si="166"/>
        <v>62.96</v>
      </c>
      <c r="E5342" s="37">
        <f t="shared" si="167"/>
        <v>75.551999999999992</v>
      </c>
      <c r="F5342" s="32">
        <f>'Auxiliary Energy Estimation'!$E$25-D5342</f>
        <v>-7.9600000000000009</v>
      </c>
      <c r="G5342" s="32">
        <f>'Auxiliary Energy Estimation'!$E$25-E5342</f>
        <v>-20.551999999999992</v>
      </c>
      <c r="H5342" s="26">
        <f>IF(D5342&lt;='Auxiliary Energy Estimation'!$E$25, 1, 0)</f>
        <v>0</v>
      </c>
      <c r="I5342" s="26">
        <f>IF(E5342&lt;='Auxiliary Energy Estimation'!$E$25, 1, 0)</f>
        <v>0</v>
      </c>
    </row>
    <row r="5343" spans="2:9" ht="15" x14ac:dyDescent="0.3">
      <c r="B5343" s="33">
        <v>5338.5</v>
      </c>
      <c r="C5343" s="34">
        <v>17.2</v>
      </c>
      <c r="D5343" s="32">
        <f t="shared" si="166"/>
        <v>62.96</v>
      </c>
      <c r="E5343" s="37">
        <f t="shared" si="167"/>
        <v>75.551999999999992</v>
      </c>
      <c r="F5343" s="32">
        <f>'Auxiliary Energy Estimation'!$E$25-D5343</f>
        <v>-7.9600000000000009</v>
      </c>
      <c r="G5343" s="32">
        <f>'Auxiliary Energy Estimation'!$E$25-E5343</f>
        <v>-20.551999999999992</v>
      </c>
      <c r="H5343" s="26">
        <f>IF(D5343&lt;='Auxiliary Energy Estimation'!$E$25, 1, 0)</f>
        <v>0</v>
      </c>
      <c r="I5343" s="26">
        <f>IF(E5343&lt;='Auxiliary Energy Estimation'!$E$25, 1, 0)</f>
        <v>0</v>
      </c>
    </row>
    <row r="5344" spans="2:9" ht="15" x14ac:dyDescent="0.3">
      <c r="B5344" s="33">
        <v>5339.5</v>
      </c>
      <c r="C5344" s="34">
        <v>16.7</v>
      </c>
      <c r="D5344" s="32">
        <f t="shared" si="166"/>
        <v>62.06</v>
      </c>
      <c r="E5344" s="37">
        <f t="shared" si="167"/>
        <v>74.471999999999994</v>
      </c>
      <c r="F5344" s="32">
        <f>'Auxiliary Energy Estimation'!$E$25-D5344</f>
        <v>-7.0600000000000023</v>
      </c>
      <c r="G5344" s="32">
        <f>'Auxiliary Energy Estimation'!$E$25-E5344</f>
        <v>-19.471999999999994</v>
      </c>
      <c r="H5344" s="26">
        <f>IF(D5344&lt;='Auxiliary Energy Estimation'!$E$25, 1, 0)</f>
        <v>0</v>
      </c>
      <c r="I5344" s="26">
        <f>IF(E5344&lt;='Auxiliary Energy Estimation'!$E$25, 1, 0)</f>
        <v>0</v>
      </c>
    </row>
    <row r="5345" spans="2:9" ht="15" x14ac:dyDescent="0.3">
      <c r="B5345" s="33">
        <v>5340.5</v>
      </c>
      <c r="C5345" s="34">
        <v>16.100000000000001</v>
      </c>
      <c r="D5345" s="32">
        <f t="shared" si="166"/>
        <v>60.980000000000004</v>
      </c>
      <c r="E5345" s="37">
        <f t="shared" si="167"/>
        <v>73.176000000000002</v>
      </c>
      <c r="F5345" s="32">
        <f>'Auxiliary Energy Estimation'!$E$25-D5345</f>
        <v>-5.980000000000004</v>
      </c>
      <c r="G5345" s="32">
        <f>'Auxiliary Energy Estimation'!$E$25-E5345</f>
        <v>-18.176000000000002</v>
      </c>
      <c r="H5345" s="26">
        <f>IF(D5345&lt;='Auxiliary Energy Estimation'!$E$25, 1, 0)</f>
        <v>0</v>
      </c>
      <c r="I5345" s="26">
        <f>IF(E5345&lt;='Auxiliary Energy Estimation'!$E$25, 1, 0)</f>
        <v>0</v>
      </c>
    </row>
    <row r="5346" spans="2:9" ht="15" x14ac:dyDescent="0.3">
      <c r="B5346" s="33">
        <v>5341.5</v>
      </c>
      <c r="C5346" s="34">
        <v>16.100000000000001</v>
      </c>
      <c r="D5346" s="32">
        <f t="shared" si="166"/>
        <v>60.980000000000004</v>
      </c>
      <c r="E5346" s="37">
        <f t="shared" si="167"/>
        <v>73.176000000000002</v>
      </c>
      <c r="F5346" s="32">
        <f>'Auxiliary Energy Estimation'!$E$25-D5346</f>
        <v>-5.980000000000004</v>
      </c>
      <c r="G5346" s="32">
        <f>'Auxiliary Energy Estimation'!$E$25-E5346</f>
        <v>-18.176000000000002</v>
      </c>
      <c r="H5346" s="26">
        <f>IF(D5346&lt;='Auxiliary Energy Estimation'!$E$25, 1, 0)</f>
        <v>0</v>
      </c>
      <c r="I5346" s="26">
        <f>IF(E5346&lt;='Auxiliary Energy Estimation'!$E$25, 1, 0)</f>
        <v>0</v>
      </c>
    </row>
    <row r="5347" spans="2:9" ht="15" x14ac:dyDescent="0.3">
      <c r="B5347" s="33">
        <v>5342.5</v>
      </c>
      <c r="C5347" s="34">
        <v>16.100000000000001</v>
      </c>
      <c r="D5347" s="32">
        <f t="shared" si="166"/>
        <v>60.980000000000004</v>
      </c>
      <c r="E5347" s="37">
        <f t="shared" si="167"/>
        <v>73.176000000000002</v>
      </c>
      <c r="F5347" s="32">
        <f>'Auxiliary Energy Estimation'!$E$25-D5347</f>
        <v>-5.980000000000004</v>
      </c>
      <c r="G5347" s="32">
        <f>'Auxiliary Energy Estimation'!$E$25-E5347</f>
        <v>-18.176000000000002</v>
      </c>
      <c r="H5347" s="26">
        <f>IF(D5347&lt;='Auxiliary Energy Estimation'!$E$25, 1, 0)</f>
        <v>0</v>
      </c>
      <c r="I5347" s="26">
        <f>IF(E5347&lt;='Auxiliary Energy Estimation'!$E$25, 1, 0)</f>
        <v>0</v>
      </c>
    </row>
    <row r="5348" spans="2:9" ht="15" x14ac:dyDescent="0.3">
      <c r="B5348" s="33">
        <v>5343.5</v>
      </c>
      <c r="C5348" s="34">
        <v>16.100000000000001</v>
      </c>
      <c r="D5348" s="32">
        <f t="shared" si="166"/>
        <v>60.980000000000004</v>
      </c>
      <c r="E5348" s="37">
        <f t="shared" si="167"/>
        <v>73.176000000000002</v>
      </c>
      <c r="F5348" s="32">
        <f>'Auxiliary Energy Estimation'!$E$25-D5348</f>
        <v>-5.980000000000004</v>
      </c>
      <c r="G5348" s="32">
        <f>'Auxiliary Energy Estimation'!$E$25-E5348</f>
        <v>-18.176000000000002</v>
      </c>
      <c r="H5348" s="26">
        <f>IF(D5348&lt;='Auxiliary Energy Estimation'!$E$25, 1, 0)</f>
        <v>0</v>
      </c>
      <c r="I5348" s="26">
        <f>IF(E5348&lt;='Auxiliary Energy Estimation'!$E$25, 1, 0)</f>
        <v>0</v>
      </c>
    </row>
    <row r="5349" spans="2:9" ht="15" x14ac:dyDescent="0.3">
      <c r="B5349" s="33">
        <v>5344.5</v>
      </c>
      <c r="C5349" s="34">
        <v>15.6</v>
      </c>
      <c r="D5349" s="32">
        <f t="shared" si="166"/>
        <v>60.08</v>
      </c>
      <c r="E5349" s="37">
        <f t="shared" si="167"/>
        <v>72.095999999999989</v>
      </c>
      <c r="F5349" s="32">
        <f>'Auxiliary Energy Estimation'!$E$25-D5349</f>
        <v>-5.0799999999999983</v>
      </c>
      <c r="G5349" s="32">
        <f>'Auxiliary Energy Estimation'!$E$25-E5349</f>
        <v>-17.095999999999989</v>
      </c>
      <c r="H5349" s="26">
        <f>IF(D5349&lt;='Auxiliary Energy Estimation'!$E$25, 1, 0)</f>
        <v>0</v>
      </c>
      <c r="I5349" s="26">
        <f>IF(E5349&lt;='Auxiliary Energy Estimation'!$E$25, 1, 0)</f>
        <v>0</v>
      </c>
    </row>
    <row r="5350" spans="2:9" ht="15" x14ac:dyDescent="0.3">
      <c r="B5350" s="33">
        <v>5345.5</v>
      </c>
      <c r="C5350" s="34">
        <v>15.6</v>
      </c>
      <c r="D5350" s="32">
        <f t="shared" si="166"/>
        <v>60.08</v>
      </c>
      <c r="E5350" s="37">
        <f t="shared" si="167"/>
        <v>72.095999999999989</v>
      </c>
      <c r="F5350" s="32">
        <f>'Auxiliary Energy Estimation'!$E$25-D5350</f>
        <v>-5.0799999999999983</v>
      </c>
      <c r="G5350" s="32">
        <f>'Auxiliary Energy Estimation'!$E$25-E5350</f>
        <v>-17.095999999999989</v>
      </c>
      <c r="H5350" s="26">
        <f>IF(D5350&lt;='Auxiliary Energy Estimation'!$E$25, 1, 0)</f>
        <v>0</v>
      </c>
      <c r="I5350" s="26">
        <f>IF(E5350&lt;='Auxiliary Energy Estimation'!$E$25, 1, 0)</f>
        <v>0</v>
      </c>
    </row>
    <row r="5351" spans="2:9" ht="15" x14ac:dyDescent="0.3">
      <c r="B5351" s="33">
        <v>5346.5</v>
      </c>
      <c r="C5351" s="34">
        <v>16.100000000000001</v>
      </c>
      <c r="D5351" s="32">
        <f t="shared" si="166"/>
        <v>60.980000000000004</v>
      </c>
      <c r="E5351" s="37">
        <f t="shared" si="167"/>
        <v>73.176000000000002</v>
      </c>
      <c r="F5351" s="32">
        <f>'Auxiliary Energy Estimation'!$E$25-D5351</f>
        <v>-5.980000000000004</v>
      </c>
      <c r="G5351" s="32">
        <f>'Auxiliary Energy Estimation'!$E$25-E5351</f>
        <v>-18.176000000000002</v>
      </c>
      <c r="H5351" s="26">
        <f>IF(D5351&lt;='Auxiliary Energy Estimation'!$E$25, 1, 0)</f>
        <v>0</v>
      </c>
      <c r="I5351" s="26">
        <f>IF(E5351&lt;='Auxiliary Energy Estimation'!$E$25, 1, 0)</f>
        <v>0</v>
      </c>
    </row>
    <row r="5352" spans="2:9" ht="15" x14ac:dyDescent="0.3">
      <c r="B5352" s="33">
        <v>5347.5</v>
      </c>
      <c r="C5352" s="34">
        <v>16.7</v>
      </c>
      <c r="D5352" s="32">
        <f t="shared" si="166"/>
        <v>62.06</v>
      </c>
      <c r="E5352" s="37">
        <f t="shared" si="167"/>
        <v>74.471999999999994</v>
      </c>
      <c r="F5352" s="32">
        <f>'Auxiliary Energy Estimation'!$E$25-D5352</f>
        <v>-7.0600000000000023</v>
      </c>
      <c r="G5352" s="32">
        <f>'Auxiliary Energy Estimation'!$E$25-E5352</f>
        <v>-19.471999999999994</v>
      </c>
      <c r="H5352" s="26">
        <f>IF(D5352&lt;='Auxiliary Energy Estimation'!$E$25, 1, 0)</f>
        <v>0</v>
      </c>
      <c r="I5352" s="26">
        <f>IF(E5352&lt;='Auxiliary Energy Estimation'!$E$25, 1, 0)</f>
        <v>0</v>
      </c>
    </row>
    <row r="5353" spans="2:9" ht="15" x14ac:dyDescent="0.3">
      <c r="B5353" s="33">
        <v>5348.5</v>
      </c>
      <c r="C5353" s="34">
        <v>16.7</v>
      </c>
      <c r="D5353" s="32">
        <f t="shared" si="166"/>
        <v>62.06</v>
      </c>
      <c r="E5353" s="37">
        <f t="shared" si="167"/>
        <v>74.471999999999994</v>
      </c>
      <c r="F5353" s="32">
        <f>'Auxiliary Energy Estimation'!$E$25-D5353</f>
        <v>-7.0600000000000023</v>
      </c>
      <c r="G5353" s="32">
        <f>'Auxiliary Energy Estimation'!$E$25-E5353</f>
        <v>-19.471999999999994</v>
      </c>
      <c r="H5353" s="26">
        <f>IF(D5353&lt;='Auxiliary Energy Estimation'!$E$25, 1, 0)</f>
        <v>0</v>
      </c>
      <c r="I5353" s="26">
        <f>IF(E5353&lt;='Auxiliary Energy Estimation'!$E$25, 1, 0)</f>
        <v>0</v>
      </c>
    </row>
    <row r="5354" spans="2:9" ht="15" x14ac:dyDescent="0.3">
      <c r="B5354" s="33">
        <v>5349.5</v>
      </c>
      <c r="C5354" s="34">
        <v>17.2</v>
      </c>
      <c r="D5354" s="32">
        <f t="shared" si="166"/>
        <v>62.96</v>
      </c>
      <c r="E5354" s="37">
        <f t="shared" si="167"/>
        <v>75.551999999999992</v>
      </c>
      <c r="F5354" s="32">
        <f>'Auxiliary Energy Estimation'!$E$25-D5354</f>
        <v>-7.9600000000000009</v>
      </c>
      <c r="G5354" s="32">
        <f>'Auxiliary Energy Estimation'!$E$25-E5354</f>
        <v>-20.551999999999992</v>
      </c>
      <c r="H5354" s="26">
        <f>IF(D5354&lt;='Auxiliary Energy Estimation'!$E$25, 1, 0)</f>
        <v>0</v>
      </c>
      <c r="I5354" s="26">
        <f>IF(E5354&lt;='Auxiliary Energy Estimation'!$E$25, 1, 0)</f>
        <v>0</v>
      </c>
    </row>
    <row r="5355" spans="2:9" ht="15" x14ac:dyDescent="0.3">
      <c r="B5355" s="33">
        <v>5350.5</v>
      </c>
      <c r="C5355" s="34">
        <v>17.2</v>
      </c>
      <c r="D5355" s="32">
        <f t="shared" si="166"/>
        <v>62.96</v>
      </c>
      <c r="E5355" s="37">
        <f t="shared" si="167"/>
        <v>75.551999999999992</v>
      </c>
      <c r="F5355" s="32">
        <f>'Auxiliary Energy Estimation'!$E$25-D5355</f>
        <v>-7.9600000000000009</v>
      </c>
      <c r="G5355" s="32">
        <f>'Auxiliary Energy Estimation'!$E$25-E5355</f>
        <v>-20.551999999999992</v>
      </c>
      <c r="H5355" s="26">
        <f>IF(D5355&lt;='Auxiliary Energy Estimation'!$E$25, 1, 0)</f>
        <v>0</v>
      </c>
      <c r="I5355" s="26">
        <f>IF(E5355&lt;='Auxiliary Energy Estimation'!$E$25, 1, 0)</f>
        <v>0</v>
      </c>
    </row>
    <row r="5356" spans="2:9" ht="15" x14ac:dyDescent="0.3">
      <c r="B5356" s="33">
        <v>5351.5</v>
      </c>
      <c r="C5356" s="34">
        <v>17.8</v>
      </c>
      <c r="D5356" s="32">
        <f t="shared" si="166"/>
        <v>64.039999999999992</v>
      </c>
      <c r="E5356" s="37">
        <f t="shared" si="167"/>
        <v>76.847999999999985</v>
      </c>
      <c r="F5356" s="32">
        <f>'Auxiliary Energy Estimation'!$E$25-D5356</f>
        <v>-9.039999999999992</v>
      </c>
      <c r="G5356" s="32">
        <f>'Auxiliary Energy Estimation'!$E$25-E5356</f>
        <v>-21.847999999999985</v>
      </c>
      <c r="H5356" s="26">
        <f>IF(D5356&lt;='Auxiliary Energy Estimation'!$E$25, 1, 0)</f>
        <v>0</v>
      </c>
      <c r="I5356" s="26">
        <f>IF(E5356&lt;='Auxiliary Energy Estimation'!$E$25, 1, 0)</f>
        <v>0</v>
      </c>
    </row>
    <row r="5357" spans="2:9" ht="15" x14ac:dyDescent="0.3">
      <c r="B5357" s="33">
        <v>5352.5</v>
      </c>
      <c r="C5357" s="34">
        <v>17.8</v>
      </c>
      <c r="D5357" s="32">
        <f t="shared" si="166"/>
        <v>64.039999999999992</v>
      </c>
      <c r="E5357" s="37">
        <f t="shared" si="167"/>
        <v>76.847999999999985</v>
      </c>
      <c r="F5357" s="32">
        <f>'Auxiliary Energy Estimation'!$E$25-D5357</f>
        <v>-9.039999999999992</v>
      </c>
      <c r="G5357" s="32">
        <f>'Auxiliary Energy Estimation'!$E$25-E5357</f>
        <v>-21.847999999999985</v>
      </c>
      <c r="H5357" s="26">
        <f>IF(D5357&lt;='Auxiliary Energy Estimation'!$E$25, 1, 0)</f>
        <v>0</v>
      </c>
      <c r="I5357" s="26">
        <f>IF(E5357&lt;='Auxiliary Energy Estimation'!$E$25, 1, 0)</f>
        <v>0</v>
      </c>
    </row>
    <row r="5358" spans="2:9" ht="15" x14ac:dyDescent="0.3">
      <c r="B5358" s="33">
        <v>5353.5</v>
      </c>
      <c r="C5358" s="34">
        <v>17.2</v>
      </c>
      <c r="D5358" s="32">
        <f t="shared" si="166"/>
        <v>62.96</v>
      </c>
      <c r="E5358" s="37">
        <f t="shared" si="167"/>
        <v>75.551999999999992</v>
      </c>
      <c r="F5358" s="32">
        <f>'Auxiliary Energy Estimation'!$E$25-D5358</f>
        <v>-7.9600000000000009</v>
      </c>
      <c r="G5358" s="32">
        <f>'Auxiliary Energy Estimation'!$E$25-E5358</f>
        <v>-20.551999999999992</v>
      </c>
      <c r="H5358" s="26">
        <f>IF(D5358&lt;='Auxiliary Energy Estimation'!$E$25, 1, 0)</f>
        <v>0</v>
      </c>
      <c r="I5358" s="26">
        <f>IF(E5358&lt;='Auxiliary Energy Estimation'!$E$25, 1, 0)</f>
        <v>0</v>
      </c>
    </row>
    <row r="5359" spans="2:9" ht="15" x14ac:dyDescent="0.3">
      <c r="B5359" s="33">
        <v>5354.5</v>
      </c>
      <c r="C5359" s="34">
        <v>17.2</v>
      </c>
      <c r="D5359" s="32">
        <f t="shared" si="166"/>
        <v>62.96</v>
      </c>
      <c r="E5359" s="37">
        <f t="shared" si="167"/>
        <v>75.551999999999992</v>
      </c>
      <c r="F5359" s="32">
        <f>'Auxiliary Energy Estimation'!$E$25-D5359</f>
        <v>-7.9600000000000009</v>
      </c>
      <c r="G5359" s="32">
        <f>'Auxiliary Energy Estimation'!$E$25-E5359</f>
        <v>-20.551999999999992</v>
      </c>
      <c r="H5359" s="26">
        <f>IF(D5359&lt;='Auxiliary Energy Estimation'!$E$25, 1, 0)</f>
        <v>0</v>
      </c>
      <c r="I5359" s="26">
        <f>IF(E5359&lt;='Auxiliary Energy Estimation'!$E$25, 1, 0)</f>
        <v>0</v>
      </c>
    </row>
    <row r="5360" spans="2:9" ht="15" x14ac:dyDescent="0.3">
      <c r="B5360" s="33">
        <v>5355.5</v>
      </c>
      <c r="C5360" s="34">
        <v>17.2</v>
      </c>
      <c r="D5360" s="32">
        <f t="shared" si="166"/>
        <v>62.96</v>
      </c>
      <c r="E5360" s="37">
        <f t="shared" si="167"/>
        <v>75.551999999999992</v>
      </c>
      <c r="F5360" s="32">
        <f>'Auxiliary Energy Estimation'!$E$25-D5360</f>
        <v>-7.9600000000000009</v>
      </c>
      <c r="G5360" s="32">
        <f>'Auxiliary Energy Estimation'!$E$25-E5360</f>
        <v>-20.551999999999992</v>
      </c>
      <c r="H5360" s="26">
        <f>IF(D5360&lt;='Auxiliary Energy Estimation'!$E$25, 1, 0)</f>
        <v>0</v>
      </c>
      <c r="I5360" s="26">
        <f>IF(E5360&lt;='Auxiliary Energy Estimation'!$E$25, 1, 0)</f>
        <v>0</v>
      </c>
    </row>
    <row r="5361" spans="2:9" ht="15" x14ac:dyDescent="0.3">
      <c r="B5361" s="33">
        <v>5356.5</v>
      </c>
      <c r="C5361" s="34">
        <v>17.2</v>
      </c>
      <c r="D5361" s="32">
        <f t="shared" si="166"/>
        <v>62.96</v>
      </c>
      <c r="E5361" s="37">
        <f t="shared" si="167"/>
        <v>75.551999999999992</v>
      </c>
      <c r="F5361" s="32">
        <f>'Auxiliary Energy Estimation'!$E$25-D5361</f>
        <v>-7.9600000000000009</v>
      </c>
      <c r="G5361" s="32">
        <f>'Auxiliary Energy Estimation'!$E$25-E5361</f>
        <v>-20.551999999999992</v>
      </c>
      <c r="H5361" s="26">
        <f>IF(D5361&lt;='Auxiliary Energy Estimation'!$E$25, 1, 0)</f>
        <v>0</v>
      </c>
      <c r="I5361" s="26">
        <f>IF(E5361&lt;='Auxiliary Energy Estimation'!$E$25, 1, 0)</f>
        <v>0</v>
      </c>
    </row>
    <row r="5362" spans="2:9" ht="15" x14ac:dyDescent="0.3">
      <c r="B5362" s="33">
        <v>5357.5</v>
      </c>
      <c r="C5362" s="34">
        <v>17.2</v>
      </c>
      <c r="D5362" s="32">
        <f t="shared" si="166"/>
        <v>62.96</v>
      </c>
      <c r="E5362" s="37">
        <f t="shared" si="167"/>
        <v>75.551999999999992</v>
      </c>
      <c r="F5362" s="32">
        <f>'Auxiliary Energy Estimation'!$E$25-D5362</f>
        <v>-7.9600000000000009</v>
      </c>
      <c r="G5362" s="32">
        <f>'Auxiliary Energy Estimation'!$E$25-E5362</f>
        <v>-20.551999999999992</v>
      </c>
      <c r="H5362" s="26">
        <f>IF(D5362&lt;='Auxiliary Energy Estimation'!$E$25, 1, 0)</f>
        <v>0</v>
      </c>
      <c r="I5362" s="26">
        <f>IF(E5362&lt;='Auxiliary Energy Estimation'!$E$25, 1, 0)</f>
        <v>0</v>
      </c>
    </row>
    <row r="5363" spans="2:9" ht="15" x14ac:dyDescent="0.3">
      <c r="B5363" s="33">
        <v>5358.5</v>
      </c>
      <c r="C5363" s="34">
        <v>17.8</v>
      </c>
      <c r="D5363" s="32">
        <f t="shared" si="166"/>
        <v>64.039999999999992</v>
      </c>
      <c r="E5363" s="37">
        <f t="shared" si="167"/>
        <v>76.847999999999985</v>
      </c>
      <c r="F5363" s="32">
        <f>'Auxiliary Energy Estimation'!$E$25-D5363</f>
        <v>-9.039999999999992</v>
      </c>
      <c r="G5363" s="32">
        <f>'Auxiliary Energy Estimation'!$E$25-E5363</f>
        <v>-21.847999999999985</v>
      </c>
      <c r="H5363" s="26">
        <f>IF(D5363&lt;='Auxiliary Energy Estimation'!$E$25, 1, 0)</f>
        <v>0</v>
      </c>
      <c r="I5363" s="26">
        <f>IF(E5363&lt;='Auxiliary Energy Estimation'!$E$25, 1, 0)</f>
        <v>0</v>
      </c>
    </row>
    <row r="5364" spans="2:9" ht="15" x14ac:dyDescent="0.3">
      <c r="B5364" s="33">
        <v>5359.5</v>
      </c>
      <c r="C5364" s="34">
        <v>18.3</v>
      </c>
      <c r="D5364" s="32">
        <f t="shared" si="166"/>
        <v>64.94</v>
      </c>
      <c r="E5364" s="37">
        <f t="shared" si="167"/>
        <v>77.927999999999997</v>
      </c>
      <c r="F5364" s="32">
        <f>'Auxiliary Energy Estimation'!$E$25-D5364</f>
        <v>-9.9399999999999977</v>
      </c>
      <c r="G5364" s="32">
        <f>'Auxiliary Energy Estimation'!$E$25-E5364</f>
        <v>-22.927999999999997</v>
      </c>
      <c r="H5364" s="26">
        <f>IF(D5364&lt;='Auxiliary Energy Estimation'!$E$25, 1, 0)</f>
        <v>0</v>
      </c>
      <c r="I5364" s="26">
        <f>IF(E5364&lt;='Auxiliary Energy Estimation'!$E$25, 1, 0)</f>
        <v>0</v>
      </c>
    </row>
    <row r="5365" spans="2:9" ht="15" x14ac:dyDescent="0.3">
      <c r="B5365" s="33">
        <v>5360.5</v>
      </c>
      <c r="C5365" s="34">
        <v>18.3</v>
      </c>
      <c r="D5365" s="32">
        <f t="shared" si="166"/>
        <v>64.94</v>
      </c>
      <c r="E5365" s="37">
        <f t="shared" si="167"/>
        <v>77.927999999999997</v>
      </c>
      <c r="F5365" s="32">
        <f>'Auxiliary Energy Estimation'!$E$25-D5365</f>
        <v>-9.9399999999999977</v>
      </c>
      <c r="G5365" s="32">
        <f>'Auxiliary Energy Estimation'!$E$25-E5365</f>
        <v>-22.927999999999997</v>
      </c>
      <c r="H5365" s="26">
        <f>IF(D5365&lt;='Auxiliary Energy Estimation'!$E$25, 1, 0)</f>
        <v>0</v>
      </c>
      <c r="I5365" s="26">
        <f>IF(E5365&lt;='Auxiliary Energy Estimation'!$E$25, 1, 0)</f>
        <v>0</v>
      </c>
    </row>
    <row r="5366" spans="2:9" ht="15" x14ac:dyDescent="0.3">
      <c r="B5366" s="33">
        <v>5361.5</v>
      </c>
      <c r="C5366" s="34">
        <v>18.899999999999999</v>
      </c>
      <c r="D5366" s="32">
        <f t="shared" si="166"/>
        <v>66.02</v>
      </c>
      <c r="E5366" s="37">
        <f t="shared" si="167"/>
        <v>79.22399999999999</v>
      </c>
      <c r="F5366" s="32">
        <f>'Auxiliary Energy Estimation'!$E$25-D5366</f>
        <v>-11.019999999999996</v>
      </c>
      <c r="G5366" s="32">
        <f>'Auxiliary Energy Estimation'!$E$25-E5366</f>
        <v>-24.22399999999999</v>
      </c>
      <c r="H5366" s="26">
        <f>IF(D5366&lt;='Auxiliary Energy Estimation'!$E$25, 1, 0)</f>
        <v>0</v>
      </c>
      <c r="I5366" s="26">
        <f>IF(E5366&lt;='Auxiliary Energy Estimation'!$E$25, 1, 0)</f>
        <v>0</v>
      </c>
    </row>
    <row r="5367" spans="2:9" ht="15" x14ac:dyDescent="0.3">
      <c r="B5367" s="33">
        <v>5362.5</v>
      </c>
      <c r="C5367" s="34">
        <v>19.399999999999999</v>
      </c>
      <c r="D5367" s="32">
        <f t="shared" si="166"/>
        <v>66.92</v>
      </c>
      <c r="E5367" s="37">
        <f t="shared" si="167"/>
        <v>80.304000000000002</v>
      </c>
      <c r="F5367" s="32">
        <f>'Auxiliary Energy Estimation'!$E$25-D5367</f>
        <v>-11.920000000000002</v>
      </c>
      <c r="G5367" s="32">
        <f>'Auxiliary Energy Estimation'!$E$25-E5367</f>
        <v>-25.304000000000002</v>
      </c>
      <c r="H5367" s="26">
        <f>IF(D5367&lt;='Auxiliary Energy Estimation'!$E$25, 1, 0)</f>
        <v>0</v>
      </c>
      <c r="I5367" s="26">
        <f>IF(E5367&lt;='Auxiliary Energy Estimation'!$E$25, 1, 0)</f>
        <v>0</v>
      </c>
    </row>
    <row r="5368" spans="2:9" ht="15" x14ac:dyDescent="0.3">
      <c r="B5368" s="33">
        <v>5363.5</v>
      </c>
      <c r="C5368" s="34">
        <v>20</v>
      </c>
      <c r="D5368" s="32">
        <f t="shared" si="166"/>
        <v>68</v>
      </c>
      <c r="E5368" s="37">
        <f t="shared" si="167"/>
        <v>81.599999999999994</v>
      </c>
      <c r="F5368" s="32">
        <f>'Auxiliary Energy Estimation'!$E$25-D5368</f>
        <v>-13</v>
      </c>
      <c r="G5368" s="32">
        <f>'Auxiliary Energy Estimation'!$E$25-E5368</f>
        <v>-26.599999999999994</v>
      </c>
      <c r="H5368" s="26">
        <f>IF(D5368&lt;='Auxiliary Energy Estimation'!$E$25, 1, 0)</f>
        <v>0</v>
      </c>
      <c r="I5368" s="26">
        <f>IF(E5368&lt;='Auxiliary Energy Estimation'!$E$25, 1, 0)</f>
        <v>0</v>
      </c>
    </row>
    <row r="5369" spans="2:9" ht="15" x14ac:dyDescent="0.3">
      <c r="B5369" s="33">
        <v>5364.5</v>
      </c>
      <c r="C5369" s="34">
        <v>20.6</v>
      </c>
      <c r="D5369" s="32">
        <f t="shared" si="166"/>
        <v>69.080000000000013</v>
      </c>
      <c r="E5369" s="37">
        <f t="shared" si="167"/>
        <v>82.896000000000015</v>
      </c>
      <c r="F5369" s="32">
        <f>'Auxiliary Energy Estimation'!$E$25-D5369</f>
        <v>-14.080000000000013</v>
      </c>
      <c r="G5369" s="32">
        <f>'Auxiliary Energy Estimation'!$E$25-E5369</f>
        <v>-27.896000000000015</v>
      </c>
      <c r="H5369" s="26">
        <f>IF(D5369&lt;='Auxiliary Energy Estimation'!$E$25, 1, 0)</f>
        <v>0</v>
      </c>
      <c r="I5369" s="26">
        <f>IF(E5369&lt;='Auxiliary Energy Estimation'!$E$25, 1, 0)</f>
        <v>0</v>
      </c>
    </row>
    <row r="5370" spans="2:9" ht="15" x14ac:dyDescent="0.3">
      <c r="B5370" s="33">
        <v>5365.5</v>
      </c>
      <c r="C5370" s="34">
        <v>21.1</v>
      </c>
      <c r="D5370" s="32">
        <f t="shared" si="166"/>
        <v>69.98</v>
      </c>
      <c r="E5370" s="37">
        <f t="shared" si="167"/>
        <v>83.975999999999999</v>
      </c>
      <c r="F5370" s="32">
        <f>'Auxiliary Energy Estimation'!$E$25-D5370</f>
        <v>-14.980000000000004</v>
      </c>
      <c r="G5370" s="32">
        <f>'Auxiliary Energy Estimation'!$E$25-E5370</f>
        <v>-28.975999999999999</v>
      </c>
      <c r="H5370" s="26">
        <f>IF(D5370&lt;='Auxiliary Energy Estimation'!$E$25, 1, 0)</f>
        <v>0</v>
      </c>
      <c r="I5370" s="26">
        <f>IF(E5370&lt;='Auxiliary Energy Estimation'!$E$25, 1, 0)</f>
        <v>0</v>
      </c>
    </row>
    <row r="5371" spans="2:9" ht="15" x14ac:dyDescent="0.3">
      <c r="B5371" s="33">
        <v>5366.5</v>
      </c>
      <c r="C5371" s="34">
        <v>21.1</v>
      </c>
      <c r="D5371" s="32">
        <f t="shared" si="166"/>
        <v>69.98</v>
      </c>
      <c r="E5371" s="37">
        <f t="shared" si="167"/>
        <v>83.975999999999999</v>
      </c>
      <c r="F5371" s="32">
        <f>'Auxiliary Energy Estimation'!$E$25-D5371</f>
        <v>-14.980000000000004</v>
      </c>
      <c r="G5371" s="32">
        <f>'Auxiliary Energy Estimation'!$E$25-E5371</f>
        <v>-28.975999999999999</v>
      </c>
      <c r="H5371" s="26">
        <f>IF(D5371&lt;='Auxiliary Energy Estimation'!$E$25, 1, 0)</f>
        <v>0</v>
      </c>
      <c r="I5371" s="26">
        <f>IF(E5371&lt;='Auxiliary Energy Estimation'!$E$25, 1, 0)</f>
        <v>0</v>
      </c>
    </row>
    <row r="5372" spans="2:9" ht="15" x14ac:dyDescent="0.3">
      <c r="B5372" s="33">
        <v>5367.5</v>
      </c>
      <c r="C5372" s="34">
        <v>23.3</v>
      </c>
      <c r="D5372" s="32">
        <f t="shared" si="166"/>
        <v>73.94</v>
      </c>
      <c r="E5372" s="37">
        <f t="shared" si="167"/>
        <v>88.727999999999994</v>
      </c>
      <c r="F5372" s="32">
        <f>'Auxiliary Energy Estimation'!$E$25-D5372</f>
        <v>-18.939999999999998</v>
      </c>
      <c r="G5372" s="32">
        <f>'Auxiliary Energy Estimation'!$E$25-E5372</f>
        <v>-33.727999999999994</v>
      </c>
      <c r="H5372" s="26">
        <f>IF(D5372&lt;='Auxiliary Energy Estimation'!$E$25, 1, 0)</f>
        <v>0</v>
      </c>
      <c r="I5372" s="26">
        <f>IF(E5372&lt;='Auxiliary Energy Estimation'!$E$25, 1, 0)</f>
        <v>0</v>
      </c>
    </row>
    <row r="5373" spans="2:9" ht="15" x14ac:dyDescent="0.3">
      <c r="B5373" s="33">
        <v>5368.5</v>
      </c>
      <c r="C5373" s="34">
        <v>22.2</v>
      </c>
      <c r="D5373" s="32">
        <f t="shared" si="166"/>
        <v>71.960000000000008</v>
      </c>
      <c r="E5373" s="37">
        <f t="shared" si="167"/>
        <v>86.352000000000004</v>
      </c>
      <c r="F5373" s="32">
        <f>'Auxiliary Energy Estimation'!$E$25-D5373</f>
        <v>-16.960000000000008</v>
      </c>
      <c r="G5373" s="32">
        <f>'Auxiliary Energy Estimation'!$E$25-E5373</f>
        <v>-31.352000000000004</v>
      </c>
      <c r="H5373" s="26">
        <f>IF(D5373&lt;='Auxiliary Energy Estimation'!$E$25, 1, 0)</f>
        <v>0</v>
      </c>
      <c r="I5373" s="26">
        <f>IF(E5373&lt;='Auxiliary Energy Estimation'!$E$25, 1, 0)</f>
        <v>0</v>
      </c>
    </row>
    <row r="5374" spans="2:9" ht="15" x14ac:dyDescent="0.3">
      <c r="B5374" s="33">
        <v>5369.5</v>
      </c>
      <c r="C5374" s="34">
        <v>21.1</v>
      </c>
      <c r="D5374" s="32">
        <f t="shared" si="166"/>
        <v>69.98</v>
      </c>
      <c r="E5374" s="37">
        <f t="shared" si="167"/>
        <v>83.975999999999999</v>
      </c>
      <c r="F5374" s="32">
        <f>'Auxiliary Energy Estimation'!$E$25-D5374</f>
        <v>-14.980000000000004</v>
      </c>
      <c r="G5374" s="32">
        <f>'Auxiliary Energy Estimation'!$E$25-E5374</f>
        <v>-28.975999999999999</v>
      </c>
      <c r="H5374" s="26">
        <f>IF(D5374&lt;='Auxiliary Energy Estimation'!$E$25, 1, 0)</f>
        <v>0</v>
      </c>
      <c r="I5374" s="26">
        <f>IF(E5374&lt;='Auxiliary Energy Estimation'!$E$25, 1, 0)</f>
        <v>0</v>
      </c>
    </row>
    <row r="5375" spans="2:9" ht="15" x14ac:dyDescent="0.3">
      <c r="B5375" s="33">
        <v>5370.5</v>
      </c>
      <c r="C5375" s="34">
        <v>21.7</v>
      </c>
      <c r="D5375" s="32">
        <f t="shared" si="166"/>
        <v>71.06</v>
      </c>
      <c r="E5375" s="37">
        <f t="shared" si="167"/>
        <v>85.272000000000006</v>
      </c>
      <c r="F5375" s="32">
        <f>'Auxiliary Energy Estimation'!$E$25-D5375</f>
        <v>-16.060000000000002</v>
      </c>
      <c r="G5375" s="32">
        <f>'Auxiliary Energy Estimation'!$E$25-E5375</f>
        <v>-30.272000000000006</v>
      </c>
      <c r="H5375" s="26">
        <f>IF(D5375&lt;='Auxiliary Energy Estimation'!$E$25, 1, 0)</f>
        <v>0</v>
      </c>
      <c r="I5375" s="26">
        <f>IF(E5375&lt;='Auxiliary Energy Estimation'!$E$25, 1, 0)</f>
        <v>0</v>
      </c>
    </row>
    <row r="5376" spans="2:9" ht="15" x14ac:dyDescent="0.3">
      <c r="B5376" s="33">
        <v>5371.5</v>
      </c>
      <c r="C5376" s="34">
        <v>21.7</v>
      </c>
      <c r="D5376" s="32">
        <f t="shared" si="166"/>
        <v>71.06</v>
      </c>
      <c r="E5376" s="37">
        <f t="shared" si="167"/>
        <v>85.272000000000006</v>
      </c>
      <c r="F5376" s="32">
        <f>'Auxiliary Energy Estimation'!$E$25-D5376</f>
        <v>-16.060000000000002</v>
      </c>
      <c r="G5376" s="32">
        <f>'Auxiliary Energy Estimation'!$E$25-E5376</f>
        <v>-30.272000000000006</v>
      </c>
      <c r="H5376" s="26">
        <f>IF(D5376&lt;='Auxiliary Energy Estimation'!$E$25, 1, 0)</f>
        <v>0</v>
      </c>
      <c r="I5376" s="26">
        <f>IF(E5376&lt;='Auxiliary Energy Estimation'!$E$25, 1, 0)</f>
        <v>0</v>
      </c>
    </row>
    <row r="5377" spans="2:9" ht="15" x14ac:dyDescent="0.3">
      <c r="B5377" s="33">
        <v>5372.5</v>
      </c>
      <c r="C5377" s="34">
        <v>21.7</v>
      </c>
      <c r="D5377" s="32">
        <f t="shared" si="166"/>
        <v>71.06</v>
      </c>
      <c r="E5377" s="37">
        <f t="shared" si="167"/>
        <v>85.272000000000006</v>
      </c>
      <c r="F5377" s="32">
        <f>'Auxiliary Energy Estimation'!$E$25-D5377</f>
        <v>-16.060000000000002</v>
      </c>
      <c r="G5377" s="32">
        <f>'Auxiliary Energy Estimation'!$E$25-E5377</f>
        <v>-30.272000000000006</v>
      </c>
      <c r="H5377" s="26">
        <f>IF(D5377&lt;='Auxiliary Energy Estimation'!$E$25, 1, 0)</f>
        <v>0</v>
      </c>
      <c r="I5377" s="26">
        <f>IF(E5377&lt;='Auxiliary Energy Estimation'!$E$25, 1, 0)</f>
        <v>0</v>
      </c>
    </row>
    <row r="5378" spans="2:9" ht="15" x14ac:dyDescent="0.3">
      <c r="B5378" s="33">
        <v>5373.5</v>
      </c>
      <c r="C5378" s="34">
        <v>21.7</v>
      </c>
      <c r="D5378" s="32">
        <f t="shared" si="166"/>
        <v>71.06</v>
      </c>
      <c r="E5378" s="37">
        <f t="shared" si="167"/>
        <v>85.272000000000006</v>
      </c>
      <c r="F5378" s="32">
        <f>'Auxiliary Energy Estimation'!$E$25-D5378</f>
        <v>-16.060000000000002</v>
      </c>
      <c r="G5378" s="32">
        <f>'Auxiliary Energy Estimation'!$E$25-E5378</f>
        <v>-30.272000000000006</v>
      </c>
      <c r="H5378" s="26">
        <f>IF(D5378&lt;='Auxiliary Energy Estimation'!$E$25, 1, 0)</f>
        <v>0</v>
      </c>
      <c r="I5378" s="26">
        <f>IF(E5378&lt;='Auxiliary Energy Estimation'!$E$25, 1, 0)</f>
        <v>0</v>
      </c>
    </row>
    <row r="5379" spans="2:9" ht="15" x14ac:dyDescent="0.3">
      <c r="B5379" s="33">
        <v>5374.5</v>
      </c>
      <c r="C5379" s="34">
        <v>22.2</v>
      </c>
      <c r="D5379" s="32">
        <f t="shared" si="166"/>
        <v>71.960000000000008</v>
      </c>
      <c r="E5379" s="37">
        <f t="shared" si="167"/>
        <v>86.352000000000004</v>
      </c>
      <c r="F5379" s="32">
        <f>'Auxiliary Energy Estimation'!$E$25-D5379</f>
        <v>-16.960000000000008</v>
      </c>
      <c r="G5379" s="32">
        <f>'Auxiliary Energy Estimation'!$E$25-E5379</f>
        <v>-31.352000000000004</v>
      </c>
      <c r="H5379" s="26">
        <f>IF(D5379&lt;='Auxiliary Energy Estimation'!$E$25, 1, 0)</f>
        <v>0</v>
      </c>
      <c r="I5379" s="26">
        <f>IF(E5379&lt;='Auxiliary Energy Estimation'!$E$25, 1, 0)</f>
        <v>0</v>
      </c>
    </row>
    <row r="5380" spans="2:9" ht="15" x14ac:dyDescent="0.3">
      <c r="B5380" s="33">
        <v>5375.5</v>
      </c>
      <c r="C5380" s="34">
        <v>21.7</v>
      </c>
      <c r="D5380" s="32">
        <f t="shared" si="166"/>
        <v>71.06</v>
      </c>
      <c r="E5380" s="37">
        <f t="shared" si="167"/>
        <v>85.272000000000006</v>
      </c>
      <c r="F5380" s="32">
        <f>'Auxiliary Energy Estimation'!$E$25-D5380</f>
        <v>-16.060000000000002</v>
      </c>
      <c r="G5380" s="32">
        <f>'Auxiliary Energy Estimation'!$E$25-E5380</f>
        <v>-30.272000000000006</v>
      </c>
      <c r="H5380" s="26">
        <f>IF(D5380&lt;='Auxiliary Energy Estimation'!$E$25, 1, 0)</f>
        <v>0</v>
      </c>
      <c r="I5380" s="26">
        <f>IF(E5380&lt;='Auxiliary Energy Estimation'!$E$25, 1, 0)</f>
        <v>0</v>
      </c>
    </row>
    <row r="5381" spans="2:9" ht="15" x14ac:dyDescent="0.3">
      <c r="B5381" s="33">
        <v>5376.5</v>
      </c>
      <c r="C5381" s="34">
        <v>22.8</v>
      </c>
      <c r="D5381" s="32">
        <f t="shared" ref="D5381:D5444" si="168">CONVERT(C5381,"C","F")</f>
        <v>73.039999999999992</v>
      </c>
      <c r="E5381" s="37">
        <f t="shared" ref="E5381:E5444" si="169">D5381*1.2</f>
        <v>87.647999999999982</v>
      </c>
      <c r="F5381" s="32">
        <f>'Auxiliary Energy Estimation'!$E$25-D5381</f>
        <v>-18.039999999999992</v>
      </c>
      <c r="G5381" s="32">
        <f>'Auxiliary Energy Estimation'!$E$25-E5381</f>
        <v>-32.647999999999982</v>
      </c>
      <c r="H5381" s="26">
        <f>IF(D5381&lt;='Auxiliary Energy Estimation'!$E$25, 1, 0)</f>
        <v>0</v>
      </c>
      <c r="I5381" s="26">
        <f>IF(E5381&lt;='Auxiliary Energy Estimation'!$E$25, 1, 0)</f>
        <v>0</v>
      </c>
    </row>
    <row r="5382" spans="2:9" ht="15" x14ac:dyDescent="0.3">
      <c r="B5382" s="33">
        <v>5377.5</v>
      </c>
      <c r="C5382" s="34">
        <v>21.7</v>
      </c>
      <c r="D5382" s="32">
        <f t="shared" si="168"/>
        <v>71.06</v>
      </c>
      <c r="E5382" s="37">
        <f t="shared" si="169"/>
        <v>85.272000000000006</v>
      </c>
      <c r="F5382" s="32">
        <f>'Auxiliary Energy Estimation'!$E$25-D5382</f>
        <v>-16.060000000000002</v>
      </c>
      <c r="G5382" s="32">
        <f>'Auxiliary Energy Estimation'!$E$25-E5382</f>
        <v>-30.272000000000006</v>
      </c>
      <c r="H5382" s="26">
        <f>IF(D5382&lt;='Auxiliary Energy Estimation'!$E$25, 1, 0)</f>
        <v>0</v>
      </c>
      <c r="I5382" s="26">
        <f>IF(E5382&lt;='Auxiliary Energy Estimation'!$E$25, 1, 0)</f>
        <v>0</v>
      </c>
    </row>
    <row r="5383" spans="2:9" ht="15" x14ac:dyDescent="0.3">
      <c r="B5383" s="33">
        <v>5378.5</v>
      </c>
      <c r="C5383" s="34">
        <v>21.7</v>
      </c>
      <c r="D5383" s="32">
        <f t="shared" si="168"/>
        <v>71.06</v>
      </c>
      <c r="E5383" s="37">
        <f t="shared" si="169"/>
        <v>85.272000000000006</v>
      </c>
      <c r="F5383" s="32">
        <f>'Auxiliary Energy Estimation'!$E$25-D5383</f>
        <v>-16.060000000000002</v>
      </c>
      <c r="G5383" s="32">
        <f>'Auxiliary Energy Estimation'!$E$25-E5383</f>
        <v>-30.272000000000006</v>
      </c>
      <c r="H5383" s="26">
        <f>IF(D5383&lt;='Auxiliary Energy Estimation'!$E$25, 1, 0)</f>
        <v>0</v>
      </c>
      <c r="I5383" s="26">
        <f>IF(E5383&lt;='Auxiliary Energy Estimation'!$E$25, 1, 0)</f>
        <v>0</v>
      </c>
    </row>
    <row r="5384" spans="2:9" ht="15" x14ac:dyDescent="0.3">
      <c r="B5384" s="33">
        <v>5379.5</v>
      </c>
      <c r="C5384" s="34">
        <v>20</v>
      </c>
      <c r="D5384" s="32">
        <f t="shared" si="168"/>
        <v>68</v>
      </c>
      <c r="E5384" s="37">
        <f t="shared" si="169"/>
        <v>81.599999999999994</v>
      </c>
      <c r="F5384" s="32">
        <f>'Auxiliary Energy Estimation'!$E$25-D5384</f>
        <v>-13</v>
      </c>
      <c r="G5384" s="32">
        <f>'Auxiliary Energy Estimation'!$E$25-E5384</f>
        <v>-26.599999999999994</v>
      </c>
      <c r="H5384" s="26">
        <f>IF(D5384&lt;='Auxiliary Energy Estimation'!$E$25, 1, 0)</f>
        <v>0</v>
      </c>
      <c r="I5384" s="26">
        <f>IF(E5384&lt;='Auxiliary Energy Estimation'!$E$25, 1, 0)</f>
        <v>0</v>
      </c>
    </row>
    <row r="5385" spans="2:9" ht="15" x14ac:dyDescent="0.3">
      <c r="B5385" s="33">
        <v>5380.5</v>
      </c>
      <c r="C5385" s="34">
        <v>19.399999999999999</v>
      </c>
      <c r="D5385" s="32">
        <f t="shared" si="168"/>
        <v>66.92</v>
      </c>
      <c r="E5385" s="37">
        <f t="shared" si="169"/>
        <v>80.304000000000002</v>
      </c>
      <c r="F5385" s="32">
        <f>'Auxiliary Energy Estimation'!$E$25-D5385</f>
        <v>-11.920000000000002</v>
      </c>
      <c r="G5385" s="32">
        <f>'Auxiliary Energy Estimation'!$E$25-E5385</f>
        <v>-25.304000000000002</v>
      </c>
      <c r="H5385" s="26">
        <f>IF(D5385&lt;='Auxiliary Energy Estimation'!$E$25, 1, 0)</f>
        <v>0</v>
      </c>
      <c r="I5385" s="26">
        <f>IF(E5385&lt;='Auxiliary Energy Estimation'!$E$25, 1, 0)</f>
        <v>0</v>
      </c>
    </row>
    <row r="5386" spans="2:9" ht="15" x14ac:dyDescent="0.3">
      <c r="B5386" s="33">
        <v>5381.5</v>
      </c>
      <c r="C5386" s="34">
        <v>20</v>
      </c>
      <c r="D5386" s="32">
        <f t="shared" si="168"/>
        <v>68</v>
      </c>
      <c r="E5386" s="37">
        <f t="shared" si="169"/>
        <v>81.599999999999994</v>
      </c>
      <c r="F5386" s="32">
        <f>'Auxiliary Energy Estimation'!$E$25-D5386</f>
        <v>-13</v>
      </c>
      <c r="G5386" s="32">
        <f>'Auxiliary Energy Estimation'!$E$25-E5386</f>
        <v>-26.599999999999994</v>
      </c>
      <c r="H5386" s="26">
        <f>IF(D5386&lt;='Auxiliary Energy Estimation'!$E$25, 1, 0)</f>
        <v>0</v>
      </c>
      <c r="I5386" s="26">
        <f>IF(E5386&lt;='Auxiliary Energy Estimation'!$E$25, 1, 0)</f>
        <v>0</v>
      </c>
    </row>
    <row r="5387" spans="2:9" ht="15" x14ac:dyDescent="0.3">
      <c r="B5387" s="33">
        <v>5382.5</v>
      </c>
      <c r="C5387" s="34">
        <v>21.7</v>
      </c>
      <c r="D5387" s="32">
        <f t="shared" si="168"/>
        <v>71.06</v>
      </c>
      <c r="E5387" s="37">
        <f t="shared" si="169"/>
        <v>85.272000000000006</v>
      </c>
      <c r="F5387" s="32">
        <f>'Auxiliary Energy Estimation'!$E$25-D5387</f>
        <v>-16.060000000000002</v>
      </c>
      <c r="G5387" s="32">
        <f>'Auxiliary Energy Estimation'!$E$25-E5387</f>
        <v>-30.272000000000006</v>
      </c>
      <c r="H5387" s="26">
        <f>IF(D5387&lt;='Auxiliary Energy Estimation'!$E$25, 1, 0)</f>
        <v>0</v>
      </c>
      <c r="I5387" s="26">
        <f>IF(E5387&lt;='Auxiliary Energy Estimation'!$E$25, 1, 0)</f>
        <v>0</v>
      </c>
    </row>
    <row r="5388" spans="2:9" ht="15" x14ac:dyDescent="0.3">
      <c r="B5388" s="33">
        <v>5383.5</v>
      </c>
      <c r="C5388" s="34">
        <v>23.9</v>
      </c>
      <c r="D5388" s="32">
        <f t="shared" si="168"/>
        <v>75.02</v>
      </c>
      <c r="E5388" s="37">
        <f t="shared" si="169"/>
        <v>90.023999999999987</v>
      </c>
      <c r="F5388" s="32">
        <f>'Auxiliary Energy Estimation'!$E$25-D5388</f>
        <v>-20.019999999999996</v>
      </c>
      <c r="G5388" s="32">
        <f>'Auxiliary Energy Estimation'!$E$25-E5388</f>
        <v>-35.023999999999987</v>
      </c>
      <c r="H5388" s="26">
        <f>IF(D5388&lt;='Auxiliary Energy Estimation'!$E$25, 1, 0)</f>
        <v>0</v>
      </c>
      <c r="I5388" s="26">
        <f>IF(E5388&lt;='Auxiliary Energy Estimation'!$E$25, 1, 0)</f>
        <v>0</v>
      </c>
    </row>
    <row r="5389" spans="2:9" ht="15" x14ac:dyDescent="0.3">
      <c r="B5389" s="33">
        <v>5384.5</v>
      </c>
      <c r="C5389" s="34">
        <v>22.2</v>
      </c>
      <c r="D5389" s="32">
        <f t="shared" si="168"/>
        <v>71.960000000000008</v>
      </c>
      <c r="E5389" s="37">
        <f t="shared" si="169"/>
        <v>86.352000000000004</v>
      </c>
      <c r="F5389" s="32">
        <f>'Auxiliary Energy Estimation'!$E$25-D5389</f>
        <v>-16.960000000000008</v>
      </c>
      <c r="G5389" s="32">
        <f>'Auxiliary Energy Estimation'!$E$25-E5389</f>
        <v>-31.352000000000004</v>
      </c>
      <c r="H5389" s="26">
        <f>IF(D5389&lt;='Auxiliary Energy Estimation'!$E$25, 1, 0)</f>
        <v>0</v>
      </c>
      <c r="I5389" s="26">
        <f>IF(E5389&lt;='Auxiliary Energy Estimation'!$E$25, 1, 0)</f>
        <v>0</v>
      </c>
    </row>
    <row r="5390" spans="2:9" ht="15" x14ac:dyDescent="0.3">
      <c r="B5390" s="33">
        <v>5385.5</v>
      </c>
      <c r="C5390" s="34">
        <v>23.9</v>
      </c>
      <c r="D5390" s="32">
        <f t="shared" si="168"/>
        <v>75.02</v>
      </c>
      <c r="E5390" s="37">
        <f t="shared" si="169"/>
        <v>90.023999999999987</v>
      </c>
      <c r="F5390" s="32">
        <f>'Auxiliary Energy Estimation'!$E$25-D5390</f>
        <v>-20.019999999999996</v>
      </c>
      <c r="G5390" s="32">
        <f>'Auxiliary Energy Estimation'!$E$25-E5390</f>
        <v>-35.023999999999987</v>
      </c>
      <c r="H5390" s="26">
        <f>IF(D5390&lt;='Auxiliary Energy Estimation'!$E$25, 1, 0)</f>
        <v>0</v>
      </c>
      <c r="I5390" s="26">
        <f>IF(E5390&lt;='Auxiliary Energy Estimation'!$E$25, 1, 0)</f>
        <v>0</v>
      </c>
    </row>
    <row r="5391" spans="2:9" ht="15" x14ac:dyDescent="0.3">
      <c r="B5391" s="33">
        <v>5386.5</v>
      </c>
      <c r="C5391" s="34">
        <v>22.8</v>
      </c>
      <c r="D5391" s="32">
        <f t="shared" si="168"/>
        <v>73.039999999999992</v>
      </c>
      <c r="E5391" s="37">
        <f t="shared" si="169"/>
        <v>87.647999999999982</v>
      </c>
      <c r="F5391" s="32">
        <f>'Auxiliary Energy Estimation'!$E$25-D5391</f>
        <v>-18.039999999999992</v>
      </c>
      <c r="G5391" s="32">
        <f>'Auxiliary Energy Estimation'!$E$25-E5391</f>
        <v>-32.647999999999982</v>
      </c>
      <c r="H5391" s="26">
        <f>IF(D5391&lt;='Auxiliary Energy Estimation'!$E$25, 1, 0)</f>
        <v>0</v>
      </c>
      <c r="I5391" s="26">
        <f>IF(E5391&lt;='Auxiliary Energy Estimation'!$E$25, 1, 0)</f>
        <v>0</v>
      </c>
    </row>
    <row r="5392" spans="2:9" ht="15" x14ac:dyDescent="0.3">
      <c r="B5392" s="33">
        <v>5387.5</v>
      </c>
      <c r="C5392" s="34">
        <v>22.2</v>
      </c>
      <c r="D5392" s="32">
        <f t="shared" si="168"/>
        <v>71.960000000000008</v>
      </c>
      <c r="E5392" s="37">
        <f t="shared" si="169"/>
        <v>86.352000000000004</v>
      </c>
      <c r="F5392" s="32">
        <f>'Auxiliary Energy Estimation'!$E$25-D5392</f>
        <v>-16.960000000000008</v>
      </c>
      <c r="G5392" s="32">
        <f>'Auxiliary Energy Estimation'!$E$25-E5392</f>
        <v>-31.352000000000004</v>
      </c>
      <c r="H5392" s="26">
        <f>IF(D5392&lt;='Auxiliary Energy Estimation'!$E$25, 1, 0)</f>
        <v>0</v>
      </c>
      <c r="I5392" s="26">
        <f>IF(E5392&lt;='Auxiliary Energy Estimation'!$E$25, 1, 0)</f>
        <v>0</v>
      </c>
    </row>
    <row r="5393" spans="2:9" ht="15" x14ac:dyDescent="0.3">
      <c r="B5393" s="33">
        <v>5388.5</v>
      </c>
      <c r="C5393" s="34">
        <v>22.8</v>
      </c>
      <c r="D5393" s="32">
        <f t="shared" si="168"/>
        <v>73.039999999999992</v>
      </c>
      <c r="E5393" s="37">
        <f t="shared" si="169"/>
        <v>87.647999999999982</v>
      </c>
      <c r="F5393" s="32">
        <f>'Auxiliary Energy Estimation'!$E$25-D5393</f>
        <v>-18.039999999999992</v>
      </c>
      <c r="G5393" s="32">
        <f>'Auxiliary Energy Estimation'!$E$25-E5393</f>
        <v>-32.647999999999982</v>
      </c>
      <c r="H5393" s="26">
        <f>IF(D5393&lt;='Auxiliary Energy Estimation'!$E$25, 1, 0)</f>
        <v>0</v>
      </c>
      <c r="I5393" s="26">
        <f>IF(E5393&lt;='Auxiliary Energy Estimation'!$E$25, 1, 0)</f>
        <v>0</v>
      </c>
    </row>
    <row r="5394" spans="2:9" ht="15" x14ac:dyDescent="0.3">
      <c r="B5394" s="33">
        <v>5389.5</v>
      </c>
      <c r="C5394" s="34">
        <v>22.8</v>
      </c>
      <c r="D5394" s="32">
        <f t="shared" si="168"/>
        <v>73.039999999999992</v>
      </c>
      <c r="E5394" s="37">
        <f t="shared" si="169"/>
        <v>87.647999999999982</v>
      </c>
      <c r="F5394" s="32">
        <f>'Auxiliary Energy Estimation'!$E$25-D5394</f>
        <v>-18.039999999999992</v>
      </c>
      <c r="G5394" s="32">
        <f>'Auxiliary Energy Estimation'!$E$25-E5394</f>
        <v>-32.647999999999982</v>
      </c>
      <c r="H5394" s="26">
        <f>IF(D5394&lt;='Auxiliary Energy Estimation'!$E$25, 1, 0)</f>
        <v>0</v>
      </c>
      <c r="I5394" s="26">
        <f>IF(E5394&lt;='Auxiliary Energy Estimation'!$E$25, 1, 0)</f>
        <v>0</v>
      </c>
    </row>
    <row r="5395" spans="2:9" ht="15" x14ac:dyDescent="0.3">
      <c r="B5395" s="33">
        <v>5390.5</v>
      </c>
      <c r="C5395" s="34">
        <v>21.7</v>
      </c>
      <c r="D5395" s="32">
        <f t="shared" si="168"/>
        <v>71.06</v>
      </c>
      <c r="E5395" s="37">
        <f t="shared" si="169"/>
        <v>85.272000000000006</v>
      </c>
      <c r="F5395" s="32">
        <f>'Auxiliary Energy Estimation'!$E$25-D5395</f>
        <v>-16.060000000000002</v>
      </c>
      <c r="G5395" s="32">
        <f>'Auxiliary Energy Estimation'!$E$25-E5395</f>
        <v>-30.272000000000006</v>
      </c>
      <c r="H5395" s="26">
        <f>IF(D5395&lt;='Auxiliary Energy Estimation'!$E$25, 1, 0)</f>
        <v>0</v>
      </c>
      <c r="I5395" s="26">
        <f>IF(E5395&lt;='Auxiliary Energy Estimation'!$E$25, 1, 0)</f>
        <v>0</v>
      </c>
    </row>
    <row r="5396" spans="2:9" ht="15" x14ac:dyDescent="0.3">
      <c r="B5396" s="33">
        <v>5391.5</v>
      </c>
      <c r="C5396" s="34">
        <v>21.7</v>
      </c>
      <c r="D5396" s="32">
        <f t="shared" si="168"/>
        <v>71.06</v>
      </c>
      <c r="E5396" s="37">
        <f t="shared" si="169"/>
        <v>85.272000000000006</v>
      </c>
      <c r="F5396" s="32">
        <f>'Auxiliary Energy Estimation'!$E$25-D5396</f>
        <v>-16.060000000000002</v>
      </c>
      <c r="G5396" s="32">
        <f>'Auxiliary Energy Estimation'!$E$25-E5396</f>
        <v>-30.272000000000006</v>
      </c>
      <c r="H5396" s="26">
        <f>IF(D5396&lt;='Auxiliary Energy Estimation'!$E$25, 1, 0)</f>
        <v>0</v>
      </c>
      <c r="I5396" s="26">
        <f>IF(E5396&lt;='Auxiliary Energy Estimation'!$E$25, 1, 0)</f>
        <v>0</v>
      </c>
    </row>
    <row r="5397" spans="2:9" ht="15" x14ac:dyDescent="0.3">
      <c r="B5397" s="33">
        <v>5392.5</v>
      </c>
      <c r="C5397" s="34">
        <v>21.1</v>
      </c>
      <c r="D5397" s="32">
        <f t="shared" si="168"/>
        <v>69.98</v>
      </c>
      <c r="E5397" s="37">
        <f t="shared" si="169"/>
        <v>83.975999999999999</v>
      </c>
      <c r="F5397" s="32">
        <f>'Auxiliary Energy Estimation'!$E$25-D5397</f>
        <v>-14.980000000000004</v>
      </c>
      <c r="G5397" s="32">
        <f>'Auxiliary Energy Estimation'!$E$25-E5397</f>
        <v>-28.975999999999999</v>
      </c>
      <c r="H5397" s="26">
        <f>IF(D5397&lt;='Auxiliary Energy Estimation'!$E$25, 1, 0)</f>
        <v>0</v>
      </c>
      <c r="I5397" s="26">
        <f>IF(E5397&lt;='Auxiliary Energy Estimation'!$E$25, 1, 0)</f>
        <v>0</v>
      </c>
    </row>
    <row r="5398" spans="2:9" ht="15" x14ac:dyDescent="0.3">
      <c r="B5398" s="33">
        <v>5393.5</v>
      </c>
      <c r="C5398" s="34">
        <v>21.1</v>
      </c>
      <c r="D5398" s="32">
        <f t="shared" si="168"/>
        <v>69.98</v>
      </c>
      <c r="E5398" s="37">
        <f t="shared" si="169"/>
        <v>83.975999999999999</v>
      </c>
      <c r="F5398" s="32">
        <f>'Auxiliary Energy Estimation'!$E$25-D5398</f>
        <v>-14.980000000000004</v>
      </c>
      <c r="G5398" s="32">
        <f>'Auxiliary Energy Estimation'!$E$25-E5398</f>
        <v>-28.975999999999999</v>
      </c>
      <c r="H5398" s="26">
        <f>IF(D5398&lt;='Auxiliary Energy Estimation'!$E$25, 1, 0)</f>
        <v>0</v>
      </c>
      <c r="I5398" s="26">
        <f>IF(E5398&lt;='Auxiliary Energy Estimation'!$E$25, 1, 0)</f>
        <v>0</v>
      </c>
    </row>
    <row r="5399" spans="2:9" ht="15" x14ac:dyDescent="0.3">
      <c r="B5399" s="33">
        <v>5394.5</v>
      </c>
      <c r="C5399" s="34">
        <v>21.1</v>
      </c>
      <c r="D5399" s="32">
        <f t="shared" si="168"/>
        <v>69.98</v>
      </c>
      <c r="E5399" s="37">
        <f t="shared" si="169"/>
        <v>83.975999999999999</v>
      </c>
      <c r="F5399" s="32">
        <f>'Auxiliary Energy Estimation'!$E$25-D5399</f>
        <v>-14.980000000000004</v>
      </c>
      <c r="G5399" s="32">
        <f>'Auxiliary Energy Estimation'!$E$25-E5399</f>
        <v>-28.975999999999999</v>
      </c>
      <c r="H5399" s="26">
        <f>IF(D5399&lt;='Auxiliary Energy Estimation'!$E$25, 1, 0)</f>
        <v>0</v>
      </c>
      <c r="I5399" s="26">
        <f>IF(E5399&lt;='Auxiliary Energy Estimation'!$E$25, 1, 0)</f>
        <v>0</v>
      </c>
    </row>
    <row r="5400" spans="2:9" ht="15" x14ac:dyDescent="0.3">
      <c r="B5400" s="33">
        <v>5395.5</v>
      </c>
      <c r="C5400" s="34">
        <v>21.7</v>
      </c>
      <c r="D5400" s="32">
        <f t="shared" si="168"/>
        <v>71.06</v>
      </c>
      <c r="E5400" s="37">
        <f t="shared" si="169"/>
        <v>85.272000000000006</v>
      </c>
      <c r="F5400" s="32">
        <f>'Auxiliary Energy Estimation'!$E$25-D5400</f>
        <v>-16.060000000000002</v>
      </c>
      <c r="G5400" s="32">
        <f>'Auxiliary Energy Estimation'!$E$25-E5400</f>
        <v>-30.272000000000006</v>
      </c>
      <c r="H5400" s="26">
        <f>IF(D5400&lt;='Auxiliary Energy Estimation'!$E$25, 1, 0)</f>
        <v>0</v>
      </c>
      <c r="I5400" s="26">
        <f>IF(E5400&lt;='Auxiliary Energy Estimation'!$E$25, 1, 0)</f>
        <v>0</v>
      </c>
    </row>
    <row r="5401" spans="2:9" ht="15" x14ac:dyDescent="0.3">
      <c r="B5401" s="33">
        <v>5396.5</v>
      </c>
      <c r="C5401" s="34">
        <v>22.2</v>
      </c>
      <c r="D5401" s="32">
        <f t="shared" si="168"/>
        <v>71.960000000000008</v>
      </c>
      <c r="E5401" s="37">
        <f t="shared" si="169"/>
        <v>86.352000000000004</v>
      </c>
      <c r="F5401" s="32">
        <f>'Auxiliary Energy Estimation'!$E$25-D5401</f>
        <v>-16.960000000000008</v>
      </c>
      <c r="G5401" s="32">
        <f>'Auxiliary Energy Estimation'!$E$25-E5401</f>
        <v>-31.352000000000004</v>
      </c>
      <c r="H5401" s="26">
        <f>IF(D5401&lt;='Auxiliary Energy Estimation'!$E$25, 1, 0)</f>
        <v>0</v>
      </c>
      <c r="I5401" s="26">
        <f>IF(E5401&lt;='Auxiliary Energy Estimation'!$E$25, 1, 0)</f>
        <v>0</v>
      </c>
    </row>
    <row r="5402" spans="2:9" ht="15" x14ac:dyDescent="0.3">
      <c r="B5402" s="33">
        <v>5397.5</v>
      </c>
      <c r="C5402" s="34">
        <v>21.7</v>
      </c>
      <c r="D5402" s="32">
        <f t="shared" si="168"/>
        <v>71.06</v>
      </c>
      <c r="E5402" s="37">
        <f t="shared" si="169"/>
        <v>85.272000000000006</v>
      </c>
      <c r="F5402" s="32">
        <f>'Auxiliary Energy Estimation'!$E$25-D5402</f>
        <v>-16.060000000000002</v>
      </c>
      <c r="G5402" s="32">
        <f>'Auxiliary Energy Estimation'!$E$25-E5402</f>
        <v>-30.272000000000006</v>
      </c>
      <c r="H5402" s="26">
        <f>IF(D5402&lt;='Auxiliary Energy Estimation'!$E$25, 1, 0)</f>
        <v>0</v>
      </c>
      <c r="I5402" s="26">
        <f>IF(E5402&lt;='Auxiliary Energy Estimation'!$E$25, 1, 0)</f>
        <v>0</v>
      </c>
    </row>
    <row r="5403" spans="2:9" ht="15" x14ac:dyDescent="0.3">
      <c r="B5403" s="33">
        <v>5398.5</v>
      </c>
      <c r="C5403" s="34">
        <v>22.2</v>
      </c>
      <c r="D5403" s="32">
        <f t="shared" si="168"/>
        <v>71.960000000000008</v>
      </c>
      <c r="E5403" s="37">
        <f t="shared" si="169"/>
        <v>86.352000000000004</v>
      </c>
      <c r="F5403" s="32">
        <f>'Auxiliary Energy Estimation'!$E$25-D5403</f>
        <v>-16.960000000000008</v>
      </c>
      <c r="G5403" s="32">
        <f>'Auxiliary Energy Estimation'!$E$25-E5403</f>
        <v>-31.352000000000004</v>
      </c>
      <c r="H5403" s="26">
        <f>IF(D5403&lt;='Auxiliary Energy Estimation'!$E$25, 1, 0)</f>
        <v>0</v>
      </c>
      <c r="I5403" s="26">
        <f>IF(E5403&lt;='Auxiliary Energy Estimation'!$E$25, 1, 0)</f>
        <v>0</v>
      </c>
    </row>
    <row r="5404" spans="2:9" ht="15" x14ac:dyDescent="0.3">
      <c r="B5404" s="33">
        <v>5399.5</v>
      </c>
      <c r="C5404" s="34">
        <v>22.2</v>
      </c>
      <c r="D5404" s="32">
        <f t="shared" si="168"/>
        <v>71.960000000000008</v>
      </c>
      <c r="E5404" s="37">
        <f t="shared" si="169"/>
        <v>86.352000000000004</v>
      </c>
      <c r="F5404" s="32">
        <f>'Auxiliary Energy Estimation'!$E$25-D5404</f>
        <v>-16.960000000000008</v>
      </c>
      <c r="G5404" s="32">
        <f>'Auxiliary Energy Estimation'!$E$25-E5404</f>
        <v>-31.352000000000004</v>
      </c>
      <c r="H5404" s="26">
        <f>IF(D5404&lt;='Auxiliary Energy Estimation'!$E$25, 1, 0)</f>
        <v>0</v>
      </c>
      <c r="I5404" s="26">
        <f>IF(E5404&lt;='Auxiliary Energy Estimation'!$E$25, 1, 0)</f>
        <v>0</v>
      </c>
    </row>
    <row r="5405" spans="2:9" ht="15" x14ac:dyDescent="0.3">
      <c r="B5405" s="33">
        <v>5400.5</v>
      </c>
      <c r="C5405" s="34">
        <v>22.8</v>
      </c>
      <c r="D5405" s="32">
        <f t="shared" si="168"/>
        <v>73.039999999999992</v>
      </c>
      <c r="E5405" s="37">
        <f t="shared" si="169"/>
        <v>87.647999999999982</v>
      </c>
      <c r="F5405" s="32">
        <f>'Auxiliary Energy Estimation'!$E$25-D5405</f>
        <v>-18.039999999999992</v>
      </c>
      <c r="G5405" s="32">
        <f>'Auxiliary Energy Estimation'!$E$25-E5405</f>
        <v>-32.647999999999982</v>
      </c>
      <c r="H5405" s="26">
        <f>IF(D5405&lt;='Auxiliary Energy Estimation'!$E$25, 1, 0)</f>
        <v>0</v>
      </c>
      <c r="I5405" s="26">
        <f>IF(E5405&lt;='Auxiliary Energy Estimation'!$E$25, 1, 0)</f>
        <v>0</v>
      </c>
    </row>
    <row r="5406" spans="2:9" ht="15" x14ac:dyDescent="0.3">
      <c r="B5406" s="33">
        <v>5401.5</v>
      </c>
      <c r="C5406" s="34">
        <v>22.8</v>
      </c>
      <c r="D5406" s="32">
        <f t="shared" si="168"/>
        <v>73.039999999999992</v>
      </c>
      <c r="E5406" s="37">
        <f t="shared" si="169"/>
        <v>87.647999999999982</v>
      </c>
      <c r="F5406" s="32">
        <f>'Auxiliary Energy Estimation'!$E$25-D5406</f>
        <v>-18.039999999999992</v>
      </c>
      <c r="G5406" s="32">
        <f>'Auxiliary Energy Estimation'!$E$25-E5406</f>
        <v>-32.647999999999982</v>
      </c>
      <c r="H5406" s="26">
        <f>IF(D5406&lt;='Auxiliary Energy Estimation'!$E$25, 1, 0)</f>
        <v>0</v>
      </c>
      <c r="I5406" s="26">
        <f>IF(E5406&lt;='Auxiliary Energy Estimation'!$E$25, 1, 0)</f>
        <v>0</v>
      </c>
    </row>
    <row r="5407" spans="2:9" ht="15" x14ac:dyDescent="0.3">
      <c r="B5407" s="33">
        <v>5402.5</v>
      </c>
      <c r="C5407" s="34">
        <v>22.2</v>
      </c>
      <c r="D5407" s="32">
        <f t="shared" si="168"/>
        <v>71.960000000000008</v>
      </c>
      <c r="E5407" s="37">
        <f t="shared" si="169"/>
        <v>86.352000000000004</v>
      </c>
      <c r="F5407" s="32">
        <f>'Auxiliary Energy Estimation'!$E$25-D5407</f>
        <v>-16.960000000000008</v>
      </c>
      <c r="G5407" s="32">
        <f>'Auxiliary Energy Estimation'!$E$25-E5407</f>
        <v>-31.352000000000004</v>
      </c>
      <c r="H5407" s="26">
        <f>IF(D5407&lt;='Auxiliary Energy Estimation'!$E$25, 1, 0)</f>
        <v>0</v>
      </c>
      <c r="I5407" s="26">
        <f>IF(E5407&lt;='Auxiliary Energy Estimation'!$E$25, 1, 0)</f>
        <v>0</v>
      </c>
    </row>
    <row r="5408" spans="2:9" ht="15" x14ac:dyDescent="0.3">
      <c r="B5408" s="33">
        <v>5403.5</v>
      </c>
      <c r="C5408" s="34">
        <v>21.7</v>
      </c>
      <c r="D5408" s="32">
        <f t="shared" si="168"/>
        <v>71.06</v>
      </c>
      <c r="E5408" s="37">
        <f t="shared" si="169"/>
        <v>85.272000000000006</v>
      </c>
      <c r="F5408" s="32">
        <f>'Auxiliary Energy Estimation'!$E$25-D5408</f>
        <v>-16.060000000000002</v>
      </c>
      <c r="G5408" s="32">
        <f>'Auxiliary Energy Estimation'!$E$25-E5408</f>
        <v>-30.272000000000006</v>
      </c>
      <c r="H5408" s="26">
        <f>IF(D5408&lt;='Auxiliary Energy Estimation'!$E$25, 1, 0)</f>
        <v>0</v>
      </c>
      <c r="I5408" s="26">
        <f>IF(E5408&lt;='Auxiliary Energy Estimation'!$E$25, 1, 0)</f>
        <v>0</v>
      </c>
    </row>
    <row r="5409" spans="2:9" ht="15" x14ac:dyDescent="0.3">
      <c r="B5409" s="33">
        <v>5404.5</v>
      </c>
      <c r="C5409" s="34">
        <v>21.1</v>
      </c>
      <c r="D5409" s="32">
        <f t="shared" si="168"/>
        <v>69.98</v>
      </c>
      <c r="E5409" s="37">
        <f t="shared" si="169"/>
        <v>83.975999999999999</v>
      </c>
      <c r="F5409" s="32">
        <f>'Auxiliary Energy Estimation'!$E$25-D5409</f>
        <v>-14.980000000000004</v>
      </c>
      <c r="G5409" s="32">
        <f>'Auxiliary Energy Estimation'!$E$25-E5409</f>
        <v>-28.975999999999999</v>
      </c>
      <c r="H5409" s="26">
        <f>IF(D5409&lt;='Auxiliary Energy Estimation'!$E$25, 1, 0)</f>
        <v>0</v>
      </c>
      <c r="I5409" s="26">
        <f>IF(E5409&lt;='Auxiliary Energy Estimation'!$E$25, 1, 0)</f>
        <v>0</v>
      </c>
    </row>
    <row r="5410" spans="2:9" ht="15" x14ac:dyDescent="0.3">
      <c r="B5410" s="33">
        <v>5405.5</v>
      </c>
      <c r="C5410" s="34">
        <v>22.8</v>
      </c>
      <c r="D5410" s="32">
        <f t="shared" si="168"/>
        <v>73.039999999999992</v>
      </c>
      <c r="E5410" s="37">
        <f t="shared" si="169"/>
        <v>87.647999999999982</v>
      </c>
      <c r="F5410" s="32">
        <f>'Auxiliary Energy Estimation'!$E$25-D5410</f>
        <v>-18.039999999999992</v>
      </c>
      <c r="G5410" s="32">
        <f>'Auxiliary Energy Estimation'!$E$25-E5410</f>
        <v>-32.647999999999982</v>
      </c>
      <c r="H5410" s="26">
        <f>IF(D5410&lt;='Auxiliary Energy Estimation'!$E$25, 1, 0)</f>
        <v>0</v>
      </c>
      <c r="I5410" s="26">
        <f>IF(E5410&lt;='Auxiliary Energy Estimation'!$E$25, 1, 0)</f>
        <v>0</v>
      </c>
    </row>
    <row r="5411" spans="2:9" ht="15" x14ac:dyDescent="0.3">
      <c r="B5411" s="33">
        <v>5406.5</v>
      </c>
      <c r="C5411" s="34">
        <v>23.9</v>
      </c>
      <c r="D5411" s="32">
        <f t="shared" si="168"/>
        <v>75.02</v>
      </c>
      <c r="E5411" s="37">
        <f t="shared" si="169"/>
        <v>90.023999999999987</v>
      </c>
      <c r="F5411" s="32">
        <f>'Auxiliary Energy Estimation'!$E$25-D5411</f>
        <v>-20.019999999999996</v>
      </c>
      <c r="G5411" s="32">
        <f>'Auxiliary Energy Estimation'!$E$25-E5411</f>
        <v>-35.023999999999987</v>
      </c>
      <c r="H5411" s="26">
        <f>IF(D5411&lt;='Auxiliary Energy Estimation'!$E$25, 1, 0)</f>
        <v>0</v>
      </c>
      <c r="I5411" s="26">
        <f>IF(E5411&lt;='Auxiliary Energy Estimation'!$E$25, 1, 0)</f>
        <v>0</v>
      </c>
    </row>
    <row r="5412" spans="2:9" ht="15" x14ac:dyDescent="0.3">
      <c r="B5412" s="33">
        <v>5407.5</v>
      </c>
      <c r="C5412" s="34">
        <v>25</v>
      </c>
      <c r="D5412" s="32">
        <f t="shared" si="168"/>
        <v>77</v>
      </c>
      <c r="E5412" s="37">
        <f t="shared" si="169"/>
        <v>92.399999999999991</v>
      </c>
      <c r="F5412" s="32">
        <f>'Auxiliary Energy Estimation'!$E$25-D5412</f>
        <v>-22</v>
      </c>
      <c r="G5412" s="32">
        <f>'Auxiliary Energy Estimation'!$E$25-E5412</f>
        <v>-37.399999999999991</v>
      </c>
      <c r="H5412" s="26">
        <f>IF(D5412&lt;='Auxiliary Energy Estimation'!$E$25, 1, 0)</f>
        <v>0</v>
      </c>
      <c r="I5412" s="26">
        <f>IF(E5412&lt;='Auxiliary Energy Estimation'!$E$25, 1, 0)</f>
        <v>0</v>
      </c>
    </row>
    <row r="5413" spans="2:9" ht="15" x14ac:dyDescent="0.3">
      <c r="B5413" s="33">
        <v>5408.5</v>
      </c>
      <c r="C5413" s="34">
        <v>25.6</v>
      </c>
      <c r="D5413" s="32">
        <f t="shared" si="168"/>
        <v>78.080000000000013</v>
      </c>
      <c r="E5413" s="37">
        <f t="shared" si="169"/>
        <v>93.696000000000012</v>
      </c>
      <c r="F5413" s="32">
        <f>'Auxiliary Energy Estimation'!$E$25-D5413</f>
        <v>-23.080000000000013</v>
      </c>
      <c r="G5413" s="32">
        <f>'Auxiliary Energy Estimation'!$E$25-E5413</f>
        <v>-38.696000000000012</v>
      </c>
      <c r="H5413" s="26">
        <f>IF(D5413&lt;='Auxiliary Energy Estimation'!$E$25, 1, 0)</f>
        <v>0</v>
      </c>
      <c r="I5413" s="26">
        <f>IF(E5413&lt;='Auxiliary Energy Estimation'!$E$25, 1, 0)</f>
        <v>0</v>
      </c>
    </row>
    <row r="5414" spans="2:9" ht="15" x14ac:dyDescent="0.3">
      <c r="B5414" s="33">
        <v>5409.5</v>
      </c>
      <c r="C5414" s="34">
        <v>26.7</v>
      </c>
      <c r="D5414" s="32">
        <f t="shared" si="168"/>
        <v>80.06</v>
      </c>
      <c r="E5414" s="37">
        <f t="shared" si="169"/>
        <v>96.072000000000003</v>
      </c>
      <c r="F5414" s="32">
        <f>'Auxiliary Energy Estimation'!$E$25-D5414</f>
        <v>-25.060000000000002</v>
      </c>
      <c r="G5414" s="32">
        <f>'Auxiliary Energy Estimation'!$E$25-E5414</f>
        <v>-41.072000000000003</v>
      </c>
      <c r="H5414" s="26">
        <f>IF(D5414&lt;='Auxiliary Energy Estimation'!$E$25, 1, 0)</f>
        <v>0</v>
      </c>
      <c r="I5414" s="26">
        <f>IF(E5414&lt;='Auxiliary Energy Estimation'!$E$25, 1, 0)</f>
        <v>0</v>
      </c>
    </row>
    <row r="5415" spans="2:9" ht="15" x14ac:dyDescent="0.3">
      <c r="B5415" s="33">
        <v>5410.5</v>
      </c>
      <c r="C5415" s="34">
        <v>27.8</v>
      </c>
      <c r="D5415" s="32">
        <f t="shared" si="168"/>
        <v>82.039999999999992</v>
      </c>
      <c r="E5415" s="37">
        <f t="shared" si="169"/>
        <v>98.447999999999993</v>
      </c>
      <c r="F5415" s="32">
        <f>'Auxiliary Energy Estimation'!$E$25-D5415</f>
        <v>-27.039999999999992</v>
      </c>
      <c r="G5415" s="32">
        <f>'Auxiliary Energy Estimation'!$E$25-E5415</f>
        <v>-43.447999999999993</v>
      </c>
      <c r="H5415" s="26">
        <f>IF(D5415&lt;='Auxiliary Energy Estimation'!$E$25, 1, 0)</f>
        <v>0</v>
      </c>
      <c r="I5415" s="26">
        <f>IF(E5415&lt;='Auxiliary Energy Estimation'!$E$25, 1, 0)</f>
        <v>0</v>
      </c>
    </row>
    <row r="5416" spans="2:9" ht="15" x14ac:dyDescent="0.3">
      <c r="B5416" s="33">
        <v>5411.5</v>
      </c>
      <c r="C5416" s="34">
        <v>28.9</v>
      </c>
      <c r="D5416" s="32">
        <f t="shared" si="168"/>
        <v>84.02</v>
      </c>
      <c r="E5416" s="37">
        <f t="shared" si="169"/>
        <v>100.824</v>
      </c>
      <c r="F5416" s="32">
        <f>'Auxiliary Energy Estimation'!$E$25-D5416</f>
        <v>-29.019999999999996</v>
      </c>
      <c r="G5416" s="32">
        <f>'Auxiliary Energy Estimation'!$E$25-E5416</f>
        <v>-45.823999999999998</v>
      </c>
      <c r="H5416" s="26">
        <f>IF(D5416&lt;='Auxiliary Energy Estimation'!$E$25, 1, 0)</f>
        <v>0</v>
      </c>
      <c r="I5416" s="26">
        <f>IF(E5416&lt;='Auxiliary Energy Estimation'!$E$25, 1, 0)</f>
        <v>0</v>
      </c>
    </row>
    <row r="5417" spans="2:9" ht="15" x14ac:dyDescent="0.3">
      <c r="B5417" s="33">
        <v>5412.5</v>
      </c>
      <c r="C5417" s="34">
        <v>29.4</v>
      </c>
      <c r="D5417" s="32">
        <f t="shared" si="168"/>
        <v>84.92</v>
      </c>
      <c r="E5417" s="37">
        <f t="shared" si="169"/>
        <v>101.904</v>
      </c>
      <c r="F5417" s="32">
        <f>'Auxiliary Energy Estimation'!$E$25-D5417</f>
        <v>-29.92</v>
      </c>
      <c r="G5417" s="32">
        <f>'Auxiliary Energy Estimation'!$E$25-E5417</f>
        <v>-46.903999999999996</v>
      </c>
      <c r="H5417" s="26">
        <f>IF(D5417&lt;='Auxiliary Energy Estimation'!$E$25, 1, 0)</f>
        <v>0</v>
      </c>
      <c r="I5417" s="26">
        <f>IF(E5417&lt;='Auxiliary Energy Estimation'!$E$25, 1, 0)</f>
        <v>0</v>
      </c>
    </row>
    <row r="5418" spans="2:9" ht="15" x14ac:dyDescent="0.3">
      <c r="B5418" s="33">
        <v>5413.5</v>
      </c>
      <c r="C5418" s="34">
        <v>28.3</v>
      </c>
      <c r="D5418" s="32">
        <f t="shared" si="168"/>
        <v>82.94</v>
      </c>
      <c r="E5418" s="37">
        <f t="shared" si="169"/>
        <v>99.527999999999992</v>
      </c>
      <c r="F5418" s="32">
        <f>'Auxiliary Energy Estimation'!$E$25-D5418</f>
        <v>-27.939999999999998</v>
      </c>
      <c r="G5418" s="32">
        <f>'Auxiliary Energy Estimation'!$E$25-E5418</f>
        <v>-44.527999999999992</v>
      </c>
      <c r="H5418" s="26">
        <f>IF(D5418&lt;='Auxiliary Energy Estimation'!$E$25, 1, 0)</f>
        <v>0</v>
      </c>
      <c r="I5418" s="26">
        <f>IF(E5418&lt;='Auxiliary Energy Estimation'!$E$25, 1, 0)</f>
        <v>0</v>
      </c>
    </row>
    <row r="5419" spans="2:9" ht="15" x14ac:dyDescent="0.3">
      <c r="B5419" s="33">
        <v>5414.5</v>
      </c>
      <c r="C5419" s="34">
        <v>28.9</v>
      </c>
      <c r="D5419" s="32">
        <f t="shared" si="168"/>
        <v>84.02</v>
      </c>
      <c r="E5419" s="37">
        <f t="shared" si="169"/>
        <v>100.824</v>
      </c>
      <c r="F5419" s="32">
        <f>'Auxiliary Energy Estimation'!$E$25-D5419</f>
        <v>-29.019999999999996</v>
      </c>
      <c r="G5419" s="32">
        <f>'Auxiliary Energy Estimation'!$E$25-E5419</f>
        <v>-45.823999999999998</v>
      </c>
      <c r="H5419" s="26">
        <f>IF(D5419&lt;='Auxiliary Energy Estimation'!$E$25, 1, 0)</f>
        <v>0</v>
      </c>
      <c r="I5419" s="26">
        <f>IF(E5419&lt;='Auxiliary Energy Estimation'!$E$25, 1, 0)</f>
        <v>0</v>
      </c>
    </row>
    <row r="5420" spans="2:9" ht="15" x14ac:dyDescent="0.3">
      <c r="B5420" s="33">
        <v>5415.5</v>
      </c>
      <c r="C5420" s="34">
        <v>27.2</v>
      </c>
      <c r="D5420" s="32">
        <f t="shared" si="168"/>
        <v>80.960000000000008</v>
      </c>
      <c r="E5420" s="37">
        <f t="shared" si="169"/>
        <v>97.152000000000001</v>
      </c>
      <c r="F5420" s="32">
        <f>'Auxiliary Energy Estimation'!$E$25-D5420</f>
        <v>-25.960000000000008</v>
      </c>
      <c r="G5420" s="32">
        <f>'Auxiliary Energy Estimation'!$E$25-E5420</f>
        <v>-42.152000000000001</v>
      </c>
      <c r="H5420" s="26">
        <f>IF(D5420&lt;='Auxiliary Energy Estimation'!$E$25, 1, 0)</f>
        <v>0</v>
      </c>
      <c r="I5420" s="26">
        <f>IF(E5420&lt;='Auxiliary Energy Estimation'!$E$25, 1, 0)</f>
        <v>0</v>
      </c>
    </row>
    <row r="5421" spans="2:9" ht="15" x14ac:dyDescent="0.3">
      <c r="B5421" s="33">
        <v>5416.5</v>
      </c>
      <c r="C5421" s="34">
        <v>26.1</v>
      </c>
      <c r="D5421" s="32">
        <f t="shared" si="168"/>
        <v>78.98</v>
      </c>
      <c r="E5421" s="37">
        <f t="shared" si="169"/>
        <v>94.775999999999996</v>
      </c>
      <c r="F5421" s="32">
        <f>'Auxiliary Energy Estimation'!$E$25-D5421</f>
        <v>-23.980000000000004</v>
      </c>
      <c r="G5421" s="32">
        <f>'Auxiliary Energy Estimation'!$E$25-E5421</f>
        <v>-39.775999999999996</v>
      </c>
      <c r="H5421" s="26">
        <f>IF(D5421&lt;='Auxiliary Energy Estimation'!$E$25, 1, 0)</f>
        <v>0</v>
      </c>
      <c r="I5421" s="26">
        <f>IF(E5421&lt;='Auxiliary Energy Estimation'!$E$25, 1, 0)</f>
        <v>0</v>
      </c>
    </row>
    <row r="5422" spans="2:9" ht="15" x14ac:dyDescent="0.3">
      <c r="B5422" s="33">
        <v>5417.5</v>
      </c>
      <c r="C5422" s="34">
        <v>26.1</v>
      </c>
      <c r="D5422" s="32">
        <f t="shared" si="168"/>
        <v>78.98</v>
      </c>
      <c r="E5422" s="37">
        <f t="shared" si="169"/>
        <v>94.775999999999996</v>
      </c>
      <c r="F5422" s="32">
        <f>'Auxiliary Energy Estimation'!$E$25-D5422</f>
        <v>-23.980000000000004</v>
      </c>
      <c r="G5422" s="32">
        <f>'Auxiliary Energy Estimation'!$E$25-E5422</f>
        <v>-39.775999999999996</v>
      </c>
      <c r="H5422" s="26">
        <f>IF(D5422&lt;='Auxiliary Energy Estimation'!$E$25, 1, 0)</f>
        <v>0</v>
      </c>
      <c r="I5422" s="26">
        <f>IF(E5422&lt;='Auxiliary Energy Estimation'!$E$25, 1, 0)</f>
        <v>0</v>
      </c>
    </row>
    <row r="5423" spans="2:9" ht="15" x14ac:dyDescent="0.3">
      <c r="B5423" s="33">
        <v>5418.5</v>
      </c>
      <c r="C5423" s="34">
        <v>25</v>
      </c>
      <c r="D5423" s="32">
        <f t="shared" si="168"/>
        <v>77</v>
      </c>
      <c r="E5423" s="37">
        <f t="shared" si="169"/>
        <v>92.399999999999991</v>
      </c>
      <c r="F5423" s="32">
        <f>'Auxiliary Energy Estimation'!$E$25-D5423</f>
        <v>-22</v>
      </c>
      <c r="G5423" s="32">
        <f>'Auxiliary Energy Estimation'!$E$25-E5423</f>
        <v>-37.399999999999991</v>
      </c>
      <c r="H5423" s="26">
        <f>IF(D5423&lt;='Auxiliary Energy Estimation'!$E$25, 1, 0)</f>
        <v>0</v>
      </c>
      <c r="I5423" s="26">
        <f>IF(E5423&lt;='Auxiliary Energy Estimation'!$E$25, 1, 0)</f>
        <v>0</v>
      </c>
    </row>
    <row r="5424" spans="2:9" ht="15" x14ac:dyDescent="0.3">
      <c r="B5424" s="33">
        <v>5419.5</v>
      </c>
      <c r="C5424" s="34">
        <v>24.4</v>
      </c>
      <c r="D5424" s="32">
        <f t="shared" si="168"/>
        <v>75.92</v>
      </c>
      <c r="E5424" s="37">
        <f t="shared" si="169"/>
        <v>91.103999999999999</v>
      </c>
      <c r="F5424" s="32">
        <f>'Auxiliary Energy Estimation'!$E$25-D5424</f>
        <v>-20.92</v>
      </c>
      <c r="G5424" s="32">
        <f>'Auxiliary Energy Estimation'!$E$25-E5424</f>
        <v>-36.103999999999999</v>
      </c>
      <c r="H5424" s="26">
        <f>IF(D5424&lt;='Auxiliary Energy Estimation'!$E$25, 1, 0)</f>
        <v>0</v>
      </c>
      <c r="I5424" s="26">
        <f>IF(E5424&lt;='Auxiliary Energy Estimation'!$E$25, 1, 0)</f>
        <v>0</v>
      </c>
    </row>
    <row r="5425" spans="2:9" ht="15" x14ac:dyDescent="0.3">
      <c r="B5425" s="33">
        <v>5420.5</v>
      </c>
      <c r="C5425" s="34">
        <v>24.4</v>
      </c>
      <c r="D5425" s="32">
        <f t="shared" si="168"/>
        <v>75.92</v>
      </c>
      <c r="E5425" s="37">
        <f t="shared" si="169"/>
        <v>91.103999999999999</v>
      </c>
      <c r="F5425" s="32">
        <f>'Auxiliary Energy Estimation'!$E$25-D5425</f>
        <v>-20.92</v>
      </c>
      <c r="G5425" s="32">
        <f>'Auxiliary Energy Estimation'!$E$25-E5425</f>
        <v>-36.103999999999999</v>
      </c>
      <c r="H5425" s="26">
        <f>IF(D5425&lt;='Auxiliary Energy Estimation'!$E$25, 1, 0)</f>
        <v>0</v>
      </c>
      <c r="I5425" s="26">
        <f>IF(E5425&lt;='Auxiliary Energy Estimation'!$E$25, 1, 0)</f>
        <v>0</v>
      </c>
    </row>
    <row r="5426" spans="2:9" ht="15" x14ac:dyDescent="0.3">
      <c r="B5426" s="33">
        <v>5421.5</v>
      </c>
      <c r="C5426" s="34">
        <v>23.9</v>
      </c>
      <c r="D5426" s="32">
        <f t="shared" si="168"/>
        <v>75.02</v>
      </c>
      <c r="E5426" s="37">
        <f t="shared" si="169"/>
        <v>90.023999999999987</v>
      </c>
      <c r="F5426" s="32">
        <f>'Auxiliary Energy Estimation'!$E$25-D5426</f>
        <v>-20.019999999999996</v>
      </c>
      <c r="G5426" s="32">
        <f>'Auxiliary Energy Estimation'!$E$25-E5426</f>
        <v>-35.023999999999987</v>
      </c>
      <c r="H5426" s="26">
        <f>IF(D5426&lt;='Auxiliary Energy Estimation'!$E$25, 1, 0)</f>
        <v>0</v>
      </c>
      <c r="I5426" s="26">
        <f>IF(E5426&lt;='Auxiliary Energy Estimation'!$E$25, 1, 0)</f>
        <v>0</v>
      </c>
    </row>
    <row r="5427" spans="2:9" ht="15" x14ac:dyDescent="0.3">
      <c r="B5427" s="33">
        <v>5422.5</v>
      </c>
      <c r="C5427" s="34">
        <v>23.3</v>
      </c>
      <c r="D5427" s="32">
        <f t="shared" si="168"/>
        <v>73.94</v>
      </c>
      <c r="E5427" s="37">
        <f t="shared" si="169"/>
        <v>88.727999999999994</v>
      </c>
      <c r="F5427" s="32">
        <f>'Auxiliary Energy Estimation'!$E$25-D5427</f>
        <v>-18.939999999999998</v>
      </c>
      <c r="G5427" s="32">
        <f>'Auxiliary Energy Estimation'!$E$25-E5427</f>
        <v>-33.727999999999994</v>
      </c>
      <c r="H5427" s="26">
        <f>IF(D5427&lt;='Auxiliary Energy Estimation'!$E$25, 1, 0)</f>
        <v>0</v>
      </c>
      <c r="I5427" s="26">
        <f>IF(E5427&lt;='Auxiliary Energy Estimation'!$E$25, 1, 0)</f>
        <v>0</v>
      </c>
    </row>
    <row r="5428" spans="2:9" ht="15" x14ac:dyDescent="0.3">
      <c r="B5428" s="33">
        <v>5423.5</v>
      </c>
      <c r="C5428" s="34">
        <v>22.8</v>
      </c>
      <c r="D5428" s="32">
        <f t="shared" si="168"/>
        <v>73.039999999999992</v>
      </c>
      <c r="E5428" s="37">
        <f t="shared" si="169"/>
        <v>87.647999999999982</v>
      </c>
      <c r="F5428" s="32">
        <f>'Auxiliary Energy Estimation'!$E$25-D5428</f>
        <v>-18.039999999999992</v>
      </c>
      <c r="G5428" s="32">
        <f>'Auxiliary Energy Estimation'!$E$25-E5428</f>
        <v>-32.647999999999982</v>
      </c>
      <c r="H5428" s="26">
        <f>IF(D5428&lt;='Auxiliary Energy Estimation'!$E$25, 1, 0)</f>
        <v>0</v>
      </c>
      <c r="I5428" s="26">
        <f>IF(E5428&lt;='Auxiliary Energy Estimation'!$E$25, 1, 0)</f>
        <v>0</v>
      </c>
    </row>
    <row r="5429" spans="2:9" ht="15" x14ac:dyDescent="0.3">
      <c r="B5429" s="33">
        <v>5424.5</v>
      </c>
      <c r="C5429" s="34">
        <v>22.8</v>
      </c>
      <c r="D5429" s="32">
        <f t="shared" si="168"/>
        <v>73.039999999999992</v>
      </c>
      <c r="E5429" s="37">
        <f t="shared" si="169"/>
        <v>87.647999999999982</v>
      </c>
      <c r="F5429" s="32">
        <f>'Auxiliary Energy Estimation'!$E$25-D5429</f>
        <v>-18.039999999999992</v>
      </c>
      <c r="G5429" s="32">
        <f>'Auxiliary Energy Estimation'!$E$25-E5429</f>
        <v>-32.647999999999982</v>
      </c>
      <c r="H5429" s="26">
        <f>IF(D5429&lt;='Auxiliary Energy Estimation'!$E$25, 1, 0)</f>
        <v>0</v>
      </c>
      <c r="I5429" s="26">
        <f>IF(E5429&lt;='Auxiliary Energy Estimation'!$E$25, 1, 0)</f>
        <v>0</v>
      </c>
    </row>
    <row r="5430" spans="2:9" ht="15" x14ac:dyDescent="0.3">
      <c r="B5430" s="33">
        <v>5425.5</v>
      </c>
      <c r="C5430" s="34">
        <v>22.8</v>
      </c>
      <c r="D5430" s="32">
        <f t="shared" si="168"/>
        <v>73.039999999999992</v>
      </c>
      <c r="E5430" s="37">
        <f t="shared" si="169"/>
        <v>87.647999999999982</v>
      </c>
      <c r="F5430" s="32">
        <f>'Auxiliary Energy Estimation'!$E$25-D5430</f>
        <v>-18.039999999999992</v>
      </c>
      <c r="G5430" s="32">
        <f>'Auxiliary Energy Estimation'!$E$25-E5430</f>
        <v>-32.647999999999982</v>
      </c>
      <c r="H5430" s="26">
        <f>IF(D5430&lt;='Auxiliary Energy Estimation'!$E$25, 1, 0)</f>
        <v>0</v>
      </c>
      <c r="I5430" s="26">
        <f>IF(E5430&lt;='Auxiliary Energy Estimation'!$E$25, 1, 0)</f>
        <v>0</v>
      </c>
    </row>
    <row r="5431" spans="2:9" ht="15" x14ac:dyDescent="0.3">
      <c r="B5431" s="33">
        <v>5426.5</v>
      </c>
      <c r="C5431" s="34">
        <v>22.2</v>
      </c>
      <c r="D5431" s="32">
        <f t="shared" si="168"/>
        <v>71.960000000000008</v>
      </c>
      <c r="E5431" s="37">
        <f t="shared" si="169"/>
        <v>86.352000000000004</v>
      </c>
      <c r="F5431" s="32">
        <f>'Auxiliary Energy Estimation'!$E$25-D5431</f>
        <v>-16.960000000000008</v>
      </c>
      <c r="G5431" s="32">
        <f>'Auxiliary Energy Estimation'!$E$25-E5431</f>
        <v>-31.352000000000004</v>
      </c>
      <c r="H5431" s="26">
        <f>IF(D5431&lt;='Auxiliary Energy Estimation'!$E$25, 1, 0)</f>
        <v>0</v>
      </c>
      <c r="I5431" s="26">
        <f>IF(E5431&lt;='Auxiliary Energy Estimation'!$E$25, 1, 0)</f>
        <v>0</v>
      </c>
    </row>
    <row r="5432" spans="2:9" ht="15" x14ac:dyDescent="0.3">
      <c r="B5432" s="33">
        <v>5427.5</v>
      </c>
      <c r="C5432" s="34">
        <v>21.7</v>
      </c>
      <c r="D5432" s="32">
        <f t="shared" si="168"/>
        <v>71.06</v>
      </c>
      <c r="E5432" s="37">
        <f t="shared" si="169"/>
        <v>85.272000000000006</v>
      </c>
      <c r="F5432" s="32">
        <f>'Auxiliary Energy Estimation'!$E$25-D5432</f>
        <v>-16.060000000000002</v>
      </c>
      <c r="G5432" s="32">
        <f>'Auxiliary Energy Estimation'!$E$25-E5432</f>
        <v>-30.272000000000006</v>
      </c>
      <c r="H5432" s="26">
        <f>IF(D5432&lt;='Auxiliary Energy Estimation'!$E$25, 1, 0)</f>
        <v>0</v>
      </c>
      <c r="I5432" s="26">
        <f>IF(E5432&lt;='Auxiliary Energy Estimation'!$E$25, 1, 0)</f>
        <v>0</v>
      </c>
    </row>
    <row r="5433" spans="2:9" ht="15" x14ac:dyDescent="0.3">
      <c r="B5433" s="33">
        <v>5428.5</v>
      </c>
      <c r="C5433" s="34">
        <v>21.7</v>
      </c>
      <c r="D5433" s="32">
        <f t="shared" si="168"/>
        <v>71.06</v>
      </c>
      <c r="E5433" s="37">
        <f t="shared" si="169"/>
        <v>85.272000000000006</v>
      </c>
      <c r="F5433" s="32">
        <f>'Auxiliary Energy Estimation'!$E$25-D5433</f>
        <v>-16.060000000000002</v>
      </c>
      <c r="G5433" s="32">
        <f>'Auxiliary Energy Estimation'!$E$25-E5433</f>
        <v>-30.272000000000006</v>
      </c>
      <c r="H5433" s="26">
        <f>IF(D5433&lt;='Auxiliary Energy Estimation'!$E$25, 1, 0)</f>
        <v>0</v>
      </c>
      <c r="I5433" s="26">
        <f>IF(E5433&lt;='Auxiliary Energy Estimation'!$E$25, 1, 0)</f>
        <v>0</v>
      </c>
    </row>
    <row r="5434" spans="2:9" ht="15" x14ac:dyDescent="0.3">
      <c r="B5434" s="33">
        <v>5429.5</v>
      </c>
      <c r="C5434" s="34">
        <v>21.7</v>
      </c>
      <c r="D5434" s="32">
        <f t="shared" si="168"/>
        <v>71.06</v>
      </c>
      <c r="E5434" s="37">
        <f t="shared" si="169"/>
        <v>85.272000000000006</v>
      </c>
      <c r="F5434" s="32">
        <f>'Auxiliary Energy Estimation'!$E$25-D5434</f>
        <v>-16.060000000000002</v>
      </c>
      <c r="G5434" s="32">
        <f>'Auxiliary Energy Estimation'!$E$25-E5434</f>
        <v>-30.272000000000006</v>
      </c>
      <c r="H5434" s="26">
        <f>IF(D5434&lt;='Auxiliary Energy Estimation'!$E$25, 1, 0)</f>
        <v>0</v>
      </c>
      <c r="I5434" s="26">
        <f>IF(E5434&lt;='Auxiliary Energy Estimation'!$E$25, 1, 0)</f>
        <v>0</v>
      </c>
    </row>
    <row r="5435" spans="2:9" ht="15" x14ac:dyDescent="0.3">
      <c r="B5435" s="33">
        <v>5430.5</v>
      </c>
      <c r="C5435" s="34">
        <v>22.8</v>
      </c>
      <c r="D5435" s="32">
        <f t="shared" si="168"/>
        <v>73.039999999999992</v>
      </c>
      <c r="E5435" s="37">
        <f t="shared" si="169"/>
        <v>87.647999999999982</v>
      </c>
      <c r="F5435" s="32">
        <f>'Auxiliary Energy Estimation'!$E$25-D5435</f>
        <v>-18.039999999999992</v>
      </c>
      <c r="G5435" s="32">
        <f>'Auxiliary Energy Estimation'!$E$25-E5435</f>
        <v>-32.647999999999982</v>
      </c>
      <c r="H5435" s="26">
        <f>IF(D5435&lt;='Auxiliary Energy Estimation'!$E$25, 1, 0)</f>
        <v>0</v>
      </c>
      <c r="I5435" s="26">
        <f>IF(E5435&lt;='Auxiliary Energy Estimation'!$E$25, 1, 0)</f>
        <v>0</v>
      </c>
    </row>
    <row r="5436" spans="2:9" ht="15" x14ac:dyDescent="0.3">
      <c r="B5436" s="33">
        <v>5431.5</v>
      </c>
      <c r="C5436" s="34">
        <v>23.3</v>
      </c>
      <c r="D5436" s="32">
        <f t="shared" si="168"/>
        <v>73.94</v>
      </c>
      <c r="E5436" s="37">
        <f t="shared" si="169"/>
        <v>88.727999999999994</v>
      </c>
      <c r="F5436" s="32">
        <f>'Auxiliary Energy Estimation'!$E$25-D5436</f>
        <v>-18.939999999999998</v>
      </c>
      <c r="G5436" s="32">
        <f>'Auxiliary Energy Estimation'!$E$25-E5436</f>
        <v>-33.727999999999994</v>
      </c>
      <c r="H5436" s="26">
        <f>IF(D5436&lt;='Auxiliary Energy Estimation'!$E$25, 1, 0)</f>
        <v>0</v>
      </c>
      <c r="I5436" s="26">
        <f>IF(E5436&lt;='Auxiliary Energy Estimation'!$E$25, 1, 0)</f>
        <v>0</v>
      </c>
    </row>
    <row r="5437" spans="2:9" ht="15" x14ac:dyDescent="0.3">
      <c r="B5437" s="33">
        <v>5432.5</v>
      </c>
      <c r="C5437" s="34">
        <v>25</v>
      </c>
      <c r="D5437" s="32">
        <f t="shared" si="168"/>
        <v>77</v>
      </c>
      <c r="E5437" s="37">
        <f t="shared" si="169"/>
        <v>92.399999999999991</v>
      </c>
      <c r="F5437" s="32">
        <f>'Auxiliary Energy Estimation'!$E$25-D5437</f>
        <v>-22</v>
      </c>
      <c r="G5437" s="32">
        <f>'Auxiliary Energy Estimation'!$E$25-E5437</f>
        <v>-37.399999999999991</v>
      </c>
      <c r="H5437" s="26">
        <f>IF(D5437&lt;='Auxiliary Energy Estimation'!$E$25, 1, 0)</f>
        <v>0</v>
      </c>
      <c r="I5437" s="26">
        <f>IF(E5437&lt;='Auxiliary Energy Estimation'!$E$25, 1, 0)</f>
        <v>0</v>
      </c>
    </row>
    <row r="5438" spans="2:9" ht="15" x14ac:dyDescent="0.3">
      <c r="B5438" s="33">
        <v>5433.5</v>
      </c>
      <c r="C5438" s="34">
        <v>25.6</v>
      </c>
      <c r="D5438" s="32">
        <f t="shared" si="168"/>
        <v>78.080000000000013</v>
      </c>
      <c r="E5438" s="37">
        <f t="shared" si="169"/>
        <v>93.696000000000012</v>
      </c>
      <c r="F5438" s="32">
        <f>'Auxiliary Energy Estimation'!$E$25-D5438</f>
        <v>-23.080000000000013</v>
      </c>
      <c r="G5438" s="32">
        <f>'Auxiliary Energy Estimation'!$E$25-E5438</f>
        <v>-38.696000000000012</v>
      </c>
      <c r="H5438" s="26">
        <f>IF(D5438&lt;='Auxiliary Energy Estimation'!$E$25, 1, 0)</f>
        <v>0</v>
      </c>
      <c r="I5438" s="26">
        <f>IF(E5438&lt;='Auxiliary Energy Estimation'!$E$25, 1, 0)</f>
        <v>0</v>
      </c>
    </row>
    <row r="5439" spans="2:9" ht="15" x14ac:dyDescent="0.3">
      <c r="B5439" s="33">
        <v>5434.5</v>
      </c>
      <c r="C5439" s="34">
        <v>26.1</v>
      </c>
      <c r="D5439" s="32">
        <f t="shared" si="168"/>
        <v>78.98</v>
      </c>
      <c r="E5439" s="37">
        <f t="shared" si="169"/>
        <v>94.775999999999996</v>
      </c>
      <c r="F5439" s="32">
        <f>'Auxiliary Energy Estimation'!$E$25-D5439</f>
        <v>-23.980000000000004</v>
      </c>
      <c r="G5439" s="32">
        <f>'Auxiliary Energy Estimation'!$E$25-E5439</f>
        <v>-39.775999999999996</v>
      </c>
      <c r="H5439" s="26">
        <f>IF(D5439&lt;='Auxiliary Energy Estimation'!$E$25, 1, 0)</f>
        <v>0</v>
      </c>
      <c r="I5439" s="26">
        <f>IF(E5439&lt;='Auxiliary Energy Estimation'!$E$25, 1, 0)</f>
        <v>0</v>
      </c>
    </row>
    <row r="5440" spans="2:9" ht="15" x14ac:dyDescent="0.3">
      <c r="B5440" s="33">
        <v>5435.5</v>
      </c>
      <c r="C5440" s="34">
        <v>26.7</v>
      </c>
      <c r="D5440" s="32">
        <f t="shared" si="168"/>
        <v>80.06</v>
      </c>
      <c r="E5440" s="37">
        <f t="shared" si="169"/>
        <v>96.072000000000003</v>
      </c>
      <c r="F5440" s="32">
        <f>'Auxiliary Energy Estimation'!$E$25-D5440</f>
        <v>-25.060000000000002</v>
      </c>
      <c r="G5440" s="32">
        <f>'Auxiliary Energy Estimation'!$E$25-E5440</f>
        <v>-41.072000000000003</v>
      </c>
      <c r="H5440" s="26">
        <f>IF(D5440&lt;='Auxiliary Energy Estimation'!$E$25, 1, 0)</f>
        <v>0</v>
      </c>
      <c r="I5440" s="26">
        <f>IF(E5440&lt;='Auxiliary Energy Estimation'!$E$25, 1, 0)</f>
        <v>0</v>
      </c>
    </row>
    <row r="5441" spans="2:9" ht="15" x14ac:dyDescent="0.3">
      <c r="B5441" s="33">
        <v>5436.5</v>
      </c>
      <c r="C5441" s="34">
        <v>26.7</v>
      </c>
      <c r="D5441" s="32">
        <f t="shared" si="168"/>
        <v>80.06</v>
      </c>
      <c r="E5441" s="37">
        <f t="shared" si="169"/>
        <v>96.072000000000003</v>
      </c>
      <c r="F5441" s="32">
        <f>'Auxiliary Energy Estimation'!$E$25-D5441</f>
        <v>-25.060000000000002</v>
      </c>
      <c r="G5441" s="32">
        <f>'Auxiliary Energy Estimation'!$E$25-E5441</f>
        <v>-41.072000000000003</v>
      </c>
      <c r="H5441" s="26">
        <f>IF(D5441&lt;='Auxiliary Energy Estimation'!$E$25, 1, 0)</f>
        <v>0</v>
      </c>
      <c r="I5441" s="26">
        <f>IF(E5441&lt;='Auxiliary Energy Estimation'!$E$25, 1, 0)</f>
        <v>0</v>
      </c>
    </row>
    <row r="5442" spans="2:9" ht="15" x14ac:dyDescent="0.3">
      <c r="B5442" s="33">
        <v>5437.5</v>
      </c>
      <c r="C5442" s="34">
        <v>27.8</v>
      </c>
      <c r="D5442" s="32">
        <f t="shared" si="168"/>
        <v>82.039999999999992</v>
      </c>
      <c r="E5442" s="37">
        <f t="shared" si="169"/>
        <v>98.447999999999993</v>
      </c>
      <c r="F5442" s="32">
        <f>'Auxiliary Energy Estimation'!$E$25-D5442</f>
        <v>-27.039999999999992</v>
      </c>
      <c r="G5442" s="32">
        <f>'Auxiliary Energy Estimation'!$E$25-E5442</f>
        <v>-43.447999999999993</v>
      </c>
      <c r="H5442" s="26">
        <f>IF(D5442&lt;='Auxiliary Energy Estimation'!$E$25, 1, 0)</f>
        <v>0</v>
      </c>
      <c r="I5442" s="26">
        <f>IF(E5442&lt;='Auxiliary Energy Estimation'!$E$25, 1, 0)</f>
        <v>0</v>
      </c>
    </row>
    <row r="5443" spans="2:9" ht="15" x14ac:dyDescent="0.3">
      <c r="B5443" s="33">
        <v>5438.5</v>
      </c>
      <c r="C5443" s="34">
        <v>26.1</v>
      </c>
      <c r="D5443" s="32">
        <f t="shared" si="168"/>
        <v>78.98</v>
      </c>
      <c r="E5443" s="37">
        <f t="shared" si="169"/>
        <v>94.775999999999996</v>
      </c>
      <c r="F5443" s="32">
        <f>'Auxiliary Energy Estimation'!$E$25-D5443</f>
        <v>-23.980000000000004</v>
      </c>
      <c r="G5443" s="32">
        <f>'Auxiliary Energy Estimation'!$E$25-E5443</f>
        <v>-39.775999999999996</v>
      </c>
      <c r="H5443" s="26">
        <f>IF(D5443&lt;='Auxiliary Energy Estimation'!$E$25, 1, 0)</f>
        <v>0</v>
      </c>
      <c r="I5443" s="26">
        <f>IF(E5443&lt;='Auxiliary Energy Estimation'!$E$25, 1, 0)</f>
        <v>0</v>
      </c>
    </row>
    <row r="5444" spans="2:9" ht="15" x14ac:dyDescent="0.3">
      <c r="B5444" s="33">
        <v>5439.5</v>
      </c>
      <c r="C5444" s="34">
        <v>24.4</v>
      </c>
      <c r="D5444" s="32">
        <f t="shared" si="168"/>
        <v>75.92</v>
      </c>
      <c r="E5444" s="37">
        <f t="shared" si="169"/>
        <v>91.103999999999999</v>
      </c>
      <c r="F5444" s="32">
        <f>'Auxiliary Energy Estimation'!$E$25-D5444</f>
        <v>-20.92</v>
      </c>
      <c r="G5444" s="32">
        <f>'Auxiliary Energy Estimation'!$E$25-E5444</f>
        <v>-36.103999999999999</v>
      </c>
      <c r="H5444" s="26">
        <f>IF(D5444&lt;='Auxiliary Energy Estimation'!$E$25, 1, 0)</f>
        <v>0</v>
      </c>
      <c r="I5444" s="26">
        <f>IF(E5444&lt;='Auxiliary Energy Estimation'!$E$25, 1, 0)</f>
        <v>0</v>
      </c>
    </row>
    <row r="5445" spans="2:9" ht="15" x14ac:dyDescent="0.3">
      <c r="B5445" s="33">
        <v>5440.5</v>
      </c>
      <c r="C5445" s="34">
        <v>24.4</v>
      </c>
      <c r="D5445" s="32">
        <f t="shared" ref="D5445:D5508" si="170">CONVERT(C5445,"C","F")</f>
        <v>75.92</v>
      </c>
      <c r="E5445" s="37">
        <f t="shared" ref="E5445:E5508" si="171">D5445*1.2</f>
        <v>91.103999999999999</v>
      </c>
      <c r="F5445" s="32">
        <f>'Auxiliary Energy Estimation'!$E$25-D5445</f>
        <v>-20.92</v>
      </c>
      <c r="G5445" s="32">
        <f>'Auxiliary Energy Estimation'!$E$25-E5445</f>
        <v>-36.103999999999999</v>
      </c>
      <c r="H5445" s="26">
        <f>IF(D5445&lt;='Auxiliary Energy Estimation'!$E$25, 1, 0)</f>
        <v>0</v>
      </c>
      <c r="I5445" s="26">
        <f>IF(E5445&lt;='Auxiliary Energy Estimation'!$E$25, 1, 0)</f>
        <v>0</v>
      </c>
    </row>
    <row r="5446" spans="2:9" ht="15" x14ac:dyDescent="0.3">
      <c r="B5446" s="33">
        <v>5441.5</v>
      </c>
      <c r="C5446" s="34">
        <v>25</v>
      </c>
      <c r="D5446" s="32">
        <f t="shared" si="170"/>
        <v>77</v>
      </c>
      <c r="E5446" s="37">
        <f t="shared" si="171"/>
        <v>92.399999999999991</v>
      </c>
      <c r="F5446" s="32">
        <f>'Auxiliary Energy Estimation'!$E$25-D5446</f>
        <v>-22</v>
      </c>
      <c r="G5446" s="32">
        <f>'Auxiliary Energy Estimation'!$E$25-E5446</f>
        <v>-37.399999999999991</v>
      </c>
      <c r="H5446" s="26">
        <f>IF(D5446&lt;='Auxiliary Energy Estimation'!$E$25, 1, 0)</f>
        <v>0</v>
      </c>
      <c r="I5446" s="26">
        <f>IF(E5446&lt;='Auxiliary Energy Estimation'!$E$25, 1, 0)</f>
        <v>0</v>
      </c>
    </row>
    <row r="5447" spans="2:9" ht="15" x14ac:dyDescent="0.3">
      <c r="B5447" s="33">
        <v>5442.5</v>
      </c>
      <c r="C5447" s="34">
        <v>23.9</v>
      </c>
      <c r="D5447" s="32">
        <f t="shared" si="170"/>
        <v>75.02</v>
      </c>
      <c r="E5447" s="37">
        <f t="shared" si="171"/>
        <v>90.023999999999987</v>
      </c>
      <c r="F5447" s="32">
        <f>'Auxiliary Energy Estimation'!$E$25-D5447</f>
        <v>-20.019999999999996</v>
      </c>
      <c r="G5447" s="32">
        <f>'Auxiliary Energy Estimation'!$E$25-E5447</f>
        <v>-35.023999999999987</v>
      </c>
      <c r="H5447" s="26">
        <f>IF(D5447&lt;='Auxiliary Energy Estimation'!$E$25, 1, 0)</f>
        <v>0</v>
      </c>
      <c r="I5447" s="26">
        <f>IF(E5447&lt;='Auxiliary Energy Estimation'!$E$25, 1, 0)</f>
        <v>0</v>
      </c>
    </row>
    <row r="5448" spans="2:9" ht="15" x14ac:dyDescent="0.3">
      <c r="B5448" s="33">
        <v>5443.5</v>
      </c>
      <c r="C5448" s="34">
        <v>23.9</v>
      </c>
      <c r="D5448" s="32">
        <f t="shared" si="170"/>
        <v>75.02</v>
      </c>
      <c r="E5448" s="37">
        <f t="shared" si="171"/>
        <v>90.023999999999987</v>
      </c>
      <c r="F5448" s="32">
        <f>'Auxiliary Energy Estimation'!$E$25-D5448</f>
        <v>-20.019999999999996</v>
      </c>
      <c r="G5448" s="32">
        <f>'Auxiliary Energy Estimation'!$E$25-E5448</f>
        <v>-35.023999999999987</v>
      </c>
      <c r="H5448" s="26">
        <f>IF(D5448&lt;='Auxiliary Energy Estimation'!$E$25, 1, 0)</f>
        <v>0</v>
      </c>
      <c r="I5448" s="26">
        <f>IF(E5448&lt;='Auxiliary Energy Estimation'!$E$25, 1, 0)</f>
        <v>0</v>
      </c>
    </row>
    <row r="5449" spans="2:9" ht="15" x14ac:dyDescent="0.3">
      <c r="B5449" s="33">
        <v>5444.5</v>
      </c>
      <c r="C5449" s="34">
        <v>23.3</v>
      </c>
      <c r="D5449" s="32">
        <f t="shared" si="170"/>
        <v>73.94</v>
      </c>
      <c r="E5449" s="37">
        <f t="shared" si="171"/>
        <v>88.727999999999994</v>
      </c>
      <c r="F5449" s="32">
        <f>'Auxiliary Energy Estimation'!$E$25-D5449</f>
        <v>-18.939999999999998</v>
      </c>
      <c r="G5449" s="32">
        <f>'Auxiliary Energy Estimation'!$E$25-E5449</f>
        <v>-33.727999999999994</v>
      </c>
      <c r="H5449" s="26">
        <f>IF(D5449&lt;='Auxiliary Energy Estimation'!$E$25, 1, 0)</f>
        <v>0</v>
      </c>
      <c r="I5449" s="26">
        <f>IF(E5449&lt;='Auxiliary Energy Estimation'!$E$25, 1, 0)</f>
        <v>0</v>
      </c>
    </row>
    <row r="5450" spans="2:9" ht="15" x14ac:dyDescent="0.3">
      <c r="B5450" s="33">
        <v>5445.5</v>
      </c>
      <c r="C5450" s="34">
        <v>23.3</v>
      </c>
      <c r="D5450" s="32">
        <f t="shared" si="170"/>
        <v>73.94</v>
      </c>
      <c r="E5450" s="37">
        <f t="shared" si="171"/>
        <v>88.727999999999994</v>
      </c>
      <c r="F5450" s="32">
        <f>'Auxiliary Energy Estimation'!$E$25-D5450</f>
        <v>-18.939999999999998</v>
      </c>
      <c r="G5450" s="32">
        <f>'Auxiliary Energy Estimation'!$E$25-E5450</f>
        <v>-33.727999999999994</v>
      </c>
      <c r="H5450" s="26">
        <f>IF(D5450&lt;='Auxiliary Energy Estimation'!$E$25, 1, 0)</f>
        <v>0</v>
      </c>
      <c r="I5450" s="26">
        <f>IF(E5450&lt;='Auxiliary Energy Estimation'!$E$25, 1, 0)</f>
        <v>0</v>
      </c>
    </row>
    <row r="5451" spans="2:9" ht="15" x14ac:dyDescent="0.3">
      <c r="B5451" s="33">
        <v>5446.5</v>
      </c>
      <c r="C5451" s="34">
        <v>23.3</v>
      </c>
      <c r="D5451" s="32">
        <f t="shared" si="170"/>
        <v>73.94</v>
      </c>
      <c r="E5451" s="37">
        <f t="shared" si="171"/>
        <v>88.727999999999994</v>
      </c>
      <c r="F5451" s="32">
        <f>'Auxiliary Energy Estimation'!$E$25-D5451</f>
        <v>-18.939999999999998</v>
      </c>
      <c r="G5451" s="32">
        <f>'Auxiliary Energy Estimation'!$E$25-E5451</f>
        <v>-33.727999999999994</v>
      </c>
      <c r="H5451" s="26">
        <f>IF(D5451&lt;='Auxiliary Energy Estimation'!$E$25, 1, 0)</f>
        <v>0</v>
      </c>
      <c r="I5451" s="26">
        <f>IF(E5451&lt;='Auxiliary Energy Estimation'!$E$25, 1, 0)</f>
        <v>0</v>
      </c>
    </row>
    <row r="5452" spans="2:9" ht="15" x14ac:dyDescent="0.3">
      <c r="B5452" s="33">
        <v>5447.5</v>
      </c>
      <c r="C5452" s="34">
        <v>23.3</v>
      </c>
      <c r="D5452" s="32">
        <f t="shared" si="170"/>
        <v>73.94</v>
      </c>
      <c r="E5452" s="37">
        <f t="shared" si="171"/>
        <v>88.727999999999994</v>
      </c>
      <c r="F5452" s="32">
        <f>'Auxiliary Energy Estimation'!$E$25-D5452</f>
        <v>-18.939999999999998</v>
      </c>
      <c r="G5452" s="32">
        <f>'Auxiliary Energy Estimation'!$E$25-E5452</f>
        <v>-33.727999999999994</v>
      </c>
      <c r="H5452" s="26">
        <f>IF(D5452&lt;='Auxiliary Energy Estimation'!$E$25, 1, 0)</f>
        <v>0</v>
      </c>
      <c r="I5452" s="26">
        <f>IF(E5452&lt;='Auxiliary Energy Estimation'!$E$25, 1, 0)</f>
        <v>0</v>
      </c>
    </row>
    <row r="5453" spans="2:9" ht="15" x14ac:dyDescent="0.3">
      <c r="B5453" s="33">
        <v>5448.5</v>
      </c>
      <c r="C5453" s="34">
        <v>22.8</v>
      </c>
      <c r="D5453" s="32">
        <f t="shared" si="170"/>
        <v>73.039999999999992</v>
      </c>
      <c r="E5453" s="37">
        <f t="shared" si="171"/>
        <v>87.647999999999982</v>
      </c>
      <c r="F5453" s="32">
        <f>'Auxiliary Energy Estimation'!$E$25-D5453</f>
        <v>-18.039999999999992</v>
      </c>
      <c r="G5453" s="32">
        <f>'Auxiliary Energy Estimation'!$E$25-E5453</f>
        <v>-32.647999999999982</v>
      </c>
      <c r="H5453" s="26">
        <f>IF(D5453&lt;='Auxiliary Energy Estimation'!$E$25, 1, 0)</f>
        <v>0</v>
      </c>
      <c r="I5453" s="26">
        <f>IF(E5453&lt;='Auxiliary Energy Estimation'!$E$25, 1, 0)</f>
        <v>0</v>
      </c>
    </row>
    <row r="5454" spans="2:9" ht="15" x14ac:dyDescent="0.3">
      <c r="B5454" s="33">
        <v>5449.5</v>
      </c>
      <c r="C5454" s="34">
        <v>22.8</v>
      </c>
      <c r="D5454" s="32">
        <f t="shared" si="170"/>
        <v>73.039999999999992</v>
      </c>
      <c r="E5454" s="37">
        <f t="shared" si="171"/>
        <v>87.647999999999982</v>
      </c>
      <c r="F5454" s="32">
        <f>'Auxiliary Energy Estimation'!$E$25-D5454</f>
        <v>-18.039999999999992</v>
      </c>
      <c r="G5454" s="32">
        <f>'Auxiliary Energy Estimation'!$E$25-E5454</f>
        <v>-32.647999999999982</v>
      </c>
      <c r="H5454" s="26">
        <f>IF(D5454&lt;='Auxiliary Energy Estimation'!$E$25, 1, 0)</f>
        <v>0</v>
      </c>
      <c r="I5454" s="26">
        <f>IF(E5454&lt;='Auxiliary Energy Estimation'!$E$25, 1, 0)</f>
        <v>0</v>
      </c>
    </row>
    <row r="5455" spans="2:9" ht="15" x14ac:dyDescent="0.3">
      <c r="B5455" s="33">
        <v>5450.5</v>
      </c>
      <c r="C5455" s="34">
        <v>22.8</v>
      </c>
      <c r="D5455" s="32">
        <f t="shared" si="170"/>
        <v>73.039999999999992</v>
      </c>
      <c r="E5455" s="37">
        <f t="shared" si="171"/>
        <v>87.647999999999982</v>
      </c>
      <c r="F5455" s="32">
        <f>'Auxiliary Energy Estimation'!$E$25-D5455</f>
        <v>-18.039999999999992</v>
      </c>
      <c r="G5455" s="32">
        <f>'Auxiliary Energy Estimation'!$E$25-E5455</f>
        <v>-32.647999999999982</v>
      </c>
      <c r="H5455" s="26">
        <f>IF(D5455&lt;='Auxiliary Energy Estimation'!$E$25, 1, 0)</f>
        <v>0</v>
      </c>
      <c r="I5455" s="26">
        <f>IF(E5455&lt;='Auxiliary Energy Estimation'!$E$25, 1, 0)</f>
        <v>0</v>
      </c>
    </row>
    <row r="5456" spans="2:9" ht="15" x14ac:dyDescent="0.3">
      <c r="B5456" s="33">
        <v>5451.5</v>
      </c>
      <c r="C5456" s="34">
        <v>22.2</v>
      </c>
      <c r="D5456" s="32">
        <f t="shared" si="170"/>
        <v>71.960000000000008</v>
      </c>
      <c r="E5456" s="37">
        <f t="shared" si="171"/>
        <v>86.352000000000004</v>
      </c>
      <c r="F5456" s="32">
        <f>'Auxiliary Energy Estimation'!$E$25-D5456</f>
        <v>-16.960000000000008</v>
      </c>
      <c r="G5456" s="32">
        <f>'Auxiliary Energy Estimation'!$E$25-E5456</f>
        <v>-31.352000000000004</v>
      </c>
      <c r="H5456" s="26">
        <f>IF(D5456&lt;='Auxiliary Energy Estimation'!$E$25, 1, 0)</f>
        <v>0</v>
      </c>
      <c r="I5456" s="26">
        <f>IF(E5456&lt;='Auxiliary Energy Estimation'!$E$25, 1, 0)</f>
        <v>0</v>
      </c>
    </row>
    <row r="5457" spans="2:9" ht="15" x14ac:dyDescent="0.3">
      <c r="B5457" s="33">
        <v>5452.5</v>
      </c>
      <c r="C5457" s="34">
        <v>22.2</v>
      </c>
      <c r="D5457" s="32">
        <f t="shared" si="170"/>
        <v>71.960000000000008</v>
      </c>
      <c r="E5457" s="37">
        <f t="shared" si="171"/>
        <v>86.352000000000004</v>
      </c>
      <c r="F5457" s="32">
        <f>'Auxiliary Energy Estimation'!$E$25-D5457</f>
        <v>-16.960000000000008</v>
      </c>
      <c r="G5457" s="32">
        <f>'Auxiliary Energy Estimation'!$E$25-E5457</f>
        <v>-31.352000000000004</v>
      </c>
      <c r="H5457" s="26">
        <f>IF(D5457&lt;='Auxiliary Energy Estimation'!$E$25, 1, 0)</f>
        <v>0</v>
      </c>
      <c r="I5457" s="26">
        <f>IF(E5457&lt;='Auxiliary Energy Estimation'!$E$25, 1, 0)</f>
        <v>0</v>
      </c>
    </row>
    <row r="5458" spans="2:9" ht="15" x14ac:dyDescent="0.3">
      <c r="B5458" s="33">
        <v>5453.5</v>
      </c>
      <c r="C5458" s="34">
        <v>22.2</v>
      </c>
      <c r="D5458" s="32">
        <f t="shared" si="170"/>
        <v>71.960000000000008</v>
      </c>
      <c r="E5458" s="37">
        <f t="shared" si="171"/>
        <v>86.352000000000004</v>
      </c>
      <c r="F5458" s="32">
        <f>'Auxiliary Energy Estimation'!$E$25-D5458</f>
        <v>-16.960000000000008</v>
      </c>
      <c r="G5458" s="32">
        <f>'Auxiliary Energy Estimation'!$E$25-E5458</f>
        <v>-31.352000000000004</v>
      </c>
      <c r="H5458" s="26">
        <f>IF(D5458&lt;='Auxiliary Energy Estimation'!$E$25, 1, 0)</f>
        <v>0</v>
      </c>
      <c r="I5458" s="26">
        <f>IF(E5458&lt;='Auxiliary Energy Estimation'!$E$25, 1, 0)</f>
        <v>0</v>
      </c>
    </row>
    <row r="5459" spans="2:9" ht="15" x14ac:dyDescent="0.3">
      <c r="B5459" s="33">
        <v>5454.5</v>
      </c>
      <c r="C5459" s="34">
        <v>21.7</v>
      </c>
      <c r="D5459" s="32">
        <f t="shared" si="170"/>
        <v>71.06</v>
      </c>
      <c r="E5459" s="37">
        <f t="shared" si="171"/>
        <v>85.272000000000006</v>
      </c>
      <c r="F5459" s="32">
        <f>'Auxiliary Energy Estimation'!$E$25-D5459</f>
        <v>-16.060000000000002</v>
      </c>
      <c r="G5459" s="32">
        <f>'Auxiliary Energy Estimation'!$E$25-E5459</f>
        <v>-30.272000000000006</v>
      </c>
      <c r="H5459" s="26">
        <f>IF(D5459&lt;='Auxiliary Energy Estimation'!$E$25, 1, 0)</f>
        <v>0</v>
      </c>
      <c r="I5459" s="26">
        <f>IF(E5459&lt;='Auxiliary Energy Estimation'!$E$25, 1, 0)</f>
        <v>0</v>
      </c>
    </row>
    <row r="5460" spans="2:9" ht="15" x14ac:dyDescent="0.3">
      <c r="B5460" s="33">
        <v>5455.5</v>
      </c>
      <c r="C5460" s="34">
        <v>24.4</v>
      </c>
      <c r="D5460" s="32">
        <f t="shared" si="170"/>
        <v>75.92</v>
      </c>
      <c r="E5460" s="37">
        <f t="shared" si="171"/>
        <v>91.103999999999999</v>
      </c>
      <c r="F5460" s="32">
        <f>'Auxiliary Energy Estimation'!$E$25-D5460</f>
        <v>-20.92</v>
      </c>
      <c r="G5460" s="32">
        <f>'Auxiliary Energy Estimation'!$E$25-E5460</f>
        <v>-36.103999999999999</v>
      </c>
      <c r="H5460" s="26">
        <f>IF(D5460&lt;='Auxiliary Energy Estimation'!$E$25, 1, 0)</f>
        <v>0</v>
      </c>
      <c r="I5460" s="26">
        <f>IF(E5460&lt;='Auxiliary Energy Estimation'!$E$25, 1, 0)</f>
        <v>0</v>
      </c>
    </row>
    <row r="5461" spans="2:9" ht="15" x14ac:dyDescent="0.3">
      <c r="B5461" s="33">
        <v>5456.5</v>
      </c>
      <c r="C5461" s="34">
        <v>26.1</v>
      </c>
      <c r="D5461" s="32">
        <f t="shared" si="170"/>
        <v>78.98</v>
      </c>
      <c r="E5461" s="37">
        <f t="shared" si="171"/>
        <v>94.775999999999996</v>
      </c>
      <c r="F5461" s="32">
        <f>'Auxiliary Energy Estimation'!$E$25-D5461</f>
        <v>-23.980000000000004</v>
      </c>
      <c r="G5461" s="32">
        <f>'Auxiliary Energy Estimation'!$E$25-E5461</f>
        <v>-39.775999999999996</v>
      </c>
      <c r="H5461" s="26">
        <f>IF(D5461&lt;='Auxiliary Energy Estimation'!$E$25, 1, 0)</f>
        <v>0</v>
      </c>
      <c r="I5461" s="26">
        <f>IF(E5461&lt;='Auxiliary Energy Estimation'!$E$25, 1, 0)</f>
        <v>0</v>
      </c>
    </row>
    <row r="5462" spans="2:9" ht="15" x14ac:dyDescent="0.3">
      <c r="B5462" s="33">
        <v>5457.5</v>
      </c>
      <c r="C5462" s="34">
        <v>26.7</v>
      </c>
      <c r="D5462" s="32">
        <f t="shared" si="170"/>
        <v>80.06</v>
      </c>
      <c r="E5462" s="37">
        <f t="shared" si="171"/>
        <v>96.072000000000003</v>
      </c>
      <c r="F5462" s="32">
        <f>'Auxiliary Energy Estimation'!$E$25-D5462</f>
        <v>-25.060000000000002</v>
      </c>
      <c r="G5462" s="32">
        <f>'Auxiliary Energy Estimation'!$E$25-E5462</f>
        <v>-41.072000000000003</v>
      </c>
      <c r="H5462" s="26">
        <f>IF(D5462&lt;='Auxiliary Energy Estimation'!$E$25, 1, 0)</f>
        <v>0</v>
      </c>
      <c r="I5462" s="26">
        <f>IF(E5462&lt;='Auxiliary Energy Estimation'!$E$25, 1, 0)</f>
        <v>0</v>
      </c>
    </row>
    <row r="5463" spans="2:9" ht="15" x14ac:dyDescent="0.3">
      <c r="B5463" s="33">
        <v>5458.5</v>
      </c>
      <c r="C5463" s="34">
        <v>27.8</v>
      </c>
      <c r="D5463" s="32">
        <f t="shared" si="170"/>
        <v>82.039999999999992</v>
      </c>
      <c r="E5463" s="37">
        <f t="shared" si="171"/>
        <v>98.447999999999993</v>
      </c>
      <c r="F5463" s="32">
        <f>'Auxiliary Energy Estimation'!$E$25-D5463</f>
        <v>-27.039999999999992</v>
      </c>
      <c r="G5463" s="32">
        <f>'Auxiliary Energy Estimation'!$E$25-E5463</f>
        <v>-43.447999999999993</v>
      </c>
      <c r="H5463" s="26">
        <f>IF(D5463&lt;='Auxiliary Energy Estimation'!$E$25, 1, 0)</f>
        <v>0</v>
      </c>
      <c r="I5463" s="26">
        <f>IF(E5463&lt;='Auxiliary Energy Estimation'!$E$25, 1, 0)</f>
        <v>0</v>
      </c>
    </row>
    <row r="5464" spans="2:9" ht="15" x14ac:dyDescent="0.3">
      <c r="B5464" s="33">
        <v>5459.5</v>
      </c>
      <c r="C5464" s="34">
        <v>28.3</v>
      </c>
      <c r="D5464" s="32">
        <f t="shared" si="170"/>
        <v>82.94</v>
      </c>
      <c r="E5464" s="37">
        <f t="shared" si="171"/>
        <v>99.527999999999992</v>
      </c>
      <c r="F5464" s="32">
        <f>'Auxiliary Energy Estimation'!$E$25-D5464</f>
        <v>-27.939999999999998</v>
      </c>
      <c r="G5464" s="32">
        <f>'Auxiliary Energy Estimation'!$E$25-E5464</f>
        <v>-44.527999999999992</v>
      </c>
      <c r="H5464" s="26">
        <f>IF(D5464&lt;='Auxiliary Energy Estimation'!$E$25, 1, 0)</f>
        <v>0</v>
      </c>
      <c r="I5464" s="26">
        <f>IF(E5464&lt;='Auxiliary Energy Estimation'!$E$25, 1, 0)</f>
        <v>0</v>
      </c>
    </row>
    <row r="5465" spans="2:9" ht="15" x14ac:dyDescent="0.3">
      <c r="B5465" s="33">
        <v>5460.5</v>
      </c>
      <c r="C5465" s="34">
        <v>29.4</v>
      </c>
      <c r="D5465" s="32">
        <f t="shared" si="170"/>
        <v>84.92</v>
      </c>
      <c r="E5465" s="37">
        <f t="shared" si="171"/>
        <v>101.904</v>
      </c>
      <c r="F5465" s="32">
        <f>'Auxiliary Energy Estimation'!$E$25-D5465</f>
        <v>-29.92</v>
      </c>
      <c r="G5465" s="32">
        <f>'Auxiliary Energy Estimation'!$E$25-E5465</f>
        <v>-46.903999999999996</v>
      </c>
      <c r="H5465" s="26">
        <f>IF(D5465&lt;='Auxiliary Energy Estimation'!$E$25, 1, 0)</f>
        <v>0</v>
      </c>
      <c r="I5465" s="26">
        <f>IF(E5465&lt;='Auxiliary Energy Estimation'!$E$25, 1, 0)</f>
        <v>0</v>
      </c>
    </row>
    <row r="5466" spans="2:9" ht="15" x14ac:dyDescent="0.3">
      <c r="B5466" s="33">
        <v>5461.5</v>
      </c>
      <c r="C5466" s="34">
        <v>30</v>
      </c>
      <c r="D5466" s="32">
        <f t="shared" si="170"/>
        <v>86</v>
      </c>
      <c r="E5466" s="37">
        <f t="shared" si="171"/>
        <v>103.2</v>
      </c>
      <c r="F5466" s="32">
        <f>'Auxiliary Energy Estimation'!$E$25-D5466</f>
        <v>-31</v>
      </c>
      <c r="G5466" s="32">
        <f>'Auxiliary Energy Estimation'!$E$25-E5466</f>
        <v>-48.2</v>
      </c>
      <c r="H5466" s="26">
        <f>IF(D5466&lt;='Auxiliary Energy Estimation'!$E$25, 1, 0)</f>
        <v>0</v>
      </c>
      <c r="I5466" s="26">
        <f>IF(E5466&lt;='Auxiliary Energy Estimation'!$E$25, 1, 0)</f>
        <v>0</v>
      </c>
    </row>
    <row r="5467" spans="2:9" ht="15" x14ac:dyDescent="0.3">
      <c r="B5467" s="33">
        <v>5462.5</v>
      </c>
      <c r="C5467" s="34">
        <v>30</v>
      </c>
      <c r="D5467" s="32">
        <f t="shared" si="170"/>
        <v>86</v>
      </c>
      <c r="E5467" s="37">
        <f t="shared" si="171"/>
        <v>103.2</v>
      </c>
      <c r="F5467" s="32">
        <f>'Auxiliary Energy Estimation'!$E$25-D5467</f>
        <v>-31</v>
      </c>
      <c r="G5467" s="32">
        <f>'Auxiliary Energy Estimation'!$E$25-E5467</f>
        <v>-48.2</v>
      </c>
      <c r="H5467" s="26">
        <f>IF(D5467&lt;='Auxiliary Energy Estimation'!$E$25, 1, 0)</f>
        <v>0</v>
      </c>
      <c r="I5467" s="26">
        <f>IF(E5467&lt;='Auxiliary Energy Estimation'!$E$25, 1, 0)</f>
        <v>0</v>
      </c>
    </row>
    <row r="5468" spans="2:9" ht="15" x14ac:dyDescent="0.3">
      <c r="B5468" s="33">
        <v>5463.5</v>
      </c>
      <c r="C5468" s="34">
        <v>29.4</v>
      </c>
      <c r="D5468" s="32">
        <f t="shared" si="170"/>
        <v>84.92</v>
      </c>
      <c r="E5468" s="37">
        <f t="shared" si="171"/>
        <v>101.904</v>
      </c>
      <c r="F5468" s="32">
        <f>'Auxiliary Energy Estimation'!$E$25-D5468</f>
        <v>-29.92</v>
      </c>
      <c r="G5468" s="32">
        <f>'Auxiliary Energy Estimation'!$E$25-E5468</f>
        <v>-46.903999999999996</v>
      </c>
      <c r="H5468" s="26">
        <f>IF(D5468&lt;='Auxiliary Energy Estimation'!$E$25, 1, 0)</f>
        <v>0</v>
      </c>
      <c r="I5468" s="26">
        <f>IF(E5468&lt;='Auxiliary Energy Estimation'!$E$25, 1, 0)</f>
        <v>0</v>
      </c>
    </row>
    <row r="5469" spans="2:9" ht="15" x14ac:dyDescent="0.3">
      <c r="B5469" s="33">
        <v>5464.5</v>
      </c>
      <c r="C5469" s="34">
        <v>26.7</v>
      </c>
      <c r="D5469" s="32">
        <f t="shared" si="170"/>
        <v>80.06</v>
      </c>
      <c r="E5469" s="37">
        <f t="shared" si="171"/>
        <v>96.072000000000003</v>
      </c>
      <c r="F5469" s="32">
        <f>'Auxiliary Energy Estimation'!$E$25-D5469</f>
        <v>-25.060000000000002</v>
      </c>
      <c r="G5469" s="32">
        <f>'Auxiliary Energy Estimation'!$E$25-E5469</f>
        <v>-41.072000000000003</v>
      </c>
      <c r="H5469" s="26">
        <f>IF(D5469&lt;='Auxiliary Energy Estimation'!$E$25, 1, 0)</f>
        <v>0</v>
      </c>
      <c r="I5469" s="26">
        <f>IF(E5469&lt;='Auxiliary Energy Estimation'!$E$25, 1, 0)</f>
        <v>0</v>
      </c>
    </row>
    <row r="5470" spans="2:9" ht="15" x14ac:dyDescent="0.3">
      <c r="B5470" s="33">
        <v>5465.5</v>
      </c>
      <c r="C5470" s="34">
        <v>25</v>
      </c>
      <c r="D5470" s="32">
        <f t="shared" si="170"/>
        <v>77</v>
      </c>
      <c r="E5470" s="37">
        <f t="shared" si="171"/>
        <v>92.399999999999991</v>
      </c>
      <c r="F5470" s="32">
        <f>'Auxiliary Energy Estimation'!$E$25-D5470</f>
        <v>-22</v>
      </c>
      <c r="G5470" s="32">
        <f>'Auxiliary Energy Estimation'!$E$25-E5470</f>
        <v>-37.399999999999991</v>
      </c>
      <c r="H5470" s="26">
        <f>IF(D5470&lt;='Auxiliary Energy Estimation'!$E$25, 1, 0)</f>
        <v>0</v>
      </c>
      <c r="I5470" s="26">
        <f>IF(E5470&lt;='Auxiliary Energy Estimation'!$E$25, 1, 0)</f>
        <v>0</v>
      </c>
    </row>
    <row r="5471" spans="2:9" ht="15" x14ac:dyDescent="0.3">
      <c r="B5471" s="33">
        <v>5466.5</v>
      </c>
      <c r="C5471" s="34">
        <v>22.8</v>
      </c>
      <c r="D5471" s="32">
        <f t="shared" si="170"/>
        <v>73.039999999999992</v>
      </c>
      <c r="E5471" s="37">
        <f t="shared" si="171"/>
        <v>87.647999999999982</v>
      </c>
      <c r="F5471" s="32">
        <f>'Auxiliary Energy Estimation'!$E$25-D5471</f>
        <v>-18.039999999999992</v>
      </c>
      <c r="G5471" s="32">
        <f>'Auxiliary Energy Estimation'!$E$25-E5471</f>
        <v>-32.647999999999982</v>
      </c>
      <c r="H5471" s="26">
        <f>IF(D5471&lt;='Auxiliary Energy Estimation'!$E$25, 1, 0)</f>
        <v>0</v>
      </c>
      <c r="I5471" s="26">
        <f>IF(E5471&lt;='Auxiliary Energy Estimation'!$E$25, 1, 0)</f>
        <v>0</v>
      </c>
    </row>
    <row r="5472" spans="2:9" ht="15" x14ac:dyDescent="0.3">
      <c r="B5472" s="33">
        <v>5467.5</v>
      </c>
      <c r="C5472" s="34">
        <v>23.9</v>
      </c>
      <c r="D5472" s="32">
        <f t="shared" si="170"/>
        <v>75.02</v>
      </c>
      <c r="E5472" s="37">
        <f t="shared" si="171"/>
        <v>90.023999999999987</v>
      </c>
      <c r="F5472" s="32">
        <f>'Auxiliary Energy Estimation'!$E$25-D5472</f>
        <v>-20.019999999999996</v>
      </c>
      <c r="G5472" s="32">
        <f>'Auxiliary Energy Estimation'!$E$25-E5472</f>
        <v>-35.023999999999987</v>
      </c>
      <c r="H5472" s="26">
        <f>IF(D5472&lt;='Auxiliary Energy Estimation'!$E$25, 1, 0)</f>
        <v>0</v>
      </c>
      <c r="I5472" s="26">
        <f>IF(E5472&lt;='Auxiliary Energy Estimation'!$E$25, 1, 0)</f>
        <v>0</v>
      </c>
    </row>
    <row r="5473" spans="2:9" ht="15" x14ac:dyDescent="0.3">
      <c r="B5473" s="33">
        <v>5468.5</v>
      </c>
      <c r="C5473" s="34">
        <v>23.9</v>
      </c>
      <c r="D5473" s="32">
        <f t="shared" si="170"/>
        <v>75.02</v>
      </c>
      <c r="E5473" s="37">
        <f t="shared" si="171"/>
        <v>90.023999999999987</v>
      </c>
      <c r="F5473" s="32">
        <f>'Auxiliary Energy Estimation'!$E$25-D5473</f>
        <v>-20.019999999999996</v>
      </c>
      <c r="G5473" s="32">
        <f>'Auxiliary Energy Estimation'!$E$25-E5473</f>
        <v>-35.023999999999987</v>
      </c>
      <c r="H5473" s="26">
        <f>IF(D5473&lt;='Auxiliary Energy Estimation'!$E$25, 1, 0)</f>
        <v>0</v>
      </c>
      <c r="I5473" s="26">
        <f>IF(E5473&lt;='Auxiliary Energy Estimation'!$E$25, 1, 0)</f>
        <v>0</v>
      </c>
    </row>
    <row r="5474" spans="2:9" ht="15" x14ac:dyDescent="0.3">
      <c r="B5474" s="33">
        <v>5469.5</v>
      </c>
      <c r="C5474" s="34">
        <v>23.3</v>
      </c>
      <c r="D5474" s="32">
        <f t="shared" si="170"/>
        <v>73.94</v>
      </c>
      <c r="E5474" s="37">
        <f t="shared" si="171"/>
        <v>88.727999999999994</v>
      </c>
      <c r="F5474" s="32">
        <f>'Auxiliary Energy Estimation'!$E$25-D5474</f>
        <v>-18.939999999999998</v>
      </c>
      <c r="G5474" s="32">
        <f>'Auxiliary Energy Estimation'!$E$25-E5474</f>
        <v>-33.727999999999994</v>
      </c>
      <c r="H5474" s="26">
        <f>IF(D5474&lt;='Auxiliary Energy Estimation'!$E$25, 1, 0)</f>
        <v>0</v>
      </c>
      <c r="I5474" s="26">
        <f>IF(E5474&lt;='Auxiliary Energy Estimation'!$E$25, 1, 0)</f>
        <v>0</v>
      </c>
    </row>
    <row r="5475" spans="2:9" ht="15" x14ac:dyDescent="0.3">
      <c r="B5475" s="33">
        <v>5470.5</v>
      </c>
      <c r="C5475" s="34">
        <v>22.8</v>
      </c>
      <c r="D5475" s="32">
        <f t="shared" si="170"/>
        <v>73.039999999999992</v>
      </c>
      <c r="E5475" s="37">
        <f t="shared" si="171"/>
        <v>87.647999999999982</v>
      </c>
      <c r="F5475" s="32">
        <f>'Auxiliary Energy Estimation'!$E$25-D5475</f>
        <v>-18.039999999999992</v>
      </c>
      <c r="G5475" s="32">
        <f>'Auxiliary Energy Estimation'!$E$25-E5475</f>
        <v>-32.647999999999982</v>
      </c>
      <c r="H5475" s="26">
        <f>IF(D5475&lt;='Auxiliary Energy Estimation'!$E$25, 1, 0)</f>
        <v>0</v>
      </c>
      <c r="I5475" s="26">
        <f>IF(E5475&lt;='Auxiliary Energy Estimation'!$E$25, 1, 0)</f>
        <v>0</v>
      </c>
    </row>
    <row r="5476" spans="2:9" ht="15" x14ac:dyDescent="0.3">
      <c r="B5476" s="33">
        <v>5471.5</v>
      </c>
      <c r="C5476" s="34">
        <v>22.8</v>
      </c>
      <c r="D5476" s="32">
        <f t="shared" si="170"/>
        <v>73.039999999999992</v>
      </c>
      <c r="E5476" s="37">
        <f t="shared" si="171"/>
        <v>87.647999999999982</v>
      </c>
      <c r="F5476" s="32">
        <f>'Auxiliary Energy Estimation'!$E$25-D5476</f>
        <v>-18.039999999999992</v>
      </c>
      <c r="G5476" s="32">
        <f>'Auxiliary Energy Estimation'!$E$25-E5476</f>
        <v>-32.647999999999982</v>
      </c>
      <c r="H5476" s="26">
        <f>IF(D5476&lt;='Auxiliary Energy Estimation'!$E$25, 1, 0)</f>
        <v>0</v>
      </c>
      <c r="I5476" s="26">
        <f>IF(E5476&lt;='Auxiliary Energy Estimation'!$E$25, 1, 0)</f>
        <v>0</v>
      </c>
    </row>
    <row r="5477" spans="2:9" ht="15" x14ac:dyDescent="0.3">
      <c r="B5477" s="33">
        <v>5472.5</v>
      </c>
      <c r="C5477" s="34">
        <v>22.2</v>
      </c>
      <c r="D5477" s="32">
        <f t="shared" si="170"/>
        <v>71.960000000000008</v>
      </c>
      <c r="E5477" s="37">
        <f t="shared" si="171"/>
        <v>86.352000000000004</v>
      </c>
      <c r="F5477" s="32">
        <f>'Auxiliary Energy Estimation'!$E$25-D5477</f>
        <v>-16.960000000000008</v>
      </c>
      <c r="G5477" s="32">
        <f>'Auxiliary Energy Estimation'!$E$25-E5477</f>
        <v>-31.352000000000004</v>
      </c>
      <c r="H5477" s="26">
        <f>IF(D5477&lt;='Auxiliary Energy Estimation'!$E$25, 1, 0)</f>
        <v>0</v>
      </c>
      <c r="I5477" s="26">
        <f>IF(E5477&lt;='Auxiliary Energy Estimation'!$E$25, 1, 0)</f>
        <v>0</v>
      </c>
    </row>
    <row r="5478" spans="2:9" ht="15" x14ac:dyDescent="0.3">
      <c r="B5478" s="33">
        <v>5473.5</v>
      </c>
      <c r="C5478" s="34">
        <v>21.7</v>
      </c>
      <c r="D5478" s="32">
        <f t="shared" si="170"/>
        <v>71.06</v>
      </c>
      <c r="E5478" s="37">
        <f t="shared" si="171"/>
        <v>85.272000000000006</v>
      </c>
      <c r="F5478" s="32">
        <f>'Auxiliary Energy Estimation'!$E$25-D5478</f>
        <v>-16.060000000000002</v>
      </c>
      <c r="G5478" s="32">
        <f>'Auxiliary Energy Estimation'!$E$25-E5478</f>
        <v>-30.272000000000006</v>
      </c>
      <c r="H5478" s="26">
        <f>IF(D5478&lt;='Auxiliary Energy Estimation'!$E$25, 1, 0)</f>
        <v>0</v>
      </c>
      <c r="I5478" s="26">
        <f>IF(E5478&lt;='Auxiliary Energy Estimation'!$E$25, 1, 0)</f>
        <v>0</v>
      </c>
    </row>
    <row r="5479" spans="2:9" ht="15" x14ac:dyDescent="0.3">
      <c r="B5479" s="33">
        <v>5474.5</v>
      </c>
      <c r="C5479" s="34">
        <v>21.1</v>
      </c>
      <c r="D5479" s="32">
        <f t="shared" si="170"/>
        <v>69.98</v>
      </c>
      <c r="E5479" s="37">
        <f t="shared" si="171"/>
        <v>83.975999999999999</v>
      </c>
      <c r="F5479" s="32">
        <f>'Auxiliary Energy Estimation'!$E$25-D5479</f>
        <v>-14.980000000000004</v>
      </c>
      <c r="G5479" s="32">
        <f>'Auxiliary Energy Estimation'!$E$25-E5479</f>
        <v>-28.975999999999999</v>
      </c>
      <c r="H5479" s="26">
        <f>IF(D5479&lt;='Auxiliary Energy Estimation'!$E$25, 1, 0)</f>
        <v>0</v>
      </c>
      <c r="I5479" s="26">
        <f>IF(E5479&lt;='Auxiliary Energy Estimation'!$E$25, 1, 0)</f>
        <v>0</v>
      </c>
    </row>
    <row r="5480" spans="2:9" ht="15" x14ac:dyDescent="0.3">
      <c r="B5480" s="33">
        <v>5475.5</v>
      </c>
      <c r="C5480" s="34">
        <v>20.6</v>
      </c>
      <c r="D5480" s="32">
        <f t="shared" si="170"/>
        <v>69.080000000000013</v>
      </c>
      <c r="E5480" s="37">
        <f t="shared" si="171"/>
        <v>82.896000000000015</v>
      </c>
      <c r="F5480" s="32">
        <f>'Auxiliary Energy Estimation'!$E$25-D5480</f>
        <v>-14.080000000000013</v>
      </c>
      <c r="G5480" s="32">
        <f>'Auxiliary Energy Estimation'!$E$25-E5480</f>
        <v>-27.896000000000015</v>
      </c>
      <c r="H5480" s="26">
        <f>IF(D5480&lt;='Auxiliary Energy Estimation'!$E$25, 1, 0)</f>
        <v>0</v>
      </c>
      <c r="I5480" s="26">
        <f>IF(E5480&lt;='Auxiliary Energy Estimation'!$E$25, 1, 0)</f>
        <v>0</v>
      </c>
    </row>
    <row r="5481" spans="2:9" ht="15" x14ac:dyDescent="0.3">
      <c r="B5481" s="33">
        <v>5476.5</v>
      </c>
      <c r="C5481" s="34">
        <v>20</v>
      </c>
      <c r="D5481" s="32">
        <f t="shared" si="170"/>
        <v>68</v>
      </c>
      <c r="E5481" s="37">
        <f t="shared" si="171"/>
        <v>81.599999999999994</v>
      </c>
      <c r="F5481" s="32">
        <f>'Auxiliary Energy Estimation'!$E$25-D5481</f>
        <v>-13</v>
      </c>
      <c r="G5481" s="32">
        <f>'Auxiliary Energy Estimation'!$E$25-E5481</f>
        <v>-26.599999999999994</v>
      </c>
      <c r="H5481" s="26">
        <f>IF(D5481&lt;='Auxiliary Energy Estimation'!$E$25, 1, 0)</f>
        <v>0</v>
      </c>
      <c r="I5481" s="26">
        <f>IF(E5481&lt;='Auxiliary Energy Estimation'!$E$25, 1, 0)</f>
        <v>0</v>
      </c>
    </row>
    <row r="5482" spans="2:9" ht="15" x14ac:dyDescent="0.3">
      <c r="B5482" s="33">
        <v>5477.5</v>
      </c>
      <c r="C5482" s="34">
        <v>20.6</v>
      </c>
      <c r="D5482" s="32">
        <f t="shared" si="170"/>
        <v>69.080000000000013</v>
      </c>
      <c r="E5482" s="37">
        <f t="shared" si="171"/>
        <v>82.896000000000015</v>
      </c>
      <c r="F5482" s="32">
        <f>'Auxiliary Energy Estimation'!$E$25-D5482</f>
        <v>-14.080000000000013</v>
      </c>
      <c r="G5482" s="32">
        <f>'Auxiliary Energy Estimation'!$E$25-E5482</f>
        <v>-27.896000000000015</v>
      </c>
      <c r="H5482" s="26">
        <f>IF(D5482&lt;='Auxiliary Energy Estimation'!$E$25, 1, 0)</f>
        <v>0</v>
      </c>
      <c r="I5482" s="26">
        <f>IF(E5482&lt;='Auxiliary Energy Estimation'!$E$25, 1, 0)</f>
        <v>0</v>
      </c>
    </row>
    <row r="5483" spans="2:9" ht="15" x14ac:dyDescent="0.3">
      <c r="B5483" s="33">
        <v>5478.5</v>
      </c>
      <c r="C5483" s="34">
        <v>21.7</v>
      </c>
      <c r="D5483" s="32">
        <f t="shared" si="170"/>
        <v>71.06</v>
      </c>
      <c r="E5483" s="37">
        <f t="shared" si="171"/>
        <v>85.272000000000006</v>
      </c>
      <c r="F5483" s="32">
        <f>'Auxiliary Energy Estimation'!$E$25-D5483</f>
        <v>-16.060000000000002</v>
      </c>
      <c r="G5483" s="32">
        <f>'Auxiliary Energy Estimation'!$E$25-E5483</f>
        <v>-30.272000000000006</v>
      </c>
      <c r="H5483" s="26">
        <f>IF(D5483&lt;='Auxiliary Energy Estimation'!$E$25, 1, 0)</f>
        <v>0</v>
      </c>
      <c r="I5483" s="26">
        <f>IF(E5483&lt;='Auxiliary Energy Estimation'!$E$25, 1, 0)</f>
        <v>0</v>
      </c>
    </row>
    <row r="5484" spans="2:9" ht="15" x14ac:dyDescent="0.3">
      <c r="B5484" s="33">
        <v>5479.5</v>
      </c>
      <c r="C5484" s="34">
        <v>22.8</v>
      </c>
      <c r="D5484" s="32">
        <f t="shared" si="170"/>
        <v>73.039999999999992</v>
      </c>
      <c r="E5484" s="37">
        <f t="shared" si="171"/>
        <v>87.647999999999982</v>
      </c>
      <c r="F5484" s="32">
        <f>'Auxiliary Energy Estimation'!$E$25-D5484</f>
        <v>-18.039999999999992</v>
      </c>
      <c r="G5484" s="32">
        <f>'Auxiliary Energy Estimation'!$E$25-E5484</f>
        <v>-32.647999999999982</v>
      </c>
      <c r="H5484" s="26">
        <f>IF(D5484&lt;='Auxiliary Energy Estimation'!$E$25, 1, 0)</f>
        <v>0</v>
      </c>
      <c r="I5484" s="26">
        <f>IF(E5484&lt;='Auxiliary Energy Estimation'!$E$25, 1, 0)</f>
        <v>0</v>
      </c>
    </row>
    <row r="5485" spans="2:9" ht="15" x14ac:dyDescent="0.3">
      <c r="B5485" s="33">
        <v>5480.5</v>
      </c>
      <c r="C5485" s="34">
        <v>23.3</v>
      </c>
      <c r="D5485" s="32">
        <f t="shared" si="170"/>
        <v>73.94</v>
      </c>
      <c r="E5485" s="37">
        <f t="shared" si="171"/>
        <v>88.727999999999994</v>
      </c>
      <c r="F5485" s="32">
        <f>'Auxiliary Energy Estimation'!$E$25-D5485</f>
        <v>-18.939999999999998</v>
      </c>
      <c r="G5485" s="32">
        <f>'Auxiliary Energy Estimation'!$E$25-E5485</f>
        <v>-33.727999999999994</v>
      </c>
      <c r="H5485" s="26">
        <f>IF(D5485&lt;='Auxiliary Energy Estimation'!$E$25, 1, 0)</f>
        <v>0</v>
      </c>
      <c r="I5485" s="26">
        <f>IF(E5485&lt;='Auxiliary Energy Estimation'!$E$25, 1, 0)</f>
        <v>0</v>
      </c>
    </row>
    <row r="5486" spans="2:9" ht="15" x14ac:dyDescent="0.3">
      <c r="B5486" s="33">
        <v>5481.5</v>
      </c>
      <c r="C5486" s="34">
        <v>23.9</v>
      </c>
      <c r="D5486" s="32">
        <f t="shared" si="170"/>
        <v>75.02</v>
      </c>
      <c r="E5486" s="37">
        <f t="shared" si="171"/>
        <v>90.023999999999987</v>
      </c>
      <c r="F5486" s="32">
        <f>'Auxiliary Energy Estimation'!$E$25-D5486</f>
        <v>-20.019999999999996</v>
      </c>
      <c r="G5486" s="32">
        <f>'Auxiliary Energy Estimation'!$E$25-E5486</f>
        <v>-35.023999999999987</v>
      </c>
      <c r="H5486" s="26">
        <f>IF(D5486&lt;='Auxiliary Energy Estimation'!$E$25, 1, 0)</f>
        <v>0</v>
      </c>
      <c r="I5486" s="26">
        <f>IF(E5486&lt;='Auxiliary Energy Estimation'!$E$25, 1, 0)</f>
        <v>0</v>
      </c>
    </row>
    <row r="5487" spans="2:9" ht="15" x14ac:dyDescent="0.3">
      <c r="B5487" s="33">
        <v>5482.5</v>
      </c>
      <c r="C5487" s="34">
        <v>23.3</v>
      </c>
      <c r="D5487" s="32">
        <f t="shared" si="170"/>
        <v>73.94</v>
      </c>
      <c r="E5487" s="37">
        <f t="shared" si="171"/>
        <v>88.727999999999994</v>
      </c>
      <c r="F5487" s="32">
        <f>'Auxiliary Energy Estimation'!$E$25-D5487</f>
        <v>-18.939999999999998</v>
      </c>
      <c r="G5487" s="32">
        <f>'Auxiliary Energy Estimation'!$E$25-E5487</f>
        <v>-33.727999999999994</v>
      </c>
      <c r="H5487" s="26">
        <f>IF(D5487&lt;='Auxiliary Energy Estimation'!$E$25, 1, 0)</f>
        <v>0</v>
      </c>
      <c r="I5487" s="26">
        <f>IF(E5487&lt;='Auxiliary Energy Estimation'!$E$25, 1, 0)</f>
        <v>0</v>
      </c>
    </row>
    <row r="5488" spans="2:9" ht="15" x14ac:dyDescent="0.3">
      <c r="B5488" s="33">
        <v>5483.5</v>
      </c>
      <c r="C5488" s="34">
        <v>23.3</v>
      </c>
      <c r="D5488" s="32">
        <f t="shared" si="170"/>
        <v>73.94</v>
      </c>
      <c r="E5488" s="37">
        <f t="shared" si="171"/>
        <v>88.727999999999994</v>
      </c>
      <c r="F5488" s="32">
        <f>'Auxiliary Energy Estimation'!$E$25-D5488</f>
        <v>-18.939999999999998</v>
      </c>
      <c r="G5488" s="32">
        <f>'Auxiliary Energy Estimation'!$E$25-E5488</f>
        <v>-33.727999999999994</v>
      </c>
      <c r="H5488" s="26">
        <f>IF(D5488&lt;='Auxiliary Energy Estimation'!$E$25, 1, 0)</f>
        <v>0</v>
      </c>
      <c r="I5488" s="26">
        <f>IF(E5488&lt;='Auxiliary Energy Estimation'!$E$25, 1, 0)</f>
        <v>0</v>
      </c>
    </row>
    <row r="5489" spans="2:9" ht="15" x14ac:dyDescent="0.3">
      <c r="B5489" s="33">
        <v>5484.5</v>
      </c>
      <c r="C5489" s="34">
        <v>23.3</v>
      </c>
      <c r="D5489" s="32">
        <f t="shared" si="170"/>
        <v>73.94</v>
      </c>
      <c r="E5489" s="37">
        <f t="shared" si="171"/>
        <v>88.727999999999994</v>
      </c>
      <c r="F5489" s="32">
        <f>'Auxiliary Energy Estimation'!$E$25-D5489</f>
        <v>-18.939999999999998</v>
      </c>
      <c r="G5489" s="32">
        <f>'Auxiliary Energy Estimation'!$E$25-E5489</f>
        <v>-33.727999999999994</v>
      </c>
      <c r="H5489" s="26">
        <f>IF(D5489&lt;='Auxiliary Energy Estimation'!$E$25, 1, 0)</f>
        <v>0</v>
      </c>
      <c r="I5489" s="26">
        <f>IF(E5489&lt;='Auxiliary Energy Estimation'!$E$25, 1, 0)</f>
        <v>0</v>
      </c>
    </row>
    <row r="5490" spans="2:9" ht="15" x14ac:dyDescent="0.3">
      <c r="B5490" s="33">
        <v>5485.5</v>
      </c>
      <c r="C5490" s="34">
        <v>23.3</v>
      </c>
      <c r="D5490" s="32">
        <f t="shared" si="170"/>
        <v>73.94</v>
      </c>
      <c r="E5490" s="37">
        <f t="shared" si="171"/>
        <v>88.727999999999994</v>
      </c>
      <c r="F5490" s="32">
        <f>'Auxiliary Energy Estimation'!$E$25-D5490</f>
        <v>-18.939999999999998</v>
      </c>
      <c r="G5490" s="32">
        <f>'Auxiliary Energy Estimation'!$E$25-E5490</f>
        <v>-33.727999999999994</v>
      </c>
      <c r="H5490" s="26">
        <f>IF(D5490&lt;='Auxiliary Energy Estimation'!$E$25, 1, 0)</f>
        <v>0</v>
      </c>
      <c r="I5490" s="26">
        <f>IF(E5490&lt;='Auxiliary Energy Estimation'!$E$25, 1, 0)</f>
        <v>0</v>
      </c>
    </row>
    <row r="5491" spans="2:9" ht="15" x14ac:dyDescent="0.3">
      <c r="B5491" s="33">
        <v>5486.5</v>
      </c>
      <c r="C5491" s="34">
        <v>23.3</v>
      </c>
      <c r="D5491" s="32">
        <f t="shared" si="170"/>
        <v>73.94</v>
      </c>
      <c r="E5491" s="37">
        <f t="shared" si="171"/>
        <v>88.727999999999994</v>
      </c>
      <c r="F5491" s="32">
        <f>'Auxiliary Energy Estimation'!$E$25-D5491</f>
        <v>-18.939999999999998</v>
      </c>
      <c r="G5491" s="32">
        <f>'Auxiliary Energy Estimation'!$E$25-E5491</f>
        <v>-33.727999999999994</v>
      </c>
      <c r="H5491" s="26">
        <f>IF(D5491&lt;='Auxiliary Energy Estimation'!$E$25, 1, 0)</f>
        <v>0</v>
      </c>
      <c r="I5491" s="26">
        <f>IF(E5491&lt;='Auxiliary Energy Estimation'!$E$25, 1, 0)</f>
        <v>0</v>
      </c>
    </row>
    <row r="5492" spans="2:9" ht="15" x14ac:dyDescent="0.3">
      <c r="B5492" s="33">
        <v>5487.5</v>
      </c>
      <c r="C5492" s="34">
        <v>22.8</v>
      </c>
      <c r="D5492" s="32">
        <f t="shared" si="170"/>
        <v>73.039999999999992</v>
      </c>
      <c r="E5492" s="37">
        <f t="shared" si="171"/>
        <v>87.647999999999982</v>
      </c>
      <c r="F5492" s="32">
        <f>'Auxiliary Energy Estimation'!$E$25-D5492</f>
        <v>-18.039999999999992</v>
      </c>
      <c r="G5492" s="32">
        <f>'Auxiliary Energy Estimation'!$E$25-E5492</f>
        <v>-32.647999999999982</v>
      </c>
      <c r="H5492" s="26">
        <f>IF(D5492&lt;='Auxiliary Energy Estimation'!$E$25, 1, 0)</f>
        <v>0</v>
      </c>
      <c r="I5492" s="26">
        <f>IF(E5492&lt;='Auxiliary Energy Estimation'!$E$25, 1, 0)</f>
        <v>0</v>
      </c>
    </row>
    <row r="5493" spans="2:9" ht="15" x14ac:dyDescent="0.3">
      <c r="B5493" s="33">
        <v>5488.5</v>
      </c>
      <c r="C5493" s="34">
        <v>22.2</v>
      </c>
      <c r="D5493" s="32">
        <f t="shared" si="170"/>
        <v>71.960000000000008</v>
      </c>
      <c r="E5493" s="37">
        <f t="shared" si="171"/>
        <v>86.352000000000004</v>
      </c>
      <c r="F5493" s="32">
        <f>'Auxiliary Energy Estimation'!$E$25-D5493</f>
        <v>-16.960000000000008</v>
      </c>
      <c r="G5493" s="32">
        <f>'Auxiliary Energy Estimation'!$E$25-E5493</f>
        <v>-31.352000000000004</v>
      </c>
      <c r="H5493" s="26">
        <f>IF(D5493&lt;='Auxiliary Energy Estimation'!$E$25, 1, 0)</f>
        <v>0</v>
      </c>
      <c r="I5493" s="26">
        <f>IF(E5493&lt;='Auxiliary Energy Estimation'!$E$25, 1, 0)</f>
        <v>0</v>
      </c>
    </row>
    <row r="5494" spans="2:9" ht="15" x14ac:dyDescent="0.3">
      <c r="B5494" s="33">
        <v>5489.5</v>
      </c>
      <c r="C5494" s="34">
        <v>22.2</v>
      </c>
      <c r="D5494" s="32">
        <f t="shared" si="170"/>
        <v>71.960000000000008</v>
      </c>
      <c r="E5494" s="37">
        <f t="shared" si="171"/>
        <v>86.352000000000004</v>
      </c>
      <c r="F5494" s="32">
        <f>'Auxiliary Energy Estimation'!$E$25-D5494</f>
        <v>-16.960000000000008</v>
      </c>
      <c r="G5494" s="32">
        <f>'Auxiliary Energy Estimation'!$E$25-E5494</f>
        <v>-31.352000000000004</v>
      </c>
      <c r="H5494" s="26">
        <f>IF(D5494&lt;='Auxiliary Energy Estimation'!$E$25, 1, 0)</f>
        <v>0</v>
      </c>
      <c r="I5494" s="26">
        <f>IF(E5494&lt;='Auxiliary Energy Estimation'!$E$25, 1, 0)</f>
        <v>0</v>
      </c>
    </row>
    <row r="5495" spans="2:9" ht="15" x14ac:dyDescent="0.3">
      <c r="B5495" s="33">
        <v>5490.5</v>
      </c>
      <c r="C5495" s="34">
        <v>20.6</v>
      </c>
      <c r="D5495" s="32">
        <f t="shared" si="170"/>
        <v>69.080000000000013</v>
      </c>
      <c r="E5495" s="37">
        <f t="shared" si="171"/>
        <v>82.896000000000015</v>
      </c>
      <c r="F5495" s="32">
        <f>'Auxiliary Energy Estimation'!$E$25-D5495</f>
        <v>-14.080000000000013</v>
      </c>
      <c r="G5495" s="32">
        <f>'Auxiliary Energy Estimation'!$E$25-E5495</f>
        <v>-27.896000000000015</v>
      </c>
      <c r="H5495" s="26">
        <f>IF(D5495&lt;='Auxiliary Energy Estimation'!$E$25, 1, 0)</f>
        <v>0</v>
      </c>
      <c r="I5495" s="26">
        <f>IF(E5495&lt;='Auxiliary Energy Estimation'!$E$25, 1, 0)</f>
        <v>0</v>
      </c>
    </row>
    <row r="5496" spans="2:9" ht="15" x14ac:dyDescent="0.3">
      <c r="B5496" s="33">
        <v>5491.5</v>
      </c>
      <c r="C5496" s="34">
        <v>21.7</v>
      </c>
      <c r="D5496" s="32">
        <f t="shared" si="170"/>
        <v>71.06</v>
      </c>
      <c r="E5496" s="37">
        <f t="shared" si="171"/>
        <v>85.272000000000006</v>
      </c>
      <c r="F5496" s="32">
        <f>'Auxiliary Energy Estimation'!$E$25-D5496</f>
        <v>-16.060000000000002</v>
      </c>
      <c r="G5496" s="32">
        <f>'Auxiliary Energy Estimation'!$E$25-E5496</f>
        <v>-30.272000000000006</v>
      </c>
      <c r="H5496" s="26">
        <f>IF(D5496&lt;='Auxiliary Energy Estimation'!$E$25, 1, 0)</f>
        <v>0</v>
      </c>
      <c r="I5496" s="26">
        <f>IF(E5496&lt;='Auxiliary Energy Estimation'!$E$25, 1, 0)</f>
        <v>0</v>
      </c>
    </row>
    <row r="5497" spans="2:9" ht="15" x14ac:dyDescent="0.3">
      <c r="B5497" s="33">
        <v>5492.5</v>
      </c>
      <c r="C5497" s="34">
        <v>21.1</v>
      </c>
      <c r="D5497" s="32">
        <f t="shared" si="170"/>
        <v>69.98</v>
      </c>
      <c r="E5497" s="37">
        <f t="shared" si="171"/>
        <v>83.975999999999999</v>
      </c>
      <c r="F5497" s="32">
        <f>'Auxiliary Energy Estimation'!$E$25-D5497</f>
        <v>-14.980000000000004</v>
      </c>
      <c r="G5497" s="32">
        <f>'Auxiliary Energy Estimation'!$E$25-E5497</f>
        <v>-28.975999999999999</v>
      </c>
      <c r="H5497" s="26">
        <f>IF(D5497&lt;='Auxiliary Energy Estimation'!$E$25, 1, 0)</f>
        <v>0</v>
      </c>
      <c r="I5497" s="26">
        <f>IF(E5497&lt;='Auxiliary Energy Estimation'!$E$25, 1, 0)</f>
        <v>0</v>
      </c>
    </row>
    <row r="5498" spans="2:9" ht="15" x14ac:dyDescent="0.3">
      <c r="B5498" s="33">
        <v>5493.5</v>
      </c>
      <c r="C5498" s="34">
        <v>20</v>
      </c>
      <c r="D5498" s="32">
        <f t="shared" si="170"/>
        <v>68</v>
      </c>
      <c r="E5498" s="37">
        <f t="shared" si="171"/>
        <v>81.599999999999994</v>
      </c>
      <c r="F5498" s="32">
        <f>'Auxiliary Energy Estimation'!$E$25-D5498</f>
        <v>-13</v>
      </c>
      <c r="G5498" s="32">
        <f>'Auxiliary Energy Estimation'!$E$25-E5498</f>
        <v>-26.599999999999994</v>
      </c>
      <c r="H5498" s="26">
        <f>IF(D5498&lt;='Auxiliary Energy Estimation'!$E$25, 1, 0)</f>
        <v>0</v>
      </c>
      <c r="I5498" s="26">
        <f>IF(E5498&lt;='Auxiliary Energy Estimation'!$E$25, 1, 0)</f>
        <v>0</v>
      </c>
    </row>
    <row r="5499" spans="2:9" ht="15" x14ac:dyDescent="0.3">
      <c r="B5499" s="33">
        <v>5494.5</v>
      </c>
      <c r="C5499" s="34">
        <v>20</v>
      </c>
      <c r="D5499" s="32">
        <f t="shared" si="170"/>
        <v>68</v>
      </c>
      <c r="E5499" s="37">
        <f t="shared" si="171"/>
        <v>81.599999999999994</v>
      </c>
      <c r="F5499" s="32">
        <f>'Auxiliary Energy Estimation'!$E$25-D5499</f>
        <v>-13</v>
      </c>
      <c r="G5499" s="32">
        <f>'Auxiliary Energy Estimation'!$E$25-E5499</f>
        <v>-26.599999999999994</v>
      </c>
      <c r="H5499" s="26">
        <f>IF(D5499&lt;='Auxiliary Energy Estimation'!$E$25, 1, 0)</f>
        <v>0</v>
      </c>
      <c r="I5499" s="26">
        <f>IF(E5499&lt;='Auxiliary Energy Estimation'!$E$25, 1, 0)</f>
        <v>0</v>
      </c>
    </row>
    <row r="5500" spans="2:9" ht="15" x14ac:dyDescent="0.3">
      <c r="B5500" s="33">
        <v>5495.5</v>
      </c>
      <c r="C5500" s="34">
        <v>18.899999999999999</v>
      </c>
      <c r="D5500" s="32">
        <f t="shared" si="170"/>
        <v>66.02</v>
      </c>
      <c r="E5500" s="37">
        <f t="shared" si="171"/>
        <v>79.22399999999999</v>
      </c>
      <c r="F5500" s="32">
        <f>'Auxiliary Energy Estimation'!$E$25-D5500</f>
        <v>-11.019999999999996</v>
      </c>
      <c r="G5500" s="32">
        <f>'Auxiliary Energy Estimation'!$E$25-E5500</f>
        <v>-24.22399999999999</v>
      </c>
      <c r="H5500" s="26">
        <f>IF(D5500&lt;='Auxiliary Energy Estimation'!$E$25, 1, 0)</f>
        <v>0</v>
      </c>
      <c r="I5500" s="26">
        <f>IF(E5500&lt;='Auxiliary Energy Estimation'!$E$25, 1, 0)</f>
        <v>0</v>
      </c>
    </row>
    <row r="5501" spans="2:9" ht="15" x14ac:dyDescent="0.3">
      <c r="B5501" s="33">
        <v>5496.5</v>
      </c>
      <c r="C5501" s="34">
        <v>19.399999999999999</v>
      </c>
      <c r="D5501" s="32">
        <f t="shared" si="170"/>
        <v>66.92</v>
      </c>
      <c r="E5501" s="37">
        <f t="shared" si="171"/>
        <v>80.304000000000002</v>
      </c>
      <c r="F5501" s="32">
        <f>'Auxiliary Energy Estimation'!$E$25-D5501</f>
        <v>-11.920000000000002</v>
      </c>
      <c r="G5501" s="32">
        <f>'Auxiliary Energy Estimation'!$E$25-E5501</f>
        <v>-25.304000000000002</v>
      </c>
      <c r="H5501" s="26">
        <f>IF(D5501&lt;='Auxiliary Energy Estimation'!$E$25, 1, 0)</f>
        <v>0</v>
      </c>
      <c r="I5501" s="26">
        <f>IF(E5501&lt;='Auxiliary Energy Estimation'!$E$25, 1, 0)</f>
        <v>0</v>
      </c>
    </row>
    <row r="5502" spans="2:9" ht="15" x14ac:dyDescent="0.3">
      <c r="B5502" s="33">
        <v>5497.5</v>
      </c>
      <c r="C5502" s="34">
        <v>18.899999999999999</v>
      </c>
      <c r="D5502" s="32">
        <f t="shared" si="170"/>
        <v>66.02</v>
      </c>
      <c r="E5502" s="37">
        <f t="shared" si="171"/>
        <v>79.22399999999999</v>
      </c>
      <c r="F5502" s="32">
        <f>'Auxiliary Energy Estimation'!$E$25-D5502</f>
        <v>-11.019999999999996</v>
      </c>
      <c r="G5502" s="32">
        <f>'Auxiliary Energy Estimation'!$E$25-E5502</f>
        <v>-24.22399999999999</v>
      </c>
      <c r="H5502" s="26">
        <f>IF(D5502&lt;='Auxiliary Energy Estimation'!$E$25, 1, 0)</f>
        <v>0</v>
      </c>
      <c r="I5502" s="26">
        <f>IF(E5502&lt;='Auxiliary Energy Estimation'!$E$25, 1, 0)</f>
        <v>0</v>
      </c>
    </row>
    <row r="5503" spans="2:9" ht="15" x14ac:dyDescent="0.3">
      <c r="B5503" s="33">
        <v>5498.5</v>
      </c>
      <c r="C5503" s="34">
        <v>18.3</v>
      </c>
      <c r="D5503" s="32">
        <f t="shared" si="170"/>
        <v>64.94</v>
      </c>
      <c r="E5503" s="37">
        <f t="shared" si="171"/>
        <v>77.927999999999997</v>
      </c>
      <c r="F5503" s="32">
        <f>'Auxiliary Energy Estimation'!$E$25-D5503</f>
        <v>-9.9399999999999977</v>
      </c>
      <c r="G5503" s="32">
        <f>'Auxiliary Energy Estimation'!$E$25-E5503</f>
        <v>-22.927999999999997</v>
      </c>
      <c r="H5503" s="26">
        <f>IF(D5503&lt;='Auxiliary Energy Estimation'!$E$25, 1, 0)</f>
        <v>0</v>
      </c>
      <c r="I5503" s="26">
        <f>IF(E5503&lt;='Auxiliary Energy Estimation'!$E$25, 1, 0)</f>
        <v>0</v>
      </c>
    </row>
    <row r="5504" spans="2:9" ht="15" x14ac:dyDescent="0.3">
      <c r="B5504" s="33">
        <v>5499.5</v>
      </c>
      <c r="C5504" s="34">
        <v>17.8</v>
      </c>
      <c r="D5504" s="32">
        <f t="shared" si="170"/>
        <v>64.039999999999992</v>
      </c>
      <c r="E5504" s="37">
        <f t="shared" si="171"/>
        <v>76.847999999999985</v>
      </c>
      <c r="F5504" s="32">
        <f>'Auxiliary Energy Estimation'!$E$25-D5504</f>
        <v>-9.039999999999992</v>
      </c>
      <c r="G5504" s="32">
        <f>'Auxiliary Energy Estimation'!$E$25-E5504</f>
        <v>-21.847999999999985</v>
      </c>
      <c r="H5504" s="26">
        <f>IF(D5504&lt;='Auxiliary Energy Estimation'!$E$25, 1, 0)</f>
        <v>0</v>
      </c>
      <c r="I5504" s="26">
        <f>IF(E5504&lt;='Auxiliary Energy Estimation'!$E$25, 1, 0)</f>
        <v>0</v>
      </c>
    </row>
    <row r="5505" spans="2:9" ht="15" x14ac:dyDescent="0.3">
      <c r="B5505" s="33">
        <v>5500.5</v>
      </c>
      <c r="C5505" s="34">
        <v>16.7</v>
      </c>
      <c r="D5505" s="32">
        <f t="shared" si="170"/>
        <v>62.06</v>
      </c>
      <c r="E5505" s="37">
        <f t="shared" si="171"/>
        <v>74.471999999999994</v>
      </c>
      <c r="F5505" s="32">
        <f>'Auxiliary Energy Estimation'!$E$25-D5505</f>
        <v>-7.0600000000000023</v>
      </c>
      <c r="G5505" s="32">
        <f>'Auxiliary Energy Estimation'!$E$25-E5505</f>
        <v>-19.471999999999994</v>
      </c>
      <c r="H5505" s="26">
        <f>IF(D5505&lt;='Auxiliary Energy Estimation'!$E$25, 1, 0)</f>
        <v>0</v>
      </c>
      <c r="I5505" s="26">
        <f>IF(E5505&lt;='Auxiliary Energy Estimation'!$E$25, 1, 0)</f>
        <v>0</v>
      </c>
    </row>
    <row r="5506" spans="2:9" ht="15" x14ac:dyDescent="0.3">
      <c r="B5506" s="33">
        <v>5501.5</v>
      </c>
      <c r="C5506" s="34">
        <v>17.8</v>
      </c>
      <c r="D5506" s="32">
        <f t="shared" si="170"/>
        <v>64.039999999999992</v>
      </c>
      <c r="E5506" s="37">
        <f t="shared" si="171"/>
        <v>76.847999999999985</v>
      </c>
      <c r="F5506" s="32">
        <f>'Auxiliary Energy Estimation'!$E$25-D5506</f>
        <v>-9.039999999999992</v>
      </c>
      <c r="G5506" s="32">
        <f>'Auxiliary Energy Estimation'!$E$25-E5506</f>
        <v>-21.847999999999985</v>
      </c>
      <c r="H5506" s="26">
        <f>IF(D5506&lt;='Auxiliary Energy Estimation'!$E$25, 1, 0)</f>
        <v>0</v>
      </c>
      <c r="I5506" s="26">
        <f>IF(E5506&lt;='Auxiliary Energy Estimation'!$E$25, 1, 0)</f>
        <v>0</v>
      </c>
    </row>
    <row r="5507" spans="2:9" ht="15" x14ac:dyDescent="0.3">
      <c r="B5507" s="33">
        <v>5502.5</v>
      </c>
      <c r="C5507" s="34">
        <v>19.399999999999999</v>
      </c>
      <c r="D5507" s="32">
        <f t="shared" si="170"/>
        <v>66.92</v>
      </c>
      <c r="E5507" s="37">
        <f t="shared" si="171"/>
        <v>80.304000000000002</v>
      </c>
      <c r="F5507" s="32">
        <f>'Auxiliary Energy Estimation'!$E$25-D5507</f>
        <v>-11.920000000000002</v>
      </c>
      <c r="G5507" s="32">
        <f>'Auxiliary Energy Estimation'!$E$25-E5507</f>
        <v>-25.304000000000002</v>
      </c>
      <c r="H5507" s="26">
        <f>IF(D5507&lt;='Auxiliary Energy Estimation'!$E$25, 1, 0)</f>
        <v>0</v>
      </c>
      <c r="I5507" s="26">
        <f>IF(E5507&lt;='Auxiliary Energy Estimation'!$E$25, 1, 0)</f>
        <v>0</v>
      </c>
    </row>
    <row r="5508" spans="2:9" ht="15" x14ac:dyDescent="0.3">
      <c r="B5508" s="33">
        <v>5503.5</v>
      </c>
      <c r="C5508" s="34">
        <v>20.6</v>
      </c>
      <c r="D5508" s="32">
        <f t="shared" si="170"/>
        <v>69.080000000000013</v>
      </c>
      <c r="E5508" s="37">
        <f t="shared" si="171"/>
        <v>82.896000000000015</v>
      </c>
      <c r="F5508" s="32">
        <f>'Auxiliary Energy Estimation'!$E$25-D5508</f>
        <v>-14.080000000000013</v>
      </c>
      <c r="G5508" s="32">
        <f>'Auxiliary Energy Estimation'!$E$25-E5508</f>
        <v>-27.896000000000015</v>
      </c>
      <c r="H5508" s="26">
        <f>IF(D5508&lt;='Auxiliary Energy Estimation'!$E$25, 1, 0)</f>
        <v>0</v>
      </c>
      <c r="I5508" s="26">
        <f>IF(E5508&lt;='Auxiliary Energy Estimation'!$E$25, 1, 0)</f>
        <v>0</v>
      </c>
    </row>
    <row r="5509" spans="2:9" ht="15" x14ac:dyDescent="0.3">
      <c r="B5509" s="33">
        <v>5504.5</v>
      </c>
      <c r="C5509" s="34">
        <v>21.7</v>
      </c>
      <c r="D5509" s="32">
        <f t="shared" ref="D5509:D5572" si="172">CONVERT(C5509,"C","F")</f>
        <v>71.06</v>
      </c>
      <c r="E5509" s="37">
        <f t="shared" ref="E5509:E5572" si="173">D5509*1.2</f>
        <v>85.272000000000006</v>
      </c>
      <c r="F5509" s="32">
        <f>'Auxiliary Energy Estimation'!$E$25-D5509</f>
        <v>-16.060000000000002</v>
      </c>
      <c r="G5509" s="32">
        <f>'Auxiliary Energy Estimation'!$E$25-E5509</f>
        <v>-30.272000000000006</v>
      </c>
      <c r="H5509" s="26">
        <f>IF(D5509&lt;='Auxiliary Energy Estimation'!$E$25, 1, 0)</f>
        <v>0</v>
      </c>
      <c r="I5509" s="26">
        <f>IF(E5509&lt;='Auxiliary Energy Estimation'!$E$25, 1, 0)</f>
        <v>0</v>
      </c>
    </row>
    <row r="5510" spans="2:9" ht="15" x14ac:dyDescent="0.3">
      <c r="B5510" s="33">
        <v>5505.5</v>
      </c>
      <c r="C5510" s="34">
        <v>21.7</v>
      </c>
      <c r="D5510" s="32">
        <f t="shared" si="172"/>
        <v>71.06</v>
      </c>
      <c r="E5510" s="37">
        <f t="shared" si="173"/>
        <v>85.272000000000006</v>
      </c>
      <c r="F5510" s="32">
        <f>'Auxiliary Energy Estimation'!$E$25-D5510</f>
        <v>-16.060000000000002</v>
      </c>
      <c r="G5510" s="32">
        <f>'Auxiliary Energy Estimation'!$E$25-E5510</f>
        <v>-30.272000000000006</v>
      </c>
      <c r="H5510" s="26">
        <f>IF(D5510&lt;='Auxiliary Energy Estimation'!$E$25, 1, 0)</f>
        <v>0</v>
      </c>
      <c r="I5510" s="26">
        <f>IF(E5510&lt;='Auxiliary Energy Estimation'!$E$25, 1, 0)</f>
        <v>0</v>
      </c>
    </row>
    <row r="5511" spans="2:9" ht="15" x14ac:dyDescent="0.3">
      <c r="B5511" s="33">
        <v>5506.5</v>
      </c>
      <c r="C5511" s="34">
        <v>21.7</v>
      </c>
      <c r="D5511" s="32">
        <f t="shared" si="172"/>
        <v>71.06</v>
      </c>
      <c r="E5511" s="37">
        <f t="shared" si="173"/>
        <v>85.272000000000006</v>
      </c>
      <c r="F5511" s="32">
        <f>'Auxiliary Energy Estimation'!$E$25-D5511</f>
        <v>-16.060000000000002</v>
      </c>
      <c r="G5511" s="32">
        <f>'Auxiliary Energy Estimation'!$E$25-E5511</f>
        <v>-30.272000000000006</v>
      </c>
      <c r="H5511" s="26">
        <f>IF(D5511&lt;='Auxiliary Energy Estimation'!$E$25, 1, 0)</f>
        <v>0</v>
      </c>
      <c r="I5511" s="26">
        <f>IF(E5511&lt;='Auxiliary Energy Estimation'!$E$25, 1, 0)</f>
        <v>0</v>
      </c>
    </row>
    <row r="5512" spans="2:9" ht="15" x14ac:dyDescent="0.3">
      <c r="B5512" s="33">
        <v>5507.5</v>
      </c>
      <c r="C5512" s="34">
        <v>21.7</v>
      </c>
      <c r="D5512" s="32">
        <f t="shared" si="172"/>
        <v>71.06</v>
      </c>
      <c r="E5512" s="37">
        <f t="shared" si="173"/>
        <v>85.272000000000006</v>
      </c>
      <c r="F5512" s="32">
        <f>'Auxiliary Energy Estimation'!$E$25-D5512</f>
        <v>-16.060000000000002</v>
      </c>
      <c r="G5512" s="32">
        <f>'Auxiliary Energy Estimation'!$E$25-E5512</f>
        <v>-30.272000000000006</v>
      </c>
      <c r="H5512" s="26">
        <f>IF(D5512&lt;='Auxiliary Energy Estimation'!$E$25, 1, 0)</f>
        <v>0</v>
      </c>
      <c r="I5512" s="26">
        <f>IF(E5512&lt;='Auxiliary Energy Estimation'!$E$25, 1, 0)</f>
        <v>0</v>
      </c>
    </row>
    <row r="5513" spans="2:9" ht="15" x14ac:dyDescent="0.3">
      <c r="B5513" s="33">
        <v>5508.5</v>
      </c>
      <c r="C5513" s="34">
        <v>21.1</v>
      </c>
      <c r="D5513" s="32">
        <f t="shared" si="172"/>
        <v>69.98</v>
      </c>
      <c r="E5513" s="37">
        <f t="shared" si="173"/>
        <v>83.975999999999999</v>
      </c>
      <c r="F5513" s="32">
        <f>'Auxiliary Energy Estimation'!$E$25-D5513</f>
        <v>-14.980000000000004</v>
      </c>
      <c r="G5513" s="32">
        <f>'Auxiliary Energy Estimation'!$E$25-E5513</f>
        <v>-28.975999999999999</v>
      </c>
      <c r="H5513" s="26">
        <f>IF(D5513&lt;='Auxiliary Energy Estimation'!$E$25, 1, 0)</f>
        <v>0</v>
      </c>
      <c r="I5513" s="26">
        <f>IF(E5513&lt;='Auxiliary Energy Estimation'!$E$25, 1, 0)</f>
        <v>0</v>
      </c>
    </row>
    <row r="5514" spans="2:9" ht="15" x14ac:dyDescent="0.3">
      <c r="B5514" s="33">
        <v>5509.5</v>
      </c>
      <c r="C5514" s="34">
        <v>20</v>
      </c>
      <c r="D5514" s="32">
        <f t="shared" si="172"/>
        <v>68</v>
      </c>
      <c r="E5514" s="37">
        <f t="shared" si="173"/>
        <v>81.599999999999994</v>
      </c>
      <c r="F5514" s="32">
        <f>'Auxiliary Energy Estimation'!$E$25-D5514</f>
        <v>-13</v>
      </c>
      <c r="G5514" s="32">
        <f>'Auxiliary Energy Estimation'!$E$25-E5514</f>
        <v>-26.599999999999994</v>
      </c>
      <c r="H5514" s="26">
        <f>IF(D5514&lt;='Auxiliary Energy Estimation'!$E$25, 1, 0)</f>
        <v>0</v>
      </c>
      <c r="I5514" s="26">
        <f>IF(E5514&lt;='Auxiliary Energy Estimation'!$E$25, 1, 0)</f>
        <v>0</v>
      </c>
    </row>
    <row r="5515" spans="2:9" ht="15" x14ac:dyDescent="0.3">
      <c r="B5515" s="33">
        <v>5510.5</v>
      </c>
      <c r="C5515" s="34">
        <v>20</v>
      </c>
      <c r="D5515" s="32">
        <f t="shared" si="172"/>
        <v>68</v>
      </c>
      <c r="E5515" s="37">
        <f t="shared" si="173"/>
        <v>81.599999999999994</v>
      </c>
      <c r="F5515" s="32">
        <f>'Auxiliary Energy Estimation'!$E$25-D5515</f>
        <v>-13</v>
      </c>
      <c r="G5515" s="32">
        <f>'Auxiliary Energy Estimation'!$E$25-E5515</f>
        <v>-26.599999999999994</v>
      </c>
      <c r="H5515" s="26">
        <f>IF(D5515&lt;='Auxiliary Energy Estimation'!$E$25, 1, 0)</f>
        <v>0</v>
      </c>
      <c r="I5515" s="26">
        <f>IF(E5515&lt;='Auxiliary Energy Estimation'!$E$25, 1, 0)</f>
        <v>0</v>
      </c>
    </row>
    <row r="5516" spans="2:9" ht="15" x14ac:dyDescent="0.3">
      <c r="B5516" s="33">
        <v>5511.5</v>
      </c>
      <c r="C5516" s="34">
        <v>19.399999999999999</v>
      </c>
      <c r="D5516" s="32">
        <f t="shared" si="172"/>
        <v>66.92</v>
      </c>
      <c r="E5516" s="37">
        <f t="shared" si="173"/>
        <v>80.304000000000002</v>
      </c>
      <c r="F5516" s="32">
        <f>'Auxiliary Energy Estimation'!$E$25-D5516</f>
        <v>-11.920000000000002</v>
      </c>
      <c r="G5516" s="32">
        <f>'Auxiliary Energy Estimation'!$E$25-E5516</f>
        <v>-25.304000000000002</v>
      </c>
      <c r="H5516" s="26">
        <f>IF(D5516&lt;='Auxiliary Energy Estimation'!$E$25, 1, 0)</f>
        <v>0</v>
      </c>
      <c r="I5516" s="26">
        <f>IF(E5516&lt;='Auxiliary Energy Estimation'!$E$25, 1, 0)</f>
        <v>0</v>
      </c>
    </row>
    <row r="5517" spans="2:9" ht="15" x14ac:dyDescent="0.3">
      <c r="B5517" s="33">
        <v>5512.5</v>
      </c>
      <c r="C5517" s="34">
        <v>18.899999999999999</v>
      </c>
      <c r="D5517" s="32">
        <f t="shared" si="172"/>
        <v>66.02</v>
      </c>
      <c r="E5517" s="37">
        <f t="shared" si="173"/>
        <v>79.22399999999999</v>
      </c>
      <c r="F5517" s="32">
        <f>'Auxiliary Energy Estimation'!$E$25-D5517</f>
        <v>-11.019999999999996</v>
      </c>
      <c r="G5517" s="32">
        <f>'Auxiliary Energy Estimation'!$E$25-E5517</f>
        <v>-24.22399999999999</v>
      </c>
      <c r="H5517" s="26">
        <f>IF(D5517&lt;='Auxiliary Energy Estimation'!$E$25, 1, 0)</f>
        <v>0</v>
      </c>
      <c r="I5517" s="26">
        <f>IF(E5517&lt;='Auxiliary Energy Estimation'!$E$25, 1, 0)</f>
        <v>0</v>
      </c>
    </row>
    <row r="5518" spans="2:9" ht="15" x14ac:dyDescent="0.3">
      <c r="B5518" s="33">
        <v>5513.5</v>
      </c>
      <c r="C5518" s="34">
        <v>18.899999999999999</v>
      </c>
      <c r="D5518" s="32">
        <f t="shared" si="172"/>
        <v>66.02</v>
      </c>
      <c r="E5518" s="37">
        <f t="shared" si="173"/>
        <v>79.22399999999999</v>
      </c>
      <c r="F5518" s="32">
        <f>'Auxiliary Energy Estimation'!$E$25-D5518</f>
        <v>-11.019999999999996</v>
      </c>
      <c r="G5518" s="32">
        <f>'Auxiliary Energy Estimation'!$E$25-E5518</f>
        <v>-24.22399999999999</v>
      </c>
      <c r="H5518" s="26">
        <f>IF(D5518&lt;='Auxiliary Energy Estimation'!$E$25, 1, 0)</f>
        <v>0</v>
      </c>
      <c r="I5518" s="26">
        <f>IF(E5518&lt;='Auxiliary Energy Estimation'!$E$25, 1, 0)</f>
        <v>0</v>
      </c>
    </row>
    <row r="5519" spans="2:9" ht="15" x14ac:dyDescent="0.3">
      <c r="B5519" s="33">
        <v>5514.5</v>
      </c>
      <c r="C5519" s="34">
        <v>18.3</v>
      </c>
      <c r="D5519" s="32">
        <f t="shared" si="172"/>
        <v>64.94</v>
      </c>
      <c r="E5519" s="37">
        <f t="shared" si="173"/>
        <v>77.927999999999997</v>
      </c>
      <c r="F5519" s="32">
        <f>'Auxiliary Energy Estimation'!$E$25-D5519</f>
        <v>-9.9399999999999977</v>
      </c>
      <c r="G5519" s="32">
        <f>'Auxiliary Energy Estimation'!$E$25-E5519</f>
        <v>-22.927999999999997</v>
      </c>
      <c r="H5519" s="26">
        <f>IF(D5519&lt;='Auxiliary Energy Estimation'!$E$25, 1, 0)</f>
        <v>0</v>
      </c>
      <c r="I5519" s="26">
        <f>IF(E5519&lt;='Auxiliary Energy Estimation'!$E$25, 1, 0)</f>
        <v>0</v>
      </c>
    </row>
    <row r="5520" spans="2:9" ht="15" x14ac:dyDescent="0.3">
      <c r="B5520" s="33">
        <v>5515.5</v>
      </c>
      <c r="C5520" s="34">
        <v>18.3</v>
      </c>
      <c r="D5520" s="32">
        <f t="shared" si="172"/>
        <v>64.94</v>
      </c>
      <c r="E5520" s="37">
        <f t="shared" si="173"/>
        <v>77.927999999999997</v>
      </c>
      <c r="F5520" s="32">
        <f>'Auxiliary Energy Estimation'!$E$25-D5520</f>
        <v>-9.9399999999999977</v>
      </c>
      <c r="G5520" s="32">
        <f>'Auxiliary Energy Estimation'!$E$25-E5520</f>
        <v>-22.927999999999997</v>
      </c>
      <c r="H5520" s="26">
        <f>IF(D5520&lt;='Auxiliary Energy Estimation'!$E$25, 1, 0)</f>
        <v>0</v>
      </c>
      <c r="I5520" s="26">
        <f>IF(E5520&lt;='Auxiliary Energy Estimation'!$E$25, 1, 0)</f>
        <v>0</v>
      </c>
    </row>
    <row r="5521" spans="2:9" ht="15" x14ac:dyDescent="0.3">
      <c r="B5521" s="33">
        <v>5516.5</v>
      </c>
      <c r="C5521" s="34">
        <v>17.8</v>
      </c>
      <c r="D5521" s="32">
        <f t="shared" si="172"/>
        <v>64.039999999999992</v>
      </c>
      <c r="E5521" s="37">
        <f t="shared" si="173"/>
        <v>76.847999999999985</v>
      </c>
      <c r="F5521" s="32">
        <f>'Auxiliary Energy Estimation'!$E$25-D5521</f>
        <v>-9.039999999999992</v>
      </c>
      <c r="G5521" s="32">
        <f>'Auxiliary Energy Estimation'!$E$25-E5521</f>
        <v>-21.847999999999985</v>
      </c>
      <c r="H5521" s="26">
        <f>IF(D5521&lt;='Auxiliary Energy Estimation'!$E$25, 1, 0)</f>
        <v>0</v>
      </c>
      <c r="I5521" s="26">
        <f>IF(E5521&lt;='Auxiliary Energy Estimation'!$E$25, 1, 0)</f>
        <v>0</v>
      </c>
    </row>
    <row r="5522" spans="2:9" ht="15" x14ac:dyDescent="0.3">
      <c r="B5522" s="33">
        <v>5517.5</v>
      </c>
      <c r="C5522" s="34">
        <v>17.8</v>
      </c>
      <c r="D5522" s="32">
        <f t="shared" si="172"/>
        <v>64.039999999999992</v>
      </c>
      <c r="E5522" s="37">
        <f t="shared" si="173"/>
        <v>76.847999999999985</v>
      </c>
      <c r="F5522" s="32">
        <f>'Auxiliary Energy Estimation'!$E$25-D5522</f>
        <v>-9.039999999999992</v>
      </c>
      <c r="G5522" s="32">
        <f>'Auxiliary Energy Estimation'!$E$25-E5522</f>
        <v>-21.847999999999985</v>
      </c>
      <c r="H5522" s="26">
        <f>IF(D5522&lt;='Auxiliary Energy Estimation'!$E$25, 1, 0)</f>
        <v>0</v>
      </c>
      <c r="I5522" s="26">
        <f>IF(E5522&lt;='Auxiliary Energy Estimation'!$E$25, 1, 0)</f>
        <v>0</v>
      </c>
    </row>
    <row r="5523" spans="2:9" ht="15" x14ac:dyDescent="0.3">
      <c r="B5523" s="33">
        <v>5518.5</v>
      </c>
      <c r="C5523" s="34">
        <v>17.8</v>
      </c>
      <c r="D5523" s="32">
        <f t="shared" si="172"/>
        <v>64.039999999999992</v>
      </c>
      <c r="E5523" s="37">
        <f t="shared" si="173"/>
        <v>76.847999999999985</v>
      </c>
      <c r="F5523" s="32">
        <f>'Auxiliary Energy Estimation'!$E$25-D5523</f>
        <v>-9.039999999999992</v>
      </c>
      <c r="G5523" s="32">
        <f>'Auxiliary Energy Estimation'!$E$25-E5523</f>
        <v>-21.847999999999985</v>
      </c>
      <c r="H5523" s="26">
        <f>IF(D5523&lt;='Auxiliary Energy Estimation'!$E$25, 1, 0)</f>
        <v>0</v>
      </c>
      <c r="I5523" s="26">
        <f>IF(E5523&lt;='Auxiliary Energy Estimation'!$E$25, 1, 0)</f>
        <v>0</v>
      </c>
    </row>
    <row r="5524" spans="2:9" ht="15" x14ac:dyDescent="0.3">
      <c r="B5524" s="33">
        <v>5519.5</v>
      </c>
      <c r="C5524" s="34">
        <v>17.8</v>
      </c>
      <c r="D5524" s="32">
        <f t="shared" si="172"/>
        <v>64.039999999999992</v>
      </c>
      <c r="E5524" s="37">
        <f t="shared" si="173"/>
        <v>76.847999999999985</v>
      </c>
      <c r="F5524" s="32">
        <f>'Auxiliary Energy Estimation'!$E$25-D5524</f>
        <v>-9.039999999999992</v>
      </c>
      <c r="G5524" s="32">
        <f>'Auxiliary Energy Estimation'!$E$25-E5524</f>
        <v>-21.847999999999985</v>
      </c>
      <c r="H5524" s="26">
        <f>IF(D5524&lt;='Auxiliary Energy Estimation'!$E$25, 1, 0)</f>
        <v>0</v>
      </c>
      <c r="I5524" s="26">
        <f>IF(E5524&lt;='Auxiliary Energy Estimation'!$E$25, 1, 0)</f>
        <v>0</v>
      </c>
    </row>
    <row r="5525" spans="2:9" ht="15" x14ac:dyDescent="0.3">
      <c r="B5525" s="33">
        <v>5520.5</v>
      </c>
      <c r="C5525" s="34">
        <v>17.8</v>
      </c>
      <c r="D5525" s="32">
        <f t="shared" si="172"/>
        <v>64.039999999999992</v>
      </c>
      <c r="E5525" s="37">
        <f t="shared" si="173"/>
        <v>76.847999999999985</v>
      </c>
      <c r="F5525" s="32">
        <f>'Auxiliary Energy Estimation'!$E$25-D5525</f>
        <v>-9.039999999999992</v>
      </c>
      <c r="G5525" s="32">
        <f>'Auxiliary Energy Estimation'!$E$25-E5525</f>
        <v>-21.847999999999985</v>
      </c>
      <c r="H5525" s="26">
        <f>IF(D5525&lt;='Auxiliary Energy Estimation'!$E$25, 1, 0)</f>
        <v>0</v>
      </c>
      <c r="I5525" s="26">
        <f>IF(E5525&lt;='Auxiliary Energy Estimation'!$E$25, 1, 0)</f>
        <v>0</v>
      </c>
    </row>
    <row r="5526" spans="2:9" ht="15" x14ac:dyDescent="0.3">
      <c r="B5526" s="33">
        <v>5521.5</v>
      </c>
      <c r="C5526" s="34">
        <v>17.2</v>
      </c>
      <c r="D5526" s="32">
        <f t="shared" si="172"/>
        <v>62.96</v>
      </c>
      <c r="E5526" s="37">
        <f t="shared" si="173"/>
        <v>75.551999999999992</v>
      </c>
      <c r="F5526" s="32">
        <f>'Auxiliary Energy Estimation'!$E$25-D5526</f>
        <v>-7.9600000000000009</v>
      </c>
      <c r="G5526" s="32">
        <f>'Auxiliary Energy Estimation'!$E$25-E5526</f>
        <v>-20.551999999999992</v>
      </c>
      <c r="H5526" s="26">
        <f>IF(D5526&lt;='Auxiliary Energy Estimation'!$E$25, 1, 0)</f>
        <v>0</v>
      </c>
      <c r="I5526" s="26">
        <f>IF(E5526&lt;='Auxiliary Energy Estimation'!$E$25, 1, 0)</f>
        <v>0</v>
      </c>
    </row>
    <row r="5527" spans="2:9" ht="15" x14ac:dyDescent="0.3">
      <c r="B5527" s="33">
        <v>5522.5</v>
      </c>
      <c r="C5527" s="34">
        <v>17.2</v>
      </c>
      <c r="D5527" s="32">
        <f t="shared" si="172"/>
        <v>62.96</v>
      </c>
      <c r="E5527" s="37">
        <f t="shared" si="173"/>
        <v>75.551999999999992</v>
      </c>
      <c r="F5527" s="32">
        <f>'Auxiliary Energy Estimation'!$E$25-D5527</f>
        <v>-7.9600000000000009</v>
      </c>
      <c r="G5527" s="32">
        <f>'Auxiliary Energy Estimation'!$E$25-E5527</f>
        <v>-20.551999999999992</v>
      </c>
      <c r="H5527" s="26">
        <f>IF(D5527&lt;='Auxiliary Energy Estimation'!$E$25, 1, 0)</f>
        <v>0</v>
      </c>
      <c r="I5527" s="26">
        <f>IF(E5527&lt;='Auxiliary Energy Estimation'!$E$25, 1, 0)</f>
        <v>0</v>
      </c>
    </row>
    <row r="5528" spans="2:9" ht="15" x14ac:dyDescent="0.3">
      <c r="B5528" s="33">
        <v>5523.5</v>
      </c>
      <c r="C5528" s="34">
        <v>17.2</v>
      </c>
      <c r="D5528" s="32">
        <f t="shared" si="172"/>
        <v>62.96</v>
      </c>
      <c r="E5528" s="37">
        <f t="shared" si="173"/>
        <v>75.551999999999992</v>
      </c>
      <c r="F5528" s="32">
        <f>'Auxiliary Energy Estimation'!$E$25-D5528</f>
        <v>-7.9600000000000009</v>
      </c>
      <c r="G5528" s="32">
        <f>'Auxiliary Energy Estimation'!$E$25-E5528</f>
        <v>-20.551999999999992</v>
      </c>
      <c r="H5528" s="26">
        <f>IF(D5528&lt;='Auxiliary Energy Estimation'!$E$25, 1, 0)</f>
        <v>0</v>
      </c>
      <c r="I5528" s="26">
        <f>IF(E5528&lt;='Auxiliary Energy Estimation'!$E$25, 1, 0)</f>
        <v>0</v>
      </c>
    </row>
    <row r="5529" spans="2:9" ht="15" x14ac:dyDescent="0.3">
      <c r="B5529" s="33">
        <v>5524.5</v>
      </c>
      <c r="C5529" s="34">
        <v>17.2</v>
      </c>
      <c r="D5529" s="32">
        <f t="shared" si="172"/>
        <v>62.96</v>
      </c>
      <c r="E5529" s="37">
        <f t="shared" si="173"/>
        <v>75.551999999999992</v>
      </c>
      <c r="F5529" s="32">
        <f>'Auxiliary Energy Estimation'!$E$25-D5529</f>
        <v>-7.9600000000000009</v>
      </c>
      <c r="G5529" s="32">
        <f>'Auxiliary Energy Estimation'!$E$25-E5529</f>
        <v>-20.551999999999992</v>
      </c>
      <c r="H5529" s="26">
        <f>IF(D5529&lt;='Auxiliary Energy Estimation'!$E$25, 1, 0)</f>
        <v>0</v>
      </c>
      <c r="I5529" s="26">
        <f>IF(E5529&lt;='Auxiliary Energy Estimation'!$E$25, 1, 0)</f>
        <v>0</v>
      </c>
    </row>
    <row r="5530" spans="2:9" ht="15" x14ac:dyDescent="0.3">
      <c r="B5530" s="33">
        <v>5525.5</v>
      </c>
      <c r="C5530" s="34">
        <v>17.2</v>
      </c>
      <c r="D5530" s="32">
        <f t="shared" si="172"/>
        <v>62.96</v>
      </c>
      <c r="E5530" s="37">
        <f t="shared" si="173"/>
        <v>75.551999999999992</v>
      </c>
      <c r="F5530" s="32">
        <f>'Auxiliary Energy Estimation'!$E$25-D5530</f>
        <v>-7.9600000000000009</v>
      </c>
      <c r="G5530" s="32">
        <f>'Auxiliary Energy Estimation'!$E$25-E5530</f>
        <v>-20.551999999999992</v>
      </c>
      <c r="H5530" s="26">
        <f>IF(D5530&lt;='Auxiliary Energy Estimation'!$E$25, 1, 0)</f>
        <v>0</v>
      </c>
      <c r="I5530" s="26">
        <f>IF(E5530&lt;='Auxiliary Energy Estimation'!$E$25, 1, 0)</f>
        <v>0</v>
      </c>
    </row>
    <row r="5531" spans="2:9" ht="15" x14ac:dyDescent="0.3">
      <c r="B5531" s="33">
        <v>5526.5</v>
      </c>
      <c r="C5531" s="34">
        <v>17.2</v>
      </c>
      <c r="D5531" s="32">
        <f t="shared" si="172"/>
        <v>62.96</v>
      </c>
      <c r="E5531" s="37">
        <f t="shared" si="173"/>
        <v>75.551999999999992</v>
      </c>
      <c r="F5531" s="32">
        <f>'Auxiliary Energy Estimation'!$E$25-D5531</f>
        <v>-7.9600000000000009</v>
      </c>
      <c r="G5531" s="32">
        <f>'Auxiliary Energy Estimation'!$E$25-E5531</f>
        <v>-20.551999999999992</v>
      </c>
      <c r="H5531" s="26">
        <f>IF(D5531&lt;='Auxiliary Energy Estimation'!$E$25, 1, 0)</f>
        <v>0</v>
      </c>
      <c r="I5531" s="26">
        <f>IF(E5531&lt;='Auxiliary Energy Estimation'!$E$25, 1, 0)</f>
        <v>0</v>
      </c>
    </row>
    <row r="5532" spans="2:9" ht="15" x14ac:dyDescent="0.3">
      <c r="B5532" s="33">
        <v>5527.5</v>
      </c>
      <c r="C5532" s="34">
        <v>18.899999999999999</v>
      </c>
      <c r="D5532" s="32">
        <f t="shared" si="172"/>
        <v>66.02</v>
      </c>
      <c r="E5532" s="37">
        <f t="shared" si="173"/>
        <v>79.22399999999999</v>
      </c>
      <c r="F5532" s="32">
        <f>'Auxiliary Energy Estimation'!$E$25-D5532</f>
        <v>-11.019999999999996</v>
      </c>
      <c r="G5532" s="32">
        <f>'Auxiliary Energy Estimation'!$E$25-E5532</f>
        <v>-24.22399999999999</v>
      </c>
      <c r="H5532" s="26">
        <f>IF(D5532&lt;='Auxiliary Energy Estimation'!$E$25, 1, 0)</f>
        <v>0</v>
      </c>
      <c r="I5532" s="26">
        <f>IF(E5532&lt;='Auxiliary Energy Estimation'!$E$25, 1, 0)</f>
        <v>0</v>
      </c>
    </row>
    <row r="5533" spans="2:9" ht="15" x14ac:dyDescent="0.3">
      <c r="B5533" s="33">
        <v>5528.5</v>
      </c>
      <c r="C5533" s="34">
        <v>20.6</v>
      </c>
      <c r="D5533" s="32">
        <f t="shared" si="172"/>
        <v>69.080000000000013</v>
      </c>
      <c r="E5533" s="37">
        <f t="shared" si="173"/>
        <v>82.896000000000015</v>
      </c>
      <c r="F5533" s="32">
        <f>'Auxiliary Energy Estimation'!$E$25-D5533</f>
        <v>-14.080000000000013</v>
      </c>
      <c r="G5533" s="32">
        <f>'Auxiliary Energy Estimation'!$E$25-E5533</f>
        <v>-27.896000000000015</v>
      </c>
      <c r="H5533" s="26">
        <f>IF(D5533&lt;='Auxiliary Energy Estimation'!$E$25, 1, 0)</f>
        <v>0</v>
      </c>
      <c r="I5533" s="26">
        <f>IF(E5533&lt;='Auxiliary Energy Estimation'!$E$25, 1, 0)</f>
        <v>0</v>
      </c>
    </row>
    <row r="5534" spans="2:9" ht="15" x14ac:dyDescent="0.3">
      <c r="B5534" s="33">
        <v>5529.5</v>
      </c>
      <c r="C5534" s="34">
        <v>21.1</v>
      </c>
      <c r="D5534" s="32">
        <f t="shared" si="172"/>
        <v>69.98</v>
      </c>
      <c r="E5534" s="37">
        <f t="shared" si="173"/>
        <v>83.975999999999999</v>
      </c>
      <c r="F5534" s="32">
        <f>'Auxiliary Energy Estimation'!$E$25-D5534</f>
        <v>-14.980000000000004</v>
      </c>
      <c r="G5534" s="32">
        <f>'Auxiliary Energy Estimation'!$E$25-E5534</f>
        <v>-28.975999999999999</v>
      </c>
      <c r="H5534" s="26">
        <f>IF(D5534&lt;='Auxiliary Energy Estimation'!$E$25, 1, 0)</f>
        <v>0</v>
      </c>
      <c r="I5534" s="26">
        <f>IF(E5534&lt;='Auxiliary Energy Estimation'!$E$25, 1, 0)</f>
        <v>0</v>
      </c>
    </row>
    <row r="5535" spans="2:9" ht="15" x14ac:dyDescent="0.3">
      <c r="B5535" s="33">
        <v>5530.5</v>
      </c>
      <c r="C5535" s="34">
        <v>21.7</v>
      </c>
      <c r="D5535" s="32">
        <f t="shared" si="172"/>
        <v>71.06</v>
      </c>
      <c r="E5535" s="37">
        <f t="shared" si="173"/>
        <v>85.272000000000006</v>
      </c>
      <c r="F5535" s="32">
        <f>'Auxiliary Energy Estimation'!$E$25-D5535</f>
        <v>-16.060000000000002</v>
      </c>
      <c r="G5535" s="32">
        <f>'Auxiliary Energy Estimation'!$E$25-E5535</f>
        <v>-30.272000000000006</v>
      </c>
      <c r="H5535" s="26">
        <f>IF(D5535&lt;='Auxiliary Energy Estimation'!$E$25, 1, 0)</f>
        <v>0</v>
      </c>
      <c r="I5535" s="26">
        <f>IF(E5535&lt;='Auxiliary Energy Estimation'!$E$25, 1, 0)</f>
        <v>0</v>
      </c>
    </row>
    <row r="5536" spans="2:9" ht="15" x14ac:dyDescent="0.3">
      <c r="B5536" s="33">
        <v>5531.5</v>
      </c>
      <c r="C5536" s="34">
        <v>22.2</v>
      </c>
      <c r="D5536" s="32">
        <f t="shared" si="172"/>
        <v>71.960000000000008</v>
      </c>
      <c r="E5536" s="37">
        <f t="shared" si="173"/>
        <v>86.352000000000004</v>
      </c>
      <c r="F5536" s="32">
        <f>'Auxiliary Energy Estimation'!$E$25-D5536</f>
        <v>-16.960000000000008</v>
      </c>
      <c r="G5536" s="32">
        <f>'Auxiliary Energy Estimation'!$E$25-E5536</f>
        <v>-31.352000000000004</v>
      </c>
      <c r="H5536" s="26">
        <f>IF(D5536&lt;='Auxiliary Energy Estimation'!$E$25, 1, 0)</f>
        <v>0</v>
      </c>
      <c r="I5536" s="26">
        <f>IF(E5536&lt;='Auxiliary Energy Estimation'!$E$25, 1, 0)</f>
        <v>0</v>
      </c>
    </row>
    <row r="5537" spans="2:9" ht="15" x14ac:dyDescent="0.3">
      <c r="B5537" s="33">
        <v>5532.5</v>
      </c>
      <c r="C5537" s="34">
        <v>21.7</v>
      </c>
      <c r="D5537" s="32">
        <f t="shared" si="172"/>
        <v>71.06</v>
      </c>
      <c r="E5537" s="37">
        <f t="shared" si="173"/>
        <v>85.272000000000006</v>
      </c>
      <c r="F5537" s="32">
        <f>'Auxiliary Energy Estimation'!$E$25-D5537</f>
        <v>-16.060000000000002</v>
      </c>
      <c r="G5537" s="32">
        <f>'Auxiliary Energy Estimation'!$E$25-E5537</f>
        <v>-30.272000000000006</v>
      </c>
      <c r="H5537" s="26">
        <f>IF(D5537&lt;='Auxiliary Energy Estimation'!$E$25, 1, 0)</f>
        <v>0</v>
      </c>
      <c r="I5537" s="26">
        <f>IF(E5537&lt;='Auxiliary Energy Estimation'!$E$25, 1, 0)</f>
        <v>0</v>
      </c>
    </row>
    <row r="5538" spans="2:9" ht="15" x14ac:dyDescent="0.3">
      <c r="B5538" s="33">
        <v>5533.5</v>
      </c>
      <c r="C5538" s="34">
        <v>22.2</v>
      </c>
      <c r="D5538" s="32">
        <f t="shared" si="172"/>
        <v>71.960000000000008</v>
      </c>
      <c r="E5538" s="37">
        <f t="shared" si="173"/>
        <v>86.352000000000004</v>
      </c>
      <c r="F5538" s="32">
        <f>'Auxiliary Energy Estimation'!$E$25-D5538</f>
        <v>-16.960000000000008</v>
      </c>
      <c r="G5538" s="32">
        <f>'Auxiliary Energy Estimation'!$E$25-E5538</f>
        <v>-31.352000000000004</v>
      </c>
      <c r="H5538" s="26">
        <f>IF(D5538&lt;='Auxiliary Energy Estimation'!$E$25, 1, 0)</f>
        <v>0</v>
      </c>
      <c r="I5538" s="26">
        <f>IF(E5538&lt;='Auxiliary Energy Estimation'!$E$25, 1, 0)</f>
        <v>0</v>
      </c>
    </row>
    <row r="5539" spans="2:9" ht="15" x14ac:dyDescent="0.3">
      <c r="B5539" s="33">
        <v>5534.5</v>
      </c>
      <c r="C5539" s="34">
        <v>21.1</v>
      </c>
      <c r="D5539" s="32">
        <f t="shared" si="172"/>
        <v>69.98</v>
      </c>
      <c r="E5539" s="37">
        <f t="shared" si="173"/>
        <v>83.975999999999999</v>
      </c>
      <c r="F5539" s="32">
        <f>'Auxiliary Energy Estimation'!$E$25-D5539</f>
        <v>-14.980000000000004</v>
      </c>
      <c r="G5539" s="32">
        <f>'Auxiliary Energy Estimation'!$E$25-E5539</f>
        <v>-28.975999999999999</v>
      </c>
      <c r="H5539" s="26">
        <f>IF(D5539&lt;='Auxiliary Energy Estimation'!$E$25, 1, 0)</f>
        <v>0</v>
      </c>
      <c r="I5539" s="26">
        <f>IF(E5539&lt;='Auxiliary Energy Estimation'!$E$25, 1, 0)</f>
        <v>0</v>
      </c>
    </row>
    <row r="5540" spans="2:9" ht="15" x14ac:dyDescent="0.3">
      <c r="B5540" s="33">
        <v>5535.5</v>
      </c>
      <c r="C5540" s="34">
        <v>20.6</v>
      </c>
      <c r="D5540" s="32">
        <f t="shared" si="172"/>
        <v>69.080000000000013</v>
      </c>
      <c r="E5540" s="37">
        <f t="shared" si="173"/>
        <v>82.896000000000015</v>
      </c>
      <c r="F5540" s="32">
        <f>'Auxiliary Energy Estimation'!$E$25-D5540</f>
        <v>-14.080000000000013</v>
      </c>
      <c r="G5540" s="32">
        <f>'Auxiliary Energy Estimation'!$E$25-E5540</f>
        <v>-27.896000000000015</v>
      </c>
      <c r="H5540" s="26">
        <f>IF(D5540&lt;='Auxiliary Energy Estimation'!$E$25, 1, 0)</f>
        <v>0</v>
      </c>
      <c r="I5540" s="26">
        <f>IF(E5540&lt;='Auxiliary Energy Estimation'!$E$25, 1, 0)</f>
        <v>0</v>
      </c>
    </row>
    <row r="5541" spans="2:9" ht="15" x14ac:dyDescent="0.3">
      <c r="B5541" s="33">
        <v>5536.5</v>
      </c>
      <c r="C5541" s="34">
        <v>21.1</v>
      </c>
      <c r="D5541" s="32">
        <f t="shared" si="172"/>
        <v>69.98</v>
      </c>
      <c r="E5541" s="37">
        <f t="shared" si="173"/>
        <v>83.975999999999999</v>
      </c>
      <c r="F5541" s="32">
        <f>'Auxiliary Energy Estimation'!$E$25-D5541</f>
        <v>-14.980000000000004</v>
      </c>
      <c r="G5541" s="32">
        <f>'Auxiliary Energy Estimation'!$E$25-E5541</f>
        <v>-28.975999999999999</v>
      </c>
      <c r="H5541" s="26">
        <f>IF(D5541&lt;='Auxiliary Energy Estimation'!$E$25, 1, 0)</f>
        <v>0</v>
      </c>
      <c r="I5541" s="26">
        <f>IF(E5541&lt;='Auxiliary Energy Estimation'!$E$25, 1, 0)</f>
        <v>0</v>
      </c>
    </row>
    <row r="5542" spans="2:9" ht="15" x14ac:dyDescent="0.3">
      <c r="B5542" s="33">
        <v>5537.5</v>
      </c>
      <c r="C5542" s="34">
        <v>20</v>
      </c>
      <c r="D5542" s="32">
        <f t="shared" si="172"/>
        <v>68</v>
      </c>
      <c r="E5542" s="37">
        <f t="shared" si="173"/>
        <v>81.599999999999994</v>
      </c>
      <c r="F5542" s="32">
        <f>'Auxiliary Energy Estimation'!$E$25-D5542</f>
        <v>-13</v>
      </c>
      <c r="G5542" s="32">
        <f>'Auxiliary Energy Estimation'!$E$25-E5542</f>
        <v>-26.599999999999994</v>
      </c>
      <c r="H5542" s="26">
        <f>IF(D5542&lt;='Auxiliary Energy Estimation'!$E$25, 1, 0)</f>
        <v>0</v>
      </c>
      <c r="I5542" s="26">
        <f>IF(E5542&lt;='Auxiliary Energy Estimation'!$E$25, 1, 0)</f>
        <v>0</v>
      </c>
    </row>
    <row r="5543" spans="2:9" ht="15" x14ac:dyDescent="0.3">
      <c r="B5543" s="33">
        <v>5538.5</v>
      </c>
      <c r="C5543" s="34">
        <v>19.399999999999999</v>
      </c>
      <c r="D5543" s="32">
        <f t="shared" si="172"/>
        <v>66.92</v>
      </c>
      <c r="E5543" s="37">
        <f t="shared" si="173"/>
        <v>80.304000000000002</v>
      </c>
      <c r="F5543" s="32">
        <f>'Auxiliary Energy Estimation'!$E$25-D5543</f>
        <v>-11.920000000000002</v>
      </c>
      <c r="G5543" s="32">
        <f>'Auxiliary Energy Estimation'!$E$25-E5543</f>
        <v>-25.304000000000002</v>
      </c>
      <c r="H5543" s="26">
        <f>IF(D5543&lt;='Auxiliary Energy Estimation'!$E$25, 1, 0)</f>
        <v>0</v>
      </c>
      <c r="I5543" s="26">
        <f>IF(E5543&lt;='Auxiliary Energy Estimation'!$E$25, 1, 0)</f>
        <v>0</v>
      </c>
    </row>
    <row r="5544" spans="2:9" ht="15" x14ac:dyDescent="0.3">
      <c r="B5544" s="33">
        <v>5539.5</v>
      </c>
      <c r="C5544" s="34">
        <v>19.399999999999999</v>
      </c>
      <c r="D5544" s="32">
        <f t="shared" si="172"/>
        <v>66.92</v>
      </c>
      <c r="E5544" s="37">
        <f t="shared" si="173"/>
        <v>80.304000000000002</v>
      </c>
      <c r="F5544" s="32">
        <f>'Auxiliary Energy Estimation'!$E$25-D5544</f>
        <v>-11.920000000000002</v>
      </c>
      <c r="G5544" s="32">
        <f>'Auxiliary Energy Estimation'!$E$25-E5544</f>
        <v>-25.304000000000002</v>
      </c>
      <c r="H5544" s="26">
        <f>IF(D5544&lt;='Auxiliary Energy Estimation'!$E$25, 1, 0)</f>
        <v>0</v>
      </c>
      <c r="I5544" s="26">
        <f>IF(E5544&lt;='Auxiliary Energy Estimation'!$E$25, 1, 0)</f>
        <v>0</v>
      </c>
    </row>
    <row r="5545" spans="2:9" ht="15" x14ac:dyDescent="0.3">
      <c r="B5545" s="33">
        <v>5540.5</v>
      </c>
      <c r="C5545" s="34">
        <v>19.399999999999999</v>
      </c>
      <c r="D5545" s="32">
        <f t="shared" si="172"/>
        <v>66.92</v>
      </c>
      <c r="E5545" s="37">
        <f t="shared" si="173"/>
        <v>80.304000000000002</v>
      </c>
      <c r="F5545" s="32">
        <f>'Auxiliary Energy Estimation'!$E$25-D5545</f>
        <v>-11.920000000000002</v>
      </c>
      <c r="G5545" s="32">
        <f>'Auxiliary Energy Estimation'!$E$25-E5545</f>
        <v>-25.304000000000002</v>
      </c>
      <c r="H5545" s="26">
        <f>IF(D5545&lt;='Auxiliary Energy Estimation'!$E$25, 1, 0)</f>
        <v>0</v>
      </c>
      <c r="I5545" s="26">
        <f>IF(E5545&lt;='Auxiliary Energy Estimation'!$E$25, 1, 0)</f>
        <v>0</v>
      </c>
    </row>
    <row r="5546" spans="2:9" ht="15" x14ac:dyDescent="0.3">
      <c r="B5546" s="33">
        <v>5541.5</v>
      </c>
      <c r="C5546" s="34">
        <v>19.399999999999999</v>
      </c>
      <c r="D5546" s="32">
        <f t="shared" si="172"/>
        <v>66.92</v>
      </c>
      <c r="E5546" s="37">
        <f t="shared" si="173"/>
        <v>80.304000000000002</v>
      </c>
      <c r="F5546" s="32">
        <f>'Auxiliary Energy Estimation'!$E$25-D5546</f>
        <v>-11.920000000000002</v>
      </c>
      <c r="G5546" s="32">
        <f>'Auxiliary Energy Estimation'!$E$25-E5546</f>
        <v>-25.304000000000002</v>
      </c>
      <c r="H5546" s="26">
        <f>IF(D5546&lt;='Auxiliary Energy Estimation'!$E$25, 1, 0)</f>
        <v>0</v>
      </c>
      <c r="I5546" s="26">
        <f>IF(E5546&lt;='Auxiliary Energy Estimation'!$E$25, 1, 0)</f>
        <v>0</v>
      </c>
    </row>
    <row r="5547" spans="2:9" ht="15" x14ac:dyDescent="0.3">
      <c r="B5547" s="33">
        <v>5542.5</v>
      </c>
      <c r="C5547" s="34">
        <v>19.399999999999999</v>
      </c>
      <c r="D5547" s="32">
        <f t="shared" si="172"/>
        <v>66.92</v>
      </c>
      <c r="E5547" s="37">
        <f t="shared" si="173"/>
        <v>80.304000000000002</v>
      </c>
      <c r="F5547" s="32">
        <f>'Auxiliary Energy Estimation'!$E$25-D5547</f>
        <v>-11.920000000000002</v>
      </c>
      <c r="G5547" s="32">
        <f>'Auxiliary Energy Estimation'!$E$25-E5547</f>
        <v>-25.304000000000002</v>
      </c>
      <c r="H5547" s="26">
        <f>IF(D5547&lt;='Auxiliary Energy Estimation'!$E$25, 1, 0)</f>
        <v>0</v>
      </c>
      <c r="I5547" s="26">
        <f>IF(E5547&lt;='Auxiliary Energy Estimation'!$E$25, 1, 0)</f>
        <v>0</v>
      </c>
    </row>
    <row r="5548" spans="2:9" ht="15" x14ac:dyDescent="0.3">
      <c r="B5548" s="33">
        <v>5543.5</v>
      </c>
      <c r="C5548" s="34">
        <v>19.399999999999999</v>
      </c>
      <c r="D5548" s="32">
        <f t="shared" si="172"/>
        <v>66.92</v>
      </c>
      <c r="E5548" s="37">
        <f t="shared" si="173"/>
        <v>80.304000000000002</v>
      </c>
      <c r="F5548" s="32">
        <f>'Auxiliary Energy Estimation'!$E$25-D5548</f>
        <v>-11.920000000000002</v>
      </c>
      <c r="G5548" s="32">
        <f>'Auxiliary Energy Estimation'!$E$25-E5548</f>
        <v>-25.304000000000002</v>
      </c>
      <c r="H5548" s="26">
        <f>IF(D5548&lt;='Auxiliary Energy Estimation'!$E$25, 1, 0)</f>
        <v>0</v>
      </c>
      <c r="I5548" s="26">
        <f>IF(E5548&lt;='Auxiliary Energy Estimation'!$E$25, 1, 0)</f>
        <v>0</v>
      </c>
    </row>
    <row r="5549" spans="2:9" ht="15" x14ac:dyDescent="0.3">
      <c r="B5549" s="33">
        <v>5544.5</v>
      </c>
      <c r="C5549" s="34">
        <v>19.399999999999999</v>
      </c>
      <c r="D5549" s="32">
        <f t="shared" si="172"/>
        <v>66.92</v>
      </c>
      <c r="E5549" s="37">
        <f t="shared" si="173"/>
        <v>80.304000000000002</v>
      </c>
      <c r="F5549" s="32">
        <f>'Auxiliary Energy Estimation'!$E$25-D5549</f>
        <v>-11.920000000000002</v>
      </c>
      <c r="G5549" s="32">
        <f>'Auxiliary Energy Estimation'!$E$25-E5549</f>
        <v>-25.304000000000002</v>
      </c>
      <c r="H5549" s="26">
        <f>IF(D5549&lt;='Auxiliary Energy Estimation'!$E$25, 1, 0)</f>
        <v>0</v>
      </c>
      <c r="I5549" s="26">
        <f>IF(E5549&lt;='Auxiliary Energy Estimation'!$E$25, 1, 0)</f>
        <v>0</v>
      </c>
    </row>
    <row r="5550" spans="2:9" ht="15" x14ac:dyDescent="0.3">
      <c r="B5550" s="33">
        <v>5545.5</v>
      </c>
      <c r="C5550" s="34">
        <v>18.899999999999999</v>
      </c>
      <c r="D5550" s="32">
        <f t="shared" si="172"/>
        <v>66.02</v>
      </c>
      <c r="E5550" s="37">
        <f t="shared" si="173"/>
        <v>79.22399999999999</v>
      </c>
      <c r="F5550" s="32">
        <f>'Auxiliary Energy Estimation'!$E$25-D5550</f>
        <v>-11.019999999999996</v>
      </c>
      <c r="G5550" s="32">
        <f>'Auxiliary Energy Estimation'!$E$25-E5550</f>
        <v>-24.22399999999999</v>
      </c>
      <c r="H5550" s="26">
        <f>IF(D5550&lt;='Auxiliary Energy Estimation'!$E$25, 1, 0)</f>
        <v>0</v>
      </c>
      <c r="I5550" s="26">
        <f>IF(E5550&lt;='Auxiliary Energy Estimation'!$E$25, 1, 0)</f>
        <v>0</v>
      </c>
    </row>
    <row r="5551" spans="2:9" ht="15" x14ac:dyDescent="0.3">
      <c r="B5551" s="33">
        <v>5546.5</v>
      </c>
      <c r="C5551" s="34">
        <v>18.899999999999999</v>
      </c>
      <c r="D5551" s="32">
        <f t="shared" si="172"/>
        <v>66.02</v>
      </c>
      <c r="E5551" s="37">
        <f t="shared" si="173"/>
        <v>79.22399999999999</v>
      </c>
      <c r="F5551" s="32">
        <f>'Auxiliary Energy Estimation'!$E$25-D5551</f>
        <v>-11.019999999999996</v>
      </c>
      <c r="G5551" s="32">
        <f>'Auxiliary Energy Estimation'!$E$25-E5551</f>
        <v>-24.22399999999999</v>
      </c>
      <c r="H5551" s="26">
        <f>IF(D5551&lt;='Auxiliary Energy Estimation'!$E$25, 1, 0)</f>
        <v>0</v>
      </c>
      <c r="I5551" s="26">
        <f>IF(E5551&lt;='Auxiliary Energy Estimation'!$E$25, 1, 0)</f>
        <v>0</v>
      </c>
    </row>
    <row r="5552" spans="2:9" ht="15" x14ac:dyDescent="0.3">
      <c r="B5552" s="33">
        <v>5547.5</v>
      </c>
      <c r="C5552" s="34">
        <v>19.399999999999999</v>
      </c>
      <c r="D5552" s="32">
        <f t="shared" si="172"/>
        <v>66.92</v>
      </c>
      <c r="E5552" s="37">
        <f t="shared" si="173"/>
        <v>80.304000000000002</v>
      </c>
      <c r="F5552" s="32">
        <f>'Auxiliary Energy Estimation'!$E$25-D5552</f>
        <v>-11.920000000000002</v>
      </c>
      <c r="G5552" s="32">
        <f>'Auxiliary Energy Estimation'!$E$25-E5552</f>
        <v>-25.304000000000002</v>
      </c>
      <c r="H5552" s="26">
        <f>IF(D5552&lt;='Auxiliary Energy Estimation'!$E$25, 1, 0)</f>
        <v>0</v>
      </c>
      <c r="I5552" s="26">
        <f>IF(E5552&lt;='Auxiliary Energy Estimation'!$E$25, 1, 0)</f>
        <v>0</v>
      </c>
    </row>
    <row r="5553" spans="2:9" ht="15" x14ac:dyDescent="0.3">
      <c r="B5553" s="33">
        <v>5548.5</v>
      </c>
      <c r="C5553" s="34">
        <v>19.399999999999999</v>
      </c>
      <c r="D5553" s="32">
        <f t="shared" si="172"/>
        <v>66.92</v>
      </c>
      <c r="E5553" s="37">
        <f t="shared" si="173"/>
        <v>80.304000000000002</v>
      </c>
      <c r="F5553" s="32">
        <f>'Auxiliary Energy Estimation'!$E$25-D5553</f>
        <v>-11.920000000000002</v>
      </c>
      <c r="G5553" s="32">
        <f>'Auxiliary Energy Estimation'!$E$25-E5553</f>
        <v>-25.304000000000002</v>
      </c>
      <c r="H5553" s="26">
        <f>IF(D5553&lt;='Auxiliary Energy Estimation'!$E$25, 1, 0)</f>
        <v>0</v>
      </c>
      <c r="I5553" s="26">
        <f>IF(E5553&lt;='Auxiliary Energy Estimation'!$E$25, 1, 0)</f>
        <v>0</v>
      </c>
    </row>
    <row r="5554" spans="2:9" ht="15" x14ac:dyDescent="0.3">
      <c r="B5554" s="33">
        <v>5549.5</v>
      </c>
      <c r="C5554" s="34">
        <v>20.6</v>
      </c>
      <c r="D5554" s="32">
        <f t="shared" si="172"/>
        <v>69.080000000000013</v>
      </c>
      <c r="E5554" s="37">
        <f t="shared" si="173"/>
        <v>82.896000000000015</v>
      </c>
      <c r="F5554" s="32">
        <f>'Auxiliary Energy Estimation'!$E$25-D5554</f>
        <v>-14.080000000000013</v>
      </c>
      <c r="G5554" s="32">
        <f>'Auxiliary Energy Estimation'!$E$25-E5554</f>
        <v>-27.896000000000015</v>
      </c>
      <c r="H5554" s="26">
        <f>IF(D5554&lt;='Auxiliary Energy Estimation'!$E$25, 1, 0)</f>
        <v>0</v>
      </c>
      <c r="I5554" s="26">
        <f>IF(E5554&lt;='Auxiliary Energy Estimation'!$E$25, 1, 0)</f>
        <v>0</v>
      </c>
    </row>
    <row r="5555" spans="2:9" ht="15" x14ac:dyDescent="0.3">
      <c r="B5555" s="33">
        <v>5550.5</v>
      </c>
      <c r="C5555" s="34">
        <v>20.6</v>
      </c>
      <c r="D5555" s="32">
        <f t="shared" si="172"/>
        <v>69.080000000000013</v>
      </c>
      <c r="E5555" s="37">
        <f t="shared" si="173"/>
        <v>82.896000000000015</v>
      </c>
      <c r="F5555" s="32">
        <f>'Auxiliary Energy Estimation'!$E$25-D5555</f>
        <v>-14.080000000000013</v>
      </c>
      <c r="G5555" s="32">
        <f>'Auxiliary Energy Estimation'!$E$25-E5555</f>
        <v>-27.896000000000015</v>
      </c>
      <c r="H5555" s="26">
        <f>IF(D5555&lt;='Auxiliary Energy Estimation'!$E$25, 1, 0)</f>
        <v>0</v>
      </c>
      <c r="I5555" s="26">
        <f>IF(E5555&lt;='Auxiliary Energy Estimation'!$E$25, 1, 0)</f>
        <v>0</v>
      </c>
    </row>
    <row r="5556" spans="2:9" ht="15" x14ac:dyDescent="0.3">
      <c r="B5556" s="33">
        <v>5551.5</v>
      </c>
      <c r="C5556" s="34">
        <v>21.7</v>
      </c>
      <c r="D5556" s="32">
        <f t="shared" si="172"/>
        <v>71.06</v>
      </c>
      <c r="E5556" s="37">
        <f t="shared" si="173"/>
        <v>85.272000000000006</v>
      </c>
      <c r="F5556" s="32">
        <f>'Auxiliary Energy Estimation'!$E$25-D5556</f>
        <v>-16.060000000000002</v>
      </c>
      <c r="G5556" s="32">
        <f>'Auxiliary Energy Estimation'!$E$25-E5556</f>
        <v>-30.272000000000006</v>
      </c>
      <c r="H5556" s="26">
        <f>IF(D5556&lt;='Auxiliary Energy Estimation'!$E$25, 1, 0)</f>
        <v>0</v>
      </c>
      <c r="I5556" s="26">
        <f>IF(E5556&lt;='Auxiliary Energy Estimation'!$E$25, 1, 0)</f>
        <v>0</v>
      </c>
    </row>
    <row r="5557" spans="2:9" ht="15" x14ac:dyDescent="0.3">
      <c r="B5557" s="33">
        <v>5552.5</v>
      </c>
      <c r="C5557" s="34">
        <v>23.3</v>
      </c>
      <c r="D5557" s="32">
        <f t="shared" si="172"/>
        <v>73.94</v>
      </c>
      <c r="E5557" s="37">
        <f t="shared" si="173"/>
        <v>88.727999999999994</v>
      </c>
      <c r="F5557" s="32">
        <f>'Auxiliary Energy Estimation'!$E$25-D5557</f>
        <v>-18.939999999999998</v>
      </c>
      <c r="G5557" s="32">
        <f>'Auxiliary Energy Estimation'!$E$25-E5557</f>
        <v>-33.727999999999994</v>
      </c>
      <c r="H5557" s="26">
        <f>IF(D5557&lt;='Auxiliary Energy Estimation'!$E$25, 1, 0)</f>
        <v>0</v>
      </c>
      <c r="I5557" s="26">
        <f>IF(E5557&lt;='Auxiliary Energy Estimation'!$E$25, 1, 0)</f>
        <v>0</v>
      </c>
    </row>
    <row r="5558" spans="2:9" ht="15" x14ac:dyDescent="0.3">
      <c r="B5558" s="33">
        <v>5553.5</v>
      </c>
      <c r="C5558" s="34">
        <v>23.3</v>
      </c>
      <c r="D5558" s="32">
        <f t="shared" si="172"/>
        <v>73.94</v>
      </c>
      <c r="E5558" s="37">
        <f t="shared" si="173"/>
        <v>88.727999999999994</v>
      </c>
      <c r="F5558" s="32">
        <f>'Auxiliary Energy Estimation'!$E$25-D5558</f>
        <v>-18.939999999999998</v>
      </c>
      <c r="G5558" s="32">
        <f>'Auxiliary Energy Estimation'!$E$25-E5558</f>
        <v>-33.727999999999994</v>
      </c>
      <c r="H5558" s="26">
        <f>IF(D5558&lt;='Auxiliary Energy Estimation'!$E$25, 1, 0)</f>
        <v>0</v>
      </c>
      <c r="I5558" s="26">
        <f>IF(E5558&lt;='Auxiliary Energy Estimation'!$E$25, 1, 0)</f>
        <v>0</v>
      </c>
    </row>
    <row r="5559" spans="2:9" ht="15" x14ac:dyDescent="0.3">
      <c r="B5559" s="33">
        <v>5554.5</v>
      </c>
      <c r="C5559" s="34">
        <v>25</v>
      </c>
      <c r="D5559" s="32">
        <f t="shared" si="172"/>
        <v>77</v>
      </c>
      <c r="E5559" s="37">
        <f t="shared" si="173"/>
        <v>92.399999999999991</v>
      </c>
      <c r="F5559" s="32">
        <f>'Auxiliary Energy Estimation'!$E$25-D5559</f>
        <v>-22</v>
      </c>
      <c r="G5559" s="32">
        <f>'Auxiliary Energy Estimation'!$E$25-E5559</f>
        <v>-37.399999999999991</v>
      </c>
      <c r="H5559" s="26">
        <f>IF(D5559&lt;='Auxiliary Energy Estimation'!$E$25, 1, 0)</f>
        <v>0</v>
      </c>
      <c r="I5559" s="26">
        <f>IF(E5559&lt;='Auxiliary Energy Estimation'!$E$25, 1, 0)</f>
        <v>0</v>
      </c>
    </row>
    <row r="5560" spans="2:9" ht="15" x14ac:dyDescent="0.3">
      <c r="B5560" s="33">
        <v>5555.5</v>
      </c>
      <c r="C5560" s="34">
        <v>26.7</v>
      </c>
      <c r="D5560" s="32">
        <f t="shared" si="172"/>
        <v>80.06</v>
      </c>
      <c r="E5560" s="37">
        <f t="shared" si="173"/>
        <v>96.072000000000003</v>
      </c>
      <c r="F5560" s="32">
        <f>'Auxiliary Energy Estimation'!$E$25-D5560</f>
        <v>-25.060000000000002</v>
      </c>
      <c r="G5560" s="32">
        <f>'Auxiliary Energy Estimation'!$E$25-E5560</f>
        <v>-41.072000000000003</v>
      </c>
      <c r="H5560" s="26">
        <f>IF(D5560&lt;='Auxiliary Energy Estimation'!$E$25, 1, 0)</f>
        <v>0</v>
      </c>
      <c r="I5560" s="26">
        <f>IF(E5560&lt;='Auxiliary Energy Estimation'!$E$25, 1, 0)</f>
        <v>0</v>
      </c>
    </row>
    <row r="5561" spans="2:9" ht="15" x14ac:dyDescent="0.3">
      <c r="B5561" s="33">
        <v>5556.5</v>
      </c>
      <c r="C5561" s="34">
        <v>27.8</v>
      </c>
      <c r="D5561" s="32">
        <f t="shared" si="172"/>
        <v>82.039999999999992</v>
      </c>
      <c r="E5561" s="37">
        <f t="shared" si="173"/>
        <v>98.447999999999993</v>
      </c>
      <c r="F5561" s="32">
        <f>'Auxiliary Energy Estimation'!$E$25-D5561</f>
        <v>-27.039999999999992</v>
      </c>
      <c r="G5561" s="32">
        <f>'Auxiliary Energy Estimation'!$E$25-E5561</f>
        <v>-43.447999999999993</v>
      </c>
      <c r="H5561" s="26">
        <f>IF(D5561&lt;='Auxiliary Energy Estimation'!$E$25, 1, 0)</f>
        <v>0</v>
      </c>
      <c r="I5561" s="26">
        <f>IF(E5561&lt;='Auxiliary Energy Estimation'!$E$25, 1, 0)</f>
        <v>0</v>
      </c>
    </row>
    <row r="5562" spans="2:9" ht="15" x14ac:dyDescent="0.3">
      <c r="B5562" s="33">
        <v>5557.5</v>
      </c>
      <c r="C5562" s="34">
        <v>26.7</v>
      </c>
      <c r="D5562" s="32">
        <f t="shared" si="172"/>
        <v>80.06</v>
      </c>
      <c r="E5562" s="37">
        <f t="shared" si="173"/>
        <v>96.072000000000003</v>
      </c>
      <c r="F5562" s="32">
        <f>'Auxiliary Energy Estimation'!$E$25-D5562</f>
        <v>-25.060000000000002</v>
      </c>
      <c r="G5562" s="32">
        <f>'Auxiliary Energy Estimation'!$E$25-E5562</f>
        <v>-41.072000000000003</v>
      </c>
      <c r="H5562" s="26">
        <f>IF(D5562&lt;='Auxiliary Energy Estimation'!$E$25, 1, 0)</f>
        <v>0</v>
      </c>
      <c r="I5562" s="26">
        <f>IF(E5562&lt;='Auxiliary Energy Estimation'!$E$25, 1, 0)</f>
        <v>0</v>
      </c>
    </row>
    <row r="5563" spans="2:9" ht="15" x14ac:dyDescent="0.3">
      <c r="B5563" s="33">
        <v>5558.5</v>
      </c>
      <c r="C5563" s="34">
        <v>27.8</v>
      </c>
      <c r="D5563" s="32">
        <f t="shared" si="172"/>
        <v>82.039999999999992</v>
      </c>
      <c r="E5563" s="37">
        <f t="shared" si="173"/>
        <v>98.447999999999993</v>
      </c>
      <c r="F5563" s="32">
        <f>'Auxiliary Energy Estimation'!$E$25-D5563</f>
        <v>-27.039999999999992</v>
      </c>
      <c r="G5563" s="32">
        <f>'Auxiliary Energy Estimation'!$E$25-E5563</f>
        <v>-43.447999999999993</v>
      </c>
      <c r="H5563" s="26">
        <f>IF(D5563&lt;='Auxiliary Energy Estimation'!$E$25, 1, 0)</f>
        <v>0</v>
      </c>
      <c r="I5563" s="26">
        <f>IF(E5563&lt;='Auxiliary Energy Estimation'!$E$25, 1, 0)</f>
        <v>0</v>
      </c>
    </row>
    <row r="5564" spans="2:9" ht="15" x14ac:dyDescent="0.3">
      <c r="B5564" s="33">
        <v>5559.5</v>
      </c>
      <c r="C5564" s="34">
        <v>27.8</v>
      </c>
      <c r="D5564" s="32">
        <f t="shared" si="172"/>
        <v>82.039999999999992</v>
      </c>
      <c r="E5564" s="37">
        <f t="shared" si="173"/>
        <v>98.447999999999993</v>
      </c>
      <c r="F5564" s="32">
        <f>'Auxiliary Energy Estimation'!$E$25-D5564</f>
        <v>-27.039999999999992</v>
      </c>
      <c r="G5564" s="32">
        <f>'Auxiliary Energy Estimation'!$E$25-E5564</f>
        <v>-43.447999999999993</v>
      </c>
      <c r="H5564" s="26">
        <f>IF(D5564&lt;='Auxiliary Energy Estimation'!$E$25, 1, 0)</f>
        <v>0</v>
      </c>
      <c r="I5564" s="26">
        <f>IF(E5564&lt;='Auxiliary Energy Estimation'!$E$25, 1, 0)</f>
        <v>0</v>
      </c>
    </row>
    <row r="5565" spans="2:9" ht="15" x14ac:dyDescent="0.3">
      <c r="B5565" s="33">
        <v>5560.5</v>
      </c>
      <c r="C5565" s="34">
        <v>26.7</v>
      </c>
      <c r="D5565" s="32">
        <f t="shared" si="172"/>
        <v>80.06</v>
      </c>
      <c r="E5565" s="37">
        <f t="shared" si="173"/>
        <v>96.072000000000003</v>
      </c>
      <c r="F5565" s="32">
        <f>'Auxiliary Energy Estimation'!$E$25-D5565</f>
        <v>-25.060000000000002</v>
      </c>
      <c r="G5565" s="32">
        <f>'Auxiliary Energy Estimation'!$E$25-E5565</f>
        <v>-41.072000000000003</v>
      </c>
      <c r="H5565" s="26">
        <f>IF(D5565&lt;='Auxiliary Energy Estimation'!$E$25, 1, 0)</f>
        <v>0</v>
      </c>
      <c r="I5565" s="26">
        <f>IF(E5565&lt;='Auxiliary Energy Estimation'!$E$25, 1, 0)</f>
        <v>0</v>
      </c>
    </row>
    <row r="5566" spans="2:9" ht="15" x14ac:dyDescent="0.3">
      <c r="B5566" s="33">
        <v>5561.5</v>
      </c>
      <c r="C5566" s="34">
        <v>26.1</v>
      </c>
      <c r="D5566" s="32">
        <f t="shared" si="172"/>
        <v>78.98</v>
      </c>
      <c r="E5566" s="37">
        <f t="shared" si="173"/>
        <v>94.775999999999996</v>
      </c>
      <c r="F5566" s="32">
        <f>'Auxiliary Energy Estimation'!$E$25-D5566</f>
        <v>-23.980000000000004</v>
      </c>
      <c r="G5566" s="32">
        <f>'Auxiliary Energy Estimation'!$E$25-E5566</f>
        <v>-39.775999999999996</v>
      </c>
      <c r="H5566" s="26">
        <f>IF(D5566&lt;='Auxiliary Energy Estimation'!$E$25, 1, 0)</f>
        <v>0</v>
      </c>
      <c r="I5566" s="26">
        <f>IF(E5566&lt;='Auxiliary Energy Estimation'!$E$25, 1, 0)</f>
        <v>0</v>
      </c>
    </row>
    <row r="5567" spans="2:9" ht="15" x14ac:dyDescent="0.3">
      <c r="B5567" s="33">
        <v>5562.5</v>
      </c>
      <c r="C5567" s="34">
        <v>25</v>
      </c>
      <c r="D5567" s="32">
        <f t="shared" si="172"/>
        <v>77</v>
      </c>
      <c r="E5567" s="37">
        <f t="shared" si="173"/>
        <v>92.399999999999991</v>
      </c>
      <c r="F5567" s="32">
        <f>'Auxiliary Energy Estimation'!$E$25-D5567</f>
        <v>-22</v>
      </c>
      <c r="G5567" s="32">
        <f>'Auxiliary Energy Estimation'!$E$25-E5567</f>
        <v>-37.399999999999991</v>
      </c>
      <c r="H5567" s="26">
        <f>IF(D5567&lt;='Auxiliary Energy Estimation'!$E$25, 1, 0)</f>
        <v>0</v>
      </c>
      <c r="I5567" s="26">
        <f>IF(E5567&lt;='Auxiliary Energy Estimation'!$E$25, 1, 0)</f>
        <v>0</v>
      </c>
    </row>
    <row r="5568" spans="2:9" ht="15" x14ac:dyDescent="0.3">
      <c r="B5568" s="33">
        <v>5563.5</v>
      </c>
      <c r="C5568" s="34">
        <v>24.4</v>
      </c>
      <c r="D5568" s="32">
        <f t="shared" si="172"/>
        <v>75.92</v>
      </c>
      <c r="E5568" s="37">
        <f t="shared" si="173"/>
        <v>91.103999999999999</v>
      </c>
      <c r="F5568" s="32">
        <f>'Auxiliary Energy Estimation'!$E$25-D5568</f>
        <v>-20.92</v>
      </c>
      <c r="G5568" s="32">
        <f>'Auxiliary Energy Estimation'!$E$25-E5568</f>
        <v>-36.103999999999999</v>
      </c>
      <c r="H5568" s="26">
        <f>IF(D5568&lt;='Auxiliary Energy Estimation'!$E$25, 1, 0)</f>
        <v>0</v>
      </c>
      <c r="I5568" s="26">
        <f>IF(E5568&lt;='Auxiliary Energy Estimation'!$E$25, 1, 0)</f>
        <v>0</v>
      </c>
    </row>
    <row r="5569" spans="2:9" ht="15" x14ac:dyDescent="0.3">
      <c r="B5569" s="33">
        <v>5564.5</v>
      </c>
      <c r="C5569" s="34">
        <v>23.9</v>
      </c>
      <c r="D5569" s="32">
        <f t="shared" si="172"/>
        <v>75.02</v>
      </c>
      <c r="E5569" s="37">
        <f t="shared" si="173"/>
        <v>90.023999999999987</v>
      </c>
      <c r="F5569" s="32">
        <f>'Auxiliary Energy Estimation'!$E$25-D5569</f>
        <v>-20.019999999999996</v>
      </c>
      <c r="G5569" s="32">
        <f>'Auxiliary Energy Estimation'!$E$25-E5569</f>
        <v>-35.023999999999987</v>
      </c>
      <c r="H5569" s="26">
        <f>IF(D5569&lt;='Auxiliary Energy Estimation'!$E$25, 1, 0)</f>
        <v>0</v>
      </c>
      <c r="I5569" s="26">
        <f>IF(E5569&lt;='Auxiliary Energy Estimation'!$E$25, 1, 0)</f>
        <v>0</v>
      </c>
    </row>
    <row r="5570" spans="2:9" ht="15" x14ac:dyDescent="0.3">
      <c r="B5570" s="33">
        <v>5565.5</v>
      </c>
      <c r="C5570" s="34">
        <v>23.3</v>
      </c>
      <c r="D5570" s="32">
        <f t="shared" si="172"/>
        <v>73.94</v>
      </c>
      <c r="E5570" s="37">
        <f t="shared" si="173"/>
        <v>88.727999999999994</v>
      </c>
      <c r="F5570" s="32">
        <f>'Auxiliary Energy Estimation'!$E$25-D5570</f>
        <v>-18.939999999999998</v>
      </c>
      <c r="G5570" s="32">
        <f>'Auxiliary Energy Estimation'!$E$25-E5570</f>
        <v>-33.727999999999994</v>
      </c>
      <c r="H5570" s="26">
        <f>IF(D5570&lt;='Auxiliary Energy Estimation'!$E$25, 1, 0)</f>
        <v>0</v>
      </c>
      <c r="I5570" s="26">
        <f>IF(E5570&lt;='Auxiliary Energy Estimation'!$E$25, 1, 0)</f>
        <v>0</v>
      </c>
    </row>
    <row r="5571" spans="2:9" ht="15" x14ac:dyDescent="0.3">
      <c r="B5571" s="33">
        <v>5566.5</v>
      </c>
      <c r="C5571" s="34">
        <v>23.3</v>
      </c>
      <c r="D5571" s="32">
        <f t="shared" si="172"/>
        <v>73.94</v>
      </c>
      <c r="E5571" s="37">
        <f t="shared" si="173"/>
        <v>88.727999999999994</v>
      </c>
      <c r="F5571" s="32">
        <f>'Auxiliary Energy Estimation'!$E$25-D5571</f>
        <v>-18.939999999999998</v>
      </c>
      <c r="G5571" s="32">
        <f>'Auxiliary Energy Estimation'!$E$25-E5571</f>
        <v>-33.727999999999994</v>
      </c>
      <c r="H5571" s="26">
        <f>IF(D5571&lt;='Auxiliary Energy Estimation'!$E$25, 1, 0)</f>
        <v>0</v>
      </c>
      <c r="I5571" s="26">
        <f>IF(E5571&lt;='Auxiliary Energy Estimation'!$E$25, 1, 0)</f>
        <v>0</v>
      </c>
    </row>
    <row r="5572" spans="2:9" ht="15" x14ac:dyDescent="0.3">
      <c r="B5572" s="33">
        <v>5567.5</v>
      </c>
      <c r="C5572" s="34">
        <v>22.8</v>
      </c>
      <c r="D5572" s="32">
        <f t="shared" si="172"/>
        <v>73.039999999999992</v>
      </c>
      <c r="E5572" s="37">
        <f t="shared" si="173"/>
        <v>87.647999999999982</v>
      </c>
      <c r="F5572" s="32">
        <f>'Auxiliary Energy Estimation'!$E$25-D5572</f>
        <v>-18.039999999999992</v>
      </c>
      <c r="G5572" s="32">
        <f>'Auxiliary Energy Estimation'!$E$25-E5572</f>
        <v>-32.647999999999982</v>
      </c>
      <c r="H5572" s="26">
        <f>IF(D5572&lt;='Auxiliary Energy Estimation'!$E$25, 1, 0)</f>
        <v>0</v>
      </c>
      <c r="I5572" s="26">
        <f>IF(E5572&lt;='Auxiliary Energy Estimation'!$E$25, 1, 0)</f>
        <v>0</v>
      </c>
    </row>
    <row r="5573" spans="2:9" ht="15" x14ac:dyDescent="0.3">
      <c r="B5573" s="33">
        <v>5568.5</v>
      </c>
      <c r="C5573" s="34">
        <v>22.2</v>
      </c>
      <c r="D5573" s="32">
        <f t="shared" ref="D5573:D5636" si="174">CONVERT(C5573,"C","F")</f>
        <v>71.960000000000008</v>
      </c>
      <c r="E5573" s="37">
        <f t="shared" ref="E5573:E5636" si="175">D5573*1.2</f>
        <v>86.352000000000004</v>
      </c>
      <c r="F5573" s="32">
        <f>'Auxiliary Energy Estimation'!$E$25-D5573</f>
        <v>-16.960000000000008</v>
      </c>
      <c r="G5573" s="32">
        <f>'Auxiliary Energy Estimation'!$E$25-E5573</f>
        <v>-31.352000000000004</v>
      </c>
      <c r="H5573" s="26">
        <f>IF(D5573&lt;='Auxiliary Energy Estimation'!$E$25, 1, 0)</f>
        <v>0</v>
      </c>
      <c r="I5573" s="26">
        <f>IF(E5573&lt;='Auxiliary Energy Estimation'!$E$25, 1, 0)</f>
        <v>0</v>
      </c>
    </row>
    <row r="5574" spans="2:9" ht="15" x14ac:dyDescent="0.3">
      <c r="B5574" s="33">
        <v>5569.5</v>
      </c>
      <c r="C5574" s="34">
        <v>21.7</v>
      </c>
      <c r="D5574" s="32">
        <f t="shared" si="174"/>
        <v>71.06</v>
      </c>
      <c r="E5574" s="37">
        <f t="shared" si="175"/>
        <v>85.272000000000006</v>
      </c>
      <c r="F5574" s="32">
        <f>'Auxiliary Energy Estimation'!$E$25-D5574</f>
        <v>-16.060000000000002</v>
      </c>
      <c r="G5574" s="32">
        <f>'Auxiliary Energy Estimation'!$E$25-E5574</f>
        <v>-30.272000000000006</v>
      </c>
      <c r="H5574" s="26">
        <f>IF(D5574&lt;='Auxiliary Energy Estimation'!$E$25, 1, 0)</f>
        <v>0</v>
      </c>
      <c r="I5574" s="26">
        <f>IF(E5574&lt;='Auxiliary Energy Estimation'!$E$25, 1, 0)</f>
        <v>0</v>
      </c>
    </row>
    <row r="5575" spans="2:9" ht="15" x14ac:dyDescent="0.3">
      <c r="B5575" s="33">
        <v>5570.5</v>
      </c>
      <c r="C5575" s="34">
        <v>21.7</v>
      </c>
      <c r="D5575" s="32">
        <f t="shared" si="174"/>
        <v>71.06</v>
      </c>
      <c r="E5575" s="37">
        <f t="shared" si="175"/>
        <v>85.272000000000006</v>
      </c>
      <c r="F5575" s="32">
        <f>'Auxiliary Energy Estimation'!$E$25-D5575</f>
        <v>-16.060000000000002</v>
      </c>
      <c r="G5575" s="32">
        <f>'Auxiliary Energy Estimation'!$E$25-E5575</f>
        <v>-30.272000000000006</v>
      </c>
      <c r="H5575" s="26">
        <f>IF(D5575&lt;='Auxiliary Energy Estimation'!$E$25, 1, 0)</f>
        <v>0</v>
      </c>
      <c r="I5575" s="26">
        <f>IF(E5575&lt;='Auxiliary Energy Estimation'!$E$25, 1, 0)</f>
        <v>0</v>
      </c>
    </row>
    <row r="5576" spans="2:9" ht="15" x14ac:dyDescent="0.3">
      <c r="B5576" s="33">
        <v>5571.5</v>
      </c>
      <c r="C5576" s="34">
        <v>21.7</v>
      </c>
      <c r="D5576" s="32">
        <f t="shared" si="174"/>
        <v>71.06</v>
      </c>
      <c r="E5576" s="37">
        <f t="shared" si="175"/>
        <v>85.272000000000006</v>
      </c>
      <c r="F5576" s="32">
        <f>'Auxiliary Energy Estimation'!$E$25-D5576</f>
        <v>-16.060000000000002</v>
      </c>
      <c r="G5576" s="32">
        <f>'Auxiliary Energy Estimation'!$E$25-E5576</f>
        <v>-30.272000000000006</v>
      </c>
      <c r="H5576" s="26">
        <f>IF(D5576&lt;='Auxiliary Energy Estimation'!$E$25, 1, 0)</f>
        <v>0</v>
      </c>
      <c r="I5576" s="26">
        <f>IF(E5576&lt;='Auxiliary Energy Estimation'!$E$25, 1, 0)</f>
        <v>0</v>
      </c>
    </row>
    <row r="5577" spans="2:9" ht="15" x14ac:dyDescent="0.3">
      <c r="B5577" s="33">
        <v>5572.5</v>
      </c>
      <c r="C5577" s="34">
        <v>22.2</v>
      </c>
      <c r="D5577" s="32">
        <f t="shared" si="174"/>
        <v>71.960000000000008</v>
      </c>
      <c r="E5577" s="37">
        <f t="shared" si="175"/>
        <v>86.352000000000004</v>
      </c>
      <c r="F5577" s="32">
        <f>'Auxiliary Energy Estimation'!$E$25-D5577</f>
        <v>-16.960000000000008</v>
      </c>
      <c r="G5577" s="32">
        <f>'Auxiliary Energy Estimation'!$E$25-E5577</f>
        <v>-31.352000000000004</v>
      </c>
      <c r="H5577" s="26">
        <f>IF(D5577&lt;='Auxiliary Energy Estimation'!$E$25, 1, 0)</f>
        <v>0</v>
      </c>
      <c r="I5577" s="26">
        <f>IF(E5577&lt;='Auxiliary Energy Estimation'!$E$25, 1, 0)</f>
        <v>0</v>
      </c>
    </row>
    <row r="5578" spans="2:9" ht="15" x14ac:dyDescent="0.3">
      <c r="B5578" s="33">
        <v>5573.5</v>
      </c>
      <c r="C5578" s="34">
        <v>22.2</v>
      </c>
      <c r="D5578" s="32">
        <f t="shared" si="174"/>
        <v>71.960000000000008</v>
      </c>
      <c r="E5578" s="37">
        <f t="shared" si="175"/>
        <v>86.352000000000004</v>
      </c>
      <c r="F5578" s="32">
        <f>'Auxiliary Energy Estimation'!$E$25-D5578</f>
        <v>-16.960000000000008</v>
      </c>
      <c r="G5578" s="32">
        <f>'Auxiliary Energy Estimation'!$E$25-E5578</f>
        <v>-31.352000000000004</v>
      </c>
      <c r="H5578" s="26">
        <f>IF(D5578&lt;='Auxiliary Energy Estimation'!$E$25, 1, 0)</f>
        <v>0</v>
      </c>
      <c r="I5578" s="26">
        <f>IF(E5578&lt;='Auxiliary Energy Estimation'!$E$25, 1, 0)</f>
        <v>0</v>
      </c>
    </row>
    <row r="5579" spans="2:9" ht="15" x14ac:dyDescent="0.3">
      <c r="B5579" s="33">
        <v>5574.5</v>
      </c>
      <c r="C5579" s="34">
        <v>23.9</v>
      </c>
      <c r="D5579" s="32">
        <f t="shared" si="174"/>
        <v>75.02</v>
      </c>
      <c r="E5579" s="37">
        <f t="shared" si="175"/>
        <v>90.023999999999987</v>
      </c>
      <c r="F5579" s="32">
        <f>'Auxiliary Energy Estimation'!$E$25-D5579</f>
        <v>-20.019999999999996</v>
      </c>
      <c r="G5579" s="32">
        <f>'Auxiliary Energy Estimation'!$E$25-E5579</f>
        <v>-35.023999999999987</v>
      </c>
      <c r="H5579" s="26">
        <f>IF(D5579&lt;='Auxiliary Energy Estimation'!$E$25, 1, 0)</f>
        <v>0</v>
      </c>
      <c r="I5579" s="26">
        <f>IF(E5579&lt;='Auxiliary Energy Estimation'!$E$25, 1, 0)</f>
        <v>0</v>
      </c>
    </row>
    <row r="5580" spans="2:9" ht="15" x14ac:dyDescent="0.3">
      <c r="B5580" s="33">
        <v>5575.5</v>
      </c>
      <c r="C5580" s="34">
        <v>25.6</v>
      </c>
      <c r="D5580" s="32">
        <f t="shared" si="174"/>
        <v>78.080000000000013</v>
      </c>
      <c r="E5580" s="37">
        <f t="shared" si="175"/>
        <v>93.696000000000012</v>
      </c>
      <c r="F5580" s="32">
        <f>'Auxiliary Energy Estimation'!$E$25-D5580</f>
        <v>-23.080000000000013</v>
      </c>
      <c r="G5580" s="32">
        <f>'Auxiliary Energy Estimation'!$E$25-E5580</f>
        <v>-38.696000000000012</v>
      </c>
      <c r="H5580" s="26">
        <f>IF(D5580&lt;='Auxiliary Energy Estimation'!$E$25, 1, 0)</f>
        <v>0</v>
      </c>
      <c r="I5580" s="26">
        <f>IF(E5580&lt;='Auxiliary Energy Estimation'!$E$25, 1, 0)</f>
        <v>0</v>
      </c>
    </row>
    <row r="5581" spans="2:9" ht="15" x14ac:dyDescent="0.3">
      <c r="B5581" s="33">
        <v>5576.5</v>
      </c>
      <c r="C5581" s="34">
        <v>27.2</v>
      </c>
      <c r="D5581" s="32">
        <f t="shared" si="174"/>
        <v>80.960000000000008</v>
      </c>
      <c r="E5581" s="37">
        <f t="shared" si="175"/>
        <v>97.152000000000001</v>
      </c>
      <c r="F5581" s="32">
        <f>'Auxiliary Energy Estimation'!$E$25-D5581</f>
        <v>-25.960000000000008</v>
      </c>
      <c r="G5581" s="32">
        <f>'Auxiliary Energy Estimation'!$E$25-E5581</f>
        <v>-42.152000000000001</v>
      </c>
      <c r="H5581" s="26">
        <f>IF(D5581&lt;='Auxiliary Energy Estimation'!$E$25, 1, 0)</f>
        <v>0</v>
      </c>
      <c r="I5581" s="26">
        <f>IF(E5581&lt;='Auxiliary Energy Estimation'!$E$25, 1, 0)</f>
        <v>0</v>
      </c>
    </row>
    <row r="5582" spans="2:9" ht="15" x14ac:dyDescent="0.3">
      <c r="B5582" s="33">
        <v>5577.5</v>
      </c>
      <c r="C5582" s="34">
        <v>28.3</v>
      </c>
      <c r="D5582" s="32">
        <f t="shared" si="174"/>
        <v>82.94</v>
      </c>
      <c r="E5582" s="37">
        <f t="shared" si="175"/>
        <v>99.527999999999992</v>
      </c>
      <c r="F5582" s="32">
        <f>'Auxiliary Energy Estimation'!$E$25-D5582</f>
        <v>-27.939999999999998</v>
      </c>
      <c r="G5582" s="32">
        <f>'Auxiliary Energy Estimation'!$E$25-E5582</f>
        <v>-44.527999999999992</v>
      </c>
      <c r="H5582" s="26">
        <f>IF(D5582&lt;='Auxiliary Energy Estimation'!$E$25, 1, 0)</f>
        <v>0</v>
      </c>
      <c r="I5582" s="26">
        <f>IF(E5582&lt;='Auxiliary Energy Estimation'!$E$25, 1, 0)</f>
        <v>0</v>
      </c>
    </row>
    <row r="5583" spans="2:9" ht="15" x14ac:dyDescent="0.3">
      <c r="B5583" s="33">
        <v>5578.5</v>
      </c>
      <c r="C5583" s="34">
        <v>27.8</v>
      </c>
      <c r="D5583" s="32">
        <f t="shared" si="174"/>
        <v>82.039999999999992</v>
      </c>
      <c r="E5583" s="37">
        <f t="shared" si="175"/>
        <v>98.447999999999993</v>
      </c>
      <c r="F5583" s="32">
        <f>'Auxiliary Energy Estimation'!$E$25-D5583</f>
        <v>-27.039999999999992</v>
      </c>
      <c r="G5583" s="32">
        <f>'Auxiliary Energy Estimation'!$E$25-E5583</f>
        <v>-43.447999999999993</v>
      </c>
      <c r="H5583" s="26">
        <f>IF(D5583&lt;='Auxiliary Energy Estimation'!$E$25, 1, 0)</f>
        <v>0</v>
      </c>
      <c r="I5583" s="26">
        <f>IF(E5583&lt;='Auxiliary Energy Estimation'!$E$25, 1, 0)</f>
        <v>0</v>
      </c>
    </row>
    <row r="5584" spans="2:9" ht="15" x14ac:dyDescent="0.3">
      <c r="B5584" s="33">
        <v>5579.5</v>
      </c>
      <c r="C5584" s="34">
        <v>28.9</v>
      </c>
      <c r="D5584" s="32">
        <f t="shared" si="174"/>
        <v>84.02</v>
      </c>
      <c r="E5584" s="37">
        <f t="shared" si="175"/>
        <v>100.824</v>
      </c>
      <c r="F5584" s="32">
        <f>'Auxiliary Energy Estimation'!$E$25-D5584</f>
        <v>-29.019999999999996</v>
      </c>
      <c r="G5584" s="32">
        <f>'Auxiliary Energy Estimation'!$E$25-E5584</f>
        <v>-45.823999999999998</v>
      </c>
      <c r="H5584" s="26">
        <f>IF(D5584&lt;='Auxiliary Energy Estimation'!$E$25, 1, 0)</f>
        <v>0</v>
      </c>
      <c r="I5584" s="26">
        <f>IF(E5584&lt;='Auxiliary Energy Estimation'!$E$25, 1, 0)</f>
        <v>0</v>
      </c>
    </row>
    <row r="5585" spans="2:9" ht="15" x14ac:dyDescent="0.3">
      <c r="B5585" s="33">
        <v>5580.5</v>
      </c>
      <c r="C5585" s="34">
        <v>30</v>
      </c>
      <c r="D5585" s="32">
        <f t="shared" si="174"/>
        <v>86</v>
      </c>
      <c r="E5585" s="37">
        <f t="shared" si="175"/>
        <v>103.2</v>
      </c>
      <c r="F5585" s="32">
        <f>'Auxiliary Energy Estimation'!$E$25-D5585</f>
        <v>-31</v>
      </c>
      <c r="G5585" s="32">
        <f>'Auxiliary Energy Estimation'!$E$25-E5585</f>
        <v>-48.2</v>
      </c>
      <c r="H5585" s="26">
        <f>IF(D5585&lt;='Auxiliary Energy Estimation'!$E$25, 1, 0)</f>
        <v>0</v>
      </c>
      <c r="I5585" s="26">
        <f>IF(E5585&lt;='Auxiliary Energy Estimation'!$E$25, 1, 0)</f>
        <v>0</v>
      </c>
    </row>
    <row r="5586" spans="2:9" ht="15" x14ac:dyDescent="0.3">
      <c r="B5586" s="33">
        <v>5581.5</v>
      </c>
      <c r="C5586" s="34">
        <v>30</v>
      </c>
      <c r="D5586" s="32">
        <f t="shared" si="174"/>
        <v>86</v>
      </c>
      <c r="E5586" s="37">
        <f t="shared" si="175"/>
        <v>103.2</v>
      </c>
      <c r="F5586" s="32">
        <f>'Auxiliary Energy Estimation'!$E$25-D5586</f>
        <v>-31</v>
      </c>
      <c r="G5586" s="32">
        <f>'Auxiliary Energy Estimation'!$E$25-E5586</f>
        <v>-48.2</v>
      </c>
      <c r="H5586" s="26">
        <f>IF(D5586&lt;='Auxiliary Energy Estimation'!$E$25, 1, 0)</f>
        <v>0</v>
      </c>
      <c r="I5586" s="26">
        <f>IF(E5586&lt;='Auxiliary Energy Estimation'!$E$25, 1, 0)</f>
        <v>0</v>
      </c>
    </row>
    <row r="5587" spans="2:9" ht="15" x14ac:dyDescent="0.3">
      <c r="B5587" s="33">
        <v>5582.5</v>
      </c>
      <c r="C5587" s="34">
        <v>30</v>
      </c>
      <c r="D5587" s="32">
        <f t="shared" si="174"/>
        <v>86</v>
      </c>
      <c r="E5587" s="37">
        <f t="shared" si="175"/>
        <v>103.2</v>
      </c>
      <c r="F5587" s="32">
        <f>'Auxiliary Energy Estimation'!$E$25-D5587</f>
        <v>-31</v>
      </c>
      <c r="G5587" s="32">
        <f>'Auxiliary Energy Estimation'!$E$25-E5587</f>
        <v>-48.2</v>
      </c>
      <c r="H5587" s="26">
        <f>IF(D5587&lt;='Auxiliary Energy Estimation'!$E$25, 1, 0)</f>
        <v>0</v>
      </c>
      <c r="I5587" s="26">
        <f>IF(E5587&lt;='Auxiliary Energy Estimation'!$E$25, 1, 0)</f>
        <v>0</v>
      </c>
    </row>
    <row r="5588" spans="2:9" ht="15" x14ac:dyDescent="0.3">
      <c r="B5588" s="33">
        <v>5583.5</v>
      </c>
      <c r="C5588" s="34">
        <v>23.3</v>
      </c>
      <c r="D5588" s="32">
        <f t="shared" si="174"/>
        <v>73.94</v>
      </c>
      <c r="E5588" s="37">
        <f t="shared" si="175"/>
        <v>88.727999999999994</v>
      </c>
      <c r="F5588" s="32">
        <f>'Auxiliary Energy Estimation'!$E$25-D5588</f>
        <v>-18.939999999999998</v>
      </c>
      <c r="G5588" s="32">
        <f>'Auxiliary Energy Estimation'!$E$25-E5588</f>
        <v>-33.727999999999994</v>
      </c>
      <c r="H5588" s="26">
        <f>IF(D5588&lt;='Auxiliary Energy Estimation'!$E$25, 1, 0)</f>
        <v>0</v>
      </c>
      <c r="I5588" s="26">
        <f>IF(E5588&lt;='Auxiliary Energy Estimation'!$E$25, 1, 0)</f>
        <v>0</v>
      </c>
    </row>
    <row r="5589" spans="2:9" ht="15" x14ac:dyDescent="0.3">
      <c r="B5589" s="33">
        <v>5584.5</v>
      </c>
      <c r="C5589" s="34">
        <v>26.7</v>
      </c>
      <c r="D5589" s="32">
        <f t="shared" si="174"/>
        <v>80.06</v>
      </c>
      <c r="E5589" s="37">
        <f t="shared" si="175"/>
        <v>96.072000000000003</v>
      </c>
      <c r="F5589" s="32">
        <f>'Auxiliary Energy Estimation'!$E$25-D5589</f>
        <v>-25.060000000000002</v>
      </c>
      <c r="G5589" s="32">
        <f>'Auxiliary Energy Estimation'!$E$25-E5589</f>
        <v>-41.072000000000003</v>
      </c>
      <c r="H5589" s="26">
        <f>IF(D5589&lt;='Auxiliary Energy Estimation'!$E$25, 1, 0)</f>
        <v>0</v>
      </c>
      <c r="I5589" s="26">
        <f>IF(E5589&lt;='Auxiliary Energy Estimation'!$E$25, 1, 0)</f>
        <v>0</v>
      </c>
    </row>
    <row r="5590" spans="2:9" ht="15" x14ac:dyDescent="0.3">
      <c r="B5590" s="33">
        <v>5585.5</v>
      </c>
      <c r="C5590" s="34">
        <v>26.7</v>
      </c>
      <c r="D5590" s="32">
        <f t="shared" si="174"/>
        <v>80.06</v>
      </c>
      <c r="E5590" s="37">
        <f t="shared" si="175"/>
        <v>96.072000000000003</v>
      </c>
      <c r="F5590" s="32">
        <f>'Auxiliary Energy Estimation'!$E$25-D5590</f>
        <v>-25.060000000000002</v>
      </c>
      <c r="G5590" s="32">
        <f>'Auxiliary Energy Estimation'!$E$25-E5590</f>
        <v>-41.072000000000003</v>
      </c>
      <c r="H5590" s="26">
        <f>IF(D5590&lt;='Auxiliary Energy Estimation'!$E$25, 1, 0)</f>
        <v>0</v>
      </c>
      <c r="I5590" s="26">
        <f>IF(E5590&lt;='Auxiliary Energy Estimation'!$E$25, 1, 0)</f>
        <v>0</v>
      </c>
    </row>
    <row r="5591" spans="2:9" ht="15" x14ac:dyDescent="0.3">
      <c r="B5591" s="33">
        <v>5586.5</v>
      </c>
      <c r="C5591" s="34">
        <v>25.6</v>
      </c>
      <c r="D5591" s="32">
        <f t="shared" si="174"/>
        <v>78.080000000000013</v>
      </c>
      <c r="E5591" s="37">
        <f t="shared" si="175"/>
        <v>93.696000000000012</v>
      </c>
      <c r="F5591" s="32">
        <f>'Auxiliary Energy Estimation'!$E$25-D5591</f>
        <v>-23.080000000000013</v>
      </c>
      <c r="G5591" s="32">
        <f>'Auxiliary Energy Estimation'!$E$25-E5591</f>
        <v>-38.696000000000012</v>
      </c>
      <c r="H5591" s="26">
        <f>IF(D5591&lt;='Auxiliary Energy Estimation'!$E$25, 1, 0)</f>
        <v>0</v>
      </c>
      <c r="I5591" s="26">
        <f>IF(E5591&lt;='Auxiliary Energy Estimation'!$E$25, 1, 0)</f>
        <v>0</v>
      </c>
    </row>
    <row r="5592" spans="2:9" ht="15" x14ac:dyDescent="0.3">
      <c r="B5592" s="33">
        <v>5587.5</v>
      </c>
      <c r="C5592" s="34">
        <v>25</v>
      </c>
      <c r="D5592" s="32">
        <f t="shared" si="174"/>
        <v>77</v>
      </c>
      <c r="E5592" s="37">
        <f t="shared" si="175"/>
        <v>92.399999999999991</v>
      </c>
      <c r="F5592" s="32">
        <f>'Auxiliary Energy Estimation'!$E$25-D5592</f>
        <v>-22</v>
      </c>
      <c r="G5592" s="32">
        <f>'Auxiliary Energy Estimation'!$E$25-E5592</f>
        <v>-37.399999999999991</v>
      </c>
      <c r="H5592" s="26">
        <f>IF(D5592&lt;='Auxiliary Energy Estimation'!$E$25, 1, 0)</f>
        <v>0</v>
      </c>
      <c r="I5592" s="26">
        <f>IF(E5592&lt;='Auxiliary Energy Estimation'!$E$25, 1, 0)</f>
        <v>0</v>
      </c>
    </row>
    <row r="5593" spans="2:9" ht="15" x14ac:dyDescent="0.3">
      <c r="B5593" s="33">
        <v>5588.5</v>
      </c>
      <c r="C5593" s="34">
        <v>24.4</v>
      </c>
      <c r="D5593" s="32">
        <f t="shared" si="174"/>
        <v>75.92</v>
      </c>
      <c r="E5593" s="37">
        <f t="shared" si="175"/>
        <v>91.103999999999999</v>
      </c>
      <c r="F5593" s="32">
        <f>'Auxiliary Energy Estimation'!$E$25-D5593</f>
        <v>-20.92</v>
      </c>
      <c r="G5593" s="32">
        <f>'Auxiliary Energy Estimation'!$E$25-E5593</f>
        <v>-36.103999999999999</v>
      </c>
      <c r="H5593" s="26">
        <f>IF(D5593&lt;='Auxiliary Energy Estimation'!$E$25, 1, 0)</f>
        <v>0</v>
      </c>
      <c r="I5593" s="26">
        <f>IF(E5593&lt;='Auxiliary Energy Estimation'!$E$25, 1, 0)</f>
        <v>0</v>
      </c>
    </row>
    <row r="5594" spans="2:9" ht="15" x14ac:dyDescent="0.3">
      <c r="B5594" s="33">
        <v>5589.5</v>
      </c>
      <c r="C5594" s="34">
        <v>25</v>
      </c>
      <c r="D5594" s="32">
        <f t="shared" si="174"/>
        <v>77</v>
      </c>
      <c r="E5594" s="37">
        <f t="shared" si="175"/>
        <v>92.399999999999991</v>
      </c>
      <c r="F5594" s="32">
        <f>'Auxiliary Energy Estimation'!$E$25-D5594</f>
        <v>-22</v>
      </c>
      <c r="G5594" s="32">
        <f>'Auxiliary Energy Estimation'!$E$25-E5594</f>
        <v>-37.399999999999991</v>
      </c>
      <c r="H5594" s="26">
        <f>IF(D5594&lt;='Auxiliary Energy Estimation'!$E$25, 1, 0)</f>
        <v>0</v>
      </c>
      <c r="I5594" s="26">
        <f>IF(E5594&lt;='Auxiliary Energy Estimation'!$E$25, 1, 0)</f>
        <v>0</v>
      </c>
    </row>
    <row r="5595" spans="2:9" ht="15" x14ac:dyDescent="0.3">
      <c r="B5595" s="33">
        <v>5590.5</v>
      </c>
      <c r="C5595" s="34">
        <v>23.3</v>
      </c>
      <c r="D5595" s="32">
        <f t="shared" si="174"/>
        <v>73.94</v>
      </c>
      <c r="E5595" s="37">
        <f t="shared" si="175"/>
        <v>88.727999999999994</v>
      </c>
      <c r="F5595" s="32">
        <f>'Auxiliary Energy Estimation'!$E$25-D5595</f>
        <v>-18.939999999999998</v>
      </c>
      <c r="G5595" s="32">
        <f>'Auxiliary Energy Estimation'!$E$25-E5595</f>
        <v>-33.727999999999994</v>
      </c>
      <c r="H5595" s="26">
        <f>IF(D5595&lt;='Auxiliary Energy Estimation'!$E$25, 1, 0)</f>
        <v>0</v>
      </c>
      <c r="I5595" s="26">
        <f>IF(E5595&lt;='Auxiliary Energy Estimation'!$E$25, 1, 0)</f>
        <v>0</v>
      </c>
    </row>
    <row r="5596" spans="2:9" ht="15" x14ac:dyDescent="0.3">
      <c r="B5596" s="33">
        <v>5591.5</v>
      </c>
      <c r="C5596" s="34">
        <v>23.9</v>
      </c>
      <c r="D5596" s="32">
        <f t="shared" si="174"/>
        <v>75.02</v>
      </c>
      <c r="E5596" s="37">
        <f t="shared" si="175"/>
        <v>90.023999999999987</v>
      </c>
      <c r="F5596" s="32">
        <f>'Auxiliary Energy Estimation'!$E$25-D5596</f>
        <v>-20.019999999999996</v>
      </c>
      <c r="G5596" s="32">
        <f>'Auxiliary Energy Estimation'!$E$25-E5596</f>
        <v>-35.023999999999987</v>
      </c>
      <c r="H5596" s="26">
        <f>IF(D5596&lt;='Auxiliary Energy Estimation'!$E$25, 1, 0)</f>
        <v>0</v>
      </c>
      <c r="I5596" s="26">
        <f>IF(E5596&lt;='Auxiliary Energy Estimation'!$E$25, 1, 0)</f>
        <v>0</v>
      </c>
    </row>
    <row r="5597" spans="2:9" ht="15" x14ac:dyDescent="0.3">
      <c r="B5597" s="33">
        <v>5592.5</v>
      </c>
      <c r="C5597" s="34">
        <v>23.9</v>
      </c>
      <c r="D5597" s="32">
        <f t="shared" si="174"/>
        <v>75.02</v>
      </c>
      <c r="E5597" s="37">
        <f t="shared" si="175"/>
        <v>90.023999999999987</v>
      </c>
      <c r="F5597" s="32">
        <f>'Auxiliary Energy Estimation'!$E$25-D5597</f>
        <v>-20.019999999999996</v>
      </c>
      <c r="G5597" s="32">
        <f>'Auxiliary Energy Estimation'!$E$25-E5597</f>
        <v>-35.023999999999987</v>
      </c>
      <c r="H5597" s="26">
        <f>IF(D5597&lt;='Auxiliary Energy Estimation'!$E$25, 1, 0)</f>
        <v>0</v>
      </c>
      <c r="I5597" s="26">
        <f>IF(E5597&lt;='Auxiliary Energy Estimation'!$E$25, 1, 0)</f>
        <v>0</v>
      </c>
    </row>
    <row r="5598" spans="2:9" ht="15" x14ac:dyDescent="0.3">
      <c r="B5598" s="33">
        <v>5593.5</v>
      </c>
      <c r="C5598" s="34">
        <v>23.3</v>
      </c>
      <c r="D5598" s="32">
        <f t="shared" si="174"/>
        <v>73.94</v>
      </c>
      <c r="E5598" s="37">
        <f t="shared" si="175"/>
        <v>88.727999999999994</v>
      </c>
      <c r="F5598" s="32">
        <f>'Auxiliary Energy Estimation'!$E$25-D5598</f>
        <v>-18.939999999999998</v>
      </c>
      <c r="G5598" s="32">
        <f>'Auxiliary Energy Estimation'!$E$25-E5598</f>
        <v>-33.727999999999994</v>
      </c>
      <c r="H5598" s="26">
        <f>IF(D5598&lt;='Auxiliary Energy Estimation'!$E$25, 1, 0)</f>
        <v>0</v>
      </c>
      <c r="I5598" s="26">
        <f>IF(E5598&lt;='Auxiliary Energy Estimation'!$E$25, 1, 0)</f>
        <v>0</v>
      </c>
    </row>
    <row r="5599" spans="2:9" ht="15" x14ac:dyDescent="0.3">
      <c r="B5599" s="33">
        <v>5594.5</v>
      </c>
      <c r="C5599" s="34">
        <v>22.8</v>
      </c>
      <c r="D5599" s="32">
        <f t="shared" si="174"/>
        <v>73.039999999999992</v>
      </c>
      <c r="E5599" s="37">
        <f t="shared" si="175"/>
        <v>87.647999999999982</v>
      </c>
      <c r="F5599" s="32">
        <f>'Auxiliary Energy Estimation'!$E$25-D5599</f>
        <v>-18.039999999999992</v>
      </c>
      <c r="G5599" s="32">
        <f>'Auxiliary Energy Estimation'!$E$25-E5599</f>
        <v>-32.647999999999982</v>
      </c>
      <c r="H5599" s="26">
        <f>IF(D5599&lt;='Auxiliary Energy Estimation'!$E$25, 1, 0)</f>
        <v>0</v>
      </c>
      <c r="I5599" s="26">
        <f>IF(E5599&lt;='Auxiliary Energy Estimation'!$E$25, 1, 0)</f>
        <v>0</v>
      </c>
    </row>
    <row r="5600" spans="2:9" ht="15" x14ac:dyDescent="0.3">
      <c r="B5600" s="33">
        <v>5595.5</v>
      </c>
      <c r="C5600" s="34">
        <v>22.2</v>
      </c>
      <c r="D5600" s="32">
        <f t="shared" si="174"/>
        <v>71.960000000000008</v>
      </c>
      <c r="E5600" s="37">
        <f t="shared" si="175"/>
        <v>86.352000000000004</v>
      </c>
      <c r="F5600" s="32">
        <f>'Auxiliary Energy Estimation'!$E$25-D5600</f>
        <v>-16.960000000000008</v>
      </c>
      <c r="G5600" s="32">
        <f>'Auxiliary Energy Estimation'!$E$25-E5600</f>
        <v>-31.352000000000004</v>
      </c>
      <c r="H5600" s="26">
        <f>IF(D5600&lt;='Auxiliary Energy Estimation'!$E$25, 1, 0)</f>
        <v>0</v>
      </c>
      <c r="I5600" s="26">
        <f>IF(E5600&lt;='Auxiliary Energy Estimation'!$E$25, 1, 0)</f>
        <v>0</v>
      </c>
    </row>
    <row r="5601" spans="2:9" ht="15" x14ac:dyDescent="0.3">
      <c r="B5601" s="33">
        <v>5596.5</v>
      </c>
      <c r="C5601" s="34">
        <v>22.2</v>
      </c>
      <c r="D5601" s="32">
        <f t="shared" si="174"/>
        <v>71.960000000000008</v>
      </c>
      <c r="E5601" s="37">
        <f t="shared" si="175"/>
        <v>86.352000000000004</v>
      </c>
      <c r="F5601" s="32">
        <f>'Auxiliary Energy Estimation'!$E$25-D5601</f>
        <v>-16.960000000000008</v>
      </c>
      <c r="G5601" s="32">
        <f>'Auxiliary Energy Estimation'!$E$25-E5601</f>
        <v>-31.352000000000004</v>
      </c>
      <c r="H5601" s="26">
        <f>IF(D5601&lt;='Auxiliary Energy Estimation'!$E$25, 1, 0)</f>
        <v>0</v>
      </c>
      <c r="I5601" s="26">
        <f>IF(E5601&lt;='Auxiliary Energy Estimation'!$E$25, 1, 0)</f>
        <v>0</v>
      </c>
    </row>
    <row r="5602" spans="2:9" ht="15" x14ac:dyDescent="0.3">
      <c r="B5602" s="33">
        <v>5597.5</v>
      </c>
      <c r="C5602" s="34">
        <v>21.7</v>
      </c>
      <c r="D5602" s="32">
        <f t="shared" si="174"/>
        <v>71.06</v>
      </c>
      <c r="E5602" s="37">
        <f t="shared" si="175"/>
        <v>85.272000000000006</v>
      </c>
      <c r="F5602" s="32">
        <f>'Auxiliary Energy Estimation'!$E$25-D5602</f>
        <v>-16.060000000000002</v>
      </c>
      <c r="G5602" s="32">
        <f>'Auxiliary Energy Estimation'!$E$25-E5602</f>
        <v>-30.272000000000006</v>
      </c>
      <c r="H5602" s="26">
        <f>IF(D5602&lt;='Auxiliary Energy Estimation'!$E$25, 1, 0)</f>
        <v>0</v>
      </c>
      <c r="I5602" s="26">
        <f>IF(E5602&lt;='Auxiliary Energy Estimation'!$E$25, 1, 0)</f>
        <v>0</v>
      </c>
    </row>
    <row r="5603" spans="2:9" ht="15" x14ac:dyDescent="0.3">
      <c r="B5603" s="33">
        <v>5598.5</v>
      </c>
      <c r="C5603" s="34">
        <v>23.3</v>
      </c>
      <c r="D5603" s="32">
        <f t="shared" si="174"/>
        <v>73.94</v>
      </c>
      <c r="E5603" s="37">
        <f t="shared" si="175"/>
        <v>88.727999999999994</v>
      </c>
      <c r="F5603" s="32">
        <f>'Auxiliary Energy Estimation'!$E$25-D5603</f>
        <v>-18.939999999999998</v>
      </c>
      <c r="G5603" s="32">
        <f>'Auxiliary Energy Estimation'!$E$25-E5603</f>
        <v>-33.727999999999994</v>
      </c>
      <c r="H5603" s="26">
        <f>IF(D5603&lt;='Auxiliary Energy Estimation'!$E$25, 1, 0)</f>
        <v>0</v>
      </c>
      <c r="I5603" s="26">
        <f>IF(E5603&lt;='Auxiliary Energy Estimation'!$E$25, 1, 0)</f>
        <v>0</v>
      </c>
    </row>
    <row r="5604" spans="2:9" ht="15" x14ac:dyDescent="0.3">
      <c r="B5604" s="33">
        <v>5599.5</v>
      </c>
      <c r="C5604" s="34">
        <v>23.9</v>
      </c>
      <c r="D5604" s="32">
        <f t="shared" si="174"/>
        <v>75.02</v>
      </c>
      <c r="E5604" s="37">
        <f t="shared" si="175"/>
        <v>90.023999999999987</v>
      </c>
      <c r="F5604" s="32">
        <f>'Auxiliary Energy Estimation'!$E$25-D5604</f>
        <v>-20.019999999999996</v>
      </c>
      <c r="G5604" s="32">
        <f>'Auxiliary Energy Estimation'!$E$25-E5604</f>
        <v>-35.023999999999987</v>
      </c>
      <c r="H5604" s="26">
        <f>IF(D5604&lt;='Auxiliary Energy Estimation'!$E$25, 1, 0)</f>
        <v>0</v>
      </c>
      <c r="I5604" s="26">
        <f>IF(E5604&lt;='Auxiliary Energy Estimation'!$E$25, 1, 0)</f>
        <v>0</v>
      </c>
    </row>
    <row r="5605" spans="2:9" ht="15" x14ac:dyDescent="0.3">
      <c r="B5605" s="33">
        <v>5600.5</v>
      </c>
      <c r="C5605" s="34">
        <v>25.6</v>
      </c>
      <c r="D5605" s="32">
        <f t="shared" si="174"/>
        <v>78.080000000000013</v>
      </c>
      <c r="E5605" s="37">
        <f t="shared" si="175"/>
        <v>93.696000000000012</v>
      </c>
      <c r="F5605" s="32">
        <f>'Auxiliary Energy Estimation'!$E$25-D5605</f>
        <v>-23.080000000000013</v>
      </c>
      <c r="G5605" s="32">
        <f>'Auxiliary Energy Estimation'!$E$25-E5605</f>
        <v>-38.696000000000012</v>
      </c>
      <c r="H5605" s="26">
        <f>IF(D5605&lt;='Auxiliary Energy Estimation'!$E$25, 1, 0)</f>
        <v>0</v>
      </c>
      <c r="I5605" s="26">
        <f>IF(E5605&lt;='Auxiliary Energy Estimation'!$E$25, 1, 0)</f>
        <v>0</v>
      </c>
    </row>
    <row r="5606" spans="2:9" ht="15" x14ac:dyDescent="0.3">
      <c r="B5606" s="33">
        <v>5601.5</v>
      </c>
      <c r="C5606" s="34">
        <v>26.1</v>
      </c>
      <c r="D5606" s="32">
        <f t="shared" si="174"/>
        <v>78.98</v>
      </c>
      <c r="E5606" s="37">
        <f t="shared" si="175"/>
        <v>94.775999999999996</v>
      </c>
      <c r="F5606" s="32">
        <f>'Auxiliary Energy Estimation'!$E$25-D5606</f>
        <v>-23.980000000000004</v>
      </c>
      <c r="G5606" s="32">
        <f>'Auxiliary Energy Estimation'!$E$25-E5606</f>
        <v>-39.775999999999996</v>
      </c>
      <c r="H5606" s="26">
        <f>IF(D5606&lt;='Auxiliary Energy Estimation'!$E$25, 1, 0)</f>
        <v>0</v>
      </c>
      <c r="I5606" s="26">
        <f>IF(E5606&lt;='Auxiliary Energy Estimation'!$E$25, 1, 0)</f>
        <v>0</v>
      </c>
    </row>
    <row r="5607" spans="2:9" ht="15" x14ac:dyDescent="0.3">
      <c r="B5607" s="33">
        <v>5602.5</v>
      </c>
      <c r="C5607" s="34">
        <v>27.2</v>
      </c>
      <c r="D5607" s="32">
        <f t="shared" si="174"/>
        <v>80.960000000000008</v>
      </c>
      <c r="E5607" s="37">
        <f t="shared" si="175"/>
        <v>97.152000000000001</v>
      </c>
      <c r="F5607" s="32">
        <f>'Auxiliary Energy Estimation'!$E$25-D5607</f>
        <v>-25.960000000000008</v>
      </c>
      <c r="G5607" s="32">
        <f>'Auxiliary Energy Estimation'!$E$25-E5607</f>
        <v>-42.152000000000001</v>
      </c>
      <c r="H5607" s="26">
        <f>IF(D5607&lt;='Auxiliary Energy Estimation'!$E$25, 1, 0)</f>
        <v>0</v>
      </c>
      <c r="I5607" s="26">
        <f>IF(E5607&lt;='Auxiliary Energy Estimation'!$E$25, 1, 0)</f>
        <v>0</v>
      </c>
    </row>
    <row r="5608" spans="2:9" ht="15" x14ac:dyDescent="0.3">
      <c r="B5608" s="33">
        <v>5603.5</v>
      </c>
      <c r="C5608" s="34">
        <v>27.8</v>
      </c>
      <c r="D5608" s="32">
        <f t="shared" si="174"/>
        <v>82.039999999999992</v>
      </c>
      <c r="E5608" s="37">
        <f t="shared" si="175"/>
        <v>98.447999999999993</v>
      </c>
      <c r="F5608" s="32">
        <f>'Auxiliary Energy Estimation'!$E$25-D5608</f>
        <v>-27.039999999999992</v>
      </c>
      <c r="G5608" s="32">
        <f>'Auxiliary Energy Estimation'!$E$25-E5608</f>
        <v>-43.447999999999993</v>
      </c>
      <c r="H5608" s="26">
        <f>IF(D5608&lt;='Auxiliary Energy Estimation'!$E$25, 1, 0)</f>
        <v>0</v>
      </c>
      <c r="I5608" s="26">
        <f>IF(E5608&lt;='Auxiliary Energy Estimation'!$E$25, 1, 0)</f>
        <v>0</v>
      </c>
    </row>
    <row r="5609" spans="2:9" ht="15" x14ac:dyDescent="0.3">
      <c r="B5609" s="33">
        <v>5604.5</v>
      </c>
      <c r="C5609" s="34">
        <v>27.8</v>
      </c>
      <c r="D5609" s="32">
        <f t="shared" si="174"/>
        <v>82.039999999999992</v>
      </c>
      <c r="E5609" s="37">
        <f t="shared" si="175"/>
        <v>98.447999999999993</v>
      </c>
      <c r="F5609" s="32">
        <f>'Auxiliary Energy Estimation'!$E$25-D5609</f>
        <v>-27.039999999999992</v>
      </c>
      <c r="G5609" s="32">
        <f>'Auxiliary Energy Estimation'!$E$25-E5609</f>
        <v>-43.447999999999993</v>
      </c>
      <c r="H5609" s="26">
        <f>IF(D5609&lt;='Auxiliary Energy Estimation'!$E$25, 1, 0)</f>
        <v>0</v>
      </c>
      <c r="I5609" s="26">
        <f>IF(E5609&lt;='Auxiliary Energy Estimation'!$E$25, 1, 0)</f>
        <v>0</v>
      </c>
    </row>
    <row r="5610" spans="2:9" ht="15" x14ac:dyDescent="0.3">
      <c r="B5610" s="33">
        <v>5605.5</v>
      </c>
      <c r="C5610" s="34">
        <v>28.9</v>
      </c>
      <c r="D5610" s="32">
        <f t="shared" si="174"/>
        <v>84.02</v>
      </c>
      <c r="E5610" s="37">
        <f t="shared" si="175"/>
        <v>100.824</v>
      </c>
      <c r="F5610" s="32">
        <f>'Auxiliary Energy Estimation'!$E$25-D5610</f>
        <v>-29.019999999999996</v>
      </c>
      <c r="G5610" s="32">
        <f>'Auxiliary Energy Estimation'!$E$25-E5610</f>
        <v>-45.823999999999998</v>
      </c>
      <c r="H5610" s="26">
        <f>IF(D5610&lt;='Auxiliary Energy Estimation'!$E$25, 1, 0)</f>
        <v>0</v>
      </c>
      <c r="I5610" s="26">
        <f>IF(E5610&lt;='Auxiliary Energy Estimation'!$E$25, 1, 0)</f>
        <v>0</v>
      </c>
    </row>
    <row r="5611" spans="2:9" ht="15" x14ac:dyDescent="0.3">
      <c r="B5611" s="33">
        <v>5606.5</v>
      </c>
      <c r="C5611" s="34">
        <v>28.3</v>
      </c>
      <c r="D5611" s="32">
        <f t="shared" si="174"/>
        <v>82.94</v>
      </c>
      <c r="E5611" s="37">
        <f t="shared" si="175"/>
        <v>99.527999999999992</v>
      </c>
      <c r="F5611" s="32">
        <f>'Auxiliary Energy Estimation'!$E$25-D5611</f>
        <v>-27.939999999999998</v>
      </c>
      <c r="G5611" s="32">
        <f>'Auxiliary Energy Estimation'!$E$25-E5611</f>
        <v>-44.527999999999992</v>
      </c>
      <c r="H5611" s="26">
        <f>IF(D5611&lt;='Auxiliary Energy Estimation'!$E$25, 1, 0)</f>
        <v>0</v>
      </c>
      <c r="I5611" s="26">
        <f>IF(E5611&lt;='Auxiliary Energy Estimation'!$E$25, 1, 0)</f>
        <v>0</v>
      </c>
    </row>
    <row r="5612" spans="2:9" ht="15" x14ac:dyDescent="0.3">
      <c r="B5612" s="33">
        <v>5607.5</v>
      </c>
      <c r="C5612" s="34">
        <v>28.9</v>
      </c>
      <c r="D5612" s="32">
        <f t="shared" si="174"/>
        <v>84.02</v>
      </c>
      <c r="E5612" s="37">
        <f t="shared" si="175"/>
        <v>100.824</v>
      </c>
      <c r="F5612" s="32">
        <f>'Auxiliary Energy Estimation'!$E$25-D5612</f>
        <v>-29.019999999999996</v>
      </c>
      <c r="G5612" s="32">
        <f>'Auxiliary Energy Estimation'!$E$25-E5612</f>
        <v>-45.823999999999998</v>
      </c>
      <c r="H5612" s="26">
        <f>IF(D5612&lt;='Auxiliary Energy Estimation'!$E$25, 1, 0)</f>
        <v>0</v>
      </c>
      <c r="I5612" s="26">
        <f>IF(E5612&lt;='Auxiliary Energy Estimation'!$E$25, 1, 0)</f>
        <v>0</v>
      </c>
    </row>
    <row r="5613" spans="2:9" ht="15" x14ac:dyDescent="0.3">
      <c r="B5613" s="33">
        <v>5608.5</v>
      </c>
      <c r="C5613" s="34">
        <v>22.8</v>
      </c>
      <c r="D5613" s="32">
        <f t="shared" si="174"/>
        <v>73.039999999999992</v>
      </c>
      <c r="E5613" s="37">
        <f t="shared" si="175"/>
        <v>87.647999999999982</v>
      </c>
      <c r="F5613" s="32">
        <f>'Auxiliary Energy Estimation'!$E$25-D5613</f>
        <v>-18.039999999999992</v>
      </c>
      <c r="G5613" s="32">
        <f>'Auxiliary Energy Estimation'!$E$25-E5613</f>
        <v>-32.647999999999982</v>
      </c>
      <c r="H5613" s="26">
        <f>IF(D5613&lt;='Auxiliary Energy Estimation'!$E$25, 1, 0)</f>
        <v>0</v>
      </c>
      <c r="I5613" s="26">
        <f>IF(E5613&lt;='Auxiliary Energy Estimation'!$E$25, 1, 0)</f>
        <v>0</v>
      </c>
    </row>
    <row r="5614" spans="2:9" ht="15" x14ac:dyDescent="0.3">
      <c r="B5614" s="33">
        <v>5609.5</v>
      </c>
      <c r="C5614" s="34">
        <v>21.7</v>
      </c>
      <c r="D5614" s="32">
        <f t="shared" si="174"/>
        <v>71.06</v>
      </c>
      <c r="E5614" s="37">
        <f t="shared" si="175"/>
        <v>85.272000000000006</v>
      </c>
      <c r="F5614" s="32">
        <f>'Auxiliary Energy Estimation'!$E$25-D5614</f>
        <v>-16.060000000000002</v>
      </c>
      <c r="G5614" s="32">
        <f>'Auxiliary Energy Estimation'!$E$25-E5614</f>
        <v>-30.272000000000006</v>
      </c>
      <c r="H5614" s="26">
        <f>IF(D5614&lt;='Auxiliary Energy Estimation'!$E$25, 1, 0)</f>
        <v>0</v>
      </c>
      <c r="I5614" s="26">
        <f>IF(E5614&lt;='Auxiliary Energy Estimation'!$E$25, 1, 0)</f>
        <v>0</v>
      </c>
    </row>
    <row r="5615" spans="2:9" ht="15" x14ac:dyDescent="0.3">
      <c r="B5615" s="33">
        <v>5610.5</v>
      </c>
      <c r="C5615" s="34">
        <v>21.1</v>
      </c>
      <c r="D5615" s="32">
        <f t="shared" si="174"/>
        <v>69.98</v>
      </c>
      <c r="E5615" s="37">
        <f t="shared" si="175"/>
        <v>83.975999999999999</v>
      </c>
      <c r="F5615" s="32">
        <f>'Auxiliary Energy Estimation'!$E$25-D5615</f>
        <v>-14.980000000000004</v>
      </c>
      <c r="G5615" s="32">
        <f>'Auxiliary Energy Estimation'!$E$25-E5615</f>
        <v>-28.975999999999999</v>
      </c>
      <c r="H5615" s="26">
        <f>IF(D5615&lt;='Auxiliary Energy Estimation'!$E$25, 1, 0)</f>
        <v>0</v>
      </c>
      <c r="I5615" s="26">
        <f>IF(E5615&lt;='Auxiliary Energy Estimation'!$E$25, 1, 0)</f>
        <v>0</v>
      </c>
    </row>
    <row r="5616" spans="2:9" ht="15" x14ac:dyDescent="0.3">
      <c r="B5616" s="33">
        <v>5611.5</v>
      </c>
      <c r="C5616" s="34">
        <v>20.6</v>
      </c>
      <c r="D5616" s="32">
        <f t="shared" si="174"/>
        <v>69.080000000000013</v>
      </c>
      <c r="E5616" s="37">
        <f t="shared" si="175"/>
        <v>82.896000000000015</v>
      </c>
      <c r="F5616" s="32">
        <f>'Auxiliary Energy Estimation'!$E$25-D5616</f>
        <v>-14.080000000000013</v>
      </c>
      <c r="G5616" s="32">
        <f>'Auxiliary Energy Estimation'!$E$25-E5616</f>
        <v>-27.896000000000015</v>
      </c>
      <c r="H5616" s="26">
        <f>IF(D5616&lt;='Auxiliary Energy Estimation'!$E$25, 1, 0)</f>
        <v>0</v>
      </c>
      <c r="I5616" s="26">
        <f>IF(E5616&lt;='Auxiliary Energy Estimation'!$E$25, 1, 0)</f>
        <v>0</v>
      </c>
    </row>
    <row r="5617" spans="2:9" ht="15" x14ac:dyDescent="0.3">
      <c r="B5617" s="33">
        <v>5612.5</v>
      </c>
      <c r="C5617" s="34">
        <v>21.1</v>
      </c>
      <c r="D5617" s="32">
        <f t="shared" si="174"/>
        <v>69.98</v>
      </c>
      <c r="E5617" s="37">
        <f t="shared" si="175"/>
        <v>83.975999999999999</v>
      </c>
      <c r="F5617" s="32">
        <f>'Auxiliary Energy Estimation'!$E$25-D5617</f>
        <v>-14.980000000000004</v>
      </c>
      <c r="G5617" s="32">
        <f>'Auxiliary Energy Estimation'!$E$25-E5617</f>
        <v>-28.975999999999999</v>
      </c>
      <c r="H5617" s="26">
        <f>IF(D5617&lt;='Auxiliary Energy Estimation'!$E$25, 1, 0)</f>
        <v>0</v>
      </c>
      <c r="I5617" s="26">
        <f>IF(E5617&lt;='Auxiliary Energy Estimation'!$E$25, 1, 0)</f>
        <v>0</v>
      </c>
    </row>
    <row r="5618" spans="2:9" ht="15" x14ac:dyDescent="0.3">
      <c r="B5618" s="33">
        <v>5613.5</v>
      </c>
      <c r="C5618" s="34">
        <v>21.1</v>
      </c>
      <c r="D5618" s="32">
        <f t="shared" si="174"/>
        <v>69.98</v>
      </c>
      <c r="E5618" s="37">
        <f t="shared" si="175"/>
        <v>83.975999999999999</v>
      </c>
      <c r="F5618" s="32">
        <f>'Auxiliary Energy Estimation'!$E$25-D5618</f>
        <v>-14.980000000000004</v>
      </c>
      <c r="G5618" s="32">
        <f>'Auxiliary Energy Estimation'!$E$25-E5618</f>
        <v>-28.975999999999999</v>
      </c>
      <c r="H5618" s="26">
        <f>IF(D5618&lt;='Auxiliary Energy Estimation'!$E$25, 1, 0)</f>
        <v>0</v>
      </c>
      <c r="I5618" s="26">
        <f>IF(E5618&lt;='Auxiliary Energy Estimation'!$E$25, 1, 0)</f>
        <v>0</v>
      </c>
    </row>
    <row r="5619" spans="2:9" ht="15" x14ac:dyDescent="0.3">
      <c r="B5619" s="33">
        <v>5614.5</v>
      </c>
      <c r="C5619" s="34">
        <v>20</v>
      </c>
      <c r="D5619" s="32">
        <f t="shared" si="174"/>
        <v>68</v>
      </c>
      <c r="E5619" s="37">
        <f t="shared" si="175"/>
        <v>81.599999999999994</v>
      </c>
      <c r="F5619" s="32">
        <f>'Auxiliary Energy Estimation'!$E$25-D5619</f>
        <v>-13</v>
      </c>
      <c r="G5619" s="32">
        <f>'Auxiliary Energy Estimation'!$E$25-E5619</f>
        <v>-26.599999999999994</v>
      </c>
      <c r="H5619" s="26">
        <f>IF(D5619&lt;='Auxiliary Energy Estimation'!$E$25, 1, 0)</f>
        <v>0</v>
      </c>
      <c r="I5619" s="26">
        <f>IF(E5619&lt;='Auxiliary Energy Estimation'!$E$25, 1, 0)</f>
        <v>0</v>
      </c>
    </row>
    <row r="5620" spans="2:9" ht="15" x14ac:dyDescent="0.3">
      <c r="B5620" s="33">
        <v>5615.5</v>
      </c>
      <c r="C5620" s="34">
        <v>19.399999999999999</v>
      </c>
      <c r="D5620" s="32">
        <f t="shared" si="174"/>
        <v>66.92</v>
      </c>
      <c r="E5620" s="37">
        <f t="shared" si="175"/>
        <v>80.304000000000002</v>
      </c>
      <c r="F5620" s="32">
        <f>'Auxiliary Energy Estimation'!$E$25-D5620</f>
        <v>-11.920000000000002</v>
      </c>
      <c r="G5620" s="32">
        <f>'Auxiliary Energy Estimation'!$E$25-E5620</f>
        <v>-25.304000000000002</v>
      </c>
      <c r="H5620" s="26">
        <f>IF(D5620&lt;='Auxiliary Energy Estimation'!$E$25, 1, 0)</f>
        <v>0</v>
      </c>
      <c r="I5620" s="26">
        <f>IF(E5620&lt;='Auxiliary Energy Estimation'!$E$25, 1, 0)</f>
        <v>0</v>
      </c>
    </row>
    <row r="5621" spans="2:9" ht="15" x14ac:dyDescent="0.3">
      <c r="B5621" s="33">
        <v>5616.5</v>
      </c>
      <c r="C5621" s="34">
        <v>19.399999999999999</v>
      </c>
      <c r="D5621" s="32">
        <f t="shared" si="174"/>
        <v>66.92</v>
      </c>
      <c r="E5621" s="37">
        <f t="shared" si="175"/>
        <v>80.304000000000002</v>
      </c>
      <c r="F5621" s="32">
        <f>'Auxiliary Energy Estimation'!$E$25-D5621</f>
        <v>-11.920000000000002</v>
      </c>
      <c r="G5621" s="32">
        <f>'Auxiliary Energy Estimation'!$E$25-E5621</f>
        <v>-25.304000000000002</v>
      </c>
      <c r="H5621" s="26">
        <f>IF(D5621&lt;='Auxiliary Energy Estimation'!$E$25, 1, 0)</f>
        <v>0</v>
      </c>
      <c r="I5621" s="26">
        <f>IF(E5621&lt;='Auxiliary Energy Estimation'!$E$25, 1, 0)</f>
        <v>0</v>
      </c>
    </row>
    <row r="5622" spans="2:9" ht="15" x14ac:dyDescent="0.3">
      <c r="B5622" s="33">
        <v>5617.5</v>
      </c>
      <c r="C5622" s="34">
        <v>19.399999999999999</v>
      </c>
      <c r="D5622" s="32">
        <f t="shared" si="174"/>
        <v>66.92</v>
      </c>
      <c r="E5622" s="37">
        <f t="shared" si="175"/>
        <v>80.304000000000002</v>
      </c>
      <c r="F5622" s="32">
        <f>'Auxiliary Energy Estimation'!$E$25-D5622</f>
        <v>-11.920000000000002</v>
      </c>
      <c r="G5622" s="32">
        <f>'Auxiliary Energy Estimation'!$E$25-E5622</f>
        <v>-25.304000000000002</v>
      </c>
      <c r="H5622" s="26">
        <f>IF(D5622&lt;='Auxiliary Energy Estimation'!$E$25, 1, 0)</f>
        <v>0</v>
      </c>
      <c r="I5622" s="26">
        <f>IF(E5622&lt;='Auxiliary Energy Estimation'!$E$25, 1, 0)</f>
        <v>0</v>
      </c>
    </row>
    <row r="5623" spans="2:9" ht="15" x14ac:dyDescent="0.3">
      <c r="B5623" s="33">
        <v>5618.5</v>
      </c>
      <c r="C5623" s="34">
        <v>19.399999999999999</v>
      </c>
      <c r="D5623" s="32">
        <f t="shared" si="174"/>
        <v>66.92</v>
      </c>
      <c r="E5623" s="37">
        <f t="shared" si="175"/>
        <v>80.304000000000002</v>
      </c>
      <c r="F5623" s="32">
        <f>'Auxiliary Energy Estimation'!$E$25-D5623</f>
        <v>-11.920000000000002</v>
      </c>
      <c r="G5623" s="32">
        <f>'Auxiliary Energy Estimation'!$E$25-E5623</f>
        <v>-25.304000000000002</v>
      </c>
      <c r="H5623" s="26">
        <f>IF(D5623&lt;='Auxiliary Energy Estimation'!$E$25, 1, 0)</f>
        <v>0</v>
      </c>
      <c r="I5623" s="26">
        <f>IF(E5623&lt;='Auxiliary Energy Estimation'!$E$25, 1, 0)</f>
        <v>0</v>
      </c>
    </row>
    <row r="5624" spans="2:9" ht="15" x14ac:dyDescent="0.3">
      <c r="B5624" s="33">
        <v>5619.5</v>
      </c>
      <c r="C5624" s="34">
        <v>18.899999999999999</v>
      </c>
      <c r="D5624" s="32">
        <f t="shared" si="174"/>
        <v>66.02</v>
      </c>
      <c r="E5624" s="37">
        <f t="shared" si="175"/>
        <v>79.22399999999999</v>
      </c>
      <c r="F5624" s="32">
        <f>'Auxiliary Energy Estimation'!$E$25-D5624</f>
        <v>-11.019999999999996</v>
      </c>
      <c r="G5624" s="32">
        <f>'Auxiliary Energy Estimation'!$E$25-E5624</f>
        <v>-24.22399999999999</v>
      </c>
      <c r="H5624" s="26">
        <f>IF(D5624&lt;='Auxiliary Energy Estimation'!$E$25, 1, 0)</f>
        <v>0</v>
      </c>
      <c r="I5624" s="26">
        <f>IF(E5624&lt;='Auxiliary Energy Estimation'!$E$25, 1, 0)</f>
        <v>0</v>
      </c>
    </row>
    <row r="5625" spans="2:9" ht="15" x14ac:dyDescent="0.3">
      <c r="B5625" s="33">
        <v>5620.5</v>
      </c>
      <c r="C5625" s="34">
        <v>18.3</v>
      </c>
      <c r="D5625" s="32">
        <f t="shared" si="174"/>
        <v>64.94</v>
      </c>
      <c r="E5625" s="37">
        <f t="shared" si="175"/>
        <v>77.927999999999997</v>
      </c>
      <c r="F5625" s="32">
        <f>'Auxiliary Energy Estimation'!$E$25-D5625</f>
        <v>-9.9399999999999977</v>
      </c>
      <c r="G5625" s="32">
        <f>'Auxiliary Energy Estimation'!$E$25-E5625</f>
        <v>-22.927999999999997</v>
      </c>
      <c r="H5625" s="26">
        <f>IF(D5625&lt;='Auxiliary Energy Estimation'!$E$25, 1, 0)</f>
        <v>0</v>
      </c>
      <c r="I5625" s="26">
        <f>IF(E5625&lt;='Auxiliary Energy Estimation'!$E$25, 1, 0)</f>
        <v>0</v>
      </c>
    </row>
    <row r="5626" spans="2:9" ht="15" x14ac:dyDescent="0.3">
      <c r="B5626" s="33">
        <v>5621.5</v>
      </c>
      <c r="C5626" s="34">
        <v>18.899999999999999</v>
      </c>
      <c r="D5626" s="32">
        <f t="shared" si="174"/>
        <v>66.02</v>
      </c>
      <c r="E5626" s="37">
        <f t="shared" si="175"/>
        <v>79.22399999999999</v>
      </c>
      <c r="F5626" s="32">
        <f>'Auxiliary Energy Estimation'!$E$25-D5626</f>
        <v>-11.019999999999996</v>
      </c>
      <c r="G5626" s="32">
        <f>'Auxiliary Energy Estimation'!$E$25-E5626</f>
        <v>-24.22399999999999</v>
      </c>
      <c r="H5626" s="26">
        <f>IF(D5626&lt;='Auxiliary Energy Estimation'!$E$25, 1, 0)</f>
        <v>0</v>
      </c>
      <c r="I5626" s="26">
        <f>IF(E5626&lt;='Auxiliary Energy Estimation'!$E$25, 1, 0)</f>
        <v>0</v>
      </c>
    </row>
    <row r="5627" spans="2:9" ht="15" x14ac:dyDescent="0.3">
      <c r="B5627" s="33">
        <v>5622.5</v>
      </c>
      <c r="C5627" s="34">
        <v>20.6</v>
      </c>
      <c r="D5627" s="32">
        <f t="shared" si="174"/>
        <v>69.080000000000013</v>
      </c>
      <c r="E5627" s="37">
        <f t="shared" si="175"/>
        <v>82.896000000000015</v>
      </c>
      <c r="F5627" s="32">
        <f>'Auxiliary Energy Estimation'!$E$25-D5627</f>
        <v>-14.080000000000013</v>
      </c>
      <c r="G5627" s="32">
        <f>'Auxiliary Energy Estimation'!$E$25-E5627</f>
        <v>-27.896000000000015</v>
      </c>
      <c r="H5627" s="26">
        <f>IF(D5627&lt;='Auxiliary Energy Estimation'!$E$25, 1, 0)</f>
        <v>0</v>
      </c>
      <c r="I5627" s="26">
        <f>IF(E5627&lt;='Auxiliary Energy Estimation'!$E$25, 1, 0)</f>
        <v>0</v>
      </c>
    </row>
    <row r="5628" spans="2:9" ht="15" x14ac:dyDescent="0.3">
      <c r="B5628" s="33">
        <v>5623.5</v>
      </c>
      <c r="C5628" s="34">
        <v>22.2</v>
      </c>
      <c r="D5628" s="32">
        <f t="shared" si="174"/>
        <v>71.960000000000008</v>
      </c>
      <c r="E5628" s="37">
        <f t="shared" si="175"/>
        <v>86.352000000000004</v>
      </c>
      <c r="F5628" s="32">
        <f>'Auxiliary Energy Estimation'!$E$25-D5628</f>
        <v>-16.960000000000008</v>
      </c>
      <c r="G5628" s="32">
        <f>'Auxiliary Energy Estimation'!$E$25-E5628</f>
        <v>-31.352000000000004</v>
      </c>
      <c r="H5628" s="26">
        <f>IF(D5628&lt;='Auxiliary Energy Estimation'!$E$25, 1, 0)</f>
        <v>0</v>
      </c>
      <c r="I5628" s="26">
        <f>IF(E5628&lt;='Auxiliary Energy Estimation'!$E$25, 1, 0)</f>
        <v>0</v>
      </c>
    </row>
    <row r="5629" spans="2:9" ht="15" x14ac:dyDescent="0.3">
      <c r="B5629" s="33">
        <v>5624.5</v>
      </c>
      <c r="C5629" s="34">
        <v>25.6</v>
      </c>
      <c r="D5629" s="32">
        <f t="shared" si="174"/>
        <v>78.080000000000013</v>
      </c>
      <c r="E5629" s="37">
        <f t="shared" si="175"/>
        <v>93.696000000000012</v>
      </c>
      <c r="F5629" s="32">
        <f>'Auxiliary Energy Estimation'!$E$25-D5629</f>
        <v>-23.080000000000013</v>
      </c>
      <c r="G5629" s="32">
        <f>'Auxiliary Energy Estimation'!$E$25-E5629</f>
        <v>-38.696000000000012</v>
      </c>
      <c r="H5629" s="26">
        <f>IF(D5629&lt;='Auxiliary Energy Estimation'!$E$25, 1, 0)</f>
        <v>0</v>
      </c>
      <c r="I5629" s="26">
        <f>IF(E5629&lt;='Auxiliary Energy Estimation'!$E$25, 1, 0)</f>
        <v>0</v>
      </c>
    </row>
    <row r="5630" spans="2:9" ht="15" x14ac:dyDescent="0.3">
      <c r="B5630" s="33">
        <v>5625.5</v>
      </c>
      <c r="C5630" s="34">
        <v>26.7</v>
      </c>
      <c r="D5630" s="32">
        <f t="shared" si="174"/>
        <v>80.06</v>
      </c>
      <c r="E5630" s="37">
        <f t="shared" si="175"/>
        <v>96.072000000000003</v>
      </c>
      <c r="F5630" s="32">
        <f>'Auxiliary Energy Estimation'!$E$25-D5630</f>
        <v>-25.060000000000002</v>
      </c>
      <c r="G5630" s="32">
        <f>'Auxiliary Energy Estimation'!$E$25-E5630</f>
        <v>-41.072000000000003</v>
      </c>
      <c r="H5630" s="26">
        <f>IF(D5630&lt;='Auxiliary Energy Estimation'!$E$25, 1, 0)</f>
        <v>0</v>
      </c>
      <c r="I5630" s="26">
        <f>IF(E5630&lt;='Auxiliary Energy Estimation'!$E$25, 1, 0)</f>
        <v>0</v>
      </c>
    </row>
    <row r="5631" spans="2:9" ht="15" x14ac:dyDescent="0.3">
      <c r="B5631" s="33">
        <v>5626.5</v>
      </c>
      <c r="C5631" s="34">
        <v>28.9</v>
      </c>
      <c r="D5631" s="32">
        <f t="shared" si="174"/>
        <v>84.02</v>
      </c>
      <c r="E5631" s="37">
        <f t="shared" si="175"/>
        <v>100.824</v>
      </c>
      <c r="F5631" s="32">
        <f>'Auxiliary Energy Estimation'!$E$25-D5631</f>
        <v>-29.019999999999996</v>
      </c>
      <c r="G5631" s="32">
        <f>'Auxiliary Energy Estimation'!$E$25-E5631</f>
        <v>-45.823999999999998</v>
      </c>
      <c r="H5631" s="26">
        <f>IF(D5631&lt;='Auxiliary Energy Estimation'!$E$25, 1, 0)</f>
        <v>0</v>
      </c>
      <c r="I5631" s="26">
        <f>IF(E5631&lt;='Auxiliary Energy Estimation'!$E$25, 1, 0)</f>
        <v>0</v>
      </c>
    </row>
    <row r="5632" spans="2:9" ht="15" x14ac:dyDescent="0.3">
      <c r="B5632" s="33">
        <v>5627.5</v>
      </c>
      <c r="C5632" s="34">
        <v>28.3</v>
      </c>
      <c r="D5632" s="32">
        <f t="shared" si="174"/>
        <v>82.94</v>
      </c>
      <c r="E5632" s="37">
        <f t="shared" si="175"/>
        <v>99.527999999999992</v>
      </c>
      <c r="F5632" s="32">
        <f>'Auxiliary Energy Estimation'!$E$25-D5632</f>
        <v>-27.939999999999998</v>
      </c>
      <c r="G5632" s="32">
        <f>'Auxiliary Energy Estimation'!$E$25-E5632</f>
        <v>-44.527999999999992</v>
      </c>
      <c r="H5632" s="26">
        <f>IF(D5632&lt;='Auxiliary Energy Estimation'!$E$25, 1, 0)</f>
        <v>0</v>
      </c>
      <c r="I5632" s="26">
        <f>IF(E5632&lt;='Auxiliary Energy Estimation'!$E$25, 1, 0)</f>
        <v>0</v>
      </c>
    </row>
    <row r="5633" spans="2:9" ht="15" x14ac:dyDescent="0.3">
      <c r="B5633" s="33">
        <v>5628.5</v>
      </c>
      <c r="C5633" s="34">
        <v>26.7</v>
      </c>
      <c r="D5633" s="32">
        <f t="shared" si="174"/>
        <v>80.06</v>
      </c>
      <c r="E5633" s="37">
        <f t="shared" si="175"/>
        <v>96.072000000000003</v>
      </c>
      <c r="F5633" s="32">
        <f>'Auxiliary Energy Estimation'!$E$25-D5633</f>
        <v>-25.060000000000002</v>
      </c>
      <c r="G5633" s="32">
        <f>'Auxiliary Energy Estimation'!$E$25-E5633</f>
        <v>-41.072000000000003</v>
      </c>
      <c r="H5633" s="26">
        <f>IF(D5633&lt;='Auxiliary Energy Estimation'!$E$25, 1, 0)</f>
        <v>0</v>
      </c>
      <c r="I5633" s="26">
        <f>IF(E5633&lt;='Auxiliary Energy Estimation'!$E$25, 1, 0)</f>
        <v>0</v>
      </c>
    </row>
    <row r="5634" spans="2:9" ht="15" x14ac:dyDescent="0.3">
      <c r="B5634" s="33">
        <v>5629.5</v>
      </c>
      <c r="C5634" s="34">
        <v>28.9</v>
      </c>
      <c r="D5634" s="32">
        <f t="shared" si="174"/>
        <v>84.02</v>
      </c>
      <c r="E5634" s="37">
        <f t="shared" si="175"/>
        <v>100.824</v>
      </c>
      <c r="F5634" s="32">
        <f>'Auxiliary Energy Estimation'!$E$25-D5634</f>
        <v>-29.019999999999996</v>
      </c>
      <c r="G5634" s="32">
        <f>'Auxiliary Energy Estimation'!$E$25-E5634</f>
        <v>-45.823999999999998</v>
      </c>
      <c r="H5634" s="26">
        <f>IF(D5634&lt;='Auxiliary Energy Estimation'!$E$25, 1, 0)</f>
        <v>0</v>
      </c>
      <c r="I5634" s="26">
        <f>IF(E5634&lt;='Auxiliary Energy Estimation'!$E$25, 1, 0)</f>
        <v>0</v>
      </c>
    </row>
    <row r="5635" spans="2:9" ht="15" x14ac:dyDescent="0.3">
      <c r="B5635" s="33">
        <v>5630.5</v>
      </c>
      <c r="C5635" s="34">
        <v>28.9</v>
      </c>
      <c r="D5635" s="32">
        <f t="shared" si="174"/>
        <v>84.02</v>
      </c>
      <c r="E5635" s="37">
        <f t="shared" si="175"/>
        <v>100.824</v>
      </c>
      <c r="F5635" s="32">
        <f>'Auxiliary Energy Estimation'!$E$25-D5635</f>
        <v>-29.019999999999996</v>
      </c>
      <c r="G5635" s="32">
        <f>'Auxiliary Energy Estimation'!$E$25-E5635</f>
        <v>-45.823999999999998</v>
      </c>
      <c r="H5635" s="26">
        <f>IF(D5635&lt;='Auxiliary Energy Estimation'!$E$25, 1, 0)</f>
        <v>0</v>
      </c>
      <c r="I5635" s="26">
        <f>IF(E5635&lt;='Auxiliary Energy Estimation'!$E$25, 1, 0)</f>
        <v>0</v>
      </c>
    </row>
    <row r="5636" spans="2:9" ht="15" x14ac:dyDescent="0.3">
      <c r="B5636" s="33">
        <v>5631.5</v>
      </c>
      <c r="C5636" s="34">
        <v>30</v>
      </c>
      <c r="D5636" s="32">
        <f t="shared" si="174"/>
        <v>86</v>
      </c>
      <c r="E5636" s="37">
        <f t="shared" si="175"/>
        <v>103.2</v>
      </c>
      <c r="F5636" s="32">
        <f>'Auxiliary Energy Estimation'!$E$25-D5636</f>
        <v>-31</v>
      </c>
      <c r="G5636" s="32">
        <f>'Auxiliary Energy Estimation'!$E$25-E5636</f>
        <v>-48.2</v>
      </c>
      <c r="H5636" s="26">
        <f>IF(D5636&lt;='Auxiliary Energy Estimation'!$E$25, 1, 0)</f>
        <v>0</v>
      </c>
      <c r="I5636" s="26">
        <f>IF(E5636&lt;='Auxiliary Energy Estimation'!$E$25, 1, 0)</f>
        <v>0</v>
      </c>
    </row>
    <row r="5637" spans="2:9" ht="15" x14ac:dyDescent="0.3">
      <c r="B5637" s="33">
        <v>5632.5</v>
      </c>
      <c r="C5637" s="34">
        <v>25</v>
      </c>
      <c r="D5637" s="32">
        <f t="shared" ref="D5637:D5700" si="176">CONVERT(C5637,"C","F")</f>
        <v>77</v>
      </c>
      <c r="E5637" s="37">
        <f t="shared" ref="E5637:E5700" si="177">D5637*1.2</f>
        <v>92.399999999999991</v>
      </c>
      <c r="F5637" s="32">
        <f>'Auxiliary Energy Estimation'!$E$25-D5637</f>
        <v>-22</v>
      </c>
      <c r="G5637" s="32">
        <f>'Auxiliary Energy Estimation'!$E$25-E5637</f>
        <v>-37.399999999999991</v>
      </c>
      <c r="H5637" s="26">
        <f>IF(D5637&lt;='Auxiliary Energy Estimation'!$E$25, 1, 0)</f>
        <v>0</v>
      </c>
      <c r="I5637" s="26">
        <f>IF(E5637&lt;='Auxiliary Energy Estimation'!$E$25, 1, 0)</f>
        <v>0</v>
      </c>
    </row>
    <row r="5638" spans="2:9" ht="15" x14ac:dyDescent="0.3">
      <c r="B5638" s="33">
        <v>5633.5</v>
      </c>
      <c r="C5638" s="34">
        <v>24.4</v>
      </c>
      <c r="D5638" s="32">
        <f t="shared" si="176"/>
        <v>75.92</v>
      </c>
      <c r="E5638" s="37">
        <f t="shared" si="177"/>
        <v>91.103999999999999</v>
      </c>
      <c r="F5638" s="32">
        <f>'Auxiliary Energy Estimation'!$E$25-D5638</f>
        <v>-20.92</v>
      </c>
      <c r="G5638" s="32">
        <f>'Auxiliary Energy Estimation'!$E$25-E5638</f>
        <v>-36.103999999999999</v>
      </c>
      <c r="H5638" s="26">
        <f>IF(D5638&lt;='Auxiliary Energy Estimation'!$E$25, 1, 0)</f>
        <v>0</v>
      </c>
      <c r="I5638" s="26">
        <f>IF(E5638&lt;='Auxiliary Energy Estimation'!$E$25, 1, 0)</f>
        <v>0</v>
      </c>
    </row>
    <row r="5639" spans="2:9" ht="15" x14ac:dyDescent="0.3">
      <c r="B5639" s="33">
        <v>5634.5</v>
      </c>
      <c r="C5639" s="34">
        <v>23.9</v>
      </c>
      <c r="D5639" s="32">
        <f t="shared" si="176"/>
        <v>75.02</v>
      </c>
      <c r="E5639" s="37">
        <f t="shared" si="177"/>
        <v>90.023999999999987</v>
      </c>
      <c r="F5639" s="32">
        <f>'Auxiliary Energy Estimation'!$E$25-D5639</f>
        <v>-20.019999999999996</v>
      </c>
      <c r="G5639" s="32">
        <f>'Auxiliary Energy Estimation'!$E$25-E5639</f>
        <v>-35.023999999999987</v>
      </c>
      <c r="H5639" s="26">
        <f>IF(D5639&lt;='Auxiliary Energy Estimation'!$E$25, 1, 0)</f>
        <v>0</v>
      </c>
      <c r="I5639" s="26">
        <f>IF(E5639&lt;='Auxiliary Energy Estimation'!$E$25, 1, 0)</f>
        <v>0</v>
      </c>
    </row>
    <row r="5640" spans="2:9" ht="15" x14ac:dyDescent="0.3">
      <c r="B5640" s="33">
        <v>5635.5</v>
      </c>
      <c r="C5640" s="34">
        <v>22.8</v>
      </c>
      <c r="D5640" s="32">
        <f t="shared" si="176"/>
        <v>73.039999999999992</v>
      </c>
      <c r="E5640" s="37">
        <f t="shared" si="177"/>
        <v>87.647999999999982</v>
      </c>
      <c r="F5640" s="32">
        <f>'Auxiliary Energy Estimation'!$E$25-D5640</f>
        <v>-18.039999999999992</v>
      </c>
      <c r="G5640" s="32">
        <f>'Auxiliary Energy Estimation'!$E$25-E5640</f>
        <v>-32.647999999999982</v>
      </c>
      <c r="H5640" s="26">
        <f>IF(D5640&lt;='Auxiliary Energy Estimation'!$E$25, 1, 0)</f>
        <v>0</v>
      </c>
      <c r="I5640" s="26">
        <f>IF(E5640&lt;='Auxiliary Energy Estimation'!$E$25, 1, 0)</f>
        <v>0</v>
      </c>
    </row>
    <row r="5641" spans="2:9" ht="15" x14ac:dyDescent="0.3">
      <c r="B5641" s="33">
        <v>5636.5</v>
      </c>
      <c r="C5641" s="34">
        <v>21.1</v>
      </c>
      <c r="D5641" s="32">
        <f t="shared" si="176"/>
        <v>69.98</v>
      </c>
      <c r="E5641" s="37">
        <f t="shared" si="177"/>
        <v>83.975999999999999</v>
      </c>
      <c r="F5641" s="32">
        <f>'Auxiliary Energy Estimation'!$E$25-D5641</f>
        <v>-14.980000000000004</v>
      </c>
      <c r="G5641" s="32">
        <f>'Auxiliary Energy Estimation'!$E$25-E5641</f>
        <v>-28.975999999999999</v>
      </c>
      <c r="H5641" s="26">
        <f>IF(D5641&lt;='Auxiliary Energy Estimation'!$E$25, 1, 0)</f>
        <v>0</v>
      </c>
      <c r="I5641" s="26">
        <f>IF(E5641&lt;='Auxiliary Energy Estimation'!$E$25, 1, 0)</f>
        <v>0</v>
      </c>
    </row>
    <row r="5642" spans="2:9" ht="15" x14ac:dyDescent="0.3">
      <c r="B5642" s="33">
        <v>5637.5</v>
      </c>
      <c r="C5642" s="34">
        <v>21.1</v>
      </c>
      <c r="D5642" s="32">
        <f t="shared" si="176"/>
        <v>69.98</v>
      </c>
      <c r="E5642" s="37">
        <f t="shared" si="177"/>
        <v>83.975999999999999</v>
      </c>
      <c r="F5642" s="32">
        <f>'Auxiliary Energy Estimation'!$E$25-D5642</f>
        <v>-14.980000000000004</v>
      </c>
      <c r="G5642" s="32">
        <f>'Auxiliary Energy Estimation'!$E$25-E5642</f>
        <v>-28.975999999999999</v>
      </c>
      <c r="H5642" s="26">
        <f>IF(D5642&lt;='Auxiliary Energy Estimation'!$E$25, 1, 0)</f>
        <v>0</v>
      </c>
      <c r="I5642" s="26">
        <f>IF(E5642&lt;='Auxiliary Energy Estimation'!$E$25, 1, 0)</f>
        <v>0</v>
      </c>
    </row>
    <row r="5643" spans="2:9" ht="15" x14ac:dyDescent="0.3">
      <c r="B5643" s="33">
        <v>5638.5</v>
      </c>
      <c r="C5643" s="34">
        <v>19.399999999999999</v>
      </c>
      <c r="D5643" s="32">
        <f t="shared" si="176"/>
        <v>66.92</v>
      </c>
      <c r="E5643" s="37">
        <f t="shared" si="177"/>
        <v>80.304000000000002</v>
      </c>
      <c r="F5643" s="32">
        <f>'Auxiliary Energy Estimation'!$E$25-D5643</f>
        <v>-11.920000000000002</v>
      </c>
      <c r="G5643" s="32">
        <f>'Auxiliary Energy Estimation'!$E$25-E5643</f>
        <v>-25.304000000000002</v>
      </c>
      <c r="H5643" s="26">
        <f>IF(D5643&lt;='Auxiliary Energy Estimation'!$E$25, 1, 0)</f>
        <v>0</v>
      </c>
      <c r="I5643" s="26">
        <f>IF(E5643&lt;='Auxiliary Energy Estimation'!$E$25, 1, 0)</f>
        <v>0</v>
      </c>
    </row>
    <row r="5644" spans="2:9" ht="15" x14ac:dyDescent="0.3">
      <c r="B5644" s="33">
        <v>5639.5</v>
      </c>
      <c r="C5644" s="34">
        <v>18.899999999999999</v>
      </c>
      <c r="D5644" s="32">
        <f t="shared" si="176"/>
        <v>66.02</v>
      </c>
      <c r="E5644" s="37">
        <f t="shared" si="177"/>
        <v>79.22399999999999</v>
      </c>
      <c r="F5644" s="32">
        <f>'Auxiliary Energy Estimation'!$E$25-D5644</f>
        <v>-11.019999999999996</v>
      </c>
      <c r="G5644" s="32">
        <f>'Auxiliary Energy Estimation'!$E$25-E5644</f>
        <v>-24.22399999999999</v>
      </c>
      <c r="H5644" s="26">
        <f>IF(D5644&lt;='Auxiliary Energy Estimation'!$E$25, 1, 0)</f>
        <v>0</v>
      </c>
      <c r="I5644" s="26">
        <f>IF(E5644&lt;='Auxiliary Energy Estimation'!$E$25, 1, 0)</f>
        <v>0</v>
      </c>
    </row>
    <row r="5645" spans="2:9" ht="15" x14ac:dyDescent="0.3">
      <c r="B5645" s="33">
        <v>5640.5</v>
      </c>
      <c r="C5645" s="34">
        <v>18.3</v>
      </c>
      <c r="D5645" s="32">
        <f t="shared" si="176"/>
        <v>64.94</v>
      </c>
      <c r="E5645" s="37">
        <f t="shared" si="177"/>
        <v>77.927999999999997</v>
      </c>
      <c r="F5645" s="32">
        <f>'Auxiliary Energy Estimation'!$E$25-D5645</f>
        <v>-9.9399999999999977</v>
      </c>
      <c r="G5645" s="32">
        <f>'Auxiliary Energy Estimation'!$E$25-E5645</f>
        <v>-22.927999999999997</v>
      </c>
      <c r="H5645" s="26">
        <f>IF(D5645&lt;='Auxiliary Energy Estimation'!$E$25, 1, 0)</f>
        <v>0</v>
      </c>
      <c r="I5645" s="26">
        <f>IF(E5645&lt;='Auxiliary Energy Estimation'!$E$25, 1, 0)</f>
        <v>0</v>
      </c>
    </row>
    <row r="5646" spans="2:9" ht="15" x14ac:dyDescent="0.3">
      <c r="B5646" s="33">
        <v>5641.5</v>
      </c>
      <c r="C5646" s="34">
        <v>17.8</v>
      </c>
      <c r="D5646" s="32">
        <f t="shared" si="176"/>
        <v>64.039999999999992</v>
      </c>
      <c r="E5646" s="37">
        <f t="shared" si="177"/>
        <v>76.847999999999985</v>
      </c>
      <c r="F5646" s="32">
        <f>'Auxiliary Energy Estimation'!$E$25-D5646</f>
        <v>-9.039999999999992</v>
      </c>
      <c r="G5646" s="32">
        <f>'Auxiliary Energy Estimation'!$E$25-E5646</f>
        <v>-21.847999999999985</v>
      </c>
      <c r="H5646" s="26">
        <f>IF(D5646&lt;='Auxiliary Energy Estimation'!$E$25, 1, 0)</f>
        <v>0</v>
      </c>
      <c r="I5646" s="26">
        <f>IF(E5646&lt;='Auxiliary Energy Estimation'!$E$25, 1, 0)</f>
        <v>0</v>
      </c>
    </row>
    <row r="5647" spans="2:9" ht="15" x14ac:dyDescent="0.3">
      <c r="B5647" s="33">
        <v>5642.5</v>
      </c>
      <c r="C5647" s="34">
        <v>17.2</v>
      </c>
      <c r="D5647" s="32">
        <f t="shared" si="176"/>
        <v>62.96</v>
      </c>
      <c r="E5647" s="37">
        <f t="shared" si="177"/>
        <v>75.551999999999992</v>
      </c>
      <c r="F5647" s="32">
        <f>'Auxiliary Energy Estimation'!$E$25-D5647</f>
        <v>-7.9600000000000009</v>
      </c>
      <c r="G5647" s="32">
        <f>'Auxiliary Energy Estimation'!$E$25-E5647</f>
        <v>-20.551999999999992</v>
      </c>
      <c r="H5647" s="26">
        <f>IF(D5647&lt;='Auxiliary Energy Estimation'!$E$25, 1, 0)</f>
        <v>0</v>
      </c>
      <c r="I5647" s="26">
        <f>IF(E5647&lt;='Auxiliary Energy Estimation'!$E$25, 1, 0)</f>
        <v>0</v>
      </c>
    </row>
    <row r="5648" spans="2:9" ht="15" x14ac:dyDescent="0.3">
      <c r="B5648" s="33">
        <v>5643.5</v>
      </c>
      <c r="C5648" s="34">
        <v>17.2</v>
      </c>
      <c r="D5648" s="32">
        <f t="shared" si="176"/>
        <v>62.96</v>
      </c>
      <c r="E5648" s="37">
        <f t="shared" si="177"/>
        <v>75.551999999999992</v>
      </c>
      <c r="F5648" s="32">
        <f>'Auxiliary Energy Estimation'!$E$25-D5648</f>
        <v>-7.9600000000000009</v>
      </c>
      <c r="G5648" s="32">
        <f>'Auxiliary Energy Estimation'!$E$25-E5648</f>
        <v>-20.551999999999992</v>
      </c>
      <c r="H5648" s="26">
        <f>IF(D5648&lt;='Auxiliary Energy Estimation'!$E$25, 1, 0)</f>
        <v>0</v>
      </c>
      <c r="I5648" s="26">
        <f>IF(E5648&lt;='Auxiliary Energy Estimation'!$E$25, 1, 0)</f>
        <v>0</v>
      </c>
    </row>
    <row r="5649" spans="2:9" ht="15" x14ac:dyDescent="0.3">
      <c r="B5649" s="33">
        <v>5644.5</v>
      </c>
      <c r="C5649" s="34">
        <v>17.2</v>
      </c>
      <c r="D5649" s="32">
        <f t="shared" si="176"/>
        <v>62.96</v>
      </c>
      <c r="E5649" s="37">
        <f t="shared" si="177"/>
        <v>75.551999999999992</v>
      </c>
      <c r="F5649" s="32">
        <f>'Auxiliary Energy Estimation'!$E$25-D5649</f>
        <v>-7.9600000000000009</v>
      </c>
      <c r="G5649" s="32">
        <f>'Auxiliary Energy Estimation'!$E$25-E5649</f>
        <v>-20.551999999999992</v>
      </c>
      <c r="H5649" s="26">
        <f>IF(D5649&lt;='Auxiliary Energy Estimation'!$E$25, 1, 0)</f>
        <v>0</v>
      </c>
      <c r="I5649" s="26">
        <f>IF(E5649&lt;='Auxiliary Energy Estimation'!$E$25, 1, 0)</f>
        <v>0</v>
      </c>
    </row>
    <row r="5650" spans="2:9" ht="15" x14ac:dyDescent="0.3">
      <c r="B5650" s="33">
        <v>5645.5</v>
      </c>
      <c r="C5650" s="34">
        <v>17.8</v>
      </c>
      <c r="D5650" s="32">
        <f t="shared" si="176"/>
        <v>64.039999999999992</v>
      </c>
      <c r="E5650" s="37">
        <f t="shared" si="177"/>
        <v>76.847999999999985</v>
      </c>
      <c r="F5650" s="32">
        <f>'Auxiliary Energy Estimation'!$E$25-D5650</f>
        <v>-9.039999999999992</v>
      </c>
      <c r="G5650" s="32">
        <f>'Auxiliary Energy Estimation'!$E$25-E5650</f>
        <v>-21.847999999999985</v>
      </c>
      <c r="H5650" s="26">
        <f>IF(D5650&lt;='Auxiliary Energy Estimation'!$E$25, 1, 0)</f>
        <v>0</v>
      </c>
      <c r="I5650" s="26">
        <f>IF(E5650&lt;='Auxiliary Energy Estimation'!$E$25, 1, 0)</f>
        <v>0</v>
      </c>
    </row>
    <row r="5651" spans="2:9" ht="15" x14ac:dyDescent="0.3">
      <c r="B5651" s="33">
        <v>5646.5</v>
      </c>
      <c r="C5651" s="34">
        <v>19.399999999999999</v>
      </c>
      <c r="D5651" s="32">
        <f t="shared" si="176"/>
        <v>66.92</v>
      </c>
      <c r="E5651" s="37">
        <f t="shared" si="177"/>
        <v>80.304000000000002</v>
      </c>
      <c r="F5651" s="32">
        <f>'Auxiliary Energy Estimation'!$E$25-D5651</f>
        <v>-11.920000000000002</v>
      </c>
      <c r="G5651" s="32">
        <f>'Auxiliary Energy Estimation'!$E$25-E5651</f>
        <v>-25.304000000000002</v>
      </c>
      <c r="H5651" s="26">
        <f>IF(D5651&lt;='Auxiliary Energy Estimation'!$E$25, 1, 0)</f>
        <v>0</v>
      </c>
      <c r="I5651" s="26">
        <f>IF(E5651&lt;='Auxiliary Energy Estimation'!$E$25, 1, 0)</f>
        <v>0</v>
      </c>
    </row>
    <row r="5652" spans="2:9" ht="15" x14ac:dyDescent="0.3">
      <c r="B5652" s="33">
        <v>5647.5</v>
      </c>
      <c r="C5652" s="34">
        <v>21.1</v>
      </c>
      <c r="D5652" s="32">
        <f t="shared" si="176"/>
        <v>69.98</v>
      </c>
      <c r="E5652" s="37">
        <f t="shared" si="177"/>
        <v>83.975999999999999</v>
      </c>
      <c r="F5652" s="32">
        <f>'Auxiliary Energy Estimation'!$E$25-D5652</f>
        <v>-14.980000000000004</v>
      </c>
      <c r="G5652" s="32">
        <f>'Auxiliary Energy Estimation'!$E$25-E5652</f>
        <v>-28.975999999999999</v>
      </c>
      <c r="H5652" s="26">
        <f>IF(D5652&lt;='Auxiliary Energy Estimation'!$E$25, 1, 0)</f>
        <v>0</v>
      </c>
      <c r="I5652" s="26">
        <f>IF(E5652&lt;='Auxiliary Energy Estimation'!$E$25, 1, 0)</f>
        <v>0</v>
      </c>
    </row>
    <row r="5653" spans="2:9" ht="15" x14ac:dyDescent="0.3">
      <c r="B5653" s="33">
        <v>5648.5</v>
      </c>
      <c r="C5653" s="34">
        <v>22.8</v>
      </c>
      <c r="D5653" s="32">
        <f t="shared" si="176"/>
        <v>73.039999999999992</v>
      </c>
      <c r="E5653" s="37">
        <f t="shared" si="177"/>
        <v>87.647999999999982</v>
      </c>
      <c r="F5653" s="32">
        <f>'Auxiliary Energy Estimation'!$E$25-D5653</f>
        <v>-18.039999999999992</v>
      </c>
      <c r="G5653" s="32">
        <f>'Auxiliary Energy Estimation'!$E$25-E5653</f>
        <v>-32.647999999999982</v>
      </c>
      <c r="H5653" s="26">
        <f>IF(D5653&lt;='Auxiliary Energy Estimation'!$E$25, 1, 0)</f>
        <v>0</v>
      </c>
      <c r="I5653" s="26">
        <f>IF(E5653&lt;='Auxiliary Energy Estimation'!$E$25, 1, 0)</f>
        <v>0</v>
      </c>
    </row>
    <row r="5654" spans="2:9" ht="15" x14ac:dyDescent="0.3">
      <c r="B5654" s="33">
        <v>5649.5</v>
      </c>
      <c r="C5654" s="34">
        <v>24.4</v>
      </c>
      <c r="D5654" s="32">
        <f t="shared" si="176"/>
        <v>75.92</v>
      </c>
      <c r="E5654" s="37">
        <f t="shared" si="177"/>
        <v>91.103999999999999</v>
      </c>
      <c r="F5654" s="32">
        <f>'Auxiliary Energy Estimation'!$E$25-D5654</f>
        <v>-20.92</v>
      </c>
      <c r="G5654" s="32">
        <f>'Auxiliary Energy Estimation'!$E$25-E5654</f>
        <v>-36.103999999999999</v>
      </c>
      <c r="H5654" s="26">
        <f>IF(D5654&lt;='Auxiliary Energy Estimation'!$E$25, 1, 0)</f>
        <v>0</v>
      </c>
      <c r="I5654" s="26">
        <f>IF(E5654&lt;='Auxiliary Energy Estimation'!$E$25, 1, 0)</f>
        <v>0</v>
      </c>
    </row>
    <row r="5655" spans="2:9" ht="15" x14ac:dyDescent="0.3">
      <c r="B5655" s="33">
        <v>5650.5</v>
      </c>
      <c r="C5655" s="34">
        <v>24.4</v>
      </c>
      <c r="D5655" s="32">
        <f t="shared" si="176"/>
        <v>75.92</v>
      </c>
      <c r="E5655" s="37">
        <f t="shared" si="177"/>
        <v>91.103999999999999</v>
      </c>
      <c r="F5655" s="32">
        <f>'Auxiliary Energy Estimation'!$E$25-D5655</f>
        <v>-20.92</v>
      </c>
      <c r="G5655" s="32">
        <f>'Auxiliary Energy Estimation'!$E$25-E5655</f>
        <v>-36.103999999999999</v>
      </c>
      <c r="H5655" s="26">
        <f>IF(D5655&lt;='Auxiliary Energy Estimation'!$E$25, 1, 0)</f>
        <v>0</v>
      </c>
      <c r="I5655" s="26">
        <f>IF(E5655&lt;='Auxiliary Energy Estimation'!$E$25, 1, 0)</f>
        <v>0</v>
      </c>
    </row>
    <row r="5656" spans="2:9" ht="15" x14ac:dyDescent="0.3">
      <c r="B5656" s="33">
        <v>5651.5</v>
      </c>
      <c r="C5656" s="34">
        <v>25.6</v>
      </c>
      <c r="D5656" s="32">
        <f t="shared" si="176"/>
        <v>78.080000000000013</v>
      </c>
      <c r="E5656" s="37">
        <f t="shared" si="177"/>
        <v>93.696000000000012</v>
      </c>
      <c r="F5656" s="32">
        <f>'Auxiliary Energy Estimation'!$E$25-D5656</f>
        <v>-23.080000000000013</v>
      </c>
      <c r="G5656" s="32">
        <f>'Auxiliary Energy Estimation'!$E$25-E5656</f>
        <v>-38.696000000000012</v>
      </c>
      <c r="H5656" s="26">
        <f>IF(D5656&lt;='Auxiliary Energy Estimation'!$E$25, 1, 0)</f>
        <v>0</v>
      </c>
      <c r="I5656" s="26">
        <f>IF(E5656&lt;='Auxiliary Energy Estimation'!$E$25, 1, 0)</f>
        <v>0</v>
      </c>
    </row>
    <row r="5657" spans="2:9" ht="15" x14ac:dyDescent="0.3">
      <c r="B5657" s="33">
        <v>5652.5</v>
      </c>
      <c r="C5657" s="34">
        <v>25.6</v>
      </c>
      <c r="D5657" s="32">
        <f t="shared" si="176"/>
        <v>78.080000000000013</v>
      </c>
      <c r="E5657" s="37">
        <f t="shared" si="177"/>
        <v>93.696000000000012</v>
      </c>
      <c r="F5657" s="32">
        <f>'Auxiliary Energy Estimation'!$E$25-D5657</f>
        <v>-23.080000000000013</v>
      </c>
      <c r="G5657" s="32">
        <f>'Auxiliary Energy Estimation'!$E$25-E5657</f>
        <v>-38.696000000000012</v>
      </c>
      <c r="H5657" s="26">
        <f>IF(D5657&lt;='Auxiliary Energy Estimation'!$E$25, 1, 0)</f>
        <v>0</v>
      </c>
      <c r="I5657" s="26">
        <f>IF(E5657&lt;='Auxiliary Energy Estimation'!$E$25, 1, 0)</f>
        <v>0</v>
      </c>
    </row>
    <row r="5658" spans="2:9" ht="15" x14ac:dyDescent="0.3">
      <c r="B5658" s="33">
        <v>5653.5</v>
      </c>
      <c r="C5658" s="34">
        <v>25.6</v>
      </c>
      <c r="D5658" s="32">
        <f t="shared" si="176"/>
        <v>78.080000000000013</v>
      </c>
      <c r="E5658" s="37">
        <f t="shared" si="177"/>
        <v>93.696000000000012</v>
      </c>
      <c r="F5658" s="32">
        <f>'Auxiliary Energy Estimation'!$E$25-D5658</f>
        <v>-23.080000000000013</v>
      </c>
      <c r="G5658" s="32">
        <f>'Auxiliary Energy Estimation'!$E$25-E5658</f>
        <v>-38.696000000000012</v>
      </c>
      <c r="H5658" s="26">
        <f>IF(D5658&lt;='Auxiliary Energy Estimation'!$E$25, 1, 0)</f>
        <v>0</v>
      </c>
      <c r="I5658" s="26">
        <f>IF(E5658&lt;='Auxiliary Energy Estimation'!$E$25, 1, 0)</f>
        <v>0</v>
      </c>
    </row>
    <row r="5659" spans="2:9" ht="15" x14ac:dyDescent="0.3">
      <c r="B5659" s="33">
        <v>5654.5</v>
      </c>
      <c r="C5659" s="34">
        <v>26.1</v>
      </c>
      <c r="D5659" s="32">
        <f t="shared" si="176"/>
        <v>78.98</v>
      </c>
      <c r="E5659" s="37">
        <f t="shared" si="177"/>
        <v>94.775999999999996</v>
      </c>
      <c r="F5659" s="32">
        <f>'Auxiliary Energy Estimation'!$E$25-D5659</f>
        <v>-23.980000000000004</v>
      </c>
      <c r="G5659" s="32">
        <f>'Auxiliary Energy Estimation'!$E$25-E5659</f>
        <v>-39.775999999999996</v>
      </c>
      <c r="H5659" s="26">
        <f>IF(D5659&lt;='Auxiliary Energy Estimation'!$E$25, 1, 0)</f>
        <v>0</v>
      </c>
      <c r="I5659" s="26">
        <f>IF(E5659&lt;='Auxiliary Energy Estimation'!$E$25, 1, 0)</f>
        <v>0</v>
      </c>
    </row>
    <row r="5660" spans="2:9" ht="15" x14ac:dyDescent="0.3">
      <c r="B5660" s="33">
        <v>5655.5</v>
      </c>
      <c r="C5660" s="34">
        <v>25.6</v>
      </c>
      <c r="D5660" s="32">
        <f t="shared" si="176"/>
        <v>78.080000000000013</v>
      </c>
      <c r="E5660" s="37">
        <f t="shared" si="177"/>
        <v>93.696000000000012</v>
      </c>
      <c r="F5660" s="32">
        <f>'Auxiliary Energy Estimation'!$E$25-D5660</f>
        <v>-23.080000000000013</v>
      </c>
      <c r="G5660" s="32">
        <f>'Auxiliary Energy Estimation'!$E$25-E5660</f>
        <v>-38.696000000000012</v>
      </c>
      <c r="H5660" s="26">
        <f>IF(D5660&lt;='Auxiliary Energy Estimation'!$E$25, 1, 0)</f>
        <v>0</v>
      </c>
      <c r="I5660" s="26">
        <f>IF(E5660&lt;='Auxiliary Energy Estimation'!$E$25, 1, 0)</f>
        <v>0</v>
      </c>
    </row>
    <row r="5661" spans="2:9" ht="15" x14ac:dyDescent="0.3">
      <c r="B5661" s="33">
        <v>5656.5</v>
      </c>
      <c r="C5661" s="34">
        <v>25</v>
      </c>
      <c r="D5661" s="32">
        <f t="shared" si="176"/>
        <v>77</v>
      </c>
      <c r="E5661" s="37">
        <f t="shared" si="177"/>
        <v>92.399999999999991</v>
      </c>
      <c r="F5661" s="32">
        <f>'Auxiliary Energy Estimation'!$E$25-D5661</f>
        <v>-22</v>
      </c>
      <c r="G5661" s="32">
        <f>'Auxiliary Energy Estimation'!$E$25-E5661</f>
        <v>-37.399999999999991</v>
      </c>
      <c r="H5661" s="26">
        <f>IF(D5661&lt;='Auxiliary Energy Estimation'!$E$25, 1, 0)</f>
        <v>0</v>
      </c>
      <c r="I5661" s="26">
        <f>IF(E5661&lt;='Auxiliary Energy Estimation'!$E$25, 1, 0)</f>
        <v>0</v>
      </c>
    </row>
    <row r="5662" spans="2:9" ht="15" x14ac:dyDescent="0.3">
      <c r="B5662" s="33">
        <v>5657.5</v>
      </c>
      <c r="C5662" s="34">
        <v>23.3</v>
      </c>
      <c r="D5662" s="32">
        <f t="shared" si="176"/>
        <v>73.94</v>
      </c>
      <c r="E5662" s="37">
        <f t="shared" si="177"/>
        <v>88.727999999999994</v>
      </c>
      <c r="F5662" s="32">
        <f>'Auxiliary Energy Estimation'!$E$25-D5662</f>
        <v>-18.939999999999998</v>
      </c>
      <c r="G5662" s="32">
        <f>'Auxiliary Energy Estimation'!$E$25-E5662</f>
        <v>-33.727999999999994</v>
      </c>
      <c r="H5662" s="26">
        <f>IF(D5662&lt;='Auxiliary Energy Estimation'!$E$25, 1, 0)</f>
        <v>0</v>
      </c>
      <c r="I5662" s="26">
        <f>IF(E5662&lt;='Auxiliary Energy Estimation'!$E$25, 1, 0)</f>
        <v>0</v>
      </c>
    </row>
    <row r="5663" spans="2:9" ht="15" x14ac:dyDescent="0.3">
      <c r="B5663" s="33">
        <v>5658.5</v>
      </c>
      <c r="C5663" s="34">
        <v>21.7</v>
      </c>
      <c r="D5663" s="32">
        <f t="shared" si="176"/>
        <v>71.06</v>
      </c>
      <c r="E5663" s="37">
        <f t="shared" si="177"/>
        <v>85.272000000000006</v>
      </c>
      <c r="F5663" s="32">
        <f>'Auxiliary Energy Estimation'!$E$25-D5663</f>
        <v>-16.060000000000002</v>
      </c>
      <c r="G5663" s="32">
        <f>'Auxiliary Energy Estimation'!$E$25-E5663</f>
        <v>-30.272000000000006</v>
      </c>
      <c r="H5663" s="26">
        <f>IF(D5663&lt;='Auxiliary Energy Estimation'!$E$25, 1, 0)</f>
        <v>0</v>
      </c>
      <c r="I5663" s="26">
        <f>IF(E5663&lt;='Auxiliary Energy Estimation'!$E$25, 1, 0)</f>
        <v>0</v>
      </c>
    </row>
    <row r="5664" spans="2:9" ht="15" x14ac:dyDescent="0.3">
      <c r="B5664" s="33">
        <v>5659.5</v>
      </c>
      <c r="C5664" s="34">
        <v>19.399999999999999</v>
      </c>
      <c r="D5664" s="32">
        <f t="shared" si="176"/>
        <v>66.92</v>
      </c>
      <c r="E5664" s="37">
        <f t="shared" si="177"/>
        <v>80.304000000000002</v>
      </c>
      <c r="F5664" s="32">
        <f>'Auxiliary Energy Estimation'!$E$25-D5664</f>
        <v>-11.920000000000002</v>
      </c>
      <c r="G5664" s="32">
        <f>'Auxiliary Energy Estimation'!$E$25-E5664</f>
        <v>-25.304000000000002</v>
      </c>
      <c r="H5664" s="26">
        <f>IF(D5664&lt;='Auxiliary Energy Estimation'!$E$25, 1, 0)</f>
        <v>0</v>
      </c>
      <c r="I5664" s="26">
        <f>IF(E5664&lt;='Auxiliary Energy Estimation'!$E$25, 1, 0)</f>
        <v>0</v>
      </c>
    </row>
    <row r="5665" spans="2:9" ht="15" x14ac:dyDescent="0.3">
      <c r="B5665" s="33">
        <v>5660.5</v>
      </c>
      <c r="C5665" s="34">
        <v>18.3</v>
      </c>
      <c r="D5665" s="32">
        <f t="shared" si="176"/>
        <v>64.94</v>
      </c>
      <c r="E5665" s="37">
        <f t="shared" si="177"/>
        <v>77.927999999999997</v>
      </c>
      <c r="F5665" s="32">
        <f>'Auxiliary Energy Estimation'!$E$25-D5665</f>
        <v>-9.9399999999999977</v>
      </c>
      <c r="G5665" s="32">
        <f>'Auxiliary Energy Estimation'!$E$25-E5665</f>
        <v>-22.927999999999997</v>
      </c>
      <c r="H5665" s="26">
        <f>IF(D5665&lt;='Auxiliary Energy Estimation'!$E$25, 1, 0)</f>
        <v>0</v>
      </c>
      <c r="I5665" s="26">
        <f>IF(E5665&lt;='Auxiliary Energy Estimation'!$E$25, 1, 0)</f>
        <v>0</v>
      </c>
    </row>
    <row r="5666" spans="2:9" ht="15" x14ac:dyDescent="0.3">
      <c r="B5666" s="33">
        <v>5661.5</v>
      </c>
      <c r="C5666" s="34">
        <v>17.2</v>
      </c>
      <c r="D5666" s="32">
        <f t="shared" si="176"/>
        <v>62.96</v>
      </c>
      <c r="E5666" s="37">
        <f t="shared" si="177"/>
        <v>75.551999999999992</v>
      </c>
      <c r="F5666" s="32">
        <f>'Auxiliary Energy Estimation'!$E$25-D5666</f>
        <v>-7.9600000000000009</v>
      </c>
      <c r="G5666" s="32">
        <f>'Auxiliary Energy Estimation'!$E$25-E5666</f>
        <v>-20.551999999999992</v>
      </c>
      <c r="H5666" s="26">
        <f>IF(D5666&lt;='Auxiliary Energy Estimation'!$E$25, 1, 0)</f>
        <v>0</v>
      </c>
      <c r="I5666" s="26">
        <f>IF(E5666&lt;='Auxiliary Energy Estimation'!$E$25, 1, 0)</f>
        <v>0</v>
      </c>
    </row>
    <row r="5667" spans="2:9" ht="15" x14ac:dyDescent="0.3">
      <c r="B5667" s="33">
        <v>5662.5</v>
      </c>
      <c r="C5667" s="34">
        <v>16.100000000000001</v>
      </c>
      <c r="D5667" s="32">
        <f t="shared" si="176"/>
        <v>60.980000000000004</v>
      </c>
      <c r="E5667" s="37">
        <f t="shared" si="177"/>
        <v>73.176000000000002</v>
      </c>
      <c r="F5667" s="32">
        <f>'Auxiliary Energy Estimation'!$E$25-D5667</f>
        <v>-5.980000000000004</v>
      </c>
      <c r="G5667" s="32">
        <f>'Auxiliary Energy Estimation'!$E$25-E5667</f>
        <v>-18.176000000000002</v>
      </c>
      <c r="H5667" s="26">
        <f>IF(D5667&lt;='Auxiliary Energy Estimation'!$E$25, 1, 0)</f>
        <v>0</v>
      </c>
      <c r="I5667" s="26">
        <f>IF(E5667&lt;='Auxiliary Energy Estimation'!$E$25, 1, 0)</f>
        <v>0</v>
      </c>
    </row>
    <row r="5668" spans="2:9" ht="15" x14ac:dyDescent="0.3">
      <c r="B5668" s="33">
        <v>5663.5</v>
      </c>
      <c r="C5668" s="34">
        <v>15</v>
      </c>
      <c r="D5668" s="32">
        <f t="shared" si="176"/>
        <v>59</v>
      </c>
      <c r="E5668" s="37">
        <f t="shared" si="177"/>
        <v>70.8</v>
      </c>
      <c r="F5668" s="32">
        <f>'Auxiliary Energy Estimation'!$E$25-D5668</f>
        <v>-4</v>
      </c>
      <c r="G5668" s="32">
        <f>'Auxiliary Energy Estimation'!$E$25-E5668</f>
        <v>-15.799999999999997</v>
      </c>
      <c r="H5668" s="26">
        <f>IF(D5668&lt;='Auxiliary Energy Estimation'!$E$25, 1, 0)</f>
        <v>0</v>
      </c>
      <c r="I5668" s="26">
        <f>IF(E5668&lt;='Auxiliary Energy Estimation'!$E$25, 1, 0)</f>
        <v>0</v>
      </c>
    </row>
    <row r="5669" spans="2:9" ht="15" x14ac:dyDescent="0.3">
      <c r="B5669" s="33">
        <v>5664.5</v>
      </c>
      <c r="C5669" s="34">
        <v>14.4</v>
      </c>
      <c r="D5669" s="32">
        <f t="shared" si="176"/>
        <v>57.92</v>
      </c>
      <c r="E5669" s="37">
        <f t="shared" si="177"/>
        <v>69.504000000000005</v>
      </c>
      <c r="F5669" s="32">
        <f>'Auxiliary Energy Estimation'!$E$25-D5669</f>
        <v>-2.9200000000000017</v>
      </c>
      <c r="G5669" s="32">
        <f>'Auxiliary Energy Estimation'!$E$25-E5669</f>
        <v>-14.504000000000005</v>
      </c>
      <c r="H5669" s="26">
        <f>IF(D5669&lt;='Auxiliary Energy Estimation'!$E$25, 1, 0)</f>
        <v>0</v>
      </c>
      <c r="I5669" s="26">
        <f>IF(E5669&lt;='Auxiliary Energy Estimation'!$E$25, 1, 0)</f>
        <v>0</v>
      </c>
    </row>
    <row r="5670" spans="2:9" ht="15" x14ac:dyDescent="0.3">
      <c r="B5670" s="33">
        <v>5665.5</v>
      </c>
      <c r="C5670" s="34">
        <v>13.9</v>
      </c>
      <c r="D5670" s="32">
        <f t="shared" si="176"/>
        <v>57.019999999999996</v>
      </c>
      <c r="E5670" s="37">
        <f t="shared" si="177"/>
        <v>68.423999999999992</v>
      </c>
      <c r="F5670" s="32">
        <f>'Auxiliary Energy Estimation'!$E$25-D5670</f>
        <v>-2.019999999999996</v>
      </c>
      <c r="G5670" s="32">
        <f>'Auxiliary Energy Estimation'!$E$25-E5670</f>
        <v>-13.423999999999992</v>
      </c>
      <c r="H5670" s="26">
        <f>IF(D5670&lt;='Auxiliary Energy Estimation'!$E$25, 1, 0)</f>
        <v>0</v>
      </c>
      <c r="I5670" s="26">
        <f>IF(E5670&lt;='Auxiliary Energy Estimation'!$E$25, 1, 0)</f>
        <v>0</v>
      </c>
    </row>
    <row r="5671" spans="2:9" ht="15" x14ac:dyDescent="0.3">
      <c r="B5671" s="33">
        <v>5666.5</v>
      </c>
      <c r="C5671" s="34">
        <v>13.9</v>
      </c>
      <c r="D5671" s="32">
        <f t="shared" si="176"/>
        <v>57.019999999999996</v>
      </c>
      <c r="E5671" s="37">
        <f t="shared" si="177"/>
        <v>68.423999999999992</v>
      </c>
      <c r="F5671" s="32">
        <f>'Auxiliary Energy Estimation'!$E$25-D5671</f>
        <v>-2.019999999999996</v>
      </c>
      <c r="G5671" s="32">
        <f>'Auxiliary Energy Estimation'!$E$25-E5671</f>
        <v>-13.423999999999992</v>
      </c>
      <c r="H5671" s="26">
        <f>IF(D5671&lt;='Auxiliary Energy Estimation'!$E$25, 1, 0)</f>
        <v>0</v>
      </c>
      <c r="I5671" s="26">
        <f>IF(E5671&lt;='Auxiliary Energy Estimation'!$E$25, 1, 0)</f>
        <v>0</v>
      </c>
    </row>
    <row r="5672" spans="2:9" ht="15" x14ac:dyDescent="0.3">
      <c r="B5672" s="33">
        <v>5667.5</v>
      </c>
      <c r="C5672" s="34">
        <v>13.3</v>
      </c>
      <c r="D5672" s="32">
        <f t="shared" si="176"/>
        <v>55.94</v>
      </c>
      <c r="E5672" s="37">
        <f t="shared" si="177"/>
        <v>67.128</v>
      </c>
      <c r="F5672" s="32">
        <f>'Auxiliary Energy Estimation'!$E$25-D5672</f>
        <v>-0.93999999999999773</v>
      </c>
      <c r="G5672" s="32">
        <f>'Auxiliary Energy Estimation'!$E$25-E5672</f>
        <v>-12.128</v>
      </c>
      <c r="H5672" s="26">
        <f>IF(D5672&lt;='Auxiliary Energy Estimation'!$E$25, 1, 0)</f>
        <v>0</v>
      </c>
      <c r="I5672" s="26">
        <f>IF(E5672&lt;='Auxiliary Energy Estimation'!$E$25, 1, 0)</f>
        <v>0</v>
      </c>
    </row>
    <row r="5673" spans="2:9" ht="15" x14ac:dyDescent="0.3">
      <c r="B5673" s="33">
        <v>5668.5</v>
      </c>
      <c r="C5673" s="34">
        <v>12.8</v>
      </c>
      <c r="D5673" s="32">
        <f t="shared" si="176"/>
        <v>55.040000000000006</v>
      </c>
      <c r="E5673" s="37">
        <f t="shared" si="177"/>
        <v>66.048000000000002</v>
      </c>
      <c r="F5673" s="32">
        <f>'Auxiliary Energy Estimation'!$E$25-D5673</f>
        <v>-4.0000000000006253E-2</v>
      </c>
      <c r="G5673" s="32">
        <f>'Auxiliary Energy Estimation'!$E$25-E5673</f>
        <v>-11.048000000000002</v>
      </c>
      <c r="H5673" s="26">
        <f>IF(D5673&lt;='Auxiliary Energy Estimation'!$E$25, 1, 0)</f>
        <v>0</v>
      </c>
      <c r="I5673" s="26">
        <f>IF(E5673&lt;='Auxiliary Energy Estimation'!$E$25, 1, 0)</f>
        <v>0</v>
      </c>
    </row>
    <row r="5674" spans="2:9" ht="15" x14ac:dyDescent="0.3">
      <c r="B5674" s="33">
        <v>5669.5</v>
      </c>
      <c r="C5674" s="34">
        <v>13.3</v>
      </c>
      <c r="D5674" s="32">
        <f t="shared" si="176"/>
        <v>55.94</v>
      </c>
      <c r="E5674" s="37">
        <f t="shared" si="177"/>
        <v>67.128</v>
      </c>
      <c r="F5674" s="32">
        <f>'Auxiliary Energy Estimation'!$E$25-D5674</f>
        <v>-0.93999999999999773</v>
      </c>
      <c r="G5674" s="32">
        <f>'Auxiliary Energy Estimation'!$E$25-E5674</f>
        <v>-12.128</v>
      </c>
      <c r="H5674" s="26">
        <f>IF(D5674&lt;='Auxiliary Energy Estimation'!$E$25, 1, 0)</f>
        <v>0</v>
      </c>
      <c r="I5674" s="26">
        <f>IF(E5674&lt;='Auxiliary Energy Estimation'!$E$25, 1, 0)</f>
        <v>0</v>
      </c>
    </row>
    <row r="5675" spans="2:9" ht="15" x14ac:dyDescent="0.3">
      <c r="B5675" s="33">
        <v>5670.5</v>
      </c>
      <c r="C5675" s="34">
        <v>14.4</v>
      </c>
      <c r="D5675" s="32">
        <f t="shared" si="176"/>
        <v>57.92</v>
      </c>
      <c r="E5675" s="37">
        <f t="shared" si="177"/>
        <v>69.504000000000005</v>
      </c>
      <c r="F5675" s="32">
        <f>'Auxiliary Energy Estimation'!$E$25-D5675</f>
        <v>-2.9200000000000017</v>
      </c>
      <c r="G5675" s="32">
        <f>'Auxiliary Energy Estimation'!$E$25-E5675</f>
        <v>-14.504000000000005</v>
      </c>
      <c r="H5675" s="26">
        <f>IF(D5675&lt;='Auxiliary Energy Estimation'!$E$25, 1, 0)</f>
        <v>0</v>
      </c>
      <c r="I5675" s="26">
        <f>IF(E5675&lt;='Auxiliary Energy Estimation'!$E$25, 1, 0)</f>
        <v>0</v>
      </c>
    </row>
    <row r="5676" spans="2:9" ht="15" x14ac:dyDescent="0.3">
      <c r="B5676" s="33">
        <v>5671.5</v>
      </c>
      <c r="C5676" s="34">
        <v>16.100000000000001</v>
      </c>
      <c r="D5676" s="32">
        <f t="shared" si="176"/>
        <v>60.980000000000004</v>
      </c>
      <c r="E5676" s="37">
        <f t="shared" si="177"/>
        <v>73.176000000000002</v>
      </c>
      <c r="F5676" s="32">
        <f>'Auxiliary Energy Estimation'!$E$25-D5676</f>
        <v>-5.980000000000004</v>
      </c>
      <c r="G5676" s="32">
        <f>'Auxiliary Energy Estimation'!$E$25-E5676</f>
        <v>-18.176000000000002</v>
      </c>
      <c r="H5676" s="26">
        <f>IF(D5676&lt;='Auxiliary Energy Estimation'!$E$25, 1, 0)</f>
        <v>0</v>
      </c>
      <c r="I5676" s="26">
        <f>IF(E5676&lt;='Auxiliary Energy Estimation'!$E$25, 1, 0)</f>
        <v>0</v>
      </c>
    </row>
    <row r="5677" spans="2:9" ht="15" x14ac:dyDescent="0.3">
      <c r="B5677" s="33">
        <v>5672.5</v>
      </c>
      <c r="C5677" s="34">
        <v>17.2</v>
      </c>
      <c r="D5677" s="32">
        <f t="shared" si="176"/>
        <v>62.96</v>
      </c>
      <c r="E5677" s="37">
        <f t="shared" si="177"/>
        <v>75.551999999999992</v>
      </c>
      <c r="F5677" s="32">
        <f>'Auxiliary Energy Estimation'!$E$25-D5677</f>
        <v>-7.9600000000000009</v>
      </c>
      <c r="G5677" s="32">
        <f>'Auxiliary Energy Estimation'!$E$25-E5677</f>
        <v>-20.551999999999992</v>
      </c>
      <c r="H5677" s="26">
        <f>IF(D5677&lt;='Auxiliary Energy Estimation'!$E$25, 1, 0)</f>
        <v>0</v>
      </c>
      <c r="I5677" s="26">
        <f>IF(E5677&lt;='Auxiliary Energy Estimation'!$E$25, 1, 0)</f>
        <v>0</v>
      </c>
    </row>
    <row r="5678" spans="2:9" ht="15" x14ac:dyDescent="0.3">
      <c r="B5678" s="33">
        <v>5673.5</v>
      </c>
      <c r="C5678" s="34">
        <v>18.3</v>
      </c>
      <c r="D5678" s="32">
        <f t="shared" si="176"/>
        <v>64.94</v>
      </c>
      <c r="E5678" s="37">
        <f t="shared" si="177"/>
        <v>77.927999999999997</v>
      </c>
      <c r="F5678" s="32">
        <f>'Auxiliary Energy Estimation'!$E$25-D5678</f>
        <v>-9.9399999999999977</v>
      </c>
      <c r="G5678" s="32">
        <f>'Auxiliary Energy Estimation'!$E$25-E5678</f>
        <v>-22.927999999999997</v>
      </c>
      <c r="H5678" s="26">
        <f>IF(D5678&lt;='Auxiliary Energy Estimation'!$E$25, 1, 0)</f>
        <v>0</v>
      </c>
      <c r="I5678" s="26">
        <f>IF(E5678&lt;='Auxiliary Energy Estimation'!$E$25, 1, 0)</f>
        <v>0</v>
      </c>
    </row>
    <row r="5679" spans="2:9" ht="15" x14ac:dyDescent="0.3">
      <c r="B5679" s="33">
        <v>5674.5</v>
      </c>
      <c r="C5679" s="34">
        <v>18.3</v>
      </c>
      <c r="D5679" s="32">
        <f t="shared" si="176"/>
        <v>64.94</v>
      </c>
      <c r="E5679" s="37">
        <f t="shared" si="177"/>
        <v>77.927999999999997</v>
      </c>
      <c r="F5679" s="32">
        <f>'Auxiliary Energy Estimation'!$E$25-D5679</f>
        <v>-9.9399999999999977</v>
      </c>
      <c r="G5679" s="32">
        <f>'Auxiliary Energy Estimation'!$E$25-E5679</f>
        <v>-22.927999999999997</v>
      </c>
      <c r="H5679" s="26">
        <f>IF(D5679&lt;='Auxiliary Energy Estimation'!$E$25, 1, 0)</f>
        <v>0</v>
      </c>
      <c r="I5679" s="26">
        <f>IF(E5679&lt;='Auxiliary Energy Estimation'!$E$25, 1, 0)</f>
        <v>0</v>
      </c>
    </row>
    <row r="5680" spans="2:9" ht="15" x14ac:dyDescent="0.3">
      <c r="B5680" s="33">
        <v>5675.5</v>
      </c>
      <c r="C5680" s="34">
        <v>18.899999999999999</v>
      </c>
      <c r="D5680" s="32">
        <f t="shared" si="176"/>
        <v>66.02</v>
      </c>
      <c r="E5680" s="37">
        <f t="shared" si="177"/>
        <v>79.22399999999999</v>
      </c>
      <c r="F5680" s="32">
        <f>'Auxiliary Energy Estimation'!$E$25-D5680</f>
        <v>-11.019999999999996</v>
      </c>
      <c r="G5680" s="32">
        <f>'Auxiliary Energy Estimation'!$E$25-E5680</f>
        <v>-24.22399999999999</v>
      </c>
      <c r="H5680" s="26">
        <f>IF(D5680&lt;='Auxiliary Energy Estimation'!$E$25, 1, 0)</f>
        <v>0</v>
      </c>
      <c r="I5680" s="26">
        <f>IF(E5680&lt;='Auxiliary Energy Estimation'!$E$25, 1, 0)</f>
        <v>0</v>
      </c>
    </row>
    <row r="5681" spans="2:9" ht="15" x14ac:dyDescent="0.3">
      <c r="B5681" s="33">
        <v>5676.5</v>
      </c>
      <c r="C5681" s="34">
        <v>20</v>
      </c>
      <c r="D5681" s="32">
        <f t="shared" si="176"/>
        <v>68</v>
      </c>
      <c r="E5681" s="37">
        <f t="shared" si="177"/>
        <v>81.599999999999994</v>
      </c>
      <c r="F5681" s="32">
        <f>'Auxiliary Energy Estimation'!$E$25-D5681</f>
        <v>-13</v>
      </c>
      <c r="G5681" s="32">
        <f>'Auxiliary Energy Estimation'!$E$25-E5681</f>
        <v>-26.599999999999994</v>
      </c>
      <c r="H5681" s="26">
        <f>IF(D5681&lt;='Auxiliary Energy Estimation'!$E$25, 1, 0)</f>
        <v>0</v>
      </c>
      <c r="I5681" s="26">
        <f>IF(E5681&lt;='Auxiliary Energy Estimation'!$E$25, 1, 0)</f>
        <v>0</v>
      </c>
    </row>
    <row r="5682" spans="2:9" ht="15" x14ac:dyDescent="0.3">
      <c r="B5682" s="33">
        <v>5677.5</v>
      </c>
      <c r="C5682" s="34">
        <v>21.1</v>
      </c>
      <c r="D5682" s="32">
        <f t="shared" si="176"/>
        <v>69.98</v>
      </c>
      <c r="E5682" s="37">
        <f t="shared" si="177"/>
        <v>83.975999999999999</v>
      </c>
      <c r="F5682" s="32">
        <f>'Auxiliary Energy Estimation'!$E$25-D5682</f>
        <v>-14.980000000000004</v>
      </c>
      <c r="G5682" s="32">
        <f>'Auxiliary Energy Estimation'!$E$25-E5682</f>
        <v>-28.975999999999999</v>
      </c>
      <c r="H5682" s="26">
        <f>IF(D5682&lt;='Auxiliary Energy Estimation'!$E$25, 1, 0)</f>
        <v>0</v>
      </c>
      <c r="I5682" s="26">
        <f>IF(E5682&lt;='Auxiliary Energy Estimation'!$E$25, 1, 0)</f>
        <v>0</v>
      </c>
    </row>
    <row r="5683" spans="2:9" ht="15" x14ac:dyDescent="0.3">
      <c r="B5683" s="33">
        <v>5678.5</v>
      </c>
      <c r="C5683" s="34">
        <v>21.7</v>
      </c>
      <c r="D5683" s="32">
        <f t="shared" si="176"/>
        <v>71.06</v>
      </c>
      <c r="E5683" s="37">
        <f t="shared" si="177"/>
        <v>85.272000000000006</v>
      </c>
      <c r="F5683" s="32">
        <f>'Auxiliary Energy Estimation'!$E$25-D5683</f>
        <v>-16.060000000000002</v>
      </c>
      <c r="G5683" s="32">
        <f>'Auxiliary Energy Estimation'!$E$25-E5683</f>
        <v>-30.272000000000006</v>
      </c>
      <c r="H5683" s="26">
        <f>IF(D5683&lt;='Auxiliary Energy Estimation'!$E$25, 1, 0)</f>
        <v>0</v>
      </c>
      <c r="I5683" s="26">
        <f>IF(E5683&lt;='Auxiliary Energy Estimation'!$E$25, 1, 0)</f>
        <v>0</v>
      </c>
    </row>
    <row r="5684" spans="2:9" ht="15" x14ac:dyDescent="0.3">
      <c r="B5684" s="33">
        <v>5679.5</v>
      </c>
      <c r="C5684" s="34">
        <v>21.7</v>
      </c>
      <c r="D5684" s="32">
        <f t="shared" si="176"/>
        <v>71.06</v>
      </c>
      <c r="E5684" s="37">
        <f t="shared" si="177"/>
        <v>85.272000000000006</v>
      </c>
      <c r="F5684" s="32">
        <f>'Auxiliary Energy Estimation'!$E$25-D5684</f>
        <v>-16.060000000000002</v>
      </c>
      <c r="G5684" s="32">
        <f>'Auxiliary Energy Estimation'!$E$25-E5684</f>
        <v>-30.272000000000006</v>
      </c>
      <c r="H5684" s="26">
        <f>IF(D5684&lt;='Auxiliary Energy Estimation'!$E$25, 1, 0)</f>
        <v>0</v>
      </c>
      <c r="I5684" s="26">
        <f>IF(E5684&lt;='Auxiliary Energy Estimation'!$E$25, 1, 0)</f>
        <v>0</v>
      </c>
    </row>
    <row r="5685" spans="2:9" ht="15" x14ac:dyDescent="0.3">
      <c r="B5685" s="33">
        <v>5680.5</v>
      </c>
      <c r="C5685" s="34">
        <v>21.7</v>
      </c>
      <c r="D5685" s="32">
        <f t="shared" si="176"/>
        <v>71.06</v>
      </c>
      <c r="E5685" s="37">
        <f t="shared" si="177"/>
        <v>85.272000000000006</v>
      </c>
      <c r="F5685" s="32">
        <f>'Auxiliary Energy Estimation'!$E$25-D5685</f>
        <v>-16.060000000000002</v>
      </c>
      <c r="G5685" s="32">
        <f>'Auxiliary Energy Estimation'!$E$25-E5685</f>
        <v>-30.272000000000006</v>
      </c>
      <c r="H5685" s="26">
        <f>IF(D5685&lt;='Auxiliary Energy Estimation'!$E$25, 1, 0)</f>
        <v>0</v>
      </c>
      <c r="I5685" s="26">
        <f>IF(E5685&lt;='Auxiliary Energy Estimation'!$E$25, 1, 0)</f>
        <v>0</v>
      </c>
    </row>
    <row r="5686" spans="2:9" ht="15" x14ac:dyDescent="0.3">
      <c r="B5686" s="33">
        <v>5681.5</v>
      </c>
      <c r="C5686" s="34">
        <v>20.6</v>
      </c>
      <c r="D5686" s="32">
        <f t="shared" si="176"/>
        <v>69.080000000000013</v>
      </c>
      <c r="E5686" s="37">
        <f t="shared" si="177"/>
        <v>82.896000000000015</v>
      </c>
      <c r="F5686" s="32">
        <f>'Auxiliary Energy Estimation'!$E$25-D5686</f>
        <v>-14.080000000000013</v>
      </c>
      <c r="G5686" s="32">
        <f>'Auxiliary Energy Estimation'!$E$25-E5686</f>
        <v>-27.896000000000015</v>
      </c>
      <c r="H5686" s="26">
        <f>IF(D5686&lt;='Auxiliary Energy Estimation'!$E$25, 1, 0)</f>
        <v>0</v>
      </c>
      <c r="I5686" s="26">
        <f>IF(E5686&lt;='Auxiliary Energy Estimation'!$E$25, 1, 0)</f>
        <v>0</v>
      </c>
    </row>
    <row r="5687" spans="2:9" ht="15" x14ac:dyDescent="0.3">
      <c r="B5687" s="33">
        <v>5682.5</v>
      </c>
      <c r="C5687" s="34">
        <v>19.399999999999999</v>
      </c>
      <c r="D5687" s="32">
        <f t="shared" si="176"/>
        <v>66.92</v>
      </c>
      <c r="E5687" s="37">
        <f t="shared" si="177"/>
        <v>80.304000000000002</v>
      </c>
      <c r="F5687" s="32">
        <f>'Auxiliary Energy Estimation'!$E$25-D5687</f>
        <v>-11.920000000000002</v>
      </c>
      <c r="G5687" s="32">
        <f>'Auxiliary Energy Estimation'!$E$25-E5687</f>
        <v>-25.304000000000002</v>
      </c>
      <c r="H5687" s="26">
        <f>IF(D5687&lt;='Auxiliary Energy Estimation'!$E$25, 1, 0)</f>
        <v>0</v>
      </c>
      <c r="I5687" s="26">
        <f>IF(E5687&lt;='Auxiliary Energy Estimation'!$E$25, 1, 0)</f>
        <v>0</v>
      </c>
    </row>
    <row r="5688" spans="2:9" ht="15" x14ac:dyDescent="0.3">
      <c r="B5688" s="33">
        <v>5683.5</v>
      </c>
      <c r="C5688" s="34">
        <v>18.899999999999999</v>
      </c>
      <c r="D5688" s="32">
        <f t="shared" si="176"/>
        <v>66.02</v>
      </c>
      <c r="E5688" s="37">
        <f t="shared" si="177"/>
        <v>79.22399999999999</v>
      </c>
      <c r="F5688" s="32">
        <f>'Auxiliary Energy Estimation'!$E$25-D5688</f>
        <v>-11.019999999999996</v>
      </c>
      <c r="G5688" s="32">
        <f>'Auxiliary Energy Estimation'!$E$25-E5688</f>
        <v>-24.22399999999999</v>
      </c>
      <c r="H5688" s="26">
        <f>IF(D5688&lt;='Auxiliary Energy Estimation'!$E$25, 1, 0)</f>
        <v>0</v>
      </c>
      <c r="I5688" s="26">
        <f>IF(E5688&lt;='Auxiliary Energy Estimation'!$E$25, 1, 0)</f>
        <v>0</v>
      </c>
    </row>
    <row r="5689" spans="2:9" ht="15" x14ac:dyDescent="0.3">
      <c r="B5689" s="33">
        <v>5684.5</v>
      </c>
      <c r="C5689" s="34">
        <v>17.2</v>
      </c>
      <c r="D5689" s="32">
        <f t="shared" si="176"/>
        <v>62.96</v>
      </c>
      <c r="E5689" s="37">
        <f t="shared" si="177"/>
        <v>75.551999999999992</v>
      </c>
      <c r="F5689" s="32">
        <f>'Auxiliary Energy Estimation'!$E$25-D5689</f>
        <v>-7.9600000000000009</v>
      </c>
      <c r="G5689" s="32">
        <f>'Auxiliary Energy Estimation'!$E$25-E5689</f>
        <v>-20.551999999999992</v>
      </c>
      <c r="H5689" s="26">
        <f>IF(D5689&lt;='Auxiliary Energy Estimation'!$E$25, 1, 0)</f>
        <v>0</v>
      </c>
      <c r="I5689" s="26">
        <f>IF(E5689&lt;='Auxiliary Energy Estimation'!$E$25, 1, 0)</f>
        <v>0</v>
      </c>
    </row>
    <row r="5690" spans="2:9" ht="15" x14ac:dyDescent="0.3">
      <c r="B5690" s="33">
        <v>5685.5</v>
      </c>
      <c r="C5690" s="34">
        <v>16.7</v>
      </c>
      <c r="D5690" s="32">
        <f t="shared" si="176"/>
        <v>62.06</v>
      </c>
      <c r="E5690" s="37">
        <f t="shared" si="177"/>
        <v>74.471999999999994</v>
      </c>
      <c r="F5690" s="32">
        <f>'Auxiliary Energy Estimation'!$E$25-D5690</f>
        <v>-7.0600000000000023</v>
      </c>
      <c r="G5690" s="32">
        <f>'Auxiliary Energy Estimation'!$E$25-E5690</f>
        <v>-19.471999999999994</v>
      </c>
      <c r="H5690" s="26">
        <f>IF(D5690&lt;='Auxiliary Energy Estimation'!$E$25, 1, 0)</f>
        <v>0</v>
      </c>
      <c r="I5690" s="26">
        <f>IF(E5690&lt;='Auxiliary Energy Estimation'!$E$25, 1, 0)</f>
        <v>0</v>
      </c>
    </row>
    <row r="5691" spans="2:9" ht="15" x14ac:dyDescent="0.3">
      <c r="B5691" s="33">
        <v>5686.5</v>
      </c>
      <c r="C5691" s="34">
        <v>16.7</v>
      </c>
      <c r="D5691" s="32">
        <f t="shared" si="176"/>
        <v>62.06</v>
      </c>
      <c r="E5691" s="37">
        <f t="shared" si="177"/>
        <v>74.471999999999994</v>
      </c>
      <c r="F5691" s="32">
        <f>'Auxiliary Energy Estimation'!$E$25-D5691</f>
        <v>-7.0600000000000023</v>
      </c>
      <c r="G5691" s="32">
        <f>'Auxiliary Energy Estimation'!$E$25-E5691</f>
        <v>-19.471999999999994</v>
      </c>
      <c r="H5691" s="26">
        <f>IF(D5691&lt;='Auxiliary Energy Estimation'!$E$25, 1, 0)</f>
        <v>0</v>
      </c>
      <c r="I5691" s="26">
        <f>IF(E5691&lt;='Auxiliary Energy Estimation'!$E$25, 1, 0)</f>
        <v>0</v>
      </c>
    </row>
    <row r="5692" spans="2:9" ht="15" x14ac:dyDescent="0.3">
      <c r="B5692" s="33">
        <v>5687.5</v>
      </c>
      <c r="C5692" s="34">
        <v>15.6</v>
      </c>
      <c r="D5692" s="32">
        <f t="shared" si="176"/>
        <v>60.08</v>
      </c>
      <c r="E5692" s="37">
        <f t="shared" si="177"/>
        <v>72.095999999999989</v>
      </c>
      <c r="F5692" s="32">
        <f>'Auxiliary Energy Estimation'!$E$25-D5692</f>
        <v>-5.0799999999999983</v>
      </c>
      <c r="G5692" s="32">
        <f>'Auxiliary Energy Estimation'!$E$25-E5692</f>
        <v>-17.095999999999989</v>
      </c>
      <c r="H5692" s="26">
        <f>IF(D5692&lt;='Auxiliary Energy Estimation'!$E$25, 1, 0)</f>
        <v>0</v>
      </c>
      <c r="I5692" s="26">
        <f>IF(E5692&lt;='Auxiliary Energy Estimation'!$E$25, 1, 0)</f>
        <v>0</v>
      </c>
    </row>
    <row r="5693" spans="2:9" ht="15" x14ac:dyDescent="0.3">
      <c r="B5693" s="33">
        <v>5688.5</v>
      </c>
      <c r="C5693" s="34">
        <v>15.6</v>
      </c>
      <c r="D5693" s="32">
        <f t="shared" si="176"/>
        <v>60.08</v>
      </c>
      <c r="E5693" s="37">
        <f t="shared" si="177"/>
        <v>72.095999999999989</v>
      </c>
      <c r="F5693" s="32">
        <f>'Auxiliary Energy Estimation'!$E$25-D5693</f>
        <v>-5.0799999999999983</v>
      </c>
      <c r="G5693" s="32">
        <f>'Auxiliary Energy Estimation'!$E$25-E5693</f>
        <v>-17.095999999999989</v>
      </c>
      <c r="H5693" s="26">
        <f>IF(D5693&lt;='Auxiliary Energy Estimation'!$E$25, 1, 0)</f>
        <v>0</v>
      </c>
      <c r="I5693" s="26">
        <f>IF(E5693&lt;='Auxiliary Energy Estimation'!$E$25, 1, 0)</f>
        <v>0</v>
      </c>
    </row>
    <row r="5694" spans="2:9" ht="15" x14ac:dyDescent="0.3">
      <c r="B5694" s="33">
        <v>5689.5</v>
      </c>
      <c r="C5694" s="34">
        <v>16.100000000000001</v>
      </c>
      <c r="D5694" s="32">
        <f t="shared" si="176"/>
        <v>60.980000000000004</v>
      </c>
      <c r="E5694" s="37">
        <f t="shared" si="177"/>
        <v>73.176000000000002</v>
      </c>
      <c r="F5694" s="32">
        <f>'Auxiliary Energy Estimation'!$E$25-D5694</f>
        <v>-5.980000000000004</v>
      </c>
      <c r="G5694" s="32">
        <f>'Auxiliary Energy Estimation'!$E$25-E5694</f>
        <v>-18.176000000000002</v>
      </c>
      <c r="H5694" s="26">
        <f>IF(D5694&lt;='Auxiliary Energy Estimation'!$E$25, 1, 0)</f>
        <v>0</v>
      </c>
      <c r="I5694" s="26">
        <f>IF(E5694&lt;='Auxiliary Energy Estimation'!$E$25, 1, 0)</f>
        <v>0</v>
      </c>
    </row>
    <row r="5695" spans="2:9" ht="15" x14ac:dyDescent="0.3">
      <c r="B5695" s="33">
        <v>5690.5</v>
      </c>
      <c r="C5695" s="34">
        <v>16.100000000000001</v>
      </c>
      <c r="D5695" s="32">
        <f t="shared" si="176"/>
        <v>60.980000000000004</v>
      </c>
      <c r="E5695" s="37">
        <f t="shared" si="177"/>
        <v>73.176000000000002</v>
      </c>
      <c r="F5695" s="32">
        <f>'Auxiliary Energy Estimation'!$E$25-D5695</f>
        <v>-5.980000000000004</v>
      </c>
      <c r="G5695" s="32">
        <f>'Auxiliary Energy Estimation'!$E$25-E5695</f>
        <v>-18.176000000000002</v>
      </c>
      <c r="H5695" s="26">
        <f>IF(D5695&lt;='Auxiliary Energy Estimation'!$E$25, 1, 0)</f>
        <v>0</v>
      </c>
      <c r="I5695" s="26">
        <f>IF(E5695&lt;='Auxiliary Energy Estimation'!$E$25, 1, 0)</f>
        <v>0</v>
      </c>
    </row>
    <row r="5696" spans="2:9" ht="15" x14ac:dyDescent="0.3">
      <c r="B5696" s="33">
        <v>5691.5</v>
      </c>
      <c r="C5696" s="34">
        <v>16.100000000000001</v>
      </c>
      <c r="D5696" s="32">
        <f t="shared" si="176"/>
        <v>60.980000000000004</v>
      </c>
      <c r="E5696" s="37">
        <f t="shared" si="177"/>
        <v>73.176000000000002</v>
      </c>
      <c r="F5696" s="32">
        <f>'Auxiliary Energy Estimation'!$E$25-D5696</f>
        <v>-5.980000000000004</v>
      </c>
      <c r="G5696" s="32">
        <f>'Auxiliary Energy Estimation'!$E$25-E5696</f>
        <v>-18.176000000000002</v>
      </c>
      <c r="H5696" s="26">
        <f>IF(D5696&lt;='Auxiliary Energy Estimation'!$E$25, 1, 0)</f>
        <v>0</v>
      </c>
      <c r="I5696" s="26">
        <f>IF(E5696&lt;='Auxiliary Energy Estimation'!$E$25, 1, 0)</f>
        <v>0</v>
      </c>
    </row>
    <row r="5697" spans="2:9" ht="15" x14ac:dyDescent="0.3">
      <c r="B5697" s="33">
        <v>5692.5</v>
      </c>
      <c r="C5697" s="34">
        <v>15.6</v>
      </c>
      <c r="D5697" s="32">
        <f t="shared" si="176"/>
        <v>60.08</v>
      </c>
      <c r="E5697" s="37">
        <f t="shared" si="177"/>
        <v>72.095999999999989</v>
      </c>
      <c r="F5697" s="32">
        <f>'Auxiliary Energy Estimation'!$E$25-D5697</f>
        <v>-5.0799999999999983</v>
      </c>
      <c r="G5697" s="32">
        <f>'Auxiliary Energy Estimation'!$E$25-E5697</f>
        <v>-17.095999999999989</v>
      </c>
      <c r="H5697" s="26">
        <f>IF(D5697&lt;='Auxiliary Energy Estimation'!$E$25, 1, 0)</f>
        <v>0</v>
      </c>
      <c r="I5697" s="26">
        <f>IF(E5697&lt;='Auxiliary Energy Estimation'!$E$25, 1, 0)</f>
        <v>0</v>
      </c>
    </row>
    <row r="5698" spans="2:9" ht="15" x14ac:dyDescent="0.3">
      <c r="B5698" s="33">
        <v>5693.5</v>
      </c>
      <c r="C5698" s="34">
        <v>15.6</v>
      </c>
      <c r="D5698" s="32">
        <f t="shared" si="176"/>
        <v>60.08</v>
      </c>
      <c r="E5698" s="37">
        <f t="shared" si="177"/>
        <v>72.095999999999989</v>
      </c>
      <c r="F5698" s="32">
        <f>'Auxiliary Energy Estimation'!$E$25-D5698</f>
        <v>-5.0799999999999983</v>
      </c>
      <c r="G5698" s="32">
        <f>'Auxiliary Energy Estimation'!$E$25-E5698</f>
        <v>-17.095999999999989</v>
      </c>
      <c r="H5698" s="26">
        <f>IF(D5698&lt;='Auxiliary Energy Estimation'!$E$25, 1, 0)</f>
        <v>0</v>
      </c>
      <c r="I5698" s="26">
        <f>IF(E5698&lt;='Auxiliary Energy Estimation'!$E$25, 1, 0)</f>
        <v>0</v>
      </c>
    </row>
    <row r="5699" spans="2:9" ht="15" x14ac:dyDescent="0.3">
      <c r="B5699" s="33">
        <v>5694.5</v>
      </c>
      <c r="C5699" s="34">
        <v>16.7</v>
      </c>
      <c r="D5699" s="32">
        <f t="shared" si="176"/>
        <v>62.06</v>
      </c>
      <c r="E5699" s="37">
        <f t="shared" si="177"/>
        <v>74.471999999999994</v>
      </c>
      <c r="F5699" s="32">
        <f>'Auxiliary Energy Estimation'!$E$25-D5699</f>
        <v>-7.0600000000000023</v>
      </c>
      <c r="G5699" s="32">
        <f>'Auxiliary Energy Estimation'!$E$25-E5699</f>
        <v>-19.471999999999994</v>
      </c>
      <c r="H5699" s="26">
        <f>IF(D5699&lt;='Auxiliary Energy Estimation'!$E$25, 1, 0)</f>
        <v>0</v>
      </c>
      <c r="I5699" s="26">
        <f>IF(E5699&lt;='Auxiliary Energy Estimation'!$E$25, 1, 0)</f>
        <v>0</v>
      </c>
    </row>
    <row r="5700" spans="2:9" ht="15" x14ac:dyDescent="0.3">
      <c r="B5700" s="33">
        <v>5695.5</v>
      </c>
      <c r="C5700" s="34">
        <v>17.8</v>
      </c>
      <c r="D5700" s="32">
        <f t="shared" si="176"/>
        <v>64.039999999999992</v>
      </c>
      <c r="E5700" s="37">
        <f t="shared" si="177"/>
        <v>76.847999999999985</v>
      </c>
      <c r="F5700" s="32">
        <f>'Auxiliary Energy Estimation'!$E$25-D5700</f>
        <v>-9.039999999999992</v>
      </c>
      <c r="G5700" s="32">
        <f>'Auxiliary Energy Estimation'!$E$25-E5700</f>
        <v>-21.847999999999985</v>
      </c>
      <c r="H5700" s="26">
        <f>IF(D5700&lt;='Auxiliary Energy Estimation'!$E$25, 1, 0)</f>
        <v>0</v>
      </c>
      <c r="I5700" s="26">
        <f>IF(E5700&lt;='Auxiliary Energy Estimation'!$E$25, 1, 0)</f>
        <v>0</v>
      </c>
    </row>
    <row r="5701" spans="2:9" ht="15" x14ac:dyDescent="0.3">
      <c r="B5701" s="33">
        <v>5696.5</v>
      </c>
      <c r="C5701" s="34">
        <v>19.399999999999999</v>
      </c>
      <c r="D5701" s="32">
        <f t="shared" ref="D5701:D5764" si="178">CONVERT(C5701,"C","F")</f>
        <v>66.92</v>
      </c>
      <c r="E5701" s="37">
        <f t="shared" ref="E5701:E5764" si="179">D5701*1.2</f>
        <v>80.304000000000002</v>
      </c>
      <c r="F5701" s="32">
        <f>'Auxiliary Energy Estimation'!$E$25-D5701</f>
        <v>-11.920000000000002</v>
      </c>
      <c r="G5701" s="32">
        <f>'Auxiliary Energy Estimation'!$E$25-E5701</f>
        <v>-25.304000000000002</v>
      </c>
      <c r="H5701" s="26">
        <f>IF(D5701&lt;='Auxiliary Energy Estimation'!$E$25, 1, 0)</f>
        <v>0</v>
      </c>
      <c r="I5701" s="26">
        <f>IF(E5701&lt;='Auxiliary Energy Estimation'!$E$25, 1, 0)</f>
        <v>0</v>
      </c>
    </row>
    <row r="5702" spans="2:9" ht="15" x14ac:dyDescent="0.3">
      <c r="B5702" s="33">
        <v>5697.5</v>
      </c>
      <c r="C5702" s="34">
        <v>20</v>
      </c>
      <c r="D5702" s="32">
        <f t="shared" si="178"/>
        <v>68</v>
      </c>
      <c r="E5702" s="37">
        <f t="shared" si="179"/>
        <v>81.599999999999994</v>
      </c>
      <c r="F5702" s="32">
        <f>'Auxiliary Energy Estimation'!$E$25-D5702</f>
        <v>-13</v>
      </c>
      <c r="G5702" s="32">
        <f>'Auxiliary Energy Estimation'!$E$25-E5702</f>
        <v>-26.599999999999994</v>
      </c>
      <c r="H5702" s="26">
        <f>IF(D5702&lt;='Auxiliary Energy Estimation'!$E$25, 1, 0)</f>
        <v>0</v>
      </c>
      <c r="I5702" s="26">
        <f>IF(E5702&lt;='Auxiliary Energy Estimation'!$E$25, 1, 0)</f>
        <v>0</v>
      </c>
    </row>
    <row r="5703" spans="2:9" ht="15" x14ac:dyDescent="0.3">
      <c r="B5703" s="33">
        <v>5698.5</v>
      </c>
      <c r="C5703" s="34">
        <v>20</v>
      </c>
      <c r="D5703" s="32">
        <f t="shared" si="178"/>
        <v>68</v>
      </c>
      <c r="E5703" s="37">
        <f t="shared" si="179"/>
        <v>81.599999999999994</v>
      </c>
      <c r="F5703" s="32">
        <f>'Auxiliary Energy Estimation'!$E$25-D5703</f>
        <v>-13</v>
      </c>
      <c r="G5703" s="32">
        <f>'Auxiliary Energy Estimation'!$E$25-E5703</f>
        <v>-26.599999999999994</v>
      </c>
      <c r="H5703" s="26">
        <f>IF(D5703&lt;='Auxiliary Energy Estimation'!$E$25, 1, 0)</f>
        <v>0</v>
      </c>
      <c r="I5703" s="26">
        <f>IF(E5703&lt;='Auxiliary Energy Estimation'!$E$25, 1, 0)</f>
        <v>0</v>
      </c>
    </row>
    <row r="5704" spans="2:9" ht="15" x14ac:dyDescent="0.3">
      <c r="B5704" s="33">
        <v>5699.5</v>
      </c>
      <c r="C5704" s="34">
        <v>21.7</v>
      </c>
      <c r="D5704" s="32">
        <f t="shared" si="178"/>
        <v>71.06</v>
      </c>
      <c r="E5704" s="37">
        <f t="shared" si="179"/>
        <v>85.272000000000006</v>
      </c>
      <c r="F5704" s="32">
        <f>'Auxiliary Energy Estimation'!$E$25-D5704</f>
        <v>-16.060000000000002</v>
      </c>
      <c r="G5704" s="32">
        <f>'Auxiliary Energy Estimation'!$E$25-E5704</f>
        <v>-30.272000000000006</v>
      </c>
      <c r="H5704" s="26">
        <f>IF(D5704&lt;='Auxiliary Energy Estimation'!$E$25, 1, 0)</f>
        <v>0</v>
      </c>
      <c r="I5704" s="26">
        <f>IF(E5704&lt;='Auxiliary Energy Estimation'!$E$25, 1, 0)</f>
        <v>0</v>
      </c>
    </row>
    <row r="5705" spans="2:9" ht="15" x14ac:dyDescent="0.3">
      <c r="B5705" s="33">
        <v>5700.5</v>
      </c>
      <c r="C5705" s="34">
        <v>22.2</v>
      </c>
      <c r="D5705" s="32">
        <f t="shared" si="178"/>
        <v>71.960000000000008</v>
      </c>
      <c r="E5705" s="37">
        <f t="shared" si="179"/>
        <v>86.352000000000004</v>
      </c>
      <c r="F5705" s="32">
        <f>'Auxiliary Energy Estimation'!$E$25-D5705</f>
        <v>-16.960000000000008</v>
      </c>
      <c r="G5705" s="32">
        <f>'Auxiliary Energy Estimation'!$E$25-E5705</f>
        <v>-31.352000000000004</v>
      </c>
      <c r="H5705" s="26">
        <f>IF(D5705&lt;='Auxiliary Energy Estimation'!$E$25, 1, 0)</f>
        <v>0</v>
      </c>
      <c r="I5705" s="26">
        <f>IF(E5705&lt;='Auxiliary Energy Estimation'!$E$25, 1, 0)</f>
        <v>0</v>
      </c>
    </row>
    <row r="5706" spans="2:9" ht="15" x14ac:dyDescent="0.3">
      <c r="B5706" s="33">
        <v>5701.5</v>
      </c>
      <c r="C5706" s="34">
        <v>22.8</v>
      </c>
      <c r="D5706" s="32">
        <f t="shared" si="178"/>
        <v>73.039999999999992</v>
      </c>
      <c r="E5706" s="37">
        <f t="shared" si="179"/>
        <v>87.647999999999982</v>
      </c>
      <c r="F5706" s="32">
        <f>'Auxiliary Energy Estimation'!$E$25-D5706</f>
        <v>-18.039999999999992</v>
      </c>
      <c r="G5706" s="32">
        <f>'Auxiliary Energy Estimation'!$E$25-E5706</f>
        <v>-32.647999999999982</v>
      </c>
      <c r="H5706" s="26">
        <f>IF(D5706&lt;='Auxiliary Energy Estimation'!$E$25, 1, 0)</f>
        <v>0</v>
      </c>
      <c r="I5706" s="26">
        <f>IF(E5706&lt;='Auxiliary Energy Estimation'!$E$25, 1, 0)</f>
        <v>0</v>
      </c>
    </row>
    <row r="5707" spans="2:9" ht="15" x14ac:dyDescent="0.3">
      <c r="B5707" s="33">
        <v>5702.5</v>
      </c>
      <c r="C5707" s="34">
        <v>23.3</v>
      </c>
      <c r="D5707" s="32">
        <f t="shared" si="178"/>
        <v>73.94</v>
      </c>
      <c r="E5707" s="37">
        <f t="shared" si="179"/>
        <v>88.727999999999994</v>
      </c>
      <c r="F5707" s="32">
        <f>'Auxiliary Energy Estimation'!$E$25-D5707</f>
        <v>-18.939999999999998</v>
      </c>
      <c r="G5707" s="32">
        <f>'Auxiliary Energy Estimation'!$E$25-E5707</f>
        <v>-33.727999999999994</v>
      </c>
      <c r="H5707" s="26">
        <f>IF(D5707&lt;='Auxiliary Energy Estimation'!$E$25, 1, 0)</f>
        <v>0</v>
      </c>
      <c r="I5707" s="26">
        <f>IF(E5707&lt;='Auxiliary Energy Estimation'!$E$25, 1, 0)</f>
        <v>0</v>
      </c>
    </row>
    <row r="5708" spans="2:9" ht="15" x14ac:dyDescent="0.3">
      <c r="B5708" s="33">
        <v>5703.5</v>
      </c>
      <c r="C5708" s="34">
        <v>23.3</v>
      </c>
      <c r="D5708" s="32">
        <f t="shared" si="178"/>
        <v>73.94</v>
      </c>
      <c r="E5708" s="37">
        <f t="shared" si="179"/>
        <v>88.727999999999994</v>
      </c>
      <c r="F5708" s="32">
        <f>'Auxiliary Energy Estimation'!$E$25-D5708</f>
        <v>-18.939999999999998</v>
      </c>
      <c r="G5708" s="32">
        <f>'Auxiliary Energy Estimation'!$E$25-E5708</f>
        <v>-33.727999999999994</v>
      </c>
      <c r="H5708" s="26">
        <f>IF(D5708&lt;='Auxiliary Energy Estimation'!$E$25, 1, 0)</f>
        <v>0</v>
      </c>
      <c r="I5708" s="26">
        <f>IF(E5708&lt;='Auxiliary Energy Estimation'!$E$25, 1, 0)</f>
        <v>0</v>
      </c>
    </row>
    <row r="5709" spans="2:9" ht="15" x14ac:dyDescent="0.3">
      <c r="B5709" s="33">
        <v>5704.5</v>
      </c>
      <c r="C5709" s="34">
        <v>22.2</v>
      </c>
      <c r="D5709" s="32">
        <f t="shared" si="178"/>
        <v>71.960000000000008</v>
      </c>
      <c r="E5709" s="37">
        <f t="shared" si="179"/>
        <v>86.352000000000004</v>
      </c>
      <c r="F5709" s="32">
        <f>'Auxiliary Energy Estimation'!$E$25-D5709</f>
        <v>-16.960000000000008</v>
      </c>
      <c r="G5709" s="32">
        <f>'Auxiliary Energy Estimation'!$E$25-E5709</f>
        <v>-31.352000000000004</v>
      </c>
      <c r="H5709" s="26">
        <f>IF(D5709&lt;='Auxiliary Energy Estimation'!$E$25, 1, 0)</f>
        <v>0</v>
      </c>
      <c r="I5709" s="26">
        <f>IF(E5709&lt;='Auxiliary Energy Estimation'!$E$25, 1, 0)</f>
        <v>0</v>
      </c>
    </row>
    <row r="5710" spans="2:9" ht="15" x14ac:dyDescent="0.3">
      <c r="B5710" s="33">
        <v>5705.5</v>
      </c>
      <c r="C5710" s="34">
        <v>21.7</v>
      </c>
      <c r="D5710" s="32">
        <f t="shared" si="178"/>
        <v>71.06</v>
      </c>
      <c r="E5710" s="37">
        <f t="shared" si="179"/>
        <v>85.272000000000006</v>
      </c>
      <c r="F5710" s="32">
        <f>'Auxiliary Energy Estimation'!$E$25-D5710</f>
        <v>-16.060000000000002</v>
      </c>
      <c r="G5710" s="32">
        <f>'Auxiliary Energy Estimation'!$E$25-E5710</f>
        <v>-30.272000000000006</v>
      </c>
      <c r="H5710" s="26">
        <f>IF(D5710&lt;='Auxiliary Energy Estimation'!$E$25, 1, 0)</f>
        <v>0</v>
      </c>
      <c r="I5710" s="26">
        <f>IF(E5710&lt;='Auxiliary Energy Estimation'!$E$25, 1, 0)</f>
        <v>0</v>
      </c>
    </row>
    <row r="5711" spans="2:9" ht="15" x14ac:dyDescent="0.3">
      <c r="B5711" s="33">
        <v>5706.5</v>
      </c>
      <c r="C5711" s="34">
        <v>20</v>
      </c>
      <c r="D5711" s="32">
        <f t="shared" si="178"/>
        <v>68</v>
      </c>
      <c r="E5711" s="37">
        <f t="shared" si="179"/>
        <v>81.599999999999994</v>
      </c>
      <c r="F5711" s="32">
        <f>'Auxiliary Energy Estimation'!$E$25-D5711</f>
        <v>-13</v>
      </c>
      <c r="G5711" s="32">
        <f>'Auxiliary Energy Estimation'!$E$25-E5711</f>
        <v>-26.599999999999994</v>
      </c>
      <c r="H5711" s="26">
        <f>IF(D5711&lt;='Auxiliary Energy Estimation'!$E$25, 1, 0)</f>
        <v>0</v>
      </c>
      <c r="I5711" s="26">
        <f>IF(E5711&lt;='Auxiliary Energy Estimation'!$E$25, 1, 0)</f>
        <v>0</v>
      </c>
    </row>
    <row r="5712" spans="2:9" ht="15" x14ac:dyDescent="0.3">
      <c r="B5712" s="33">
        <v>5707.5</v>
      </c>
      <c r="C5712" s="34">
        <v>18.3</v>
      </c>
      <c r="D5712" s="32">
        <f t="shared" si="178"/>
        <v>64.94</v>
      </c>
      <c r="E5712" s="37">
        <f t="shared" si="179"/>
        <v>77.927999999999997</v>
      </c>
      <c r="F5712" s="32">
        <f>'Auxiliary Energy Estimation'!$E$25-D5712</f>
        <v>-9.9399999999999977</v>
      </c>
      <c r="G5712" s="32">
        <f>'Auxiliary Energy Estimation'!$E$25-E5712</f>
        <v>-22.927999999999997</v>
      </c>
      <c r="H5712" s="26">
        <f>IF(D5712&lt;='Auxiliary Energy Estimation'!$E$25, 1, 0)</f>
        <v>0</v>
      </c>
      <c r="I5712" s="26">
        <f>IF(E5712&lt;='Auxiliary Energy Estimation'!$E$25, 1, 0)</f>
        <v>0</v>
      </c>
    </row>
    <row r="5713" spans="2:9" ht="15" x14ac:dyDescent="0.3">
      <c r="B5713" s="33">
        <v>5708.5</v>
      </c>
      <c r="C5713" s="34">
        <v>17.8</v>
      </c>
      <c r="D5713" s="32">
        <f t="shared" si="178"/>
        <v>64.039999999999992</v>
      </c>
      <c r="E5713" s="37">
        <f t="shared" si="179"/>
        <v>76.847999999999985</v>
      </c>
      <c r="F5713" s="32">
        <f>'Auxiliary Energy Estimation'!$E$25-D5713</f>
        <v>-9.039999999999992</v>
      </c>
      <c r="G5713" s="32">
        <f>'Auxiliary Energy Estimation'!$E$25-E5713</f>
        <v>-21.847999999999985</v>
      </c>
      <c r="H5713" s="26">
        <f>IF(D5713&lt;='Auxiliary Energy Estimation'!$E$25, 1, 0)</f>
        <v>0</v>
      </c>
      <c r="I5713" s="26">
        <f>IF(E5713&lt;='Auxiliary Energy Estimation'!$E$25, 1, 0)</f>
        <v>0</v>
      </c>
    </row>
    <row r="5714" spans="2:9" ht="15" x14ac:dyDescent="0.3">
      <c r="B5714" s="33">
        <v>5709.5</v>
      </c>
      <c r="C5714" s="34">
        <v>16.100000000000001</v>
      </c>
      <c r="D5714" s="32">
        <f t="shared" si="178"/>
        <v>60.980000000000004</v>
      </c>
      <c r="E5714" s="37">
        <f t="shared" si="179"/>
        <v>73.176000000000002</v>
      </c>
      <c r="F5714" s="32">
        <f>'Auxiliary Energy Estimation'!$E$25-D5714</f>
        <v>-5.980000000000004</v>
      </c>
      <c r="G5714" s="32">
        <f>'Auxiliary Energy Estimation'!$E$25-E5714</f>
        <v>-18.176000000000002</v>
      </c>
      <c r="H5714" s="26">
        <f>IF(D5714&lt;='Auxiliary Energy Estimation'!$E$25, 1, 0)</f>
        <v>0</v>
      </c>
      <c r="I5714" s="26">
        <f>IF(E5714&lt;='Auxiliary Energy Estimation'!$E$25, 1, 0)</f>
        <v>0</v>
      </c>
    </row>
    <row r="5715" spans="2:9" ht="15" x14ac:dyDescent="0.3">
      <c r="B5715" s="33">
        <v>5710.5</v>
      </c>
      <c r="C5715" s="34">
        <v>15.6</v>
      </c>
      <c r="D5715" s="32">
        <f t="shared" si="178"/>
        <v>60.08</v>
      </c>
      <c r="E5715" s="37">
        <f t="shared" si="179"/>
        <v>72.095999999999989</v>
      </c>
      <c r="F5715" s="32">
        <f>'Auxiliary Energy Estimation'!$E$25-D5715</f>
        <v>-5.0799999999999983</v>
      </c>
      <c r="G5715" s="32">
        <f>'Auxiliary Energy Estimation'!$E$25-E5715</f>
        <v>-17.095999999999989</v>
      </c>
      <c r="H5715" s="26">
        <f>IF(D5715&lt;='Auxiliary Energy Estimation'!$E$25, 1, 0)</f>
        <v>0</v>
      </c>
      <c r="I5715" s="26">
        <f>IF(E5715&lt;='Auxiliary Energy Estimation'!$E$25, 1, 0)</f>
        <v>0</v>
      </c>
    </row>
    <row r="5716" spans="2:9" ht="15" x14ac:dyDescent="0.3">
      <c r="B5716" s="33">
        <v>5711.5</v>
      </c>
      <c r="C5716" s="34">
        <v>14.4</v>
      </c>
      <c r="D5716" s="32">
        <f t="shared" si="178"/>
        <v>57.92</v>
      </c>
      <c r="E5716" s="37">
        <f t="shared" si="179"/>
        <v>69.504000000000005</v>
      </c>
      <c r="F5716" s="32">
        <f>'Auxiliary Energy Estimation'!$E$25-D5716</f>
        <v>-2.9200000000000017</v>
      </c>
      <c r="G5716" s="32">
        <f>'Auxiliary Energy Estimation'!$E$25-E5716</f>
        <v>-14.504000000000005</v>
      </c>
      <c r="H5716" s="26">
        <f>IF(D5716&lt;='Auxiliary Energy Estimation'!$E$25, 1, 0)</f>
        <v>0</v>
      </c>
      <c r="I5716" s="26">
        <f>IF(E5716&lt;='Auxiliary Energy Estimation'!$E$25, 1, 0)</f>
        <v>0</v>
      </c>
    </row>
    <row r="5717" spans="2:9" ht="15" x14ac:dyDescent="0.3">
      <c r="B5717" s="33">
        <v>5712.5</v>
      </c>
      <c r="C5717" s="34">
        <v>13.9</v>
      </c>
      <c r="D5717" s="32">
        <f t="shared" si="178"/>
        <v>57.019999999999996</v>
      </c>
      <c r="E5717" s="37">
        <f t="shared" si="179"/>
        <v>68.423999999999992</v>
      </c>
      <c r="F5717" s="32">
        <f>'Auxiliary Energy Estimation'!$E$25-D5717</f>
        <v>-2.019999999999996</v>
      </c>
      <c r="G5717" s="32">
        <f>'Auxiliary Energy Estimation'!$E$25-E5717</f>
        <v>-13.423999999999992</v>
      </c>
      <c r="H5717" s="26">
        <f>IF(D5717&lt;='Auxiliary Energy Estimation'!$E$25, 1, 0)</f>
        <v>0</v>
      </c>
      <c r="I5717" s="26">
        <f>IF(E5717&lt;='Auxiliary Energy Estimation'!$E$25, 1, 0)</f>
        <v>0</v>
      </c>
    </row>
    <row r="5718" spans="2:9" ht="15" x14ac:dyDescent="0.3">
      <c r="B5718" s="33">
        <v>5713.5</v>
      </c>
      <c r="C5718" s="34">
        <v>13.3</v>
      </c>
      <c r="D5718" s="32">
        <f t="shared" si="178"/>
        <v>55.94</v>
      </c>
      <c r="E5718" s="37">
        <f t="shared" si="179"/>
        <v>67.128</v>
      </c>
      <c r="F5718" s="32">
        <f>'Auxiliary Energy Estimation'!$E$25-D5718</f>
        <v>-0.93999999999999773</v>
      </c>
      <c r="G5718" s="32">
        <f>'Auxiliary Energy Estimation'!$E$25-E5718</f>
        <v>-12.128</v>
      </c>
      <c r="H5718" s="26">
        <f>IF(D5718&lt;='Auxiliary Energy Estimation'!$E$25, 1, 0)</f>
        <v>0</v>
      </c>
      <c r="I5718" s="26">
        <f>IF(E5718&lt;='Auxiliary Energy Estimation'!$E$25, 1, 0)</f>
        <v>0</v>
      </c>
    </row>
    <row r="5719" spans="2:9" ht="15" x14ac:dyDescent="0.3">
      <c r="B5719" s="33">
        <v>5714.5</v>
      </c>
      <c r="C5719" s="34">
        <v>13.3</v>
      </c>
      <c r="D5719" s="32">
        <f t="shared" si="178"/>
        <v>55.94</v>
      </c>
      <c r="E5719" s="37">
        <f t="shared" si="179"/>
        <v>67.128</v>
      </c>
      <c r="F5719" s="32">
        <f>'Auxiliary Energy Estimation'!$E$25-D5719</f>
        <v>-0.93999999999999773</v>
      </c>
      <c r="G5719" s="32">
        <f>'Auxiliary Energy Estimation'!$E$25-E5719</f>
        <v>-12.128</v>
      </c>
      <c r="H5719" s="26">
        <f>IF(D5719&lt;='Auxiliary Energy Estimation'!$E$25, 1, 0)</f>
        <v>0</v>
      </c>
      <c r="I5719" s="26">
        <f>IF(E5719&lt;='Auxiliary Energy Estimation'!$E$25, 1, 0)</f>
        <v>0</v>
      </c>
    </row>
    <row r="5720" spans="2:9" ht="15" x14ac:dyDescent="0.3">
      <c r="B5720" s="33">
        <v>5715.5</v>
      </c>
      <c r="C5720" s="34">
        <v>12.8</v>
      </c>
      <c r="D5720" s="32">
        <f t="shared" si="178"/>
        <v>55.040000000000006</v>
      </c>
      <c r="E5720" s="37">
        <f t="shared" si="179"/>
        <v>66.048000000000002</v>
      </c>
      <c r="F5720" s="32">
        <f>'Auxiliary Energy Estimation'!$E$25-D5720</f>
        <v>-4.0000000000006253E-2</v>
      </c>
      <c r="G5720" s="32">
        <f>'Auxiliary Energy Estimation'!$E$25-E5720</f>
        <v>-11.048000000000002</v>
      </c>
      <c r="H5720" s="26">
        <f>IF(D5720&lt;='Auxiliary Energy Estimation'!$E$25, 1, 0)</f>
        <v>0</v>
      </c>
      <c r="I5720" s="26">
        <f>IF(E5720&lt;='Auxiliary Energy Estimation'!$E$25, 1, 0)</f>
        <v>0</v>
      </c>
    </row>
    <row r="5721" spans="2:9" ht="15" x14ac:dyDescent="0.3">
      <c r="B5721" s="33">
        <v>5716.5</v>
      </c>
      <c r="C5721" s="34">
        <v>12.2</v>
      </c>
      <c r="D5721" s="32">
        <f t="shared" si="178"/>
        <v>53.96</v>
      </c>
      <c r="E5721" s="37">
        <f t="shared" si="179"/>
        <v>64.751999999999995</v>
      </c>
      <c r="F5721" s="32">
        <f>'Auxiliary Energy Estimation'!$E$25-D5721</f>
        <v>1.0399999999999991</v>
      </c>
      <c r="G5721" s="32">
        <f>'Auxiliary Energy Estimation'!$E$25-E5721</f>
        <v>-9.7519999999999953</v>
      </c>
      <c r="H5721" s="26">
        <f>IF(D5721&lt;='Auxiliary Energy Estimation'!$E$25, 1, 0)</f>
        <v>1</v>
      </c>
      <c r="I5721" s="26">
        <f>IF(E5721&lt;='Auxiliary Energy Estimation'!$E$25, 1, 0)</f>
        <v>0</v>
      </c>
    </row>
    <row r="5722" spans="2:9" ht="15" x14ac:dyDescent="0.3">
      <c r="B5722" s="33">
        <v>5717.5</v>
      </c>
      <c r="C5722" s="34">
        <v>13.3</v>
      </c>
      <c r="D5722" s="32">
        <f t="shared" si="178"/>
        <v>55.94</v>
      </c>
      <c r="E5722" s="37">
        <f t="shared" si="179"/>
        <v>67.128</v>
      </c>
      <c r="F5722" s="32">
        <f>'Auxiliary Energy Estimation'!$E$25-D5722</f>
        <v>-0.93999999999999773</v>
      </c>
      <c r="G5722" s="32">
        <f>'Auxiliary Energy Estimation'!$E$25-E5722</f>
        <v>-12.128</v>
      </c>
      <c r="H5722" s="26">
        <f>IF(D5722&lt;='Auxiliary Energy Estimation'!$E$25, 1, 0)</f>
        <v>0</v>
      </c>
      <c r="I5722" s="26">
        <f>IF(E5722&lt;='Auxiliary Energy Estimation'!$E$25, 1, 0)</f>
        <v>0</v>
      </c>
    </row>
    <row r="5723" spans="2:9" ht="15" x14ac:dyDescent="0.3">
      <c r="B5723" s="33">
        <v>5718.5</v>
      </c>
      <c r="C5723" s="34">
        <v>15</v>
      </c>
      <c r="D5723" s="32">
        <f t="shared" si="178"/>
        <v>59</v>
      </c>
      <c r="E5723" s="37">
        <f t="shared" si="179"/>
        <v>70.8</v>
      </c>
      <c r="F5723" s="32">
        <f>'Auxiliary Energy Estimation'!$E$25-D5723</f>
        <v>-4</v>
      </c>
      <c r="G5723" s="32">
        <f>'Auxiliary Energy Estimation'!$E$25-E5723</f>
        <v>-15.799999999999997</v>
      </c>
      <c r="H5723" s="26">
        <f>IF(D5723&lt;='Auxiliary Energy Estimation'!$E$25, 1, 0)</f>
        <v>0</v>
      </c>
      <c r="I5723" s="26">
        <f>IF(E5723&lt;='Auxiliary Energy Estimation'!$E$25, 1, 0)</f>
        <v>0</v>
      </c>
    </row>
    <row r="5724" spans="2:9" ht="15" x14ac:dyDescent="0.3">
      <c r="B5724" s="33">
        <v>5719.5</v>
      </c>
      <c r="C5724" s="34">
        <v>17.8</v>
      </c>
      <c r="D5724" s="32">
        <f t="shared" si="178"/>
        <v>64.039999999999992</v>
      </c>
      <c r="E5724" s="37">
        <f t="shared" si="179"/>
        <v>76.847999999999985</v>
      </c>
      <c r="F5724" s="32">
        <f>'Auxiliary Energy Estimation'!$E$25-D5724</f>
        <v>-9.039999999999992</v>
      </c>
      <c r="G5724" s="32">
        <f>'Auxiliary Energy Estimation'!$E$25-E5724</f>
        <v>-21.847999999999985</v>
      </c>
      <c r="H5724" s="26">
        <f>IF(D5724&lt;='Auxiliary Energy Estimation'!$E$25, 1, 0)</f>
        <v>0</v>
      </c>
      <c r="I5724" s="26">
        <f>IF(E5724&lt;='Auxiliary Energy Estimation'!$E$25, 1, 0)</f>
        <v>0</v>
      </c>
    </row>
    <row r="5725" spans="2:9" ht="15" x14ac:dyDescent="0.3">
      <c r="B5725" s="33">
        <v>5720.5</v>
      </c>
      <c r="C5725" s="34">
        <v>18.899999999999999</v>
      </c>
      <c r="D5725" s="32">
        <f t="shared" si="178"/>
        <v>66.02</v>
      </c>
      <c r="E5725" s="37">
        <f t="shared" si="179"/>
        <v>79.22399999999999</v>
      </c>
      <c r="F5725" s="32">
        <f>'Auxiliary Energy Estimation'!$E$25-D5725</f>
        <v>-11.019999999999996</v>
      </c>
      <c r="G5725" s="32">
        <f>'Auxiliary Energy Estimation'!$E$25-E5725</f>
        <v>-24.22399999999999</v>
      </c>
      <c r="H5725" s="26">
        <f>IF(D5725&lt;='Auxiliary Energy Estimation'!$E$25, 1, 0)</f>
        <v>0</v>
      </c>
      <c r="I5725" s="26">
        <f>IF(E5725&lt;='Auxiliary Energy Estimation'!$E$25, 1, 0)</f>
        <v>0</v>
      </c>
    </row>
    <row r="5726" spans="2:9" ht="15" x14ac:dyDescent="0.3">
      <c r="B5726" s="33">
        <v>5721.5</v>
      </c>
      <c r="C5726" s="34">
        <v>20</v>
      </c>
      <c r="D5726" s="32">
        <f t="shared" si="178"/>
        <v>68</v>
      </c>
      <c r="E5726" s="37">
        <f t="shared" si="179"/>
        <v>81.599999999999994</v>
      </c>
      <c r="F5726" s="32">
        <f>'Auxiliary Energy Estimation'!$E$25-D5726</f>
        <v>-13</v>
      </c>
      <c r="G5726" s="32">
        <f>'Auxiliary Energy Estimation'!$E$25-E5726</f>
        <v>-26.599999999999994</v>
      </c>
      <c r="H5726" s="26">
        <f>IF(D5726&lt;='Auxiliary Energy Estimation'!$E$25, 1, 0)</f>
        <v>0</v>
      </c>
      <c r="I5726" s="26">
        <f>IF(E5726&lt;='Auxiliary Energy Estimation'!$E$25, 1, 0)</f>
        <v>0</v>
      </c>
    </row>
    <row r="5727" spans="2:9" ht="15" x14ac:dyDescent="0.3">
      <c r="B5727" s="33">
        <v>5722.5</v>
      </c>
      <c r="C5727" s="34">
        <v>21.1</v>
      </c>
      <c r="D5727" s="32">
        <f t="shared" si="178"/>
        <v>69.98</v>
      </c>
      <c r="E5727" s="37">
        <f t="shared" si="179"/>
        <v>83.975999999999999</v>
      </c>
      <c r="F5727" s="32">
        <f>'Auxiliary Energy Estimation'!$E$25-D5727</f>
        <v>-14.980000000000004</v>
      </c>
      <c r="G5727" s="32">
        <f>'Auxiliary Energy Estimation'!$E$25-E5727</f>
        <v>-28.975999999999999</v>
      </c>
      <c r="H5727" s="26">
        <f>IF(D5727&lt;='Auxiliary Energy Estimation'!$E$25, 1, 0)</f>
        <v>0</v>
      </c>
      <c r="I5727" s="26">
        <f>IF(E5727&lt;='Auxiliary Energy Estimation'!$E$25, 1, 0)</f>
        <v>0</v>
      </c>
    </row>
    <row r="5728" spans="2:9" ht="15" x14ac:dyDescent="0.3">
      <c r="B5728" s="33">
        <v>5723.5</v>
      </c>
      <c r="C5728" s="34">
        <v>20.6</v>
      </c>
      <c r="D5728" s="32">
        <f t="shared" si="178"/>
        <v>69.080000000000013</v>
      </c>
      <c r="E5728" s="37">
        <f t="shared" si="179"/>
        <v>82.896000000000015</v>
      </c>
      <c r="F5728" s="32">
        <f>'Auxiliary Energy Estimation'!$E$25-D5728</f>
        <v>-14.080000000000013</v>
      </c>
      <c r="G5728" s="32">
        <f>'Auxiliary Energy Estimation'!$E$25-E5728</f>
        <v>-27.896000000000015</v>
      </c>
      <c r="H5728" s="26">
        <f>IF(D5728&lt;='Auxiliary Energy Estimation'!$E$25, 1, 0)</f>
        <v>0</v>
      </c>
      <c r="I5728" s="26">
        <f>IF(E5728&lt;='Auxiliary Energy Estimation'!$E$25, 1, 0)</f>
        <v>0</v>
      </c>
    </row>
    <row r="5729" spans="2:9" ht="15" x14ac:dyDescent="0.3">
      <c r="B5729" s="33">
        <v>5724.5</v>
      </c>
      <c r="C5729" s="34">
        <v>20</v>
      </c>
      <c r="D5729" s="32">
        <f t="shared" si="178"/>
        <v>68</v>
      </c>
      <c r="E5729" s="37">
        <f t="shared" si="179"/>
        <v>81.599999999999994</v>
      </c>
      <c r="F5729" s="32">
        <f>'Auxiliary Energy Estimation'!$E$25-D5729</f>
        <v>-13</v>
      </c>
      <c r="G5729" s="32">
        <f>'Auxiliary Energy Estimation'!$E$25-E5729</f>
        <v>-26.599999999999994</v>
      </c>
      <c r="H5729" s="26">
        <f>IF(D5729&lt;='Auxiliary Energy Estimation'!$E$25, 1, 0)</f>
        <v>0</v>
      </c>
      <c r="I5729" s="26">
        <f>IF(E5729&lt;='Auxiliary Energy Estimation'!$E$25, 1, 0)</f>
        <v>0</v>
      </c>
    </row>
    <row r="5730" spans="2:9" ht="15" x14ac:dyDescent="0.3">
      <c r="B5730" s="33">
        <v>5725.5</v>
      </c>
      <c r="C5730" s="34">
        <v>20.6</v>
      </c>
      <c r="D5730" s="32">
        <f t="shared" si="178"/>
        <v>69.080000000000013</v>
      </c>
      <c r="E5730" s="37">
        <f t="shared" si="179"/>
        <v>82.896000000000015</v>
      </c>
      <c r="F5730" s="32">
        <f>'Auxiliary Energy Estimation'!$E$25-D5730</f>
        <v>-14.080000000000013</v>
      </c>
      <c r="G5730" s="32">
        <f>'Auxiliary Energy Estimation'!$E$25-E5730</f>
        <v>-27.896000000000015</v>
      </c>
      <c r="H5730" s="26">
        <f>IF(D5730&lt;='Auxiliary Energy Estimation'!$E$25, 1, 0)</f>
        <v>0</v>
      </c>
      <c r="I5730" s="26">
        <f>IF(E5730&lt;='Auxiliary Energy Estimation'!$E$25, 1, 0)</f>
        <v>0</v>
      </c>
    </row>
    <row r="5731" spans="2:9" ht="15" x14ac:dyDescent="0.3">
      <c r="B5731" s="33">
        <v>5726.5</v>
      </c>
      <c r="C5731" s="34">
        <v>20.6</v>
      </c>
      <c r="D5731" s="32">
        <f t="shared" si="178"/>
        <v>69.080000000000013</v>
      </c>
      <c r="E5731" s="37">
        <f t="shared" si="179"/>
        <v>82.896000000000015</v>
      </c>
      <c r="F5731" s="32">
        <f>'Auxiliary Energy Estimation'!$E$25-D5731</f>
        <v>-14.080000000000013</v>
      </c>
      <c r="G5731" s="32">
        <f>'Auxiliary Energy Estimation'!$E$25-E5731</f>
        <v>-27.896000000000015</v>
      </c>
      <c r="H5731" s="26">
        <f>IF(D5731&lt;='Auxiliary Energy Estimation'!$E$25, 1, 0)</f>
        <v>0</v>
      </c>
      <c r="I5731" s="26">
        <f>IF(E5731&lt;='Auxiliary Energy Estimation'!$E$25, 1, 0)</f>
        <v>0</v>
      </c>
    </row>
    <row r="5732" spans="2:9" ht="15" x14ac:dyDescent="0.3">
      <c r="B5732" s="33">
        <v>5727.5</v>
      </c>
      <c r="C5732" s="34">
        <v>20</v>
      </c>
      <c r="D5732" s="32">
        <f t="shared" si="178"/>
        <v>68</v>
      </c>
      <c r="E5732" s="37">
        <f t="shared" si="179"/>
        <v>81.599999999999994</v>
      </c>
      <c r="F5732" s="32">
        <f>'Auxiliary Energy Estimation'!$E$25-D5732</f>
        <v>-13</v>
      </c>
      <c r="G5732" s="32">
        <f>'Auxiliary Energy Estimation'!$E$25-E5732</f>
        <v>-26.599999999999994</v>
      </c>
      <c r="H5732" s="26">
        <f>IF(D5732&lt;='Auxiliary Energy Estimation'!$E$25, 1, 0)</f>
        <v>0</v>
      </c>
      <c r="I5732" s="26">
        <f>IF(E5732&lt;='Auxiliary Energy Estimation'!$E$25, 1, 0)</f>
        <v>0</v>
      </c>
    </row>
    <row r="5733" spans="2:9" ht="15" x14ac:dyDescent="0.3">
      <c r="B5733" s="33">
        <v>5728.5</v>
      </c>
      <c r="C5733" s="34">
        <v>19.399999999999999</v>
      </c>
      <c r="D5733" s="32">
        <f t="shared" si="178"/>
        <v>66.92</v>
      </c>
      <c r="E5733" s="37">
        <f t="shared" si="179"/>
        <v>80.304000000000002</v>
      </c>
      <c r="F5733" s="32">
        <f>'Auxiliary Energy Estimation'!$E$25-D5733</f>
        <v>-11.920000000000002</v>
      </c>
      <c r="G5733" s="32">
        <f>'Auxiliary Energy Estimation'!$E$25-E5733</f>
        <v>-25.304000000000002</v>
      </c>
      <c r="H5733" s="26">
        <f>IF(D5733&lt;='Auxiliary Energy Estimation'!$E$25, 1, 0)</f>
        <v>0</v>
      </c>
      <c r="I5733" s="26">
        <f>IF(E5733&lt;='Auxiliary Energy Estimation'!$E$25, 1, 0)</f>
        <v>0</v>
      </c>
    </row>
    <row r="5734" spans="2:9" ht="15" x14ac:dyDescent="0.3">
      <c r="B5734" s="33">
        <v>5729.5</v>
      </c>
      <c r="C5734" s="34">
        <v>18.3</v>
      </c>
      <c r="D5734" s="32">
        <f t="shared" si="178"/>
        <v>64.94</v>
      </c>
      <c r="E5734" s="37">
        <f t="shared" si="179"/>
        <v>77.927999999999997</v>
      </c>
      <c r="F5734" s="32">
        <f>'Auxiliary Energy Estimation'!$E$25-D5734</f>
        <v>-9.9399999999999977</v>
      </c>
      <c r="G5734" s="32">
        <f>'Auxiliary Energy Estimation'!$E$25-E5734</f>
        <v>-22.927999999999997</v>
      </c>
      <c r="H5734" s="26">
        <f>IF(D5734&lt;='Auxiliary Energy Estimation'!$E$25, 1, 0)</f>
        <v>0</v>
      </c>
      <c r="I5734" s="26">
        <f>IF(E5734&lt;='Auxiliary Energy Estimation'!$E$25, 1, 0)</f>
        <v>0</v>
      </c>
    </row>
    <row r="5735" spans="2:9" ht="15" x14ac:dyDescent="0.3">
      <c r="B5735" s="33">
        <v>5730.5</v>
      </c>
      <c r="C5735" s="34">
        <v>17.2</v>
      </c>
      <c r="D5735" s="32">
        <f t="shared" si="178"/>
        <v>62.96</v>
      </c>
      <c r="E5735" s="37">
        <f t="shared" si="179"/>
        <v>75.551999999999992</v>
      </c>
      <c r="F5735" s="32">
        <f>'Auxiliary Energy Estimation'!$E$25-D5735</f>
        <v>-7.9600000000000009</v>
      </c>
      <c r="G5735" s="32">
        <f>'Auxiliary Energy Estimation'!$E$25-E5735</f>
        <v>-20.551999999999992</v>
      </c>
      <c r="H5735" s="26">
        <f>IF(D5735&lt;='Auxiliary Energy Estimation'!$E$25, 1, 0)</f>
        <v>0</v>
      </c>
      <c r="I5735" s="26">
        <f>IF(E5735&lt;='Auxiliary Energy Estimation'!$E$25, 1, 0)</f>
        <v>0</v>
      </c>
    </row>
    <row r="5736" spans="2:9" ht="15" x14ac:dyDescent="0.3">
      <c r="B5736" s="33">
        <v>5731.5</v>
      </c>
      <c r="C5736" s="34">
        <v>17.2</v>
      </c>
      <c r="D5736" s="32">
        <f t="shared" si="178"/>
        <v>62.96</v>
      </c>
      <c r="E5736" s="37">
        <f t="shared" si="179"/>
        <v>75.551999999999992</v>
      </c>
      <c r="F5736" s="32">
        <f>'Auxiliary Energy Estimation'!$E$25-D5736</f>
        <v>-7.9600000000000009</v>
      </c>
      <c r="G5736" s="32">
        <f>'Auxiliary Energy Estimation'!$E$25-E5736</f>
        <v>-20.551999999999992</v>
      </c>
      <c r="H5736" s="26">
        <f>IF(D5736&lt;='Auxiliary Energy Estimation'!$E$25, 1, 0)</f>
        <v>0</v>
      </c>
      <c r="I5736" s="26">
        <f>IF(E5736&lt;='Auxiliary Energy Estimation'!$E$25, 1, 0)</f>
        <v>0</v>
      </c>
    </row>
    <row r="5737" spans="2:9" ht="15" x14ac:dyDescent="0.3">
      <c r="B5737" s="33">
        <v>5732.5</v>
      </c>
      <c r="C5737" s="34">
        <v>17.8</v>
      </c>
      <c r="D5737" s="32">
        <f t="shared" si="178"/>
        <v>64.039999999999992</v>
      </c>
      <c r="E5737" s="37">
        <f t="shared" si="179"/>
        <v>76.847999999999985</v>
      </c>
      <c r="F5737" s="32">
        <f>'Auxiliary Energy Estimation'!$E$25-D5737</f>
        <v>-9.039999999999992</v>
      </c>
      <c r="G5737" s="32">
        <f>'Auxiliary Energy Estimation'!$E$25-E5737</f>
        <v>-21.847999999999985</v>
      </c>
      <c r="H5737" s="26">
        <f>IF(D5737&lt;='Auxiliary Energy Estimation'!$E$25, 1, 0)</f>
        <v>0</v>
      </c>
      <c r="I5737" s="26">
        <f>IF(E5737&lt;='Auxiliary Energy Estimation'!$E$25, 1, 0)</f>
        <v>0</v>
      </c>
    </row>
    <row r="5738" spans="2:9" ht="15" x14ac:dyDescent="0.3">
      <c r="B5738" s="33">
        <v>5733.5</v>
      </c>
      <c r="C5738" s="34">
        <v>17.2</v>
      </c>
      <c r="D5738" s="32">
        <f t="shared" si="178"/>
        <v>62.96</v>
      </c>
      <c r="E5738" s="37">
        <f t="shared" si="179"/>
        <v>75.551999999999992</v>
      </c>
      <c r="F5738" s="32">
        <f>'Auxiliary Energy Estimation'!$E$25-D5738</f>
        <v>-7.9600000000000009</v>
      </c>
      <c r="G5738" s="32">
        <f>'Auxiliary Energy Estimation'!$E$25-E5738</f>
        <v>-20.551999999999992</v>
      </c>
      <c r="H5738" s="26">
        <f>IF(D5738&lt;='Auxiliary Energy Estimation'!$E$25, 1, 0)</f>
        <v>0</v>
      </c>
      <c r="I5738" s="26">
        <f>IF(E5738&lt;='Auxiliary Energy Estimation'!$E$25, 1, 0)</f>
        <v>0</v>
      </c>
    </row>
    <row r="5739" spans="2:9" ht="15" x14ac:dyDescent="0.3">
      <c r="B5739" s="33">
        <v>5734.5</v>
      </c>
      <c r="C5739" s="34">
        <v>17.2</v>
      </c>
      <c r="D5739" s="32">
        <f t="shared" si="178"/>
        <v>62.96</v>
      </c>
      <c r="E5739" s="37">
        <f t="shared" si="179"/>
        <v>75.551999999999992</v>
      </c>
      <c r="F5739" s="32">
        <f>'Auxiliary Energy Estimation'!$E$25-D5739</f>
        <v>-7.9600000000000009</v>
      </c>
      <c r="G5739" s="32">
        <f>'Auxiliary Energy Estimation'!$E$25-E5739</f>
        <v>-20.551999999999992</v>
      </c>
      <c r="H5739" s="26">
        <f>IF(D5739&lt;='Auxiliary Energy Estimation'!$E$25, 1, 0)</f>
        <v>0</v>
      </c>
      <c r="I5739" s="26">
        <f>IF(E5739&lt;='Auxiliary Energy Estimation'!$E$25, 1, 0)</f>
        <v>0</v>
      </c>
    </row>
    <row r="5740" spans="2:9" ht="15" x14ac:dyDescent="0.3">
      <c r="B5740" s="33">
        <v>5735.5</v>
      </c>
      <c r="C5740" s="34">
        <v>17.2</v>
      </c>
      <c r="D5740" s="32">
        <f t="shared" si="178"/>
        <v>62.96</v>
      </c>
      <c r="E5740" s="37">
        <f t="shared" si="179"/>
        <v>75.551999999999992</v>
      </c>
      <c r="F5740" s="32">
        <f>'Auxiliary Energy Estimation'!$E$25-D5740</f>
        <v>-7.9600000000000009</v>
      </c>
      <c r="G5740" s="32">
        <f>'Auxiliary Energy Estimation'!$E$25-E5740</f>
        <v>-20.551999999999992</v>
      </c>
      <c r="H5740" s="26">
        <f>IF(D5740&lt;='Auxiliary Energy Estimation'!$E$25, 1, 0)</f>
        <v>0</v>
      </c>
      <c r="I5740" s="26">
        <f>IF(E5740&lt;='Auxiliary Energy Estimation'!$E$25, 1, 0)</f>
        <v>0</v>
      </c>
    </row>
    <row r="5741" spans="2:9" ht="15" x14ac:dyDescent="0.3">
      <c r="B5741" s="33">
        <v>5736.5</v>
      </c>
      <c r="C5741" s="34">
        <v>17.2</v>
      </c>
      <c r="D5741" s="32">
        <f t="shared" si="178"/>
        <v>62.96</v>
      </c>
      <c r="E5741" s="37">
        <f t="shared" si="179"/>
        <v>75.551999999999992</v>
      </c>
      <c r="F5741" s="32">
        <f>'Auxiliary Energy Estimation'!$E$25-D5741</f>
        <v>-7.9600000000000009</v>
      </c>
      <c r="G5741" s="32">
        <f>'Auxiliary Energy Estimation'!$E$25-E5741</f>
        <v>-20.551999999999992</v>
      </c>
      <c r="H5741" s="26">
        <f>IF(D5741&lt;='Auxiliary Energy Estimation'!$E$25, 1, 0)</f>
        <v>0</v>
      </c>
      <c r="I5741" s="26">
        <f>IF(E5741&lt;='Auxiliary Energy Estimation'!$E$25, 1, 0)</f>
        <v>0</v>
      </c>
    </row>
    <row r="5742" spans="2:9" ht="15" x14ac:dyDescent="0.3">
      <c r="B5742" s="33">
        <v>5737.5</v>
      </c>
      <c r="C5742" s="34">
        <v>16.7</v>
      </c>
      <c r="D5742" s="32">
        <f t="shared" si="178"/>
        <v>62.06</v>
      </c>
      <c r="E5742" s="37">
        <f t="shared" si="179"/>
        <v>74.471999999999994</v>
      </c>
      <c r="F5742" s="32">
        <f>'Auxiliary Energy Estimation'!$E$25-D5742</f>
        <v>-7.0600000000000023</v>
      </c>
      <c r="G5742" s="32">
        <f>'Auxiliary Energy Estimation'!$E$25-E5742</f>
        <v>-19.471999999999994</v>
      </c>
      <c r="H5742" s="26">
        <f>IF(D5742&lt;='Auxiliary Energy Estimation'!$E$25, 1, 0)</f>
        <v>0</v>
      </c>
      <c r="I5742" s="26">
        <f>IF(E5742&lt;='Auxiliary Energy Estimation'!$E$25, 1, 0)</f>
        <v>0</v>
      </c>
    </row>
    <row r="5743" spans="2:9" ht="15" x14ac:dyDescent="0.3">
      <c r="B5743" s="33">
        <v>5738.5</v>
      </c>
      <c r="C5743" s="34">
        <v>16.7</v>
      </c>
      <c r="D5743" s="32">
        <f t="shared" si="178"/>
        <v>62.06</v>
      </c>
      <c r="E5743" s="37">
        <f t="shared" si="179"/>
        <v>74.471999999999994</v>
      </c>
      <c r="F5743" s="32">
        <f>'Auxiliary Energy Estimation'!$E$25-D5743</f>
        <v>-7.0600000000000023</v>
      </c>
      <c r="G5743" s="32">
        <f>'Auxiliary Energy Estimation'!$E$25-E5743</f>
        <v>-19.471999999999994</v>
      </c>
      <c r="H5743" s="26">
        <f>IF(D5743&lt;='Auxiliary Energy Estimation'!$E$25, 1, 0)</f>
        <v>0</v>
      </c>
      <c r="I5743" s="26">
        <f>IF(E5743&lt;='Auxiliary Energy Estimation'!$E$25, 1, 0)</f>
        <v>0</v>
      </c>
    </row>
    <row r="5744" spans="2:9" ht="15" x14ac:dyDescent="0.3">
      <c r="B5744" s="33">
        <v>5739.5</v>
      </c>
      <c r="C5744" s="34">
        <v>16.100000000000001</v>
      </c>
      <c r="D5744" s="32">
        <f t="shared" si="178"/>
        <v>60.980000000000004</v>
      </c>
      <c r="E5744" s="37">
        <f t="shared" si="179"/>
        <v>73.176000000000002</v>
      </c>
      <c r="F5744" s="32">
        <f>'Auxiliary Energy Estimation'!$E$25-D5744</f>
        <v>-5.980000000000004</v>
      </c>
      <c r="G5744" s="32">
        <f>'Auxiliary Energy Estimation'!$E$25-E5744</f>
        <v>-18.176000000000002</v>
      </c>
      <c r="H5744" s="26">
        <f>IF(D5744&lt;='Auxiliary Energy Estimation'!$E$25, 1, 0)</f>
        <v>0</v>
      </c>
      <c r="I5744" s="26">
        <f>IF(E5744&lt;='Auxiliary Energy Estimation'!$E$25, 1, 0)</f>
        <v>0</v>
      </c>
    </row>
    <row r="5745" spans="2:9" ht="15" x14ac:dyDescent="0.3">
      <c r="B5745" s="33">
        <v>5740.5</v>
      </c>
      <c r="C5745" s="34">
        <v>16.100000000000001</v>
      </c>
      <c r="D5745" s="32">
        <f t="shared" si="178"/>
        <v>60.980000000000004</v>
      </c>
      <c r="E5745" s="37">
        <f t="shared" si="179"/>
        <v>73.176000000000002</v>
      </c>
      <c r="F5745" s="32">
        <f>'Auxiliary Energy Estimation'!$E$25-D5745</f>
        <v>-5.980000000000004</v>
      </c>
      <c r="G5745" s="32">
        <f>'Auxiliary Energy Estimation'!$E$25-E5745</f>
        <v>-18.176000000000002</v>
      </c>
      <c r="H5745" s="26">
        <f>IF(D5745&lt;='Auxiliary Energy Estimation'!$E$25, 1, 0)</f>
        <v>0</v>
      </c>
      <c r="I5745" s="26">
        <f>IF(E5745&lt;='Auxiliary Energy Estimation'!$E$25, 1, 0)</f>
        <v>0</v>
      </c>
    </row>
    <row r="5746" spans="2:9" ht="15" x14ac:dyDescent="0.3">
      <c r="B5746" s="33">
        <v>5741.5</v>
      </c>
      <c r="C5746" s="34">
        <v>15.6</v>
      </c>
      <c r="D5746" s="32">
        <f t="shared" si="178"/>
        <v>60.08</v>
      </c>
      <c r="E5746" s="37">
        <f t="shared" si="179"/>
        <v>72.095999999999989</v>
      </c>
      <c r="F5746" s="32">
        <f>'Auxiliary Energy Estimation'!$E$25-D5746</f>
        <v>-5.0799999999999983</v>
      </c>
      <c r="G5746" s="32">
        <f>'Auxiliary Energy Estimation'!$E$25-E5746</f>
        <v>-17.095999999999989</v>
      </c>
      <c r="H5746" s="26">
        <f>IF(D5746&lt;='Auxiliary Energy Estimation'!$E$25, 1, 0)</f>
        <v>0</v>
      </c>
      <c r="I5746" s="26">
        <f>IF(E5746&lt;='Auxiliary Energy Estimation'!$E$25, 1, 0)</f>
        <v>0</v>
      </c>
    </row>
    <row r="5747" spans="2:9" ht="15" x14ac:dyDescent="0.3">
      <c r="B5747" s="33">
        <v>5742.5</v>
      </c>
      <c r="C5747" s="34">
        <v>17.2</v>
      </c>
      <c r="D5747" s="32">
        <f t="shared" si="178"/>
        <v>62.96</v>
      </c>
      <c r="E5747" s="37">
        <f t="shared" si="179"/>
        <v>75.551999999999992</v>
      </c>
      <c r="F5747" s="32">
        <f>'Auxiliary Energy Estimation'!$E$25-D5747</f>
        <v>-7.9600000000000009</v>
      </c>
      <c r="G5747" s="32">
        <f>'Auxiliary Energy Estimation'!$E$25-E5747</f>
        <v>-20.551999999999992</v>
      </c>
      <c r="H5747" s="26">
        <f>IF(D5747&lt;='Auxiliary Energy Estimation'!$E$25, 1, 0)</f>
        <v>0</v>
      </c>
      <c r="I5747" s="26">
        <f>IF(E5747&lt;='Auxiliary Energy Estimation'!$E$25, 1, 0)</f>
        <v>0</v>
      </c>
    </row>
    <row r="5748" spans="2:9" ht="15" x14ac:dyDescent="0.3">
      <c r="B5748" s="33">
        <v>5743.5</v>
      </c>
      <c r="C5748" s="34">
        <v>18.899999999999999</v>
      </c>
      <c r="D5748" s="32">
        <f t="shared" si="178"/>
        <v>66.02</v>
      </c>
      <c r="E5748" s="37">
        <f t="shared" si="179"/>
        <v>79.22399999999999</v>
      </c>
      <c r="F5748" s="32">
        <f>'Auxiliary Energy Estimation'!$E$25-D5748</f>
        <v>-11.019999999999996</v>
      </c>
      <c r="G5748" s="32">
        <f>'Auxiliary Energy Estimation'!$E$25-E5748</f>
        <v>-24.22399999999999</v>
      </c>
      <c r="H5748" s="26">
        <f>IF(D5748&lt;='Auxiliary Energy Estimation'!$E$25, 1, 0)</f>
        <v>0</v>
      </c>
      <c r="I5748" s="26">
        <f>IF(E5748&lt;='Auxiliary Energy Estimation'!$E$25, 1, 0)</f>
        <v>0</v>
      </c>
    </row>
    <row r="5749" spans="2:9" ht="15" x14ac:dyDescent="0.3">
      <c r="B5749" s="33">
        <v>5744.5</v>
      </c>
      <c r="C5749" s="34">
        <v>20</v>
      </c>
      <c r="D5749" s="32">
        <f t="shared" si="178"/>
        <v>68</v>
      </c>
      <c r="E5749" s="37">
        <f t="shared" si="179"/>
        <v>81.599999999999994</v>
      </c>
      <c r="F5749" s="32">
        <f>'Auxiliary Energy Estimation'!$E$25-D5749</f>
        <v>-13</v>
      </c>
      <c r="G5749" s="32">
        <f>'Auxiliary Energy Estimation'!$E$25-E5749</f>
        <v>-26.599999999999994</v>
      </c>
      <c r="H5749" s="26">
        <f>IF(D5749&lt;='Auxiliary Energy Estimation'!$E$25, 1, 0)</f>
        <v>0</v>
      </c>
      <c r="I5749" s="26">
        <f>IF(E5749&lt;='Auxiliary Energy Estimation'!$E$25, 1, 0)</f>
        <v>0</v>
      </c>
    </row>
    <row r="5750" spans="2:9" ht="15" x14ac:dyDescent="0.3">
      <c r="B5750" s="33">
        <v>5745.5</v>
      </c>
      <c r="C5750" s="34">
        <v>21.7</v>
      </c>
      <c r="D5750" s="32">
        <f t="shared" si="178"/>
        <v>71.06</v>
      </c>
      <c r="E5750" s="37">
        <f t="shared" si="179"/>
        <v>85.272000000000006</v>
      </c>
      <c r="F5750" s="32">
        <f>'Auxiliary Energy Estimation'!$E$25-D5750</f>
        <v>-16.060000000000002</v>
      </c>
      <c r="G5750" s="32">
        <f>'Auxiliary Energy Estimation'!$E$25-E5750</f>
        <v>-30.272000000000006</v>
      </c>
      <c r="H5750" s="26">
        <f>IF(D5750&lt;='Auxiliary Energy Estimation'!$E$25, 1, 0)</f>
        <v>0</v>
      </c>
      <c r="I5750" s="26">
        <f>IF(E5750&lt;='Auxiliary Energy Estimation'!$E$25, 1, 0)</f>
        <v>0</v>
      </c>
    </row>
    <row r="5751" spans="2:9" ht="15" x14ac:dyDescent="0.3">
      <c r="B5751" s="33">
        <v>5746.5</v>
      </c>
      <c r="C5751" s="34">
        <v>23.3</v>
      </c>
      <c r="D5751" s="32">
        <f t="shared" si="178"/>
        <v>73.94</v>
      </c>
      <c r="E5751" s="37">
        <f t="shared" si="179"/>
        <v>88.727999999999994</v>
      </c>
      <c r="F5751" s="32">
        <f>'Auxiliary Energy Estimation'!$E$25-D5751</f>
        <v>-18.939999999999998</v>
      </c>
      <c r="G5751" s="32">
        <f>'Auxiliary Energy Estimation'!$E$25-E5751</f>
        <v>-33.727999999999994</v>
      </c>
      <c r="H5751" s="26">
        <f>IF(D5751&lt;='Auxiliary Energy Estimation'!$E$25, 1, 0)</f>
        <v>0</v>
      </c>
      <c r="I5751" s="26">
        <f>IF(E5751&lt;='Auxiliary Energy Estimation'!$E$25, 1, 0)</f>
        <v>0</v>
      </c>
    </row>
    <row r="5752" spans="2:9" ht="15" x14ac:dyDescent="0.3">
      <c r="B5752" s="33">
        <v>5747.5</v>
      </c>
      <c r="C5752" s="34">
        <v>23.3</v>
      </c>
      <c r="D5752" s="32">
        <f t="shared" si="178"/>
        <v>73.94</v>
      </c>
      <c r="E5752" s="37">
        <f t="shared" si="179"/>
        <v>88.727999999999994</v>
      </c>
      <c r="F5752" s="32">
        <f>'Auxiliary Energy Estimation'!$E$25-D5752</f>
        <v>-18.939999999999998</v>
      </c>
      <c r="G5752" s="32">
        <f>'Auxiliary Energy Estimation'!$E$25-E5752</f>
        <v>-33.727999999999994</v>
      </c>
      <c r="H5752" s="26">
        <f>IF(D5752&lt;='Auxiliary Energy Estimation'!$E$25, 1, 0)</f>
        <v>0</v>
      </c>
      <c r="I5752" s="26">
        <f>IF(E5752&lt;='Auxiliary Energy Estimation'!$E$25, 1, 0)</f>
        <v>0</v>
      </c>
    </row>
    <row r="5753" spans="2:9" ht="15" x14ac:dyDescent="0.3">
      <c r="B5753" s="33">
        <v>5748.5</v>
      </c>
      <c r="C5753" s="34">
        <v>23.3</v>
      </c>
      <c r="D5753" s="32">
        <f t="shared" si="178"/>
        <v>73.94</v>
      </c>
      <c r="E5753" s="37">
        <f t="shared" si="179"/>
        <v>88.727999999999994</v>
      </c>
      <c r="F5753" s="32">
        <f>'Auxiliary Energy Estimation'!$E$25-D5753</f>
        <v>-18.939999999999998</v>
      </c>
      <c r="G5753" s="32">
        <f>'Auxiliary Energy Estimation'!$E$25-E5753</f>
        <v>-33.727999999999994</v>
      </c>
      <c r="H5753" s="26">
        <f>IF(D5753&lt;='Auxiliary Energy Estimation'!$E$25, 1, 0)</f>
        <v>0</v>
      </c>
      <c r="I5753" s="26">
        <f>IF(E5753&lt;='Auxiliary Energy Estimation'!$E$25, 1, 0)</f>
        <v>0</v>
      </c>
    </row>
    <row r="5754" spans="2:9" ht="15" x14ac:dyDescent="0.3">
      <c r="B5754" s="33">
        <v>5749.5</v>
      </c>
      <c r="C5754" s="34">
        <v>21.7</v>
      </c>
      <c r="D5754" s="32">
        <f t="shared" si="178"/>
        <v>71.06</v>
      </c>
      <c r="E5754" s="37">
        <f t="shared" si="179"/>
        <v>85.272000000000006</v>
      </c>
      <c r="F5754" s="32">
        <f>'Auxiliary Energy Estimation'!$E$25-D5754</f>
        <v>-16.060000000000002</v>
      </c>
      <c r="G5754" s="32">
        <f>'Auxiliary Energy Estimation'!$E$25-E5754</f>
        <v>-30.272000000000006</v>
      </c>
      <c r="H5754" s="26">
        <f>IF(D5754&lt;='Auxiliary Energy Estimation'!$E$25, 1, 0)</f>
        <v>0</v>
      </c>
      <c r="I5754" s="26">
        <f>IF(E5754&lt;='Auxiliary Energy Estimation'!$E$25, 1, 0)</f>
        <v>0</v>
      </c>
    </row>
    <row r="5755" spans="2:9" ht="15" x14ac:dyDescent="0.3">
      <c r="B5755" s="33">
        <v>5750.5</v>
      </c>
      <c r="C5755" s="34">
        <v>21.7</v>
      </c>
      <c r="D5755" s="32">
        <f t="shared" si="178"/>
        <v>71.06</v>
      </c>
      <c r="E5755" s="37">
        <f t="shared" si="179"/>
        <v>85.272000000000006</v>
      </c>
      <c r="F5755" s="32">
        <f>'Auxiliary Energy Estimation'!$E$25-D5755</f>
        <v>-16.060000000000002</v>
      </c>
      <c r="G5755" s="32">
        <f>'Auxiliary Energy Estimation'!$E$25-E5755</f>
        <v>-30.272000000000006</v>
      </c>
      <c r="H5755" s="26">
        <f>IF(D5755&lt;='Auxiliary Energy Estimation'!$E$25, 1, 0)</f>
        <v>0</v>
      </c>
      <c r="I5755" s="26">
        <f>IF(E5755&lt;='Auxiliary Energy Estimation'!$E$25, 1, 0)</f>
        <v>0</v>
      </c>
    </row>
    <row r="5756" spans="2:9" ht="15" x14ac:dyDescent="0.3">
      <c r="B5756" s="33">
        <v>5751.5</v>
      </c>
      <c r="C5756" s="34">
        <v>23.9</v>
      </c>
      <c r="D5756" s="32">
        <f t="shared" si="178"/>
        <v>75.02</v>
      </c>
      <c r="E5756" s="37">
        <f t="shared" si="179"/>
        <v>90.023999999999987</v>
      </c>
      <c r="F5756" s="32">
        <f>'Auxiliary Energy Estimation'!$E$25-D5756</f>
        <v>-20.019999999999996</v>
      </c>
      <c r="G5756" s="32">
        <f>'Auxiliary Energy Estimation'!$E$25-E5756</f>
        <v>-35.023999999999987</v>
      </c>
      <c r="H5756" s="26">
        <f>IF(D5756&lt;='Auxiliary Energy Estimation'!$E$25, 1, 0)</f>
        <v>0</v>
      </c>
      <c r="I5756" s="26">
        <f>IF(E5756&lt;='Auxiliary Energy Estimation'!$E$25, 1, 0)</f>
        <v>0</v>
      </c>
    </row>
    <row r="5757" spans="2:9" ht="15" x14ac:dyDescent="0.3">
      <c r="B5757" s="33">
        <v>5752.5</v>
      </c>
      <c r="C5757" s="34">
        <v>22.2</v>
      </c>
      <c r="D5757" s="32">
        <f t="shared" si="178"/>
        <v>71.960000000000008</v>
      </c>
      <c r="E5757" s="37">
        <f t="shared" si="179"/>
        <v>86.352000000000004</v>
      </c>
      <c r="F5757" s="32">
        <f>'Auxiliary Energy Estimation'!$E$25-D5757</f>
        <v>-16.960000000000008</v>
      </c>
      <c r="G5757" s="32">
        <f>'Auxiliary Energy Estimation'!$E$25-E5757</f>
        <v>-31.352000000000004</v>
      </c>
      <c r="H5757" s="26">
        <f>IF(D5757&lt;='Auxiliary Energy Estimation'!$E$25, 1, 0)</f>
        <v>0</v>
      </c>
      <c r="I5757" s="26">
        <f>IF(E5757&lt;='Auxiliary Energy Estimation'!$E$25, 1, 0)</f>
        <v>0</v>
      </c>
    </row>
    <row r="5758" spans="2:9" ht="15" x14ac:dyDescent="0.3">
      <c r="B5758" s="33">
        <v>5753.5</v>
      </c>
      <c r="C5758" s="34">
        <v>21.1</v>
      </c>
      <c r="D5758" s="32">
        <f t="shared" si="178"/>
        <v>69.98</v>
      </c>
      <c r="E5758" s="37">
        <f t="shared" si="179"/>
        <v>83.975999999999999</v>
      </c>
      <c r="F5758" s="32">
        <f>'Auxiliary Energy Estimation'!$E$25-D5758</f>
        <v>-14.980000000000004</v>
      </c>
      <c r="G5758" s="32">
        <f>'Auxiliary Energy Estimation'!$E$25-E5758</f>
        <v>-28.975999999999999</v>
      </c>
      <c r="H5758" s="26">
        <f>IF(D5758&lt;='Auxiliary Energy Estimation'!$E$25, 1, 0)</f>
        <v>0</v>
      </c>
      <c r="I5758" s="26">
        <f>IF(E5758&lt;='Auxiliary Energy Estimation'!$E$25, 1, 0)</f>
        <v>0</v>
      </c>
    </row>
    <row r="5759" spans="2:9" ht="15" x14ac:dyDescent="0.3">
      <c r="B5759" s="33">
        <v>5754.5</v>
      </c>
      <c r="C5759" s="34">
        <v>20</v>
      </c>
      <c r="D5759" s="32">
        <f t="shared" si="178"/>
        <v>68</v>
      </c>
      <c r="E5759" s="37">
        <f t="shared" si="179"/>
        <v>81.599999999999994</v>
      </c>
      <c r="F5759" s="32">
        <f>'Auxiliary Energy Estimation'!$E$25-D5759</f>
        <v>-13</v>
      </c>
      <c r="G5759" s="32">
        <f>'Auxiliary Energy Estimation'!$E$25-E5759</f>
        <v>-26.599999999999994</v>
      </c>
      <c r="H5759" s="26">
        <f>IF(D5759&lt;='Auxiliary Energy Estimation'!$E$25, 1, 0)</f>
        <v>0</v>
      </c>
      <c r="I5759" s="26">
        <f>IF(E5759&lt;='Auxiliary Energy Estimation'!$E$25, 1, 0)</f>
        <v>0</v>
      </c>
    </row>
    <row r="5760" spans="2:9" ht="15" x14ac:dyDescent="0.3">
      <c r="B5760" s="33">
        <v>5755.5</v>
      </c>
      <c r="C5760" s="34">
        <v>18.899999999999999</v>
      </c>
      <c r="D5760" s="32">
        <f t="shared" si="178"/>
        <v>66.02</v>
      </c>
      <c r="E5760" s="37">
        <f t="shared" si="179"/>
        <v>79.22399999999999</v>
      </c>
      <c r="F5760" s="32">
        <f>'Auxiliary Energy Estimation'!$E$25-D5760</f>
        <v>-11.019999999999996</v>
      </c>
      <c r="G5760" s="32">
        <f>'Auxiliary Energy Estimation'!$E$25-E5760</f>
        <v>-24.22399999999999</v>
      </c>
      <c r="H5760" s="26">
        <f>IF(D5760&lt;='Auxiliary Energy Estimation'!$E$25, 1, 0)</f>
        <v>0</v>
      </c>
      <c r="I5760" s="26">
        <f>IF(E5760&lt;='Auxiliary Energy Estimation'!$E$25, 1, 0)</f>
        <v>0</v>
      </c>
    </row>
    <row r="5761" spans="2:9" ht="15" x14ac:dyDescent="0.3">
      <c r="B5761" s="33">
        <v>5756.5</v>
      </c>
      <c r="C5761" s="34">
        <v>18.3</v>
      </c>
      <c r="D5761" s="32">
        <f t="shared" si="178"/>
        <v>64.94</v>
      </c>
      <c r="E5761" s="37">
        <f t="shared" si="179"/>
        <v>77.927999999999997</v>
      </c>
      <c r="F5761" s="32">
        <f>'Auxiliary Energy Estimation'!$E$25-D5761</f>
        <v>-9.9399999999999977</v>
      </c>
      <c r="G5761" s="32">
        <f>'Auxiliary Energy Estimation'!$E$25-E5761</f>
        <v>-22.927999999999997</v>
      </c>
      <c r="H5761" s="26">
        <f>IF(D5761&lt;='Auxiliary Energy Estimation'!$E$25, 1, 0)</f>
        <v>0</v>
      </c>
      <c r="I5761" s="26">
        <f>IF(E5761&lt;='Auxiliary Energy Estimation'!$E$25, 1, 0)</f>
        <v>0</v>
      </c>
    </row>
    <row r="5762" spans="2:9" ht="15" x14ac:dyDescent="0.3">
      <c r="B5762" s="33">
        <v>5757.5</v>
      </c>
      <c r="C5762" s="34">
        <v>17.8</v>
      </c>
      <c r="D5762" s="32">
        <f t="shared" si="178"/>
        <v>64.039999999999992</v>
      </c>
      <c r="E5762" s="37">
        <f t="shared" si="179"/>
        <v>76.847999999999985</v>
      </c>
      <c r="F5762" s="32">
        <f>'Auxiliary Energy Estimation'!$E$25-D5762</f>
        <v>-9.039999999999992</v>
      </c>
      <c r="G5762" s="32">
        <f>'Auxiliary Energy Estimation'!$E$25-E5762</f>
        <v>-21.847999999999985</v>
      </c>
      <c r="H5762" s="26">
        <f>IF(D5762&lt;='Auxiliary Energy Estimation'!$E$25, 1, 0)</f>
        <v>0</v>
      </c>
      <c r="I5762" s="26">
        <f>IF(E5762&lt;='Auxiliary Energy Estimation'!$E$25, 1, 0)</f>
        <v>0</v>
      </c>
    </row>
    <row r="5763" spans="2:9" ht="15" x14ac:dyDescent="0.3">
      <c r="B5763" s="33">
        <v>5758.5</v>
      </c>
      <c r="C5763" s="34">
        <v>17.2</v>
      </c>
      <c r="D5763" s="32">
        <f t="shared" si="178"/>
        <v>62.96</v>
      </c>
      <c r="E5763" s="37">
        <f t="shared" si="179"/>
        <v>75.551999999999992</v>
      </c>
      <c r="F5763" s="32">
        <f>'Auxiliary Energy Estimation'!$E$25-D5763</f>
        <v>-7.9600000000000009</v>
      </c>
      <c r="G5763" s="32">
        <f>'Auxiliary Energy Estimation'!$E$25-E5763</f>
        <v>-20.551999999999992</v>
      </c>
      <c r="H5763" s="26">
        <f>IF(D5763&lt;='Auxiliary Energy Estimation'!$E$25, 1, 0)</f>
        <v>0</v>
      </c>
      <c r="I5763" s="26">
        <f>IF(E5763&lt;='Auxiliary Energy Estimation'!$E$25, 1, 0)</f>
        <v>0</v>
      </c>
    </row>
    <row r="5764" spans="2:9" ht="15" x14ac:dyDescent="0.3">
      <c r="B5764" s="33">
        <v>5759.5</v>
      </c>
      <c r="C5764" s="34">
        <v>17.2</v>
      </c>
      <c r="D5764" s="32">
        <f t="shared" si="178"/>
        <v>62.96</v>
      </c>
      <c r="E5764" s="37">
        <f t="shared" si="179"/>
        <v>75.551999999999992</v>
      </c>
      <c r="F5764" s="32">
        <f>'Auxiliary Energy Estimation'!$E$25-D5764</f>
        <v>-7.9600000000000009</v>
      </c>
      <c r="G5764" s="32">
        <f>'Auxiliary Energy Estimation'!$E$25-E5764</f>
        <v>-20.551999999999992</v>
      </c>
      <c r="H5764" s="26">
        <f>IF(D5764&lt;='Auxiliary Energy Estimation'!$E$25, 1, 0)</f>
        <v>0</v>
      </c>
      <c r="I5764" s="26">
        <f>IF(E5764&lt;='Auxiliary Energy Estimation'!$E$25, 1, 0)</f>
        <v>0</v>
      </c>
    </row>
    <row r="5765" spans="2:9" ht="15" x14ac:dyDescent="0.3">
      <c r="B5765" s="33">
        <v>5760.5</v>
      </c>
      <c r="C5765" s="34">
        <v>16.7</v>
      </c>
      <c r="D5765" s="32">
        <f t="shared" ref="D5765:D5828" si="180">CONVERT(C5765,"C","F")</f>
        <v>62.06</v>
      </c>
      <c r="E5765" s="37">
        <f t="shared" ref="E5765:E5828" si="181">D5765*1.2</f>
        <v>74.471999999999994</v>
      </c>
      <c r="F5765" s="32">
        <f>'Auxiliary Energy Estimation'!$E$25-D5765</f>
        <v>-7.0600000000000023</v>
      </c>
      <c r="G5765" s="32">
        <f>'Auxiliary Energy Estimation'!$E$25-E5765</f>
        <v>-19.471999999999994</v>
      </c>
      <c r="H5765" s="26">
        <f>IF(D5765&lt;='Auxiliary Energy Estimation'!$E$25, 1, 0)</f>
        <v>0</v>
      </c>
      <c r="I5765" s="26">
        <f>IF(E5765&lt;='Auxiliary Energy Estimation'!$E$25, 1, 0)</f>
        <v>0</v>
      </c>
    </row>
    <row r="5766" spans="2:9" ht="15" x14ac:dyDescent="0.3">
      <c r="B5766" s="33">
        <v>5761.5</v>
      </c>
      <c r="C5766" s="34">
        <v>16.100000000000001</v>
      </c>
      <c r="D5766" s="32">
        <f t="shared" si="180"/>
        <v>60.980000000000004</v>
      </c>
      <c r="E5766" s="37">
        <f t="shared" si="181"/>
        <v>73.176000000000002</v>
      </c>
      <c r="F5766" s="32">
        <f>'Auxiliary Energy Estimation'!$E$25-D5766</f>
        <v>-5.980000000000004</v>
      </c>
      <c r="G5766" s="32">
        <f>'Auxiliary Energy Estimation'!$E$25-E5766</f>
        <v>-18.176000000000002</v>
      </c>
      <c r="H5766" s="26">
        <f>IF(D5766&lt;='Auxiliary Energy Estimation'!$E$25, 1, 0)</f>
        <v>0</v>
      </c>
      <c r="I5766" s="26">
        <f>IF(E5766&lt;='Auxiliary Energy Estimation'!$E$25, 1, 0)</f>
        <v>0</v>
      </c>
    </row>
    <row r="5767" spans="2:9" ht="15" x14ac:dyDescent="0.3">
      <c r="B5767" s="33">
        <v>5762.5</v>
      </c>
      <c r="C5767" s="34">
        <v>16.100000000000001</v>
      </c>
      <c r="D5767" s="32">
        <f t="shared" si="180"/>
        <v>60.980000000000004</v>
      </c>
      <c r="E5767" s="37">
        <f t="shared" si="181"/>
        <v>73.176000000000002</v>
      </c>
      <c r="F5767" s="32">
        <f>'Auxiliary Energy Estimation'!$E$25-D5767</f>
        <v>-5.980000000000004</v>
      </c>
      <c r="G5767" s="32">
        <f>'Auxiliary Energy Estimation'!$E$25-E5767</f>
        <v>-18.176000000000002</v>
      </c>
      <c r="H5767" s="26">
        <f>IF(D5767&lt;='Auxiliary Energy Estimation'!$E$25, 1, 0)</f>
        <v>0</v>
      </c>
      <c r="I5767" s="26">
        <f>IF(E5767&lt;='Auxiliary Energy Estimation'!$E$25, 1, 0)</f>
        <v>0</v>
      </c>
    </row>
    <row r="5768" spans="2:9" ht="15" x14ac:dyDescent="0.3">
      <c r="B5768" s="33">
        <v>5763.5</v>
      </c>
      <c r="C5768" s="34">
        <v>16.7</v>
      </c>
      <c r="D5768" s="32">
        <f t="shared" si="180"/>
        <v>62.06</v>
      </c>
      <c r="E5768" s="37">
        <f t="shared" si="181"/>
        <v>74.471999999999994</v>
      </c>
      <c r="F5768" s="32">
        <f>'Auxiliary Energy Estimation'!$E$25-D5768</f>
        <v>-7.0600000000000023</v>
      </c>
      <c r="G5768" s="32">
        <f>'Auxiliary Energy Estimation'!$E$25-E5768</f>
        <v>-19.471999999999994</v>
      </c>
      <c r="H5768" s="26">
        <f>IF(D5768&lt;='Auxiliary Energy Estimation'!$E$25, 1, 0)</f>
        <v>0</v>
      </c>
      <c r="I5768" s="26">
        <f>IF(E5768&lt;='Auxiliary Energy Estimation'!$E$25, 1, 0)</f>
        <v>0</v>
      </c>
    </row>
    <row r="5769" spans="2:9" ht="15" x14ac:dyDescent="0.3">
      <c r="B5769" s="33">
        <v>5764.5</v>
      </c>
      <c r="C5769" s="34">
        <v>16.100000000000001</v>
      </c>
      <c r="D5769" s="32">
        <f t="shared" si="180"/>
        <v>60.980000000000004</v>
      </c>
      <c r="E5769" s="37">
        <f t="shared" si="181"/>
        <v>73.176000000000002</v>
      </c>
      <c r="F5769" s="32">
        <f>'Auxiliary Energy Estimation'!$E$25-D5769</f>
        <v>-5.980000000000004</v>
      </c>
      <c r="G5769" s="32">
        <f>'Auxiliary Energy Estimation'!$E$25-E5769</f>
        <v>-18.176000000000002</v>
      </c>
      <c r="H5769" s="26">
        <f>IF(D5769&lt;='Auxiliary Energy Estimation'!$E$25, 1, 0)</f>
        <v>0</v>
      </c>
      <c r="I5769" s="26">
        <f>IF(E5769&lt;='Auxiliary Energy Estimation'!$E$25, 1, 0)</f>
        <v>0</v>
      </c>
    </row>
    <row r="5770" spans="2:9" ht="15" x14ac:dyDescent="0.3">
      <c r="B5770" s="33">
        <v>5765.5</v>
      </c>
      <c r="C5770" s="34">
        <v>16.100000000000001</v>
      </c>
      <c r="D5770" s="32">
        <f t="shared" si="180"/>
        <v>60.980000000000004</v>
      </c>
      <c r="E5770" s="37">
        <f t="shared" si="181"/>
        <v>73.176000000000002</v>
      </c>
      <c r="F5770" s="32">
        <f>'Auxiliary Energy Estimation'!$E$25-D5770</f>
        <v>-5.980000000000004</v>
      </c>
      <c r="G5770" s="32">
        <f>'Auxiliary Energy Estimation'!$E$25-E5770</f>
        <v>-18.176000000000002</v>
      </c>
      <c r="H5770" s="26">
        <f>IF(D5770&lt;='Auxiliary Energy Estimation'!$E$25, 1, 0)</f>
        <v>0</v>
      </c>
      <c r="I5770" s="26">
        <f>IF(E5770&lt;='Auxiliary Energy Estimation'!$E$25, 1, 0)</f>
        <v>0</v>
      </c>
    </row>
    <row r="5771" spans="2:9" ht="15" x14ac:dyDescent="0.3">
      <c r="B5771" s="33">
        <v>5766.5</v>
      </c>
      <c r="C5771" s="34">
        <v>17.2</v>
      </c>
      <c r="D5771" s="32">
        <f t="shared" si="180"/>
        <v>62.96</v>
      </c>
      <c r="E5771" s="37">
        <f t="shared" si="181"/>
        <v>75.551999999999992</v>
      </c>
      <c r="F5771" s="32">
        <f>'Auxiliary Energy Estimation'!$E$25-D5771</f>
        <v>-7.9600000000000009</v>
      </c>
      <c r="G5771" s="32">
        <f>'Auxiliary Energy Estimation'!$E$25-E5771</f>
        <v>-20.551999999999992</v>
      </c>
      <c r="H5771" s="26">
        <f>IF(D5771&lt;='Auxiliary Energy Estimation'!$E$25, 1, 0)</f>
        <v>0</v>
      </c>
      <c r="I5771" s="26">
        <f>IF(E5771&lt;='Auxiliary Energy Estimation'!$E$25, 1, 0)</f>
        <v>0</v>
      </c>
    </row>
    <row r="5772" spans="2:9" ht="15" x14ac:dyDescent="0.3">
      <c r="B5772" s="33">
        <v>5767.5</v>
      </c>
      <c r="C5772" s="34">
        <v>17.8</v>
      </c>
      <c r="D5772" s="32">
        <f t="shared" si="180"/>
        <v>64.039999999999992</v>
      </c>
      <c r="E5772" s="37">
        <f t="shared" si="181"/>
        <v>76.847999999999985</v>
      </c>
      <c r="F5772" s="32">
        <f>'Auxiliary Energy Estimation'!$E$25-D5772</f>
        <v>-9.039999999999992</v>
      </c>
      <c r="G5772" s="32">
        <f>'Auxiliary Energy Estimation'!$E$25-E5772</f>
        <v>-21.847999999999985</v>
      </c>
      <c r="H5772" s="26">
        <f>IF(D5772&lt;='Auxiliary Energy Estimation'!$E$25, 1, 0)</f>
        <v>0</v>
      </c>
      <c r="I5772" s="26">
        <f>IF(E5772&lt;='Auxiliary Energy Estimation'!$E$25, 1, 0)</f>
        <v>0</v>
      </c>
    </row>
    <row r="5773" spans="2:9" ht="15" x14ac:dyDescent="0.3">
      <c r="B5773" s="33">
        <v>5768.5</v>
      </c>
      <c r="C5773" s="34">
        <v>19.399999999999999</v>
      </c>
      <c r="D5773" s="32">
        <f t="shared" si="180"/>
        <v>66.92</v>
      </c>
      <c r="E5773" s="37">
        <f t="shared" si="181"/>
        <v>80.304000000000002</v>
      </c>
      <c r="F5773" s="32">
        <f>'Auxiliary Energy Estimation'!$E$25-D5773</f>
        <v>-11.920000000000002</v>
      </c>
      <c r="G5773" s="32">
        <f>'Auxiliary Energy Estimation'!$E$25-E5773</f>
        <v>-25.304000000000002</v>
      </c>
      <c r="H5773" s="26">
        <f>IF(D5773&lt;='Auxiliary Energy Estimation'!$E$25, 1, 0)</f>
        <v>0</v>
      </c>
      <c r="I5773" s="26">
        <f>IF(E5773&lt;='Auxiliary Energy Estimation'!$E$25, 1, 0)</f>
        <v>0</v>
      </c>
    </row>
    <row r="5774" spans="2:9" ht="15" x14ac:dyDescent="0.3">
      <c r="B5774" s="33">
        <v>5769.5</v>
      </c>
      <c r="C5774" s="34">
        <v>20</v>
      </c>
      <c r="D5774" s="32">
        <f t="shared" si="180"/>
        <v>68</v>
      </c>
      <c r="E5774" s="37">
        <f t="shared" si="181"/>
        <v>81.599999999999994</v>
      </c>
      <c r="F5774" s="32">
        <f>'Auxiliary Energy Estimation'!$E$25-D5774</f>
        <v>-13</v>
      </c>
      <c r="G5774" s="32">
        <f>'Auxiliary Energy Estimation'!$E$25-E5774</f>
        <v>-26.599999999999994</v>
      </c>
      <c r="H5774" s="26">
        <f>IF(D5774&lt;='Auxiliary Energy Estimation'!$E$25, 1, 0)</f>
        <v>0</v>
      </c>
      <c r="I5774" s="26">
        <f>IF(E5774&lt;='Auxiliary Energy Estimation'!$E$25, 1, 0)</f>
        <v>0</v>
      </c>
    </row>
    <row r="5775" spans="2:9" ht="15" x14ac:dyDescent="0.3">
      <c r="B5775" s="33">
        <v>5770.5</v>
      </c>
      <c r="C5775" s="34">
        <v>19.399999999999999</v>
      </c>
      <c r="D5775" s="32">
        <f t="shared" si="180"/>
        <v>66.92</v>
      </c>
      <c r="E5775" s="37">
        <f t="shared" si="181"/>
        <v>80.304000000000002</v>
      </c>
      <c r="F5775" s="32">
        <f>'Auxiliary Energy Estimation'!$E$25-D5775</f>
        <v>-11.920000000000002</v>
      </c>
      <c r="G5775" s="32">
        <f>'Auxiliary Energy Estimation'!$E$25-E5775</f>
        <v>-25.304000000000002</v>
      </c>
      <c r="H5775" s="26">
        <f>IF(D5775&lt;='Auxiliary Energy Estimation'!$E$25, 1, 0)</f>
        <v>0</v>
      </c>
      <c r="I5775" s="26">
        <f>IF(E5775&lt;='Auxiliary Energy Estimation'!$E$25, 1, 0)</f>
        <v>0</v>
      </c>
    </row>
    <row r="5776" spans="2:9" ht="15" x14ac:dyDescent="0.3">
      <c r="B5776" s="33">
        <v>5771.5</v>
      </c>
      <c r="C5776" s="34">
        <v>21.1</v>
      </c>
      <c r="D5776" s="32">
        <f t="shared" si="180"/>
        <v>69.98</v>
      </c>
      <c r="E5776" s="37">
        <f t="shared" si="181"/>
        <v>83.975999999999999</v>
      </c>
      <c r="F5776" s="32">
        <f>'Auxiliary Energy Estimation'!$E$25-D5776</f>
        <v>-14.980000000000004</v>
      </c>
      <c r="G5776" s="32">
        <f>'Auxiliary Energy Estimation'!$E$25-E5776</f>
        <v>-28.975999999999999</v>
      </c>
      <c r="H5776" s="26">
        <f>IF(D5776&lt;='Auxiliary Energy Estimation'!$E$25, 1, 0)</f>
        <v>0</v>
      </c>
      <c r="I5776" s="26">
        <f>IF(E5776&lt;='Auxiliary Energy Estimation'!$E$25, 1, 0)</f>
        <v>0</v>
      </c>
    </row>
    <row r="5777" spans="2:9" ht="15" x14ac:dyDescent="0.3">
      <c r="B5777" s="33">
        <v>5772.5</v>
      </c>
      <c r="C5777" s="34">
        <v>21.1</v>
      </c>
      <c r="D5777" s="32">
        <f t="shared" si="180"/>
        <v>69.98</v>
      </c>
      <c r="E5777" s="37">
        <f t="shared" si="181"/>
        <v>83.975999999999999</v>
      </c>
      <c r="F5777" s="32">
        <f>'Auxiliary Energy Estimation'!$E$25-D5777</f>
        <v>-14.980000000000004</v>
      </c>
      <c r="G5777" s="32">
        <f>'Auxiliary Energy Estimation'!$E$25-E5777</f>
        <v>-28.975999999999999</v>
      </c>
      <c r="H5777" s="26">
        <f>IF(D5777&lt;='Auxiliary Energy Estimation'!$E$25, 1, 0)</f>
        <v>0</v>
      </c>
      <c r="I5777" s="26">
        <f>IF(E5777&lt;='Auxiliary Energy Estimation'!$E$25, 1, 0)</f>
        <v>0</v>
      </c>
    </row>
    <row r="5778" spans="2:9" ht="15" x14ac:dyDescent="0.3">
      <c r="B5778" s="33">
        <v>5773.5</v>
      </c>
      <c r="C5778" s="34">
        <v>20</v>
      </c>
      <c r="D5778" s="32">
        <f t="shared" si="180"/>
        <v>68</v>
      </c>
      <c r="E5778" s="37">
        <f t="shared" si="181"/>
        <v>81.599999999999994</v>
      </c>
      <c r="F5778" s="32">
        <f>'Auxiliary Energy Estimation'!$E$25-D5778</f>
        <v>-13</v>
      </c>
      <c r="G5778" s="32">
        <f>'Auxiliary Energy Estimation'!$E$25-E5778</f>
        <v>-26.599999999999994</v>
      </c>
      <c r="H5778" s="26">
        <f>IF(D5778&lt;='Auxiliary Energy Estimation'!$E$25, 1, 0)</f>
        <v>0</v>
      </c>
      <c r="I5778" s="26">
        <f>IF(E5778&lt;='Auxiliary Energy Estimation'!$E$25, 1, 0)</f>
        <v>0</v>
      </c>
    </row>
    <row r="5779" spans="2:9" ht="15" x14ac:dyDescent="0.3">
      <c r="B5779" s="33">
        <v>5774.5</v>
      </c>
      <c r="C5779" s="34">
        <v>21.1</v>
      </c>
      <c r="D5779" s="32">
        <f t="shared" si="180"/>
        <v>69.98</v>
      </c>
      <c r="E5779" s="37">
        <f t="shared" si="181"/>
        <v>83.975999999999999</v>
      </c>
      <c r="F5779" s="32">
        <f>'Auxiliary Energy Estimation'!$E$25-D5779</f>
        <v>-14.980000000000004</v>
      </c>
      <c r="G5779" s="32">
        <f>'Auxiliary Energy Estimation'!$E$25-E5779</f>
        <v>-28.975999999999999</v>
      </c>
      <c r="H5779" s="26">
        <f>IF(D5779&lt;='Auxiliary Energy Estimation'!$E$25, 1, 0)</f>
        <v>0</v>
      </c>
      <c r="I5779" s="26">
        <f>IF(E5779&lt;='Auxiliary Energy Estimation'!$E$25, 1, 0)</f>
        <v>0</v>
      </c>
    </row>
    <row r="5780" spans="2:9" ht="15" x14ac:dyDescent="0.3">
      <c r="B5780" s="33">
        <v>5775.5</v>
      </c>
      <c r="C5780" s="34">
        <v>21.1</v>
      </c>
      <c r="D5780" s="32">
        <f t="shared" si="180"/>
        <v>69.98</v>
      </c>
      <c r="E5780" s="37">
        <f t="shared" si="181"/>
        <v>83.975999999999999</v>
      </c>
      <c r="F5780" s="32">
        <f>'Auxiliary Energy Estimation'!$E$25-D5780</f>
        <v>-14.980000000000004</v>
      </c>
      <c r="G5780" s="32">
        <f>'Auxiliary Energy Estimation'!$E$25-E5780</f>
        <v>-28.975999999999999</v>
      </c>
      <c r="H5780" s="26">
        <f>IF(D5780&lt;='Auxiliary Energy Estimation'!$E$25, 1, 0)</f>
        <v>0</v>
      </c>
      <c r="I5780" s="26">
        <f>IF(E5780&lt;='Auxiliary Energy Estimation'!$E$25, 1, 0)</f>
        <v>0</v>
      </c>
    </row>
    <row r="5781" spans="2:9" ht="15" x14ac:dyDescent="0.3">
      <c r="B5781" s="33">
        <v>5776.5</v>
      </c>
      <c r="C5781" s="34">
        <v>21.7</v>
      </c>
      <c r="D5781" s="32">
        <f t="shared" si="180"/>
        <v>71.06</v>
      </c>
      <c r="E5781" s="37">
        <f t="shared" si="181"/>
        <v>85.272000000000006</v>
      </c>
      <c r="F5781" s="32">
        <f>'Auxiliary Energy Estimation'!$E$25-D5781</f>
        <v>-16.060000000000002</v>
      </c>
      <c r="G5781" s="32">
        <f>'Auxiliary Energy Estimation'!$E$25-E5781</f>
        <v>-30.272000000000006</v>
      </c>
      <c r="H5781" s="26">
        <f>IF(D5781&lt;='Auxiliary Energy Estimation'!$E$25, 1, 0)</f>
        <v>0</v>
      </c>
      <c r="I5781" s="26">
        <f>IF(E5781&lt;='Auxiliary Energy Estimation'!$E$25, 1, 0)</f>
        <v>0</v>
      </c>
    </row>
    <row r="5782" spans="2:9" ht="15" x14ac:dyDescent="0.3">
      <c r="B5782" s="33">
        <v>5777.5</v>
      </c>
      <c r="C5782" s="34">
        <v>21.1</v>
      </c>
      <c r="D5782" s="32">
        <f t="shared" si="180"/>
        <v>69.98</v>
      </c>
      <c r="E5782" s="37">
        <f t="shared" si="181"/>
        <v>83.975999999999999</v>
      </c>
      <c r="F5782" s="32">
        <f>'Auxiliary Energy Estimation'!$E$25-D5782</f>
        <v>-14.980000000000004</v>
      </c>
      <c r="G5782" s="32">
        <f>'Auxiliary Energy Estimation'!$E$25-E5782</f>
        <v>-28.975999999999999</v>
      </c>
      <c r="H5782" s="26">
        <f>IF(D5782&lt;='Auxiliary Energy Estimation'!$E$25, 1, 0)</f>
        <v>0</v>
      </c>
      <c r="I5782" s="26">
        <f>IF(E5782&lt;='Auxiliary Energy Estimation'!$E$25, 1, 0)</f>
        <v>0</v>
      </c>
    </row>
    <row r="5783" spans="2:9" ht="15" x14ac:dyDescent="0.3">
      <c r="B5783" s="33">
        <v>5778.5</v>
      </c>
      <c r="C5783" s="34">
        <v>21.1</v>
      </c>
      <c r="D5783" s="32">
        <f t="shared" si="180"/>
        <v>69.98</v>
      </c>
      <c r="E5783" s="37">
        <f t="shared" si="181"/>
        <v>83.975999999999999</v>
      </c>
      <c r="F5783" s="32">
        <f>'Auxiliary Energy Estimation'!$E$25-D5783</f>
        <v>-14.980000000000004</v>
      </c>
      <c r="G5783" s="32">
        <f>'Auxiliary Energy Estimation'!$E$25-E5783</f>
        <v>-28.975999999999999</v>
      </c>
      <c r="H5783" s="26">
        <f>IF(D5783&lt;='Auxiliary Energy Estimation'!$E$25, 1, 0)</f>
        <v>0</v>
      </c>
      <c r="I5783" s="26">
        <f>IF(E5783&lt;='Auxiliary Energy Estimation'!$E$25, 1, 0)</f>
        <v>0</v>
      </c>
    </row>
    <row r="5784" spans="2:9" ht="15" x14ac:dyDescent="0.3">
      <c r="B5784" s="33">
        <v>5779.5</v>
      </c>
      <c r="C5784" s="34">
        <v>20</v>
      </c>
      <c r="D5784" s="32">
        <f t="shared" si="180"/>
        <v>68</v>
      </c>
      <c r="E5784" s="37">
        <f t="shared" si="181"/>
        <v>81.599999999999994</v>
      </c>
      <c r="F5784" s="32">
        <f>'Auxiliary Energy Estimation'!$E$25-D5784</f>
        <v>-13</v>
      </c>
      <c r="G5784" s="32">
        <f>'Auxiliary Energy Estimation'!$E$25-E5784</f>
        <v>-26.599999999999994</v>
      </c>
      <c r="H5784" s="26">
        <f>IF(D5784&lt;='Auxiliary Energy Estimation'!$E$25, 1, 0)</f>
        <v>0</v>
      </c>
      <c r="I5784" s="26">
        <f>IF(E5784&lt;='Auxiliary Energy Estimation'!$E$25, 1, 0)</f>
        <v>0</v>
      </c>
    </row>
    <row r="5785" spans="2:9" ht="15" x14ac:dyDescent="0.3">
      <c r="B5785" s="33">
        <v>5780.5</v>
      </c>
      <c r="C5785" s="34">
        <v>19.399999999999999</v>
      </c>
      <c r="D5785" s="32">
        <f t="shared" si="180"/>
        <v>66.92</v>
      </c>
      <c r="E5785" s="37">
        <f t="shared" si="181"/>
        <v>80.304000000000002</v>
      </c>
      <c r="F5785" s="32">
        <f>'Auxiliary Energy Estimation'!$E$25-D5785</f>
        <v>-11.920000000000002</v>
      </c>
      <c r="G5785" s="32">
        <f>'Auxiliary Energy Estimation'!$E$25-E5785</f>
        <v>-25.304000000000002</v>
      </c>
      <c r="H5785" s="26">
        <f>IF(D5785&lt;='Auxiliary Energy Estimation'!$E$25, 1, 0)</f>
        <v>0</v>
      </c>
      <c r="I5785" s="26">
        <f>IF(E5785&lt;='Auxiliary Energy Estimation'!$E$25, 1, 0)</f>
        <v>0</v>
      </c>
    </row>
    <row r="5786" spans="2:9" ht="15" x14ac:dyDescent="0.3">
      <c r="B5786" s="33">
        <v>5781.5</v>
      </c>
      <c r="C5786" s="34">
        <v>19.399999999999999</v>
      </c>
      <c r="D5786" s="32">
        <f t="shared" si="180"/>
        <v>66.92</v>
      </c>
      <c r="E5786" s="37">
        <f t="shared" si="181"/>
        <v>80.304000000000002</v>
      </c>
      <c r="F5786" s="32">
        <f>'Auxiliary Energy Estimation'!$E$25-D5786</f>
        <v>-11.920000000000002</v>
      </c>
      <c r="G5786" s="32">
        <f>'Auxiliary Energy Estimation'!$E$25-E5786</f>
        <v>-25.304000000000002</v>
      </c>
      <c r="H5786" s="26">
        <f>IF(D5786&lt;='Auxiliary Energy Estimation'!$E$25, 1, 0)</f>
        <v>0</v>
      </c>
      <c r="I5786" s="26">
        <f>IF(E5786&lt;='Auxiliary Energy Estimation'!$E$25, 1, 0)</f>
        <v>0</v>
      </c>
    </row>
    <row r="5787" spans="2:9" ht="15" x14ac:dyDescent="0.3">
      <c r="B5787" s="33">
        <v>5782.5</v>
      </c>
      <c r="C5787" s="34">
        <v>20</v>
      </c>
      <c r="D5787" s="32">
        <f t="shared" si="180"/>
        <v>68</v>
      </c>
      <c r="E5787" s="37">
        <f t="shared" si="181"/>
        <v>81.599999999999994</v>
      </c>
      <c r="F5787" s="32">
        <f>'Auxiliary Energy Estimation'!$E$25-D5787</f>
        <v>-13</v>
      </c>
      <c r="G5787" s="32">
        <f>'Auxiliary Energy Estimation'!$E$25-E5787</f>
        <v>-26.599999999999994</v>
      </c>
      <c r="H5787" s="26">
        <f>IF(D5787&lt;='Auxiliary Energy Estimation'!$E$25, 1, 0)</f>
        <v>0</v>
      </c>
      <c r="I5787" s="26">
        <f>IF(E5787&lt;='Auxiliary Energy Estimation'!$E$25, 1, 0)</f>
        <v>0</v>
      </c>
    </row>
    <row r="5788" spans="2:9" ht="15" x14ac:dyDescent="0.3">
      <c r="B5788" s="33">
        <v>5783.5</v>
      </c>
      <c r="C5788" s="34">
        <v>18.899999999999999</v>
      </c>
      <c r="D5788" s="32">
        <f t="shared" si="180"/>
        <v>66.02</v>
      </c>
      <c r="E5788" s="37">
        <f t="shared" si="181"/>
        <v>79.22399999999999</v>
      </c>
      <c r="F5788" s="32">
        <f>'Auxiliary Energy Estimation'!$E$25-D5788</f>
        <v>-11.019999999999996</v>
      </c>
      <c r="G5788" s="32">
        <f>'Auxiliary Energy Estimation'!$E$25-E5788</f>
        <v>-24.22399999999999</v>
      </c>
      <c r="H5788" s="26">
        <f>IF(D5788&lt;='Auxiliary Energy Estimation'!$E$25, 1, 0)</f>
        <v>0</v>
      </c>
      <c r="I5788" s="26">
        <f>IF(E5788&lt;='Auxiliary Energy Estimation'!$E$25, 1, 0)</f>
        <v>0</v>
      </c>
    </row>
    <row r="5789" spans="2:9" ht="15" x14ac:dyDescent="0.3">
      <c r="B5789" s="33">
        <v>5784.5</v>
      </c>
      <c r="C5789" s="34">
        <v>19.399999999999999</v>
      </c>
      <c r="D5789" s="32">
        <f t="shared" si="180"/>
        <v>66.92</v>
      </c>
      <c r="E5789" s="37">
        <f t="shared" si="181"/>
        <v>80.304000000000002</v>
      </c>
      <c r="F5789" s="32">
        <f>'Auxiliary Energy Estimation'!$E$25-D5789</f>
        <v>-11.920000000000002</v>
      </c>
      <c r="G5789" s="32">
        <f>'Auxiliary Energy Estimation'!$E$25-E5789</f>
        <v>-25.304000000000002</v>
      </c>
      <c r="H5789" s="26">
        <f>IF(D5789&lt;='Auxiliary Energy Estimation'!$E$25, 1, 0)</f>
        <v>0</v>
      </c>
      <c r="I5789" s="26">
        <f>IF(E5789&lt;='Auxiliary Energy Estimation'!$E$25, 1, 0)</f>
        <v>0</v>
      </c>
    </row>
    <row r="5790" spans="2:9" ht="15" x14ac:dyDescent="0.3">
      <c r="B5790" s="33">
        <v>5785.5</v>
      </c>
      <c r="C5790" s="34">
        <v>19.399999999999999</v>
      </c>
      <c r="D5790" s="32">
        <f t="shared" si="180"/>
        <v>66.92</v>
      </c>
      <c r="E5790" s="37">
        <f t="shared" si="181"/>
        <v>80.304000000000002</v>
      </c>
      <c r="F5790" s="32">
        <f>'Auxiliary Energy Estimation'!$E$25-D5790</f>
        <v>-11.920000000000002</v>
      </c>
      <c r="G5790" s="32">
        <f>'Auxiliary Energy Estimation'!$E$25-E5790</f>
        <v>-25.304000000000002</v>
      </c>
      <c r="H5790" s="26">
        <f>IF(D5790&lt;='Auxiliary Energy Estimation'!$E$25, 1, 0)</f>
        <v>0</v>
      </c>
      <c r="I5790" s="26">
        <f>IF(E5790&lt;='Auxiliary Energy Estimation'!$E$25, 1, 0)</f>
        <v>0</v>
      </c>
    </row>
    <row r="5791" spans="2:9" ht="15" x14ac:dyDescent="0.3">
      <c r="B5791" s="33">
        <v>5786.5</v>
      </c>
      <c r="C5791" s="34">
        <v>19.399999999999999</v>
      </c>
      <c r="D5791" s="32">
        <f t="shared" si="180"/>
        <v>66.92</v>
      </c>
      <c r="E5791" s="37">
        <f t="shared" si="181"/>
        <v>80.304000000000002</v>
      </c>
      <c r="F5791" s="32">
        <f>'Auxiliary Energy Estimation'!$E$25-D5791</f>
        <v>-11.920000000000002</v>
      </c>
      <c r="G5791" s="32">
        <f>'Auxiliary Energy Estimation'!$E$25-E5791</f>
        <v>-25.304000000000002</v>
      </c>
      <c r="H5791" s="26">
        <f>IF(D5791&lt;='Auxiliary Energy Estimation'!$E$25, 1, 0)</f>
        <v>0</v>
      </c>
      <c r="I5791" s="26">
        <f>IF(E5791&lt;='Auxiliary Energy Estimation'!$E$25, 1, 0)</f>
        <v>0</v>
      </c>
    </row>
    <row r="5792" spans="2:9" ht="15" x14ac:dyDescent="0.3">
      <c r="B5792" s="33">
        <v>5787.5</v>
      </c>
      <c r="C5792" s="34">
        <v>19.399999999999999</v>
      </c>
      <c r="D5792" s="32">
        <f t="shared" si="180"/>
        <v>66.92</v>
      </c>
      <c r="E5792" s="37">
        <f t="shared" si="181"/>
        <v>80.304000000000002</v>
      </c>
      <c r="F5792" s="32">
        <f>'Auxiliary Energy Estimation'!$E$25-D5792</f>
        <v>-11.920000000000002</v>
      </c>
      <c r="G5792" s="32">
        <f>'Auxiliary Energy Estimation'!$E$25-E5792</f>
        <v>-25.304000000000002</v>
      </c>
      <c r="H5792" s="26">
        <f>IF(D5792&lt;='Auxiliary Energy Estimation'!$E$25, 1, 0)</f>
        <v>0</v>
      </c>
      <c r="I5792" s="26">
        <f>IF(E5792&lt;='Auxiliary Energy Estimation'!$E$25, 1, 0)</f>
        <v>0</v>
      </c>
    </row>
    <row r="5793" spans="2:9" ht="15" x14ac:dyDescent="0.3">
      <c r="B5793" s="33">
        <v>5788.5</v>
      </c>
      <c r="C5793" s="34">
        <v>18.899999999999999</v>
      </c>
      <c r="D5793" s="32">
        <f t="shared" si="180"/>
        <v>66.02</v>
      </c>
      <c r="E5793" s="37">
        <f t="shared" si="181"/>
        <v>79.22399999999999</v>
      </c>
      <c r="F5793" s="32">
        <f>'Auxiliary Energy Estimation'!$E$25-D5793</f>
        <v>-11.019999999999996</v>
      </c>
      <c r="G5793" s="32">
        <f>'Auxiliary Energy Estimation'!$E$25-E5793</f>
        <v>-24.22399999999999</v>
      </c>
      <c r="H5793" s="26">
        <f>IF(D5793&lt;='Auxiliary Energy Estimation'!$E$25, 1, 0)</f>
        <v>0</v>
      </c>
      <c r="I5793" s="26">
        <f>IF(E5793&lt;='Auxiliary Energy Estimation'!$E$25, 1, 0)</f>
        <v>0</v>
      </c>
    </row>
    <row r="5794" spans="2:9" ht="15" x14ac:dyDescent="0.3">
      <c r="B5794" s="33">
        <v>5789.5</v>
      </c>
      <c r="C5794" s="34">
        <v>18.899999999999999</v>
      </c>
      <c r="D5794" s="32">
        <f t="shared" si="180"/>
        <v>66.02</v>
      </c>
      <c r="E5794" s="37">
        <f t="shared" si="181"/>
        <v>79.22399999999999</v>
      </c>
      <c r="F5794" s="32">
        <f>'Auxiliary Energy Estimation'!$E$25-D5794</f>
        <v>-11.019999999999996</v>
      </c>
      <c r="G5794" s="32">
        <f>'Auxiliary Energy Estimation'!$E$25-E5794</f>
        <v>-24.22399999999999</v>
      </c>
      <c r="H5794" s="26">
        <f>IF(D5794&lt;='Auxiliary Energy Estimation'!$E$25, 1, 0)</f>
        <v>0</v>
      </c>
      <c r="I5794" s="26">
        <f>IF(E5794&lt;='Auxiliary Energy Estimation'!$E$25, 1, 0)</f>
        <v>0</v>
      </c>
    </row>
    <row r="5795" spans="2:9" ht="15" x14ac:dyDescent="0.3">
      <c r="B5795" s="33">
        <v>5790.5</v>
      </c>
      <c r="C5795" s="34">
        <v>20</v>
      </c>
      <c r="D5795" s="32">
        <f t="shared" si="180"/>
        <v>68</v>
      </c>
      <c r="E5795" s="37">
        <f t="shared" si="181"/>
        <v>81.599999999999994</v>
      </c>
      <c r="F5795" s="32">
        <f>'Auxiliary Energy Estimation'!$E$25-D5795</f>
        <v>-13</v>
      </c>
      <c r="G5795" s="32">
        <f>'Auxiliary Energy Estimation'!$E$25-E5795</f>
        <v>-26.599999999999994</v>
      </c>
      <c r="H5795" s="26">
        <f>IF(D5795&lt;='Auxiliary Energy Estimation'!$E$25, 1, 0)</f>
        <v>0</v>
      </c>
      <c r="I5795" s="26">
        <f>IF(E5795&lt;='Auxiliary Energy Estimation'!$E$25, 1, 0)</f>
        <v>0</v>
      </c>
    </row>
    <row r="5796" spans="2:9" ht="15" x14ac:dyDescent="0.3">
      <c r="B5796" s="33">
        <v>5791.5</v>
      </c>
      <c r="C5796" s="34">
        <v>21.7</v>
      </c>
      <c r="D5796" s="32">
        <f t="shared" si="180"/>
        <v>71.06</v>
      </c>
      <c r="E5796" s="37">
        <f t="shared" si="181"/>
        <v>85.272000000000006</v>
      </c>
      <c r="F5796" s="32">
        <f>'Auxiliary Energy Estimation'!$E$25-D5796</f>
        <v>-16.060000000000002</v>
      </c>
      <c r="G5796" s="32">
        <f>'Auxiliary Energy Estimation'!$E$25-E5796</f>
        <v>-30.272000000000006</v>
      </c>
      <c r="H5796" s="26">
        <f>IF(D5796&lt;='Auxiliary Energy Estimation'!$E$25, 1, 0)</f>
        <v>0</v>
      </c>
      <c r="I5796" s="26">
        <f>IF(E5796&lt;='Auxiliary Energy Estimation'!$E$25, 1, 0)</f>
        <v>0</v>
      </c>
    </row>
    <row r="5797" spans="2:9" ht="15" x14ac:dyDescent="0.3">
      <c r="B5797" s="33">
        <v>5792.5</v>
      </c>
      <c r="C5797" s="34">
        <v>23.9</v>
      </c>
      <c r="D5797" s="32">
        <f t="shared" si="180"/>
        <v>75.02</v>
      </c>
      <c r="E5797" s="37">
        <f t="shared" si="181"/>
        <v>90.023999999999987</v>
      </c>
      <c r="F5797" s="32">
        <f>'Auxiliary Energy Estimation'!$E$25-D5797</f>
        <v>-20.019999999999996</v>
      </c>
      <c r="G5797" s="32">
        <f>'Auxiliary Energy Estimation'!$E$25-E5797</f>
        <v>-35.023999999999987</v>
      </c>
      <c r="H5797" s="26">
        <f>IF(D5797&lt;='Auxiliary Energy Estimation'!$E$25, 1, 0)</f>
        <v>0</v>
      </c>
      <c r="I5797" s="26">
        <f>IF(E5797&lt;='Auxiliary Energy Estimation'!$E$25, 1, 0)</f>
        <v>0</v>
      </c>
    </row>
    <row r="5798" spans="2:9" ht="15" x14ac:dyDescent="0.3">
      <c r="B5798" s="33">
        <v>5793.5</v>
      </c>
      <c r="C5798" s="34">
        <v>25</v>
      </c>
      <c r="D5798" s="32">
        <f t="shared" si="180"/>
        <v>77</v>
      </c>
      <c r="E5798" s="37">
        <f t="shared" si="181"/>
        <v>92.399999999999991</v>
      </c>
      <c r="F5798" s="32">
        <f>'Auxiliary Energy Estimation'!$E$25-D5798</f>
        <v>-22</v>
      </c>
      <c r="G5798" s="32">
        <f>'Auxiliary Energy Estimation'!$E$25-E5798</f>
        <v>-37.399999999999991</v>
      </c>
      <c r="H5798" s="26">
        <f>IF(D5798&lt;='Auxiliary Energy Estimation'!$E$25, 1, 0)</f>
        <v>0</v>
      </c>
      <c r="I5798" s="26">
        <f>IF(E5798&lt;='Auxiliary Energy Estimation'!$E$25, 1, 0)</f>
        <v>0</v>
      </c>
    </row>
    <row r="5799" spans="2:9" ht="15" x14ac:dyDescent="0.3">
      <c r="B5799" s="33">
        <v>5794.5</v>
      </c>
      <c r="C5799" s="34">
        <v>27.2</v>
      </c>
      <c r="D5799" s="32">
        <f t="shared" si="180"/>
        <v>80.960000000000008</v>
      </c>
      <c r="E5799" s="37">
        <f t="shared" si="181"/>
        <v>97.152000000000001</v>
      </c>
      <c r="F5799" s="32">
        <f>'Auxiliary Energy Estimation'!$E$25-D5799</f>
        <v>-25.960000000000008</v>
      </c>
      <c r="G5799" s="32">
        <f>'Auxiliary Energy Estimation'!$E$25-E5799</f>
        <v>-42.152000000000001</v>
      </c>
      <c r="H5799" s="26">
        <f>IF(D5799&lt;='Auxiliary Energy Estimation'!$E$25, 1, 0)</f>
        <v>0</v>
      </c>
      <c r="I5799" s="26">
        <f>IF(E5799&lt;='Auxiliary Energy Estimation'!$E$25, 1, 0)</f>
        <v>0</v>
      </c>
    </row>
    <row r="5800" spans="2:9" ht="15" x14ac:dyDescent="0.3">
      <c r="B5800" s="33">
        <v>5795.5</v>
      </c>
      <c r="C5800" s="34">
        <v>28.9</v>
      </c>
      <c r="D5800" s="32">
        <f t="shared" si="180"/>
        <v>84.02</v>
      </c>
      <c r="E5800" s="37">
        <f t="shared" si="181"/>
        <v>100.824</v>
      </c>
      <c r="F5800" s="32">
        <f>'Auxiliary Energy Estimation'!$E$25-D5800</f>
        <v>-29.019999999999996</v>
      </c>
      <c r="G5800" s="32">
        <f>'Auxiliary Energy Estimation'!$E$25-E5800</f>
        <v>-45.823999999999998</v>
      </c>
      <c r="H5800" s="26">
        <f>IF(D5800&lt;='Auxiliary Energy Estimation'!$E$25, 1, 0)</f>
        <v>0</v>
      </c>
      <c r="I5800" s="26">
        <f>IF(E5800&lt;='Auxiliary Energy Estimation'!$E$25, 1, 0)</f>
        <v>0</v>
      </c>
    </row>
    <row r="5801" spans="2:9" ht="15" x14ac:dyDescent="0.3">
      <c r="B5801" s="33">
        <v>5796.5</v>
      </c>
      <c r="C5801" s="34">
        <v>29.4</v>
      </c>
      <c r="D5801" s="32">
        <f t="shared" si="180"/>
        <v>84.92</v>
      </c>
      <c r="E5801" s="37">
        <f t="shared" si="181"/>
        <v>101.904</v>
      </c>
      <c r="F5801" s="32">
        <f>'Auxiliary Energy Estimation'!$E$25-D5801</f>
        <v>-29.92</v>
      </c>
      <c r="G5801" s="32">
        <f>'Auxiliary Energy Estimation'!$E$25-E5801</f>
        <v>-46.903999999999996</v>
      </c>
      <c r="H5801" s="26">
        <f>IF(D5801&lt;='Auxiliary Energy Estimation'!$E$25, 1, 0)</f>
        <v>0</v>
      </c>
      <c r="I5801" s="26">
        <f>IF(E5801&lt;='Auxiliary Energy Estimation'!$E$25, 1, 0)</f>
        <v>0</v>
      </c>
    </row>
    <row r="5802" spans="2:9" ht="15" x14ac:dyDescent="0.3">
      <c r="B5802" s="33">
        <v>5797.5</v>
      </c>
      <c r="C5802" s="34">
        <v>30</v>
      </c>
      <c r="D5802" s="32">
        <f t="shared" si="180"/>
        <v>86</v>
      </c>
      <c r="E5802" s="37">
        <f t="shared" si="181"/>
        <v>103.2</v>
      </c>
      <c r="F5802" s="32">
        <f>'Auxiliary Energy Estimation'!$E$25-D5802</f>
        <v>-31</v>
      </c>
      <c r="G5802" s="32">
        <f>'Auxiliary Energy Estimation'!$E$25-E5802</f>
        <v>-48.2</v>
      </c>
      <c r="H5802" s="26">
        <f>IF(D5802&lt;='Auxiliary Energy Estimation'!$E$25, 1, 0)</f>
        <v>0</v>
      </c>
      <c r="I5802" s="26">
        <f>IF(E5802&lt;='Auxiliary Energy Estimation'!$E$25, 1, 0)</f>
        <v>0</v>
      </c>
    </row>
    <row r="5803" spans="2:9" ht="15" x14ac:dyDescent="0.3">
      <c r="B5803" s="33">
        <v>5798.5</v>
      </c>
      <c r="C5803" s="34">
        <v>29.4</v>
      </c>
      <c r="D5803" s="32">
        <f t="shared" si="180"/>
        <v>84.92</v>
      </c>
      <c r="E5803" s="37">
        <f t="shared" si="181"/>
        <v>101.904</v>
      </c>
      <c r="F5803" s="32">
        <f>'Auxiliary Energy Estimation'!$E$25-D5803</f>
        <v>-29.92</v>
      </c>
      <c r="G5803" s="32">
        <f>'Auxiliary Energy Estimation'!$E$25-E5803</f>
        <v>-46.903999999999996</v>
      </c>
      <c r="H5803" s="26">
        <f>IF(D5803&lt;='Auxiliary Energy Estimation'!$E$25, 1, 0)</f>
        <v>0</v>
      </c>
      <c r="I5803" s="26">
        <f>IF(E5803&lt;='Auxiliary Energy Estimation'!$E$25, 1, 0)</f>
        <v>0</v>
      </c>
    </row>
    <row r="5804" spans="2:9" ht="15" x14ac:dyDescent="0.3">
      <c r="B5804" s="33">
        <v>5799.5</v>
      </c>
      <c r="C5804" s="34">
        <v>28.9</v>
      </c>
      <c r="D5804" s="32">
        <f t="shared" si="180"/>
        <v>84.02</v>
      </c>
      <c r="E5804" s="37">
        <f t="shared" si="181"/>
        <v>100.824</v>
      </c>
      <c r="F5804" s="32">
        <f>'Auxiliary Energy Estimation'!$E$25-D5804</f>
        <v>-29.019999999999996</v>
      </c>
      <c r="G5804" s="32">
        <f>'Auxiliary Energy Estimation'!$E$25-E5804</f>
        <v>-45.823999999999998</v>
      </c>
      <c r="H5804" s="26">
        <f>IF(D5804&lt;='Auxiliary Energy Estimation'!$E$25, 1, 0)</f>
        <v>0</v>
      </c>
      <c r="I5804" s="26">
        <f>IF(E5804&lt;='Auxiliary Energy Estimation'!$E$25, 1, 0)</f>
        <v>0</v>
      </c>
    </row>
    <row r="5805" spans="2:9" ht="15" x14ac:dyDescent="0.3">
      <c r="B5805" s="33">
        <v>5800.5</v>
      </c>
      <c r="C5805" s="34">
        <v>28.9</v>
      </c>
      <c r="D5805" s="32">
        <f t="shared" si="180"/>
        <v>84.02</v>
      </c>
      <c r="E5805" s="37">
        <f t="shared" si="181"/>
        <v>100.824</v>
      </c>
      <c r="F5805" s="32">
        <f>'Auxiliary Energy Estimation'!$E$25-D5805</f>
        <v>-29.019999999999996</v>
      </c>
      <c r="G5805" s="32">
        <f>'Auxiliary Energy Estimation'!$E$25-E5805</f>
        <v>-45.823999999999998</v>
      </c>
      <c r="H5805" s="26">
        <f>IF(D5805&lt;='Auxiliary Energy Estimation'!$E$25, 1, 0)</f>
        <v>0</v>
      </c>
      <c r="I5805" s="26">
        <f>IF(E5805&lt;='Auxiliary Energy Estimation'!$E$25, 1, 0)</f>
        <v>0</v>
      </c>
    </row>
    <row r="5806" spans="2:9" ht="15" x14ac:dyDescent="0.3">
      <c r="B5806" s="33">
        <v>5801.5</v>
      </c>
      <c r="C5806" s="34">
        <v>27.2</v>
      </c>
      <c r="D5806" s="32">
        <f t="shared" si="180"/>
        <v>80.960000000000008</v>
      </c>
      <c r="E5806" s="37">
        <f t="shared" si="181"/>
        <v>97.152000000000001</v>
      </c>
      <c r="F5806" s="32">
        <f>'Auxiliary Energy Estimation'!$E$25-D5806</f>
        <v>-25.960000000000008</v>
      </c>
      <c r="G5806" s="32">
        <f>'Auxiliary Energy Estimation'!$E$25-E5806</f>
        <v>-42.152000000000001</v>
      </c>
      <c r="H5806" s="26">
        <f>IF(D5806&lt;='Auxiliary Energy Estimation'!$E$25, 1, 0)</f>
        <v>0</v>
      </c>
      <c r="I5806" s="26">
        <f>IF(E5806&lt;='Auxiliary Energy Estimation'!$E$25, 1, 0)</f>
        <v>0</v>
      </c>
    </row>
    <row r="5807" spans="2:9" ht="15" x14ac:dyDescent="0.3">
      <c r="B5807" s="33">
        <v>5802.5</v>
      </c>
      <c r="C5807" s="34">
        <v>25</v>
      </c>
      <c r="D5807" s="32">
        <f t="shared" si="180"/>
        <v>77</v>
      </c>
      <c r="E5807" s="37">
        <f t="shared" si="181"/>
        <v>92.399999999999991</v>
      </c>
      <c r="F5807" s="32">
        <f>'Auxiliary Energy Estimation'!$E$25-D5807</f>
        <v>-22</v>
      </c>
      <c r="G5807" s="32">
        <f>'Auxiliary Energy Estimation'!$E$25-E5807</f>
        <v>-37.399999999999991</v>
      </c>
      <c r="H5807" s="26">
        <f>IF(D5807&lt;='Auxiliary Energy Estimation'!$E$25, 1, 0)</f>
        <v>0</v>
      </c>
      <c r="I5807" s="26">
        <f>IF(E5807&lt;='Auxiliary Energy Estimation'!$E$25, 1, 0)</f>
        <v>0</v>
      </c>
    </row>
    <row r="5808" spans="2:9" ht="15" x14ac:dyDescent="0.3">
      <c r="B5808" s="33">
        <v>5803.5</v>
      </c>
      <c r="C5808" s="34">
        <v>23.9</v>
      </c>
      <c r="D5808" s="32">
        <f t="shared" si="180"/>
        <v>75.02</v>
      </c>
      <c r="E5808" s="37">
        <f t="shared" si="181"/>
        <v>90.023999999999987</v>
      </c>
      <c r="F5808" s="32">
        <f>'Auxiliary Energy Estimation'!$E$25-D5808</f>
        <v>-20.019999999999996</v>
      </c>
      <c r="G5808" s="32">
        <f>'Auxiliary Energy Estimation'!$E$25-E5808</f>
        <v>-35.023999999999987</v>
      </c>
      <c r="H5808" s="26">
        <f>IF(D5808&lt;='Auxiliary Energy Estimation'!$E$25, 1, 0)</f>
        <v>0</v>
      </c>
      <c r="I5808" s="26">
        <f>IF(E5808&lt;='Auxiliary Energy Estimation'!$E$25, 1, 0)</f>
        <v>0</v>
      </c>
    </row>
    <row r="5809" spans="2:9" ht="15" x14ac:dyDescent="0.3">
      <c r="B5809" s="33">
        <v>5804.5</v>
      </c>
      <c r="C5809" s="34">
        <v>22.8</v>
      </c>
      <c r="D5809" s="32">
        <f t="shared" si="180"/>
        <v>73.039999999999992</v>
      </c>
      <c r="E5809" s="37">
        <f t="shared" si="181"/>
        <v>87.647999999999982</v>
      </c>
      <c r="F5809" s="32">
        <f>'Auxiliary Energy Estimation'!$E$25-D5809</f>
        <v>-18.039999999999992</v>
      </c>
      <c r="G5809" s="32">
        <f>'Auxiliary Energy Estimation'!$E$25-E5809</f>
        <v>-32.647999999999982</v>
      </c>
      <c r="H5809" s="26">
        <f>IF(D5809&lt;='Auxiliary Energy Estimation'!$E$25, 1, 0)</f>
        <v>0</v>
      </c>
      <c r="I5809" s="26">
        <f>IF(E5809&lt;='Auxiliary Energy Estimation'!$E$25, 1, 0)</f>
        <v>0</v>
      </c>
    </row>
    <row r="5810" spans="2:9" ht="15" x14ac:dyDescent="0.3">
      <c r="B5810" s="33">
        <v>5805.5</v>
      </c>
      <c r="C5810" s="34">
        <v>22.2</v>
      </c>
      <c r="D5810" s="32">
        <f t="shared" si="180"/>
        <v>71.960000000000008</v>
      </c>
      <c r="E5810" s="37">
        <f t="shared" si="181"/>
        <v>86.352000000000004</v>
      </c>
      <c r="F5810" s="32">
        <f>'Auxiliary Energy Estimation'!$E$25-D5810</f>
        <v>-16.960000000000008</v>
      </c>
      <c r="G5810" s="32">
        <f>'Auxiliary Energy Estimation'!$E$25-E5810</f>
        <v>-31.352000000000004</v>
      </c>
      <c r="H5810" s="26">
        <f>IF(D5810&lt;='Auxiliary Energy Estimation'!$E$25, 1, 0)</f>
        <v>0</v>
      </c>
      <c r="I5810" s="26">
        <f>IF(E5810&lt;='Auxiliary Energy Estimation'!$E$25, 1, 0)</f>
        <v>0</v>
      </c>
    </row>
    <row r="5811" spans="2:9" ht="15" x14ac:dyDescent="0.3">
      <c r="B5811" s="33">
        <v>5806.5</v>
      </c>
      <c r="C5811" s="34">
        <v>21.7</v>
      </c>
      <c r="D5811" s="32">
        <f t="shared" si="180"/>
        <v>71.06</v>
      </c>
      <c r="E5811" s="37">
        <f t="shared" si="181"/>
        <v>85.272000000000006</v>
      </c>
      <c r="F5811" s="32">
        <f>'Auxiliary Energy Estimation'!$E$25-D5811</f>
        <v>-16.060000000000002</v>
      </c>
      <c r="G5811" s="32">
        <f>'Auxiliary Energy Estimation'!$E$25-E5811</f>
        <v>-30.272000000000006</v>
      </c>
      <c r="H5811" s="26">
        <f>IF(D5811&lt;='Auxiliary Energy Estimation'!$E$25, 1, 0)</f>
        <v>0</v>
      </c>
      <c r="I5811" s="26">
        <f>IF(E5811&lt;='Auxiliary Energy Estimation'!$E$25, 1, 0)</f>
        <v>0</v>
      </c>
    </row>
    <row r="5812" spans="2:9" ht="15" x14ac:dyDescent="0.3">
      <c r="B5812" s="33">
        <v>5807.5</v>
      </c>
      <c r="C5812" s="34">
        <v>20.6</v>
      </c>
      <c r="D5812" s="32">
        <f t="shared" si="180"/>
        <v>69.080000000000013</v>
      </c>
      <c r="E5812" s="37">
        <f t="shared" si="181"/>
        <v>82.896000000000015</v>
      </c>
      <c r="F5812" s="32">
        <f>'Auxiliary Energy Estimation'!$E$25-D5812</f>
        <v>-14.080000000000013</v>
      </c>
      <c r="G5812" s="32">
        <f>'Auxiliary Energy Estimation'!$E$25-E5812</f>
        <v>-27.896000000000015</v>
      </c>
      <c r="H5812" s="26">
        <f>IF(D5812&lt;='Auxiliary Energy Estimation'!$E$25, 1, 0)</f>
        <v>0</v>
      </c>
      <c r="I5812" s="26">
        <f>IF(E5812&lt;='Auxiliary Energy Estimation'!$E$25, 1, 0)</f>
        <v>0</v>
      </c>
    </row>
    <row r="5813" spans="2:9" ht="15" x14ac:dyDescent="0.3">
      <c r="B5813" s="33">
        <v>5808.5</v>
      </c>
      <c r="C5813" s="34">
        <v>20</v>
      </c>
      <c r="D5813" s="32">
        <f t="shared" si="180"/>
        <v>68</v>
      </c>
      <c r="E5813" s="37">
        <f t="shared" si="181"/>
        <v>81.599999999999994</v>
      </c>
      <c r="F5813" s="32">
        <f>'Auxiliary Energy Estimation'!$E$25-D5813</f>
        <v>-13</v>
      </c>
      <c r="G5813" s="32">
        <f>'Auxiliary Energy Estimation'!$E$25-E5813</f>
        <v>-26.599999999999994</v>
      </c>
      <c r="H5813" s="26">
        <f>IF(D5813&lt;='Auxiliary Energy Estimation'!$E$25, 1, 0)</f>
        <v>0</v>
      </c>
      <c r="I5813" s="26">
        <f>IF(E5813&lt;='Auxiliary Energy Estimation'!$E$25, 1, 0)</f>
        <v>0</v>
      </c>
    </row>
    <row r="5814" spans="2:9" ht="15" x14ac:dyDescent="0.3">
      <c r="B5814" s="33">
        <v>5809.5</v>
      </c>
      <c r="C5814" s="34">
        <v>18.899999999999999</v>
      </c>
      <c r="D5814" s="32">
        <f t="shared" si="180"/>
        <v>66.02</v>
      </c>
      <c r="E5814" s="37">
        <f t="shared" si="181"/>
        <v>79.22399999999999</v>
      </c>
      <c r="F5814" s="32">
        <f>'Auxiliary Energy Estimation'!$E$25-D5814</f>
        <v>-11.019999999999996</v>
      </c>
      <c r="G5814" s="32">
        <f>'Auxiliary Energy Estimation'!$E$25-E5814</f>
        <v>-24.22399999999999</v>
      </c>
      <c r="H5814" s="26">
        <f>IF(D5814&lt;='Auxiliary Energy Estimation'!$E$25, 1, 0)</f>
        <v>0</v>
      </c>
      <c r="I5814" s="26">
        <f>IF(E5814&lt;='Auxiliary Energy Estimation'!$E$25, 1, 0)</f>
        <v>0</v>
      </c>
    </row>
    <row r="5815" spans="2:9" ht="15" x14ac:dyDescent="0.3">
      <c r="B5815" s="33">
        <v>5810.5</v>
      </c>
      <c r="C5815" s="34">
        <v>18.3</v>
      </c>
      <c r="D5815" s="32">
        <f t="shared" si="180"/>
        <v>64.94</v>
      </c>
      <c r="E5815" s="37">
        <f t="shared" si="181"/>
        <v>77.927999999999997</v>
      </c>
      <c r="F5815" s="32">
        <f>'Auxiliary Energy Estimation'!$E$25-D5815</f>
        <v>-9.9399999999999977</v>
      </c>
      <c r="G5815" s="32">
        <f>'Auxiliary Energy Estimation'!$E$25-E5815</f>
        <v>-22.927999999999997</v>
      </c>
      <c r="H5815" s="26">
        <f>IF(D5815&lt;='Auxiliary Energy Estimation'!$E$25, 1, 0)</f>
        <v>0</v>
      </c>
      <c r="I5815" s="26">
        <f>IF(E5815&lt;='Auxiliary Energy Estimation'!$E$25, 1, 0)</f>
        <v>0</v>
      </c>
    </row>
    <row r="5816" spans="2:9" ht="15" x14ac:dyDescent="0.3">
      <c r="B5816" s="33">
        <v>5811.5</v>
      </c>
      <c r="C5816" s="34">
        <v>17.8</v>
      </c>
      <c r="D5816" s="32">
        <f t="shared" si="180"/>
        <v>64.039999999999992</v>
      </c>
      <c r="E5816" s="37">
        <f t="shared" si="181"/>
        <v>76.847999999999985</v>
      </c>
      <c r="F5816" s="32">
        <f>'Auxiliary Energy Estimation'!$E$25-D5816</f>
        <v>-9.039999999999992</v>
      </c>
      <c r="G5816" s="32">
        <f>'Auxiliary Energy Estimation'!$E$25-E5816</f>
        <v>-21.847999999999985</v>
      </c>
      <c r="H5816" s="26">
        <f>IF(D5816&lt;='Auxiliary Energy Estimation'!$E$25, 1, 0)</f>
        <v>0</v>
      </c>
      <c r="I5816" s="26">
        <f>IF(E5816&lt;='Auxiliary Energy Estimation'!$E$25, 1, 0)</f>
        <v>0</v>
      </c>
    </row>
    <row r="5817" spans="2:9" ht="15" x14ac:dyDescent="0.3">
      <c r="B5817" s="33">
        <v>5812.5</v>
      </c>
      <c r="C5817" s="34">
        <v>17.2</v>
      </c>
      <c r="D5817" s="32">
        <f t="shared" si="180"/>
        <v>62.96</v>
      </c>
      <c r="E5817" s="37">
        <f t="shared" si="181"/>
        <v>75.551999999999992</v>
      </c>
      <c r="F5817" s="32">
        <f>'Auxiliary Energy Estimation'!$E$25-D5817</f>
        <v>-7.9600000000000009</v>
      </c>
      <c r="G5817" s="32">
        <f>'Auxiliary Energy Estimation'!$E$25-E5817</f>
        <v>-20.551999999999992</v>
      </c>
      <c r="H5817" s="26">
        <f>IF(D5817&lt;='Auxiliary Energy Estimation'!$E$25, 1, 0)</f>
        <v>0</v>
      </c>
      <c r="I5817" s="26">
        <f>IF(E5817&lt;='Auxiliary Energy Estimation'!$E$25, 1, 0)</f>
        <v>0</v>
      </c>
    </row>
    <row r="5818" spans="2:9" ht="15" x14ac:dyDescent="0.3">
      <c r="B5818" s="33">
        <v>5813.5</v>
      </c>
      <c r="C5818" s="34">
        <v>17.8</v>
      </c>
      <c r="D5818" s="32">
        <f t="shared" si="180"/>
        <v>64.039999999999992</v>
      </c>
      <c r="E5818" s="37">
        <f t="shared" si="181"/>
        <v>76.847999999999985</v>
      </c>
      <c r="F5818" s="32">
        <f>'Auxiliary Energy Estimation'!$E$25-D5818</f>
        <v>-9.039999999999992</v>
      </c>
      <c r="G5818" s="32">
        <f>'Auxiliary Energy Estimation'!$E$25-E5818</f>
        <v>-21.847999999999985</v>
      </c>
      <c r="H5818" s="26">
        <f>IF(D5818&lt;='Auxiliary Energy Estimation'!$E$25, 1, 0)</f>
        <v>0</v>
      </c>
      <c r="I5818" s="26">
        <f>IF(E5818&lt;='Auxiliary Energy Estimation'!$E$25, 1, 0)</f>
        <v>0</v>
      </c>
    </row>
    <row r="5819" spans="2:9" ht="15" x14ac:dyDescent="0.3">
      <c r="B5819" s="33">
        <v>5814.5</v>
      </c>
      <c r="C5819" s="34">
        <v>18.899999999999999</v>
      </c>
      <c r="D5819" s="32">
        <f t="shared" si="180"/>
        <v>66.02</v>
      </c>
      <c r="E5819" s="37">
        <f t="shared" si="181"/>
        <v>79.22399999999999</v>
      </c>
      <c r="F5819" s="32">
        <f>'Auxiliary Energy Estimation'!$E$25-D5819</f>
        <v>-11.019999999999996</v>
      </c>
      <c r="G5819" s="32">
        <f>'Auxiliary Energy Estimation'!$E$25-E5819</f>
        <v>-24.22399999999999</v>
      </c>
      <c r="H5819" s="26">
        <f>IF(D5819&lt;='Auxiliary Energy Estimation'!$E$25, 1, 0)</f>
        <v>0</v>
      </c>
      <c r="I5819" s="26">
        <f>IF(E5819&lt;='Auxiliary Energy Estimation'!$E$25, 1, 0)</f>
        <v>0</v>
      </c>
    </row>
    <row r="5820" spans="2:9" ht="15" x14ac:dyDescent="0.3">
      <c r="B5820" s="33">
        <v>5815.5</v>
      </c>
      <c r="C5820" s="34">
        <v>20</v>
      </c>
      <c r="D5820" s="32">
        <f t="shared" si="180"/>
        <v>68</v>
      </c>
      <c r="E5820" s="37">
        <f t="shared" si="181"/>
        <v>81.599999999999994</v>
      </c>
      <c r="F5820" s="32">
        <f>'Auxiliary Energy Estimation'!$E$25-D5820</f>
        <v>-13</v>
      </c>
      <c r="G5820" s="32">
        <f>'Auxiliary Energy Estimation'!$E$25-E5820</f>
        <v>-26.599999999999994</v>
      </c>
      <c r="H5820" s="26">
        <f>IF(D5820&lt;='Auxiliary Energy Estimation'!$E$25, 1, 0)</f>
        <v>0</v>
      </c>
      <c r="I5820" s="26">
        <f>IF(E5820&lt;='Auxiliary Energy Estimation'!$E$25, 1, 0)</f>
        <v>0</v>
      </c>
    </row>
    <row r="5821" spans="2:9" ht="15" x14ac:dyDescent="0.3">
      <c r="B5821" s="33">
        <v>5816.5</v>
      </c>
      <c r="C5821" s="34">
        <v>21.1</v>
      </c>
      <c r="D5821" s="32">
        <f t="shared" si="180"/>
        <v>69.98</v>
      </c>
      <c r="E5821" s="37">
        <f t="shared" si="181"/>
        <v>83.975999999999999</v>
      </c>
      <c r="F5821" s="32">
        <f>'Auxiliary Energy Estimation'!$E$25-D5821</f>
        <v>-14.980000000000004</v>
      </c>
      <c r="G5821" s="32">
        <f>'Auxiliary Energy Estimation'!$E$25-E5821</f>
        <v>-28.975999999999999</v>
      </c>
      <c r="H5821" s="26">
        <f>IF(D5821&lt;='Auxiliary Energy Estimation'!$E$25, 1, 0)</f>
        <v>0</v>
      </c>
      <c r="I5821" s="26">
        <f>IF(E5821&lt;='Auxiliary Energy Estimation'!$E$25, 1, 0)</f>
        <v>0</v>
      </c>
    </row>
    <row r="5822" spans="2:9" ht="15" x14ac:dyDescent="0.3">
      <c r="B5822" s="33">
        <v>5817.5</v>
      </c>
      <c r="C5822" s="34">
        <v>21.7</v>
      </c>
      <c r="D5822" s="32">
        <f t="shared" si="180"/>
        <v>71.06</v>
      </c>
      <c r="E5822" s="37">
        <f t="shared" si="181"/>
        <v>85.272000000000006</v>
      </c>
      <c r="F5822" s="32">
        <f>'Auxiliary Energy Estimation'!$E$25-D5822</f>
        <v>-16.060000000000002</v>
      </c>
      <c r="G5822" s="32">
        <f>'Auxiliary Energy Estimation'!$E$25-E5822</f>
        <v>-30.272000000000006</v>
      </c>
      <c r="H5822" s="26">
        <f>IF(D5822&lt;='Auxiliary Energy Estimation'!$E$25, 1, 0)</f>
        <v>0</v>
      </c>
      <c r="I5822" s="26">
        <f>IF(E5822&lt;='Auxiliary Energy Estimation'!$E$25, 1, 0)</f>
        <v>0</v>
      </c>
    </row>
    <row r="5823" spans="2:9" ht="15" x14ac:dyDescent="0.3">
      <c r="B5823" s="33">
        <v>5818.5</v>
      </c>
      <c r="C5823" s="34">
        <v>22.8</v>
      </c>
      <c r="D5823" s="32">
        <f t="shared" si="180"/>
        <v>73.039999999999992</v>
      </c>
      <c r="E5823" s="37">
        <f t="shared" si="181"/>
        <v>87.647999999999982</v>
      </c>
      <c r="F5823" s="32">
        <f>'Auxiliary Energy Estimation'!$E$25-D5823</f>
        <v>-18.039999999999992</v>
      </c>
      <c r="G5823" s="32">
        <f>'Auxiliary Energy Estimation'!$E$25-E5823</f>
        <v>-32.647999999999982</v>
      </c>
      <c r="H5823" s="26">
        <f>IF(D5823&lt;='Auxiliary Energy Estimation'!$E$25, 1, 0)</f>
        <v>0</v>
      </c>
      <c r="I5823" s="26">
        <f>IF(E5823&lt;='Auxiliary Energy Estimation'!$E$25, 1, 0)</f>
        <v>0</v>
      </c>
    </row>
    <row r="5824" spans="2:9" ht="15" x14ac:dyDescent="0.3">
      <c r="B5824" s="33">
        <v>5819.5</v>
      </c>
      <c r="C5824" s="34">
        <v>23.9</v>
      </c>
      <c r="D5824" s="32">
        <f t="shared" si="180"/>
        <v>75.02</v>
      </c>
      <c r="E5824" s="37">
        <f t="shared" si="181"/>
        <v>90.023999999999987</v>
      </c>
      <c r="F5824" s="32">
        <f>'Auxiliary Energy Estimation'!$E$25-D5824</f>
        <v>-20.019999999999996</v>
      </c>
      <c r="G5824" s="32">
        <f>'Auxiliary Energy Estimation'!$E$25-E5824</f>
        <v>-35.023999999999987</v>
      </c>
      <c r="H5824" s="26">
        <f>IF(D5824&lt;='Auxiliary Energy Estimation'!$E$25, 1, 0)</f>
        <v>0</v>
      </c>
      <c r="I5824" s="26">
        <f>IF(E5824&lt;='Auxiliary Energy Estimation'!$E$25, 1, 0)</f>
        <v>0</v>
      </c>
    </row>
    <row r="5825" spans="2:9" ht="15" x14ac:dyDescent="0.3">
      <c r="B5825" s="33">
        <v>5820.5</v>
      </c>
      <c r="C5825" s="34">
        <v>24.4</v>
      </c>
      <c r="D5825" s="32">
        <f t="shared" si="180"/>
        <v>75.92</v>
      </c>
      <c r="E5825" s="37">
        <f t="shared" si="181"/>
        <v>91.103999999999999</v>
      </c>
      <c r="F5825" s="32">
        <f>'Auxiliary Energy Estimation'!$E$25-D5825</f>
        <v>-20.92</v>
      </c>
      <c r="G5825" s="32">
        <f>'Auxiliary Energy Estimation'!$E$25-E5825</f>
        <v>-36.103999999999999</v>
      </c>
      <c r="H5825" s="26">
        <f>IF(D5825&lt;='Auxiliary Energy Estimation'!$E$25, 1, 0)</f>
        <v>0</v>
      </c>
      <c r="I5825" s="26">
        <f>IF(E5825&lt;='Auxiliary Energy Estimation'!$E$25, 1, 0)</f>
        <v>0</v>
      </c>
    </row>
    <row r="5826" spans="2:9" ht="15" x14ac:dyDescent="0.3">
      <c r="B5826" s="33">
        <v>5821.5</v>
      </c>
      <c r="C5826" s="34">
        <v>25</v>
      </c>
      <c r="D5826" s="32">
        <f t="shared" si="180"/>
        <v>77</v>
      </c>
      <c r="E5826" s="37">
        <f t="shared" si="181"/>
        <v>92.399999999999991</v>
      </c>
      <c r="F5826" s="32">
        <f>'Auxiliary Energy Estimation'!$E$25-D5826</f>
        <v>-22</v>
      </c>
      <c r="G5826" s="32">
        <f>'Auxiliary Energy Estimation'!$E$25-E5826</f>
        <v>-37.399999999999991</v>
      </c>
      <c r="H5826" s="26">
        <f>IF(D5826&lt;='Auxiliary Energy Estimation'!$E$25, 1, 0)</f>
        <v>0</v>
      </c>
      <c r="I5826" s="26">
        <f>IF(E5826&lt;='Auxiliary Energy Estimation'!$E$25, 1, 0)</f>
        <v>0</v>
      </c>
    </row>
    <row r="5827" spans="2:9" ht="15" x14ac:dyDescent="0.3">
      <c r="B5827" s="33">
        <v>5822.5</v>
      </c>
      <c r="C5827" s="34">
        <v>25</v>
      </c>
      <c r="D5827" s="32">
        <f t="shared" si="180"/>
        <v>77</v>
      </c>
      <c r="E5827" s="37">
        <f t="shared" si="181"/>
        <v>92.399999999999991</v>
      </c>
      <c r="F5827" s="32">
        <f>'Auxiliary Energy Estimation'!$E$25-D5827</f>
        <v>-22</v>
      </c>
      <c r="G5827" s="32">
        <f>'Auxiliary Energy Estimation'!$E$25-E5827</f>
        <v>-37.399999999999991</v>
      </c>
      <c r="H5827" s="26">
        <f>IF(D5827&lt;='Auxiliary Energy Estimation'!$E$25, 1, 0)</f>
        <v>0</v>
      </c>
      <c r="I5827" s="26">
        <f>IF(E5827&lt;='Auxiliary Energy Estimation'!$E$25, 1, 0)</f>
        <v>0</v>
      </c>
    </row>
    <row r="5828" spans="2:9" ht="15" x14ac:dyDescent="0.3">
      <c r="B5828" s="33">
        <v>5823.5</v>
      </c>
      <c r="C5828" s="34">
        <v>25</v>
      </c>
      <c r="D5828" s="32">
        <f t="shared" si="180"/>
        <v>77</v>
      </c>
      <c r="E5828" s="37">
        <f t="shared" si="181"/>
        <v>92.399999999999991</v>
      </c>
      <c r="F5828" s="32">
        <f>'Auxiliary Energy Estimation'!$E$25-D5828</f>
        <v>-22</v>
      </c>
      <c r="G5828" s="32">
        <f>'Auxiliary Energy Estimation'!$E$25-E5828</f>
        <v>-37.399999999999991</v>
      </c>
      <c r="H5828" s="26">
        <f>IF(D5828&lt;='Auxiliary Energy Estimation'!$E$25, 1, 0)</f>
        <v>0</v>
      </c>
      <c r="I5828" s="26">
        <f>IF(E5828&lt;='Auxiliary Energy Estimation'!$E$25, 1, 0)</f>
        <v>0</v>
      </c>
    </row>
    <row r="5829" spans="2:9" ht="15" x14ac:dyDescent="0.3">
      <c r="B5829" s="33">
        <v>5824.5</v>
      </c>
      <c r="C5829" s="34">
        <v>24.4</v>
      </c>
      <c r="D5829" s="32">
        <f t="shared" ref="D5829:D5892" si="182">CONVERT(C5829,"C","F")</f>
        <v>75.92</v>
      </c>
      <c r="E5829" s="37">
        <f t="shared" ref="E5829:E5892" si="183">D5829*1.2</f>
        <v>91.103999999999999</v>
      </c>
      <c r="F5829" s="32">
        <f>'Auxiliary Energy Estimation'!$E$25-D5829</f>
        <v>-20.92</v>
      </c>
      <c r="G5829" s="32">
        <f>'Auxiliary Energy Estimation'!$E$25-E5829</f>
        <v>-36.103999999999999</v>
      </c>
      <c r="H5829" s="26">
        <f>IF(D5829&lt;='Auxiliary Energy Estimation'!$E$25, 1, 0)</f>
        <v>0</v>
      </c>
      <c r="I5829" s="26">
        <f>IF(E5829&lt;='Auxiliary Energy Estimation'!$E$25, 1, 0)</f>
        <v>0</v>
      </c>
    </row>
    <row r="5830" spans="2:9" ht="15" x14ac:dyDescent="0.3">
      <c r="B5830" s="33">
        <v>5825.5</v>
      </c>
      <c r="C5830" s="34">
        <v>23.3</v>
      </c>
      <c r="D5830" s="32">
        <f t="shared" si="182"/>
        <v>73.94</v>
      </c>
      <c r="E5830" s="37">
        <f t="shared" si="183"/>
        <v>88.727999999999994</v>
      </c>
      <c r="F5830" s="32">
        <f>'Auxiliary Energy Estimation'!$E$25-D5830</f>
        <v>-18.939999999999998</v>
      </c>
      <c r="G5830" s="32">
        <f>'Auxiliary Energy Estimation'!$E$25-E5830</f>
        <v>-33.727999999999994</v>
      </c>
      <c r="H5830" s="26">
        <f>IF(D5830&lt;='Auxiliary Energy Estimation'!$E$25, 1, 0)</f>
        <v>0</v>
      </c>
      <c r="I5830" s="26">
        <f>IF(E5830&lt;='Auxiliary Energy Estimation'!$E$25, 1, 0)</f>
        <v>0</v>
      </c>
    </row>
    <row r="5831" spans="2:9" ht="15" x14ac:dyDescent="0.3">
      <c r="B5831" s="33">
        <v>5826.5</v>
      </c>
      <c r="C5831" s="34">
        <v>22.2</v>
      </c>
      <c r="D5831" s="32">
        <f t="shared" si="182"/>
        <v>71.960000000000008</v>
      </c>
      <c r="E5831" s="37">
        <f t="shared" si="183"/>
        <v>86.352000000000004</v>
      </c>
      <c r="F5831" s="32">
        <f>'Auxiliary Energy Estimation'!$E$25-D5831</f>
        <v>-16.960000000000008</v>
      </c>
      <c r="G5831" s="32">
        <f>'Auxiliary Energy Estimation'!$E$25-E5831</f>
        <v>-31.352000000000004</v>
      </c>
      <c r="H5831" s="26">
        <f>IF(D5831&lt;='Auxiliary Energy Estimation'!$E$25, 1, 0)</f>
        <v>0</v>
      </c>
      <c r="I5831" s="26">
        <f>IF(E5831&lt;='Auxiliary Energy Estimation'!$E$25, 1, 0)</f>
        <v>0</v>
      </c>
    </row>
    <row r="5832" spans="2:9" ht="15" x14ac:dyDescent="0.3">
      <c r="B5832" s="33">
        <v>5827.5</v>
      </c>
      <c r="C5832" s="34">
        <v>22.2</v>
      </c>
      <c r="D5832" s="32">
        <f t="shared" si="182"/>
        <v>71.960000000000008</v>
      </c>
      <c r="E5832" s="37">
        <f t="shared" si="183"/>
        <v>86.352000000000004</v>
      </c>
      <c r="F5832" s="32">
        <f>'Auxiliary Energy Estimation'!$E$25-D5832</f>
        <v>-16.960000000000008</v>
      </c>
      <c r="G5832" s="32">
        <f>'Auxiliary Energy Estimation'!$E$25-E5832</f>
        <v>-31.352000000000004</v>
      </c>
      <c r="H5832" s="26">
        <f>IF(D5832&lt;='Auxiliary Energy Estimation'!$E$25, 1, 0)</f>
        <v>0</v>
      </c>
      <c r="I5832" s="26">
        <f>IF(E5832&lt;='Auxiliary Energy Estimation'!$E$25, 1, 0)</f>
        <v>0</v>
      </c>
    </row>
    <row r="5833" spans="2:9" ht="15" x14ac:dyDescent="0.3">
      <c r="B5833" s="33">
        <v>5828.5</v>
      </c>
      <c r="C5833" s="34">
        <v>18.899999999999999</v>
      </c>
      <c r="D5833" s="32">
        <f t="shared" si="182"/>
        <v>66.02</v>
      </c>
      <c r="E5833" s="37">
        <f t="shared" si="183"/>
        <v>79.22399999999999</v>
      </c>
      <c r="F5833" s="32">
        <f>'Auxiliary Energy Estimation'!$E$25-D5833</f>
        <v>-11.019999999999996</v>
      </c>
      <c r="G5833" s="32">
        <f>'Auxiliary Energy Estimation'!$E$25-E5833</f>
        <v>-24.22399999999999</v>
      </c>
      <c r="H5833" s="26">
        <f>IF(D5833&lt;='Auxiliary Energy Estimation'!$E$25, 1, 0)</f>
        <v>0</v>
      </c>
      <c r="I5833" s="26">
        <f>IF(E5833&lt;='Auxiliary Energy Estimation'!$E$25, 1, 0)</f>
        <v>0</v>
      </c>
    </row>
    <row r="5834" spans="2:9" ht="15" x14ac:dyDescent="0.3">
      <c r="B5834" s="33">
        <v>5829.5</v>
      </c>
      <c r="C5834" s="34">
        <v>18.2</v>
      </c>
      <c r="D5834" s="32">
        <f t="shared" si="182"/>
        <v>64.759999999999991</v>
      </c>
      <c r="E5834" s="37">
        <f t="shared" si="183"/>
        <v>77.711999999999989</v>
      </c>
      <c r="F5834" s="32">
        <f>'Auxiliary Energy Estimation'!$E$25-D5834</f>
        <v>-9.7599999999999909</v>
      </c>
      <c r="G5834" s="32">
        <f>'Auxiliary Energy Estimation'!$E$25-E5834</f>
        <v>-22.711999999999989</v>
      </c>
      <c r="H5834" s="26">
        <f>IF(D5834&lt;='Auxiliary Energy Estimation'!$E$25, 1, 0)</f>
        <v>0</v>
      </c>
      <c r="I5834" s="26">
        <f>IF(E5834&lt;='Auxiliary Energy Estimation'!$E$25, 1, 0)</f>
        <v>0</v>
      </c>
    </row>
    <row r="5835" spans="2:9" ht="15" x14ac:dyDescent="0.3">
      <c r="B5835" s="33">
        <v>5830.5</v>
      </c>
      <c r="C5835" s="34">
        <v>17.5</v>
      </c>
      <c r="D5835" s="32">
        <f t="shared" si="182"/>
        <v>63.5</v>
      </c>
      <c r="E5835" s="37">
        <f t="shared" si="183"/>
        <v>76.2</v>
      </c>
      <c r="F5835" s="32">
        <f>'Auxiliary Energy Estimation'!$E$25-D5835</f>
        <v>-8.5</v>
      </c>
      <c r="G5835" s="32">
        <f>'Auxiliary Energy Estimation'!$E$25-E5835</f>
        <v>-21.200000000000003</v>
      </c>
      <c r="H5835" s="26">
        <f>IF(D5835&lt;='Auxiliary Energy Estimation'!$E$25, 1, 0)</f>
        <v>0</v>
      </c>
      <c r="I5835" s="26">
        <f>IF(E5835&lt;='Auxiliary Energy Estimation'!$E$25, 1, 0)</f>
        <v>0</v>
      </c>
    </row>
    <row r="5836" spans="2:9" ht="15" x14ac:dyDescent="0.3">
      <c r="B5836" s="33">
        <v>5831.5</v>
      </c>
      <c r="C5836" s="34">
        <v>16.8</v>
      </c>
      <c r="D5836" s="32">
        <f t="shared" si="182"/>
        <v>62.24</v>
      </c>
      <c r="E5836" s="37">
        <f t="shared" si="183"/>
        <v>74.688000000000002</v>
      </c>
      <c r="F5836" s="32">
        <f>'Auxiliary Energy Estimation'!$E$25-D5836</f>
        <v>-7.240000000000002</v>
      </c>
      <c r="G5836" s="32">
        <f>'Auxiliary Energy Estimation'!$E$25-E5836</f>
        <v>-19.688000000000002</v>
      </c>
      <c r="H5836" s="26">
        <f>IF(D5836&lt;='Auxiliary Energy Estimation'!$E$25, 1, 0)</f>
        <v>0</v>
      </c>
      <c r="I5836" s="26">
        <f>IF(E5836&lt;='Auxiliary Energy Estimation'!$E$25, 1, 0)</f>
        <v>0</v>
      </c>
    </row>
    <row r="5837" spans="2:9" ht="15" x14ac:dyDescent="0.3">
      <c r="B5837" s="33">
        <v>5832.5</v>
      </c>
      <c r="C5837" s="34">
        <v>16</v>
      </c>
      <c r="D5837" s="32">
        <f t="shared" si="182"/>
        <v>60.8</v>
      </c>
      <c r="E5837" s="37">
        <f t="shared" si="183"/>
        <v>72.959999999999994</v>
      </c>
      <c r="F5837" s="32">
        <f>'Auxiliary Energy Estimation'!$E$25-D5837</f>
        <v>-5.7999999999999972</v>
      </c>
      <c r="G5837" s="32">
        <f>'Auxiliary Energy Estimation'!$E$25-E5837</f>
        <v>-17.959999999999994</v>
      </c>
      <c r="H5837" s="26">
        <f>IF(D5837&lt;='Auxiliary Energy Estimation'!$E$25, 1, 0)</f>
        <v>0</v>
      </c>
      <c r="I5837" s="26">
        <f>IF(E5837&lt;='Auxiliary Energy Estimation'!$E$25, 1, 0)</f>
        <v>0</v>
      </c>
    </row>
    <row r="5838" spans="2:9" ht="15" x14ac:dyDescent="0.3">
      <c r="B5838" s="33">
        <v>5833.5</v>
      </c>
      <c r="C5838" s="34">
        <v>15.3</v>
      </c>
      <c r="D5838" s="32">
        <f t="shared" si="182"/>
        <v>59.540000000000006</v>
      </c>
      <c r="E5838" s="37">
        <f t="shared" si="183"/>
        <v>71.448000000000008</v>
      </c>
      <c r="F5838" s="32">
        <f>'Auxiliary Energy Estimation'!$E$25-D5838</f>
        <v>-4.5400000000000063</v>
      </c>
      <c r="G5838" s="32">
        <f>'Auxiliary Energy Estimation'!$E$25-E5838</f>
        <v>-16.448000000000008</v>
      </c>
      <c r="H5838" s="26">
        <f>IF(D5838&lt;='Auxiliary Energy Estimation'!$E$25, 1, 0)</f>
        <v>0</v>
      </c>
      <c r="I5838" s="26">
        <f>IF(E5838&lt;='Auxiliary Energy Estimation'!$E$25, 1, 0)</f>
        <v>0</v>
      </c>
    </row>
    <row r="5839" spans="2:9" ht="15" x14ac:dyDescent="0.3">
      <c r="B5839" s="33">
        <v>5834.5</v>
      </c>
      <c r="C5839" s="34">
        <v>14.6</v>
      </c>
      <c r="D5839" s="32">
        <f t="shared" si="182"/>
        <v>58.28</v>
      </c>
      <c r="E5839" s="37">
        <f t="shared" si="183"/>
        <v>69.935999999999993</v>
      </c>
      <c r="F5839" s="32">
        <f>'Auxiliary Energy Estimation'!$E$25-D5839</f>
        <v>-3.2800000000000011</v>
      </c>
      <c r="G5839" s="32">
        <f>'Auxiliary Energy Estimation'!$E$25-E5839</f>
        <v>-14.935999999999993</v>
      </c>
      <c r="H5839" s="26">
        <f>IF(D5839&lt;='Auxiliary Energy Estimation'!$E$25, 1, 0)</f>
        <v>0</v>
      </c>
      <c r="I5839" s="26">
        <f>IF(E5839&lt;='Auxiliary Energy Estimation'!$E$25, 1, 0)</f>
        <v>0</v>
      </c>
    </row>
    <row r="5840" spans="2:9" ht="15" x14ac:dyDescent="0.3">
      <c r="B5840" s="33">
        <v>5835.5</v>
      </c>
      <c r="C5840" s="34">
        <v>13.9</v>
      </c>
      <c r="D5840" s="32">
        <f t="shared" si="182"/>
        <v>57.019999999999996</v>
      </c>
      <c r="E5840" s="37">
        <f t="shared" si="183"/>
        <v>68.423999999999992</v>
      </c>
      <c r="F5840" s="32">
        <f>'Auxiliary Energy Estimation'!$E$25-D5840</f>
        <v>-2.019999999999996</v>
      </c>
      <c r="G5840" s="32">
        <f>'Auxiliary Energy Estimation'!$E$25-E5840</f>
        <v>-13.423999999999992</v>
      </c>
      <c r="H5840" s="26">
        <f>IF(D5840&lt;='Auxiliary Energy Estimation'!$E$25, 1, 0)</f>
        <v>0</v>
      </c>
      <c r="I5840" s="26">
        <f>IF(E5840&lt;='Auxiliary Energy Estimation'!$E$25, 1, 0)</f>
        <v>0</v>
      </c>
    </row>
    <row r="5841" spans="2:9" ht="15" x14ac:dyDescent="0.3">
      <c r="B5841" s="33">
        <v>5836.5</v>
      </c>
      <c r="C5841" s="34">
        <v>14.4</v>
      </c>
      <c r="D5841" s="32">
        <f t="shared" si="182"/>
        <v>57.92</v>
      </c>
      <c r="E5841" s="37">
        <f t="shared" si="183"/>
        <v>69.504000000000005</v>
      </c>
      <c r="F5841" s="32">
        <f>'Auxiliary Energy Estimation'!$E$25-D5841</f>
        <v>-2.9200000000000017</v>
      </c>
      <c r="G5841" s="32">
        <f>'Auxiliary Energy Estimation'!$E$25-E5841</f>
        <v>-14.504000000000005</v>
      </c>
      <c r="H5841" s="26">
        <f>IF(D5841&lt;='Auxiliary Energy Estimation'!$E$25, 1, 0)</f>
        <v>0</v>
      </c>
      <c r="I5841" s="26">
        <f>IF(E5841&lt;='Auxiliary Energy Estimation'!$E$25, 1, 0)</f>
        <v>0</v>
      </c>
    </row>
    <row r="5842" spans="2:9" ht="15" x14ac:dyDescent="0.3">
      <c r="B5842" s="33">
        <v>5837.5</v>
      </c>
      <c r="C5842" s="34">
        <v>15.6</v>
      </c>
      <c r="D5842" s="32">
        <f t="shared" si="182"/>
        <v>60.08</v>
      </c>
      <c r="E5842" s="37">
        <f t="shared" si="183"/>
        <v>72.095999999999989</v>
      </c>
      <c r="F5842" s="32">
        <f>'Auxiliary Energy Estimation'!$E$25-D5842</f>
        <v>-5.0799999999999983</v>
      </c>
      <c r="G5842" s="32">
        <f>'Auxiliary Energy Estimation'!$E$25-E5842</f>
        <v>-17.095999999999989</v>
      </c>
      <c r="H5842" s="26">
        <f>IF(D5842&lt;='Auxiliary Energy Estimation'!$E$25, 1, 0)</f>
        <v>0</v>
      </c>
      <c r="I5842" s="26">
        <f>IF(E5842&lt;='Auxiliary Energy Estimation'!$E$25, 1, 0)</f>
        <v>0</v>
      </c>
    </row>
    <row r="5843" spans="2:9" ht="15" x14ac:dyDescent="0.3">
      <c r="B5843" s="33">
        <v>5838.5</v>
      </c>
      <c r="C5843" s="34">
        <v>16.7</v>
      </c>
      <c r="D5843" s="32">
        <f t="shared" si="182"/>
        <v>62.06</v>
      </c>
      <c r="E5843" s="37">
        <f t="shared" si="183"/>
        <v>74.471999999999994</v>
      </c>
      <c r="F5843" s="32">
        <f>'Auxiliary Energy Estimation'!$E$25-D5843</f>
        <v>-7.0600000000000023</v>
      </c>
      <c r="G5843" s="32">
        <f>'Auxiliary Energy Estimation'!$E$25-E5843</f>
        <v>-19.471999999999994</v>
      </c>
      <c r="H5843" s="26">
        <f>IF(D5843&lt;='Auxiliary Energy Estimation'!$E$25, 1, 0)</f>
        <v>0</v>
      </c>
      <c r="I5843" s="26">
        <f>IF(E5843&lt;='Auxiliary Energy Estimation'!$E$25, 1, 0)</f>
        <v>0</v>
      </c>
    </row>
    <row r="5844" spans="2:9" ht="15" x14ac:dyDescent="0.3">
      <c r="B5844" s="33">
        <v>5839.5</v>
      </c>
      <c r="C5844" s="34">
        <v>19.399999999999999</v>
      </c>
      <c r="D5844" s="32">
        <f t="shared" si="182"/>
        <v>66.92</v>
      </c>
      <c r="E5844" s="37">
        <f t="shared" si="183"/>
        <v>80.304000000000002</v>
      </c>
      <c r="F5844" s="32">
        <f>'Auxiliary Energy Estimation'!$E$25-D5844</f>
        <v>-11.920000000000002</v>
      </c>
      <c r="G5844" s="32">
        <f>'Auxiliary Energy Estimation'!$E$25-E5844</f>
        <v>-25.304000000000002</v>
      </c>
      <c r="H5844" s="26">
        <f>IF(D5844&lt;='Auxiliary Energy Estimation'!$E$25, 1, 0)</f>
        <v>0</v>
      </c>
      <c r="I5844" s="26">
        <f>IF(E5844&lt;='Auxiliary Energy Estimation'!$E$25, 1, 0)</f>
        <v>0</v>
      </c>
    </row>
    <row r="5845" spans="2:9" ht="15" x14ac:dyDescent="0.3">
      <c r="B5845" s="33">
        <v>5840.5</v>
      </c>
      <c r="C5845" s="34">
        <v>21.7</v>
      </c>
      <c r="D5845" s="32">
        <f t="shared" si="182"/>
        <v>71.06</v>
      </c>
      <c r="E5845" s="37">
        <f t="shared" si="183"/>
        <v>85.272000000000006</v>
      </c>
      <c r="F5845" s="32">
        <f>'Auxiliary Energy Estimation'!$E$25-D5845</f>
        <v>-16.060000000000002</v>
      </c>
      <c r="G5845" s="32">
        <f>'Auxiliary Energy Estimation'!$E$25-E5845</f>
        <v>-30.272000000000006</v>
      </c>
      <c r="H5845" s="26">
        <f>IF(D5845&lt;='Auxiliary Energy Estimation'!$E$25, 1, 0)</f>
        <v>0</v>
      </c>
      <c r="I5845" s="26">
        <f>IF(E5845&lt;='Auxiliary Energy Estimation'!$E$25, 1, 0)</f>
        <v>0</v>
      </c>
    </row>
    <row r="5846" spans="2:9" ht="15" x14ac:dyDescent="0.3">
      <c r="B5846" s="33">
        <v>5841.5</v>
      </c>
      <c r="C5846" s="34">
        <v>23.3</v>
      </c>
      <c r="D5846" s="32">
        <f t="shared" si="182"/>
        <v>73.94</v>
      </c>
      <c r="E5846" s="37">
        <f t="shared" si="183"/>
        <v>88.727999999999994</v>
      </c>
      <c r="F5846" s="32">
        <f>'Auxiliary Energy Estimation'!$E$25-D5846</f>
        <v>-18.939999999999998</v>
      </c>
      <c r="G5846" s="32">
        <f>'Auxiliary Energy Estimation'!$E$25-E5846</f>
        <v>-33.727999999999994</v>
      </c>
      <c r="H5846" s="26">
        <f>IF(D5846&lt;='Auxiliary Energy Estimation'!$E$25, 1, 0)</f>
        <v>0</v>
      </c>
      <c r="I5846" s="26">
        <f>IF(E5846&lt;='Auxiliary Energy Estimation'!$E$25, 1, 0)</f>
        <v>0</v>
      </c>
    </row>
    <row r="5847" spans="2:9" ht="15" x14ac:dyDescent="0.3">
      <c r="B5847" s="33">
        <v>5842.5</v>
      </c>
      <c r="C5847" s="34">
        <v>24.4</v>
      </c>
      <c r="D5847" s="32">
        <f t="shared" si="182"/>
        <v>75.92</v>
      </c>
      <c r="E5847" s="37">
        <f t="shared" si="183"/>
        <v>91.103999999999999</v>
      </c>
      <c r="F5847" s="32">
        <f>'Auxiliary Energy Estimation'!$E$25-D5847</f>
        <v>-20.92</v>
      </c>
      <c r="G5847" s="32">
        <f>'Auxiliary Energy Estimation'!$E$25-E5847</f>
        <v>-36.103999999999999</v>
      </c>
      <c r="H5847" s="26">
        <f>IF(D5847&lt;='Auxiliary Energy Estimation'!$E$25, 1, 0)</f>
        <v>0</v>
      </c>
      <c r="I5847" s="26">
        <f>IF(E5847&lt;='Auxiliary Energy Estimation'!$E$25, 1, 0)</f>
        <v>0</v>
      </c>
    </row>
    <row r="5848" spans="2:9" ht="15" x14ac:dyDescent="0.3">
      <c r="B5848" s="33">
        <v>5843.5</v>
      </c>
      <c r="C5848" s="34">
        <v>25</v>
      </c>
      <c r="D5848" s="32">
        <f t="shared" si="182"/>
        <v>77</v>
      </c>
      <c r="E5848" s="37">
        <f t="shared" si="183"/>
        <v>92.399999999999991</v>
      </c>
      <c r="F5848" s="32">
        <f>'Auxiliary Energy Estimation'!$E$25-D5848</f>
        <v>-22</v>
      </c>
      <c r="G5848" s="32">
        <f>'Auxiliary Energy Estimation'!$E$25-E5848</f>
        <v>-37.399999999999991</v>
      </c>
      <c r="H5848" s="26">
        <f>IF(D5848&lt;='Auxiliary Energy Estimation'!$E$25, 1, 0)</f>
        <v>0</v>
      </c>
      <c r="I5848" s="26">
        <f>IF(E5848&lt;='Auxiliary Energy Estimation'!$E$25, 1, 0)</f>
        <v>0</v>
      </c>
    </row>
    <row r="5849" spans="2:9" ht="15" x14ac:dyDescent="0.3">
      <c r="B5849" s="33">
        <v>5844.5</v>
      </c>
      <c r="C5849" s="34">
        <v>25.6</v>
      </c>
      <c r="D5849" s="32">
        <f t="shared" si="182"/>
        <v>78.080000000000013</v>
      </c>
      <c r="E5849" s="37">
        <f t="shared" si="183"/>
        <v>93.696000000000012</v>
      </c>
      <c r="F5849" s="32">
        <f>'Auxiliary Energy Estimation'!$E$25-D5849</f>
        <v>-23.080000000000013</v>
      </c>
      <c r="G5849" s="32">
        <f>'Auxiliary Energy Estimation'!$E$25-E5849</f>
        <v>-38.696000000000012</v>
      </c>
      <c r="H5849" s="26">
        <f>IF(D5849&lt;='Auxiliary Energy Estimation'!$E$25, 1, 0)</f>
        <v>0</v>
      </c>
      <c r="I5849" s="26">
        <f>IF(E5849&lt;='Auxiliary Energy Estimation'!$E$25, 1, 0)</f>
        <v>0</v>
      </c>
    </row>
    <row r="5850" spans="2:9" ht="15" x14ac:dyDescent="0.3">
      <c r="B5850" s="33">
        <v>5845.5</v>
      </c>
      <c r="C5850" s="34">
        <v>26.1</v>
      </c>
      <c r="D5850" s="32">
        <f t="shared" si="182"/>
        <v>78.98</v>
      </c>
      <c r="E5850" s="37">
        <f t="shared" si="183"/>
        <v>94.775999999999996</v>
      </c>
      <c r="F5850" s="32">
        <f>'Auxiliary Energy Estimation'!$E$25-D5850</f>
        <v>-23.980000000000004</v>
      </c>
      <c r="G5850" s="32">
        <f>'Auxiliary Energy Estimation'!$E$25-E5850</f>
        <v>-39.775999999999996</v>
      </c>
      <c r="H5850" s="26">
        <f>IF(D5850&lt;='Auxiliary Energy Estimation'!$E$25, 1, 0)</f>
        <v>0</v>
      </c>
      <c r="I5850" s="26">
        <f>IF(E5850&lt;='Auxiliary Energy Estimation'!$E$25, 1, 0)</f>
        <v>0</v>
      </c>
    </row>
    <row r="5851" spans="2:9" ht="15" x14ac:dyDescent="0.3">
      <c r="B5851" s="33">
        <v>5846.5</v>
      </c>
      <c r="C5851" s="34">
        <v>25</v>
      </c>
      <c r="D5851" s="32">
        <f t="shared" si="182"/>
        <v>77</v>
      </c>
      <c r="E5851" s="37">
        <f t="shared" si="183"/>
        <v>92.399999999999991</v>
      </c>
      <c r="F5851" s="32">
        <f>'Auxiliary Energy Estimation'!$E$25-D5851</f>
        <v>-22</v>
      </c>
      <c r="G5851" s="32">
        <f>'Auxiliary Energy Estimation'!$E$25-E5851</f>
        <v>-37.399999999999991</v>
      </c>
      <c r="H5851" s="26">
        <f>IF(D5851&lt;='Auxiliary Energy Estimation'!$E$25, 1, 0)</f>
        <v>0</v>
      </c>
      <c r="I5851" s="26">
        <f>IF(E5851&lt;='Auxiliary Energy Estimation'!$E$25, 1, 0)</f>
        <v>0</v>
      </c>
    </row>
    <row r="5852" spans="2:9" ht="15" x14ac:dyDescent="0.3">
      <c r="B5852" s="33">
        <v>5847.5</v>
      </c>
      <c r="C5852" s="34">
        <v>25</v>
      </c>
      <c r="D5852" s="32">
        <f t="shared" si="182"/>
        <v>77</v>
      </c>
      <c r="E5852" s="37">
        <f t="shared" si="183"/>
        <v>92.399999999999991</v>
      </c>
      <c r="F5852" s="32">
        <f>'Auxiliary Energy Estimation'!$E$25-D5852</f>
        <v>-22</v>
      </c>
      <c r="G5852" s="32">
        <f>'Auxiliary Energy Estimation'!$E$25-E5852</f>
        <v>-37.399999999999991</v>
      </c>
      <c r="H5852" s="26">
        <f>IF(D5852&lt;='Auxiliary Energy Estimation'!$E$25, 1, 0)</f>
        <v>0</v>
      </c>
      <c r="I5852" s="26">
        <f>IF(E5852&lt;='Auxiliary Energy Estimation'!$E$25, 1, 0)</f>
        <v>0</v>
      </c>
    </row>
    <row r="5853" spans="2:9" ht="15" x14ac:dyDescent="0.3">
      <c r="B5853" s="33">
        <v>5848.5</v>
      </c>
      <c r="C5853" s="34">
        <v>23.9</v>
      </c>
      <c r="D5853" s="32">
        <f t="shared" si="182"/>
        <v>75.02</v>
      </c>
      <c r="E5853" s="37">
        <f t="shared" si="183"/>
        <v>90.023999999999987</v>
      </c>
      <c r="F5853" s="32">
        <f>'Auxiliary Energy Estimation'!$E$25-D5853</f>
        <v>-20.019999999999996</v>
      </c>
      <c r="G5853" s="32">
        <f>'Auxiliary Energy Estimation'!$E$25-E5853</f>
        <v>-35.023999999999987</v>
      </c>
      <c r="H5853" s="26">
        <f>IF(D5853&lt;='Auxiliary Energy Estimation'!$E$25, 1, 0)</f>
        <v>0</v>
      </c>
      <c r="I5853" s="26">
        <f>IF(E5853&lt;='Auxiliary Energy Estimation'!$E$25, 1, 0)</f>
        <v>0</v>
      </c>
    </row>
    <row r="5854" spans="2:9" ht="15" x14ac:dyDescent="0.3">
      <c r="B5854" s="33">
        <v>5849.5</v>
      </c>
      <c r="C5854" s="34">
        <v>22.2</v>
      </c>
      <c r="D5854" s="32">
        <f t="shared" si="182"/>
        <v>71.960000000000008</v>
      </c>
      <c r="E5854" s="37">
        <f t="shared" si="183"/>
        <v>86.352000000000004</v>
      </c>
      <c r="F5854" s="32">
        <f>'Auxiliary Energy Estimation'!$E$25-D5854</f>
        <v>-16.960000000000008</v>
      </c>
      <c r="G5854" s="32">
        <f>'Auxiliary Energy Estimation'!$E$25-E5854</f>
        <v>-31.352000000000004</v>
      </c>
      <c r="H5854" s="26">
        <f>IF(D5854&lt;='Auxiliary Energy Estimation'!$E$25, 1, 0)</f>
        <v>0</v>
      </c>
      <c r="I5854" s="26">
        <f>IF(E5854&lt;='Auxiliary Energy Estimation'!$E$25, 1, 0)</f>
        <v>0</v>
      </c>
    </row>
    <row r="5855" spans="2:9" ht="15" x14ac:dyDescent="0.3">
      <c r="B5855" s="33">
        <v>5850.5</v>
      </c>
      <c r="C5855" s="34">
        <v>22.2</v>
      </c>
      <c r="D5855" s="32">
        <f t="shared" si="182"/>
        <v>71.960000000000008</v>
      </c>
      <c r="E5855" s="37">
        <f t="shared" si="183"/>
        <v>86.352000000000004</v>
      </c>
      <c r="F5855" s="32">
        <f>'Auxiliary Energy Estimation'!$E$25-D5855</f>
        <v>-16.960000000000008</v>
      </c>
      <c r="G5855" s="32">
        <f>'Auxiliary Energy Estimation'!$E$25-E5855</f>
        <v>-31.352000000000004</v>
      </c>
      <c r="H5855" s="26">
        <f>IF(D5855&lt;='Auxiliary Energy Estimation'!$E$25, 1, 0)</f>
        <v>0</v>
      </c>
      <c r="I5855" s="26">
        <f>IF(E5855&lt;='Auxiliary Energy Estimation'!$E$25, 1, 0)</f>
        <v>0</v>
      </c>
    </row>
    <row r="5856" spans="2:9" ht="15" x14ac:dyDescent="0.3">
      <c r="B5856" s="33">
        <v>5851.5</v>
      </c>
      <c r="C5856" s="34">
        <v>21.7</v>
      </c>
      <c r="D5856" s="32">
        <f t="shared" si="182"/>
        <v>71.06</v>
      </c>
      <c r="E5856" s="37">
        <f t="shared" si="183"/>
        <v>85.272000000000006</v>
      </c>
      <c r="F5856" s="32">
        <f>'Auxiliary Energy Estimation'!$E$25-D5856</f>
        <v>-16.060000000000002</v>
      </c>
      <c r="G5856" s="32">
        <f>'Auxiliary Energy Estimation'!$E$25-E5856</f>
        <v>-30.272000000000006</v>
      </c>
      <c r="H5856" s="26">
        <f>IF(D5856&lt;='Auxiliary Energy Estimation'!$E$25, 1, 0)</f>
        <v>0</v>
      </c>
      <c r="I5856" s="26">
        <f>IF(E5856&lt;='Auxiliary Energy Estimation'!$E$25, 1, 0)</f>
        <v>0</v>
      </c>
    </row>
    <row r="5857" spans="2:9" ht="15" x14ac:dyDescent="0.3">
      <c r="B5857" s="33">
        <v>5852.5</v>
      </c>
      <c r="C5857" s="34">
        <v>21.1</v>
      </c>
      <c r="D5857" s="32">
        <f t="shared" si="182"/>
        <v>69.98</v>
      </c>
      <c r="E5857" s="37">
        <f t="shared" si="183"/>
        <v>83.975999999999999</v>
      </c>
      <c r="F5857" s="32">
        <f>'Auxiliary Energy Estimation'!$E$25-D5857</f>
        <v>-14.980000000000004</v>
      </c>
      <c r="G5857" s="32">
        <f>'Auxiliary Energy Estimation'!$E$25-E5857</f>
        <v>-28.975999999999999</v>
      </c>
      <c r="H5857" s="26">
        <f>IF(D5857&lt;='Auxiliary Energy Estimation'!$E$25, 1, 0)</f>
        <v>0</v>
      </c>
      <c r="I5857" s="26">
        <f>IF(E5857&lt;='Auxiliary Energy Estimation'!$E$25, 1, 0)</f>
        <v>0</v>
      </c>
    </row>
    <row r="5858" spans="2:9" ht="15" x14ac:dyDescent="0.3">
      <c r="B5858" s="33">
        <v>5853.5</v>
      </c>
      <c r="C5858" s="34">
        <v>20.6</v>
      </c>
      <c r="D5858" s="32">
        <f t="shared" si="182"/>
        <v>69.080000000000013</v>
      </c>
      <c r="E5858" s="37">
        <f t="shared" si="183"/>
        <v>82.896000000000015</v>
      </c>
      <c r="F5858" s="32">
        <f>'Auxiliary Energy Estimation'!$E$25-D5858</f>
        <v>-14.080000000000013</v>
      </c>
      <c r="G5858" s="32">
        <f>'Auxiliary Energy Estimation'!$E$25-E5858</f>
        <v>-27.896000000000015</v>
      </c>
      <c r="H5858" s="26">
        <f>IF(D5858&lt;='Auxiliary Energy Estimation'!$E$25, 1, 0)</f>
        <v>0</v>
      </c>
      <c r="I5858" s="26">
        <f>IF(E5858&lt;='Auxiliary Energy Estimation'!$E$25, 1, 0)</f>
        <v>0</v>
      </c>
    </row>
    <row r="5859" spans="2:9" ht="15" x14ac:dyDescent="0.3">
      <c r="B5859" s="33">
        <v>5854.5</v>
      </c>
      <c r="C5859" s="34">
        <v>20</v>
      </c>
      <c r="D5859" s="32">
        <f t="shared" si="182"/>
        <v>68</v>
      </c>
      <c r="E5859" s="37">
        <f t="shared" si="183"/>
        <v>81.599999999999994</v>
      </c>
      <c r="F5859" s="32">
        <f>'Auxiliary Energy Estimation'!$E$25-D5859</f>
        <v>-13</v>
      </c>
      <c r="G5859" s="32">
        <f>'Auxiliary Energy Estimation'!$E$25-E5859</f>
        <v>-26.599999999999994</v>
      </c>
      <c r="H5859" s="26">
        <f>IF(D5859&lt;='Auxiliary Energy Estimation'!$E$25, 1, 0)</f>
        <v>0</v>
      </c>
      <c r="I5859" s="26">
        <f>IF(E5859&lt;='Auxiliary Energy Estimation'!$E$25, 1, 0)</f>
        <v>0</v>
      </c>
    </row>
    <row r="5860" spans="2:9" ht="15" x14ac:dyDescent="0.3">
      <c r="B5860" s="33">
        <v>5855.5</v>
      </c>
      <c r="C5860" s="34">
        <v>20</v>
      </c>
      <c r="D5860" s="32">
        <f t="shared" si="182"/>
        <v>68</v>
      </c>
      <c r="E5860" s="37">
        <f t="shared" si="183"/>
        <v>81.599999999999994</v>
      </c>
      <c r="F5860" s="32">
        <f>'Auxiliary Energy Estimation'!$E$25-D5860</f>
        <v>-13</v>
      </c>
      <c r="G5860" s="32">
        <f>'Auxiliary Energy Estimation'!$E$25-E5860</f>
        <v>-26.599999999999994</v>
      </c>
      <c r="H5860" s="26">
        <f>IF(D5860&lt;='Auxiliary Energy Estimation'!$E$25, 1, 0)</f>
        <v>0</v>
      </c>
      <c r="I5860" s="26">
        <f>IF(E5860&lt;='Auxiliary Energy Estimation'!$E$25, 1, 0)</f>
        <v>0</v>
      </c>
    </row>
    <row r="5861" spans="2:9" ht="15" x14ac:dyDescent="0.3">
      <c r="B5861" s="33">
        <v>5856.5</v>
      </c>
      <c r="C5861" s="34">
        <v>20</v>
      </c>
      <c r="D5861" s="32">
        <f t="shared" si="182"/>
        <v>68</v>
      </c>
      <c r="E5861" s="37">
        <f t="shared" si="183"/>
        <v>81.599999999999994</v>
      </c>
      <c r="F5861" s="32">
        <f>'Auxiliary Energy Estimation'!$E$25-D5861</f>
        <v>-13</v>
      </c>
      <c r="G5861" s="32">
        <f>'Auxiliary Energy Estimation'!$E$25-E5861</f>
        <v>-26.599999999999994</v>
      </c>
      <c r="H5861" s="26">
        <f>IF(D5861&lt;='Auxiliary Energy Estimation'!$E$25, 1, 0)</f>
        <v>0</v>
      </c>
      <c r="I5861" s="26">
        <f>IF(E5861&lt;='Auxiliary Energy Estimation'!$E$25, 1, 0)</f>
        <v>0</v>
      </c>
    </row>
    <row r="5862" spans="2:9" ht="15" x14ac:dyDescent="0.3">
      <c r="B5862" s="33">
        <v>5857.5</v>
      </c>
      <c r="C5862" s="34">
        <v>20.6</v>
      </c>
      <c r="D5862" s="32">
        <f t="shared" si="182"/>
        <v>69.080000000000013</v>
      </c>
      <c r="E5862" s="37">
        <f t="shared" si="183"/>
        <v>82.896000000000015</v>
      </c>
      <c r="F5862" s="32">
        <f>'Auxiliary Energy Estimation'!$E$25-D5862</f>
        <v>-14.080000000000013</v>
      </c>
      <c r="G5862" s="32">
        <f>'Auxiliary Energy Estimation'!$E$25-E5862</f>
        <v>-27.896000000000015</v>
      </c>
      <c r="H5862" s="26">
        <f>IF(D5862&lt;='Auxiliary Energy Estimation'!$E$25, 1, 0)</f>
        <v>0</v>
      </c>
      <c r="I5862" s="26">
        <f>IF(E5862&lt;='Auxiliary Energy Estimation'!$E$25, 1, 0)</f>
        <v>0</v>
      </c>
    </row>
    <row r="5863" spans="2:9" ht="15" x14ac:dyDescent="0.3">
      <c r="B5863" s="33">
        <v>5858.5</v>
      </c>
      <c r="C5863" s="34">
        <v>20</v>
      </c>
      <c r="D5863" s="32">
        <f t="shared" si="182"/>
        <v>68</v>
      </c>
      <c r="E5863" s="37">
        <f t="shared" si="183"/>
        <v>81.599999999999994</v>
      </c>
      <c r="F5863" s="32">
        <f>'Auxiliary Energy Estimation'!$E$25-D5863</f>
        <v>-13</v>
      </c>
      <c r="G5863" s="32">
        <f>'Auxiliary Energy Estimation'!$E$25-E5863</f>
        <v>-26.599999999999994</v>
      </c>
      <c r="H5863" s="26">
        <f>IF(D5863&lt;='Auxiliary Energy Estimation'!$E$25, 1, 0)</f>
        <v>0</v>
      </c>
      <c r="I5863" s="26">
        <f>IF(E5863&lt;='Auxiliary Energy Estimation'!$E$25, 1, 0)</f>
        <v>0</v>
      </c>
    </row>
    <row r="5864" spans="2:9" ht="15" x14ac:dyDescent="0.3">
      <c r="B5864" s="33">
        <v>5859.5</v>
      </c>
      <c r="C5864" s="34">
        <v>20</v>
      </c>
      <c r="D5864" s="32">
        <f t="shared" si="182"/>
        <v>68</v>
      </c>
      <c r="E5864" s="37">
        <f t="shared" si="183"/>
        <v>81.599999999999994</v>
      </c>
      <c r="F5864" s="32">
        <f>'Auxiliary Energy Estimation'!$E$25-D5864</f>
        <v>-13</v>
      </c>
      <c r="G5864" s="32">
        <f>'Auxiliary Energy Estimation'!$E$25-E5864</f>
        <v>-26.599999999999994</v>
      </c>
      <c r="H5864" s="26">
        <f>IF(D5864&lt;='Auxiliary Energy Estimation'!$E$25, 1, 0)</f>
        <v>0</v>
      </c>
      <c r="I5864" s="26">
        <f>IF(E5864&lt;='Auxiliary Energy Estimation'!$E$25, 1, 0)</f>
        <v>0</v>
      </c>
    </row>
    <row r="5865" spans="2:9" ht="15" x14ac:dyDescent="0.3">
      <c r="B5865" s="33">
        <v>5860.5</v>
      </c>
      <c r="C5865" s="34">
        <v>19.399999999999999</v>
      </c>
      <c r="D5865" s="32">
        <f t="shared" si="182"/>
        <v>66.92</v>
      </c>
      <c r="E5865" s="37">
        <f t="shared" si="183"/>
        <v>80.304000000000002</v>
      </c>
      <c r="F5865" s="32">
        <f>'Auxiliary Energy Estimation'!$E$25-D5865</f>
        <v>-11.920000000000002</v>
      </c>
      <c r="G5865" s="32">
        <f>'Auxiliary Energy Estimation'!$E$25-E5865</f>
        <v>-25.304000000000002</v>
      </c>
      <c r="H5865" s="26">
        <f>IF(D5865&lt;='Auxiliary Energy Estimation'!$E$25, 1, 0)</f>
        <v>0</v>
      </c>
      <c r="I5865" s="26">
        <f>IF(E5865&lt;='Auxiliary Energy Estimation'!$E$25, 1, 0)</f>
        <v>0</v>
      </c>
    </row>
    <row r="5866" spans="2:9" ht="15" x14ac:dyDescent="0.3">
      <c r="B5866" s="33">
        <v>5861.5</v>
      </c>
      <c r="C5866" s="34">
        <v>18.899999999999999</v>
      </c>
      <c r="D5866" s="32">
        <f t="shared" si="182"/>
        <v>66.02</v>
      </c>
      <c r="E5866" s="37">
        <f t="shared" si="183"/>
        <v>79.22399999999999</v>
      </c>
      <c r="F5866" s="32">
        <f>'Auxiliary Energy Estimation'!$E$25-D5866</f>
        <v>-11.019999999999996</v>
      </c>
      <c r="G5866" s="32">
        <f>'Auxiliary Energy Estimation'!$E$25-E5866</f>
        <v>-24.22399999999999</v>
      </c>
      <c r="H5866" s="26">
        <f>IF(D5866&lt;='Auxiliary Energy Estimation'!$E$25, 1, 0)</f>
        <v>0</v>
      </c>
      <c r="I5866" s="26">
        <f>IF(E5866&lt;='Auxiliary Energy Estimation'!$E$25, 1, 0)</f>
        <v>0</v>
      </c>
    </row>
    <row r="5867" spans="2:9" ht="15" x14ac:dyDescent="0.3">
      <c r="B5867" s="33">
        <v>5862.5</v>
      </c>
      <c r="C5867" s="34">
        <v>18.899999999999999</v>
      </c>
      <c r="D5867" s="32">
        <f t="shared" si="182"/>
        <v>66.02</v>
      </c>
      <c r="E5867" s="37">
        <f t="shared" si="183"/>
        <v>79.22399999999999</v>
      </c>
      <c r="F5867" s="32">
        <f>'Auxiliary Energy Estimation'!$E$25-D5867</f>
        <v>-11.019999999999996</v>
      </c>
      <c r="G5867" s="32">
        <f>'Auxiliary Energy Estimation'!$E$25-E5867</f>
        <v>-24.22399999999999</v>
      </c>
      <c r="H5867" s="26">
        <f>IF(D5867&lt;='Auxiliary Energy Estimation'!$E$25, 1, 0)</f>
        <v>0</v>
      </c>
      <c r="I5867" s="26">
        <f>IF(E5867&lt;='Auxiliary Energy Estimation'!$E$25, 1, 0)</f>
        <v>0</v>
      </c>
    </row>
    <row r="5868" spans="2:9" ht="15" x14ac:dyDescent="0.3">
      <c r="B5868" s="33">
        <v>5863.5</v>
      </c>
      <c r="C5868" s="34">
        <v>16.7</v>
      </c>
      <c r="D5868" s="32">
        <f t="shared" si="182"/>
        <v>62.06</v>
      </c>
      <c r="E5868" s="37">
        <f t="shared" si="183"/>
        <v>74.471999999999994</v>
      </c>
      <c r="F5868" s="32">
        <f>'Auxiliary Energy Estimation'!$E$25-D5868</f>
        <v>-7.0600000000000023</v>
      </c>
      <c r="G5868" s="32">
        <f>'Auxiliary Energy Estimation'!$E$25-E5868</f>
        <v>-19.471999999999994</v>
      </c>
      <c r="H5868" s="26">
        <f>IF(D5868&lt;='Auxiliary Energy Estimation'!$E$25, 1, 0)</f>
        <v>0</v>
      </c>
      <c r="I5868" s="26">
        <f>IF(E5868&lt;='Auxiliary Energy Estimation'!$E$25, 1, 0)</f>
        <v>0</v>
      </c>
    </row>
    <row r="5869" spans="2:9" ht="15" x14ac:dyDescent="0.3">
      <c r="B5869" s="33">
        <v>5864.5</v>
      </c>
      <c r="C5869" s="34">
        <v>17.2</v>
      </c>
      <c r="D5869" s="32">
        <f t="shared" si="182"/>
        <v>62.96</v>
      </c>
      <c r="E5869" s="37">
        <f t="shared" si="183"/>
        <v>75.551999999999992</v>
      </c>
      <c r="F5869" s="32">
        <f>'Auxiliary Energy Estimation'!$E$25-D5869</f>
        <v>-7.9600000000000009</v>
      </c>
      <c r="G5869" s="32">
        <f>'Auxiliary Energy Estimation'!$E$25-E5869</f>
        <v>-20.551999999999992</v>
      </c>
      <c r="H5869" s="26">
        <f>IF(D5869&lt;='Auxiliary Energy Estimation'!$E$25, 1, 0)</f>
        <v>0</v>
      </c>
      <c r="I5869" s="26">
        <f>IF(E5869&lt;='Auxiliary Energy Estimation'!$E$25, 1, 0)</f>
        <v>0</v>
      </c>
    </row>
    <row r="5870" spans="2:9" ht="15" x14ac:dyDescent="0.3">
      <c r="B5870" s="33">
        <v>5865.5</v>
      </c>
      <c r="C5870" s="34">
        <v>16.7</v>
      </c>
      <c r="D5870" s="32">
        <f t="shared" si="182"/>
        <v>62.06</v>
      </c>
      <c r="E5870" s="37">
        <f t="shared" si="183"/>
        <v>74.471999999999994</v>
      </c>
      <c r="F5870" s="32">
        <f>'Auxiliary Energy Estimation'!$E$25-D5870</f>
        <v>-7.0600000000000023</v>
      </c>
      <c r="G5870" s="32">
        <f>'Auxiliary Energy Estimation'!$E$25-E5870</f>
        <v>-19.471999999999994</v>
      </c>
      <c r="H5870" s="26">
        <f>IF(D5870&lt;='Auxiliary Energy Estimation'!$E$25, 1, 0)</f>
        <v>0</v>
      </c>
      <c r="I5870" s="26">
        <f>IF(E5870&lt;='Auxiliary Energy Estimation'!$E$25, 1, 0)</f>
        <v>0</v>
      </c>
    </row>
    <row r="5871" spans="2:9" ht="15" x14ac:dyDescent="0.3">
      <c r="B5871" s="33">
        <v>5866.5</v>
      </c>
      <c r="C5871" s="34">
        <v>16.100000000000001</v>
      </c>
      <c r="D5871" s="32">
        <f t="shared" si="182"/>
        <v>60.980000000000004</v>
      </c>
      <c r="E5871" s="37">
        <f t="shared" si="183"/>
        <v>73.176000000000002</v>
      </c>
      <c r="F5871" s="32">
        <f>'Auxiliary Energy Estimation'!$E$25-D5871</f>
        <v>-5.980000000000004</v>
      </c>
      <c r="G5871" s="32">
        <f>'Auxiliary Energy Estimation'!$E$25-E5871</f>
        <v>-18.176000000000002</v>
      </c>
      <c r="H5871" s="26">
        <f>IF(D5871&lt;='Auxiliary Energy Estimation'!$E$25, 1, 0)</f>
        <v>0</v>
      </c>
      <c r="I5871" s="26">
        <f>IF(E5871&lt;='Auxiliary Energy Estimation'!$E$25, 1, 0)</f>
        <v>0</v>
      </c>
    </row>
    <row r="5872" spans="2:9" ht="15" x14ac:dyDescent="0.3">
      <c r="B5872" s="33">
        <v>5867.5</v>
      </c>
      <c r="C5872" s="34">
        <v>16.100000000000001</v>
      </c>
      <c r="D5872" s="32">
        <f t="shared" si="182"/>
        <v>60.980000000000004</v>
      </c>
      <c r="E5872" s="37">
        <f t="shared" si="183"/>
        <v>73.176000000000002</v>
      </c>
      <c r="F5872" s="32">
        <f>'Auxiliary Energy Estimation'!$E$25-D5872</f>
        <v>-5.980000000000004</v>
      </c>
      <c r="G5872" s="32">
        <f>'Auxiliary Energy Estimation'!$E$25-E5872</f>
        <v>-18.176000000000002</v>
      </c>
      <c r="H5872" s="26">
        <f>IF(D5872&lt;='Auxiliary Energy Estimation'!$E$25, 1, 0)</f>
        <v>0</v>
      </c>
      <c r="I5872" s="26">
        <f>IF(E5872&lt;='Auxiliary Energy Estimation'!$E$25, 1, 0)</f>
        <v>0</v>
      </c>
    </row>
    <row r="5873" spans="2:9" ht="15" x14ac:dyDescent="0.3">
      <c r="B5873" s="33">
        <v>5868.5</v>
      </c>
      <c r="C5873" s="34">
        <v>15</v>
      </c>
      <c r="D5873" s="32">
        <f t="shared" si="182"/>
        <v>59</v>
      </c>
      <c r="E5873" s="37">
        <f t="shared" si="183"/>
        <v>70.8</v>
      </c>
      <c r="F5873" s="32">
        <f>'Auxiliary Energy Estimation'!$E$25-D5873</f>
        <v>-4</v>
      </c>
      <c r="G5873" s="32">
        <f>'Auxiliary Energy Estimation'!$E$25-E5873</f>
        <v>-15.799999999999997</v>
      </c>
      <c r="H5873" s="26">
        <f>IF(D5873&lt;='Auxiliary Energy Estimation'!$E$25, 1, 0)</f>
        <v>0</v>
      </c>
      <c r="I5873" s="26">
        <f>IF(E5873&lt;='Auxiliary Energy Estimation'!$E$25, 1, 0)</f>
        <v>0</v>
      </c>
    </row>
    <row r="5874" spans="2:9" ht="15" x14ac:dyDescent="0.3">
      <c r="B5874" s="33">
        <v>5869.5</v>
      </c>
      <c r="C5874" s="34">
        <v>15</v>
      </c>
      <c r="D5874" s="32">
        <f t="shared" si="182"/>
        <v>59</v>
      </c>
      <c r="E5874" s="37">
        <f t="shared" si="183"/>
        <v>70.8</v>
      </c>
      <c r="F5874" s="32">
        <f>'Auxiliary Energy Estimation'!$E$25-D5874</f>
        <v>-4</v>
      </c>
      <c r="G5874" s="32">
        <f>'Auxiliary Energy Estimation'!$E$25-E5874</f>
        <v>-15.799999999999997</v>
      </c>
      <c r="H5874" s="26">
        <f>IF(D5874&lt;='Auxiliary Energy Estimation'!$E$25, 1, 0)</f>
        <v>0</v>
      </c>
      <c r="I5874" s="26">
        <f>IF(E5874&lt;='Auxiliary Energy Estimation'!$E$25, 1, 0)</f>
        <v>0</v>
      </c>
    </row>
    <row r="5875" spans="2:9" ht="15" x14ac:dyDescent="0.3">
      <c r="B5875" s="33">
        <v>5870.5</v>
      </c>
      <c r="C5875" s="34">
        <v>14.4</v>
      </c>
      <c r="D5875" s="32">
        <f t="shared" si="182"/>
        <v>57.92</v>
      </c>
      <c r="E5875" s="37">
        <f t="shared" si="183"/>
        <v>69.504000000000005</v>
      </c>
      <c r="F5875" s="32">
        <f>'Auxiliary Energy Estimation'!$E$25-D5875</f>
        <v>-2.9200000000000017</v>
      </c>
      <c r="G5875" s="32">
        <f>'Auxiliary Energy Estimation'!$E$25-E5875</f>
        <v>-14.504000000000005</v>
      </c>
      <c r="H5875" s="26">
        <f>IF(D5875&lt;='Auxiliary Energy Estimation'!$E$25, 1, 0)</f>
        <v>0</v>
      </c>
      <c r="I5875" s="26">
        <f>IF(E5875&lt;='Auxiliary Energy Estimation'!$E$25, 1, 0)</f>
        <v>0</v>
      </c>
    </row>
    <row r="5876" spans="2:9" ht="15" x14ac:dyDescent="0.3">
      <c r="B5876" s="33">
        <v>5871.5</v>
      </c>
      <c r="C5876" s="34">
        <v>15</v>
      </c>
      <c r="D5876" s="32">
        <f t="shared" si="182"/>
        <v>59</v>
      </c>
      <c r="E5876" s="37">
        <f t="shared" si="183"/>
        <v>70.8</v>
      </c>
      <c r="F5876" s="32">
        <f>'Auxiliary Energy Estimation'!$E$25-D5876</f>
        <v>-4</v>
      </c>
      <c r="G5876" s="32">
        <f>'Auxiliary Energy Estimation'!$E$25-E5876</f>
        <v>-15.799999999999997</v>
      </c>
      <c r="H5876" s="26">
        <f>IF(D5876&lt;='Auxiliary Energy Estimation'!$E$25, 1, 0)</f>
        <v>0</v>
      </c>
      <c r="I5876" s="26">
        <f>IF(E5876&lt;='Auxiliary Energy Estimation'!$E$25, 1, 0)</f>
        <v>0</v>
      </c>
    </row>
    <row r="5877" spans="2:9" ht="15" x14ac:dyDescent="0.3">
      <c r="B5877" s="33">
        <v>5872.5</v>
      </c>
      <c r="C5877" s="34">
        <v>14.4</v>
      </c>
      <c r="D5877" s="32">
        <f t="shared" si="182"/>
        <v>57.92</v>
      </c>
      <c r="E5877" s="37">
        <f t="shared" si="183"/>
        <v>69.504000000000005</v>
      </c>
      <c r="F5877" s="32">
        <f>'Auxiliary Energy Estimation'!$E$25-D5877</f>
        <v>-2.9200000000000017</v>
      </c>
      <c r="G5877" s="32">
        <f>'Auxiliary Energy Estimation'!$E$25-E5877</f>
        <v>-14.504000000000005</v>
      </c>
      <c r="H5877" s="26">
        <f>IF(D5877&lt;='Auxiliary Energy Estimation'!$E$25, 1, 0)</f>
        <v>0</v>
      </c>
      <c r="I5877" s="26">
        <f>IF(E5877&lt;='Auxiliary Energy Estimation'!$E$25, 1, 0)</f>
        <v>0</v>
      </c>
    </row>
    <row r="5878" spans="2:9" ht="15" x14ac:dyDescent="0.3">
      <c r="B5878" s="33">
        <v>5873.5</v>
      </c>
      <c r="C5878" s="34">
        <v>14.4</v>
      </c>
      <c r="D5878" s="32">
        <f t="shared" si="182"/>
        <v>57.92</v>
      </c>
      <c r="E5878" s="37">
        <f t="shared" si="183"/>
        <v>69.504000000000005</v>
      </c>
      <c r="F5878" s="32">
        <f>'Auxiliary Energy Estimation'!$E$25-D5878</f>
        <v>-2.9200000000000017</v>
      </c>
      <c r="G5878" s="32">
        <f>'Auxiliary Energy Estimation'!$E$25-E5878</f>
        <v>-14.504000000000005</v>
      </c>
      <c r="H5878" s="26">
        <f>IF(D5878&lt;='Auxiliary Energy Estimation'!$E$25, 1, 0)</f>
        <v>0</v>
      </c>
      <c r="I5878" s="26">
        <f>IF(E5878&lt;='Auxiliary Energy Estimation'!$E$25, 1, 0)</f>
        <v>0</v>
      </c>
    </row>
    <row r="5879" spans="2:9" ht="15" x14ac:dyDescent="0.3">
      <c r="B5879" s="33">
        <v>5874.5</v>
      </c>
      <c r="C5879" s="34">
        <v>14.4</v>
      </c>
      <c r="D5879" s="32">
        <f t="shared" si="182"/>
        <v>57.92</v>
      </c>
      <c r="E5879" s="37">
        <f t="shared" si="183"/>
        <v>69.504000000000005</v>
      </c>
      <c r="F5879" s="32">
        <f>'Auxiliary Energy Estimation'!$E$25-D5879</f>
        <v>-2.9200000000000017</v>
      </c>
      <c r="G5879" s="32">
        <f>'Auxiliary Energy Estimation'!$E$25-E5879</f>
        <v>-14.504000000000005</v>
      </c>
      <c r="H5879" s="26">
        <f>IF(D5879&lt;='Auxiliary Energy Estimation'!$E$25, 1, 0)</f>
        <v>0</v>
      </c>
      <c r="I5879" s="26">
        <f>IF(E5879&lt;='Auxiliary Energy Estimation'!$E$25, 1, 0)</f>
        <v>0</v>
      </c>
    </row>
    <row r="5880" spans="2:9" ht="15" x14ac:dyDescent="0.3">
      <c r="B5880" s="33">
        <v>5875.5</v>
      </c>
      <c r="C5880" s="34">
        <v>14.4</v>
      </c>
      <c r="D5880" s="32">
        <f t="shared" si="182"/>
        <v>57.92</v>
      </c>
      <c r="E5880" s="37">
        <f t="shared" si="183"/>
        <v>69.504000000000005</v>
      </c>
      <c r="F5880" s="32">
        <f>'Auxiliary Energy Estimation'!$E$25-D5880</f>
        <v>-2.9200000000000017</v>
      </c>
      <c r="G5880" s="32">
        <f>'Auxiliary Energy Estimation'!$E$25-E5880</f>
        <v>-14.504000000000005</v>
      </c>
      <c r="H5880" s="26">
        <f>IF(D5880&lt;='Auxiliary Energy Estimation'!$E$25, 1, 0)</f>
        <v>0</v>
      </c>
      <c r="I5880" s="26">
        <f>IF(E5880&lt;='Auxiliary Energy Estimation'!$E$25, 1, 0)</f>
        <v>0</v>
      </c>
    </row>
    <row r="5881" spans="2:9" ht="15" x14ac:dyDescent="0.3">
      <c r="B5881" s="33">
        <v>5876.5</v>
      </c>
      <c r="C5881" s="34">
        <v>14.4</v>
      </c>
      <c r="D5881" s="32">
        <f t="shared" si="182"/>
        <v>57.92</v>
      </c>
      <c r="E5881" s="37">
        <f t="shared" si="183"/>
        <v>69.504000000000005</v>
      </c>
      <c r="F5881" s="32">
        <f>'Auxiliary Energy Estimation'!$E$25-D5881</f>
        <v>-2.9200000000000017</v>
      </c>
      <c r="G5881" s="32">
        <f>'Auxiliary Energy Estimation'!$E$25-E5881</f>
        <v>-14.504000000000005</v>
      </c>
      <c r="H5881" s="26">
        <f>IF(D5881&lt;='Auxiliary Energy Estimation'!$E$25, 1, 0)</f>
        <v>0</v>
      </c>
      <c r="I5881" s="26">
        <f>IF(E5881&lt;='Auxiliary Energy Estimation'!$E$25, 1, 0)</f>
        <v>0</v>
      </c>
    </row>
    <row r="5882" spans="2:9" ht="15" x14ac:dyDescent="0.3">
      <c r="B5882" s="33">
        <v>5877.5</v>
      </c>
      <c r="C5882" s="34">
        <v>14.4</v>
      </c>
      <c r="D5882" s="32">
        <f t="shared" si="182"/>
        <v>57.92</v>
      </c>
      <c r="E5882" s="37">
        <f t="shared" si="183"/>
        <v>69.504000000000005</v>
      </c>
      <c r="F5882" s="32">
        <f>'Auxiliary Energy Estimation'!$E$25-D5882</f>
        <v>-2.9200000000000017</v>
      </c>
      <c r="G5882" s="32">
        <f>'Auxiliary Energy Estimation'!$E$25-E5882</f>
        <v>-14.504000000000005</v>
      </c>
      <c r="H5882" s="26">
        <f>IF(D5882&lt;='Auxiliary Energy Estimation'!$E$25, 1, 0)</f>
        <v>0</v>
      </c>
      <c r="I5882" s="26">
        <f>IF(E5882&lt;='Auxiliary Energy Estimation'!$E$25, 1, 0)</f>
        <v>0</v>
      </c>
    </row>
    <row r="5883" spans="2:9" ht="15" x14ac:dyDescent="0.3">
      <c r="B5883" s="33">
        <v>5878.5</v>
      </c>
      <c r="C5883" s="34">
        <v>13.9</v>
      </c>
      <c r="D5883" s="32">
        <f t="shared" si="182"/>
        <v>57.019999999999996</v>
      </c>
      <c r="E5883" s="37">
        <f t="shared" si="183"/>
        <v>68.423999999999992</v>
      </c>
      <c r="F5883" s="32">
        <f>'Auxiliary Energy Estimation'!$E$25-D5883</f>
        <v>-2.019999999999996</v>
      </c>
      <c r="G5883" s="32">
        <f>'Auxiliary Energy Estimation'!$E$25-E5883</f>
        <v>-13.423999999999992</v>
      </c>
      <c r="H5883" s="26">
        <f>IF(D5883&lt;='Auxiliary Energy Estimation'!$E$25, 1, 0)</f>
        <v>0</v>
      </c>
      <c r="I5883" s="26">
        <f>IF(E5883&lt;='Auxiliary Energy Estimation'!$E$25, 1, 0)</f>
        <v>0</v>
      </c>
    </row>
    <row r="5884" spans="2:9" ht="15" x14ac:dyDescent="0.3">
      <c r="B5884" s="33">
        <v>5879.5</v>
      </c>
      <c r="C5884" s="34">
        <v>13.3</v>
      </c>
      <c r="D5884" s="32">
        <f t="shared" si="182"/>
        <v>55.94</v>
      </c>
      <c r="E5884" s="37">
        <f t="shared" si="183"/>
        <v>67.128</v>
      </c>
      <c r="F5884" s="32">
        <f>'Auxiliary Energy Estimation'!$E$25-D5884</f>
        <v>-0.93999999999999773</v>
      </c>
      <c r="G5884" s="32">
        <f>'Auxiliary Energy Estimation'!$E$25-E5884</f>
        <v>-12.128</v>
      </c>
      <c r="H5884" s="26">
        <f>IF(D5884&lt;='Auxiliary Energy Estimation'!$E$25, 1, 0)</f>
        <v>0</v>
      </c>
      <c r="I5884" s="26">
        <f>IF(E5884&lt;='Auxiliary Energy Estimation'!$E$25, 1, 0)</f>
        <v>0</v>
      </c>
    </row>
    <row r="5885" spans="2:9" ht="15" x14ac:dyDescent="0.3">
      <c r="B5885" s="33">
        <v>5880.5</v>
      </c>
      <c r="C5885" s="34">
        <v>12.8</v>
      </c>
      <c r="D5885" s="32">
        <f t="shared" si="182"/>
        <v>55.040000000000006</v>
      </c>
      <c r="E5885" s="37">
        <f t="shared" si="183"/>
        <v>66.048000000000002</v>
      </c>
      <c r="F5885" s="32">
        <f>'Auxiliary Energy Estimation'!$E$25-D5885</f>
        <v>-4.0000000000006253E-2</v>
      </c>
      <c r="G5885" s="32">
        <f>'Auxiliary Energy Estimation'!$E$25-E5885</f>
        <v>-11.048000000000002</v>
      </c>
      <c r="H5885" s="26">
        <f>IF(D5885&lt;='Auxiliary Energy Estimation'!$E$25, 1, 0)</f>
        <v>0</v>
      </c>
      <c r="I5885" s="26">
        <f>IF(E5885&lt;='Auxiliary Energy Estimation'!$E$25, 1, 0)</f>
        <v>0</v>
      </c>
    </row>
    <row r="5886" spans="2:9" ht="15" x14ac:dyDescent="0.3">
      <c r="B5886" s="33">
        <v>5881.5</v>
      </c>
      <c r="C5886" s="34">
        <v>12.8</v>
      </c>
      <c r="D5886" s="32">
        <f t="shared" si="182"/>
        <v>55.040000000000006</v>
      </c>
      <c r="E5886" s="37">
        <f t="shared" si="183"/>
        <v>66.048000000000002</v>
      </c>
      <c r="F5886" s="32">
        <f>'Auxiliary Energy Estimation'!$E$25-D5886</f>
        <v>-4.0000000000006253E-2</v>
      </c>
      <c r="G5886" s="32">
        <f>'Auxiliary Energy Estimation'!$E$25-E5886</f>
        <v>-11.048000000000002</v>
      </c>
      <c r="H5886" s="26">
        <f>IF(D5886&lt;='Auxiliary Energy Estimation'!$E$25, 1, 0)</f>
        <v>0</v>
      </c>
      <c r="I5886" s="26">
        <f>IF(E5886&lt;='Auxiliary Energy Estimation'!$E$25, 1, 0)</f>
        <v>0</v>
      </c>
    </row>
    <row r="5887" spans="2:9" ht="15" x14ac:dyDescent="0.3">
      <c r="B5887" s="33">
        <v>5882.5</v>
      </c>
      <c r="C5887" s="34">
        <v>12.8</v>
      </c>
      <c r="D5887" s="32">
        <f t="shared" si="182"/>
        <v>55.040000000000006</v>
      </c>
      <c r="E5887" s="37">
        <f t="shared" si="183"/>
        <v>66.048000000000002</v>
      </c>
      <c r="F5887" s="32">
        <f>'Auxiliary Energy Estimation'!$E$25-D5887</f>
        <v>-4.0000000000006253E-2</v>
      </c>
      <c r="G5887" s="32">
        <f>'Auxiliary Energy Estimation'!$E$25-E5887</f>
        <v>-11.048000000000002</v>
      </c>
      <c r="H5887" s="26">
        <f>IF(D5887&lt;='Auxiliary Energy Estimation'!$E$25, 1, 0)</f>
        <v>0</v>
      </c>
      <c r="I5887" s="26">
        <f>IF(E5887&lt;='Auxiliary Energy Estimation'!$E$25, 1, 0)</f>
        <v>0</v>
      </c>
    </row>
    <row r="5888" spans="2:9" ht="15" x14ac:dyDescent="0.3">
      <c r="B5888" s="33">
        <v>5883.5</v>
      </c>
      <c r="C5888" s="34">
        <v>12.2</v>
      </c>
      <c r="D5888" s="32">
        <f t="shared" si="182"/>
        <v>53.96</v>
      </c>
      <c r="E5888" s="37">
        <f t="shared" si="183"/>
        <v>64.751999999999995</v>
      </c>
      <c r="F5888" s="32">
        <f>'Auxiliary Energy Estimation'!$E$25-D5888</f>
        <v>1.0399999999999991</v>
      </c>
      <c r="G5888" s="32">
        <f>'Auxiliary Energy Estimation'!$E$25-E5888</f>
        <v>-9.7519999999999953</v>
      </c>
      <c r="H5888" s="26">
        <f>IF(D5888&lt;='Auxiliary Energy Estimation'!$E$25, 1, 0)</f>
        <v>1</v>
      </c>
      <c r="I5888" s="26">
        <f>IF(E5888&lt;='Auxiliary Energy Estimation'!$E$25, 1, 0)</f>
        <v>0</v>
      </c>
    </row>
    <row r="5889" spans="2:9" ht="15" x14ac:dyDescent="0.3">
      <c r="B5889" s="33">
        <v>5884.5</v>
      </c>
      <c r="C5889" s="34">
        <v>11.7</v>
      </c>
      <c r="D5889" s="32">
        <f t="shared" si="182"/>
        <v>53.06</v>
      </c>
      <c r="E5889" s="37">
        <f t="shared" si="183"/>
        <v>63.671999999999997</v>
      </c>
      <c r="F5889" s="32">
        <f>'Auxiliary Energy Estimation'!$E$25-D5889</f>
        <v>1.9399999999999977</v>
      </c>
      <c r="G5889" s="32">
        <f>'Auxiliary Energy Estimation'!$E$25-E5889</f>
        <v>-8.671999999999997</v>
      </c>
      <c r="H5889" s="26">
        <f>IF(D5889&lt;='Auxiliary Energy Estimation'!$E$25, 1, 0)</f>
        <v>1</v>
      </c>
      <c r="I5889" s="26">
        <f>IF(E5889&lt;='Auxiliary Energy Estimation'!$E$25, 1, 0)</f>
        <v>0</v>
      </c>
    </row>
    <row r="5890" spans="2:9" ht="15" x14ac:dyDescent="0.3">
      <c r="B5890" s="33">
        <v>5885.5</v>
      </c>
      <c r="C5890" s="34">
        <v>11.7</v>
      </c>
      <c r="D5890" s="32">
        <f t="shared" si="182"/>
        <v>53.06</v>
      </c>
      <c r="E5890" s="37">
        <f t="shared" si="183"/>
        <v>63.671999999999997</v>
      </c>
      <c r="F5890" s="32">
        <f>'Auxiliary Energy Estimation'!$E$25-D5890</f>
        <v>1.9399999999999977</v>
      </c>
      <c r="G5890" s="32">
        <f>'Auxiliary Energy Estimation'!$E$25-E5890</f>
        <v>-8.671999999999997</v>
      </c>
      <c r="H5890" s="26">
        <f>IF(D5890&lt;='Auxiliary Energy Estimation'!$E$25, 1, 0)</f>
        <v>1</v>
      </c>
      <c r="I5890" s="26">
        <f>IF(E5890&lt;='Auxiliary Energy Estimation'!$E$25, 1, 0)</f>
        <v>0</v>
      </c>
    </row>
    <row r="5891" spans="2:9" ht="15" x14ac:dyDescent="0.3">
      <c r="B5891" s="33">
        <v>5886.5</v>
      </c>
      <c r="C5891" s="34">
        <v>13.3</v>
      </c>
      <c r="D5891" s="32">
        <f t="shared" si="182"/>
        <v>55.94</v>
      </c>
      <c r="E5891" s="37">
        <f t="shared" si="183"/>
        <v>67.128</v>
      </c>
      <c r="F5891" s="32">
        <f>'Auxiliary Energy Estimation'!$E$25-D5891</f>
        <v>-0.93999999999999773</v>
      </c>
      <c r="G5891" s="32">
        <f>'Auxiliary Energy Estimation'!$E$25-E5891</f>
        <v>-12.128</v>
      </c>
      <c r="H5891" s="26">
        <f>IF(D5891&lt;='Auxiliary Energy Estimation'!$E$25, 1, 0)</f>
        <v>0</v>
      </c>
      <c r="I5891" s="26">
        <f>IF(E5891&lt;='Auxiliary Energy Estimation'!$E$25, 1, 0)</f>
        <v>0</v>
      </c>
    </row>
    <row r="5892" spans="2:9" ht="15" x14ac:dyDescent="0.3">
      <c r="B5892" s="33">
        <v>5887.5</v>
      </c>
      <c r="C5892" s="34">
        <v>13.3</v>
      </c>
      <c r="D5892" s="32">
        <f t="shared" si="182"/>
        <v>55.94</v>
      </c>
      <c r="E5892" s="37">
        <f t="shared" si="183"/>
        <v>67.128</v>
      </c>
      <c r="F5892" s="32">
        <f>'Auxiliary Energy Estimation'!$E$25-D5892</f>
        <v>-0.93999999999999773</v>
      </c>
      <c r="G5892" s="32">
        <f>'Auxiliary Energy Estimation'!$E$25-E5892</f>
        <v>-12.128</v>
      </c>
      <c r="H5892" s="26">
        <f>IF(D5892&lt;='Auxiliary Energy Estimation'!$E$25, 1, 0)</f>
        <v>0</v>
      </c>
      <c r="I5892" s="26">
        <f>IF(E5892&lt;='Auxiliary Energy Estimation'!$E$25, 1, 0)</f>
        <v>0</v>
      </c>
    </row>
    <row r="5893" spans="2:9" ht="15" x14ac:dyDescent="0.3">
      <c r="B5893" s="33">
        <v>5888.5</v>
      </c>
      <c r="C5893" s="34">
        <v>15</v>
      </c>
      <c r="D5893" s="32">
        <f t="shared" ref="D5893:D5956" si="184">CONVERT(C5893,"C","F")</f>
        <v>59</v>
      </c>
      <c r="E5893" s="37">
        <f t="shared" ref="E5893:E5956" si="185">D5893*1.2</f>
        <v>70.8</v>
      </c>
      <c r="F5893" s="32">
        <f>'Auxiliary Energy Estimation'!$E$25-D5893</f>
        <v>-4</v>
      </c>
      <c r="G5893" s="32">
        <f>'Auxiliary Energy Estimation'!$E$25-E5893</f>
        <v>-15.799999999999997</v>
      </c>
      <c r="H5893" s="26">
        <f>IF(D5893&lt;='Auxiliary Energy Estimation'!$E$25, 1, 0)</f>
        <v>0</v>
      </c>
      <c r="I5893" s="26">
        <f>IF(E5893&lt;='Auxiliary Energy Estimation'!$E$25, 1, 0)</f>
        <v>0</v>
      </c>
    </row>
    <row r="5894" spans="2:9" ht="15" x14ac:dyDescent="0.3">
      <c r="B5894" s="33">
        <v>5889.5</v>
      </c>
      <c r="C5894" s="34">
        <v>17.2</v>
      </c>
      <c r="D5894" s="32">
        <f t="shared" si="184"/>
        <v>62.96</v>
      </c>
      <c r="E5894" s="37">
        <f t="shared" si="185"/>
        <v>75.551999999999992</v>
      </c>
      <c r="F5894" s="32">
        <f>'Auxiliary Energy Estimation'!$E$25-D5894</f>
        <v>-7.9600000000000009</v>
      </c>
      <c r="G5894" s="32">
        <f>'Auxiliary Energy Estimation'!$E$25-E5894</f>
        <v>-20.551999999999992</v>
      </c>
      <c r="H5894" s="26">
        <f>IF(D5894&lt;='Auxiliary Energy Estimation'!$E$25, 1, 0)</f>
        <v>0</v>
      </c>
      <c r="I5894" s="26">
        <f>IF(E5894&lt;='Auxiliary Energy Estimation'!$E$25, 1, 0)</f>
        <v>0</v>
      </c>
    </row>
    <row r="5895" spans="2:9" ht="15" x14ac:dyDescent="0.3">
      <c r="B5895" s="33">
        <v>5890.5</v>
      </c>
      <c r="C5895" s="34">
        <v>17.2</v>
      </c>
      <c r="D5895" s="32">
        <f t="shared" si="184"/>
        <v>62.96</v>
      </c>
      <c r="E5895" s="37">
        <f t="shared" si="185"/>
        <v>75.551999999999992</v>
      </c>
      <c r="F5895" s="32">
        <f>'Auxiliary Energy Estimation'!$E$25-D5895</f>
        <v>-7.9600000000000009</v>
      </c>
      <c r="G5895" s="32">
        <f>'Auxiliary Energy Estimation'!$E$25-E5895</f>
        <v>-20.551999999999992</v>
      </c>
      <c r="H5895" s="26">
        <f>IF(D5895&lt;='Auxiliary Energy Estimation'!$E$25, 1, 0)</f>
        <v>0</v>
      </c>
      <c r="I5895" s="26">
        <f>IF(E5895&lt;='Auxiliary Energy Estimation'!$E$25, 1, 0)</f>
        <v>0</v>
      </c>
    </row>
    <row r="5896" spans="2:9" ht="15" x14ac:dyDescent="0.3">
      <c r="B5896" s="33">
        <v>5891.5</v>
      </c>
      <c r="C5896" s="34">
        <v>17.2</v>
      </c>
      <c r="D5896" s="32">
        <f t="shared" si="184"/>
        <v>62.96</v>
      </c>
      <c r="E5896" s="37">
        <f t="shared" si="185"/>
        <v>75.551999999999992</v>
      </c>
      <c r="F5896" s="32">
        <f>'Auxiliary Energy Estimation'!$E$25-D5896</f>
        <v>-7.9600000000000009</v>
      </c>
      <c r="G5896" s="32">
        <f>'Auxiliary Energy Estimation'!$E$25-E5896</f>
        <v>-20.551999999999992</v>
      </c>
      <c r="H5896" s="26">
        <f>IF(D5896&lt;='Auxiliary Energy Estimation'!$E$25, 1, 0)</f>
        <v>0</v>
      </c>
      <c r="I5896" s="26">
        <f>IF(E5896&lt;='Auxiliary Energy Estimation'!$E$25, 1, 0)</f>
        <v>0</v>
      </c>
    </row>
    <row r="5897" spans="2:9" ht="15" x14ac:dyDescent="0.3">
      <c r="B5897" s="33">
        <v>5892.5</v>
      </c>
      <c r="C5897" s="34">
        <v>18.3</v>
      </c>
      <c r="D5897" s="32">
        <f t="shared" si="184"/>
        <v>64.94</v>
      </c>
      <c r="E5897" s="37">
        <f t="shared" si="185"/>
        <v>77.927999999999997</v>
      </c>
      <c r="F5897" s="32">
        <f>'Auxiliary Energy Estimation'!$E$25-D5897</f>
        <v>-9.9399999999999977</v>
      </c>
      <c r="G5897" s="32">
        <f>'Auxiliary Energy Estimation'!$E$25-E5897</f>
        <v>-22.927999999999997</v>
      </c>
      <c r="H5897" s="26">
        <f>IF(D5897&lt;='Auxiliary Energy Estimation'!$E$25, 1, 0)</f>
        <v>0</v>
      </c>
      <c r="I5897" s="26">
        <f>IF(E5897&lt;='Auxiliary Energy Estimation'!$E$25, 1, 0)</f>
        <v>0</v>
      </c>
    </row>
    <row r="5898" spans="2:9" ht="15" x14ac:dyDescent="0.3">
      <c r="B5898" s="33">
        <v>5893.5</v>
      </c>
      <c r="C5898" s="34">
        <v>19.399999999999999</v>
      </c>
      <c r="D5898" s="32">
        <f t="shared" si="184"/>
        <v>66.92</v>
      </c>
      <c r="E5898" s="37">
        <f t="shared" si="185"/>
        <v>80.304000000000002</v>
      </c>
      <c r="F5898" s="32">
        <f>'Auxiliary Energy Estimation'!$E$25-D5898</f>
        <v>-11.920000000000002</v>
      </c>
      <c r="G5898" s="32">
        <f>'Auxiliary Energy Estimation'!$E$25-E5898</f>
        <v>-25.304000000000002</v>
      </c>
      <c r="H5898" s="26">
        <f>IF(D5898&lt;='Auxiliary Energy Estimation'!$E$25, 1, 0)</f>
        <v>0</v>
      </c>
      <c r="I5898" s="26">
        <f>IF(E5898&lt;='Auxiliary Energy Estimation'!$E$25, 1, 0)</f>
        <v>0</v>
      </c>
    </row>
    <row r="5899" spans="2:9" ht="15" x14ac:dyDescent="0.3">
      <c r="B5899" s="33">
        <v>5894.5</v>
      </c>
      <c r="C5899" s="34">
        <v>21.1</v>
      </c>
      <c r="D5899" s="32">
        <f t="shared" si="184"/>
        <v>69.98</v>
      </c>
      <c r="E5899" s="37">
        <f t="shared" si="185"/>
        <v>83.975999999999999</v>
      </c>
      <c r="F5899" s="32">
        <f>'Auxiliary Energy Estimation'!$E$25-D5899</f>
        <v>-14.980000000000004</v>
      </c>
      <c r="G5899" s="32">
        <f>'Auxiliary Energy Estimation'!$E$25-E5899</f>
        <v>-28.975999999999999</v>
      </c>
      <c r="H5899" s="26">
        <f>IF(D5899&lt;='Auxiliary Energy Estimation'!$E$25, 1, 0)</f>
        <v>0</v>
      </c>
      <c r="I5899" s="26">
        <f>IF(E5899&lt;='Auxiliary Energy Estimation'!$E$25, 1, 0)</f>
        <v>0</v>
      </c>
    </row>
    <row r="5900" spans="2:9" ht="15" x14ac:dyDescent="0.3">
      <c r="B5900" s="33">
        <v>5895.5</v>
      </c>
      <c r="C5900" s="34">
        <v>18.899999999999999</v>
      </c>
      <c r="D5900" s="32">
        <f t="shared" si="184"/>
        <v>66.02</v>
      </c>
      <c r="E5900" s="37">
        <f t="shared" si="185"/>
        <v>79.22399999999999</v>
      </c>
      <c r="F5900" s="32">
        <f>'Auxiliary Energy Estimation'!$E$25-D5900</f>
        <v>-11.019999999999996</v>
      </c>
      <c r="G5900" s="32">
        <f>'Auxiliary Energy Estimation'!$E$25-E5900</f>
        <v>-24.22399999999999</v>
      </c>
      <c r="H5900" s="26">
        <f>IF(D5900&lt;='Auxiliary Energy Estimation'!$E$25, 1, 0)</f>
        <v>0</v>
      </c>
      <c r="I5900" s="26">
        <f>IF(E5900&lt;='Auxiliary Energy Estimation'!$E$25, 1, 0)</f>
        <v>0</v>
      </c>
    </row>
    <row r="5901" spans="2:9" ht="15" x14ac:dyDescent="0.3">
      <c r="B5901" s="33">
        <v>5896.5</v>
      </c>
      <c r="C5901" s="34">
        <v>20</v>
      </c>
      <c r="D5901" s="32">
        <f t="shared" si="184"/>
        <v>68</v>
      </c>
      <c r="E5901" s="37">
        <f t="shared" si="185"/>
        <v>81.599999999999994</v>
      </c>
      <c r="F5901" s="32">
        <f>'Auxiliary Energy Estimation'!$E$25-D5901</f>
        <v>-13</v>
      </c>
      <c r="G5901" s="32">
        <f>'Auxiliary Energy Estimation'!$E$25-E5901</f>
        <v>-26.599999999999994</v>
      </c>
      <c r="H5901" s="26">
        <f>IF(D5901&lt;='Auxiliary Energy Estimation'!$E$25, 1, 0)</f>
        <v>0</v>
      </c>
      <c r="I5901" s="26">
        <f>IF(E5901&lt;='Auxiliary Energy Estimation'!$E$25, 1, 0)</f>
        <v>0</v>
      </c>
    </row>
    <row r="5902" spans="2:9" ht="15" x14ac:dyDescent="0.3">
      <c r="B5902" s="33">
        <v>5897.5</v>
      </c>
      <c r="C5902" s="34">
        <v>17.2</v>
      </c>
      <c r="D5902" s="32">
        <f t="shared" si="184"/>
        <v>62.96</v>
      </c>
      <c r="E5902" s="37">
        <f t="shared" si="185"/>
        <v>75.551999999999992</v>
      </c>
      <c r="F5902" s="32">
        <f>'Auxiliary Energy Estimation'!$E$25-D5902</f>
        <v>-7.9600000000000009</v>
      </c>
      <c r="G5902" s="32">
        <f>'Auxiliary Energy Estimation'!$E$25-E5902</f>
        <v>-20.551999999999992</v>
      </c>
      <c r="H5902" s="26">
        <f>IF(D5902&lt;='Auxiliary Energy Estimation'!$E$25, 1, 0)</f>
        <v>0</v>
      </c>
      <c r="I5902" s="26">
        <f>IF(E5902&lt;='Auxiliary Energy Estimation'!$E$25, 1, 0)</f>
        <v>0</v>
      </c>
    </row>
    <row r="5903" spans="2:9" ht="15" x14ac:dyDescent="0.3">
      <c r="B5903" s="33">
        <v>5898.5</v>
      </c>
      <c r="C5903" s="34">
        <v>16.100000000000001</v>
      </c>
      <c r="D5903" s="32">
        <f t="shared" si="184"/>
        <v>60.980000000000004</v>
      </c>
      <c r="E5903" s="37">
        <f t="shared" si="185"/>
        <v>73.176000000000002</v>
      </c>
      <c r="F5903" s="32">
        <f>'Auxiliary Energy Estimation'!$E$25-D5903</f>
        <v>-5.980000000000004</v>
      </c>
      <c r="G5903" s="32">
        <f>'Auxiliary Energy Estimation'!$E$25-E5903</f>
        <v>-18.176000000000002</v>
      </c>
      <c r="H5903" s="26">
        <f>IF(D5903&lt;='Auxiliary Energy Estimation'!$E$25, 1, 0)</f>
        <v>0</v>
      </c>
      <c r="I5903" s="26">
        <f>IF(E5903&lt;='Auxiliary Energy Estimation'!$E$25, 1, 0)</f>
        <v>0</v>
      </c>
    </row>
    <row r="5904" spans="2:9" ht="15" x14ac:dyDescent="0.3">
      <c r="B5904" s="33">
        <v>5899.5</v>
      </c>
      <c r="C5904" s="34">
        <v>16.100000000000001</v>
      </c>
      <c r="D5904" s="32">
        <f t="shared" si="184"/>
        <v>60.980000000000004</v>
      </c>
      <c r="E5904" s="37">
        <f t="shared" si="185"/>
        <v>73.176000000000002</v>
      </c>
      <c r="F5904" s="32">
        <f>'Auxiliary Energy Estimation'!$E$25-D5904</f>
        <v>-5.980000000000004</v>
      </c>
      <c r="G5904" s="32">
        <f>'Auxiliary Energy Estimation'!$E$25-E5904</f>
        <v>-18.176000000000002</v>
      </c>
      <c r="H5904" s="26">
        <f>IF(D5904&lt;='Auxiliary Energy Estimation'!$E$25, 1, 0)</f>
        <v>0</v>
      </c>
      <c r="I5904" s="26">
        <f>IF(E5904&lt;='Auxiliary Energy Estimation'!$E$25, 1, 0)</f>
        <v>0</v>
      </c>
    </row>
    <row r="5905" spans="2:9" ht="15" x14ac:dyDescent="0.3">
      <c r="B5905" s="33">
        <v>5900.5</v>
      </c>
      <c r="C5905" s="34">
        <v>15.6</v>
      </c>
      <c r="D5905" s="32">
        <f t="shared" si="184"/>
        <v>60.08</v>
      </c>
      <c r="E5905" s="37">
        <f t="shared" si="185"/>
        <v>72.095999999999989</v>
      </c>
      <c r="F5905" s="32">
        <f>'Auxiliary Energy Estimation'!$E$25-D5905</f>
        <v>-5.0799999999999983</v>
      </c>
      <c r="G5905" s="32">
        <f>'Auxiliary Energy Estimation'!$E$25-E5905</f>
        <v>-17.095999999999989</v>
      </c>
      <c r="H5905" s="26">
        <f>IF(D5905&lt;='Auxiliary Energy Estimation'!$E$25, 1, 0)</f>
        <v>0</v>
      </c>
      <c r="I5905" s="26">
        <f>IF(E5905&lt;='Auxiliary Energy Estimation'!$E$25, 1, 0)</f>
        <v>0</v>
      </c>
    </row>
    <row r="5906" spans="2:9" ht="15" x14ac:dyDescent="0.3">
      <c r="B5906" s="33">
        <v>5901.5</v>
      </c>
      <c r="C5906" s="34">
        <v>15.6</v>
      </c>
      <c r="D5906" s="32">
        <f t="shared" si="184"/>
        <v>60.08</v>
      </c>
      <c r="E5906" s="37">
        <f t="shared" si="185"/>
        <v>72.095999999999989</v>
      </c>
      <c r="F5906" s="32">
        <f>'Auxiliary Energy Estimation'!$E$25-D5906</f>
        <v>-5.0799999999999983</v>
      </c>
      <c r="G5906" s="32">
        <f>'Auxiliary Energy Estimation'!$E$25-E5906</f>
        <v>-17.095999999999989</v>
      </c>
      <c r="H5906" s="26">
        <f>IF(D5906&lt;='Auxiliary Energy Estimation'!$E$25, 1, 0)</f>
        <v>0</v>
      </c>
      <c r="I5906" s="26">
        <f>IF(E5906&lt;='Auxiliary Energy Estimation'!$E$25, 1, 0)</f>
        <v>0</v>
      </c>
    </row>
    <row r="5907" spans="2:9" ht="15" x14ac:dyDescent="0.3">
      <c r="B5907" s="33">
        <v>5902.5</v>
      </c>
      <c r="C5907" s="34">
        <v>15</v>
      </c>
      <c r="D5907" s="32">
        <f t="shared" si="184"/>
        <v>59</v>
      </c>
      <c r="E5907" s="37">
        <f t="shared" si="185"/>
        <v>70.8</v>
      </c>
      <c r="F5907" s="32">
        <f>'Auxiliary Energy Estimation'!$E$25-D5907</f>
        <v>-4</v>
      </c>
      <c r="G5907" s="32">
        <f>'Auxiliary Energy Estimation'!$E$25-E5907</f>
        <v>-15.799999999999997</v>
      </c>
      <c r="H5907" s="26">
        <f>IF(D5907&lt;='Auxiliary Energy Estimation'!$E$25, 1, 0)</f>
        <v>0</v>
      </c>
      <c r="I5907" s="26">
        <f>IF(E5907&lt;='Auxiliary Energy Estimation'!$E$25, 1, 0)</f>
        <v>0</v>
      </c>
    </row>
    <row r="5908" spans="2:9" ht="15" x14ac:dyDescent="0.3">
      <c r="B5908" s="33">
        <v>5903.5</v>
      </c>
      <c r="C5908" s="34">
        <v>14.4</v>
      </c>
      <c r="D5908" s="32">
        <f t="shared" si="184"/>
        <v>57.92</v>
      </c>
      <c r="E5908" s="37">
        <f t="shared" si="185"/>
        <v>69.504000000000005</v>
      </c>
      <c r="F5908" s="32">
        <f>'Auxiliary Energy Estimation'!$E$25-D5908</f>
        <v>-2.9200000000000017</v>
      </c>
      <c r="G5908" s="32">
        <f>'Auxiliary Energy Estimation'!$E$25-E5908</f>
        <v>-14.504000000000005</v>
      </c>
      <c r="H5908" s="26">
        <f>IF(D5908&lt;='Auxiliary Energy Estimation'!$E$25, 1, 0)</f>
        <v>0</v>
      </c>
      <c r="I5908" s="26">
        <f>IF(E5908&lt;='Auxiliary Energy Estimation'!$E$25, 1, 0)</f>
        <v>0</v>
      </c>
    </row>
    <row r="5909" spans="2:9" ht="15" x14ac:dyDescent="0.3">
      <c r="B5909" s="33">
        <v>5904.5</v>
      </c>
      <c r="C5909" s="34">
        <v>14.4</v>
      </c>
      <c r="D5909" s="32">
        <f t="shared" si="184"/>
        <v>57.92</v>
      </c>
      <c r="E5909" s="37">
        <f t="shared" si="185"/>
        <v>69.504000000000005</v>
      </c>
      <c r="F5909" s="32">
        <f>'Auxiliary Energy Estimation'!$E$25-D5909</f>
        <v>-2.9200000000000017</v>
      </c>
      <c r="G5909" s="32">
        <f>'Auxiliary Energy Estimation'!$E$25-E5909</f>
        <v>-14.504000000000005</v>
      </c>
      <c r="H5909" s="26">
        <f>IF(D5909&lt;='Auxiliary Energy Estimation'!$E$25, 1, 0)</f>
        <v>0</v>
      </c>
      <c r="I5909" s="26">
        <f>IF(E5909&lt;='Auxiliary Energy Estimation'!$E$25, 1, 0)</f>
        <v>0</v>
      </c>
    </row>
    <row r="5910" spans="2:9" ht="15" x14ac:dyDescent="0.3">
      <c r="B5910" s="33">
        <v>5905.5</v>
      </c>
      <c r="C5910" s="34">
        <v>13.9</v>
      </c>
      <c r="D5910" s="32">
        <f t="shared" si="184"/>
        <v>57.019999999999996</v>
      </c>
      <c r="E5910" s="37">
        <f t="shared" si="185"/>
        <v>68.423999999999992</v>
      </c>
      <c r="F5910" s="32">
        <f>'Auxiliary Energy Estimation'!$E$25-D5910</f>
        <v>-2.019999999999996</v>
      </c>
      <c r="G5910" s="32">
        <f>'Auxiliary Energy Estimation'!$E$25-E5910</f>
        <v>-13.423999999999992</v>
      </c>
      <c r="H5910" s="26">
        <f>IF(D5910&lt;='Auxiliary Energy Estimation'!$E$25, 1, 0)</f>
        <v>0</v>
      </c>
      <c r="I5910" s="26">
        <f>IF(E5910&lt;='Auxiliary Energy Estimation'!$E$25, 1, 0)</f>
        <v>0</v>
      </c>
    </row>
    <row r="5911" spans="2:9" ht="15" x14ac:dyDescent="0.3">
      <c r="B5911" s="33">
        <v>5906.5</v>
      </c>
      <c r="C5911" s="34">
        <v>13.3</v>
      </c>
      <c r="D5911" s="32">
        <f t="shared" si="184"/>
        <v>55.94</v>
      </c>
      <c r="E5911" s="37">
        <f t="shared" si="185"/>
        <v>67.128</v>
      </c>
      <c r="F5911" s="32">
        <f>'Auxiliary Energy Estimation'!$E$25-D5911</f>
        <v>-0.93999999999999773</v>
      </c>
      <c r="G5911" s="32">
        <f>'Auxiliary Energy Estimation'!$E$25-E5911</f>
        <v>-12.128</v>
      </c>
      <c r="H5911" s="26">
        <f>IF(D5911&lt;='Auxiliary Energy Estimation'!$E$25, 1, 0)</f>
        <v>0</v>
      </c>
      <c r="I5911" s="26">
        <f>IF(E5911&lt;='Auxiliary Energy Estimation'!$E$25, 1, 0)</f>
        <v>0</v>
      </c>
    </row>
    <row r="5912" spans="2:9" ht="15" x14ac:dyDescent="0.3">
      <c r="B5912" s="33">
        <v>5907.5</v>
      </c>
      <c r="C5912" s="34">
        <v>13.3</v>
      </c>
      <c r="D5912" s="32">
        <f t="shared" si="184"/>
        <v>55.94</v>
      </c>
      <c r="E5912" s="37">
        <f t="shared" si="185"/>
        <v>67.128</v>
      </c>
      <c r="F5912" s="32">
        <f>'Auxiliary Energy Estimation'!$E$25-D5912</f>
        <v>-0.93999999999999773</v>
      </c>
      <c r="G5912" s="32">
        <f>'Auxiliary Energy Estimation'!$E$25-E5912</f>
        <v>-12.128</v>
      </c>
      <c r="H5912" s="26">
        <f>IF(D5912&lt;='Auxiliary Energy Estimation'!$E$25, 1, 0)</f>
        <v>0</v>
      </c>
      <c r="I5912" s="26">
        <f>IF(E5912&lt;='Auxiliary Energy Estimation'!$E$25, 1, 0)</f>
        <v>0</v>
      </c>
    </row>
    <row r="5913" spans="2:9" ht="15" x14ac:dyDescent="0.3">
      <c r="B5913" s="33">
        <v>5908.5</v>
      </c>
      <c r="C5913" s="34">
        <v>13.3</v>
      </c>
      <c r="D5913" s="32">
        <f t="shared" si="184"/>
        <v>55.94</v>
      </c>
      <c r="E5913" s="37">
        <f t="shared" si="185"/>
        <v>67.128</v>
      </c>
      <c r="F5913" s="32">
        <f>'Auxiliary Energy Estimation'!$E$25-D5913</f>
        <v>-0.93999999999999773</v>
      </c>
      <c r="G5913" s="32">
        <f>'Auxiliary Energy Estimation'!$E$25-E5913</f>
        <v>-12.128</v>
      </c>
      <c r="H5913" s="26">
        <f>IF(D5913&lt;='Auxiliary Energy Estimation'!$E$25, 1, 0)</f>
        <v>0</v>
      </c>
      <c r="I5913" s="26">
        <f>IF(E5913&lt;='Auxiliary Energy Estimation'!$E$25, 1, 0)</f>
        <v>0</v>
      </c>
    </row>
    <row r="5914" spans="2:9" ht="15" x14ac:dyDescent="0.3">
      <c r="B5914" s="33">
        <v>5909.5</v>
      </c>
      <c r="C5914" s="34">
        <v>13.9</v>
      </c>
      <c r="D5914" s="32">
        <f t="shared" si="184"/>
        <v>57.019999999999996</v>
      </c>
      <c r="E5914" s="37">
        <f t="shared" si="185"/>
        <v>68.423999999999992</v>
      </c>
      <c r="F5914" s="32">
        <f>'Auxiliary Energy Estimation'!$E$25-D5914</f>
        <v>-2.019999999999996</v>
      </c>
      <c r="G5914" s="32">
        <f>'Auxiliary Energy Estimation'!$E$25-E5914</f>
        <v>-13.423999999999992</v>
      </c>
      <c r="H5914" s="26">
        <f>IF(D5914&lt;='Auxiliary Energy Estimation'!$E$25, 1, 0)</f>
        <v>0</v>
      </c>
      <c r="I5914" s="26">
        <f>IF(E5914&lt;='Auxiliary Energy Estimation'!$E$25, 1, 0)</f>
        <v>0</v>
      </c>
    </row>
    <row r="5915" spans="2:9" ht="15" x14ac:dyDescent="0.3">
      <c r="B5915" s="33">
        <v>5910.5</v>
      </c>
      <c r="C5915" s="34">
        <v>15.6</v>
      </c>
      <c r="D5915" s="32">
        <f t="shared" si="184"/>
        <v>60.08</v>
      </c>
      <c r="E5915" s="37">
        <f t="shared" si="185"/>
        <v>72.095999999999989</v>
      </c>
      <c r="F5915" s="32">
        <f>'Auxiliary Energy Estimation'!$E$25-D5915</f>
        <v>-5.0799999999999983</v>
      </c>
      <c r="G5915" s="32">
        <f>'Auxiliary Energy Estimation'!$E$25-E5915</f>
        <v>-17.095999999999989</v>
      </c>
      <c r="H5915" s="26">
        <f>IF(D5915&lt;='Auxiliary Energy Estimation'!$E$25, 1, 0)</f>
        <v>0</v>
      </c>
      <c r="I5915" s="26">
        <f>IF(E5915&lt;='Auxiliary Energy Estimation'!$E$25, 1, 0)</f>
        <v>0</v>
      </c>
    </row>
    <row r="5916" spans="2:9" ht="15" x14ac:dyDescent="0.3">
      <c r="B5916" s="33">
        <v>5911.5</v>
      </c>
      <c r="C5916" s="34">
        <v>17.2</v>
      </c>
      <c r="D5916" s="32">
        <f t="shared" si="184"/>
        <v>62.96</v>
      </c>
      <c r="E5916" s="37">
        <f t="shared" si="185"/>
        <v>75.551999999999992</v>
      </c>
      <c r="F5916" s="32">
        <f>'Auxiliary Energy Estimation'!$E$25-D5916</f>
        <v>-7.9600000000000009</v>
      </c>
      <c r="G5916" s="32">
        <f>'Auxiliary Energy Estimation'!$E$25-E5916</f>
        <v>-20.551999999999992</v>
      </c>
      <c r="H5916" s="26">
        <f>IF(D5916&lt;='Auxiliary Energy Estimation'!$E$25, 1, 0)</f>
        <v>0</v>
      </c>
      <c r="I5916" s="26">
        <f>IF(E5916&lt;='Auxiliary Energy Estimation'!$E$25, 1, 0)</f>
        <v>0</v>
      </c>
    </row>
    <row r="5917" spans="2:9" ht="15" x14ac:dyDescent="0.3">
      <c r="B5917" s="33">
        <v>5912.5</v>
      </c>
      <c r="C5917" s="34">
        <v>18.899999999999999</v>
      </c>
      <c r="D5917" s="32">
        <f t="shared" si="184"/>
        <v>66.02</v>
      </c>
      <c r="E5917" s="37">
        <f t="shared" si="185"/>
        <v>79.22399999999999</v>
      </c>
      <c r="F5917" s="32">
        <f>'Auxiliary Energy Estimation'!$E$25-D5917</f>
        <v>-11.019999999999996</v>
      </c>
      <c r="G5917" s="32">
        <f>'Auxiliary Energy Estimation'!$E$25-E5917</f>
        <v>-24.22399999999999</v>
      </c>
      <c r="H5917" s="26">
        <f>IF(D5917&lt;='Auxiliary Energy Estimation'!$E$25, 1, 0)</f>
        <v>0</v>
      </c>
      <c r="I5917" s="26">
        <f>IF(E5917&lt;='Auxiliary Energy Estimation'!$E$25, 1, 0)</f>
        <v>0</v>
      </c>
    </row>
    <row r="5918" spans="2:9" ht="15" x14ac:dyDescent="0.3">
      <c r="B5918" s="33">
        <v>5913.5</v>
      </c>
      <c r="C5918" s="34">
        <v>20.6</v>
      </c>
      <c r="D5918" s="32">
        <f t="shared" si="184"/>
        <v>69.080000000000013</v>
      </c>
      <c r="E5918" s="37">
        <f t="shared" si="185"/>
        <v>82.896000000000015</v>
      </c>
      <c r="F5918" s="32">
        <f>'Auxiliary Energy Estimation'!$E$25-D5918</f>
        <v>-14.080000000000013</v>
      </c>
      <c r="G5918" s="32">
        <f>'Auxiliary Energy Estimation'!$E$25-E5918</f>
        <v>-27.896000000000015</v>
      </c>
      <c r="H5918" s="26">
        <f>IF(D5918&lt;='Auxiliary Energy Estimation'!$E$25, 1, 0)</f>
        <v>0</v>
      </c>
      <c r="I5918" s="26">
        <f>IF(E5918&lt;='Auxiliary Energy Estimation'!$E$25, 1, 0)</f>
        <v>0</v>
      </c>
    </row>
    <row r="5919" spans="2:9" ht="15" x14ac:dyDescent="0.3">
      <c r="B5919" s="33">
        <v>5914.5</v>
      </c>
      <c r="C5919" s="34">
        <v>22.2</v>
      </c>
      <c r="D5919" s="32">
        <f t="shared" si="184"/>
        <v>71.960000000000008</v>
      </c>
      <c r="E5919" s="37">
        <f t="shared" si="185"/>
        <v>86.352000000000004</v>
      </c>
      <c r="F5919" s="32">
        <f>'Auxiliary Energy Estimation'!$E$25-D5919</f>
        <v>-16.960000000000008</v>
      </c>
      <c r="G5919" s="32">
        <f>'Auxiliary Energy Estimation'!$E$25-E5919</f>
        <v>-31.352000000000004</v>
      </c>
      <c r="H5919" s="26">
        <f>IF(D5919&lt;='Auxiliary Energy Estimation'!$E$25, 1, 0)</f>
        <v>0</v>
      </c>
      <c r="I5919" s="26">
        <f>IF(E5919&lt;='Auxiliary Energy Estimation'!$E$25, 1, 0)</f>
        <v>0</v>
      </c>
    </row>
    <row r="5920" spans="2:9" ht="15" x14ac:dyDescent="0.3">
      <c r="B5920" s="33">
        <v>5915.5</v>
      </c>
      <c r="C5920" s="34">
        <v>22.2</v>
      </c>
      <c r="D5920" s="32">
        <f t="shared" si="184"/>
        <v>71.960000000000008</v>
      </c>
      <c r="E5920" s="37">
        <f t="shared" si="185"/>
        <v>86.352000000000004</v>
      </c>
      <c r="F5920" s="32">
        <f>'Auxiliary Energy Estimation'!$E$25-D5920</f>
        <v>-16.960000000000008</v>
      </c>
      <c r="G5920" s="32">
        <f>'Auxiliary Energy Estimation'!$E$25-E5920</f>
        <v>-31.352000000000004</v>
      </c>
      <c r="H5920" s="26">
        <f>IF(D5920&lt;='Auxiliary Energy Estimation'!$E$25, 1, 0)</f>
        <v>0</v>
      </c>
      <c r="I5920" s="26">
        <f>IF(E5920&lt;='Auxiliary Energy Estimation'!$E$25, 1, 0)</f>
        <v>0</v>
      </c>
    </row>
    <row r="5921" spans="2:9" ht="15" x14ac:dyDescent="0.3">
      <c r="B5921" s="33">
        <v>5916.5</v>
      </c>
      <c r="C5921" s="34">
        <v>23.3</v>
      </c>
      <c r="D5921" s="32">
        <f t="shared" si="184"/>
        <v>73.94</v>
      </c>
      <c r="E5921" s="37">
        <f t="shared" si="185"/>
        <v>88.727999999999994</v>
      </c>
      <c r="F5921" s="32">
        <f>'Auxiliary Energy Estimation'!$E$25-D5921</f>
        <v>-18.939999999999998</v>
      </c>
      <c r="G5921" s="32">
        <f>'Auxiliary Energy Estimation'!$E$25-E5921</f>
        <v>-33.727999999999994</v>
      </c>
      <c r="H5921" s="26">
        <f>IF(D5921&lt;='Auxiliary Energy Estimation'!$E$25, 1, 0)</f>
        <v>0</v>
      </c>
      <c r="I5921" s="26">
        <f>IF(E5921&lt;='Auxiliary Energy Estimation'!$E$25, 1, 0)</f>
        <v>0</v>
      </c>
    </row>
    <row r="5922" spans="2:9" ht="15" x14ac:dyDescent="0.3">
      <c r="B5922" s="33">
        <v>5917.5</v>
      </c>
      <c r="C5922" s="34">
        <v>22.2</v>
      </c>
      <c r="D5922" s="32">
        <f t="shared" si="184"/>
        <v>71.960000000000008</v>
      </c>
      <c r="E5922" s="37">
        <f t="shared" si="185"/>
        <v>86.352000000000004</v>
      </c>
      <c r="F5922" s="32">
        <f>'Auxiliary Energy Estimation'!$E$25-D5922</f>
        <v>-16.960000000000008</v>
      </c>
      <c r="G5922" s="32">
        <f>'Auxiliary Energy Estimation'!$E$25-E5922</f>
        <v>-31.352000000000004</v>
      </c>
      <c r="H5922" s="26">
        <f>IF(D5922&lt;='Auxiliary Energy Estimation'!$E$25, 1, 0)</f>
        <v>0</v>
      </c>
      <c r="I5922" s="26">
        <f>IF(E5922&lt;='Auxiliary Energy Estimation'!$E$25, 1, 0)</f>
        <v>0</v>
      </c>
    </row>
    <row r="5923" spans="2:9" ht="15" x14ac:dyDescent="0.3">
      <c r="B5923" s="33">
        <v>5918.5</v>
      </c>
      <c r="C5923" s="34">
        <v>21.7</v>
      </c>
      <c r="D5923" s="32">
        <f t="shared" si="184"/>
        <v>71.06</v>
      </c>
      <c r="E5923" s="37">
        <f t="shared" si="185"/>
        <v>85.272000000000006</v>
      </c>
      <c r="F5923" s="32">
        <f>'Auxiliary Energy Estimation'!$E$25-D5923</f>
        <v>-16.060000000000002</v>
      </c>
      <c r="G5923" s="32">
        <f>'Auxiliary Energy Estimation'!$E$25-E5923</f>
        <v>-30.272000000000006</v>
      </c>
      <c r="H5923" s="26">
        <f>IF(D5923&lt;='Auxiliary Energy Estimation'!$E$25, 1, 0)</f>
        <v>0</v>
      </c>
      <c r="I5923" s="26">
        <f>IF(E5923&lt;='Auxiliary Energy Estimation'!$E$25, 1, 0)</f>
        <v>0</v>
      </c>
    </row>
    <row r="5924" spans="2:9" ht="15" x14ac:dyDescent="0.3">
      <c r="B5924" s="33">
        <v>5919.5</v>
      </c>
      <c r="C5924" s="34">
        <v>21.1</v>
      </c>
      <c r="D5924" s="32">
        <f t="shared" si="184"/>
        <v>69.98</v>
      </c>
      <c r="E5924" s="37">
        <f t="shared" si="185"/>
        <v>83.975999999999999</v>
      </c>
      <c r="F5924" s="32">
        <f>'Auxiliary Energy Estimation'!$E$25-D5924</f>
        <v>-14.980000000000004</v>
      </c>
      <c r="G5924" s="32">
        <f>'Auxiliary Energy Estimation'!$E$25-E5924</f>
        <v>-28.975999999999999</v>
      </c>
      <c r="H5924" s="26">
        <f>IF(D5924&lt;='Auxiliary Energy Estimation'!$E$25, 1, 0)</f>
        <v>0</v>
      </c>
      <c r="I5924" s="26">
        <f>IF(E5924&lt;='Auxiliary Energy Estimation'!$E$25, 1, 0)</f>
        <v>0</v>
      </c>
    </row>
    <row r="5925" spans="2:9" ht="15" x14ac:dyDescent="0.3">
      <c r="B5925" s="33">
        <v>5920.5</v>
      </c>
      <c r="C5925" s="34">
        <v>21.1</v>
      </c>
      <c r="D5925" s="32">
        <f t="shared" si="184"/>
        <v>69.98</v>
      </c>
      <c r="E5925" s="37">
        <f t="shared" si="185"/>
        <v>83.975999999999999</v>
      </c>
      <c r="F5925" s="32">
        <f>'Auxiliary Energy Estimation'!$E$25-D5925</f>
        <v>-14.980000000000004</v>
      </c>
      <c r="G5925" s="32">
        <f>'Auxiliary Energy Estimation'!$E$25-E5925</f>
        <v>-28.975999999999999</v>
      </c>
      <c r="H5925" s="26">
        <f>IF(D5925&lt;='Auxiliary Energy Estimation'!$E$25, 1, 0)</f>
        <v>0</v>
      </c>
      <c r="I5925" s="26">
        <f>IF(E5925&lt;='Auxiliary Energy Estimation'!$E$25, 1, 0)</f>
        <v>0</v>
      </c>
    </row>
    <row r="5926" spans="2:9" ht="15" x14ac:dyDescent="0.3">
      <c r="B5926" s="33">
        <v>5921.5</v>
      </c>
      <c r="C5926" s="34">
        <v>20</v>
      </c>
      <c r="D5926" s="32">
        <f t="shared" si="184"/>
        <v>68</v>
      </c>
      <c r="E5926" s="37">
        <f t="shared" si="185"/>
        <v>81.599999999999994</v>
      </c>
      <c r="F5926" s="32">
        <f>'Auxiliary Energy Estimation'!$E$25-D5926</f>
        <v>-13</v>
      </c>
      <c r="G5926" s="32">
        <f>'Auxiliary Energy Estimation'!$E$25-E5926</f>
        <v>-26.599999999999994</v>
      </c>
      <c r="H5926" s="26">
        <f>IF(D5926&lt;='Auxiliary Energy Estimation'!$E$25, 1, 0)</f>
        <v>0</v>
      </c>
      <c r="I5926" s="26">
        <f>IF(E5926&lt;='Auxiliary Energy Estimation'!$E$25, 1, 0)</f>
        <v>0</v>
      </c>
    </row>
    <row r="5927" spans="2:9" ht="15" x14ac:dyDescent="0.3">
      <c r="B5927" s="33">
        <v>5922.5</v>
      </c>
      <c r="C5927" s="34">
        <v>18.3</v>
      </c>
      <c r="D5927" s="32">
        <f t="shared" si="184"/>
        <v>64.94</v>
      </c>
      <c r="E5927" s="37">
        <f t="shared" si="185"/>
        <v>77.927999999999997</v>
      </c>
      <c r="F5927" s="32">
        <f>'Auxiliary Energy Estimation'!$E$25-D5927</f>
        <v>-9.9399999999999977</v>
      </c>
      <c r="G5927" s="32">
        <f>'Auxiliary Energy Estimation'!$E$25-E5927</f>
        <v>-22.927999999999997</v>
      </c>
      <c r="H5927" s="26">
        <f>IF(D5927&lt;='Auxiliary Energy Estimation'!$E$25, 1, 0)</f>
        <v>0</v>
      </c>
      <c r="I5927" s="26">
        <f>IF(E5927&lt;='Auxiliary Energy Estimation'!$E$25, 1, 0)</f>
        <v>0</v>
      </c>
    </row>
    <row r="5928" spans="2:9" ht="15" x14ac:dyDescent="0.3">
      <c r="B5928" s="33">
        <v>5923.5</v>
      </c>
      <c r="C5928" s="34">
        <v>17.8</v>
      </c>
      <c r="D5928" s="32">
        <f t="shared" si="184"/>
        <v>64.039999999999992</v>
      </c>
      <c r="E5928" s="37">
        <f t="shared" si="185"/>
        <v>76.847999999999985</v>
      </c>
      <c r="F5928" s="32">
        <f>'Auxiliary Energy Estimation'!$E$25-D5928</f>
        <v>-9.039999999999992</v>
      </c>
      <c r="G5928" s="32">
        <f>'Auxiliary Energy Estimation'!$E$25-E5928</f>
        <v>-21.847999999999985</v>
      </c>
      <c r="H5928" s="26">
        <f>IF(D5928&lt;='Auxiliary Energy Estimation'!$E$25, 1, 0)</f>
        <v>0</v>
      </c>
      <c r="I5928" s="26">
        <f>IF(E5928&lt;='Auxiliary Energy Estimation'!$E$25, 1, 0)</f>
        <v>0</v>
      </c>
    </row>
    <row r="5929" spans="2:9" ht="15" x14ac:dyDescent="0.3">
      <c r="B5929" s="33">
        <v>5924.5</v>
      </c>
      <c r="C5929" s="34">
        <v>17.2</v>
      </c>
      <c r="D5929" s="32">
        <f t="shared" si="184"/>
        <v>62.96</v>
      </c>
      <c r="E5929" s="37">
        <f t="shared" si="185"/>
        <v>75.551999999999992</v>
      </c>
      <c r="F5929" s="32">
        <f>'Auxiliary Energy Estimation'!$E$25-D5929</f>
        <v>-7.9600000000000009</v>
      </c>
      <c r="G5929" s="32">
        <f>'Auxiliary Energy Estimation'!$E$25-E5929</f>
        <v>-20.551999999999992</v>
      </c>
      <c r="H5929" s="26">
        <f>IF(D5929&lt;='Auxiliary Energy Estimation'!$E$25, 1, 0)</f>
        <v>0</v>
      </c>
      <c r="I5929" s="26">
        <f>IF(E5929&lt;='Auxiliary Energy Estimation'!$E$25, 1, 0)</f>
        <v>0</v>
      </c>
    </row>
    <row r="5930" spans="2:9" ht="15" x14ac:dyDescent="0.3">
      <c r="B5930" s="33">
        <v>5925.5</v>
      </c>
      <c r="C5930" s="34">
        <v>17.2</v>
      </c>
      <c r="D5930" s="32">
        <f t="shared" si="184"/>
        <v>62.96</v>
      </c>
      <c r="E5930" s="37">
        <f t="shared" si="185"/>
        <v>75.551999999999992</v>
      </c>
      <c r="F5930" s="32">
        <f>'Auxiliary Energy Estimation'!$E$25-D5930</f>
        <v>-7.9600000000000009</v>
      </c>
      <c r="G5930" s="32">
        <f>'Auxiliary Energy Estimation'!$E$25-E5930</f>
        <v>-20.551999999999992</v>
      </c>
      <c r="H5930" s="26">
        <f>IF(D5930&lt;='Auxiliary Energy Estimation'!$E$25, 1, 0)</f>
        <v>0</v>
      </c>
      <c r="I5930" s="26">
        <f>IF(E5930&lt;='Auxiliary Energy Estimation'!$E$25, 1, 0)</f>
        <v>0</v>
      </c>
    </row>
    <row r="5931" spans="2:9" ht="15" x14ac:dyDescent="0.3">
      <c r="B5931" s="33">
        <v>5926.5</v>
      </c>
      <c r="C5931" s="34">
        <v>18.3</v>
      </c>
      <c r="D5931" s="32">
        <f t="shared" si="184"/>
        <v>64.94</v>
      </c>
      <c r="E5931" s="37">
        <f t="shared" si="185"/>
        <v>77.927999999999997</v>
      </c>
      <c r="F5931" s="32">
        <f>'Auxiliary Energy Estimation'!$E$25-D5931</f>
        <v>-9.9399999999999977</v>
      </c>
      <c r="G5931" s="32">
        <f>'Auxiliary Energy Estimation'!$E$25-E5931</f>
        <v>-22.927999999999997</v>
      </c>
      <c r="H5931" s="26">
        <f>IF(D5931&lt;='Auxiliary Energy Estimation'!$E$25, 1, 0)</f>
        <v>0</v>
      </c>
      <c r="I5931" s="26">
        <f>IF(E5931&lt;='Auxiliary Energy Estimation'!$E$25, 1, 0)</f>
        <v>0</v>
      </c>
    </row>
    <row r="5932" spans="2:9" ht="15" x14ac:dyDescent="0.3">
      <c r="B5932" s="33">
        <v>5927.5</v>
      </c>
      <c r="C5932" s="34">
        <v>17.8</v>
      </c>
      <c r="D5932" s="32">
        <f t="shared" si="184"/>
        <v>64.039999999999992</v>
      </c>
      <c r="E5932" s="37">
        <f t="shared" si="185"/>
        <v>76.847999999999985</v>
      </c>
      <c r="F5932" s="32">
        <f>'Auxiliary Energy Estimation'!$E$25-D5932</f>
        <v>-9.039999999999992</v>
      </c>
      <c r="G5932" s="32">
        <f>'Auxiliary Energy Estimation'!$E$25-E5932</f>
        <v>-21.847999999999985</v>
      </c>
      <c r="H5932" s="26">
        <f>IF(D5932&lt;='Auxiliary Energy Estimation'!$E$25, 1, 0)</f>
        <v>0</v>
      </c>
      <c r="I5932" s="26">
        <f>IF(E5932&lt;='Auxiliary Energy Estimation'!$E$25, 1, 0)</f>
        <v>0</v>
      </c>
    </row>
    <row r="5933" spans="2:9" ht="15" x14ac:dyDescent="0.3">
      <c r="B5933" s="33">
        <v>5928.5</v>
      </c>
      <c r="C5933" s="34">
        <v>17.8</v>
      </c>
      <c r="D5933" s="32">
        <f t="shared" si="184"/>
        <v>64.039999999999992</v>
      </c>
      <c r="E5933" s="37">
        <f t="shared" si="185"/>
        <v>76.847999999999985</v>
      </c>
      <c r="F5933" s="32">
        <f>'Auxiliary Energy Estimation'!$E$25-D5933</f>
        <v>-9.039999999999992</v>
      </c>
      <c r="G5933" s="32">
        <f>'Auxiliary Energy Estimation'!$E$25-E5933</f>
        <v>-21.847999999999985</v>
      </c>
      <c r="H5933" s="26">
        <f>IF(D5933&lt;='Auxiliary Energy Estimation'!$E$25, 1, 0)</f>
        <v>0</v>
      </c>
      <c r="I5933" s="26">
        <f>IF(E5933&lt;='Auxiliary Energy Estimation'!$E$25, 1, 0)</f>
        <v>0</v>
      </c>
    </row>
    <row r="5934" spans="2:9" ht="15" x14ac:dyDescent="0.3">
      <c r="B5934" s="33">
        <v>5929.5</v>
      </c>
      <c r="C5934" s="34">
        <v>17.2</v>
      </c>
      <c r="D5934" s="32">
        <f t="shared" si="184"/>
        <v>62.96</v>
      </c>
      <c r="E5934" s="37">
        <f t="shared" si="185"/>
        <v>75.551999999999992</v>
      </c>
      <c r="F5934" s="32">
        <f>'Auxiliary Energy Estimation'!$E$25-D5934</f>
        <v>-7.9600000000000009</v>
      </c>
      <c r="G5934" s="32">
        <f>'Auxiliary Energy Estimation'!$E$25-E5934</f>
        <v>-20.551999999999992</v>
      </c>
      <c r="H5934" s="26">
        <f>IF(D5934&lt;='Auxiliary Energy Estimation'!$E$25, 1, 0)</f>
        <v>0</v>
      </c>
      <c r="I5934" s="26">
        <f>IF(E5934&lt;='Auxiliary Energy Estimation'!$E$25, 1, 0)</f>
        <v>0</v>
      </c>
    </row>
    <row r="5935" spans="2:9" ht="15" x14ac:dyDescent="0.3">
      <c r="B5935" s="33">
        <v>5930.5</v>
      </c>
      <c r="C5935" s="34">
        <v>17.8</v>
      </c>
      <c r="D5935" s="32">
        <f t="shared" si="184"/>
        <v>64.039999999999992</v>
      </c>
      <c r="E5935" s="37">
        <f t="shared" si="185"/>
        <v>76.847999999999985</v>
      </c>
      <c r="F5935" s="32">
        <f>'Auxiliary Energy Estimation'!$E$25-D5935</f>
        <v>-9.039999999999992</v>
      </c>
      <c r="G5935" s="32">
        <f>'Auxiliary Energy Estimation'!$E$25-E5935</f>
        <v>-21.847999999999985</v>
      </c>
      <c r="H5935" s="26">
        <f>IF(D5935&lt;='Auxiliary Energy Estimation'!$E$25, 1, 0)</f>
        <v>0</v>
      </c>
      <c r="I5935" s="26">
        <f>IF(E5935&lt;='Auxiliary Energy Estimation'!$E$25, 1, 0)</f>
        <v>0</v>
      </c>
    </row>
    <row r="5936" spans="2:9" ht="15" x14ac:dyDescent="0.3">
      <c r="B5936" s="33">
        <v>5931.5</v>
      </c>
      <c r="C5936" s="34">
        <v>18.3</v>
      </c>
      <c r="D5936" s="32">
        <f t="shared" si="184"/>
        <v>64.94</v>
      </c>
      <c r="E5936" s="37">
        <f t="shared" si="185"/>
        <v>77.927999999999997</v>
      </c>
      <c r="F5936" s="32">
        <f>'Auxiliary Energy Estimation'!$E$25-D5936</f>
        <v>-9.9399999999999977</v>
      </c>
      <c r="G5936" s="32">
        <f>'Auxiliary Energy Estimation'!$E$25-E5936</f>
        <v>-22.927999999999997</v>
      </c>
      <c r="H5936" s="26">
        <f>IF(D5936&lt;='Auxiliary Energy Estimation'!$E$25, 1, 0)</f>
        <v>0</v>
      </c>
      <c r="I5936" s="26">
        <f>IF(E5936&lt;='Auxiliary Energy Estimation'!$E$25, 1, 0)</f>
        <v>0</v>
      </c>
    </row>
    <row r="5937" spans="2:9" ht="15" x14ac:dyDescent="0.3">
      <c r="B5937" s="33">
        <v>5932.5</v>
      </c>
      <c r="C5937" s="34">
        <v>18.3</v>
      </c>
      <c r="D5937" s="32">
        <f t="shared" si="184"/>
        <v>64.94</v>
      </c>
      <c r="E5937" s="37">
        <f t="shared" si="185"/>
        <v>77.927999999999997</v>
      </c>
      <c r="F5937" s="32">
        <f>'Auxiliary Energy Estimation'!$E$25-D5937</f>
        <v>-9.9399999999999977</v>
      </c>
      <c r="G5937" s="32">
        <f>'Auxiliary Energy Estimation'!$E$25-E5937</f>
        <v>-22.927999999999997</v>
      </c>
      <c r="H5937" s="26">
        <f>IF(D5937&lt;='Auxiliary Energy Estimation'!$E$25, 1, 0)</f>
        <v>0</v>
      </c>
      <c r="I5937" s="26">
        <f>IF(E5937&lt;='Auxiliary Energy Estimation'!$E$25, 1, 0)</f>
        <v>0</v>
      </c>
    </row>
    <row r="5938" spans="2:9" ht="15" x14ac:dyDescent="0.3">
      <c r="B5938" s="33">
        <v>5933.5</v>
      </c>
      <c r="C5938" s="34">
        <v>18.3</v>
      </c>
      <c r="D5938" s="32">
        <f t="shared" si="184"/>
        <v>64.94</v>
      </c>
      <c r="E5938" s="37">
        <f t="shared" si="185"/>
        <v>77.927999999999997</v>
      </c>
      <c r="F5938" s="32">
        <f>'Auxiliary Energy Estimation'!$E$25-D5938</f>
        <v>-9.9399999999999977</v>
      </c>
      <c r="G5938" s="32">
        <f>'Auxiliary Energy Estimation'!$E$25-E5938</f>
        <v>-22.927999999999997</v>
      </c>
      <c r="H5938" s="26">
        <f>IF(D5938&lt;='Auxiliary Energy Estimation'!$E$25, 1, 0)</f>
        <v>0</v>
      </c>
      <c r="I5938" s="26">
        <f>IF(E5938&lt;='Auxiliary Energy Estimation'!$E$25, 1, 0)</f>
        <v>0</v>
      </c>
    </row>
    <row r="5939" spans="2:9" ht="15" x14ac:dyDescent="0.3">
      <c r="B5939" s="33">
        <v>5934.5</v>
      </c>
      <c r="C5939" s="34">
        <v>18.899999999999999</v>
      </c>
      <c r="D5939" s="32">
        <f t="shared" si="184"/>
        <v>66.02</v>
      </c>
      <c r="E5939" s="37">
        <f t="shared" si="185"/>
        <v>79.22399999999999</v>
      </c>
      <c r="F5939" s="32">
        <f>'Auxiliary Energy Estimation'!$E$25-D5939</f>
        <v>-11.019999999999996</v>
      </c>
      <c r="G5939" s="32">
        <f>'Auxiliary Energy Estimation'!$E$25-E5939</f>
        <v>-24.22399999999999</v>
      </c>
      <c r="H5939" s="26">
        <f>IF(D5939&lt;='Auxiliary Energy Estimation'!$E$25, 1, 0)</f>
        <v>0</v>
      </c>
      <c r="I5939" s="26">
        <f>IF(E5939&lt;='Auxiliary Energy Estimation'!$E$25, 1, 0)</f>
        <v>0</v>
      </c>
    </row>
    <row r="5940" spans="2:9" ht="15" x14ac:dyDescent="0.3">
      <c r="B5940" s="33">
        <v>5935.5</v>
      </c>
      <c r="C5940" s="34">
        <v>20</v>
      </c>
      <c r="D5940" s="32">
        <f t="shared" si="184"/>
        <v>68</v>
      </c>
      <c r="E5940" s="37">
        <f t="shared" si="185"/>
        <v>81.599999999999994</v>
      </c>
      <c r="F5940" s="32">
        <f>'Auxiliary Energy Estimation'!$E$25-D5940</f>
        <v>-13</v>
      </c>
      <c r="G5940" s="32">
        <f>'Auxiliary Energy Estimation'!$E$25-E5940</f>
        <v>-26.599999999999994</v>
      </c>
      <c r="H5940" s="26">
        <f>IF(D5940&lt;='Auxiliary Energy Estimation'!$E$25, 1, 0)</f>
        <v>0</v>
      </c>
      <c r="I5940" s="26">
        <f>IF(E5940&lt;='Auxiliary Energy Estimation'!$E$25, 1, 0)</f>
        <v>0</v>
      </c>
    </row>
    <row r="5941" spans="2:9" ht="15" x14ac:dyDescent="0.3">
      <c r="B5941" s="33">
        <v>5936.5</v>
      </c>
      <c r="C5941" s="34">
        <v>20.6</v>
      </c>
      <c r="D5941" s="32">
        <f t="shared" si="184"/>
        <v>69.080000000000013</v>
      </c>
      <c r="E5941" s="37">
        <f t="shared" si="185"/>
        <v>82.896000000000015</v>
      </c>
      <c r="F5941" s="32">
        <f>'Auxiliary Energy Estimation'!$E$25-D5941</f>
        <v>-14.080000000000013</v>
      </c>
      <c r="G5941" s="32">
        <f>'Auxiliary Energy Estimation'!$E$25-E5941</f>
        <v>-27.896000000000015</v>
      </c>
      <c r="H5941" s="26">
        <f>IF(D5941&lt;='Auxiliary Energy Estimation'!$E$25, 1, 0)</f>
        <v>0</v>
      </c>
      <c r="I5941" s="26">
        <f>IF(E5941&lt;='Auxiliary Energy Estimation'!$E$25, 1, 0)</f>
        <v>0</v>
      </c>
    </row>
    <row r="5942" spans="2:9" ht="15" x14ac:dyDescent="0.3">
      <c r="B5942" s="33">
        <v>5937.5</v>
      </c>
      <c r="C5942" s="34">
        <v>21.1</v>
      </c>
      <c r="D5942" s="32">
        <f t="shared" si="184"/>
        <v>69.98</v>
      </c>
      <c r="E5942" s="37">
        <f t="shared" si="185"/>
        <v>83.975999999999999</v>
      </c>
      <c r="F5942" s="32">
        <f>'Auxiliary Energy Estimation'!$E$25-D5942</f>
        <v>-14.980000000000004</v>
      </c>
      <c r="G5942" s="32">
        <f>'Auxiliary Energy Estimation'!$E$25-E5942</f>
        <v>-28.975999999999999</v>
      </c>
      <c r="H5942" s="26">
        <f>IF(D5942&lt;='Auxiliary Energy Estimation'!$E$25, 1, 0)</f>
        <v>0</v>
      </c>
      <c r="I5942" s="26">
        <f>IF(E5942&lt;='Auxiliary Energy Estimation'!$E$25, 1, 0)</f>
        <v>0</v>
      </c>
    </row>
    <row r="5943" spans="2:9" ht="15" x14ac:dyDescent="0.3">
      <c r="B5943" s="33">
        <v>5938.5</v>
      </c>
      <c r="C5943" s="34">
        <v>21.1</v>
      </c>
      <c r="D5943" s="32">
        <f t="shared" si="184"/>
        <v>69.98</v>
      </c>
      <c r="E5943" s="37">
        <f t="shared" si="185"/>
        <v>83.975999999999999</v>
      </c>
      <c r="F5943" s="32">
        <f>'Auxiliary Energy Estimation'!$E$25-D5943</f>
        <v>-14.980000000000004</v>
      </c>
      <c r="G5943" s="32">
        <f>'Auxiliary Energy Estimation'!$E$25-E5943</f>
        <v>-28.975999999999999</v>
      </c>
      <c r="H5943" s="26">
        <f>IF(D5943&lt;='Auxiliary Energy Estimation'!$E$25, 1, 0)</f>
        <v>0</v>
      </c>
      <c r="I5943" s="26">
        <f>IF(E5943&lt;='Auxiliary Energy Estimation'!$E$25, 1, 0)</f>
        <v>0</v>
      </c>
    </row>
    <row r="5944" spans="2:9" ht="15" x14ac:dyDescent="0.3">
      <c r="B5944" s="33">
        <v>5939.5</v>
      </c>
      <c r="C5944" s="34">
        <v>21.1</v>
      </c>
      <c r="D5944" s="32">
        <f t="shared" si="184"/>
        <v>69.98</v>
      </c>
      <c r="E5944" s="37">
        <f t="shared" si="185"/>
        <v>83.975999999999999</v>
      </c>
      <c r="F5944" s="32">
        <f>'Auxiliary Energy Estimation'!$E$25-D5944</f>
        <v>-14.980000000000004</v>
      </c>
      <c r="G5944" s="32">
        <f>'Auxiliary Energy Estimation'!$E$25-E5944</f>
        <v>-28.975999999999999</v>
      </c>
      <c r="H5944" s="26">
        <f>IF(D5944&lt;='Auxiliary Energy Estimation'!$E$25, 1, 0)</f>
        <v>0</v>
      </c>
      <c r="I5944" s="26">
        <f>IF(E5944&lt;='Auxiliary Energy Estimation'!$E$25, 1, 0)</f>
        <v>0</v>
      </c>
    </row>
    <row r="5945" spans="2:9" ht="15" x14ac:dyDescent="0.3">
      <c r="B5945" s="33">
        <v>5940.5</v>
      </c>
      <c r="C5945" s="34">
        <v>20.6</v>
      </c>
      <c r="D5945" s="32">
        <f t="shared" si="184"/>
        <v>69.080000000000013</v>
      </c>
      <c r="E5945" s="37">
        <f t="shared" si="185"/>
        <v>82.896000000000015</v>
      </c>
      <c r="F5945" s="32">
        <f>'Auxiliary Energy Estimation'!$E$25-D5945</f>
        <v>-14.080000000000013</v>
      </c>
      <c r="G5945" s="32">
        <f>'Auxiliary Energy Estimation'!$E$25-E5945</f>
        <v>-27.896000000000015</v>
      </c>
      <c r="H5945" s="26">
        <f>IF(D5945&lt;='Auxiliary Energy Estimation'!$E$25, 1, 0)</f>
        <v>0</v>
      </c>
      <c r="I5945" s="26">
        <f>IF(E5945&lt;='Auxiliary Energy Estimation'!$E$25, 1, 0)</f>
        <v>0</v>
      </c>
    </row>
    <row r="5946" spans="2:9" ht="15" x14ac:dyDescent="0.3">
      <c r="B5946" s="33">
        <v>5941.5</v>
      </c>
      <c r="C5946" s="34">
        <v>21.1</v>
      </c>
      <c r="D5946" s="32">
        <f t="shared" si="184"/>
        <v>69.98</v>
      </c>
      <c r="E5946" s="37">
        <f t="shared" si="185"/>
        <v>83.975999999999999</v>
      </c>
      <c r="F5946" s="32">
        <f>'Auxiliary Energy Estimation'!$E$25-D5946</f>
        <v>-14.980000000000004</v>
      </c>
      <c r="G5946" s="32">
        <f>'Auxiliary Energy Estimation'!$E$25-E5946</f>
        <v>-28.975999999999999</v>
      </c>
      <c r="H5946" s="26">
        <f>IF(D5946&lt;='Auxiliary Energy Estimation'!$E$25, 1, 0)</f>
        <v>0</v>
      </c>
      <c r="I5946" s="26">
        <f>IF(E5946&lt;='Auxiliary Energy Estimation'!$E$25, 1, 0)</f>
        <v>0</v>
      </c>
    </row>
    <row r="5947" spans="2:9" ht="15" x14ac:dyDescent="0.3">
      <c r="B5947" s="33">
        <v>5942.5</v>
      </c>
      <c r="C5947" s="34">
        <v>23.3</v>
      </c>
      <c r="D5947" s="32">
        <f t="shared" si="184"/>
        <v>73.94</v>
      </c>
      <c r="E5947" s="37">
        <f t="shared" si="185"/>
        <v>88.727999999999994</v>
      </c>
      <c r="F5947" s="32">
        <f>'Auxiliary Energy Estimation'!$E$25-D5947</f>
        <v>-18.939999999999998</v>
      </c>
      <c r="G5947" s="32">
        <f>'Auxiliary Energy Estimation'!$E$25-E5947</f>
        <v>-33.727999999999994</v>
      </c>
      <c r="H5947" s="26">
        <f>IF(D5947&lt;='Auxiliary Energy Estimation'!$E$25, 1, 0)</f>
        <v>0</v>
      </c>
      <c r="I5947" s="26">
        <f>IF(E5947&lt;='Auxiliary Energy Estimation'!$E$25, 1, 0)</f>
        <v>0</v>
      </c>
    </row>
    <row r="5948" spans="2:9" ht="15" x14ac:dyDescent="0.3">
      <c r="B5948" s="33">
        <v>5943.5</v>
      </c>
      <c r="C5948" s="34">
        <v>21.7</v>
      </c>
      <c r="D5948" s="32">
        <f t="shared" si="184"/>
        <v>71.06</v>
      </c>
      <c r="E5948" s="37">
        <f t="shared" si="185"/>
        <v>85.272000000000006</v>
      </c>
      <c r="F5948" s="32">
        <f>'Auxiliary Energy Estimation'!$E$25-D5948</f>
        <v>-16.060000000000002</v>
      </c>
      <c r="G5948" s="32">
        <f>'Auxiliary Energy Estimation'!$E$25-E5948</f>
        <v>-30.272000000000006</v>
      </c>
      <c r="H5948" s="26">
        <f>IF(D5948&lt;='Auxiliary Energy Estimation'!$E$25, 1, 0)</f>
        <v>0</v>
      </c>
      <c r="I5948" s="26">
        <f>IF(E5948&lt;='Auxiliary Energy Estimation'!$E$25, 1, 0)</f>
        <v>0</v>
      </c>
    </row>
    <row r="5949" spans="2:9" ht="15" x14ac:dyDescent="0.3">
      <c r="B5949" s="33">
        <v>5944.5</v>
      </c>
      <c r="C5949" s="34">
        <v>22.2</v>
      </c>
      <c r="D5949" s="32">
        <f t="shared" si="184"/>
        <v>71.960000000000008</v>
      </c>
      <c r="E5949" s="37">
        <f t="shared" si="185"/>
        <v>86.352000000000004</v>
      </c>
      <c r="F5949" s="32">
        <f>'Auxiliary Energy Estimation'!$E$25-D5949</f>
        <v>-16.960000000000008</v>
      </c>
      <c r="G5949" s="32">
        <f>'Auxiliary Energy Estimation'!$E$25-E5949</f>
        <v>-31.352000000000004</v>
      </c>
      <c r="H5949" s="26">
        <f>IF(D5949&lt;='Auxiliary Energy Estimation'!$E$25, 1, 0)</f>
        <v>0</v>
      </c>
      <c r="I5949" s="26">
        <f>IF(E5949&lt;='Auxiliary Energy Estimation'!$E$25, 1, 0)</f>
        <v>0</v>
      </c>
    </row>
    <row r="5950" spans="2:9" ht="15" x14ac:dyDescent="0.3">
      <c r="B5950" s="33">
        <v>5945.5</v>
      </c>
      <c r="C5950" s="34">
        <v>22.2</v>
      </c>
      <c r="D5950" s="32">
        <f t="shared" si="184"/>
        <v>71.960000000000008</v>
      </c>
      <c r="E5950" s="37">
        <f t="shared" si="185"/>
        <v>86.352000000000004</v>
      </c>
      <c r="F5950" s="32">
        <f>'Auxiliary Energy Estimation'!$E$25-D5950</f>
        <v>-16.960000000000008</v>
      </c>
      <c r="G5950" s="32">
        <f>'Auxiliary Energy Estimation'!$E$25-E5950</f>
        <v>-31.352000000000004</v>
      </c>
      <c r="H5950" s="26">
        <f>IF(D5950&lt;='Auxiliary Energy Estimation'!$E$25, 1, 0)</f>
        <v>0</v>
      </c>
      <c r="I5950" s="26">
        <f>IF(E5950&lt;='Auxiliary Energy Estimation'!$E$25, 1, 0)</f>
        <v>0</v>
      </c>
    </row>
    <row r="5951" spans="2:9" ht="15" x14ac:dyDescent="0.3">
      <c r="B5951" s="33">
        <v>5946.5</v>
      </c>
      <c r="C5951" s="34">
        <v>21.1</v>
      </c>
      <c r="D5951" s="32">
        <f t="shared" si="184"/>
        <v>69.98</v>
      </c>
      <c r="E5951" s="37">
        <f t="shared" si="185"/>
        <v>83.975999999999999</v>
      </c>
      <c r="F5951" s="32">
        <f>'Auxiliary Energy Estimation'!$E$25-D5951</f>
        <v>-14.980000000000004</v>
      </c>
      <c r="G5951" s="32">
        <f>'Auxiliary Energy Estimation'!$E$25-E5951</f>
        <v>-28.975999999999999</v>
      </c>
      <c r="H5951" s="26">
        <f>IF(D5951&lt;='Auxiliary Energy Estimation'!$E$25, 1, 0)</f>
        <v>0</v>
      </c>
      <c r="I5951" s="26">
        <f>IF(E5951&lt;='Auxiliary Energy Estimation'!$E$25, 1, 0)</f>
        <v>0</v>
      </c>
    </row>
    <row r="5952" spans="2:9" ht="15" x14ac:dyDescent="0.3">
      <c r="B5952" s="33">
        <v>5947.5</v>
      </c>
      <c r="C5952" s="34">
        <v>19.399999999999999</v>
      </c>
      <c r="D5952" s="32">
        <f t="shared" si="184"/>
        <v>66.92</v>
      </c>
      <c r="E5952" s="37">
        <f t="shared" si="185"/>
        <v>80.304000000000002</v>
      </c>
      <c r="F5952" s="32">
        <f>'Auxiliary Energy Estimation'!$E$25-D5952</f>
        <v>-11.920000000000002</v>
      </c>
      <c r="G5952" s="32">
        <f>'Auxiliary Energy Estimation'!$E$25-E5952</f>
        <v>-25.304000000000002</v>
      </c>
      <c r="H5952" s="26">
        <f>IF(D5952&lt;='Auxiliary Energy Estimation'!$E$25, 1, 0)</f>
        <v>0</v>
      </c>
      <c r="I5952" s="26">
        <f>IF(E5952&lt;='Auxiliary Energy Estimation'!$E$25, 1, 0)</f>
        <v>0</v>
      </c>
    </row>
    <row r="5953" spans="2:9" ht="15" x14ac:dyDescent="0.3">
      <c r="B5953" s="33">
        <v>5948.5</v>
      </c>
      <c r="C5953" s="34">
        <v>17.8</v>
      </c>
      <c r="D5953" s="32">
        <f t="shared" si="184"/>
        <v>64.039999999999992</v>
      </c>
      <c r="E5953" s="37">
        <f t="shared" si="185"/>
        <v>76.847999999999985</v>
      </c>
      <c r="F5953" s="32">
        <f>'Auxiliary Energy Estimation'!$E$25-D5953</f>
        <v>-9.039999999999992</v>
      </c>
      <c r="G5953" s="32">
        <f>'Auxiliary Energy Estimation'!$E$25-E5953</f>
        <v>-21.847999999999985</v>
      </c>
      <c r="H5953" s="26">
        <f>IF(D5953&lt;='Auxiliary Energy Estimation'!$E$25, 1, 0)</f>
        <v>0</v>
      </c>
      <c r="I5953" s="26">
        <f>IF(E5953&lt;='Auxiliary Energy Estimation'!$E$25, 1, 0)</f>
        <v>0</v>
      </c>
    </row>
    <row r="5954" spans="2:9" ht="15" x14ac:dyDescent="0.3">
      <c r="B5954" s="33">
        <v>5949.5</v>
      </c>
      <c r="C5954" s="34">
        <v>17.2</v>
      </c>
      <c r="D5954" s="32">
        <f t="shared" si="184"/>
        <v>62.96</v>
      </c>
      <c r="E5954" s="37">
        <f t="shared" si="185"/>
        <v>75.551999999999992</v>
      </c>
      <c r="F5954" s="32">
        <f>'Auxiliary Energy Estimation'!$E$25-D5954</f>
        <v>-7.9600000000000009</v>
      </c>
      <c r="G5954" s="32">
        <f>'Auxiliary Energy Estimation'!$E$25-E5954</f>
        <v>-20.551999999999992</v>
      </c>
      <c r="H5954" s="26">
        <f>IF(D5954&lt;='Auxiliary Energy Estimation'!$E$25, 1, 0)</f>
        <v>0</v>
      </c>
      <c r="I5954" s="26">
        <f>IF(E5954&lt;='Auxiliary Energy Estimation'!$E$25, 1, 0)</f>
        <v>0</v>
      </c>
    </row>
    <row r="5955" spans="2:9" ht="15" x14ac:dyDescent="0.3">
      <c r="B5955" s="33">
        <v>5950.5</v>
      </c>
      <c r="C5955" s="34">
        <v>16.100000000000001</v>
      </c>
      <c r="D5955" s="32">
        <f t="shared" si="184"/>
        <v>60.980000000000004</v>
      </c>
      <c r="E5955" s="37">
        <f t="shared" si="185"/>
        <v>73.176000000000002</v>
      </c>
      <c r="F5955" s="32">
        <f>'Auxiliary Energy Estimation'!$E$25-D5955</f>
        <v>-5.980000000000004</v>
      </c>
      <c r="G5955" s="32">
        <f>'Auxiliary Energy Estimation'!$E$25-E5955</f>
        <v>-18.176000000000002</v>
      </c>
      <c r="H5955" s="26">
        <f>IF(D5955&lt;='Auxiliary Energy Estimation'!$E$25, 1, 0)</f>
        <v>0</v>
      </c>
      <c r="I5955" s="26">
        <f>IF(E5955&lt;='Auxiliary Energy Estimation'!$E$25, 1, 0)</f>
        <v>0</v>
      </c>
    </row>
    <row r="5956" spans="2:9" ht="15" x14ac:dyDescent="0.3">
      <c r="B5956" s="33">
        <v>5951.5</v>
      </c>
      <c r="C5956" s="34">
        <v>15.6</v>
      </c>
      <c r="D5956" s="32">
        <f t="shared" si="184"/>
        <v>60.08</v>
      </c>
      <c r="E5956" s="37">
        <f t="shared" si="185"/>
        <v>72.095999999999989</v>
      </c>
      <c r="F5956" s="32">
        <f>'Auxiliary Energy Estimation'!$E$25-D5956</f>
        <v>-5.0799999999999983</v>
      </c>
      <c r="G5956" s="32">
        <f>'Auxiliary Energy Estimation'!$E$25-E5956</f>
        <v>-17.095999999999989</v>
      </c>
      <c r="H5956" s="26">
        <f>IF(D5956&lt;='Auxiliary Energy Estimation'!$E$25, 1, 0)</f>
        <v>0</v>
      </c>
      <c r="I5956" s="26">
        <f>IF(E5956&lt;='Auxiliary Energy Estimation'!$E$25, 1, 0)</f>
        <v>0</v>
      </c>
    </row>
    <row r="5957" spans="2:9" ht="15" x14ac:dyDescent="0.3">
      <c r="B5957" s="33">
        <v>5952.5</v>
      </c>
      <c r="C5957" s="34">
        <v>15</v>
      </c>
      <c r="D5957" s="32">
        <f t="shared" ref="D5957:D6020" si="186">CONVERT(C5957,"C","F")</f>
        <v>59</v>
      </c>
      <c r="E5957" s="37">
        <f t="shared" ref="E5957:E6020" si="187">D5957*1.2</f>
        <v>70.8</v>
      </c>
      <c r="F5957" s="32">
        <f>'Auxiliary Energy Estimation'!$E$25-D5957</f>
        <v>-4</v>
      </c>
      <c r="G5957" s="32">
        <f>'Auxiliary Energy Estimation'!$E$25-E5957</f>
        <v>-15.799999999999997</v>
      </c>
      <c r="H5957" s="26">
        <f>IF(D5957&lt;='Auxiliary Energy Estimation'!$E$25, 1, 0)</f>
        <v>0</v>
      </c>
      <c r="I5957" s="26">
        <f>IF(E5957&lt;='Auxiliary Energy Estimation'!$E$25, 1, 0)</f>
        <v>0</v>
      </c>
    </row>
    <row r="5958" spans="2:9" ht="15" x14ac:dyDescent="0.3">
      <c r="B5958" s="33">
        <v>5953.5</v>
      </c>
      <c r="C5958" s="34">
        <v>14.4</v>
      </c>
      <c r="D5958" s="32">
        <f t="shared" si="186"/>
        <v>57.92</v>
      </c>
      <c r="E5958" s="37">
        <f t="shared" si="187"/>
        <v>69.504000000000005</v>
      </c>
      <c r="F5958" s="32">
        <f>'Auxiliary Energy Estimation'!$E$25-D5958</f>
        <v>-2.9200000000000017</v>
      </c>
      <c r="G5958" s="32">
        <f>'Auxiliary Energy Estimation'!$E$25-E5958</f>
        <v>-14.504000000000005</v>
      </c>
      <c r="H5958" s="26">
        <f>IF(D5958&lt;='Auxiliary Energy Estimation'!$E$25, 1, 0)</f>
        <v>0</v>
      </c>
      <c r="I5958" s="26">
        <f>IF(E5958&lt;='Auxiliary Energy Estimation'!$E$25, 1, 0)</f>
        <v>0</v>
      </c>
    </row>
    <row r="5959" spans="2:9" ht="15" x14ac:dyDescent="0.3">
      <c r="B5959" s="33">
        <v>5954.5</v>
      </c>
      <c r="C5959" s="34">
        <v>13.9</v>
      </c>
      <c r="D5959" s="32">
        <f t="shared" si="186"/>
        <v>57.019999999999996</v>
      </c>
      <c r="E5959" s="37">
        <f t="shared" si="187"/>
        <v>68.423999999999992</v>
      </c>
      <c r="F5959" s="32">
        <f>'Auxiliary Energy Estimation'!$E$25-D5959</f>
        <v>-2.019999999999996</v>
      </c>
      <c r="G5959" s="32">
        <f>'Auxiliary Energy Estimation'!$E$25-E5959</f>
        <v>-13.423999999999992</v>
      </c>
      <c r="H5959" s="26">
        <f>IF(D5959&lt;='Auxiliary Energy Estimation'!$E$25, 1, 0)</f>
        <v>0</v>
      </c>
      <c r="I5959" s="26">
        <f>IF(E5959&lt;='Auxiliary Energy Estimation'!$E$25, 1, 0)</f>
        <v>0</v>
      </c>
    </row>
    <row r="5960" spans="2:9" ht="15" x14ac:dyDescent="0.3">
      <c r="B5960" s="33">
        <v>5955.5</v>
      </c>
      <c r="C5960" s="34">
        <v>13.3</v>
      </c>
      <c r="D5960" s="32">
        <f t="shared" si="186"/>
        <v>55.94</v>
      </c>
      <c r="E5960" s="37">
        <f t="shared" si="187"/>
        <v>67.128</v>
      </c>
      <c r="F5960" s="32">
        <f>'Auxiliary Energy Estimation'!$E$25-D5960</f>
        <v>-0.93999999999999773</v>
      </c>
      <c r="G5960" s="32">
        <f>'Auxiliary Energy Estimation'!$E$25-E5960</f>
        <v>-12.128</v>
      </c>
      <c r="H5960" s="26">
        <f>IF(D5960&lt;='Auxiliary Energy Estimation'!$E$25, 1, 0)</f>
        <v>0</v>
      </c>
      <c r="I5960" s="26">
        <f>IF(E5960&lt;='Auxiliary Energy Estimation'!$E$25, 1, 0)</f>
        <v>0</v>
      </c>
    </row>
    <row r="5961" spans="2:9" ht="15" x14ac:dyDescent="0.3">
      <c r="B5961" s="33">
        <v>5956.5</v>
      </c>
      <c r="C5961" s="34">
        <v>12.8</v>
      </c>
      <c r="D5961" s="32">
        <f t="shared" si="186"/>
        <v>55.040000000000006</v>
      </c>
      <c r="E5961" s="37">
        <f t="shared" si="187"/>
        <v>66.048000000000002</v>
      </c>
      <c r="F5961" s="32">
        <f>'Auxiliary Energy Estimation'!$E$25-D5961</f>
        <v>-4.0000000000006253E-2</v>
      </c>
      <c r="G5961" s="32">
        <f>'Auxiliary Energy Estimation'!$E$25-E5961</f>
        <v>-11.048000000000002</v>
      </c>
      <c r="H5961" s="26">
        <f>IF(D5961&lt;='Auxiliary Energy Estimation'!$E$25, 1, 0)</f>
        <v>0</v>
      </c>
      <c r="I5961" s="26">
        <f>IF(E5961&lt;='Auxiliary Energy Estimation'!$E$25, 1, 0)</f>
        <v>0</v>
      </c>
    </row>
    <row r="5962" spans="2:9" ht="15" x14ac:dyDescent="0.3">
      <c r="B5962" s="33">
        <v>5957.5</v>
      </c>
      <c r="C5962" s="34">
        <v>12.8</v>
      </c>
      <c r="D5962" s="32">
        <f t="shared" si="186"/>
        <v>55.040000000000006</v>
      </c>
      <c r="E5962" s="37">
        <f t="shared" si="187"/>
        <v>66.048000000000002</v>
      </c>
      <c r="F5962" s="32">
        <f>'Auxiliary Energy Estimation'!$E$25-D5962</f>
        <v>-4.0000000000006253E-2</v>
      </c>
      <c r="G5962" s="32">
        <f>'Auxiliary Energy Estimation'!$E$25-E5962</f>
        <v>-11.048000000000002</v>
      </c>
      <c r="H5962" s="26">
        <f>IF(D5962&lt;='Auxiliary Energy Estimation'!$E$25, 1, 0)</f>
        <v>0</v>
      </c>
      <c r="I5962" s="26">
        <f>IF(E5962&lt;='Auxiliary Energy Estimation'!$E$25, 1, 0)</f>
        <v>0</v>
      </c>
    </row>
    <row r="5963" spans="2:9" ht="15" x14ac:dyDescent="0.3">
      <c r="B5963" s="33">
        <v>5958.5</v>
      </c>
      <c r="C5963" s="34">
        <v>13.9</v>
      </c>
      <c r="D5963" s="32">
        <f t="shared" si="186"/>
        <v>57.019999999999996</v>
      </c>
      <c r="E5963" s="37">
        <f t="shared" si="187"/>
        <v>68.423999999999992</v>
      </c>
      <c r="F5963" s="32">
        <f>'Auxiliary Energy Estimation'!$E$25-D5963</f>
        <v>-2.019999999999996</v>
      </c>
      <c r="G5963" s="32">
        <f>'Auxiliary Energy Estimation'!$E$25-E5963</f>
        <v>-13.423999999999992</v>
      </c>
      <c r="H5963" s="26">
        <f>IF(D5963&lt;='Auxiliary Energy Estimation'!$E$25, 1, 0)</f>
        <v>0</v>
      </c>
      <c r="I5963" s="26">
        <f>IF(E5963&lt;='Auxiliary Energy Estimation'!$E$25, 1, 0)</f>
        <v>0</v>
      </c>
    </row>
    <row r="5964" spans="2:9" ht="15" x14ac:dyDescent="0.3">
      <c r="B5964" s="33">
        <v>5959.5</v>
      </c>
      <c r="C5964" s="34">
        <v>15.6</v>
      </c>
      <c r="D5964" s="32">
        <f t="shared" si="186"/>
        <v>60.08</v>
      </c>
      <c r="E5964" s="37">
        <f t="shared" si="187"/>
        <v>72.095999999999989</v>
      </c>
      <c r="F5964" s="32">
        <f>'Auxiliary Energy Estimation'!$E$25-D5964</f>
        <v>-5.0799999999999983</v>
      </c>
      <c r="G5964" s="32">
        <f>'Auxiliary Energy Estimation'!$E$25-E5964</f>
        <v>-17.095999999999989</v>
      </c>
      <c r="H5964" s="26">
        <f>IF(D5964&lt;='Auxiliary Energy Estimation'!$E$25, 1, 0)</f>
        <v>0</v>
      </c>
      <c r="I5964" s="26">
        <f>IF(E5964&lt;='Auxiliary Energy Estimation'!$E$25, 1, 0)</f>
        <v>0</v>
      </c>
    </row>
    <row r="5965" spans="2:9" ht="15" x14ac:dyDescent="0.3">
      <c r="B5965" s="33">
        <v>5960.5</v>
      </c>
      <c r="C5965" s="34">
        <v>16.100000000000001</v>
      </c>
      <c r="D5965" s="32">
        <f t="shared" si="186"/>
        <v>60.980000000000004</v>
      </c>
      <c r="E5965" s="37">
        <f t="shared" si="187"/>
        <v>73.176000000000002</v>
      </c>
      <c r="F5965" s="32">
        <f>'Auxiliary Energy Estimation'!$E$25-D5965</f>
        <v>-5.980000000000004</v>
      </c>
      <c r="G5965" s="32">
        <f>'Auxiliary Energy Estimation'!$E$25-E5965</f>
        <v>-18.176000000000002</v>
      </c>
      <c r="H5965" s="26">
        <f>IF(D5965&lt;='Auxiliary Energy Estimation'!$E$25, 1, 0)</f>
        <v>0</v>
      </c>
      <c r="I5965" s="26">
        <f>IF(E5965&lt;='Auxiliary Energy Estimation'!$E$25, 1, 0)</f>
        <v>0</v>
      </c>
    </row>
    <row r="5966" spans="2:9" ht="15" x14ac:dyDescent="0.3">
      <c r="B5966" s="33">
        <v>5961.5</v>
      </c>
      <c r="C5966" s="34">
        <v>17.2</v>
      </c>
      <c r="D5966" s="32">
        <f t="shared" si="186"/>
        <v>62.96</v>
      </c>
      <c r="E5966" s="37">
        <f t="shared" si="187"/>
        <v>75.551999999999992</v>
      </c>
      <c r="F5966" s="32">
        <f>'Auxiliary Energy Estimation'!$E$25-D5966</f>
        <v>-7.9600000000000009</v>
      </c>
      <c r="G5966" s="32">
        <f>'Auxiliary Energy Estimation'!$E$25-E5966</f>
        <v>-20.551999999999992</v>
      </c>
      <c r="H5966" s="26">
        <f>IF(D5966&lt;='Auxiliary Energy Estimation'!$E$25, 1, 0)</f>
        <v>0</v>
      </c>
      <c r="I5966" s="26">
        <f>IF(E5966&lt;='Auxiliary Energy Estimation'!$E$25, 1, 0)</f>
        <v>0</v>
      </c>
    </row>
    <row r="5967" spans="2:9" ht="15" x14ac:dyDescent="0.3">
      <c r="B5967" s="33">
        <v>5962.5</v>
      </c>
      <c r="C5967" s="34">
        <v>18.899999999999999</v>
      </c>
      <c r="D5967" s="32">
        <f t="shared" si="186"/>
        <v>66.02</v>
      </c>
      <c r="E5967" s="37">
        <f t="shared" si="187"/>
        <v>79.22399999999999</v>
      </c>
      <c r="F5967" s="32">
        <f>'Auxiliary Energy Estimation'!$E$25-D5967</f>
        <v>-11.019999999999996</v>
      </c>
      <c r="G5967" s="32">
        <f>'Auxiliary Energy Estimation'!$E$25-E5967</f>
        <v>-24.22399999999999</v>
      </c>
      <c r="H5967" s="26">
        <f>IF(D5967&lt;='Auxiliary Energy Estimation'!$E$25, 1, 0)</f>
        <v>0</v>
      </c>
      <c r="I5967" s="26">
        <f>IF(E5967&lt;='Auxiliary Energy Estimation'!$E$25, 1, 0)</f>
        <v>0</v>
      </c>
    </row>
    <row r="5968" spans="2:9" ht="15" x14ac:dyDescent="0.3">
      <c r="B5968" s="33">
        <v>5963.5</v>
      </c>
      <c r="C5968" s="34">
        <v>20</v>
      </c>
      <c r="D5968" s="32">
        <f t="shared" si="186"/>
        <v>68</v>
      </c>
      <c r="E5968" s="37">
        <f t="shared" si="187"/>
        <v>81.599999999999994</v>
      </c>
      <c r="F5968" s="32">
        <f>'Auxiliary Energy Estimation'!$E$25-D5968</f>
        <v>-13</v>
      </c>
      <c r="G5968" s="32">
        <f>'Auxiliary Energy Estimation'!$E$25-E5968</f>
        <v>-26.599999999999994</v>
      </c>
      <c r="H5968" s="26">
        <f>IF(D5968&lt;='Auxiliary Energy Estimation'!$E$25, 1, 0)</f>
        <v>0</v>
      </c>
      <c r="I5968" s="26">
        <f>IF(E5968&lt;='Auxiliary Energy Estimation'!$E$25, 1, 0)</f>
        <v>0</v>
      </c>
    </row>
    <row r="5969" spans="2:9" ht="15" x14ac:dyDescent="0.3">
      <c r="B5969" s="33">
        <v>5964.5</v>
      </c>
      <c r="C5969" s="34">
        <v>20.6</v>
      </c>
      <c r="D5969" s="32">
        <f t="shared" si="186"/>
        <v>69.080000000000013</v>
      </c>
      <c r="E5969" s="37">
        <f t="shared" si="187"/>
        <v>82.896000000000015</v>
      </c>
      <c r="F5969" s="32">
        <f>'Auxiliary Energy Estimation'!$E$25-D5969</f>
        <v>-14.080000000000013</v>
      </c>
      <c r="G5969" s="32">
        <f>'Auxiliary Energy Estimation'!$E$25-E5969</f>
        <v>-27.896000000000015</v>
      </c>
      <c r="H5969" s="26">
        <f>IF(D5969&lt;='Auxiliary Energy Estimation'!$E$25, 1, 0)</f>
        <v>0</v>
      </c>
      <c r="I5969" s="26">
        <f>IF(E5969&lt;='Auxiliary Energy Estimation'!$E$25, 1, 0)</f>
        <v>0</v>
      </c>
    </row>
    <row r="5970" spans="2:9" ht="15" x14ac:dyDescent="0.3">
      <c r="B5970" s="33">
        <v>5965.5</v>
      </c>
      <c r="C5970" s="34">
        <v>20.6</v>
      </c>
      <c r="D5970" s="32">
        <f t="shared" si="186"/>
        <v>69.080000000000013</v>
      </c>
      <c r="E5970" s="37">
        <f t="shared" si="187"/>
        <v>82.896000000000015</v>
      </c>
      <c r="F5970" s="32">
        <f>'Auxiliary Energy Estimation'!$E$25-D5970</f>
        <v>-14.080000000000013</v>
      </c>
      <c r="G5970" s="32">
        <f>'Auxiliary Energy Estimation'!$E$25-E5970</f>
        <v>-27.896000000000015</v>
      </c>
      <c r="H5970" s="26">
        <f>IF(D5970&lt;='Auxiliary Energy Estimation'!$E$25, 1, 0)</f>
        <v>0</v>
      </c>
      <c r="I5970" s="26">
        <f>IF(E5970&lt;='Auxiliary Energy Estimation'!$E$25, 1, 0)</f>
        <v>0</v>
      </c>
    </row>
    <row r="5971" spans="2:9" ht="15" x14ac:dyDescent="0.3">
      <c r="B5971" s="33">
        <v>5966.5</v>
      </c>
      <c r="C5971" s="34">
        <v>21.1</v>
      </c>
      <c r="D5971" s="32">
        <f t="shared" si="186"/>
        <v>69.98</v>
      </c>
      <c r="E5971" s="37">
        <f t="shared" si="187"/>
        <v>83.975999999999999</v>
      </c>
      <c r="F5971" s="32">
        <f>'Auxiliary Energy Estimation'!$E$25-D5971</f>
        <v>-14.980000000000004</v>
      </c>
      <c r="G5971" s="32">
        <f>'Auxiliary Energy Estimation'!$E$25-E5971</f>
        <v>-28.975999999999999</v>
      </c>
      <c r="H5971" s="26">
        <f>IF(D5971&lt;='Auxiliary Energy Estimation'!$E$25, 1, 0)</f>
        <v>0</v>
      </c>
      <c r="I5971" s="26">
        <f>IF(E5971&lt;='Auxiliary Energy Estimation'!$E$25, 1, 0)</f>
        <v>0</v>
      </c>
    </row>
    <row r="5972" spans="2:9" ht="15" x14ac:dyDescent="0.3">
      <c r="B5972" s="33">
        <v>5967.5</v>
      </c>
      <c r="C5972" s="34">
        <v>21.1</v>
      </c>
      <c r="D5972" s="32">
        <f t="shared" si="186"/>
        <v>69.98</v>
      </c>
      <c r="E5972" s="37">
        <f t="shared" si="187"/>
        <v>83.975999999999999</v>
      </c>
      <c r="F5972" s="32">
        <f>'Auxiliary Energy Estimation'!$E$25-D5972</f>
        <v>-14.980000000000004</v>
      </c>
      <c r="G5972" s="32">
        <f>'Auxiliary Energy Estimation'!$E$25-E5972</f>
        <v>-28.975999999999999</v>
      </c>
      <c r="H5972" s="26">
        <f>IF(D5972&lt;='Auxiliary Energy Estimation'!$E$25, 1, 0)</f>
        <v>0</v>
      </c>
      <c r="I5972" s="26">
        <f>IF(E5972&lt;='Auxiliary Energy Estimation'!$E$25, 1, 0)</f>
        <v>0</v>
      </c>
    </row>
    <row r="5973" spans="2:9" ht="15" x14ac:dyDescent="0.3">
      <c r="B5973" s="33">
        <v>5968.5</v>
      </c>
      <c r="C5973" s="34">
        <v>20</v>
      </c>
      <c r="D5973" s="32">
        <f t="shared" si="186"/>
        <v>68</v>
      </c>
      <c r="E5973" s="37">
        <f t="shared" si="187"/>
        <v>81.599999999999994</v>
      </c>
      <c r="F5973" s="32">
        <f>'Auxiliary Energy Estimation'!$E$25-D5973</f>
        <v>-13</v>
      </c>
      <c r="G5973" s="32">
        <f>'Auxiliary Energy Estimation'!$E$25-E5973</f>
        <v>-26.599999999999994</v>
      </c>
      <c r="H5973" s="26">
        <f>IF(D5973&lt;='Auxiliary Energy Estimation'!$E$25, 1, 0)</f>
        <v>0</v>
      </c>
      <c r="I5973" s="26">
        <f>IF(E5973&lt;='Auxiliary Energy Estimation'!$E$25, 1, 0)</f>
        <v>0</v>
      </c>
    </row>
    <row r="5974" spans="2:9" ht="15" x14ac:dyDescent="0.3">
      <c r="B5974" s="33">
        <v>5969.5</v>
      </c>
      <c r="C5974" s="34">
        <v>19.399999999999999</v>
      </c>
      <c r="D5974" s="32">
        <f t="shared" si="186"/>
        <v>66.92</v>
      </c>
      <c r="E5974" s="37">
        <f t="shared" si="187"/>
        <v>80.304000000000002</v>
      </c>
      <c r="F5974" s="32">
        <f>'Auxiliary Energy Estimation'!$E$25-D5974</f>
        <v>-11.920000000000002</v>
      </c>
      <c r="G5974" s="32">
        <f>'Auxiliary Energy Estimation'!$E$25-E5974</f>
        <v>-25.304000000000002</v>
      </c>
      <c r="H5974" s="26">
        <f>IF(D5974&lt;='Auxiliary Energy Estimation'!$E$25, 1, 0)</f>
        <v>0</v>
      </c>
      <c r="I5974" s="26">
        <f>IF(E5974&lt;='Auxiliary Energy Estimation'!$E$25, 1, 0)</f>
        <v>0</v>
      </c>
    </row>
    <row r="5975" spans="2:9" ht="15" x14ac:dyDescent="0.3">
      <c r="B5975" s="33">
        <v>5970.5</v>
      </c>
      <c r="C5975" s="34">
        <v>18.3</v>
      </c>
      <c r="D5975" s="32">
        <f t="shared" si="186"/>
        <v>64.94</v>
      </c>
      <c r="E5975" s="37">
        <f t="shared" si="187"/>
        <v>77.927999999999997</v>
      </c>
      <c r="F5975" s="32">
        <f>'Auxiliary Energy Estimation'!$E$25-D5975</f>
        <v>-9.9399999999999977</v>
      </c>
      <c r="G5975" s="32">
        <f>'Auxiliary Energy Estimation'!$E$25-E5975</f>
        <v>-22.927999999999997</v>
      </c>
      <c r="H5975" s="26">
        <f>IF(D5975&lt;='Auxiliary Energy Estimation'!$E$25, 1, 0)</f>
        <v>0</v>
      </c>
      <c r="I5975" s="26">
        <f>IF(E5975&lt;='Auxiliary Energy Estimation'!$E$25, 1, 0)</f>
        <v>0</v>
      </c>
    </row>
    <row r="5976" spans="2:9" ht="15" x14ac:dyDescent="0.3">
      <c r="B5976" s="33">
        <v>5971.5</v>
      </c>
      <c r="C5976" s="34">
        <v>17.2</v>
      </c>
      <c r="D5976" s="32">
        <f t="shared" si="186"/>
        <v>62.96</v>
      </c>
      <c r="E5976" s="37">
        <f t="shared" si="187"/>
        <v>75.551999999999992</v>
      </c>
      <c r="F5976" s="32">
        <f>'Auxiliary Energy Estimation'!$E$25-D5976</f>
        <v>-7.9600000000000009</v>
      </c>
      <c r="G5976" s="32">
        <f>'Auxiliary Energy Estimation'!$E$25-E5976</f>
        <v>-20.551999999999992</v>
      </c>
      <c r="H5976" s="26">
        <f>IF(D5976&lt;='Auxiliary Energy Estimation'!$E$25, 1, 0)</f>
        <v>0</v>
      </c>
      <c r="I5976" s="26">
        <f>IF(E5976&lt;='Auxiliary Energy Estimation'!$E$25, 1, 0)</f>
        <v>0</v>
      </c>
    </row>
    <row r="5977" spans="2:9" ht="15" x14ac:dyDescent="0.3">
      <c r="B5977" s="33">
        <v>5972.5</v>
      </c>
      <c r="C5977" s="34">
        <v>16.100000000000001</v>
      </c>
      <c r="D5977" s="32">
        <f t="shared" si="186"/>
        <v>60.980000000000004</v>
      </c>
      <c r="E5977" s="37">
        <f t="shared" si="187"/>
        <v>73.176000000000002</v>
      </c>
      <c r="F5977" s="32">
        <f>'Auxiliary Energy Estimation'!$E$25-D5977</f>
        <v>-5.980000000000004</v>
      </c>
      <c r="G5977" s="32">
        <f>'Auxiliary Energy Estimation'!$E$25-E5977</f>
        <v>-18.176000000000002</v>
      </c>
      <c r="H5977" s="26">
        <f>IF(D5977&lt;='Auxiliary Energy Estimation'!$E$25, 1, 0)</f>
        <v>0</v>
      </c>
      <c r="I5977" s="26">
        <f>IF(E5977&lt;='Auxiliary Energy Estimation'!$E$25, 1, 0)</f>
        <v>0</v>
      </c>
    </row>
    <row r="5978" spans="2:9" ht="15" x14ac:dyDescent="0.3">
      <c r="B5978" s="33">
        <v>5973.5</v>
      </c>
      <c r="C5978" s="34">
        <v>15</v>
      </c>
      <c r="D5978" s="32">
        <f t="shared" si="186"/>
        <v>59</v>
      </c>
      <c r="E5978" s="37">
        <f t="shared" si="187"/>
        <v>70.8</v>
      </c>
      <c r="F5978" s="32">
        <f>'Auxiliary Energy Estimation'!$E$25-D5978</f>
        <v>-4</v>
      </c>
      <c r="G5978" s="32">
        <f>'Auxiliary Energy Estimation'!$E$25-E5978</f>
        <v>-15.799999999999997</v>
      </c>
      <c r="H5978" s="26">
        <f>IF(D5978&lt;='Auxiliary Energy Estimation'!$E$25, 1, 0)</f>
        <v>0</v>
      </c>
      <c r="I5978" s="26">
        <f>IF(E5978&lt;='Auxiliary Energy Estimation'!$E$25, 1, 0)</f>
        <v>0</v>
      </c>
    </row>
    <row r="5979" spans="2:9" ht="15" x14ac:dyDescent="0.3">
      <c r="B5979" s="33">
        <v>5974.5</v>
      </c>
      <c r="C5979" s="34">
        <v>14.4</v>
      </c>
      <c r="D5979" s="32">
        <f t="shared" si="186"/>
        <v>57.92</v>
      </c>
      <c r="E5979" s="37">
        <f t="shared" si="187"/>
        <v>69.504000000000005</v>
      </c>
      <c r="F5979" s="32">
        <f>'Auxiliary Energy Estimation'!$E$25-D5979</f>
        <v>-2.9200000000000017</v>
      </c>
      <c r="G5979" s="32">
        <f>'Auxiliary Energy Estimation'!$E$25-E5979</f>
        <v>-14.504000000000005</v>
      </c>
      <c r="H5979" s="26">
        <f>IF(D5979&lt;='Auxiliary Energy Estimation'!$E$25, 1, 0)</f>
        <v>0</v>
      </c>
      <c r="I5979" s="26">
        <f>IF(E5979&lt;='Auxiliary Energy Estimation'!$E$25, 1, 0)</f>
        <v>0</v>
      </c>
    </row>
    <row r="5980" spans="2:9" ht="15" x14ac:dyDescent="0.3">
      <c r="B5980" s="33">
        <v>5975.5</v>
      </c>
      <c r="C5980" s="34">
        <v>13.9</v>
      </c>
      <c r="D5980" s="32">
        <f t="shared" si="186"/>
        <v>57.019999999999996</v>
      </c>
      <c r="E5980" s="37">
        <f t="shared" si="187"/>
        <v>68.423999999999992</v>
      </c>
      <c r="F5980" s="32">
        <f>'Auxiliary Energy Estimation'!$E$25-D5980</f>
        <v>-2.019999999999996</v>
      </c>
      <c r="G5980" s="32">
        <f>'Auxiliary Energy Estimation'!$E$25-E5980</f>
        <v>-13.423999999999992</v>
      </c>
      <c r="H5980" s="26">
        <f>IF(D5980&lt;='Auxiliary Energy Estimation'!$E$25, 1, 0)</f>
        <v>0</v>
      </c>
      <c r="I5980" s="26">
        <f>IF(E5980&lt;='Auxiliary Energy Estimation'!$E$25, 1, 0)</f>
        <v>0</v>
      </c>
    </row>
    <row r="5981" spans="2:9" ht="15" x14ac:dyDescent="0.3">
      <c r="B5981" s="33">
        <v>5976.5</v>
      </c>
      <c r="C5981" s="34">
        <v>13.9</v>
      </c>
      <c r="D5981" s="32">
        <f t="shared" si="186"/>
        <v>57.019999999999996</v>
      </c>
      <c r="E5981" s="37">
        <f t="shared" si="187"/>
        <v>68.423999999999992</v>
      </c>
      <c r="F5981" s="32">
        <f>'Auxiliary Energy Estimation'!$E$25-D5981</f>
        <v>-2.019999999999996</v>
      </c>
      <c r="G5981" s="32">
        <f>'Auxiliary Energy Estimation'!$E$25-E5981</f>
        <v>-13.423999999999992</v>
      </c>
      <c r="H5981" s="26">
        <f>IF(D5981&lt;='Auxiliary Energy Estimation'!$E$25, 1, 0)</f>
        <v>0</v>
      </c>
      <c r="I5981" s="26">
        <f>IF(E5981&lt;='Auxiliary Energy Estimation'!$E$25, 1, 0)</f>
        <v>0</v>
      </c>
    </row>
    <row r="5982" spans="2:9" ht="15" x14ac:dyDescent="0.3">
      <c r="B5982" s="33">
        <v>5977.5</v>
      </c>
      <c r="C5982" s="34">
        <v>13.3</v>
      </c>
      <c r="D5982" s="32">
        <f t="shared" si="186"/>
        <v>55.94</v>
      </c>
      <c r="E5982" s="37">
        <f t="shared" si="187"/>
        <v>67.128</v>
      </c>
      <c r="F5982" s="32">
        <f>'Auxiliary Energy Estimation'!$E$25-D5982</f>
        <v>-0.93999999999999773</v>
      </c>
      <c r="G5982" s="32">
        <f>'Auxiliary Energy Estimation'!$E$25-E5982</f>
        <v>-12.128</v>
      </c>
      <c r="H5982" s="26">
        <f>IF(D5982&lt;='Auxiliary Energy Estimation'!$E$25, 1, 0)</f>
        <v>0</v>
      </c>
      <c r="I5982" s="26">
        <f>IF(E5982&lt;='Auxiliary Energy Estimation'!$E$25, 1, 0)</f>
        <v>0</v>
      </c>
    </row>
    <row r="5983" spans="2:9" ht="15" x14ac:dyDescent="0.3">
      <c r="B5983" s="33">
        <v>5978.5</v>
      </c>
      <c r="C5983" s="34">
        <v>12.8</v>
      </c>
      <c r="D5983" s="32">
        <f t="shared" si="186"/>
        <v>55.040000000000006</v>
      </c>
      <c r="E5983" s="37">
        <f t="shared" si="187"/>
        <v>66.048000000000002</v>
      </c>
      <c r="F5983" s="32">
        <f>'Auxiliary Energy Estimation'!$E$25-D5983</f>
        <v>-4.0000000000006253E-2</v>
      </c>
      <c r="G5983" s="32">
        <f>'Auxiliary Energy Estimation'!$E$25-E5983</f>
        <v>-11.048000000000002</v>
      </c>
      <c r="H5983" s="26">
        <f>IF(D5983&lt;='Auxiliary Energy Estimation'!$E$25, 1, 0)</f>
        <v>0</v>
      </c>
      <c r="I5983" s="26">
        <f>IF(E5983&lt;='Auxiliary Energy Estimation'!$E$25, 1, 0)</f>
        <v>0</v>
      </c>
    </row>
    <row r="5984" spans="2:9" ht="15" x14ac:dyDescent="0.3">
      <c r="B5984" s="33">
        <v>5979.5</v>
      </c>
      <c r="C5984" s="34">
        <v>12.8</v>
      </c>
      <c r="D5984" s="32">
        <f t="shared" si="186"/>
        <v>55.040000000000006</v>
      </c>
      <c r="E5984" s="37">
        <f t="shared" si="187"/>
        <v>66.048000000000002</v>
      </c>
      <c r="F5984" s="32">
        <f>'Auxiliary Energy Estimation'!$E$25-D5984</f>
        <v>-4.0000000000006253E-2</v>
      </c>
      <c r="G5984" s="32">
        <f>'Auxiliary Energy Estimation'!$E$25-E5984</f>
        <v>-11.048000000000002</v>
      </c>
      <c r="H5984" s="26">
        <f>IF(D5984&lt;='Auxiliary Energy Estimation'!$E$25, 1, 0)</f>
        <v>0</v>
      </c>
      <c r="I5984" s="26">
        <f>IF(E5984&lt;='Auxiliary Energy Estimation'!$E$25, 1, 0)</f>
        <v>0</v>
      </c>
    </row>
    <row r="5985" spans="2:9" ht="15" x14ac:dyDescent="0.3">
      <c r="B5985" s="33">
        <v>5980.5</v>
      </c>
      <c r="C5985" s="34">
        <v>12.2</v>
      </c>
      <c r="D5985" s="32">
        <f t="shared" si="186"/>
        <v>53.96</v>
      </c>
      <c r="E5985" s="37">
        <f t="shared" si="187"/>
        <v>64.751999999999995</v>
      </c>
      <c r="F5985" s="32">
        <f>'Auxiliary Energy Estimation'!$E$25-D5985</f>
        <v>1.0399999999999991</v>
      </c>
      <c r="G5985" s="32">
        <f>'Auxiliary Energy Estimation'!$E$25-E5985</f>
        <v>-9.7519999999999953</v>
      </c>
      <c r="H5985" s="26">
        <f>IF(D5985&lt;='Auxiliary Energy Estimation'!$E$25, 1, 0)</f>
        <v>1</v>
      </c>
      <c r="I5985" s="26">
        <f>IF(E5985&lt;='Auxiliary Energy Estimation'!$E$25, 1, 0)</f>
        <v>0</v>
      </c>
    </row>
    <row r="5986" spans="2:9" ht="15" x14ac:dyDescent="0.3">
      <c r="B5986" s="33">
        <v>5981.5</v>
      </c>
      <c r="C5986" s="34">
        <v>12.8</v>
      </c>
      <c r="D5986" s="32">
        <f t="shared" si="186"/>
        <v>55.040000000000006</v>
      </c>
      <c r="E5986" s="37">
        <f t="shared" si="187"/>
        <v>66.048000000000002</v>
      </c>
      <c r="F5986" s="32">
        <f>'Auxiliary Energy Estimation'!$E$25-D5986</f>
        <v>-4.0000000000006253E-2</v>
      </c>
      <c r="G5986" s="32">
        <f>'Auxiliary Energy Estimation'!$E$25-E5986</f>
        <v>-11.048000000000002</v>
      </c>
      <c r="H5986" s="26">
        <f>IF(D5986&lt;='Auxiliary Energy Estimation'!$E$25, 1, 0)</f>
        <v>0</v>
      </c>
      <c r="I5986" s="26">
        <f>IF(E5986&lt;='Auxiliary Energy Estimation'!$E$25, 1, 0)</f>
        <v>0</v>
      </c>
    </row>
    <row r="5987" spans="2:9" ht="15" x14ac:dyDescent="0.3">
      <c r="B5987" s="33">
        <v>5982.5</v>
      </c>
      <c r="C5987" s="34">
        <v>13.9</v>
      </c>
      <c r="D5987" s="32">
        <f t="shared" si="186"/>
        <v>57.019999999999996</v>
      </c>
      <c r="E5987" s="37">
        <f t="shared" si="187"/>
        <v>68.423999999999992</v>
      </c>
      <c r="F5987" s="32">
        <f>'Auxiliary Energy Estimation'!$E$25-D5987</f>
        <v>-2.019999999999996</v>
      </c>
      <c r="G5987" s="32">
        <f>'Auxiliary Energy Estimation'!$E$25-E5987</f>
        <v>-13.423999999999992</v>
      </c>
      <c r="H5987" s="26">
        <f>IF(D5987&lt;='Auxiliary Energy Estimation'!$E$25, 1, 0)</f>
        <v>0</v>
      </c>
      <c r="I5987" s="26">
        <f>IF(E5987&lt;='Auxiliary Energy Estimation'!$E$25, 1, 0)</f>
        <v>0</v>
      </c>
    </row>
    <row r="5988" spans="2:9" ht="15" x14ac:dyDescent="0.3">
      <c r="B5988" s="33">
        <v>5983.5</v>
      </c>
      <c r="C5988" s="34">
        <v>16.7</v>
      </c>
      <c r="D5988" s="32">
        <f t="shared" si="186"/>
        <v>62.06</v>
      </c>
      <c r="E5988" s="37">
        <f t="shared" si="187"/>
        <v>74.471999999999994</v>
      </c>
      <c r="F5988" s="32">
        <f>'Auxiliary Energy Estimation'!$E$25-D5988</f>
        <v>-7.0600000000000023</v>
      </c>
      <c r="G5988" s="32">
        <f>'Auxiliary Energy Estimation'!$E$25-E5988</f>
        <v>-19.471999999999994</v>
      </c>
      <c r="H5988" s="26">
        <f>IF(D5988&lt;='Auxiliary Energy Estimation'!$E$25, 1, 0)</f>
        <v>0</v>
      </c>
      <c r="I5988" s="26">
        <f>IF(E5988&lt;='Auxiliary Energy Estimation'!$E$25, 1, 0)</f>
        <v>0</v>
      </c>
    </row>
    <row r="5989" spans="2:9" ht="15" x14ac:dyDescent="0.3">
      <c r="B5989" s="33">
        <v>5984.5</v>
      </c>
      <c r="C5989" s="34">
        <v>18.3</v>
      </c>
      <c r="D5989" s="32">
        <f t="shared" si="186"/>
        <v>64.94</v>
      </c>
      <c r="E5989" s="37">
        <f t="shared" si="187"/>
        <v>77.927999999999997</v>
      </c>
      <c r="F5989" s="32">
        <f>'Auxiliary Energy Estimation'!$E$25-D5989</f>
        <v>-9.9399999999999977</v>
      </c>
      <c r="G5989" s="32">
        <f>'Auxiliary Energy Estimation'!$E$25-E5989</f>
        <v>-22.927999999999997</v>
      </c>
      <c r="H5989" s="26">
        <f>IF(D5989&lt;='Auxiliary Energy Estimation'!$E$25, 1, 0)</f>
        <v>0</v>
      </c>
      <c r="I5989" s="26">
        <f>IF(E5989&lt;='Auxiliary Energy Estimation'!$E$25, 1, 0)</f>
        <v>0</v>
      </c>
    </row>
    <row r="5990" spans="2:9" ht="15" x14ac:dyDescent="0.3">
      <c r="B5990" s="33">
        <v>5985.5</v>
      </c>
      <c r="C5990" s="34">
        <v>19.399999999999999</v>
      </c>
      <c r="D5990" s="32">
        <f t="shared" si="186"/>
        <v>66.92</v>
      </c>
      <c r="E5990" s="37">
        <f t="shared" si="187"/>
        <v>80.304000000000002</v>
      </c>
      <c r="F5990" s="32">
        <f>'Auxiliary Energy Estimation'!$E$25-D5990</f>
        <v>-11.920000000000002</v>
      </c>
      <c r="G5990" s="32">
        <f>'Auxiliary Energy Estimation'!$E$25-E5990</f>
        <v>-25.304000000000002</v>
      </c>
      <c r="H5990" s="26">
        <f>IF(D5990&lt;='Auxiliary Energy Estimation'!$E$25, 1, 0)</f>
        <v>0</v>
      </c>
      <c r="I5990" s="26">
        <f>IF(E5990&lt;='Auxiliary Energy Estimation'!$E$25, 1, 0)</f>
        <v>0</v>
      </c>
    </row>
    <row r="5991" spans="2:9" ht="15" x14ac:dyDescent="0.3">
      <c r="B5991" s="33">
        <v>5986.5</v>
      </c>
      <c r="C5991" s="34">
        <v>20.6</v>
      </c>
      <c r="D5991" s="32">
        <f t="shared" si="186"/>
        <v>69.080000000000013</v>
      </c>
      <c r="E5991" s="37">
        <f t="shared" si="187"/>
        <v>82.896000000000015</v>
      </c>
      <c r="F5991" s="32">
        <f>'Auxiliary Energy Estimation'!$E$25-D5991</f>
        <v>-14.080000000000013</v>
      </c>
      <c r="G5991" s="32">
        <f>'Auxiliary Energy Estimation'!$E$25-E5991</f>
        <v>-27.896000000000015</v>
      </c>
      <c r="H5991" s="26">
        <f>IF(D5991&lt;='Auxiliary Energy Estimation'!$E$25, 1, 0)</f>
        <v>0</v>
      </c>
      <c r="I5991" s="26">
        <f>IF(E5991&lt;='Auxiliary Energy Estimation'!$E$25, 1, 0)</f>
        <v>0</v>
      </c>
    </row>
    <row r="5992" spans="2:9" ht="15" x14ac:dyDescent="0.3">
      <c r="B5992" s="33">
        <v>5987.5</v>
      </c>
      <c r="C5992" s="34">
        <v>22.2</v>
      </c>
      <c r="D5992" s="32">
        <f t="shared" si="186"/>
        <v>71.960000000000008</v>
      </c>
      <c r="E5992" s="37">
        <f t="shared" si="187"/>
        <v>86.352000000000004</v>
      </c>
      <c r="F5992" s="32">
        <f>'Auxiliary Energy Estimation'!$E$25-D5992</f>
        <v>-16.960000000000008</v>
      </c>
      <c r="G5992" s="32">
        <f>'Auxiliary Energy Estimation'!$E$25-E5992</f>
        <v>-31.352000000000004</v>
      </c>
      <c r="H5992" s="26">
        <f>IF(D5992&lt;='Auxiliary Energy Estimation'!$E$25, 1, 0)</f>
        <v>0</v>
      </c>
      <c r="I5992" s="26">
        <f>IF(E5992&lt;='Auxiliary Energy Estimation'!$E$25, 1, 0)</f>
        <v>0</v>
      </c>
    </row>
    <row r="5993" spans="2:9" ht="15" x14ac:dyDescent="0.3">
      <c r="B5993" s="33">
        <v>5988.5</v>
      </c>
      <c r="C5993" s="34">
        <v>22.2</v>
      </c>
      <c r="D5993" s="32">
        <f t="shared" si="186"/>
        <v>71.960000000000008</v>
      </c>
      <c r="E5993" s="37">
        <f t="shared" si="187"/>
        <v>86.352000000000004</v>
      </c>
      <c r="F5993" s="32">
        <f>'Auxiliary Energy Estimation'!$E$25-D5993</f>
        <v>-16.960000000000008</v>
      </c>
      <c r="G5993" s="32">
        <f>'Auxiliary Energy Estimation'!$E$25-E5993</f>
        <v>-31.352000000000004</v>
      </c>
      <c r="H5993" s="26">
        <f>IF(D5993&lt;='Auxiliary Energy Estimation'!$E$25, 1, 0)</f>
        <v>0</v>
      </c>
      <c r="I5993" s="26">
        <f>IF(E5993&lt;='Auxiliary Energy Estimation'!$E$25, 1, 0)</f>
        <v>0</v>
      </c>
    </row>
    <row r="5994" spans="2:9" ht="15" x14ac:dyDescent="0.3">
      <c r="B5994" s="33">
        <v>5989.5</v>
      </c>
      <c r="C5994" s="34">
        <v>21.1</v>
      </c>
      <c r="D5994" s="32">
        <f t="shared" si="186"/>
        <v>69.98</v>
      </c>
      <c r="E5994" s="37">
        <f t="shared" si="187"/>
        <v>83.975999999999999</v>
      </c>
      <c r="F5994" s="32">
        <f>'Auxiliary Energy Estimation'!$E$25-D5994</f>
        <v>-14.980000000000004</v>
      </c>
      <c r="G5994" s="32">
        <f>'Auxiliary Energy Estimation'!$E$25-E5994</f>
        <v>-28.975999999999999</v>
      </c>
      <c r="H5994" s="26">
        <f>IF(D5994&lt;='Auxiliary Energy Estimation'!$E$25, 1, 0)</f>
        <v>0</v>
      </c>
      <c r="I5994" s="26">
        <f>IF(E5994&lt;='Auxiliary Energy Estimation'!$E$25, 1, 0)</f>
        <v>0</v>
      </c>
    </row>
    <row r="5995" spans="2:9" ht="15" x14ac:dyDescent="0.3">
      <c r="B5995" s="33">
        <v>5990.5</v>
      </c>
      <c r="C5995" s="34">
        <v>21.1</v>
      </c>
      <c r="D5995" s="32">
        <f t="shared" si="186"/>
        <v>69.98</v>
      </c>
      <c r="E5995" s="37">
        <f t="shared" si="187"/>
        <v>83.975999999999999</v>
      </c>
      <c r="F5995" s="32">
        <f>'Auxiliary Energy Estimation'!$E$25-D5995</f>
        <v>-14.980000000000004</v>
      </c>
      <c r="G5995" s="32">
        <f>'Auxiliary Energy Estimation'!$E$25-E5995</f>
        <v>-28.975999999999999</v>
      </c>
      <c r="H5995" s="26">
        <f>IF(D5995&lt;='Auxiliary Energy Estimation'!$E$25, 1, 0)</f>
        <v>0</v>
      </c>
      <c r="I5995" s="26">
        <f>IF(E5995&lt;='Auxiliary Energy Estimation'!$E$25, 1, 0)</f>
        <v>0</v>
      </c>
    </row>
    <row r="5996" spans="2:9" ht="15" x14ac:dyDescent="0.3">
      <c r="B5996" s="33">
        <v>5991.5</v>
      </c>
      <c r="C5996" s="34">
        <v>21.1</v>
      </c>
      <c r="D5996" s="32">
        <f t="shared" si="186"/>
        <v>69.98</v>
      </c>
      <c r="E5996" s="37">
        <f t="shared" si="187"/>
        <v>83.975999999999999</v>
      </c>
      <c r="F5996" s="32">
        <f>'Auxiliary Energy Estimation'!$E$25-D5996</f>
        <v>-14.980000000000004</v>
      </c>
      <c r="G5996" s="32">
        <f>'Auxiliary Energy Estimation'!$E$25-E5996</f>
        <v>-28.975999999999999</v>
      </c>
      <c r="H5996" s="26">
        <f>IF(D5996&lt;='Auxiliary Energy Estimation'!$E$25, 1, 0)</f>
        <v>0</v>
      </c>
      <c r="I5996" s="26">
        <f>IF(E5996&lt;='Auxiliary Energy Estimation'!$E$25, 1, 0)</f>
        <v>0</v>
      </c>
    </row>
    <row r="5997" spans="2:9" ht="15" x14ac:dyDescent="0.3">
      <c r="B5997" s="33">
        <v>5992.5</v>
      </c>
      <c r="C5997" s="34">
        <v>21.7</v>
      </c>
      <c r="D5997" s="32">
        <f t="shared" si="186"/>
        <v>71.06</v>
      </c>
      <c r="E5997" s="37">
        <f t="shared" si="187"/>
        <v>85.272000000000006</v>
      </c>
      <c r="F5997" s="32">
        <f>'Auxiliary Energy Estimation'!$E$25-D5997</f>
        <v>-16.060000000000002</v>
      </c>
      <c r="G5997" s="32">
        <f>'Auxiliary Energy Estimation'!$E$25-E5997</f>
        <v>-30.272000000000006</v>
      </c>
      <c r="H5997" s="26">
        <f>IF(D5997&lt;='Auxiliary Energy Estimation'!$E$25, 1, 0)</f>
        <v>0</v>
      </c>
      <c r="I5997" s="26">
        <f>IF(E5997&lt;='Auxiliary Energy Estimation'!$E$25, 1, 0)</f>
        <v>0</v>
      </c>
    </row>
    <row r="5998" spans="2:9" ht="15" x14ac:dyDescent="0.3">
      <c r="B5998" s="33">
        <v>5993.5</v>
      </c>
      <c r="C5998" s="34">
        <v>21.1</v>
      </c>
      <c r="D5998" s="32">
        <f t="shared" si="186"/>
        <v>69.98</v>
      </c>
      <c r="E5998" s="37">
        <f t="shared" si="187"/>
        <v>83.975999999999999</v>
      </c>
      <c r="F5998" s="32">
        <f>'Auxiliary Energy Estimation'!$E$25-D5998</f>
        <v>-14.980000000000004</v>
      </c>
      <c r="G5998" s="32">
        <f>'Auxiliary Energy Estimation'!$E$25-E5998</f>
        <v>-28.975999999999999</v>
      </c>
      <c r="H5998" s="26">
        <f>IF(D5998&lt;='Auxiliary Energy Estimation'!$E$25, 1, 0)</f>
        <v>0</v>
      </c>
      <c r="I5998" s="26">
        <f>IF(E5998&lt;='Auxiliary Energy Estimation'!$E$25, 1, 0)</f>
        <v>0</v>
      </c>
    </row>
    <row r="5999" spans="2:9" ht="15" x14ac:dyDescent="0.3">
      <c r="B5999" s="33">
        <v>5994.5</v>
      </c>
      <c r="C5999" s="34">
        <v>20.6</v>
      </c>
      <c r="D5999" s="32">
        <f t="shared" si="186"/>
        <v>69.080000000000013</v>
      </c>
      <c r="E5999" s="37">
        <f t="shared" si="187"/>
        <v>82.896000000000015</v>
      </c>
      <c r="F5999" s="32">
        <f>'Auxiliary Energy Estimation'!$E$25-D5999</f>
        <v>-14.080000000000013</v>
      </c>
      <c r="G5999" s="32">
        <f>'Auxiliary Energy Estimation'!$E$25-E5999</f>
        <v>-27.896000000000015</v>
      </c>
      <c r="H5999" s="26">
        <f>IF(D5999&lt;='Auxiliary Energy Estimation'!$E$25, 1, 0)</f>
        <v>0</v>
      </c>
      <c r="I5999" s="26">
        <f>IF(E5999&lt;='Auxiliary Energy Estimation'!$E$25, 1, 0)</f>
        <v>0</v>
      </c>
    </row>
    <row r="6000" spans="2:9" ht="15" x14ac:dyDescent="0.3">
      <c r="B6000" s="33">
        <v>5995.5</v>
      </c>
      <c r="C6000" s="34">
        <v>20</v>
      </c>
      <c r="D6000" s="32">
        <f t="shared" si="186"/>
        <v>68</v>
      </c>
      <c r="E6000" s="37">
        <f t="shared" si="187"/>
        <v>81.599999999999994</v>
      </c>
      <c r="F6000" s="32">
        <f>'Auxiliary Energy Estimation'!$E$25-D6000</f>
        <v>-13</v>
      </c>
      <c r="G6000" s="32">
        <f>'Auxiliary Energy Estimation'!$E$25-E6000</f>
        <v>-26.599999999999994</v>
      </c>
      <c r="H6000" s="26">
        <f>IF(D6000&lt;='Auxiliary Energy Estimation'!$E$25, 1, 0)</f>
        <v>0</v>
      </c>
      <c r="I6000" s="26">
        <f>IF(E6000&lt;='Auxiliary Energy Estimation'!$E$25, 1, 0)</f>
        <v>0</v>
      </c>
    </row>
    <row r="6001" spans="2:9" ht="15" x14ac:dyDescent="0.3">
      <c r="B6001" s="33">
        <v>5996.5</v>
      </c>
      <c r="C6001" s="34">
        <v>19.399999999999999</v>
      </c>
      <c r="D6001" s="32">
        <f t="shared" si="186"/>
        <v>66.92</v>
      </c>
      <c r="E6001" s="37">
        <f t="shared" si="187"/>
        <v>80.304000000000002</v>
      </c>
      <c r="F6001" s="32">
        <f>'Auxiliary Energy Estimation'!$E$25-D6001</f>
        <v>-11.920000000000002</v>
      </c>
      <c r="G6001" s="32">
        <f>'Auxiliary Energy Estimation'!$E$25-E6001</f>
        <v>-25.304000000000002</v>
      </c>
      <c r="H6001" s="26">
        <f>IF(D6001&lt;='Auxiliary Energy Estimation'!$E$25, 1, 0)</f>
        <v>0</v>
      </c>
      <c r="I6001" s="26">
        <f>IF(E6001&lt;='Auxiliary Energy Estimation'!$E$25, 1, 0)</f>
        <v>0</v>
      </c>
    </row>
    <row r="6002" spans="2:9" ht="15" x14ac:dyDescent="0.3">
      <c r="B6002" s="33">
        <v>5997.5</v>
      </c>
      <c r="C6002" s="34">
        <v>18.3</v>
      </c>
      <c r="D6002" s="32">
        <f t="shared" si="186"/>
        <v>64.94</v>
      </c>
      <c r="E6002" s="37">
        <f t="shared" si="187"/>
        <v>77.927999999999997</v>
      </c>
      <c r="F6002" s="32">
        <f>'Auxiliary Energy Estimation'!$E$25-D6002</f>
        <v>-9.9399999999999977</v>
      </c>
      <c r="G6002" s="32">
        <f>'Auxiliary Energy Estimation'!$E$25-E6002</f>
        <v>-22.927999999999997</v>
      </c>
      <c r="H6002" s="26">
        <f>IF(D6002&lt;='Auxiliary Energy Estimation'!$E$25, 1, 0)</f>
        <v>0</v>
      </c>
      <c r="I6002" s="26">
        <f>IF(E6002&lt;='Auxiliary Energy Estimation'!$E$25, 1, 0)</f>
        <v>0</v>
      </c>
    </row>
    <row r="6003" spans="2:9" ht="15" x14ac:dyDescent="0.3">
      <c r="B6003" s="33">
        <v>5998.5</v>
      </c>
      <c r="C6003" s="34">
        <v>17.8</v>
      </c>
      <c r="D6003" s="32">
        <f t="shared" si="186"/>
        <v>64.039999999999992</v>
      </c>
      <c r="E6003" s="37">
        <f t="shared" si="187"/>
        <v>76.847999999999985</v>
      </c>
      <c r="F6003" s="32">
        <f>'Auxiliary Energy Estimation'!$E$25-D6003</f>
        <v>-9.039999999999992</v>
      </c>
      <c r="G6003" s="32">
        <f>'Auxiliary Energy Estimation'!$E$25-E6003</f>
        <v>-21.847999999999985</v>
      </c>
      <c r="H6003" s="26">
        <f>IF(D6003&lt;='Auxiliary Energy Estimation'!$E$25, 1, 0)</f>
        <v>0</v>
      </c>
      <c r="I6003" s="26">
        <f>IF(E6003&lt;='Auxiliary Energy Estimation'!$E$25, 1, 0)</f>
        <v>0</v>
      </c>
    </row>
    <row r="6004" spans="2:9" ht="15" x14ac:dyDescent="0.3">
      <c r="B6004" s="33">
        <v>5999.5</v>
      </c>
      <c r="C6004" s="34">
        <v>17.8</v>
      </c>
      <c r="D6004" s="32">
        <f t="shared" si="186"/>
        <v>64.039999999999992</v>
      </c>
      <c r="E6004" s="37">
        <f t="shared" si="187"/>
        <v>76.847999999999985</v>
      </c>
      <c r="F6004" s="32">
        <f>'Auxiliary Energy Estimation'!$E$25-D6004</f>
        <v>-9.039999999999992</v>
      </c>
      <c r="G6004" s="32">
        <f>'Auxiliary Energy Estimation'!$E$25-E6004</f>
        <v>-21.847999999999985</v>
      </c>
      <c r="H6004" s="26">
        <f>IF(D6004&lt;='Auxiliary Energy Estimation'!$E$25, 1, 0)</f>
        <v>0</v>
      </c>
      <c r="I6004" s="26">
        <f>IF(E6004&lt;='Auxiliary Energy Estimation'!$E$25, 1, 0)</f>
        <v>0</v>
      </c>
    </row>
    <row r="6005" spans="2:9" ht="15" x14ac:dyDescent="0.3">
      <c r="B6005" s="33">
        <v>6000.5</v>
      </c>
      <c r="C6005" s="34">
        <v>16.7</v>
      </c>
      <c r="D6005" s="32">
        <f t="shared" si="186"/>
        <v>62.06</v>
      </c>
      <c r="E6005" s="37">
        <f t="shared" si="187"/>
        <v>74.471999999999994</v>
      </c>
      <c r="F6005" s="32">
        <f>'Auxiliary Energy Estimation'!$E$25-D6005</f>
        <v>-7.0600000000000023</v>
      </c>
      <c r="G6005" s="32">
        <f>'Auxiliary Energy Estimation'!$E$25-E6005</f>
        <v>-19.471999999999994</v>
      </c>
      <c r="H6005" s="26">
        <f>IF(D6005&lt;='Auxiliary Energy Estimation'!$E$25, 1, 0)</f>
        <v>0</v>
      </c>
      <c r="I6005" s="26">
        <f>IF(E6005&lt;='Auxiliary Energy Estimation'!$E$25, 1, 0)</f>
        <v>0</v>
      </c>
    </row>
    <row r="6006" spans="2:9" ht="15" x14ac:dyDescent="0.3">
      <c r="B6006" s="33">
        <v>6001.5</v>
      </c>
      <c r="C6006" s="34">
        <v>16.100000000000001</v>
      </c>
      <c r="D6006" s="32">
        <f t="shared" si="186"/>
        <v>60.980000000000004</v>
      </c>
      <c r="E6006" s="37">
        <f t="shared" si="187"/>
        <v>73.176000000000002</v>
      </c>
      <c r="F6006" s="32">
        <f>'Auxiliary Energy Estimation'!$E$25-D6006</f>
        <v>-5.980000000000004</v>
      </c>
      <c r="G6006" s="32">
        <f>'Auxiliary Energy Estimation'!$E$25-E6006</f>
        <v>-18.176000000000002</v>
      </c>
      <c r="H6006" s="26">
        <f>IF(D6006&lt;='Auxiliary Energy Estimation'!$E$25, 1, 0)</f>
        <v>0</v>
      </c>
      <c r="I6006" s="26">
        <f>IF(E6006&lt;='Auxiliary Energy Estimation'!$E$25, 1, 0)</f>
        <v>0</v>
      </c>
    </row>
    <row r="6007" spans="2:9" ht="15" x14ac:dyDescent="0.3">
      <c r="B6007" s="33">
        <v>6002.5</v>
      </c>
      <c r="C6007" s="34">
        <v>15.6</v>
      </c>
      <c r="D6007" s="32">
        <f t="shared" si="186"/>
        <v>60.08</v>
      </c>
      <c r="E6007" s="37">
        <f t="shared" si="187"/>
        <v>72.095999999999989</v>
      </c>
      <c r="F6007" s="32">
        <f>'Auxiliary Energy Estimation'!$E$25-D6007</f>
        <v>-5.0799999999999983</v>
      </c>
      <c r="G6007" s="32">
        <f>'Auxiliary Energy Estimation'!$E$25-E6007</f>
        <v>-17.095999999999989</v>
      </c>
      <c r="H6007" s="26">
        <f>IF(D6007&lt;='Auxiliary Energy Estimation'!$E$25, 1, 0)</f>
        <v>0</v>
      </c>
      <c r="I6007" s="26">
        <f>IF(E6007&lt;='Auxiliary Energy Estimation'!$E$25, 1, 0)</f>
        <v>0</v>
      </c>
    </row>
    <row r="6008" spans="2:9" ht="15" x14ac:dyDescent="0.3">
      <c r="B6008" s="33">
        <v>6003.5</v>
      </c>
      <c r="C6008" s="34">
        <v>15</v>
      </c>
      <c r="D6008" s="32">
        <f t="shared" si="186"/>
        <v>59</v>
      </c>
      <c r="E6008" s="37">
        <f t="shared" si="187"/>
        <v>70.8</v>
      </c>
      <c r="F6008" s="32">
        <f>'Auxiliary Energy Estimation'!$E$25-D6008</f>
        <v>-4</v>
      </c>
      <c r="G6008" s="32">
        <f>'Auxiliary Energy Estimation'!$E$25-E6008</f>
        <v>-15.799999999999997</v>
      </c>
      <c r="H6008" s="26">
        <f>IF(D6008&lt;='Auxiliary Energy Estimation'!$E$25, 1, 0)</f>
        <v>0</v>
      </c>
      <c r="I6008" s="26">
        <f>IF(E6008&lt;='Auxiliary Energy Estimation'!$E$25, 1, 0)</f>
        <v>0</v>
      </c>
    </row>
    <row r="6009" spans="2:9" ht="15" x14ac:dyDescent="0.3">
      <c r="B6009" s="33">
        <v>6004.5</v>
      </c>
      <c r="C6009" s="34">
        <v>14.4</v>
      </c>
      <c r="D6009" s="32">
        <f t="shared" si="186"/>
        <v>57.92</v>
      </c>
      <c r="E6009" s="37">
        <f t="shared" si="187"/>
        <v>69.504000000000005</v>
      </c>
      <c r="F6009" s="32">
        <f>'Auxiliary Energy Estimation'!$E$25-D6009</f>
        <v>-2.9200000000000017</v>
      </c>
      <c r="G6009" s="32">
        <f>'Auxiliary Energy Estimation'!$E$25-E6009</f>
        <v>-14.504000000000005</v>
      </c>
      <c r="H6009" s="26">
        <f>IF(D6009&lt;='Auxiliary Energy Estimation'!$E$25, 1, 0)</f>
        <v>0</v>
      </c>
      <c r="I6009" s="26">
        <f>IF(E6009&lt;='Auxiliary Energy Estimation'!$E$25, 1, 0)</f>
        <v>0</v>
      </c>
    </row>
    <row r="6010" spans="2:9" ht="15" x14ac:dyDescent="0.3">
      <c r="B6010" s="33">
        <v>6005.5</v>
      </c>
      <c r="C6010" s="34">
        <v>14.4</v>
      </c>
      <c r="D6010" s="32">
        <f t="shared" si="186"/>
        <v>57.92</v>
      </c>
      <c r="E6010" s="37">
        <f t="shared" si="187"/>
        <v>69.504000000000005</v>
      </c>
      <c r="F6010" s="32">
        <f>'Auxiliary Energy Estimation'!$E$25-D6010</f>
        <v>-2.9200000000000017</v>
      </c>
      <c r="G6010" s="32">
        <f>'Auxiliary Energy Estimation'!$E$25-E6010</f>
        <v>-14.504000000000005</v>
      </c>
      <c r="H6010" s="26">
        <f>IF(D6010&lt;='Auxiliary Energy Estimation'!$E$25, 1, 0)</f>
        <v>0</v>
      </c>
      <c r="I6010" s="26">
        <f>IF(E6010&lt;='Auxiliary Energy Estimation'!$E$25, 1, 0)</f>
        <v>0</v>
      </c>
    </row>
    <row r="6011" spans="2:9" ht="15" x14ac:dyDescent="0.3">
      <c r="B6011" s="33">
        <v>6006.5</v>
      </c>
      <c r="C6011" s="34">
        <v>16.7</v>
      </c>
      <c r="D6011" s="32">
        <f t="shared" si="186"/>
        <v>62.06</v>
      </c>
      <c r="E6011" s="37">
        <f t="shared" si="187"/>
        <v>74.471999999999994</v>
      </c>
      <c r="F6011" s="32">
        <f>'Auxiliary Energy Estimation'!$E$25-D6011</f>
        <v>-7.0600000000000023</v>
      </c>
      <c r="G6011" s="32">
        <f>'Auxiliary Energy Estimation'!$E$25-E6011</f>
        <v>-19.471999999999994</v>
      </c>
      <c r="H6011" s="26">
        <f>IF(D6011&lt;='Auxiliary Energy Estimation'!$E$25, 1, 0)</f>
        <v>0</v>
      </c>
      <c r="I6011" s="26">
        <f>IF(E6011&lt;='Auxiliary Energy Estimation'!$E$25, 1, 0)</f>
        <v>0</v>
      </c>
    </row>
    <row r="6012" spans="2:9" ht="15" x14ac:dyDescent="0.3">
      <c r="B6012" s="33">
        <v>6007.5</v>
      </c>
      <c r="C6012" s="34">
        <v>19.399999999999999</v>
      </c>
      <c r="D6012" s="32">
        <f t="shared" si="186"/>
        <v>66.92</v>
      </c>
      <c r="E6012" s="37">
        <f t="shared" si="187"/>
        <v>80.304000000000002</v>
      </c>
      <c r="F6012" s="32">
        <f>'Auxiliary Energy Estimation'!$E$25-D6012</f>
        <v>-11.920000000000002</v>
      </c>
      <c r="G6012" s="32">
        <f>'Auxiliary Energy Estimation'!$E$25-E6012</f>
        <v>-25.304000000000002</v>
      </c>
      <c r="H6012" s="26">
        <f>IF(D6012&lt;='Auxiliary Energy Estimation'!$E$25, 1, 0)</f>
        <v>0</v>
      </c>
      <c r="I6012" s="26">
        <f>IF(E6012&lt;='Auxiliary Energy Estimation'!$E$25, 1, 0)</f>
        <v>0</v>
      </c>
    </row>
    <row r="6013" spans="2:9" ht="15" x14ac:dyDescent="0.3">
      <c r="B6013" s="33">
        <v>6008.5</v>
      </c>
      <c r="C6013" s="34">
        <v>21.1</v>
      </c>
      <c r="D6013" s="32">
        <f t="shared" si="186"/>
        <v>69.98</v>
      </c>
      <c r="E6013" s="37">
        <f t="shared" si="187"/>
        <v>83.975999999999999</v>
      </c>
      <c r="F6013" s="32">
        <f>'Auxiliary Energy Estimation'!$E$25-D6013</f>
        <v>-14.980000000000004</v>
      </c>
      <c r="G6013" s="32">
        <f>'Auxiliary Energy Estimation'!$E$25-E6013</f>
        <v>-28.975999999999999</v>
      </c>
      <c r="H6013" s="26">
        <f>IF(D6013&lt;='Auxiliary Energy Estimation'!$E$25, 1, 0)</f>
        <v>0</v>
      </c>
      <c r="I6013" s="26">
        <f>IF(E6013&lt;='Auxiliary Energy Estimation'!$E$25, 1, 0)</f>
        <v>0</v>
      </c>
    </row>
    <row r="6014" spans="2:9" ht="15" x14ac:dyDescent="0.3">
      <c r="B6014" s="33">
        <v>6009.5</v>
      </c>
      <c r="C6014" s="34">
        <v>21.7</v>
      </c>
      <c r="D6014" s="32">
        <f t="shared" si="186"/>
        <v>71.06</v>
      </c>
      <c r="E6014" s="37">
        <f t="shared" si="187"/>
        <v>85.272000000000006</v>
      </c>
      <c r="F6014" s="32">
        <f>'Auxiliary Energy Estimation'!$E$25-D6014</f>
        <v>-16.060000000000002</v>
      </c>
      <c r="G6014" s="32">
        <f>'Auxiliary Energy Estimation'!$E$25-E6014</f>
        <v>-30.272000000000006</v>
      </c>
      <c r="H6014" s="26">
        <f>IF(D6014&lt;='Auxiliary Energy Estimation'!$E$25, 1, 0)</f>
        <v>0</v>
      </c>
      <c r="I6014" s="26">
        <f>IF(E6014&lt;='Auxiliary Energy Estimation'!$E$25, 1, 0)</f>
        <v>0</v>
      </c>
    </row>
    <row r="6015" spans="2:9" ht="15" x14ac:dyDescent="0.3">
      <c r="B6015" s="33">
        <v>6010.5</v>
      </c>
      <c r="C6015" s="34">
        <v>23.3</v>
      </c>
      <c r="D6015" s="32">
        <f t="shared" si="186"/>
        <v>73.94</v>
      </c>
      <c r="E6015" s="37">
        <f t="shared" si="187"/>
        <v>88.727999999999994</v>
      </c>
      <c r="F6015" s="32">
        <f>'Auxiliary Energy Estimation'!$E$25-D6015</f>
        <v>-18.939999999999998</v>
      </c>
      <c r="G6015" s="32">
        <f>'Auxiliary Energy Estimation'!$E$25-E6015</f>
        <v>-33.727999999999994</v>
      </c>
      <c r="H6015" s="26">
        <f>IF(D6015&lt;='Auxiliary Energy Estimation'!$E$25, 1, 0)</f>
        <v>0</v>
      </c>
      <c r="I6015" s="26">
        <f>IF(E6015&lt;='Auxiliary Energy Estimation'!$E$25, 1, 0)</f>
        <v>0</v>
      </c>
    </row>
    <row r="6016" spans="2:9" ht="15" x14ac:dyDescent="0.3">
      <c r="B6016" s="33">
        <v>6011.5</v>
      </c>
      <c r="C6016" s="34">
        <v>23.9</v>
      </c>
      <c r="D6016" s="32">
        <f t="shared" si="186"/>
        <v>75.02</v>
      </c>
      <c r="E6016" s="37">
        <f t="shared" si="187"/>
        <v>90.023999999999987</v>
      </c>
      <c r="F6016" s="32">
        <f>'Auxiliary Energy Estimation'!$E$25-D6016</f>
        <v>-20.019999999999996</v>
      </c>
      <c r="G6016" s="32">
        <f>'Auxiliary Energy Estimation'!$E$25-E6016</f>
        <v>-35.023999999999987</v>
      </c>
      <c r="H6016" s="26">
        <f>IF(D6016&lt;='Auxiliary Energy Estimation'!$E$25, 1, 0)</f>
        <v>0</v>
      </c>
      <c r="I6016" s="26">
        <f>IF(E6016&lt;='Auxiliary Energy Estimation'!$E$25, 1, 0)</f>
        <v>0</v>
      </c>
    </row>
    <row r="6017" spans="2:9" ht="15" x14ac:dyDescent="0.3">
      <c r="B6017" s="33">
        <v>6012.5</v>
      </c>
      <c r="C6017" s="34">
        <v>25</v>
      </c>
      <c r="D6017" s="32">
        <f t="shared" si="186"/>
        <v>77</v>
      </c>
      <c r="E6017" s="37">
        <f t="shared" si="187"/>
        <v>92.399999999999991</v>
      </c>
      <c r="F6017" s="32">
        <f>'Auxiliary Energy Estimation'!$E$25-D6017</f>
        <v>-22</v>
      </c>
      <c r="G6017" s="32">
        <f>'Auxiliary Energy Estimation'!$E$25-E6017</f>
        <v>-37.399999999999991</v>
      </c>
      <c r="H6017" s="26">
        <f>IF(D6017&lt;='Auxiliary Energy Estimation'!$E$25, 1, 0)</f>
        <v>0</v>
      </c>
      <c r="I6017" s="26">
        <f>IF(E6017&lt;='Auxiliary Energy Estimation'!$E$25, 1, 0)</f>
        <v>0</v>
      </c>
    </row>
    <row r="6018" spans="2:9" ht="15" x14ac:dyDescent="0.3">
      <c r="B6018" s="33">
        <v>6013.5</v>
      </c>
      <c r="C6018" s="34">
        <v>18.3</v>
      </c>
      <c r="D6018" s="32">
        <f t="shared" si="186"/>
        <v>64.94</v>
      </c>
      <c r="E6018" s="37">
        <f t="shared" si="187"/>
        <v>77.927999999999997</v>
      </c>
      <c r="F6018" s="32">
        <f>'Auxiliary Energy Estimation'!$E$25-D6018</f>
        <v>-9.9399999999999977</v>
      </c>
      <c r="G6018" s="32">
        <f>'Auxiliary Energy Estimation'!$E$25-E6018</f>
        <v>-22.927999999999997</v>
      </c>
      <c r="H6018" s="26">
        <f>IF(D6018&lt;='Auxiliary Energy Estimation'!$E$25, 1, 0)</f>
        <v>0</v>
      </c>
      <c r="I6018" s="26">
        <f>IF(E6018&lt;='Auxiliary Energy Estimation'!$E$25, 1, 0)</f>
        <v>0</v>
      </c>
    </row>
    <row r="6019" spans="2:9" ht="15" x14ac:dyDescent="0.3">
      <c r="B6019" s="33">
        <v>6014.5</v>
      </c>
      <c r="C6019" s="34">
        <v>17.8</v>
      </c>
      <c r="D6019" s="32">
        <f t="shared" si="186"/>
        <v>64.039999999999992</v>
      </c>
      <c r="E6019" s="37">
        <f t="shared" si="187"/>
        <v>76.847999999999985</v>
      </c>
      <c r="F6019" s="32">
        <f>'Auxiliary Energy Estimation'!$E$25-D6019</f>
        <v>-9.039999999999992</v>
      </c>
      <c r="G6019" s="32">
        <f>'Auxiliary Energy Estimation'!$E$25-E6019</f>
        <v>-21.847999999999985</v>
      </c>
      <c r="H6019" s="26">
        <f>IF(D6019&lt;='Auxiliary Energy Estimation'!$E$25, 1, 0)</f>
        <v>0</v>
      </c>
      <c r="I6019" s="26">
        <f>IF(E6019&lt;='Auxiliary Energy Estimation'!$E$25, 1, 0)</f>
        <v>0</v>
      </c>
    </row>
    <row r="6020" spans="2:9" ht="15" x14ac:dyDescent="0.3">
      <c r="B6020" s="33">
        <v>6015.5</v>
      </c>
      <c r="C6020" s="34">
        <v>17.8</v>
      </c>
      <c r="D6020" s="32">
        <f t="shared" si="186"/>
        <v>64.039999999999992</v>
      </c>
      <c r="E6020" s="37">
        <f t="shared" si="187"/>
        <v>76.847999999999985</v>
      </c>
      <c r="F6020" s="32">
        <f>'Auxiliary Energy Estimation'!$E$25-D6020</f>
        <v>-9.039999999999992</v>
      </c>
      <c r="G6020" s="32">
        <f>'Auxiliary Energy Estimation'!$E$25-E6020</f>
        <v>-21.847999999999985</v>
      </c>
      <c r="H6020" s="26">
        <f>IF(D6020&lt;='Auxiliary Energy Estimation'!$E$25, 1, 0)</f>
        <v>0</v>
      </c>
      <c r="I6020" s="26">
        <f>IF(E6020&lt;='Auxiliary Energy Estimation'!$E$25, 1, 0)</f>
        <v>0</v>
      </c>
    </row>
    <row r="6021" spans="2:9" ht="15" x14ac:dyDescent="0.3">
      <c r="B6021" s="33">
        <v>6016.5</v>
      </c>
      <c r="C6021" s="34">
        <v>16.7</v>
      </c>
      <c r="D6021" s="32">
        <f t="shared" ref="D6021:D6084" si="188">CONVERT(C6021,"C","F")</f>
        <v>62.06</v>
      </c>
      <c r="E6021" s="37">
        <f t="shared" ref="E6021:E6084" si="189">D6021*1.2</f>
        <v>74.471999999999994</v>
      </c>
      <c r="F6021" s="32">
        <f>'Auxiliary Energy Estimation'!$E$25-D6021</f>
        <v>-7.0600000000000023</v>
      </c>
      <c r="G6021" s="32">
        <f>'Auxiliary Energy Estimation'!$E$25-E6021</f>
        <v>-19.471999999999994</v>
      </c>
      <c r="H6021" s="26">
        <f>IF(D6021&lt;='Auxiliary Energy Estimation'!$E$25, 1, 0)</f>
        <v>0</v>
      </c>
      <c r="I6021" s="26">
        <f>IF(E6021&lt;='Auxiliary Energy Estimation'!$E$25, 1, 0)</f>
        <v>0</v>
      </c>
    </row>
    <row r="6022" spans="2:9" ht="15" x14ac:dyDescent="0.3">
      <c r="B6022" s="33">
        <v>6017.5</v>
      </c>
      <c r="C6022" s="34">
        <v>16.100000000000001</v>
      </c>
      <c r="D6022" s="32">
        <f t="shared" si="188"/>
        <v>60.980000000000004</v>
      </c>
      <c r="E6022" s="37">
        <f t="shared" si="189"/>
        <v>73.176000000000002</v>
      </c>
      <c r="F6022" s="32">
        <f>'Auxiliary Energy Estimation'!$E$25-D6022</f>
        <v>-5.980000000000004</v>
      </c>
      <c r="G6022" s="32">
        <f>'Auxiliary Energy Estimation'!$E$25-E6022</f>
        <v>-18.176000000000002</v>
      </c>
      <c r="H6022" s="26">
        <f>IF(D6022&lt;='Auxiliary Energy Estimation'!$E$25, 1, 0)</f>
        <v>0</v>
      </c>
      <c r="I6022" s="26">
        <f>IF(E6022&lt;='Auxiliary Energy Estimation'!$E$25, 1, 0)</f>
        <v>0</v>
      </c>
    </row>
    <row r="6023" spans="2:9" ht="15" x14ac:dyDescent="0.3">
      <c r="B6023" s="33">
        <v>6018.5</v>
      </c>
      <c r="C6023" s="34">
        <v>15.6</v>
      </c>
      <c r="D6023" s="32">
        <f t="shared" si="188"/>
        <v>60.08</v>
      </c>
      <c r="E6023" s="37">
        <f t="shared" si="189"/>
        <v>72.095999999999989</v>
      </c>
      <c r="F6023" s="32">
        <f>'Auxiliary Energy Estimation'!$E$25-D6023</f>
        <v>-5.0799999999999983</v>
      </c>
      <c r="G6023" s="32">
        <f>'Auxiliary Energy Estimation'!$E$25-E6023</f>
        <v>-17.095999999999989</v>
      </c>
      <c r="H6023" s="26">
        <f>IF(D6023&lt;='Auxiliary Energy Estimation'!$E$25, 1, 0)</f>
        <v>0</v>
      </c>
      <c r="I6023" s="26">
        <f>IF(E6023&lt;='Auxiliary Energy Estimation'!$E$25, 1, 0)</f>
        <v>0</v>
      </c>
    </row>
    <row r="6024" spans="2:9" ht="15" x14ac:dyDescent="0.3">
      <c r="B6024" s="33">
        <v>6019.5</v>
      </c>
      <c r="C6024" s="34">
        <v>15</v>
      </c>
      <c r="D6024" s="32">
        <f t="shared" si="188"/>
        <v>59</v>
      </c>
      <c r="E6024" s="37">
        <f t="shared" si="189"/>
        <v>70.8</v>
      </c>
      <c r="F6024" s="32">
        <f>'Auxiliary Energy Estimation'!$E$25-D6024</f>
        <v>-4</v>
      </c>
      <c r="G6024" s="32">
        <f>'Auxiliary Energy Estimation'!$E$25-E6024</f>
        <v>-15.799999999999997</v>
      </c>
      <c r="H6024" s="26">
        <f>IF(D6024&lt;='Auxiliary Energy Estimation'!$E$25, 1, 0)</f>
        <v>0</v>
      </c>
      <c r="I6024" s="26">
        <f>IF(E6024&lt;='Auxiliary Energy Estimation'!$E$25, 1, 0)</f>
        <v>0</v>
      </c>
    </row>
    <row r="6025" spans="2:9" ht="15" x14ac:dyDescent="0.3">
      <c r="B6025" s="33">
        <v>6020.5</v>
      </c>
      <c r="C6025" s="34">
        <v>15</v>
      </c>
      <c r="D6025" s="32">
        <f t="shared" si="188"/>
        <v>59</v>
      </c>
      <c r="E6025" s="37">
        <f t="shared" si="189"/>
        <v>70.8</v>
      </c>
      <c r="F6025" s="32">
        <f>'Auxiliary Energy Estimation'!$E$25-D6025</f>
        <v>-4</v>
      </c>
      <c r="G6025" s="32">
        <f>'Auxiliary Energy Estimation'!$E$25-E6025</f>
        <v>-15.799999999999997</v>
      </c>
      <c r="H6025" s="26">
        <f>IF(D6025&lt;='Auxiliary Energy Estimation'!$E$25, 1, 0)</f>
        <v>0</v>
      </c>
      <c r="I6025" s="26">
        <f>IF(E6025&lt;='Auxiliary Energy Estimation'!$E$25, 1, 0)</f>
        <v>0</v>
      </c>
    </row>
    <row r="6026" spans="2:9" ht="15" x14ac:dyDescent="0.3">
      <c r="B6026" s="33">
        <v>6021.5</v>
      </c>
      <c r="C6026" s="34">
        <v>15</v>
      </c>
      <c r="D6026" s="32">
        <f t="shared" si="188"/>
        <v>59</v>
      </c>
      <c r="E6026" s="37">
        <f t="shared" si="189"/>
        <v>70.8</v>
      </c>
      <c r="F6026" s="32">
        <f>'Auxiliary Energy Estimation'!$E$25-D6026</f>
        <v>-4</v>
      </c>
      <c r="G6026" s="32">
        <f>'Auxiliary Energy Estimation'!$E$25-E6026</f>
        <v>-15.799999999999997</v>
      </c>
      <c r="H6026" s="26">
        <f>IF(D6026&lt;='Auxiliary Energy Estimation'!$E$25, 1, 0)</f>
        <v>0</v>
      </c>
      <c r="I6026" s="26">
        <f>IF(E6026&lt;='Auxiliary Energy Estimation'!$E$25, 1, 0)</f>
        <v>0</v>
      </c>
    </row>
    <row r="6027" spans="2:9" ht="15" x14ac:dyDescent="0.3">
      <c r="B6027" s="33">
        <v>6022.5</v>
      </c>
      <c r="C6027" s="34">
        <v>14.4</v>
      </c>
      <c r="D6027" s="32">
        <f t="shared" si="188"/>
        <v>57.92</v>
      </c>
      <c r="E6027" s="37">
        <f t="shared" si="189"/>
        <v>69.504000000000005</v>
      </c>
      <c r="F6027" s="32">
        <f>'Auxiliary Energy Estimation'!$E$25-D6027</f>
        <v>-2.9200000000000017</v>
      </c>
      <c r="G6027" s="32">
        <f>'Auxiliary Energy Estimation'!$E$25-E6027</f>
        <v>-14.504000000000005</v>
      </c>
      <c r="H6027" s="26">
        <f>IF(D6027&lt;='Auxiliary Energy Estimation'!$E$25, 1, 0)</f>
        <v>0</v>
      </c>
      <c r="I6027" s="26">
        <f>IF(E6027&lt;='Auxiliary Energy Estimation'!$E$25, 1, 0)</f>
        <v>0</v>
      </c>
    </row>
    <row r="6028" spans="2:9" ht="15" x14ac:dyDescent="0.3">
      <c r="B6028" s="33">
        <v>6023.5</v>
      </c>
      <c r="C6028" s="34">
        <v>15</v>
      </c>
      <c r="D6028" s="32">
        <f t="shared" si="188"/>
        <v>59</v>
      </c>
      <c r="E6028" s="37">
        <f t="shared" si="189"/>
        <v>70.8</v>
      </c>
      <c r="F6028" s="32">
        <f>'Auxiliary Energy Estimation'!$E$25-D6028</f>
        <v>-4</v>
      </c>
      <c r="G6028" s="32">
        <f>'Auxiliary Energy Estimation'!$E$25-E6028</f>
        <v>-15.799999999999997</v>
      </c>
      <c r="H6028" s="26">
        <f>IF(D6028&lt;='Auxiliary Energy Estimation'!$E$25, 1, 0)</f>
        <v>0</v>
      </c>
      <c r="I6028" s="26">
        <f>IF(E6028&lt;='Auxiliary Energy Estimation'!$E$25, 1, 0)</f>
        <v>0</v>
      </c>
    </row>
    <row r="6029" spans="2:9" ht="15" x14ac:dyDescent="0.3">
      <c r="B6029" s="33">
        <v>6024.5</v>
      </c>
      <c r="C6029" s="34">
        <v>13.3</v>
      </c>
      <c r="D6029" s="32">
        <f t="shared" si="188"/>
        <v>55.94</v>
      </c>
      <c r="E6029" s="37">
        <f t="shared" si="189"/>
        <v>67.128</v>
      </c>
      <c r="F6029" s="32">
        <f>'Auxiliary Energy Estimation'!$E$25-D6029</f>
        <v>-0.93999999999999773</v>
      </c>
      <c r="G6029" s="32">
        <f>'Auxiliary Energy Estimation'!$E$25-E6029</f>
        <v>-12.128</v>
      </c>
      <c r="H6029" s="26">
        <f>IF(D6029&lt;='Auxiliary Energy Estimation'!$E$25, 1, 0)</f>
        <v>0</v>
      </c>
      <c r="I6029" s="26">
        <f>IF(E6029&lt;='Auxiliary Energy Estimation'!$E$25, 1, 0)</f>
        <v>0</v>
      </c>
    </row>
    <row r="6030" spans="2:9" ht="15" x14ac:dyDescent="0.3">
      <c r="B6030" s="33">
        <v>6025.5</v>
      </c>
      <c r="C6030" s="34">
        <v>13.9</v>
      </c>
      <c r="D6030" s="32">
        <f t="shared" si="188"/>
        <v>57.019999999999996</v>
      </c>
      <c r="E6030" s="37">
        <f t="shared" si="189"/>
        <v>68.423999999999992</v>
      </c>
      <c r="F6030" s="32">
        <f>'Auxiliary Energy Estimation'!$E$25-D6030</f>
        <v>-2.019999999999996</v>
      </c>
      <c r="G6030" s="32">
        <f>'Auxiliary Energy Estimation'!$E$25-E6030</f>
        <v>-13.423999999999992</v>
      </c>
      <c r="H6030" s="26">
        <f>IF(D6030&lt;='Auxiliary Energy Estimation'!$E$25, 1, 0)</f>
        <v>0</v>
      </c>
      <c r="I6030" s="26">
        <f>IF(E6030&lt;='Auxiliary Energy Estimation'!$E$25, 1, 0)</f>
        <v>0</v>
      </c>
    </row>
    <row r="6031" spans="2:9" ht="15" x14ac:dyDescent="0.3">
      <c r="B6031" s="33">
        <v>6026.5</v>
      </c>
      <c r="C6031" s="34">
        <v>12.8</v>
      </c>
      <c r="D6031" s="32">
        <f t="shared" si="188"/>
        <v>55.040000000000006</v>
      </c>
      <c r="E6031" s="37">
        <f t="shared" si="189"/>
        <v>66.048000000000002</v>
      </c>
      <c r="F6031" s="32">
        <f>'Auxiliary Energy Estimation'!$E$25-D6031</f>
        <v>-4.0000000000006253E-2</v>
      </c>
      <c r="G6031" s="32">
        <f>'Auxiliary Energy Estimation'!$E$25-E6031</f>
        <v>-11.048000000000002</v>
      </c>
      <c r="H6031" s="26">
        <f>IF(D6031&lt;='Auxiliary Energy Estimation'!$E$25, 1, 0)</f>
        <v>0</v>
      </c>
      <c r="I6031" s="26">
        <f>IF(E6031&lt;='Auxiliary Energy Estimation'!$E$25, 1, 0)</f>
        <v>0</v>
      </c>
    </row>
    <row r="6032" spans="2:9" ht="15" x14ac:dyDescent="0.3">
      <c r="B6032" s="33">
        <v>6027.5</v>
      </c>
      <c r="C6032" s="34">
        <v>12.2</v>
      </c>
      <c r="D6032" s="32">
        <f t="shared" si="188"/>
        <v>53.96</v>
      </c>
      <c r="E6032" s="37">
        <f t="shared" si="189"/>
        <v>64.751999999999995</v>
      </c>
      <c r="F6032" s="32">
        <f>'Auxiliary Energy Estimation'!$E$25-D6032</f>
        <v>1.0399999999999991</v>
      </c>
      <c r="G6032" s="32">
        <f>'Auxiliary Energy Estimation'!$E$25-E6032</f>
        <v>-9.7519999999999953</v>
      </c>
      <c r="H6032" s="26">
        <f>IF(D6032&lt;='Auxiliary Energy Estimation'!$E$25, 1, 0)</f>
        <v>1</v>
      </c>
      <c r="I6032" s="26">
        <f>IF(E6032&lt;='Auxiliary Energy Estimation'!$E$25, 1, 0)</f>
        <v>0</v>
      </c>
    </row>
    <row r="6033" spans="2:9" ht="15" x14ac:dyDescent="0.3">
      <c r="B6033" s="33">
        <v>6028.5</v>
      </c>
      <c r="C6033" s="34">
        <v>12.2</v>
      </c>
      <c r="D6033" s="32">
        <f t="shared" si="188"/>
        <v>53.96</v>
      </c>
      <c r="E6033" s="37">
        <f t="shared" si="189"/>
        <v>64.751999999999995</v>
      </c>
      <c r="F6033" s="32">
        <f>'Auxiliary Energy Estimation'!$E$25-D6033</f>
        <v>1.0399999999999991</v>
      </c>
      <c r="G6033" s="32">
        <f>'Auxiliary Energy Estimation'!$E$25-E6033</f>
        <v>-9.7519999999999953</v>
      </c>
      <c r="H6033" s="26">
        <f>IF(D6033&lt;='Auxiliary Energy Estimation'!$E$25, 1, 0)</f>
        <v>1</v>
      </c>
      <c r="I6033" s="26">
        <f>IF(E6033&lt;='Auxiliary Energy Estimation'!$E$25, 1, 0)</f>
        <v>0</v>
      </c>
    </row>
    <row r="6034" spans="2:9" ht="15" x14ac:dyDescent="0.3">
      <c r="B6034" s="33">
        <v>6029.5</v>
      </c>
      <c r="C6034" s="34">
        <v>12.2</v>
      </c>
      <c r="D6034" s="32">
        <f t="shared" si="188"/>
        <v>53.96</v>
      </c>
      <c r="E6034" s="37">
        <f t="shared" si="189"/>
        <v>64.751999999999995</v>
      </c>
      <c r="F6034" s="32">
        <f>'Auxiliary Energy Estimation'!$E$25-D6034</f>
        <v>1.0399999999999991</v>
      </c>
      <c r="G6034" s="32">
        <f>'Auxiliary Energy Estimation'!$E$25-E6034</f>
        <v>-9.7519999999999953</v>
      </c>
      <c r="H6034" s="26">
        <f>IF(D6034&lt;='Auxiliary Energy Estimation'!$E$25, 1, 0)</f>
        <v>1</v>
      </c>
      <c r="I6034" s="26">
        <f>IF(E6034&lt;='Auxiliary Energy Estimation'!$E$25, 1, 0)</f>
        <v>0</v>
      </c>
    </row>
    <row r="6035" spans="2:9" ht="15" x14ac:dyDescent="0.3">
      <c r="B6035" s="33">
        <v>6030.5</v>
      </c>
      <c r="C6035" s="34">
        <v>13.9</v>
      </c>
      <c r="D6035" s="32">
        <f t="shared" si="188"/>
        <v>57.019999999999996</v>
      </c>
      <c r="E6035" s="37">
        <f t="shared" si="189"/>
        <v>68.423999999999992</v>
      </c>
      <c r="F6035" s="32">
        <f>'Auxiliary Energy Estimation'!$E$25-D6035</f>
        <v>-2.019999999999996</v>
      </c>
      <c r="G6035" s="32">
        <f>'Auxiliary Energy Estimation'!$E$25-E6035</f>
        <v>-13.423999999999992</v>
      </c>
      <c r="H6035" s="26">
        <f>IF(D6035&lt;='Auxiliary Energy Estimation'!$E$25, 1, 0)</f>
        <v>0</v>
      </c>
      <c r="I6035" s="26">
        <f>IF(E6035&lt;='Auxiliary Energy Estimation'!$E$25, 1, 0)</f>
        <v>0</v>
      </c>
    </row>
    <row r="6036" spans="2:9" ht="15" x14ac:dyDescent="0.3">
      <c r="B6036" s="33">
        <v>6031.5</v>
      </c>
      <c r="C6036" s="34">
        <v>16.7</v>
      </c>
      <c r="D6036" s="32">
        <f t="shared" si="188"/>
        <v>62.06</v>
      </c>
      <c r="E6036" s="37">
        <f t="shared" si="189"/>
        <v>74.471999999999994</v>
      </c>
      <c r="F6036" s="32">
        <f>'Auxiliary Energy Estimation'!$E$25-D6036</f>
        <v>-7.0600000000000023</v>
      </c>
      <c r="G6036" s="32">
        <f>'Auxiliary Energy Estimation'!$E$25-E6036</f>
        <v>-19.471999999999994</v>
      </c>
      <c r="H6036" s="26">
        <f>IF(D6036&lt;='Auxiliary Energy Estimation'!$E$25, 1, 0)</f>
        <v>0</v>
      </c>
      <c r="I6036" s="26">
        <f>IF(E6036&lt;='Auxiliary Energy Estimation'!$E$25, 1, 0)</f>
        <v>0</v>
      </c>
    </row>
    <row r="6037" spans="2:9" ht="15" x14ac:dyDescent="0.3">
      <c r="B6037" s="33">
        <v>6032.5</v>
      </c>
      <c r="C6037" s="34">
        <v>17.8</v>
      </c>
      <c r="D6037" s="32">
        <f t="shared" si="188"/>
        <v>64.039999999999992</v>
      </c>
      <c r="E6037" s="37">
        <f t="shared" si="189"/>
        <v>76.847999999999985</v>
      </c>
      <c r="F6037" s="32">
        <f>'Auxiliary Energy Estimation'!$E$25-D6037</f>
        <v>-9.039999999999992</v>
      </c>
      <c r="G6037" s="32">
        <f>'Auxiliary Energy Estimation'!$E$25-E6037</f>
        <v>-21.847999999999985</v>
      </c>
      <c r="H6037" s="26">
        <f>IF(D6037&lt;='Auxiliary Energy Estimation'!$E$25, 1, 0)</f>
        <v>0</v>
      </c>
      <c r="I6037" s="26">
        <f>IF(E6037&lt;='Auxiliary Energy Estimation'!$E$25, 1, 0)</f>
        <v>0</v>
      </c>
    </row>
    <row r="6038" spans="2:9" ht="15" x14ac:dyDescent="0.3">
      <c r="B6038" s="33">
        <v>6033.5</v>
      </c>
      <c r="C6038" s="34">
        <v>18.899999999999999</v>
      </c>
      <c r="D6038" s="32">
        <f t="shared" si="188"/>
        <v>66.02</v>
      </c>
      <c r="E6038" s="37">
        <f t="shared" si="189"/>
        <v>79.22399999999999</v>
      </c>
      <c r="F6038" s="32">
        <f>'Auxiliary Energy Estimation'!$E$25-D6038</f>
        <v>-11.019999999999996</v>
      </c>
      <c r="G6038" s="32">
        <f>'Auxiliary Energy Estimation'!$E$25-E6038</f>
        <v>-24.22399999999999</v>
      </c>
      <c r="H6038" s="26">
        <f>IF(D6038&lt;='Auxiliary Energy Estimation'!$E$25, 1, 0)</f>
        <v>0</v>
      </c>
      <c r="I6038" s="26">
        <f>IF(E6038&lt;='Auxiliary Energy Estimation'!$E$25, 1, 0)</f>
        <v>0</v>
      </c>
    </row>
    <row r="6039" spans="2:9" ht="15" x14ac:dyDescent="0.3">
      <c r="B6039" s="33">
        <v>6034.5</v>
      </c>
      <c r="C6039" s="34">
        <v>20</v>
      </c>
      <c r="D6039" s="32">
        <f t="shared" si="188"/>
        <v>68</v>
      </c>
      <c r="E6039" s="37">
        <f t="shared" si="189"/>
        <v>81.599999999999994</v>
      </c>
      <c r="F6039" s="32">
        <f>'Auxiliary Energy Estimation'!$E$25-D6039</f>
        <v>-13</v>
      </c>
      <c r="G6039" s="32">
        <f>'Auxiliary Energy Estimation'!$E$25-E6039</f>
        <v>-26.599999999999994</v>
      </c>
      <c r="H6039" s="26">
        <f>IF(D6039&lt;='Auxiliary Energy Estimation'!$E$25, 1, 0)</f>
        <v>0</v>
      </c>
      <c r="I6039" s="26">
        <f>IF(E6039&lt;='Auxiliary Energy Estimation'!$E$25, 1, 0)</f>
        <v>0</v>
      </c>
    </row>
    <row r="6040" spans="2:9" ht="15" x14ac:dyDescent="0.3">
      <c r="B6040" s="33">
        <v>6035.5</v>
      </c>
      <c r="C6040" s="34">
        <v>21.1</v>
      </c>
      <c r="D6040" s="32">
        <f t="shared" si="188"/>
        <v>69.98</v>
      </c>
      <c r="E6040" s="37">
        <f t="shared" si="189"/>
        <v>83.975999999999999</v>
      </c>
      <c r="F6040" s="32">
        <f>'Auxiliary Energy Estimation'!$E$25-D6040</f>
        <v>-14.980000000000004</v>
      </c>
      <c r="G6040" s="32">
        <f>'Auxiliary Energy Estimation'!$E$25-E6040</f>
        <v>-28.975999999999999</v>
      </c>
      <c r="H6040" s="26">
        <f>IF(D6040&lt;='Auxiliary Energy Estimation'!$E$25, 1, 0)</f>
        <v>0</v>
      </c>
      <c r="I6040" s="26">
        <f>IF(E6040&lt;='Auxiliary Energy Estimation'!$E$25, 1, 0)</f>
        <v>0</v>
      </c>
    </row>
    <row r="6041" spans="2:9" ht="15" x14ac:dyDescent="0.3">
      <c r="B6041" s="33">
        <v>6036.5</v>
      </c>
      <c r="C6041" s="34">
        <v>21.7</v>
      </c>
      <c r="D6041" s="32">
        <f t="shared" si="188"/>
        <v>71.06</v>
      </c>
      <c r="E6041" s="37">
        <f t="shared" si="189"/>
        <v>85.272000000000006</v>
      </c>
      <c r="F6041" s="32">
        <f>'Auxiliary Energy Estimation'!$E$25-D6041</f>
        <v>-16.060000000000002</v>
      </c>
      <c r="G6041" s="32">
        <f>'Auxiliary Energy Estimation'!$E$25-E6041</f>
        <v>-30.272000000000006</v>
      </c>
      <c r="H6041" s="26">
        <f>IF(D6041&lt;='Auxiliary Energy Estimation'!$E$25, 1, 0)</f>
        <v>0</v>
      </c>
      <c r="I6041" s="26">
        <f>IF(E6041&lt;='Auxiliary Energy Estimation'!$E$25, 1, 0)</f>
        <v>0</v>
      </c>
    </row>
    <row r="6042" spans="2:9" ht="15" x14ac:dyDescent="0.3">
      <c r="B6042" s="33">
        <v>6037.5</v>
      </c>
      <c r="C6042" s="34">
        <v>19.399999999999999</v>
      </c>
      <c r="D6042" s="32">
        <f t="shared" si="188"/>
        <v>66.92</v>
      </c>
      <c r="E6042" s="37">
        <f t="shared" si="189"/>
        <v>80.304000000000002</v>
      </c>
      <c r="F6042" s="32">
        <f>'Auxiliary Energy Estimation'!$E$25-D6042</f>
        <v>-11.920000000000002</v>
      </c>
      <c r="G6042" s="32">
        <f>'Auxiliary Energy Estimation'!$E$25-E6042</f>
        <v>-25.304000000000002</v>
      </c>
      <c r="H6042" s="26">
        <f>IF(D6042&lt;='Auxiliary Energy Estimation'!$E$25, 1, 0)</f>
        <v>0</v>
      </c>
      <c r="I6042" s="26">
        <f>IF(E6042&lt;='Auxiliary Energy Estimation'!$E$25, 1, 0)</f>
        <v>0</v>
      </c>
    </row>
    <row r="6043" spans="2:9" ht="15" x14ac:dyDescent="0.3">
      <c r="B6043" s="33">
        <v>6038.5</v>
      </c>
      <c r="C6043" s="34">
        <v>19.399999999999999</v>
      </c>
      <c r="D6043" s="32">
        <f t="shared" si="188"/>
        <v>66.92</v>
      </c>
      <c r="E6043" s="37">
        <f t="shared" si="189"/>
        <v>80.304000000000002</v>
      </c>
      <c r="F6043" s="32">
        <f>'Auxiliary Energy Estimation'!$E$25-D6043</f>
        <v>-11.920000000000002</v>
      </c>
      <c r="G6043" s="32">
        <f>'Auxiliary Energy Estimation'!$E$25-E6043</f>
        <v>-25.304000000000002</v>
      </c>
      <c r="H6043" s="26">
        <f>IF(D6043&lt;='Auxiliary Energy Estimation'!$E$25, 1, 0)</f>
        <v>0</v>
      </c>
      <c r="I6043" s="26">
        <f>IF(E6043&lt;='Auxiliary Energy Estimation'!$E$25, 1, 0)</f>
        <v>0</v>
      </c>
    </row>
    <row r="6044" spans="2:9" ht="15" x14ac:dyDescent="0.3">
      <c r="B6044" s="33">
        <v>6039.5</v>
      </c>
      <c r="C6044" s="34">
        <v>19.399999999999999</v>
      </c>
      <c r="D6044" s="32">
        <f t="shared" si="188"/>
        <v>66.92</v>
      </c>
      <c r="E6044" s="37">
        <f t="shared" si="189"/>
        <v>80.304000000000002</v>
      </c>
      <c r="F6044" s="32">
        <f>'Auxiliary Energy Estimation'!$E$25-D6044</f>
        <v>-11.920000000000002</v>
      </c>
      <c r="G6044" s="32">
        <f>'Auxiliary Energy Estimation'!$E$25-E6044</f>
        <v>-25.304000000000002</v>
      </c>
      <c r="H6044" s="26">
        <f>IF(D6044&lt;='Auxiliary Energy Estimation'!$E$25, 1, 0)</f>
        <v>0</v>
      </c>
      <c r="I6044" s="26">
        <f>IF(E6044&lt;='Auxiliary Energy Estimation'!$E$25, 1, 0)</f>
        <v>0</v>
      </c>
    </row>
    <row r="6045" spans="2:9" ht="15" x14ac:dyDescent="0.3">
      <c r="B6045" s="33">
        <v>6040.5</v>
      </c>
      <c r="C6045" s="34">
        <v>20</v>
      </c>
      <c r="D6045" s="32">
        <f t="shared" si="188"/>
        <v>68</v>
      </c>
      <c r="E6045" s="37">
        <f t="shared" si="189"/>
        <v>81.599999999999994</v>
      </c>
      <c r="F6045" s="32">
        <f>'Auxiliary Energy Estimation'!$E$25-D6045</f>
        <v>-13</v>
      </c>
      <c r="G6045" s="32">
        <f>'Auxiliary Energy Estimation'!$E$25-E6045</f>
        <v>-26.599999999999994</v>
      </c>
      <c r="H6045" s="26">
        <f>IF(D6045&lt;='Auxiliary Energy Estimation'!$E$25, 1, 0)</f>
        <v>0</v>
      </c>
      <c r="I6045" s="26">
        <f>IF(E6045&lt;='Auxiliary Energy Estimation'!$E$25, 1, 0)</f>
        <v>0</v>
      </c>
    </row>
    <row r="6046" spans="2:9" ht="15" x14ac:dyDescent="0.3">
      <c r="B6046" s="33">
        <v>6041.5</v>
      </c>
      <c r="C6046" s="34">
        <v>17.8</v>
      </c>
      <c r="D6046" s="32">
        <f t="shared" si="188"/>
        <v>64.039999999999992</v>
      </c>
      <c r="E6046" s="37">
        <f t="shared" si="189"/>
        <v>76.847999999999985</v>
      </c>
      <c r="F6046" s="32">
        <f>'Auxiliary Energy Estimation'!$E$25-D6046</f>
        <v>-9.039999999999992</v>
      </c>
      <c r="G6046" s="32">
        <f>'Auxiliary Energy Estimation'!$E$25-E6046</f>
        <v>-21.847999999999985</v>
      </c>
      <c r="H6046" s="26">
        <f>IF(D6046&lt;='Auxiliary Energy Estimation'!$E$25, 1, 0)</f>
        <v>0</v>
      </c>
      <c r="I6046" s="26">
        <f>IF(E6046&lt;='Auxiliary Energy Estimation'!$E$25, 1, 0)</f>
        <v>0</v>
      </c>
    </row>
    <row r="6047" spans="2:9" ht="15" x14ac:dyDescent="0.3">
      <c r="B6047" s="33">
        <v>6042.5</v>
      </c>
      <c r="C6047" s="34">
        <v>16.7</v>
      </c>
      <c r="D6047" s="32">
        <f t="shared" si="188"/>
        <v>62.06</v>
      </c>
      <c r="E6047" s="37">
        <f t="shared" si="189"/>
        <v>74.471999999999994</v>
      </c>
      <c r="F6047" s="32">
        <f>'Auxiliary Energy Estimation'!$E$25-D6047</f>
        <v>-7.0600000000000023</v>
      </c>
      <c r="G6047" s="32">
        <f>'Auxiliary Energy Estimation'!$E$25-E6047</f>
        <v>-19.471999999999994</v>
      </c>
      <c r="H6047" s="26">
        <f>IF(D6047&lt;='Auxiliary Energy Estimation'!$E$25, 1, 0)</f>
        <v>0</v>
      </c>
      <c r="I6047" s="26">
        <f>IF(E6047&lt;='Auxiliary Energy Estimation'!$E$25, 1, 0)</f>
        <v>0</v>
      </c>
    </row>
    <row r="6048" spans="2:9" ht="15" x14ac:dyDescent="0.3">
      <c r="B6048" s="33">
        <v>6043.5</v>
      </c>
      <c r="C6048" s="34">
        <v>17.2</v>
      </c>
      <c r="D6048" s="32">
        <f t="shared" si="188"/>
        <v>62.96</v>
      </c>
      <c r="E6048" s="37">
        <f t="shared" si="189"/>
        <v>75.551999999999992</v>
      </c>
      <c r="F6048" s="32">
        <f>'Auxiliary Energy Estimation'!$E$25-D6048</f>
        <v>-7.9600000000000009</v>
      </c>
      <c r="G6048" s="32">
        <f>'Auxiliary Energy Estimation'!$E$25-E6048</f>
        <v>-20.551999999999992</v>
      </c>
      <c r="H6048" s="26">
        <f>IF(D6048&lt;='Auxiliary Energy Estimation'!$E$25, 1, 0)</f>
        <v>0</v>
      </c>
      <c r="I6048" s="26">
        <f>IF(E6048&lt;='Auxiliary Energy Estimation'!$E$25, 1, 0)</f>
        <v>0</v>
      </c>
    </row>
    <row r="6049" spans="2:9" ht="15" x14ac:dyDescent="0.3">
      <c r="B6049" s="33">
        <v>6044.5</v>
      </c>
      <c r="C6049" s="34">
        <v>16.7</v>
      </c>
      <c r="D6049" s="32">
        <f t="shared" si="188"/>
        <v>62.06</v>
      </c>
      <c r="E6049" s="37">
        <f t="shared" si="189"/>
        <v>74.471999999999994</v>
      </c>
      <c r="F6049" s="32">
        <f>'Auxiliary Energy Estimation'!$E$25-D6049</f>
        <v>-7.0600000000000023</v>
      </c>
      <c r="G6049" s="32">
        <f>'Auxiliary Energy Estimation'!$E$25-E6049</f>
        <v>-19.471999999999994</v>
      </c>
      <c r="H6049" s="26">
        <f>IF(D6049&lt;='Auxiliary Energy Estimation'!$E$25, 1, 0)</f>
        <v>0</v>
      </c>
      <c r="I6049" s="26">
        <f>IF(E6049&lt;='Auxiliary Energy Estimation'!$E$25, 1, 0)</f>
        <v>0</v>
      </c>
    </row>
    <row r="6050" spans="2:9" ht="15" x14ac:dyDescent="0.3">
      <c r="B6050" s="33">
        <v>6045.5</v>
      </c>
      <c r="C6050" s="34">
        <v>16.100000000000001</v>
      </c>
      <c r="D6050" s="32">
        <f t="shared" si="188"/>
        <v>60.980000000000004</v>
      </c>
      <c r="E6050" s="37">
        <f t="shared" si="189"/>
        <v>73.176000000000002</v>
      </c>
      <c r="F6050" s="32">
        <f>'Auxiliary Energy Estimation'!$E$25-D6050</f>
        <v>-5.980000000000004</v>
      </c>
      <c r="G6050" s="32">
        <f>'Auxiliary Energy Estimation'!$E$25-E6050</f>
        <v>-18.176000000000002</v>
      </c>
      <c r="H6050" s="26">
        <f>IF(D6050&lt;='Auxiliary Energy Estimation'!$E$25, 1, 0)</f>
        <v>0</v>
      </c>
      <c r="I6050" s="26">
        <f>IF(E6050&lt;='Auxiliary Energy Estimation'!$E$25, 1, 0)</f>
        <v>0</v>
      </c>
    </row>
    <row r="6051" spans="2:9" ht="15" x14ac:dyDescent="0.3">
      <c r="B6051" s="33">
        <v>6046.5</v>
      </c>
      <c r="C6051" s="34">
        <v>15</v>
      </c>
      <c r="D6051" s="32">
        <f t="shared" si="188"/>
        <v>59</v>
      </c>
      <c r="E6051" s="37">
        <f t="shared" si="189"/>
        <v>70.8</v>
      </c>
      <c r="F6051" s="32">
        <f>'Auxiliary Energy Estimation'!$E$25-D6051</f>
        <v>-4</v>
      </c>
      <c r="G6051" s="32">
        <f>'Auxiliary Energy Estimation'!$E$25-E6051</f>
        <v>-15.799999999999997</v>
      </c>
      <c r="H6051" s="26">
        <f>IF(D6051&lt;='Auxiliary Energy Estimation'!$E$25, 1, 0)</f>
        <v>0</v>
      </c>
      <c r="I6051" s="26">
        <f>IF(E6051&lt;='Auxiliary Energy Estimation'!$E$25, 1, 0)</f>
        <v>0</v>
      </c>
    </row>
    <row r="6052" spans="2:9" ht="15" x14ac:dyDescent="0.3">
      <c r="B6052" s="33">
        <v>6047.5</v>
      </c>
      <c r="C6052" s="34">
        <v>14.4</v>
      </c>
      <c r="D6052" s="32">
        <f t="shared" si="188"/>
        <v>57.92</v>
      </c>
      <c r="E6052" s="37">
        <f t="shared" si="189"/>
        <v>69.504000000000005</v>
      </c>
      <c r="F6052" s="32">
        <f>'Auxiliary Energy Estimation'!$E$25-D6052</f>
        <v>-2.9200000000000017</v>
      </c>
      <c r="G6052" s="32">
        <f>'Auxiliary Energy Estimation'!$E$25-E6052</f>
        <v>-14.504000000000005</v>
      </c>
      <c r="H6052" s="26">
        <f>IF(D6052&lt;='Auxiliary Energy Estimation'!$E$25, 1, 0)</f>
        <v>0</v>
      </c>
      <c r="I6052" s="26">
        <f>IF(E6052&lt;='Auxiliary Energy Estimation'!$E$25, 1, 0)</f>
        <v>0</v>
      </c>
    </row>
    <row r="6053" spans="2:9" ht="15" x14ac:dyDescent="0.3">
      <c r="B6053" s="33">
        <v>6048.5</v>
      </c>
      <c r="C6053" s="34">
        <v>15</v>
      </c>
      <c r="D6053" s="32">
        <f t="shared" si="188"/>
        <v>59</v>
      </c>
      <c r="E6053" s="37">
        <f t="shared" si="189"/>
        <v>70.8</v>
      </c>
      <c r="F6053" s="32">
        <f>'Auxiliary Energy Estimation'!$E$25-D6053</f>
        <v>-4</v>
      </c>
      <c r="G6053" s="32">
        <f>'Auxiliary Energy Estimation'!$E$25-E6053</f>
        <v>-15.799999999999997</v>
      </c>
      <c r="H6053" s="26">
        <f>IF(D6053&lt;='Auxiliary Energy Estimation'!$E$25, 1, 0)</f>
        <v>0</v>
      </c>
      <c r="I6053" s="26">
        <f>IF(E6053&lt;='Auxiliary Energy Estimation'!$E$25, 1, 0)</f>
        <v>0</v>
      </c>
    </row>
    <row r="6054" spans="2:9" ht="15" x14ac:dyDescent="0.3">
      <c r="B6054" s="33">
        <v>6049.5</v>
      </c>
      <c r="C6054" s="34">
        <v>15.6</v>
      </c>
      <c r="D6054" s="32">
        <f t="shared" si="188"/>
        <v>60.08</v>
      </c>
      <c r="E6054" s="37">
        <f t="shared" si="189"/>
        <v>72.095999999999989</v>
      </c>
      <c r="F6054" s="32">
        <f>'Auxiliary Energy Estimation'!$E$25-D6054</f>
        <v>-5.0799999999999983</v>
      </c>
      <c r="G6054" s="32">
        <f>'Auxiliary Energy Estimation'!$E$25-E6054</f>
        <v>-17.095999999999989</v>
      </c>
      <c r="H6054" s="26">
        <f>IF(D6054&lt;='Auxiliary Energy Estimation'!$E$25, 1, 0)</f>
        <v>0</v>
      </c>
      <c r="I6054" s="26">
        <f>IF(E6054&lt;='Auxiliary Energy Estimation'!$E$25, 1, 0)</f>
        <v>0</v>
      </c>
    </row>
    <row r="6055" spans="2:9" ht="15" x14ac:dyDescent="0.3">
      <c r="B6055" s="33">
        <v>6050.5</v>
      </c>
      <c r="C6055" s="34">
        <v>15</v>
      </c>
      <c r="D6055" s="32">
        <f t="shared" si="188"/>
        <v>59</v>
      </c>
      <c r="E6055" s="37">
        <f t="shared" si="189"/>
        <v>70.8</v>
      </c>
      <c r="F6055" s="32">
        <f>'Auxiliary Energy Estimation'!$E$25-D6055</f>
        <v>-4</v>
      </c>
      <c r="G6055" s="32">
        <f>'Auxiliary Energy Estimation'!$E$25-E6055</f>
        <v>-15.799999999999997</v>
      </c>
      <c r="H6055" s="26">
        <f>IF(D6055&lt;='Auxiliary Energy Estimation'!$E$25, 1, 0)</f>
        <v>0</v>
      </c>
      <c r="I6055" s="26">
        <f>IF(E6055&lt;='Auxiliary Energy Estimation'!$E$25, 1, 0)</f>
        <v>0</v>
      </c>
    </row>
    <row r="6056" spans="2:9" ht="15" x14ac:dyDescent="0.3">
      <c r="B6056" s="33">
        <v>6051.5</v>
      </c>
      <c r="C6056" s="34">
        <v>15</v>
      </c>
      <c r="D6056" s="32">
        <f t="shared" si="188"/>
        <v>59</v>
      </c>
      <c r="E6056" s="37">
        <f t="shared" si="189"/>
        <v>70.8</v>
      </c>
      <c r="F6056" s="32">
        <f>'Auxiliary Energy Estimation'!$E$25-D6056</f>
        <v>-4</v>
      </c>
      <c r="G6056" s="32">
        <f>'Auxiliary Energy Estimation'!$E$25-E6056</f>
        <v>-15.799999999999997</v>
      </c>
      <c r="H6056" s="26">
        <f>IF(D6056&lt;='Auxiliary Energy Estimation'!$E$25, 1, 0)</f>
        <v>0</v>
      </c>
      <c r="I6056" s="26">
        <f>IF(E6056&lt;='Auxiliary Energy Estimation'!$E$25, 1, 0)</f>
        <v>0</v>
      </c>
    </row>
    <row r="6057" spans="2:9" ht="15" x14ac:dyDescent="0.3">
      <c r="B6057" s="33">
        <v>6052.5</v>
      </c>
      <c r="C6057" s="34">
        <v>15</v>
      </c>
      <c r="D6057" s="32">
        <f t="shared" si="188"/>
        <v>59</v>
      </c>
      <c r="E6057" s="37">
        <f t="shared" si="189"/>
        <v>70.8</v>
      </c>
      <c r="F6057" s="32">
        <f>'Auxiliary Energy Estimation'!$E$25-D6057</f>
        <v>-4</v>
      </c>
      <c r="G6057" s="32">
        <f>'Auxiliary Energy Estimation'!$E$25-E6057</f>
        <v>-15.799999999999997</v>
      </c>
      <c r="H6057" s="26">
        <f>IF(D6057&lt;='Auxiliary Energy Estimation'!$E$25, 1, 0)</f>
        <v>0</v>
      </c>
      <c r="I6057" s="26">
        <f>IF(E6057&lt;='Auxiliary Energy Estimation'!$E$25, 1, 0)</f>
        <v>0</v>
      </c>
    </row>
    <row r="6058" spans="2:9" ht="15" x14ac:dyDescent="0.3">
      <c r="B6058" s="33">
        <v>6053.5</v>
      </c>
      <c r="C6058" s="34">
        <v>15</v>
      </c>
      <c r="D6058" s="32">
        <f t="shared" si="188"/>
        <v>59</v>
      </c>
      <c r="E6058" s="37">
        <f t="shared" si="189"/>
        <v>70.8</v>
      </c>
      <c r="F6058" s="32">
        <f>'Auxiliary Energy Estimation'!$E$25-D6058</f>
        <v>-4</v>
      </c>
      <c r="G6058" s="32">
        <f>'Auxiliary Energy Estimation'!$E$25-E6058</f>
        <v>-15.799999999999997</v>
      </c>
      <c r="H6058" s="26">
        <f>IF(D6058&lt;='Auxiliary Energy Estimation'!$E$25, 1, 0)</f>
        <v>0</v>
      </c>
      <c r="I6058" s="26">
        <f>IF(E6058&lt;='Auxiliary Energy Estimation'!$E$25, 1, 0)</f>
        <v>0</v>
      </c>
    </row>
    <row r="6059" spans="2:9" ht="15" x14ac:dyDescent="0.3">
      <c r="B6059" s="33">
        <v>6054.5</v>
      </c>
      <c r="C6059" s="34">
        <v>16.7</v>
      </c>
      <c r="D6059" s="32">
        <f t="shared" si="188"/>
        <v>62.06</v>
      </c>
      <c r="E6059" s="37">
        <f t="shared" si="189"/>
        <v>74.471999999999994</v>
      </c>
      <c r="F6059" s="32">
        <f>'Auxiliary Energy Estimation'!$E$25-D6059</f>
        <v>-7.0600000000000023</v>
      </c>
      <c r="G6059" s="32">
        <f>'Auxiliary Energy Estimation'!$E$25-E6059</f>
        <v>-19.471999999999994</v>
      </c>
      <c r="H6059" s="26">
        <f>IF(D6059&lt;='Auxiliary Energy Estimation'!$E$25, 1, 0)</f>
        <v>0</v>
      </c>
      <c r="I6059" s="26">
        <f>IF(E6059&lt;='Auxiliary Energy Estimation'!$E$25, 1, 0)</f>
        <v>0</v>
      </c>
    </row>
    <row r="6060" spans="2:9" ht="15" x14ac:dyDescent="0.3">
      <c r="B6060" s="33">
        <v>6055.5</v>
      </c>
      <c r="C6060" s="34">
        <v>19.399999999999999</v>
      </c>
      <c r="D6060" s="32">
        <f t="shared" si="188"/>
        <v>66.92</v>
      </c>
      <c r="E6060" s="37">
        <f t="shared" si="189"/>
        <v>80.304000000000002</v>
      </c>
      <c r="F6060" s="32">
        <f>'Auxiliary Energy Estimation'!$E$25-D6060</f>
        <v>-11.920000000000002</v>
      </c>
      <c r="G6060" s="32">
        <f>'Auxiliary Energy Estimation'!$E$25-E6060</f>
        <v>-25.304000000000002</v>
      </c>
      <c r="H6060" s="26">
        <f>IF(D6060&lt;='Auxiliary Energy Estimation'!$E$25, 1, 0)</f>
        <v>0</v>
      </c>
      <c r="I6060" s="26">
        <f>IF(E6060&lt;='Auxiliary Energy Estimation'!$E$25, 1, 0)</f>
        <v>0</v>
      </c>
    </row>
    <row r="6061" spans="2:9" ht="15" x14ac:dyDescent="0.3">
      <c r="B6061" s="33">
        <v>6056.5</v>
      </c>
      <c r="C6061" s="34">
        <v>21.1</v>
      </c>
      <c r="D6061" s="32">
        <f t="shared" si="188"/>
        <v>69.98</v>
      </c>
      <c r="E6061" s="37">
        <f t="shared" si="189"/>
        <v>83.975999999999999</v>
      </c>
      <c r="F6061" s="32">
        <f>'Auxiliary Energy Estimation'!$E$25-D6061</f>
        <v>-14.980000000000004</v>
      </c>
      <c r="G6061" s="32">
        <f>'Auxiliary Energy Estimation'!$E$25-E6061</f>
        <v>-28.975999999999999</v>
      </c>
      <c r="H6061" s="26">
        <f>IF(D6061&lt;='Auxiliary Energy Estimation'!$E$25, 1, 0)</f>
        <v>0</v>
      </c>
      <c r="I6061" s="26">
        <f>IF(E6061&lt;='Auxiliary Energy Estimation'!$E$25, 1, 0)</f>
        <v>0</v>
      </c>
    </row>
    <row r="6062" spans="2:9" ht="15" x14ac:dyDescent="0.3">
      <c r="B6062" s="33">
        <v>6057.5</v>
      </c>
      <c r="C6062" s="34">
        <v>21.1</v>
      </c>
      <c r="D6062" s="32">
        <f t="shared" si="188"/>
        <v>69.98</v>
      </c>
      <c r="E6062" s="37">
        <f t="shared" si="189"/>
        <v>83.975999999999999</v>
      </c>
      <c r="F6062" s="32">
        <f>'Auxiliary Energy Estimation'!$E$25-D6062</f>
        <v>-14.980000000000004</v>
      </c>
      <c r="G6062" s="32">
        <f>'Auxiliary Energy Estimation'!$E$25-E6062</f>
        <v>-28.975999999999999</v>
      </c>
      <c r="H6062" s="26">
        <f>IF(D6062&lt;='Auxiliary Energy Estimation'!$E$25, 1, 0)</f>
        <v>0</v>
      </c>
      <c r="I6062" s="26">
        <f>IF(E6062&lt;='Auxiliary Energy Estimation'!$E$25, 1, 0)</f>
        <v>0</v>
      </c>
    </row>
    <row r="6063" spans="2:9" ht="15" x14ac:dyDescent="0.3">
      <c r="B6063" s="33">
        <v>6058.5</v>
      </c>
      <c r="C6063" s="34">
        <v>22.2</v>
      </c>
      <c r="D6063" s="32">
        <f t="shared" si="188"/>
        <v>71.960000000000008</v>
      </c>
      <c r="E6063" s="37">
        <f t="shared" si="189"/>
        <v>86.352000000000004</v>
      </c>
      <c r="F6063" s="32">
        <f>'Auxiliary Energy Estimation'!$E$25-D6063</f>
        <v>-16.960000000000008</v>
      </c>
      <c r="G6063" s="32">
        <f>'Auxiliary Energy Estimation'!$E$25-E6063</f>
        <v>-31.352000000000004</v>
      </c>
      <c r="H6063" s="26">
        <f>IF(D6063&lt;='Auxiliary Energy Estimation'!$E$25, 1, 0)</f>
        <v>0</v>
      </c>
      <c r="I6063" s="26">
        <f>IF(E6063&lt;='Auxiliary Energy Estimation'!$E$25, 1, 0)</f>
        <v>0</v>
      </c>
    </row>
    <row r="6064" spans="2:9" ht="15" x14ac:dyDescent="0.3">
      <c r="B6064" s="33">
        <v>6059.5</v>
      </c>
      <c r="C6064" s="34">
        <v>22.8</v>
      </c>
      <c r="D6064" s="32">
        <f t="shared" si="188"/>
        <v>73.039999999999992</v>
      </c>
      <c r="E6064" s="37">
        <f t="shared" si="189"/>
        <v>87.647999999999982</v>
      </c>
      <c r="F6064" s="32">
        <f>'Auxiliary Energy Estimation'!$E$25-D6064</f>
        <v>-18.039999999999992</v>
      </c>
      <c r="G6064" s="32">
        <f>'Auxiliary Energy Estimation'!$E$25-E6064</f>
        <v>-32.647999999999982</v>
      </c>
      <c r="H6064" s="26">
        <f>IF(D6064&lt;='Auxiliary Energy Estimation'!$E$25, 1, 0)</f>
        <v>0</v>
      </c>
      <c r="I6064" s="26">
        <f>IF(E6064&lt;='Auxiliary Energy Estimation'!$E$25, 1, 0)</f>
        <v>0</v>
      </c>
    </row>
    <row r="6065" spans="2:9" ht="15" x14ac:dyDescent="0.3">
      <c r="B6065" s="33">
        <v>6060.5</v>
      </c>
      <c r="C6065" s="34">
        <v>21.7</v>
      </c>
      <c r="D6065" s="32">
        <f t="shared" si="188"/>
        <v>71.06</v>
      </c>
      <c r="E6065" s="37">
        <f t="shared" si="189"/>
        <v>85.272000000000006</v>
      </c>
      <c r="F6065" s="32">
        <f>'Auxiliary Energy Estimation'!$E$25-D6065</f>
        <v>-16.060000000000002</v>
      </c>
      <c r="G6065" s="32">
        <f>'Auxiliary Energy Estimation'!$E$25-E6065</f>
        <v>-30.272000000000006</v>
      </c>
      <c r="H6065" s="26">
        <f>IF(D6065&lt;='Auxiliary Energy Estimation'!$E$25, 1, 0)</f>
        <v>0</v>
      </c>
      <c r="I6065" s="26">
        <f>IF(E6065&lt;='Auxiliary Energy Estimation'!$E$25, 1, 0)</f>
        <v>0</v>
      </c>
    </row>
    <row r="6066" spans="2:9" ht="15" x14ac:dyDescent="0.3">
      <c r="B6066" s="33">
        <v>6061.5</v>
      </c>
      <c r="C6066" s="34">
        <v>18.899999999999999</v>
      </c>
      <c r="D6066" s="32">
        <f t="shared" si="188"/>
        <v>66.02</v>
      </c>
      <c r="E6066" s="37">
        <f t="shared" si="189"/>
        <v>79.22399999999999</v>
      </c>
      <c r="F6066" s="32">
        <f>'Auxiliary Energy Estimation'!$E$25-D6066</f>
        <v>-11.019999999999996</v>
      </c>
      <c r="G6066" s="32">
        <f>'Auxiliary Energy Estimation'!$E$25-E6066</f>
        <v>-24.22399999999999</v>
      </c>
      <c r="H6066" s="26">
        <f>IF(D6066&lt;='Auxiliary Energy Estimation'!$E$25, 1, 0)</f>
        <v>0</v>
      </c>
      <c r="I6066" s="26">
        <f>IF(E6066&lt;='Auxiliary Energy Estimation'!$E$25, 1, 0)</f>
        <v>0</v>
      </c>
    </row>
    <row r="6067" spans="2:9" ht="15" x14ac:dyDescent="0.3">
      <c r="B6067" s="33">
        <v>6062.5</v>
      </c>
      <c r="C6067" s="34">
        <v>18.899999999999999</v>
      </c>
      <c r="D6067" s="32">
        <f t="shared" si="188"/>
        <v>66.02</v>
      </c>
      <c r="E6067" s="37">
        <f t="shared" si="189"/>
        <v>79.22399999999999</v>
      </c>
      <c r="F6067" s="32">
        <f>'Auxiliary Energy Estimation'!$E$25-D6067</f>
        <v>-11.019999999999996</v>
      </c>
      <c r="G6067" s="32">
        <f>'Auxiliary Energy Estimation'!$E$25-E6067</f>
        <v>-24.22399999999999</v>
      </c>
      <c r="H6067" s="26">
        <f>IF(D6067&lt;='Auxiliary Energy Estimation'!$E$25, 1, 0)</f>
        <v>0</v>
      </c>
      <c r="I6067" s="26">
        <f>IF(E6067&lt;='Auxiliary Energy Estimation'!$E$25, 1, 0)</f>
        <v>0</v>
      </c>
    </row>
    <row r="6068" spans="2:9" ht="15" x14ac:dyDescent="0.3">
      <c r="B6068" s="33">
        <v>6063.5</v>
      </c>
      <c r="C6068" s="34">
        <v>20</v>
      </c>
      <c r="D6068" s="32">
        <f t="shared" si="188"/>
        <v>68</v>
      </c>
      <c r="E6068" s="37">
        <f t="shared" si="189"/>
        <v>81.599999999999994</v>
      </c>
      <c r="F6068" s="32">
        <f>'Auxiliary Energy Estimation'!$E$25-D6068</f>
        <v>-13</v>
      </c>
      <c r="G6068" s="32">
        <f>'Auxiliary Energy Estimation'!$E$25-E6068</f>
        <v>-26.599999999999994</v>
      </c>
      <c r="H6068" s="26">
        <f>IF(D6068&lt;='Auxiliary Energy Estimation'!$E$25, 1, 0)</f>
        <v>0</v>
      </c>
      <c r="I6068" s="26">
        <f>IF(E6068&lt;='Auxiliary Energy Estimation'!$E$25, 1, 0)</f>
        <v>0</v>
      </c>
    </row>
    <row r="6069" spans="2:9" ht="15" x14ac:dyDescent="0.3">
      <c r="B6069" s="33">
        <v>6064.5</v>
      </c>
      <c r="C6069" s="34">
        <v>20</v>
      </c>
      <c r="D6069" s="32">
        <f t="shared" si="188"/>
        <v>68</v>
      </c>
      <c r="E6069" s="37">
        <f t="shared" si="189"/>
        <v>81.599999999999994</v>
      </c>
      <c r="F6069" s="32">
        <f>'Auxiliary Energy Estimation'!$E$25-D6069</f>
        <v>-13</v>
      </c>
      <c r="G6069" s="32">
        <f>'Auxiliary Energy Estimation'!$E$25-E6069</f>
        <v>-26.599999999999994</v>
      </c>
      <c r="H6069" s="26">
        <f>IF(D6069&lt;='Auxiliary Energy Estimation'!$E$25, 1, 0)</f>
        <v>0</v>
      </c>
      <c r="I6069" s="26">
        <f>IF(E6069&lt;='Auxiliary Energy Estimation'!$E$25, 1, 0)</f>
        <v>0</v>
      </c>
    </row>
    <row r="6070" spans="2:9" ht="15" x14ac:dyDescent="0.3">
      <c r="B6070" s="33">
        <v>6065.5</v>
      </c>
      <c r="C6070" s="34">
        <v>20</v>
      </c>
      <c r="D6070" s="32">
        <f t="shared" si="188"/>
        <v>68</v>
      </c>
      <c r="E6070" s="37">
        <f t="shared" si="189"/>
        <v>81.599999999999994</v>
      </c>
      <c r="F6070" s="32">
        <f>'Auxiliary Energy Estimation'!$E$25-D6070</f>
        <v>-13</v>
      </c>
      <c r="G6070" s="32">
        <f>'Auxiliary Energy Estimation'!$E$25-E6070</f>
        <v>-26.599999999999994</v>
      </c>
      <c r="H6070" s="26">
        <f>IF(D6070&lt;='Auxiliary Energy Estimation'!$E$25, 1, 0)</f>
        <v>0</v>
      </c>
      <c r="I6070" s="26">
        <f>IF(E6070&lt;='Auxiliary Energy Estimation'!$E$25, 1, 0)</f>
        <v>0</v>
      </c>
    </row>
    <row r="6071" spans="2:9" ht="15" x14ac:dyDescent="0.3">
      <c r="B6071" s="33">
        <v>6066.5</v>
      </c>
      <c r="C6071" s="34">
        <v>20.6</v>
      </c>
      <c r="D6071" s="32">
        <f t="shared" si="188"/>
        <v>69.080000000000013</v>
      </c>
      <c r="E6071" s="37">
        <f t="shared" si="189"/>
        <v>82.896000000000015</v>
      </c>
      <c r="F6071" s="32">
        <f>'Auxiliary Energy Estimation'!$E$25-D6071</f>
        <v>-14.080000000000013</v>
      </c>
      <c r="G6071" s="32">
        <f>'Auxiliary Energy Estimation'!$E$25-E6071</f>
        <v>-27.896000000000015</v>
      </c>
      <c r="H6071" s="26">
        <f>IF(D6071&lt;='Auxiliary Energy Estimation'!$E$25, 1, 0)</f>
        <v>0</v>
      </c>
      <c r="I6071" s="26">
        <f>IF(E6071&lt;='Auxiliary Energy Estimation'!$E$25, 1, 0)</f>
        <v>0</v>
      </c>
    </row>
    <row r="6072" spans="2:9" ht="15" x14ac:dyDescent="0.3">
      <c r="B6072" s="33">
        <v>6067.5</v>
      </c>
      <c r="C6072" s="34">
        <v>21.1</v>
      </c>
      <c r="D6072" s="32">
        <f t="shared" si="188"/>
        <v>69.98</v>
      </c>
      <c r="E6072" s="37">
        <f t="shared" si="189"/>
        <v>83.975999999999999</v>
      </c>
      <c r="F6072" s="32">
        <f>'Auxiliary Energy Estimation'!$E$25-D6072</f>
        <v>-14.980000000000004</v>
      </c>
      <c r="G6072" s="32">
        <f>'Auxiliary Energy Estimation'!$E$25-E6072</f>
        <v>-28.975999999999999</v>
      </c>
      <c r="H6072" s="26">
        <f>IF(D6072&lt;='Auxiliary Energy Estimation'!$E$25, 1, 0)</f>
        <v>0</v>
      </c>
      <c r="I6072" s="26">
        <f>IF(E6072&lt;='Auxiliary Energy Estimation'!$E$25, 1, 0)</f>
        <v>0</v>
      </c>
    </row>
    <row r="6073" spans="2:9" ht="15" x14ac:dyDescent="0.3">
      <c r="B6073" s="33">
        <v>6068.5</v>
      </c>
      <c r="C6073" s="34">
        <v>21.1</v>
      </c>
      <c r="D6073" s="32">
        <f t="shared" si="188"/>
        <v>69.98</v>
      </c>
      <c r="E6073" s="37">
        <f t="shared" si="189"/>
        <v>83.975999999999999</v>
      </c>
      <c r="F6073" s="32">
        <f>'Auxiliary Energy Estimation'!$E$25-D6073</f>
        <v>-14.980000000000004</v>
      </c>
      <c r="G6073" s="32">
        <f>'Auxiliary Energy Estimation'!$E$25-E6073</f>
        <v>-28.975999999999999</v>
      </c>
      <c r="H6073" s="26">
        <f>IF(D6073&lt;='Auxiliary Energy Estimation'!$E$25, 1, 0)</f>
        <v>0</v>
      </c>
      <c r="I6073" s="26">
        <f>IF(E6073&lt;='Auxiliary Energy Estimation'!$E$25, 1, 0)</f>
        <v>0</v>
      </c>
    </row>
    <row r="6074" spans="2:9" ht="15" x14ac:dyDescent="0.3">
      <c r="B6074" s="33">
        <v>6069.5</v>
      </c>
      <c r="C6074" s="34">
        <v>20.6</v>
      </c>
      <c r="D6074" s="32">
        <f t="shared" si="188"/>
        <v>69.080000000000013</v>
      </c>
      <c r="E6074" s="37">
        <f t="shared" si="189"/>
        <v>82.896000000000015</v>
      </c>
      <c r="F6074" s="32">
        <f>'Auxiliary Energy Estimation'!$E$25-D6074</f>
        <v>-14.080000000000013</v>
      </c>
      <c r="G6074" s="32">
        <f>'Auxiliary Energy Estimation'!$E$25-E6074</f>
        <v>-27.896000000000015</v>
      </c>
      <c r="H6074" s="26">
        <f>IF(D6074&lt;='Auxiliary Energy Estimation'!$E$25, 1, 0)</f>
        <v>0</v>
      </c>
      <c r="I6074" s="26">
        <f>IF(E6074&lt;='Auxiliary Energy Estimation'!$E$25, 1, 0)</f>
        <v>0</v>
      </c>
    </row>
    <row r="6075" spans="2:9" ht="15" x14ac:dyDescent="0.3">
      <c r="B6075" s="33">
        <v>6070.5</v>
      </c>
      <c r="C6075" s="34">
        <v>20</v>
      </c>
      <c r="D6075" s="32">
        <f t="shared" si="188"/>
        <v>68</v>
      </c>
      <c r="E6075" s="37">
        <f t="shared" si="189"/>
        <v>81.599999999999994</v>
      </c>
      <c r="F6075" s="32">
        <f>'Auxiliary Energy Estimation'!$E$25-D6075</f>
        <v>-13</v>
      </c>
      <c r="G6075" s="32">
        <f>'Auxiliary Energy Estimation'!$E$25-E6075</f>
        <v>-26.599999999999994</v>
      </c>
      <c r="H6075" s="26">
        <f>IF(D6075&lt;='Auxiliary Energy Estimation'!$E$25, 1, 0)</f>
        <v>0</v>
      </c>
      <c r="I6075" s="26">
        <f>IF(E6075&lt;='Auxiliary Energy Estimation'!$E$25, 1, 0)</f>
        <v>0</v>
      </c>
    </row>
    <row r="6076" spans="2:9" ht="15" x14ac:dyDescent="0.3">
      <c r="B6076" s="33">
        <v>6071.5</v>
      </c>
      <c r="C6076" s="34">
        <v>18.3</v>
      </c>
      <c r="D6076" s="32">
        <f t="shared" si="188"/>
        <v>64.94</v>
      </c>
      <c r="E6076" s="37">
        <f t="shared" si="189"/>
        <v>77.927999999999997</v>
      </c>
      <c r="F6076" s="32">
        <f>'Auxiliary Energy Estimation'!$E$25-D6076</f>
        <v>-9.9399999999999977</v>
      </c>
      <c r="G6076" s="32">
        <f>'Auxiliary Energy Estimation'!$E$25-E6076</f>
        <v>-22.927999999999997</v>
      </c>
      <c r="H6076" s="26">
        <f>IF(D6076&lt;='Auxiliary Energy Estimation'!$E$25, 1, 0)</f>
        <v>0</v>
      </c>
      <c r="I6076" s="26">
        <f>IF(E6076&lt;='Auxiliary Energy Estimation'!$E$25, 1, 0)</f>
        <v>0</v>
      </c>
    </row>
    <row r="6077" spans="2:9" ht="15" x14ac:dyDescent="0.3">
      <c r="B6077" s="33">
        <v>6072.5</v>
      </c>
      <c r="C6077" s="34">
        <v>17.2</v>
      </c>
      <c r="D6077" s="32">
        <f t="shared" si="188"/>
        <v>62.96</v>
      </c>
      <c r="E6077" s="37">
        <f t="shared" si="189"/>
        <v>75.551999999999992</v>
      </c>
      <c r="F6077" s="32">
        <f>'Auxiliary Energy Estimation'!$E$25-D6077</f>
        <v>-7.9600000000000009</v>
      </c>
      <c r="G6077" s="32">
        <f>'Auxiliary Energy Estimation'!$E$25-E6077</f>
        <v>-20.551999999999992</v>
      </c>
      <c r="H6077" s="26">
        <f>IF(D6077&lt;='Auxiliary Energy Estimation'!$E$25, 1, 0)</f>
        <v>0</v>
      </c>
      <c r="I6077" s="26">
        <f>IF(E6077&lt;='Auxiliary Energy Estimation'!$E$25, 1, 0)</f>
        <v>0</v>
      </c>
    </row>
    <row r="6078" spans="2:9" ht="15" x14ac:dyDescent="0.3">
      <c r="B6078" s="33">
        <v>6073.5</v>
      </c>
      <c r="C6078" s="34">
        <v>16.7</v>
      </c>
      <c r="D6078" s="32">
        <f t="shared" si="188"/>
        <v>62.06</v>
      </c>
      <c r="E6078" s="37">
        <f t="shared" si="189"/>
        <v>74.471999999999994</v>
      </c>
      <c r="F6078" s="32">
        <f>'Auxiliary Energy Estimation'!$E$25-D6078</f>
        <v>-7.0600000000000023</v>
      </c>
      <c r="G6078" s="32">
        <f>'Auxiliary Energy Estimation'!$E$25-E6078</f>
        <v>-19.471999999999994</v>
      </c>
      <c r="H6078" s="26">
        <f>IF(D6078&lt;='Auxiliary Energy Estimation'!$E$25, 1, 0)</f>
        <v>0</v>
      </c>
      <c r="I6078" s="26">
        <f>IF(E6078&lt;='Auxiliary Energy Estimation'!$E$25, 1, 0)</f>
        <v>0</v>
      </c>
    </row>
    <row r="6079" spans="2:9" ht="15" x14ac:dyDescent="0.3">
      <c r="B6079" s="33">
        <v>6074.5</v>
      </c>
      <c r="C6079" s="34">
        <v>16.100000000000001</v>
      </c>
      <c r="D6079" s="32">
        <f t="shared" si="188"/>
        <v>60.980000000000004</v>
      </c>
      <c r="E6079" s="37">
        <f t="shared" si="189"/>
        <v>73.176000000000002</v>
      </c>
      <c r="F6079" s="32">
        <f>'Auxiliary Energy Estimation'!$E$25-D6079</f>
        <v>-5.980000000000004</v>
      </c>
      <c r="G6079" s="32">
        <f>'Auxiliary Energy Estimation'!$E$25-E6079</f>
        <v>-18.176000000000002</v>
      </c>
      <c r="H6079" s="26">
        <f>IF(D6079&lt;='Auxiliary Energy Estimation'!$E$25, 1, 0)</f>
        <v>0</v>
      </c>
      <c r="I6079" s="26">
        <f>IF(E6079&lt;='Auxiliary Energy Estimation'!$E$25, 1, 0)</f>
        <v>0</v>
      </c>
    </row>
    <row r="6080" spans="2:9" ht="15" x14ac:dyDescent="0.3">
      <c r="B6080" s="33">
        <v>6075.5</v>
      </c>
      <c r="C6080" s="34">
        <v>15.6</v>
      </c>
      <c r="D6080" s="32">
        <f t="shared" si="188"/>
        <v>60.08</v>
      </c>
      <c r="E6080" s="37">
        <f t="shared" si="189"/>
        <v>72.095999999999989</v>
      </c>
      <c r="F6080" s="32">
        <f>'Auxiliary Energy Estimation'!$E$25-D6080</f>
        <v>-5.0799999999999983</v>
      </c>
      <c r="G6080" s="32">
        <f>'Auxiliary Energy Estimation'!$E$25-E6080</f>
        <v>-17.095999999999989</v>
      </c>
      <c r="H6080" s="26">
        <f>IF(D6080&lt;='Auxiliary Energy Estimation'!$E$25, 1, 0)</f>
        <v>0</v>
      </c>
      <c r="I6080" s="26">
        <f>IF(E6080&lt;='Auxiliary Energy Estimation'!$E$25, 1, 0)</f>
        <v>0</v>
      </c>
    </row>
    <row r="6081" spans="2:9" ht="15" x14ac:dyDescent="0.3">
      <c r="B6081" s="33">
        <v>6076.5</v>
      </c>
      <c r="C6081" s="34">
        <v>15.6</v>
      </c>
      <c r="D6081" s="32">
        <f t="shared" si="188"/>
        <v>60.08</v>
      </c>
      <c r="E6081" s="37">
        <f t="shared" si="189"/>
        <v>72.095999999999989</v>
      </c>
      <c r="F6081" s="32">
        <f>'Auxiliary Energy Estimation'!$E$25-D6081</f>
        <v>-5.0799999999999983</v>
      </c>
      <c r="G6081" s="32">
        <f>'Auxiliary Energy Estimation'!$E$25-E6081</f>
        <v>-17.095999999999989</v>
      </c>
      <c r="H6081" s="26">
        <f>IF(D6081&lt;='Auxiliary Energy Estimation'!$E$25, 1, 0)</f>
        <v>0</v>
      </c>
      <c r="I6081" s="26">
        <f>IF(E6081&lt;='Auxiliary Energy Estimation'!$E$25, 1, 0)</f>
        <v>0</v>
      </c>
    </row>
    <row r="6082" spans="2:9" ht="15" x14ac:dyDescent="0.3">
      <c r="B6082" s="33">
        <v>6077.5</v>
      </c>
      <c r="C6082" s="34">
        <v>15.6</v>
      </c>
      <c r="D6082" s="32">
        <f t="shared" si="188"/>
        <v>60.08</v>
      </c>
      <c r="E6082" s="37">
        <f t="shared" si="189"/>
        <v>72.095999999999989</v>
      </c>
      <c r="F6082" s="32">
        <f>'Auxiliary Energy Estimation'!$E$25-D6082</f>
        <v>-5.0799999999999983</v>
      </c>
      <c r="G6082" s="32">
        <f>'Auxiliary Energy Estimation'!$E$25-E6082</f>
        <v>-17.095999999999989</v>
      </c>
      <c r="H6082" s="26">
        <f>IF(D6082&lt;='Auxiliary Energy Estimation'!$E$25, 1, 0)</f>
        <v>0</v>
      </c>
      <c r="I6082" s="26">
        <f>IF(E6082&lt;='Auxiliary Energy Estimation'!$E$25, 1, 0)</f>
        <v>0</v>
      </c>
    </row>
    <row r="6083" spans="2:9" ht="15" x14ac:dyDescent="0.3">
      <c r="B6083" s="33">
        <v>6078.5</v>
      </c>
      <c r="C6083" s="34">
        <v>15.6</v>
      </c>
      <c r="D6083" s="32">
        <f t="shared" si="188"/>
        <v>60.08</v>
      </c>
      <c r="E6083" s="37">
        <f t="shared" si="189"/>
        <v>72.095999999999989</v>
      </c>
      <c r="F6083" s="32">
        <f>'Auxiliary Energy Estimation'!$E$25-D6083</f>
        <v>-5.0799999999999983</v>
      </c>
      <c r="G6083" s="32">
        <f>'Auxiliary Energy Estimation'!$E$25-E6083</f>
        <v>-17.095999999999989</v>
      </c>
      <c r="H6083" s="26">
        <f>IF(D6083&lt;='Auxiliary Energy Estimation'!$E$25, 1, 0)</f>
        <v>0</v>
      </c>
      <c r="I6083" s="26">
        <f>IF(E6083&lt;='Auxiliary Energy Estimation'!$E$25, 1, 0)</f>
        <v>0</v>
      </c>
    </row>
    <row r="6084" spans="2:9" ht="15" x14ac:dyDescent="0.3">
      <c r="B6084" s="33">
        <v>6079.5</v>
      </c>
      <c r="C6084" s="34">
        <v>17.2</v>
      </c>
      <c r="D6084" s="32">
        <f t="shared" si="188"/>
        <v>62.96</v>
      </c>
      <c r="E6084" s="37">
        <f t="shared" si="189"/>
        <v>75.551999999999992</v>
      </c>
      <c r="F6084" s="32">
        <f>'Auxiliary Energy Estimation'!$E$25-D6084</f>
        <v>-7.9600000000000009</v>
      </c>
      <c r="G6084" s="32">
        <f>'Auxiliary Energy Estimation'!$E$25-E6084</f>
        <v>-20.551999999999992</v>
      </c>
      <c r="H6084" s="26">
        <f>IF(D6084&lt;='Auxiliary Energy Estimation'!$E$25, 1, 0)</f>
        <v>0</v>
      </c>
      <c r="I6084" s="26">
        <f>IF(E6084&lt;='Auxiliary Energy Estimation'!$E$25, 1, 0)</f>
        <v>0</v>
      </c>
    </row>
    <row r="6085" spans="2:9" ht="15" x14ac:dyDescent="0.3">
      <c r="B6085" s="33">
        <v>6080.5</v>
      </c>
      <c r="C6085" s="34">
        <v>17.8</v>
      </c>
      <c r="D6085" s="32">
        <f t="shared" ref="D6085:D6148" si="190">CONVERT(C6085,"C","F")</f>
        <v>64.039999999999992</v>
      </c>
      <c r="E6085" s="37">
        <f t="shared" ref="E6085:E6148" si="191">D6085*1.2</f>
        <v>76.847999999999985</v>
      </c>
      <c r="F6085" s="32">
        <f>'Auxiliary Energy Estimation'!$E$25-D6085</f>
        <v>-9.039999999999992</v>
      </c>
      <c r="G6085" s="32">
        <f>'Auxiliary Energy Estimation'!$E$25-E6085</f>
        <v>-21.847999999999985</v>
      </c>
      <c r="H6085" s="26">
        <f>IF(D6085&lt;='Auxiliary Energy Estimation'!$E$25, 1, 0)</f>
        <v>0</v>
      </c>
      <c r="I6085" s="26">
        <f>IF(E6085&lt;='Auxiliary Energy Estimation'!$E$25, 1, 0)</f>
        <v>0</v>
      </c>
    </row>
    <row r="6086" spans="2:9" ht="15" x14ac:dyDescent="0.3">
      <c r="B6086" s="33">
        <v>6081.5</v>
      </c>
      <c r="C6086" s="34">
        <v>18.899999999999999</v>
      </c>
      <c r="D6086" s="32">
        <f t="shared" si="190"/>
        <v>66.02</v>
      </c>
      <c r="E6086" s="37">
        <f t="shared" si="191"/>
        <v>79.22399999999999</v>
      </c>
      <c r="F6086" s="32">
        <f>'Auxiliary Energy Estimation'!$E$25-D6086</f>
        <v>-11.019999999999996</v>
      </c>
      <c r="G6086" s="32">
        <f>'Auxiliary Energy Estimation'!$E$25-E6086</f>
        <v>-24.22399999999999</v>
      </c>
      <c r="H6086" s="26">
        <f>IF(D6086&lt;='Auxiliary Energy Estimation'!$E$25, 1, 0)</f>
        <v>0</v>
      </c>
      <c r="I6086" s="26">
        <f>IF(E6086&lt;='Auxiliary Energy Estimation'!$E$25, 1, 0)</f>
        <v>0</v>
      </c>
    </row>
    <row r="6087" spans="2:9" ht="15" x14ac:dyDescent="0.3">
      <c r="B6087" s="33">
        <v>6082.5</v>
      </c>
      <c r="C6087" s="34">
        <v>15.6</v>
      </c>
      <c r="D6087" s="32">
        <f t="shared" si="190"/>
        <v>60.08</v>
      </c>
      <c r="E6087" s="37">
        <f t="shared" si="191"/>
        <v>72.095999999999989</v>
      </c>
      <c r="F6087" s="32">
        <f>'Auxiliary Energy Estimation'!$E$25-D6087</f>
        <v>-5.0799999999999983</v>
      </c>
      <c r="G6087" s="32">
        <f>'Auxiliary Energy Estimation'!$E$25-E6087</f>
        <v>-17.095999999999989</v>
      </c>
      <c r="H6087" s="26">
        <f>IF(D6087&lt;='Auxiliary Energy Estimation'!$E$25, 1, 0)</f>
        <v>0</v>
      </c>
      <c r="I6087" s="26">
        <f>IF(E6087&lt;='Auxiliary Energy Estimation'!$E$25, 1, 0)</f>
        <v>0</v>
      </c>
    </row>
    <row r="6088" spans="2:9" ht="15" x14ac:dyDescent="0.3">
      <c r="B6088" s="33">
        <v>6083.5</v>
      </c>
      <c r="C6088" s="34">
        <v>21.1</v>
      </c>
      <c r="D6088" s="32">
        <f t="shared" si="190"/>
        <v>69.98</v>
      </c>
      <c r="E6088" s="37">
        <f t="shared" si="191"/>
        <v>83.975999999999999</v>
      </c>
      <c r="F6088" s="32">
        <f>'Auxiliary Energy Estimation'!$E$25-D6088</f>
        <v>-14.980000000000004</v>
      </c>
      <c r="G6088" s="32">
        <f>'Auxiliary Energy Estimation'!$E$25-E6088</f>
        <v>-28.975999999999999</v>
      </c>
      <c r="H6088" s="26">
        <f>IF(D6088&lt;='Auxiliary Energy Estimation'!$E$25, 1, 0)</f>
        <v>0</v>
      </c>
      <c r="I6088" s="26">
        <f>IF(E6088&lt;='Auxiliary Energy Estimation'!$E$25, 1, 0)</f>
        <v>0</v>
      </c>
    </row>
    <row r="6089" spans="2:9" ht="15" x14ac:dyDescent="0.3">
      <c r="B6089" s="33">
        <v>6084.5</v>
      </c>
      <c r="C6089" s="34">
        <v>21.1</v>
      </c>
      <c r="D6089" s="32">
        <f t="shared" si="190"/>
        <v>69.98</v>
      </c>
      <c r="E6089" s="37">
        <f t="shared" si="191"/>
        <v>83.975999999999999</v>
      </c>
      <c r="F6089" s="32">
        <f>'Auxiliary Energy Estimation'!$E$25-D6089</f>
        <v>-14.980000000000004</v>
      </c>
      <c r="G6089" s="32">
        <f>'Auxiliary Energy Estimation'!$E$25-E6089</f>
        <v>-28.975999999999999</v>
      </c>
      <c r="H6089" s="26">
        <f>IF(D6089&lt;='Auxiliary Energy Estimation'!$E$25, 1, 0)</f>
        <v>0</v>
      </c>
      <c r="I6089" s="26">
        <f>IF(E6089&lt;='Auxiliary Energy Estimation'!$E$25, 1, 0)</f>
        <v>0</v>
      </c>
    </row>
    <row r="6090" spans="2:9" ht="15" x14ac:dyDescent="0.3">
      <c r="B6090" s="33">
        <v>6085.5</v>
      </c>
      <c r="C6090" s="34">
        <v>21.7</v>
      </c>
      <c r="D6090" s="32">
        <f t="shared" si="190"/>
        <v>71.06</v>
      </c>
      <c r="E6090" s="37">
        <f t="shared" si="191"/>
        <v>85.272000000000006</v>
      </c>
      <c r="F6090" s="32">
        <f>'Auxiliary Energy Estimation'!$E$25-D6090</f>
        <v>-16.060000000000002</v>
      </c>
      <c r="G6090" s="32">
        <f>'Auxiliary Energy Estimation'!$E$25-E6090</f>
        <v>-30.272000000000006</v>
      </c>
      <c r="H6090" s="26">
        <f>IF(D6090&lt;='Auxiliary Energy Estimation'!$E$25, 1, 0)</f>
        <v>0</v>
      </c>
      <c r="I6090" s="26">
        <f>IF(E6090&lt;='Auxiliary Energy Estimation'!$E$25, 1, 0)</f>
        <v>0</v>
      </c>
    </row>
    <row r="6091" spans="2:9" ht="15" x14ac:dyDescent="0.3">
      <c r="B6091" s="33">
        <v>6086.5</v>
      </c>
      <c r="C6091" s="34">
        <v>21.7</v>
      </c>
      <c r="D6091" s="32">
        <f t="shared" si="190"/>
        <v>71.06</v>
      </c>
      <c r="E6091" s="37">
        <f t="shared" si="191"/>
        <v>85.272000000000006</v>
      </c>
      <c r="F6091" s="32">
        <f>'Auxiliary Energy Estimation'!$E$25-D6091</f>
        <v>-16.060000000000002</v>
      </c>
      <c r="G6091" s="32">
        <f>'Auxiliary Energy Estimation'!$E$25-E6091</f>
        <v>-30.272000000000006</v>
      </c>
      <c r="H6091" s="26">
        <f>IF(D6091&lt;='Auxiliary Energy Estimation'!$E$25, 1, 0)</f>
        <v>0</v>
      </c>
      <c r="I6091" s="26">
        <f>IF(E6091&lt;='Auxiliary Energy Estimation'!$E$25, 1, 0)</f>
        <v>0</v>
      </c>
    </row>
    <row r="6092" spans="2:9" ht="15" x14ac:dyDescent="0.3">
      <c r="B6092" s="33">
        <v>6087.5</v>
      </c>
      <c r="C6092" s="34">
        <v>21.1</v>
      </c>
      <c r="D6092" s="32">
        <f t="shared" si="190"/>
        <v>69.98</v>
      </c>
      <c r="E6092" s="37">
        <f t="shared" si="191"/>
        <v>83.975999999999999</v>
      </c>
      <c r="F6092" s="32">
        <f>'Auxiliary Energy Estimation'!$E$25-D6092</f>
        <v>-14.980000000000004</v>
      </c>
      <c r="G6092" s="32">
        <f>'Auxiliary Energy Estimation'!$E$25-E6092</f>
        <v>-28.975999999999999</v>
      </c>
      <c r="H6092" s="26">
        <f>IF(D6092&lt;='Auxiliary Energy Estimation'!$E$25, 1, 0)</f>
        <v>0</v>
      </c>
      <c r="I6092" s="26">
        <f>IF(E6092&lt;='Auxiliary Energy Estimation'!$E$25, 1, 0)</f>
        <v>0</v>
      </c>
    </row>
    <row r="6093" spans="2:9" ht="15" x14ac:dyDescent="0.3">
      <c r="B6093" s="33">
        <v>6088.5</v>
      </c>
      <c r="C6093" s="34">
        <v>20.6</v>
      </c>
      <c r="D6093" s="32">
        <f t="shared" si="190"/>
        <v>69.080000000000013</v>
      </c>
      <c r="E6093" s="37">
        <f t="shared" si="191"/>
        <v>82.896000000000015</v>
      </c>
      <c r="F6093" s="32">
        <f>'Auxiliary Energy Estimation'!$E$25-D6093</f>
        <v>-14.080000000000013</v>
      </c>
      <c r="G6093" s="32">
        <f>'Auxiliary Energy Estimation'!$E$25-E6093</f>
        <v>-27.896000000000015</v>
      </c>
      <c r="H6093" s="26">
        <f>IF(D6093&lt;='Auxiliary Energy Estimation'!$E$25, 1, 0)</f>
        <v>0</v>
      </c>
      <c r="I6093" s="26">
        <f>IF(E6093&lt;='Auxiliary Energy Estimation'!$E$25, 1, 0)</f>
        <v>0</v>
      </c>
    </row>
    <row r="6094" spans="2:9" ht="15" x14ac:dyDescent="0.3">
      <c r="B6094" s="33">
        <v>6089.5</v>
      </c>
      <c r="C6094" s="34">
        <v>18.899999999999999</v>
      </c>
      <c r="D6094" s="32">
        <f t="shared" si="190"/>
        <v>66.02</v>
      </c>
      <c r="E6094" s="37">
        <f t="shared" si="191"/>
        <v>79.22399999999999</v>
      </c>
      <c r="F6094" s="32">
        <f>'Auxiliary Energy Estimation'!$E$25-D6094</f>
        <v>-11.019999999999996</v>
      </c>
      <c r="G6094" s="32">
        <f>'Auxiliary Energy Estimation'!$E$25-E6094</f>
        <v>-24.22399999999999</v>
      </c>
      <c r="H6094" s="26">
        <f>IF(D6094&lt;='Auxiliary Energy Estimation'!$E$25, 1, 0)</f>
        <v>0</v>
      </c>
      <c r="I6094" s="26">
        <f>IF(E6094&lt;='Auxiliary Energy Estimation'!$E$25, 1, 0)</f>
        <v>0</v>
      </c>
    </row>
    <row r="6095" spans="2:9" ht="15" x14ac:dyDescent="0.3">
      <c r="B6095" s="33">
        <v>6090.5</v>
      </c>
      <c r="C6095" s="34">
        <v>17.8</v>
      </c>
      <c r="D6095" s="32">
        <f t="shared" si="190"/>
        <v>64.039999999999992</v>
      </c>
      <c r="E6095" s="37">
        <f t="shared" si="191"/>
        <v>76.847999999999985</v>
      </c>
      <c r="F6095" s="32">
        <f>'Auxiliary Energy Estimation'!$E$25-D6095</f>
        <v>-9.039999999999992</v>
      </c>
      <c r="G6095" s="32">
        <f>'Auxiliary Energy Estimation'!$E$25-E6095</f>
        <v>-21.847999999999985</v>
      </c>
      <c r="H6095" s="26">
        <f>IF(D6095&lt;='Auxiliary Energy Estimation'!$E$25, 1, 0)</f>
        <v>0</v>
      </c>
      <c r="I6095" s="26">
        <f>IF(E6095&lt;='Auxiliary Energy Estimation'!$E$25, 1, 0)</f>
        <v>0</v>
      </c>
    </row>
    <row r="6096" spans="2:9" ht="15" x14ac:dyDescent="0.3">
      <c r="B6096" s="33">
        <v>6091.5</v>
      </c>
      <c r="C6096" s="34">
        <v>17.2</v>
      </c>
      <c r="D6096" s="32">
        <f t="shared" si="190"/>
        <v>62.96</v>
      </c>
      <c r="E6096" s="37">
        <f t="shared" si="191"/>
        <v>75.551999999999992</v>
      </c>
      <c r="F6096" s="32">
        <f>'Auxiliary Energy Estimation'!$E$25-D6096</f>
        <v>-7.9600000000000009</v>
      </c>
      <c r="G6096" s="32">
        <f>'Auxiliary Energy Estimation'!$E$25-E6096</f>
        <v>-20.551999999999992</v>
      </c>
      <c r="H6096" s="26">
        <f>IF(D6096&lt;='Auxiliary Energy Estimation'!$E$25, 1, 0)</f>
        <v>0</v>
      </c>
      <c r="I6096" s="26">
        <f>IF(E6096&lt;='Auxiliary Energy Estimation'!$E$25, 1, 0)</f>
        <v>0</v>
      </c>
    </row>
    <row r="6097" spans="2:9" ht="15" x14ac:dyDescent="0.3">
      <c r="B6097" s="33">
        <v>6092.5</v>
      </c>
      <c r="C6097" s="34">
        <v>16.100000000000001</v>
      </c>
      <c r="D6097" s="32">
        <f t="shared" si="190"/>
        <v>60.980000000000004</v>
      </c>
      <c r="E6097" s="37">
        <f t="shared" si="191"/>
        <v>73.176000000000002</v>
      </c>
      <c r="F6097" s="32">
        <f>'Auxiliary Energy Estimation'!$E$25-D6097</f>
        <v>-5.980000000000004</v>
      </c>
      <c r="G6097" s="32">
        <f>'Auxiliary Energy Estimation'!$E$25-E6097</f>
        <v>-18.176000000000002</v>
      </c>
      <c r="H6097" s="26">
        <f>IF(D6097&lt;='Auxiliary Energy Estimation'!$E$25, 1, 0)</f>
        <v>0</v>
      </c>
      <c r="I6097" s="26">
        <f>IF(E6097&lt;='Auxiliary Energy Estimation'!$E$25, 1, 0)</f>
        <v>0</v>
      </c>
    </row>
    <row r="6098" spans="2:9" ht="15" x14ac:dyDescent="0.3">
      <c r="B6098" s="33">
        <v>6093.5</v>
      </c>
      <c r="C6098" s="34">
        <v>16.100000000000001</v>
      </c>
      <c r="D6098" s="32">
        <f t="shared" si="190"/>
        <v>60.980000000000004</v>
      </c>
      <c r="E6098" s="37">
        <f t="shared" si="191"/>
        <v>73.176000000000002</v>
      </c>
      <c r="F6098" s="32">
        <f>'Auxiliary Energy Estimation'!$E$25-D6098</f>
        <v>-5.980000000000004</v>
      </c>
      <c r="G6098" s="32">
        <f>'Auxiliary Energy Estimation'!$E$25-E6098</f>
        <v>-18.176000000000002</v>
      </c>
      <c r="H6098" s="26">
        <f>IF(D6098&lt;='Auxiliary Energy Estimation'!$E$25, 1, 0)</f>
        <v>0</v>
      </c>
      <c r="I6098" s="26">
        <f>IF(E6098&lt;='Auxiliary Energy Estimation'!$E$25, 1, 0)</f>
        <v>0</v>
      </c>
    </row>
    <row r="6099" spans="2:9" ht="15" x14ac:dyDescent="0.3">
      <c r="B6099" s="33">
        <v>6094.5</v>
      </c>
      <c r="C6099" s="34">
        <v>16.7</v>
      </c>
      <c r="D6099" s="32">
        <f t="shared" si="190"/>
        <v>62.06</v>
      </c>
      <c r="E6099" s="37">
        <f t="shared" si="191"/>
        <v>74.471999999999994</v>
      </c>
      <c r="F6099" s="32">
        <f>'Auxiliary Energy Estimation'!$E$25-D6099</f>
        <v>-7.0600000000000023</v>
      </c>
      <c r="G6099" s="32">
        <f>'Auxiliary Energy Estimation'!$E$25-E6099</f>
        <v>-19.471999999999994</v>
      </c>
      <c r="H6099" s="26">
        <f>IF(D6099&lt;='Auxiliary Energy Estimation'!$E$25, 1, 0)</f>
        <v>0</v>
      </c>
      <c r="I6099" s="26">
        <f>IF(E6099&lt;='Auxiliary Energy Estimation'!$E$25, 1, 0)</f>
        <v>0</v>
      </c>
    </row>
    <row r="6100" spans="2:9" ht="15" x14ac:dyDescent="0.3">
      <c r="B6100" s="33">
        <v>6095.5</v>
      </c>
      <c r="C6100" s="34">
        <v>15.6</v>
      </c>
      <c r="D6100" s="32">
        <f t="shared" si="190"/>
        <v>60.08</v>
      </c>
      <c r="E6100" s="37">
        <f t="shared" si="191"/>
        <v>72.095999999999989</v>
      </c>
      <c r="F6100" s="32">
        <f>'Auxiliary Energy Estimation'!$E$25-D6100</f>
        <v>-5.0799999999999983</v>
      </c>
      <c r="G6100" s="32">
        <f>'Auxiliary Energy Estimation'!$E$25-E6100</f>
        <v>-17.095999999999989</v>
      </c>
      <c r="H6100" s="26">
        <f>IF(D6100&lt;='Auxiliary Energy Estimation'!$E$25, 1, 0)</f>
        <v>0</v>
      </c>
      <c r="I6100" s="26">
        <f>IF(E6100&lt;='Auxiliary Energy Estimation'!$E$25, 1, 0)</f>
        <v>0</v>
      </c>
    </row>
    <row r="6101" spans="2:9" ht="15" x14ac:dyDescent="0.3">
      <c r="B6101" s="33">
        <v>6096.5</v>
      </c>
      <c r="C6101" s="34">
        <v>15</v>
      </c>
      <c r="D6101" s="32">
        <f t="shared" si="190"/>
        <v>59</v>
      </c>
      <c r="E6101" s="37">
        <f t="shared" si="191"/>
        <v>70.8</v>
      </c>
      <c r="F6101" s="32">
        <f>'Auxiliary Energy Estimation'!$E$25-D6101</f>
        <v>-4</v>
      </c>
      <c r="G6101" s="32">
        <f>'Auxiliary Energy Estimation'!$E$25-E6101</f>
        <v>-15.799999999999997</v>
      </c>
      <c r="H6101" s="26">
        <f>IF(D6101&lt;='Auxiliary Energy Estimation'!$E$25, 1, 0)</f>
        <v>0</v>
      </c>
      <c r="I6101" s="26">
        <f>IF(E6101&lt;='Auxiliary Energy Estimation'!$E$25, 1, 0)</f>
        <v>0</v>
      </c>
    </row>
    <row r="6102" spans="2:9" ht="15" x14ac:dyDescent="0.3">
      <c r="B6102" s="33">
        <v>6097.5</v>
      </c>
      <c r="C6102" s="34">
        <v>14.4</v>
      </c>
      <c r="D6102" s="32">
        <f t="shared" si="190"/>
        <v>57.92</v>
      </c>
      <c r="E6102" s="37">
        <f t="shared" si="191"/>
        <v>69.504000000000005</v>
      </c>
      <c r="F6102" s="32">
        <f>'Auxiliary Energy Estimation'!$E$25-D6102</f>
        <v>-2.9200000000000017</v>
      </c>
      <c r="G6102" s="32">
        <f>'Auxiliary Energy Estimation'!$E$25-E6102</f>
        <v>-14.504000000000005</v>
      </c>
      <c r="H6102" s="26">
        <f>IF(D6102&lt;='Auxiliary Energy Estimation'!$E$25, 1, 0)</f>
        <v>0</v>
      </c>
      <c r="I6102" s="26">
        <f>IF(E6102&lt;='Auxiliary Energy Estimation'!$E$25, 1, 0)</f>
        <v>0</v>
      </c>
    </row>
    <row r="6103" spans="2:9" ht="15" x14ac:dyDescent="0.3">
      <c r="B6103" s="33">
        <v>6098.5</v>
      </c>
      <c r="C6103" s="34">
        <v>14.4</v>
      </c>
      <c r="D6103" s="32">
        <f t="shared" si="190"/>
        <v>57.92</v>
      </c>
      <c r="E6103" s="37">
        <f t="shared" si="191"/>
        <v>69.504000000000005</v>
      </c>
      <c r="F6103" s="32">
        <f>'Auxiliary Energy Estimation'!$E$25-D6103</f>
        <v>-2.9200000000000017</v>
      </c>
      <c r="G6103" s="32">
        <f>'Auxiliary Energy Estimation'!$E$25-E6103</f>
        <v>-14.504000000000005</v>
      </c>
      <c r="H6103" s="26">
        <f>IF(D6103&lt;='Auxiliary Energy Estimation'!$E$25, 1, 0)</f>
        <v>0</v>
      </c>
      <c r="I6103" s="26">
        <f>IF(E6103&lt;='Auxiliary Energy Estimation'!$E$25, 1, 0)</f>
        <v>0</v>
      </c>
    </row>
    <row r="6104" spans="2:9" ht="15" x14ac:dyDescent="0.3">
      <c r="B6104" s="33">
        <v>6099.5</v>
      </c>
      <c r="C6104" s="34">
        <v>13.9</v>
      </c>
      <c r="D6104" s="32">
        <f t="shared" si="190"/>
        <v>57.019999999999996</v>
      </c>
      <c r="E6104" s="37">
        <f t="shared" si="191"/>
        <v>68.423999999999992</v>
      </c>
      <c r="F6104" s="32">
        <f>'Auxiliary Energy Estimation'!$E$25-D6104</f>
        <v>-2.019999999999996</v>
      </c>
      <c r="G6104" s="32">
        <f>'Auxiliary Energy Estimation'!$E$25-E6104</f>
        <v>-13.423999999999992</v>
      </c>
      <c r="H6104" s="26">
        <f>IF(D6104&lt;='Auxiliary Energy Estimation'!$E$25, 1, 0)</f>
        <v>0</v>
      </c>
      <c r="I6104" s="26">
        <f>IF(E6104&lt;='Auxiliary Energy Estimation'!$E$25, 1, 0)</f>
        <v>0</v>
      </c>
    </row>
    <row r="6105" spans="2:9" ht="15" x14ac:dyDescent="0.3">
      <c r="B6105" s="33">
        <v>6100.5</v>
      </c>
      <c r="C6105" s="34">
        <v>13.3</v>
      </c>
      <c r="D6105" s="32">
        <f t="shared" si="190"/>
        <v>55.94</v>
      </c>
      <c r="E6105" s="37">
        <f t="shared" si="191"/>
        <v>67.128</v>
      </c>
      <c r="F6105" s="32">
        <f>'Auxiliary Energy Estimation'!$E$25-D6105</f>
        <v>-0.93999999999999773</v>
      </c>
      <c r="G6105" s="32">
        <f>'Auxiliary Energy Estimation'!$E$25-E6105</f>
        <v>-12.128</v>
      </c>
      <c r="H6105" s="26">
        <f>IF(D6105&lt;='Auxiliary Energy Estimation'!$E$25, 1, 0)</f>
        <v>0</v>
      </c>
      <c r="I6105" s="26">
        <f>IF(E6105&lt;='Auxiliary Energy Estimation'!$E$25, 1, 0)</f>
        <v>0</v>
      </c>
    </row>
    <row r="6106" spans="2:9" ht="15" x14ac:dyDescent="0.3">
      <c r="B6106" s="33">
        <v>6101.5</v>
      </c>
      <c r="C6106" s="34">
        <v>13.3</v>
      </c>
      <c r="D6106" s="32">
        <f t="shared" si="190"/>
        <v>55.94</v>
      </c>
      <c r="E6106" s="37">
        <f t="shared" si="191"/>
        <v>67.128</v>
      </c>
      <c r="F6106" s="32">
        <f>'Auxiliary Energy Estimation'!$E$25-D6106</f>
        <v>-0.93999999999999773</v>
      </c>
      <c r="G6106" s="32">
        <f>'Auxiliary Energy Estimation'!$E$25-E6106</f>
        <v>-12.128</v>
      </c>
      <c r="H6106" s="26">
        <f>IF(D6106&lt;='Auxiliary Energy Estimation'!$E$25, 1, 0)</f>
        <v>0</v>
      </c>
      <c r="I6106" s="26">
        <f>IF(E6106&lt;='Auxiliary Energy Estimation'!$E$25, 1, 0)</f>
        <v>0</v>
      </c>
    </row>
    <row r="6107" spans="2:9" ht="15" x14ac:dyDescent="0.3">
      <c r="B6107" s="33">
        <v>6102.5</v>
      </c>
      <c r="C6107" s="34">
        <v>13.9</v>
      </c>
      <c r="D6107" s="32">
        <f t="shared" si="190"/>
        <v>57.019999999999996</v>
      </c>
      <c r="E6107" s="37">
        <f t="shared" si="191"/>
        <v>68.423999999999992</v>
      </c>
      <c r="F6107" s="32">
        <f>'Auxiliary Energy Estimation'!$E$25-D6107</f>
        <v>-2.019999999999996</v>
      </c>
      <c r="G6107" s="32">
        <f>'Auxiliary Energy Estimation'!$E$25-E6107</f>
        <v>-13.423999999999992</v>
      </c>
      <c r="H6107" s="26">
        <f>IF(D6107&lt;='Auxiliary Energy Estimation'!$E$25, 1, 0)</f>
        <v>0</v>
      </c>
      <c r="I6107" s="26">
        <f>IF(E6107&lt;='Auxiliary Energy Estimation'!$E$25, 1, 0)</f>
        <v>0</v>
      </c>
    </row>
    <row r="6108" spans="2:9" ht="15" x14ac:dyDescent="0.3">
      <c r="B6108" s="33">
        <v>6103.5</v>
      </c>
      <c r="C6108" s="34">
        <v>15.6</v>
      </c>
      <c r="D6108" s="32">
        <f t="shared" si="190"/>
        <v>60.08</v>
      </c>
      <c r="E6108" s="37">
        <f t="shared" si="191"/>
        <v>72.095999999999989</v>
      </c>
      <c r="F6108" s="32">
        <f>'Auxiliary Energy Estimation'!$E$25-D6108</f>
        <v>-5.0799999999999983</v>
      </c>
      <c r="G6108" s="32">
        <f>'Auxiliary Energy Estimation'!$E$25-E6108</f>
        <v>-17.095999999999989</v>
      </c>
      <c r="H6108" s="26">
        <f>IF(D6108&lt;='Auxiliary Energy Estimation'!$E$25, 1, 0)</f>
        <v>0</v>
      </c>
      <c r="I6108" s="26">
        <f>IF(E6108&lt;='Auxiliary Energy Estimation'!$E$25, 1, 0)</f>
        <v>0</v>
      </c>
    </row>
    <row r="6109" spans="2:9" ht="15" x14ac:dyDescent="0.3">
      <c r="B6109" s="33">
        <v>6104.5</v>
      </c>
      <c r="C6109" s="34">
        <v>17.2</v>
      </c>
      <c r="D6109" s="32">
        <f t="shared" si="190"/>
        <v>62.96</v>
      </c>
      <c r="E6109" s="37">
        <f t="shared" si="191"/>
        <v>75.551999999999992</v>
      </c>
      <c r="F6109" s="32">
        <f>'Auxiliary Energy Estimation'!$E$25-D6109</f>
        <v>-7.9600000000000009</v>
      </c>
      <c r="G6109" s="32">
        <f>'Auxiliary Energy Estimation'!$E$25-E6109</f>
        <v>-20.551999999999992</v>
      </c>
      <c r="H6109" s="26">
        <f>IF(D6109&lt;='Auxiliary Energy Estimation'!$E$25, 1, 0)</f>
        <v>0</v>
      </c>
      <c r="I6109" s="26">
        <f>IF(E6109&lt;='Auxiliary Energy Estimation'!$E$25, 1, 0)</f>
        <v>0</v>
      </c>
    </row>
    <row r="6110" spans="2:9" ht="15" x14ac:dyDescent="0.3">
      <c r="B6110" s="33">
        <v>6105.5</v>
      </c>
      <c r="C6110" s="34">
        <v>18.899999999999999</v>
      </c>
      <c r="D6110" s="32">
        <f t="shared" si="190"/>
        <v>66.02</v>
      </c>
      <c r="E6110" s="37">
        <f t="shared" si="191"/>
        <v>79.22399999999999</v>
      </c>
      <c r="F6110" s="32">
        <f>'Auxiliary Energy Estimation'!$E$25-D6110</f>
        <v>-11.019999999999996</v>
      </c>
      <c r="G6110" s="32">
        <f>'Auxiliary Energy Estimation'!$E$25-E6110</f>
        <v>-24.22399999999999</v>
      </c>
      <c r="H6110" s="26">
        <f>IF(D6110&lt;='Auxiliary Energy Estimation'!$E$25, 1, 0)</f>
        <v>0</v>
      </c>
      <c r="I6110" s="26">
        <f>IF(E6110&lt;='Auxiliary Energy Estimation'!$E$25, 1, 0)</f>
        <v>0</v>
      </c>
    </row>
    <row r="6111" spans="2:9" ht="15" x14ac:dyDescent="0.3">
      <c r="B6111" s="33">
        <v>6106.5</v>
      </c>
      <c r="C6111" s="34">
        <v>20</v>
      </c>
      <c r="D6111" s="32">
        <f t="shared" si="190"/>
        <v>68</v>
      </c>
      <c r="E6111" s="37">
        <f t="shared" si="191"/>
        <v>81.599999999999994</v>
      </c>
      <c r="F6111" s="32">
        <f>'Auxiliary Energy Estimation'!$E$25-D6111</f>
        <v>-13</v>
      </c>
      <c r="G6111" s="32">
        <f>'Auxiliary Energy Estimation'!$E$25-E6111</f>
        <v>-26.599999999999994</v>
      </c>
      <c r="H6111" s="26">
        <f>IF(D6111&lt;='Auxiliary Energy Estimation'!$E$25, 1, 0)</f>
        <v>0</v>
      </c>
      <c r="I6111" s="26">
        <f>IF(E6111&lt;='Auxiliary Energy Estimation'!$E$25, 1, 0)</f>
        <v>0</v>
      </c>
    </row>
    <row r="6112" spans="2:9" ht="15" x14ac:dyDescent="0.3">
      <c r="B6112" s="33">
        <v>6107.5</v>
      </c>
      <c r="C6112" s="34">
        <v>20.6</v>
      </c>
      <c r="D6112" s="32">
        <f t="shared" si="190"/>
        <v>69.080000000000013</v>
      </c>
      <c r="E6112" s="37">
        <f t="shared" si="191"/>
        <v>82.896000000000015</v>
      </c>
      <c r="F6112" s="32">
        <f>'Auxiliary Energy Estimation'!$E$25-D6112</f>
        <v>-14.080000000000013</v>
      </c>
      <c r="G6112" s="32">
        <f>'Auxiliary Energy Estimation'!$E$25-E6112</f>
        <v>-27.896000000000015</v>
      </c>
      <c r="H6112" s="26">
        <f>IF(D6112&lt;='Auxiliary Energy Estimation'!$E$25, 1, 0)</f>
        <v>0</v>
      </c>
      <c r="I6112" s="26">
        <f>IF(E6112&lt;='Auxiliary Energy Estimation'!$E$25, 1, 0)</f>
        <v>0</v>
      </c>
    </row>
    <row r="6113" spans="2:9" ht="15" x14ac:dyDescent="0.3">
      <c r="B6113" s="33">
        <v>6108.5</v>
      </c>
      <c r="C6113" s="34">
        <v>21.1</v>
      </c>
      <c r="D6113" s="32">
        <f t="shared" si="190"/>
        <v>69.98</v>
      </c>
      <c r="E6113" s="37">
        <f t="shared" si="191"/>
        <v>83.975999999999999</v>
      </c>
      <c r="F6113" s="32">
        <f>'Auxiliary Energy Estimation'!$E$25-D6113</f>
        <v>-14.980000000000004</v>
      </c>
      <c r="G6113" s="32">
        <f>'Auxiliary Energy Estimation'!$E$25-E6113</f>
        <v>-28.975999999999999</v>
      </c>
      <c r="H6113" s="26">
        <f>IF(D6113&lt;='Auxiliary Energy Estimation'!$E$25, 1, 0)</f>
        <v>0</v>
      </c>
      <c r="I6113" s="26">
        <f>IF(E6113&lt;='Auxiliary Energy Estimation'!$E$25, 1, 0)</f>
        <v>0</v>
      </c>
    </row>
    <row r="6114" spans="2:9" ht="15" x14ac:dyDescent="0.3">
      <c r="B6114" s="33">
        <v>6109.5</v>
      </c>
      <c r="C6114" s="34">
        <v>22.2</v>
      </c>
      <c r="D6114" s="32">
        <f t="shared" si="190"/>
        <v>71.960000000000008</v>
      </c>
      <c r="E6114" s="37">
        <f t="shared" si="191"/>
        <v>86.352000000000004</v>
      </c>
      <c r="F6114" s="32">
        <f>'Auxiliary Energy Estimation'!$E$25-D6114</f>
        <v>-16.960000000000008</v>
      </c>
      <c r="G6114" s="32">
        <f>'Auxiliary Energy Estimation'!$E$25-E6114</f>
        <v>-31.352000000000004</v>
      </c>
      <c r="H6114" s="26">
        <f>IF(D6114&lt;='Auxiliary Energy Estimation'!$E$25, 1, 0)</f>
        <v>0</v>
      </c>
      <c r="I6114" s="26">
        <f>IF(E6114&lt;='Auxiliary Energy Estimation'!$E$25, 1, 0)</f>
        <v>0</v>
      </c>
    </row>
    <row r="6115" spans="2:9" ht="15" x14ac:dyDescent="0.3">
      <c r="B6115" s="33">
        <v>6110.5</v>
      </c>
      <c r="C6115" s="34">
        <v>22.2</v>
      </c>
      <c r="D6115" s="32">
        <f t="shared" si="190"/>
        <v>71.960000000000008</v>
      </c>
      <c r="E6115" s="37">
        <f t="shared" si="191"/>
        <v>86.352000000000004</v>
      </c>
      <c r="F6115" s="32">
        <f>'Auxiliary Energy Estimation'!$E$25-D6115</f>
        <v>-16.960000000000008</v>
      </c>
      <c r="G6115" s="32">
        <f>'Auxiliary Energy Estimation'!$E$25-E6115</f>
        <v>-31.352000000000004</v>
      </c>
      <c r="H6115" s="26">
        <f>IF(D6115&lt;='Auxiliary Energy Estimation'!$E$25, 1, 0)</f>
        <v>0</v>
      </c>
      <c r="I6115" s="26">
        <f>IF(E6115&lt;='Auxiliary Energy Estimation'!$E$25, 1, 0)</f>
        <v>0</v>
      </c>
    </row>
    <row r="6116" spans="2:9" ht="15" x14ac:dyDescent="0.3">
      <c r="B6116" s="33">
        <v>6111.5</v>
      </c>
      <c r="C6116" s="34">
        <v>22.2</v>
      </c>
      <c r="D6116" s="32">
        <f t="shared" si="190"/>
        <v>71.960000000000008</v>
      </c>
      <c r="E6116" s="37">
        <f t="shared" si="191"/>
        <v>86.352000000000004</v>
      </c>
      <c r="F6116" s="32">
        <f>'Auxiliary Energy Estimation'!$E$25-D6116</f>
        <v>-16.960000000000008</v>
      </c>
      <c r="G6116" s="32">
        <f>'Auxiliary Energy Estimation'!$E$25-E6116</f>
        <v>-31.352000000000004</v>
      </c>
      <c r="H6116" s="26">
        <f>IF(D6116&lt;='Auxiliary Energy Estimation'!$E$25, 1, 0)</f>
        <v>0</v>
      </c>
      <c r="I6116" s="26">
        <f>IF(E6116&lt;='Auxiliary Energy Estimation'!$E$25, 1, 0)</f>
        <v>0</v>
      </c>
    </row>
    <row r="6117" spans="2:9" ht="15" x14ac:dyDescent="0.3">
      <c r="B6117" s="33">
        <v>6112.5</v>
      </c>
      <c r="C6117" s="34">
        <v>22.2</v>
      </c>
      <c r="D6117" s="32">
        <f t="shared" si="190"/>
        <v>71.960000000000008</v>
      </c>
      <c r="E6117" s="37">
        <f t="shared" si="191"/>
        <v>86.352000000000004</v>
      </c>
      <c r="F6117" s="32">
        <f>'Auxiliary Energy Estimation'!$E$25-D6117</f>
        <v>-16.960000000000008</v>
      </c>
      <c r="G6117" s="32">
        <f>'Auxiliary Energy Estimation'!$E$25-E6117</f>
        <v>-31.352000000000004</v>
      </c>
      <c r="H6117" s="26">
        <f>IF(D6117&lt;='Auxiliary Energy Estimation'!$E$25, 1, 0)</f>
        <v>0</v>
      </c>
      <c r="I6117" s="26">
        <f>IF(E6117&lt;='Auxiliary Energy Estimation'!$E$25, 1, 0)</f>
        <v>0</v>
      </c>
    </row>
    <row r="6118" spans="2:9" ht="15" x14ac:dyDescent="0.3">
      <c r="B6118" s="33">
        <v>6113.5</v>
      </c>
      <c r="C6118" s="34">
        <v>21.1</v>
      </c>
      <c r="D6118" s="32">
        <f t="shared" si="190"/>
        <v>69.98</v>
      </c>
      <c r="E6118" s="37">
        <f t="shared" si="191"/>
        <v>83.975999999999999</v>
      </c>
      <c r="F6118" s="32">
        <f>'Auxiliary Energy Estimation'!$E$25-D6118</f>
        <v>-14.980000000000004</v>
      </c>
      <c r="G6118" s="32">
        <f>'Auxiliary Energy Estimation'!$E$25-E6118</f>
        <v>-28.975999999999999</v>
      </c>
      <c r="H6118" s="26">
        <f>IF(D6118&lt;='Auxiliary Energy Estimation'!$E$25, 1, 0)</f>
        <v>0</v>
      </c>
      <c r="I6118" s="26">
        <f>IF(E6118&lt;='Auxiliary Energy Estimation'!$E$25, 1, 0)</f>
        <v>0</v>
      </c>
    </row>
    <row r="6119" spans="2:9" ht="15" x14ac:dyDescent="0.3">
      <c r="B6119" s="33">
        <v>6114.5</v>
      </c>
      <c r="C6119" s="34">
        <v>20</v>
      </c>
      <c r="D6119" s="32">
        <f t="shared" si="190"/>
        <v>68</v>
      </c>
      <c r="E6119" s="37">
        <f t="shared" si="191"/>
        <v>81.599999999999994</v>
      </c>
      <c r="F6119" s="32">
        <f>'Auxiliary Energy Estimation'!$E$25-D6119</f>
        <v>-13</v>
      </c>
      <c r="G6119" s="32">
        <f>'Auxiliary Energy Estimation'!$E$25-E6119</f>
        <v>-26.599999999999994</v>
      </c>
      <c r="H6119" s="26">
        <f>IF(D6119&lt;='Auxiliary Energy Estimation'!$E$25, 1, 0)</f>
        <v>0</v>
      </c>
      <c r="I6119" s="26">
        <f>IF(E6119&lt;='Auxiliary Energy Estimation'!$E$25, 1, 0)</f>
        <v>0</v>
      </c>
    </row>
    <row r="6120" spans="2:9" ht="15" x14ac:dyDescent="0.3">
      <c r="B6120" s="33">
        <v>6115.5</v>
      </c>
      <c r="C6120" s="34">
        <v>18.899999999999999</v>
      </c>
      <c r="D6120" s="32">
        <f t="shared" si="190"/>
        <v>66.02</v>
      </c>
      <c r="E6120" s="37">
        <f t="shared" si="191"/>
        <v>79.22399999999999</v>
      </c>
      <c r="F6120" s="32">
        <f>'Auxiliary Energy Estimation'!$E$25-D6120</f>
        <v>-11.019999999999996</v>
      </c>
      <c r="G6120" s="32">
        <f>'Auxiliary Energy Estimation'!$E$25-E6120</f>
        <v>-24.22399999999999</v>
      </c>
      <c r="H6120" s="26">
        <f>IF(D6120&lt;='Auxiliary Energy Estimation'!$E$25, 1, 0)</f>
        <v>0</v>
      </c>
      <c r="I6120" s="26">
        <f>IF(E6120&lt;='Auxiliary Energy Estimation'!$E$25, 1, 0)</f>
        <v>0</v>
      </c>
    </row>
    <row r="6121" spans="2:9" ht="15" x14ac:dyDescent="0.3">
      <c r="B6121" s="33">
        <v>6116.5</v>
      </c>
      <c r="C6121" s="34">
        <v>18.3</v>
      </c>
      <c r="D6121" s="32">
        <f t="shared" si="190"/>
        <v>64.94</v>
      </c>
      <c r="E6121" s="37">
        <f t="shared" si="191"/>
        <v>77.927999999999997</v>
      </c>
      <c r="F6121" s="32">
        <f>'Auxiliary Energy Estimation'!$E$25-D6121</f>
        <v>-9.9399999999999977</v>
      </c>
      <c r="G6121" s="32">
        <f>'Auxiliary Energy Estimation'!$E$25-E6121</f>
        <v>-22.927999999999997</v>
      </c>
      <c r="H6121" s="26">
        <f>IF(D6121&lt;='Auxiliary Energy Estimation'!$E$25, 1, 0)</f>
        <v>0</v>
      </c>
      <c r="I6121" s="26">
        <f>IF(E6121&lt;='Auxiliary Energy Estimation'!$E$25, 1, 0)</f>
        <v>0</v>
      </c>
    </row>
    <row r="6122" spans="2:9" ht="15" x14ac:dyDescent="0.3">
      <c r="B6122" s="33">
        <v>6117.5</v>
      </c>
      <c r="C6122" s="34">
        <v>16.100000000000001</v>
      </c>
      <c r="D6122" s="32">
        <f t="shared" si="190"/>
        <v>60.980000000000004</v>
      </c>
      <c r="E6122" s="37">
        <f t="shared" si="191"/>
        <v>73.176000000000002</v>
      </c>
      <c r="F6122" s="32">
        <f>'Auxiliary Energy Estimation'!$E$25-D6122</f>
        <v>-5.980000000000004</v>
      </c>
      <c r="G6122" s="32">
        <f>'Auxiliary Energy Estimation'!$E$25-E6122</f>
        <v>-18.176000000000002</v>
      </c>
      <c r="H6122" s="26">
        <f>IF(D6122&lt;='Auxiliary Energy Estimation'!$E$25, 1, 0)</f>
        <v>0</v>
      </c>
      <c r="I6122" s="26">
        <f>IF(E6122&lt;='Auxiliary Energy Estimation'!$E$25, 1, 0)</f>
        <v>0</v>
      </c>
    </row>
    <row r="6123" spans="2:9" ht="15" x14ac:dyDescent="0.3">
      <c r="B6123" s="33">
        <v>6118.5</v>
      </c>
      <c r="C6123" s="34">
        <v>15.6</v>
      </c>
      <c r="D6123" s="32">
        <f t="shared" si="190"/>
        <v>60.08</v>
      </c>
      <c r="E6123" s="37">
        <f t="shared" si="191"/>
        <v>72.095999999999989</v>
      </c>
      <c r="F6123" s="32">
        <f>'Auxiliary Energy Estimation'!$E$25-D6123</f>
        <v>-5.0799999999999983</v>
      </c>
      <c r="G6123" s="32">
        <f>'Auxiliary Energy Estimation'!$E$25-E6123</f>
        <v>-17.095999999999989</v>
      </c>
      <c r="H6123" s="26">
        <f>IF(D6123&lt;='Auxiliary Energy Estimation'!$E$25, 1, 0)</f>
        <v>0</v>
      </c>
      <c r="I6123" s="26">
        <f>IF(E6123&lt;='Auxiliary Energy Estimation'!$E$25, 1, 0)</f>
        <v>0</v>
      </c>
    </row>
    <row r="6124" spans="2:9" ht="15" x14ac:dyDescent="0.3">
      <c r="B6124" s="33">
        <v>6119.5</v>
      </c>
      <c r="C6124" s="34">
        <v>15</v>
      </c>
      <c r="D6124" s="32">
        <f t="shared" si="190"/>
        <v>59</v>
      </c>
      <c r="E6124" s="37">
        <f t="shared" si="191"/>
        <v>70.8</v>
      </c>
      <c r="F6124" s="32">
        <f>'Auxiliary Energy Estimation'!$E$25-D6124</f>
        <v>-4</v>
      </c>
      <c r="G6124" s="32">
        <f>'Auxiliary Energy Estimation'!$E$25-E6124</f>
        <v>-15.799999999999997</v>
      </c>
      <c r="H6124" s="26">
        <f>IF(D6124&lt;='Auxiliary Energy Estimation'!$E$25, 1, 0)</f>
        <v>0</v>
      </c>
      <c r="I6124" s="26">
        <f>IF(E6124&lt;='Auxiliary Energy Estimation'!$E$25, 1, 0)</f>
        <v>0</v>
      </c>
    </row>
    <row r="6125" spans="2:9" ht="15" x14ac:dyDescent="0.3">
      <c r="B6125" s="33">
        <v>6120.5</v>
      </c>
      <c r="C6125" s="34">
        <v>15.6</v>
      </c>
      <c r="D6125" s="32">
        <f t="shared" si="190"/>
        <v>60.08</v>
      </c>
      <c r="E6125" s="37">
        <f t="shared" si="191"/>
        <v>72.095999999999989</v>
      </c>
      <c r="F6125" s="32">
        <f>'Auxiliary Energy Estimation'!$E$25-D6125</f>
        <v>-5.0799999999999983</v>
      </c>
      <c r="G6125" s="32">
        <f>'Auxiliary Energy Estimation'!$E$25-E6125</f>
        <v>-17.095999999999989</v>
      </c>
      <c r="H6125" s="26">
        <f>IF(D6125&lt;='Auxiliary Energy Estimation'!$E$25, 1, 0)</f>
        <v>0</v>
      </c>
      <c r="I6125" s="26">
        <f>IF(E6125&lt;='Auxiliary Energy Estimation'!$E$25, 1, 0)</f>
        <v>0</v>
      </c>
    </row>
    <row r="6126" spans="2:9" ht="15" x14ac:dyDescent="0.3">
      <c r="B6126" s="33">
        <v>6121.5</v>
      </c>
      <c r="C6126" s="34">
        <v>15.6</v>
      </c>
      <c r="D6126" s="32">
        <f t="shared" si="190"/>
        <v>60.08</v>
      </c>
      <c r="E6126" s="37">
        <f t="shared" si="191"/>
        <v>72.095999999999989</v>
      </c>
      <c r="F6126" s="32">
        <f>'Auxiliary Energy Estimation'!$E$25-D6126</f>
        <v>-5.0799999999999983</v>
      </c>
      <c r="G6126" s="32">
        <f>'Auxiliary Energy Estimation'!$E$25-E6126</f>
        <v>-17.095999999999989</v>
      </c>
      <c r="H6126" s="26">
        <f>IF(D6126&lt;='Auxiliary Energy Estimation'!$E$25, 1, 0)</f>
        <v>0</v>
      </c>
      <c r="I6126" s="26">
        <f>IF(E6126&lt;='Auxiliary Energy Estimation'!$E$25, 1, 0)</f>
        <v>0</v>
      </c>
    </row>
    <row r="6127" spans="2:9" ht="15" x14ac:dyDescent="0.3">
      <c r="B6127" s="33">
        <v>6122.5</v>
      </c>
      <c r="C6127" s="34">
        <v>16.100000000000001</v>
      </c>
      <c r="D6127" s="32">
        <f t="shared" si="190"/>
        <v>60.980000000000004</v>
      </c>
      <c r="E6127" s="37">
        <f t="shared" si="191"/>
        <v>73.176000000000002</v>
      </c>
      <c r="F6127" s="32">
        <f>'Auxiliary Energy Estimation'!$E$25-D6127</f>
        <v>-5.980000000000004</v>
      </c>
      <c r="G6127" s="32">
        <f>'Auxiliary Energy Estimation'!$E$25-E6127</f>
        <v>-18.176000000000002</v>
      </c>
      <c r="H6127" s="26">
        <f>IF(D6127&lt;='Auxiliary Energy Estimation'!$E$25, 1, 0)</f>
        <v>0</v>
      </c>
      <c r="I6127" s="26">
        <f>IF(E6127&lt;='Auxiliary Energy Estimation'!$E$25, 1, 0)</f>
        <v>0</v>
      </c>
    </row>
    <row r="6128" spans="2:9" ht="15" x14ac:dyDescent="0.3">
      <c r="B6128" s="33">
        <v>6123.5</v>
      </c>
      <c r="C6128" s="34">
        <v>16.100000000000001</v>
      </c>
      <c r="D6128" s="32">
        <f t="shared" si="190"/>
        <v>60.980000000000004</v>
      </c>
      <c r="E6128" s="37">
        <f t="shared" si="191"/>
        <v>73.176000000000002</v>
      </c>
      <c r="F6128" s="32">
        <f>'Auxiliary Energy Estimation'!$E$25-D6128</f>
        <v>-5.980000000000004</v>
      </c>
      <c r="G6128" s="32">
        <f>'Auxiliary Energy Estimation'!$E$25-E6128</f>
        <v>-18.176000000000002</v>
      </c>
      <c r="H6128" s="26">
        <f>IF(D6128&lt;='Auxiliary Energy Estimation'!$E$25, 1, 0)</f>
        <v>0</v>
      </c>
      <c r="I6128" s="26">
        <f>IF(E6128&lt;='Auxiliary Energy Estimation'!$E$25, 1, 0)</f>
        <v>0</v>
      </c>
    </row>
    <row r="6129" spans="2:9" ht="15" x14ac:dyDescent="0.3">
      <c r="B6129" s="33">
        <v>6124.5</v>
      </c>
      <c r="C6129" s="34">
        <v>15</v>
      </c>
      <c r="D6129" s="32">
        <f t="shared" si="190"/>
        <v>59</v>
      </c>
      <c r="E6129" s="37">
        <f t="shared" si="191"/>
        <v>70.8</v>
      </c>
      <c r="F6129" s="32">
        <f>'Auxiliary Energy Estimation'!$E$25-D6129</f>
        <v>-4</v>
      </c>
      <c r="G6129" s="32">
        <f>'Auxiliary Energy Estimation'!$E$25-E6129</f>
        <v>-15.799999999999997</v>
      </c>
      <c r="H6129" s="26">
        <f>IF(D6129&lt;='Auxiliary Energy Estimation'!$E$25, 1, 0)</f>
        <v>0</v>
      </c>
      <c r="I6129" s="26">
        <f>IF(E6129&lt;='Auxiliary Energy Estimation'!$E$25, 1, 0)</f>
        <v>0</v>
      </c>
    </row>
    <row r="6130" spans="2:9" ht="15" x14ac:dyDescent="0.3">
      <c r="B6130" s="33">
        <v>6125.5</v>
      </c>
      <c r="C6130" s="34">
        <v>15</v>
      </c>
      <c r="D6130" s="32">
        <f t="shared" si="190"/>
        <v>59</v>
      </c>
      <c r="E6130" s="37">
        <f t="shared" si="191"/>
        <v>70.8</v>
      </c>
      <c r="F6130" s="32">
        <f>'Auxiliary Energy Estimation'!$E$25-D6130</f>
        <v>-4</v>
      </c>
      <c r="G6130" s="32">
        <f>'Auxiliary Energy Estimation'!$E$25-E6130</f>
        <v>-15.799999999999997</v>
      </c>
      <c r="H6130" s="26">
        <f>IF(D6130&lt;='Auxiliary Energy Estimation'!$E$25, 1, 0)</f>
        <v>0</v>
      </c>
      <c r="I6130" s="26">
        <f>IF(E6130&lt;='Auxiliary Energy Estimation'!$E$25, 1, 0)</f>
        <v>0</v>
      </c>
    </row>
    <row r="6131" spans="2:9" ht="15" x14ac:dyDescent="0.3">
      <c r="B6131" s="33">
        <v>6126.5</v>
      </c>
      <c r="C6131" s="34">
        <v>17.2</v>
      </c>
      <c r="D6131" s="32">
        <f t="shared" si="190"/>
        <v>62.96</v>
      </c>
      <c r="E6131" s="37">
        <f t="shared" si="191"/>
        <v>75.551999999999992</v>
      </c>
      <c r="F6131" s="32">
        <f>'Auxiliary Energy Estimation'!$E$25-D6131</f>
        <v>-7.9600000000000009</v>
      </c>
      <c r="G6131" s="32">
        <f>'Auxiliary Energy Estimation'!$E$25-E6131</f>
        <v>-20.551999999999992</v>
      </c>
      <c r="H6131" s="26">
        <f>IF(D6131&lt;='Auxiliary Energy Estimation'!$E$25, 1, 0)</f>
        <v>0</v>
      </c>
      <c r="I6131" s="26">
        <f>IF(E6131&lt;='Auxiliary Energy Estimation'!$E$25, 1, 0)</f>
        <v>0</v>
      </c>
    </row>
    <row r="6132" spans="2:9" ht="15" x14ac:dyDescent="0.3">
      <c r="B6132" s="33">
        <v>6127.5</v>
      </c>
      <c r="C6132" s="34">
        <v>18.899999999999999</v>
      </c>
      <c r="D6132" s="32">
        <f t="shared" si="190"/>
        <v>66.02</v>
      </c>
      <c r="E6132" s="37">
        <f t="shared" si="191"/>
        <v>79.22399999999999</v>
      </c>
      <c r="F6132" s="32">
        <f>'Auxiliary Energy Estimation'!$E$25-D6132</f>
        <v>-11.019999999999996</v>
      </c>
      <c r="G6132" s="32">
        <f>'Auxiliary Energy Estimation'!$E$25-E6132</f>
        <v>-24.22399999999999</v>
      </c>
      <c r="H6132" s="26">
        <f>IF(D6132&lt;='Auxiliary Energy Estimation'!$E$25, 1, 0)</f>
        <v>0</v>
      </c>
      <c r="I6132" s="26">
        <f>IF(E6132&lt;='Auxiliary Energy Estimation'!$E$25, 1, 0)</f>
        <v>0</v>
      </c>
    </row>
    <row r="6133" spans="2:9" ht="15" x14ac:dyDescent="0.3">
      <c r="B6133" s="33">
        <v>6128.5</v>
      </c>
      <c r="C6133" s="34">
        <v>21.1</v>
      </c>
      <c r="D6133" s="32">
        <f t="shared" si="190"/>
        <v>69.98</v>
      </c>
      <c r="E6133" s="37">
        <f t="shared" si="191"/>
        <v>83.975999999999999</v>
      </c>
      <c r="F6133" s="32">
        <f>'Auxiliary Energy Estimation'!$E$25-D6133</f>
        <v>-14.980000000000004</v>
      </c>
      <c r="G6133" s="32">
        <f>'Auxiliary Energy Estimation'!$E$25-E6133</f>
        <v>-28.975999999999999</v>
      </c>
      <c r="H6133" s="26">
        <f>IF(D6133&lt;='Auxiliary Energy Estimation'!$E$25, 1, 0)</f>
        <v>0</v>
      </c>
      <c r="I6133" s="26">
        <f>IF(E6133&lt;='Auxiliary Energy Estimation'!$E$25, 1, 0)</f>
        <v>0</v>
      </c>
    </row>
    <row r="6134" spans="2:9" ht="15" x14ac:dyDescent="0.3">
      <c r="B6134" s="33">
        <v>6129.5</v>
      </c>
      <c r="C6134" s="34">
        <v>22.2</v>
      </c>
      <c r="D6134" s="32">
        <f t="shared" si="190"/>
        <v>71.960000000000008</v>
      </c>
      <c r="E6134" s="37">
        <f t="shared" si="191"/>
        <v>86.352000000000004</v>
      </c>
      <c r="F6134" s="32">
        <f>'Auxiliary Energy Estimation'!$E$25-D6134</f>
        <v>-16.960000000000008</v>
      </c>
      <c r="G6134" s="32">
        <f>'Auxiliary Energy Estimation'!$E$25-E6134</f>
        <v>-31.352000000000004</v>
      </c>
      <c r="H6134" s="26">
        <f>IF(D6134&lt;='Auxiliary Energy Estimation'!$E$25, 1, 0)</f>
        <v>0</v>
      </c>
      <c r="I6134" s="26">
        <f>IF(E6134&lt;='Auxiliary Energy Estimation'!$E$25, 1, 0)</f>
        <v>0</v>
      </c>
    </row>
    <row r="6135" spans="2:9" ht="15" x14ac:dyDescent="0.3">
      <c r="B6135" s="33">
        <v>6130.5</v>
      </c>
      <c r="C6135" s="34">
        <v>24.4</v>
      </c>
      <c r="D6135" s="32">
        <f t="shared" si="190"/>
        <v>75.92</v>
      </c>
      <c r="E6135" s="37">
        <f t="shared" si="191"/>
        <v>91.103999999999999</v>
      </c>
      <c r="F6135" s="32">
        <f>'Auxiliary Energy Estimation'!$E$25-D6135</f>
        <v>-20.92</v>
      </c>
      <c r="G6135" s="32">
        <f>'Auxiliary Energy Estimation'!$E$25-E6135</f>
        <v>-36.103999999999999</v>
      </c>
      <c r="H6135" s="26">
        <f>IF(D6135&lt;='Auxiliary Energy Estimation'!$E$25, 1, 0)</f>
        <v>0</v>
      </c>
      <c r="I6135" s="26">
        <f>IF(E6135&lt;='Auxiliary Energy Estimation'!$E$25, 1, 0)</f>
        <v>0</v>
      </c>
    </row>
    <row r="6136" spans="2:9" ht="15" x14ac:dyDescent="0.3">
      <c r="B6136" s="33">
        <v>6131.5</v>
      </c>
      <c r="C6136" s="34">
        <v>24.4</v>
      </c>
      <c r="D6136" s="32">
        <f t="shared" si="190"/>
        <v>75.92</v>
      </c>
      <c r="E6136" s="37">
        <f t="shared" si="191"/>
        <v>91.103999999999999</v>
      </c>
      <c r="F6136" s="32">
        <f>'Auxiliary Energy Estimation'!$E$25-D6136</f>
        <v>-20.92</v>
      </c>
      <c r="G6136" s="32">
        <f>'Auxiliary Energy Estimation'!$E$25-E6136</f>
        <v>-36.103999999999999</v>
      </c>
      <c r="H6136" s="26">
        <f>IF(D6136&lt;='Auxiliary Energy Estimation'!$E$25, 1, 0)</f>
        <v>0</v>
      </c>
      <c r="I6136" s="26">
        <f>IF(E6136&lt;='Auxiliary Energy Estimation'!$E$25, 1, 0)</f>
        <v>0</v>
      </c>
    </row>
    <row r="6137" spans="2:9" ht="15" x14ac:dyDescent="0.3">
      <c r="B6137" s="33">
        <v>6132.5</v>
      </c>
      <c r="C6137" s="34">
        <v>25.6</v>
      </c>
      <c r="D6137" s="32">
        <f t="shared" si="190"/>
        <v>78.080000000000013</v>
      </c>
      <c r="E6137" s="37">
        <f t="shared" si="191"/>
        <v>93.696000000000012</v>
      </c>
      <c r="F6137" s="32">
        <f>'Auxiliary Energy Estimation'!$E$25-D6137</f>
        <v>-23.080000000000013</v>
      </c>
      <c r="G6137" s="32">
        <f>'Auxiliary Energy Estimation'!$E$25-E6137</f>
        <v>-38.696000000000012</v>
      </c>
      <c r="H6137" s="26">
        <f>IF(D6137&lt;='Auxiliary Energy Estimation'!$E$25, 1, 0)</f>
        <v>0</v>
      </c>
      <c r="I6137" s="26">
        <f>IF(E6137&lt;='Auxiliary Energy Estimation'!$E$25, 1, 0)</f>
        <v>0</v>
      </c>
    </row>
    <row r="6138" spans="2:9" ht="15" x14ac:dyDescent="0.3">
      <c r="B6138" s="33">
        <v>6133.5</v>
      </c>
      <c r="C6138" s="34">
        <v>26.1</v>
      </c>
      <c r="D6138" s="32">
        <f t="shared" si="190"/>
        <v>78.98</v>
      </c>
      <c r="E6138" s="37">
        <f t="shared" si="191"/>
        <v>94.775999999999996</v>
      </c>
      <c r="F6138" s="32">
        <f>'Auxiliary Energy Estimation'!$E$25-D6138</f>
        <v>-23.980000000000004</v>
      </c>
      <c r="G6138" s="32">
        <f>'Auxiliary Energy Estimation'!$E$25-E6138</f>
        <v>-39.775999999999996</v>
      </c>
      <c r="H6138" s="26">
        <f>IF(D6138&lt;='Auxiliary Energy Estimation'!$E$25, 1, 0)</f>
        <v>0</v>
      </c>
      <c r="I6138" s="26">
        <f>IF(E6138&lt;='Auxiliary Energy Estimation'!$E$25, 1, 0)</f>
        <v>0</v>
      </c>
    </row>
    <row r="6139" spans="2:9" ht="15" x14ac:dyDescent="0.3">
      <c r="B6139" s="33">
        <v>6134.5</v>
      </c>
      <c r="C6139" s="34">
        <v>27.2</v>
      </c>
      <c r="D6139" s="32">
        <f t="shared" si="190"/>
        <v>80.960000000000008</v>
      </c>
      <c r="E6139" s="37">
        <f t="shared" si="191"/>
        <v>97.152000000000001</v>
      </c>
      <c r="F6139" s="32">
        <f>'Auxiliary Energy Estimation'!$E$25-D6139</f>
        <v>-25.960000000000008</v>
      </c>
      <c r="G6139" s="32">
        <f>'Auxiliary Energy Estimation'!$E$25-E6139</f>
        <v>-42.152000000000001</v>
      </c>
      <c r="H6139" s="26">
        <f>IF(D6139&lt;='Auxiliary Energy Estimation'!$E$25, 1, 0)</f>
        <v>0</v>
      </c>
      <c r="I6139" s="26">
        <f>IF(E6139&lt;='Auxiliary Energy Estimation'!$E$25, 1, 0)</f>
        <v>0</v>
      </c>
    </row>
    <row r="6140" spans="2:9" ht="15" x14ac:dyDescent="0.3">
      <c r="B6140" s="33">
        <v>6135.5</v>
      </c>
      <c r="C6140" s="34">
        <v>27.8</v>
      </c>
      <c r="D6140" s="32">
        <f t="shared" si="190"/>
        <v>82.039999999999992</v>
      </c>
      <c r="E6140" s="37">
        <f t="shared" si="191"/>
        <v>98.447999999999993</v>
      </c>
      <c r="F6140" s="32">
        <f>'Auxiliary Energy Estimation'!$E$25-D6140</f>
        <v>-27.039999999999992</v>
      </c>
      <c r="G6140" s="32">
        <f>'Auxiliary Energy Estimation'!$E$25-E6140</f>
        <v>-43.447999999999993</v>
      </c>
      <c r="H6140" s="26">
        <f>IF(D6140&lt;='Auxiliary Energy Estimation'!$E$25, 1, 0)</f>
        <v>0</v>
      </c>
      <c r="I6140" s="26">
        <f>IF(E6140&lt;='Auxiliary Energy Estimation'!$E$25, 1, 0)</f>
        <v>0</v>
      </c>
    </row>
    <row r="6141" spans="2:9" ht="15" x14ac:dyDescent="0.3">
      <c r="B6141" s="33">
        <v>6136.5</v>
      </c>
      <c r="C6141" s="34">
        <v>26.7</v>
      </c>
      <c r="D6141" s="32">
        <f t="shared" si="190"/>
        <v>80.06</v>
      </c>
      <c r="E6141" s="37">
        <f t="shared" si="191"/>
        <v>96.072000000000003</v>
      </c>
      <c r="F6141" s="32">
        <f>'Auxiliary Energy Estimation'!$E$25-D6141</f>
        <v>-25.060000000000002</v>
      </c>
      <c r="G6141" s="32">
        <f>'Auxiliary Energy Estimation'!$E$25-E6141</f>
        <v>-41.072000000000003</v>
      </c>
      <c r="H6141" s="26">
        <f>IF(D6141&lt;='Auxiliary Energy Estimation'!$E$25, 1, 0)</f>
        <v>0</v>
      </c>
      <c r="I6141" s="26">
        <f>IF(E6141&lt;='Auxiliary Energy Estimation'!$E$25, 1, 0)</f>
        <v>0</v>
      </c>
    </row>
    <row r="6142" spans="2:9" ht="15" x14ac:dyDescent="0.3">
      <c r="B6142" s="33">
        <v>6137.5</v>
      </c>
      <c r="C6142" s="34">
        <v>25</v>
      </c>
      <c r="D6142" s="32">
        <f t="shared" si="190"/>
        <v>77</v>
      </c>
      <c r="E6142" s="37">
        <f t="shared" si="191"/>
        <v>92.399999999999991</v>
      </c>
      <c r="F6142" s="32">
        <f>'Auxiliary Energy Estimation'!$E$25-D6142</f>
        <v>-22</v>
      </c>
      <c r="G6142" s="32">
        <f>'Auxiliary Energy Estimation'!$E$25-E6142</f>
        <v>-37.399999999999991</v>
      </c>
      <c r="H6142" s="26">
        <f>IF(D6142&lt;='Auxiliary Energy Estimation'!$E$25, 1, 0)</f>
        <v>0</v>
      </c>
      <c r="I6142" s="26">
        <f>IF(E6142&lt;='Auxiliary Energy Estimation'!$E$25, 1, 0)</f>
        <v>0</v>
      </c>
    </row>
    <row r="6143" spans="2:9" ht="15" x14ac:dyDescent="0.3">
      <c r="B6143" s="33">
        <v>6138.5</v>
      </c>
      <c r="C6143" s="34">
        <v>23.9</v>
      </c>
      <c r="D6143" s="32">
        <f t="shared" si="190"/>
        <v>75.02</v>
      </c>
      <c r="E6143" s="37">
        <f t="shared" si="191"/>
        <v>90.023999999999987</v>
      </c>
      <c r="F6143" s="32">
        <f>'Auxiliary Energy Estimation'!$E$25-D6143</f>
        <v>-20.019999999999996</v>
      </c>
      <c r="G6143" s="32">
        <f>'Auxiliary Energy Estimation'!$E$25-E6143</f>
        <v>-35.023999999999987</v>
      </c>
      <c r="H6143" s="26">
        <f>IF(D6143&lt;='Auxiliary Energy Estimation'!$E$25, 1, 0)</f>
        <v>0</v>
      </c>
      <c r="I6143" s="26">
        <f>IF(E6143&lt;='Auxiliary Energy Estimation'!$E$25, 1, 0)</f>
        <v>0</v>
      </c>
    </row>
    <row r="6144" spans="2:9" ht="15" x14ac:dyDescent="0.3">
      <c r="B6144" s="33">
        <v>6139.5</v>
      </c>
      <c r="C6144" s="34">
        <v>22.8</v>
      </c>
      <c r="D6144" s="32">
        <f t="shared" si="190"/>
        <v>73.039999999999992</v>
      </c>
      <c r="E6144" s="37">
        <f t="shared" si="191"/>
        <v>87.647999999999982</v>
      </c>
      <c r="F6144" s="32">
        <f>'Auxiliary Energy Estimation'!$E$25-D6144</f>
        <v>-18.039999999999992</v>
      </c>
      <c r="G6144" s="32">
        <f>'Auxiliary Energy Estimation'!$E$25-E6144</f>
        <v>-32.647999999999982</v>
      </c>
      <c r="H6144" s="26">
        <f>IF(D6144&lt;='Auxiliary Energy Estimation'!$E$25, 1, 0)</f>
        <v>0</v>
      </c>
      <c r="I6144" s="26">
        <f>IF(E6144&lt;='Auxiliary Energy Estimation'!$E$25, 1, 0)</f>
        <v>0</v>
      </c>
    </row>
    <row r="6145" spans="2:9" ht="15" x14ac:dyDescent="0.3">
      <c r="B6145" s="33">
        <v>6140.5</v>
      </c>
      <c r="C6145" s="34">
        <v>21.1</v>
      </c>
      <c r="D6145" s="32">
        <f t="shared" si="190"/>
        <v>69.98</v>
      </c>
      <c r="E6145" s="37">
        <f t="shared" si="191"/>
        <v>83.975999999999999</v>
      </c>
      <c r="F6145" s="32">
        <f>'Auxiliary Energy Estimation'!$E$25-D6145</f>
        <v>-14.980000000000004</v>
      </c>
      <c r="G6145" s="32">
        <f>'Auxiliary Energy Estimation'!$E$25-E6145</f>
        <v>-28.975999999999999</v>
      </c>
      <c r="H6145" s="26">
        <f>IF(D6145&lt;='Auxiliary Energy Estimation'!$E$25, 1, 0)</f>
        <v>0</v>
      </c>
      <c r="I6145" s="26">
        <f>IF(E6145&lt;='Auxiliary Energy Estimation'!$E$25, 1, 0)</f>
        <v>0</v>
      </c>
    </row>
    <row r="6146" spans="2:9" ht="15" x14ac:dyDescent="0.3">
      <c r="B6146" s="33">
        <v>6141.5</v>
      </c>
      <c r="C6146" s="34">
        <v>20</v>
      </c>
      <c r="D6146" s="32">
        <f t="shared" si="190"/>
        <v>68</v>
      </c>
      <c r="E6146" s="37">
        <f t="shared" si="191"/>
        <v>81.599999999999994</v>
      </c>
      <c r="F6146" s="32">
        <f>'Auxiliary Energy Estimation'!$E$25-D6146</f>
        <v>-13</v>
      </c>
      <c r="G6146" s="32">
        <f>'Auxiliary Energy Estimation'!$E$25-E6146</f>
        <v>-26.599999999999994</v>
      </c>
      <c r="H6146" s="26">
        <f>IF(D6146&lt;='Auxiliary Energy Estimation'!$E$25, 1, 0)</f>
        <v>0</v>
      </c>
      <c r="I6146" s="26">
        <f>IF(E6146&lt;='Auxiliary Energy Estimation'!$E$25, 1, 0)</f>
        <v>0</v>
      </c>
    </row>
    <row r="6147" spans="2:9" ht="15" x14ac:dyDescent="0.3">
      <c r="B6147" s="33">
        <v>6142.5</v>
      </c>
      <c r="C6147" s="34">
        <v>21.7</v>
      </c>
      <c r="D6147" s="32">
        <f t="shared" si="190"/>
        <v>71.06</v>
      </c>
      <c r="E6147" s="37">
        <f t="shared" si="191"/>
        <v>85.272000000000006</v>
      </c>
      <c r="F6147" s="32">
        <f>'Auxiliary Energy Estimation'!$E$25-D6147</f>
        <v>-16.060000000000002</v>
      </c>
      <c r="G6147" s="32">
        <f>'Auxiliary Energy Estimation'!$E$25-E6147</f>
        <v>-30.272000000000006</v>
      </c>
      <c r="H6147" s="26">
        <f>IF(D6147&lt;='Auxiliary Energy Estimation'!$E$25, 1, 0)</f>
        <v>0</v>
      </c>
      <c r="I6147" s="26">
        <f>IF(E6147&lt;='Auxiliary Energy Estimation'!$E$25, 1, 0)</f>
        <v>0</v>
      </c>
    </row>
    <row r="6148" spans="2:9" ht="15" x14ac:dyDescent="0.3">
      <c r="B6148" s="33">
        <v>6143.5</v>
      </c>
      <c r="C6148" s="34">
        <v>20</v>
      </c>
      <c r="D6148" s="32">
        <f t="shared" si="190"/>
        <v>68</v>
      </c>
      <c r="E6148" s="37">
        <f t="shared" si="191"/>
        <v>81.599999999999994</v>
      </c>
      <c r="F6148" s="32">
        <f>'Auxiliary Energy Estimation'!$E$25-D6148</f>
        <v>-13</v>
      </c>
      <c r="G6148" s="32">
        <f>'Auxiliary Energy Estimation'!$E$25-E6148</f>
        <v>-26.599999999999994</v>
      </c>
      <c r="H6148" s="26">
        <f>IF(D6148&lt;='Auxiliary Energy Estimation'!$E$25, 1, 0)</f>
        <v>0</v>
      </c>
      <c r="I6148" s="26">
        <f>IF(E6148&lt;='Auxiliary Energy Estimation'!$E$25, 1, 0)</f>
        <v>0</v>
      </c>
    </row>
    <row r="6149" spans="2:9" ht="15" x14ac:dyDescent="0.3">
      <c r="B6149" s="33">
        <v>6144.5</v>
      </c>
      <c r="C6149" s="34">
        <v>18.899999999999999</v>
      </c>
      <c r="D6149" s="32">
        <f t="shared" ref="D6149:D6212" si="192">CONVERT(C6149,"C","F")</f>
        <v>66.02</v>
      </c>
      <c r="E6149" s="37">
        <f t="shared" ref="E6149:E6212" si="193">D6149*1.2</f>
        <v>79.22399999999999</v>
      </c>
      <c r="F6149" s="32">
        <f>'Auxiliary Energy Estimation'!$E$25-D6149</f>
        <v>-11.019999999999996</v>
      </c>
      <c r="G6149" s="32">
        <f>'Auxiliary Energy Estimation'!$E$25-E6149</f>
        <v>-24.22399999999999</v>
      </c>
      <c r="H6149" s="26">
        <f>IF(D6149&lt;='Auxiliary Energy Estimation'!$E$25, 1, 0)</f>
        <v>0</v>
      </c>
      <c r="I6149" s="26">
        <f>IF(E6149&lt;='Auxiliary Energy Estimation'!$E$25, 1, 0)</f>
        <v>0</v>
      </c>
    </row>
    <row r="6150" spans="2:9" ht="15" x14ac:dyDescent="0.3">
      <c r="B6150" s="33">
        <v>6145.5</v>
      </c>
      <c r="C6150" s="34">
        <v>18.3</v>
      </c>
      <c r="D6150" s="32">
        <f t="shared" si="192"/>
        <v>64.94</v>
      </c>
      <c r="E6150" s="37">
        <f t="shared" si="193"/>
        <v>77.927999999999997</v>
      </c>
      <c r="F6150" s="32">
        <f>'Auxiliary Energy Estimation'!$E$25-D6150</f>
        <v>-9.9399999999999977</v>
      </c>
      <c r="G6150" s="32">
        <f>'Auxiliary Energy Estimation'!$E$25-E6150</f>
        <v>-22.927999999999997</v>
      </c>
      <c r="H6150" s="26">
        <f>IF(D6150&lt;='Auxiliary Energy Estimation'!$E$25, 1, 0)</f>
        <v>0</v>
      </c>
      <c r="I6150" s="26">
        <f>IF(E6150&lt;='Auxiliary Energy Estimation'!$E$25, 1, 0)</f>
        <v>0</v>
      </c>
    </row>
    <row r="6151" spans="2:9" ht="15" x14ac:dyDescent="0.3">
      <c r="B6151" s="33">
        <v>6146.5</v>
      </c>
      <c r="C6151" s="34">
        <v>17.8</v>
      </c>
      <c r="D6151" s="32">
        <f t="shared" si="192"/>
        <v>64.039999999999992</v>
      </c>
      <c r="E6151" s="37">
        <f t="shared" si="193"/>
        <v>76.847999999999985</v>
      </c>
      <c r="F6151" s="32">
        <f>'Auxiliary Energy Estimation'!$E$25-D6151</f>
        <v>-9.039999999999992</v>
      </c>
      <c r="G6151" s="32">
        <f>'Auxiliary Energy Estimation'!$E$25-E6151</f>
        <v>-21.847999999999985</v>
      </c>
      <c r="H6151" s="26">
        <f>IF(D6151&lt;='Auxiliary Energy Estimation'!$E$25, 1, 0)</f>
        <v>0</v>
      </c>
      <c r="I6151" s="26">
        <f>IF(E6151&lt;='Auxiliary Energy Estimation'!$E$25, 1, 0)</f>
        <v>0</v>
      </c>
    </row>
    <row r="6152" spans="2:9" ht="15" x14ac:dyDescent="0.3">
      <c r="B6152" s="33">
        <v>6147.5</v>
      </c>
      <c r="C6152" s="34">
        <v>17.2</v>
      </c>
      <c r="D6152" s="32">
        <f t="shared" si="192"/>
        <v>62.96</v>
      </c>
      <c r="E6152" s="37">
        <f t="shared" si="193"/>
        <v>75.551999999999992</v>
      </c>
      <c r="F6152" s="32">
        <f>'Auxiliary Energy Estimation'!$E$25-D6152</f>
        <v>-7.9600000000000009</v>
      </c>
      <c r="G6152" s="32">
        <f>'Auxiliary Energy Estimation'!$E$25-E6152</f>
        <v>-20.551999999999992</v>
      </c>
      <c r="H6152" s="26">
        <f>IF(D6152&lt;='Auxiliary Energy Estimation'!$E$25, 1, 0)</f>
        <v>0</v>
      </c>
      <c r="I6152" s="26">
        <f>IF(E6152&lt;='Auxiliary Energy Estimation'!$E$25, 1, 0)</f>
        <v>0</v>
      </c>
    </row>
    <row r="6153" spans="2:9" ht="15" x14ac:dyDescent="0.3">
      <c r="B6153" s="33">
        <v>6148.5</v>
      </c>
      <c r="C6153" s="34">
        <v>16.7</v>
      </c>
      <c r="D6153" s="32">
        <f t="shared" si="192"/>
        <v>62.06</v>
      </c>
      <c r="E6153" s="37">
        <f t="shared" si="193"/>
        <v>74.471999999999994</v>
      </c>
      <c r="F6153" s="32">
        <f>'Auxiliary Energy Estimation'!$E$25-D6153</f>
        <v>-7.0600000000000023</v>
      </c>
      <c r="G6153" s="32">
        <f>'Auxiliary Energy Estimation'!$E$25-E6153</f>
        <v>-19.471999999999994</v>
      </c>
      <c r="H6153" s="26">
        <f>IF(D6153&lt;='Auxiliary Energy Estimation'!$E$25, 1, 0)</f>
        <v>0</v>
      </c>
      <c r="I6153" s="26">
        <f>IF(E6153&lt;='Auxiliary Energy Estimation'!$E$25, 1, 0)</f>
        <v>0</v>
      </c>
    </row>
    <row r="6154" spans="2:9" ht="15" x14ac:dyDescent="0.3">
      <c r="B6154" s="33">
        <v>6149.5</v>
      </c>
      <c r="C6154" s="34">
        <v>17.8</v>
      </c>
      <c r="D6154" s="32">
        <f t="shared" si="192"/>
        <v>64.039999999999992</v>
      </c>
      <c r="E6154" s="37">
        <f t="shared" si="193"/>
        <v>76.847999999999985</v>
      </c>
      <c r="F6154" s="32">
        <f>'Auxiliary Energy Estimation'!$E$25-D6154</f>
        <v>-9.039999999999992</v>
      </c>
      <c r="G6154" s="32">
        <f>'Auxiliary Energy Estimation'!$E$25-E6154</f>
        <v>-21.847999999999985</v>
      </c>
      <c r="H6154" s="26">
        <f>IF(D6154&lt;='Auxiliary Energy Estimation'!$E$25, 1, 0)</f>
        <v>0</v>
      </c>
      <c r="I6154" s="26">
        <f>IF(E6154&lt;='Auxiliary Energy Estimation'!$E$25, 1, 0)</f>
        <v>0</v>
      </c>
    </row>
    <row r="6155" spans="2:9" ht="15" x14ac:dyDescent="0.3">
      <c r="B6155" s="33">
        <v>6150.5</v>
      </c>
      <c r="C6155" s="34">
        <v>18.3</v>
      </c>
      <c r="D6155" s="32">
        <f t="shared" si="192"/>
        <v>64.94</v>
      </c>
      <c r="E6155" s="37">
        <f t="shared" si="193"/>
        <v>77.927999999999997</v>
      </c>
      <c r="F6155" s="32">
        <f>'Auxiliary Energy Estimation'!$E$25-D6155</f>
        <v>-9.9399999999999977</v>
      </c>
      <c r="G6155" s="32">
        <f>'Auxiliary Energy Estimation'!$E$25-E6155</f>
        <v>-22.927999999999997</v>
      </c>
      <c r="H6155" s="26">
        <f>IF(D6155&lt;='Auxiliary Energy Estimation'!$E$25, 1, 0)</f>
        <v>0</v>
      </c>
      <c r="I6155" s="26">
        <f>IF(E6155&lt;='Auxiliary Energy Estimation'!$E$25, 1, 0)</f>
        <v>0</v>
      </c>
    </row>
    <row r="6156" spans="2:9" ht="15" x14ac:dyDescent="0.3">
      <c r="B6156" s="33">
        <v>6151.5</v>
      </c>
      <c r="C6156" s="34">
        <v>22.2</v>
      </c>
      <c r="D6156" s="32">
        <f t="shared" si="192"/>
        <v>71.960000000000008</v>
      </c>
      <c r="E6156" s="37">
        <f t="shared" si="193"/>
        <v>86.352000000000004</v>
      </c>
      <c r="F6156" s="32">
        <f>'Auxiliary Energy Estimation'!$E$25-D6156</f>
        <v>-16.960000000000008</v>
      </c>
      <c r="G6156" s="32">
        <f>'Auxiliary Energy Estimation'!$E$25-E6156</f>
        <v>-31.352000000000004</v>
      </c>
      <c r="H6156" s="26">
        <f>IF(D6156&lt;='Auxiliary Energy Estimation'!$E$25, 1, 0)</f>
        <v>0</v>
      </c>
      <c r="I6156" s="26">
        <f>IF(E6156&lt;='Auxiliary Energy Estimation'!$E$25, 1, 0)</f>
        <v>0</v>
      </c>
    </row>
    <row r="6157" spans="2:9" ht="15" x14ac:dyDescent="0.3">
      <c r="B6157" s="33">
        <v>6152.5</v>
      </c>
      <c r="C6157" s="34">
        <v>26.1</v>
      </c>
      <c r="D6157" s="32">
        <f t="shared" si="192"/>
        <v>78.98</v>
      </c>
      <c r="E6157" s="37">
        <f t="shared" si="193"/>
        <v>94.775999999999996</v>
      </c>
      <c r="F6157" s="32">
        <f>'Auxiliary Energy Estimation'!$E$25-D6157</f>
        <v>-23.980000000000004</v>
      </c>
      <c r="G6157" s="32">
        <f>'Auxiliary Energy Estimation'!$E$25-E6157</f>
        <v>-39.775999999999996</v>
      </c>
      <c r="H6157" s="26">
        <f>IF(D6157&lt;='Auxiliary Energy Estimation'!$E$25, 1, 0)</f>
        <v>0</v>
      </c>
      <c r="I6157" s="26">
        <f>IF(E6157&lt;='Auxiliary Energy Estimation'!$E$25, 1, 0)</f>
        <v>0</v>
      </c>
    </row>
    <row r="6158" spans="2:9" ht="15" x14ac:dyDescent="0.3">
      <c r="B6158" s="33">
        <v>6153.5</v>
      </c>
      <c r="C6158" s="34">
        <v>27.2</v>
      </c>
      <c r="D6158" s="32">
        <f t="shared" si="192"/>
        <v>80.960000000000008</v>
      </c>
      <c r="E6158" s="37">
        <f t="shared" si="193"/>
        <v>97.152000000000001</v>
      </c>
      <c r="F6158" s="32">
        <f>'Auxiliary Energy Estimation'!$E$25-D6158</f>
        <v>-25.960000000000008</v>
      </c>
      <c r="G6158" s="32">
        <f>'Auxiliary Energy Estimation'!$E$25-E6158</f>
        <v>-42.152000000000001</v>
      </c>
      <c r="H6158" s="26">
        <f>IF(D6158&lt;='Auxiliary Energy Estimation'!$E$25, 1, 0)</f>
        <v>0</v>
      </c>
      <c r="I6158" s="26">
        <f>IF(E6158&lt;='Auxiliary Energy Estimation'!$E$25, 1, 0)</f>
        <v>0</v>
      </c>
    </row>
    <row r="6159" spans="2:9" ht="15" x14ac:dyDescent="0.3">
      <c r="B6159" s="33">
        <v>6154.5</v>
      </c>
      <c r="C6159" s="34">
        <v>28.9</v>
      </c>
      <c r="D6159" s="32">
        <f t="shared" si="192"/>
        <v>84.02</v>
      </c>
      <c r="E6159" s="37">
        <f t="shared" si="193"/>
        <v>100.824</v>
      </c>
      <c r="F6159" s="32">
        <f>'Auxiliary Energy Estimation'!$E$25-D6159</f>
        <v>-29.019999999999996</v>
      </c>
      <c r="G6159" s="32">
        <f>'Auxiliary Energy Estimation'!$E$25-E6159</f>
        <v>-45.823999999999998</v>
      </c>
      <c r="H6159" s="26">
        <f>IF(D6159&lt;='Auxiliary Energy Estimation'!$E$25, 1, 0)</f>
        <v>0</v>
      </c>
      <c r="I6159" s="26">
        <f>IF(E6159&lt;='Auxiliary Energy Estimation'!$E$25, 1, 0)</f>
        <v>0</v>
      </c>
    </row>
    <row r="6160" spans="2:9" ht="15" x14ac:dyDescent="0.3">
      <c r="B6160" s="33">
        <v>6155.5</v>
      </c>
      <c r="C6160" s="34">
        <v>29.4</v>
      </c>
      <c r="D6160" s="32">
        <f t="shared" si="192"/>
        <v>84.92</v>
      </c>
      <c r="E6160" s="37">
        <f t="shared" si="193"/>
        <v>101.904</v>
      </c>
      <c r="F6160" s="32">
        <f>'Auxiliary Energy Estimation'!$E$25-D6160</f>
        <v>-29.92</v>
      </c>
      <c r="G6160" s="32">
        <f>'Auxiliary Energy Estimation'!$E$25-E6160</f>
        <v>-46.903999999999996</v>
      </c>
      <c r="H6160" s="26">
        <f>IF(D6160&lt;='Auxiliary Energy Estimation'!$E$25, 1, 0)</f>
        <v>0</v>
      </c>
      <c r="I6160" s="26">
        <f>IF(E6160&lt;='Auxiliary Energy Estimation'!$E$25, 1, 0)</f>
        <v>0</v>
      </c>
    </row>
    <row r="6161" spans="2:9" ht="15" x14ac:dyDescent="0.3">
      <c r="B6161" s="33">
        <v>6156.5</v>
      </c>
      <c r="C6161" s="34">
        <v>30</v>
      </c>
      <c r="D6161" s="32">
        <f t="shared" si="192"/>
        <v>86</v>
      </c>
      <c r="E6161" s="37">
        <f t="shared" si="193"/>
        <v>103.2</v>
      </c>
      <c r="F6161" s="32">
        <f>'Auxiliary Energy Estimation'!$E$25-D6161</f>
        <v>-31</v>
      </c>
      <c r="G6161" s="32">
        <f>'Auxiliary Energy Estimation'!$E$25-E6161</f>
        <v>-48.2</v>
      </c>
      <c r="H6161" s="26">
        <f>IF(D6161&lt;='Auxiliary Energy Estimation'!$E$25, 1, 0)</f>
        <v>0</v>
      </c>
      <c r="I6161" s="26">
        <f>IF(E6161&lt;='Auxiliary Energy Estimation'!$E$25, 1, 0)</f>
        <v>0</v>
      </c>
    </row>
    <row r="6162" spans="2:9" ht="15" x14ac:dyDescent="0.3">
      <c r="B6162" s="33">
        <v>6157.5</v>
      </c>
      <c r="C6162" s="34">
        <v>31.1</v>
      </c>
      <c r="D6162" s="32">
        <f t="shared" si="192"/>
        <v>87.98</v>
      </c>
      <c r="E6162" s="37">
        <f t="shared" si="193"/>
        <v>105.57600000000001</v>
      </c>
      <c r="F6162" s="32">
        <f>'Auxiliary Energy Estimation'!$E$25-D6162</f>
        <v>-32.980000000000004</v>
      </c>
      <c r="G6162" s="32">
        <f>'Auxiliary Energy Estimation'!$E$25-E6162</f>
        <v>-50.576000000000008</v>
      </c>
      <c r="H6162" s="26">
        <f>IF(D6162&lt;='Auxiliary Energy Estimation'!$E$25, 1, 0)</f>
        <v>0</v>
      </c>
      <c r="I6162" s="26">
        <f>IF(E6162&lt;='Auxiliary Energy Estimation'!$E$25, 1, 0)</f>
        <v>0</v>
      </c>
    </row>
    <row r="6163" spans="2:9" ht="15" x14ac:dyDescent="0.3">
      <c r="B6163" s="33">
        <v>6158.5</v>
      </c>
      <c r="C6163" s="34">
        <v>31.1</v>
      </c>
      <c r="D6163" s="32">
        <f t="shared" si="192"/>
        <v>87.98</v>
      </c>
      <c r="E6163" s="37">
        <f t="shared" si="193"/>
        <v>105.57600000000001</v>
      </c>
      <c r="F6163" s="32">
        <f>'Auxiliary Energy Estimation'!$E$25-D6163</f>
        <v>-32.980000000000004</v>
      </c>
      <c r="G6163" s="32">
        <f>'Auxiliary Energy Estimation'!$E$25-E6163</f>
        <v>-50.576000000000008</v>
      </c>
      <c r="H6163" s="26">
        <f>IF(D6163&lt;='Auxiliary Energy Estimation'!$E$25, 1, 0)</f>
        <v>0</v>
      </c>
      <c r="I6163" s="26">
        <f>IF(E6163&lt;='Auxiliary Energy Estimation'!$E$25, 1, 0)</f>
        <v>0</v>
      </c>
    </row>
    <row r="6164" spans="2:9" ht="15" x14ac:dyDescent="0.3">
      <c r="B6164" s="33">
        <v>6159.5</v>
      </c>
      <c r="C6164" s="34">
        <v>29.4</v>
      </c>
      <c r="D6164" s="32">
        <f t="shared" si="192"/>
        <v>84.92</v>
      </c>
      <c r="E6164" s="37">
        <f t="shared" si="193"/>
        <v>101.904</v>
      </c>
      <c r="F6164" s="32">
        <f>'Auxiliary Energy Estimation'!$E$25-D6164</f>
        <v>-29.92</v>
      </c>
      <c r="G6164" s="32">
        <f>'Auxiliary Energy Estimation'!$E$25-E6164</f>
        <v>-46.903999999999996</v>
      </c>
      <c r="H6164" s="26">
        <f>IF(D6164&lt;='Auxiliary Energy Estimation'!$E$25, 1, 0)</f>
        <v>0</v>
      </c>
      <c r="I6164" s="26">
        <f>IF(E6164&lt;='Auxiliary Energy Estimation'!$E$25, 1, 0)</f>
        <v>0</v>
      </c>
    </row>
    <row r="6165" spans="2:9" ht="15" x14ac:dyDescent="0.3">
      <c r="B6165" s="33">
        <v>6160.5</v>
      </c>
      <c r="C6165" s="34">
        <v>28.9</v>
      </c>
      <c r="D6165" s="32">
        <f t="shared" si="192"/>
        <v>84.02</v>
      </c>
      <c r="E6165" s="37">
        <f t="shared" si="193"/>
        <v>100.824</v>
      </c>
      <c r="F6165" s="32">
        <f>'Auxiliary Energy Estimation'!$E$25-D6165</f>
        <v>-29.019999999999996</v>
      </c>
      <c r="G6165" s="32">
        <f>'Auxiliary Energy Estimation'!$E$25-E6165</f>
        <v>-45.823999999999998</v>
      </c>
      <c r="H6165" s="26">
        <f>IF(D6165&lt;='Auxiliary Energy Estimation'!$E$25, 1, 0)</f>
        <v>0</v>
      </c>
      <c r="I6165" s="26">
        <f>IF(E6165&lt;='Auxiliary Energy Estimation'!$E$25, 1, 0)</f>
        <v>0</v>
      </c>
    </row>
    <row r="6166" spans="2:9" ht="15" x14ac:dyDescent="0.3">
      <c r="B6166" s="33">
        <v>6161.5</v>
      </c>
      <c r="C6166" s="34">
        <v>25.6</v>
      </c>
      <c r="D6166" s="32">
        <f t="shared" si="192"/>
        <v>78.080000000000013</v>
      </c>
      <c r="E6166" s="37">
        <f t="shared" si="193"/>
        <v>93.696000000000012</v>
      </c>
      <c r="F6166" s="32">
        <f>'Auxiliary Energy Estimation'!$E$25-D6166</f>
        <v>-23.080000000000013</v>
      </c>
      <c r="G6166" s="32">
        <f>'Auxiliary Energy Estimation'!$E$25-E6166</f>
        <v>-38.696000000000012</v>
      </c>
      <c r="H6166" s="26">
        <f>IF(D6166&lt;='Auxiliary Energy Estimation'!$E$25, 1, 0)</f>
        <v>0</v>
      </c>
      <c r="I6166" s="26">
        <f>IF(E6166&lt;='Auxiliary Energy Estimation'!$E$25, 1, 0)</f>
        <v>0</v>
      </c>
    </row>
    <row r="6167" spans="2:9" ht="15" x14ac:dyDescent="0.3">
      <c r="B6167" s="33">
        <v>6162.5</v>
      </c>
      <c r="C6167" s="34">
        <v>23.3</v>
      </c>
      <c r="D6167" s="32">
        <f t="shared" si="192"/>
        <v>73.94</v>
      </c>
      <c r="E6167" s="37">
        <f t="shared" si="193"/>
        <v>88.727999999999994</v>
      </c>
      <c r="F6167" s="32">
        <f>'Auxiliary Energy Estimation'!$E$25-D6167</f>
        <v>-18.939999999999998</v>
      </c>
      <c r="G6167" s="32">
        <f>'Auxiliary Energy Estimation'!$E$25-E6167</f>
        <v>-33.727999999999994</v>
      </c>
      <c r="H6167" s="26">
        <f>IF(D6167&lt;='Auxiliary Energy Estimation'!$E$25, 1, 0)</f>
        <v>0</v>
      </c>
      <c r="I6167" s="26">
        <f>IF(E6167&lt;='Auxiliary Energy Estimation'!$E$25, 1, 0)</f>
        <v>0</v>
      </c>
    </row>
    <row r="6168" spans="2:9" ht="15" x14ac:dyDescent="0.3">
      <c r="B6168" s="33">
        <v>6163.5</v>
      </c>
      <c r="C6168" s="34">
        <v>23.3</v>
      </c>
      <c r="D6168" s="32">
        <f t="shared" si="192"/>
        <v>73.94</v>
      </c>
      <c r="E6168" s="37">
        <f t="shared" si="193"/>
        <v>88.727999999999994</v>
      </c>
      <c r="F6168" s="32">
        <f>'Auxiliary Energy Estimation'!$E$25-D6168</f>
        <v>-18.939999999999998</v>
      </c>
      <c r="G6168" s="32">
        <f>'Auxiliary Energy Estimation'!$E$25-E6168</f>
        <v>-33.727999999999994</v>
      </c>
      <c r="H6168" s="26">
        <f>IF(D6168&lt;='Auxiliary Energy Estimation'!$E$25, 1, 0)</f>
        <v>0</v>
      </c>
      <c r="I6168" s="26">
        <f>IF(E6168&lt;='Auxiliary Energy Estimation'!$E$25, 1, 0)</f>
        <v>0</v>
      </c>
    </row>
    <row r="6169" spans="2:9" ht="15" x14ac:dyDescent="0.3">
      <c r="B6169" s="33">
        <v>6164.5</v>
      </c>
      <c r="C6169" s="34">
        <v>22.2</v>
      </c>
      <c r="D6169" s="32">
        <f t="shared" si="192"/>
        <v>71.960000000000008</v>
      </c>
      <c r="E6169" s="37">
        <f t="shared" si="193"/>
        <v>86.352000000000004</v>
      </c>
      <c r="F6169" s="32">
        <f>'Auxiliary Energy Estimation'!$E$25-D6169</f>
        <v>-16.960000000000008</v>
      </c>
      <c r="G6169" s="32">
        <f>'Auxiliary Energy Estimation'!$E$25-E6169</f>
        <v>-31.352000000000004</v>
      </c>
      <c r="H6169" s="26">
        <f>IF(D6169&lt;='Auxiliary Energy Estimation'!$E$25, 1, 0)</f>
        <v>0</v>
      </c>
      <c r="I6169" s="26">
        <f>IF(E6169&lt;='Auxiliary Energy Estimation'!$E$25, 1, 0)</f>
        <v>0</v>
      </c>
    </row>
    <row r="6170" spans="2:9" ht="15" x14ac:dyDescent="0.3">
      <c r="B6170" s="33">
        <v>6165.5</v>
      </c>
      <c r="C6170" s="34">
        <v>21.7</v>
      </c>
      <c r="D6170" s="32">
        <f t="shared" si="192"/>
        <v>71.06</v>
      </c>
      <c r="E6170" s="37">
        <f t="shared" si="193"/>
        <v>85.272000000000006</v>
      </c>
      <c r="F6170" s="32">
        <f>'Auxiliary Energy Estimation'!$E$25-D6170</f>
        <v>-16.060000000000002</v>
      </c>
      <c r="G6170" s="32">
        <f>'Auxiliary Energy Estimation'!$E$25-E6170</f>
        <v>-30.272000000000006</v>
      </c>
      <c r="H6170" s="26">
        <f>IF(D6170&lt;='Auxiliary Energy Estimation'!$E$25, 1, 0)</f>
        <v>0</v>
      </c>
      <c r="I6170" s="26">
        <f>IF(E6170&lt;='Auxiliary Energy Estimation'!$E$25, 1, 0)</f>
        <v>0</v>
      </c>
    </row>
    <row r="6171" spans="2:9" ht="15" x14ac:dyDescent="0.3">
      <c r="B6171" s="33">
        <v>6166.5</v>
      </c>
      <c r="C6171" s="34">
        <v>21.7</v>
      </c>
      <c r="D6171" s="32">
        <f t="shared" si="192"/>
        <v>71.06</v>
      </c>
      <c r="E6171" s="37">
        <f t="shared" si="193"/>
        <v>85.272000000000006</v>
      </c>
      <c r="F6171" s="32">
        <f>'Auxiliary Energy Estimation'!$E$25-D6171</f>
        <v>-16.060000000000002</v>
      </c>
      <c r="G6171" s="32">
        <f>'Auxiliary Energy Estimation'!$E$25-E6171</f>
        <v>-30.272000000000006</v>
      </c>
      <c r="H6171" s="26">
        <f>IF(D6171&lt;='Auxiliary Energy Estimation'!$E$25, 1, 0)</f>
        <v>0</v>
      </c>
      <c r="I6171" s="26">
        <f>IF(E6171&lt;='Auxiliary Energy Estimation'!$E$25, 1, 0)</f>
        <v>0</v>
      </c>
    </row>
    <row r="6172" spans="2:9" ht="15" x14ac:dyDescent="0.3">
      <c r="B6172" s="33">
        <v>6167.5</v>
      </c>
      <c r="C6172" s="34">
        <v>20.6</v>
      </c>
      <c r="D6172" s="32">
        <f t="shared" si="192"/>
        <v>69.080000000000013</v>
      </c>
      <c r="E6172" s="37">
        <f t="shared" si="193"/>
        <v>82.896000000000015</v>
      </c>
      <c r="F6172" s="32">
        <f>'Auxiliary Energy Estimation'!$E$25-D6172</f>
        <v>-14.080000000000013</v>
      </c>
      <c r="G6172" s="32">
        <f>'Auxiliary Energy Estimation'!$E$25-E6172</f>
        <v>-27.896000000000015</v>
      </c>
      <c r="H6172" s="26">
        <f>IF(D6172&lt;='Auxiliary Energy Estimation'!$E$25, 1, 0)</f>
        <v>0</v>
      </c>
      <c r="I6172" s="26">
        <f>IF(E6172&lt;='Auxiliary Energy Estimation'!$E$25, 1, 0)</f>
        <v>0</v>
      </c>
    </row>
    <row r="6173" spans="2:9" ht="15" x14ac:dyDescent="0.3">
      <c r="B6173" s="33">
        <v>6168.5</v>
      </c>
      <c r="C6173" s="34">
        <v>20.6</v>
      </c>
      <c r="D6173" s="32">
        <f t="shared" si="192"/>
        <v>69.080000000000013</v>
      </c>
      <c r="E6173" s="37">
        <f t="shared" si="193"/>
        <v>82.896000000000015</v>
      </c>
      <c r="F6173" s="32">
        <f>'Auxiliary Energy Estimation'!$E$25-D6173</f>
        <v>-14.080000000000013</v>
      </c>
      <c r="G6173" s="32">
        <f>'Auxiliary Energy Estimation'!$E$25-E6173</f>
        <v>-27.896000000000015</v>
      </c>
      <c r="H6173" s="26">
        <f>IF(D6173&lt;='Auxiliary Energy Estimation'!$E$25, 1, 0)</f>
        <v>0</v>
      </c>
      <c r="I6173" s="26">
        <f>IF(E6173&lt;='Auxiliary Energy Estimation'!$E$25, 1, 0)</f>
        <v>0</v>
      </c>
    </row>
    <row r="6174" spans="2:9" ht="15" x14ac:dyDescent="0.3">
      <c r="B6174" s="33">
        <v>6169.5</v>
      </c>
      <c r="C6174" s="34">
        <v>20</v>
      </c>
      <c r="D6174" s="32">
        <f t="shared" si="192"/>
        <v>68</v>
      </c>
      <c r="E6174" s="37">
        <f t="shared" si="193"/>
        <v>81.599999999999994</v>
      </c>
      <c r="F6174" s="32">
        <f>'Auxiliary Energy Estimation'!$E$25-D6174</f>
        <v>-13</v>
      </c>
      <c r="G6174" s="32">
        <f>'Auxiliary Energy Estimation'!$E$25-E6174</f>
        <v>-26.599999999999994</v>
      </c>
      <c r="H6174" s="26">
        <f>IF(D6174&lt;='Auxiliary Energy Estimation'!$E$25, 1, 0)</f>
        <v>0</v>
      </c>
      <c r="I6174" s="26">
        <f>IF(E6174&lt;='Auxiliary Energy Estimation'!$E$25, 1, 0)</f>
        <v>0</v>
      </c>
    </row>
    <row r="6175" spans="2:9" ht="15" x14ac:dyDescent="0.3">
      <c r="B6175" s="33">
        <v>6170.5</v>
      </c>
      <c r="C6175" s="34">
        <v>18.3</v>
      </c>
      <c r="D6175" s="32">
        <f t="shared" si="192"/>
        <v>64.94</v>
      </c>
      <c r="E6175" s="37">
        <f t="shared" si="193"/>
        <v>77.927999999999997</v>
      </c>
      <c r="F6175" s="32">
        <f>'Auxiliary Energy Estimation'!$E$25-D6175</f>
        <v>-9.9399999999999977</v>
      </c>
      <c r="G6175" s="32">
        <f>'Auxiliary Energy Estimation'!$E$25-E6175</f>
        <v>-22.927999999999997</v>
      </c>
      <c r="H6175" s="26">
        <f>IF(D6175&lt;='Auxiliary Energy Estimation'!$E$25, 1, 0)</f>
        <v>0</v>
      </c>
      <c r="I6175" s="26">
        <f>IF(E6175&lt;='Auxiliary Energy Estimation'!$E$25, 1, 0)</f>
        <v>0</v>
      </c>
    </row>
    <row r="6176" spans="2:9" ht="15" x14ac:dyDescent="0.3">
      <c r="B6176" s="33">
        <v>6171.5</v>
      </c>
      <c r="C6176" s="34">
        <v>18.3</v>
      </c>
      <c r="D6176" s="32">
        <f t="shared" si="192"/>
        <v>64.94</v>
      </c>
      <c r="E6176" s="37">
        <f t="shared" si="193"/>
        <v>77.927999999999997</v>
      </c>
      <c r="F6176" s="32">
        <f>'Auxiliary Energy Estimation'!$E$25-D6176</f>
        <v>-9.9399999999999977</v>
      </c>
      <c r="G6176" s="32">
        <f>'Auxiliary Energy Estimation'!$E$25-E6176</f>
        <v>-22.927999999999997</v>
      </c>
      <c r="H6176" s="26">
        <f>IF(D6176&lt;='Auxiliary Energy Estimation'!$E$25, 1, 0)</f>
        <v>0</v>
      </c>
      <c r="I6176" s="26">
        <f>IF(E6176&lt;='Auxiliary Energy Estimation'!$E$25, 1, 0)</f>
        <v>0</v>
      </c>
    </row>
    <row r="6177" spans="2:9" ht="15" x14ac:dyDescent="0.3">
      <c r="B6177" s="33">
        <v>6172.5</v>
      </c>
      <c r="C6177" s="34">
        <v>17.2</v>
      </c>
      <c r="D6177" s="32">
        <f t="shared" si="192"/>
        <v>62.96</v>
      </c>
      <c r="E6177" s="37">
        <f t="shared" si="193"/>
        <v>75.551999999999992</v>
      </c>
      <c r="F6177" s="32">
        <f>'Auxiliary Energy Estimation'!$E$25-D6177</f>
        <v>-7.9600000000000009</v>
      </c>
      <c r="G6177" s="32">
        <f>'Auxiliary Energy Estimation'!$E$25-E6177</f>
        <v>-20.551999999999992</v>
      </c>
      <c r="H6177" s="26">
        <f>IF(D6177&lt;='Auxiliary Energy Estimation'!$E$25, 1, 0)</f>
        <v>0</v>
      </c>
      <c r="I6177" s="26">
        <f>IF(E6177&lt;='Auxiliary Energy Estimation'!$E$25, 1, 0)</f>
        <v>0</v>
      </c>
    </row>
    <row r="6178" spans="2:9" ht="15" x14ac:dyDescent="0.3">
      <c r="B6178" s="33">
        <v>6173.5</v>
      </c>
      <c r="C6178" s="34">
        <v>18.3</v>
      </c>
      <c r="D6178" s="32">
        <f t="shared" si="192"/>
        <v>64.94</v>
      </c>
      <c r="E6178" s="37">
        <f t="shared" si="193"/>
        <v>77.927999999999997</v>
      </c>
      <c r="F6178" s="32">
        <f>'Auxiliary Energy Estimation'!$E$25-D6178</f>
        <v>-9.9399999999999977</v>
      </c>
      <c r="G6178" s="32">
        <f>'Auxiliary Energy Estimation'!$E$25-E6178</f>
        <v>-22.927999999999997</v>
      </c>
      <c r="H6178" s="26">
        <f>IF(D6178&lt;='Auxiliary Energy Estimation'!$E$25, 1, 0)</f>
        <v>0</v>
      </c>
      <c r="I6178" s="26">
        <f>IF(E6178&lt;='Auxiliary Energy Estimation'!$E$25, 1, 0)</f>
        <v>0</v>
      </c>
    </row>
    <row r="6179" spans="2:9" ht="15" x14ac:dyDescent="0.3">
      <c r="B6179" s="33">
        <v>6174.5</v>
      </c>
      <c r="C6179" s="34">
        <v>19.399999999999999</v>
      </c>
      <c r="D6179" s="32">
        <f t="shared" si="192"/>
        <v>66.92</v>
      </c>
      <c r="E6179" s="37">
        <f t="shared" si="193"/>
        <v>80.304000000000002</v>
      </c>
      <c r="F6179" s="32">
        <f>'Auxiliary Energy Estimation'!$E$25-D6179</f>
        <v>-11.920000000000002</v>
      </c>
      <c r="G6179" s="32">
        <f>'Auxiliary Energy Estimation'!$E$25-E6179</f>
        <v>-25.304000000000002</v>
      </c>
      <c r="H6179" s="26">
        <f>IF(D6179&lt;='Auxiliary Energy Estimation'!$E$25, 1, 0)</f>
        <v>0</v>
      </c>
      <c r="I6179" s="26">
        <f>IF(E6179&lt;='Auxiliary Energy Estimation'!$E$25, 1, 0)</f>
        <v>0</v>
      </c>
    </row>
    <row r="6180" spans="2:9" ht="15" x14ac:dyDescent="0.3">
      <c r="B6180" s="33">
        <v>6175.5</v>
      </c>
      <c r="C6180" s="34">
        <v>20.6</v>
      </c>
      <c r="D6180" s="32">
        <f t="shared" si="192"/>
        <v>69.080000000000013</v>
      </c>
      <c r="E6180" s="37">
        <f t="shared" si="193"/>
        <v>82.896000000000015</v>
      </c>
      <c r="F6180" s="32">
        <f>'Auxiliary Energy Estimation'!$E$25-D6180</f>
        <v>-14.080000000000013</v>
      </c>
      <c r="G6180" s="32">
        <f>'Auxiliary Energy Estimation'!$E$25-E6180</f>
        <v>-27.896000000000015</v>
      </c>
      <c r="H6180" s="26">
        <f>IF(D6180&lt;='Auxiliary Energy Estimation'!$E$25, 1, 0)</f>
        <v>0</v>
      </c>
      <c r="I6180" s="26">
        <f>IF(E6180&lt;='Auxiliary Energy Estimation'!$E$25, 1, 0)</f>
        <v>0</v>
      </c>
    </row>
    <row r="6181" spans="2:9" ht="15" x14ac:dyDescent="0.3">
      <c r="B6181" s="33">
        <v>6176.5</v>
      </c>
      <c r="C6181" s="34">
        <v>22.2</v>
      </c>
      <c r="D6181" s="32">
        <f t="shared" si="192"/>
        <v>71.960000000000008</v>
      </c>
      <c r="E6181" s="37">
        <f t="shared" si="193"/>
        <v>86.352000000000004</v>
      </c>
      <c r="F6181" s="32">
        <f>'Auxiliary Energy Estimation'!$E$25-D6181</f>
        <v>-16.960000000000008</v>
      </c>
      <c r="G6181" s="32">
        <f>'Auxiliary Energy Estimation'!$E$25-E6181</f>
        <v>-31.352000000000004</v>
      </c>
      <c r="H6181" s="26">
        <f>IF(D6181&lt;='Auxiliary Energy Estimation'!$E$25, 1, 0)</f>
        <v>0</v>
      </c>
      <c r="I6181" s="26">
        <f>IF(E6181&lt;='Auxiliary Energy Estimation'!$E$25, 1, 0)</f>
        <v>0</v>
      </c>
    </row>
    <row r="6182" spans="2:9" ht="15" x14ac:dyDescent="0.3">
      <c r="B6182" s="33">
        <v>6177.5</v>
      </c>
      <c r="C6182" s="34">
        <v>24.4</v>
      </c>
      <c r="D6182" s="32">
        <f t="shared" si="192"/>
        <v>75.92</v>
      </c>
      <c r="E6182" s="37">
        <f t="shared" si="193"/>
        <v>91.103999999999999</v>
      </c>
      <c r="F6182" s="32">
        <f>'Auxiliary Energy Estimation'!$E$25-D6182</f>
        <v>-20.92</v>
      </c>
      <c r="G6182" s="32">
        <f>'Auxiliary Energy Estimation'!$E$25-E6182</f>
        <v>-36.103999999999999</v>
      </c>
      <c r="H6182" s="26">
        <f>IF(D6182&lt;='Auxiliary Energy Estimation'!$E$25, 1, 0)</f>
        <v>0</v>
      </c>
      <c r="I6182" s="26">
        <f>IF(E6182&lt;='Auxiliary Energy Estimation'!$E$25, 1, 0)</f>
        <v>0</v>
      </c>
    </row>
    <row r="6183" spans="2:9" ht="15" x14ac:dyDescent="0.3">
      <c r="B6183" s="33">
        <v>6178.5</v>
      </c>
      <c r="C6183" s="34">
        <v>25</v>
      </c>
      <c r="D6183" s="32">
        <f t="shared" si="192"/>
        <v>77</v>
      </c>
      <c r="E6183" s="37">
        <f t="shared" si="193"/>
        <v>92.399999999999991</v>
      </c>
      <c r="F6183" s="32">
        <f>'Auxiliary Energy Estimation'!$E$25-D6183</f>
        <v>-22</v>
      </c>
      <c r="G6183" s="32">
        <f>'Auxiliary Energy Estimation'!$E$25-E6183</f>
        <v>-37.399999999999991</v>
      </c>
      <c r="H6183" s="26">
        <f>IF(D6183&lt;='Auxiliary Energy Estimation'!$E$25, 1, 0)</f>
        <v>0</v>
      </c>
      <c r="I6183" s="26">
        <f>IF(E6183&lt;='Auxiliary Energy Estimation'!$E$25, 1, 0)</f>
        <v>0</v>
      </c>
    </row>
    <row r="6184" spans="2:9" ht="15" x14ac:dyDescent="0.3">
      <c r="B6184" s="33">
        <v>6179.5</v>
      </c>
      <c r="C6184" s="34">
        <v>26.1</v>
      </c>
      <c r="D6184" s="32">
        <f t="shared" si="192"/>
        <v>78.98</v>
      </c>
      <c r="E6184" s="37">
        <f t="shared" si="193"/>
        <v>94.775999999999996</v>
      </c>
      <c r="F6184" s="32">
        <f>'Auxiliary Energy Estimation'!$E$25-D6184</f>
        <v>-23.980000000000004</v>
      </c>
      <c r="G6184" s="32">
        <f>'Auxiliary Energy Estimation'!$E$25-E6184</f>
        <v>-39.775999999999996</v>
      </c>
      <c r="H6184" s="26">
        <f>IF(D6184&lt;='Auxiliary Energy Estimation'!$E$25, 1, 0)</f>
        <v>0</v>
      </c>
      <c r="I6184" s="26">
        <f>IF(E6184&lt;='Auxiliary Energy Estimation'!$E$25, 1, 0)</f>
        <v>0</v>
      </c>
    </row>
    <row r="6185" spans="2:9" ht="15" x14ac:dyDescent="0.3">
      <c r="B6185" s="33">
        <v>6180.5</v>
      </c>
      <c r="C6185" s="34">
        <v>26.1</v>
      </c>
      <c r="D6185" s="32">
        <f t="shared" si="192"/>
        <v>78.98</v>
      </c>
      <c r="E6185" s="37">
        <f t="shared" si="193"/>
        <v>94.775999999999996</v>
      </c>
      <c r="F6185" s="32">
        <f>'Auxiliary Energy Estimation'!$E$25-D6185</f>
        <v>-23.980000000000004</v>
      </c>
      <c r="G6185" s="32">
        <f>'Auxiliary Energy Estimation'!$E$25-E6185</f>
        <v>-39.775999999999996</v>
      </c>
      <c r="H6185" s="26">
        <f>IF(D6185&lt;='Auxiliary Energy Estimation'!$E$25, 1, 0)</f>
        <v>0</v>
      </c>
      <c r="I6185" s="26">
        <f>IF(E6185&lt;='Auxiliary Energy Estimation'!$E$25, 1, 0)</f>
        <v>0</v>
      </c>
    </row>
    <row r="6186" spans="2:9" ht="15" x14ac:dyDescent="0.3">
      <c r="B6186" s="33">
        <v>6181.5</v>
      </c>
      <c r="C6186" s="34">
        <v>26.7</v>
      </c>
      <c r="D6186" s="32">
        <f t="shared" si="192"/>
        <v>80.06</v>
      </c>
      <c r="E6186" s="37">
        <f t="shared" si="193"/>
        <v>96.072000000000003</v>
      </c>
      <c r="F6186" s="32">
        <f>'Auxiliary Energy Estimation'!$E$25-D6186</f>
        <v>-25.060000000000002</v>
      </c>
      <c r="G6186" s="32">
        <f>'Auxiliary Energy Estimation'!$E$25-E6186</f>
        <v>-41.072000000000003</v>
      </c>
      <c r="H6186" s="26">
        <f>IF(D6186&lt;='Auxiliary Energy Estimation'!$E$25, 1, 0)</f>
        <v>0</v>
      </c>
      <c r="I6186" s="26">
        <f>IF(E6186&lt;='Auxiliary Energy Estimation'!$E$25, 1, 0)</f>
        <v>0</v>
      </c>
    </row>
    <row r="6187" spans="2:9" ht="15" x14ac:dyDescent="0.3">
      <c r="B6187" s="33">
        <v>6182.5</v>
      </c>
      <c r="C6187" s="34">
        <v>26.1</v>
      </c>
      <c r="D6187" s="32">
        <f t="shared" si="192"/>
        <v>78.98</v>
      </c>
      <c r="E6187" s="37">
        <f t="shared" si="193"/>
        <v>94.775999999999996</v>
      </c>
      <c r="F6187" s="32">
        <f>'Auxiliary Energy Estimation'!$E$25-D6187</f>
        <v>-23.980000000000004</v>
      </c>
      <c r="G6187" s="32">
        <f>'Auxiliary Energy Estimation'!$E$25-E6187</f>
        <v>-39.775999999999996</v>
      </c>
      <c r="H6187" s="26">
        <f>IF(D6187&lt;='Auxiliary Energy Estimation'!$E$25, 1, 0)</f>
        <v>0</v>
      </c>
      <c r="I6187" s="26">
        <f>IF(E6187&lt;='Auxiliary Energy Estimation'!$E$25, 1, 0)</f>
        <v>0</v>
      </c>
    </row>
    <row r="6188" spans="2:9" ht="15" x14ac:dyDescent="0.3">
      <c r="B6188" s="33">
        <v>6183.5</v>
      </c>
      <c r="C6188" s="34">
        <v>25.6</v>
      </c>
      <c r="D6188" s="32">
        <f t="shared" si="192"/>
        <v>78.080000000000013</v>
      </c>
      <c r="E6188" s="37">
        <f t="shared" si="193"/>
        <v>93.696000000000012</v>
      </c>
      <c r="F6188" s="32">
        <f>'Auxiliary Energy Estimation'!$E$25-D6188</f>
        <v>-23.080000000000013</v>
      </c>
      <c r="G6188" s="32">
        <f>'Auxiliary Energy Estimation'!$E$25-E6188</f>
        <v>-38.696000000000012</v>
      </c>
      <c r="H6188" s="26">
        <f>IF(D6188&lt;='Auxiliary Energy Estimation'!$E$25, 1, 0)</f>
        <v>0</v>
      </c>
      <c r="I6188" s="26">
        <f>IF(E6188&lt;='Auxiliary Energy Estimation'!$E$25, 1, 0)</f>
        <v>0</v>
      </c>
    </row>
    <row r="6189" spans="2:9" ht="15" x14ac:dyDescent="0.3">
      <c r="B6189" s="33">
        <v>6184.5</v>
      </c>
      <c r="C6189" s="34">
        <v>25</v>
      </c>
      <c r="D6189" s="32">
        <f t="shared" si="192"/>
        <v>77</v>
      </c>
      <c r="E6189" s="37">
        <f t="shared" si="193"/>
        <v>92.399999999999991</v>
      </c>
      <c r="F6189" s="32">
        <f>'Auxiliary Energy Estimation'!$E$25-D6189</f>
        <v>-22</v>
      </c>
      <c r="G6189" s="32">
        <f>'Auxiliary Energy Estimation'!$E$25-E6189</f>
        <v>-37.399999999999991</v>
      </c>
      <c r="H6189" s="26">
        <f>IF(D6189&lt;='Auxiliary Energy Estimation'!$E$25, 1, 0)</f>
        <v>0</v>
      </c>
      <c r="I6189" s="26">
        <f>IF(E6189&lt;='Auxiliary Energy Estimation'!$E$25, 1, 0)</f>
        <v>0</v>
      </c>
    </row>
    <row r="6190" spans="2:9" ht="15" x14ac:dyDescent="0.3">
      <c r="B6190" s="33">
        <v>6185.5</v>
      </c>
      <c r="C6190" s="34">
        <v>23.9</v>
      </c>
      <c r="D6190" s="32">
        <f t="shared" si="192"/>
        <v>75.02</v>
      </c>
      <c r="E6190" s="37">
        <f t="shared" si="193"/>
        <v>90.023999999999987</v>
      </c>
      <c r="F6190" s="32">
        <f>'Auxiliary Energy Estimation'!$E$25-D6190</f>
        <v>-20.019999999999996</v>
      </c>
      <c r="G6190" s="32">
        <f>'Auxiliary Energy Estimation'!$E$25-E6190</f>
        <v>-35.023999999999987</v>
      </c>
      <c r="H6190" s="26">
        <f>IF(D6190&lt;='Auxiliary Energy Estimation'!$E$25, 1, 0)</f>
        <v>0</v>
      </c>
      <c r="I6190" s="26">
        <f>IF(E6190&lt;='Auxiliary Energy Estimation'!$E$25, 1, 0)</f>
        <v>0</v>
      </c>
    </row>
    <row r="6191" spans="2:9" ht="15" x14ac:dyDescent="0.3">
      <c r="B6191" s="33">
        <v>6186.5</v>
      </c>
      <c r="C6191" s="34">
        <v>23.3</v>
      </c>
      <c r="D6191" s="32">
        <f t="shared" si="192"/>
        <v>73.94</v>
      </c>
      <c r="E6191" s="37">
        <f t="shared" si="193"/>
        <v>88.727999999999994</v>
      </c>
      <c r="F6191" s="32">
        <f>'Auxiliary Energy Estimation'!$E$25-D6191</f>
        <v>-18.939999999999998</v>
      </c>
      <c r="G6191" s="32">
        <f>'Auxiliary Energy Estimation'!$E$25-E6191</f>
        <v>-33.727999999999994</v>
      </c>
      <c r="H6191" s="26">
        <f>IF(D6191&lt;='Auxiliary Energy Estimation'!$E$25, 1, 0)</f>
        <v>0</v>
      </c>
      <c r="I6191" s="26">
        <f>IF(E6191&lt;='Auxiliary Energy Estimation'!$E$25, 1, 0)</f>
        <v>0</v>
      </c>
    </row>
    <row r="6192" spans="2:9" ht="15" x14ac:dyDescent="0.3">
      <c r="B6192" s="33">
        <v>6187.5</v>
      </c>
      <c r="C6192" s="34">
        <v>21.7</v>
      </c>
      <c r="D6192" s="32">
        <f t="shared" si="192"/>
        <v>71.06</v>
      </c>
      <c r="E6192" s="37">
        <f t="shared" si="193"/>
        <v>85.272000000000006</v>
      </c>
      <c r="F6192" s="32">
        <f>'Auxiliary Energy Estimation'!$E$25-D6192</f>
        <v>-16.060000000000002</v>
      </c>
      <c r="G6192" s="32">
        <f>'Auxiliary Energy Estimation'!$E$25-E6192</f>
        <v>-30.272000000000006</v>
      </c>
      <c r="H6192" s="26">
        <f>IF(D6192&lt;='Auxiliary Energy Estimation'!$E$25, 1, 0)</f>
        <v>0</v>
      </c>
      <c r="I6192" s="26">
        <f>IF(E6192&lt;='Auxiliary Energy Estimation'!$E$25, 1, 0)</f>
        <v>0</v>
      </c>
    </row>
    <row r="6193" spans="2:9" ht="15" x14ac:dyDescent="0.3">
      <c r="B6193" s="33">
        <v>6188.5</v>
      </c>
      <c r="C6193" s="34">
        <v>21.7</v>
      </c>
      <c r="D6193" s="32">
        <f t="shared" si="192"/>
        <v>71.06</v>
      </c>
      <c r="E6193" s="37">
        <f t="shared" si="193"/>
        <v>85.272000000000006</v>
      </c>
      <c r="F6193" s="32">
        <f>'Auxiliary Energy Estimation'!$E$25-D6193</f>
        <v>-16.060000000000002</v>
      </c>
      <c r="G6193" s="32">
        <f>'Auxiliary Energy Estimation'!$E$25-E6193</f>
        <v>-30.272000000000006</v>
      </c>
      <c r="H6193" s="26">
        <f>IF(D6193&lt;='Auxiliary Energy Estimation'!$E$25, 1, 0)</f>
        <v>0</v>
      </c>
      <c r="I6193" s="26">
        <f>IF(E6193&lt;='Auxiliary Energy Estimation'!$E$25, 1, 0)</f>
        <v>0</v>
      </c>
    </row>
    <row r="6194" spans="2:9" ht="15" x14ac:dyDescent="0.3">
      <c r="B6194" s="33">
        <v>6189.5</v>
      </c>
      <c r="C6194" s="34">
        <v>20.6</v>
      </c>
      <c r="D6194" s="32">
        <f t="shared" si="192"/>
        <v>69.080000000000013</v>
      </c>
      <c r="E6194" s="37">
        <f t="shared" si="193"/>
        <v>82.896000000000015</v>
      </c>
      <c r="F6194" s="32">
        <f>'Auxiliary Energy Estimation'!$E$25-D6194</f>
        <v>-14.080000000000013</v>
      </c>
      <c r="G6194" s="32">
        <f>'Auxiliary Energy Estimation'!$E$25-E6194</f>
        <v>-27.896000000000015</v>
      </c>
      <c r="H6194" s="26">
        <f>IF(D6194&lt;='Auxiliary Energy Estimation'!$E$25, 1, 0)</f>
        <v>0</v>
      </c>
      <c r="I6194" s="26">
        <f>IF(E6194&lt;='Auxiliary Energy Estimation'!$E$25, 1, 0)</f>
        <v>0</v>
      </c>
    </row>
    <row r="6195" spans="2:9" ht="15" x14ac:dyDescent="0.3">
      <c r="B6195" s="33">
        <v>6190.5</v>
      </c>
      <c r="C6195" s="34">
        <v>20</v>
      </c>
      <c r="D6195" s="32">
        <f t="shared" si="192"/>
        <v>68</v>
      </c>
      <c r="E6195" s="37">
        <f t="shared" si="193"/>
        <v>81.599999999999994</v>
      </c>
      <c r="F6195" s="32">
        <f>'Auxiliary Energy Estimation'!$E$25-D6195</f>
        <v>-13</v>
      </c>
      <c r="G6195" s="32">
        <f>'Auxiliary Energy Estimation'!$E$25-E6195</f>
        <v>-26.599999999999994</v>
      </c>
      <c r="H6195" s="26">
        <f>IF(D6195&lt;='Auxiliary Energy Estimation'!$E$25, 1, 0)</f>
        <v>0</v>
      </c>
      <c r="I6195" s="26">
        <f>IF(E6195&lt;='Auxiliary Energy Estimation'!$E$25, 1, 0)</f>
        <v>0</v>
      </c>
    </row>
    <row r="6196" spans="2:9" ht="15" x14ac:dyDescent="0.3">
      <c r="B6196" s="33">
        <v>6191.5</v>
      </c>
      <c r="C6196" s="34">
        <v>20</v>
      </c>
      <c r="D6196" s="32">
        <f t="shared" si="192"/>
        <v>68</v>
      </c>
      <c r="E6196" s="37">
        <f t="shared" si="193"/>
        <v>81.599999999999994</v>
      </c>
      <c r="F6196" s="32">
        <f>'Auxiliary Energy Estimation'!$E$25-D6196</f>
        <v>-13</v>
      </c>
      <c r="G6196" s="32">
        <f>'Auxiliary Energy Estimation'!$E$25-E6196</f>
        <v>-26.599999999999994</v>
      </c>
      <c r="H6196" s="26">
        <f>IF(D6196&lt;='Auxiliary Energy Estimation'!$E$25, 1, 0)</f>
        <v>0</v>
      </c>
      <c r="I6196" s="26">
        <f>IF(E6196&lt;='Auxiliary Energy Estimation'!$E$25, 1, 0)</f>
        <v>0</v>
      </c>
    </row>
    <row r="6197" spans="2:9" ht="15" x14ac:dyDescent="0.3">
      <c r="B6197" s="33">
        <v>6192.5</v>
      </c>
      <c r="C6197" s="34">
        <v>19.399999999999999</v>
      </c>
      <c r="D6197" s="32">
        <f t="shared" si="192"/>
        <v>66.92</v>
      </c>
      <c r="E6197" s="37">
        <f t="shared" si="193"/>
        <v>80.304000000000002</v>
      </c>
      <c r="F6197" s="32">
        <f>'Auxiliary Energy Estimation'!$E$25-D6197</f>
        <v>-11.920000000000002</v>
      </c>
      <c r="G6197" s="32">
        <f>'Auxiliary Energy Estimation'!$E$25-E6197</f>
        <v>-25.304000000000002</v>
      </c>
      <c r="H6197" s="26">
        <f>IF(D6197&lt;='Auxiliary Energy Estimation'!$E$25, 1, 0)</f>
        <v>0</v>
      </c>
      <c r="I6197" s="26">
        <f>IF(E6197&lt;='Auxiliary Energy Estimation'!$E$25, 1, 0)</f>
        <v>0</v>
      </c>
    </row>
    <row r="6198" spans="2:9" ht="15" x14ac:dyDescent="0.3">
      <c r="B6198" s="33">
        <v>6193.5</v>
      </c>
      <c r="C6198" s="34">
        <v>18.899999999999999</v>
      </c>
      <c r="D6198" s="32">
        <f t="shared" si="192"/>
        <v>66.02</v>
      </c>
      <c r="E6198" s="37">
        <f t="shared" si="193"/>
        <v>79.22399999999999</v>
      </c>
      <c r="F6198" s="32">
        <f>'Auxiliary Energy Estimation'!$E$25-D6198</f>
        <v>-11.019999999999996</v>
      </c>
      <c r="G6198" s="32">
        <f>'Auxiliary Energy Estimation'!$E$25-E6198</f>
        <v>-24.22399999999999</v>
      </c>
      <c r="H6198" s="26">
        <f>IF(D6198&lt;='Auxiliary Energy Estimation'!$E$25, 1, 0)</f>
        <v>0</v>
      </c>
      <c r="I6198" s="26">
        <f>IF(E6198&lt;='Auxiliary Energy Estimation'!$E$25, 1, 0)</f>
        <v>0</v>
      </c>
    </row>
    <row r="6199" spans="2:9" ht="15" x14ac:dyDescent="0.3">
      <c r="B6199" s="33">
        <v>6194.5</v>
      </c>
      <c r="C6199" s="34">
        <v>18.3</v>
      </c>
      <c r="D6199" s="32">
        <f t="shared" si="192"/>
        <v>64.94</v>
      </c>
      <c r="E6199" s="37">
        <f t="shared" si="193"/>
        <v>77.927999999999997</v>
      </c>
      <c r="F6199" s="32">
        <f>'Auxiliary Energy Estimation'!$E$25-D6199</f>
        <v>-9.9399999999999977</v>
      </c>
      <c r="G6199" s="32">
        <f>'Auxiliary Energy Estimation'!$E$25-E6199</f>
        <v>-22.927999999999997</v>
      </c>
      <c r="H6199" s="26">
        <f>IF(D6199&lt;='Auxiliary Energy Estimation'!$E$25, 1, 0)</f>
        <v>0</v>
      </c>
      <c r="I6199" s="26">
        <f>IF(E6199&lt;='Auxiliary Energy Estimation'!$E$25, 1, 0)</f>
        <v>0</v>
      </c>
    </row>
    <row r="6200" spans="2:9" ht="15" x14ac:dyDescent="0.3">
      <c r="B6200" s="33">
        <v>6195.5</v>
      </c>
      <c r="C6200" s="34">
        <v>18.3</v>
      </c>
      <c r="D6200" s="32">
        <f t="shared" si="192"/>
        <v>64.94</v>
      </c>
      <c r="E6200" s="37">
        <f t="shared" si="193"/>
        <v>77.927999999999997</v>
      </c>
      <c r="F6200" s="32">
        <f>'Auxiliary Energy Estimation'!$E$25-D6200</f>
        <v>-9.9399999999999977</v>
      </c>
      <c r="G6200" s="32">
        <f>'Auxiliary Energy Estimation'!$E$25-E6200</f>
        <v>-22.927999999999997</v>
      </c>
      <c r="H6200" s="26">
        <f>IF(D6200&lt;='Auxiliary Energy Estimation'!$E$25, 1, 0)</f>
        <v>0</v>
      </c>
      <c r="I6200" s="26">
        <f>IF(E6200&lt;='Auxiliary Energy Estimation'!$E$25, 1, 0)</f>
        <v>0</v>
      </c>
    </row>
    <row r="6201" spans="2:9" ht="15" x14ac:dyDescent="0.3">
      <c r="B6201" s="33">
        <v>6196.5</v>
      </c>
      <c r="C6201" s="34">
        <v>18.3</v>
      </c>
      <c r="D6201" s="32">
        <f t="shared" si="192"/>
        <v>64.94</v>
      </c>
      <c r="E6201" s="37">
        <f t="shared" si="193"/>
        <v>77.927999999999997</v>
      </c>
      <c r="F6201" s="32">
        <f>'Auxiliary Energy Estimation'!$E$25-D6201</f>
        <v>-9.9399999999999977</v>
      </c>
      <c r="G6201" s="32">
        <f>'Auxiliary Energy Estimation'!$E$25-E6201</f>
        <v>-22.927999999999997</v>
      </c>
      <c r="H6201" s="26">
        <f>IF(D6201&lt;='Auxiliary Energy Estimation'!$E$25, 1, 0)</f>
        <v>0</v>
      </c>
      <c r="I6201" s="26">
        <f>IF(E6201&lt;='Auxiliary Energy Estimation'!$E$25, 1, 0)</f>
        <v>0</v>
      </c>
    </row>
    <row r="6202" spans="2:9" ht="15" x14ac:dyDescent="0.3">
      <c r="B6202" s="33">
        <v>6197.5</v>
      </c>
      <c r="C6202" s="34">
        <v>17.2</v>
      </c>
      <c r="D6202" s="32">
        <f t="shared" si="192"/>
        <v>62.96</v>
      </c>
      <c r="E6202" s="37">
        <f t="shared" si="193"/>
        <v>75.551999999999992</v>
      </c>
      <c r="F6202" s="32">
        <f>'Auxiliary Energy Estimation'!$E$25-D6202</f>
        <v>-7.9600000000000009</v>
      </c>
      <c r="G6202" s="32">
        <f>'Auxiliary Energy Estimation'!$E$25-E6202</f>
        <v>-20.551999999999992</v>
      </c>
      <c r="H6202" s="26">
        <f>IF(D6202&lt;='Auxiliary Energy Estimation'!$E$25, 1, 0)</f>
        <v>0</v>
      </c>
      <c r="I6202" s="26">
        <f>IF(E6202&lt;='Auxiliary Energy Estimation'!$E$25, 1, 0)</f>
        <v>0</v>
      </c>
    </row>
    <row r="6203" spans="2:9" ht="15" x14ac:dyDescent="0.3">
      <c r="B6203" s="33">
        <v>6198.5</v>
      </c>
      <c r="C6203" s="34">
        <v>19.399999999999999</v>
      </c>
      <c r="D6203" s="32">
        <f t="shared" si="192"/>
        <v>66.92</v>
      </c>
      <c r="E6203" s="37">
        <f t="shared" si="193"/>
        <v>80.304000000000002</v>
      </c>
      <c r="F6203" s="32">
        <f>'Auxiliary Energy Estimation'!$E$25-D6203</f>
        <v>-11.920000000000002</v>
      </c>
      <c r="G6203" s="32">
        <f>'Auxiliary Energy Estimation'!$E$25-E6203</f>
        <v>-25.304000000000002</v>
      </c>
      <c r="H6203" s="26">
        <f>IF(D6203&lt;='Auxiliary Energy Estimation'!$E$25, 1, 0)</f>
        <v>0</v>
      </c>
      <c r="I6203" s="26">
        <f>IF(E6203&lt;='Auxiliary Energy Estimation'!$E$25, 1, 0)</f>
        <v>0</v>
      </c>
    </row>
    <row r="6204" spans="2:9" ht="15" x14ac:dyDescent="0.3">
      <c r="B6204" s="33">
        <v>6199.5</v>
      </c>
      <c r="C6204" s="34">
        <v>20.6</v>
      </c>
      <c r="D6204" s="32">
        <f t="shared" si="192"/>
        <v>69.080000000000013</v>
      </c>
      <c r="E6204" s="37">
        <f t="shared" si="193"/>
        <v>82.896000000000015</v>
      </c>
      <c r="F6204" s="32">
        <f>'Auxiliary Energy Estimation'!$E$25-D6204</f>
        <v>-14.080000000000013</v>
      </c>
      <c r="G6204" s="32">
        <f>'Auxiliary Energy Estimation'!$E$25-E6204</f>
        <v>-27.896000000000015</v>
      </c>
      <c r="H6204" s="26">
        <f>IF(D6204&lt;='Auxiliary Energy Estimation'!$E$25, 1, 0)</f>
        <v>0</v>
      </c>
      <c r="I6204" s="26">
        <f>IF(E6204&lt;='Auxiliary Energy Estimation'!$E$25, 1, 0)</f>
        <v>0</v>
      </c>
    </row>
    <row r="6205" spans="2:9" ht="15" x14ac:dyDescent="0.3">
      <c r="B6205" s="33">
        <v>6200.5</v>
      </c>
      <c r="C6205" s="34">
        <v>21.7</v>
      </c>
      <c r="D6205" s="32">
        <f t="shared" si="192"/>
        <v>71.06</v>
      </c>
      <c r="E6205" s="37">
        <f t="shared" si="193"/>
        <v>85.272000000000006</v>
      </c>
      <c r="F6205" s="32">
        <f>'Auxiliary Energy Estimation'!$E$25-D6205</f>
        <v>-16.060000000000002</v>
      </c>
      <c r="G6205" s="32">
        <f>'Auxiliary Energy Estimation'!$E$25-E6205</f>
        <v>-30.272000000000006</v>
      </c>
      <c r="H6205" s="26">
        <f>IF(D6205&lt;='Auxiliary Energy Estimation'!$E$25, 1, 0)</f>
        <v>0</v>
      </c>
      <c r="I6205" s="26">
        <f>IF(E6205&lt;='Auxiliary Energy Estimation'!$E$25, 1, 0)</f>
        <v>0</v>
      </c>
    </row>
    <row r="6206" spans="2:9" ht="15" x14ac:dyDescent="0.3">
      <c r="B6206" s="33">
        <v>6201.5</v>
      </c>
      <c r="C6206" s="34">
        <v>23.3</v>
      </c>
      <c r="D6206" s="32">
        <f t="shared" si="192"/>
        <v>73.94</v>
      </c>
      <c r="E6206" s="37">
        <f t="shared" si="193"/>
        <v>88.727999999999994</v>
      </c>
      <c r="F6206" s="32">
        <f>'Auxiliary Energy Estimation'!$E$25-D6206</f>
        <v>-18.939999999999998</v>
      </c>
      <c r="G6206" s="32">
        <f>'Auxiliary Energy Estimation'!$E$25-E6206</f>
        <v>-33.727999999999994</v>
      </c>
      <c r="H6206" s="26">
        <f>IF(D6206&lt;='Auxiliary Energy Estimation'!$E$25, 1, 0)</f>
        <v>0</v>
      </c>
      <c r="I6206" s="26">
        <f>IF(E6206&lt;='Auxiliary Energy Estimation'!$E$25, 1, 0)</f>
        <v>0</v>
      </c>
    </row>
    <row r="6207" spans="2:9" ht="15" x14ac:dyDescent="0.3">
      <c r="B6207" s="33">
        <v>6202.5</v>
      </c>
      <c r="C6207" s="34">
        <v>23.3</v>
      </c>
      <c r="D6207" s="32">
        <f t="shared" si="192"/>
        <v>73.94</v>
      </c>
      <c r="E6207" s="37">
        <f t="shared" si="193"/>
        <v>88.727999999999994</v>
      </c>
      <c r="F6207" s="32">
        <f>'Auxiliary Energy Estimation'!$E$25-D6207</f>
        <v>-18.939999999999998</v>
      </c>
      <c r="G6207" s="32">
        <f>'Auxiliary Energy Estimation'!$E$25-E6207</f>
        <v>-33.727999999999994</v>
      </c>
      <c r="H6207" s="26">
        <f>IF(D6207&lt;='Auxiliary Energy Estimation'!$E$25, 1, 0)</f>
        <v>0</v>
      </c>
      <c r="I6207" s="26">
        <f>IF(E6207&lt;='Auxiliary Energy Estimation'!$E$25, 1, 0)</f>
        <v>0</v>
      </c>
    </row>
    <row r="6208" spans="2:9" ht="15" x14ac:dyDescent="0.3">
      <c r="B6208" s="33">
        <v>6203.5</v>
      </c>
      <c r="C6208" s="34">
        <v>20.6</v>
      </c>
      <c r="D6208" s="32">
        <f t="shared" si="192"/>
        <v>69.080000000000013</v>
      </c>
      <c r="E6208" s="37">
        <f t="shared" si="193"/>
        <v>82.896000000000015</v>
      </c>
      <c r="F6208" s="32">
        <f>'Auxiliary Energy Estimation'!$E$25-D6208</f>
        <v>-14.080000000000013</v>
      </c>
      <c r="G6208" s="32">
        <f>'Auxiliary Energy Estimation'!$E$25-E6208</f>
        <v>-27.896000000000015</v>
      </c>
      <c r="H6208" s="26">
        <f>IF(D6208&lt;='Auxiliary Energy Estimation'!$E$25, 1, 0)</f>
        <v>0</v>
      </c>
      <c r="I6208" s="26">
        <f>IF(E6208&lt;='Auxiliary Energy Estimation'!$E$25, 1, 0)</f>
        <v>0</v>
      </c>
    </row>
    <row r="6209" spans="2:9" ht="15" x14ac:dyDescent="0.3">
      <c r="B6209" s="33">
        <v>6204.5</v>
      </c>
      <c r="C6209" s="34">
        <v>20.6</v>
      </c>
      <c r="D6209" s="32">
        <f t="shared" si="192"/>
        <v>69.080000000000013</v>
      </c>
      <c r="E6209" s="37">
        <f t="shared" si="193"/>
        <v>82.896000000000015</v>
      </c>
      <c r="F6209" s="32">
        <f>'Auxiliary Energy Estimation'!$E$25-D6209</f>
        <v>-14.080000000000013</v>
      </c>
      <c r="G6209" s="32">
        <f>'Auxiliary Energy Estimation'!$E$25-E6209</f>
        <v>-27.896000000000015</v>
      </c>
      <c r="H6209" s="26">
        <f>IF(D6209&lt;='Auxiliary Energy Estimation'!$E$25, 1, 0)</f>
        <v>0</v>
      </c>
      <c r="I6209" s="26">
        <f>IF(E6209&lt;='Auxiliary Energy Estimation'!$E$25, 1, 0)</f>
        <v>0</v>
      </c>
    </row>
    <row r="6210" spans="2:9" ht="15" x14ac:dyDescent="0.3">
      <c r="B6210" s="33">
        <v>6205.5</v>
      </c>
      <c r="C6210" s="34">
        <v>21.1</v>
      </c>
      <c r="D6210" s="32">
        <f t="shared" si="192"/>
        <v>69.98</v>
      </c>
      <c r="E6210" s="37">
        <f t="shared" si="193"/>
        <v>83.975999999999999</v>
      </c>
      <c r="F6210" s="32">
        <f>'Auxiliary Energy Estimation'!$E$25-D6210</f>
        <v>-14.980000000000004</v>
      </c>
      <c r="G6210" s="32">
        <f>'Auxiliary Energy Estimation'!$E$25-E6210</f>
        <v>-28.975999999999999</v>
      </c>
      <c r="H6210" s="26">
        <f>IF(D6210&lt;='Auxiliary Energy Estimation'!$E$25, 1, 0)</f>
        <v>0</v>
      </c>
      <c r="I6210" s="26">
        <f>IF(E6210&lt;='Auxiliary Energy Estimation'!$E$25, 1, 0)</f>
        <v>0</v>
      </c>
    </row>
    <row r="6211" spans="2:9" ht="15" x14ac:dyDescent="0.3">
      <c r="B6211" s="33">
        <v>6206.5</v>
      </c>
      <c r="C6211" s="34">
        <v>20.6</v>
      </c>
      <c r="D6211" s="32">
        <f t="shared" si="192"/>
        <v>69.080000000000013</v>
      </c>
      <c r="E6211" s="37">
        <f t="shared" si="193"/>
        <v>82.896000000000015</v>
      </c>
      <c r="F6211" s="32">
        <f>'Auxiliary Energy Estimation'!$E$25-D6211</f>
        <v>-14.080000000000013</v>
      </c>
      <c r="G6211" s="32">
        <f>'Auxiliary Energy Estimation'!$E$25-E6211</f>
        <v>-27.896000000000015</v>
      </c>
      <c r="H6211" s="26">
        <f>IF(D6211&lt;='Auxiliary Energy Estimation'!$E$25, 1, 0)</f>
        <v>0</v>
      </c>
      <c r="I6211" s="26">
        <f>IF(E6211&lt;='Auxiliary Energy Estimation'!$E$25, 1, 0)</f>
        <v>0</v>
      </c>
    </row>
    <row r="6212" spans="2:9" ht="15" x14ac:dyDescent="0.3">
      <c r="B6212" s="33">
        <v>6207.5</v>
      </c>
      <c r="C6212" s="34">
        <v>18.3</v>
      </c>
      <c r="D6212" s="32">
        <f t="shared" si="192"/>
        <v>64.94</v>
      </c>
      <c r="E6212" s="37">
        <f t="shared" si="193"/>
        <v>77.927999999999997</v>
      </c>
      <c r="F6212" s="32">
        <f>'Auxiliary Energy Estimation'!$E$25-D6212</f>
        <v>-9.9399999999999977</v>
      </c>
      <c r="G6212" s="32">
        <f>'Auxiliary Energy Estimation'!$E$25-E6212</f>
        <v>-22.927999999999997</v>
      </c>
      <c r="H6212" s="26">
        <f>IF(D6212&lt;='Auxiliary Energy Estimation'!$E$25, 1, 0)</f>
        <v>0</v>
      </c>
      <c r="I6212" s="26">
        <f>IF(E6212&lt;='Auxiliary Energy Estimation'!$E$25, 1, 0)</f>
        <v>0</v>
      </c>
    </row>
    <row r="6213" spans="2:9" ht="15" x14ac:dyDescent="0.3">
      <c r="B6213" s="33">
        <v>6208.5</v>
      </c>
      <c r="C6213" s="34">
        <v>17.2</v>
      </c>
      <c r="D6213" s="32">
        <f t="shared" ref="D6213:D6276" si="194">CONVERT(C6213,"C","F")</f>
        <v>62.96</v>
      </c>
      <c r="E6213" s="37">
        <f t="shared" ref="E6213:E6276" si="195">D6213*1.2</f>
        <v>75.551999999999992</v>
      </c>
      <c r="F6213" s="32">
        <f>'Auxiliary Energy Estimation'!$E$25-D6213</f>
        <v>-7.9600000000000009</v>
      </c>
      <c r="G6213" s="32">
        <f>'Auxiliary Energy Estimation'!$E$25-E6213</f>
        <v>-20.551999999999992</v>
      </c>
      <c r="H6213" s="26">
        <f>IF(D6213&lt;='Auxiliary Energy Estimation'!$E$25, 1, 0)</f>
        <v>0</v>
      </c>
      <c r="I6213" s="26">
        <f>IF(E6213&lt;='Auxiliary Energy Estimation'!$E$25, 1, 0)</f>
        <v>0</v>
      </c>
    </row>
    <row r="6214" spans="2:9" ht="15" x14ac:dyDescent="0.3">
      <c r="B6214" s="33">
        <v>6209.5</v>
      </c>
      <c r="C6214" s="34">
        <v>17.2</v>
      </c>
      <c r="D6214" s="32">
        <f t="shared" si="194"/>
        <v>62.96</v>
      </c>
      <c r="E6214" s="37">
        <f t="shared" si="195"/>
        <v>75.551999999999992</v>
      </c>
      <c r="F6214" s="32">
        <f>'Auxiliary Energy Estimation'!$E$25-D6214</f>
        <v>-7.9600000000000009</v>
      </c>
      <c r="G6214" s="32">
        <f>'Auxiliary Energy Estimation'!$E$25-E6214</f>
        <v>-20.551999999999992</v>
      </c>
      <c r="H6214" s="26">
        <f>IF(D6214&lt;='Auxiliary Energy Estimation'!$E$25, 1, 0)</f>
        <v>0</v>
      </c>
      <c r="I6214" s="26">
        <f>IF(E6214&lt;='Auxiliary Energy Estimation'!$E$25, 1, 0)</f>
        <v>0</v>
      </c>
    </row>
    <row r="6215" spans="2:9" ht="15" x14ac:dyDescent="0.3">
      <c r="B6215" s="33">
        <v>6210.5</v>
      </c>
      <c r="C6215" s="34">
        <v>17.2</v>
      </c>
      <c r="D6215" s="32">
        <f t="shared" si="194"/>
        <v>62.96</v>
      </c>
      <c r="E6215" s="37">
        <f t="shared" si="195"/>
        <v>75.551999999999992</v>
      </c>
      <c r="F6215" s="32">
        <f>'Auxiliary Energy Estimation'!$E$25-D6215</f>
        <v>-7.9600000000000009</v>
      </c>
      <c r="G6215" s="32">
        <f>'Auxiliary Energy Estimation'!$E$25-E6215</f>
        <v>-20.551999999999992</v>
      </c>
      <c r="H6215" s="26">
        <f>IF(D6215&lt;='Auxiliary Energy Estimation'!$E$25, 1, 0)</f>
        <v>0</v>
      </c>
      <c r="I6215" s="26">
        <f>IF(E6215&lt;='Auxiliary Energy Estimation'!$E$25, 1, 0)</f>
        <v>0</v>
      </c>
    </row>
    <row r="6216" spans="2:9" ht="15" x14ac:dyDescent="0.3">
      <c r="B6216" s="33">
        <v>6211.5</v>
      </c>
      <c r="C6216" s="34">
        <v>16.100000000000001</v>
      </c>
      <c r="D6216" s="32">
        <f t="shared" si="194"/>
        <v>60.980000000000004</v>
      </c>
      <c r="E6216" s="37">
        <f t="shared" si="195"/>
        <v>73.176000000000002</v>
      </c>
      <c r="F6216" s="32">
        <f>'Auxiliary Energy Estimation'!$E$25-D6216</f>
        <v>-5.980000000000004</v>
      </c>
      <c r="G6216" s="32">
        <f>'Auxiliary Energy Estimation'!$E$25-E6216</f>
        <v>-18.176000000000002</v>
      </c>
      <c r="H6216" s="26">
        <f>IF(D6216&lt;='Auxiliary Energy Estimation'!$E$25, 1, 0)</f>
        <v>0</v>
      </c>
      <c r="I6216" s="26">
        <f>IF(E6216&lt;='Auxiliary Energy Estimation'!$E$25, 1, 0)</f>
        <v>0</v>
      </c>
    </row>
    <row r="6217" spans="2:9" ht="15" x14ac:dyDescent="0.3">
      <c r="B6217" s="33">
        <v>6212.5</v>
      </c>
      <c r="C6217" s="34">
        <v>15.6</v>
      </c>
      <c r="D6217" s="32">
        <f t="shared" si="194"/>
        <v>60.08</v>
      </c>
      <c r="E6217" s="37">
        <f t="shared" si="195"/>
        <v>72.095999999999989</v>
      </c>
      <c r="F6217" s="32">
        <f>'Auxiliary Energy Estimation'!$E$25-D6217</f>
        <v>-5.0799999999999983</v>
      </c>
      <c r="G6217" s="32">
        <f>'Auxiliary Energy Estimation'!$E$25-E6217</f>
        <v>-17.095999999999989</v>
      </c>
      <c r="H6217" s="26">
        <f>IF(D6217&lt;='Auxiliary Energy Estimation'!$E$25, 1, 0)</f>
        <v>0</v>
      </c>
      <c r="I6217" s="26">
        <f>IF(E6217&lt;='Auxiliary Energy Estimation'!$E$25, 1, 0)</f>
        <v>0</v>
      </c>
    </row>
    <row r="6218" spans="2:9" ht="15" x14ac:dyDescent="0.3">
      <c r="B6218" s="33">
        <v>6213.5</v>
      </c>
      <c r="C6218" s="34">
        <v>15.6</v>
      </c>
      <c r="D6218" s="32">
        <f t="shared" si="194"/>
        <v>60.08</v>
      </c>
      <c r="E6218" s="37">
        <f t="shared" si="195"/>
        <v>72.095999999999989</v>
      </c>
      <c r="F6218" s="32">
        <f>'Auxiliary Energy Estimation'!$E$25-D6218</f>
        <v>-5.0799999999999983</v>
      </c>
      <c r="G6218" s="32">
        <f>'Auxiliary Energy Estimation'!$E$25-E6218</f>
        <v>-17.095999999999989</v>
      </c>
      <c r="H6218" s="26">
        <f>IF(D6218&lt;='Auxiliary Energy Estimation'!$E$25, 1, 0)</f>
        <v>0</v>
      </c>
      <c r="I6218" s="26">
        <f>IF(E6218&lt;='Auxiliary Energy Estimation'!$E$25, 1, 0)</f>
        <v>0</v>
      </c>
    </row>
    <row r="6219" spans="2:9" ht="15" x14ac:dyDescent="0.3">
      <c r="B6219" s="33">
        <v>6214.5</v>
      </c>
      <c r="C6219" s="34">
        <v>16.100000000000001</v>
      </c>
      <c r="D6219" s="32">
        <f t="shared" si="194"/>
        <v>60.980000000000004</v>
      </c>
      <c r="E6219" s="37">
        <f t="shared" si="195"/>
        <v>73.176000000000002</v>
      </c>
      <c r="F6219" s="32">
        <f>'Auxiliary Energy Estimation'!$E$25-D6219</f>
        <v>-5.980000000000004</v>
      </c>
      <c r="G6219" s="32">
        <f>'Auxiliary Energy Estimation'!$E$25-E6219</f>
        <v>-18.176000000000002</v>
      </c>
      <c r="H6219" s="26">
        <f>IF(D6219&lt;='Auxiliary Energy Estimation'!$E$25, 1, 0)</f>
        <v>0</v>
      </c>
      <c r="I6219" s="26">
        <f>IF(E6219&lt;='Auxiliary Energy Estimation'!$E$25, 1, 0)</f>
        <v>0</v>
      </c>
    </row>
    <row r="6220" spans="2:9" ht="15" x14ac:dyDescent="0.3">
      <c r="B6220" s="33">
        <v>6215.5</v>
      </c>
      <c r="C6220" s="34">
        <v>16.7</v>
      </c>
      <c r="D6220" s="32">
        <f t="shared" si="194"/>
        <v>62.06</v>
      </c>
      <c r="E6220" s="37">
        <f t="shared" si="195"/>
        <v>74.471999999999994</v>
      </c>
      <c r="F6220" s="32">
        <f>'Auxiliary Energy Estimation'!$E$25-D6220</f>
        <v>-7.0600000000000023</v>
      </c>
      <c r="G6220" s="32">
        <f>'Auxiliary Energy Estimation'!$E$25-E6220</f>
        <v>-19.471999999999994</v>
      </c>
      <c r="H6220" s="26">
        <f>IF(D6220&lt;='Auxiliary Energy Estimation'!$E$25, 1, 0)</f>
        <v>0</v>
      </c>
      <c r="I6220" s="26">
        <f>IF(E6220&lt;='Auxiliary Energy Estimation'!$E$25, 1, 0)</f>
        <v>0</v>
      </c>
    </row>
    <row r="6221" spans="2:9" ht="15" x14ac:dyDescent="0.3">
      <c r="B6221" s="33">
        <v>6216.5</v>
      </c>
      <c r="C6221" s="34">
        <v>17.2</v>
      </c>
      <c r="D6221" s="32">
        <f t="shared" si="194"/>
        <v>62.96</v>
      </c>
      <c r="E6221" s="37">
        <f t="shared" si="195"/>
        <v>75.551999999999992</v>
      </c>
      <c r="F6221" s="32">
        <f>'Auxiliary Energy Estimation'!$E$25-D6221</f>
        <v>-7.9600000000000009</v>
      </c>
      <c r="G6221" s="32">
        <f>'Auxiliary Energy Estimation'!$E$25-E6221</f>
        <v>-20.551999999999992</v>
      </c>
      <c r="H6221" s="26">
        <f>IF(D6221&lt;='Auxiliary Energy Estimation'!$E$25, 1, 0)</f>
        <v>0</v>
      </c>
      <c r="I6221" s="26">
        <f>IF(E6221&lt;='Auxiliary Energy Estimation'!$E$25, 1, 0)</f>
        <v>0</v>
      </c>
    </row>
    <row r="6222" spans="2:9" ht="15" x14ac:dyDescent="0.3">
      <c r="B6222" s="33">
        <v>6217.5</v>
      </c>
      <c r="C6222" s="34">
        <v>17.8</v>
      </c>
      <c r="D6222" s="32">
        <f t="shared" si="194"/>
        <v>64.039999999999992</v>
      </c>
      <c r="E6222" s="37">
        <f t="shared" si="195"/>
        <v>76.847999999999985</v>
      </c>
      <c r="F6222" s="32">
        <f>'Auxiliary Energy Estimation'!$E$25-D6222</f>
        <v>-9.039999999999992</v>
      </c>
      <c r="G6222" s="32">
        <f>'Auxiliary Energy Estimation'!$E$25-E6222</f>
        <v>-21.847999999999985</v>
      </c>
      <c r="H6222" s="26">
        <f>IF(D6222&lt;='Auxiliary Energy Estimation'!$E$25, 1, 0)</f>
        <v>0</v>
      </c>
      <c r="I6222" s="26">
        <f>IF(E6222&lt;='Auxiliary Energy Estimation'!$E$25, 1, 0)</f>
        <v>0</v>
      </c>
    </row>
    <row r="6223" spans="2:9" ht="15" x14ac:dyDescent="0.3">
      <c r="B6223" s="33">
        <v>6218.5</v>
      </c>
      <c r="C6223" s="34">
        <v>17.2</v>
      </c>
      <c r="D6223" s="32">
        <f t="shared" si="194"/>
        <v>62.96</v>
      </c>
      <c r="E6223" s="37">
        <f t="shared" si="195"/>
        <v>75.551999999999992</v>
      </c>
      <c r="F6223" s="32">
        <f>'Auxiliary Energy Estimation'!$E$25-D6223</f>
        <v>-7.9600000000000009</v>
      </c>
      <c r="G6223" s="32">
        <f>'Auxiliary Energy Estimation'!$E$25-E6223</f>
        <v>-20.551999999999992</v>
      </c>
      <c r="H6223" s="26">
        <f>IF(D6223&lt;='Auxiliary Energy Estimation'!$E$25, 1, 0)</f>
        <v>0</v>
      </c>
      <c r="I6223" s="26">
        <f>IF(E6223&lt;='Auxiliary Energy Estimation'!$E$25, 1, 0)</f>
        <v>0</v>
      </c>
    </row>
    <row r="6224" spans="2:9" ht="15" x14ac:dyDescent="0.3">
      <c r="B6224" s="33">
        <v>6219.5</v>
      </c>
      <c r="C6224" s="34">
        <v>17.2</v>
      </c>
      <c r="D6224" s="32">
        <f t="shared" si="194"/>
        <v>62.96</v>
      </c>
      <c r="E6224" s="37">
        <f t="shared" si="195"/>
        <v>75.551999999999992</v>
      </c>
      <c r="F6224" s="32">
        <f>'Auxiliary Energy Estimation'!$E$25-D6224</f>
        <v>-7.9600000000000009</v>
      </c>
      <c r="G6224" s="32">
        <f>'Auxiliary Energy Estimation'!$E$25-E6224</f>
        <v>-20.551999999999992</v>
      </c>
      <c r="H6224" s="26">
        <f>IF(D6224&lt;='Auxiliary Energy Estimation'!$E$25, 1, 0)</f>
        <v>0</v>
      </c>
      <c r="I6224" s="26">
        <f>IF(E6224&lt;='Auxiliary Energy Estimation'!$E$25, 1, 0)</f>
        <v>0</v>
      </c>
    </row>
    <row r="6225" spans="2:9" ht="15" x14ac:dyDescent="0.3">
      <c r="B6225" s="33">
        <v>6220.5</v>
      </c>
      <c r="C6225" s="34">
        <v>16.7</v>
      </c>
      <c r="D6225" s="32">
        <f t="shared" si="194"/>
        <v>62.06</v>
      </c>
      <c r="E6225" s="37">
        <f t="shared" si="195"/>
        <v>74.471999999999994</v>
      </c>
      <c r="F6225" s="32">
        <f>'Auxiliary Energy Estimation'!$E$25-D6225</f>
        <v>-7.0600000000000023</v>
      </c>
      <c r="G6225" s="32">
        <f>'Auxiliary Energy Estimation'!$E$25-E6225</f>
        <v>-19.471999999999994</v>
      </c>
      <c r="H6225" s="26">
        <f>IF(D6225&lt;='Auxiliary Energy Estimation'!$E$25, 1, 0)</f>
        <v>0</v>
      </c>
      <c r="I6225" s="26">
        <f>IF(E6225&lt;='Auxiliary Energy Estimation'!$E$25, 1, 0)</f>
        <v>0</v>
      </c>
    </row>
    <row r="6226" spans="2:9" ht="15" x14ac:dyDescent="0.3">
      <c r="B6226" s="33">
        <v>6221.5</v>
      </c>
      <c r="C6226" s="34">
        <v>17.2</v>
      </c>
      <c r="D6226" s="32">
        <f t="shared" si="194"/>
        <v>62.96</v>
      </c>
      <c r="E6226" s="37">
        <f t="shared" si="195"/>
        <v>75.551999999999992</v>
      </c>
      <c r="F6226" s="32">
        <f>'Auxiliary Energy Estimation'!$E$25-D6226</f>
        <v>-7.9600000000000009</v>
      </c>
      <c r="G6226" s="32">
        <f>'Auxiliary Energy Estimation'!$E$25-E6226</f>
        <v>-20.551999999999992</v>
      </c>
      <c r="H6226" s="26">
        <f>IF(D6226&lt;='Auxiliary Energy Estimation'!$E$25, 1, 0)</f>
        <v>0</v>
      </c>
      <c r="I6226" s="26">
        <f>IF(E6226&lt;='Auxiliary Energy Estimation'!$E$25, 1, 0)</f>
        <v>0</v>
      </c>
    </row>
    <row r="6227" spans="2:9" ht="15" x14ac:dyDescent="0.3">
      <c r="B6227" s="33">
        <v>6222.5</v>
      </c>
      <c r="C6227" s="34">
        <v>17.2</v>
      </c>
      <c r="D6227" s="32">
        <f t="shared" si="194"/>
        <v>62.96</v>
      </c>
      <c r="E6227" s="37">
        <f t="shared" si="195"/>
        <v>75.551999999999992</v>
      </c>
      <c r="F6227" s="32">
        <f>'Auxiliary Energy Estimation'!$E$25-D6227</f>
        <v>-7.9600000000000009</v>
      </c>
      <c r="G6227" s="32">
        <f>'Auxiliary Energy Estimation'!$E$25-E6227</f>
        <v>-20.551999999999992</v>
      </c>
      <c r="H6227" s="26">
        <f>IF(D6227&lt;='Auxiliary Energy Estimation'!$E$25, 1, 0)</f>
        <v>0</v>
      </c>
      <c r="I6227" s="26">
        <f>IF(E6227&lt;='Auxiliary Energy Estimation'!$E$25, 1, 0)</f>
        <v>0</v>
      </c>
    </row>
    <row r="6228" spans="2:9" ht="15" x14ac:dyDescent="0.3">
      <c r="B6228" s="33">
        <v>6223.5</v>
      </c>
      <c r="C6228" s="34">
        <v>17.8</v>
      </c>
      <c r="D6228" s="32">
        <f t="shared" si="194"/>
        <v>64.039999999999992</v>
      </c>
      <c r="E6228" s="37">
        <f t="shared" si="195"/>
        <v>76.847999999999985</v>
      </c>
      <c r="F6228" s="32">
        <f>'Auxiliary Energy Estimation'!$E$25-D6228</f>
        <v>-9.039999999999992</v>
      </c>
      <c r="G6228" s="32">
        <f>'Auxiliary Energy Estimation'!$E$25-E6228</f>
        <v>-21.847999999999985</v>
      </c>
      <c r="H6228" s="26">
        <f>IF(D6228&lt;='Auxiliary Energy Estimation'!$E$25, 1, 0)</f>
        <v>0</v>
      </c>
      <c r="I6228" s="26">
        <f>IF(E6228&lt;='Auxiliary Energy Estimation'!$E$25, 1, 0)</f>
        <v>0</v>
      </c>
    </row>
    <row r="6229" spans="2:9" ht="15" x14ac:dyDescent="0.3">
      <c r="B6229" s="33">
        <v>6224.5</v>
      </c>
      <c r="C6229" s="34">
        <v>18.3</v>
      </c>
      <c r="D6229" s="32">
        <f t="shared" si="194"/>
        <v>64.94</v>
      </c>
      <c r="E6229" s="37">
        <f t="shared" si="195"/>
        <v>77.927999999999997</v>
      </c>
      <c r="F6229" s="32">
        <f>'Auxiliary Energy Estimation'!$E$25-D6229</f>
        <v>-9.9399999999999977</v>
      </c>
      <c r="G6229" s="32">
        <f>'Auxiliary Energy Estimation'!$E$25-E6229</f>
        <v>-22.927999999999997</v>
      </c>
      <c r="H6229" s="26">
        <f>IF(D6229&lt;='Auxiliary Energy Estimation'!$E$25, 1, 0)</f>
        <v>0</v>
      </c>
      <c r="I6229" s="26">
        <f>IF(E6229&lt;='Auxiliary Energy Estimation'!$E$25, 1, 0)</f>
        <v>0</v>
      </c>
    </row>
    <row r="6230" spans="2:9" ht="15" x14ac:dyDescent="0.3">
      <c r="B6230" s="33">
        <v>6225.5</v>
      </c>
      <c r="C6230" s="34">
        <v>18.3</v>
      </c>
      <c r="D6230" s="32">
        <f t="shared" si="194"/>
        <v>64.94</v>
      </c>
      <c r="E6230" s="37">
        <f t="shared" si="195"/>
        <v>77.927999999999997</v>
      </c>
      <c r="F6230" s="32">
        <f>'Auxiliary Energy Estimation'!$E$25-D6230</f>
        <v>-9.9399999999999977</v>
      </c>
      <c r="G6230" s="32">
        <f>'Auxiliary Energy Estimation'!$E$25-E6230</f>
        <v>-22.927999999999997</v>
      </c>
      <c r="H6230" s="26">
        <f>IF(D6230&lt;='Auxiliary Energy Estimation'!$E$25, 1, 0)</f>
        <v>0</v>
      </c>
      <c r="I6230" s="26">
        <f>IF(E6230&lt;='Auxiliary Energy Estimation'!$E$25, 1, 0)</f>
        <v>0</v>
      </c>
    </row>
    <row r="6231" spans="2:9" ht="15" x14ac:dyDescent="0.3">
      <c r="B6231" s="33">
        <v>6226.5</v>
      </c>
      <c r="C6231" s="34">
        <v>18.3</v>
      </c>
      <c r="D6231" s="32">
        <f t="shared" si="194"/>
        <v>64.94</v>
      </c>
      <c r="E6231" s="37">
        <f t="shared" si="195"/>
        <v>77.927999999999997</v>
      </c>
      <c r="F6231" s="32">
        <f>'Auxiliary Energy Estimation'!$E$25-D6231</f>
        <v>-9.9399999999999977</v>
      </c>
      <c r="G6231" s="32">
        <f>'Auxiliary Energy Estimation'!$E$25-E6231</f>
        <v>-22.927999999999997</v>
      </c>
      <c r="H6231" s="26">
        <f>IF(D6231&lt;='Auxiliary Energy Estimation'!$E$25, 1, 0)</f>
        <v>0</v>
      </c>
      <c r="I6231" s="26">
        <f>IF(E6231&lt;='Auxiliary Energy Estimation'!$E$25, 1, 0)</f>
        <v>0</v>
      </c>
    </row>
    <row r="6232" spans="2:9" ht="15" x14ac:dyDescent="0.3">
      <c r="B6232" s="33">
        <v>6227.5</v>
      </c>
      <c r="C6232" s="34">
        <v>19.399999999999999</v>
      </c>
      <c r="D6232" s="32">
        <f t="shared" si="194"/>
        <v>66.92</v>
      </c>
      <c r="E6232" s="37">
        <f t="shared" si="195"/>
        <v>80.304000000000002</v>
      </c>
      <c r="F6232" s="32">
        <f>'Auxiliary Energy Estimation'!$E$25-D6232</f>
        <v>-11.920000000000002</v>
      </c>
      <c r="G6232" s="32">
        <f>'Auxiliary Energy Estimation'!$E$25-E6232</f>
        <v>-25.304000000000002</v>
      </c>
      <c r="H6232" s="26">
        <f>IF(D6232&lt;='Auxiliary Energy Estimation'!$E$25, 1, 0)</f>
        <v>0</v>
      </c>
      <c r="I6232" s="26">
        <f>IF(E6232&lt;='Auxiliary Energy Estimation'!$E$25, 1, 0)</f>
        <v>0</v>
      </c>
    </row>
    <row r="6233" spans="2:9" ht="15" x14ac:dyDescent="0.3">
      <c r="B6233" s="33">
        <v>6228.5</v>
      </c>
      <c r="C6233" s="34">
        <v>20</v>
      </c>
      <c r="D6233" s="32">
        <f t="shared" si="194"/>
        <v>68</v>
      </c>
      <c r="E6233" s="37">
        <f t="shared" si="195"/>
        <v>81.599999999999994</v>
      </c>
      <c r="F6233" s="32">
        <f>'Auxiliary Energy Estimation'!$E$25-D6233</f>
        <v>-13</v>
      </c>
      <c r="G6233" s="32">
        <f>'Auxiliary Energy Estimation'!$E$25-E6233</f>
        <v>-26.599999999999994</v>
      </c>
      <c r="H6233" s="26">
        <f>IF(D6233&lt;='Auxiliary Energy Estimation'!$E$25, 1, 0)</f>
        <v>0</v>
      </c>
      <c r="I6233" s="26">
        <f>IF(E6233&lt;='Auxiliary Energy Estimation'!$E$25, 1, 0)</f>
        <v>0</v>
      </c>
    </row>
    <row r="6234" spans="2:9" ht="15" x14ac:dyDescent="0.3">
      <c r="B6234" s="33">
        <v>6229.5</v>
      </c>
      <c r="C6234" s="34">
        <v>20</v>
      </c>
      <c r="D6234" s="32">
        <f t="shared" si="194"/>
        <v>68</v>
      </c>
      <c r="E6234" s="37">
        <f t="shared" si="195"/>
        <v>81.599999999999994</v>
      </c>
      <c r="F6234" s="32">
        <f>'Auxiliary Energy Estimation'!$E$25-D6234</f>
        <v>-13</v>
      </c>
      <c r="G6234" s="32">
        <f>'Auxiliary Energy Estimation'!$E$25-E6234</f>
        <v>-26.599999999999994</v>
      </c>
      <c r="H6234" s="26">
        <f>IF(D6234&lt;='Auxiliary Energy Estimation'!$E$25, 1, 0)</f>
        <v>0</v>
      </c>
      <c r="I6234" s="26">
        <f>IF(E6234&lt;='Auxiliary Energy Estimation'!$E$25, 1, 0)</f>
        <v>0</v>
      </c>
    </row>
    <row r="6235" spans="2:9" ht="15" x14ac:dyDescent="0.3">
      <c r="B6235" s="33">
        <v>6230.5</v>
      </c>
      <c r="C6235" s="34">
        <v>20</v>
      </c>
      <c r="D6235" s="32">
        <f t="shared" si="194"/>
        <v>68</v>
      </c>
      <c r="E6235" s="37">
        <f t="shared" si="195"/>
        <v>81.599999999999994</v>
      </c>
      <c r="F6235" s="32">
        <f>'Auxiliary Energy Estimation'!$E$25-D6235</f>
        <v>-13</v>
      </c>
      <c r="G6235" s="32">
        <f>'Auxiliary Energy Estimation'!$E$25-E6235</f>
        <v>-26.599999999999994</v>
      </c>
      <c r="H6235" s="26">
        <f>IF(D6235&lt;='Auxiliary Energy Estimation'!$E$25, 1, 0)</f>
        <v>0</v>
      </c>
      <c r="I6235" s="26">
        <f>IF(E6235&lt;='Auxiliary Energy Estimation'!$E$25, 1, 0)</f>
        <v>0</v>
      </c>
    </row>
    <row r="6236" spans="2:9" ht="15" x14ac:dyDescent="0.3">
      <c r="B6236" s="33">
        <v>6231.5</v>
      </c>
      <c r="C6236" s="34">
        <v>18.3</v>
      </c>
      <c r="D6236" s="32">
        <f t="shared" si="194"/>
        <v>64.94</v>
      </c>
      <c r="E6236" s="37">
        <f t="shared" si="195"/>
        <v>77.927999999999997</v>
      </c>
      <c r="F6236" s="32">
        <f>'Auxiliary Energy Estimation'!$E$25-D6236</f>
        <v>-9.9399999999999977</v>
      </c>
      <c r="G6236" s="32">
        <f>'Auxiliary Energy Estimation'!$E$25-E6236</f>
        <v>-22.927999999999997</v>
      </c>
      <c r="H6236" s="26">
        <f>IF(D6236&lt;='Auxiliary Energy Estimation'!$E$25, 1, 0)</f>
        <v>0</v>
      </c>
      <c r="I6236" s="26">
        <f>IF(E6236&lt;='Auxiliary Energy Estimation'!$E$25, 1, 0)</f>
        <v>0</v>
      </c>
    </row>
    <row r="6237" spans="2:9" ht="15" x14ac:dyDescent="0.3">
      <c r="B6237" s="33">
        <v>6232.5</v>
      </c>
      <c r="C6237" s="34">
        <v>18.3</v>
      </c>
      <c r="D6237" s="32">
        <f t="shared" si="194"/>
        <v>64.94</v>
      </c>
      <c r="E6237" s="37">
        <f t="shared" si="195"/>
        <v>77.927999999999997</v>
      </c>
      <c r="F6237" s="32">
        <f>'Auxiliary Energy Estimation'!$E$25-D6237</f>
        <v>-9.9399999999999977</v>
      </c>
      <c r="G6237" s="32">
        <f>'Auxiliary Energy Estimation'!$E$25-E6237</f>
        <v>-22.927999999999997</v>
      </c>
      <c r="H6237" s="26">
        <f>IF(D6237&lt;='Auxiliary Energy Estimation'!$E$25, 1, 0)</f>
        <v>0</v>
      </c>
      <c r="I6237" s="26">
        <f>IF(E6237&lt;='Auxiliary Energy Estimation'!$E$25, 1, 0)</f>
        <v>0</v>
      </c>
    </row>
    <row r="6238" spans="2:9" ht="15" x14ac:dyDescent="0.3">
      <c r="B6238" s="33">
        <v>6233.5</v>
      </c>
      <c r="C6238" s="34">
        <v>18.3</v>
      </c>
      <c r="D6238" s="32">
        <f t="shared" si="194"/>
        <v>64.94</v>
      </c>
      <c r="E6238" s="37">
        <f t="shared" si="195"/>
        <v>77.927999999999997</v>
      </c>
      <c r="F6238" s="32">
        <f>'Auxiliary Energy Estimation'!$E$25-D6238</f>
        <v>-9.9399999999999977</v>
      </c>
      <c r="G6238" s="32">
        <f>'Auxiliary Energy Estimation'!$E$25-E6238</f>
        <v>-22.927999999999997</v>
      </c>
      <c r="H6238" s="26">
        <f>IF(D6238&lt;='Auxiliary Energy Estimation'!$E$25, 1, 0)</f>
        <v>0</v>
      </c>
      <c r="I6238" s="26">
        <f>IF(E6238&lt;='Auxiliary Energy Estimation'!$E$25, 1, 0)</f>
        <v>0</v>
      </c>
    </row>
    <row r="6239" spans="2:9" ht="15" x14ac:dyDescent="0.3">
      <c r="B6239" s="33">
        <v>6234.5</v>
      </c>
      <c r="C6239" s="34">
        <v>18.899999999999999</v>
      </c>
      <c r="D6239" s="32">
        <f t="shared" si="194"/>
        <v>66.02</v>
      </c>
      <c r="E6239" s="37">
        <f t="shared" si="195"/>
        <v>79.22399999999999</v>
      </c>
      <c r="F6239" s="32">
        <f>'Auxiliary Energy Estimation'!$E$25-D6239</f>
        <v>-11.019999999999996</v>
      </c>
      <c r="G6239" s="32">
        <f>'Auxiliary Energy Estimation'!$E$25-E6239</f>
        <v>-24.22399999999999</v>
      </c>
      <c r="H6239" s="26">
        <f>IF(D6239&lt;='Auxiliary Energy Estimation'!$E$25, 1, 0)</f>
        <v>0</v>
      </c>
      <c r="I6239" s="26">
        <f>IF(E6239&lt;='Auxiliary Energy Estimation'!$E$25, 1, 0)</f>
        <v>0</v>
      </c>
    </row>
    <row r="6240" spans="2:9" ht="15" x14ac:dyDescent="0.3">
      <c r="B6240" s="33">
        <v>6235.5</v>
      </c>
      <c r="C6240" s="34">
        <v>18.3</v>
      </c>
      <c r="D6240" s="32">
        <f t="shared" si="194"/>
        <v>64.94</v>
      </c>
      <c r="E6240" s="37">
        <f t="shared" si="195"/>
        <v>77.927999999999997</v>
      </c>
      <c r="F6240" s="32">
        <f>'Auxiliary Energy Estimation'!$E$25-D6240</f>
        <v>-9.9399999999999977</v>
      </c>
      <c r="G6240" s="32">
        <f>'Auxiliary Energy Estimation'!$E$25-E6240</f>
        <v>-22.927999999999997</v>
      </c>
      <c r="H6240" s="26">
        <f>IF(D6240&lt;='Auxiliary Energy Estimation'!$E$25, 1, 0)</f>
        <v>0</v>
      </c>
      <c r="I6240" s="26">
        <f>IF(E6240&lt;='Auxiliary Energy Estimation'!$E$25, 1, 0)</f>
        <v>0</v>
      </c>
    </row>
    <row r="6241" spans="2:9" ht="15" x14ac:dyDescent="0.3">
      <c r="B6241" s="33">
        <v>6236.5</v>
      </c>
      <c r="C6241" s="34">
        <v>18.3</v>
      </c>
      <c r="D6241" s="32">
        <f t="shared" si="194"/>
        <v>64.94</v>
      </c>
      <c r="E6241" s="37">
        <f t="shared" si="195"/>
        <v>77.927999999999997</v>
      </c>
      <c r="F6241" s="32">
        <f>'Auxiliary Energy Estimation'!$E$25-D6241</f>
        <v>-9.9399999999999977</v>
      </c>
      <c r="G6241" s="32">
        <f>'Auxiliary Energy Estimation'!$E$25-E6241</f>
        <v>-22.927999999999997</v>
      </c>
      <c r="H6241" s="26">
        <f>IF(D6241&lt;='Auxiliary Energy Estimation'!$E$25, 1, 0)</f>
        <v>0</v>
      </c>
      <c r="I6241" s="26">
        <f>IF(E6241&lt;='Auxiliary Energy Estimation'!$E$25, 1, 0)</f>
        <v>0</v>
      </c>
    </row>
    <row r="6242" spans="2:9" ht="15" x14ac:dyDescent="0.3">
      <c r="B6242" s="33">
        <v>6237.5</v>
      </c>
      <c r="C6242" s="34">
        <v>18.3</v>
      </c>
      <c r="D6242" s="32">
        <f t="shared" si="194"/>
        <v>64.94</v>
      </c>
      <c r="E6242" s="37">
        <f t="shared" si="195"/>
        <v>77.927999999999997</v>
      </c>
      <c r="F6242" s="32">
        <f>'Auxiliary Energy Estimation'!$E$25-D6242</f>
        <v>-9.9399999999999977</v>
      </c>
      <c r="G6242" s="32">
        <f>'Auxiliary Energy Estimation'!$E$25-E6242</f>
        <v>-22.927999999999997</v>
      </c>
      <c r="H6242" s="26">
        <f>IF(D6242&lt;='Auxiliary Energy Estimation'!$E$25, 1, 0)</f>
        <v>0</v>
      </c>
      <c r="I6242" s="26">
        <f>IF(E6242&lt;='Auxiliary Energy Estimation'!$E$25, 1, 0)</f>
        <v>0</v>
      </c>
    </row>
    <row r="6243" spans="2:9" ht="15" x14ac:dyDescent="0.3">
      <c r="B6243" s="33">
        <v>6238.5</v>
      </c>
      <c r="C6243" s="34">
        <v>17.8</v>
      </c>
      <c r="D6243" s="32">
        <f t="shared" si="194"/>
        <v>64.039999999999992</v>
      </c>
      <c r="E6243" s="37">
        <f t="shared" si="195"/>
        <v>76.847999999999985</v>
      </c>
      <c r="F6243" s="32">
        <f>'Auxiliary Energy Estimation'!$E$25-D6243</f>
        <v>-9.039999999999992</v>
      </c>
      <c r="G6243" s="32">
        <f>'Auxiliary Energy Estimation'!$E$25-E6243</f>
        <v>-21.847999999999985</v>
      </c>
      <c r="H6243" s="26">
        <f>IF(D6243&lt;='Auxiliary Energy Estimation'!$E$25, 1, 0)</f>
        <v>0</v>
      </c>
      <c r="I6243" s="26">
        <f>IF(E6243&lt;='Auxiliary Energy Estimation'!$E$25, 1, 0)</f>
        <v>0</v>
      </c>
    </row>
    <row r="6244" spans="2:9" ht="15" x14ac:dyDescent="0.3">
      <c r="B6244" s="33">
        <v>6239.5</v>
      </c>
      <c r="C6244" s="34">
        <v>17.8</v>
      </c>
      <c r="D6244" s="32">
        <f t="shared" si="194"/>
        <v>64.039999999999992</v>
      </c>
      <c r="E6244" s="37">
        <f t="shared" si="195"/>
        <v>76.847999999999985</v>
      </c>
      <c r="F6244" s="32">
        <f>'Auxiliary Energy Estimation'!$E$25-D6244</f>
        <v>-9.039999999999992</v>
      </c>
      <c r="G6244" s="32">
        <f>'Auxiliary Energy Estimation'!$E$25-E6244</f>
        <v>-21.847999999999985</v>
      </c>
      <c r="H6244" s="26">
        <f>IF(D6244&lt;='Auxiliary Energy Estimation'!$E$25, 1, 0)</f>
        <v>0</v>
      </c>
      <c r="I6244" s="26">
        <f>IF(E6244&lt;='Auxiliary Energy Estimation'!$E$25, 1, 0)</f>
        <v>0</v>
      </c>
    </row>
    <row r="6245" spans="2:9" ht="15" x14ac:dyDescent="0.3">
      <c r="B6245" s="33">
        <v>6240.5</v>
      </c>
      <c r="C6245" s="34">
        <v>17.2</v>
      </c>
      <c r="D6245" s="32">
        <f t="shared" si="194"/>
        <v>62.96</v>
      </c>
      <c r="E6245" s="37">
        <f t="shared" si="195"/>
        <v>75.551999999999992</v>
      </c>
      <c r="F6245" s="32">
        <f>'Auxiliary Energy Estimation'!$E$25-D6245</f>
        <v>-7.9600000000000009</v>
      </c>
      <c r="G6245" s="32">
        <f>'Auxiliary Energy Estimation'!$E$25-E6245</f>
        <v>-20.551999999999992</v>
      </c>
      <c r="H6245" s="26">
        <f>IF(D6245&lt;='Auxiliary Energy Estimation'!$E$25, 1, 0)</f>
        <v>0</v>
      </c>
      <c r="I6245" s="26">
        <f>IF(E6245&lt;='Auxiliary Energy Estimation'!$E$25, 1, 0)</f>
        <v>0</v>
      </c>
    </row>
    <row r="6246" spans="2:9" ht="15" x14ac:dyDescent="0.3">
      <c r="B6246" s="33">
        <v>6241.5</v>
      </c>
      <c r="C6246" s="34">
        <v>17.8</v>
      </c>
      <c r="D6246" s="32">
        <f t="shared" si="194"/>
        <v>64.039999999999992</v>
      </c>
      <c r="E6246" s="37">
        <f t="shared" si="195"/>
        <v>76.847999999999985</v>
      </c>
      <c r="F6246" s="32">
        <f>'Auxiliary Energy Estimation'!$E$25-D6246</f>
        <v>-9.039999999999992</v>
      </c>
      <c r="G6246" s="32">
        <f>'Auxiliary Energy Estimation'!$E$25-E6246</f>
        <v>-21.847999999999985</v>
      </c>
      <c r="H6246" s="26">
        <f>IF(D6246&lt;='Auxiliary Energy Estimation'!$E$25, 1, 0)</f>
        <v>0</v>
      </c>
      <c r="I6246" s="26">
        <f>IF(E6246&lt;='Auxiliary Energy Estimation'!$E$25, 1, 0)</f>
        <v>0</v>
      </c>
    </row>
    <row r="6247" spans="2:9" ht="15" x14ac:dyDescent="0.3">
      <c r="B6247" s="33">
        <v>6242.5</v>
      </c>
      <c r="C6247" s="34">
        <v>17.8</v>
      </c>
      <c r="D6247" s="32">
        <f t="shared" si="194"/>
        <v>64.039999999999992</v>
      </c>
      <c r="E6247" s="37">
        <f t="shared" si="195"/>
        <v>76.847999999999985</v>
      </c>
      <c r="F6247" s="32">
        <f>'Auxiliary Energy Estimation'!$E$25-D6247</f>
        <v>-9.039999999999992</v>
      </c>
      <c r="G6247" s="32">
        <f>'Auxiliary Energy Estimation'!$E$25-E6247</f>
        <v>-21.847999999999985</v>
      </c>
      <c r="H6247" s="26">
        <f>IF(D6247&lt;='Auxiliary Energy Estimation'!$E$25, 1, 0)</f>
        <v>0</v>
      </c>
      <c r="I6247" s="26">
        <f>IF(E6247&lt;='Auxiliary Energy Estimation'!$E$25, 1, 0)</f>
        <v>0</v>
      </c>
    </row>
    <row r="6248" spans="2:9" ht="15" x14ac:dyDescent="0.3">
      <c r="B6248" s="33">
        <v>6243.5</v>
      </c>
      <c r="C6248" s="34">
        <v>17.8</v>
      </c>
      <c r="D6248" s="32">
        <f t="shared" si="194"/>
        <v>64.039999999999992</v>
      </c>
      <c r="E6248" s="37">
        <f t="shared" si="195"/>
        <v>76.847999999999985</v>
      </c>
      <c r="F6248" s="32">
        <f>'Auxiliary Energy Estimation'!$E$25-D6248</f>
        <v>-9.039999999999992</v>
      </c>
      <c r="G6248" s="32">
        <f>'Auxiliary Energy Estimation'!$E$25-E6248</f>
        <v>-21.847999999999985</v>
      </c>
      <c r="H6248" s="26">
        <f>IF(D6248&lt;='Auxiliary Energy Estimation'!$E$25, 1, 0)</f>
        <v>0</v>
      </c>
      <c r="I6248" s="26">
        <f>IF(E6248&lt;='Auxiliary Energy Estimation'!$E$25, 1, 0)</f>
        <v>0</v>
      </c>
    </row>
    <row r="6249" spans="2:9" ht="15" x14ac:dyDescent="0.3">
      <c r="B6249" s="33">
        <v>6244.5</v>
      </c>
      <c r="C6249" s="34">
        <v>16.7</v>
      </c>
      <c r="D6249" s="32">
        <f t="shared" si="194"/>
        <v>62.06</v>
      </c>
      <c r="E6249" s="37">
        <f t="shared" si="195"/>
        <v>74.471999999999994</v>
      </c>
      <c r="F6249" s="32">
        <f>'Auxiliary Energy Estimation'!$E$25-D6249</f>
        <v>-7.0600000000000023</v>
      </c>
      <c r="G6249" s="32">
        <f>'Auxiliary Energy Estimation'!$E$25-E6249</f>
        <v>-19.471999999999994</v>
      </c>
      <c r="H6249" s="26">
        <f>IF(D6249&lt;='Auxiliary Energy Estimation'!$E$25, 1, 0)</f>
        <v>0</v>
      </c>
      <c r="I6249" s="26">
        <f>IF(E6249&lt;='Auxiliary Energy Estimation'!$E$25, 1, 0)</f>
        <v>0</v>
      </c>
    </row>
    <row r="6250" spans="2:9" ht="15" x14ac:dyDescent="0.3">
      <c r="B6250" s="33">
        <v>6245.5</v>
      </c>
      <c r="C6250" s="34">
        <v>17.2</v>
      </c>
      <c r="D6250" s="32">
        <f t="shared" si="194"/>
        <v>62.96</v>
      </c>
      <c r="E6250" s="37">
        <f t="shared" si="195"/>
        <v>75.551999999999992</v>
      </c>
      <c r="F6250" s="32">
        <f>'Auxiliary Energy Estimation'!$E$25-D6250</f>
        <v>-7.9600000000000009</v>
      </c>
      <c r="G6250" s="32">
        <f>'Auxiliary Energy Estimation'!$E$25-E6250</f>
        <v>-20.551999999999992</v>
      </c>
      <c r="H6250" s="26">
        <f>IF(D6250&lt;='Auxiliary Energy Estimation'!$E$25, 1, 0)</f>
        <v>0</v>
      </c>
      <c r="I6250" s="26">
        <f>IF(E6250&lt;='Auxiliary Energy Estimation'!$E$25, 1, 0)</f>
        <v>0</v>
      </c>
    </row>
    <row r="6251" spans="2:9" ht="15" x14ac:dyDescent="0.3">
      <c r="B6251" s="33">
        <v>6246.5</v>
      </c>
      <c r="C6251" s="34">
        <v>18.899999999999999</v>
      </c>
      <c r="D6251" s="32">
        <f t="shared" si="194"/>
        <v>66.02</v>
      </c>
      <c r="E6251" s="37">
        <f t="shared" si="195"/>
        <v>79.22399999999999</v>
      </c>
      <c r="F6251" s="32">
        <f>'Auxiliary Energy Estimation'!$E$25-D6251</f>
        <v>-11.019999999999996</v>
      </c>
      <c r="G6251" s="32">
        <f>'Auxiliary Energy Estimation'!$E$25-E6251</f>
        <v>-24.22399999999999</v>
      </c>
      <c r="H6251" s="26">
        <f>IF(D6251&lt;='Auxiliary Energy Estimation'!$E$25, 1, 0)</f>
        <v>0</v>
      </c>
      <c r="I6251" s="26">
        <f>IF(E6251&lt;='Auxiliary Energy Estimation'!$E$25, 1, 0)</f>
        <v>0</v>
      </c>
    </row>
    <row r="6252" spans="2:9" ht="15" x14ac:dyDescent="0.3">
      <c r="B6252" s="33">
        <v>6247.5</v>
      </c>
      <c r="C6252" s="34">
        <v>20</v>
      </c>
      <c r="D6252" s="32">
        <f t="shared" si="194"/>
        <v>68</v>
      </c>
      <c r="E6252" s="37">
        <f t="shared" si="195"/>
        <v>81.599999999999994</v>
      </c>
      <c r="F6252" s="32">
        <f>'Auxiliary Energy Estimation'!$E$25-D6252</f>
        <v>-13</v>
      </c>
      <c r="G6252" s="32">
        <f>'Auxiliary Energy Estimation'!$E$25-E6252</f>
        <v>-26.599999999999994</v>
      </c>
      <c r="H6252" s="26">
        <f>IF(D6252&lt;='Auxiliary Energy Estimation'!$E$25, 1, 0)</f>
        <v>0</v>
      </c>
      <c r="I6252" s="26">
        <f>IF(E6252&lt;='Auxiliary Energy Estimation'!$E$25, 1, 0)</f>
        <v>0</v>
      </c>
    </row>
    <row r="6253" spans="2:9" ht="15" x14ac:dyDescent="0.3">
      <c r="B6253" s="33">
        <v>6248.5</v>
      </c>
      <c r="C6253" s="34">
        <v>21.1</v>
      </c>
      <c r="D6253" s="32">
        <f t="shared" si="194"/>
        <v>69.98</v>
      </c>
      <c r="E6253" s="37">
        <f t="shared" si="195"/>
        <v>83.975999999999999</v>
      </c>
      <c r="F6253" s="32">
        <f>'Auxiliary Energy Estimation'!$E$25-D6253</f>
        <v>-14.980000000000004</v>
      </c>
      <c r="G6253" s="32">
        <f>'Auxiliary Energy Estimation'!$E$25-E6253</f>
        <v>-28.975999999999999</v>
      </c>
      <c r="H6253" s="26">
        <f>IF(D6253&lt;='Auxiliary Energy Estimation'!$E$25, 1, 0)</f>
        <v>0</v>
      </c>
      <c r="I6253" s="26">
        <f>IF(E6253&lt;='Auxiliary Energy Estimation'!$E$25, 1, 0)</f>
        <v>0</v>
      </c>
    </row>
    <row r="6254" spans="2:9" ht="15" x14ac:dyDescent="0.3">
      <c r="B6254" s="33">
        <v>6249.5</v>
      </c>
      <c r="C6254" s="34">
        <v>23.3</v>
      </c>
      <c r="D6254" s="32">
        <f t="shared" si="194"/>
        <v>73.94</v>
      </c>
      <c r="E6254" s="37">
        <f t="shared" si="195"/>
        <v>88.727999999999994</v>
      </c>
      <c r="F6254" s="32">
        <f>'Auxiliary Energy Estimation'!$E$25-D6254</f>
        <v>-18.939999999999998</v>
      </c>
      <c r="G6254" s="32">
        <f>'Auxiliary Energy Estimation'!$E$25-E6254</f>
        <v>-33.727999999999994</v>
      </c>
      <c r="H6254" s="26">
        <f>IF(D6254&lt;='Auxiliary Energy Estimation'!$E$25, 1, 0)</f>
        <v>0</v>
      </c>
      <c r="I6254" s="26">
        <f>IF(E6254&lt;='Auxiliary Energy Estimation'!$E$25, 1, 0)</f>
        <v>0</v>
      </c>
    </row>
    <row r="6255" spans="2:9" ht="15" x14ac:dyDescent="0.3">
      <c r="B6255" s="33">
        <v>6250.5</v>
      </c>
      <c r="C6255" s="34">
        <v>25.6</v>
      </c>
      <c r="D6255" s="32">
        <f t="shared" si="194"/>
        <v>78.080000000000013</v>
      </c>
      <c r="E6255" s="37">
        <f t="shared" si="195"/>
        <v>93.696000000000012</v>
      </c>
      <c r="F6255" s="32">
        <f>'Auxiliary Energy Estimation'!$E$25-D6255</f>
        <v>-23.080000000000013</v>
      </c>
      <c r="G6255" s="32">
        <f>'Auxiliary Energy Estimation'!$E$25-E6255</f>
        <v>-38.696000000000012</v>
      </c>
      <c r="H6255" s="26">
        <f>IF(D6255&lt;='Auxiliary Energy Estimation'!$E$25, 1, 0)</f>
        <v>0</v>
      </c>
      <c r="I6255" s="26">
        <f>IF(E6255&lt;='Auxiliary Energy Estimation'!$E$25, 1, 0)</f>
        <v>0</v>
      </c>
    </row>
    <row r="6256" spans="2:9" ht="15" x14ac:dyDescent="0.3">
      <c r="B6256" s="33">
        <v>6251.5</v>
      </c>
      <c r="C6256" s="34">
        <v>26.7</v>
      </c>
      <c r="D6256" s="32">
        <f t="shared" si="194"/>
        <v>80.06</v>
      </c>
      <c r="E6256" s="37">
        <f t="shared" si="195"/>
        <v>96.072000000000003</v>
      </c>
      <c r="F6256" s="32">
        <f>'Auxiliary Energy Estimation'!$E$25-D6256</f>
        <v>-25.060000000000002</v>
      </c>
      <c r="G6256" s="32">
        <f>'Auxiliary Energy Estimation'!$E$25-E6256</f>
        <v>-41.072000000000003</v>
      </c>
      <c r="H6256" s="26">
        <f>IF(D6256&lt;='Auxiliary Energy Estimation'!$E$25, 1, 0)</f>
        <v>0</v>
      </c>
      <c r="I6256" s="26">
        <f>IF(E6256&lt;='Auxiliary Energy Estimation'!$E$25, 1, 0)</f>
        <v>0</v>
      </c>
    </row>
    <row r="6257" spans="2:9" ht="15" x14ac:dyDescent="0.3">
      <c r="B6257" s="33">
        <v>6252.5</v>
      </c>
      <c r="C6257" s="34">
        <v>26.7</v>
      </c>
      <c r="D6257" s="32">
        <f t="shared" si="194"/>
        <v>80.06</v>
      </c>
      <c r="E6257" s="37">
        <f t="shared" si="195"/>
        <v>96.072000000000003</v>
      </c>
      <c r="F6257" s="32">
        <f>'Auxiliary Energy Estimation'!$E$25-D6257</f>
        <v>-25.060000000000002</v>
      </c>
      <c r="G6257" s="32">
        <f>'Auxiliary Energy Estimation'!$E$25-E6257</f>
        <v>-41.072000000000003</v>
      </c>
      <c r="H6257" s="26">
        <f>IF(D6257&lt;='Auxiliary Energy Estimation'!$E$25, 1, 0)</f>
        <v>0</v>
      </c>
      <c r="I6257" s="26">
        <f>IF(E6257&lt;='Auxiliary Energy Estimation'!$E$25, 1, 0)</f>
        <v>0</v>
      </c>
    </row>
    <row r="6258" spans="2:9" ht="15" x14ac:dyDescent="0.3">
      <c r="B6258" s="33">
        <v>6253.5</v>
      </c>
      <c r="C6258" s="34">
        <v>26.1</v>
      </c>
      <c r="D6258" s="32">
        <f t="shared" si="194"/>
        <v>78.98</v>
      </c>
      <c r="E6258" s="37">
        <f t="shared" si="195"/>
        <v>94.775999999999996</v>
      </c>
      <c r="F6258" s="32">
        <f>'Auxiliary Energy Estimation'!$E$25-D6258</f>
        <v>-23.980000000000004</v>
      </c>
      <c r="G6258" s="32">
        <f>'Auxiliary Energy Estimation'!$E$25-E6258</f>
        <v>-39.775999999999996</v>
      </c>
      <c r="H6258" s="26">
        <f>IF(D6258&lt;='Auxiliary Energy Estimation'!$E$25, 1, 0)</f>
        <v>0</v>
      </c>
      <c r="I6258" s="26">
        <f>IF(E6258&lt;='Auxiliary Energy Estimation'!$E$25, 1, 0)</f>
        <v>0</v>
      </c>
    </row>
    <row r="6259" spans="2:9" ht="15" x14ac:dyDescent="0.3">
      <c r="B6259" s="33">
        <v>6254.5</v>
      </c>
      <c r="C6259" s="34">
        <v>26.1</v>
      </c>
      <c r="D6259" s="32">
        <f t="shared" si="194"/>
        <v>78.98</v>
      </c>
      <c r="E6259" s="37">
        <f t="shared" si="195"/>
        <v>94.775999999999996</v>
      </c>
      <c r="F6259" s="32">
        <f>'Auxiliary Energy Estimation'!$E$25-D6259</f>
        <v>-23.980000000000004</v>
      </c>
      <c r="G6259" s="32">
        <f>'Auxiliary Energy Estimation'!$E$25-E6259</f>
        <v>-39.775999999999996</v>
      </c>
      <c r="H6259" s="26">
        <f>IF(D6259&lt;='Auxiliary Energy Estimation'!$E$25, 1, 0)</f>
        <v>0</v>
      </c>
      <c r="I6259" s="26">
        <f>IF(E6259&lt;='Auxiliary Energy Estimation'!$E$25, 1, 0)</f>
        <v>0</v>
      </c>
    </row>
    <row r="6260" spans="2:9" ht="15" x14ac:dyDescent="0.3">
      <c r="B6260" s="33">
        <v>6255.5</v>
      </c>
      <c r="C6260" s="34">
        <v>26.1</v>
      </c>
      <c r="D6260" s="32">
        <f t="shared" si="194"/>
        <v>78.98</v>
      </c>
      <c r="E6260" s="37">
        <f t="shared" si="195"/>
        <v>94.775999999999996</v>
      </c>
      <c r="F6260" s="32">
        <f>'Auxiliary Energy Estimation'!$E$25-D6260</f>
        <v>-23.980000000000004</v>
      </c>
      <c r="G6260" s="32">
        <f>'Auxiliary Energy Estimation'!$E$25-E6260</f>
        <v>-39.775999999999996</v>
      </c>
      <c r="H6260" s="26">
        <f>IF(D6260&lt;='Auxiliary Energy Estimation'!$E$25, 1, 0)</f>
        <v>0</v>
      </c>
      <c r="I6260" s="26">
        <f>IF(E6260&lt;='Auxiliary Energy Estimation'!$E$25, 1, 0)</f>
        <v>0</v>
      </c>
    </row>
    <row r="6261" spans="2:9" ht="15" x14ac:dyDescent="0.3">
      <c r="B6261" s="33">
        <v>6256.5</v>
      </c>
      <c r="C6261" s="34">
        <v>23.9</v>
      </c>
      <c r="D6261" s="32">
        <f t="shared" si="194"/>
        <v>75.02</v>
      </c>
      <c r="E6261" s="37">
        <f t="shared" si="195"/>
        <v>90.023999999999987</v>
      </c>
      <c r="F6261" s="32">
        <f>'Auxiliary Energy Estimation'!$E$25-D6261</f>
        <v>-20.019999999999996</v>
      </c>
      <c r="G6261" s="32">
        <f>'Auxiliary Energy Estimation'!$E$25-E6261</f>
        <v>-35.023999999999987</v>
      </c>
      <c r="H6261" s="26">
        <f>IF(D6261&lt;='Auxiliary Energy Estimation'!$E$25, 1, 0)</f>
        <v>0</v>
      </c>
      <c r="I6261" s="26">
        <f>IF(E6261&lt;='Auxiliary Energy Estimation'!$E$25, 1, 0)</f>
        <v>0</v>
      </c>
    </row>
    <row r="6262" spans="2:9" ht="15" x14ac:dyDescent="0.3">
      <c r="B6262" s="33">
        <v>6257.5</v>
      </c>
      <c r="C6262" s="34">
        <v>22.2</v>
      </c>
      <c r="D6262" s="32">
        <f t="shared" si="194"/>
        <v>71.960000000000008</v>
      </c>
      <c r="E6262" s="37">
        <f t="shared" si="195"/>
        <v>86.352000000000004</v>
      </c>
      <c r="F6262" s="32">
        <f>'Auxiliary Energy Estimation'!$E$25-D6262</f>
        <v>-16.960000000000008</v>
      </c>
      <c r="G6262" s="32">
        <f>'Auxiliary Energy Estimation'!$E$25-E6262</f>
        <v>-31.352000000000004</v>
      </c>
      <c r="H6262" s="26">
        <f>IF(D6262&lt;='Auxiliary Energy Estimation'!$E$25, 1, 0)</f>
        <v>0</v>
      </c>
      <c r="I6262" s="26">
        <f>IF(E6262&lt;='Auxiliary Energy Estimation'!$E$25, 1, 0)</f>
        <v>0</v>
      </c>
    </row>
    <row r="6263" spans="2:9" ht="15" x14ac:dyDescent="0.3">
      <c r="B6263" s="33">
        <v>6258.5</v>
      </c>
      <c r="C6263" s="34">
        <v>21.7</v>
      </c>
      <c r="D6263" s="32">
        <f t="shared" si="194"/>
        <v>71.06</v>
      </c>
      <c r="E6263" s="37">
        <f t="shared" si="195"/>
        <v>85.272000000000006</v>
      </c>
      <c r="F6263" s="32">
        <f>'Auxiliary Energy Estimation'!$E$25-D6263</f>
        <v>-16.060000000000002</v>
      </c>
      <c r="G6263" s="32">
        <f>'Auxiliary Energy Estimation'!$E$25-E6263</f>
        <v>-30.272000000000006</v>
      </c>
      <c r="H6263" s="26">
        <f>IF(D6263&lt;='Auxiliary Energy Estimation'!$E$25, 1, 0)</f>
        <v>0</v>
      </c>
      <c r="I6263" s="26">
        <f>IF(E6263&lt;='Auxiliary Energy Estimation'!$E$25, 1, 0)</f>
        <v>0</v>
      </c>
    </row>
    <row r="6264" spans="2:9" ht="15" x14ac:dyDescent="0.3">
      <c r="B6264" s="33">
        <v>6259.5</v>
      </c>
      <c r="C6264" s="34">
        <v>21.7</v>
      </c>
      <c r="D6264" s="32">
        <f t="shared" si="194"/>
        <v>71.06</v>
      </c>
      <c r="E6264" s="37">
        <f t="shared" si="195"/>
        <v>85.272000000000006</v>
      </c>
      <c r="F6264" s="32">
        <f>'Auxiliary Energy Estimation'!$E$25-D6264</f>
        <v>-16.060000000000002</v>
      </c>
      <c r="G6264" s="32">
        <f>'Auxiliary Energy Estimation'!$E$25-E6264</f>
        <v>-30.272000000000006</v>
      </c>
      <c r="H6264" s="26">
        <f>IF(D6264&lt;='Auxiliary Energy Estimation'!$E$25, 1, 0)</f>
        <v>0</v>
      </c>
      <c r="I6264" s="26">
        <f>IF(E6264&lt;='Auxiliary Energy Estimation'!$E$25, 1, 0)</f>
        <v>0</v>
      </c>
    </row>
    <row r="6265" spans="2:9" ht="15" x14ac:dyDescent="0.3">
      <c r="B6265" s="33">
        <v>6260.5</v>
      </c>
      <c r="C6265" s="34">
        <v>21.1</v>
      </c>
      <c r="D6265" s="32">
        <f t="shared" si="194"/>
        <v>69.98</v>
      </c>
      <c r="E6265" s="37">
        <f t="shared" si="195"/>
        <v>83.975999999999999</v>
      </c>
      <c r="F6265" s="32">
        <f>'Auxiliary Energy Estimation'!$E$25-D6265</f>
        <v>-14.980000000000004</v>
      </c>
      <c r="G6265" s="32">
        <f>'Auxiliary Energy Estimation'!$E$25-E6265</f>
        <v>-28.975999999999999</v>
      </c>
      <c r="H6265" s="26">
        <f>IF(D6265&lt;='Auxiliary Energy Estimation'!$E$25, 1, 0)</f>
        <v>0</v>
      </c>
      <c r="I6265" s="26">
        <f>IF(E6265&lt;='Auxiliary Energy Estimation'!$E$25, 1, 0)</f>
        <v>0</v>
      </c>
    </row>
    <row r="6266" spans="2:9" ht="15" x14ac:dyDescent="0.3">
      <c r="B6266" s="33">
        <v>6261.5</v>
      </c>
      <c r="C6266" s="34">
        <v>20.6</v>
      </c>
      <c r="D6266" s="32">
        <f t="shared" si="194"/>
        <v>69.080000000000013</v>
      </c>
      <c r="E6266" s="37">
        <f t="shared" si="195"/>
        <v>82.896000000000015</v>
      </c>
      <c r="F6266" s="32">
        <f>'Auxiliary Energy Estimation'!$E$25-D6266</f>
        <v>-14.080000000000013</v>
      </c>
      <c r="G6266" s="32">
        <f>'Auxiliary Energy Estimation'!$E$25-E6266</f>
        <v>-27.896000000000015</v>
      </c>
      <c r="H6266" s="26">
        <f>IF(D6266&lt;='Auxiliary Energy Estimation'!$E$25, 1, 0)</f>
        <v>0</v>
      </c>
      <c r="I6266" s="26">
        <f>IF(E6266&lt;='Auxiliary Energy Estimation'!$E$25, 1, 0)</f>
        <v>0</v>
      </c>
    </row>
    <row r="6267" spans="2:9" ht="15" x14ac:dyDescent="0.3">
      <c r="B6267" s="33">
        <v>6262.5</v>
      </c>
      <c r="C6267" s="34">
        <v>20</v>
      </c>
      <c r="D6267" s="32">
        <f t="shared" si="194"/>
        <v>68</v>
      </c>
      <c r="E6267" s="37">
        <f t="shared" si="195"/>
        <v>81.599999999999994</v>
      </c>
      <c r="F6267" s="32">
        <f>'Auxiliary Energy Estimation'!$E$25-D6267</f>
        <v>-13</v>
      </c>
      <c r="G6267" s="32">
        <f>'Auxiliary Energy Estimation'!$E$25-E6267</f>
        <v>-26.599999999999994</v>
      </c>
      <c r="H6267" s="26">
        <f>IF(D6267&lt;='Auxiliary Energy Estimation'!$E$25, 1, 0)</f>
        <v>0</v>
      </c>
      <c r="I6267" s="26">
        <f>IF(E6267&lt;='Auxiliary Energy Estimation'!$E$25, 1, 0)</f>
        <v>0</v>
      </c>
    </row>
    <row r="6268" spans="2:9" ht="15" x14ac:dyDescent="0.3">
      <c r="B6268" s="33">
        <v>6263.5</v>
      </c>
      <c r="C6268" s="34">
        <v>19.399999999999999</v>
      </c>
      <c r="D6268" s="32">
        <f t="shared" si="194"/>
        <v>66.92</v>
      </c>
      <c r="E6268" s="37">
        <f t="shared" si="195"/>
        <v>80.304000000000002</v>
      </c>
      <c r="F6268" s="32">
        <f>'Auxiliary Energy Estimation'!$E$25-D6268</f>
        <v>-11.920000000000002</v>
      </c>
      <c r="G6268" s="32">
        <f>'Auxiliary Energy Estimation'!$E$25-E6268</f>
        <v>-25.304000000000002</v>
      </c>
      <c r="H6268" s="26">
        <f>IF(D6268&lt;='Auxiliary Energy Estimation'!$E$25, 1, 0)</f>
        <v>0</v>
      </c>
      <c r="I6268" s="26">
        <f>IF(E6268&lt;='Auxiliary Energy Estimation'!$E$25, 1, 0)</f>
        <v>0</v>
      </c>
    </row>
    <row r="6269" spans="2:9" ht="15" x14ac:dyDescent="0.3">
      <c r="B6269" s="33">
        <v>6264.5</v>
      </c>
      <c r="C6269" s="34">
        <v>18.899999999999999</v>
      </c>
      <c r="D6269" s="32">
        <f t="shared" si="194"/>
        <v>66.02</v>
      </c>
      <c r="E6269" s="37">
        <f t="shared" si="195"/>
        <v>79.22399999999999</v>
      </c>
      <c r="F6269" s="32">
        <f>'Auxiliary Energy Estimation'!$E$25-D6269</f>
        <v>-11.019999999999996</v>
      </c>
      <c r="G6269" s="32">
        <f>'Auxiliary Energy Estimation'!$E$25-E6269</f>
        <v>-24.22399999999999</v>
      </c>
      <c r="H6269" s="26">
        <f>IF(D6269&lt;='Auxiliary Energy Estimation'!$E$25, 1, 0)</f>
        <v>0</v>
      </c>
      <c r="I6269" s="26">
        <f>IF(E6269&lt;='Auxiliary Energy Estimation'!$E$25, 1, 0)</f>
        <v>0</v>
      </c>
    </row>
    <row r="6270" spans="2:9" ht="15" x14ac:dyDescent="0.3">
      <c r="B6270" s="33">
        <v>6265.5</v>
      </c>
      <c r="C6270" s="34">
        <v>18.899999999999999</v>
      </c>
      <c r="D6270" s="32">
        <f t="shared" si="194"/>
        <v>66.02</v>
      </c>
      <c r="E6270" s="37">
        <f t="shared" si="195"/>
        <v>79.22399999999999</v>
      </c>
      <c r="F6270" s="32">
        <f>'Auxiliary Energy Estimation'!$E$25-D6270</f>
        <v>-11.019999999999996</v>
      </c>
      <c r="G6270" s="32">
        <f>'Auxiliary Energy Estimation'!$E$25-E6270</f>
        <v>-24.22399999999999</v>
      </c>
      <c r="H6270" s="26">
        <f>IF(D6270&lt;='Auxiliary Energy Estimation'!$E$25, 1, 0)</f>
        <v>0</v>
      </c>
      <c r="I6270" s="26">
        <f>IF(E6270&lt;='Auxiliary Energy Estimation'!$E$25, 1, 0)</f>
        <v>0</v>
      </c>
    </row>
    <row r="6271" spans="2:9" ht="15" x14ac:dyDescent="0.3">
      <c r="B6271" s="33">
        <v>6266.5</v>
      </c>
      <c r="C6271" s="34">
        <v>18.899999999999999</v>
      </c>
      <c r="D6271" s="32">
        <f t="shared" si="194"/>
        <v>66.02</v>
      </c>
      <c r="E6271" s="37">
        <f t="shared" si="195"/>
        <v>79.22399999999999</v>
      </c>
      <c r="F6271" s="32">
        <f>'Auxiliary Energy Estimation'!$E$25-D6271</f>
        <v>-11.019999999999996</v>
      </c>
      <c r="G6271" s="32">
        <f>'Auxiliary Energy Estimation'!$E$25-E6271</f>
        <v>-24.22399999999999</v>
      </c>
      <c r="H6271" s="26">
        <f>IF(D6271&lt;='Auxiliary Energy Estimation'!$E$25, 1, 0)</f>
        <v>0</v>
      </c>
      <c r="I6271" s="26">
        <f>IF(E6271&lt;='Auxiliary Energy Estimation'!$E$25, 1, 0)</f>
        <v>0</v>
      </c>
    </row>
    <row r="6272" spans="2:9" ht="15" x14ac:dyDescent="0.3">
      <c r="B6272" s="33">
        <v>6267.5</v>
      </c>
      <c r="C6272" s="34">
        <v>17.8</v>
      </c>
      <c r="D6272" s="32">
        <f t="shared" si="194"/>
        <v>64.039999999999992</v>
      </c>
      <c r="E6272" s="37">
        <f t="shared" si="195"/>
        <v>76.847999999999985</v>
      </c>
      <c r="F6272" s="32">
        <f>'Auxiliary Energy Estimation'!$E$25-D6272</f>
        <v>-9.039999999999992</v>
      </c>
      <c r="G6272" s="32">
        <f>'Auxiliary Energy Estimation'!$E$25-E6272</f>
        <v>-21.847999999999985</v>
      </c>
      <c r="H6272" s="26">
        <f>IF(D6272&lt;='Auxiliary Energy Estimation'!$E$25, 1, 0)</f>
        <v>0</v>
      </c>
      <c r="I6272" s="26">
        <f>IF(E6272&lt;='Auxiliary Energy Estimation'!$E$25, 1, 0)</f>
        <v>0</v>
      </c>
    </row>
    <row r="6273" spans="2:9" ht="15" x14ac:dyDescent="0.3">
      <c r="B6273" s="33">
        <v>6268.5</v>
      </c>
      <c r="C6273" s="34">
        <v>17.8</v>
      </c>
      <c r="D6273" s="32">
        <f t="shared" si="194"/>
        <v>64.039999999999992</v>
      </c>
      <c r="E6273" s="37">
        <f t="shared" si="195"/>
        <v>76.847999999999985</v>
      </c>
      <c r="F6273" s="32">
        <f>'Auxiliary Energy Estimation'!$E$25-D6273</f>
        <v>-9.039999999999992</v>
      </c>
      <c r="G6273" s="32">
        <f>'Auxiliary Energy Estimation'!$E$25-E6273</f>
        <v>-21.847999999999985</v>
      </c>
      <c r="H6273" s="26">
        <f>IF(D6273&lt;='Auxiliary Energy Estimation'!$E$25, 1, 0)</f>
        <v>0</v>
      </c>
      <c r="I6273" s="26">
        <f>IF(E6273&lt;='Auxiliary Energy Estimation'!$E$25, 1, 0)</f>
        <v>0</v>
      </c>
    </row>
    <row r="6274" spans="2:9" ht="15" x14ac:dyDescent="0.3">
      <c r="B6274" s="33">
        <v>6269.5</v>
      </c>
      <c r="C6274" s="34">
        <v>17.2</v>
      </c>
      <c r="D6274" s="32">
        <f t="shared" si="194"/>
        <v>62.96</v>
      </c>
      <c r="E6274" s="37">
        <f t="shared" si="195"/>
        <v>75.551999999999992</v>
      </c>
      <c r="F6274" s="32">
        <f>'Auxiliary Energy Estimation'!$E$25-D6274</f>
        <v>-7.9600000000000009</v>
      </c>
      <c r="G6274" s="32">
        <f>'Auxiliary Energy Estimation'!$E$25-E6274</f>
        <v>-20.551999999999992</v>
      </c>
      <c r="H6274" s="26">
        <f>IF(D6274&lt;='Auxiliary Energy Estimation'!$E$25, 1, 0)</f>
        <v>0</v>
      </c>
      <c r="I6274" s="26">
        <f>IF(E6274&lt;='Auxiliary Energy Estimation'!$E$25, 1, 0)</f>
        <v>0</v>
      </c>
    </row>
    <row r="6275" spans="2:9" ht="15" x14ac:dyDescent="0.3">
      <c r="B6275" s="33">
        <v>6270.5</v>
      </c>
      <c r="C6275" s="34">
        <v>18.3</v>
      </c>
      <c r="D6275" s="32">
        <f t="shared" si="194"/>
        <v>64.94</v>
      </c>
      <c r="E6275" s="37">
        <f t="shared" si="195"/>
        <v>77.927999999999997</v>
      </c>
      <c r="F6275" s="32">
        <f>'Auxiliary Energy Estimation'!$E$25-D6275</f>
        <v>-9.9399999999999977</v>
      </c>
      <c r="G6275" s="32">
        <f>'Auxiliary Energy Estimation'!$E$25-E6275</f>
        <v>-22.927999999999997</v>
      </c>
      <c r="H6275" s="26">
        <f>IF(D6275&lt;='Auxiliary Energy Estimation'!$E$25, 1, 0)</f>
        <v>0</v>
      </c>
      <c r="I6275" s="26">
        <f>IF(E6275&lt;='Auxiliary Energy Estimation'!$E$25, 1, 0)</f>
        <v>0</v>
      </c>
    </row>
    <row r="6276" spans="2:9" ht="15" x14ac:dyDescent="0.3">
      <c r="B6276" s="33">
        <v>6271.5</v>
      </c>
      <c r="C6276" s="34">
        <v>20</v>
      </c>
      <c r="D6276" s="32">
        <f t="shared" si="194"/>
        <v>68</v>
      </c>
      <c r="E6276" s="37">
        <f t="shared" si="195"/>
        <v>81.599999999999994</v>
      </c>
      <c r="F6276" s="32">
        <f>'Auxiliary Energy Estimation'!$E$25-D6276</f>
        <v>-13</v>
      </c>
      <c r="G6276" s="32">
        <f>'Auxiliary Energy Estimation'!$E$25-E6276</f>
        <v>-26.599999999999994</v>
      </c>
      <c r="H6276" s="26">
        <f>IF(D6276&lt;='Auxiliary Energy Estimation'!$E$25, 1, 0)</f>
        <v>0</v>
      </c>
      <c r="I6276" s="26">
        <f>IF(E6276&lt;='Auxiliary Energy Estimation'!$E$25, 1, 0)</f>
        <v>0</v>
      </c>
    </row>
    <row r="6277" spans="2:9" ht="15" x14ac:dyDescent="0.3">
      <c r="B6277" s="33">
        <v>6272.5</v>
      </c>
      <c r="C6277" s="34">
        <v>22.2</v>
      </c>
      <c r="D6277" s="32">
        <f t="shared" ref="D6277:D6340" si="196">CONVERT(C6277,"C","F")</f>
        <v>71.960000000000008</v>
      </c>
      <c r="E6277" s="37">
        <f t="shared" ref="E6277:E6340" si="197">D6277*1.2</f>
        <v>86.352000000000004</v>
      </c>
      <c r="F6277" s="32">
        <f>'Auxiliary Energy Estimation'!$E$25-D6277</f>
        <v>-16.960000000000008</v>
      </c>
      <c r="G6277" s="32">
        <f>'Auxiliary Energy Estimation'!$E$25-E6277</f>
        <v>-31.352000000000004</v>
      </c>
      <c r="H6277" s="26">
        <f>IF(D6277&lt;='Auxiliary Energy Estimation'!$E$25, 1, 0)</f>
        <v>0</v>
      </c>
      <c r="I6277" s="26">
        <f>IF(E6277&lt;='Auxiliary Energy Estimation'!$E$25, 1, 0)</f>
        <v>0</v>
      </c>
    </row>
    <row r="6278" spans="2:9" ht="15" x14ac:dyDescent="0.3">
      <c r="B6278" s="33">
        <v>6273.5</v>
      </c>
      <c r="C6278" s="34">
        <v>22.8</v>
      </c>
      <c r="D6278" s="32">
        <f t="shared" si="196"/>
        <v>73.039999999999992</v>
      </c>
      <c r="E6278" s="37">
        <f t="shared" si="197"/>
        <v>87.647999999999982</v>
      </c>
      <c r="F6278" s="32">
        <f>'Auxiliary Energy Estimation'!$E$25-D6278</f>
        <v>-18.039999999999992</v>
      </c>
      <c r="G6278" s="32">
        <f>'Auxiliary Energy Estimation'!$E$25-E6278</f>
        <v>-32.647999999999982</v>
      </c>
      <c r="H6278" s="26">
        <f>IF(D6278&lt;='Auxiliary Energy Estimation'!$E$25, 1, 0)</f>
        <v>0</v>
      </c>
      <c r="I6278" s="26">
        <f>IF(E6278&lt;='Auxiliary Energy Estimation'!$E$25, 1, 0)</f>
        <v>0</v>
      </c>
    </row>
    <row r="6279" spans="2:9" ht="15" x14ac:dyDescent="0.3">
      <c r="B6279" s="33">
        <v>6274.5</v>
      </c>
      <c r="C6279" s="34">
        <v>23.9</v>
      </c>
      <c r="D6279" s="32">
        <f t="shared" si="196"/>
        <v>75.02</v>
      </c>
      <c r="E6279" s="37">
        <f t="shared" si="197"/>
        <v>90.023999999999987</v>
      </c>
      <c r="F6279" s="32">
        <f>'Auxiliary Energy Estimation'!$E$25-D6279</f>
        <v>-20.019999999999996</v>
      </c>
      <c r="G6279" s="32">
        <f>'Auxiliary Energy Estimation'!$E$25-E6279</f>
        <v>-35.023999999999987</v>
      </c>
      <c r="H6279" s="26">
        <f>IF(D6279&lt;='Auxiliary Energy Estimation'!$E$25, 1, 0)</f>
        <v>0</v>
      </c>
      <c r="I6279" s="26">
        <f>IF(E6279&lt;='Auxiliary Energy Estimation'!$E$25, 1, 0)</f>
        <v>0</v>
      </c>
    </row>
    <row r="6280" spans="2:9" ht="15" x14ac:dyDescent="0.3">
      <c r="B6280" s="33">
        <v>6275.5</v>
      </c>
      <c r="C6280" s="34">
        <v>25</v>
      </c>
      <c r="D6280" s="32">
        <f t="shared" si="196"/>
        <v>77</v>
      </c>
      <c r="E6280" s="37">
        <f t="shared" si="197"/>
        <v>92.399999999999991</v>
      </c>
      <c r="F6280" s="32">
        <f>'Auxiliary Energy Estimation'!$E$25-D6280</f>
        <v>-22</v>
      </c>
      <c r="G6280" s="32">
        <f>'Auxiliary Energy Estimation'!$E$25-E6280</f>
        <v>-37.399999999999991</v>
      </c>
      <c r="H6280" s="26">
        <f>IF(D6280&lt;='Auxiliary Energy Estimation'!$E$25, 1, 0)</f>
        <v>0</v>
      </c>
      <c r="I6280" s="26">
        <f>IF(E6280&lt;='Auxiliary Energy Estimation'!$E$25, 1, 0)</f>
        <v>0</v>
      </c>
    </row>
    <row r="6281" spans="2:9" ht="15" x14ac:dyDescent="0.3">
      <c r="B6281" s="33">
        <v>6276.5</v>
      </c>
      <c r="C6281" s="34">
        <v>25</v>
      </c>
      <c r="D6281" s="32">
        <f t="shared" si="196"/>
        <v>77</v>
      </c>
      <c r="E6281" s="37">
        <f t="shared" si="197"/>
        <v>92.399999999999991</v>
      </c>
      <c r="F6281" s="32">
        <f>'Auxiliary Energy Estimation'!$E$25-D6281</f>
        <v>-22</v>
      </c>
      <c r="G6281" s="32">
        <f>'Auxiliary Energy Estimation'!$E$25-E6281</f>
        <v>-37.399999999999991</v>
      </c>
      <c r="H6281" s="26">
        <f>IF(D6281&lt;='Auxiliary Energy Estimation'!$E$25, 1, 0)</f>
        <v>0</v>
      </c>
      <c r="I6281" s="26">
        <f>IF(E6281&lt;='Auxiliary Energy Estimation'!$E$25, 1, 0)</f>
        <v>0</v>
      </c>
    </row>
    <row r="6282" spans="2:9" ht="15" x14ac:dyDescent="0.3">
      <c r="B6282" s="33">
        <v>6277.5</v>
      </c>
      <c r="C6282" s="34">
        <v>25</v>
      </c>
      <c r="D6282" s="32">
        <f t="shared" si="196"/>
        <v>77</v>
      </c>
      <c r="E6282" s="37">
        <f t="shared" si="197"/>
        <v>92.399999999999991</v>
      </c>
      <c r="F6282" s="32">
        <f>'Auxiliary Energy Estimation'!$E$25-D6282</f>
        <v>-22</v>
      </c>
      <c r="G6282" s="32">
        <f>'Auxiliary Energy Estimation'!$E$25-E6282</f>
        <v>-37.399999999999991</v>
      </c>
      <c r="H6282" s="26">
        <f>IF(D6282&lt;='Auxiliary Energy Estimation'!$E$25, 1, 0)</f>
        <v>0</v>
      </c>
      <c r="I6282" s="26">
        <f>IF(E6282&lt;='Auxiliary Energy Estimation'!$E$25, 1, 0)</f>
        <v>0</v>
      </c>
    </row>
    <row r="6283" spans="2:9" ht="15" x14ac:dyDescent="0.3">
      <c r="B6283" s="33">
        <v>6278.5</v>
      </c>
      <c r="C6283" s="34">
        <v>25</v>
      </c>
      <c r="D6283" s="32">
        <f t="shared" si="196"/>
        <v>77</v>
      </c>
      <c r="E6283" s="37">
        <f t="shared" si="197"/>
        <v>92.399999999999991</v>
      </c>
      <c r="F6283" s="32">
        <f>'Auxiliary Energy Estimation'!$E$25-D6283</f>
        <v>-22</v>
      </c>
      <c r="G6283" s="32">
        <f>'Auxiliary Energy Estimation'!$E$25-E6283</f>
        <v>-37.399999999999991</v>
      </c>
      <c r="H6283" s="26">
        <f>IF(D6283&lt;='Auxiliary Energy Estimation'!$E$25, 1, 0)</f>
        <v>0</v>
      </c>
      <c r="I6283" s="26">
        <f>IF(E6283&lt;='Auxiliary Energy Estimation'!$E$25, 1, 0)</f>
        <v>0</v>
      </c>
    </row>
    <row r="6284" spans="2:9" ht="15" x14ac:dyDescent="0.3">
      <c r="B6284" s="33">
        <v>6279.5</v>
      </c>
      <c r="C6284" s="34">
        <v>25.6</v>
      </c>
      <c r="D6284" s="32">
        <f t="shared" si="196"/>
        <v>78.080000000000013</v>
      </c>
      <c r="E6284" s="37">
        <f t="shared" si="197"/>
        <v>93.696000000000012</v>
      </c>
      <c r="F6284" s="32">
        <f>'Auxiliary Energy Estimation'!$E$25-D6284</f>
        <v>-23.080000000000013</v>
      </c>
      <c r="G6284" s="32">
        <f>'Auxiliary Energy Estimation'!$E$25-E6284</f>
        <v>-38.696000000000012</v>
      </c>
      <c r="H6284" s="26">
        <f>IF(D6284&lt;='Auxiliary Energy Estimation'!$E$25, 1, 0)</f>
        <v>0</v>
      </c>
      <c r="I6284" s="26">
        <f>IF(E6284&lt;='Auxiliary Energy Estimation'!$E$25, 1, 0)</f>
        <v>0</v>
      </c>
    </row>
    <row r="6285" spans="2:9" ht="15" x14ac:dyDescent="0.3">
      <c r="B6285" s="33">
        <v>6280.5</v>
      </c>
      <c r="C6285" s="34">
        <v>25</v>
      </c>
      <c r="D6285" s="32">
        <f t="shared" si="196"/>
        <v>77</v>
      </c>
      <c r="E6285" s="37">
        <f t="shared" si="197"/>
        <v>92.399999999999991</v>
      </c>
      <c r="F6285" s="32">
        <f>'Auxiliary Energy Estimation'!$E$25-D6285</f>
        <v>-22</v>
      </c>
      <c r="G6285" s="32">
        <f>'Auxiliary Energy Estimation'!$E$25-E6285</f>
        <v>-37.399999999999991</v>
      </c>
      <c r="H6285" s="26">
        <f>IF(D6285&lt;='Auxiliary Energy Estimation'!$E$25, 1, 0)</f>
        <v>0</v>
      </c>
      <c r="I6285" s="26">
        <f>IF(E6285&lt;='Auxiliary Energy Estimation'!$E$25, 1, 0)</f>
        <v>0</v>
      </c>
    </row>
    <row r="6286" spans="2:9" ht="15" x14ac:dyDescent="0.3">
      <c r="B6286" s="33">
        <v>6281.5</v>
      </c>
      <c r="C6286" s="34">
        <v>23.9</v>
      </c>
      <c r="D6286" s="32">
        <f t="shared" si="196"/>
        <v>75.02</v>
      </c>
      <c r="E6286" s="37">
        <f t="shared" si="197"/>
        <v>90.023999999999987</v>
      </c>
      <c r="F6286" s="32">
        <f>'Auxiliary Energy Estimation'!$E$25-D6286</f>
        <v>-20.019999999999996</v>
      </c>
      <c r="G6286" s="32">
        <f>'Auxiliary Energy Estimation'!$E$25-E6286</f>
        <v>-35.023999999999987</v>
      </c>
      <c r="H6286" s="26">
        <f>IF(D6286&lt;='Auxiliary Energy Estimation'!$E$25, 1, 0)</f>
        <v>0</v>
      </c>
      <c r="I6286" s="26">
        <f>IF(E6286&lt;='Auxiliary Energy Estimation'!$E$25, 1, 0)</f>
        <v>0</v>
      </c>
    </row>
    <row r="6287" spans="2:9" ht="15" x14ac:dyDescent="0.3">
      <c r="B6287" s="33">
        <v>6282.5</v>
      </c>
      <c r="C6287" s="34">
        <v>22.2</v>
      </c>
      <c r="D6287" s="32">
        <f t="shared" si="196"/>
        <v>71.960000000000008</v>
      </c>
      <c r="E6287" s="37">
        <f t="shared" si="197"/>
        <v>86.352000000000004</v>
      </c>
      <c r="F6287" s="32">
        <f>'Auxiliary Energy Estimation'!$E$25-D6287</f>
        <v>-16.960000000000008</v>
      </c>
      <c r="G6287" s="32">
        <f>'Auxiliary Energy Estimation'!$E$25-E6287</f>
        <v>-31.352000000000004</v>
      </c>
      <c r="H6287" s="26">
        <f>IF(D6287&lt;='Auxiliary Energy Estimation'!$E$25, 1, 0)</f>
        <v>0</v>
      </c>
      <c r="I6287" s="26">
        <f>IF(E6287&lt;='Auxiliary Energy Estimation'!$E$25, 1, 0)</f>
        <v>0</v>
      </c>
    </row>
    <row r="6288" spans="2:9" ht="15" x14ac:dyDescent="0.3">
      <c r="B6288" s="33">
        <v>6283.5</v>
      </c>
      <c r="C6288" s="34">
        <v>21.1</v>
      </c>
      <c r="D6288" s="32">
        <f t="shared" si="196"/>
        <v>69.98</v>
      </c>
      <c r="E6288" s="37">
        <f t="shared" si="197"/>
        <v>83.975999999999999</v>
      </c>
      <c r="F6288" s="32">
        <f>'Auxiliary Energy Estimation'!$E$25-D6288</f>
        <v>-14.980000000000004</v>
      </c>
      <c r="G6288" s="32">
        <f>'Auxiliary Energy Estimation'!$E$25-E6288</f>
        <v>-28.975999999999999</v>
      </c>
      <c r="H6288" s="26">
        <f>IF(D6288&lt;='Auxiliary Energy Estimation'!$E$25, 1, 0)</f>
        <v>0</v>
      </c>
      <c r="I6288" s="26">
        <f>IF(E6288&lt;='Auxiliary Energy Estimation'!$E$25, 1, 0)</f>
        <v>0</v>
      </c>
    </row>
    <row r="6289" spans="2:9" ht="15" x14ac:dyDescent="0.3">
      <c r="B6289" s="33">
        <v>6284.5</v>
      </c>
      <c r="C6289" s="34">
        <v>21.7</v>
      </c>
      <c r="D6289" s="32">
        <f t="shared" si="196"/>
        <v>71.06</v>
      </c>
      <c r="E6289" s="37">
        <f t="shared" si="197"/>
        <v>85.272000000000006</v>
      </c>
      <c r="F6289" s="32">
        <f>'Auxiliary Energy Estimation'!$E$25-D6289</f>
        <v>-16.060000000000002</v>
      </c>
      <c r="G6289" s="32">
        <f>'Auxiliary Energy Estimation'!$E$25-E6289</f>
        <v>-30.272000000000006</v>
      </c>
      <c r="H6289" s="26">
        <f>IF(D6289&lt;='Auxiliary Energy Estimation'!$E$25, 1, 0)</f>
        <v>0</v>
      </c>
      <c r="I6289" s="26">
        <f>IF(E6289&lt;='Auxiliary Energy Estimation'!$E$25, 1, 0)</f>
        <v>0</v>
      </c>
    </row>
    <row r="6290" spans="2:9" ht="15" x14ac:dyDescent="0.3">
      <c r="B6290" s="33">
        <v>6285.5</v>
      </c>
      <c r="C6290" s="34">
        <v>21.1</v>
      </c>
      <c r="D6290" s="32">
        <f t="shared" si="196"/>
        <v>69.98</v>
      </c>
      <c r="E6290" s="37">
        <f t="shared" si="197"/>
        <v>83.975999999999999</v>
      </c>
      <c r="F6290" s="32">
        <f>'Auxiliary Energy Estimation'!$E$25-D6290</f>
        <v>-14.980000000000004</v>
      </c>
      <c r="G6290" s="32">
        <f>'Auxiliary Energy Estimation'!$E$25-E6290</f>
        <v>-28.975999999999999</v>
      </c>
      <c r="H6290" s="26">
        <f>IF(D6290&lt;='Auxiliary Energy Estimation'!$E$25, 1, 0)</f>
        <v>0</v>
      </c>
      <c r="I6290" s="26">
        <f>IF(E6290&lt;='Auxiliary Energy Estimation'!$E$25, 1, 0)</f>
        <v>0</v>
      </c>
    </row>
    <row r="6291" spans="2:9" ht="15" x14ac:dyDescent="0.3">
      <c r="B6291" s="33">
        <v>6286.5</v>
      </c>
      <c r="C6291" s="34">
        <v>21.1</v>
      </c>
      <c r="D6291" s="32">
        <f t="shared" si="196"/>
        <v>69.98</v>
      </c>
      <c r="E6291" s="37">
        <f t="shared" si="197"/>
        <v>83.975999999999999</v>
      </c>
      <c r="F6291" s="32">
        <f>'Auxiliary Energy Estimation'!$E$25-D6291</f>
        <v>-14.980000000000004</v>
      </c>
      <c r="G6291" s="32">
        <f>'Auxiliary Energy Estimation'!$E$25-E6291</f>
        <v>-28.975999999999999</v>
      </c>
      <c r="H6291" s="26">
        <f>IF(D6291&lt;='Auxiliary Energy Estimation'!$E$25, 1, 0)</f>
        <v>0</v>
      </c>
      <c r="I6291" s="26">
        <f>IF(E6291&lt;='Auxiliary Energy Estimation'!$E$25, 1, 0)</f>
        <v>0</v>
      </c>
    </row>
    <row r="6292" spans="2:9" ht="15" x14ac:dyDescent="0.3">
      <c r="B6292" s="33">
        <v>6287.5</v>
      </c>
      <c r="C6292" s="34">
        <v>20</v>
      </c>
      <c r="D6292" s="32">
        <f t="shared" si="196"/>
        <v>68</v>
      </c>
      <c r="E6292" s="37">
        <f t="shared" si="197"/>
        <v>81.599999999999994</v>
      </c>
      <c r="F6292" s="32">
        <f>'Auxiliary Energy Estimation'!$E$25-D6292</f>
        <v>-13</v>
      </c>
      <c r="G6292" s="32">
        <f>'Auxiliary Energy Estimation'!$E$25-E6292</f>
        <v>-26.599999999999994</v>
      </c>
      <c r="H6292" s="26">
        <f>IF(D6292&lt;='Auxiliary Energy Estimation'!$E$25, 1, 0)</f>
        <v>0</v>
      </c>
      <c r="I6292" s="26">
        <f>IF(E6292&lt;='Auxiliary Energy Estimation'!$E$25, 1, 0)</f>
        <v>0</v>
      </c>
    </row>
    <row r="6293" spans="2:9" ht="15" x14ac:dyDescent="0.3">
      <c r="B6293" s="33">
        <v>6288.5</v>
      </c>
      <c r="C6293" s="34">
        <v>20.6</v>
      </c>
      <c r="D6293" s="32">
        <f t="shared" si="196"/>
        <v>69.080000000000013</v>
      </c>
      <c r="E6293" s="37">
        <f t="shared" si="197"/>
        <v>82.896000000000015</v>
      </c>
      <c r="F6293" s="32">
        <f>'Auxiliary Energy Estimation'!$E$25-D6293</f>
        <v>-14.080000000000013</v>
      </c>
      <c r="G6293" s="32">
        <f>'Auxiliary Energy Estimation'!$E$25-E6293</f>
        <v>-27.896000000000015</v>
      </c>
      <c r="H6293" s="26">
        <f>IF(D6293&lt;='Auxiliary Energy Estimation'!$E$25, 1, 0)</f>
        <v>0</v>
      </c>
      <c r="I6293" s="26">
        <f>IF(E6293&lt;='Auxiliary Energy Estimation'!$E$25, 1, 0)</f>
        <v>0</v>
      </c>
    </row>
    <row r="6294" spans="2:9" ht="15" x14ac:dyDescent="0.3">
      <c r="B6294" s="33">
        <v>6289.5</v>
      </c>
      <c r="C6294" s="34">
        <v>18.3</v>
      </c>
      <c r="D6294" s="32">
        <f t="shared" si="196"/>
        <v>64.94</v>
      </c>
      <c r="E6294" s="37">
        <f t="shared" si="197"/>
        <v>77.927999999999997</v>
      </c>
      <c r="F6294" s="32">
        <f>'Auxiliary Energy Estimation'!$E$25-D6294</f>
        <v>-9.9399999999999977</v>
      </c>
      <c r="G6294" s="32">
        <f>'Auxiliary Energy Estimation'!$E$25-E6294</f>
        <v>-22.927999999999997</v>
      </c>
      <c r="H6294" s="26">
        <f>IF(D6294&lt;='Auxiliary Energy Estimation'!$E$25, 1, 0)</f>
        <v>0</v>
      </c>
      <c r="I6294" s="26">
        <f>IF(E6294&lt;='Auxiliary Energy Estimation'!$E$25, 1, 0)</f>
        <v>0</v>
      </c>
    </row>
    <row r="6295" spans="2:9" ht="15" x14ac:dyDescent="0.3">
      <c r="B6295" s="33">
        <v>6290.5</v>
      </c>
      <c r="C6295" s="34">
        <v>18.3</v>
      </c>
      <c r="D6295" s="32">
        <f t="shared" si="196"/>
        <v>64.94</v>
      </c>
      <c r="E6295" s="37">
        <f t="shared" si="197"/>
        <v>77.927999999999997</v>
      </c>
      <c r="F6295" s="32">
        <f>'Auxiliary Energy Estimation'!$E$25-D6295</f>
        <v>-9.9399999999999977</v>
      </c>
      <c r="G6295" s="32">
        <f>'Auxiliary Energy Estimation'!$E$25-E6295</f>
        <v>-22.927999999999997</v>
      </c>
      <c r="H6295" s="26">
        <f>IF(D6295&lt;='Auxiliary Energy Estimation'!$E$25, 1, 0)</f>
        <v>0</v>
      </c>
      <c r="I6295" s="26">
        <f>IF(E6295&lt;='Auxiliary Energy Estimation'!$E$25, 1, 0)</f>
        <v>0</v>
      </c>
    </row>
    <row r="6296" spans="2:9" ht="15" x14ac:dyDescent="0.3">
      <c r="B6296" s="33">
        <v>6291.5</v>
      </c>
      <c r="C6296" s="34">
        <v>18.3</v>
      </c>
      <c r="D6296" s="32">
        <f t="shared" si="196"/>
        <v>64.94</v>
      </c>
      <c r="E6296" s="37">
        <f t="shared" si="197"/>
        <v>77.927999999999997</v>
      </c>
      <c r="F6296" s="32">
        <f>'Auxiliary Energy Estimation'!$E$25-D6296</f>
        <v>-9.9399999999999977</v>
      </c>
      <c r="G6296" s="32">
        <f>'Auxiliary Energy Estimation'!$E$25-E6296</f>
        <v>-22.927999999999997</v>
      </c>
      <c r="H6296" s="26">
        <f>IF(D6296&lt;='Auxiliary Energy Estimation'!$E$25, 1, 0)</f>
        <v>0</v>
      </c>
      <c r="I6296" s="26">
        <f>IF(E6296&lt;='Auxiliary Energy Estimation'!$E$25, 1, 0)</f>
        <v>0</v>
      </c>
    </row>
    <row r="6297" spans="2:9" ht="15" x14ac:dyDescent="0.3">
      <c r="B6297" s="33">
        <v>6292.5</v>
      </c>
      <c r="C6297" s="34">
        <v>18.3</v>
      </c>
      <c r="D6297" s="32">
        <f t="shared" si="196"/>
        <v>64.94</v>
      </c>
      <c r="E6297" s="37">
        <f t="shared" si="197"/>
        <v>77.927999999999997</v>
      </c>
      <c r="F6297" s="32">
        <f>'Auxiliary Energy Estimation'!$E$25-D6297</f>
        <v>-9.9399999999999977</v>
      </c>
      <c r="G6297" s="32">
        <f>'Auxiliary Energy Estimation'!$E$25-E6297</f>
        <v>-22.927999999999997</v>
      </c>
      <c r="H6297" s="26">
        <f>IF(D6297&lt;='Auxiliary Energy Estimation'!$E$25, 1, 0)</f>
        <v>0</v>
      </c>
      <c r="I6297" s="26">
        <f>IF(E6297&lt;='Auxiliary Energy Estimation'!$E$25, 1, 0)</f>
        <v>0</v>
      </c>
    </row>
    <row r="6298" spans="2:9" ht="15" x14ac:dyDescent="0.3">
      <c r="B6298" s="33">
        <v>6293.5</v>
      </c>
      <c r="C6298" s="34">
        <v>17.8</v>
      </c>
      <c r="D6298" s="32">
        <f t="shared" si="196"/>
        <v>64.039999999999992</v>
      </c>
      <c r="E6298" s="37">
        <f t="shared" si="197"/>
        <v>76.847999999999985</v>
      </c>
      <c r="F6298" s="32">
        <f>'Auxiliary Energy Estimation'!$E$25-D6298</f>
        <v>-9.039999999999992</v>
      </c>
      <c r="G6298" s="32">
        <f>'Auxiliary Energy Estimation'!$E$25-E6298</f>
        <v>-21.847999999999985</v>
      </c>
      <c r="H6298" s="26">
        <f>IF(D6298&lt;='Auxiliary Energy Estimation'!$E$25, 1, 0)</f>
        <v>0</v>
      </c>
      <c r="I6298" s="26">
        <f>IF(E6298&lt;='Auxiliary Energy Estimation'!$E$25, 1, 0)</f>
        <v>0</v>
      </c>
    </row>
    <row r="6299" spans="2:9" ht="15" x14ac:dyDescent="0.3">
      <c r="B6299" s="33">
        <v>6294.5</v>
      </c>
      <c r="C6299" s="34">
        <v>18.899999999999999</v>
      </c>
      <c r="D6299" s="32">
        <f t="shared" si="196"/>
        <v>66.02</v>
      </c>
      <c r="E6299" s="37">
        <f t="shared" si="197"/>
        <v>79.22399999999999</v>
      </c>
      <c r="F6299" s="32">
        <f>'Auxiliary Energy Estimation'!$E$25-D6299</f>
        <v>-11.019999999999996</v>
      </c>
      <c r="G6299" s="32">
        <f>'Auxiliary Energy Estimation'!$E$25-E6299</f>
        <v>-24.22399999999999</v>
      </c>
      <c r="H6299" s="26">
        <f>IF(D6299&lt;='Auxiliary Energy Estimation'!$E$25, 1, 0)</f>
        <v>0</v>
      </c>
      <c r="I6299" s="26">
        <f>IF(E6299&lt;='Auxiliary Energy Estimation'!$E$25, 1, 0)</f>
        <v>0</v>
      </c>
    </row>
    <row r="6300" spans="2:9" ht="15" x14ac:dyDescent="0.3">
      <c r="B6300" s="33">
        <v>6295.5</v>
      </c>
      <c r="C6300" s="34">
        <v>20</v>
      </c>
      <c r="D6300" s="32">
        <f t="shared" si="196"/>
        <v>68</v>
      </c>
      <c r="E6300" s="37">
        <f t="shared" si="197"/>
        <v>81.599999999999994</v>
      </c>
      <c r="F6300" s="32">
        <f>'Auxiliary Energy Estimation'!$E$25-D6300</f>
        <v>-13</v>
      </c>
      <c r="G6300" s="32">
        <f>'Auxiliary Energy Estimation'!$E$25-E6300</f>
        <v>-26.599999999999994</v>
      </c>
      <c r="H6300" s="26">
        <f>IF(D6300&lt;='Auxiliary Energy Estimation'!$E$25, 1, 0)</f>
        <v>0</v>
      </c>
      <c r="I6300" s="26">
        <f>IF(E6300&lt;='Auxiliary Energy Estimation'!$E$25, 1, 0)</f>
        <v>0</v>
      </c>
    </row>
    <row r="6301" spans="2:9" ht="15" x14ac:dyDescent="0.3">
      <c r="B6301" s="33">
        <v>6296.5</v>
      </c>
      <c r="C6301" s="34">
        <v>22.2</v>
      </c>
      <c r="D6301" s="32">
        <f t="shared" si="196"/>
        <v>71.960000000000008</v>
      </c>
      <c r="E6301" s="37">
        <f t="shared" si="197"/>
        <v>86.352000000000004</v>
      </c>
      <c r="F6301" s="32">
        <f>'Auxiliary Energy Estimation'!$E$25-D6301</f>
        <v>-16.960000000000008</v>
      </c>
      <c r="G6301" s="32">
        <f>'Auxiliary Energy Estimation'!$E$25-E6301</f>
        <v>-31.352000000000004</v>
      </c>
      <c r="H6301" s="26">
        <f>IF(D6301&lt;='Auxiliary Energy Estimation'!$E$25, 1, 0)</f>
        <v>0</v>
      </c>
      <c r="I6301" s="26">
        <f>IF(E6301&lt;='Auxiliary Energy Estimation'!$E$25, 1, 0)</f>
        <v>0</v>
      </c>
    </row>
    <row r="6302" spans="2:9" ht="15" x14ac:dyDescent="0.3">
      <c r="B6302" s="33">
        <v>6297.5</v>
      </c>
      <c r="C6302" s="34">
        <v>23.3</v>
      </c>
      <c r="D6302" s="32">
        <f t="shared" si="196"/>
        <v>73.94</v>
      </c>
      <c r="E6302" s="37">
        <f t="shared" si="197"/>
        <v>88.727999999999994</v>
      </c>
      <c r="F6302" s="32">
        <f>'Auxiliary Energy Estimation'!$E$25-D6302</f>
        <v>-18.939999999999998</v>
      </c>
      <c r="G6302" s="32">
        <f>'Auxiliary Energy Estimation'!$E$25-E6302</f>
        <v>-33.727999999999994</v>
      </c>
      <c r="H6302" s="26">
        <f>IF(D6302&lt;='Auxiliary Energy Estimation'!$E$25, 1, 0)</f>
        <v>0</v>
      </c>
      <c r="I6302" s="26">
        <f>IF(E6302&lt;='Auxiliary Energy Estimation'!$E$25, 1, 0)</f>
        <v>0</v>
      </c>
    </row>
    <row r="6303" spans="2:9" ht="15" x14ac:dyDescent="0.3">
      <c r="B6303" s="33">
        <v>6298.5</v>
      </c>
      <c r="C6303" s="34">
        <v>25.6</v>
      </c>
      <c r="D6303" s="32">
        <f t="shared" si="196"/>
        <v>78.080000000000013</v>
      </c>
      <c r="E6303" s="37">
        <f t="shared" si="197"/>
        <v>93.696000000000012</v>
      </c>
      <c r="F6303" s="32">
        <f>'Auxiliary Energy Estimation'!$E$25-D6303</f>
        <v>-23.080000000000013</v>
      </c>
      <c r="G6303" s="32">
        <f>'Auxiliary Energy Estimation'!$E$25-E6303</f>
        <v>-38.696000000000012</v>
      </c>
      <c r="H6303" s="26">
        <f>IF(D6303&lt;='Auxiliary Energy Estimation'!$E$25, 1, 0)</f>
        <v>0</v>
      </c>
      <c r="I6303" s="26">
        <f>IF(E6303&lt;='Auxiliary Energy Estimation'!$E$25, 1, 0)</f>
        <v>0</v>
      </c>
    </row>
    <row r="6304" spans="2:9" ht="15" x14ac:dyDescent="0.3">
      <c r="B6304" s="33">
        <v>6299.5</v>
      </c>
      <c r="C6304" s="34">
        <v>26.7</v>
      </c>
      <c r="D6304" s="32">
        <f t="shared" si="196"/>
        <v>80.06</v>
      </c>
      <c r="E6304" s="37">
        <f t="shared" si="197"/>
        <v>96.072000000000003</v>
      </c>
      <c r="F6304" s="32">
        <f>'Auxiliary Energy Estimation'!$E$25-D6304</f>
        <v>-25.060000000000002</v>
      </c>
      <c r="G6304" s="32">
        <f>'Auxiliary Energy Estimation'!$E$25-E6304</f>
        <v>-41.072000000000003</v>
      </c>
      <c r="H6304" s="26">
        <f>IF(D6304&lt;='Auxiliary Energy Estimation'!$E$25, 1, 0)</f>
        <v>0</v>
      </c>
      <c r="I6304" s="26">
        <f>IF(E6304&lt;='Auxiliary Energy Estimation'!$E$25, 1, 0)</f>
        <v>0</v>
      </c>
    </row>
    <row r="6305" spans="2:9" ht="15" x14ac:dyDescent="0.3">
      <c r="B6305" s="33">
        <v>6300.5</v>
      </c>
      <c r="C6305" s="34">
        <v>27.2</v>
      </c>
      <c r="D6305" s="32">
        <f t="shared" si="196"/>
        <v>80.960000000000008</v>
      </c>
      <c r="E6305" s="37">
        <f t="shared" si="197"/>
        <v>97.152000000000001</v>
      </c>
      <c r="F6305" s="32">
        <f>'Auxiliary Energy Estimation'!$E$25-D6305</f>
        <v>-25.960000000000008</v>
      </c>
      <c r="G6305" s="32">
        <f>'Auxiliary Energy Estimation'!$E$25-E6305</f>
        <v>-42.152000000000001</v>
      </c>
      <c r="H6305" s="26">
        <f>IF(D6305&lt;='Auxiliary Energy Estimation'!$E$25, 1, 0)</f>
        <v>0</v>
      </c>
      <c r="I6305" s="26">
        <f>IF(E6305&lt;='Auxiliary Energy Estimation'!$E$25, 1, 0)</f>
        <v>0</v>
      </c>
    </row>
    <row r="6306" spans="2:9" ht="15" x14ac:dyDescent="0.3">
      <c r="B6306" s="33">
        <v>6301.5</v>
      </c>
      <c r="C6306" s="34">
        <v>26.7</v>
      </c>
      <c r="D6306" s="32">
        <f t="shared" si="196"/>
        <v>80.06</v>
      </c>
      <c r="E6306" s="37">
        <f t="shared" si="197"/>
        <v>96.072000000000003</v>
      </c>
      <c r="F6306" s="32">
        <f>'Auxiliary Energy Estimation'!$E$25-D6306</f>
        <v>-25.060000000000002</v>
      </c>
      <c r="G6306" s="32">
        <f>'Auxiliary Energy Estimation'!$E$25-E6306</f>
        <v>-41.072000000000003</v>
      </c>
      <c r="H6306" s="26">
        <f>IF(D6306&lt;='Auxiliary Energy Estimation'!$E$25, 1, 0)</f>
        <v>0</v>
      </c>
      <c r="I6306" s="26">
        <f>IF(E6306&lt;='Auxiliary Energy Estimation'!$E$25, 1, 0)</f>
        <v>0</v>
      </c>
    </row>
    <row r="6307" spans="2:9" ht="15" x14ac:dyDescent="0.3">
      <c r="B6307" s="33">
        <v>6302.5</v>
      </c>
      <c r="C6307" s="34">
        <v>27.2</v>
      </c>
      <c r="D6307" s="32">
        <f t="shared" si="196"/>
        <v>80.960000000000008</v>
      </c>
      <c r="E6307" s="37">
        <f t="shared" si="197"/>
        <v>97.152000000000001</v>
      </c>
      <c r="F6307" s="32">
        <f>'Auxiliary Energy Estimation'!$E$25-D6307</f>
        <v>-25.960000000000008</v>
      </c>
      <c r="G6307" s="32">
        <f>'Auxiliary Energy Estimation'!$E$25-E6307</f>
        <v>-42.152000000000001</v>
      </c>
      <c r="H6307" s="26">
        <f>IF(D6307&lt;='Auxiliary Energy Estimation'!$E$25, 1, 0)</f>
        <v>0</v>
      </c>
      <c r="I6307" s="26">
        <f>IF(E6307&lt;='Auxiliary Energy Estimation'!$E$25, 1, 0)</f>
        <v>0</v>
      </c>
    </row>
    <row r="6308" spans="2:9" ht="15" x14ac:dyDescent="0.3">
      <c r="B6308" s="33">
        <v>6303.5</v>
      </c>
      <c r="C6308" s="34">
        <v>26.7</v>
      </c>
      <c r="D6308" s="32">
        <f t="shared" si="196"/>
        <v>80.06</v>
      </c>
      <c r="E6308" s="37">
        <f t="shared" si="197"/>
        <v>96.072000000000003</v>
      </c>
      <c r="F6308" s="32">
        <f>'Auxiliary Energy Estimation'!$E$25-D6308</f>
        <v>-25.060000000000002</v>
      </c>
      <c r="G6308" s="32">
        <f>'Auxiliary Energy Estimation'!$E$25-E6308</f>
        <v>-41.072000000000003</v>
      </c>
      <c r="H6308" s="26">
        <f>IF(D6308&lt;='Auxiliary Energy Estimation'!$E$25, 1, 0)</f>
        <v>0</v>
      </c>
      <c r="I6308" s="26">
        <f>IF(E6308&lt;='Auxiliary Energy Estimation'!$E$25, 1, 0)</f>
        <v>0</v>
      </c>
    </row>
    <row r="6309" spans="2:9" ht="15" x14ac:dyDescent="0.3">
      <c r="B6309" s="33">
        <v>6304.5</v>
      </c>
      <c r="C6309" s="34">
        <v>25.6</v>
      </c>
      <c r="D6309" s="32">
        <f t="shared" si="196"/>
        <v>78.080000000000013</v>
      </c>
      <c r="E6309" s="37">
        <f t="shared" si="197"/>
        <v>93.696000000000012</v>
      </c>
      <c r="F6309" s="32">
        <f>'Auxiliary Energy Estimation'!$E$25-D6309</f>
        <v>-23.080000000000013</v>
      </c>
      <c r="G6309" s="32">
        <f>'Auxiliary Energy Estimation'!$E$25-E6309</f>
        <v>-38.696000000000012</v>
      </c>
      <c r="H6309" s="26">
        <f>IF(D6309&lt;='Auxiliary Energy Estimation'!$E$25, 1, 0)</f>
        <v>0</v>
      </c>
      <c r="I6309" s="26">
        <f>IF(E6309&lt;='Auxiliary Energy Estimation'!$E$25, 1, 0)</f>
        <v>0</v>
      </c>
    </row>
    <row r="6310" spans="2:9" ht="15" x14ac:dyDescent="0.3">
      <c r="B6310" s="33">
        <v>6305.5</v>
      </c>
      <c r="C6310" s="34">
        <v>23.3</v>
      </c>
      <c r="D6310" s="32">
        <f t="shared" si="196"/>
        <v>73.94</v>
      </c>
      <c r="E6310" s="37">
        <f t="shared" si="197"/>
        <v>88.727999999999994</v>
      </c>
      <c r="F6310" s="32">
        <f>'Auxiliary Energy Estimation'!$E$25-D6310</f>
        <v>-18.939999999999998</v>
      </c>
      <c r="G6310" s="32">
        <f>'Auxiliary Energy Estimation'!$E$25-E6310</f>
        <v>-33.727999999999994</v>
      </c>
      <c r="H6310" s="26">
        <f>IF(D6310&lt;='Auxiliary Energy Estimation'!$E$25, 1, 0)</f>
        <v>0</v>
      </c>
      <c r="I6310" s="26">
        <f>IF(E6310&lt;='Auxiliary Energy Estimation'!$E$25, 1, 0)</f>
        <v>0</v>
      </c>
    </row>
    <row r="6311" spans="2:9" ht="15" x14ac:dyDescent="0.3">
      <c r="B6311" s="33">
        <v>6306.5</v>
      </c>
      <c r="C6311" s="34">
        <v>22.2</v>
      </c>
      <c r="D6311" s="32">
        <f t="shared" si="196"/>
        <v>71.960000000000008</v>
      </c>
      <c r="E6311" s="37">
        <f t="shared" si="197"/>
        <v>86.352000000000004</v>
      </c>
      <c r="F6311" s="32">
        <f>'Auxiliary Energy Estimation'!$E$25-D6311</f>
        <v>-16.960000000000008</v>
      </c>
      <c r="G6311" s="32">
        <f>'Auxiliary Energy Estimation'!$E$25-E6311</f>
        <v>-31.352000000000004</v>
      </c>
      <c r="H6311" s="26">
        <f>IF(D6311&lt;='Auxiliary Energy Estimation'!$E$25, 1, 0)</f>
        <v>0</v>
      </c>
      <c r="I6311" s="26">
        <f>IF(E6311&lt;='Auxiliary Energy Estimation'!$E$25, 1, 0)</f>
        <v>0</v>
      </c>
    </row>
    <row r="6312" spans="2:9" ht="15" x14ac:dyDescent="0.3">
      <c r="B6312" s="33">
        <v>6307.5</v>
      </c>
      <c r="C6312" s="34">
        <v>22.2</v>
      </c>
      <c r="D6312" s="32">
        <f t="shared" si="196"/>
        <v>71.960000000000008</v>
      </c>
      <c r="E6312" s="37">
        <f t="shared" si="197"/>
        <v>86.352000000000004</v>
      </c>
      <c r="F6312" s="32">
        <f>'Auxiliary Energy Estimation'!$E$25-D6312</f>
        <v>-16.960000000000008</v>
      </c>
      <c r="G6312" s="32">
        <f>'Auxiliary Energy Estimation'!$E$25-E6312</f>
        <v>-31.352000000000004</v>
      </c>
      <c r="H6312" s="26">
        <f>IF(D6312&lt;='Auxiliary Energy Estimation'!$E$25, 1, 0)</f>
        <v>0</v>
      </c>
      <c r="I6312" s="26">
        <f>IF(E6312&lt;='Auxiliary Energy Estimation'!$E$25, 1, 0)</f>
        <v>0</v>
      </c>
    </row>
    <row r="6313" spans="2:9" ht="15" x14ac:dyDescent="0.3">
      <c r="B6313" s="33">
        <v>6308.5</v>
      </c>
      <c r="C6313" s="34">
        <v>22.2</v>
      </c>
      <c r="D6313" s="32">
        <f t="shared" si="196"/>
        <v>71.960000000000008</v>
      </c>
      <c r="E6313" s="37">
        <f t="shared" si="197"/>
        <v>86.352000000000004</v>
      </c>
      <c r="F6313" s="32">
        <f>'Auxiliary Energy Estimation'!$E$25-D6313</f>
        <v>-16.960000000000008</v>
      </c>
      <c r="G6313" s="32">
        <f>'Auxiliary Energy Estimation'!$E$25-E6313</f>
        <v>-31.352000000000004</v>
      </c>
      <c r="H6313" s="26">
        <f>IF(D6313&lt;='Auxiliary Energy Estimation'!$E$25, 1, 0)</f>
        <v>0</v>
      </c>
      <c r="I6313" s="26">
        <f>IF(E6313&lt;='Auxiliary Energy Estimation'!$E$25, 1, 0)</f>
        <v>0</v>
      </c>
    </row>
    <row r="6314" spans="2:9" ht="15" x14ac:dyDescent="0.3">
      <c r="B6314" s="33">
        <v>6309.5</v>
      </c>
      <c r="C6314" s="34">
        <v>21.1</v>
      </c>
      <c r="D6314" s="32">
        <f t="shared" si="196"/>
        <v>69.98</v>
      </c>
      <c r="E6314" s="37">
        <f t="shared" si="197"/>
        <v>83.975999999999999</v>
      </c>
      <c r="F6314" s="32">
        <f>'Auxiliary Energy Estimation'!$E$25-D6314</f>
        <v>-14.980000000000004</v>
      </c>
      <c r="G6314" s="32">
        <f>'Auxiliary Energy Estimation'!$E$25-E6314</f>
        <v>-28.975999999999999</v>
      </c>
      <c r="H6314" s="26">
        <f>IF(D6314&lt;='Auxiliary Energy Estimation'!$E$25, 1, 0)</f>
        <v>0</v>
      </c>
      <c r="I6314" s="26">
        <f>IF(E6314&lt;='Auxiliary Energy Estimation'!$E$25, 1, 0)</f>
        <v>0</v>
      </c>
    </row>
    <row r="6315" spans="2:9" ht="15" x14ac:dyDescent="0.3">
      <c r="B6315" s="33">
        <v>6310.5</v>
      </c>
      <c r="C6315" s="34">
        <v>19.399999999999999</v>
      </c>
      <c r="D6315" s="32">
        <f t="shared" si="196"/>
        <v>66.92</v>
      </c>
      <c r="E6315" s="37">
        <f t="shared" si="197"/>
        <v>80.304000000000002</v>
      </c>
      <c r="F6315" s="32">
        <f>'Auxiliary Energy Estimation'!$E$25-D6315</f>
        <v>-11.920000000000002</v>
      </c>
      <c r="G6315" s="32">
        <f>'Auxiliary Energy Estimation'!$E$25-E6315</f>
        <v>-25.304000000000002</v>
      </c>
      <c r="H6315" s="26">
        <f>IF(D6315&lt;='Auxiliary Energy Estimation'!$E$25, 1, 0)</f>
        <v>0</v>
      </c>
      <c r="I6315" s="26">
        <f>IF(E6315&lt;='Auxiliary Energy Estimation'!$E$25, 1, 0)</f>
        <v>0</v>
      </c>
    </row>
    <row r="6316" spans="2:9" ht="15" x14ac:dyDescent="0.3">
      <c r="B6316" s="33">
        <v>6311.5</v>
      </c>
      <c r="C6316" s="34">
        <v>18.899999999999999</v>
      </c>
      <c r="D6316" s="32">
        <f t="shared" si="196"/>
        <v>66.02</v>
      </c>
      <c r="E6316" s="37">
        <f t="shared" si="197"/>
        <v>79.22399999999999</v>
      </c>
      <c r="F6316" s="32">
        <f>'Auxiliary Energy Estimation'!$E$25-D6316</f>
        <v>-11.019999999999996</v>
      </c>
      <c r="G6316" s="32">
        <f>'Auxiliary Energy Estimation'!$E$25-E6316</f>
        <v>-24.22399999999999</v>
      </c>
      <c r="H6316" s="26">
        <f>IF(D6316&lt;='Auxiliary Energy Estimation'!$E$25, 1, 0)</f>
        <v>0</v>
      </c>
      <c r="I6316" s="26">
        <f>IF(E6316&lt;='Auxiliary Energy Estimation'!$E$25, 1, 0)</f>
        <v>0</v>
      </c>
    </row>
    <row r="6317" spans="2:9" ht="15" x14ac:dyDescent="0.3">
      <c r="B6317" s="33">
        <v>6312.5</v>
      </c>
      <c r="C6317" s="34">
        <v>19.399999999999999</v>
      </c>
      <c r="D6317" s="32">
        <f t="shared" si="196"/>
        <v>66.92</v>
      </c>
      <c r="E6317" s="37">
        <f t="shared" si="197"/>
        <v>80.304000000000002</v>
      </c>
      <c r="F6317" s="32">
        <f>'Auxiliary Energy Estimation'!$E$25-D6317</f>
        <v>-11.920000000000002</v>
      </c>
      <c r="G6317" s="32">
        <f>'Auxiliary Energy Estimation'!$E$25-E6317</f>
        <v>-25.304000000000002</v>
      </c>
      <c r="H6317" s="26">
        <f>IF(D6317&lt;='Auxiliary Energy Estimation'!$E$25, 1, 0)</f>
        <v>0</v>
      </c>
      <c r="I6317" s="26">
        <f>IF(E6317&lt;='Auxiliary Energy Estimation'!$E$25, 1, 0)</f>
        <v>0</v>
      </c>
    </row>
    <row r="6318" spans="2:9" ht="15" x14ac:dyDescent="0.3">
      <c r="B6318" s="33">
        <v>6313.5</v>
      </c>
      <c r="C6318" s="34">
        <v>19.399999999999999</v>
      </c>
      <c r="D6318" s="32">
        <f t="shared" si="196"/>
        <v>66.92</v>
      </c>
      <c r="E6318" s="37">
        <f t="shared" si="197"/>
        <v>80.304000000000002</v>
      </c>
      <c r="F6318" s="32">
        <f>'Auxiliary Energy Estimation'!$E$25-D6318</f>
        <v>-11.920000000000002</v>
      </c>
      <c r="G6318" s="32">
        <f>'Auxiliary Energy Estimation'!$E$25-E6318</f>
        <v>-25.304000000000002</v>
      </c>
      <c r="H6318" s="26">
        <f>IF(D6318&lt;='Auxiliary Energy Estimation'!$E$25, 1, 0)</f>
        <v>0</v>
      </c>
      <c r="I6318" s="26">
        <f>IF(E6318&lt;='Auxiliary Energy Estimation'!$E$25, 1, 0)</f>
        <v>0</v>
      </c>
    </row>
    <row r="6319" spans="2:9" ht="15" x14ac:dyDescent="0.3">
      <c r="B6319" s="33">
        <v>6314.5</v>
      </c>
      <c r="C6319" s="34">
        <v>18.899999999999999</v>
      </c>
      <c r="D6319" s="32">
        <f t="shared" si="196"/>
        <v>66.02</v>
      </c>
      <c r="E6319" s="37">
        <f t="shared" si="197"/>
        <v>79.22399999999999</v>
      </c>
      <c r="F6319" s="32">
        <f>'Auxiliary Energy Estimation'!$E$25-D6319</f>
        <v>-11.019999999999996</v>
      </c>
      <c r="G6319" s="32">
        <f>'Auxiliary Energy Estimation'!$E$25-E6319</f>
        <v>-24.22399999999999</v>
      </c>
      <c r="H6319" s="26">
        <f>IF(D6319&lt;='Auxiliary Energy Estimation'!$E$25, 1, 0)</f>
        <v>0</v>
      </c>
      <c r="I6319" s="26">
        <f>IF(E6319&lt;='Auxiliary Energy Estimation'!$E$25, 1, 0)</f>
        <v>0</v>
      </c>
    </row>
    <row r="6320" spans="2:9" ht="15" x14ac:dyDescent="0.3">
      <c r="B6320" s="33">
        <v>6315.5</v>
      </c>
      <c r="C6320" s="34">
        <v>18.3</v>
      </c>
      <c r="D6320" s="32">
        <f t="shared" si="196"/>
        <v>64.94</v>
      </c>
      <c r="E6320" s="37">
        <f t="shared" si="197"/>
        <v>77.927999999999997</v>
      </c>
      <c r="F6320" s="32">
        <f>'Auxiliary Energy Estimation'!$E$25-D6320</f>
        <v>-9.9399999999999977</v>
      </c>
      <c r="G6320" s="32">
        <f>'Auxiliary Energy Estimation'!$E$25-E6320</f>
        <v>-22.927999999999997</v>
      </c>
      <c r="H6320" s="26">
        <f>IF(D6320&lt;='Auxiliary Energy Estimation'!$E$25, 1, 0)</f>
        <v>0</v>
      </c>
      <c r="I6320" s="26">
        <f>IF(E6320&lt;='Auxiliary Energy Estimation'!$E$25, 1, 0)</f>
        <v>0</v>
      </c>
    </row>
    <row r="6321" spans="2:9" ht="15" x14ac:dyDescent="0.3">
      <c r="B6321" s="33">
        <v>6316.5</v>
      </c>
      <c r="C6321" s="34">
        <v>18.3</v>
      </c>
      <c r="D6321" s="32">
        <f t="shared" si="196"/>
        <v>64.94</v>
      </c>
      <c r="E6321" s="37">
        <f t="shared" si="197"/>
        <v>77.927999999999997</v>
      </c>
      <c r="F6321" s="32">
        <f>'Auxiliary Energy Estimation'!$E$25-D6321</f>
        <v>-9.9399999999999977</v>
      </c>
      <c r="G6321" s="32">
        <f>'Auxiliary Energy Estimation'!$E$25-E6321</f>
        <v>-22.927999999999997</v>
      </c>
      <c r="H6321" s="26">
        <f>IF(D6321&lt;='Auxiliary Energy Estimation'!$E$25, 1, 0)</f>
        <v>0</v>
      </c>
      <c r="I6321" s="26">
        <f>IF(E6321&lt;='Auxiliary Energy Estimation'!$E$25, 1, 0)</f>
        <v>0</v>
      </c>
    </row>
    <row r="6322" spans="2:9" ht="15" x14ac:dyDescent="0.3">
      <c r="B6322" s="33">
        <v>6317.5</v>
      </c>
      <c r="C6322" s="34">
        <v>18.3</v>
      </c>
      <c r="D6322" s="32">
        <f t="shared" si="196"/>
        <v>64.94</v>
      </c>
      <c r="E6322" s="37">
        <f t="shared" si="197"/>
        <v>77.927999999999997</v>
      </c>
      <c r="F6322" s="32">
        <f>'Auxiliary Energy Estimation'!$E$25-D6322</f>
        <v>-9.9399999999999977</v>
      </c>
      <c r="G6322" s="32">
        <f>'Auxiliary Energy Estimation'!$E$25-E6322</f>
        <v>-22.927999999999997</v>
      </c>
      <c r="H6322" s="26">
        <f>IF(D6322&lt;='Auxiliary Energy Estimation'!$E$25, 1, 0)</f>
        <v>0</v>
      </c>
      <c r="I6322" s="26">
        <f>IF(E6322&lt;='Auxiliary Energy Estimation'!$E$25, 1, 0)</f>
        <v>0</v>
      </c>
    </row>
    <row r="6323" spans="2:9" ht="15" x14ac:dyDescent="0.3">
      <c r="B6323" s="33">
        <v>6318.5</v>
      </c>
      <c r="C6323" s="34">
        <v>18.899999999999999</v>
      </c>
      <c r="D6323" s="32">
        <f t="shared" si="196"/>
        <v>66.02</v>
      </c>
      <c r="E6323" s="37">
        <f t="shared" si="197"/>
        <v>79.22399999999999</v>
      </c>
      <c r="F6323" s="32">
        <f>'Auxiliary Energy Estimation'!$E$25-D6323</f>
        <v>-11.019999999999996</v>
      </c>
      <c r="G6323" s="32">
        <f>'Auxiliary Energy Estimation'!$E$25-E6323</f>
        <v>-24.22399999999999</v>
      </c>
      <c r="H6323" s="26">
        <f>IF(D6323&lt;='Auxiliary Energy Estimation'!$E$25, 1, 0)</f>
        <v>0</v>
      </c>
      <c r="I6323" s="26">
        <f>IF(E6323&lt;='Auxiliary Energy Estimation'!$E$25, 1, 0)</f>
        <v>0</v>
      </c>
    </row>
    <row r="6324" spans="2:9" ht="15" x14ac:dyDescent="0.3">
      <c r="B6324" s="33">
        <v>6319.5</v>
      </c>
      <c r="C6324" s="34">
        <v>21.1</v>
      </c>
      <c r="D6324" s="32">
        <f t="shared" si="196"/>
        <v>69.98</v>
      </c>
      <c r="E6324" s="37">
        <f t="shared" si="197"/>
        <v>83.975999999999999</v>
      </c>
      <c r="F6324" s="32">
        <f>'Auxiliary Energy Estimation'!$E$25-D6324</f>
        <v>-14.980000000000004</v>
      </c>
      <c r="G6324" s="32">
        <f>'Auxiliary Energy Estimation'!$E$25-E6324</f>
        <v>-28.975999999999999</v>
      </c>
      <c r="H6324" s="26">
        <f>IF(D6324&lt;='Auxiliary Energy Estimation'!$E$25, 1, 0)</f>
        <v>0</v>
      </c>
      <c r="I6324" s="26">
        <f>IF(E6324&lt;='Auxiliary Energy Estimation'!$E$25, 1, 0)</f>
        <v>0</v>
      </c>
    </row>
    <row r="6325" spans="2:9" ht="15" x14ac:dyDescent="0.3">
      <c r="B6325" s="33">
        <v>6320.5</v>
      </c>
      <c r="C6325" s="34">
        <v>21.1</v>
      </c>
      <c r="D6325" s="32">
        <f t="shared" si="196"/>
        <v>69.98</v>
      </c>
      <c r="E6325" s="37">
        <f t="shared" si="197"/>
        <v>83.975999999999999</v>
      </c>
      <c r="F6325" s="32">
        <f>'Auxiliary Energy Estimation'!$E$25-D6325</f>
        <v>-14.980000000000004</v>
      </c>
      <c r="G6325" s="32">
        <f>'Auxiliary Energy Estimation'!$E$25-E6325</f>
        <v>-28.975999999999999</v>
      </c>
      <c r="H6325" s="26">
        <f>IF(D6325&lt;='Auxiliary Energy Estimation'!$E$25, 1, 0)</f>
        <v>0</v>
      </c>
      <c r="I6325" s="26">
        <f>IF(E6325&lt;='Auxiliary Energy Estimation'!$E$25, 1, 0)</f>
        <v>0</v>
      </c>
    </row>
    <row r="6326" spans="2:9" ht="15" x14ac:dyDescent="0.3">
      <c r="B6326" s="33">
        <v>6321.5</v>
      </c>
      <c r="C6326" s="34">
        <v>22.2</v>
      </c>
      <c r="D6326" s="32">
        <f t="shared" si="196"/>
        <v>71.960000000000008</v>
      </c>
      <c r="E6326" s="37">
        <f t="shared" si="197"/>
        <v>86.352000000000004</v>
      </c>
      <c r="F6326" s="32">
        <f>'Auxiliary Energy Estimation'!$E$25-D6326</f>
        <v>-16.960000000000008</v>
      </c>
      <c r="G6326" s="32">
        <f>'Auxiliary Energy Estimation'!$E$25-E6326</f>
        <v>-31.352000000000004</v>
      </c>
      <c r="H6326" s="26">
        <f>IF(D6326&lt;='Auxiliary Energy Estimation'!$E$25, 1, 0)</f>
        <v>0</v>
      </c>
      <c r="I6326" s="26">
        <f>IF(E6326&lt;='Auxiliary Energy Estimation'!$E$25, 1, 0)</f>
        <v>0</v>
      </c>
    </row>
    <row r="6327" spans="2:9" ht="15" x14ac:dyDescent="0.3">
      <c r="B6327" s="33">
        <v>6322.5</v>
      </c>
      <c r="C6327" s="34">
        <v>23.3</v>
      </c>
      <c r="D6327" s="32">
        <f t="shared" si="196"/>
        <v>73.94</v>
      </c>
      <c r="E6327" s="37">
        <f t="shared" si="197"/>
        <v>88.727999999999994</v>
      </c>
      <c r="F6327" s="32">
        <f>'Auxiliary Energy Estimation'!$E$25-D6327</f>
        <v>-18.939999999999998</v>
      </c>
      <c r="G6327" s="32">
        <f>'Auxiliary Energy Estimation'!$E$25-E6327</f>
        <v>-33.727999999999994</v>
      </c>
      <c r="H6327" s="26">
        <f>IF(D6327&lt;='Auxiliary Energy Estimation'!$E$25, 1, 0)</f>
        <v>0</v>
      </c>
      <c r="I6327" s="26">
        <f>IF(E6327&lt;='Auxiliary Energy Estimation'!$E$25, 1, 0)</f>
        <v>0</v>
      </c>
    </row>
    <row r="6328" spans="2:9" ht="15" x14ac:dyDescent="0.3">
      <c r="B6328" s="33">
        <v>6323.5</v>
      </c>
      <c r="C6328" s="34">
        <v>23.3</v>
      </c>
      <c r="D6328" s="32">
        <f t="shared" si="196"/>
        <v>73.94</v>
      </c>
      <c r="E6328" s="37">
        <f t="shared" si="197"/>
        <v>88.727999999999994</v>
      </c>
      <c r="F6328" s="32">
        <f>'Auxiliary Energy Estimation'!$E$25-D6328</f>
        <v>-18.939999999999998</v>
      </c>
      <c r="G6328" s="32">
        <f>'Auxiliary Energy Estimation'!$E$25-E6328</f>
        <v>-33.727999999999994</v>
      </c>
      <c r="H6328" s="26">
        <f>IF(D6328&lt;='Auxiliary Energy Estimation'!$E$25, 1, 0)</f>
        <v>0</v>
      </c>
      <c r="I6328" s="26">
        <f>IF(E6328&lt;='Auxiliary Energy Estimation'!$E$25, 1, 0)</f>
        <v>0</v>
      </c>
    </row>
    <row r="6329" spans="2:9" ht="15" x14ac:dyDescent="0.3">
      <c r="B6329" s="33">
        <v>6324.5</v>
      </c>
      <c r="C6329" s="34">
        <v>22.8</v>
      </c>
      <c r="D6329" s="32">
        <f t="shared" si="196"/>
        <v>73.039999999999992</v>
      </c>
      <c r="E6329" s="37">
        <f t="shared" si="197"/>
        <v>87.647999999999982</v>
      </c>
      <c r="F6329" s="32">
        <f>'Auxiliary Energy Estimation'!$E$25-D6329</f>
        <v>-18.039999999999992</v>
      </c>
      <c r="G6329" s="32">
        <f>'Auxiliary Energy Estimation'!$E$25-E6329</f>
        <v>-32.647999999999982</v>
      </c>
      <c r="H6329" s="26">
        <f>IF(D6329&lt;='Auxiliary Energy Estimation'!$E$25, 1, 0)</f>
        <v>0</v>
      </c>
      <c r="I6329" s="26">
        <f>IF(E6329&lt;='Auxiliary Energy Estimation'!$E$25, 1, 0)</f>
        <v>0</v>
      </c>
    </row>
    <row r="6330" spans="2:9" ht="15" x14ac:dyDescent="0.3">
      <c r="B6330" s="33">
        <v>6325.5</v>
      </c>
      <c r="C6330" s="34">
        <v>23.3</v>
      </c>
      <c r="D6330" s="32">
        <f t="shared" si="196"/>
        <v>73.94</v>
      </c>
      <c r="E6330" s="37">
        <f t="shared" si="197"/>
        <v>88.727999999999994</v>
      </c>
      <c r="F6330" s="32">
        <f>'Auxiliary Energy Estimation'!$E$25-D6330</f>
        <v>-18.939999999999998</v>
      </c>
      <c r="G6330" s="32">
        <f>'Auxiliary Energy Estimation'!$E$25-E6330</f>
        <v>-33.727999999999994</v>
      </c>
      <c r="H6330" s="26">
        <f>IF(D6330&lt;='Auxiliary Energy Estimation'!$E$25, 1, 0)</f>
        <v>0</v>
      </c>
      <c r="I6330" s="26">
        <f>IF(E6330&lt;='Auxiliary Energy Estimation'!$E$25, 1, 0)</f>
        <v>0</v>
      </c>
    </row>
    <row r="6331" spans="2:9" ht="15" x14ac:dyDescent="0.3">
      <c r="B6331" s="33">
        <v>6326.5</v>
      </c>
      <c r="C6331" s="34">
        <v>22.2</v>
      </c>
      <c r="D6331" s="32">
        <f t="shared" si="196"/>
        <v>71.960000000000008</v>
      </c>
      <c r="E6331" s="37">
        <f t="shared" si="197"/>
        <v>86.352000000000004</v>
      </c>
      <c r="F6331" s="32">
        <f>'Auxiliary Energy Estimation'!$E$25-D6331</f>
        <v>-16.960000000000008</v>
      </c>
      <c r="G6331" s="32">
        <f>'Auxiliary Energy Estimation'!$E$25-E6331</f>
        <v>-31.352000000000004</v>
      </c>
      <c r="H6331" s="26">
        <f>IF(D6331&lt;='Auxiliary Energy Estimation'!$E$25, 1, 0)</f>
        <v>0</v>
      </c>
      <c r="I6331" s="26">
        <f>IF(E6331&lt;='Auxiliary Energy Estimation'!$E$25, 1, 0)</f>
        <v>0</v>
      </c>
    </row>
    <row r="6332" spans="2:9" ht="15" x14ac:dyDescent="0.3">
      <c r="B6332" s="33">
        <v>6327.5</v>
      </c>
      <c r="C6332" s="34">
        <v>20.6</v>
      </c>
      <c r="D6332" s="32">
        <f t="shared" si="196"/>
        <v>69.080000000000013</v>
      </c>
      <c r="E6332" s="37">
        <f t="shared" si="197"/>
        <v>82.896000000000015</v>
      </c>
      <c r="F6332" s="32">
        <f>'Auxiliary Energy Estimation'!$E$25-D6332</f>
        <v>-14.080000000000013</v>
      </c>
      <c r="G6332" s="32">
        <f>'Auxiliary Energy Estimation'!$E$25-E6332</f>
        <v>-27.896000000000015</v>
      </c>
      <c r="H6332" s="26">
        <f>IF(D6332&lt;='Auxiliary Energy Estimation'!$E$25, 1, 0)</f>
        <v>0</v>
      </c>
      <c r="I6332" s="26">
        <f>IF(E6332&lt;='Auxiliary Energy Estimation'!$E$25, 1, 0)</f>
        <v>0</v>
      </c>
    </row>
    <row r="6333" spans="2:9" ht="15" x14ac:dyDescent="0.3">
      <c r="B6333" s="33">
        <v>6328.5</v>
      </c>
      <c r="C6333" s="34">
        <v>20</v>
      </c>
      <c r="D6333" s="32">
        <f t="shared" si="196"/>
        <v>68</v>
      </c>
      <c r="E6333" s="37">
        <f t="shared" si="197"/>
        <v>81.599999999999994</v>
      </c>
      <c r="F6333" s="32">
        <f>'Auxiliary Energy Estimation'!$E$25-D6333</f>
        <v>-13</v>
      </c>
      <c r="G6333" s="32">
        <f>'Auxiliary Energy Estimation'!$E$25-E6333</f>
        <v>-26.599999999999994</v>
      </c>
      <c r="H6333" s="26">
        <f>IF(D6333&lt;='Auxiliary Energy Estimation'!$E$25, 1, 0)</f>
        <v>0</v>
      </c>
      <c r="I6333" s="26">
        <f>IF(E6333&lt;='Auxiliary Energy Estimation'!$E$25, 1, 0)</f>
        <v>0</v>
      </c>
    </row>
    <row r="6334" spans="2:9" ht="15" x14ac:dyDescent="0.3">
      <c r="B6334" s="33">
        <v>6329.5</v>
      </c>
      <c r="C6334" s="34">
        <v>20</v>
      </c>
      <c r="D6334" s="32">
        <f t="shared" si="196"/>
        <v>68</v>
      </c>
      <c r="E6334" s="37">
        <f t="shared" si="197"/>
        <v>81.599999999999994</v>
      </c>
      <c r="F6334" s="32">
        <f>'Auxiliary Energy Estimation'!$E$25-D6334</f>
        <v>-13</v>
      </c>
      <c r="G6334" s="32">
        <f>'Auxiliary Energy Estimation'!$E$25-E6334</f>
        <v>-26.599999999999994</v>
      </c>
      <c r="H6334" s="26">
        <f>IF(D6334&lt;='Auxiliary Energy Estimation'!$E$25, 1, 0)</f>
        <v>0</v>
      </c>
      <c r="I6334" s="26">
        <f>IF(E6334&lt;='Auxiliary Energy Estimation'!$E$25, 1, 0)</f>
        <v>0</v>
      </c>
    </row>
    <row r="6335" spans="2:9" ht="15" x14ac:dyDescent="0.3">
      <c r="B6335" s="33">
        <v>6330.5</v>
      </c>
      <c r="C6335" s="34">
        <v>19.399999999999999</v>
      </c>
      <c r="D6335" s="32">
        <f t="shared" si="196"/>
        <v>66.92</v>
      </c>
      <c r="E6335" s="37">
        <f t="shared" si="197"/>
        <v>80.304000000000002</v>
      </c>
      <c r="F6335" s="32">
        <f>'Auxiliary Energy Estimation'!$E$25-D6335</f>
        <v>-11.920000000000002</v>
      </c>
      <c r="G6335" s="32">
        <f>'Auxiliary Energy Estimation'!$E$25-E6335</f>
        <v>-25.304000000000002</v>
      </c>
      <c r="H6335" s="26">
        <f>IF(D6335&lt;='Auxiliary Energy Estimation'!$E$25, 1, 0)</f>
        <v>0</v>
      </c>
      <c r="I6335" s="26">
        <f>IF(E6335&lt;='Auxiliary Energy Estimation'!$E$25, 1, 0)</f>
        <v>0</v>
      </c>
    </row>
    <row r="6336" spans="2:9" ht="15" x14ac:dyDescent="0.3">
      <c r="B6336" s="33">
        <v>6331.5</v>
      </c>
      <c r="C6336" s="34">
        <v>18.899999999999999</v>
      </c>
      <c r="D6336" s="32">
        <f t="shared" si="196"/>
        <v>66.02</v>
      </c>
      <c r="E6336" s="37">
        <f t="shared" si="197"/>
        <v>79.22399999999999</v>
      </c>
      <c r="F6336" s="32">
        <f>'Auxiliary Energy Estimation'!$E$25-D6336</f>
        <v>-11.019999999999996</v>
      </c>
      <c r="G6336" s="32">
        <f>'Auxiliary Energy Estimation'!$E$25-E6336</f>
        <v>-24.22399999999999</v>
      </c>
      <c r="H6336" s="26">
        <f>IF(D6336&lt;='Auxiliary Energy Estimation'!$E$25, 1, 0)</f>
        <v>0</v>
      </c>
      <c r="I6336" s="26">
        <f>IF(E6336&lt;='Auxiliary Energy Estimation'!$E$25, 1, 0)</f>
        <v>0</v>
      </c>
    </row>
    <row r="6337" spans="2:9" ht="15" x14ac:dyDescent="0.3">
      <c r="B6337" s="33">
        <v>6332.5</v>
      </c>
      <c r="C6337" s="34">
        <v>18.3</v>
      </c>
      <c r="D6337" s="32">
        <f t="shared" si="196"/>
        <v>64.94</v>
      </c>
      <c r="E6337" s="37">
        <f t="shared" si="197"/>
        <v>77.927999999999997</v>
      </c>
      <c r="F6337" s="32">
        <f>'Auxiliary Energy Estimation'!$E$25-D6337</f>
        <v>-9.9399999999999977</v>
      </c>
      <c r="G6337" s="32">
        <f>'Auxiliary Energy Estimation'!$E$25-E6337</f>
        <v>-22.927999999999997</v>
      </c>
      <c r="H6337" s="26">
        <f>IF(D6337&lt;='Auxiliary Energy Estimation'!$E$25, 1, 0)</f>
        <v>0</v>
      </c>
      <c r="I6337" s="26">
        <f>IF(E6337&lt;='Auxiliary Energy Estimation'!$E$25, 1, 0)</f>
        <v>0</v>
      </c>
    </row>
    <row r="6338" spans="2:9" ht="15" x14ac:dyDescent="0.3">
      <c r="B6338" s="33">
        <v>6333.5</v>
      </c>
      <c r="C6338" s="34">
        <v>17.8</v>
      </c>
      <c r="D6338" s="32">
        <f t="shared" si="196"/>
        <v>64.039999999999992</v>
      </c>
      <c r="E6338" s="37">
        <f t="shared" si="197"/>
        <v>76.847999999999985</v>
      </c>
      <c r="F6338" s="32">
        <f>'Auxiliary Energy Estimation'!$E$25-D6338</f>
        <v>-9.039999999999992</v>
      </c>
      <c r="G6338" s="32">
        <f>'Auxiliary Energy Estimation'!$E$25-E6338</f>
        <v>-21.847999999999985</v>
      </c>
      <c r="H6338" s="26">
        <f>IF(D6338&lt;='Auxiliary Energy Estimation'!$E$25, 1, 0)</f>
        <v>0</v>
      </c>
      <c r="I6338" s="26">
        <f>IF(E6338&lt;='Auxiliary Energy Estimation'!$E$25, 1, 0)</f>
        <v>0</v>
      </c>
    </row>
    <row r="6339" spans="2:9" ht="15" x14ac:dyDescent="0.3">
      <c r="B6339" s="33">
        <v>6334.5</v>
      </c>
      <c r="C6339" s="34">
        <v>16.100000000000001</v>
      </c>
      <c r="D6339" s="32">
        <f t="shared" si="196"/>
        <v>60.980000000000004</v>
      </c>
      <c r="E6339" s="37">
        <f t="shared" si="197"/>
        <v>73.176000000000002</v>
      </c>
      <c r="F6339" s="32">
        <f>'Auxiliary Energy Estimation'!$E$25-D6339</f>
        <v>-5.980000000000004</v>
      </c>
      <c r="G6339" s="32">
        <f>'Auxiliary Energy Estimation'!$E$25-E6339</f>
        <v>-18.176000000000002</v>
      </c>
      <c r="H6339" s="26">
        <f>IF(D6339&lt;='Auxiliary Energy Estimation'!$E$25, 1, 0)</f>
        <v>0</v>
      </c>
      <c r="I6339" s="26">
        <f>IF(E6339&lt;='Auxiliary Energy Estimation'!$E$25, 1, 0)</f>
        <v>0</v>
      </c>
    </row>
    <row r="6340" spans="2:9" ht="15" x14ac:dyDescent="0.3">
      <c r="B6340" s="33">
        <v>6335.5</v>
      </c>
      <c r="C6340" s="34">
        <v>16.100000000000001</v>
      </c>
      <c r="D6340" s="32">
        <f t="shared" si="196"/>
        <v>60.980000000000004</v>
      </c>
      <c r="E6340" s="37">
        <f t="shared" si="197"/>
        <v>73.176000000000002</v>
      </c>
      <c r="F6340" s="32">
        <f>'Auxiliary Energy Estimation'!$E$25-D6340</f>
        <v>-5.980000000000004</v>
      </c>
      <c r="G6340" s="32">
        <f>'Auxiliary Energy Estimation'!$E$25-E6340</f>
        <v>-18.176000000000002</v>
      </c>
      <c r="H6340" s="26">
        <f>IF(D6340&lt;='Auxiliary Energy Estimation'!$E$25, 1, 0)</f>
        <v>0</v>
      </c>
      <c r="I6340" s="26">
        <f>IF(E6340&lt;='Auxiliary Energy Estimation'!$E$25, 1, 0)</f>
        <v>0</v>
      </c>
    </row>
    <row r="6341" spans="2:9" ht="15" x14ac:dyDescent="0.3">
      <c r="B6341" s="33">
        <v>6336.5</v>
      </c>
      <c r="C6341" s="34">
        <v>15</v>
      </c>
      <c r="D6341" s="32">
        <f t="shared" ref="D6341:D6404" si="198">CONVERT(C6341,"C","F")</f>
        <v>59</v>
      </c>
      <c r="E6341" s="37">
        <f t="shared" ref="E6341:E6404" si="199">D6341*1.2</f>
        <v>70.8</v>
      </c>
      <c r="F6341" s="32">
        <f>'Auxiliary Energy Estimation'!$E$25-D6341</f>
        <v>-4</v>
      </c>
      <c r="G6341" s="32">
        <f>'Auxiliary Energy Estimation'!$E$25-E6341</f>
        <v>-15.799999999999997</v>
      </c>
      <c r="H6341" s="26">
        <f>IF(D6341&lt;='Auxiliary Energy Estimation'!$E$25, 1, 0)</f>
        <v>0</v>
      </c>
      <c r="I6341" s="26">
        <f>IF(E6341&lt;='Auxiliary Energy Estimation'!$E$25, 1, 0)</f>
        <v>0</v>
      </c>
    </row>
    <row r="6342" spans="2:9" ht="15" x14ac:dyDescent="0.3">
      <c r="B6342" s="33">
        <v>6337.5</v>
      </c>
      <c r="C6342" s="34">
        <v>12.8</v>
      </c>
      <c r="D6342" s="32">
        <f t="shared" si="198"/>
        <v>55.040000000000006</v>
      </c>
      <c r="E6342" s="37">
        <f t="shared" si="199"/>
        <v>66.048000000000002</v>
      </c>
      <c r="F6342" s="32">
        <f>'Auxiliary Energy Estimation'!$E$25-D6342</f>
        <v>-4.0000000000006253E-2</v>
      </c>
      <c r="G6342" s="32">
        <f>'Auxiliary Energy Estimation'!$E$25-E6342</f>
        <v>-11.048000000000002</v>
      </c>
      <c r="H6342" s="26">
        <f>IF(D6342&lt;='Auxiliary Energy Estimation'!$E$25, 1, 0)</f>
        <v>0</v>
      </c>
      <c r="I6342" s="26">
        <f>IF(E6342&lt;='Auxiliary Energy Estimation'!$E$25, 1, 0)</f>
        <v>0</v>
      </c>
    </row>
    <row r="6343" spans="2:9" ht="15" x14ac:dyDescent="0.3">
      <c r="B6343" s="33">
        <v>6338.5</v>
      </c>
      <c r="C6343" s="34">
        <v>12.8</v>
      </c>
      <c r="D6343" s="32">
        <f t="shared" si="198"/>
        <v>55.040000000000006</v>
      </c>
      <c r="E6343" s="37">
        <f t="shared" si="199"/>
        <v>66.048000000000002</v>
      </c>
      <c r="F6343" s="32">
        <f>'Auxiliary Energy Estimation'!$E$25-D6343</f>
        <v>-4.0000000000006253E-2</v>
      </c>
      <c r="G6343" s="32">
        <f>'Auxiliary Energy Estimation'!$E$25-E6343</f>
        <v>-11.048000000000002</v>
      </c>
      <c r="H6343" s="26">
        <f>IF(D6343&lt;='Auxiliary Energy Estimation'!$E$25, 1, 0)</f>
        <v>0</v>
      </c>
      <c r="I6343" s="26">
        <f>IF(E6343&lt;='Auxiliary Energy Estimation'!$E$25, 1, 0)</f>
        <v>0</v>
      </c>
    </row>
    <row r="6344" spans="2:9" ht="15" x14ac:dyDescent="0.3">
      <c r="B6344" s="33">
        <v>6339.5</v>
      </c>
      <c r="C6344" s="34">
        <v>12.2</v>
      </c>
      <c r="D6344" s="32">
        <f t="shared" si="198"/>
        <v>53.96</v>
      </c>
      <c r="E6344" s="37">
        <f t="shared" si="199"/>
        <v>64.751999999999995</v>
      </c>
      <c r="F6344" s="32">
        <f>'Auxiliary Energy Estimation'!$E$25-D6344</f>
        <v>1.0399999999999991</v>
      </c>
      <c r="G6344" s="32">
        <f>'Auxiliary Energy Estimation'!$E$25-E6344</f>
        <v>-9.7519999999999953</v>
      </c>
      <c r="H6344" s="26">
        <f>IF(D6344&lt;='Auxiliary Energy Estimation'!$E$25, 1, 0)</f>
        <v>1</v>
      </c>
      <c r="I6344" s="26">
        <f>IF(E6344&lt;='Auxiliary Energy Estimation'!$E$25, 1, 0)</f>
        <v>0</v>
      </c>
    </row>
    <row r="6345" spans="2:9" ht="15" x14ac:dyDescent="0.3">
      <c r="B6345" s="33">
        <v>6340.5</v>
      </c>
      <c r="C6345" s="34">
        <v>11.7</v>
      </c>
      <c r="D6345" s="32">
        <f t="shared" si="198"/>
        <v>53.06</v>
      </c>
      <c r="E6345" s="37">
        <f t="shared" si="199"/>
        <v>63.671999999999997</v>
      </c>
      <c r="F6345" s="32">
        <f>'Auxiliary Energy Estimation'!$E$25-D6345</f>
        <v>1.9399999999999977</v>
      </c>
      <c r="G6345" s="32">
        <f>'Auxiliary Energy Estimation'!$E$25-E6345</f>
        <v>-8.671999999999997</v>
      </c>
      <c r="H6345" s="26">
        <f>IF(D6345&lt;='Auxiliary Energy Estimation'!$E$25, 1, 0)</f>
        <v>1</v>
      </c>
      <c r="I6345" s="26">
        <f>IF(E6345&lt;='Auxiliary Energy Estimation'!$E$25, 1, 0)</f>
        <v>0</v>
      </c>
    </row>
    <row r="6346" spans="2:9" ht="15" x14ac:dyDescent="0.3">
      <c r="B6346" s="33">
        <v>6341.5</v>
      </c>
      <c r="C6346" s="34">
        <v>11.7</v>
      </c>
      <c r="D6346" s="32">
        <f t="shared" si="198"/>
        <v>53.06</v>
      </c>
      <c r="E6346" s="37">
        <f t="shared" si="199"/>
        <v>63.671999999999997</v>
      </c>
      <c r="F6346" s="32">
        <f>'Auxiliary Energy Estimation'!$E$25-D6346</f>
        <v>1.9399999999999977</v>
      </c>
      <c r="G6346" s="32">
        <f>'Auxiliary Energy Estimation'!$E$25-E6346</f>
        <v>-8.671999999999997</v>
      </c>
      <c r="H6346" s="26">
        <f>IF(D6346&lt;='Auxiliary Energy Estimation'!$E$25, 1, 0)</f>
        <v>1</v>
      </c>
      <c r="I6346" s="26">
        <f>IF(E6346&lt;='Auxiliary Energy Estimation'!$E$25, 1, 0)</f>
        <v>0</v>
      </c>
    </row>
    <row r="6347" spans="2:9" ht="15" x14ac:dyDescent="0.3">
      <c r="B6347" s="33">
        <v>6342.5</v>
      </c>
      <c r="C6347" s="34">
        <v>13.9</v>
      </c>
      <c r="D6347" s="32">
        <f t="shared" si="198"/>
        <v>57.019999999999996</v>
      </c>
      <c r="E6347" s="37">
        <f t="shared" si="199"/>
        <v>68.423999999999992</v>
      </c>
      <c r="F6347" s="32">
        <f>'Auxiliary Energy Estimation'!$E$25-D6347</f>
        <v>-2.019999999999996</v>
      </c>
      <c r="G6347" s="32">
        <f>'Auxiliary Energy Estimation'!$E$25-E6347</f>
        <v>-13.423999999999992</v>
      </c>
      <c r="H6347" s="26">
        <f>IF(D6347&lt;='Auxiliary Energy Estimation'!$E$25, 1, 0)</f>
        <v>0</v>
      </c>
      <c r="I6347" s="26">
        <f>IF(E6347&lt;='Auxiliary Energy Estimation'!$E$25, 1, 0)</f>
        <v>0</v>
      </c>
    </row>
    <row r="6348" spans="2:9" ht="15" x14ac:dyDescent="0.3">
      <c r="B6348" s="33">
        <v>6343.5</v>
      </c>
      <c r="C6348" s="34">
        <v>15.6</v>
      </c>
      <c r="D6348" s="32">
        <f t="shared" si="198"/>
        <v>60.08</v>
      </c>
      <c r="E6348" s="37">
        <f t="shared" si="199"/>
        <v>72.095999999999989</v>
      </c>
      <c r="F6348" s="32">
        <f>'Auxiliary Energy Estimation'!$E$25-D6348</f>
        <v>-5.0799999999999983</v>
      </c>
      <c r="G6348" s="32">
        <f>'Auxiliary Energy Estimation'!$E$25-E6348</f>
        <v>-17.095999999999989</v>
      </c>
      <c r="H6348" s="26">
        <f>IF(D6348&lt;='Auxiliary Energy Estimation'!$E$25, 1, 0)</f>
        <v>0</v>
      </c>
      <c r="I6348" s="26">
        <f>IF(E6348&lt;='Auxiliary Energy Estimation'!$E$25, 1, 0)</f>
        <v>0</v>
      </c>
    </row>
    <row r="6349" spans="2:9" ht="15" x14ac:dyDescent="0.3">
      <c r="B6349" s="33">
        <v>6344.5</v>
      </c>
      <c r="C6349" s="34">
        <v>15.6</v>
      </c>
      <c r="D6349" s="32">
        <f t="shared" si="198"/>
        <v>60.08</v>
      </c>
      <c r="E6349" s="37">
        <f t="shared" si="199"/>
        <v>72.095999999999989</v>
      </c>
      <c r="F6349" s="32">
        <f>'Auxiliary Energy Estimation'!$E$25-D6349</f>
        <v>-5.0799999999999983</v>
      </c>
      <c r="G6349" s="32">
        <f>'Auxiliary Energy Estimation'!$E$25-E6349</f>
        <v>-17.095999999999989</v>
      </c>
      <c r="H6349" s="26">
        <f>IF(D6349&lt;='Auxiliary Energy Estimation'!$E$25, 1, 0)</f>
        <v>0</v>
      </c>
      <c r="I6349" s="26">
        <f>IF(E6349&lt;='Auxiliary Energy Estimation'!$E$25, 1, 0)</f>
        <v>0</v>
      </c>
    </row>
    <row r="6350" spans="2:9" ht="15" x14ac:dyDescent="0.3">
      <c r="B6350" s="33">
        <v>6345.5</v>
      </c>
      <c r="C6350" s="34">
        <v>16.7</v>
      </c>
      <c r="D6350" s="32">
        <f t="shared" si="198"/>
        <v>62.06</v>
      </c>
      <c r="E6350" s="37">
        <f t="shared" si="199"/>
        <v>74.471999999999994</v>
      </c>
      <c r="F6350" s="32">
        <f>'Auxiliary Energy Estimation'!$E$25-D6350</f>
        <v>-7.0600000000000023</v>
      </c>
      <c r="G6350" s="32">
        <f>'Auxiliary Energy Estimation'!$E$25-E6350</f>
        <v>-19.471999999999994</v>
      </c>
      <c r="H6350" s="26">
        <f>IF(D6350&lt;='Auxiliary Energy Estimation'!$E$25, 1, 0)</f>
        <v>0</v>
      </c>
      <c r="I6350" s="26">
        <f>IF(E6350&lt;='Auxiliary Energy Estimation'!$E$25, 1, 0)</f>
        <v>0</v>
      </c>
    </row>
    <row r="6351" spans="2:9" ht="15" x14ac:dyDescent="0.3">
      <c r="B6351" s="33">
        <v>6346.5</v>
      </c>
      <c r="C6351" s="34">
        <v>17.2</v>
      </c>
      <c r="D6351" s="32">
        <f t="shared" si="198"/>
        <v>62.96</v>
      </c>
      <c r="E6351" s="37">
        <f t="shared" si="199"/>
        <v>75.551999999999992</v>
      </c>
      <c r="F6351" s="32">
        <f>'Auxiliary Energy Estimation'!$E$25-D6351</f>
        <v>-7.9600000000000009</v>
      </c>
      <c r="G6351" s="32">
        <f>'Auxiliary Energy Estimation'!$E$25-E6351</f>
        <v>-20.551999999999992</v>
      </c>
      <c r="H6351" s="26">
        <f>IF(D6351&lt;='Auxiliary Energy Estimation'!$E$25, 1, 0)</f>
        <v>0</v>
      </c>
      <c r="I6351" s="26">
        <f>IF(E6351&lt;='Auxiliary Energy Estimation'!$E$25, 1, 0)</f>
        <v>0</v>
      </c>
    </row>
    <row r="6352" spans="2:9" ht="15" x14ac:dyDescent="0.3">
      <c r="B6352" s="33">
        <v>6347.5</v>
      </c>
      <c r="C6352" s="34">
        <v>18.3</v>
      </c>
      <c r="D6352" s="32">
        <f t="shared" si="198"/>
        <v>64.94</v>
      </c>
      <c r="E6352" s="37">
        <f t="shared" si="199"/>
        <v>77.927999999999997</v>
      </c>
      <c r="F6352" s="32">
        <f>'Auxiliary Energy Estimation'!$E$25-D6352</f>
        <v>-9.9399999999999977</v>
      </c>
      <c r="G6352" s="32">
        <f>'Auxiliary Energy Estimation'!$E$25-E6352</f>
        <v>-22.927999999999997</v>
      </c>
      <c r="H6352" s="26">
        <f>IF(D6352&lt;='Auxiliary Energy Estimation'!$E$25, 1, 0)</f>
        <v>0</v>
      </c>
      <c r="I6352" s="26">
        <f>IF(E6352&lt;='Auxiliary Energy Estimation'!$E$25, 1, 0)</f>
        <v>0</v>
      </c>
    </row>
    <row r="6353" spans="2:9" ht="15" x14ac:dyDescent="0.3">
      <c r="B6353" s="33">
        <v>6348.5</v>
      </c>
      <c r="C6353" s="34">
        <v>19.399999999999999</v>
      </c>
      <c r="D6353" s="32">
        <f t="shared" si="198"/>
        <v>66.92</v>
      </c>
      <c r="E6353" s="37">
        <f t="shared" si="199"/>
        <v>80.304000000000002</v>
      </c>
      <c r="F6353" s="32">
        <f>'Auxiliary Energy Estimation'!$E$25-D6353</f>
        <v>-11.920000000000002</v>
      </c>
      <c r="G6353" s="32">
        <f>'Auxiliary Energy Estimation'!$E$25-E6353</f>
        <v>-25.304000000000002</v>
      </c>
      <c r="H6353" s="26">
        <f>IF(D6353&lt;='Auxiliary Energy Estimation'!$E$25, 1, 0)</f>
        <v>0</v>
      </c>
      <c r="I6353" s="26">
        <f>IF(E6353&lt;='Auxiliary Energy Estimation'!$E$25, 1, 0)</f>
        <v>0</v>
      </c>
    </row>
    <row r="6354" spans="2:9" ht="15" x14ac:dyDescent="0.3">
      <c r="B6354" s="33">
        <v>6349.5</v>
      </c>
      <c r="C6354" s="34">
        <v>18.3</v>
      </c>
      <c r="D6354" s="32">
        <f t="shared" si="198"/>
        <v>64.94</v>
      </c>
      <c r="E6354" s="37">
        <f t="shared" si="199"/>
        <v>77.927999999999997</v>
      </c>
      <c r="F6354" s="32">
        <f>'Auxiliary Energy Estimation'!$E$25-D6354</f>
        <v>-9.9399999999999977</v>
      </c>
      <c r="G6354" s="32">
        <f>'Auxiliary Energy Estimation'!$E$25-E6354</f>
        <v>-22.927999999999997</v>
      </c>
      <c r="H6354" s="26">
        <f>IF(D6354&lt;='Auxiliary Energy Estimation'!$E$25, 1, 0)</f>
        <v>0</v>
      </c>
      <c r="I6354" s="26">
        <f>IF(E6354&lt;='Auxiliary Energy Estimation'!$E$25, 1, 0)</f>
        <v>0</v>
      </c>
    </row>
    <row r="6355" spans="2:9" ht="15" x14ac:dyDescent="0.3">
      <c r="B6355" s="33">
        <v>6350.5</v>
      </c>
      <c r="C6355" s="34">
        <v>18.899999999999999</v>
      </c>
      <c r="D6355" s="32">
        <f t="shared" si="198"/>
        <v>66.02</v>
      </c>
      <c r="E6355" s="37">
        <f t="shared" si="199"/>
        <v>79.22399999999999</v>
      </c>
      <c r="F6355" s="32">
        <f>'Auxiliary Energy Estimation'!$E$25-D6355</f>
        <v>-11.019999999999996</v>
      </c>
      <c r="G6355" s="32">
        <f>'Auxiliary Energy Estimation'!$E$25-E6355</f>
        <v>-24.22399999999999</v>
      </c>
      <c r="H6355" s="26">
        <f>IF(D6355&lt;='Auxiliary Energy Estimation'!$E$25, 1, 0)</f>
        <v>0</v>
      </c>
      <c r="I6355" s="26">
        <f>IF(E6355&lt;='Auxiliary Energy Estimation'!$E$25, 1, 0)</f>
        <v>0</v>
      </c>
    </row>
    <row r="6356" spans="2:9" ht="15" x14ac:dyDescent="0.3">
      <c r="B6356" s="33">
        <v>6351.5</v>
      </c>
      <c r="C6356" s="34">
        <v>18.899999999999999</v>
      </c>
      <c r="D6356" s="32">
        <f t="shared" si="198"/>
        <v>66.02</v>
      </c>
      <c r="E6356" s="37">
        <f t="shared" si="199"/>
        <v>79.22399999999999</v>
      </c>
      <c r="F6356" s="32">
        <f>'Auxiliary Energy Estimation'!$E$25-D6356</f>
        <v>-11.019999999999996</v>
      </c>
      <c r="G6356" s="32">
        <f>'Auxiliary Energy Estimation'!$E$25-E6356</f>
        <v>-24.22399999999999</v>
      </c>
      <c r="H6356" s="26">
        <f>IF(D6356&lt;='Auxiliary Energy Estimation'!$E$25, 1, 0)</f>
        <v>0</v>
      </c>
      <c r="I6356" s="26">
        <f>IF(E6356&lt;='Auxiliary Energy Estimation'!$E$25, 1, 0)</f>
        <v>0</v>
      </c>
    </row>
    <row r="6357" spans="2:9" ht="15" x14ac:dyDescent="0.3">
      <c r="B6357" s="33">
        <v>6352.5</v>
      </c>
      <c r="C6357" s="34">
        <v>18.3</v>
      </c>
      <c r="D6357" s="32">
        <f t="shared" si="198"/>
        <v>64.94</v>
      </c>
      <c r="E6357" s="37">
        <f t="shared" si="199"/>
        <v>77.927999999999997</v>
      </c>
      <c r="F6357" s="32">
        <f>'Auxiliary Energy Estimation'!$E$25-D6357</f>
        <v>-9.9399999999999977</v>
      </c>
      <c r="G6357" s="32">
        <f>'Auxiliary Energy Estimation'!$E$25-E6357</f>
        <v>-22.927999999999997</v>
      </c>
      <c r="H6357" s="26">
        <f>IF(D6357&lt;='Auxiliary Energy Estimation'!$E$25, 1, 0)</f>
        <v>0</v>
      </c>
      <c r="I6357" s="26">
        <f>IF(E6357&lt;='Auxiliary Energy Estimation'!$E$25, 1, 0)</f>
        <v>0</v>
      </c>
    </row>
    <row r="6358" spans="2:9" ht="15" x14ac:dyDescent="0.3">
      <c r="B6358" s="33">
        <v>6353.5</v>
      </c>
      <c r="C6358" s="34">
        <v>17.2</v>
      </c>
      <c r="D6358" s="32">
        <f t="shared" si="198"/>
        <v>62.96</v>
      </c>
      <c r="E6358" s="37">
        <f t="shared" si="199"/>
        <v>75.551999999999992</v>
      </c>
      <c r="F6358" s="32">
        <f>'Auxiliary Energy Estimation'!$E$25-D6358</f>
        <v>-7.9600000000000009</v>
      </c>
      <c r="G6358" s="32">
        <f>'Auxiliary Energy Estimation'!$E$25-E6358</f>
        <v>-20.551999999999992</v>
      </c>
      <c r="H6358" s="26">
        <f>IF(D6358&lt;='Auxiliary Energy Estimation'!$E$25, 1, 0)</f>
        <v>0</v>
      </c>
      <c r="I6358" s="26">
        <f>IF(E6358&lt;='Auxiliary Energy Estimation'!$E$25, 1, 0)</f>
        <v>0</v>
      </c>
    </row>
    <row r="6359" spans="2:9" ht="15" x14ac:dyDescent="0.3">
      <c r="B6359" s="33">
        <v>6354.5</v>
      </c>
      <c r="C6359" s="34">
        <v>17.2</v>
      </c>
      <c r="D6359" s="32">
        <f t="shared" si="198"/>
        <v>62.96</v>
      </c>
      <c r="E6359" s="37">
        <f t="shared" si="199"/>
        <v>75.551999999999992</v>
      </c>
      <c r="F6359" s="32">
        <f>'Auxiliary Energy Estimation'!$E$25-D6359</f>
        <v>-7.9600000000000009</v>
      </c>
      <c r="G6359" s="32">
        <f>'Auxiliary Energy Estimation'!$E$25-E6359</f>
        <v>-20.551999999999992</v>
      </c>
      <c r="H6359" s="26">
        <f>IF(D6359&lt;='Auxiliary Energy Estimation'!$E$25, 1, 0)</f>
        <v>0</v>
      </c>
      <c r="I6359" s="26">
        <f>IF(E6359&lt;='Auxiliary Energy Estimation'!$E$25, 1, 0)</f>
        <v>0</v>
      </c>
    </row>
    <row r="6360" spans="2:9" ht="15" x14ac:dyDescent="0.3">
      <c r="B6360" s="33">
        <v>6355.5</v>
      </c>
      <c r="C6360" s="34">
        <v>16.7</v>
      </c>
      <c r="D6360" s="32">
        <f t="shared" si="198"/>
        <v>62.06</v>
      </c>
      <c r="E6360" s="37">
        <f t="shared" si="199"/>
        <v>74.471999999999994</v>
      </c>
      <c r="F6360" s="32">
        <f>'Auxiliary Energy Estimation'!$E$25-D6360</f>
        <v>-7.0600000000000023</v>
      </c>
      <c r="G6360" s="32">
        <f>'Auxiliary Energy Estimation'!$E$25-E6360</f>
        <v>-19.471999999999994</v>
      </c>
      <c r="H6360" s="26">
        <f>IF(D6360&lt;='Auxiliary Energy Estimation'!$E$25, 1, 0)</f>
        <v>0</v>
      </c>
      <c r="I6360" s="26">
        <f>IF(E6360&lt;='Auxiliary Energy Estimation'!$E$25, 1, 0)</f>
        <v>0</v>
      </c>
    </row>
    <row r="6361" spans="2:9" ht="15" x14ac:dyDescent="0.3">
      <c r="B6361" s="33">
        <v>6356.5</v>
      </c>
      <c r="C6361" s="34">
        <v>15</v>
      </c>
      <c r="D6361" s="32">
        <f t="shared" si="198"/>
        <v>59</v>
      </c>
      <c r="E6361" s="37">
        <f t="shared" si="199"/>
        <v>70.8</v>
      </c>
      <c r="F6361" s="32">
        <f>'Auxiliary Energy Estimation'!$E$25-D6361</f>
        <v>-4</v>
      </c>
      <c r="G6361" s="32">
        <f>'Auxiliary Energy Estimation'!$E$25-E6361</f>
        <v>-15.799999999999997</v>
      </c>
      <c r="H6361" s="26">
        <f>IF(D6361&lt;='Auxiliary Energy Estimation'!$E$25, 1, 0)</f>
        <v>0</v>
      </c>
      <c r="I6361" s="26">
        <f>IF(E6361&lt;='Auxiliary Energy Estimation'!$E$25, 1, 0)</f>
        <v>0</v>
      </c>
    </row>
    <row r="6362" spans="2:9" ht="15" x14ac:dyDescent="0.3">
      <c r="B6362" s="33">
        <v>6357.5</v>
      </c>
      <c r="C6362" s="34">
        <v>13.9</v>
      </c>
      <c r="D6362" s="32">
        <f t="shared" si="198"/>
        <v>57.019999999999996</v>
      </c>
      <c r="E6362" s="37">
        <f t="shared" si="199"/>
        <v>68.423999999999992</v>
      </c>
      <c r="F6362" s="32">
        <f>'Auxiliary Energy Estimation'!$E$25-D6362</f>
        <v>-2.019999999999996</v>
      </c>
      <c r="G6362" s="32">
        <f>'Auxiliary Energy Estimation'!$E$25-E6362</f>
        <v>-13.423999999999992</v>
      </c>
      <c r="H6362" s="26">
        <f>IF(D6362&lt;='Auxiliary Energy Estimation'!$E$25, 1, 0)</f>
        <v>0</v>
      </c>
      <c r="I6362" s="26">
        <f>IF(E6362&lt;='Auxiliary Energy Estimation'!$E$25, 1, 0)</f>
        <v>0</v>
      </c>
    </row>
    <row r="6363" spans="2:9" ht="15" x14ac:dyDescent="0.3">
      <c r="B6363" s="33">
        <v>6358.5</v>
      </c>
      <c r="C6363" s="34">
        <v>12.8</v>
      </c>
      <c r="D6363" s="32">
        <f t="shared" si="198"/>
        <v>55.040000000000006</v>
      </c>
      <c r="E6363" s="37">
        <f t="shared" si="199"/>
        <v>66.048000000000002</v>
      </c>
      <c r="F6363" s="32">
        <f>'Auxiliary Energy Estimation'!$E$25-D6363</f>
        <v>-4.0000000000006253E-2</v>
      </c>
      <c r="G6363" s="32">
        <f>'Auxiliary Energy Estimation'!$E$25-E6363</f>
        <v>-11.048000000000002</v>
      </c>
      <c r="H6363" s="26">
        <f>IF(D6363&lt;='Auxiliary Energy Estimation'!$E$25, 1, 0)</f>
        <v>0</v>
      </c>
      <c r="I6363" s="26">
        <f>IF(E6363&lt;='Auxiliary Energy Estimation'!$E$25, 1, 0)</f>
        <v>0</v>
      </c>
    </row>
    <row r="6364" spans="2:9" ht="15" x14ac:dyDescent="0.3">
      <c r="B6364" s="33">
        <v>6359.5</v>
      </c>
      <c r="C6364" s="34">
        <v>13.3</v>
      </c>
      <c r="D6364" s="32">
        <f t="shared" si="198"/>
        <v>55.94</v>
      </c>
      <c r="E6364" s="37">
        <f t="shared" si="199"/>
        <v>67.128</v>
      </c>
      <c r="F6364" s="32">
        <f>'Auxiliary Energy Estimation'!$E$25-D6364</f>
        <v>-0.93999999999999773</v>
      </c>
      <c r="G6364" s="32">
        <f>'Auxiliary Energy Estimation'!$E$25-E6364</f>
        <v>-12.128</v>
      </c>
      <c r="H6364" s="26">
        <f>IF(D6364&lt;='Auxiliary Energy Estimation'!$E$25, 1, 0)</f>
        <v>0</v>
      </c>
      <c r="I6364" s="26">
        <f>IF(E6364&lt;='Auxiliary Energy Estimation'!$E$25, 1, 0)</f>
        <v>0</v>
      </c>
    </row>
    <row r="6365" spans="2:9" ht="15" x14ac:dyDescent="0.3">
      <c r="B6365" s="33">
        <v>6360.5</v>
      </c>
      <c r="C6365" s="34">
        <v>13.3</v>
      </c>
      <c r="D6365" s="32">
        <f t="shared" si="198"/>
        <v>55.94</v>
      </c>
      <c r="E6365" s="37">
        <f t="shared" si="199"/>
        <v>67.128</v>
      </c>
      <c r="F6365" s="32">
        <f>'Auxiliary Energy Estimation'!$E$25-D6365</f>
        <v>-0.93999999999999773</v>
      </c>
      <c r="G6365" s="32">
        <f>'Auxiliary Energy Estimation'!$E$25-E6365</f>
        <v>-12.128</v>
      </c>
      <c r="H6365" s="26">
        <f>IF(D6365&lt;='Auxiliary Energy Estimation'!$E$25, 1, 0)</f>
        <v>0</v>
      </c>
      <c r="I6365" s="26">
        <f>IF(E6365&lt;='Auxiliary Energy Estimation'!$E$25, 1, 0)</f>
        <v>0</v>
      </c>
    </row>
    <row r="6366" spans="2:9" ht="15" x14ac:dyDescent="0.3">
      <c r="B6366" s="33">
        <v>6361.5</v>
      </c>
      <c r="C6366" s="34">
        <v>13.3</v>
      </c>
      <c r="D6366" s="32">
        <f t="shared" si="198"/>
        <v>55.94</v>
      </c>
      <c r="E6366" s="37">
        <f t="shared" si="199"/>
        <v>67.128</v>
      </c>
      <c r="F6366" s="32">
        <f>'Auxiliary Energy Estimation'!$E$25-D6366</f>
        <v>-0.93999999999999773</v>
      </c>
      <c r="G6366" s="32">
        <f>'Auxiliary Energy Estimation'!$E$25-E6366</f>
        <v>-12.128</v>
      </c>
      <c r="H6366" s="26">
        <f>IF(D6366&lt;='Auxiliary Energy Estimation'!$E$25, 1, 0)</f>
        <v>0</v>
      </c>
      <c r="I6366" s="26">
        <f>IF(E6366&lt;='Auxiliary Energy Estimation'!$E$25, 1, 0)</f>
        <v>0</v>
      </c>
    </row>
    <row r="6367" spans="2:9" ht="15" x14ac:dyDescent="0.3">
      <c r="B6367" s="33">
        <v>6362.5</v>
      </c>
      <c r="C6367" s="34">
        <v>12.2</v>
      </c>
      <c r="D6367" s="32">
        <f t="shared" si="198"/>
        <v>53.96</v>
      </c>
      <c r="E6367" s="37">
        <f t="shared" si="199"/>
        <v>64.751999999999995</v>
      </c>
      <c r="F6367" s="32">
        <f>'Auxiliary Energy Estimation'!$E$25-D6367</f>
        <v>1.0399999999999991</v>
      </c>
      <c r="G6367" s="32">
        <f>'Auxiliary Energy Estimation'!$E$25-E6367</f>
        <v>-9.7519999999999953</v>
      </c>
      <c r="H6367" s="26">
        <f>IF(D6367&lt;='Auxiliary Energy Estimation'!$E$25, 1, 0)</f>
        <v>1</v>
      </c>
      <c r="I6367" s="26">
        <f>IF(E6367&lt;='Auxiliary Energy Estimation'!$E$25, 1, 0)</f>
        <v>0</v>
      </c>
    </row>
    <row r="6368" spans="2:9" ht="15" x14ac:dyDescent="0.3">
      <c r="B6368" s="33">
        <v>6363.5</v>
      </c>
      <c r="C6368" s="34">
        <v>11.1</v>
      </c>
      <c r="D6368" s="32">
        <f t="shared" si="198"/>
        <v>51.980000000000004</v>
      </c>
      <c r="E6368" s="37">
        <f t="shared" si="199"/>
        <v>62.376000000000005</v>
      </c>
      <c r="F6368" s="32">
        <f>'Auxiliary Energy Estimation'!$E$25-D6368</f>
        <v>3.019999999999996</v>
      </c>
      <c r="G6368" s="32">
        <f>'Auxiliary Energy Estimation'!$E$25-E6368</f>
        <v>-7.3760000000000048</v>
      </c>
      <c r="H6368" s="26">
        <f>IF(D6368&lt;='Auxiliary Energy Estimation'!$E$25, 1, 0)</f>
        <v>1</v>
      </c>
      <c r="I6368" s="26">
        <f>IF(E6368&lt;='Auxiliary Energy Estimation'!$E$25, 1, 0)</f>
        <v>0</v>
      </c>
    </row>
    <row r="6369" spans="2:9" ht="15" x14ac:dyDescent="0.3">
      <c r="B6369" s="33">
        <v>6364.5</v>
      </c>
      <c r="C6369" s="34">
        <v>10</v>
      </c>
      <c r="D6369" s="32">
        <f t="shared" si="198"/>
        <v>50</v>
      </c>
      <c r="E6369" s="37">
        <f t="shared" si="199"/>
        <v>60</v>
      </c>
      <c r="F6369" s="32">
        <f>'Auxiliary Energy Estimation'!$E$25-D6369</f>
        <v>5</v>
      </c>
      <c r="G6369" s="32">
        <f>'Auxiliary Energy Estimation'!$E$25-E6369</f>
        <v>-5</v>
      </c>
      <c r="H6369" s="26">
        <f>IF(D6369&lt;='Auxiliary Energy Estimation'!$E$25, 1, 0)</f>
        <v>1</v>
      </c>
      <c r="I6369" s="26">
        <f>IF(E6369&lt;='Auxiliary Energy Estimation'!$E$25, 1, 0)</f>
        <v>0</v>
      </c>
    </row>
    <row r="6370" spans="2:9" ht="15" x14ac:dyDescent="0.3">
      <c r="B6370" s="33">
        <v>6365.5</v>
      </c>
      <c r="C6370" s="34">
        <v>9.4</v>
      </c>
      <c r="D6370" s="32">
        <f t="shared" si="198"/>
        <v>48.92</v>
      </c>
      <c r="E6370" s="37">
        <f t="shared" si="199"/>
        <v>58.704000000000001</v>
      </c>
      <c r="F6370" s="32">
        <f>'Auxiliary Energy Estimation'!$E$25-D6370</f>
        <v>6.0799999999999983</v>
      </c>
      <c r="G6370" s="32">
        <f>'Auxiliary Energy Estimation'!$E$25-E6370</f>
        <v>-3.7040000000000006</v>
      </c>
      <c r="H6370" s="26">
        <f>IF(D6370&lt;='Auxiliary Energy Estimation'!$E$25, 1, 0)</f>
        <v>1</v>
      </c>
      <c r="I6370" s="26">
        <f>IF(E6370&lt;='Auxiliary Energy Estimation'!$E$25, 1, 0)</f>
        <v>0</v>
      </c>
    </row>
    <row r="6371" spans="2:9" ht="15" x14ac:dyDescent="0.3">
      <c r="B6371" s="33">
        <v>6366.5</v>
      </c>
      <c r="C6371" s="34">
        <v>11.1</v>
      </c>
      <c r="D6371" s="32">
        <f t="shared" si="198"/>
        <v>51.980000000000004</v>
      </c>
      <c r="E6371" s="37">
        <f t="shared" si="199"/>
        <v>62.376000000000005</v>
      </c>
      <c r="F6371" s="32">
        <f>'Auxiliary Energy Estimation'!$E$25-D6371</f>
        <v>3.019999999999996</v>
      </c>
      <c r="G6371" s="32">
        <f>'Auxiliary Energy Estimation'!$E$25-E6371</f>
        <v>-7.3760000000000048</v>
      </c>
      <c r="H6371" s="26">
        <f>IF(D6371&lt;='Auxiliary Energy Estimation'!$E$25, 1, 0)</f>
        <v>1</v>
      </c>
      <c r="I6371" s="26">
        <f>IF(E6371&lt;='Auxiliary Energy Estimation'!$E$25, 1, 0)</f>
        <v>0</v>
      </c>
    </row>
    <row r="6372" spans="2:9" ht="15" x14ac:dyDescent="0.3">
      <c r="B6372" s="33">
        <v>6367.5</v>
      </c>
      <c r="C6372" s="34">
        <v>13.9</v>
      </c>
      <c r="D6372" s="32">
        <f t="shared" si="198"/>
        <v>57.019999999999996</v>
      </c>
      <c r="E6372" s="37">
        <f t="shared" si="199"/>
        <v>68.423999999999992</v>
      </c>
      <c r="F6372" s="32">
        <f>'Auxiliary Energy Estimation'!$E$25-D6372</f>
        <v>-2.019999999999996</v>
      </c>
      <c r="G6372" s="32">
        <f>'Auxiliary Energy Estimation'!$E$25-E6372</f>
        <v>-13.423999999999992</v>
      </c>
      <c r="H6372" s="26">
        <f>IF(D6372&lt;='Auxiliary Energy Estimation'!$E$25, 1, 0)</f>
        <v>0</v>
      </c>
      <c r="I6372" s="26">
        <f>IF(E6372&lt;='Auxiliary Energy Estimation'!$E$25, 1, 0)</f>
        <v>0</v>
      </c>
    </row>
    <row r="6373" spans="2:9" ht="15" x14ac:dyDescent="0.3">
      <c r="B6373" s="33">
        <v>6368.5</v>
      </c>
      <c r="C6373" s="34">
        <v>15</v>
      </c>
      <c r="D6373" s="32">
        <f t="shared" si="198"/>
        <v>59</v>
      </c>
      <c r="E6373" s="37">
        <f t="shared" si="199"/>
        <v>70.8</v>
      </c>
      <c r="F6373" s="32">
        <f>'Auxiliary Energy Estimation'!$E$25-D6373</f>
        <v>-4</v>
      </c>
      <c r="G6373" s="32">
        <f>'Auxiliary Energy Estimation'!$E$25-E6373</f>
        <v>-15.799999999999997</v>
      </c>
      <c r="H6373" s="26">
        <f>IF(D6373&lt;='Auxiliary Energy Estimation'!$E$25, 1, 0)</f>
        <v>0</v>
      </c>
      <c r="I6373" s="26">
        <f>IF(E6373&lt;='Auxiliary Energy Estimation'!$E$25, 1, 0)</f>
        <v>0</v>
      </c>
    </row>
    <row r="6374" spans="2:9" ht="15" x14ac:dyDescent="0.3">
      <c r="B6374" s="33">
        <v>6369.5</v>
      </c>
      <c r="C6374" s="34">
        <v>16.100000000000001</v>
      </c>
      <c r="D6374" s="32">
        <f t="shared" si="198"/>
        <v>60.980000000000004</v>
      </c>
      <c r="E6374" s="37">
        <f t="shared" si="199"/>
        <v>73.176000000000002</v>
      </c>
      <c r="F6374" s="32">
        <f>'Auxiliary Energy Estimation'!$E$25-D6374</f>
        <v>-5.980000000000004</v>
      </c>
      <c r="G6374" s="32">
        <f>'Auxiliary Energy Estimation'!$E$25-E6374</f>
        <v>-18.176000000000002</v>
      </c>
      <c r="H6374" s="26">
        <f>IF(D6374&lt;='Auxiliary Energy Estimation'!$E$25, 1, 0)</f>
        <v>0</v>
      </c>
      <c r="I6374" s="26">
        <f>IF(E6374&lt;='Auxiliary Energy Estimation'!$E$25, 1, 0)</f>
        <v>0</v>
      </c>
    </row>
    <row r="6375" spans="2:9" ht="15" x14ac:dyDescent="0.3">
      <c r="B6375" s="33">
        <v>6370.5</v>
      </c>
      <c r="C6375" s="34">
        <v>17.8</v>
      </c>
      <c r="D6375" s="32">
        <f t="shared" si="198"/>
        <v>64.039999999999992</v>
      </c>
      <c r="E6375" s="37">
        <f t="shared" si="199"/>
        <v>76.847999999999985</v>
      </c>
      <c r="F6375" s="32">
        <f>'Auxiliary Energy Estimation'!$E$25-D6375</f>
        <v>-9.039999999999992</v>
      </c>
      <c r="G6375" s="32">
        <f>'Auxiliary Energy Estimation'!$E$25-E6375</f>
        <v>-21.847999999999985</v>
      </c>
      <c r="H6375" s="26">
        <f>IF(D6375&lt;='Auxiliary Energy Estimation'!$E$25, 1, 0)</f>
        <v>0</v>
      </c>
      <c r="I6375" s="26">
        <f>IF(E6375&lt;='Auxiliary Energy Estimation'!$E$25, 1, 0)</f>
        <v>0</v>
      </c>
    </row>
    <row r="6376" spans="2:9" ht="15" x14ac:dyDescent="0.3">
      <c r="B6376" s="33">
        <v>6371.5</v>
      </c>
      <c r="C6376" s="34">
        <v>18.899999999999999</v>
      </c>
      <c r="D6376" s="32">
        <f t="shared" si="198"/>
        <v>66.02</v>
      </c>
      <c r="E6376" s="37">
        <f t="shared" si="199"/>
        <v>79.22399999999999</v>
      </c>
      <c r="F6376" s="32">
        <f>'Auxiliary Energy Estimation'!$E$25-D6376</f>
        <v>-11.019999999999996</v>
      </c>
      <c r="G6376" s="32">
        <f>'Auxiliary Energy Estimation'!$E$25-E6376</f>
        <v>-24.22399999999999</v>
      </c>
      <c r="H6376" s="26">
        <f>IF(D6376&lt;='Auxiliary Energy Estimation'!$E$25, 1, 0)</f>
        <v>0</v>
      </c>
      <c r="I6376" s="26">
        <f>IF(E6376&lt;='Auxiliary Energy Estimation'!$E$25, 1, 0)</f>
        <v>0</v>
      </c>
    </row>
    <row r="6377" spans="2:9" ht="15" x14ac:dyDescent="0.3">
      <c r="B6377" s="33">
        <v>6372.5</v>
      </c>
      <c r="C6377" s="34">
        <v>20.6</v>
      </c>
      <c r="D6377" s="32">
        <f t="shared" si="198"/>
        <v>69.080000000000013</v>
      </c>
      <c r="E6377" s="37">
        <f t="shared" si="199"/>
        <v>82.896000000000015</v>
      </c>
      <c r="F6377" s="32">
        <f>'Auxiliary Energy Estimation'!$E$25-D6377</f>
        <v>-14.080000000000013</v>
      </c>
      <c r="G6377" s="32">
        <f>'Auxiliary Energy Estimation'!$E$25-E6377</f>
        <v>-27.896000000000015</v>
      </c>
      <c r="H6377" s="26">
        <f>IF(D6377&lt;='Auxiliary Energy Estimation'!$E$25, 1, 0)</f>
        <v>0</v>
      </c>
      <c r="I6377" s="26">
        <f>IF(E6377&lt;='Auxiliary Energy Estimation'!$E$25, 1, 0)</f>
        <v>0</v>
      </c>
    </row>
    <row r="6378" spans="2:9" ht="15" x14ac:dyDescent="0.3">
      <c r="B6378" s="33">
        <v>6373.5</v>
      </c>
      <c r="C6378" s="34">
        <v>21.1</v>
      </c>
      <c r="D6378" s="32">
        <f t="shared" si="198"/>
        <v>69.98</v>
      </c>
      <c r="E6378" s="37">
        <f t="shared" si="199"/>
        <v>83.975999999999999</v>
      </c>
      <c r="F6378" s="32">
        <f>'Auxiliary Energy Estimation'!$E$25-D6378</f>
        <v>-14.980000000000004</v>
      </c>
      <c r="G6378" s="32">
        <f>'Auxiliary Energy Estimation'!$E$25-E6378</f>
        <v>-28.975999999999999</v>
      </c>
      <c r="H6378" s="26">
        <f>IF(D6378&lt;='Auxiliary Energy Estimation'!$E$25, 1, 0)</f>
        <v>0</v>
      </c>
      <c r="I6378" s="26">
        <f>IF(E6378&lt;='Auxiliary Energy Estimation'!$E$25, 1, 0)</f>
        <v>0</v>
      </c>
    </row>
    <row r="6379" spans="2:9" ht="15" x14ac:dyDescent="0.3">
      <c r="B6379" s="33">
        <v>6374.5</v>
      </c>
      <c r="C6379" s="34">
        <v>21.1</v>
      </c>
      <c r="D6379" s="32">
        <f t="shared" si="198"/>
        <v>69.98</v>
      </c>
      <c r="E6379" s="37">
        <f t="shared" si="199"/>
        <v>83.975999999999999</v>
      </c>
      <c r="F6379" s="32">
        <f>'Auxiliary Energy Estimation'!$E$25-D6379</f>
        <v>-14.980000000000004</v>
      </c>
      <c r="G6379" s="32">
        <f>'Auxiliary Energy Estimation'!$E$25-E6379</f>
        <v>-28.975999999999999</v>
      </c>
      <c r="H6379" s="26">
        <f>IF(D6379&lt;='Auxiliary Energy Estimation'!$E$25, 1, 0)</f>
        <v>0</v>
      </c>
      <c r="I6379" s="26">
        <f>IF(E6379&lt;='Auxiliary Energy Estimation'!$E$25, 1, 0)</f>
        <v>0</v>
      </c>
    </row>
    <row r="6380" spans="2:9" ht="15" x14ac:dyDescent="0.3">
      <c r="B6380" s="33">
        <v>6375.5</v>
      </c>
      <c r="C6380" s="34">
        <v>20.6</v>
      </c>
      <c r="D6380" s="32">
        <f t="shared" si="198"/>
        <v>69.080000000000013</v>
      </c>
      <c r="E6380" s="37">
        <f t="shared" si="199"/>
        <v>82.896000000000015</v>
      </c>
      <c r="F6380" s="32">
        <f>'Auxiliary Energy Estimation'!$E$25-D6380</f>
        <v>-14.080000000000013</v>
      </c>
      <c r="G6380" s="32">
        <f>'Auxiliary Energy Estimation'!$E$25-E6380</f>
        <v>-27.896000000000015</v>
      </c>
      <c r="H6380" s="26">
        <f>IF(D6380&lt;='Auxiliary Energy Estimation'!$E$25, 1, 0)</f>
        <v>0</v>
      </c>
      <c r="I6380" s="26">
        <f>IF(E6380&lt;='Auxiliary Energy Estimation'!$E$25, 1, 0)</f>
        <v>0</v>
      </c>
    </row>
    <row r="6381" spans="2:9" ht="15" x14ac:dyDescent="0.3">
      <c r="B6381" s="33">
        <v>6376.5</v>
      </c>
      <c r="C6381" s="34">
        <v>18.899999999999999</v>
      </c>
      <c r="D6381" s="32">
        <f t="shared" si="198"/>
        <v>66.02</v>
      </c>
      <c r="E6381" s="37">
        <f t="shared" si="199"/>
        <v>79.22399999999999</v>
      </c>
      <c r="F6381" s="32">
        <f>'Auxiliary Energy Estimation'!$E$25-D6381</f>
        <v>-11.019999999999996</v>
      </c>
      <c r="G6381" s="32">
        <f>'Auxiliary Energy Estimation'!$E$25-E6381</f>
        <v>-24.22399999999999</v>
      </c>
      <c r="H6381" s="26">
        <f>IF(D6381&lt;='Auxiliary Energy Estimation'!$E$25, 1, 0)</f>
        <v>0</v>
      </c>
      <c r="I6381" s="26">
        <f>IF(E6381&lt;='Auxiliary Energy Estimation'!$E$25, 1, 0)</f>
        <v>0</v>
      </c>
    </row>
    <row r="6382" spans="2:9" ht="15" x14ac:dyDescent="0.3">
      <c r="B6382" s="33">
        <v>6377.5</v>
      </c>
      <c r="C6382" s="34">
        <v>17.8</v>
      </c>
      <c r="D6382" s="32">
        <f t="shared" si="198"/>
        <v>64.039999999999992</v>
      </c>
      <c r="E6382" s="37">
        <f t="shared" si="199"/>
        <v>76.847999999999985</v>
      </c>
      <c r="F6382" s="32">
        <f>'Auxiliary Energy Estimation'!$E$25-D6382</f>
        <v>-9.039999999999992</v>
      </c>
      <c r="G6382" s="32">
        <f>'Auxiliary Energy Estimation'!$E$25-E6382</f>
        <v>-21.847999999999985</v>
      </c>
      <c r="H6382" s="26">
        <f>IF(D6382&lt;='Auxiliary Energy Estimation'!$E$25, 1, 0)</f>
        <v>0</v>
      </c>
      <c r="I6382" s="26">
        <f>IF(E6382&lt;='Auxiliary Energy Estimation'!$E$25, 1, 0)</f>
        <v>0</v>
      </c>
    </row>
    <row r="6383" spans="2:9" ht="15" x14ac:dyDescent="0.3">
      <c r="B6383" s="33">
        <v>6378.5</v>
      </c>
      <c r="C6383" s="34">
        <v>17.2</v>
      </c>
      <c r="D6383" s="32">
        <f t="shared" si="198"/>
        <v>62.96</v>
      </c>
      <c r="E6383" s="37">
        <f t="shared" si="199"/>
        <v>75.551999999999992</v>
      </c>
      <c r="F6383" s="32">
        <f>'Auxiliary Energy Estimation'!$E$25-D6383</f>
        <v>-7.9600000000000009</v>
      </c>
      <c r="G6383" s="32">
        <f>'Auxiliary Energy Estimation'!$E$25-E6383</f>
        <v>-20.551999999999992</v>
      </c>
      <c r="H6383" s="26">
        <f>IF(D6383&lt;='Auxiliary Energy Estimation'!$E$25, 1, 0)</f>
        <v>0</v>
      </c>
      <c r="I6383" s="26">
        <f>IF(E6383&lt;='Auxiliary Energy Estimation'!$E$25, 1, 0)</f>
        <v>0</v>
      </c>
    </row>
    <row r="6384" spans="2:9" ht="15" x14ac:dyDescent="0.3">
      <c r="B6384" s="33">
        <v>6379.5</v>
      </c>
      <c r="C6384" s="34">
        <v>16.7</v>
      </c>
      <c r="D6384" s="32">
        <f t="shared" si="198"/>
        <v>62.06</v>
      </c>
      <c r="E6384" s="37">
        <f t="shared" si="199"/>
        <v>74.471999999999994</v>
      </c>
      <c r="F6384" s="32">
        <f>'Auxiliary Energy Estimation'!$E$25-D6384</f>
        <v>-7.0600000000000023</v>
      </c>
      <c r="G6384" s="32">
        <f>'Auxiliary Energy Estimation'!$E$25-E6384</f>
        <v>-19.471999999999994</v>
      </c>
      <c r="H6384" s="26">
        <f>IF(D6384&lt;='Auxiliary Energy Estimation'!$E$25, 1, 0)</f>
        <v>0</v>
      </c>
      <c r="I6384" s="26">
        <f>IF(E6384&lt;='Auxiliary Energy Estimation'!$E$25, 1, 0)</f>
        <v>0</v>
      </c>
    </row>
    <row r="6385" spans="2:9" ht="15" x14ac:dyDescent="0.3">
      <c r="B6385" s="33">
        <v>6380.5</v>
      </c>
      <c r="C6385" s="34">
        <v>16.7</v>
      </c>
      <c r="D6385" s="32">
        <f t="shared" si="198"/>
        <v>62.06</v>
      </c>
      <c r="E6385" s="37">
        <f t="shared" si="199"/>
        <v>74.471999999999994</v>
      </c>
      <c r="F6385" s="32">
        <f>'Auxiliary Energy Estimation'!$E$25-D6385</f>
        <v>-7.0600000000000023</v>
      </c>
      <c r="G6385" s="32">
        <f>'Auxiliary Energy Estimation'!$E$25-E6385</f>
        <v>-19.471999999999994</v>
      </c>
      <c r="H6385" s="26">
        <f>IF(D6385&lt;='Auxiliary Energy Estimation'!$E$25, 1, 0)</f>
        <v>0</v>
      </c>
      <c r="I6385" s="26">
        <f>IF(E6385&lt;='Auxiliary Energy Estimation'!$E$25, 1, 0)</f>
        <v>0</v>
      </c>
    </row>
    <row r="6386" spans="2:9" ht="15" x14ac:dyDescent="0.3">
      <c r="B6386" s="33">
        <v>6381.5</v>
      </c>
      <c r="C6386" s="34">
        <v>16.7</v>
      </c>
      <c r="D6386" s="32">
        <f t="shared" si="198"/>
        <v>62.06</v>
      </c>
      <c r="E6386" s="37">
        <f t="shared" si="199"/>
        <v>74.471999999999994</v>
      </c>
      <c r="F6386" s="32">
        <f>'Auxiliary Energy Estimation'!$E$25-D6386</f>
        <v>-7.0600000000000023</v>
      </c>
      <c r="G6386" s="32">
        <f>'Auxiliary Energy Estimation'!$E$25-E6386</f>
        <v>-19.471999999999994</v>
      </c>
      <c r="H6386" s="26">
        <f>IF(D6386&lt;='Auxiliary Energy Estimation'!$E$25, 1, 0)</f>
        <v>0</v>
      </c>
      <c r="I6386" s="26">
        <f>IF(E6386&lt;='Auxiliary Energy Estimation'!$E$25, 1, 0)</f>
        <v>0</v>
      </c>
    </row>
    <row r="6387" spans="2:9" ht="15" x14ac:dyDescent="0.3">
      <c r="B6387" s="33">
        <v>6382.5</v>
      </c>
      <c r="C6387" s="34">
        <v>17.2</v>
      </c>
      <c r="D6387" s="32">
        <f t="shared" si="198"/>
        <v>62.96</v>
      </c>
      <c r="E6387" s="37">
        <f t="shared" si="199"/>
        <v>75.551999999999992</v>
      </c>
      <c r="F6387" s="32">
        <f>'Auxiliary Energy Estimation'!$E$25-D6387</f>
        <v>-7.9600000000000009</v>
      </c>
      <c r="G6387" s="32">
        <f>'Auxiliary Energy Estimation'!$E$25-E6387</f>
        <v>-20.551999999999992</v>
      </c>
      <c r="H6387" s="26">
        <f>IF(D6387&lt;='Auxiliary Energy Estimation'!$E$25, 1, 0)</f>
        <v>0</v>
      </c>
      <c r="I6387" s="26">
        <f>IF(E6387&lt;='Auxiliary Energy Estimation'!$E$25, 1, 0)</f>
        <v>0</v>
      </c>
    </row>
    <row r="6388" spans="2:9" ht="15" x14ac:dyDescent="0.3">
      <c r="B6388" s="33">
        <v>6383.5</v>
      </c>
      <c r="C6388" s="34">
        <v>17.8</v>
      </c>
      <c r="D6388" s="32">
        <f t="shared" si="198"/>
        <v>64.039999999999992</v>
      </c>
      <c r="E6388" s="37">
        <f t="shared" si="199"/>
        <v>76.847999999999985</v>
      </c>
      <c r="F6388" s="32">
        <f>'Auxiliary Energy Estimation'!$E$25-D6388</f>
        <v>-9.039999999999992</v>
      </c>
      <c r="G6388" s="32">
        <f>'Auxiliary Energy Estimation'!$E$25-E6388</f>
        <v>-21.847999999999985</v>
      </c>
      <c r="H6388" s="26">
        <f>IF(D6388&lt;='Auxiliary Energy Estimation'!$E$25, 1, 0)</f>
        <v>0</v>
      </c>
      <c r="I6388" s="26">
        <f>IF(E6388&lt;='Auxiliary Energy Estimation'!$E$25, 1, 0)</f>
        <v>0</v>
      </c>
    </row>
    <row r="6389" spans="2:9" ht="15" x14ac:dyDescent="0.3">
      <c r="B6389" s="33">
        <v>6384.5</v>
      </c>
      <c r="C6389" s="34">
        <v>17.8</v>
      </c>
      <c r="D6389" s="32">
        <f t="shared" si="198"/>
        <v>64.039999999999992</v>
      </c>
      <c r="E6389" s="37">
        <f t="shared" si="199"/>
        <v>76.847999999999985</v>
      </c>
      <c r="F6389" s="32">
        <f>'Auxiliary Energy Estimation'!$E$25-D6389</f>
        <v>-9.039999999999992</v>
      </c>
      <c r="G6389" s="32">
        <f>'Auxiliary Energy Estimation'!$E$25-E6389</f>
        <v>-21.847999999999985</v>
      </c>
      <c r="H6389" s="26">
        <f>IF(D6389&lt;='Auxiliary Energy Estimation'!$E$25, 1, 0)</f>
        <v>0</v>
      </c>
      <c r="I6389" s="26">
        <f>IF(E6389&lt;='Auxiliary Energy Estimation'!$E$25, 1, 0)</f>
        <v>0</v>
      </c>
    </row>
    <row r="6390" spans="2:9" ht="15" x14ac:dyDescent="0.3">
      <c r="B6390" s="33">
        <v>6385.5</v>
      </c>
      <c r="C6390" s="34">
        <v>17.2</v>
      </c>
      <c r="D6390" s="32">
        <f t="shared" si="198"/>
        <v>62.96</v>
      </c>
      <c r="E6390" s="37">
        <f t="shared" si="199"/>
        <v>75.551999999999992</v>
      </c>
      <c r="F6390" s="32">
        <f>'Auxiliary Energy Estimation'!$E$25-D6390</f>
        <v>-7.9600000000000009</v>
      </c>
      <c r="G6390" s="32">
        <f>'Auxiliary Energy Estimation'!$E$25-E6390</f>
        <v>-20.551999999999992</v>
      </c>
      <c r="H6390" s="26">
        <f>IF(D6390&lt;='Auxiliary Energy Estimation'!$E$25, 1, 0)</f>
        <v>0</v>
      </c>
      <c r="I6390" s="26">
        <f>IF(E6390&lt;='Auxiliary Energy Estimation'!$E$25, 1, 0)</f>
        <v>0</v>
      </c>
    </row>
    <row r="6391" spans="2:9" ht="15" x14ac:dyDescent="0.3">
      <c r="B6391" s="33">
        <v>6386.5</v>
      </c>
      <c r="C6391" s="34">
        <v>17.2</v>
      </c>
      <c r="D6391" s="32">
        <f t="shared" si="198"/>
        <v>62.96</v>
      </c>
      <c r="E6391" s="37">
        <f t="shared" si="199"/>
        <v>75.551999999999992</v>
      </c>
      <c r="F6391" s="32">
        <f>'Auxiliary Energy Estimation'!$E$25-D6391</f>
        <v>-7.9600000000000009</v>
      </c>
      <c r="G6391" s="32">
        <f>'Auxiliary Energy Estimation'!$E$25-E6391</f>
        <v>-20.551999999999992</v>
      </c>
      <c r="H6391" s="26">
        <f>IF(D6391&lt;='Auxiliary Energy Estimation'!$E$25, 1, 0)</f>
        <v>0</v>
      </c>
      <c r="I6391" s="26">
        <f>IF(E6391&lt;='Auxiliary Energy Estimation'!$E$25, 1, 0)</f>
        <v>0</v>
      </c>
    </row>
    <row r="6392" spans="2:9" ht="15" x14ac:dyDescent="0.3">
      <c r="B6392" s="33">
        <v>6387.5</v>
      </c>
      <c r="C6392" s="34">
        <v>16.100000000000001</v>
      </c>
      <c r="D6392" s="32">
        <f t="shared" si="198"/>
        <v>60.980000000000004</v>
      </c>
      <c r="E6392" s="37">
        <f t="shared" si="199"/>
        <v>73.176000000000002</v>
      </c>
      <c r="F6392" s="32">
        <f>'Auxiliary Energy Estimation'!$E$25-D6392</f>
        <v>-5.980000000000004</v>
      </c>
      <c r="G6392" s="32">
        <f>'Auxiliary Energy Estimation'!$E$25-E6392</f>
        <v>-18.176000000000002</v>
      </c>
      <c r="H6392" s="26">
        <f>IF(D6392&lt;='Auxiliary Energy Estimation'!$E$25, 1, 0)</f>
        <v>0</v>
      </c>
      <c r="I6392" s="26">
        <f>IF(E6392&lt;='Auxiliary Energy Estimation'!$E$25, 1, 0)</f>
        <v>0</v>
      </c>
    </row>
    <row r="6393" spans="2:9" ht="15" x14ac:dyDescent="0.3">
      <c r="B6393" s="33">
        <v>6388.5</v>
      </c>
      <c r="C6393" s="34">
        <v>15</v>
      </c>
      <c r="D6393" s="32">
        <f t="shared" si="198"/>
        <v>59</v>
      </c>
      <c r="E6393" s="37">
        <f t="shared" si="199"/>
        <v>70.8</v>
      </c>
      <c r="F6393" s="32">
        <f>'Auxiliary Energy Estimation'!$E$25-D6393</f>
        <v>-4</v>
      </c>
      <c r="G6393" s="32">
        <f>'Auxiliary Energy Estimation'!$E$25-E6393</f>
        <v>-15.799999999999997</v>
      </c>
      <c r="H6393" s="26">
        <f>IF(D6393&lt;='Auxiliary Energy Estimation'!$E$25, 1, 0)</f>
        <v>0</v>
      </c>
      <c r="I6393" s="26">
        <f>IF(E6393&lt;='Auxiliary Energy Estimation'!$E$25, 1, 0)</f>
        <v>0</v>
      </c>
    </row>
    <row r="6394" spans="2:9" ht="15" x14ac:dyDescent="0.3">
      <c r="B6394" s="33">
        <v>6389.5</v>
      </c>
      <c r="C6394" s="34">
        <v>14.4</v>
      </c>
      <c r="D6394" s="32">
        <f t="shared" si="198"/>
        <v>57.92</v>
      </c>
      <c r="E6394" s="37">
        <f t="shared" si="199"/>
        <v>69.504000000000005</v>
      </c>
      <c r="F6394" s="32">
        <f>'Auxiliary Energy Estimation'!$E$25-D6394</f>
        <v>-2.9200000000000017</v>
      </c>
      <c r="G6394" s="32">
        <f>'Auxiliary Energy Estimation'!$E$25-E6394</f>
        <v>-14.504000000000005</v>
      </c>
      <c r="H6394" s="26">
        <f>IF(D6394&lt;='Auxiliary Energy Estimation'!$E$25, 1, 0)</f>
        <v>0</v>
      </c>
      <c r="I6394" s="26">
        <f>IF(E6394&lt;='Auxiliary Energy Estimation'!$E$25, 1, 0)</f>
        <v>0</v>
      </c>
    </row>
    <row r="6395" spans="2:9" ht="15" x14ac:dyDescent="0.3">
      <c r="B6395" s="33">
        <v>6390.5</v>
      </c>
      <c r="C6395" s="34">
        <v>13.9</v>
      </c>
      <c r="D6395" s="32">
        <f t="shared" si="198"/>
        <v>57.019999999999996</v>
      </c>
      <c r="E6395" s="37">
        <f t="shared" si="199"/>
        <v>68.423999999999992</v>
      </c>
      <c r="F6395" s="32">
        <f>'Auxiliary Energy Estimation'!$E$25-D6395</f>
        <v>-2.019999999999996</v>
      </c>
      <c r="G6395" s="32">
        <f>'Auxiliary Energy Estimation'!$E$25-E6395</f>
        <v>-13.423999999999992</v>
      </c>
      <c r="H6395" s="26">
        <f>IF(D6395&lt;='Auxiliary Energy Estimation'!$E$25, 1, 0)</f>
        <v>0</v>
      </c>
      <c r="I6395" s="26">
        <f>IF(E6395&lt;='Auxiliary Energy Estimation'!$E$25, 1, 0)</f>
        <v>0</v>
      </c>
    </row>
    <row r="6396" spans="2:9" ht="15" x14ac:dyDescent="0.3">
      <c r="B6396" s="33">
        <v>6391.5</v>
      </c>
      <c r="C6396" s="34">
        <v>13.9</v>
      </c>
      <c r="D6396" s="32">
        <f t="shared" si="198"/>
        <v>57.019999999999996</v>
      </c>
      <c r="E6396" s="37">
        <f t="shared" si="199"/>
        <v>68.423999999999992</v>
      </c>
      <c r="F6396" s="32">
        <f>'Auxiliary Energy Estimation'!$E$25-D6396</f>
        <v>-2.019999999999996</v>
      </c>
      <c r="G6396" s="32">
        <f>'Auxiliary Energy Estimation'!$E$25-E6396</f>
        <v>-13.423999999999992</v>
      </c>
      <c r="H6396" s="26">
        <f>IF(D6396&lt;='Auxiliary Energy Estimation'!$E$25, 1, 0)</f>
        <v>0</v>
      </c>
      <c r="I6396" s="26">
        <f>IF(E6396&lt;='Auxiliary Energy Estimation'!$E$25, 1, 0)</f>
        <v>0</v>
      </c>
    </row>
    <row r="6397" spans="2:9" ht="15" x14ac:dyDescent="0.3">
      <c r="B6397" s="33">
        <v>6392.5</v>
      </c>
      <c r="C6397" s="34">
        <v>13.9</v>
      </c>
      <c r="D6397" s="32">
        <f t="shared" si="198"/>
        <v>57.019999999999996</v>
      </c>
      <c r="E6397" s="37">
        <f t="shared" si="199"/>
        <v>68.423999999999992</v>
      </c>
      <c r="F6397" s="32">
        <f>'Auxiliary Energy Estimation'!$E$25-D6397</f>
        <v>-2.019999999999996</v>
      </c>
      <c r="G6397" s="32">
        <f>'Auxiliary Energy Estimation'!$E$25-E6397</f>
        <v>-13.423999999999992</v>
      </c>
      <c r="H6397" s="26">
        <f>IF(D6397&lt;='Auxiliary Energy Estimation'!$E$25, 1, 0)</f>
        <v>0</v>
      </c>
      <c r="I6397" s="26">
        <f>IF(E6397&lt;='Auxiliary Energy Estimation'!$E$25, 1, 0)</f>
        <v>0</v>
      </c>
    </row>
    <row r="6398" spans="2:9" ht="15" x14ac:dyDescent="0.3">
      <c r="B6398" s="33">
        <v>6393.5</v>
      </c>
      <c r="C6398" s="34">
        <v>14.4</v>
      </c>
      <c r="D6398" s="32">
        <f t="shared" si="198"/>
        <v>57.92</v>
      </c>
      <c r="E6398" s="37">
        <f t="shared" si="199"/>
        <v>69.504000000000005</v>
      </c>
      <c r="F6398" s="32">
        <f>'Auxiliary Energy Estimation'!$E$25-D6398</f>
        <v>-2.9200000000000017</v>
      </c>
      <c r="G6398" s="32">
        <f>'Auxiliary Energy Estimation'!$E$25-E6398</f>
        <v>-14.504000000000005</v>
      </c>
      <c r="H6398" s="26">
        <f>IF(D6398&lt;='Auxiliary Energy Estimation'!$E$25, 1, 0)</f>
        <v>0</v>
      </c>
      <c r="I6398" s="26">
        <f>IF(E6398&lt;='Auxiliary Energy Estimation'!$E$25, 1, 0)</f>
        <v>0</v>
      </c>
    </row>
    <row r="6399" spans="2:9" ht="15" x14ac:dyDescent="0.3">
      <c r="B6399" s="33">
        <v>6394.5</v>
      </c>
      <c r="C6399" s="34">
        <v>16.100000000000001</v>
      </c>
      <c r="D6399" s="32">
        <f t="shared" si="198"/>
        <v>60.980000000000004</v>
      </c>
      <c r="E6399" s="37">
        <f t="shared" si="199"/>
        <v>73.176000000000002</v>
      </c>
      <c r="F6399" s="32">
        <f>'Auxiliary Energy Estimation'!$E$25-D6399</f>
        <v>-5.980000000000004</v>
      </c>
      <c r="G6399" s="32">
        <f>'Auxiliary Energy Estimation'!$E$25-E6399</f>
        <v>-18.176000000000002</v>
      </c>
      <c r="H6399" s="26">
        <f>IF(D6399&lt;='Auxiliary Energy Estimation'!$E$25, 1, 0)</f>
        <v>0</v>
      </c>
      <c r="I6399" s="26">
        <f>IF(E6399&lt;='Auxiliary Energy Estimation'!$E$25, 1, 0)</f>
        <v>0</v>
      </c>
    </row>
    <row r="6400" spans="2:9" ht="15" x14ac:dyDescent="0.3">
      <c r="B6400" s="33">
        <v>6395.5</v>
      </c>
      <c r="C6400" s="34">
        <v>17.8</v>
      </c>
      <c r="D6400" s="32">
        <f t="shared" si="198"/>
        <v>64.039999999999992</v>
      </c>
      <c r="E6400" s="37">
        <f t="shared" si="199"/>
        <v>76.847999999999985</v>
      </c>
      <c r="F6400" s="32">
        <f>'Auxiliary Energy Estimation'!$E$25-D6400</f>
        <v>-9.039999999999992</v>
      </c>
      <c r="G6400" s="32">
        <f>'Auxiliary Energy Estimation'!$E$25-E6400</f>
        <v>-21.847999999999985</v>
      </c>
      <c r="H6400" s="26">
        <f>IF(D6400&lt;='Auxiliary Energy Estimation'!$E$25, 1, 0)</f>
        <v>0</v>
      </c>
      <c r="I6400" s="26">
        <f>IF(E6400&lt;='Auxiliary Energy Estimation'!$E$25, 1, 0)</f>
        <v>0</v>
      </c>
    </row>
    <row r="6401" spans="2:9" ht="15" x14ac:dyDescent="0.3">
      <c r="B6401" s="33">
        <v>6396.5</v>
      </c>
      <c r="C6401" s="34">
        <v>18.899999999999999</v>
      </c>
      <c r="D6401" s="32">
        <f t="shared" si="198"/>
        <v>66.02</v>
      </c>
      <c r="E6401" s="37">
        <f t="shared" si="199"/>
        <v>79.22399999999999</v>
      </c>
      <c r="F6401" s="32">
        <f>'Auxiliary Energy Estimation'!$E$25-D6401</f>
        <v>-11.019999999999996</v>
      </c>
      <c r="G6401" s="32">
        <f>'Auxiliary Energy Estimation'!$E$25-E6401</f>
        <v>-24.22399999999999</v>
      </c>
      <c r="H6401" s="26">
        <f>IF(D6401&lt;='Auxiliary Energy Estimation'!$E$25, 1, 0)</f>
        <v>0</v>
      </c>
      <c r="I6401" s="26">
        <f>IF(E6401&lt;='Auxiliary Energy Estimation'!$E$25, 1, 0)</f>
        <v>0</v>
      </c>
    </row>
    <row r="6402" spans="2:9" ht="15" x14ac:dyDescent="0.3">
      <c r="B6402" s="33">
        <v>6397.5</v>
      </c>
      <c r="C6402" s="34">
        <v>17.8</v>
      </c>
      <c r="D6402" s="32">
        <f t="shared" si="198"/>
        <v>64.039999999999992</v>
      </c>
      <c r="E6402" s="37">
        <f t="shared" si="199"/>
        <v>76.847999999999985</v>
      </c>
      <c r="F6402" s="32">
        <f>'Auxiliary Energy Estimation'!$E$25-D6402</f>
        <v>-9.039999999999992</v>
      </c>
      <c r="G6402" s="32">
        <f>'Auxiliary Energy Estimation'!$E$25-E6402</f>
        <v>-21.847999999999985</v>
      </c>
      <c r="H6402" s="26">
        <f>IF(D6402&lt;='Auxiliary Energy Estimation'!$E$25, 1, 0)</f>
        <v>0</v>
      </c>
      <c r="I6402" s="26">
        <f>IF(E6402&lt;='Auxiliary Energy Estimation'!$E$25, 1, 0)</f>
        <v>0</v>
      </c>
    </row>
    <row r="6403" spans="2:9" ht="15" x14ac:dyDescent="0.3">
      <c r="B6403" s="33">
        <v>6398.5</v>
      </c>
      <c r="C6403" s="34">
        <v>17.8</v>
      </c>
      <c r="D6403" s="32">
        <f t="shared" si="198"/>
        <v>64.039999999999992</v>
      </c>
      <c r="E6403" s="37">
        <f t="shared" si="199"/>
        <v>76.847999999999985</v>
      </c>
      <c r="F6403" s="32">
        <f>'Auxiliary Energy Estimation'!$E$25-D6403</f>
        <v>-9.039999999999992</v>
      </c>
      <c r="G6403" s="32">
        <f>'Auxiliary Energy Estimation'!$E$25-E6403</f>
        <v>-21.847999999999985</v>
      </c>
      <c r="H6403" s="26">
        <f>IF(D6403&lt;='Auxiliary Energy Estimation'!$E$25, 1, 0)</f>
        <v>0</v>
      </c>
      <c r="I6403" s="26">
        <f>IF(E6403&lt;='Auxiliary Energy Estimation'!$E$25, 1, 0)</f>
        <v>0</v>
      </c>
    </row>
    <row r="6404" spans="2:9" ht="15" x14ac:dyDescent="0.3">
      <c r="B6404" s="33">
        <v>6399.5</v>
      </c>
      <c r="C6404" s="34">
        <v>17.8</v>
      </c>
      <c r="D6404" s="32">
        <f t="shared" si="198"/>
        <v>64.039999999999992</v>
      </c>
      <c r="E6404" s="37">
        <f t="shared" si="199"/>
        <v>76.847999999999985</v>
      </c>
      <c r="F6404" s="32">
        <f>'Auxiliary Energy Estimation'!$E$25-D6404</f>
        <v>-9.039999999999992</v>
      </c>
      <c r="G6404" s="32">
        <f>'Auxiliary Energy Estimation'!$E$25-E6404</f>
        <v>-21.847999999999985</v>
      </c>
      <c r="H6404" s="26">
        <f>IF(D6404&lt;='Auxiliary Energy Estimation'!$E$25, 1, 0)</f>
        <v>0</v>
      </c>
      <c r="I6404" s="26">
        <f>IF(E6404&lt;='Auxiliary Energy Estimation'!$E$25, 1, 0)</f>
        <v>0</v>
      </c>
    </row>
    <row r="6405" spans="2:9" ht="15" x14ac:dyDescent="0.3">
      <c r="B6405" s="33">
        <v>6400.5</v>
      </c>
      <c r="C6405" s="34">
        <v>16.7</v>
      </c>
      <c r="D6405" s="32">
        <f t="shared" ref="D6405:D6468" si="200">CONVERT(C6405,"C","F")</f>
        <v>62.06</v>
      </c>
      <c r="E6405" s="37">
        <f t="shared" ref="E6405:E6468" si="201">D6405*1.2</f>
        <v>74.471999999999994</v>
      </c>
      <c r="F6405" s="32">
        <f>'Auxiliary Energy Estimation'!$E$25-D6405</f>
        <v>-7.0600000000000023</v>
      </c>
      <c r="G6405" s="32">
        <f>'Auxiliary Energy Estimation'!$E$25-E6405</f>
        <v>-19.471999999999994</v>
      </c>
      <c r="H6405" s="26">
        <f>IF(D6405&lt;='Auxiliary Energy Estimation'!$E$25, 1, 0)</f>
        <v>0</v>
      </c>
      <c r="I6405" s="26">
        <f>IF(E6405&lt;='Auxiliary Energy Estimation'!$E$25, 1, 0)</f>
        <v>0</v>
      </c>
    </row>
    <row r="6406" spans="2:9" ht="15" x14ac:dyDescent="0.3">
      <c r="B6406" s="33">
        <v>6401.5</v>
      </c>
      <c r="C6406" s="34">
        <v>15</v>
      </c>
      <c r="D6406" s="32">
        <f t="shared" si="200"/>
        <v>59</v>
      </c>
      <c r="E6406" s="37">
        <f t="shared" si="201"/>
        <v>70.8</v>
      </c>
      <c r="F6406" s="32">
        <f>'Auxiliary Energy Estimation'!$E$25-D6406</f>
        <v>-4</v>
      </c>
      <c r="G6406" s="32">
        <f>'Auxiliary Energy Estimation'!$E$25-E6406</f>
        <v>-15.799999999999997</v>
      </c>
      <c r="H6406" s="26">
        <f>IF(D6406&lt;='Auxiliary Energy Estimation'!$E$25, 1, 0)</f>
        <v>0</v>
      </c>
      <c r="I6406" s="26">
        <f>IF(E6406&lt;='Auxiliary Energy Estimation'!$E$25, 1, 0)</f>
        <v>0</v>
      </c>
    </row>
    <row r="6407" spans="2:9" ht="15" x14ac:dyDescent="0.3">
      <c r="B6407" s="33">
        <v>6402.5</v>
      </c>
      <c r="C6407" s="34">
        <v>13.9</v>
      </c>
      <c r="D6407" s="32">
        <f t="shared" si="200"/>
        <v>57.019999999999996</v>
      </c>
      <c r="E6407" s="37">
        <f t="shared" si="201"/>
        <v>68.423999999999992</v>
      </c>
      <c r="F6407" s="32">
        <f>'Auxiliary Energy Estimation'!$E$25-D6407</f>
        <v>-2.019999999999996</v>
      </c>
      <c r="G6407" s="32">
        <f>'Auxiliary Energy Estimation'!$E$25-E6407</f>
        <v>-13.423999999999992</v>
      </c>
      <c r="H6407" s="26">
        <f>IF(D6407&lt;='Auxiliary Energy Estimation'!$E$25, 1, 0)</f>
        <v>0</v>
      </c>
      <c r="I6407" s="26">
        <f>IF(E6407&lt;='Auxiliary Energy Estimation'!$E$25, 1, 0)</f>
        <v>0</v>
      </c>
    </row>
    <row r="6408" spans="2:9" ht="15" x14ac:dyDescent="0.3">
      <c r="B6408" s="33">
        <v>6403.5</v>
      </c>
      <c r="C6408" s="34">
        <v>13.3</v>
      </c>
      <c r="D6408" s="32">
        <f t="shared" si="200"/>
        <v>55.94</v>
      </c>
      <c r="E6408" s="37">
        <f t="shared" si="201"/>
        <v>67.128</v>
      </c>
      <c r="F6408" s="32">
        <f>'Auxiliary Energy Estimation'!$E$25-D6408</f>
        <v>-0.93999999999999773</v>
      </c>
      <c r="G6408" s="32">
        <f>'Auxiliary Energy Estimation'!$E$25-E6408</f>
        <v>-12.128</v>
      </c>
      <c r="H6408" s="26">
        <f>IF(D6408&lt;='Auxiliary Energy Estimation'!$E$25, 1, 0)</f>
        <v>0</v>
      </c>
      <c r="I6408" s="26">
        <f>IF(E6408&lt;='Auxiliary Energy Estimation'!$E$25, 1, 0)</f>
        <v>0</v>
      </c>
    </row>
    <row r="6409" spans="2:9" ht="15" x14ac:dyDescent="0.3">
      <c r="B6409" s="33">
        <v>6404.5</v>
      </c>
      <c r="C6409" s="34">
        <v>12.8</v>
      </c>
      <c r="D6409" s="32">
        <f t="shared" si="200"/>
        <v>55.040000000000006</v>
      </c>
      <c r="E6409" s="37">
        <f t="shared" si="201"/>
        <v>66.048000000000002</v>
      </c>
      <c r="F6409" s="32">
        <f>'Auxiliary Energy Estimation'!$E$25-D6409</f>
        <v>-4.0000000000006253E-2</v>
      </c>
      <c r="G6409" s="32">
        <f>'Auxiliary Energy Estimation'!$E$25-E6409</f>
        <v>-11.048000000000002</v>
      </c>
      <c r="H6409" s="26">
        <f>IF(D6409&lt;='Auxiliary Energy Estimation'!$E$25, 1, 0)</f>
        <v>0</v>
      </c>
      <c r="I6409" s="26">
        <f>IF(E6409&lt;='Auxiliary Energy Estimation'!$E$25, 1, 0)</f>
        <v>0</v>
      </c>
    </row>
    <row r="6410" spans="2:9" ht="15" x14ac:dyDescent="0.3">
      <c r="B6410" s="33">
        <v>6405.5</v>
      </c>
      <c r="C6410" s="34">
        <v>13.3</v>
      </c>
      <c r="D6410" s="32">
        <f t="shared" si="200"/>
        <v>55.94</v>
      </c>
      <c r="E6410" s="37">
        <f t="shared" si="201"/>
        <v>67.128</v>
      </c>
      <c r="F6410" s="32">
        <f>'Auxiliary Energy Estimation'!$E$25-D6410</f>
        <v>-0.93999999999999773</v>
      </c>
      <c r="G6410" s="32">
        <f>'Auxiliary Energy Estimation'!$E$25-E6410</f>
        <v>-12.128</v>
      </c>
      <c r="H6410" s="26">
        <f>IF(D6410&lt;='Auxiliary Energy Estimation'!$E$25, 1, 0)</f>
        <v>0</v>
      </c>
      <c r="I6410" s="26">
        <f>IF(E6410&lt;='Auxiliary Energy Estimation'!$E$25, 1, 0)</f>
        <v>0</v>
      </c>
    </row>
    <row r="6411" spans="2:9" ht="15" x14ac:dyDescent="0.3">
      <c r="B6411" s="33">
        <v>6406.5</v>
      </c>
      <c r="C6411" s="34">
        <v>12.2</v>
      </c>
      <c r="D6411" s="32">
        <f t="shared" si="200"/>
        <v>53.96</v>
      </c>
      <c r="E6411" s="37">
        <f t="shared" si="201"/>
        <v>64.751999999999995</v>
      </c>
      <c r="F6411" s="32">
        <f>'Auxiliary Energy Estimation'!$E$25-D6411</f>
        <v>1.0399999999999991</v>
      </c>
      <c r="G6411" s="32">
        <f>'Auxiliary Energy Estimation'!$E$25-E6411</f>
        <v>-9.7519999999999953</v>
      </c>
      <c r="H6411" s="26">
        <f>IF(D6411&lt;='Auxiliary Energy Estimation'!$E$25, 1, 0)</f>
        <v>1</v>
      </c>
      <c r="I6411" s="26">
        <f>IF(E6411&lt;='Auxiliary Energy Estimation'!$E$25, 1, 0)</f>
        <v>0</v>
      </c>
    </row>
    <row r="6412" spans="2:9" ht="15" x14ac:dyDescent="0.3">
      <c r="B6412" s="33">
        <v>6407.5</v>
      </c>
      <c r="C6412" s="34">
        <v>11.1</v>
      </c>
      <c r="D6412" s="32">
        <f t="shared" si="200"/>
        <v>51.980000000000004</v>
      </c>
      <c r="E6412" s="37">
        <f t="shared" si="201"/>
        <v>62.376000000000005</v>
      </c>
      <c r="F6412" s="32">
        <f>'Auxiliary Energy Estimation'!$E$25-D6412</f>
        <v>3.019999999999996</v>
      </c>
      <c r="G6412" s="32">
        <f>'Auxiliary Energy Estimation'!$E$25-E6412</f>
        <v>-7.3760000000000048</v>
      </c>
      <c r="H6412" s="26">
        <f>IF(D6412&lt;='Auxiliary Energy Estimation'!$E$25, 1, 0)</f>
        <v>1</v>
      </c>
      <c r="I6412" s="26">
        <f>IF(E6412&lt;='Auxiliary Energy Estimation'!$E$25, 1, 0)</f>
        <v>0</v>
      </c>
    </row>
    <row r="6413" spans="2:9" ht="15" x14ac:dyDescent="0.3">
      <c r="B6413" s="33">
        <v>6408.5</v>
      </c>
      <c r="C6413" s="34">
        <v>10.6</v>
      </c>
      <c r="D6413" s="32">
        <f t="shared" si="200"/>
        <v>51.08</v>
      </c>
      <c r="E6413" s="37">
        <f t="shared" si="201"/>
        <v>61.295999999999992</v>
      </c>
      <c r="F6413" s="32">
        <f>'Auxiliary Energy Estimation'!$E$25-D6413</f>
        <v>3.9200000000000017</v>
      </c>
      <c r="G6413" s="32">
        <f>'Auxiliary Energy Estimation'!$E$25-E6413</f>
        <v>-6.2959999999999923</v>
      </c>
      <c r="H6413" s="26">
        <f>IF(D6413&lt;='Auxiliary Energy Estimation'!$E$25, 1, 0)</f>
        <v>1</v>
      </c>
      <c r="I6413" s="26">
        <f>IF(E6413&lt;='Auxiliary Energy Estimation'!$E$25, 1, 0)</f>
        <v>0</v>
      </c>
    </row>
    <row r="6414" spans="2:9" ht="15" x14ac:dyDescent="0.3">
      <c r="B6414" s="33">
        <v>6409.5</v>
      </c>
      <c r="C6414" s="34">
        <v>10</v>
      </c>
      <c r="D6414" s="32">
        <f t="shared" si="200"/>
        <v>50</v>
      </c>
      <c r="E6414" s="37">
        <f t="shared" si="201"/>
        <v>60</v>
      </c>
      <c r="F6414" s="32">
        <f>'Auxiliary Energy Estimation'!$E$25-D6414</f>
        <v>5</v>
      </c>
      <c r="G6414" s="32">
        <f>'Auxiliary Energy Estimation'!$E$25-E6414</f>
        <v>-5</v>
      </c>
      <c r="H6414" s="26">
        <f>IF(D6414&lt;='Auxiliary Energy Estimation'!$E$25, 1, 0)</f>
        <v>1</v>
      </c>
      <c r="I6414" s="26">
        <f>IF(E6414&lt;='Auxiliary Energy Estimation'!$E$25, 1, 0)</f>
        <v>0</v>
      </c>
    </row>
    <row r="6415" spans="2:9" ht="15" x14ac:dyDescent="0.3">
      <c r="B6415" s="33">
        <v>6410.5</v>
      </c>
      <c r="C6415" s="34">
        <v>8.9</v>
      </c>
      <c r="D6415" s="32">
        <f t="shared" si="200"/>
        <v>48.019999999999996</v>
      </c>
      <c r="E6415" s="37">
        <f t="shared" si="201"/>
        <v>57.623999999999995</v>
      </c>
      <c r="F6415" s="32">
        <f>'Auxiliary Energy Estimation'!$E$25-D6415</f>
        <v>6.980000000000004</v>
      </c>
      <c r="G6415" s="32">
        <f>'Auxiliary Energy Estimation'!$E$25-E6415</f>
        <v>-2.6239999999999952</v>
      </c>
      <c r="H6415" s="26">
        <f>IF(D6415&lt;='Auxiliary Energy Estimation'!$E$25, 1, 0)</f>
        <v>1</v>
      </c>
      <c r="I6415" s="26">
        <f>IF(E6415&lt;='Auxiliary Energy Estimation'!$E$25, 1, 0)</f>
        <v>0</v>
      </c>
    </row>
    <row r="6416" spans="2:9" ht="15" x14ac:dyDescent="0.3">
      <c r="B6416" s="33">
        <v>6411.5</v>
      </c>
      <c r="C6416" s="34">
        <v>8.9</v>
      </c>
      <c r="D6416" s="32">
        <f t="shared" si="200"/>
        <v>48.019999999999996</v>
      </c>
      <c r="E6416" s="37">
        <f t="shared" si="201"/>
        <v>57.623999999999995</v>
      </c>
      <c r="F6416" s="32">
        <f>'Auxiliary Energy Estimation'!$E$25-D6416</f>
        <v>6.980000000000004</v>
      </c>
      <c r="G6416" s="32">
        <f>'Auxiliary Energy Estimation'!$E$25-E6416</f>
        <v>-2.6239999999999952</v>
      </c>
      <c r="H6416" s="26">
        <f>IF(D6416&lt;='Auxiliary Energy Estimation'!$E$25, 1, 0)</f>
        <v>1</v>
      </c>
      <c r="I6416" s="26">
        <f>IF(E6416&lt;='Auxiliary Energy Estimation'!$E$25, 1, 0)</f>
        <v>0</v>
      </c>
    </row>
    <row r="6417" spans="2:9" ht="15" x14ac:dyDescent="0.3">
      <c r="B6417" s="33">
        <v>6412.5</v>
      </c>
      <c r="C6417" s="34">
        <v>8.9</v>
      </c>
      <c r="D6417" s="32">
        <f t="shared" si="200"/>
        <v>48.019999999999996</v>
      </c>
      <c r="E6417" s="37">
        <f t="shared" si="201"/>
        <v>57.623999999999995</v>
      </c>
      <c r="F6417" s="32">
        <f>'Auxiliary Energy Estimation'!$E$25-D6417</f>
        <v>6.980000000000004</v>
      </c>
      <c r="G6417" s="32">
        <f>'Auxiliary Energy Estimation'!$E$25-E6417</f>
        <v>-2.6239999999999952</v>
      </c>
      <c r="H6417" s="26">
        <f>IF(D6417&lt;='Auxiliary Energy Estimation'!$E$25, 1, 0)</f>
        <v>1</v>
      </c>
      <c r="I6417" s="26">
        <f>IF(E6417&lt;='Auxiliary Energy Estimation'!$E$25, 1, 0)</f>
        <v>0</v>
      </c>
    </row>
    <row r="6418" spans="2:9" ht="15" x14ac:dyDescent="0.3">
      <c r="B6418" s="33">
        <v>6413.5</v>
      </c>
      <c r="C6418" s="34">
        <v>8.3000000000000007</v>
      </c>
      <c r="D6418" s="32">
        <f t="shared" si="200"/>
        <v>46.94</v>
      </c>
      <c r="E6418" s="37">
        <f t="shared" si="201"/>
        <v>56.327999999999996</v>
      </c>
      <c r="F6418" s="32">
        <f>'Auxiliary Energy Estimation'!$E$25-D6418</f>
        <v>8.0600000000000023</v>
      </c>
      <c r="G6418" s="32">
        <f>'Auxiliary Energy Estimation'!$E$25-E6418</f>
        <v>-1.3279999999999959</v>
      </c>
      <c r="H6418" s="26">
        <f>IF(D6418&lt;='Auxiliary Energy Estimation'!$E$25, 1, 0)</f>
        <v>1</v>
      </c>
      <c r="I6418" s="26">
        <f>IF(E6418&lt;='Auxiliary Energy Estimation'!$E$25, 1, 0)</f>
        <v>0</v>
      </c>
    </row>
    <row r="6419" spans="2:9" ht="15" x14ac:dyDescent="0.3">
      <c r="B6419" s="33">
        <v>6414.5</v>
      </c>
      <c r="C6419" s="34">
        <v>10</v>
      </c>
      <c r="D6419" s="32">
        <f t="shared" si="200"/>
        <v>50</v>
      </c>
      <c r="E6419" s="37">
        <f t="shared" si="201"/>
        <v>60</v>
      </c>
      <c r="F6419" s="32">
        <f>'Auxiliary Energy Estimation'!$E$25-D6419</f>
        <v>5</v>
      </c>
      <c r="G6419" s="32">
        <f>'Auxiliary Energy Estimation'!$E$25-E6419</f>
        <v>-5</v>
      </c>
      <c r="H6419" s="26">
        <f>IF(D6419&lt;='Auxiliary Energy Estimation'!$E$25, 1, 0)</f>
        <v>1</v>
      </c>
      <c r="I6419" s="26">
        <f>IF(E6419&lt;='Auxiliary Energy Estimation'!$E$25, 1, 0)</f>
        <v>0</v>
      </c>
    </row>
    <row r="6420" spans="2:9" ht="15" x14ac:dyDescent="0.3">
      <c r="B6420" s="33">
        <v>6415.5</v>
      </c>
      <c r="C6420" s="34">
        <v>12.8</v>
      </c>
      <c r="D6420" s="32">
        <f t="shared" si="200"/>
        <v>55.040000000000006</v>
      </c>
      <c r="E6420" s="37">
        <f t="shared" si="201"/>
        <v>66.048000000000002</v>
      </c>
      <c r="F6420" s="32">
        <f>'Auxiliary Energy Estimation'!$E$25-D6420</f>
        <v>-4.0000000000006253E-2</v>
      </c>
      <c r="G6420" s="32">
        <f>'Auxiliary Energy Estimation'!$E$25-E6420</f>
        <v>-11.048000000000002</v>
      </c>
      <c r="H6420" s="26">
        <f>IF(D6420&lt;='Auxiliary Energy Estimation'!$E$25, 1, 0)</f>
        <v>0</v>
      </c>
      <c r="I6420" s="26">
        <f>IF(E6420&lt;='Auxiliary Energy Estimation'!$E$25, 1, 0)</f>
        <v>0</v>
      </c>
    </row>
    <row r="6421" spans="2:9" ht="15" x14ac:dyDescent="0.3">
      <c r="B6421" s="33">
        <v>6416.5</v>
      </c>
      <c r="C6421" s="34">
        <v>14.4</v>
      </c>
      <c r="D6421" s="32">
        <f t="shared" si="200"/>
        <v>57.92</v>
      </c>
      <c r="E6421" s="37">
        <f t="shared" si="201"/>
        <v>69.504000000000005</v>
      </c>
      <c r="F6421" s="32">
        <f>'Auxiliary Energy Estimation'!$E$25-D6421</f>
        <v>-2.9200000000000017</v>
      </c>
      <c r="G6421" s="32">
        <f>'Auxiliary Energy Estimation'!$E$25-E6421</f>
        <v>-14.504000000000005</v>
      </c>
      <c r="H6421" s="26">
        <f>IF(D6421&lt;='Auxiliary Energy Estimation'!$E$25, 1, 0)</f>
        <v>0</v>
      </c>
      <c r="I6421" s="26">
        <f>IF(E6421&lt;='Auxiliary Energy Estimation'!$E$25, 1, 0)</f>
        <v>0</v>
      </c>
    </row>
    <row r="6422" spans="2:9" ht="15" x14ac:dyDescent="0.3">
      <c r="B6422" s="33">
        <v>6417.5</v>
      </c>
      <c r="C6422" s="34">
        <v>16.100000000000001</v>
      </c>
      <c r="D6422" s="32">
        <f t="shared" si="200"/>
        <v>60.980000000000004</v>
      </c>
      <c r="E6422" s="37">
        <f t="shared" si="201"/>
        <v>73.176000000000002</v>
      </c>
      <c r="F6422" s="32">
        <f>'Auxiliary Energy Estimation'!$E$25-D6422</f>
        <v>-5.980000000000004</v>
      </c>
      <c r="G6422" s="32">
        <f>'Auxiliary Energy Estimation'!$E$25-E6422</f>
        <v>-18.176000000000002</v>
      </c>
      <c r="H6422" s="26">
        <f>IF(D6422&lt;='Auxiliary Energy Estimation'!$E$25, 1, 0)</f>
        <v>0</v>
      </c>
      <c r="I6422" s="26">
        <f>IF(E6422&lt;='Auxiliary Energy Estimation'!$E$25, 1, 0)</f>
        <v>0</v>
      </c>
    </row>
    <row r="6423" spans="2:9" ht="15" x14ac:dyDescent="0.3">
      <c r="B6423" s="33">
        <v>6418.5</v>
      </c>
      <c r="C6423" s="34">
        <v>17.2</v>
      </c>
      <c r="D6423" s="32">
        <f t="shared" si="200"/>
        <v>62.96</v>
      </c>
      <c r="E6423" s="37">
        <f t="shared" si="201"/>
        <v>75.551999999999992</v>
      </c>
      <c r="F6423" s="32">
        <f>'Auxiliary Energy Estimation'!$E$25-D6423</f>
        <v>-7.9600000000000009</v>
      </c>
      <c r="G6423" s="32">
        <f>'Auxiliary Energy Estimation'!$E$25-E6423</f>
        <v>-20.551999999999992</v>
      </c>
      <c r="H6423" s="26">
        <f>IF(D6423&lt;='Auxiliary Energy Estimation'!$E$25, 1, 0)</f>
        <v>0</v>
      </c>
      <c r="I6423" s="26">
        <f>IF(E6423&lt;='Auxiliary Energy Estimation'!$E$25, 1, 0)</f>
        <v>0</v>
      </c>
    </row>
    <row r="6424" spans="2:9" ht="15" x14ac:dyDescent="0.3">
      <c r="B6424" s="33">
        <v>6419.5</v>
      </c>
      <c r="C6424" s="34">
        <v>18.3</v>
      </c>
      <c r="D6424" s="32">
        <f t="shared" si="200"/>
        <v>64.94</v>
      </c>
      <c r="E6424" s="37">
        <f t="shared" si="201"/>
        <v>77.927999999999997</v>
      </c>
      <c r="F6424" s="32">
        <f>'Auxiliary Energy Estimation'!$E$25-D6424</f>
        <v>-9.9399999999999977</v>
      </c>
      <c r="G6424" s="32">
        <f>'Auxiliary Energy Estimation'!$E$25-E6424</f>
        <v>-22.927999999999997</v>
      </c>
      <c r="H6424" s="26">
        <f>IF(D6424&lt;='Auxiliary Energy Estimation'!$E$25, 1, 0)</f>
        <v>0</v>
      </c>
      <c r="I6424" s="26">
        <f>IF(E6424&lt;='Auxiliary Energy Estimation'!$E$25, 1, 0)</f>
        <v>0</v>
      </c>
    </row>
    <row r="6425" spans="2:9" ht="15" x14ac:dyDescent="0.3">
      <c r="B6425" s="33">
        <v>6420.5</v>
      </c>
      <c r="C6425" s="34">
        <v>18.899999999999999</v>
      </c>
      <c r="D6425" s="32">
        <f t="shared" si="200"/>
        <v>66.02</v>
      </c>
      <c r="E6425" s="37">
        <f t="shared" si="201"/>
        <v>79.22399999999999</v>
      </c>
      <c r="F6425" s="32">
        <f>'Auxiliary Energy Estimation'!$E$25-D6425</f>
        <v>-11.019999999999996</v>
      </c>
      <c r="G6425" s="32">
        <f>'Auxiliary Energy Estimation'!$E$25-E6425</f>
        <v>-24.22399999999999</v>
      </c>
      <c r="H6425" s="26">
        <f>IF(D6425&lt;='Auxiliary Energy Estimation'!$E$25, 1, 0)</f>
        <v>0</v>
      </c>
      <c r="I6425" s="26">
        <f>IF(E6425&lt;='Auxiliary Energy Estimation'!$E$25, 1, 0)</f>
        <v>0</v>
      </c>
    </row>
    <row r="6426" spans="2:9" ht="15" x14ac:dyDescent="0.3">
      <c r="B6426" s="33">
        <v>6421.5</v>
      </c>
      <c r="C6426" s="34">
        <v>20</v>
      </c>
      <c r="D6426" s="32">
        <f t="shared" si="200"/>
        <v>68</v>
      </c>
      <c r="E6426" s="37">
        <f t="shared" si="201"/>
        <v>81.599999999999994</v>
      </c>
      <c r="F6426" s="32">
        <f>'Auxiliary Energy Estimation'!$E$25-D6426</f>
        <v>-13</v>
      </c>
      <c r="G6426" s="32">
        <f>'Auxiliary Energy Estimation'!$E$25-E6426</f>
        <v>-26.599999999999994</v>
      </c>
      <c r="H6426" s="26">
        <f>IF(D6426&lt;='Auxiliary Energy Estimation'!$E$25, 1, 0)</f>
        <v>0</v>
      </c>
      <c r="I6426" s="26">
        <f>IF(E6426&lt;='Auxiliary Energy Estimation'!$E$25, 1, 0)</f>
        <v>0</v>
      </c>
    </row>
    <row r="6427" spans="2:9" ht="15" x14ac:dyDescent="0.3">
      <c r="B6427" s="33">
        <v>6422.5</v>
      </c>
      <c r="C6427" s="34">
        <v>20</v>
      </c>
      <c r="D6427" s="32">
        <f t="shared" si="200"/>
        <v>68</v>
      </c>
      <c r="E6427" s="37">
        <f t="shared" si="201"/>
        <v>81.599999999999994</v>
      </c>
      <c r="F6427" s="32">
        <f>'Auxiliary Energy Estimation'!$E$25-D6427</f>
        <v>-13</v>
      </c>
      <c r="G6427" s="32">
        <f>'Auxiliary Energy Estimation'!$E$25-E6427</f>
        <v>-26.599999999999994</v>
      </c>
      <c r="H6427" s="26">
        <f>IF(D6427&lt;='Auxiliary Energy Estimation'!$E$25, 1, 0)</f>
        <v>0</v>
      </c>
      <c r="I6427" s="26">
        <f>IF(E6427&lt;='Auxiliary Energy Estimation'!$E$25, 1, 0)</f>
        <v>0</v>
      </c>
    </row>
    <row r="6428" spans="2:9" ht="15" x14ac:dyDescent="0.3">
      <c r="B6428" s="33">
        <v>6423.5</v>
      </c>
      <c r="C6428" s="34">
        <v>20</v>
      </c>
      <c r="D6428" s="32">
        <f t="shared" si="200"/>
        <v>68</v>
      </c>
      <c r="E6428" s="37">
        <f t="shared" si="201"/>
        <v>81.599999999999994</v>
      </c>
      <c r="F6428" s="32">
        <f>'Auxiliary Energy Estimation'!$E$25-D6428</f>
        <v>-13</v>
      </c>
      <c r="G6428" s="32">
        <f>'Auxiliary Energy Estimation'!$E$25-E6428</f>
        <v>-26.599999999999994</v>
      </c>
      <c r="H6428" s="26">
        <f>IF(D6428&lt;='Auxiliary Energy Estimation'!$E$25, 1, 0)</f>
        <v>0</v>
      </c>
      <c r="I6428" s="26">
        <f>IF(E6428&lt;='Auxiliary Energy Estimation'!$E$25, 1, 0)</f>
        <v>0</v>
      </c>
    </row>
    <row r="6429" spans="2:9" ht="15" x14ac:dyDescent="0.3">
      <c r="B6429" s="33">
        <v>6424.5</v>
      </c>
      <c r="C6429" s="34">
        <v>18.3</v>
      </c>
      <c r="D6429" s="32">
        <f t="shared" si="200"/>
        <v>64.94</v>
      </c>
      <c r="E6429" s="37">
        <f t="shared" si="201"/>
        <v>77.927999999999997</v>
      </c>
      <c r="F6429" s="32">
        <f>'Auxiliary Energy Estimation'!$E$25-D6429</f>
        <v>-9.9399999999999977</v>
      </c>
      <c r="G6429" s="32">
        <f>'Auxiliary Energy Estimation'!$E$25-E6429</f>
        <v>-22.927999999999997</v>
      </c>
      <c r="H6429" s="26">
        <f>IF(D6429&lt;='Auxiliary Energy Estimation'!$E$25, 1, 0)</f>
        <v>0</v>
      </c>
      <c r="I6429" s="26">
        <f>IF(E6429&lt;='Auxiliary Energy Estimation'!$E$25, 1, 0)</f>
        <v>0</v>
      </c>
    </row>
    <row r="6430" spans="2:9" ht="15" x14ac:dyDescent="0.3">
      <c r="B6430" s="33">
        <v>6425.5</v>
      </c>
      <c r="C6430" s="34">
        <v>17.2</v>
      </c>
      <c r="D6430" s="32">
        <f t="shared" si="200"/>
        <v>62.96</v>
      </c>
      <c r="E6430" s="37">
        <f t="shared" si="201"/>
        <v>75.551999999999992</v>
      </c>
      <c r="F6430" s="32">
        <f>'Auxiliary Energy Estimation'!$E$25-D6430</f>
        <v>-7.9600000000000009</v>
      </c>
      <c r="G6430" s="32">
        <f>'Auxiliary Energy Estimation'!$E$25-E6430</f>
        <v>-20.551999999999992</v>
      </c>
      <c r="H6430" s="26">
        <f>IF(D6430&lt;='Auxiliary Energy Estimation'!$E$25, 1, 0)</f>
        <v>0</v>
      </c>
      <c r="I6430" s="26">
        <f>IF(E6430&lt;='Auxiliary Energy Estimation'!$E$25, 1, 0)</f>
        <v>0</v>
      </c>
    </row>
    <row r="6431" spans="2:9" ht="15" x14ac:dyDescent="0.3">
      <c r="B6431" s="33">
        <v>6426.5</v>
      </c>
      <c r="C6431" s="34">
        <v>16.7</v>
      </c>
      <c r="D6431" s="32">
        <f t="shared" si="200"/>
        <v>62.06</v>
      </c>
      <c r="E6431" s="37">
        <f t="shared" si="201"/>
        <v>74.471999999999994</v>
      </c>
      <c r="F6431" s="32">
        <f>'Auxiliary Energy Estimation'!$E$25-D6431</f>
        <v>-7.0600000000000023</v>
      </c>
      <c r="G6431" s="32">
        <f>'Auxiliary Energy Estimation'!$E$25-E6431</f>
        <v>-19.471999999999994</v>
      </c>
      <c r="H6431" s="26">
        <f>IF(D6431&lt;='Auxiliary Energy Estimation'!$E$25, 1, 0)</f>
        <v>0</v>
      </c>
      <c r="I6431" s="26">
        <f>IF(E6431&lt;='Auxiliary Energy Estimation'!$E$25, 1, 0)</f>
        <v>0</v>
      </c>
    </row>
    <row r="6432" spans="2:9" ht="15" x14ac:dyDescent="0.3">
      <c r="B6432" s="33">
        <v>6427.5</v>
      </c>
      <c r="C6432" s="34">
        <v>13.9</v>
      </c>
      <c r="D6432" s="32">
        <f t="shared" si="200"/>
        <v>57.019999999999996</v>
      </c>
      <c r="E6432" s="37">
        <f t="shared" si="201"/>
        <v>68.423999999999992</v>
      </c>
      <c r="F6432" s="32">
        <f>'Auxiliary Energy Estimation'!$E$25-D6432</f>
        <v>-2.019999999999996</v>
      </c>
      <c r="G6432" s="32">
        <f>'Auxiliary Energy Estimation'!$E$25-E6432</f>
        <v>-13.423999999999992</v>
      </c>
      <c r="H6432" s="26">
        <f>IF(D6432&lt;='Auxiliary Energy Estimation'!$E$25, 1, 0)</f>
        <v>0</v>
      </c>
      <c r="I6432" s="26">
        <f>IF(E6432&lt;='Auxiliary Energy Estimation'!$E$25, 1, 0)</f>
        <v>0</v>
      </c>
    </row>
    <row r="6433" spans="2:9" ht="15" x14ac:dyDescent="0.3">
      <c r="B6433" s="33">
        <v>6428.5</v>
      </c>
      <c r="C6433" s="34">
        <v>13.3</v>
      </c>
      <c r="D6433" s="32">
        <f t="shared" si="200"/>
        <v>55.94</v>
      </c>
      <c r="E6433" s="37">
        <f t="shared" si="201"/>
        <v>67.128</v>
      </c>
      <c r="F6433" s="32">
        <f>'Auxiliary Energy Estimation'!$E$25-D6433</f>
        <v>-0.93999999999999773</v>
      </c>
      <c r="G6433" s="32">
        <f>'Auxiliary Energy Estimation'!$E$25-E6433</f>
        <v>-12.128</v>
      </c>
      <c r="H6433" s="26">
        <f>IF(D6433&lt;='Auxiliary Energy Estimation'!$E$25, 1, 0)</f>
        <v>0</v>
      </c>
      <c r="I6433" s="26">
        <f>IF(E6433&lt;='Auxiliary Energy Estimation'!$E$25, 1, 0)</f>
        <v>0</v>
      </c>
    </row>
    <row r="6434" spans="2:9" ht="15" x14ac:dyDescent="0.3">
      <c r="B6434" s="33">
        <v>6429.5</v>
      </c>
      <c r="C6434" s="34">
        <v>14.4</v>
      </c>
      <c r="D6434" s="32">
        <f t="shared" si="200"/>
        <v>57.92</v>
      </c>
      <c r="E6434" s="37">
        <f t="shared" si="201"/>
        <v>69.504000000000005</v>
      </c>
      <c r="F6434" s="32">
        <f>'Auxiliary Energy Estimation'!$E$25-D6434</f>
        <v>-2.9200000000000017</v>
      </c>
      <c r="G6434" s="32">
        <f>'Auxiliary Energy Estimation'!$E$25-E6434</f>
        <v>-14.504000000000005</v>
      </c>
      <c r="H6434" s="26">
        <f>IF(D6434&lt;='Auxiliary Energy Estimation'!$E$25, 1, 0)</f>
        <v>0</v>
      </c>
      <c r="I6434" s="26">
        <f>IF(E6434&lt;='Auxiliary Energy Estimation'!$E$25, 1, 0)</f>
        <v>0</v>
      </c>
    </row>
    <row r="6435" spans="2:9" ht="15" x14ac:dyDescent="0.3">
      <c r="B6435" s="33">
        <v>6430.5</v>
      </c>
      <c r="C6435" s="34">
        <v>13.3</v>
      </c>
      <c r="D6435" s="32">
        <f t="shared" si="200"/>
        <v>55.94</v>
      </c>
      <c r="E6435" s="37">
        <f t="shared" si="201"/>
        <v>67.128</v>
      </c>
      <c r="F6435" s="32">
        <f>'Auxiliary Energy Estimation'!$E$25-D6435</f>
        <v>-0.93999999999999773</v>
      </c>
      <c r="G6435" s="32">
        <f>'Auxiliary Energy Estimation'!$E$25-E6435</f>
        <v>-12.128</v>
      </c>
      <c r="H6435" s="26">
        <f>IF(D6435&lt;='Auxiliary Energy Estimation'!$E$25, 1, 0)</f>
        <v>0</v>
      </c>
      <c r="I6435" s="26">
        <f>IF(E6435&lt;='Auxiliary Energy Estimation'!$E$25, 1, 0)</f>
        <v>0</v>
      </c>
    </row>
    <row r="6436" spans="2:9" ht="15" x14ac:dyDescent="0.3">
      <c r="B6436" s="33">
        <v>6431.5</v>
      </c>
      <c r="C6436" s="34">
        <v>12.8</v>
      </c>
      <c r="D6436" s="32">
        <f t="shared" si="200"/>
        <v>55.040000000000006</v>
      </c>
      <c r="E6436" s="37">
        <f t="shared" si="201"/>
        <v>66.048000000000002</v>
      </c>
      <c r="F6436" s="32">
        <f>'Auxiliary Energy Estimation'!$E$25-D6436</f>
        <v>-4.0000000000006253E-2</v>
      </c>
      <c r="G6436" s="32">
        <f>'Auxiliary Energy Estimation'!$E$25-E6436</f>
        <v>-11.048000000000002</v>
      </c>
      <c r="H6436" s="26">
        <f>IF(D6436&lt;='Auxiliary Energy Estimation'!$E$25, 1, 0)</f>
        <v>0</v>
      </c>
      <c r="I6436" s="26">
        <f>IF(E6436&lt;='Auxiliary Energy Estimation'!$E$25, 1, 0)</f>
        <v>0</v>
      </c>
    </row>
    <row r="6437" spans="2:9" ht="15" x14ac:dyDescent="0.3">
      <c r="B6437" s="33">
        <v>6432.5</v>
      </c>
      <c r="C6437" s="34">
        <v>12.2</v>
      </c>
      <c r="D6437" s="32">
        <f t="shared" si="200"/>
        <v>53.96</v>
      </c>
      <c r="E6437" s="37">
        <f t="shared" si="201"/>
        <v>64.751999999999995</v>
      </c>
      <c r="F6437" s="32">
        <f>'Auxiliary Energy Estimation'!$E$25-D6437</f>
        <v>1.0399999999999991</v>
      </c>
      <c r="G6437" s="32">
        <f>'Auxiliary Energy Estimation'!$E$25-E6437</f>
        <v>-9.7519999999999953</v>
      </c>
      <c r="H6437" s="26">
        <f>IF(D6437&lt;='Auxiliary Energy Estimation'!$E$25, 1, 0)</f>
        <v>1</v>
      </c>
      <c r="I6437" s="26">
        <f>IF(E6437&lt;='Auxiliary Energy Estimation'!$E$25, 1, 0)</f>
        <v>0</v>
      </c>
    </row>
    <row r="6438" spans="2:9" ht="15" x14ac:dyDescent="0.3">
      <c r="B6438" s="33">
        <v>6433.5</v>
      </c>
      <c r="C6438" s="34">
        <v>12.8</v>
      </c>
      <c r="D6438" s="32">
        <f t="shared" si="200"/>
        <v>55.040000000000006</v>
      </c>
      <c r="E6438" s="37">
        <f t="shared" si="201"/>
        <v>66.048000000000002</v>
      </c>
      <c r="F6438" s="32">
        <f>'Auxiliary Energy Estimation'!$E$25-D6438</f>
        <v>-4.0000000000006253E-2</v>
      </c>
      <c r="G6438" s="32">
        <f>'Auxiliary Energy Estimation'!$E$25-E6438</f>
        <v>-11.048000000000002</v>
      </c>
      <c r="H6438" s="26">
        <f>IF(D6438&lt;='Auxiliary Energy Estimation'!$E$25, 1, 0)</f>
        <v>0</v>
      </c>
      <c r="I6438" s="26">
        <f>IF(E6438&lt;='Auxiliary Energy Estimation'!$E$25, 1, 0)</f>
        <v>0</v>
      </c>
    </row>
    <row r="6439" spans="2:9" ht="15" x14ac:dyDescent="0.3">
      <c r="B6439" s="33">
        <v>6434.5</v>
      </c>
      <c r="C6439" s="34">
        <v>12.2</v>
      </c>
      <c r="D6439" s="32">
        <f t="shared" si="200"/>
        <v>53.96</v>
      </c>
      <c r="E6439" s="37">
        <f t="shared" si="201"/>
        <v>64.751999999999995</v>
      </c>
      <c r="F6439" s="32">
        <f>'Auxiliary Energy Estimation'!$E$25-D6439</f>
        <v>1.0399999999999991</v>
      </c>
      <c r="G6439" s="32">
        <f>'Auxiliary Energy Estimation'!$E$25-E6439</f>
        <v>-9.7519999999999953</v>
      </c>
      <c r="H6439" s="26">
        <f>IF(D6439&lt;='Auxiliary Energy Estimation'!$E$25, 1, 0)</f>
        <v>1</v>
      </c>
      <c r="I6439" s="26">
        <f>IF(E6439&lt;='Auxiliary Energy Estimation'!$E$25, 1, 0)</f>
        <v>0</v>
      </c>
    </row>
    <row r="6440" spans="2:9" ht="15" x14ac:dyDescent="0.3">
      <c r="B6440" s="33">
        <v>6435.5</v>
      </c>
      <c r="C6440" s="34">
        <v>11.7</v>
      </c>
      <c r="D6440" s="32">
        <f t="shared" si="200"/>
        <v>53.06</v>
      </c>
      <c r="E6440" s="37">
        <f t="shared" si="201"/>
        <v>63.671999999999997</v>
      </c>
      <c r="F6440" s="32">
        <f>'Auxiliary Energy Estimation'!$E$25-D6440</f>
        <v>1.9399999999999977</v>
      </c>
      <c r="G6440" s="32">
        <f>'Auxiliary Energy Estimation'!$E$25-E6440</f>
        <v>-8.671999999999997</v>
      </c>
      <c r="H6440" s="26">
        <f>IF(D6440&lt;='Auxiliary Energy Estimation'!$E$25, 1, 0)</f>
        <v>1</v>
      </c>
      <c r="I6440" s="26">
        <f>IF(E6440&lt;='Auxiliary Energy Estimation'!$E$25, 1, 0)</f>
        <v>0</v>
      </c>
    </row>
    <row r="6441" spans="2:9" ht="15" x14ac:dyDescent="0.3">
      <c r="B6441" s="33">
        <v>6436.5</v>
      </c>
      <c r="C6441" s="34">
        <v>11.7</v>
      </c>
      <c r="D6441" s="32">
        <f t="shared" si="200"/>
        <v>53.06</v>
      </c>
      <c r="E6441" s="37">
        <f t="shared" si="201"/>
        <v>63.671999999999997</v>
      </c>
      <c r="F6441" s="32">
        <f>'Auxiliary Energy Estimation'!$E$25-D6441</f>
        <v>1.9399999999999977</v>
      </c>
      <c r="G6441" s="32">
        <f>'Auxiliary Energy Estimation'!$E$25-E6441</f>
        <v>-8.671999999999997</v>
      </c>
      <c r="H6441" s="26">
        <f>IF(D6441&lt;='Auxiliary Energy Estimation'!$E$25, 1, 0)</f>
        <v>1</v>
      </c>
      <c r="I6441" s="26">
        <f>IF(E6441&lt;='Auxiliary Energy Estimation'!$E$25, 1, 0)</f>
        <v>0</v>
      </c>
    </row>
    <row r="6442" spans="2:9" ht="15" x14ac:dyDescent="0.3">
      <c r="B6442" s="33">
        <v>6437.5</v>
      </c>
      <c r="C6442" s="34">
        <v>11.1</v>
      </c>
      <c r="D6442" s="32">
        <f t="shared" si="200"/>
        <v>51.980000000000004</v>
      </c>
      <c r="E6442" s="37">
        <f t="shared" si="201"/>
        <v>62.376000000000005</v>
      </c>
      <c r="F6442" s="32">
        <f>'Auxiliary Energy Estimation'!$E$25-D6442</f>
        <v>3.019999999999996</v>
      </c>
      <c r="G6442" s="32">
        <f>'Auxiliary Energy Estimation'!$E$25-E6442</f>
        <v>-7.3760000000000048</v>
      </c>
      <c r="H6442" s="26">
        <f>IF(D6442&lt;='Auxiliary Energy Estimation'!$E$25, 1, 0)</f>
        <v>1</v>
      </c>
      <c r="I6442" s="26">
        <f>IF(E6442&lt;='Auxiliary Energy Estimation'!$E$25, 1, 0)</f>
        <v>0</v>
      </c>
    </row>
    <row r="6443" spans="2:9" ht="15" x14ac:dyDescent="0.3">
      <c r="B6443" s="33">
        <v>6438.5</v>
      </c>
      <c r="C6443" s="34">
        <v>13.3</v>
      </c>
      <c r="D6443" s="32">
        <f t="shared" si="200"/>
        <v>55.94</v>
      </c>
      <c r="E6443" s="37">
        <f t="shared" si="201"/>
        <v>67.128</v>
      </c>
      <c r="F6443" s="32">
        <f>'Auxiliary Energy Estimation'!$E$25-D6443</f>
        <v>-0.93999999999999773</v>
      </c>
      <c r="G6443" s="32">
        <f>'Auxiliary Energy Estimation'!$E$25-E6443</f>
        <v>-12.128</v>
      </c>
      <c r="H6443" s="26">
        <f>IF(D6443&lt;='Auxiliary Energy Estimation'!$E$25, 1, 0)</f>
        <v>0</v>
      </c>
      <c r="I6443" s="26">
        <f>IF(E6443&lt;='Auxiliary Energy Estimation'!$E$25, 1, 0)</f>
        <v>0</v>
      </c>
    </row>
    <row r="6444" spans="2:9" ht="15" x14ac:dyDescent="0.3">
      <c r="B6444" s="33">
        <v>6439.5</v>
      </c>
      <c r="C6444" s="34">
        <v>14.4</v>
      </c>
      <c r="D6444" s="32">
        <f t="shared" si="200"/>
        <v>57.92</v>
      </c>
      <c r="E6444" s="37">
        <f t="shared" si="201"/>
        <v>69.504000000000005</v>
      </c>
      <c r="F6444" s="32">
        <f>'Auxiliary Energy Estimation'!$E$25-D6444</f>
        <v>-2.9200000000000017</v>
      </c>
      <c r="G6444" s="32">
        <f>'Auxiliary Energy Estimation'!$E$25-E6444</f>
        <v>-14.504000000000005</v>
      </c>
      <c r="H6444" s="26">
        <f>IF(D6444&lt;='Auxiliary Energy Estimation'!$E$25, 1, 0)</f>
        <v>0</v>
      </c>
      <c r="I6444" s="26">
        <f>IF(E6444&lt;='Auxiliary Energy Estimation'!$E$25, 1, 0)</f>
        <v>0</v>
      </c>
    </row>
    <row r="6445" spans="2:9" ht="15" x14ac:dyDescent="0.3">
      <c r="B6445" s="33">
        <v>6440.5</v>
      </c>
      <c r="C6445" s="34">
        <v>14.4</v>
      </c>
      <c r="D6445" s="32">
        <f t="shared" si="200"/>
        <v>57.92</v>
      </c>
      <c r="E6445" s="37">
        <f t="shared" si="201"/>
        <v>69.504000000000005</v>
      </c>
      <c r="F6445" s="32">
        <f>'Auxiliary Energy Estimation'!$E$25-D6445</f>
        <v>-2.9200000000000017</v>
      </c>
      <c r="G6445" s="32">
        <f>'Auxiliary Energy Estimation'!$E$25-E6445</f>
        <v>-14.504000000000005</v>
      </c>
      <c r="H6445" s="26">
        <f>IF(D6445&lt;='Auxiliary Energy Estimation'!$E$25, 1, 0)</f>
        <v>0</v>
      </c>
      <c r="I6445" s="26">
        <f>IF(E6445&lt;='Auxiliary Energy Estimation'!$E$25, 1, 0)</f>
        <v>0</v>
      </c>
    </row>
    <row r="6446" spans="2:9" ht="15" x14ac:dyDescent="0.3">
      <c r="B6446" s="33">
        <v>6441.5</v>
      </c>
      <c r="C6446" s="34">
        <v>16.100000000000001</v>
      </c>
      <c r="D6446" s="32">
        <f t="shared" si="200"/>
        <v>60.980000000000004</v>
      </c>
      <c r="E6446" s="37">
        <f t="shared" si="201"/>
        <v>73.176000000000002</v>
      </c>
      <c r="F6446" s="32">
        <f>'Auxiliary Energy Estimation'!$E$25-D6446</f>
        <v>-5.980000000000004</v>
      </c>
      <c r="G6446" s="32">
        <f>'Auxiliary Energy Estimation'!$E$25-E6446</f>
        <v>-18.176000000000002</v>
      </c>
      <c r="H6446" s="26">
        <f>IF(D6446&lt;='Auxiliary Energy Estimation'!$E$25, 1, 0)</f>
        <v>0</v>
      </c>
      <c r="I6446" s="26">
        <f>IF(E6446&lt;='Auxiliary Energy Estimation'!$E$25, 1, 0)</f>
        <v>0</v>
      </c>
    </row>
    <row r="6447" spans="2:9" ht="15" x14ac:dyDescent="0.3">
      <c r="B6447" s="33">
        <v>6442.5</v>
      </c>
      <c r="C6447" s="34">
        <v>18.899999999999999</v>
      </c>
      <c r="D6447" s="32">
        <f t="shared" si="200"/>
        <v>66.02</v>
      </c>
      <c r="E6447" s="37">
        <f t="shared" si="201"/>
        <v>79.22399999999999</v>
      </c>
      <c r="F6447" s="32">
        <f>'Auxiliary Energy Estimation'!$E$25-D6447</f>
        <v>-11.019999999999996</v>
      </c>
      <c r="G6447" s="32">
        <f>'Auxiliary Energy Estimation'!$E$25-E6447</f>
        <v>-24.22399999999999</v>
      </c>
      <c r="H6447" s="26">
        <f>IF(D6447&lt;='Auxiliary Energy Estimation'!$E$25, 1, 0)</f>
        <v>0</v>
      </c>
      <c r="I6447" s="26">
        <f>IF(E6447&lt;='Auxiliary Energy Estimation'!$E$25, 1, 0)</f>
        <v>0</v>
      </c>
    </row>
    <row r="6448" spans="2:9" ht="15" x14ac:dyDescent="0.3">
      <c r="B6448" s="33">
        <v>6443.5</v>
      </c>
      <c r="C6448" s="34">
        <v>18.899999999999999</v>
      </c>
      <c r="D6448" s="32">
        <f t="shared" si="200"/>
        <v>66.02</v>
      </c>
      <c r="E6448" s="37">
        <f t="shared" si="201"/>
        <v>79.22399999999999</v>
      </c>
      <c r="F6448" s="32">
        <f>'Auxiliary Energy Estimation'!$E$25-D6448</f>
        <v>-11.019999999999996</v>
      </c>
      <c r="G6448" s="32">
        <f>'Auxiliary Energy Estimation'!$E$25-E6448</f>
        <v>-24.22399999999999</v>
      </c>
      <c r="H6448" s="26">
        <f>IF(D6448&lt;='Auxiliary Energy Estimation'!$E$25, 1, 0)</f>
        <v>0</v>
      </c>
      <c r="I6448" s="26">
        <f>IF(E6448&lt;='Auxiliary Energy Estimation'!$E$25, 1, 0)</f>
        <v>0</v>
      </c>
    </row>
    <row r="6449" spans="2:9" ht="15" x14ac:dyDescent="0.3">
      <c r="B6449" s="33">
        <v>6444.5</v>
      </c>
      <c r="C6449" s="34">
        <v>21.1</v>
      </c>
      <c r="D6449" s="32">
        <f t="shared" si="200"/>
        <v>69.98</v>
      </c>
      <c r="E6449" s="37">
        <f t="shared" si="201"/>
        <v>83.975999999999999</v>
      </c>
      <c r="F6449" s="32">
        <f>'Auxiliary Energy Estimation'!$E$25-D6449</f>
        <v>-14.980000000000004</v>
      </c>
      <c r="G6449" s="32">
        <f>'Auxiliary Energy Estimation'!$E$25-E6449</f>
        <v>-28.975999999999999</v>
      </c>
      <c r="H6449" s="26">
        <f>IF(D6449&lt;='Auxiliary Energy Estimation'!$E$25, 1, 0)</f>
        <v>0</v>
      </c>
      <c r="I6449" s="26">
        <f>IF(E6449&lt;='Auxiliary Energy Estimation'!$E$25, 1, 0)</f>
        <v>0</v>
      </c>
    </row>
    <row r="6450" spans="2:9" ht="15" x14ac:dyDescent="0.3">
      <c r="B6450" s="33">
        <v>6445.5</v>
      </c>
      <c r="C6450" s="34">
        <v>21.1</v>
      </c>
      <c r="D6450" s="32">
        <f t="shared" si="200"/>
        <v>69.98</v>
      </c>
      <c r="E6450" s="37">
        <f t="shared" si="201"/>
        <v>83.975999999999999</v>
      </c>
      <c r="F6450" s="32">
        <f>'Auxiliary Energy Estimation'!$E$25-D6450</f>
        <v>-14.980000000000004</v>
      </c>
      <c r="G6450" s="32">
        <f>'Auxiliary Energy Estimation'!$E$25-E6450</f>
        <v>-28.975999999999999</v>
      </c>
      <c r="H6450" s="26">
        <f>IF(D6450&lt;='Auxiliary Energy Estimation'!$E$25, 1, 0)</f>
        <v>0</v>
      </c>
      <c r="I6450" s="26">
        <f>IF(E6450&lt;='Auxiliary Energy Estimation'!$E$25, 1, 0)</f>
        <v>0</v>
      </c>
    </row>
    <row r="6451" spans="2:9" ht="15" x14ac:dyDescent="0.3">
      <c r="B6451" s="33">
        <v>6446.5</v>
      </c>
      <c r="C6451" s="34">
        <v>18.899999999999999</v>
      </c>
      <c r="D6451" s="32">
        <f t="shared" si="200"/>
        <v>66.02</v>
      </c>
      <c r="E6451" s="37">
        <f t="shared" si="201"/>
        <v>79.22399999999999</v>
      </c>
      <c r="F6451" s="32">
        <f>'Auxiliary Energy Estimation'!$E$25-D6451</f>
        <v>-11.019999999999996</v>
      </c>
      <c r="G6451" s="32">
        <f>'Auxiliary Energy Estimation'!$E$25-E6451</f>
        <v>-24.22399999999999</v>
      </c>
      <c r="H6451" s="26">
        <f>IF(D6451&lt;='Auxiliary Energy Estimation'!$E$25, 1, 0)</f>
        <v>0</v>
      </c>
      <c r="I6451" s="26">
        <f>IF(E6451&lt;='Auxiliary Energy Estimation'!$E$25, 1, 0)</f>
        <v>0</v>
      </c>
    </row>
    <row r="6452" spans="2:9" ht="15" x14ac:dyDescent="0.3">
      <c r="B6452" s="33">
        <v>6447.5</v>
      </c>
      <c r="C6452" s="34">
        <v>18.3</v>
      </c>
      <c r="D6452" s="32">
        <f t="shared" si="200"/>
        <v>64.94</v>
      </c>
      <c r="E6452" s="37">
        <f t="shared" si="201"/>
        <v>77.927999999999997</v>
      </c>
      <c r="F6452" s="32">
        <f>'Auxiliary Energy Estimation'!$E$25-D6452</f>
        <v>-9.9399999999999977</v>
      </c>
      <c r="G6452" s="32">
        <f>'Auxiliary Energy Estimation'!$E$25-E6452</f>
        <v>-22.927999999999997</v>
      </c>
      <c r="H6452" s="26">
        <f>IF(D6452&lt;='Auxiliary Energy Estimation'!$E$25, 1, 0)</f>
        <v>0</v>
      </c>
      <c r="I6452" s="26">
        <f>IF(E6452&lt;='Auxiliary Energy Estimation'!$E$25, 1, 0)</f>
        <v>0</v>
      </c>
    </row>
    <row r="6453" spans="2:9" ht="15" x14ac:dyDescent="0.3">
      <c r="B6453" s="33">
        <v>6448.5</v>
      </c>
      <c r="C6453" s="34">
        <v>17.2</v>
      </c>
      <c r="D6453" s="32">
        <f t="shared" si="200"/>
        <v>62.96</v>
      </c>
      <c r="E6453" s="37">
        <f t="shared" si="201"/>
        <v>75.551999999999992</v>
      </c>
      <c r="F6453" s="32">
        <f>'Auxiliary Energy Estimation'!$E$25-D6453</f>
        <v>-7.9600000000000009</v>
      </c>
      <c r="G6453" s="32">
        <f>'Auxiliary Energy Estimation'!$E$25-E6453</f>
        <v>-20.551999999999992</v>
      </c>
      <c r="H6453" s="26">
        <f>IF(D6453&lt;='Auxiliary Energy Estimation'!$E$25, 1, 0)</f>
        <v>0</v>
      </c>
      <c r="I6453" s="26">
        <f>IF(E6453&lt;='Auxiliary Energy Estimation'!$E$25, 1, 0)</f>
        <v>0</v>
      </c>
    </row>
    <row r="6454" spans="2:9" ht="15" x14ac:dyDescent="0.3">
      <c r="B6454" s="33">
        <v>6449.5</v>
      </c>
      <c r="C6454" s="34">
        <v>16.100000000000001</v>
      </c>
      <c r="D6454" s="32">
        <f t="shared" si="200"/>
        <v>60.980000000000004</v>
      </c>
      <c r="E6454" s="37">
        <f t="shared" si="201"/>
        <v>73.176000000000002</v>
      </c>
      <c r="F6454" s="32">
        <f>'Auxiliary Energy Estimation'!$E$25-D6454</f>
        <v>-5.980000000000004</v>
      </c>
      <c r="G6454" s="32">
        <f>'Auxiliary Energy Estimation'!$E$25-E6454</f>
        <v>-18.176000000000002</v>
      </c>
      <c r="H6454" s="26">
        <f>IF(D6454&lt;='Auxiliary Energy Estimation'!$E$25, 1, 0)</f>
        <v>0</v>
      </c>
      <c r="I6454" s="26">
        <f>IF(E6454&lt;='Auxiliary Energy Estimation'!$E$25, 1, 0)</f>
        <v>0</v>
      </c>
    </row>
    <row r="6455" spans="2:9" ht="15" x14ac:dyDescent="0.3">
      <c r="B6455" s="33">
        <v>6450.5</v>
      </c>
      <c r="C6455" s="34">
        <v>15.6</v>
      </c>
      <c r="D6455" s="32">
        <f t="shared" si="200"/>
        <v>60.08</v>
      </c>
      <c r="E6455" s="37">
        <f t="shared" si="201"/>
        <v>72.095999999999989</v>
      </c>
      <c r="F6455" s="32">
        <f>'Auxiliary Energy Estimation'!$E$25-D6455</f>
        <v>-5.0799999999999983</v>
      </c>
      <c r="G6455" s="32">
        <f>'Auxiliary Energy Estimation'!$E$25-E6455</f>
        <v>-17.095999999999989</v>
      </c>
      <c r="H6455" s="26">
        <f>IF(D6455&lt;='Auxiliary Energy Estimation'!$E$25, 1, 0)</f>
        <v>0</v>
      </c>
      <c r="I6455" s="26">
        <f>IF(E6455&lt;='Auxiliary Energy Estimation'!$E$25, 1, 0)</f>
        <v>0</v>
      </c>
    </row>
    <row r="6456" spans="2:9" ht="15" x14ac:dyDescent="0.3">
      <c r="B6456" s="33">
        <v>6451.5</v>
      </c>
      <c r="C6456" s="34">
        <v>15.6</v>
      </c>
      <c r="D6456" s="32">
        <f t="shared" si="200"/>
        <v>60.08</v>
      </c>
      <c r="E6456" s="37">
        <f t="shared" si="201"/>
        <v>72.095999999999989</v>
      </c>
      <c r="F6456" s="32">
        <f>'Auxiliary Energy Estimation'!$E$25-D6456</f>
        <v>-5.0799999999999983</v>
      </c>
      <c r="G6456" s="32">
        <f>'Auxiliary Energy Estimation'!$E$25-E6456</f>
        <v>-17.095999999999989</v>
      </c>
      <c r="H6456" s="26">
        <f>IF(D6456&lt;='Auxiliary Energy Estimation'!$E$25, 1, 0)</f>
        <v>0</v>
      </c>
      <c r="I6456" s="26">
        <f>IF(E6456&lt;='Auxiliary Energy Estimation'!$E$25, 1, 0)</f>
        <v>0</v>
      </c>
    </row>
    <row r="6457" spans="2:9" ht="15" x14ac:dyDescent="0.3">
      <c r="B6457" s="33">
        <v>6452.5</v>
      </c>
      <c r="C6457" s="34">
        <v>15.6</v>
      </c>
      <c r="D6457" s="32">
        <f t="shared" si="200"/>
        <v>60.08</v>
      </c>
      <c r="E6457" s="37">
        <f t="shared" si="201"/>
        <v>72.095999999999989</v>
      </c>
      <c r="F6457" s="32">
        <f>'Auxiliary Energy Estimation'!$E$25-D6457</f>
        <v>-5.0799999999999983</v>
      </c>
      <c r="G6457" s="32">
        <f>'Auxiliary Energy Estimation'!$E$25-E6457</f>
        <v>-17.095999999999989</v>
      </c>
      <c r="H6457" s="26">
        <f>IF(D6457&lt;='Auxiliary Energy Estimation'!$E$25, 1, 0)</f>
        <v>0</v>
      </c>
      <c r="I6457" s="26">
        <f>IF(E6457&lt;='Auxiliary Energy Estimation'!$E$25, 1, 0)</f>
        <v>0</v>
      </c>
    </row>
    <row r="6458" spans="2:9" ht="15" x14ac:dyDescent="0.3">
      <c r="B6458" s="33">
        <v>6453.5</v>
      </c>
      <c r="C6458" s="34">
        <v>16.100000000000001</v>
      </c>
      <c r="D6458" s="32">
        <f t="shared" si="200"/>
        <v>60.980000000000004</v>
      </c>
      <c r="E6458" s="37">
        <f t="shared" si="201"/>
        <v>73.176000000000002</v>
      </c>
      <c r="F6458" s="32">
        <f>'Auxiliary Energy Estimation'!$E$25-D6458</f>
        <v>-5.980000000000004</v>
      </c>
      <c r="G6458" s="32">
        <f>'Auxiliary Energy Estimation'!$E$25-E6458</f>
        <v>-18.176000000000002</v>
      </c>
      <c r="H6458" s="26">
        <f>IF(D6458&lt;='Auxiliary Energy Estimation'!$E$25, 1, 0)</f>
        <v>0</v>
      </c>
      <c r="I6458" s="26">
        <f>IF(E6458&lt;='Auxiliary Energy Estimation'!$E$25, 1, 0)</f>
        <v>0</v>
      </c>
    </row>
    <row r="6459" spans="2:9" ht="15" x14ac:dyDescent="0.3">
      <c r="B6459" s="33">
        <v>6454.5</v>
      </c>
      <c r="C6459" s="34">
        <v>16.7</v>
      </c>
      <c r="D6459" s="32">
        <f t="shared" si="200"/>
        <v>62.06</v>
      </c>
      <c r="E6459" s="37">
        <f t="shared" si="201"/>
        <v>74.471999999999994</v>
      </c>
      <c r="F6459" s="32">
        <f>'Auxiliary Energy Estimation'!$E$25-D6459</f>
        <v>-7.0600000000000023</v>
      </c>
      <c r="G6459" s="32">
        <f>'Auxiliary Energy Estimation'!$E$25-E6459</f>
        <v>-19.471999999999994</v>
      </c>
      <c r="H6459" s="26">
        <f>IF(D6459&lt;='Auxiliary Energy Estimation'!$E$25, 1, 0)</f>
        <v>0</v>
      </c>
      <c r="I6459" s="26">
        <f>IF(E6459&lt;='Auxiliary Energy Estimation'!$E$25, 1, 0)</f>
        <v>0</v>
      </c>
    </row>
    <row r="6460" spans="2:9" ht="15" x14ac:dyDescent="0.3">
      <c r="B6460" s="33">
        <v>6455.5</v>
      </c>
      <c r="C6460" s="34">
        <v>17.2</v>
      </c>
      <c r="D6460" s="32">
        <f t="shared" si="200"/>
        <v>62.96</v>
      </c>
      <c r="E6460" s="37">
        <f t="shared" si="201"/>
        <v>75.551999999999992</v>
      </c>
      <c r="F6460" s="32">
        <f>'Auxiliary Energy Estimation'!$E$25-D6460</f>
        <v>-7.9600000000000009</v>
      </c>
      <c r="G6460" s="32">
        <f>'Auxiliary Energy Estimation'!$E$25-E6460</f>
        <v>-20.551999999999992</v>
      </c>
      <c r="H6460" s="26">
        <f>IF(D6460&lt;='Auxiliary Energy Estimation'!$E$25, 1, 0)</f>
        <v>0</v>
      </c>
      <c r="I6460" s="26">
        <f>IF(E6460&lt;='Auxiliary Energy Estimation'!$E$25, 1, 0)</f>
        <v>0</v>
      </c>
    </row>
    <row r="6461" spans="2:9" ht="15" x14ac:dyDescent="0.3">
      <c r="B6461" s="33">
        <v>6456.5</v>
      </c>
      <c r="C6461" s="34">
        <v>18.899999999999999</v>
      </c>
      <c r="D6461" s="32">
        <f t="shared" si="200"/>
        <v>66.02</v>
      </c>
      <c r="E6461" s="37">
        <f t="shared" si="201"/>
        <v>79.22399999999999</v>
      </c>
      <c r="F6461" s="32">
        <f>'Auxiliary Energy Estimation'!$E$25-D6461</f>
        <v>-11.019999999999996</v>
      </c>
      <c r="G6461" s="32">
        <f>'Auxiliary Energy Estimation'!$E$25-E6461</f>
        <v>-24.22399999999999</v>
      </c>
      <c r="H6461" s="26">
        <f>IF(D6461&lt;='Auxiliary Energy Estimation'!$E$25, 1, 0)</f>
        <v>0</v>
      </c>
      <c r="I6461" s="26">
        <f>IF(E6461&lt;='Auxiliary Energy Estimation'!$E$25, 1, 0)</f>
        <v>0</v>
      </c>
    </row>
    <row r="6462" spans="2:9" ht="15" x14ac:dyDescent="0.3">
      <c r="B6462" s="33">
        <v>6457.5</v>
      </c>
      <c r="C6462" s="34">
        <v>18.899999999999999</v>
      </c>
      <c r="D6462" s="32">
        <f t="shared" si="200"/>
        <v>66.02</v>
      </c>
      <c r="E6462" s="37">
        <f t="shared" si="201"/>
        <v>79.22399999999999</v>
      </c>
      <c r="F6462" s="32">
        <f>'Auxiliary Energy Estimation'!$E$25-D6462</f>
        <v>-11.019999999999996</v>
      </c>
      <c r="G6462" s="32">
        <f>'Auxiliary Energy Estimation'!$E$25-E6462</f>
        <v>-24.22399999999999</v>
      </c>
      <c r="H6462" s="26">
        <f>IF(D6462&lt;='Auxiliary Energy Estimation'!$E$25, 1, 0)</f>
        <v>0</v>
      </c>
      <c r="I6462" s="26">
        <f>IF(E6462&lt;='Auxiliary Energy Estimation'!$E$25, 1, 0)</f>
        <v>0</v>
      </c>
    </row>
    <row r="6463" spans="2:9" ht="15" x14ac:dyDescent="0.3">
      <c r="B6463" s="33">
        <v>6458.5</v>
      </c>
      <c r="C6463" s="34">
        <v>18.3</v>
      </c>
      <c r="D6463" s="32">
        <f t="shared" si="200"/>
        <v>64.94</v>
      </c>
      <c r="E6463" s="37">
        <f t="shared" si="201"/>
        <v>77.927999999999997</v>
      </c>
      <c r="F6463" s="32">
        <f>'Auxiliary Energy Estimation'!$E$25-D6463</f>
        <v>-9.9399999999999977</v>
      </c>
      <c r="G6463" s="32">
        <f>'Auxiliary Energy Estimation'!$E$25-E6463</f>
        <v>-22.927999999999997</v>
      </c>
      <c r="H6463" s="26">
        <f>IF(D6463&lt;='Auxiliary Energy Estimation'!$E$25, 1, 0)</f>
        <v>0</v>
      </c>
      <c r="I6463" s="26">
        <f>IF(E6463&lt;='Auxiliary Energy Estimation'!$E$25, 1, 0)</f>
        <v>0</v>
      </c>
    </row>
    <row r="6464" spans="2:9" ht="15" x14ac:dyDescent="0.3">
      <c r="B6464" s="33">
        <v>6459.5</v>
      </c>
      <c r="C6464" s="34">
        <v>18.3</v>
      </c>
      <c r="D6464" s="32">
        <f t="shared" si="200"/>
        <v>64.94</v>
      </c>
      <c r="E6464" s="37">
        <f t="shared" si="201"/>
        <v>77.927999999999997</v>
      </c>
      <c r="F6464" s="32">
        <f>'Auxiliary Energy Estimation'!$E$25-D6464</f>
        <v>-9.9399999999999977</v>
      </c>
      <c r="G6464" s="32">
        <f>'Auxiliary Energy Estimation'!$E$25-E6464</f>
        <v>-22.927999999999997</v>
      </c>
      <c r="H6464" s="26">
        <f>IF(D6464&lt;='Auxiliary Energy Estimation'!$E$25, 1, 0)</f>
        <v>0</v>
      </c>
      <c r="I6464" s="26">
        <f>IF(E6464&lt;='Auxiliary Energy Estimation'!$E$25, 1, 0)</f>
        <v>0</v>
      </c>
    </row>
    <row r="6465" spans="2:9" ht="15" x14ac:dyDescent="0.3">
      <c r="B6465" s="33">
        <v>6460.5</v>
      </c>
      <c r="C6465" s="34">
        <v>18.3</v>
      </c>
      <c r="D6465" s="32">
        <f t="shared" si="200"/>
        <v>64.94</v>
      </c>
      <c r="E6465" s="37">
        <f t="shared" si="201"/>
        <v>77.927999999999997</v>
      </c>
      <c r="F6465" s="32">
        <f>'Auxiliary Energy Estimation'!$E$25-D6465</f>
        <v>-9.9399999999999977</v>
      </c>
      <c r="G6465" s="32">
        <f>'Auxiliary Energy Estimation'!$E$25-E6465</f>
        <v>-22.927999999999997</v>
      </c>
      <c r="H6465" s="26">
        <f>IF(D6465&lt;='Auxiliary Energy Estimation'!$E$25, 1, 0)</f>
        <v>0</v>
      </c>
      <c r="I6465" s="26">
        <f>IF(E6465&lt;='Auxiliary Energy Estimation'!$E$25, 1, 0)</f>
        <v>0</v>
      </c>
    </row>
    <row r="6466" spans="2:9" ht="15" x14ac:dyDescent="0.3">
      <c r="B6466" s="33">
        <v>6461.5</v>
      </c>
      <c r="C6466" s="34">
        <v>18.899999999999999</v>
      </c>
      <c r="D6466" s="32">
        <f t="shared" si="200"/>
        <v>66.02</v>
      </c>
      <c r="E6466" s="37">
        <f t="shared" si="201"/>
        <v>79.22399999999999</v>
      </c>
      <c r="F6466" s="32">
        <f>'Auxiliary Energy Estimation'!$E$25-D6466</f>
        <v>-11.019999999999996</v>
      </c>
      <c r="G6466" s="32">
        <f>'Auxiliary Energy Estimation'!$E$25-E6466</f>
        <v>-24.22399999999999</v>
      </c>
      <c r="H6466" s="26">
        <f>IF(D6466&lt;='Auxiliary Energy Estimation'!$E$25, 1, 0)</f>
        <v>0</v>
      </c>
      <c r="I6466" s="26">
        <f>IF(E6466&lt;='Auxiliary Energy Estimation'!$E$25, 1, 0)</f>
        <v>0</v>
      </c>
    </row>
    <row r="6467" spans="2:9" ht="15" x14ac:dyDescent="0.3">
      <c r="B6467" s="33">
        <v>6462.5</v>
      </c>
      <c r="C6467" s="34">
        <v>19.399999999999999</v>
      </c>
      <c r="D6467" s="32">
        <f t="shared" si="200"/>
        <v>66.92</v>
      </c>
      <c r="E6467" s="37">
        <f t="shared" si="201"/>
        <v>80.304000000000002</v>
      </c>
      <c r="F6467" s="32">
        <f>'Auxiliary Energy Estimation'!$E$25-D6467</f>
        <v>-11.920000000000002</v>
      </c>
      <c r="G6467" s="32">
        <f>'Auxiliary Energy Estimation'!$E$25-E6467</f>
        <v>-25.304000000000002</v>
      </c>
      <c r="H6467" s="26">
        <f>IF(D6467&lt;='Auxiliary Energy Estimation'!$E$25, 1, 0)</f>
        <v>0</v>
      </c>
      <c r="I6467" s="26">
        <f>IF(E6467&lt;='Auxiliary Energy Estimation'!$E$25, 1, 0)</f>
        <v>0</v>
      </c>
    </row>
    <row r="6468" spans="2:9" ht="15" x14ac:dyDescent="0.3">
      <c r="B6468" s="33">
        <v>6463.5</v>
      </c>
      <c r="C6468" s="34">
        <v>20.6</v>
      </c>
      <c r="D6468" s="32">
        <f t="shared" si="200"/>
        <v>69.080000000000013</v>
      </c>
      <c r="E6468" s="37">
        <f t="shared" si="201"/>
        <v>82.896000000000015</v>
      </c>
      <c r="F6468" s="32">
        <f>'Auxiliary Energy Estimation'!$E$25-D6468</f>
        <v>-14.080000000000013</v>
      </c>
      <c r="G6468" s="32">
        <f>'Auxiliary Energy Estimation'!$E$25-E6468</f>
        <v>-27.896000000000015</v>
      </c>
      <c r="H6468" s="26">
        <f>IF(D6468&lt;='Auxiliary Energy Estimation'!$E$25, 1, 0)</f>
        <v>0</v>
      </c>
      <c r="I6468" s="26">
        <f>IF(E6468&lt;='Auxiliary Energy Estimation'!$E$25, 1, 0)</f>
        <v>0</v>
      </c>
    </row>
    <row r="6469" spans="2:9" ht="15" x14ac:dyDescent="0.3">
      <c r="B6469" s="33">
        <v>6464.5</v>
      </c>
      <c r="C6469" s="34">
        <v>22.2</v>
      </c>
      <c r="D6469" s="32">
        <f t="shared" ref="D6469:D6532" si="202">CONVERT(C6469,"C","F")</f>
        <v>71.960000000000008</v>
      </c>
      <c r="E6469" s="37">
        <f t="shared" ref="E6469:E6532" si="203">D6469*1.2</f>
        <v>86.352000000000004</v>
      </c>
      <c r="F6469" s="32">
        <f>'Auxiliary Energy Estimation'!$E$25-D6469</f>
        <v>-16.960000000000008</v>
      </c>
      <c r="G6469" s="32">
        <f>'Auxiliary Energy Estimation'!$E$25-E6469</f>
        <v>-31.352000000000004</v>
      </c>
      <c r="H6469" s="26">
        <f>IF(D6469&lt;='Auxiliary Energy Estimation'!$E$25, 1, 0)</f>
        <v>0</v>
      </c>
      <c r="I6469" s="26">
        <f>IF(E6469&lt;='Auxiliary Energy Estimation'!$E$25, 1, 0)</f>
        <v>0</v>
      </c>
    </row>
    <row r="6470" spans="2:9" ht="15" x14ac:dyDescent="0.3">
      <c r="B6470" s="33">
        <v>6465.5</v>
      </c>
      <c r="C6470" s="34">
        <v>22.8</v>
      </c>
      <c r="D6470" s="32">
        <f t="shared" si="202"/>
        <v>73.039999999999992</v>
      </c>
      <c r="E6470" s="37">
        <f t="shared" si="203"/>
        <v>87.647999999999982</v>
      </c>
      <c r="F6470" s="32">
        <f>'Auxiliary Energy Estimation'!$E$25-D6470</f>
        <v>-18.039999999999992</v>
      </c>
      <c r="G6470" s="32">
        <f>'Auxiliary Energy Estimation'!$E$25-E6470</f>
        <v>-32.647999999999982</v>
      </c>
      <c r="H6470" s="26">
        <f>IF(D6470&lt;='Auxiliary Energy Estimation'!$E$25, 1, 0)</f>
        <v>0</v>
      </c>
      <c r="I6470" s="26">
        <f>IF(E6470&lt;='Auxiliary Energy Estimation'!$E$25, 1, 0)</f>
        <v>0</v>
      </c>
    </row>
    <row r="6471" spans="2:9" ht="15" x14ac:dyDescent="0.3">
      <c r="B6471" s="33">
        <v>6466.5</v>
      </c>
      <c r="C6471" s="34">
        <v>22.8</v>
      </c>
      <c r="D6471" s="32">
        <f t="shared" si="202"/>
        <v>73.039999999999992</v>
      </c>
      <c r="E6471" s="37">
        <f t="shared" si="203"/>
        <v>87.647999999999982</v>
      </c>
      <c r="F6471" s="32">
        <f>'Auxiliary Energy Estimation'!$E$25-D6471</f>
        <v>-18.039999999999992</v>
      </c>
      <c r="G6471" s="32">
        <f>'Auxiliary Energy Estimation'!$E$25-E6471</f>
        <v>-32.647999999999982</v>
      </c>
      <c r="H6471" s="26">
        <f>IF(D6471&lt;='Auxiliary Energy Estimation'!$E$25, 1, 0)</f>
        <v>0</v>
      </c>
      <c r="I6471" s="26">
        <f>IF(E6471&lt;='Auxiliary Energy Estimation'!$E$25, 1, 0)</f>
        <v>0</v>
      </c>
    </row>
    <row r="6472" spans="2:9" ht="15" x14ac:dyDescent="0.3">
      <c r="B6472" s="33">
        <v>6467.5</v>
      </c>
      <c r="C6472" s="34">
        <v>23.3</v>
      </c>
      <c r="D6472" s="32">
        <f t="shared" si="202"/>
        <v>73.94</v>
      </c>
      <c r="E6472" s="37">
        <f t="shared" si="203"/>
        <v>88.727999999999994</v>
      </c>
      <c r="F6472" s="32">
        <f>'Auxiliary Energy Estimation'!$E$25-D6472</f>
        <v>-18.939999999999998</v>
      </c>
      <c r="G6472" s="32">
        <f>'Auxiliary Energy Estimation'!$E$25-E6472</f>
        <v>-33.727999999999994</v>
      </c>
      <c r="H6472" s="26">
        <f>IF(D6472&lt;='Auxiliary Energy Estimation'!$E$25, 1, 0)</f>
        <v>0</v>
      </c>
      <c r="I6472" s="26">
        <f>IF(E6472&lt;='Auxiliary Energy Estimation'!$E$25, 1, 0)</f>
        <v>0</v>
      </c>
    </row>
    <row r="6473" spans="2:9" ht="15" x14ac:dyDescent="0.3">
      <c r="B6473" s="33">
        <v>6468.5</v>
      </c>
      <c r="C6473" s="34">
        <v>22.8</v>
      </c>
      <c r="D6473" s="32">
        <f t="shared" si="202"/>
        <v>73.039999999999992</v>
      </c>
      <c r="E6473" s="37">
        <f t="shared" si="203"/>
        <v>87.647999999999982</v>
      </c>
      <c r="F6473" s="32">
        <f>'Auxiliary Energy Estimation'!$E$25-D6473</f>
        <v>-18.039999999999992</v>
      </c>
      <c r="G6473" s="32">
        <f>'Auxiliary Energy Estimation'!$E$25-E6473</f>
        <v>-32.647999999999982</v>
      </c>
      <c r="H6473" s="26">
        <f>IF(D6473&lt;='Auxiliary Energy Estimation'!$E$25, 1, 0)</f>
        <v>0</v>
      </c>
      <c r="I6473" s="26">
        <f>IF(E6473&lt;='Auxiliary Energy Estimation'!$E$25, 1, 0)</f>
        <v>0</v>
      </c>
    </row>
    <row r="6474" spans="2:9" ht="15" x14ac:dyDescent="0.3">
      <c r="B6474" s="33">
        <v>6469.5</v>
      </c>
      <c r="C6474" s="34">
        <v>22.8</v>
      </c>
      <c r="D6474" s="32">
        <f t="shared" si="202"/>
        <v>73.039999999999992</v>
      </c>
      <c r="E6474" s="37">
        <f t="shared" si="203"/>
        <v>87.647999999999982</v>
      </c>
      <c r="F6474" s="32">
        <f>'Auxiliary Energy Estimation'!$E$25-D6474</f>
        <v>-18.039999999999992</v>
      </c>
      <c r="G6474" s="32">
        <f>'Auxiliary Energy Estimation'!$E$25-E6474</f>
        <v>-32.647999999999982</v>
      </c>
      <c r="H6474" s="26">
        <f>IF(D6474&lt;='Auxiliary Energy Estimation'!$E$25, 1, 0)</f>
        <v>0</v>
      </c>
      <c r="I6474" s="26">
        <f>IF(E6474&lt;='Auxiliary Energy Estimation'!$E$25, 1, 0)</f>
        <v>0</v>
      </c>
    </row>
    <row r="6475" spans="2:9" ht="15" x14ac:dyDescent="0.3">
      <c r="B6475" s="33">
        <v>6470.5</v>
      </c>
      <c r="C6475" s="34">
        <v>22.2</v>
      </c>
      <c r="D6475" s="32">
        <f t="shared" si="202"/>
        <v>71.960000000000008</v>
      </c>
      <c r="E6475" s="37">
        <f t="shared" si="203"/>
        <v>86.352000000000004</v>
      </c>
      <c r="F6475" s="32">
        <f>'Auxiliary Energy Estimation'!$E$25-D6475</f>
        <v>-16.960000000000008</v>
      </c>
      <c r="G6475" s="32">
        <f>'Auxiliary Energy Estimation'!$E$25-E6475</f>
        <v>-31.352000000000004</v>
      </c>
      <c r="H6475" s="26">
        <f>IF(D6475&lt;='Auxiliary Energy Estimation'!$E$25, 1, 0)</f>
        <v>0</v>
      </c>
      <c r="I6475" s="26">
        <f>IF(E6475&lt;='Auxiliary Energy Estimation'!$E$25, 1, 0)</f>
        <v>0</v>
      </c>
    </row>
    <row r="6476" spans="2:9" ht="15" x14ac:dyDescent="0.3">
      <c r="B6476" s="33">
        <v>6471.5</v>
      </c>
      <c r="C6476" s="34">
        <v>21.1</v>
      </c>
      <c r="D6476" s="32">
        <f t="shared" si="202"/>
        <v>69.98</v>
      </c>
      <c r="E6476" s="37">
        <f t="shared" si="203"/>
        <v>83.975999999999999</v>
      </c>
      <c r="F6476" s="32">
        <f>'Auxiliary Energy Estimation'!$E$25-D6476</f>
        <v>-14.980000000000004</v>
      </c>
      <c r="G6476" s="32">
        <f>'Auxiliary Energy Estimation'!$E$25-E6476</f>
        <v>-28.975999999999999</v>
      </c>
      <c r="H6476" s="26">
        <f>IF(D6476&lt;='Auxiliary Energy Estimation'!$E$25, 1, 0)</f>
        <v>0</v>
      </c>
      <c r="I6476" s="26">
        <f>IF(E6476&lt;='Auxiliary Energy Estimation'!$E$25, 1, 0)</f>
        <v>0</v>
      </c>
    </row>
    <row r="6477" spans="2:9" ht="15" x14ac:dyDescent="0.3">
      <c r="B6477" s="33">
        <v>6472.5</v>
      </c>
      <c r="C6477" s="34">
        <v>20.6</v>
      </c>
      <c r="D6477" s="32">
        <f t="shared" si="202"/>
        <v>69.080000000000013</v>
      </c>
      <c r="E6477" s="37">
        <f t="shared" si="203"/>
        <v>82.896000000000015</v>
      </c>
      <c r="F6477" s="32">
        <f>'Auxiliary Energy Estimation'!$E$25-D6477</f>
        <v>-14.080000000000013</v>
      </c>
      <c r="G6477" s="32">
        <f>'Auxiliary Energy Estimation'!$E$25-E6477</f>
        <v>-27.896000000000015</v>
      </c>
      <c r="H6477" s="26">
        <f>IF(D6477&lt;='Auxiliary Energy Estimation'!$E$25, 1, 0)</f>
        <v>0</v>
      </c>
      <c r="I6477" s="26">
        <f>IF(E6477&lt;='Auxiliary Energy Estimation'!$E$25, 1, 0)</f>
        <v>0</v>
      </c>
    </row>
    <row r="6478" spans="2:9" ht="15" x14ac:dyDescent="0.3">
      <c r="B6478" s="33">
        <v>6473.5</v>
      </c>
      <c r="C6478" s="34">
        <v>20.6</v>
      </c>
      <c r="D6478" s="32">
        <f t="shared" si="202"/>
        <v>69.080000000000013</v>
      </c>
      <c r="E6478" s="37">
        <f t="shared" si="203"/>
        <v>82.896000000000015</v>
      </c>
      <c r="F6478" s="32">
        <f>'Auxiliary Energy Estimation'!$E$25-D6478</f>
        <v>-14.080000000000013</v>
      </c>
      <c r="G6478" s="32">
        <f>'Auxiliary Energy Estimation'!$E$25-E6478</f>
        <v>-27.896000000000015</v>
      </c>
      <c r="H6478" s="26">
        <f>IF(D6478&lt;='Auxiliary Energy Estimation'!$E$25, 1, 0)</f>
        <v>0</v>
      </c>
      <c r="I6478" s="26">
        <f>IF(E6478&lt;='Auxiliary Energy Estimation'!$E$25, 1, 0)</f>
        <v>0</v>
      </c>
    </row>
    <row r="6479" spans="2:9" ht="15" x14ac:dyDescent="0.3">
      <c r="B6479" s="33">
        <v>6474.5</v>
      </c>
      <c r="C6479" s="34">
        <v>20</v>
      </c>
      <c r="D6479" s="32">
        <f t="shared" si="202"/>
        <v>68</v>
      </c>
      <c r="E6479" s="37">
        <f t="shared" si="203"/>
        <v>81.599999999999994</v>
      </c>
      <c r="F6479" s="32">
        <f>'Auxiliary Energy Estimation'!$E$25-D6479</f>
        <v>-13</v>
      </c>
      <c r="G6479" s="32">
        <f>'Auxiliary Energy Estimation'!$E$25-E6479</f>
        <v>-26.599999999999994</v>
      </c>
      <c r="H6479" s="26">
        <f>IF(D6479&lt;='Auxiliary Energy Estimation'!$E$25, 1, 0)</f>
        <v>0</v>
      </c>
      <c r="I6479" s="26">
        <f>IF(E6479&lt;='Auxiliary Energy Estimation'!$E$25, 1, 0)</f>
        <v>0</v>
      </c>
    </row>
    <row r="6480" spans="2:9" ht="15" x14ac:dyDescent="0.3">
      <c r="B6480" s="33">
        <v>6475.5</v>
      </c>
      <c r="C6480" s="34">
        <v>17.8</v>
      </c>
      <c r="D6480" s="32">
        <f t="shared" si="202"/>
        <v>64.039999999999992</v>
      </c>
      <c r="E6480" s="37">
        <f t="shared" si="203"/>
        <v>76.847999999999985</v>
      </c>
      <c r="F6480" s="32">
        <f>'Auxiliary Energy Estimation'!$E$25-D6480</f>
        <v>-9.039999999999992</v>
      </c>
      <c r="G6480" s="32">
        <f>'Auxiliary Energy Estimation'!$E$25-E6480</f>
        <v>-21.847999999999985</v>
      </c>
      <c r="H6480" s="26">
        <f>IF(D6480&lt;='Auxiliary Energy Estimation'!$E$25, 1, 0)</f>
        <v>0</v>
      </c>
      <c r="I6480" s="26">
        <f>IF(E6480&lt;='Auxiliary Energy Estimation'!$E$25, 1, 0)</f>
        <v>0</v>
      </c>
    </row>
    <row r="6481" spans="2:9" ht="15" x14ac:dyDescent="0.3">
      <c r="B6481" s="33">
        <v>6476.5</v>
      </c>
      <c r="C6481" s="34">
        <v>17.2</v>
      </c>
      <c r="D6481" s="32">
        <f t="shared" si="202"/>
        <v>62.96</v>
      </c>
      <c r="E6481" s="37">
        <f t="shared" si="203"/>
        <v>75.551999999999992</v>
      </c>
      <c r="F6481" s="32">
        <f>'Auxiliary Energy Estimation'!$E$25-D6481</f>
        <v>-7.9600000000000009</v>
      </c>
      <c r="G6481" s="32">
        <f>'Auxiliary Energy Estimation'!$E$25-E6481</f>
        <v>-20.551999999999992</v>
      </c>
      <c r="H6481" s="26">
        <f>IF(D6481&lt;='Auxiliary Energy Estimation'!$E$25, 1, 0)</f>
        <v>0</v>
      </c>
      <c r="I6481" s="26">
        <f>IF(E6481&lt;='Auxiliary Energy Estimation'!$E$25, 1, 0)</f>
        <v>0</v>
      </c>
    </row>
    <row r="6482" spans="2:9" ht="15" x14ac:dyDescent="0.3">
      <c r="B6482" s="33">
        <v>6477.5</v>
      </c>
      <c r="C6482" s="34">
        <v>15.6</v>
      </c>
      <c r="D6482" s="32">
        <f t="shared" si="202"/>
        <v>60.08</v>
      </c>
      <c r="E6482" s="37">
        <f t="shared" si="203"/>
        <v>72.095999999999989</v>
      </c>
      <c r="F6482" s="32">
        <f>'Auxiliary Energy Estimation'!$E$25-D6482</f>
        <v>-5.0799999999999983</v>
      </c>
      <c r="G6482" s="32">
        <f>'Auxiliary Energy Estimation'!$E$25-E6482</f>
        <v>-17.095999999999989</v>
      </c>
      <c r="H6482" s="26">
        <f>IF(D6482&lt;='Auxiliary Energy Estimation'!$E$25, 1, 0)</f>
        <v>0</v>
      </c>
      <c r="I6482" s="26">
        <f>IF(E6482&lt;='Auxiliary Energy Estimation'!$E$25, 1, 0)</f>
        <v>0</v>
      </c>
    </row>
    <row r="6483" spans="2:9" ht="15" x14ac:dyDescent="0.3">
      <c r="B6483" s="33">
        <v>6478.5</v>
      </c>
      <c r="C6483" s="34">
        <v>14.4</v>
      </c>
      <c r="D6483" s="32">
        <f t="shared" si="202"/>
        <v>57.92</v>
      </c>
      <c r="E6483" s="37">
        <f t="shared" si="203"/>
        <v>69.504000000000005</v>
      </c>
      <c r="F6483" s="32">
        <f>'Auxiliary Energy Estimation'!$E$25-D6483</f>
        <v>-2.9200000000000017</v>
      </c>
      <c r="G6483" s="32">
        <f>'Auxiliary Energy Estimation'!$E$25-E6483</f>
        <v>-14.504000000000005</v>
      </c>
      <c r="H6483" s="26">
        <f>IF(D6483&lt;='Auxiliary Energy Estimation'!$E$25, 1, 0)</f>
        <v>0</v>
      </c>
      <c r="I6483" s="26">
        <f>IF(E6483&lt;='Auxiliary Energy Estimation'!$E$25, 1, 0)</f>
        <v>0</v>
      </c>
    </row>
    <row r="6484" spans="2:9" ht="15" x14ac:dyDescent="0.3">
      <c r="B6484" s="33">
        <v>6479.5</v>
      </c>
      <c r="C6484" s="34">
        <v>13.9</v>
      </c>
      <c r="D6484" s="32">
        <f t="shared" si="202"/>
        <v>57.019999999999996</v>
      </c>
      <c r="E6484" s="37">
        <f t="shared" si="203"/>
        <v>68.423999999999992</v>
      </c>
      <c r="F6484" s="32">
        <f>'Auxiliary Energy Estimation'!$E$25-D6484</f>
        <v>-2.019999999999996</v>
      </c>
      <c r="G6484" s="32">
        <f>'Auxiliary Energy Estimation'!$E$25-E6484</f>
        <v>-13.423999999999992</v>
      </c>
      <c r="H6484" s="26">
        <f>IF(D6484&lt;='Auxiliary Energy Estimation'!$E$25, 1, 0)</f>
        <v>0</v>
      </c>
      <c r="I6484" s="26">
        <f>IF(E6484&lt;='Auxiliary Energy Estimation'!$E$25, 1, 0)</f>
        <v>0</v>
      </c>
    </row>
    <row r="6485" spans="2:9" ht="15" x14ac:dyDescent="0.3">
      <c r="B6485" s="33">
        <v>6480.5</v>
      </c>
      <c r="C6485" s="34">
        <v>13.9</v>
      </c>
      <c r="D6485" s="32">
        <f t="shared" si="202"/>
        <v>57.019999999999996</v>
      </c>
      <c r="E6485" s="37">
        <f t="shared" si="203"/>
        <v>68.423999999999992</v>
      </c>
      <c r="F6485" s="32">
        <f>'Auxiliary Energy Estimation'!$E$25-D6485</f>
        <v>-2.019999999999996</v>
      </c>
      <c r="G6485" s="32">
        <f>'Auxiliary Energy Estimation'!$E$25-E6485</f>
        <v>-13.423999999999992</v>
      </c>
      <c r="H6485" s="26">
        <f>IF(D6485&lt;='Auxiliary Energy Estimation'!$E$25, 1, 0)</f>
        <v>0</v>
      </c>
      <c r="I6485" s="26">
        <f>IF(E6485&lt;='Auxiliary Energy Estimation'!$E$25, 1, 0)</f>
        <v>0</v>
      </c>
    </row>
    <row r="6486" spans="2:9" ht="15" x14ac:dyDescent="0.3">
      <c r="B6486" s="33">
        <v>6481.5</v>
      </c>
      <c r="C6486" s="34">
        <v>13.3</v>
      </c>
      <c r="D6486" s="32">
        <f t="shared" si="202"/>
        <v>55.94</v>
      </c>
      <c r="E6486" s="37">
        <f t="shared" si="203"/>
        <v>67.128</v>
      </c>
      <c r="F6486" s="32">
        <f>'Auxiliary Energy Estimation'!$E$25-D6486</f>
        <v>-0.93999999999999773</v>
      </c>
      <c r="G6486" s="32">
        <f>'Auxiliary Energy Estimation'!$E$25-E6486</f>
        <v>-12.128</v>
      </c>
      <c r="H6486" s="26">
        <f>IF(D6486&lt;='Auxiliary Energy Estimation'!$E$25, 1, 0)</f>
        <v>0</v>
      </c>
      <c r="I6486" s="26">
        <f>IF(E6486&lt;='Auxiliary Energy Estimation'!$E$25, 1, 0)</f>
        <v>0</v>
      </c>
    </row>
    <row r="6487" spans="2:9" ht="15" x14ac:dyDescent="0.3">
      <c r="B6487" s="33">
        <v>6482.5</v>
      </c>
      <c r="C6487" s="34">
        <v>13.9</v>
      </c>
      <c r="D6487" s="32">
        <f t="shared" si="202"/>
        <v>57.019999999999996</v>
      </c>
      <c r="E6487" s="37">
        <f t="shared" si="203"/>
        <v>68.423999999999992</v>
      </c>
      <c r="F6487" s="32">
        <f>'Auxiliary Energy Estimation'!$E$25-D6487</f>
        <v>-2.019999999999996</v>
      </c>
      <c r="G6487" s="32">
        <f>'Auxiliary Energy Estimation'!$E$25-E6487</f>
        <v>-13.423999999999992</v>
      </c>
      <c r="H6487" s="26">
        <f>IF(D6487&lt;='Auxiliary Energy Estimation'!$E$25, 1, 0)</f>
        <v>0</v>
      </c>
      <c r="I6487" s="26">
        <f>IF(E6487&lt;='Auxiliary Energy Estimation'!$E$25, 1, 0)</f>
        <v>0</v>
      </c>
    </row>
    <row r="6488" spans="2:9" ht="15" x14ac:dyDescent="0.3">
      <c r="B6488" s="33">
        <v>6483.5</v>
      </c>
      <c r="C6488" s="34">
        <v>13.3</v>
      </c>
      <c r="D6488" s="32">
        <f t="shared" si="202"/>
        <v>55.94</v>
      </c>
      <c r="E6488" s="37">
        <f t="shared" si="203"/>
        <v>67.128</v>
      </c>
      <c r="F6488" s="32">
        <f>'Auxiliary Energy Estimation'!$E$25-D6488</f>
        <v>-0.93999999999999773</v>
      </c>
      <c r="G6488" s="32">
        <f>'Auxiliary Energy Estimation'!$E$25-E6488</f>
        <v>-12.128</v>
      </c>
      <c r="H6488" s="26">
        <f>IF(D6488&lt;='Auxiliary Energy Estimation'!$E$25, 1, 0)</f>
        <v>0</v>
      </c>
      <c r="I6488" s="26">
        <f>IF(E6488&lt;='Auxiliary Energy Estimation'!$E$25, 1, 0)</f>
        <v>0</v>
      </c>
    </row>
    <row r="6489" spans="2:9" ht="15" x14ac:dyDescent="0.3">
      <c r="B6489" s="33">
        <v>6484.5</v>
      </c>
      <c r="C6489" s="34">
        <v>13.3</v>
      </c>
      <c r="D6489" s="32">
        <f t="shared" si="202"/>
        <v>55.94</v>
      </c>
      <c r="E6489" s="37">
        <f t="shared" si="203"/>
        <v>67.128</v>
      </c>
      <c r="F6489" s="32">
        <f>'Auxiliary Energy Estimation'!$E$25-D6489</f>
        <v>-0.93999999999999773</v>
      </c>
      <c r="G6489" s="32">
        <f>'Auxiliary Energy Estimation'!$E$25-E6489</f>
        <v>-12.128</v>
      </c>
      <c r="H6489" s="26">
        <f>IF(D6489&lt;='Auxiliary Energy Estimation'!$E$25, 1, 0)</f>
        <v>0</v>
      </c>
      <c r="I6489" s="26">
        <f>IF(E6489&lt;='Auxiliary Energy Estimation'!$E$25, 1, 0)</f>
        <v>0</v>
      </c>
    </row>
    <row r="6490" spans="2:9" ht="15" x14ac:dyDescent="0.3">
      <c r="B6490" s="33">
        <v>6485.5</v>
      </c>
      <c r="C6490" s="34">
        <v>13.3</v>
      </c>
      <c r="D6490" s="32">
        <f t="shared" si="202"/>
        <v>55.94</v>
      </c>
      <c r="E6490" s="37">
        <f t="shared" si="203"/>
        <v>67.128</v>
      </c>
      <c r="F6490" s="32">
        <f>'Auxiliary Energy Estimation'!$E$25-D6490</f>
        <v>-0.93999999999999773</v>
      </c>
      <c r="G6490" s="32">
        <f>'Auxiliary Energy Estimation'!$E$25-E6490</f>
        <v>-12.128</v>
      </c>
      <c r="H6490" s="26">
        <f>IF(D6490&lt;='Auxiliary Energy Estimation'!$E$25, 1, 0)</f>
        <v>0</v>
      </c>
      <c r="I6490" s="26">
        <f>IF(E6490&lt;='Auxiliary Energy Estimation'!$E$25, 1, 0)</f>
        <v>0</v>
      </c>
    </row>
    <row r="6491" spans="2:9" ht="15" x14ac:dyDescent="0.3">
      <c r="B6491" s="33">
        <v>6486.5</v>
      </c>
      <c r="C6491" s="34">
        <v>13.3</v>
      </c>
      <c r="D6491" s="32">
        <f t="shared" si="202"/>
        <v>55.94</v>
      </c>
      <c r="E6491" s="37">
        <f t="shared" si="203"/>
        <v>67.128</v>
      </c>
      <c r="F6491" s="32">
        <f>'Auxiliary Energy Estimation'!$E$25-D6491</f>
        <v>-0.93999999999999773</v>
      </c>
      <c r="G6491" s="32">
        <f>'Auxiliary Energy Estimation'!$E$25-E6491</f>
        <v>-12.128</v>
      </c>
      <c r="H6491" s="26">
        <f>IF(D6491&lt;='Auxiliary Energy Estimation'!$E$25, 1, 0)</f>
        <v>0</v>
      </c>
      <c r="I6491" s="26">
        <f>IF(E6491&lt;='Auxiliary Energy Estimation'!$E$25, 1, 0)</f>
        <v>0</v>
      </c>
    </row>
    <row r="6492" spans="2:9" ht="15" x14ac:dyDescent="0.3">
      <c r="B6492" s="33">
        <v>6487.5</v>
      </c>
      <c r="C6492" s="34">
        <v>13.9</v>
      </c>
      <c r="D6492" s="32">
        <f t="shared" si="202"/>
        <v>57.019999999999996</v>
      </c>
      <c r="E6492" s="37">
        <f t="shared" si="203"/>
        <v>68.423999999999992</v>
      </c>
      <c r="F6492" s="32">
        <f>'Auxiliary Energy Estimation'!$E$25-D6492</f>
        <v>-2.019999999999996</v>
      </c>
      <c r="G6492" s="32">
        <f>'Auxiliary Energy Estimation'!$E$25-E6492</f>
        <v>-13.423999999999992</v>
      </c>
      <c r="H6492" s="26">
        <f>IF(D6492&lt;='Auxiliary Energy Estimation'!$E$25, 1, 0)</f>
        <v>0</v>
      </c>
      <c r="I6492" s="26">
        <f>IF(E6492&lt;='Auxiliary Energy Estimation'!$E$25, 1, 0)</f>
        <v>0</v>
      </c>
    </row>
    <row r="6493" spans="2:9" ht="15" x14ac:dyDescent="0.3">
      <c r="B6493" s="33">
        <v>6488.5</v>
      </c>
      <c r="C6493" s="34">
        <v>16.100000000000001</v>
      </c>
      <c r="D6493" s="32">
        <f t="shared" si="202"/>
        <v>60.980000000000004</v>
      </c>
      <c r="E6493" s="37">
        <f t="shared" si="203"/>
        <v>73.176000000000002</v>
      </c>
      <c r="F6493" s="32">
        <f>'Auxiliary Energy Estimation'!$E$25-D6493</f>
        <v>-5.980000000000004</v>
      </c>
      <c r="G6493" s="32">
        <f>'Auxiliary Energy Estimation'!$E$25-E6493</f>
        <v>-18.176000000000002</v>
      </c>
      <c r="H6493" s="26">
        <f>IF(D6493&lt;='Auxiliary Energy Estimation'!$E$25, 1, 0)</f>
        <v>0</v>
      </c>
      <c r="I6493" s="26">
        <f>IF(E6493&lt;='Auxiliary Energy Estimation'!$E$25, 1, 0)</f>
        <v>0</v>
      </c>
    </row>
    <row r="6494" spans="2:9" ht="15" x14ac:dyDescent="0.3">
      <c r="B6494" s="33">
        <v>6489.5</v>
      </c>
      <c r="C6494" s="34">
        <v>17.2</v>
      </c>
      <c r="D6494" s="32">
        <f t="shared" si="202"/>
        <v>62.96</v>
      </c>
      <c r="E6494" s="37">
        <f t="shared" si="203"/>
        <v>75.551999999999992</v>
      </c>
      <c r="F6494" s="32">
        <f>'Auxiliary Energy Estimation'!$E$25-D6494</f>
        <v>-7.9600000000000009</v>
      </c>
      <c r="G6494" s="32">
        <f>'Auxiliary Energy Estimation'!$E$25-E6494</f>
        <v>-20.551999999999992</v>
      </c>
      <c r="H6494" s="26">
        <f>IF(D6494&lt;='Auxiliary Energy Estimation'!$E$25, 1, 0)</f>
        <v>0</v>
      </c>
      <c r="I6494" s="26">
        <f>IF(E6494&lt;='Auxiliary Energy Estimation'!$E$25, 1, 0)</f>
        <v>0</v>
      </c>
    </row>
    <row r="6495" spans="2:9" ht="15" x14ac:dyDescent="0.3">
      <c r="B6495" s="33">
        <v>6490.5</v>
      </c>
      <c r="C6495" s="34">
        <v>17.2</v>
      </c>
      <c r="D6495" s="32">
        <f t="shared" si="202"/>
        <v>62.96</v>
      </c>
      <c r="E6495" s="37">
        <f t="shared" si="203"/>
        <v>75.551999999999992</v>
      </c>
      <c r="F6495" s="32">
        <f>'Auxiliary Energy Estimation'!$E$25-D6495</f>
        <v>-7.9600000000000009</v>
      </c>
      <c r="G6495" s="32">
        <f>'Auxiliary Energy Estimation'!$E$25-E6495</f>
        <v>-20.551999999999992</v>
      </c>
      <c r="H6495" s="26">
        <f>IF(D6495&lt;='Auxiliary Energy Estimation'!$E$25, 1, 0)</f>
        <v>0</v>
      </c>
      <c r="I6495" s="26">
        <f>IF(E6495&lt;='Auxiliary Energy Estimation'!$E$25, 1, 0)</f>
        <v>0</v>
      </c>
    </row>
    <row r="6496" spans="2:9" ht="15" x14ac:dyDescent="0.3">
      <c r="B6496" s="33">
        <v>6491.5</v>
      </c>
      <c r="C6496" s="34">
        <v>17.2</v>
      </c>
      <c r="D6496" s="32">
        <f t="shared" si="202"/>
        <v>62.96</v>
      </c>
      <c r="E6496" s="37">
        <f t="shared" si="203"/>
        <v>75.551999999999992</v>
      </c>
      <c r="F6496" s="32">
        <f>'Auxiliary Energy Estimation'!$E$25-D6496</f>
        <v>-7.9600000000000009</v>
      </c>
      <c r="G6496" s="32">
        <f>'Auxiliary Energy Estimation'!$E$25-E6496</f>
        <v>-20.551999999999992</v>
      </c>
      <c r="H6496" s="26">
        <f>IF(D6496&lt;='Auxiliary Energy Estimation'!$E$25, 1, 0)</f>
        <v>0</v>
      </c>
      <c r="I6496" s="26">
        <f>IF(E6496&lt;='Auxiliary Energy Estimation'!$E$25, 1, 0)</f>
        <v>0</v>
      </c>
    </row>
    <row r="6497" spans="2:9" ht="15" x14ac:dyDescent="0.3">
      <c r="B6497" s="33">
        <v>6492.5</v>
      </c>
      <c r="C6497" s="34">
        <v>18.3</v>
      </c>
      <c r="D6497" s="32">
        <f t="shared" si="202"/>
        <v>64.94</v>
      </c>
      <c r="E6497" s="37">
        <f t="shared" si="203"/>
        <v>77.927999999999997</v>
      </c>
      <c r="F6497" s="32">
        <f>'Auxiliary Energy Estimation'!$E$25-D6497</f>
        <v>-9.9399999999999977</v>
      </c>
      <c r="G6497" s="32">
        <f>'Auxiliary Energy Estimation'!$E$25-E6497</f>
        <v>-22.927999999999997</v>
      </c>
      <c r="H6497" s="26">
        <f>IF(D6497&lt;='Auxiliary Energy Estimation'!$E$25, 1, 0)</f>
        <v>0</v>
      </c>
      <c r="I6497" s="26">
        <f>IF(E6497&lt;='Auxiliary Energy Estimation'!$E$25, 1, 0)</f>
        <v>0</v>
      </c>
    </row>
    <row r="6498" spans="2:9" ht="15" x14ac:dyDescent="0.3">
      <c r="B6498" s="33">
        <v>6493.5</v>
      </c>
      <c r="C6498" s="34">
        <v>18.899999999999999</v>
      </c>
      <c r="D6498" s="32">
        <f t="shared" si="202"/>
        <v>66.02</v>
      </c>
      <c r="E6498" s="37">
        <f t="shared" si="203"/>
        <v>79.22399999999999</v>
      </c>
      <c r="F6498" s="32">
        <f>'Auxiliary Energy Estimation'!$E$25-D6498</f>
        <v>-11.019999999999996</v>
      </c>
      <c r="G6498" s="32">
        <f>'Auxiliary Energy Estimation'!$E$25-E6498</f>
        <v>-24.22399999999999</v>
      </c>
      <c r="H6498" s="26">
        <f>IF(D6498&lt;='Auxiliary Energy Estimation'!$E$25, 1, 0)</f>
        <v>0</v>
      </c>
      <c r="I6498" s="26">
        <f>IF(E6498&lt;='Auxiliary Energy Estimation'!$E$25, 1, 0)</f>
        <v>0</v>
      </c>
    </row>
    <row r="6499" spans="2:9" ht="15" x14ac:dyDescent="0.3">
      <c r="B6499" s="33">
        <v>6494.5</v>
      </c>
      <c r="C6499" s="34">
        <v>18.3</v>
      </c>
      <c r="D6499" s="32">
        <f t="shared" si="202"/>
        <v>64.94</v>
      </c>
      <c r="E6499" s="37">
        <f t="shared" si="203"/>
        <v>77.927999999999997</v>
      </c>
      <c r="F6499" s="32">
        <f>'Auxiliary Energy Estimation'!$E$25-D6499</f>
        <v>-9.9399999999999977</v>
      </c>
      <c r="G6499" s="32">
        <f>'Auxiliary Energy Estimation'!$E$25-E6499</f>
        <v>-22.927999999999997</v>
      </c>
      <c r="H6499" s="26">
        <f>IF(D6499&lt;='Auxiliary Energy Estimation'!$E$25, 1, 0)</f>
        <v>0</v>
      </c>
      <c r="I6499" s="26">
        <f>IF(E6499&lt;='Auxiliary Energy Estimation'!$E$25, 1, 0)</f>
        <v>0</v>
      </c>
    </row>
    <row r="6500" spans="2:9" ht="15" x14ac:dyDescent="0.3">
      <c r="B6500" s="33">
        <v>6495.5</v>
      </c>
      <c r="C6500" s="34">
        <v>16.7</v>
      </c>
      <c r="D6500" s="32">
        <f t="shared" si="202"/>
        <v>62.06</v>
      </c>
      <c r="E6500" s="37">
        <f t="shared" si="203"/>
        <v>74.471999999999994</v>
      </c>
      <c r="F6500" s="32">
        <f>'Auxiliary Energy Estimation'!$E$25-D6500</f>
        <v>-7.0600000000000023</v>
      </c>
      <c r="G6500" s="32">
        <f>'Auxiliary Energy Estimation'!$E$25-E6500</f>
        <v>-19.471999999999994</v>
      </c>
      <c r="H6500" s="26">
        <f>IF(D6500&lt;='Auxiliary Energy Estimation'!$E$25, 1, 0)</f>
        <v>0</v>
      </c>
      <c r="I6500" s="26">
        <f>IF(E6500&lt;='Auxiliary Energy Estimation'!$E$25, 1, 0)</f>
        <v>0</v>
      </c>
    </row>
    <row r="6501" spans="2:9" ht="15" x14ac:dyDescent="0.3">
      <c r="B6501" s="33">
        <v>6496.5</v>
      </c>
      <c r="C6501" s="34">
        <v>16.7</v>
      </c>
      <c r="D6501" s="32">
        <f t="shared" si="202"/>
        <v>62.06</v>
      </c>
      <c r="E6501" s="37">
        <f t="shared" si="203"/>
        <v>74.471999999999994</v>
      </c>
      <c r="F6501" s="32">
        <f>'Auxiliary Energy Estimation'!$E$25-D6501</f>
        <v>-7.0600000000000023</v>
      </c>
      <c r="G6501" s="32">
        <f>'Auxiliary Energy Estimation'!$E$25-E6501</f>
        <v>-19.471999999999994</v>
      </c>
      <c r="H6501" s="26">
        <f>IF(D6501&lt;='Auxiliary Energy Estimation'!$E$25, 1, 0)</f>
        <v>0</v>
      </c>
      <c r="I6501" s="26">
        <f>IF(E6501&lt;='Auxiliary Energy Estimation'!$E$25, 1, 0)</f>
        <v>0</v>
      </c>
    </row>
    <row r="6502" spans="2:9" ht="15" x14ac:dyDescent="0.3">
      <c r="B6502" s="33">
        <v>6497.5</v>
      </c>
      <c r="C6502" s="34">
        <v>15</v>
      </c>
      <c r="D6502" s="32">
        <f t="shared" si="202"/>
        <v>59</v>
      </c>
      <c r="E6502" s="37">
        <f t="shared" si="203"/>
        <v>70.8</v>
      </c>
      <c r="F6502" s="32">
        <f>'Auxiliary Energy Estimation'!$E$25-D6502</f>
        <v>-4</v>
      </c>
      <c r="G6502" s="32">
        <f>'Auxiliary Energy Estimation'!$E$25-E6502</f>
        <v>-15.799999999999997</v>
      </c>
      <c r="H6502" s="26">
        <f>IF(D6502&lt;='Auxiliary Energy Estimation'!$E$25, 1, 0)</f>
        <v>0</v>
      </c>
      <c r="I6502" s="26">
        <f>IF(E6502&lt;='Auxiliary Energy Estimation'!$E$25, 1, 0)</f>
        <v>0</v>
      </c>
    </row>
    <row r="6503" spans="2:9" ht="15" x14ac:dyDescent="0.3">
      <c r="B6503" s="33">
        <v>6498.5</v>
      </c>
      <c r="C6503" s="34">
        <v>13.9</v>
      </c>
      <c r="D6503" s="32">
        <f t="shared" si="202"/>
        <v>57.019999999999996</v>
      </c>
      <c r="E6503" s="37">
        <f t="shared" si="203"/>
        <v>68.423999999999992</v>
      </c>
      <c r="F6503" s="32">
        <f>'Auxiliary Energy Estimation'!$E$25-D6503</f>
        <v>-2.019999999999996</v>
      </c>
      <c r="G6503" s="32">
        <f>'Auxiliary Energy Estimation'!$E$25-E6503</f>
        <v>-13.423999999999992</v>
      </c>
      <c r="H6503" s="26">
        <f>IF(D6503&lt;='Auxiliary Energy Estimation'!$E$25, 1, 0)</f>
        <v>0</v>
      </c>
      <c r="I6503" s="26">
        <f>IF(E6503&lt;='Auxiliary Energy Estimation'!$E$25, 1, 0)</f>
        <v>0</v>
      </c>
    </row>
    <row r="6504" spans="2:9" ht="15" x14ac:dyDescent="0.3">
      <c r="B6504" s="33">
        <v>6499.5</v>
      </c>
      <c r="C6504" s="34">
        <v>12.8</v>
      </c>
      <c r="D6504" s="32">
        <f t="shared" si="202"/>
        <v>55.040000000000006</v>
      </c>
      <c r="E6504" s="37">
        <f t="shared" si="203"/>
        <v>66.048000000000002</v>
      </c>
      <c r="F6504" s="32">
        <f>'Auxiliary Energy Estimation'!$E$25-D6504</f>
        <v>-4.0000000000006253E-2</v>
      </c>
      <c r="G6504" s="32">
        <f>'Auxiliary Energy Estimation'!$E$25-E6504</f>
        <v>-11.048000000000002</v>
      </c>
      <c r="H6504" s="26">
        <f>IF(D6504&lt;='Auxiliary Energy Estimation'!$E$25, 1, 0)</f>
        <v>0</v>
      </c>
      <c r="I6504" s="26">
        <f>IF(E6504&lt;='Auxiliary Energy Estimation'!$E$25, 1, 0)</f>
        <v>0</v>
      </c>
    </row>
    <row r="6505" spans="2:9" ht="15" x14ac:dyDescent="0.3">
      <c r="B6505" s="33">
        <v>6500.5</v>
      </c>
      <c r="C6505" s="34">
        <v>12.2</v>
      </c>
      <c r="D6505" s="32">
        <f t="shared" si="202"/>
        <v>53.96</v>
      </c>
      <c r="E6505" s="37">
        <f t="shared" si="203"/>
        <v>64.751999999999995</v>
      </c>
      <c r="F6505" s="32">
        <f>'Auxiliary Energy Estimation'!$E$25-D6505</f>
        <v>1.0399999999999991</v>
      </c>
      <c r="G6505" s="32">
        <f>'Auxiliary Energy Estimation'!$E$25-E6505</f>
        <v>-9.7519999999999953</v>
      </c>
      <c r="H6505" s="26">
        <f>IF(D6505&lt;='Auxiliary Energy Estimation'!$E$25, 1, 0)</f>
        <v>1</v>
      </c>
      <c r="I6505" s="26">
        <f>IF(E6505&lt;='Auxiliary Energy Estimation'!$E$25, 1, 0)</f>
        <v>0</v>
      </c>
    </row>
    <row r="6506" spans="2:9" ht="15" x14ac:dyDescent="0.3">
      <c r="B6506" s="33">
        <v>6501.5</v>
      </c>
      <c r="C6506" s="34">
        <v>11.1</v>
      </c>
      <c r="D6506" s="32">
        <f t="shared" si="202"/>
        <v>51.980000000000004</v>
      </c>
      <c r="E6506" s="37">
        <f t="shared" si="203"/>
        <v>62.376000000000005</v>
      </c>
      <c r="F6506" s="32">
        <f>'Auxiliary Energy Estimation'!$E$25-D6506</f>
        <v>3.019999999999996</v>
      </c>
      <c r="G6506" s="32">
        <f>'Auxiliary Energy Estimation'!$E$25-E6506</f>
        <v>-7.3760000000000048</v>
      </c>
      <c r="H6506" s="26">
        <f>IF(D6506&lt;='Auxiliary Energy Estimation'!$E$25, 1, 0)</f>
        <v>1</v>
      </c>
      <c r="I6506" s="26">
        <f>IF(E6506&lt;='Auxiliary Energy Estimation'!$E$25, 1, 0)</f>
        <v>0</v>
      </c>
    </row>
    <row r="6507" spans="2:9" ht="15" x14ac:dyDescent="0.3">
      <c r="B6507" s="33">
        <v>6502.5</v>
      </c>
      <c r="C6507" s="34">
        <v>11.1</v>
      </c>
      <c r="D6507" s="32">
        <f t="shared" si="202"/>
        <v>51.980000000000004</v>
      </c>
      <c r="E6507" s="37">
        <f t="shared" si="203"/>
        <v>62.376000000000005</v>
      </c>
      <c r="F6507" s="32">
        <f>'Auxiliary Energy Estimation'!$E$25-D6507</f>
        <v>3.019999999999996</v>
      </c>
      <c r="G6507" s="32">
        <f>'Auxiliary Energy Estimation'!$E$25-E6507</f>
        <v>-7.3760000000000048</v>
      </c>
      <c r="H6507" s="26">
        <f>IF(D6507&lt;='Auxiliary Energy Estimation'!$E$25, 1, 0)</f>
        <v>1</v>
      </c>
      <c r="I6507" s="26">
        <f>IF(E6507&lt;='Auxiliary Energy Estimation'!$E$25, 1, 0)</f>
        <v>0</v>
      </c>
    </row>
    <row r="6508" spans="2:9" ht="15" x14ac:dyDescent="0.3">
      <c r="B6508" s="33">
        <v>6503.5</v>
      </c>
      <c r="C6508" s="34">
        <v>10.6</v>
      </c>
      <c r="D6508" s="32">
        <f t="shared" si="202"/>
        <v>51.08</v>
      </c>
      <c r="E6508" s="37">
        <f t="shared" si="203"/>
        <v>61.295999999999992</v>
      </c>
      <c r="F6508" s="32">
        <f>'Auxiliary Energy Estimation'!$E$25-D6508</f>
        <v>3.9200000000000017</v>
      </c>
      <c r="G6508" s="32">
        <f>'Auxiliary Energy Estimation'!$E$25-E6508</f>
        <v>-6.2959999999999923</v>
      </c>
      <c r="H6508" s="26">
        <f>IF(D6508&lt;='Auxiliary Energy Estimation'!$E$25, 1, 0)</f>
        <v>1</v>
      </c>
      <c r="I6508" s="26">
        <f>IF(E6508&lt;='Auxiliary Energy Estimation'!$E$25, 1, 0)</f>
        <v>0</v>
      </c>
    </row>
    <row r="6509" spans="2:9" ht="15" x14ac:dyDescent="0.3">
      <c r="B6509" s="33">
        <v>6504.5</v>
      </c>
      <c r="C6509" s="34">
        <v>9.4</v>
      </c>
      <c r="D6509" s="32">
        <f t="shared" si="202"/>
        <v>48.92</v>
      </c>
      <c r="E6509" s="37">
        <f t="shared" si="203"/>
        <v>58.704000000000001</v>
      </c>
      <c r="F6509" s="32">
        <f>'Auxiliary Energy Estimation'!$E$25-D6509</f>
        <v>6.0799999999999983</v>
      </c>
      <c r="G6509" s="32">
        <f>'Auxiliary Energy Estimation'!$E$25-E6509</f>
        <v>-3.7040000000000006</v>
      </c>
      <c r="H6509" s="26">
        <f>IF(D6509&lt;='Auxiliary Energy Estimation'!$E$25, 1, 0)</f>
        <v>1</v>
      </c>
      <c r="I6509" s="26">
        <f>IF(E6509&lt;='Auxiliary Energy Estimation'!$E$25, 1, 0)</f>
        <v>0</v>
      </c>
    </row>
    <row r="6510" spans="2:9" ht="15" x14ac:dyDescent="0.3">
      <c r="B6510" s="33">
        <v>6505.5</v>
      </c>
      <c r="C6510" s="34">
        <v>9.4</v>
      </c>
      <c r="D6510" s="32">
        <f t="shared" si="202"/>
        <v>48.92</v>
      </c>
      <c r="E6510" s="37">
        <f t="shared" si="203"/>
        <v>58.704000000000001</v>
      </c>
      <c r="F6510" s="32">
        <f>'Auxiliary Energy Estimation'!$E$25-D6510</f>
        <v>6.0799999999999983</v>
      </c>
      <c r="G6510" s="32">
        <f>'Auxiliary Energy Estimation'!$E$25-E6510</f>
        <v>-3.7040000000000006</v>
      </c>
      <c r="H6510" s="26">
        <f>IF(D6510&lt;='Auxiliary Energy Estimation'!$E$25, 1, 0)</f>
        <v>1</v>
      </c>
      <c r="I6510" s="26">
        <f>IF(E6510&lt;='Auxiliary Energy Estimation'!$E$25, 1, 0)</f>
        <v>0</v>
      </c>
    </row>
    <row r="6511" spans="2:9" ht="15" x14ac:dyDescent="0.3">
      <c r="B6511" s="33">
        <v>6506.5</v>
      </c>
      <c r="C6511" s="34">
        <v>8.9</v>
      </c>
      <c r="D6511" s="32">
        <f t="shared" si="202"/>
        <v>48.019999999999996</v>
      </c>
      <c r="E6511" s="37">
        <f t="shared" si="203"/>
        <v>57.623999999999995</v>
      </c>
      <c r="F6511" s="32">
        <f>'Auxiliary Energy Estimation'!$E$25-D6511</f>
        <v>6.980000000000004</v>
      </c>
      <c r="G6511" s="32">
        <f>'Auxiliary Energy Estimation'!$E$25-E6511</f>
        <v>-2.6239999999999952</v>
      </c>
      <c r="H6511" s="26">
        <f>IF(D6511&lt;='Auxiliary Energy Estimation'!$E$25, 1, 0)</f>
        <v>1</v>
      </c>
      <c r="I6511" s="26">
        <f>IF(E6511&lt;='Auxiliary Energy Estimation'!$E$25, 1, 0)</f>
        <v>0</v>
      </c>
    </row>
    <row r="6512" spans="2:9" ht="15" x14ac:dyDescent="0.3">
      <c r="B6512" s="33">
        <v>6507.5</v>
      </c>
      <c r="C6512" s="34">
        <v>8.3000000000000007</v>
      </c>
      <c r="D6512" s="32">
        <f t="shared" si="202"/>
        <v>46.94</v>
      </c>
      <c r="E6512" s="37">
        <f t="shared" si="203"/>
        <v>56.327999999999996</v>
      </c>
      <c r="F6512" s="32">
        <f>'Auxiliary Energy Estimation'!$E$25-D6512</f>
        <v>8.0600000000000023</v>
      </c>
      <c r="G6512" s="32">
        <f>'Auxiliary Energy Estimation'!$E$25-E6512</f>
        <v>-1.3279999999999959</v>
      </c>
      <c r="H6512" s="26">
        <f>IF(D6512&lt;='Auxiliary Energy Estimation'!$E$25, 1, 0)</f>
        <v>1</v>
      </c>
      <c r="I6512" s="26">
        <f>IF(E6512&lt;='Auxiliary Energy Estimation'!$E$25, 1, 0)</f>
        <v>0</v>
      </c>
    </row>
    <row r="6513" spans="2:9" ht="15" x14ac:dyDescent="0.3">
      <c r="B6513" s="33">
        <v>6508.5</v>
      </c>
      <c r="C6513" s="34">
        <v>8.9</v>
      </c>
      <c r="D6513" s="32">
        <f t="shared" si="202"/>
        <v>48.019999999999996</v>
      </c>
      <c r="E6513" s="37">
        <f t="shared" si="203"/>
        <v>57.623999999999995</v>
      </c>
      <c r="F6513" s="32">
        <f>'Auxiliary Energy Estimation'!$E$25-D6513</f>
        <v>6.980000000000004</v>
      </c>
      <c r="G6513" s="32">
        <f>'Auxiliary Energy Estimation'!$E$25-E6513</f>
        <v>-2.6239999999999952</v>
      </c>
      <c r="H6513" s="26">
        <f>IF(D6513&lt;='Auxiliary Energy Estimation'!$E$25, 1, 0)</f>
        <v>1</v>
      </c>
      <c r="I6513" s="26">
        <f>IF(E6513&lt;='Auxiliary Energy Estimation'!$E$25, 1, 0)</f>
        <v>0</v>
      </c>
    </row>
    <row r="6514" spans="2:9" ht="15" x14ac:dyDescent="0.3">
      <c r="B6514" s="33">
        <v>6509.5</v>
      </c>
      <c r="C6514" s="34">
        <v>7.8</v>
      </c>
      <c r="D6514" s="32">
        <f t="shared" si="202"/>
        <v>46.04</v>
      </c>
      <c r="E6514" s="37">
        <f t="shared" si="203"/>
        <v>55.247999999999998</v>
      </c>
      <c r="F6514" s="32">
        <f>'Auxiliary Energy Estimation'!$E$25-D6514</f>
        <v>8.9600000000000009</v>
      </c>
      <c r="G6514" s="32">
        <f>'Auxiliary Energy Estimation'!$E$25-E6514</f>
        <v>-0.24799999999999756</v>
      </c>
      <c r="H6514" s="26">
        <f>IF(D6514&lt;='Auxiliary Energy Estimation'!$E$25, 1, 0)</f>
        <v>1</v>
      </c>
      <c r="I6514" s="26">
        <f>IF(E6514&lt;='Auxiliary Energy Estimation'!$E$25, 1, 0)</f>
        <v>0</v>
      </c>
    </row>
    <row r="6515" spans="2:9" ht="15" x14ac:dyDescent="0.3">
      <c r="B6515" s="33">
        <v>6510.5</v>
      </c>
      <c r="C6515" s="34">
        <v>9.4</v>
      </c>
      <c r="D6515" s="32">
        <f t="shared" si="202"/>
        <v>48.92</v>
      </c>
      <c r="E6515" s="37">
        <f t="shared" si="203"/>
        <v>58.704000000000001</v>
      </c>
      <c r="F6515" s="32">
        <f>'Auxiliary Energy Estimation'!$E$25-D6515</f>
        <v>6.0799999999999983</v>
      </c>
      <c r="G6515" s="32">
        <f>'Auxiliary Energy Estimation'!$E$25-E6515</f>
        <v>-3.7040000000000006</v>
      </c>
      <c r="H6515" s="26">
        <f>IF(D6515&lt;='Auxiliary Energy Estimation'!$E$25, 1, 0)</f>
        <v>1</v>
      </c>
      <c r="I6515" s="26">
        <f>IF(E6515&lt;='Auxiliary Energy Estimation'!$E$25, 1, 0)</f>
        <v>0</v>
      </c>
    </row>
    <row r="6516" spans="2:9" ht="15" x14ac:dyDescent="0.3">
      <c r="B6516" s="33">
        <v>6511.5</v>
      </c>
      <c r="C6516" s="34">
        <v>10.6</v>
      </c>
      <c r="D6516" s="32">
        <f t="shared" si="202"/>
        <v>51.08</v>
      </c>
      <c r="E6516" s="37">
        <f t="shared" si="203"/>
        <v>61.295999999999992</v>
      </c>
      <c r="F6516" s="32">
        <f>'Auxiliary Energy Estimation'!$E$25-D6516</f>
        <v>3.9200000000000017</v>
      </c>
      <c r="G6516" s="32">
        <f>'Auxiliary Energy Estimation'!$E$25-E6516</f>
        <v>-6.2959999999999923</v>
      </c>
      <c r="H6516" s="26">
        <f>IF(D6516&lt;='Auxiliary Energy Estimation'!$E$25, 1, 0)</f>
        <v>1</v>
      </c>
      <c r="I6516" s="26">
        <f>IF(E6516&lt;='Auxiliary Energy Estimation'!$E$25, 1, 0)</f>
        <v>0</v>
      </c>
    </row>
    <row r="6517" spans="2:9" ht="15" x14ac:dyDescent="0.3">
      <c r="B6517" s="33">
        <v>6512.5</v>
      </c>
      <c r="C6517" s="34">
        <v>12.2</v>
      </c>
      <c r="D6517" s="32">
        <f t="shared" si="202"/>
        <v>53.96</v>
      </c>
      <c r="E6517" s="37">
        <f t="shared" si="203"/>
        <v>64.751999999999995</v>
      </c>
      <c r="F6517" s="32">
        <f>'Auxiliary Energy Estimation'!$E$25-D6517</f>
        <v>1.0399999999999991</v>
      </c>
      <c r="G6517" s="32">
        <f>'Auxiliary Energy Estimation'!$E$25-E6517</f>
        <v>-9.7519999999999953</v>
      </c>
      <c r="H6517" s="26">
        <f>IF(D6517&lt;='Auxiliary Energy Estimation'!$E$25, 1, 0)</f>
        <v>1</v>
      </c>
      <c r="I6517" s="26">
        <f>IF(E6517&lt;='Auxiliary Energy Estimation'!$E$25, 1, 0)</f>
        <v>0</v>
      </c>
    </row>
    <row r="6518" spans="2:9" ht="15" x14ac:dyDescent="0.3">
      <c r="B6518" s="33">
        <v>6513.5</v>
      </c>
      <c r="C6518" s="34">
        <v>13.9</v>
      </c>
      <c r="D6518" s="32">
        <f t="shared" si="202"/>
        <v>57.019999999999996</v>
      </c>
      <c r="E6518" s="37">
        <f t="shared" si="203"/>
        <v>68.423999999999992</v>
      </c>
      <c r="F6518" s="32">
        <f>'Auxiliary Energy Estimation'!$E$25-D6518</f>
        <v>-2.019999999999996</v>
      </c>
      <c r="G6518" s="32">
        <f>'Auxiliary Energy Estimation'!$E$25-E6518</f>
        <v>-13.423999999999992</v>
      </c>
      <c r="H6518" s="26">
        <f>IF(D6518&lt;='Auxiliary Energy Estimation'!$E$25, 1, 0)</f>
        <v>0</v>
      </c>
      <c r="I6518" s="26">
        <f>IF(E6518&lt;='Auxiliary Energy Estimation'!$E$25, 1, 0)</f>
        <v>0</v>
      </c>
    </row>
    <row r="6519" spans="2:9" ht="15" x14ac:dyDescent="0.3">
      <c r="B6519" s="33">
        <v>6514.5</v>
      </c>
      <c r="C6519" s="34">
        <v>15.6</v>
      </c>
      <c r="D6519" s="32">
        <f t="shared" si="202"/>
        <v>60.08</v>
      </c>
      <c r="E6519" s="37">
        <f t="shared" si="203"/>
        <v>72.095999999999989</v>
      </c>
      <c r="F6519" s="32">
        <f>'Auxiliary Energy Estimation'!$E$25-D6519</f>
        <v>-5.0799999999999983</v>
      </c>
      <c r="G6519" s="32">
        <f>'Auxiliary Energy Estimation'!$E$25-E6519</f>
        <v>-17.095999999999989</v>
      </c>
      <c r="H6519" s="26">
        <f>IF(D6519&lt;='Auxiliary Energy Estimation'!$E$25, 1, 0)</f>
        <v>0</v>
      </c>
      <c r="I6519" s="26">
        <f>IF(E6519&lt;='Auxiliary Energy Estimation'!$E$25, 1, 0)</f>
        <v>0</v>
      </c>
    </row>
    <row r="6520" spans="2:9" ht="15" x14ac:dyDescent="0.3">
      <c r="B6520" s="33">
        <v>6515.5</v>
      </c>
      <c r="C6520" s="34">
        <v>16.7</v>
      </c>
      <c r="D6520" s="32">
        <f t="shared" si="202"/>
        <v>62.06</v>
      </c>
      <c r="E6520" s="37">
        <f t="shared" si="203"/>
        <v>74.471999999999994</v>
      </c>
      <c r="F6520" s="32">
        <f>'Auxiliary Energy Estimation'!$E$25-D6520</f>
        <v>-7.0600000000000023</v>
      </c>
      <c r="G6520" s="32">
        <f>'Auxiliary Energy Estimation'!$E$25-E6520</f>
        <v>-19.471999999999994</v>
      </c>
      <c r="H6520" s="26">
        <f>IF(D6520&lt;='Auxiliary Energy Estimation'!$E$25, 1, 0)</f>
        <v>0</v>
      </c>
      <c r="I6520" s="26">
        <f>IF(E6520&lt;='Auxiliary Energy Estimation'!$E$25, 1, 0)</f>
        <v>0</v>
      </c>
    </row>
    <row r="6521" spans="2:9" ht="15" x14ac:dyDescent="0.3">
      <c r="B6521" s="33">
        <v>6516.5</v>
      </c>
      <c r="C6521" s="34">
        <v>17.8</v>
      </c>
      <c r="D6521" s="32">
        <f t="shared" si="202"/>
        <v>64.039999999999992</v>
      </c>
      <c r="E6521" s="37">
        <f t="shared" si="203"/>
        <v>76.847999999999985</v>
      </c>
      <c r="F6521" s="32">
        <f>'Auxiliary Energy Estimation'!$E$25-D6521</f>
        <v>-9.039999999999992</v>
      </c>
      <c r="G6521" s="32">
        <f>'Auxiliary Energy Estimation'!$E$25-E6521</f>
        <v>-21.847999999999985</v>
      </c>
      <c r="H6521" s="26">
        <f>IF(D6521&lt;='Auxiliary Energy Estimation'!$E$25, 1, 0)</f>
        <v>0</v>
      </c>
      <c r="I6521" s="26">
        <f>IF(E6521&lt;='Auxiliary Energy Estimation'!$E$25, 1, 0)</f>
        <v>0</v>
      </c>
    </row>
    <row r="6522" spans="2:9" ht="15" x14ac:dyDescent="0.3">
      <c r="B6522" s="33">
        <v>6517.5</v>
      </c>
      <c r="C6522" s="34">
        <v>18.3</v>
      </c>
      <c r="D6522" s="32">
        <f t="shared" si="202"/>
        <v>64.94</v>
      </c>
      <c r="E6522" s="37">
        <f t="shared" si="203"/>
        <v>77.927999999999997</v>
      </c>
      <c r="F6522" s="32">
        <f>'Auxiliary Energy Estimation'!$E$25-D6522</f>
        <v>-9.9399999999999977</v>
      </c>
      <c r="G6522" s="32">
        <f>'Auxiliary Energy Estimation'!$E$25-E6522</f>
        <v>-22.927999999999997</v>
      </c>
      <c r="H6522" s="26">
        <f>IF(D6522&lt;='Auxiliary Energy Estimation'!$E$25, 1, 0)</f>
        <v>0</v>
      </c>
      <c r="I6522" s="26">
        <f>IF(E6522&lt;='Auxiliary Energy Estimation'!$E$25, 1, 0)</f>
        <v>0</v>
      </c>
    </row>
    <row r="6523" spans="2:9" ht="15" x14ac:dyDescent="0.3">
      <c r="B6523" s="33">
        <v>6518.5</v>
      </c>
      <c r="C6523" s="34">
        <v>18.899999999999999</v>
      </c>
      <c r="D6523" s="32">
        <f t="shared" si="202"/>
        <v>66.02</v>
      </c>
      <c r="E6523" s="37">
        <f t="shared" si="203"/>
        <v>79.22399999999999</v>
      </c>
      <c r="F6523" s="32">
        <f>'Auxiliary Energy Estimation'!$E$25-D6523</f>
        <v>-11.019999999999996</v>
      </c>
      <c r="G6523" s="32">
        <f>'Auxiliary Energy Estimation'!$E$25-E6523</f>
        <v>-24.22399999999999</v>
      </c>
      <c r="H6523" s="26">
        <f>IF(D6523&lt;='Auxiliary Energy Estimation'!$E$25, 1, 0)</f>
        <v>0</v>
      </c>
      <c r="I6523" s="26">
        <f>IF(E6523&lt;='Auxiliary Energy Estimation'!$E$25, 1, 0)</f>
        <v>0</v>
      </c>
    </row>
    <row r="6524" spans="2:9" ht="15" x14ac:dyDescent="0.3">
      <c r="B6524" s="33">
        <v>6519.5</v>
      </c>
      <c r="C6524" s="34">
        <v>18.3</v>
      </c>
      <c r="D6524" s="32">
        <f t="shared" si="202"/>
        <v>64.94</v>
      </c>
      <c r="E6524" s="37">
        <f t="shared" si="203"/>
        <v>77.927999999999997</v>
      </c>
      <c r="F6524" s="32">
        <f>'Auxiliary Energy Estimation'!$E$25-D6524</f>
        <v>-9.9399999999999977</v>
      </c>
      <c r="G6524" s="32">
        <f>'Auxiliary Energy Estimation'!$E$25-E6524</f>
        <v>-22.927999999999997</v>
      </c>
      <c r="H6524" s="26">
        <f>IF(D6524&lt;='Auxiliary Energy Estimation'!$E$25, 1, 0)</f>
        <v>0</v>
      </c>
      <c r="I6524" s="26">
        <f>IF(E6524&lt;='Auxiliary Energy Estimation'!$E$25, 1, 0)</f>
        <v>0</v>
      </c>
    </row>
    <row r="6525" spans="2:9" ht="15" x14ac:dyDescent="0.3">
      <c r="B6525" s="33">
        <v>6520.5</v>
      </c>
      <c r="C6525" s="34">
        <v>17.8</v>
      </c>
      <c r="D6525" s="32">
        <f t="shared" si="202"/>
        <v>64.039999999999992</v>
      </c>
      <c r="E6525" s="37">
        <f t="shared" si="203"/>
        <v>76.847999999999985</v>
      </c>
      <c r="F6525" s="32">
        <f>'Auxiliary Energy Estimation'!$E$25-D6525</f>
        <v>-9.039999999999992</v>
      </c>
      <c r="G6525" s="32">
        <f>'Auxiliary Energy Estimation'!$E$25-E6525</f>
        <v>-21.847999999999985</v>
      </c>
      <c r="H6525" s="26">
        <f>IF(D6525&lt;='Auxiliary Energy Estimation'!$E$25, 1, 0)</f>
        <v>0</v>
      </c>
      <c r="I6525" s="26">
        <f>IF(E6525&lt;='Auxiliary Energy Estimation'!$E$25, 1, 0)</f>
        <v>0</v>
      </c>
    </row>
    <row r="6526" spans="2:9" ht="15" x14ac:dyDescent="0.3">
      <c r="B6526" s="33">
        <v>6521.5</v>
      </c>
      <c r="C6526" s="34">
        <v>16.100000000000001</v>
      </c>
      <c r="D6526" s="32">
        <f t="shared" si="202"/>
        <v>60.980000000000004</v>
      </c>
      <c r="E6526" s="37">
        <f t="shared" si="203"/>
        <v>73.176000000000002</v>
      </c>
      <c r="F6526" s="32">
        <f>'Auxiliary Energy Estimation'!$E$25-D6526</f>
        <v>-5.980000000000004</v>
      </c>
      <c r="G6526" s="32">
        <f>'Auxiliary Energy Estimation'!$E$25-E6526</f>
        <v>-18.176000000000002</v>
      </c>
      <c r="H6526" s="26">
        <f>IF(D6526&lt;='Auxiliary Energy Estimation'!$E$25, 1, 0)</f>
        <v>0</v>
      </c>
      <c r="I6526" s="26">
        <f>IF(E6526&lt;='Auxiliary Energy Estimation'!$E$25, 1, 0)</f>
        <v>0</v>
      </c>
    </row>
    <row r="6527" spans="2:9" ht="15" x14ac:dyDescent="0.3">
      <c r="B6527" s="33">
        <v>6522.5</v>
      </c>
      <c r="C6527" s="34">
        <v>15</v>
      </c>
      <c r="D6527" s="32">
        <f t="shared" si="202"/>
        <v>59</v>
      </c>
      <c r="E6527" s="37">
        <f t="shared" si="203"/>
        <v>70.8</v>
      </c>
      <c r="F6527" s="32">
        <f>'Auxiliary Energy Estimation'!$E$25-D6527</f>
        <v>-4</v>
      </c>
      <c r="G6527" s="32">
        <f>'Auxiliary Energy Estimation'!$E$25-E6527</f>
        <v>-15.799999999999997</v>
      </c>
      <c r="H6527" s="26">
        <f>IF(D6527&lt;='Auxiliary Energy Estimation'!$E$25, 1, 0)</f>
        <v>0</v>
      </c>
      <c r="I6527" s="26">
        <f>IF(E6527&lt;='Auxiliary Energy Estimation'!$E$25, 1, 0)</f>
        <v>0</v>
      </c>
    </row>
    <row r="6528" spans="2:9" ht="15" x14ac:dyDescent="0.3">
      <c r="B6528" s="33">
        <v>6523.5</v>
      </c>
      <c r="C6528" s="34">
        <v>14.4</v>
      </c>
      <c r="D6528" s="32">
        <f t="shared" si="202"/>
        <v>57.92</v>
      </c>
      <c r="E6528" s="37">
        <f t="shared" si="203"/>
        <v>69.504000000000005</v>
      </c>
      <c r="F6528" s="32">
        <f>'Auxiliary Energy Estimation'!$E$25-D6528</f>
        <v>-2.9200000000000017</v>
      </c>
      <c r="G6528" s="32">
        <f>'Auxiliary Energy Estimation'!$E$25-E6528</f>
        <v>-14.504000000000005</v>
      </c>
      <c r="H6528" s="26">
        <f>IF(D6528&lt;='Auxiliary Energy Estimation'!$E$25, 1, 0)</f>
        <v>0</v>
      </c>
      <c r="I6528" s="26">
        <f>IF(E6528&lt;='Auxiliary Energy Estimation'!$E$25, 1, 0)</f>
        <v>0</v>
      </c>
    </row>
    <row r="6529" spans="2:9" ht="15" x14ac:dyDescent="0.3">
      <c r="B6529" s="33">
        <v>6524.5</v>
      </c>
      <c r="C6529" s="34">
        <v>13.9</v>
      </c>
      <c r="D6529" s="32">
        <f t="shared" si="202"/>
        <v>57.019999999999996</v>
      </c>
      <c r="E6529" s="37">
        <f t="shared" si="203"/>
        <v>68.423999999999992</v>
      </c>
      <c r="F6529" s="32">
        <f>'Auxiliary Energy Estimation'!$E$25-D6529</f>
        <v>-2.019999999999996</v>
      </c>
      <c r="G6529" s="32">
        <f>'Auxiliary Energy Estimation'!$E$25-E6529</f>
        <v>-13.423999999999992</v>
      </c>
      <c r="H6529" s="26">
        <f>IF(D6529&lt;='Auxiliary Energy Estimation'!$E$25, 1, 0)</f>
        <v>0</v>
      </c>
      <c r="I6529" s="26">
        <f>IF(E6529&lt;='Auxiliary Energy Estimation'!$E$25, 1, 0)</f>
        <v>0</v>
      </c>
    </row>
    <row r="6530" spans="2:9" ht="15" x14ac:dyDescent="0.3">
      <c r="B6530" s="33">
        <v>6525.5</v>
      </c>
      <c r="C6530" s="34">
        <v>12.8</v>
      </c>
      <c r="D6530" s="32">
        <f t="shared" si="202"/>
        <v>55.040000000000006</v>
      </c>
      <c r="E6530" s="37">
        <f t="shared" si="203"/>
        <v>66.048000000000002</v>
      </c>
      <c r="F6530" s="32">
        <f>'Auxiliary Energy Estimation'!$E$25-D6530</f>
        <v>-4.0000000000006253E-2</v>
      </c>
      <c r="G6530" s="32">
        <f>'Auxiliary Energy Estimation'!$E$25-E6530</f>
        <v>-11.048000000000002</v>
      </c>
      <c r="H6530" s="26">
        <f>IF(D6530&lt;='Auxiliary Energy Estimation'!$E$25, 1, 0)</f>
        <v>0</v>
      </c>
      <c r="I6530" s="26">
        <f>IF(E6530&lt;='Auxiliary Energy Estimation'!$E$25, 1, 0)</f>
        <v>0</v>
      </c>
    </row>
    <row r="6531" spans="2:9" ht="15" x14ac:dyDescent="0.3">
      <c r="B6531" s="33">
        <v>6526.5</v>
      </c>
      <c r="C6531" s="34">
        <v>12.8</v>
      </c>
      <c r="D6531" s="32">
        <f t="shared" si="202"/>
        <v>55.040000000000006</v>
      </c>
      <c r="E6531" s="37">
        <f t="shared" si="203"/>
        <v>66.048000000000002</v>
      </c>
      <c r="F6531" s="32">
        <f>'Auxiliary Energy Estimation'!$E$25-D6531</f>
        <v>-4.0000000000006253E-2</v>
      </c>
      <c r="G6531" s="32">
        <f>'Auxiliary Energy Estimation'!$E$25-E6531</f>
        <v>-11.048000000000002</v>
      </c>
      <c r="H6531" s="26">
        <f>IF(D6531&lt;='Auxiliary Energy Estimation'!$E$25, 1, 0)</f>
        <v>0</v>
      </c>
      <c r="I6531" s="26">
        <f>IF(E6531&lt;='Auxiliary Energy Estimation'!$E$25, 1, 0)</f>
        <v>0</v>
      </c>
    </row>
    <row r="6532" spans="2:9" ht="15" x14ac:dyDescent="0.3">
      <c r="B6532" s="33">
        <v>6527.5</v>
      </c>
      <c r="C6532" s="34">
        <v>13.3</v>
      </c>
      <c r="D6532" s="32">
        <f t="shared" si="202"/>
        <v>55.94</v>
      </c>
      <c r="E6532" s="37">
        <f t="shared" si="203"/>
        <v>67.128</v>
      </c>
      <c r="F6532" s="32">
        <f>'Auxiliary Energy Estimation'!$E$25-D6532</f>
        <v>-0.93999999999999773</v>
      </c>
      <c r="G6532" s="32">
        <f>'Auxiliary Energy Estimation'!$E$25-E6532</f>
        <v>-12.128</v>
      </c>
      <c r="H6532" s="26">
        <f>IF(D6532&lt;='Auxiliary Energy Estimation'!$E$25, 1, 0)</f>
        <v>0</v>
      </c>
      <c r="I6532" s="26">
        <f>IF(E6532&lt;='Auxiliary Energy Estimation'!$E$25, 1, 0)</f>
        <v>0</v>
      </c>
    </row>
    <row r="6533" spans="2:9" ht="15" x14ac:dyDescent="0.3">
      <c r="B6533" s="33">
        <v>6528.5</v>
      </c>
      <c r="C6533" s="34">
        <v>12.8</v>
      </c>
      <c r="D6533" s="32">
        <f t="shared" ref="D6533:D6596" si="204">CONVERT(C6533,"C","F")</f>
        <v>55.040000000000006</v>
      </c>
      <c r="E6533" s="37">
        <f t="shared" ref="E6533:E6596" si="205">D6533*1.2</f>
        <v>66.048000000000002</v>
      </c>
      <c r="F6533" s="32">
        <f>'Auxiliary Energy Estimation'!$E$25-D6533</f>
        <v>-4.0000000000006253E-2</v>
      </c>
      <c r="G6533" s="32">
        <f>'Auxiliary Energy Estimation'!$E$25-E6533</f>
        <v>-11.048000000000002</v>
      </c>
      <c r="H6533" s="26">
        <f>IF(D6533&lt;='Auxiliary Energy Estimation'!$E$25, 1, 0)</f>
        <v>0</v>
      </c>
      <c r="I6533" s="26">
        <f>IF(E6533&lt;='Auxiliary Energy Estimation'!$E$25, 1, 0)</f>
        <v>0</v>
      </c>
    </row>
    <row r="6534" spans="2:9" ht="15" x14ac:dyDescent="0.3">
      <c r="B6534" s="33">
        <v>6529.5</v>
      </c>
      <c r="C6534" s="34">
        <v>12.8</v>
      </c>
      <c r="D6534" s="32">
        <f t="shared" si="204"/>
        <v>55.040000000000006</v>
      </c>
      <c r="E6534" s="37">
        <f t="shared" si="205"/>
        <v>66.048000000000002</v>
      </c>
      <c r="F6534" s="32">
        <f>'Auxiliary Energy Estimation'!$E$25-D6534</f>
        <v>-4.0000000000006253E-2</v>
      </c>
      <c r="G6534" s="32">
        <f>'Auxiliary Energy Estimation'!$E$25-E6534</f>
        <v>-11.048000000000002</v>
      </c>
      <c r="H6534" s="26">
        <f>IF(D6534&lt;='Auxiliary Energy Estimation'!$E$25, 1, 0)</f>
        <v>0</v>
      </c>
      <c r="I6534" s="26">
        <f>IF(E6534&lt;='Auxiliary Energy Estimation'!$E$25, 1, 0)</f>
        <v>0</v>
      </c>
    </row>
    <row r="6535" spans="2:9" ht="15" x14ac:dyDescent="0.3">
      <c r="B6535" s="33">
        <v>6530.5</v>
      </c>
      <c r="C6535" s="34">
        <v>12.8</v>
      </c>
      <c r="D6535" s="32">
        <f t="shared" si="204"/>
        <v>55.040000000000006</v>
      </c>
      <c r="E6535" s="37">
        <f t="shared" si="205"/>
        <v>66.048000000000002</v>
      </c>
      <c r="F6535" s="32">
        <f>'Auxiliary Energy Estimation'!$E$25-D6535</f>
        <v>-4.0000000000006253E-2</v>
      </c>
      <c r="G6535" s="32">
        <f>'Auxiliary Energy Estimation'!$E$25-E6535</f>
        <v>-11.048000000000002</v>
      </c>
      <c r="H6535" s="26">
        <f>IF(D6535&lt;='Auxiliary Energy Estimation'!$E$25, 1, 0)</f>
        <v>0</v>
      </c>
      <c r="I6535" s="26">
        <f>IF(E6535&lt;='Auxiliary Energy Estimation'!$E$25, 1, 0)</f>
        <v>0</v>
      </c>
    </row>
    <row r="6536" spans="2:9" ht="15" x14ac:dyDescent="0.3">
      <c r="B6536" s="33">
        <v>6531.5</v>
      </c>
      <c r="C6536" s="34">
        <v>11.7</v>
      </c>
      <c r="D6536" s="32">
        <f t="shared" si="204"/>
        <v>53.06</v>
      </c>
      <c r="E6536" s="37">
        <f t="shared" si="205"/>
        <v>63.671999999999997</v>
      </c>
      <c r="F6536" s="32">
        <f>'Auxiliary Energy Estimation'!$E$25-D6536</f>
        <v>1.9399999999999977</v>
      </c>
      <c r="G6536" s="32">
        <f>'Auxiliary Energy Estimation'!$E$25-E6536</f>
        <v>-8.671999999999997</v>
      </c>
      <c r="H6536" s="26">
        <f>IF(D6536&lt;='Auxiliary Energy Estimation'!$E$25, 1, 0)</f>
        <v>1</v>
      </c>
      <c r="I6536" s="26">
        <f>IF(E6536&lt;='Auxiliary Energy Estimation'!$E$25, 1, 0)</f>
        <v>0</v>
      </c>
    </row>
    <row r="6537" spans="2:9" ht="15" x14ac:dyDescent="0.3">
      <c r="B6537" s="33">
        <v>6532.5</v>
      </c>
      <c r="C6537" s="34">
        <v>11.7</v>
      </c>
      <c r="D6537" s="32">
        <f t="shared" si="204"/>
        <v>53.06</v>
      </c>
      <c r="E6537" s="37">
        <f t="shared" si="205"/>
        <v>63.671999999999997</v>
      </c>
      <c r="F6537" s="32">
        <f>'Auxiliary Energy Estimation'!$E$25-D6537</f>
        <v>1.9399999999999977</v>
      </c>
      <c r="G6537" s="32">
        <f>'Auxiliary Energy Estimation'!$E$25-E6537</f>
        <v>-8.671999999999997</v>
      </c>
      <c r="H6537" s="26">
        <f>IF(D6537&lt;='Auxiliary Energy Estimation'!$E$25, 1, 0)</f>
        <v>1</v>
      </c>
      <c r="I6537" s="26">
        <f>IF(E6537&lt;='Auxiliary Energy Estimation'!$E$25, 1, 0)</f>
        <v>0</v>
      </c>
    </row>
    <row r="6538" spans="2:9" ht="15" x14ac:dyDescent="0.3">
      <c r="B6538" s="33">
        <v>6533.5</v>
      </c>
      <c r="C6538" s="34">
        <v>11.7</v>
      </c>
      <c r="D6538" s="32">
        <f t="shared" si="204"/>
        <v>53.06</v>
      </c>
      <c r="E6538" s="37">
        <f t="shared" si="205"/>
        <v>63.671999999999997</v>
      </c>
      <c r="F6538" s="32">
        <f>'Auxiliary Energy Estimation'!$E$25-D6538</f>
        <v>1.9399999999999977</v>
      </c>
      <c r="G6538" s="32">
        <f>'Auxiliary Energy Estimation'!$E$25-E6538</f>
        <v>-8.671999999999997</v>
      </c>
      <c r="H6538" s="26">
        <f>IF(D6538&lt;='Auxiliary Energy Estimation'!$E$25, 1, 0)</f>
        <v>1</v>
      </c>
      <c r="I6538" s="26">
        <f>IF(E6538&lt;='Auxiliary Energy Estimation'!$E$25, 1, 0)</f>
        <v>0</v>
      </c>
    </row>
    <row r="6539" spans="2:9" ht="15" x14ac:dyDescent="0.3">
      <c r="B6539" s="33">
        <v>6534.5</v>
      </c>
      <c r="C6539" s="34">
        <v>13.3</v>
      </c>
      <c r="D6539" s="32">
        <f t="shared" si="204"/>
        <v>55.94</v>
      </c>
      <c r="E6539" s="37">
        <f t="shared" si="205"/>
        <v>67.128</v>
      </c>
      <c r="F6539" s="32">
        <f>'Auxiliary Energy Estimation'!$E$25-D6539</f>
        <v>-0.93999999999999773</v>
      </c>
      <c r="G6539" s="32">
        <f>'Auxiliary Energy Estimation'!$E$25-E6539</f>
        <v>-12.128</v>
      </c>
      <c r="H6539" s="26">
        <f>IF(D6539&lt;='Auxiliary Energy Estimation'!$E$25, 1, 0)</f>
        <v>0</v>
      </c>
      <c r="I6539" s="26">
        <f>IF(E6539&lt;='Auxiliary Energy Estimation'!$E$25, 1, 0)</f>
        <v>0</v>
      </c>
    </row>
    <row r="6540" spans="2:9" ht="15" x14ac:dyDescent="0.3">
      <c r="B6540" s="33">
        <v>6535.5</v>
      </c>
      <c r="C6540" s="34">
        <v>15.6</v>
      </c>
      <c r="D6540" s="32">
        <f t="shared" si="204"/>
        <v>60.08</v>
      </c>
      <c r="E6540" s="37">
        <f t="shared" si="205"/>
        <v>72.095999999999989</v>
      </c>
      <c r="F6540" s="32">
        <f>'Auxiliary Energy Estimation'!$E$25-D6540</f>
        <v>-5.0799999999999983</v>
      </c>
      <c r="G6540" s="32">
        <f>'Auxiliary Energy Estimation'!$E$25-E6540</f>
        <v>-17.095999999999989</v>
      </c>
      <c r="H6540" s="26">
        <f>IF(D6540&lt;='Auxiliary Energy Estimation'!$E$25, 1, 0)</f>
        <v>0</v>
      </c>
      <c r="I6540" s="26">
        <f>IF(E6540&lt;='Auxiliary Energy Estimation'!$E$25, 1, 0)</f>
        <v>0</v>
      </c>
    </row>
    <row r="6541" spans="2:9" ht="15" x14ac:dyDescent="0.3">
      <c r="B6541" s="33">
        <v>6536.5</v>
      </c>
      <c r="C6541" s="34">
        <v>16.7</v>
      </c>
      <c r="D6541" s="32">
        <f t="shared" si="204"/>
        <v>62.06</v>
      </c>
      <c r="E6541" s="37">
        <f t="shared" si="205"/>
        <v>74.471999999999994</v>
      </c>
      <c r="F6541" s="32">
        <f>'Auxiliary Energy Estimation'!$E$25-D6541</f>
        <v>-7.0600000000000023</v>
      </c>
      <c r="G6541" s="32">
        <f>'Auxiliary Energy Estimation'!$E$25-E6541</f>
        <v>-19.471999999999994</v>
      </c>
      <c r="H6541" s="26">
        <f>IF(D6541&lt;='Auxiliary Energy Estimation'!$E$25, 1, 0)</f>
        <v>0</v>
      </c>
      <c r="I6541" s="26">
        <f>IF(E6541&lt;='Auxiliary Energy Estimation'!$E$25, 1, 0)</f>
        <v>0</v>
      </c>
    </row>
    <row r="6542" spans="2:9" ht="15" x14ac:dyDescent="0.3">
      <c r="B6542" s="33">
        <v>6537.5</v>
      </c>
      <c r="C6542" s="34">
        <v>18.3</v>
      </c>
      <c r="D6542" s="32">
        <f t="shared" si="204"/>
        <v>64.94</v>
      </c>
      <c r="E6542" s="37">
        <f t="shared" si="205"/>
        <v>77.927999999999997</v>
      </c>
      <c r="F6542" s="32">
        <f>'Auxiliary Energy Estimation'!$E$25-D6542</f>
        <v>-9.9399999999999977</v>
      </c>
      <c r="G6542" s="32">
        <f>'Auxiliary Energy Estimation'!$E$25-E6542</f>
        <v>-22.927999999999997</v>
      </c>
      <c r="H6542" s="26">
        <f>IF(D6542&lt;='Auxiliary Energy Estimation'!$E$25, 1, 0)</f>
        <v>0</v>
      </c>
      <c r="I6542" s="26">
        <f>IF(E6542&lt;='Auxiliary Energy Estimation'!$E$25, 1, 0)</f>
        <v>0</v>
      </c>
    </row>
    <row r="6543" spans="2:9" ht="15" x14ac:dyDescent="0.3">
      <c r="B6543" s="33">
        <v>6538.5</v>
      </c>
      <c r="C6543" s="34">
        <v>18.3</v>
      </c>
      <c r="D6543" s="32">
        <f t="shared" si="204"/>
        <v>64.94</v>
      </c>
      <c r="E6543" s="37">
        <f t="shared" si="205"/>
        <v>77.927999999999997</v>
      </c>
      <c r="F6543" s="32">
        <f>'Auxiliary Energy Estimation'!$E$25-D6543</f>
        <v>-9.9399999999999977</v>
      </c>
      <c r="G6543" s="32">
        <f>'Auxiliary Energy Estimation'!$E$25-E6543</f>
        <v>-22.927999999999997</v>
      </c>
      <c r="H6543" s="26">
        <f>IF(D6543&lt;='Auxiliary Energy Estimation'!$E$25, 1, 0)</f>
        <v>0</v>
      </c>
      <c r="I6543" s="26">
        <f>IF(E6543&lt;='Auxiliary Energy Estimation'!$E$25, 1, 0)</f>
        <v>0</v>
      </c>
    </row>
    <row r="6544" spans="2:9" ht="15" x14ac:dyDescent="0.3">
      <c r="B6544" s="33">
        <v>6539.5</v>
      </c>
      <c r="C6544" s="34">
        <v>18.3</v>
      </c>
      <c r="D6544" s="32">
        <f t="shared" si="204"/>
        <v>64.94</v>
      </c>
      <c r="E6544" s="37">
        <f t="shared" si="205"/>
        <v>77.927999999999997</v>
      </c>
      <c r="F6544" s="32">
        <f>'Auxiliary Energy Estimation'!$E$25-D6544</f>
        <v>-9.9399999999999977</v>
      </c>
      <c r="G6544" s="32">
        <f>'Auxiliary Energy Estimation'!$E$25-E6544</f>
        <v>-22.927999999999997</v>
      </c>
      <c r="H6544" s="26">
        <f>IF(D6544&lt;='Auxiliary Energy Estimation'!$E$25, 1, 0)</f>
        <v>0</v>
      </c>
      <c r="I6544" s="26">
        <f>IF(E6544&lt;='Auxiliary Energy Estimation'!$E$25, 1, 0)</f>
        <v>0</v>
      </c>
    </row>
    <row r="6545" spans="2:9" ht="15" x14ac:dyDescent="0.3">
      <c r="B6545" s="33">
        <v>6540.5</v>
      </c>
      <c r="C6545" s="34">
        <v>18.899999999999999</v>
      </c>
      <c r="D6545" s="32">
        <f t="shared" si="204"/>
        <v>66.02</v>
      </c>
      <c r="E6545" s="37">
        <f t="shared" si="205"/>
        <v>79.22399999999999</v>
      </c>
      <c r="F6545" s="32">
        <f>'Auxiliary Energy Estimation'!$E$25-D6545</f>
        <v>-11.019999999999996</v>
      </c>
      <c r="G6545" s="32">
        <f>'Auxiliary Energy Estimation'!$E$25-E6545</f>
        <v>-24.22399999999999</v>
      </c>
      <c r="H6545" s="26">
        <f>IF(D6545&lt;='Auxiliary Energy Estimation'!$E$25, 1, 0)</f>
        <v>0</v>
      </c>
      <c r="I6545" s="26">
        <f>IF(E6545&lt;='Auxiliary Energy Estimation'!$E$25, 1, 0)</f>
        <v>0</v>
      </c>
    </row>
    <row r="6546" spans="2:9" ht="15" x14ac:dyDescent="0.3">
      <c r="B6546" s="33">
        <v>6541.5</v>
      </c>
      <c r="C6546" s="34">
        <v>19.399999999999999</v>
      </c>
      <c r="D6546" s="32">
        <f t="shared" si="204"/>
        <v>66.92</v>
      </c>
      <c r="E6546" s="37">
        <f t="shared" si="205"/>
        <v>80.304000000000002</v>
      </c>
      <c r="F6546" s="32">
        <f>'Auxiliary Energy Estimation'!$E$25-D6546</f>
        <v>-11.920000000000002</v>
      </c>
      <c r="G6546" s="32">
        <f>'Auxiliary Energy Estimation'!$E$25-E6546</f>
        <v>-25.304000000000002</v>
      </c>
      <c r="H6546" s="26">
        <f>IF(D6546&lt;='Auxiliary Energy Estimation'!$E$25, 1, 0)</f>
        <v>0</v>
      </c>
      <c r="I6546" s="26">
        <f>IF(E6546&lt;='Auxiliary Energy Estimation'!$E$25, 1, 0)</f>
        <v>0</v>
      </c>
    </row>
    <row r="6547" spans="2:9" ht="15" x14ac:dyDescent="0.3">
      <c r="B6547" s="33">
        <v>6542.5</v>
      </c>
      <c r="C6547" s="34">
        <v>19.399999999999999</v>
      </c>
      <c r="D6547" s="32">
        <f t="shared" si="204"/>
        <v>66.92</v>
      </c>
      <c r="E6547" s="37">
        <f t="shared" si="205"/>
        <v>80.304000000000002</v>
      </c>
      <c r="F6547" s="32">
        <f>'Auxiliary Energy Estimation'!$E$25-D6547</f>
        <v>-11.920000000000002</v>
      </c>
      <c r="G6547" s="32">
        <f>'Auxiliary Energy Estimation'!$E$25-E6547</f>
        <v>-25.304000000000002</v>
      </c>
      <c r="H6547" s="26">
        <f>IF(D6547&lt;='Auxiliary Energy Estimation'!$E$25, 1, 0)</f>
        <v>0</v>
      </c>
      <c r="I6547" s="26">
        <f>IF(E6547&lt;='Auxiliary Energy Estimation'!$E$25, 1, 0)</f>
        <v>0</v>
      </c>
    </row>
    <row r="6548" spans="2:9" ht="15" x14ac:dyDescent="0.3">
      <c r="B6548" s="33">
        <v>6543.5</v>
      </c>
      <c r="C6548" s="34">
        <v>16.7</v>
      </c>
      <c r="D6548" s="32">
        <f t="shared" si="204"/>
        <v>62.06</v>
      </c>
      <c r="E6548" s="37">
        <f t="shared" si="205"/>
        <v>74.471999999999994</v>
      </c>
      <c r="F6548" s="32">
        <f>'Auxiliary Energy Estimation'!$E$25-D6548</f>
        <v>-7.0600000000000023</v>
      </c>
      <c r="G6548" s="32">
        <f>'Auxiliary Energy Estimation'!$E$25-E6548</f>
        <v>-19.471999999999994</v>
      </c>
      <c r="H6548" s="26">
        <f>IF(D6548&lt;='Auxiliary Energy Estimation'!$E$25, 1, 0)</f>
        <v>0</v>
      </c>
      <c r="I6548" s="26">
        <f>IF(E6548&lt;='Auxiliary Energy Estimation'!$E$25, 1, 0)</f>
        <v>0</v>
      </c>
    </row>
    <row r="6549" spans="2:9" ht="15" x14ac:dyDescent="0.3">
      <c r="B6549" s="33">
        <v>6544.5</v>
      </c>
      <c r="C6549" s="34">
        <v>16.7</v>
      </c>
      <c r="D6549" s="32">
        <f t="shared" si="204"/>
        <v>62.06</v>
      </c>
      <c r="E6549" s="37">
        <f t="shared" si="205"/>
        <v>74.471999999999994</v>
      </c>
      <c r="F6549" s="32">
        <f>'Auxiliary Energy Estimation'!$E$25-D6549</f>
        <v>-7.0600000000000023</v>
      </c>
      <c r="G6549" s="32">
        <f>'Auxiliary Energy Estimation'!$E$25-E6549</f>
        <v>-19.471999999999994</v>
      </c>
      <c r="H6549" s="26">
        <f>IF(D6549&lt;='Auxiliary Energy Estimation'!$E$25, 1, 0)</f>
        <v>0</v>
      </c>
      <c r="I6549" s="26">
        <f>IF(E6549&lt;='Auxiliary Energy Estimation'!$E$25, 1, 0)</f>
        <v>0</v>
      </c>
    </row>
    <row r="6550" spans="2:9" ht="15" x14ac:dyDescent="0.3">
      <c r="B6550" s="33">
        <v>6545.5</v>
      </c>
      <c r="C6550" s="34">
        <v>15.6</v>
      </c>
      <c r="D6550" s="32">
        <f t="shared" si="204"/>
        <v>60.08</v>
      </c>
      <c r="E6550" s="37">
        <f t="shared" si="205"/>
        <v>72.095999999999989</v>
      </c>
      <c r="F6550" s="32">
        <f>'Auxiliary Energy Estimation'!$E$25-D6550</f>
        <v>-5.0799999999999983</v>
      </c>
      <c r="G6550" s="32">
        <f>'Auxiliary Energy Estimation'!$E$25-E6550</f>
        <v>-17.095999999999989</v>
      </c>
      <c r="H6550" s="26">
        <f>IF(D6550&lt;='Auxiliary Energy Estimation'!$E$25, 1, 0)</f>
        <v>0</v>
      </c>
      <c r="I6550" s="26">
        <f>IF(E6550&lt;='Auxiliary Energy Estimation'!$E$25, 1, 0)</f>
        <v>0</v>
      </c>
    </row>
    <row r="6551" spans="2:9" ht="15" x14ac:dyDescent="0.3">
      <c r="B6551" s="33">
        <v>6546.5</v>
      </c>
      <c r="C6551" s="34">
        <v>15.6</v>
      </c>
      <c r="D6551" s="32">
        <f t="shared" si="204"/>
        <v>60.08</v>
      </c>
      <c r="E6551" s="37">
        <f t="shared" si="205"/>
        <v>72.095999999999989</v>
      </c>
      <c r="F6551" s="32">
        <f>'Auxiliary Energy Estimation'!$E$25-D6551</f>
        <v>-5.0799999999999983</v>
      </c>
      <c r="G6551" s="32">
        <f>'Auxiliary Energy Estimation'!$E$25-E6551</f>
        <v>-17.095999999999989</v>
      </c>
      <c r="H6551" s="26">
        <f>IF(D6551&lt;='Auxiliary Energy Estimation'!$E$25, 1, 0)</f>
        <v>0</v>
      </c>
      <c r="I6551" s="26">
        <f>IF(E6551&lt;='Auxiliary Energy Estimation'!$E$25, 1, 0)</f>
        <v>0</v>
      </c>
    </row>
    <row r="6552" spans="2:9" ht="15" x14ac:dyDescent="0.3">
      <c r="B6552" s="33">
        <v>6547.5</v>
      </c>
      <c r="C6552" s="34">
        <v>15</v>
      </c>
      <c r="D6552" s="32">
        <f t="shared" si="204"/>
        <v>59</v>
      </c>
      <c r="E6552" s="37">
        <f t="shared" si="205"/>
        <v>70.8</v>
      </c>
      <c r="F6552" s="32">
        <f>'Auxiliary Energy Estimation'!$E$25-D6552</f>
        <v>-4</v>
      </c>
      <c r="G6552" s="32">
        <f>'Auxiliary Energy Estimation'!$E$25-E6552</f>
        <v>-15.799999999999997</v>
      </c>
      <c r="H6552" s="26">
        <f>IF(D6552&lt;='Auxiliary Energy Estimation'!$E$25, 1, 0)</f>
        <v>0</v>
      </c>
      <c r="I6552" s="26">
        <f>IF(E6552&lt;='Auxiliary Energy Estimation'!$E$25, 1, 0)</f>
        <v>0</v>
      </c>
    </row>
    <row r="6553" spans="2:9" ht="15" x14ac:dyDescent="0.3">
      <c r="B6553" s="33">
        <v>6548.5</v>
      </c>
      <c r="C6553" s="34">
        <v>15</v>
      </c>
      <c r="D6553" s="32">
        <f t="shared" si="204"/>
        <v>59</v>
      </c>
      <c r="E6553" s="37">
        <f t="shared" si="205"/>
        <v>70.8</v>
      </c>
      <c r="F6553" s="32">
        <f>'Auxiliary Energy Estimation'!$E$25-D6553</f>
        <v>-4</v>
      </c>
      <c r="G6553" s="32">
        <f>'Auxiliary Energy Estimation'!$E$25-E6553</f>
        <v>-15.799999999999997</v>
      </c>
      <c r="H6553" s="26">
        <f>IF(D6553&lt;='Auxiliary Energy Estimation'!$E$25, 1, 0)</f>
        <v>0</v>
      </c>
      <c r="I6553" s="26">
        <f>IF(E6553&lt;='Auxiliary Energy Estimation'!$E$25, 1, 0)</f>
        <v>0</v>
      </c>
    </row>
    <row r="6554" spans="2:9" ht="15" x14ac:dyDescent="0.3">
      <c r="B6554" s="33">
        <v>6549.5</v>
      </c>
      <c r="C6554" s="34">
        <v>16.399999999999999</v>
      </c>
      <c r="D6554" s="32">
        <f t="shared" si="204"/>
        <v>61.519999999999996</v>
      </c>
      <c r="E6554" s="37">
        <f t="shared" si="205"/>
        <v>73.823999999999998</v>
      </c>
      <c r="F6554" s="32">
        <f>'Auxiliary Energy Estimation'!$E$25-D6554</f>
        <v>-6.519999999999996</v>
      </c>
      <c r="G6554" s="32">
        <f>'Auxiliary Energy Estimation'!$E$25-E6554</f>
        <v>-18.823999999999998</v>
      </c>
      <c r="H6554" s="26">
        <f>IF(D6554&lt;='Auxiliary Energy Estimation'!$E$25, 1, 0)</f>
        <v>0</v>
      </c>
      <c r="I6554" s="26">
        <f>IF(E6554&lt;='Auxiliary Energy Estimation'!$E$25, 1, 0)</f>
        <v>0</v>
      </c>
    </row>
    <row r="6555" spans="2:9" ht="15" x14ac:dyDescent="0.3">
      <c r="B6555" s="33">
        <v>6550.5</v>
      </c>
      <c r="C6555" s="34">
        <v>17.899999999999999</v>
      </c>
      <c r="D6555" s="32">
        <f t="shared" si="204"/>
        <v>64.22</v>
      </c>
      <c r="E6555" s="37">
        <f t="shared" si="205"/>
        <v>77.063999999999993</v>
      </c>
      <c r="F6555" s="32">
        <f>'Auxiliary Energy Estimation'!$E$25-D6555</f>
        <v>-9.2199999999999989</v>
      </c>
      <c r="G6555" s="32">
        <f>'Auxiliary Energy Estimation'!$E$25-E6555</f>
        <v>-22.063999999999993</v>
      </c>
      <c r="H6555" s="26">
        <f>IF(D6555&lt;='Auxiliary Energy Estimation'!$E$25, 1, 0)</f>
        <v>0</v>
      </c>
      <c r="I6555" s="26">
        <f>IF(E6555&lt;='Auxiliary Energy Estimation'!$E$25, 1, 0)</f>
        <v>0</v>
      </c>
    </row>
    <row r="6556" spans="2:9" ht="15" x14ac:dyDescent="0.3">
      <c r="B6556" s="33">
        <v>6551.5</v>
      </c>
      <c r="C6556" s="34">
        <v>19.3</v>
      </c>
      <c r="D6556" s="32">
        <f t="shared" si="204"/>
        <v>66.740000000000009</v>
      </c>
      <c r="E6556" s="37">
        <f t="shared" si="205"/>
        <v>80.088000000000008</v>
      </c>
      <c r="F6556" s="32">
        <f>'Auxiliary Energy Estimation'!$E$25-D6556</f>
        <v>-11.740000000000009</v>
      </c>
      <c r="G6556" s="32">
        <f>'Auxiliary Energy Estimation'!$E$25-E6556</f>
        <v>-25.088000000000008</v>
      </c>
      <c r="H6556" s="26">
        <f>IF(D6556&lt;='Auxiliary Energy Estimation'!$E$25, 1, 0)</f>
        <v>0</v>
      </c>
      <c r="I6556" s="26">
        <f>IF(E6556&lt;='Auxiliary Energy Estimation'!$E$25, 1, 0)</f>
        <v>0</v>
      </c>
    </row>
    <row r="6557" spans="2:9" ht="15" x14ac:dyDescent="0.3">
      <c r="B6557" s="33">
        <v>6552.5</v>
      </c>
      <c r="C6557" s="34">
        <v>20.7</v>
      </c>
      <c r="D6557" s="32">
        <f t="shared" si="204"/>
        <v>69.259999999999991</v>
      </c>
      <c r="E6557" s="37">
        <f t="shared" si="205"/>
        <v>83.111999999999981</v>
      </c>
      <c r="F6557" s="32">
        <f>'Auxiliary Energy Estimation'!$E$25-D6557</f>
        <v>-14.259999999999991</v>
      </c>
      <c r="G6557" s="32">
        <f>'Auxiliary Energy Estimation'!$E$25-E6557</f>
        <v>-28.111999999999981</v>
      </c>
      <c r="H6557" s="26">
        <f>IF(D6557&lt;='Auxiliary Energy Estimation'!$E$25, 1, 0)</f>
        <v>0</v>
      </c>
      <c r="I6557" s="26">
        <f>IF(E6557&lt;='Auxiliary Energy Estimation'!$E$25, 1, 0)</f>
        <v>0</v>
      </c>
    </row>
    <row r="6558" spans="2:9" ht="15" x14ac:dyDescent="0.3">
      <c r="B6558" s="33">
        <v>6553.5</v>
      </c>
      <c r="C6558" s="34">
        <v>22.1</v>
      </c>
      <c r="D6558" s="32">
        <f t="shared" si="204"/>
        <v>71.78</v>
      </c>
      <c r="E6558" s="37">
        <f t="shared" si="205"/>
        <v>86.135999999999996</v>
      </c>
      <c r="F6558" s="32">
        <f>'Auxiliary Energy Estimation'!$E$25-D6558</f>
        <v>-16.78</v>
      </c>
      <c r="G6558" s="32">
        <f>'Auxiliary Energy Estimation'!$E$25-E6558</f>
        <v>-31.135999999999996</v>
      </c>
      <c r="H6558" s="26">
        <f>IF(D6558&lt;='Auxiliary Energy Estimation'!$E$25, 1, 0)</f>
        <v>0</v>
      </c>
      <c r="I6558" s="26">
        <f>IF(E6558&lt;='Auxiliary Energy Estimation'!$E$25, 1, 0)</f>
        <v>0</v>
      </c>
    </row>
    <row r="6559" spans="2:9" ht="15" x14ac:dyDescent="0.3">
      <c r="B6559" s="33">
        <v>6554.5</v>
      </c>
      <c r="C6559" s="34">
        <v>23.6</v>
      </c>
      <c r="D6559" s="32">
        <f t="shared" si="204"/>
        <v>74.48</v>
      </c>
      <c r="E6559" s="37">
        <f t="shared" si="205"/>
        <v>89.376000000000005</v>
      </c>
      <c r="F6559" s="32">
        <f>'Auxiliary Energy Estimation'!$E$25-D6559</f>
        <v>-19.480000000000004</v>
      </c>
      <c r="G6559" s="32">
        <f>'Auxiliary Energy Estimation'!$E$25-E6559</f>
        <v>-34.376000000000005</v>
      </c>
      <c r="H6559" s="26">
        <f>IF(D6559&lt;='Auxiliary Energy Estimation'!$E$25, 1, 0)</f>
        <v>0</v>
      </c>
      <c r="I6559" s="26">
        <f>IF(E6559&lt;='Auxiliary Energy Estimation'!$E$25, 1, 0)</f>
        <v>0</v>
      </c>
    </row>
    <row r="6560" spans="2:9" ht="15" x14ac:dyDescent="0.3">
      <c r="B6560" s="33">
        <v>6555.5</v>
      </c>
      <c r="C6560" s="34">
        <v>25</v>
      </c>
      <c r="D6560" s="32">
        <f t="shared" si="204"/>
        <v>77</v>
      </c>
      <c r="E6560" s="37">
        <f t="shared" si="205"/>
        <v>92.399999999999991</v>
      </c>
      <c r="F6560" s="32">
        <f>'Auxiliary Energy Estimation'!$E$25-D6560</f>
        <v>-22</v>
      </c>
      <c r="G6560" s="32">
        <f>'Auxiliary Energy Estimation'!$E$25-E6560</f>
        <v>-37.399999999999991</v>
      </c>
      <c r="H6560" s="26">
        <f>IF(D6560&lt;='Auxiliary Energy Estimation'!$E$25, 1, 0)</f>
        <v>0</v>
      </c>
      <c r="I6560" s="26">
        <f>IF(E6560&lt;='Auxiliary Energy Estimation'!$E$25, 1, 0)</f>
        <v>0</v>
      </c>
    </row>
    <row r="6561" spans="2:9" ht="15" x14ac:dyDescent="0.3">
      <c r="B6561" s="33">
        <v>6556.5</v>
      </c>
      <c r="C6561" s="34">
        <v>25</v>
      </c>
      <c r="D6561" s="32">
        <f t="shared" si="204"/>
        <v>77</v>
      </c>
      <c r="E6561" s="37">
        <f t="shared" si="205"/>
        <v>92.399999999999991</v>
      </c>
      <c r="F6561" s="32">
        <f>'Auxiliary Energy Estimation'!$E$25-D6561</f>
        <v>-22</v>
      </c>
      <c r="G6561" s="32">
        <f>'Auxiliary Energy Estimation'!$E$25-E6561</f>
        <v>-37.399999999999991</v>
      </c>
      <c r="H6561" s="26">
        <f>IF(D6561&lt;='Auxiliary Energy Estimation'!$E$25, 1, 0)</f>
        <v>0</v>
      </c>
      <c r="I6561" s="26">
        <f>IF(E6561&lt;='Auxiliary Energy Estimation'!$E$25, 1, 0)</f>
        <v>0</v>
      </c>
    </row>
    <row r="6562" spans="2:9" ht="15" x14ac:dyDescent="0.3">
      <c r="B6562" s="33">
        <v>6557.5</v>
      </c>
      <c r="C6562" s="34">
        <v>24.4</v>
      </c>
      <c r="D6562" s="32">
        <f t="shared" si="204"/>
        <v>75.92</v>
      </c>
      <c r="E6562" s="37">
        <f t="shared" si="205"/>
        <v>91.103999999999999</v>
      </c>
      <c r="F6562" s="32">
        <f>'Auxiliary Energy Estimation'!$E$25-D6562</f>
        <v>-20.92</v>
      </c>
      <c r="G6562" s="32">
        <f>'Auxiliary Energy Estimation'!$E$25-E6562</f>
        <v>-36.103999999999999</v>
      </c>
      <c r="H6562" s="26">
        <f>IF(D6562&lt;='Auxiliary Energy Estimation'!$E$25, 1, 0)</f>
        <v>0</v>
      </c>
      <c r="I6562" s="26">
        <f>IF(E6562&lt;='Auxiliary Energy Estimation'!$E$25, 1, 0)</f>
        <v>0</v>
      </c>
    </row>
    <row r="6563" spans="2:9" ht="15" x14ac:dyDescent="0.3">
      <c r="B6563" s="33">
        <v>6558.5</v>
      </c>
      <c r="C6563" s="34">
        <v>25</v>
      </c>
      <c r="D6563" s="32">
        <f t="shared" si="204"/>
        <v>77</v>
      </c>
      <c r="E6563" s="37">
        <f t="shared" si="205"/>
        <v>92.399999999999991</v>
      </c>
      <c r="F6563" s="32">
        <f>'Auxiliary Energy Estimation'!$E$25-D6563</f>
        <v>-22</v>
      </c>
      <c r="G6563" s="32">
        <f>'Auxiliary Energy Estimation'!$E$25-E6563</f>
        <v>-37.399999999999991</v>
      </c>
      <c r="H6563" s="26">
        <f>IF(D6563&lt;='Auxiliary Energy Estimation'!$E$25, 1, 0)</f>
        <v>0</v>
      </c>
      <c r="I6563" s="26">
        <f>IF(E6563&lt;='Auxiliary Energy Estimation'!$E$25, 1, 0)</f>
        <v>0</v>
      </c>
    </row>
    <row r="6564" spans="2:9" ht="15" x14ac:dyDescent="0.3">
      <c r="B6564" s="33">
        <v>6559.5</v>
      </c>
      <c r="C6564" s="34">
        <v>26.1</v>
      </c>
      <c r="D6564" s="32">
        <f t="shared" si="204"/>
        <v>78.98</v>
      </c>
      <c r="E6564" s="37">
        <f t="shared" si="205"/>
        <v>94.775999999999996</v>
      </c>
      <c r="F6564" s="32">
        <f>'Auxiliary Energy Estimation'!$E$25-D6564</f>
        <v>-23.980000000000004</v>
      </c>
      <c r="G6564" s="32">
        <f>'Auxiliary Energy Estimation'!$E$25-E6564</f>
        <v>-39.775999999999996</v>
      </c>
      <c r="H6564" s="26">
        <f>IF(D6564&lt;='Auxiliary Energy Estimation'!$E$25, 1, 0)</f>
        <v>0</v>
      </c>
      <c r="I6564" s="26">
        <f>IF(E6564&lt;='Auxiliary Energy Estimation'!$E$25, 1, 0)</f>
        <v>0</v>
      </c>
    </row>
    <row r="6565" spans="2:9" ht="15" x14ac:dyDescent="0.3">
      <c r="B6565" s="33">
        <v>6560.5</v>
      </c>
      <c r="C6565" s="34">
        <v>25.6</v>
      </c>
      <c r="D6565" s="32">
        <f t="shared" si="204"/>
        <v>78.080000000000013</v>
      </c>
      <c r="E6565" s="37">
        <f t="shared" si="205"/>
        <v>93.696000000000012</v>
      </c>
      <c r="F6565" s="32">
        <f>'Auxiliary Energy Estimation'!$E$25-D6565</f>
        <v>-23.080000000000013</v>
      </c>
      <c r="G6565" s="32">
        <f>'Auxiliary Energy Estimation'!$E$25-E6565</f>
        <v>-38.696000000000012</v>
      </c>
      <c r="H6565" s="26">
        <f>IF(D6565&lt;='Auxiliary Energy Estimation'!$E$25, 1, 0)</f>
        <v>0</v>
      </c>
      <c r="I6565" s="26">
        <f>IF(E6565&lt;='Auxiliary Energy Estimation'!$E$25, 1, 0)</f>
        <v>0</v>
      </c>
    </row>
    <row r="6566" spans="2:9" ht="15" x14ac:dyDescent="0.3">
      <c r="B6566" s="33">
        <v>6561.5</v>
      </c>
      <c r="C6566" s="34">
        <v>25.6</v>
      </c>
      <c r="D6566" s="32">
        <f t="shared" si="204"/>
        <v>78.080000000000013</v>
      </c>
      <c r="E6566" s="37">
        <f t="shared" si="205"/>
        <v>93.696000000000012</v>
      </c>
      <c r="F6566" s="32">
        <f>'Auxiliary Energy Estimation'!$E$25-D6566</f>
        <v>-23.080000000000013</v>
      </c>
      <c r="G6566" s="32">
        <f>'Auxiliary Energy Estimation'!$E$25-E6566</f>
        <v>-38.696000000000012</v>
      </c>
      <c r="H6566" s="26">
        <f>IF(D6566&lt;='Auxiliary Energy Estimation'!$E$25, 1, 0)</f>
        <v>0</v>
      </c>
      <c r="I6566" s="26">
        <f>IF(E6566&lt;='Auxiliary Energy Estimation'!$E$25, 1, 0)</f>
        <v>0</v>
      </c>
    </row>
    <row r="6567" spans="2:9" ht="15" x14ac:dyDescent="0.3">
      <c r="B6567" s="33">
        <v>6562.5</v>
      </c>
      <c r="C6567" s="34">
        <v>25</v>
      </c>
      <c r="D6567" s="32">
        <f t="shared" si="204"/>
        <v>77</v>
      </c>
      <c r="E6567" s="37">
        <f t="shared" si="205"/>
        <v>92.399999999999991</v>
      </c>
      <c r="F6567" s="32">
        <f>'Auxiliary Energy Estimation'!$E$25-D6567</f>
        <v>-22</v>
      </c>
      <c r="G6567" s="32">
        <f>'Auxiliary Energy Estimation'!$E$25-E6567</f>
        <v>-37.399999999999991</v>
      </c>
      <c r="H6567" s="26">
        <f>IF(D6567&lt;='Auxiliary Energy Estimation'!$E$25, 1, 0)</f>
        <v>0</v>
      </c>
      <c r="I6567" s="26">
        <f>IF(E6567&lt;='Auxiliary Energy Estimation'!$E$25, 1, 0)</f>
        <v>0</v>
      </c>
    </row>
    <row r="6568" spans="2:9" ht="15" x14ac:dyDescent="0.3">
      <c r="B6568" s="33">
        <v>6563.5</v>
      </c>
      <c r="C6568" s="34">
        <v>24.4</v>
      </c>
      <c r="D6568" s="32">
        <f t="shared" si="204"/>
        <v>75.92</v>
      </c>
      <c r="E6568" s="37">
        <f t="shared" si="205"/>
        <v>91.103999999999999</v>
      </c>
      <c r="F6568" s="32">
        <f>'Auxiliary Energy Estimation'!$E$25-D6568</f>
        <v>-20.92</v>
      </c>
      <c r="G6568" s="32">
        <f>'Auxiliary Energy Estimation'!$E$25-E6568</f>
        <v>-36.103999999999999</v>
      </c>
      <c r="H6568" s="26">
        <f>IF(D6568&lt;='Auxiliary Energy Estimation'!$E$25, 1, 0)</f>
        <v>0</v>
      </c>
      <c r="I6568" s="26">
        <f>IF(E6568&lt;='Auxiliary Energy Estimation'!$E$25, 1, 0)</f>
        <v>0</v>
      </c>
    </row>
    <row r="6569" spans="2:9" ht="15" x14ac:dyDescent="0.3">
      <c r="B6569" s="33">
        <v>6564.5</v>
      </c>
      <c r="C6569" s="34">
        <v>25</v>
      </c>
      <c r="D6569" s="32">
        <f t="shared" si="204"/>
        <v>77</v>
      </c>
      <c r="E6569" s="37">
        <f t="shared" si="205"/>
        <v>92.399999999999991</v>
      </c>
      <c r="F6569" s="32">
        <f>'Auxiliary Energy Estimation'!$E$25-D6569</f>
        <v>-22</v>
      </c>
      <c r="G6569" s="32">
        <f>'Auxiliary Energy Estimation'!$E$25-E6569</f>
        <v>-37.399999999999991</v>
      </c>
      <c r="H6569" s="26">
        <f>IF(D6569&lt;='Auxiliary Energy Estimation'!$E$25, 1, 0)</f>
        <v>0</v>
      </c>
      <c r="I6569" s="26">
        <f>IF(E6569&lt;='Auxiliary Energy Estimation'!$E$25, 1, 0)</f>
        <v>0</v>
      </c>
    </row>
    <row r="6570" spans="2:9" ht="15" x14ac:dyDescent="0.3">
      <c r="B6570" s="33">
        <v>6565.5</v>
      </c>
      <c r="C6570" s="34">
        <v>23.9</v>
      </c>
      <c r="D6570" s="32">
        <f t="shared" si="204"/>
        <v>75.02</v>
      </c>
      <c r="E6570" s="37">
        <f t="shared" si="205"/>
        <v>90.023999999999987</v>
      </c>
      <c r="F6570" s="32">
        <f>'Auxiliary Energy Estimation'!$E$25-D6570</f>
        <v>-20.019999999999996</v>
      </c>
      <c r="G6570" s="32">
        <f>'Auxiliary Energy Estimation'!$E$25-E6570</f>
        <v>-35.023999999999987</v>
      </c>
      <c r="H6570" s="26">
        <f>IF(D6570&lt;='Auxiliary Energy Estimation'!$E$25, 1, 0)</f>
        <v>0</v>
      </c>
      <c r="I6570" s="26">
        <f>IF(E6570&lt;='Auxiliary Energy Estimation'!$E$25, 1, 0)</f>
        <v>0</v>
      </c>
    </row>
    <row r="6571" spans="2:9" ht="15" x14ac:dyDescent="0.3">
      <c r="B6571" s="33">
        <v>6566.5</v>
      </c>
      <c r="C6571" s="34">
        <v>24.4</v>
      </c>
      <c r="D6571" s="32">
        <f t="shared" si="204"/>
        <v>75.92</v>
      </c>
      <c r="E6571" s="37">
        <f t="shared" si="205"/>
        <v>91.103999999999999</v>
      </c>
      <c r="F6571" s="32">
        <f>'Auxiliary Energy Estimation'!$E$25-D6571</f>
        <v>-20.92</v>
      </c>
      <c r="G6571" s="32">
        <f>'Auxiliary Energy Estimation'!$E$25-E6571</f>
        <v>-36.103999999999999</v>
      </c>
      <c r="H6571" s="26">
        <f>IF(D6571&lt;='Auxiliary Energy Estimation'!$E$25, 1, 0)</f>
        <v>0</v>
      </c>
      <c r="I6571" s="26">
        <f>IF(E6571&lt;='Auxiliary Energy Estimation'!$E$25, 1, 0)</f>
        <v>0</v>
      </c>
    </row>
    <row r="6572" spans="2:9" ht="15" x14ac:dyDescent="0.3">
      <c r="B6572" s="33">
        <v>6567.5</v>
      </c>
      <c r="C6572" s="34">
        <v>23.9</v>
      </c>
      <c r="D6572" s="32">
        <f t="shared" si="204"/>
        <v>75.02</v>
      </c>
      <c r="E6572" s="37">
        <f t="shared" si="205"/>
        <v>90.023999999999987</v>
      </c>
      <c r="F6572" s="32">
        <f>'Auxiliary Energy Estimation'!$E$25-D6572</f>
        <v>-20.019999999999996</v>
      </c>
      <c r="G6572" s="32">
        <f>'Auxiliary Energy Estimation'!$E$25-E6572</f>
        <v>-35.023999999999987</v>
      </c>
      <c r="H6572" s="26">
        <f>IF(D6572&lt;='Auxiliary Energy Estimation'!$E$25, 1, 0)</f>
        <v>0</v>
      </c>
      <c r="I6572" s="26">
        <f>IF(E6572&lt;='Auxiliary Energy Estimation'!$E$25, 1, 0)</f>
        <v>0</v>
      </c>
    </row>
    <row r="6573" spans="2:9" ht="15" x14ac:dyDescent="0.3">
      <c r="B6573" s="33">
        <v>6568.5</v>
      </c>
      <c r="C6573" s="34">
        <v>22.8</v>
      </c>
      <c r="D6573" s="32">
        <f t="shared" si="204"/>
        <v>73.039999999999992</v>
      </c>
      <c r="E6573" s="37">
        <f t="shared" si="205"/>
        <v>87.647999999999982</v>
      </c>
      <c r="F6573" s="32">
        <f>'Auxiliary Energy Estimation'!$E$25-D6573</f>
        <v>-18.039999999999992</v>
      </c>
      <c r="G6573" s="32">
        <f>'Auxiliary Energy Estimation'!$E$25-E6573</f>
        <v>-32.647999999999982</v>
      </c>
      <c r="H6573" s="26">
        <f>IF(D6573&lt;='Auxiliary Energy Estimation'!$E$25, 1, 0)</f>
        <v>0</v>
      </c>
      <c r="I6573" s="26">
        <f>IF(E6573&lt;='Auxiliary Energy Estimation'!$E$25, 1, 0)</f>
        <v>0</v>
      </c>
    </row>
    <row r="6574" spans="2:9" ht="15" x14ac:dyDescent="0.3">
      <c r="B6574" s="33">
        <v>6569.5</v>
      </c>
      <c r="C6574" s="34">
        <v>21.7</v>
      </c>
      <c r="D6574" s="32">
        <f t="shared" si="204"/>
        <v>71.06</v>
      </c>
      <c r="E6574" s="37">
        <f t="shared" si="205"/>
        <v>85.272000000000006</v>
      </c>
      <c r="F6574" s="32">
        <f>'Auxiliary Energy Estimation'!$E$25-D6574</f>
        <v>-16.060000000000002</v>
      </c>
      <c r="G6574" s="32">
        <f>'Auxiliary Energy Estimation'!$E$25-E6574</f>
        <v>-30.272000000000006</v>
      </c>
      <c r="H6574" s="26">
        <f>IF(D6574&lt;='Auxiliary Energy Estimation'!$E$25, 1, 0)</f>
        <v>0</v>
      </c>
      <c r="I6574" s="26">
        <f>IF(E6574&lt;='Auxiliary Energy Estimation'!$E$25, 1, 0)</f>
        <v>0</v>
      </c>
    </row>
    <row r="6575" spans="2:9" ht="15" x14ac:dyDescent="0.3">
      <c r="B6575" s="33">
        <v>6570.5</v>
      </c>
      <c r="C6575" s="34">
        <v>20.6</v>
      </c>
      <c r="D6575" s="32">
        <f t="shared" si="204"/>
        <v>69.080000000000013</v>
      </c>
      <c r="E6575" s="37">
        <f t="shared" si="205"/>
        <v>82.896000000000015</v>
      </c>
      <c r="F6575" s="32">
        <f>'Auxiliary Energy Estimation'!$E$25-D6575</f>
        <v>-14.080000000000013</v>
      </c>
      <c r="G6575" s="32">
        <f>'Auxiliary Energy Estimation'!$E$25-E6575</f>
        <v>-27.896000000000015</v>
      </c>
      <c r="H6575" s="26">
        <f>IF(D6575&lt;='Auxiliary Energy Estimation'!$E$25, 1, 0)</f>
        <v>0</v>
      </c>
      <c r="I6575" s="26">
        <f>IF(E6575&lt;='Auxiliary Energy Estimation'!$E$25, 1, 0)</f>
        <v>0</v>
      </c>
    </row>
    <row r="6576" spans="2:9" ht="15" x14ac:dyDescent="0.3">
      <c r="B6576" s="33">
        <v>6571.5</v>
      </c>
      <c r="C6576" s="34">
        <v>20.6</v>
      </c>
      <c r="D6576" s="32">
        <f t="shared" si="204"/>
        <v>69.080000000000013</v>
      </c>
      <c r="E6576" s="37">
        <f t="shared" si="205"/>
        <v>82.896000000000015</v>
      </c>
      <c r="F6576" s="32">
        <f>'Auxiliary Energy Estimation'!$E$25-D6576</f>
        <v>-14.080000000000013</v>
      </c>
      <c r="G6576" s="32">
        <f>'Auxiliary Energy Estimation'!$E$25-E6576</f>
        <v>-27.896000000000015</v>
      </c>
      <c r="H6576" s="26">
        <f>IF(D6576&lt;='Auxiliary Energy Estimation'!$E$25, 1, 0)</f>
        <v>0</v>
      </c>
      <c r="I6576" s="26">
        <f>IF(E6576&lt;='Auxiliary Energy Estimation'!$E$25, 1, 0)</f>
        <v>0</v>
      </c>
    </row>
    <row r="6577" spans="2:9" ht="15" x14ac:dyDescent="0.3">
      <c r="B6577" s="33">
        <v>6572.5</v>
      </c>
      <c r="C6577" s="34">
        <v>20.6</v>
      </c>
      <c r="D6577" s="32">
        <f t="shared" si="204"/>
        <v>69.080000000000013</v>
      </c>
      <c r="E6577" s="37">
        <f t="shared" si="205"/>
        <v>82.896000000000015</v>
      </c>
      <c r="F6577" s="32">
        <f>'Auxiliary Energy Estimation'!$E$25-D6577</f>
        <v>-14.080000000000013</v>
      </c>
      <c r="G6577" s="32">
        <f>'Auxiliary Energy Estimation'!$E$25-E6577</f>
        <v>-27.896000000000015</v>
      </c>
      <c r="H6577" s="26">
        <f>IF(D6577&lt;='Auxiliary Energy Estimation'!$E$25, 1, 0)</f>
        <v>0</v>
      </c>
      <c r="I6577" s="26">
        <f>IF(E6577&lt;='Auxiliary Energy Estimation'!$E$25, 1, 0)</f>
        <v>0</v>
      </c>
    </row>
    <row r="6578" spans="2:9" ht="15" x14ac:dyDescent="0.3">
      <c r="B6578" s="33">
        <v>6573.5</v>
      </c>
      <c r="C6578" s="34">
        <v>20.6</v>
      </c>
      <c r="D6578" s="32">
        <f t="shared" si="204"/>
        <v>69.080000000000013</v>
      </c>
      <c r="E6578" s="37">
        <f t="shared" si="205"/>
        <v>82.896000000000015</v>
      </c>
      <c r="F6578" s="32">
        <f>'Auxiliary Energy Estimation'!$E$25-D6578</f>
        <v>-14.080000000000013</v>
      </c>
      <c r="G6578" s="32">
        <f>'Auxiliary Energy Estimation'!$E$25-E6578</f>
        <v>-27.896000000000015</v>
      </c>
      <c r="H6578" s="26">
        <f>IF(D6578&lt;='Auxiliary Energy Estimation'!$E$25, 1, 0)</f>
        <v>0</v>
      </c>
      <c r="I6578" s="26">
        <f>IF(E6578&lt;='Auxiliary Energy Estimation'!$E$25, 1, 0)</f>
        <v>0</v>
      </c>
    </row>
    <row r="6579" spans="2:9" ht="15" x14ac:dyDescent="0.3">
      <c r="B6579" s="33">
        <v>6574.5</v>
      </c>
      <c r="C6579" s="34">
        <v>20</v>
      </c>
      <c r="D6579" s="32">
        <f t="shared" si="204"/>
        <v>68</v>
      </c>
      <c r="E6579" s="37">
        <f t="shared" si="205"/>
        <v>81.599999999999994</v>
      </c>
      <c r="F6579" s="32">
        <f>'Auxiliary Energy Estimation'!$E$25-D6579</f>
        <v>-13</v>
      </c>
      <c r="G6579" s="32">
        <f>'Auxiliary Energy Estimation'!$E$25-E6579</f>
        <v>-26.599999999999994</v>
      </c>
      <c r="H6579" s="26">
        <f>IF(D6579&lt;='Auxiliary Energy Estimation'!$E$25, 1, 0)</f>
        <v>0</v>
      </c>
      <c r="I6579" s="26">
        <f>IF(E6579&lt;='Auxiliary Energy Estimation'!$E$25, 1, 0)</f>
        <v>0</v>
      </c>
    </row>
    <row r="6580" spans="2:9" ht="15" x14ac:dyDescent="0.3">
      <c r="B6580" s="33">
        <v>6575.5</v>
      </c>
      <c r="C6580" s="34">
        <v>19.399999999999999</v>
      </c>
      <c r="D6580" s="32">
        <f t="shared" si="204"/>
        <v>66.92</v>
      </c>
      <c r="E6580" s="37">
        <f t="shared" si="205"/>
        <v>80.304000000000002</v>
      </c>
      <c r="F6580" s="32">
        <f>'Auxiliary Energy Estimation'!$E$25-D6580</f>
        <v>-11.920000000000002</v>
      </c>
      <c r="G6580" s="32">
        <f>'Auxiliary Energy Estimation'!$E$25-E6580</f>
        <v>-25.304000000000002</v>
      </c>
      <c r="H6580" s="26">
        <f>IF(D6580&lt;='Auxiliary Energy Estimation'!$E$25, 1, 0)</f>
        <v>0</v>
      </c>
      <c r="I6580" s="26">
        <f>IF(E6580&lt;='Auxiliary Energy Estimation'!$E$25, 1, 0)</f>
        <v>0</v>
      </c>
    </row>
    <row r="6581" spans="2:9" ht="15" x14ac:dyDescent="0.3">
      <c r="B6581" s="33">
        <v>6576.5</v>
      </c>
      <c r="C6581" s="34">
        <v>17.8</v>
      </c>
      <c r="D6581" s="32">
        <f t="shared" si="204"/>
        <v>64.039999999999992</v>
      </c>
      <c r="E6581" s="37">
        <f t="shared" si="205"/>
        <v>76.847999999999985</v>
      </c>
      <c r="F6581" s="32">
        <f>'Auxiliary Energy Estimation'!$E$25-D6581</f>
        <v>-9.039999999999992</v>
      </c>
      <c r="G6581" s="32">
        <f>'Auxiliary Energy Estimation'!$E$25-E6581</f>
        <v>-21.847999999999985</v>
      </c>
      <c r="H6581" s="26">
        <f>IF(D6581&lt;='Auxiliary Energy Estimation'!$E$25, 1, 0)</f>
        <v>0</v>
      </c>
      <c r="I6581" s="26">
        <f>IF(E6581&lt;='Auxiliary Energy Estimation'!$E$25, 1, 0)</f>
        <v>0</v>
      </c>
    </row>
    <row r="6582" spans="2:9" ht="15" x14ac:dyDescent="0.3">
      <c r="B6582" s="33">
        <v>6577.5</v>
      </c>
      <c r="C6582" s="34">
        <v>17.2</v>
      </c>
      <c r="D6582" s="32">
        <f t="shared" si="204"/>
        <v>62.96</v>
      </c>
      <c r="E6582" s="37">
        <f t="shared" si="205"/>
        <v>75.551999999999992</v>
      </c>
      <c r="F6582" s="32">
        <f>'Auxiliary Energy Estimation'!$E$25-D6582</f>
        <v>-7.9600000000000009</v>
      </c>
      <c r="G6582" s="32">
        <f>'Auxiliary Energy Estimation'!$E$25-E6582</f>
        <v>-20.551999999999992</v>
      </c>
      <c r="H6582" s="26">
        <f>IF(D6582&lt;='Auxiliary Energy Estimation'!$E$25, 1, 0)</f>
        <v>0</v>
      </c>
      <c r="I6582" s="26">
        <f>IF(E6582&lt;='Auxiliary Energy Estimation'!$E$25, 1, 0)</f>
        <v>0</v>
      </c>
    </row>
    <row r="6583" spans="2:9" ht="15" x14ac:dyDescent="0.3">
      <c r="B6583" s="33">
        <v>6578.5</v>
      </c>
      <c r="C6583" s="34">
        <v>17.2</v>
      </c>
      <c r="D6583" s="32">
        <f t="shared" si="204"/>
        <v>62.96</v>
      </c>
      <c r="E6583" s="37">
        <f t="shared" si="205"/>
        <v>75.551999999999992</v>
      </c>
      <c r="F6583" s="32">
        <f>'Auxiliary Energy Estimation'!$E$25-D6583</f>
        <v>-7.9600000000000009</v>
      </c>
      <c r="G6583" s="32">
        <f>'Auxiliary Energy Estimation'!$E$25-E6583</f>
        <v>-20.551999999999992</v>
      </c>
      <c r="H6583" s="26">
        <f>IF(D6583&lt;='Auxiliary Energy Estimation'!$E$25, 1, 0)</f>
        <v>0</v>
      </c>
      <c r="I6583" s="26">
        <f>IF(E6583&lt;='Auxiliary Energy Estimation'!$E$25, 1, 0)</f>
        <v>0</v>
      </c>
    </row>
    <row r="6584" spans="2:9" ht="15" x14ac:dyDescent="0.3">
      <c r="B6584" s="33">
        <v>6579.5</v>
      </c>
      <c r="C6584" s="34">
        <v>16.7</v>
      </c>
      <c r="D6584" s="32">
        <f t="shared" si="204"/>
        <v>62.06</v>
      </c>
      <c r="E6584" s="37">
        <f t="shared" si="205"/>
        <v>74.471999999999994</v>
      </c>
      <c r="F6584" s="32">
        <f>'Auxiliary Energy Estimation'!$E$25-D6584</f>
        <v>-7.0600000000000023</v>
      </c>
      <c r="G6584" s="32">
        <f>'Auxiliary Energy Estimation'!$E$25-E6584</f>
        <v>-19.471999999999994</v>
      </c>
      <c r="H6584" s="26">
        <f>IF(D6584&lt;='Auxiliary Energy Estimation'!$E$25, 1, 0)</f>
        <v>0</v>
      </c>
      <c r="I6584" s="26">
        <f>IF(E6584&lt;='Auxiliary Energy Estimation'!$E$25, 1, 0)</f>
        <v>0</v>
      </c>
    </row>
    <row r="6585" spans="2:9" ht="15" x14ac:dyDescent="0.3">
      <c r="B6585" s="33">
        <v>6580.5</v>
      </c>
      <c r="C6585" s="34">
        <v>16.7</v>
      </c>
      <c r="D6585" s="32">
        <f t="shared" si="204"/>
        <v>62.06</v>
      </c>
      <c r="E6585" s="37">
        <f t="shared" si="205"/>
        <v>74.471999999999994</v>
      </c>
      <c r="F6585" s="32">
        <f>'Auxiliary Energy Estimation'!$E$25-D6585</f>
        <v>-7.0600000000000023</v>
      </c>
      <c r="G6585" s="32">
        <f>'Auxiliary Energy Estimation'!$E$25-E6585</f>
        <v>-19.471999999999994</v>
      </c>
      <c r="H6585" s="26">
        <f>IF(D6585&lt;='Auxiliary Energy Estimation'!$E$25, 1, 0)</f>
        <v>0</v>
      </c>
      <c r="I6585" s="26">
        <f>IF(E6585&lt;='Auxiliary Energy Estimation'!$E$25, 1, 0)</f>
        <v>0</v>
      </c>
    </row>
    <row r="6586" spans="2:9" ht="15" x14ac:dyDescent="0.3">
      <c r="B6586" s="33">
        <v>6581.5</v>
      </c>
      <c r="C6586" s="34">
        <v>16.100000000000001</v>
      </c>
      <c r="D6586" s="32">
        <f t="shared" si="204"/>
        <v>60.980000000000004</v>
      </c>
      <c r="E6586" s="37">
        <f t="shared" si="205"/>
        <v>73.176000000000002</v>
      </c>
      <c r="F6586" s="32">
        <f>'Auxiliary Energy Estimation'!$E$25-D6586</f>
        <v>-5.980000000000004</v>
      </c>
      <c r="G6586" s="32">
        <f>'Auxiliary Energy Estimation'!$E$25-E6586</f>
        <v>-18.176000000000002</v>
      </c>
      <c r="H6586" s="26">
        <f>IF(D6586&lt;='Auxiliary Energy Estimation'!$E$25, 1, 0)</f>
        <v>0</v>
      </c>
      <c r="I6586" s="26">
        <f>IF(E6586&lt;='Auxiliary Energy Estimation'!$E$25, 1, 0)</f>
        <v>0</v>
      </c>
    </row>
    <row r="6587" spans="2:9" ht="15" x14ac:dyDescent="0.3">
      <c r="B6587" s="33">
        <v>6582.5</v>
      </c>
      <c r="C6587" s="34">
        <v>16.100000000000001</v>
      </c>
      <c r="D6587" s="32">
        <f t="shared" si="204"/>
        <v>60.980000000000004</v>
      </c>
      <c r="E6587" s="37">
        <f t="shared" si="205"/>
        <v>73.176000000000002</v>
      </c>
      <c r="F6587" s="32">
        <f>'Auxiliary Energy Estimation'!$E$25-D6587</f>
        <v>-5.980000000000004</v>
      </c>
      <c r="G6587" s="32">
        <f>'Auxiliary Energy Estimation'!$E$25-E6587</f>
        <v>-18.176000000000002</v>
      </c>
      <c r="H6587" s="26">
        <f>IF(D6587&lt;='Auxiliary Energy Estimation'!$E$25, 1, 0)</f>
        <v>0</v>
      </c>
      <c r="I6587" s="26">
        <f>IF(E6587&lt;='Auxiliary Energy Estimation'!$E$25, 1, 0)</f>
        <v>0</v>
      </c>
    </row>
    <row r="6588" spans="2:9" ht="15" x14ac:dyDescent="0.3">
      <c r="B6588" s="33">
        <v>6583.5</v>
      </c>
      <c r="C6588" s="34">
        <v>16.100000000000001</v>
      </c>
      <c r="D6588" s="32">
        <f t="shared" si="204"/>
        <v>60.980000000000004</v>
      </c>
      <c r="E6588" s="37">
        <f t="shared" si="205"/>
        <v>73.176000000000002</v>
      </c>
      <c r="F6588" s="32">
        <f>'Auxiliary Energy Estimation'!$E$25-D6588</f>
        <v>-5.980000000000004</v>
      </c>
      <c r="G6588" s="32">
        <f>'Auxiliary Energy Estimation'!$E$25-E6588</f>
        <v>-18.176000000000002</v>
      </c>
      <c r="H6588" s="26">
        <f>IF(D6588&lt;='Auxiliary Energy Estimation'!$E$25, 1, 0)</f>
        <v>0</v>
      </c>
      <c r="I6588" s="26">
        <f>IF(E6588&lt;='Auxiliary Energy Estimation'!$E$25, 1, 0)</f>
        <v>0</v>
      </c>
    </row>
    <row r="6589" spans="2:9" ht="15" x14ac:dyDescent="0.3">
      <c r="B6589" s="33">
        <v>6584.5</v>
      </c>
      <c r="C6589" s="34">
        <v>16.7</v>
      </c>
      <c r="D6589" s="32">
        <f t="shared" si="204"/>
        <v>62.06</v>
      </c>
      <c r="E6589" s="37">
        <f t="shared" si="205"/>
        <v>74.471999999999994</v>
      </c>
      <c r="F6589" s="32">
        <f>'Auxiliary Energy Estimation'!$E$25-D6589</f>
        <v>-7.0600000000000023</v>
      </c>
      <c r="G6589" s="32">
        <f>'Auxiliary Energy Estimation'!$E$25-E6589</f>
        <v>-19.471999999999994</v>
      </c>
      <c r="H6589" s="26">
        <f>IF(D6589&lt;='Auxiliary Energy Estimation'!$E$25, 1, 0)</f>
        <v>0</v>
      </c>
      <c r="I6589" s="26">
        <f>IF(E6589&lt;='Auxiliary Energy Estimation'!$E$25, 1, 0)</f>
        <v>0</v>
      </c>
    </row>
    <row r="6590" spans="2:9" ht="15" x14ac:dyDescent="0.3">
      <c r="B6590" s="33">
        <v>6585.5</v>
      </c>
      <c r="C6590" s="34">
        <v>16.7</v>
      </c>
      <c r="D6590" s="32">
        <f t="shared" si="204"/>
        <v>62.06</v>
      </c>
      <c r="E6590" s="37">
        <f t="shared" si="205"/>
        <v>74.471999999999994</v>
      </c>
      <c r="F6590" s="32">
        <f>'Auxiliary Energy Estimation'!$E$25-D6590</f>
        <v>-7.0600000000000023</v>
      </c>
      <c r="G6590" s="32">
        <f>'Auxiliary Energy Estimation'!$E$25-E6590</f>
        <v>-19.471999999999994</v>
      </c>
      <c r="H6590" s="26">
        <f>IF(D6590&lt;='Auxiliary Energy Estimation'!$E$25, 1, 0)</f>
        <v>0</v>
      </c>
      <c r="I6590" s="26">
        <f>IF(E6590&lt;='Auxiliary Energy Estimation'!$E$25, 1, 0)</f>
        <v>0</v>
      </c>
    </row>
    <row r="6591" spans="2:9" ht="15" x14ac:dyDescent="0.3">
      <c r="B6591" s="33">
        <v>6586.5</v>
      </c>
      <c r="C6591" s="34">
        <v>16.7</v>
      </c>
      <c r="D6591" s="32">
        <f t="shared" si="204"/>
        <v>62.06</v>
      </c>
      <c r="E6591" s="37">
        <f t="shared" si="205"/>
        <v>74.471999999999994</v>
      </c>
      <c r="F6591" s="32">
        <f>'Auxiliary Energy Estimation'!$E$25-D6591</f>
        <v>-7.0600000000000023</v>
      </c>
      <c r="G6591" s="32">
        <f>'Auxiliary Energy Estimation'!$E$25-E6591</f>
        <v>-19.471999999999994</v>
      </c>
      <c r="H6591" s="26">
        <f>IF(D6591&lt;='Auxiliary Energy Estimation'!$E$25, 1, 0)</f>
        <v>0</v>
      </c>
      <c r="I6591" s="26">
        <f>IF(E6591&lt;='Auxiliary Energy Estimation'!$E$25, 1, 0)</f>
        <v>0</v>
      </c>
    </row>
    <row r="6592" spans="2:9" ht="15" x14ac:dyDescent="0.3">
      <c r="B6592" s="33">
        <v>6587.5</v>
      </c>
      <c r="C6592" s="34">
        <v>17.2</v>
      </c>
      <c r="D6592" s="32">
        <f t="shared" si="204"/>
        <v>62.96</v>
      </c>
      <c r="E6592" s="37">
        <f t="shared" si="205"/>
        <v>75.551999999999992</v>
      </c>
      <c r="F6592" s="32">
        <f>'Auxiliary Energy Estimation'!$E$25-D6592</f>
        <v>-7.9600000000000009</v>
      </c>
      <c r="G6592" s="32">
        <f>'Auxiliary Energy Estimation'!$E$25-E6592</f>
        <v>-20.551999999999992</v>
      </c>
      <c r="H6592" s="26">
        <f>IF(D6592&lt;='Auxiliary Energy Estimation'!$E$25, 1, 0)</f>
        <v>0</v>
      </c>
      <c r="I6592" s="26">
        <f>IF(E6592&lt;='Auxiliary Energy Estimation'!$E$25, 1, 0)</f>
        <v>0</v>
      </c>
    </row>
    <row r="6593" spans="2:9" ht="15" x14ac:dyDescent="0.3">
      <c r="B6593" s="33">
        <v>6588.5</v>
      </c>
      <c r="C6593" s="34">
        <v>17.2</v>
      </c>
      <c r="D6593" s="32">
        <f t="shared" si="204"/>
        <v>62.96</v>
      </c>
      <c r="E6593" s="37">
        <f t="shared" si="205"/>
        <v>75.551999999999992</v>
      </c>
      <c r="F6593" s="32">
        <f>'Auxiliary Energy Estimation'!$E$25-D6593</f>
        <v>-7.9600000000000009</v>
      </c>
      <c r="G6593" s="32">
        <f>'Auxiliary Energy Estimation'!$E$25-E6593</f>
        <v>-20.551999999999992</v>
      </c>
      <c r="H6593" s="26">
        <f>IF(D6593&lt;='Auxiliary Energy Estimation'!$E$25, 1, 0)</f>
        <v>0</v>
      </c>
      <c r="I6593" s="26">
        <f>IF(E6593&lt;='Auxiliary Energy Estimation'!$E$25, 1, 0)</f>
        <v>0</v>
      </c>
    </row>
    <row r="6594" spans="2:9" ht="15" x14ac:dyDescent="0.3">
      <c r="B6594" s="33">
        <v>6589.5</v>
      </c>
      <c r="C6594" s="34">
        <v>16.100000000000001</v>
      </c>
      <c r="D6594" s="32">
        <f t="shared" si="204"/>
        <v>60.980000000000004</v>
      </c>
      <c r="E6594" s="37">
        <f t="shared" si="205"/>
        <v>73.176000000000002</v>
      </c>
      <c r="F6594" s="32">
        <f>'Auxiliary Energy Estimation'!$E$25-D6594</f>
        <v>-5.980000000000004</v>
      </c>
      <c r="G6594" s="32">
        <f>'Auxiliary Energy Estimation'!$E$25-E6594</f>
        <v>-18.176000000000002</v>
      </c>
      <c r="H6594" s="26">
        <f>IF(D6594&lt;='Auxiliary Energy Estimation'!$E$25, 1, 0)</f>
        <v>0</v>
      </c>
      <c r="I6594" s="26">
        <f>IF(E6594&lt;='Auxiliary Energy Estimation'!$E$25, 1, 0)</f>
        <v>0</v>
      </c>
    </row>
    <row r="6595" spans="2:9" ht="15" x14ac:dyDescent="0.3">
      <c r="B6595" s="33">
        <v>6590.5</v>
      </c>
      <c r="C6595" s="34">
        <v>16.7</v>
      </c>
      <c r="D6595" s="32">
        <f t="shared" si="204"/>
        <v>62.06</v>
      </c>
      <c r="E6595" s="37">
        <f t="shared" si="205"/>
        <v>74.471999999999994</v>
      </c>
      <c r="F6595" s="32">
        <f>'Auxiliary Energy Estimation'!$E$25-D6595</f>
        <v>-7.0600000000000023</v>
      </c>
      <c r="G6595" s="32">
        <f>'Auxiliary Energy Estimation'!$E$25-E6595</f>
        <v>-19.471999999999994</v>
      </c>
      <c r="H6595" s="26">
        <f>IF(D6595&lt;='Auxiliary Energy Estimation'!$E$25, 1, 0)</f>
        <v>0</v>
      </c>
      <c r="I6595" s="26">
        <f>IF(E6595&lt;='Auxiliary Energy Estimation'!$E$25, 1, 0)</f>
        <v>0</v>
      </c>
    </row>
    <row r="6596" spans="2:9" ht="15" x14ac:dyDescent="0.3">
      <c r="B6596" s="33">
        <v>6591.5</v>
      </c>
      <c r="C6596" s="34">
        <v>16.100000000000001</v>
      </c>
      <c r="D6596" s="32">
        <f t="shared" si="204"/>
        <v>60.980000000000004</v>
      </c>
      <c r="E6596" s="37">
        <f t="shared" si="205"/>
        <v>73.176000000000002</v>
      </c>
      <c r="F6596" s="32">
        <f>'Auxiliary Energy Estimation'!$E$25-D6596</f>
        <v>-5.980000000000004</v>
      </c>
      <c r="G6596" s="32">
        <f>'Auxiliary Energy Estimation'!$E$25-E6596</f>
        <v>-18.176000000000002</v>
      </c>
      <c r="H6596" s="26">
        <f>IF(D6596&lt;='Auxiliary Energy Estimation'!$E$25, 1, 0)</f>
        <v>0</v>
      </c>
      <c r="I6596" s="26">
        <f>IF(E6596&lt;='Auxiliary Energy Estimation'!$E$25, 1, 0)</f>
        <v>0</v>
      </c>
    </row>
    <row r="6597" spans="2:9" ht="15" x14ac:dyDescent="0.3">
      <c r="B6597" s="33">
        <v>6592.5</v>
      </c>
      <c r="C6597" s="34">
        <v>15</v>
      </c>
      <c r="D6597" s="32">
        <f t="shared" ref="D6597:D6660" si="206">CONVERT(C6597,"C","F")</f>
        <v>59</v>
      </c>
      <c r="E6597" s="37">
        <f t="shared" ref="E6597:E6660" si="207">D6597*1.2</f>
        <v>70.8</v>
      </c>
      <c r="F6597" s="32">
        <f>'Auxiliary Energy Estimation'!$E$25-D6597</f>
        <v>-4</v>
      </c>
      <c r="G6597" s="32">
        <f>'Auxiliary Energy Estimation'!$E$25-E6597</f>
        <v>-15.799999999999997</v>
      </c>
      <c r="H6597" s="26">
        <f>IF(D6597&lt;='Auxiliary Energy Estimation'!$E$25, 1, 0)</f>
        <v>0</v>
      </c>
      <c r="I6597" s="26">
        <f>IF(E6597&lt;='Auxiliary Energy Estimation'!$E$25, 1, 0)</f>
        <v>0</v>
      </c>
    </row>
    <row r="6598" spans="2:9" ht="15" x14ac:dyDescent="0.3">
      <c r="B6598" s="33">
        <v>6593.5</v>
      </c>
      <c r="C6598" s="34">
        <v>13.9</v>
      </c>
      <c r="D6598" s="32">
        <f t="shared" si="206"/>
        <v>57.019999999999996</v>
      </c>
      <c r="E6598" s="37">
        <f t="shared" si="207"/>
        <v>68.423999999999992</v>
      </c>
      <c r="F6598" s="32">
        <f>'Auxiliary Energy Estimation'!$E$25-D6598</f>
        <v>-2.019999999999996</v>
      </c>
      <c r="G6598" s="32">
        <f>'Auxiliary Energy Estimation'!$E$25-E6598</f>
        <v>-13.423999999999992</v>
      </c>
      <c r="H6598" s="26">
        <f>IF(D6598&lt;='Auxiliary Energy Estimation'!$E$25, 1, 0)</f>
        <v>0</v>
      </c>
      <c r="I6598" s="26">
        <f>IF(E6598&lt;='Auxiliary Energy Estimation'!$E$25, 1, 0)</f>
        <v>0</v>
      </c>
    </row>
    <row r="6599" spans="2:9" ht="15" x14ac:dyDescent="0.3">
      <c r="B6599" s="33">
        <v>6594.5</v>
      </c>
      <c r="C6599" s="34">
        <v>14.4</v>
      </c>
      <c r="D6599" s="32">
        <f t="shared" si="206"/>
        <v>57.92</v>
      </c>
      <c r="E6599" s="37">
        <f t="shared" si="207"/>
        <v>69.504000000000005</v>
      </c>
      <c r="F6599" s="32">
        <f>'Auxiliary Energy Estimation'!$E$25-D6599</f>
        <v>-2.9200000000000017</v>
      </c>
      <c r="G6599" s="32">
        <f>'Auxiliary Energy Estimation'!$E$25-E6599</f>
        <v>-14.504000000000005</v>
      </c>
      <c r="H6599" s="26">
        <f>IF(D6599&lt;='Auxiliary Energy Estimation'!$E$25, 1, 0)</f>
        <v>0</v>
      </c>
      <c r="I6599" s="26">
        <f>IF(E6599&lt;='Auxiliary Energy Estimation'!$E$25, 1, 0)</f>
        <v>0</v>
      </c>
    </row>
    <row r="6600" spans="2:9" ht="15" x14ac:dyDescent="0.3">
      <c r="B6600" s="33">
        <v>6595.5</v>
      </c>
      <c r="C6600" s="34">
        <v>14.4</v>
      </c>
      <c r="D6600" s="32">
        <f t="shared" si="206"/>
        <v>57.92</v>
      </c>
      <c r="E6600" s="37">
        <f t="shared" si="207"/>
        <v>69.504000000000005</v>
      </c>
      <c r="F6600" s="32">
        <f>'Auxiliary Energy Estimation'!$E$25-D6600</f>
        <v>-2.9200000000000017</v>
      </c>
      <c r="G6600" s="32">
        <f>'Auxiliary Energy Estimation'!$E$25-E6600</f>
        <v>-14.504000000000005</v>
      </c>
      <c r="H6600" s="26">
        <f>IF(D6600&lt;='Auxiliary Energy Estimation'!$E$25, 1, 0)</f>
        <v>0</v>
      </c>
      <c r="I6600" s="26">
        <f>IF(E6600&lt;='Auxiliary Energy Estimation'!$E$25, 1, 0)</f>
        <v>0</v>
      </c>
    </row>
    <row r="6601" spans="2:9" ht="15" x14ac:dyDescent="0.3">
      <c r="B6601" s="33">
        <v>6596.5</v>
      </c>
      <c r="C6601" s="34">
        <v>13.9</v>
      </c>
      <c r="D6601" s="32">
        <f t="shared" si="206"/>
        <v>57.019999999999996</v>
      </c>
      <c r="E6601" s="37">
        <f t="shared" si="207"/>
        <v>68.423999999999992</v>
      </c>
      <c r="F6601" s="32">
        <f>'Auxiliary Energy Estimation'!$E$25-D6601</f>
        <v>-2.019999999999996</v>
      </c>
      <c r="G6601" s="32">
        <f>'Auxiliary Energy Estimation'!$E$25-E6601</f>
        <v>-13.423999999999992</v>
      </c>
      <c r="H6601" s="26">
        <f>IF(D6601&lt;='Auxiliary Energy Estimation'!$E$25, 1, 0)</f>
        <v>0</v>
      </c>
      <c r="I6601" s="26">
        <f>IF(E6601&lt;='Auxiliary Energy Estimation'!$E$25, 1, 0)</f>
        <v>0</v>
      </c>
    </row>
    <row r="6602" spans="2:9" ht="15" x14ac:dyDescent="0.3">
      <c r="B6602" s="33">
        <v>6597.5</v>
      </c>
      <c r="C6602" s="34">
        <v>13.9</v>
      </c>
      <c r="D6602" s="32">
        <f t="shared" si="206"/>
        <v>57.019999999999996</v>
      </c>
      <c r="E6602" s="37">
        <f t="shared" si="207"/>
        <v>68.423999999999992</v>
      </c>
      <c r="F6602" s="32">
        <f>'Auxiliary Energy Estimation'!$E$25-D6602</f>
        <v>-2.019999999999996</v>
      </c>
      <c r="G6602" s="32">
        <f>'Auxiliary Energy Estimation'!$E$25-E6602</f>
        <v>-13.423999999999992</v>
      </c>
      <c r="H6602" s="26">
        <f>IF(D6602&lt;='Auxiliary Energy Estimation'!$E$25, 1, 0)</f>
        <v>0</v>
      </c>
      <c r="I6602" s="26">
        <f>IF(E6602&lt;='Auxiliary Energy Estimation'!$E$25, 1, 0)</f>
        <v>0</v>
      </c>
    </row>
    <row r="6603" spans="2:9" ht="15" x14ac:dyDescent="0.3">
      <c r="B6603" s="33">
        <v>6598.5</v>
      </c>
      <c r="C6603" s="34">
        <v>13.9</v>
      </c>
      <c r="D6603" s="32">
        <f t="shared" si="206"/>
        <v>57.019999999999996</v>
      </c>
      <c r="E6603" s="37">
        <f t="shared" si="207"/>
        <v>68.423999999999992</v>
      </c>
      <c r="F6603" s="32">
        <f>'Auxiliary Energy Estimation'!$E$25-D6603</f>
        <v>-2.019999999999996</v>
      </c>
      <c r="G6603" s="32">
        <f>'Auxiliary Energy Estimation'!$E$25-E6603</f>
        <v>-13.423999999999992</v>
      </c>
      <c r="H6603" s="26">
        <f>IF(D6603&lt;='Auxiliary Energy Estimation'!$E$25, 1, 0)</f>
        <v>0</v>
      </c>
      <c r="I6603" s="26">
        <f>IF(E6603&lt;='Auxiliary Energy Estimation'!$E$25, 1, 0)</f>
        <v>0</v>
      </c>
    </row>
    <row r="6604" spans="2:9" ht="15" x14ac:dyDescent="0.3">
      <c r="B6604" s="33">
        <v>6599.5</v>
      </c>
      <c r="C6604" s="34">
        <v>13.3</v>
      </c>
      <c r="D6604" s="32">
        <f t="shared" si="206"/>
        <v>55.94</v>
      </c>
      <c r="E6604" s="37">
        <f t="shared" si="207"/>
        <v>67.128</v>
      </c>
      <c r="F6604" s="32">
        <f>'Auxiliary Energy Estimation'!$E$25-D6604</f>
        <v>-0.93999999999999773</v>
      </c>
      <c r="G6604" s="32">
        <f>'Auxiliary Energy Estimation'!$E$25-E6604</f>
        <v>-12.128</v>
      </c>
      <c r="H6604" s="26">
        <f>IF(D6604&lt;='Auxiliary Energy Estimation'!$E$25, 1, 0)</f>
        <v>0</v>
      </c>
      <c r="I6604" s="26">
        <f>IF(E6604&lt;='Auxiliary Energy Estimation'!$E$25, 1, 0)</f>
        <v>0</v>
      </c>
    </row>
    <row r="6605" spans="2:9" ht="15" x14ac:dyDescent="0.3">
      <c r="B6605" s="33">
        <v>6600.5</v>
      </c>
      <c r="C6605" s="34">
        <v>13.3</v>
      </c>
      <c r="D6605" s="32">
        <f t="shared" si="206"/>
        <v>55.94</v>
      </c>
      <c r="E6605" s="37">
        <f t="shared" si="207"/>
        <v>67.128</v>
      </c>
      <c r="F6605" s="32">
        <f>'Auxiliary Energy Estimation'!$E$25-D6605</f>
        <v>-0.93999999999999773</v>
      </c>
      <c r="G6605" s="32">
        <f>'Auxiliary Energy Estimation'!$E$25-E6605</f>
        <v>-12.128</v>
      </c>
      <c r="H6605" s="26">
        <f>IF(D6605&lt;='Auxiliary Energy Estimation'!$E$25, 1, 0)</f>
        <v>0</v>
      </c>
      <c r="I6605" s="26">
        <f>IF(E6605&lt;='Auxiliary Energy Estimation'!$E$25, 1, 0)</f>
        <v>0</v>
      </c>
    </row>
    <row r="6606" spans="2:9" ht="15" x14ac:dyDescent="0.3">
      <c r="B6606" s="33">
        <v>6601.5</v>
      </c>
      <c r="C6606" s="34">
        <v>12.8</v>
      </c>
      <c r="D6606" s="32">
        <f t="shared" si="206"/>
        <v>55.040000000000006</v>
      </c>
      <c r="E6606" s="37">
        <f t="shared" si="207"/>
        <v>66.048000000000002</v>
      </c>
      <c r="F6606" s="32">
        <f>'Auxiliary Energy Estimation'!$E$25-D6606</f>
        <v>-4.0000000000006253E-2</v>
      </c>
      <c r="G6606" s="32">
        <f>'Auxiliary Energy Estimation'!$E$25-E6606</f>
        <v>-11.048000000000002</v>
      </c>
      <c r="H6606" s="26">
        <f>IF(D6606&lt;='Auxiliary Energy Estimation'!$E$25, 1, 0)</f>
        <v>0</v>
      </c>
      <c r="I6606" s="26">
        <f>IF(E6606&lt;='Auxiliary Energy Estimation'!$E$25, 1, 0)</f>
        <v>0</v>
      </c>
    </row>
    <row r="6607" spans="2:9" ht="15" x14ac:dyDescent="0.3">
      <c r="B6607" s="33">
        <v>6602.5</v>
      </c>
      <c r="C6607" s="34">
        <v>12.8</v>
      </c>
      <c r="D6607" s="32">
        <f t="shared" si="206"/>
        <v>55.040000000000006</v>
      </c>
      <c r="E6607" s="37">
        <f t="shared" si="207"/>
        <v>66.048000000000002</v>
      </c>
      <c r="F6607" s="32">
        <f>'Auxiliary Energy Estimation'!$E$25-D6607</f>
        <v>-4.0000000000006253E-2</v>
      </c>
      <c r="G6607" s="32">
        <f>'Auxiliary Energy Estimation'!$E$25-E6607</f>
        <v>-11.048000000000002</v>
      </c>
      <c r="H6607" s="26">
        <f>IF(D6607&lt;='Auxiliary Energy Estimation'!$E$25, 1, 0)</f>
        <v>0</v>
      </c>
      <c r="I6607" s="26">
        <f>IF(E6607&lt;='Auxiliary Energy Estimation'!$E$25, 1, 0)</f>
        <v>0</v>
      </c>
    </row>
    <row r="6608" spans="2:9" ht="15" x14ac:dyDescent="0.3">
      <c r="B6608" s="33">
        <v>6603.5</v>
      </c>
      <c r="C6608" s="34">
        <v>12.2</v>
      </c>
      <c r="D6608" s="32">
        <f t="shared" si="206"/>
        <v>53.96</v>
      </c>
      <c r="E6608" s="37">
        <f t="shared" si="207"/>
        <v>64.751999999999995</v>
      </c>
      <c r="F6608" s="32">
        <f>'Auxiliary Energy Estimation'!$E$25-D6608</f>
        <v>1.0399999999999991</v>
      </c>
      <c r="G6608" s="32">
        <f>'Auxiliary Energy Estimation'!$E$25-E6608</f>
        <v>-9.7519999999999953</v>
      </c>
      <c r="H6608" s="26">
        <f>IF(D6608&lt;='Auxiliary Energy Estimation'!$E$25, 1, 0)</f>
        <v>1</v>
      </c>
      <c r="I6608" s="26">
        <f>IF(E6608&lt;='Auxiliary Energy Estimation'!$E$25, 1, 0)</f>
        <v>0</v>
      </c>
    </row>
    <row r="6609" spans="2:9" ht="15" x14ac:dyDescent="0.3">
      <c r="B6609" s="33">
        <v>6604.5</v>
      </c>
      <c r="C6609" s="34">
        <v>11.7</v>
      </c>
      <c r="D6609" s="32">
        <f t="shared" si="206"/>
        <v>53.06</v>
      </c>
      <c r="E6609" s="37">
        <f t="shared" si="207"/>
        <v>63.671999999999997</v>
      </c>
      <c r="F6609" s="32">
        <f>'Auxiliary Energy Estimation'!$E$25-D6609</f>
        <v>1.9399999999999977</v>
      </c>
      <c r="G6609" s="32">
        <f>'Auxiliary Energy Estimation'!$E$25-E6609</f>
        <v>-8.671999999999997</v>
      </c>
      <c r="H6609" s="26">
        <f>IF(D6609&lt;='Auxiliary Energy Estimation'!$E$25, 1, 0)</f>
        <v>1</v>
      </c>
      <c r="I6609" s="26">
        <f>IF(E6609&lt;='Auxiliary Energy Estimation'!$E$25, 1, 0)</f>
        <v>0</v>
      </c>
    </row>
    <row r="6610" spans="2:9" ht="15" x14ac:dyDescent="0.3">
      <c r="B6610" s="33">
        <v>6605.5</v>
      </c>
      <c r="C6610" s="34">
        <v>10.6</v>
      </c>
      <c r="D6610" s="32">
        <f t="shared" si="206"/>
        <v>51.08</v>
      </c>
      <c r="E6610" s="37">
        <f t="shared" si="207"/>
        <v>61.295999999999992</v>
      </c>
      <c r="F6610" s="32">
        <f>'Auxiliary Energy Estimation'!$E$25-D6610</f>
        <v>3.9200000000000017</v>
      </c>
      <c r="G6610" s="32">
        <f>'Auxiliary Energy Estimation'!$E$25-E6610</f>
        <v>-6.2959999999999923</v>
      </c>
      <c r="H6610" s="26">
        <f>IF(D6610&lt;='Auxiliary Energy Estimation'!$E$25, 1, 0)</f>
        <v>1</v>
      </c>
      <c r="I6610" s="26">
        <f>IF(E6610&lt;='Auxiliary Energy Estimation'!$E$25, 1, 0)</f>
        <v>0</v>
      </c>
    </row>
    <row r="6611" spans="2:9" ht="15" x14ac:dyDescent="0.3">
      <c r="B6611" s="33">
        <v>6606.5</v>
      </c>
      <c r="C6611" s="34">
        <v>12.8</v>
      </c>
      <c r="D6611" s="32">
        <f t="shared" si="206"/>
        <v>55.040000000000006</v>
      </c>
      <c r="E6611" s="37">
        <f t="shared" si="207"/>
        <v>66.048000000000002</v>
      </c>
      <c r="F6611" s="32">
        <f>'Auxiliary Energy Estimation'!$E$25-D6611</f>
        <v>-4.0000000000006253E-2</v>
      </c>
      <c r="G6611" s="32">
        <f>'Auxiliary Energy Estimation'!$E$25-E6611</f>
        <v>-11.048000000000002</v>
      </c>
      <c r="H6611" s="26">
        <f>IF(D6611&lt;='Auxiliary Energy Estimation'!$E$25, 1, 0)</f>
        <v>0</v>
      </c>
      <c r="I6611" s="26">
        <f>IF(E6611&lt;='Auxiliary Energy Estimation'!$E$25, 1, 0)</f>
        <v>0</v>
      </c>
    </row>
    <row r="6612" spans="2:9" ht="15" x14ac:dyDescent="0.3">
      <c r="B6612" s="33">
        <v>6607.5</v>
      </c>
      <c r="C6612" s="34">
        <v>13.9</v>
      </c>
      <c r="D6612" s="32">
        <f t="shared" si="206"/>
        <v>57.019999999999996</v>
      </c>
      <c r="E6612" s="37">
        <f t="shared" si="207"/>
        <v>68.423999999999992</v>
      </c>
      <c r="F6612" s="32">
        <f>'Auxiliary Energy Estimation'!$E$25-D6612</f>
        <v>-2.019999999999996</v>
      </c>
      <c r="G6612" s="32">
        <f>'Auxiliary Energy Estimation'!$E$25-E6612</f>
        <v>-13.423999999999992</v>
      </c>
      <c r="H6612" s="26">
        <f>IF(D6612&lt;='Auxiliary Energy Estimation'!$E$25, 1, 0)</f>
        <v>0</v>
      </c>
      <c r="I6612" s="26">
        <f>IF(E6612&lt;='Auxiliary Energy Estimation'!$E$25, 1, 0)</f>
        <v>0</v>
      </c>
    </row>
    <row r="6613" spans="2:9" ht="15" x14ac:dyDescent="0.3">
      <c r="B6613" s="33">
        <v>6608.5</v>
      </c>
      <c r="C6613" s="34">
        <v>15</v>
      </c>
      <c r="D6613" s="32">
        <f t="shared" si="206"/>
        <v>59</v>
      </c>
      <c r="E6613" s="37">
        <f t="shared" si="207"/>
        <v>70.8</v>
      </c>
      <c r="F6613" s="32">
        <f>'Auxiliary Energy Estimation'!$E$25-D6613</f>
        <v>-4</v>
      </c>
      <c r="G6613" s="32">
        <f>'Auxiliary Energy Estimation'!$E$25-E6613</f>
        <v>-15.799999999999997</v>
      </c>
      <c r="H6613" s="26">
        <f>IF(D6613&lt;='Auxiliary Energy Estimation'!$E$25, 1, 0)</f>
        <v>0</v>
      </c>
      <c r="I6613" s="26">
        <f>IF(E6613&lt;='Auxiliary Energy Estimation'!$E$25, 1, 0)</f>
        <v>0</v>
      </c>
    </row>
    <row r="6614" spans="2:9" ht="15" x14ac:dyDescent="0.3">
      <c r="B6614" s="33">
        <v>6609.5</v>
      </c>
      <c r="C6614" s="34">
        <v>15.6</v>
      </c>
      <c r="D6614" s="32">
        <f t="shared" si="206"/>
        <v>60.08</v>
      </c>
      <c r="E6614" s="37">
        <f t="shared" si="207"/>
        <v>72.095999999999989</v>
      </c>
      <c r="F6614" s="32">
        <f>'Auxiliary Energy Estimation'!$E$25-D6614</f>
        <v>-5.0799999999999983</v>
      </c>
      <c r="G6614" s="32">
        <f>'Auxiliary Energy Estimation'!$E$25-E6614</f>
        <v>-17.095999999999989</v>
      </c>
      <c r="H6614" s="26">
        <f>IF(D6614&lt;='Auxiliary Energy Estimation'!$E$25, 1, 0)</f>
        <v>0</v>
      </c>
      <c r="I6614" s="26">
        <f>IF(E6614&lt;='Auxiliary Energy Estimation'!$E$25, 1, 0)</f>
        <v>0</v>
      </c>
    </row>
    <row r="6615" spans="2:9" ht="15" x14ac:dyDescent="0.3">
      <c r="B6615" s="33">
        <v>6610.5</v>
      </c>
      <c r="C6615" s="34">
        <v>16.100000000000001</v>
      </c>
      <c r="D6615" s="32">
        <f t="shared" si="206"/>
        <v>60.980000000000004</v>
      </c>
      <c r="E6615" s="37">
        <f t="shared" si="207"/>
        <v>73.176000000000002</v>
      </c>
      <c r="F6615" s="32">
        <f>'Auxiliary Energy Estimation'!$E$25-D6615</f>
        <v>-5.980000000000004</v>
      </c>
      <c r="G6615" s="32">
        <f>'Auxiliary Energy Estimation'!$E$25-E6615</f>
        <v>-18.176000000000002</v>
      </c>
      <c r="H6615" s="26">
        <f>IF(D6615&lt;='Auxiliary Energy Estimation'!$E$25, 1, 0)</f>
        <v>0</v>
      </c>
      <c r="I6615" s="26">
        <f>IF(E6615&lt;='Auxiliary Energy Estimation'!$E$25, 1, 0)</f>
        <v>0</v>
      </c>
    </row>
    <row r="6616" spans="2:9" ht="15" x14ac:dyDescent="0.3">
      <c r="B6616" s="33">
        <v>6611.5</v>
      </c>
      <c r="C6616" s="34">
        <v>15.6</v>
      </c>
      <c r="D6616" s="32">
        <f t="shared" si="206"/>
        <v>60.08</v>
      </c>
      <c r="E6616" s="37">
        <f t="shared" si="207"/>
        <v>72.095999999999989</v>
      </c>
      <c r="F6616" s="32">
        <f>'Auxiliary Energy Estimation'!$E$25-D6616</f>
        <v>-5.0799999999999983</v>
      </c>
      <c r="G6616" s="32">
        <f>'Auxiliary Energy Estimation'!$E$25-E6616</f>
        <v>-17.095999999999989</v>
      </c>
      <c r="H6616" s="26">
        <f>IF(D6616&lt;='Auxiliary Energy Estimation'!$E$25, 1, 0)</f>
        <v>0</v>
      </c>
      <c r="I6616" s="26">
        <f>IF(E6616&lt;='Auxiliary Energy Estimation'!$E$25, 1, 0)</f>
        <v>0</v>
      </c>
    </row>
    <row r="6617" spans="2:9" ht="15" x14ac:dyDescent="0.3">
      <c r="B6617" s="33">
        <v>6612.5</v>
      </c>
      <c r="C6617" s="34">
        <v>15.6</v>
      </c>
      <c r="D6617" s="32">
        <f t="shared" si="206"/>
        <v>60.08</v>
      </c>
      <c r="E6617" s="37">
        <f t="shared" si="207"/>
        <v>72.095999999999989</v>
      </c>
      <c r="F6617" s="32">
        <f>'Auxiliary Energy Estimation'!$E$25-D6617</f>
        <v>-5.0799999999999983</v>
      </c>
      <c r="G6617" s="32">
        <f>'Auxiliary Energy Estimation'!$E$25-E6617</f>
        <v>-17.095999999999989</v>
      </c>
      <c r="H6617" s="26">
        <f>IF(D6617&lt;='Auxiliary Energy Estimation'!$E$25, 1, 0)</f>
        <v>0</v>
      </c>
      <c r="I6617" s="26">
        <f>IF(E6617&lt;='Auxiliary Energy Estimation'!$E$25, 1, 0)</f>
        <v>0</v>
      </c>
    </row>
    <row r="6618" spans="2:9" ht="15" x14ac:dyDescent="0.3">
      <c r="B6618" s="33">
        <v>6613.5</v>
      </c>
      <c r="C6618" s="34">
        <v>15</v>
      </c>
      <c r="D6618" s="32">
        <f t="shared" si="206"/>
        <v>59</v>
      </c>
      <c r="E6618" s="37">
        <f t="shared" si="207"/>
        <v>70.8</v>
      </c>
      <c r="F6618" s="32">
        <f>'Auxiliary Energy Estimation'!$E$25-D6618</f>
        <v>-4</v>
      </c>
      <c r="G6618" s="32">
        <f>'Auxiliary Energy Estimation'!$E$25-E6618</f>
        <v>-15.799999999999997</v>
      </c>
      <c r="H6618" s="26">
        <f>IF(D6618&lt;='Auxiliary Energy Estimation'!$E$25, 1, 0)</f>
        <v>0</v>
      </c>
      <c r="I6618" s="26">
        <f>IF(E6618&lt;='Auxiliary Energy Estimation'!$E$25, 1, 0)</f>
        <v>0</v>
      </c>
    </row>
    <row r="6619" spans="2:9" ht="15" x14ac:dyDescent="0.3">
      <c r="B6619" s="33">
        <v>6614.5</v>
      </c>
      <c r="C6619" s="34">
        <v>14.4</v>
      </c>
      <c r="D6619" s="32">
        <f t="shared" si="206"/>
        <v>57.92</v>
      </c>
      <c r="E6619" s="37">
        <f t="shared" si="207"/>
        <v>69.504000000000005</v>
      </c>
      <c r="F6619" s="32">
        <f>'Auxiliary Energy Estimation'!$E$25-D6619</f>
        <v>-2.9200000000000017</v>
      </c>
      <c r="G6619" s="32">
        <f>'Auxiliary Energy Estimation'!$E$25-E6619</f>
        <v>-14.504000000000005</v>
      </c>
      <c r="H6619" s="26">
        <f>IF(D6619&lt;='Auxiliary Energy Estimation'!$E$25, 1, 0)</f>
        <v>0</v>
      </c>
      <c r="I6619" s="26">
        <f>IF(E6619&lt;='Auxiliary Energy Estimation'!$E$25, 1, 0)</f>
        <v>0</v>
      </c>
    </row>
    <row r="6620" spans="2:9" ht="15" x14ac:dyDescent="0.3">
      <c r="B6620" s="33">
        <v>6615.5</v>
      </c>
      <c r="C6620" s="34">
        <v>14.4</v>
      </c>
      <c r="D6620" s="32">
        <f t="shared" si="206"/>
        <v>57.92</v>
      </c>
      <c r="E6620" s="37">
        <f t="shared" si="207"/>
        <v>69.504000000000005</v>
      </c>
      <c r="F6620" s="32">
        <f>'Auxiliary Energy Estimation'!$E$25-D6620</f>
        <v>-2.9200000000000017</v>
      </c>
      <c r="G6620" s="32">
        <f>'Auxiliary Energy Estimation'!$E$25-E6620</f>
        <v>-14.504000000000005</v>
      </c>
      <c r="H6620" s="26">
        <f>IF(D6620&lt;='Auxiliary Energy Estimation'!$E$25, 1, 0)</f>
        <v>0</v>
      </c>
      <c r="I6620" s="26">
        <f>IF(E6620&lt;='Auxiliary Energy Estimation'!$E$25, 1, 0)</f>
        <v>0</v>
      </c>
    </row>
    <row r="6621" spans="2:9" ht="15" x14ac:dyDescent="0.3">
      <c r="B6621" s="33">
        <v>6616.5</v>
      </c>
      <c r="C6621" s="34">
        <v>14.4</v>
      </c>
      <c r="D6621" s="32">
        <f t="shared" si="206"/>
        <v>57.92</v>
      </c>
      <c r="E6621" s="37">
        <f t="shared" si="207"/>
        <v>69.504000000000005</v>
      </c>
      <c r="F6621" s="32">
        <f>'Auxiliary Energy Estimation'!$E$25-D6621</f>
        <v>-2.9200000000000017</v>
      </c>
      <c r="G6621" s="32">
        <f>'Auxiliary Energy Estimation'!$E$25-E6621</f>
        <v>-14.504000000000005</v>
      </c>
      <c r="H6621" s="26">
        <f>IF(D6621&lt;='Auxiliary Energy Estimation'!$E$25, 1, 0)</f>
        <v>0</v>
      </c>
      <c r="I6621" s="26">
        <f>IF(E6621&lt;='Auxiliary Energy Estimation'!$E$25, 1, 0)</f>
        <v>0</v>
      </c>
    </row>
    <row r="6622" spans="2:9" ht="15" x14ac:dyDescent="0.3">
      <c r="B6622" s="33">
        <v>6617.5</v>
      </c>
      <c r="C6622" s="34">
        <v>15</v>
      </c>
      <c r="D6622" s="32">
        <f t="shared" si="206"/>
        <v>59</v>
      </c>
      <c r="E6622" s="37">
        <f t="shared" si="207"/>
        <v>70.8</v>
      </c>
      <c r="F6622" s="32">
        <f>'Auxiliary Energy Estimation'!$E$25-D6622</f>
        <v>-4</v>
      </c>
      <c r="G6622" s="32">
        <f>'Auxiliary Energy Estimation'!$E$25-E6622</f>
        <v>-15.799999999999997</v>
      </c>
      <c r="H6622" s="26">
        <f>IF(D6622&lt;='Auxiliary Energy Estimation'!$E$25, 1, 0)</f>
        <v>0</v>
      </c>
      <c r="I6622" s="26">
        <f>IF(E6622&lt;='Auxiliary Energy Estimation'!$E$25, 1, 0)</f>
        <v>0</v>
      </c>
    </row>
    <row r="6623" spans="2:9" ht="15" x14ac:dyDescent="0.3">
      <c r="B6623" s="33">
        <v>6618.5</v>
      </c>
      <c r="C6623" s="34">
        <v>14.4</v>
      </c>
      <c r="D6623" s="32">
        <f t="shared" si="206"/>
        <v>57.92</v>
      </c>
      <c r="E6623" s="37">
        <f t="shared" si="207"/>
        <v>69.504000000000005</v>
      </c>
      <c r="F6623" s="32">
        <f>'Auxiliary Energy Estimation'!$E$25-D6623</f>
        <v>-2.9200000000000017</v>
      </c>
      <c r="G6623" s="32">
        <f>'Auxiliary Energy Estimation'!$E$25-E6623</f>
        <v>-14.504000000000005</v>
      </c>
      <c r="H6623" s="26">
        <f>IF(D6623&lt;='Auxiliary Energy Estimation'!$E$25, 1, 0)</f>
        <v>0</v>
      </c>
      <c r="I6623" s="26">
        <f>IF(E6623&lt;='Auxiliary Energy Estimation'!$E$25, 1, 0)</f>
        <v>0</v>
      </c>
    </row>
    <row r="6624" spans="2:9" ht="15" x14ac:dyDescent="0.3">
      <c r="B6624" s="33">
        <v>6619.5</v>
      </c>
      <c r="C6624" s="34">
        <v>15</v>
      </c>
      <c r="D6624" s="32">
        <f t="shared" si="206"/>
        <v>59</v>
      </c>
      <c r="E6624" s="37">
        <f t="shared" si="207"/>
        <v>70.8</v>
      </c>
      <c r="F6624" s="32">
        <f>'Auxiliary Energy Estimation'!$E$25-D6624</f>
        <v>-4</v>
      </c>
      <c r="G6624" s="32">
        <f>'Auxiliary Energy Estimation'!$E$25-E6624</f>
        <v>-15.799999999999997</v>
      </c>
      <c r="H6624" s="26">
        <f>IF(D6624&lt;='Auxiliary Energy Estimation'!$E$25, 1, 0)</f>
        <v>0</v>
      </c>
      <c r="I6624" s="26">
        <f>IF(E6624&lt;='Auxiliary Energy Estimation'!$E$25, 1, 0)</f>
        <v>0</v>
      </c>
    </row>
    <row r="6625" spans="2:9" ht="15" x14ac:dyDescent="0.3">
      <c r="B6625" s="33">
        <v>6620.5</v>
      </c>
      <c r="C6625" s="34">
        <v>15</v>
      </c>
      <c r="D6625" s="32">
        <f t="shared" si="206"/>
        <v>59</v>
      </c>
      <c r="E6625" s="37">
        <f t="shared" si="207"/>
        <v>70.8</v>
      </c>
      <c r="F6625" s="32">
        <f>'Auxiliary Energy Estimation'!$E$25-D6625</f>
        <v>-4</v>
      </c>
      <c r="G6625" s="32">
        <f>'Auxiliary Energy Estimation'!$E$25-E6625</f>
        <v>-15.799999999999997</v>
      </c>
      <c r="H6625" s="26">
        <f>IF(D6625&lt;='Auxiliary Energy Estimation'!$E$25, 1, 0)</f>
        <v>0</v>
      </c>
      <c r="I6625" s="26">
        <f>IF(E6625&lt;='Auxiliary Energy Estimation'!$E$25, 1, 0)</f>
        <v>0</v>
      </c>
    </row>
    <row r="6626" spans="2:9" ht="15" x14ac:dyDescent="0.3">
      <c r="B6626" s="33">
        <v>6621.5</v>
      </c>
      <c r="C6626" s="34">
        <v>15</v>
      </c>
      <c r="D6626" s="32">
        <f t="shared" si="206"/>
        <v>59</v>
      </c>
      <c r="E6626" s="37">
        <f t="shared" si="207"/>
        <v>70.8</v>
      </c>
      <c r="F6626" s="32">
        <f>'Auxiliary Energy Estimation'!$E$25-D6626</f>
        <v>-4</v>
      </c>
      <c r="G6626" s="32">
        <f>'Auxiliary Energy Estimation'!$E$25-E6626</f>
        <v>-15.799999999999997</v>
      </c>
      <c r="H6626" s="26">
        <f>IF(D6626&lt;='Auxiliary Energy Estimation'!$E$25, 1, 0)</f>
        <v>0</v>
      </c>
      <c r="I6626" s="26">
        <f>IF(E6626&lt;='Auxiliary Energy Estimation'!$E$25, 1, 0)</f>
        <v>0</v>
      </c>
    </row>
    <row r="6627" spans="2:9" ht="15" x14ac:dyDescent="0.3">
      <c r="B6627" s="33">
        <v>6622.5</v>
      </c>
      <c r="C6627" s="34">
        <v>15</v>
      </c>
      <c r="D6627" s="32">
        <f t="shared" si="206"/>
        <v>59</v>
      </c>
      <c r="E6627" s="37">
        <f t="shared" si="207"/>
        <v>70.8</v>
      </c>
      <c r="F6627" s="32">
        <f>'Auxiliary Energy Estimation'!$E$25-D6627</f>
        <v>-4</v>
      </c>
      <c r="G6627" s="32">
        <f>'Auxiliary Energy Estimation'!$E$25-E6627</f>
        <v>-15.799999999999997</v>
      </c>
      <c r="H6627" s="26">
        <f>IF(D6627&lt;='Auxiliary Energy Estimation'!$E$25, 1, 0)</f>
        <v>0</v>
      </c>
      <c r="I6627" s="26">
        <f>IF(E6627&lt;='Auxiliary Energy Estimation'!$E$25, 1, 0)</f>
        <v>0</v>
      </c>
    </row>
    <row r="6628" spans="2:9" ht="15" x14ac:dyDescent="0.3">
      <c r="B6628" s="33">
        <v>6623.5</v>
      </c>
      <c r="C6628" s="34">
        <v>15</v>
      </c>
      <c r="D6628" s="32">
        <f t="shared" si="206"/>
        <v>59</v>
      </c>
      <c r="E6628" s="37">
        <f t="shared" si="207"/>
        <v>70.8</v>
      </c>
      <c r="F6628" s="32">
        <f>'Auxiliary Energy Estimation'!$E$25-D6628</f>
        <v>-4</v>
      </c>
      <c r="G6628" s="32">
        <f>'Auxiliary Energy Estimation'!$E$25-E6628</f>
        <v>-15.799999999999997</v>
      </c>
      <c r="H6628" s="26">
        <f>IF(D6628&lt;='Auxiliary Energy Estimation'!$E$25, 1, 0)</f>
        <v>0</v>
      </c>
      <c r="I6628" s="26">
        <f>IF(E6628&lt;='Auxiliary Energy Estimation'!$E$25, 1, 0)</f>
        <v>0</v>
      </c>
    </row>
    <row r="6629" spans="2:9" ht="15" x14ac:dyDescent="0.3">
      <c r="B6629" s="33">
        <v>6624.5</v>
      </c>
      <c r="C6629" s="34">
        <v>15.6</v>
      </c>
      <c r="D6629" s="32">
        <f t="shared" si="206"/>
        <v>60.08</v>
      </c>
      <c r="E6629" s="37">
        <f t="shared" si="207"/>
        <v>72.095999999999989</v>
      </c>
      <c r="F6629" s="32">
        <f>'Auxiliary Energy Estimation'!$E$25-D6629</f>
        <v>-5.0799999999999983</v>
      </c>
      <c r="G6629" s="32">
        <f>'Auxiliary Energy Estimation'!$E$25-E6629</f>
        <v>-17.095999999999989</v>
      </c>
      <c r="H6629" s="26">
        <f>IF(D6629&lt;='Auxiliary Energy Estimation'!$E$25, 1, 0)</f>
        <v>0</v>
      </c>
      <c r="I6629" s="26">
        <f>IF(E6629&lt;='Auxiliary Energy Estimation'!$E$25, 1, 0)</f>
        <v>0</v>
      </c>
    </row>
    <row r="6630" spans="2:9" ht="15" x14ac:dyDescent="0.3">
      <c r="B6630" s="33">
        <v>6625.5</v>
      </c>
      <c r="C6630" s="34">
        <v>15.6</v>
      </c>
      <c r="D6630" s="32">
        <f t="shared" si="206"/>
        <v>60.08</v>
      </c>
      <c r="E6630" s="37">
        <f t="shared" si="207"/>
        <v>72.095999999999989</v>
      </c>
      <c r="F6630" s="32">
        <f>'Auxiliary Energy Estimation'!$E$25-D6630</f>
        <v>-5.0799999999999983</v>
      </c>
      <c r="G6630" s="32">
        <f>'Auxiliary Energy Estimation'!$E$25-E6630</f>
        <v>-17.095999999999989</v>
      </c>
      <c r="H6630" s="26">
        <f>IF(D6630&lt;='Auxiliary Energy Estimation'!$E$25, 1, 0)</f>
        <v>0</v>
      </c>
      <c r="I6630" s="26">
        <f>IF(E6630&lt;='Auxiliary Energy Estimation'!$E$25, 1, 0)</f>
        <v>0</v>
      </c>
    </row>
    <row r="6631" spans="2:9" ht="15" x14ac:dyDescent="0.3">
      <c r="B6631" s="33">
        <v>6626.5</v>
      </c>
      <c r="C6631" s="34">
        <v>15.6</v>
      </c>
      <c r="D6631" s="32">
        <f t="shared" si="206"/>
        <v>60.08</v>
      </c>
      <c r="E6631" s="37">
        <f t="shared" si="207"/>
        <v>72.095999999999989</v>
      </c>
      <c r="F6631" s="32">
        <f>'Auxiliary Energy Estimation'!$E$25-D6631</f>
        <v>-5.0799999999999983</v>
      </c>
      <c r="G6631" s="32">
        <f>'Auxiliary Energy Estimation'!$E$25-E6631</f>
        <v>-17.095999999999989</v>
      </c>
      <c r="H6631" s="26">
        <f>IF(D6631&lt;='Auxiliary Energy Estimation'!$E$25, 1, 0)</f>
        <v>0</v>
      </c>
      <c r="I6631" s="26">
        <f>IF(E6631&lt;='Auxiliary Energy Estimation'!$E$25, 1, 0)</f>
        <v>0</v>
      </c>
    </row>
    <row r="6632" spans="2:9" ht="15" x14ac:dyDescent="0.3">
      <c r="B6632" s="33">
        <v>6627.5</v>
      </c>
      <c r="C6632" s="34">
        <v>15.6</v>
      </c>
      <c r="D6632" s="32">
        <f t="shared" si="206"/>
        <v>60.08</v>
      </c>
      <c r="E6632" s="37">
        <f t="shared" si="207"/>
        <v>72.095999999999989</v>
      </c>
      <c r="F6632" s="32">
        <f>'Auxiliary Energy Estimation'!$E$25-D6632</f>
        <v>-5.0799999999999983</v>
      </c>
      <c r="G6632" s="32">
        <f>'Auxiliary Energy Estimation'!$E$25-E6632</f>
        <v>-17.095999999999989</v>
      </c>
      <c r="H6632" s="26">
        <f>IF(D6632&lt;='Auxiliary Energy Estimation'!$E$25, 1, 0)</f>
        <v>0</v>
      </c>
      <c r="I6632" s="26">
        <f>IF(E6632&lt;='Auxiliary Energy Estimation'!$E$25, 1, 0)</f>
        <v>0</v>
      </c>
    </row>
    <row r="6633" spans="2:9" ht="15" x14ac:dyDescent="0.3">
      <c r="B6633" s="33">
        <v>6628.5</v>
      </c>
      <c r="C6633" s="34">
        <v>15.6</v>
      </c>
      <c r="D6633" s="32">
        <f t="shared" si="206"/>
        <v>60.08</v>
      </c>
      <c r="E6633" s="37">
        <f t="shared" si="207"/>
        <v>72.095999999999989</v>
      </c>
      <c r="F6633" s="32">
        <f>'Auxiliary Energy Estimation'!$E$25-D6633</f>
        <v>-5.0799999999999983</v>
      </c>
      <c r="G6633" s="32">
        <f>'Auxiliary Energy Estimation'!$E$25-E6633</f>
        <v>-17.095999999999989</v>
      </c>
      <c r="H6633" s="26">
        <f>IF(D6633&lt;='Auxiliary Energy Estimation'!$E$25, 1, 0)</f>
        <v>0</v>
      </c>
      <c r="I6633" s="26">
        <f>IF(E6633&lt;='Auxiliary Energy Estimation'!$E$25, 1, 0)</f>
        <v>0</v>
      </c>
    </row>
    <row r="6634" spans="2:9" ht="15" x14ac:dyDescent="0.3">
      <c r="B6634" s="33">
        <v>6629.5</v>
      </c>
      <c r="C6634" s="34">
        <v>16.100000000000001</v>
      </c>
      <c r="D6634" s="32">
        <f t="shared" si="206"/>
        <v>60.980000000000004</v>
      </c>
      <c r="E6634" s="37">
        <f t="shared" si="207"/>
        <v>73.176000000000002</v>
      </c>
      <c r="F6634" s="32">
        <f>'Auxiliary Energy Estimation'!$E$25-D6634</f>
        <v>-5.980000000000004</v>
      </c>
      <c r="G6634" s="32">
        <f>'Auxiliary Energy Estimation'!$E$25-E6634</f>
        <v>-18.176000000000002</v>
      </c>
      <c r="H6634" s="26">
        <f>IF(D6634&lt;='Auxiliary Energy Estimation'!$E$25, 1, 0)</f>
        <v>0</v>
      </c>
      <c r="I6634" s="26">
        <f>IF(E6634&lt;='Auxiliary Energy Estimation'!$E$25, 1, 0)</f>
        <v>0</v>
      </c>
    </row>
    <row r="6635" spans="2:9" ht="15" x14ac:dyDescent="0.3">
      <c r="B6635" s="33">
        <v>6630.5</v>
      </c>
      <c r="C6635" s="34">
        <v>16.100000000000001</v>
      </c>
      <c r="D6635" s="32">
        <f t="shared" si="206"/>
        <v>60.980000000000004</v>
      </c>
      <c r="E6635" s="37">
        <f t="shared" si="207"/>
        <v>73.176000000000002</v>
      </c>
      <c r="F6635" s="32">
        <f>'Auxiliary Energy Estimation'!$E$25-D6635</f>
        <v>-5.980000000000004</v>
      </c>
      <c r="G6635" s="32">
        <f>'Auxiliary Energy Estimation'!$E$25-E6635</f>
        <v>-18.176000000000002</v>
      </c>
      <c r="H6635" s="26">
        <f>IF(D6635&lt;='Auxiliary Energy Estimation'!$E$25, 1, 0)</f>
        <v>0</v>
      </c>
      <c r="I6635" s="26">
        <f>IF(E6635&lt;='Auxiliary Energy Estimation'!$E$25, 1, 0)</f>
        <v>0</v>
      </c>
    </row>
    <row r="6636" spans="2:9" ht="15" x14ac:dyDescent="0.3">
      <c r="B6636" s="33">
        <v>6631.5</v>
      </c>
      <c r="C6636" s="34">
        <v>16.100000000000001</v>
      </c>
      <c r="D6636" s="32">
        <f t="shared" si="206"/>
        <v>60.980000000000004</v>
      </c>
      <c r="E6636" s="37">
        <f t="shared" si="207"/>
        <v>73.176000000000002</v>
      </c>
      <c r="F6636" s="32">
        <f>'Auxiliary Energy Estimation'!$E$25-D6636</f>
        <v>-5.980000000000004</v>
      </c>
      <c r="G6636" s="32">
        <f>'Auxiliary Energy Estimation'!$E$25-E6636</f>
        <v>-18.176000000000002</v>
      </c>
      <c r="H6636" s="26">
        <f>IF(D6636&lt;='Auxiliary Energy Estimation'!$E$25, 1, 0)</f>
        <v>0</v>
      </c>
      <c r="I6636" s="26">
        <f>IF(E6636&lt;='Auxiliary Energy Estimation'!$E$25, 1, 0)</f>
        <v>0</v>
      </c>
    </row>
    <row r="6637" spans="2:9" ht="15" x14ac:dyDescent="0.3">
      <c r="B6637" s="33">
        <v>6632.5</v>
      </c>
      <c r="C6637" s="34">
        <v>17.2</v>
      </c>
      <c r="D6637" s="32">
        <f t="shared" si="206"/>
        <v>62.96</v>
      </c>
      <c r="E6637" s="37">
        <f t="shared" si="207"/>
        <v>75.551999999999992</v>
      </c>
      <c r="F6637" s="32">
        <f>'Auxiliary Energy Estimation'!$E$25-D6637</f>
        <v>-7.9600000000000009</v>
      </c>
      <c r="G6637" s="32">
        <f>'Auxiliary Energy Estimation'!$E$25-E6637</f>
        <v>-20.551999999999992</v>
      </c>
      <c r="H6637" s="26">
        <f>IF(D6637&lt;='Auxiliary Energy Estimation'!$E$25, 1, 0)</f>
        <v>0</v>
      </c>
      <c r="I6637" s="26">
        <f>IF(E6637&lt;='Auxiliary Energy Estimation'!$E$25, 1, 0)</f>
        <v>0</v>
      </c>
    </row>
    <row r="6638" spans="2:9" ht="15" x14ac:dyDescent="0.3">
      <c r="B6638" s="33">
        <v>6633.5</v>
      </c>
      <c r="C6638" s="34">
        <v>19.399999999999999</v>
      </c>
      <c r="D6638" s="32">
        <f t="shared" si="206"/>
        <v>66.92</v>
      </c>
      <c r="E6638" s="37">
        <f t="shared" si="207"/>
        <v>80.304000000000002</v>
      </c>
      <c r="F6638" s="32">
        <f>'Auxiliary Energy Estimation'!$E$25-D6638</f>
        <v>-11.920000000000002</v>
      </c>
      <c r="G6638" s="32">
        <f>'Auxiliary Energy Estimation'!$E$25-E6638</f>
        <v>-25.304000000000002</v>
      </c>
      <c r="H6638" s="26">
        <f>IF(D6638&lt;='Auxiliary Energy Estimation'!$E$25, 1, 0)</f>
        <v>0</v>
      </c>
      <c r="I6638" s="26">
        <f>IF(E6638&lt;='Auxiliary Energy Estimation'!$E$25, 1, 0)</f>
        <v>0</v>
      </c>
    </row>
    <row r="6639" spans="2:9" ht="15" x14ac:dyDescent="0.3">
      <c r="B6639" s="33">
        <v>6634.5</v>
      </c>
      <c r="C6639" s="34">
        <v>22.2</v>
      </c>
      <c r="D6639" s="32">
        <f t="shared" si="206"/>
        <v>71.960000000000008</v>
      </c>
      <c r="E6639" s="37">
        <f t="shared" si="207"/>
        <v>86.352000000000004</v>
      </c>
      <c r="F6639" s="32">
        <f>'Auxiliary Energy Estimation'!$E$25-D6639</f>
        <v>-16.960000000000008</v>
      </c>
      <c r="G6639" s="32">
        <f>'Auxiliary Energy Estimation'!$E$25-E6639</f>
        <v>-31.352000000000004</v>
      </c>
      <c r="H6639" s="26">
        <f>IF(D6639&lt;='Auxiliary Energy Estimation'!$E$25, 1, 0)</f>
        <v>0</v>
      </c>
      <c r="I6639" s="26">
        <f>IF(E6639&lt;='Auxiliary Energy Estimation'!$E$25, 1, 0)</f>
        <v>0</v>
      </c>
    </row>
    <row r="6640" spans="2:9" ht="15" x14ac:dyDescent="0.3">
      <c r="B6640" s="33">
        <v>6635.5</v>
      </c>
      <c r="C6640" s="34">
        <v>22.8</v>
      </c>
      <c r="D6640" s="32">
        <f t="shared" si="206"/>
        <v>73.039999999999992</v>
      </c>
      <c r="E6640" s="37">
        <f t="shared" si="207"/>
        <v>87.647999999999982</v>
      </c>
      <c r="F6640" s="32">
        <f>'Auxiliary Energy Estimation'!$E$25-D6640</f>
        <v>-18.039999999999992</v>
      </c>
      <c r="G6640" s="32">
        <f>'Auxiliary Energy Estimation'!$E$25-E6640</f>
        <v>-32.647999999999982</v>
      </c>
      <c r="H6640" s="26">
        <f>IF(D6640&lt;='Auxiliary Energy Estimation'!$E$25, 1, 0)</f>
        <v>0</v>
      </c>
      <c r="I6640" s="26">
        <f>IF(E6640&lt;='Auxiliary Energy Estimation'!$E$25, 1, 0)</f>
        <v>0</v>
      </c>
    </row>
    <row r="6641" spans="2:9" ht="15" x14ac:dyDescent="0.3">
      <c r="B6641" s="33">
        <v>6636.5</v>
      </c>
      <c r="C6641" s="34">
        <v>22.8</v>
      </c>
      <c r="D6641" s="32">
        <f t="shared" si="206"/>
        <v>73.039999999999992</v>
      </c>
      <c r="E6641" s="37">
        <f t="shared" si="207"/>
        <v>87.647999999999982</v>
      </c>
      <c r="F6641" s="32">
        <f>'Auxiliary Energy Estimation'!$E$25-D6641</f>
        <v>-18.039999999999992</v>
      </c>
      <c r="G6641" s="32">
        <f>'Auxiliary Energy Estimation'!$E$25-E6641</f>
        <v>-32.647999999999982</v>
      </c>
      <c r="H6641" s="26">
        <f>IF(D6641&lt;='Auxiliary Energy Estimation'!$E$25, 1, 0)</f>
        <v>0</v>
      </c>
      <c r="I6641" s="26">
        <f>IF(E6641&lt;='Auxiliary Energy Estimation'!$E$25, 1, 0)</f>
        <v>0</v>
      </c>
    </row>
    <row r="6642" spans="2:9" ht="15" x14ac:dyDescent="0.3">
      <c r="B6642" s="33">
        <v>6637.5</v>
      </c>
      <c r="C6642" s="34">
        <v>23.9</v>
      </c>
      <c r="D6642" s="32">
        <f t="shared" si="206"/>
        <v>75.02</v>
      </c>
      <c r="E6642" s="37">
        <f t="shared" si="207"/>
        <v>90.023999999999987</v>
      </c>
      <c r="F6642" s="32">
        <f>'Auxiliary Energy Estimation'!$E$25-D6642</f>
        <v>-20.019999999999996</v>
      </c>
      <c r="G6642" s="32">
        <f>'Auxiliary Energy Estimation'!$E$25-E6642</f>
        <v>-35.023999999999987</v>
      </c>
      <c r="H6642" s="26">
        <f>IF(D6642&lt;='Auxiliary Energy Estimation'!$E$25, 1, 0)</f>
        <v>0</v>
      </c>
      <c r="I6642" s="26">
        <f>IF(E6642&lt;='Auxiliary Energy Estimation'!$E$25, 1, 0)</f>
        <v>0</v>
      </c>
    </row>
    <row r="6643" spans="2:9" ht="15" x14ac:dyDescent="0.3">
      <c r="B6643" s="33">
        <v>6638.5</v>
      </c>
      <c r="C6643" s="34">
        <v>23.3</v>
      </c>
      <c r="D6643" s="32">
        <f t="shared" si="206"/>
        <v>73.94</v>
      </c>
      <c r="E6643" s="37">
        <f t="shared" si="207"/>
        <v>88.727999999999994</v>
      </c>
      <c r="F6643" s="32">
        <f>'Auxiliary Energy Estimation'!$E$25-D6643</f>
        <v>-18.939999999999998</v>
      </c>
      <c r="G6643" s="32">
        <f>'Auxiliary Energy Estimation'!$E$25-E6643</f>
        <v>-33.727999999999994</v>
      </c>
      <c r="H6643" s="26">
        <f>IF(D6643&lt;='Auxiliary Energy Estimation'!$E$25, 1, 0)</f>
        <v>0</v>
      </c>
      <c r="I6643" s="26">
        <f>IF(E6643&lt;='Auxiliary Energy Estimation'!$E$25, 1, 0)</f>
        <v>0</v>
      </c>
    </row>
    <row r="6644" spans="2:9" ht="15" x14ac:dyDescent="0.3">
      <c r="B6644" s="33">
        <v>6639.5</v>
      </c>
      <c r="C6644" s="34">
        <v>21.7</v>
      </c>
      <c r="D6644" s="32">
        <f t="shared" si="206"/>
        <v>71.06</v>
      </c>
      <c r="E6644" s="37">
        <f t="shared" si="207"/>
        <v>85.272000000000006</v>
      </c>
      <c r="F6644" s="32">
        <f>'Auxiliary Energy Estimation'!$E$25-D6644</f>
        <v>-16.060000000000002</v>
      </c>
      <c r="G6644" s="32">
        <f>'Auxiliary Energy Estimation'!$E$25-E6644</f>
        <v>-30.272000000000006</v>
      </c>
      <c r="H6644" s="26">
        <f>IF(D6644&lt;='Auxiliary Energy Estimation'!$E$25, 1, 0)</f>
        <v>0</v>
      </c>
      <c r="I6644" s="26">
        <f>IF(E6644&lt;='Auxiliary Energy Estimation'!$E$25, 1, 0)</f>
        <v>0</v>
      </c>
    </row>
    <row r="6645" spans="2:9" ht="15" x14ac:dyDescent="0.3">
      <c r="B6645" s="33">
        <v>6640.5</v>
      </c>
      <c r="C6645" s="34">
        <v>20.6</v>
      </c>
      <c r="D6645" s="32">
        <f t="shared" si="206"/>
        <v>69.080000000000013</v>
      </c>
      <c r="E6645" s="37">
        <f t="shared" si="207"/>
        <v>82.896000000000015</v>
      </c>
      <c r="F6645" s="32">
        <f>'Auxiliary Energy Estimation'!$E$25-D6645</f>
        <v>-14.080000000000013</v>
      </c>
      <c r="G6645" s="32">
        <f>'Auxiliary Energy Estimation'!$E$25-E6645</f>
        <v>-27.896000000000015</v>
      </c>
      <c r="H6645" s="26">
        <f>IF(D6645&lt;='Auxiliary Energy Estimation'!$E$25, 1, 0)</f>
        <v>0</v>
      </c>
      <c r="I6645" s="26">
        <f>IF(E6645&lt;='Auxiliary Energy Estimation'!$E$25, 1, 0)</f>
        <v>0</v>
      </c>
    </row>
    <row r="6646" spans="2:9" ht="15" x14ac:dyDescent="0.3">
      <c r="B6646" s="33">
        <v>6641.5</v>
      </c>
      <c r="C6646" s="34">
        <v>19.399999999999999</v>
      </c>
      <c r="D6646" s="32">
        <f t="shared" si="206"/>
        <v>66.92</v>
      </c>
      <c r="E6646" s="37">
        <f t="shared" si="207"/>
        <v>80.304000000000002</v>
      </c>
      <c r="F6646" s="32">
        <f>'Auxiliary Energy Estimation'!$E$25-D6646</f>
        <v>-11.920000000000002</v>
      </c>
      <c r="G6646" s="32">
        <f>'Auxiliary Energy Estimation'!$E$25-E6646</f>
        <v>-25.304000000000002</v>
      </c>
      <c r="H6646" s="26">
        <f>IF(D6646&lt;='Auxiliary Energy Estimation'!$E$25, 1, 0)</f>
        <v>0</v>
      </c>
      <c r="I6646" s="26">
        <f>IF(E6646&lt;='Auxiliary Energy Estimation'!$E$25, 1, 0)</f>
        <v>0</v>
      </c>
    </row>
    <row r="6647" spans="2:9" ht="15" x14ac:dyDescent="0.3">
      <c r="B6647" s="33">
        <v>6642.5</v>
      </c>
      <c r="C6647" s="34">
        <v>18.899999999999999</v>
      </c>
      <c r="D6647" s="32">
        <f t="shared" si="206"/>
        <v>66.02</v>
      </c>
      <c r="E6647" s="37">
        <f t="shared" si="207"/>
        <v>79.22399999999999</v>
      </c>
      <c r="F6647" s="32">
        <f>'Auxiliary Energy Estimation'!$E$25-D6647</f>
        <v>-11.019999999999996</v>
      </c>
      <c r="G6647" s="32">
        <f>'Auxiliary Energy Estimation'!$E$25-E6647</f>
        <v>-24.22399999999999</v>
      </c>
      <c r="H6647" s="26">
        <f>IF(D6647&lt;='Auxiliary Energy Estimation'!$E$25, 1, 0)</f>
        <v>0</v>
      </c>
      <c r="I6647" s="26">
        <f>IF(E6647&lt;='Auxiliary Energy Estimation'!$E$25, 1, 0)</f>
        <v>0</v>
      </c>
    </row>
    <row r="6648" spans="2:9" ht="15" x14ac:dyDescent="0.3">
      <c r="B6648" s="33">
        <v>6643.5</v>
      </c>
      <c r="C6648" s="34">
        <v>17.2</v>
      </c>
      <c r="D6648" s="32">
        <f t="shared" si="206"/>
        <v>62.96</v>
      </c>
      <c r="E6648" s="37">
        <f t="shared" si="207"/>
        <v>75.551999999999992</v>
      </c>
      <c r="F6648" s="32">
        <f>'Auxiliary Energy Estimation'!$E$25-D6648</f>
        <v>-7.9600000000000009</v>
      </c>
      <c r="G6648" s="32">
        <f>'Auxiliary Energy Estimation'!$E$25-E6648</f>
        <v>-20.551999999999992</v>
      </c>
      <c r="H6648" s="26">
        <f>IF(D6648&lt;='Auxiliary Energy Estimation'!$E$25, 1, 0)</f>
        <v>0</v>
      </c>
      <c r="I6648" s="26">
        <f>IF(E6648&lt;='Auxiliary Energy Estimation'!$E$25, 1, 0)</f>
        <v>0</v>
      </c>
    </row>
    <row r="6649" spans="2:9" ht="15" x14ac:dyDescent="0.3">
      <c r="B6649" s="33">
        <v>6644.5</v>
      </c>
      <c r="C6649" s="34">
        <v>16.100000000000001</v>
      </c>
      <c r="D6649" s="32">
        <f t="shared" si="206"/>
        <v>60.980000000000004</v>
      </c>
      <c r="E6649" s="37">
        <f t="shared" si="207"/>
        <v>73.176000000000002</v>
      </c>
      <c r="F6649" s="32">
        <f>'Auxiliary Energy Estimation'!$E$25-D6649</f>
        <v>-5.980000000000004</v>
      </c>
      <c r="G6649" s="32">
        <f>'Auxiliary Energy Estimation'!$E$25-E6649</f>
        <v>-18.176000000000002</v>
      </c>
      <c r="H6649" s="26">
        <f>IF(D6649&lt;='Auxiliary Energy Estimation'!$E$25, 1, 0)</f>
        <v>0</v>
      </c>
      <c r="I6649" s="26">
        <f>IF(E6649&lt;='Auxiliary Energy Estimation'!$E$25, 1, 0)</f>
        <v>0</v>
      </c>
    </row>
    <row r="6650" spans="2:9" ht="15" x14ac:dyDescent="0.3">
      <c r="B6650" s="33">
        <v>6645.5</v>
      </c>
      <c r="C6650" s="34">
        <v>15</v>
      </c>
      <c r="D6650" s="32">
        <f t="shared" si="206"/>
        <v>59</v>
      </c>
      <c r="E6650" s="37">
        <f t="shared" si="207"/>
        <v>70.8</v>
      </c>
      <c r="F6650" s="32">
        <f>'Auxiliary Energy Estimation'!$E$25-D6650</f>
        <v>-4</v>
      </c>
      <c r="G6650" s="32">
        <f>'Auxiliary Energy Estimation'!$E$25-E6650</f>
        <v>-15.799999999999997</v>
      </c>
      <c r="H6650" s="26">
        <f>IF(D6650&lt;='Auxiliary Energy Estimation'!$E$25, 1, 0)</f>
        <v>0</v>
      </c>
      <c r="I6650" s="26">
        <f>IF(E6650&lt;='Auxiliary Energy Estimation'!$E$25, 1, 0)</f>
        <v>0</v>
      </c>
    </row>
    <row r="6651" spans="2:9" ht="15" x14ac:dyDescent="0.3">
      <c r="B6651" s="33">
        <v>6646.5</v>
      </c>
      <c r="C6651" s="34">
        <v>13.3</v>
      </c>
      <c r="D6651" s="32">
        <f t="shared" si="206"/>
        <v>55.94</v>
      </c>
      <c r="E6651" s="37">
        <f t="shared" si="207"/>
        <v>67.128</v>
      </c>
      <c r="F6651" s="32">
        <f>'Auxiliary Energy Estimation'!$E$25-D6651</f>
        <v>-0.93999999999999773</v>
      </c>
      <c r="G6651" s="32">
        <f>'Auxiliary Energy Estimation'!$E$25-E6651</f>
        <v>-12.128</v>
      </c>
      <c r="H6651" s="26">
        <f>IF(D6651&lt;='Auxiliary Energy Estimation'!$E$25, 1, 0)</f>
        <v>0</v>
      </c>
      <c r="I6651" s="26">
        <f>IF(E6651&lt;='Auxiliary Energy Estimation'!$E$25, 1, 0)</f>
        <v>0</v>
      </c>
    </row>
    <row r="6652" spans="2:9" ht="15" x14ac:dyDescent="0.3">
      <c r="B6652" s="33">
        <v>6647.5</v>
      </c>
      <c r="C6652" s="34">
        <v>12.8</v>
      </c>
      <c r="D6652" s="32">
        <f t="shared" si="206"/>
        <v>55.040000000000006</v>
      </c>
      <c r="E6652" s="37">
        <f t="shared" si="207"/>
        <v>66.048000000000002</v>
      </c>
      <c r="F6652" s="32">
        <f>'Auxiliary Energy Estimation'!$E$25-D6652</f>
        <v>-4.0000000000006253E-2</v>
      </c>
      <c r="G6652" s="32">
        <f>'Auxiliary Energy Estimation'!$E$25-E6652</f>
        <v>-11.048000000000002</v>
      </c>
      <c r="H6652" s="26">
        <f>IF(D6652&lt;='Auxiliary Energy Estimation'!$E$25, 1, 0)</f>
        <v>0</v>
      </c>
      <c r="I6652" s="26">
        <f>IF(E6652&lt;='Auxiliary Energy Estimation'!$E$25, 1, 0)</f>
        <v>0</v>
      </c>
    </row>
    <row r="6653" spans="2:9" ht="15" x14ac:dyDescent="0.3">
      <c r="B6653" s="33">
        <v>6648.5</v>
      </c>
      <c r="C6653" s="34">
        <v>12.8</v>
      </c>
      <c r="D6653" s="32">
        <f t="shared" si="206"/>
        <v>55.040000000000006</v>
      </c>
      <c r="E6653" s="37">
        <f t="shared" si="207"/>
        <v>66.048000000000002</v>
      </c>
      <c r="F6653" s="32">
        <f>'Auxiliary Energy Estimation'!$E$25-D6653</f>
        <v>-4.0000000000006253E-2</v>
      </c>
      <c r="G6653" s="32">
        <f>'Auxiliary Energy Estimation'!$E$25-E6653</f>
        <v>-11.048000000000002</v>
      </c>
      <c r="H6653" s="26">
        <f>IF(D6653&lt;='Auxiliary Energy Estimation'!$E$25, 1, 0)</f>
        <v>0</v>
      </c>
      <c r="I6653" s="26">
        <f>IF(E6653&lt;='Auxiliary Energy Estimation'!$E$25, 1, 0)</f>
        <v>0</v>
      </c>
    </row>
    <row r="6654" spans="2:9" ht="15" x14ac:dyDescent="0.3">
      <c r="B6654" s="33">
        <v>6649.5</v>
      </c>
      <c r="C6654" s="34">
        <v>12.2</v>
      </c>
      <c r="D6654" s="32">
        <f t="shared" si="206"/>
        <v>53.96</v>
      </c>
      <c r="E6654" s="37">
        <f t="shared" si="207"/>
        <v>64.751999999999995</v>
      </c>
      <c r="F6654" s="32">
        <f>'Auxiliary Energy Estimation'!$E$25-D6654</f>
        <v>1.0399999999999991</v>
      </c>
      <c r="G6654" s="32">
        <f>'Auxiliary Energy Estimation'!$E$25-E6654</f>
        <v>-9.7519999999999953</v>
      </c>
      <c r="H6654" s="26">
        <f>IF(D6654&lt;='Auxiliary Energy Estimation'!$E$25, 1, 0)</f>
        <v>1</v>
      </c>
      <c r="I6654" s="26">
        <f>IF(E6654&lt;='Auxiliary Energy Estimation'!$E$25, 1, 0)</f>
        <v>0</v>
      </c>
    </row>
    <row r="6655" spans="2:9" ht="15" x14ac:dyDescent="0.3">
      <c r="B6655" s="33">
        <v>6650.5</v>
      </c>
      <c r="C6655" s="34">
        <v>12.2</v>
      </c>
      <c r="D6655" s="32">
        <f t="shared" si="206"/>
        <v>53.96</v>
      </c>
      <c r="E6655" s="37">
        <f t="shared" si="207"/>
        <v>64.751999999999995</v>
      </c>
      <c r="F6655" s="32">
        <f>'Auxiliary Energy Estimation'!$E$25-D6655</f>
        <v>1.0399999999999991</v>
      </c>
      <c r="G6655" s="32">
        <f>'Auxiliary Energy Estimation'!$E$25-E6655</f>
        <v>-9.7519999999999953</v>
      </c>
      <c r="H6655" s="26">
        <f>IF(D6655&lt;='Auxiliary Energy Estimation'!$E$25, 1, 0)</f>
        <v>1</v>
      </c>
      <c r="I6655" s="26">
        <f>IF(E6655&lt;='Auxiliary Energy Estimation'!$E$25, 1, 0)</f>
        <v>0</v>
      </c>
    </row>
    <row r="6656" spans="2:9" ht="15" x14ac:dyDescent="0.3">
      <c r="B6656" s="33">
        <v>6651.5</v>
      </c>
      <c r="C6656" s="34">
        <v>12.2</v>
      </c>
      <c r="D6656" s="32">
        <f t="shared" si="206"/>
        <v>53.96</v>
      </c>
      <c r="E6656" s="37">
        <f t="shared" si="207"/>
        <v>64.751999999999995</v>
      </c>
      <c r="F6656" s="32">
        <f>'Auxiliary Energy Estimation'!$E$25-D6656</f>
        <v>1.0399999999999991</v>
      </c>
      <c r="G6656" s="32">
        <f>'Auxiliary Energy Estimation'!$E$25-E6656</f>
        <v>-9.7519999999999953</v>
      </c>
      <c r="H6656" s="26">
        <f>IF(D6656&lt;='Auxiliary Energy Estimation'!$E$25, 1, 0)</f>
        <v>1</v>
      </c>
      <c r="I6656" s="26">
        <f>IF(E6656&lt;='Auxiliary Energy Estimation'!$E$25, 1, 0)</f>
        <v>0</v>
      </c>
    </row>
    <row r="6657" spans="2:9" ht="15" x14ac:dyDescent="0.3">
      <c r="B6657" s="33">
        <v>6652.5</v>
      </c>
      <c r="C6657" s="34">
        <v>12.2</v>
      </c>
      <c r="D6657" s="32">
        <f t="shared" si="206"/>
        <v>53.96</v>
      </c>
      <c r="E6657" s="37">
        <f t="shared" si="207"/>
        <v>64.751999999999995</v>
      </c>
      <c r="F6657" s="32">
        <f>'Auxiliary Energy Estimation'!$E$25-D6657</f>
        <v>1.0399999999999991</v>
      </c>
      <c r="G6657" s="32">
        <f>'Auxiliary Energy Estimation'!$E$25-E6657</f>
        <v>-9.7519999999999953</v>
      </c>
      <c r="H6657" s="26">
        <f>IF(D6657&lt;='Auxiliary Energy Estimation'!$E$25, 1, 0)</f>
        <v>1</v>
      </c>
      <c r="I6657" s="26">
        <f>IF(E6657&lt;='Auxiliary Energy Estimation'!$E$25, 1, 0)</f>
        <v>0</v>
      </c>
    </row>
    <row r="6658" spans="2:9" ht="15" x14ac:dyDescent="0.3">
      <c r="B6658" s="33">
        <v>6653.5</v>
      </c>
      <c r="C6658" s="34">
        <v>12.8</v>
      </c>
      <c r="D6658" s="32">
        <f t="shared" si="206"/>
        <v>55.040000000000006</v>
      </c>
      <c r="E6658" s="37">
        <f t="shared" si="207"/>
        <v>66.048000000000002</v>
      </c>
      <c r="F6658" s="32">
        <f>'Auxiliary Energy Estimation'!$E$25-D6658</f>
        <v>-4.0000000000006253E-2</v>
      </c>
      <c r="G6658" s="32">
        <f>'Auxiliary Energy Estimation'!$E$25-E6658</f>
        <v>-11.048000000000002</v>
      </c>
      <c r="H6658" s="26">
        <f>IF(D6658&lt;='Auxiliary Energy Estimation'!$E$25, 1, 0)</f>
        <v>0</v>
      </c>
      <c r="I6658" s="26">
        <f>IF(E6658&lt;='Auxiliary Energy Estimation'!$E$25, 1, 0)</f>
        <v>0</v>
      </c>
    </row>
    <row r="6659" spans="2:9" ht="15" x14ac:dyDescent="0.3">
      <c r="B6659" s="33">
        <v>6654.5</v>
      </c>
      <c r="C6659" s="34">
        <v>12.8</v>
      </c>
      <c r="D6659" s="32">
        <f t="shared" si="206"/>
        <v>55.040000000000006</v>
      </c>
      <c r="E6659" s="37">
        <f t="shared" si="207"/>
        <v>66.048000000000002</v>
      </c>
      <c r="F6659" s="32">
        <f>'Auxiliary Energy Estimation'!$E$25-D6659</f>
        <v>-4.0000000000006253E-2</v>
      </c>
      <c r="G6659" s="32">
        <f>'Auxiliary Energy Estimation'!$E$25-E6659</f>
        <v>-11.048000000000002</v>
      </c>
      <c r="H6659" s="26">
        <f>IF(D6659&lt;='Auxiliary Energy Estimation'!$E$25, 1, 0)</f>
        <v>0</v>
      </c>
      <c r="I6659" s="26">
        <f>IF(E6659&lt;='Auxiliary Energy Estimation'!$E$25, 1, 0)</f>
        <v>0</v>
      </c>
    </row>
    <row r="6660" spans="2:9" ht="15" x14ac:dyDescent="0.3">
      <c r="B6660" s="33">
        <v>6655.5</v>
      </c>
      <c r="C6660" s="34">
        <v>13.3</v>
      </c>
      <c r="D6660" s="32">
        <f t="shared" si="206"/>
        <v>55.94</v>
      </c>
      <c r="E6660" s="37">
        <f t="shared" si="207"/>
        <v>67.128</v>
      </c>
      <c r="F6660" s="32">
        <f>'Auxiliary Energy Estimation'!$E$25-D6660</f>
        <v>-0.93999999999999773</v>
      </c>
      <c r="G6660" s="32">
        <f>'Auxiliary Energy Estimation'!$E$25-E6660</f>
        <v>-12.128</v>
      </c>
      <c r="H6660" s="26">
        <f>IF(D6660&lt;='Auxiliary Energy Estimation'!$E$25, 1, 0)</f>
        <v>0</v>
      </c>
      <c r="I6660" s="26">
        <f>IF(E6660&lt;='Auxiliary Energy Estimation'!$E$25, 1, 0)</f>
        <v>0</v>
      </c>
    </row>
    <row r="6661" spans="2:9" ht="15" x14ac:dyDescent="0.3">
      <c r="B6661" s="33">
        <v>6656.5</v>
      </c>
      <c r="C6661" s="34">
        <v>13.9</v>
      </c>
      <c r="D6661" s="32">
        <f t="shared" ref="D6661:D6724" si="208">CONVERT(C6661,"C","F")</f>
        <v>57.019999999999996</v>
      </c>
      <c r="E6661" s="37">
        <f t="shared" ref="E6661:E6724" si="209">D6661*1.2</f>
        <v>68.423999999999992</v>
      </c>
      <c r="F6661" s="32">
        <f>'Auxiliary Energy Estimation'!$E$25-D6661</f>
        <v>-2.019999999999996</v>
      </c>
      <c r="G6661" s="32">
        <f>'Auxiliary Energy Estimation'!$E$25-E6661</f>
        <v>-13.423999999999992</v>
      </c>
      <c r="H6661" s="26">
        <f>IF(D6661&lt;='Auxiliary Energy Estimation'!$E$25, 1, 0)</f>
        <v>0</v>
      </c>
      <c r="I6661" s="26">
        <f>IF(E6661&lt;='Auxiliary Energy Estimation'!$E$25, 1, 0)</f>
        <v>0</v>
      </c>
    </row>
    <row r="6662" spans="2:9" ht="15" x14ac:dyDescent="0.3">
      <c r="B6662" s="33">
        <v>6657.5</v>
      </c>
      <c r="C6662" s="34">
        <v>15.6</v>
      </c>
      <c r="D6662" s="32">
        <f t="shared" si="208"/>
        <v>60.08</v>
      </c>
      <c r="E6662" s="37">
        <f t="shared" si="209"/>
        <v>72.095999999999989</v>
      </c>
      <c r="F6662" s="32">
        <f>'Auxiliary Energy Estimation'!$E$25-D6662</f>
        <v>-5.0799999999999983</v>
      </c>
      <c r="G6662" s="32">
        <f>'Auxiliary Energy Estimation'!$E$25-E6662</f>
        <v>-17.095999999999989</v>
      </c>
      <c r="H6662" s="26">
        <f>IF(D6662&lt;='Auxiliary Energy Estimation'!$E$25, 1, 0)</f>
        <v>0</v>
      </c>
      <c r="I6662" s="26">
        <f>IF(E6662&lt;='Auxiliary Energy Estimation'!$E$25, 1, 0)</f>
        <v>0</v>
      </c>
    </row>
    <row r="6663" spans="2:9" ht="15" x14ac:dyDescent="0.3">
      <c r="B6663" s="33">
        <v>6658.5</v>
      </c>
      <c r="C6663" s="34">
        <v>14.4</v>
      </c>
      <c r="D6663" s="32">
        <f t="shared" si="208"/>
        <v>57.92</v>
      </c>
      <c r="E6663" s="37">
        <f t="shared" si="209"/>
        <v>69.504000000000005</v>
      </c>
      <c r="F6663" s="32">
        <f>'Auxiliary Energy Estimation'!$E$25-D6663</f>
        <v>-2.9200000000000017</v>
      </c>
      <c r="G6663" s="32">
        <f>'Auxiliary Energy Estimation'!$E$25-E6663</f>
        <v>-14.504000000000005</v>
      </c>
      <c r="H6663" s="26">
        <f>IF(D6663&lt;='Auxiliary Energy Estimation'!$E$25, 1, 0)</f>
        <v>0</v>
      </c>
      <c r="I6663" s="26">
        <f>IF(E6663&lt;='Auxiliary Energy Estimation'!$E$25, 1, 0)</f>
        <v>0</v>
      </c>
    </row>
    <row r="6664" spans="2:9" ht="15" x14ac:dyDescent="0.3">
      <c r="B6664" s="33">
        <v>6659.5</v>
      </c>
      <c r="C6664" s="34">
        <v>14.4</v>
      </c>
      <c r="D6664" s="32">
        <f t="shared" si="208"/>
        <v>57.92</v>
      </c>
      <c r="E6664" s="37">
        <f t="shared" si="209"/>
        <v>69.504000000000005</v>
      </c>
      <c r="F6664" s="32">
        <f>'Auxiliary Energy Estimation'!$E$25-D6664</f>
        <v>-2.9200000000000017</v>
      </c>
      <c r="G6664" s="32">
        <f>'Auxiliary Energy Estimation'!$E$25-E6664</f>
        <v>-14.504000000000005</v>
      </c>
      <c r="H6664" s="26">
        <f>IF(D6664&lt;='Auxiliary Energy Estimation'!$E$25, 1, 0)</f>
        <v>0</v>
      </c>
      <c r="I6664" s="26">
        <f>IF(E6664&lt;='Auxiliary Energy Estimation'!$E$25, 1, 0)</f>
        <v>0</v>
      </c>
    </row>
    <row r="6665" spans="2:9" ht="15" x14ac:dyDescent="0.3">
      <c r="B6665" s="33">
        <v>6660.5</v>
      </c>
      <c r="C6665" s="34">
        <v>15</v>
      </c>
      <c r="D6665" s="32">
        <f t="shared" si="208"/>
        <v>59</v>
      </c>
      <c r="E6665" s="37">
        <f t="shared" si="209"/>
        <v>70.8</v>
      </c>
      <c r="F6665" s="32">
        <f>'Auxiliary Energy Estimation'!$E$25-D6665</f>
        <v>-4</v>
      </c>
      <c r="G6665" s="32">
        <f>'Auxiliary Energy Estimation'!$E$25-E6665</f>
        <v>-15.799999999999997</v>
      </c>
      <c r="H6665" s="26">
        <f>IF(D6665&lt;='Auxiliary Energy Estimation'!$E$25, 1, 0)</f>
        <v>0</v>
      </c>
      <c r="I6665" s="26">
        <f>IF(E6665&lt;='Auxiliary Energy Estimation'!$E$25, 1, 0)</f>
        <v>0</v>
      </c>
    </row>
    <row r="6666" spans="2:9" ht="15" x14ac:dyDescent="0.3">
      <c r="B6666" s="33">
        <v>6661.5</v>
      </c>
      <c r="C6666" s="34">
        <v>15</v>
      </c>
      <c r="D6666" s="32">
        <f t="shared" si="208"/>
        <v>59</v>
      </c>
      <c r="E6666" s="37">
        <f t="shared" si="209"/>
        <v>70.8</v>
      </c>
      <c r="F6666" s="32">
        <f>'Auxiliary Energy Estimation'!$E$25-D6666</f>
        <v>-4</v>
      </c>
      <c r="G6666" s="32">
        <f>'Auxiliary Energy Estimation'!$E$25-E6666</f>
        <v>-15.799999999999997</v>
      </c>
      <c r="H6666" s="26">
        <f>IF(D6666&lt;='Auxiliary Energy Estimation'!$E$25, 1, 0)</f>
        <v>0</v>
      </c>
      <c r="I6666" s="26">
        <f>IF(E6666&lt;='Auxiliary Energy Estimation'!$E$25, 1, 0)</f>
        <v>0</v>
      </c>
    </row>
    <row r="6667" spans="2:9" ht="15" x14ac:dyDescent="0.3">
      <c r="B6667" s="33">
        <v>6662.5</v>
      </c>
      <c r="C6667" s="34">
        <v>15</v>
      </c>
      <c r="D6667" s="32">
        <f t="shared" si="208"/>
        <v>59</v>
      </c>
      <c r="E6667" s="37">
        <f t="shared" si="209"/>
        <v>70.8</v>
      </c>
      <c r="F6667" s="32">
        <f>'Auxiliary Energy Estimation'!$E$25-D6667</f>
        <v>-4</v>
      </c>
      <c r="G6667" s="32">
        <f>'Auxiliary Energy Estimation'!$E$25-E6667</f>
        <v>-15.799999999999997</v>
      </c>
      <c r="H6667" s="26">
        <f>IF(D6667&lt;='Auxiliary Energy Estimation'!$E$25, 1, 0)</f>
        <v>0</v>
      </c>
      <c r="I6667" s="26">
        <f>IF(E6667&lt;='Auxiliary Energy Estimation'!$E$25, 1, 0)</f>
        <v>0</v>
      </c>
    </row>
    <row r="6668" spans="2:9" ht="15" x14ac:dyDescent="0.3">
      <c r="B6668" s="33">
        <v>6663.5</v>
      </c>
      <c r="C6668" s="34">
        <v>14.4</v>
      </c>
      <c r="D6668" s="32">
        <f t="shared" si="208"/>
        <v>57.92</v>
      </c>
      <c r="E6668" s="37">
        <f t="shared" si="209"/>
        <v>69.504000000000005</v>
      </c>
      <c r="F6668" s="32">
        <f>'Auxiliary Energy Estimation'!$E$25-D6668</f>
        <v>-2.9200000000000017</v>
      </c>
      <c r="G6668" s="32">
        <f>'Auxiliary Energy Estimation'!$E$25-E6668</f>
        <v>-14.504000000000005</v>
      </c>
      <c r="H6668" s="26">
        <f>IF(D6668&lt;='Auxiliary Energy Estimation'!$E$25, 1, 0)</f>
        <v>0</v>
      </c>
      <c r="I6668" s="26">
        <f>IF(E6668&lt;='Auxiliary Energy Estimation'!$E$25, 1, 0)</f>
        <v>0</v>
      </c>
    </row>
    <row r="6669" spans="2:9" ht="15" x14ac:dyDescent="0.3">
      <c r="B6669" s="33">
        <v>6664.5</v>
      </c>
      <c r="C6669" s="34">
        <v>14.4</v>
      </c>
      <c r="D6669" s="32">
        <f t="shared" si="208"/>
        <v>57.92</v>
      </c>
      <c r="E6669" s="37">
        <f t="shared" si="209"/>
        <v>69.504000000000005</v>
      </c>
      <c r="F6669" s="32">
        <f>'Auxiliary Energy Estimation'!$E$25-D6669</f>
        <v>-2.9200000000000017</v>
      </c>
      <c r="G6669" s="32">
        <f>'Auxiliary Energy Estimation'!$E$25-E6669</f>
        <v>-14.504000000000005</v>
      </c>
      <c r="H6669" s="26">
        <f>IF(D6669&lt;='Auxiliary Energy Estimation'!$E$25, 1, 0)</f>
        <v>0</v>
      </c>
      <c r="I6669" s="26">
        <f>IF(E6669&lt;='Auxiliary Energy Estimation'!$E$25, 1, 0)</f>
        <v>0</v>
      </c>
    </row>
    <row r="6670" spans="2:9" ht="15" x14ac:dyDescent="0.3">
      <c r="B6670" s="33">
        <v>6665.5</v>
      </c>
      <c r="C6670" s="34">
        <v>13.9</v>
      </c>
      <c r="D6670" s="32">
        <f t="shared" si="208"/>
        <v>57.019999999999996</v>
      </c>
      <c r="E6670" s="37">
        <f t="shared" si="209"/>
        <v>68.423999999999992</v>
      </c>
      <c r="F6670" s="32">
        <f>'Auxiliary Energy Estimation'!$E$25-D6670</f>
        <v>-2.019999999999996</v>
      </c>
      <c r="G6670" s="32">
        <f>'Auxiliary Energy Estimation'!$E$25-E6670</f>
        <v>-13.423999999999992</v>
      </c>
      <c r="H6670" s="26">
        <f>IF(D6670&lt;='Auxiliary Energy Estimation'!$E$25, 1, 0)</f>
        <v>0</v>
      </c>
      <c r="I6670" s="26">
        <f>IF(E6670&lt;='Auxiliary Energy Estimation'!$E$25, 1, 0)</f>
        <v>0</v>
      </c>
    </row>
    <row r="6671" spans="2:9" ht="15" x14ac:dyDescent="0.3">
      <c r="B6671" s="33">
        <v>6666.5</v>
      </c>
      <c r="C6671" s="34">
        <v>13.9</v>
      </c>
      <c r="D6671" s="32">
        <f t="shared" si="208"/>
        <v>57.019999999999996</v>
      </c>
      <c r="E6671" s="37">
        <f t="shared" si="209"/>
        <v>68.423999999999992</v>
      </c>
      <c r="F6671" s="32">
        <f>'Auxiliary Energy Estimation'!$E$25-D6671</f>
        <v>-2.019999999999996</v>
      </c>
      <c r="G6671" s="32">
        <f>'Auxiliary Energy Estimation'!$E$25-E6671</f>
        <v>-13.423999999999992</v>
      </c>
      <c r="H6671" s="26">
        <f>IF(D6671&lt;='Auxiliary Energy Estimation'!$E$25, 1, 0)</f>
        <v>0</v>
      </c>
      <c r="I6671" s="26">
        <f>IF(E6671&lt;='Auxiliary Energy Estimation'!$E$25, 1, 0)</f>
        <v>0</v>
      </c>
    </row>
    <row r="6672" spans="2:9" ht="15" x14ac:dyDescent="0.3">
      <c r="B6672" s="33">
        <v>6667.5</v>
      </c>
      <c r="C6672" s="34">
        <v>12.8</v>
      </c>
      <c r="D6672" s="32">
        <f t="shared" si="208"/>
        <v>55.040000000000006</v>
      </c>
      <c r="E6672" s="37">
        <f t="shared" si="209"/>
        <v>66.048000000000002</v>
      </c>
      <c r="F6672" s="32">
        <f>'Auxiliary Energy Estimation'!$E$25-D6672</f>
        <v>-4.0000000000006253E-2</v>
      </c>
      <c r="G6672" s="32">
        <f>'Auxiliary Energy Estimation'!$E$25-E6672</f>
        <v>-11.048000000000002</v>
      </c>
      <c r="H6672" s="26">
        <f>IF(D6672&lt;='Auxiliary Energy Estimation'!$E$25, 1, 0)</f>
        <v>0</v>
      </c>
      <c r="I6672" s="26">
        <f>IF(E6672&lt;='Auxiliary Energy Estimation'!$E$25, 1, 0)</f>
        <v>0</v>
      </c>
    </row>
    <row r="6673" spans="2:9" ht="15" x14ac:dyDescent="0.3">
      <c r="B6673" s="33">
        <v>6668.5</v>
      </c>
      <c r="C6673" s="34">
        <v>12.2</v>
      </c>
      <c r="D6673" s="32">
        <f t="shared" si="208"/>
        <v>53.96</v>
      </c>
      <c r="E6673" s="37">
        <f t="shared" si="209"/>
        <v>64.751999999999995</v>
      </c>
      <c r="F6673" s="32">
        <f>'Auxiliary Energy Estimation'!$E$25-D6673</f>
        <v>1.0399999999999991</v>
      </c>
      <c r="G6673" s="32">
        <f>'Auxiliary Energy Estimation'!$E$25-E6673</f>
        <v>-9.7519999999999953</v>
      </c>
      <c r="H6673" s="26">
        <f>IF(D6673&lt;='Auxiliary Energy Estimation'!$E$25, 1, 0)</f>
        <v>1</v>
      </c>
      <c r="I6673" s="26">
        <f>IF(E6673&lt;='Auxiliary Energy Estimation'!$E$25, 1, 0)</f>
        <v>0</v>
      </c>
    </row>
    <row r="6674" spans="2:9" ht="15" x14ac:dyDescent="0.3">
      <c r="B6674" s="33">
        <v>6669.5</v>
      </c>
      <c r="C6674" s="34">
        <v>11.7</v>
      </c>
      <c r="D6674" s="32">
        <f t="shared" si="208"/>
        <v>53.06</v>
      </c>
      <c r="E6674" s="37">
        <f t="shared" si="209"/>
        <v>63.671999999999997</v>
      </c>
      <c r="F6674" s="32">
        <f>'Auxiliary Energy Estimation'!$E$25-D6674</f>
        <v>1.9399999999999977</v>
      </c>
      <c r="G6674" s="32">
        <f>'Auxiliary Energy Estimation'!$E$25-E6674</f>
        <v>-8.671999999999997</v>
      </c>
      <c r="H6674" s="26">
        <f>IF(D6674&lt;='Auxiliary Energy Estimation'!$E$25, 1, 0)</f>
        <v>1</v>
      </c>
      <c r="I6674" s="26">
        <f>IF(E6674&lt;='Auxiliary Energy Estimation'!$E$25, 1, 0)</f>
        <v>0</v>
      </c>
    </row>
    <row r="6675" spans="2:9" ht="15" x14ac:dyDescent="0.3">
      <c r="B6675" s="33">
        <v>6670.5</v>
      </c>
      <c r="C6675" s="34">
        <v>11.1</v>
      </c>
      <c r="D6675" s="32">
        <f t="shared" si="208"/>
        <v>51.980000000000004</v>
      </c>
      <c r="E6675" s="37">
        <f t="shared" si="209"/>
        <v>62.376000000000005</v>
      </c>
      <c r="F6675" s="32">
        <f>'Auxiliary Energy Estimation'!$E$25-D6675</f>
        <v>3.019999999999996</v>
      </c>
      <c r="G6675" s="32">
        <f>'Auxiliary Energy Estimation'!$E$25-E6675</f>
        <v>-7.3760000000000048</v>
      </c>
      <c r="H6675" s="26">
        <f>IF(D6675&lt;='Auxiliary Energy Estimation'!$E$25, 1, 0)</f>
        <v>1</v>
      </c>
      <c r="I6675" s="26">
        <f>IF(E6675&lt;='Auxiliary Energy Estimation'!$E$25, 1, 0)</f>
        <v>0</v>
      </c>
    </row>
    <row r="6676" spans="2:9" ht="15" x14ac:dyDescent="0.3">
      <c r="B6676" s="33">
        <v>6671.5</v>
      </c>
      <c r="C6676" s="34">
        <v>11.1</v>
      </c>
      <c r="D6676" s="32">
        <f t="shared" si="208"/>
        <v>51.980000000000004</v>
      </c>
      <c r="E6676" s="37">
        <f t="shared" si="209"/>
        <v>62.376000000000005</v>
      </c>
      <c r="F6676" s="32">
        <f>'Auxiliary Energy Estimation'!$E$25-D6676</f>
        <v>3.019999999999996</v>
      </c>
      <c r="G6676" s="32">
        <f>'Auxiliary Energy Estimation'!$E$25-E6676</f>
        <v>-7.3760000000000048</v>
      </c>
      <c r="H6676" s="26">
        <f>IF(D6676&lt;='Auxiliary Energy Estimation'!$E$25, 1, 0)</f>
        <v>1</v>
      </c>
      <c r="I6676" s="26">
        <f>IF(E6676&lt;='Auxiliary Energy Estimation'!$E$25, 1, 0)</f>
        <v>0</v>
      </c>
    </row>
    <row r="6677" spans="2:9" ht="15" x14ac:dyDescent="0.3">
      <c r="B6677" s="33">
        <v>6672.5</v>
      </c>
      <c r="C6677" s="34">
        <v>10.6</v>
      </c>
      <c r="D6677" s="32">
        <f t="shared" si="208"/>
        <v>51.08</v>
      </c>
      <c r="E6677" s="37">
        <f t="shared" si="209"/>
        <v>61.295999999999992</v>
      </c>
      <c r="F6677" s="32">
        <f>'Auxiliary Energy Estimation'!$E$25-D6677</f>
        <v>3.9200000000000017</v>
      </c>
      <c r="G6677" s="32">
        <f>'Auxiliary Energy Estimation'!$E$25-E6677</f>
        <v>-6.2959999999999923</v>
      </c>
      <c r="H6677" s="26">
        <f>IF(D6677&lt;='Auxiliary Energy Estimation'!$E$25, 1, 0)</f>
        <v>1</v>
      </c>
      <c r="I6677" s="26">
        <f>IF(E6677&lt;='Auxiliary Energy Estimation'!$E$25, 1, 0)</f>
        <v>0</v>
      </c>
    </row>
    <row r="6678" spans="2:9" ht="15" x14ac:dyDescent="0.3">
      <c r="B6678" s="33">
        <v>6673.5</v>
      </c>
      <c r="C6678" s="34">
        <v>8.9</v>
      </c>
      <c r="D6678" s="32">
        <f t="shared" si="208"/>
        <v>48.019999999999996</v>
      </c>
      <c r="E6678" s="37">
        <f t="shared" si="209"/>
        <v>57.623999999999995</v>
      </c>
      <c r="F6678" s="32">
        <f>'Auxiliary Energy Estimation'!$E$25-D6678</f>
        <v>6.980000000000004</v>
      </c>
      <c r="G6678" s="32">
        <f>'Auxiliary Energy Estimation'!$E$25-E6678</f>
        <v>-2.6239999999999952</v>
      </c>
      <c r="H6678" s="26">
        <f>IF(D6678&lt;='Auxiliary Energy Estimation'!$E$25, 1, 0)</f>
        <v>1</v>
      </c>
      <c r="I6678" s="26">
        <f>IF(E6678&lt;='Auxiliary Energy Estimation'!$E$25, 1, 0)</f>
        <v>0</v>
      </c>
    </row>
    <row r="6679" spans="2:9" ht="15" x14ac:dyDescent="0.3">
      <c r="B6679" s="33">
        <v>6674.5</v>
      </c>
      <c r="C6679" s="34">
        <v>8.9</v>
      </c>
      <c r="D6679" s="32">
        <f t="shared" si="208"/>
        <v>48.019999999999996</v>
      </c>
      <c r="E6679" s="37">
        <f t="shared" si="209"/>
        <v>57.623999999999995</v>
      </c>
      <c r="F6679" s="32">
        <f>'Auxiliary Energy Estimation'!$E$25-D6679</f>
        <v>6.980000000000004</v>
      </c>
      <c r="G6679" s="32">
        <f>'Auxiliary Energy Estimation'!$E$25-E6679</f>
        <v>-2.6239999999999952</v>
      </c>
      <c r="H6679" s="26">
        <f>IF(D6679&lt;='Auxiliary Energy Estimation'!$E$25, 1, 0)</f>
        <v>1</v>
      </c>
      <c r="I6679" s="26">
        <f>IF(E6679&lt;='Auxiliary Energy Estimation'!$E$25, 1, 0)</f>
        <v>0</v>
      </c>
    </row>
    <row r="6680" spans="2:9" ht="15" x14ac:dyDescent="0.3">
      <c r="B6680" s="33">
        <v>6675.5</v>
      </c>
      <c r="C6680" s="34">
        <v>8.9</v>
      </c>
      <c r="D6680" s="32">
        <f t="shared" si="208"/>
        <v>48.019999999999996</v>
      </c>
      <c r="E6680" s="37">
        <f t="shared" si="209"/>
        <v>57.623999999999995</v>
      </c>
      <c r="F6680" s="32">
        <f>'Auxiliary Energy Estimation'!$E$25-D6680</f>
        <v>6.980000000000004</v>
      </c>
      <c r="G6680" s="32">
        <f>'Auxiliary Energy Estimation'!$E$25-E6680</f>
        <v>-2.6239999999999952</v>
      </c>
      <c r="H6680" s="26">
        <f>IF(D6680&lt;='Auxiliary Energy Estimation'!$E$25, 1, 0)</f>
        <v>1</v>
      </c>
      <c r="I6680" s="26">
        <f>IF(E6680&lt;='Auxiliary Energy Estimation'!$E$25, 1, 0)</f>
        <v>0</v>
      </c>
    </row>
    <row r="6681" spans="2:9" ht="15" x14ac:dyDescent="0.3">
      <c r="B6681" s="33">
        <v>6676.5</v>
      </c>
      <c r="C6681" s="34">
        <v>10</v>
      </c>
      <c r="D6681" s="32">
        <f t="shared" si="208"/>
        <v>50</v>
      </c>
      <c r="E6681" s="37">
        <f t="shared" si="209"/>
        <v>60</v>
      </c>
      <c r="F6681" s="32">
        <f>'Auxiliary Energy Estimation'!$E$25-D6681</f>
        <v>5</v>
      </c>
      <c r="G6681" s="32">
        <f>'Auxiliary Energy Estimation'!$E$25-E6681</f>
        <v>-5</v>
      </c>
      <c r="H6681" s="26">
        <f>IF(D6681&lt;='Auxiliary Energy Estimation'!$E$25, 1, 0)</f>
        <v>1</v>
      </c>
      <c r="I6681" s="26">
        <f>IF(E6681&lt;='Auxiliary Energy Estimation'!$E$25, 1, 0)</f>
        <v>0</v>
      </c>
    </row>
    <row r="6682" spans="2:9" ht="15" x14ac:dyDescent="0.3">
      <c r="B6682" s="33">
        <v>6677.5</v>
      </c>
      <c r="C6682" s="34">
        <v>11.1</v>
      </c>
      <c r="D6682" s="32">
        <f t="shared" si="208"/>
        <v>51.980000000000004</v>
      </c>
      <c r="E6682" s="37">
        <f t="shared" si="209"/>
        <v>62.376000000000005</v>
      </c>
      <c r="F6682" s="32">
        <f>'Auxiliary Energy Estimation'!$E$25-D6682</f>
        <v>3.019999999999996</v>
      </c>
      <c r="G6682" s="32">
        <f>'Auxiliary Energy Estimation'!$E$25-E6682</f>
        <v>-7.3760000000000048</v>
      </c>
      <c r="H6682" s="26">
        <f>IF(D6682&lt;='Auxiliary Energy Estimation'!$E$25, 1, 0)</f>
        <v>1</v>
      </c>
      <c r="I6682" s="26">
        <f>IF(E6682&lt;='Auxiliary Energy Estimation'!$E$25, 1, 0)</f>
        <v>0</v>
      </c>
    </row>
    <row r="6683" spans="2:9" ht="15" x14ac:dyDescent="0.3">
      <c r="B6683" s="33">
        <v>6678.5</v>
      </c>
      <c r="C6683" s="34">
        <v>11.7</v>
      </c>
      <c r="D6683" s="32">
        <f t="shared" si="208"/>
        <v>53.06</v>
      </c>
      <c r="E6683" s="37">
        <f t="shared" si="209"/>
        <v>63.671999999999997</v>
      </c>
      <c r="F6683" s="32">
        <f>'Auxiliary Energy Estimation'!$E$25-D6683</f>
        <v>1.9399999999999977</v>
      </c>
      <c r="G6683" s="32">
        <f>'Auxiliary Energy Estimation'!$E$25-E6683</f>
        <v>-8.671999999999997</v>
      </c>
      <c r="H6683" s="26">
        <f>IF(D6683&lt;='Auxiliary Energy Estimation'!$E$25, 1, 0)</f>
        <v>1</v>
      </c>
      <c r="I6683" s="26">
        <f>IF(E6683&lt;='Auxiliary Energy Estimation'!$E$25, 1, 0)</f>
        <v>0</v>
      </c>
    </row>
    <row r="6684" spans="2:9" ht="15" x14ac:dyDescent="0.3">
      <c r="B6684" s="33">
        <v>6679.5</v>
      </c>
      <c r="C6684" s="34">
        <v>12.2</v>
      </c>
      <c r="D6684" s="32">
        <f t="shared" si="208"/>
        <v>53.96</v>
      </c>
      <c r="E6684" s="37">
        <f t="shared" si="209"/>
        <v>64.751999999999995</v>
      </c>
      <c r="F6684" s="32">
        <f>'Auxiliary Energy Estimation'!$E$25-D6684</f>
        <v>1.0399999999999991</v>
      </c>
      <c r="G6684" s="32">
        <f>'Auxiliary Energy Estimation'!$E$25-E6684</f>
        <v>-9.7519999999999953</v>
      </c>
      <c r="H6684" s="26">
        <f>IF(D6684&lt;='Auxiliary Energy Estimation'!$E$25, 1, 0)</f>
        <v>1</v>
      </c>
      <c r="I6684" s="26">
        <f>IF(E6684&lt;='Auxiliary Energy Estimation'!$E$25, 1, 0)</f>
        <v>0</v>
      </c>
    </row>
    <row r="6685" spans="2:9" ht="15" x14ac:dyDescent="0.3">
      <c r="B6685" s="33">
        <v>6680.5</v>
      </c>
      <c r="C6685" s="34">
        <v>12.2</v>
      </c>
      <c r="D6685" s="32">
        <f t="shared" si="208"/>
        <v>53.96</v>
      </c>
      <c r="E6685" s="37">
        <f t="shared" si="209"/>
        <v>64.751999999999995</v>
      </c>
      <c r="F6685" s="32">
        <f>'Auxiliary Energy Estimation'!$E$25-D6685</f>
        <v>1.0399999999999991</v>
      </c>
      <c r="G6685" s="32">
        <f>'Auxiliary Energy Estimation'!$E$25-E6685</f>
        <v>-9.7519999999999953</v>
      </c>
      <c r="H6685" s="26">
        <f>IF(D6685&lt;='Auxiliary Energy Estimation'!$E$25, 1, 0)</f>
        <v>1</v>
      </c>
      <c r="I6685" s="26">
        <f>IF(E6685&lt;='Auxiliary Energy Estimation'!$E$25, 1, 0)</f>
        <v>0</v>
      </c>
    </row>
    <row r="6686" spans="2:9" ht="15" x14ac:dyDescent="0.3">
      <c r="B6686" s="33">
        <v>6681.5</v>
      </c>
      <c r="C6686" s="34">
        <v>13.3</v>
      </c>
      <c r="D6686" s="32">
        <f t="shared" si="208"/>
        <v>55.94</v>
      </c>
      <c r="E6686" s="37">
        <f t="shared" si="209"/>
        <v>67.128</v>
      </c>
      <c r="F6686" s="32">
        <f>'Auxiliary Energy Estimation'!$E$25-D6686</f>
        <v>-0.93999999999999773</v>
      </c>
      <c r="G6686" s="32">
        <f>'Auxiliary Energy Estimation'!$E$25-E6686</f>
        <v>-12.128</v>
      </c>
      <c r="H6686" s="26">
        <f>IF(D6686&lt;='Auxiliary Energy Estimation'!$E$25, 1, 0)</f>
        <v>0</v>
      </c>
      <c r="I6686" s="26">
        <f>IF(E6686&lt;='Auxiliary Energy Estimation'!$E$25, 1, 0)</f>
        <v>0</v>
      </c>
    </row>
    <row r="6687" spans="2:9" ht="15" x14ac:dyDescent="0.3">
      <c r="B6687" s="33">
        <v>6682.5</v>
      </c>
      <c r="C6687" s="34">
        <v>13.9</v>
      </c>
      <c r="D6687" s="32">
        <f t="shared" si="208"/>
        <v>57.019999999999996</v>
      </c>
      <c r="E6687" s="37">
        <f t="shared" si="209"/>
        <v>68.423999999999992</v>
      </c>
      <c r="F6687" s="32">
        <f>'Auxiliary Energy Estimation'!$E$25-D6687</f>
        <v>-2.019999999999996</v>
      </c>
      <c r="G6687" s="32">
        <f>'Auxiliary Energy Estimation'!$E$25-E6687</f>
        <v>-13.423999999999992</v>
      </c>
      <c r="H6687" s="26">
        <f>IF(D6687&lt;='Auxiliary Energy Estimation'!$E$25, 1, 0)</f>
        <v>0</v>
      </c>
      <c r="I6687" s="26">
        <f>IF(E6687&lt;='Auxiliary Energy Estimation'!$E$25, 1, 0)</f>
        <v>0</v>
      </c>
    </row>
    <row r="6688" spans="2:9" ht="15" x14ac:dyDescent="0.3">
      <c r="B6688" s="33">
        <v>6683.5</v>
      </c>
      <c r="C6688" s="34">
        <v>13.9</v>
      </c>
      <c r="D6688" s="32">
        <f t="shared" si="208"/>
        <v>57.019999999999996</v>
      </c>
      <c r="E6688" s="37">
        <f t="shared" si="209"/>
        <v>68.423999999999992</v>
      </c>
      <c r="F6688" s="32">
        <f>'Auxiliary Energy Estimation'!$E$25-D6688</f>
        <v>-2.019999999999996</v>
      </c>
      <c r="G6688" s="32">
        <f>'Auxiliary Energy Estimation'!$E$25-E6688</f>
        <v>-13.423999999999992</v>
      </c>
      <c r="H6688" s="26">
        <f>IF(D6688&lt;='Auxiliary Energy Estimation'!$E$25, 1, 0)</f>
        <v>0</v>
      </c>
      <c r="I6688" s="26">
        <f>IF(E6688&lt;='Auxiliary Energy Estimation'!$E$25, 1, 0)</f>
        <v>0</v>
      </c>
    </row>
    <row r="6689" spans="2:9" ht="15" x14ac:dyDescent="0.3">
      <c r="B6689" s="33">
        <v>6684.5</v>
      </c>
      <c r="C6689" s="34">
        <v>13.9</v>
      </c>
      <c r="D6689" s="32">
        <f t="shared" si="208"/>
        <v>57.019999999999996</v>
      </c>
      <c r="E6689" s="37">
        <f t="shared" si="209"/>
        <v>68.423999999999992</v>
      </c>
      <c r="F6689" s="32">
        <f>'Auxiliary Energy Estimation'!$E$25-D6689</f>
        <v>-2.019999999999996</v>
      </c>
      <c r="G6689" s="32">
        <f>'Auxiliary Energy Estimation'!$E$25-E6689</f>
        <v>-13.423999999999992</v>
      </c>
      <c r="H6689" s="26">
        <f>IF(D6689&lt;='Auxiliary Energy Estimation'!$E$25, 1, 0)</f>
        <v>0</v>
      </c>
      <c r="I6689" s="26">
        <f>IF(E6689&lt;='Auxiliary Energy Estimation'!$E$25, 1, 0)</f>
        <v>0</v>
      </c>
    </row>
    <row r="6690" spans="2:9" ht="15" x14ac:dyDescent="0.3">
      <c r="B6690" s="33">
        <v>6685.5</v>
      </c>
      <c r="C6690" s="34">
        <v>13.9</v>
      </c>
      <c r="D6690" s="32">
        <f t="shared" si="208"/>
        <v>57.019999999999996</v>
      </c>
      <c r="E6690" s="37">
        <f t="shared" si="209"/>
        <v>68.423999999999992</v>
      </c>
      <c r="F6690" s="32">
        <f>'Auxiliary Energy Estimation'!$E$25-D6690</f>
        <v>-2.019999999999996</v>
      </c>
      <c r="G6690" s="32">
        <f>'Auxiliary Energy Estimation'!$E$25-E6690</f>
        <v>-13.423999999999992</v>
      </c>
      <c r="H6690" s="26">
        <f>IF(D6690&lt;='Auxiliary Energy Estimation'!$E$25, 1, 0)</f>
        <v>0</v>
      </c>
      <c r="I6690" s="26">
        <f>IF(E6690&lt;='Auxiliary Energy Estimation'!$E$25, 1, 0)</f>
        <v>0</v>
      </c>
    </row>
    <row r="6691" spans="2:9" ht="15" x14ac:dyDescent="0.3">
      <c r="B6691" s="33">
        <v>6686.5</v>
      </c>
      <c r="C6691" s="34">
        <v>13.3</v>
      </c>
      <c r="D6691" s="32">
        <f t="shared" si="208"/>
        <v>55.94</v>
      </c>
      <c r="E6691" s="37">
        <f t="shared" si="209"/>
        <v>67.128</v>
      </c>
      <c r="F6691" s="32">
        <f>'Auxiliary Energy Estimation'!$E$25-D6691</f>
        <v>-0.93999999999999773</v>
      </c>
      <c r="G6691" s="32">
        <f>'Auxiliary Energy Estimation'!$E$25-E6691</f>
        <v>-12.128</v>
      </c>
      <c r="H6691" s="26">
        <f>IF(D6691&lt;='Auxiliary Energy Estimation'!$E$25, 1, 0)</f>
        <v>0</v>
      </c>
      <c r="I6691" s="26">
        <f>IF(E6691&lt;='Auxiliary Energy Estimation'!$E$25, 1, 0)</f>
        <v>0</v>
      </c>
    </row>
    <row r="6692" spans="2:9" ht="15" x14ac:dyDescent="0.3">
      <c r="B6692" s="33">
        <v>6687.5</v>
      </c>
      <c r="C6692" s="34">
        <v>12.2</v>
      </c>
      <c r="D6692" s="32">
        <f t="shared" si="208"/>
        <v>53.96</v>
      </c>
      <c r="E6692" s="37">
        <f t="shared" si="209"/>
        <v>64.751999999999995</v>
      </c>
      <c r="F6692" s="32">
        <f>'Auxiliary Energy Estimation'!$E$25-D6692</f>
        <v>1.0399999999999991</v>
      </c>
      <c r="G6692" s="32">
        <f>'Auxiliary Energy Estimation'!$E$25-E6692</f>
        <v>-9.7519999999999953</v>
      </c>
      <c r="H6692" s="26">
        <f>IF(D6692&lt;='Auxiliary Energy Estimation'!$E$25, 1, 0)</f>
        <v>1</v>
      </c>
      <c r="I6692" s="26">
        <f>IF(E6692&lt;='Auxiliary Energy Estimation'!$E$25, 1, 0)</f>
        <v>0</v>
      </c>
    </row>
    <row r="6693" spans="2:9" ht="15" x14ac:dyDescent="0.3">
      <c r="B6693" s="33">
        <v>6688.5</v>
      </c>
      <c r="C6693" s="34">
        <v>11.1</v>
      </c>
      <c r="D6693" s="32">
        <f t="shared" si="208"/>
        <v>51.980000000000004</v>
      </c>
      <c r="E6693" s="37">
        <f t="shared" si="209"/>
        <v>62.376000000000005</v>
      </c>
      <c r="F6693" s="32">
        <f>'Auxiliary Energy Estimation'!$E$25-D6693</f>
        <v>3.019999999999996</v>
      </c>
      <c r="G6693" s="32">
        <f>'Auxiliary Energy Estimation'!$E$25-E6693</f>
        <v>-7.3760000000000048</v>
      </c>
      <c r="H6693" s="26">
        <f>IF(D6693&lt;='Auxiliary Energy Estimation'!$E$25, 1, 0)</f>
        <v>1</v>
      </c>
      <c r="I6693" s="26">
        <f>IF(E6693&lt;='Auxiliary Energy Estimation'!$E$25, 1, 0)</f>
        <v>0</v>
      </c>
    </row>
    <row r="6694" spans="2:9" ht="15" x14ac:dyDescent="0.3">
      <c r="B6694" s="33">
        <v>6689.5</v>
      </c>
      <c r="C6694" s="34">
        <v>10</v>
      </c>
      <c r="D6694" s="32">
        <f t="shared" si="208"/>
        <v>50</v>
      </c>
      <c r="E6694" s="37">
        <f t="shared" si="209"/>
        <v>60</v>
      </c>
      <c r="F6694" s="32">
        <f>'Auxiliary Energy Estimation'!$E$25-D6694</f>
        <v>5</v>
      </c>
      <c r="G6694" s="32">
        <f>'Auxiliary Energy Estimation'!$E$25-E6694</f>
        <v>-5</v>
      </c>
      <c r="H6694" s="26">
        <f>IF(D6694&lt;='Auxiliary Energy Estimation'!$E$25, 1, 0)</f>
        <v>1</v>
      </c>
      <c r="I6694" s="26">
        <f>IF(E6694&lt;='Auxiliary Energy Estimation'!$E$25, 1, 0)</f>
        <v>0</v>
      </c>
    </row>
    <row r="6695" spans="2:9" ht="15" x14ac:dyDescent="0.3">
      <c r="B6695" s="33">
        <v>6690.5</v>
      </c>
      <c r="C6695" s="34">
        <v>8.9</v>
      </c>
      <c r="D6695" s="32">
        <f t="shared" si="208"/>
        <v>48.019999999999996</v>
      </c>
      <c r="E6695" s="37">
        <f t="shared" si="209"/>
        <v>57.623999999999995</v>
      </c>
      <c r="F6695" s="32">
        <f>'Auxiliary Energy Estimation'!$E$25-D6695</f>
        <v>6.980000000000004</v>
      </c>
      <c r="G6695" s="32">
        <f>'Auxiliary Energy Estimation'!$E$25-E6695</f>
        <v>-2.6239999999999952</v>
      </c>
      <c r="H6695" s="26">
        <f>IF(D6695&lt;='Auxiliary Energy Estimation'!$E$25, 1, 0)</f>
        <v>1</v>
      </c>
      <c r="I6695" s="26">
        <f>IF(E6695&lt;='Auxiliary Energy Estimation'!$E$25, 1, 0)</f>
        <v>0</v>
      </c>
    </row>
    <row r="6696" spans="2:9" ht="15" x14ac:dyDescent="0.3">
      <c r="B6696" s="33">
        <v>6691.5</v>
      </c>
      <c r="C6696" s="34">
        <v>7.8</v>
      </c>
      <c r="D6696" s="32">
        <f t="shared" si="208"/>
        <v>46.04</v>
      </c>
      <c r="E6696" s="37">
        <f t="shared" si="209"/>
        <v>55.247999999999998</v>
      </c>
      <c r="F6696" s="32">
        <f>'Auxiliary Energy Estimation'!$E$25-D6696</f>
        <v>8.9600000000000009</v>
      </c>
      <c r="G6696" s="32">
        <f>'Auxiliary Energy Estimation'!$E$25-E6696</f>
        <v>-0.24799999999999756</v>
      </c>
      <c r="H6696" s="26">
        <f>IF(D6696&lt;='Auxiliary Energy Estimation'!$E$25, 1, 0)</f>
        <v>1</v>
      </c>
      <c r="I6696" s="26">
        <f>IF(E6696&lt;='Auxiliary Energy Estimation'!$E$25, 1, 0)</f>
        <v>0</v>
      </c>
    </row>
    <row r="6697" spans="2:9" ht="15" x14ac:dyDescent="0.3">
      <c r="B6697" s="33">
        <v>6692.5</v>
      </c>
      <c r="C6697" s="34">
        <v>7.2</v>
      </c>
      <c r="D6697" s="32">
        <f t="shared" si="208"/>
        <v>44.96</v>
      </c>
      <c r="E6697" s="37">
        <f t="shared" si="209"/>
        <v>53.951999999999998</v>
      </c>
      <c r="F6697" s="32">
        <f>'Auxiliary Energy Estimation'!$E$25-D6697</f>
        <v>10.039999999999999</v>
      </c>
      <c r="G6697" s="32">
        <f>'Auxiliary Energy Estimation'!$E$25-E6697</f>
        <v>1.0480000000000018</v>
      </c>
      <c r="H6697" s="26">
        <f>IF(D6697&lt;='Auxiliary Energy Estimation'!$E$25, 1, 0)</f>
        <v>1</v>
      </c>
      <c r="I6697" s="26">
        <f>IF(E6697&lt;='Auxiliary Energy Estimation'!$E$25, 1, 0)</f>
        <v>1</v>
      </c>
    </row>
    <row r="6698" spans="2:9" ht="15" x14ac:dyDescent="0.3">
      <c r="B6698" s="33">
        <v>6693.5</v>
      </c>
      <c r="C6698" s="34">
        <v>6.7</v>
      </c>
      <c r="D6698" s="32">
        <f t="shared" si="208"/>
        <v>44.06</v>
      </c>
      <c r="E6698" s="37">
        <f t="shared" si="209"/>
        <v>52.872</v>
      </c>
      <c r="F6698" s="32">
        <f>'Auxiliary Energy Estimation'!$E$25-D6698</f>
        <v>10.939999999999998</v>
      </c>
      <c r="G6698" s="32">
        <f>'Auxiliary Energy Estimation'!$E$25-E6698</f>
        <v>2.1280000000000001</v>
      </c>
      <c r="H6698" s="26">
        <f>IF(D6698&lt;='Auxiliary Energy Estimation'!$E$25, 1, 0)</f>
        <v>1</v>
      </c>
      <c r="I6698" s="26">
        <f>IF(E6698&lt;='Auxiliary Energy Estimation'!$E$25, 1, 0)</f>
        <v>1</v>
      </c>
    </row>
    <row r="6699" spans="2:9" ht="15" x14ac:dyDescent="0.3">
      <c r="B6699" s="33">
        <v>6694.5</v>
      </c>
      <c r="C6699" s="34">
        <v>6.1</v>
      </c>
      <c r="D6699" s="32">
        <f t="shared" si="208"/>
        <v>42.980000000000004</v>
      </c>
      <c r="E6699" s="37">
        <f t="shared" si="209"/>
        <v>51.576000000000001</v>
      </c>
      <c r="F6699" s="32">
        <f>'Auxiliary Energy Estimation'!$E$25-D6699</f>
        <v>12.019999999999996</v>
      </c>
      <c r="G6699" s="32">
        <f>'Auxiliary Energy Estimation'!$E$25-E6699</f>
        <v>3.4239999999999995</v>
      </c>
      <c r="H6699" s="26">
        <f>IF(D6699&lt;='Auxiliary Energy Estimation'!$E$25, 1, 0)</f>
        <v>1</v>
      </c>
      <c r="I6699" s="26">
        <f>IF(E6699&lt;='Auxiliary Energy Estimation'!$E$25, 1, 0)</f>
        <v>1</v>
      </c>
    </row>
    <row r="6700" spans="2:9" ht="15" x14ac:dyDescent="0.3">
      <c r="B6700" s="33">
        <v>6695.5</v>
      </c>
      <c r="C6700" s="34">
        <v>5.6</v>
      </c>
      <c r="D6700" s="32">
        <f t="shared" si="208"/>
        <v>42.08</v>
      </c>
      <c r="E6700" s="37">
        <f t="shared" si="209"/>
        <v>50.495999999999995</v>
      </c>
      <c r="F6700" s="32">
        <f>'Auxiliary Energy Estimation'!$E$25-D6700</f>
        <v>12.920000000000002</v>
      </c>
      <c r="G6700" s="32">
        <f>'Auxiliary Energy Estimation'!$E$25-E6700</f>
        <v>4.5040000000000049</v>
      </c>
      <c r="H6700" s="26">
        <f>IF(D6700&lt;='Auxiliary Energy Estimation'!$E$25, 1, 0)</f>
        <v>1</v>
      </c>
      <c r="I6700" s="26">
        <f>IF(E6700&lt;='Auxiliary Energy Estimation'!$E$25, 1, 0)</f>
        <v>1</v>
      </c>
    </row>
    <row r="6701" spans="2:9" ht="15" x14ac:dyDescent="0.3">
      <c r="B6701" s="33">
        <v>6696.5</v>
      </c>
      <c r="C6701" s="34">
        <v>5</v>
      </c>
      <c r="D6701" s="32">
        <f t="shared" si="208"/>
        <v>41</v>
      </c>
      <c r="E6701" s="37">
        <f t="shared" si="209"/>
        <v>49.199999999999996</v>
      </c>
      <c r="F6701" s="32">
        <f>'Auxiliary Energy Estimation'!$E$25-D6701</f>
        <v>14</v>
      </c>
      <c r="G6701" s="32">
        <f>'Auxiliary Energy Estimation'!$E$25-E6701</f>
        <v>5.8000000000000043</v>
      </c>
      <c r="H6701" s="26">
        <f>IF(D6701&lt;='Auxiliary Energy Estimation'!$E$25, 1, 0)</f>
        <v>1</v>
      </c>
      <c r="I6701" s="26">
        <f>IF(E6701&lt;='Auxiliary Energy Estimation'!$E$25, 1, 0)</f>
        <v>1</v>
      </c>
    </row>
    <row r="6702" spans="2:9" ht="15" x14ac:dyDescent="0.3">
      <c r="B6702" s="33">
        <v>6697.5</v>
      </c>
      <c r="C6702" s="34">
        <v>4.4000000000000004</v>
      </c>
      <c r="D6702" s="32">
        <f t="shared" si="208"/>
        <v>39.92</v>
      </c>
      <c r="E6702" s="37">
        <f t="shared" si="209"/>
        <v>47.904000000000003</v>
      </c>
      <c r="F6702" s="32">
        <f>'Auxiliary Energy Estimation'!$E$25-D6702</f>
        <v>15.079999999999998</v>
      </c>
      <c r="G6702" s="32">
        <f>'Auxiliary Energy Estimation'!$E$25-E6702</f>
        <v>7.0959999999999965</v>
      </c>
      <c r="H6702" s="26">
        <f>IF(D6702&lt;='Auxiliary Energy Estimation'!$E$25, 1, 0)</f>
        <v>1</v>
      </c>
      <c r="I6702" s="26">
        <f>IF(E6702&lt;='Auxiliary Energy Estimation'!$E$25, 1, 0)</f>
        <v>1</v>
      </c>
    </row>
    <row r="6703" spans="2:9" ht="15" x14ac:dyDescent="0.3">
      <c r="B6703" s="33">
        <v>6698.5</v>
      </c>
      <c r="C6703" s="34">
        <v>3.9</v>
      </c>
      <c r="D6703" s="32">
        <f t="shared" si="208"/>
        <v>39.019999999999996</v>
      </c>
      <c r="E6703" s="37">
        <f t="shared" si="209"/>
        <v>46.823999999999991</v>
      </c>
      <c r="F6703" s="32">
        <f>'Auxiliary Energy Estimation'!$E$25-D6703</f>
        <v>15.980000000000004</v>
      </c>
      <c r="G6703" s="32">
        <f>'Auxiliary Energy Estimation'!$E$25-E6703</f>
        <v>8.176000000000009</v>
      </c>
      <c r="H6703" s="26">
        <f>IF(D6703&lt;='Auxiliary Energy Estimation'!$E$25, 1, 0)</f>
        <v>1</v>
      </c>
      <c r="I6703" s="26">
        <f>IF(E6703&lt;='Auxiliary Energy Estimation'!$E$25, 1, 0)</f>
        <v>1</v>
      </c>
    </row>
    <row r="6704" spans="2:9" ht="15" x14ac:dyDescent="0.3">
      <c r="B6704" s="33">
        <v>6699.5</v>
      </c>
      <c r="C6704" s="34">
        <v>3.3</v>
      </c>
      <c r="D6704" s="32">
        <f t="shared" si="208"/>
        <v>37.94</v>
      </c>
      <c r="E6704" s="37">
        <f t="shared" si="209"/>
        <v>45.527999999999999</v>
      </c>
      <c r="F6704" s="32">
        <f>'Auxiliary Energy Estimation'!$E$25-D6704</f>
        <v>17.060000000000002</v>
      </c>
      <c r="G6704" s="32">
        <f>'Auxiliary Energy Estimation'!$E$25-E6704</f>
        <v>9.4720000000000013</v>
      </c>
      <c r="H6704" s="26">
        <f>IF(D6704&lt;='Auxiliary Energy Estimation'!$E$25, 1, 0)</f>
        <v>1</v>
      </c>
      <c r="I6704" s="26">
        <f>IF(E6704&lt;='Auxiliary Energy Estimation'!$E$25, 1, 0)</f>
        <v>1</v>
      </c>
    </row>
    <row r="6705" spans="2:9" ht="15" x14ac:dyDescent="0.3">
      <c r="B6705" s="33">
        <v>6700.5</v>
      </c>
      <c r="C6705" s="34">
        <v>3.3</v>
      </c>
      <c r="D6705" s="32">
        <f t="shared" si="208"/>
        <v>37.94</v>
      </c>
      <c r="E6705" s="37">
        <f t="shared" si="209"/>
        <v>45.527999999999999</v>
      </c>
      <c r="F6705" s="32">
        <f>'Auxiliary Energy Estimation'!$E$25-D6705</f>
        <v>17.060000000000002</v>
      </c>
      <c r="G6705" s="32">
        <f>'Auxiliary Energy Estimation'!$E$25-E6705</f>
        <v>9.4720000000000013</v>
      </c>
      <c r="H6705" s="26">
        <f>IF(D6705&lt;='Auxiliary Energy Estimation'!$E$25, 1, 0)</f>
        <v>1</v>
      </c>
      <c r="I6705" s="26">
        <f>IF(E6705&lt;='Auxiliary Energy Estimation'!$E$25, 1, 0)</f>
        <v>1</v>
      </c>
    </row>
    <row r="6706" spans="2:9" ht="15" x14ac:dyDescent="0.3">
      <c r="B6706" s="33">
        <v>6701.5</v>
      </c>
      <c r="C6706" s="34">
        <v>2.8</v>
      </c>
      <c r="D6706" s="32">
        <f t="shared" si="208"/>
        <v>37.04</v>
      </c>
      <c r="E6706" s="37">
        <f t="shared" si="209"/>
        <v>44.448</v>
      </c>
      <c r="F6706" s="32">
        <f>'Auxiliary Energy Estimation'!$E$25-D6706</f>
        <v>17.96</v>
      </c>
      <c r="G6706" s="32">
        <f>'Auxiliary Energy Estimation'!$E$25-E6706</f>
        <v>10.552</v>
      </c>
      <c r="H6706" s="26">
        <f>IF(D6706&lt;='Auxiliary Energy Estimation'!$E$25, 1, 0)</f>
        <v>1</v>
      </c>
      <c r="I6706" s="26">
        <f>IF(E6706&lt;='Auxiliary Energy Estimation'!$E$25, 1, 0)</f>
        <v>1</v>
      </c>
    </row>
    <row r="6707" spans="2:9" ht="15" x14ac:dyDescent="0.3">
      <c r="B6707" s="33">
        <v>6702.5</v>
      </c>
      <c r="C6707" s="34">
        <v>3.9</v>
      </c>
      <c r="D6707" s="32">
        <f t="shared" si="208"/>
        <v>39.019999999999996</v>
      </c>
      <c r="E6707" s="37">
        <f t="shared" si="209"/>
        <v>46.823999999999991</v>
      </c>
      <c r="F6707" s="32">
        <f>'Auxiliary Energy Estimation'!$E$25-D6707</f>
        <v>15.980000000000004</v>
      </c>
      <c r="G6707" s="32">
        <f>'Auxiliary Energy Estimation'!$E$25-E6707</f>
        <v>8.176000000000009</v>
      </c>
      <c r="H6707" s="26">
        <f>IF(D6707&lt;='Auxiliary Energy Estimation'!$E$25, 1, 0)</f>
        <v>1</v>
      </c>
      <c r="I6707" s="26">
        <f>IF(E6707&lt;='Auxiliary Energy Estimation'!$E$25, 1, 0)</f>
        <v>1</v>
      </c>
    </row>
    <row r="6708" spans="2:9" ht="15" x14ac:dyDescent="0.3">
      <c r="B6708" s="33">
        <v>6703.5</v>
      </c>
      <c r="C6708" s="34">
        <v>5.6</v>
      </c>
      <c r="D6708" s="32">
        <f t="shared" si="208"/>
        <v>42.08</v>
      </c>
      <c r="E6708" s="37">
        <f t="shared" si="209"/>
        <v>50.495999999999995</v>
      </c>
      <c r="F6708" s="32">
        <f>'Auxiliary Energy Estimation'!$E$25-D6708</f>
        <v>12.920000000000002</v>
      </c>
      <c r="G6708" s="32">
        <f>'Auxiliary Energy Estimation'!$E$25-E6708</f>
        <v>4.5040000000000049</v>
      </c>
      <c r="H6708" s="26">
        <f>IF(D6708&lt;='Auxiliary Energy Estimation'!$E$25, 1, 0)</f>
        <v>1</v>
      </c>
      <c r="I6708" s="26">
        <f>IF(E6708&lt;='Auxiliary Energy Estimation'!$E$25, 1, 0)</f>
        <v>1</v>
      </c>
    </row>
    <row r="6709" spans="2:9" ht="15" x14ac:dyDescent="0.3">
      <c r="B6709" s="33">
        <v>6704.5</v>
      </c>
      <c r="C6709" s="34">
        <v>6.7</v>
      </c>
      <c r="D6709" s="32">
        <f t="shared" si="208"/>
        <v>44.06</v>
      </c>
      <c r="E6709" s="37">
        <f t="shared" si="209"/>
        <v>52.872</v>
      </c>
      <c r="F6709" s="32">
        <f>'Auxiliary Energy Estimation'!$E$25-D6709</f>
        <v>10.939999999999998</v>
      </c>
      <c r="G6709" s="32">
        <f>'Auxiliary Energy Estimation'!$E$25-E6709</f>
        <v>2.1280000000000001</v>
      </c>
      <c r="H6709" s="26">
        <f>IF(D6709&lt;='Auxiliary Energy Estimation'!$E$25, 1, 0)</f>
        <v>1</v>
      </c>
      <c r="I6709" s="26">
        <f>IF(E6709&lt;='Auxiliary Energy Estimation'!$E$25, 1, 0)</f>
        <v>1</v>
      </c>
    </row>
    <row r="6710" spans="2:9" ht="15" x14ac:dyDescent="0.3">
      <c r="B6710" s="33">
        <v>6705.5</v>
      </c>
      <c r="C6710" s="34">
        <v>8.9</v>
      </c>
      <c r="D6710" s="32">
        <f t="shared" si="208"/>
        <v>48.019999999999996</v>
      </c>
      <c r="E6710" s="37">
        <f t="shared" si="209"/>
        <v>57.623999999999995</v>
      </c>
      <c r="F6710" s="32">
        <f>'Auxiliary Energy Estimation'!$E$25-D6710</f>
        <v>6.980000000000004</v>
      </c>
      <c r="G6710" s="32">
        <f>'Auxiliary Energy Estimation'!$E$25-E6710</f>
        <v>-2.6239999999999952</v>
      </c>
      <c r="H6710" s="26">
        <f>IF(D6710&lt;='Auxiliary Energy Estimation'!$E$25, 1, 0)</f>
        <v>1</v>
      </c>
      <c r="I6710" s="26">
        <f>IF(E6710&lt;='Auxiliary Energy Estimation'!$E$25, 1, 0)</f>
        <v>0</v>
      </c>
    </row>
    <row r="6711" spans="2:9" ht="15" x14ac:dyDescent="0.3">
      <c r="B6711" s="33">
        <v>6706.5</v>
      </c>
      <c r="C6711" s="34">
        <v>10</v>
      </c>
      <c r="D6711" s="32">
        <f t="shared" si="208"/>
        <v>50</v>
      </c>
      <c r="E6711" s="37">
        <f t="shared" si="209"/>
        <v>60</v>
      </c>
      <c r="F6711" s="32">
        <f>'Auxiliary Energy Estimation'!$E$25-D6711</f>
        <v>5</v>
      </c>
      <c r="G6711" s="32">
        <f>'Auxiliary Energy Estimation'!$E$25-E6711</f>
        <v>-5</v>
      </c>
      <c r="H6711" s="26">
        <f>IF(D6711&lt;='Auxiliary Energy Estimation'!$E$25, 1, 0)</f>
        <v>1</v>
      </c>
      <c r="I6711" s="26">
        <f>IF(E6711&lt;='Auxiliary Energy Estimation'!$E$25, 1, 0)</f>
        <v>0</v>
      </c>
    </row>
    <row r="6712" spans="2:9" ht="15" x14ac:dyDescent="0.3">
      <c r="B6712" s="33">
        <v>6707.5</v>
      </c>
      <c r="C6712" s="34">
        <v>11.1</v>
      </c>
      <c r="D6712" s="32">
        <f t="shared" si="208"/>
        <v>51.980000000000004</v>
      </c>
      <c r="E6712" s="37">
        <f t="shared" si="209"/>
        <v>62.376000000000005</v>
      </c>
      <c r="F6712" s="32">
        <f>'Auxiliary Energy Estimation'!$E$25-D6712</f>
        <v>3.019999999999996</v>
      </c>
      <c r="G6712" s="32">
        <f>'Auxiliary Energy Estimation'!$E$25-E6712</f>
        <v>-7.3760000000000048</v>
      </c>
      <c r="H6712" s="26">
        <f>IF(D6712&lt;='Auxiliary Energy Estimation'!$E$25, 1, 0)</f>
        <v>1</v>
      </c>
      <c r="I6712" s="26">
        <f>IF(E6712&lt;='Auxiliary Energy Estimation'!$E$25, 1, 0)</f>
        <v>0</v>
      </c>
    </row>
    <row r="6713" spans="2:9" ht="15" x14ac:dyDescent="0.3">
      <c r="B6713" s="33">
        <v>6708.5</v>
      </c>
      <c r="C6713" s="34">
        <v>11.7</v>
      </c>
      <c r="D6713" s="32">
        <f t="shared" si="208"/>
        <v>53.06</v>
      </c>
      <c r="E6713" s="37">
        <f t="shared" si="209"/>
        <v>63.671999999999997</v>
      </c>
      <c r="F6713" s="32">
        <f>'Auxiliary Energy Estimation'!$E$25-D6713</f>
        <v>1.9399999999999977</v>
      </c>
      <c r="G6713" s="32">
        <f>'Auxiliary Energy Estimation'!$E$25-E6713</f>
        <v>-8.671999999999997</v>
      </c>
      <c r="H6713" s="26">
        <f>IF(D6713&lt;='Auxiliary Energy Estimation'!$E$25, 1, 0)</f>
        <v>1</v>
      </c>
      <c r="I6713" s="26">
        <f>IF(E6713&lt;='Auxiliary Energy Estimation'!$E$25, 1, 0)</f>
        <v>0</v>
      </c>
    </row>
    <row r="6714" spans="2:9" ht="15" x14ac:dyDescent="0.3">
      <c r="B6714" s="33">
        <v>6709.5</v>
      </c>
      <c r="C6714" s="34">
        <v>12.8</v>
      </c>
      <c r="D6714" s="32">
        <f t="shared" si="208"/>
        <v>55.040000000000006</v>
      </c>
      <c r="E6714" s="37">
        <f t="shared" si="209"/>
        <v>66.048000000000002</v>
      </c>
      <c r="F6714" s="32">
        <f>'Auxiliary Energy Estimation'!$E$25-D6714</f>
        <v>-4.0000000000006253E-2</v>
      </c>
      <c r="G6714" s="32">
        <f>'Auxiliary Energy Estimation'!$E$25-E6714</f>
        <v>-11.048000000000002</v>
      </c>
      <c r="H6714" s="26">
        <f>IF(D6714&lt;='Auxiliary Energy Estimation'!$E$25, 1, 0)</f>
        <v>0</v>
      </c>
      <c r="I6714" s="26">
        <f>IF(E6714&lt;='Auxiliary Energy Estimation'!$E$25, 1, 0)</f>
        <v>0</v>
      </c>
    </row>
    <row r="6715" spans="2:9" ht="15" x14ac:dyDescent="0.3">
      <c r="B6715" s="33">
        <v>6710.5</v>
      </c>
      <c r="C6715" s="34">
        <v>12.8</v>
      </c>
      <c r="D6715" s="32">
        <f t="shared" si="208"/>
        <v>55.040000000000006</v>
      </c>
      <c r="E6715" s="37">
        <f t="shared" si="209"/>
        <v>66.048000000000002</v>
      </c>
      <c r="F6715" s="32">
        <f>'Auxiliary Energy Estimation'!$E$25-D6715</f>
        <v>-4.0000000000006253E-2</v>
      </c>
      <c r="G6715" s="32">
        <f>'Auxiliary Energy Estimation'!$E$25-E6715</f>
        <v>-11.048000000000002</v>
      </c>
      <c r="H6715" s="26">
        <f>IF(D6715&lt;='Auxiliary Energy Estimation'!$E$25, 1, 0)</f>
        <v>0</v>
      </c>
      <c r="I6715" s="26">
        <f>IF(E6715&lt;='Auxiliary Energy Estimation'!$E$25, 1, 0)</f>
        <v>0</v>
      </c>
    </row>
    <row r="6716" spans="2:9" ht="15" x14ac:dyDescent="0.3">
      <c r="B6716" s="33">
        <v>6711.5</v>
      </c>
      <c r="C6716" s="34">
        <v>12.8</v>
      </c>
      <c r="D6716" s="32">
        <f t="shared" si="208"/>
        <v>55.040000000000006</v>
      </c>
      <c r="E6716" s="37">
        <f t="shared" si="209"/>
        <v>66.048000000000002</v>
      </c>
      <c r="F6716" s="32">
        <f>'Auxiliary Energy Estimation'!$E$25-D6716</f>
        <v>-4.0000000000006253E-2</v>
      </c>
      <c r="G6716" s="32">
        <f>'Auxiliary Energy Estimation'!$E$25-E6716</f>
        <v>-11.048000000000002</v>
      </c>
      <c r="H6716" s="26">
        <f>IF(D6716&lt;='Auxiliary Energy Estimation'!$E$25, 1, 0)</f>
        <v>0</v>
      </c>
      <c r="I6716" s="26">
        <f>IF(E6716&lt;='Auxiliary Energy Estimation'!$E$25, 1, 0)</f>
        <v>0</v>
      </c>
    </row>
    <row r="6717" spans="2:9" ht="15" x14ac:dyDescent="0.3">
      <c r="B6717" s="33">
        <v>6712.5</v>
      </c>
      <c r="C6717" s="34">
        <v>12.2</v>
      </c>
      <c r="D6717" s="32">
        <f t="shared" si="208"/>
        <v>53.96</v>
      </c>
      <c r="E6717" s="37">
        <f t="shared" si="209"/>
        <v>64.751999999999995</v>
      </c>
      <c r="F6717" s="32">
        <f>'Auxiliary Energy Estimation'!$E$25-D6717</f>
        <v>1.0399999999999991</v>
      </c>
      <c r="G6717" s="32">
        <f>'Auxiliary Energy Estimation'!$E$25-E6717</f>
        <v>-9.7519999999999953</v>
      </c>
      <c r="H6717" s="26">
        <f>IF(D6717&lt;='Auxiliary Energy Estimation'!$E$25, 1, 0)</f>
        <v>1</v>
      </c>
      <c r="I6717" s="26">
        <f>IF(E6717&lt;='Auxiliary Energy Estimation'!$E$25, 1, 0)</f>
        <v>0</v>
      </c>
    </row>
    <row r="6718" spans="2:9" ht="15" x14ac:dyDescent="0.3">
      <c r="B6718" s="33">
        <v>6713.5</v>
      </c>
      <c r="C6718" s="34">
        <v>11.1</v>
      </c>
      <c r="D6718" s="32">
        <f t="shared" si="208"/>
        <v>51.980000000000004</v>
      </c>
      <c r="E6718" s="37">
        <f t="shared" si="209"/>
        <v>62.376000000000005</v>
      </c>
      <c r="F6718" s="32">
        <f>'Auxiliary Energy Estimation'!$E$25-D6718</f>
        <v>3.019999999999996</v>
      </c>
      <c r="G6718" s="32">
        <f>'Auxiliary Energy Estimation'!$E$25-E6718</f>
        <v>-7.3760000000000048</v>
      </c>
      <c r="H6718" s="26">
        <f>IF(D6718&lt;='Auxiliary Energy Estimation'!$E$25, 1, 0)</f>
        <v>1</v>
      </c>
      <c r="I6718" s="26">
        <f>IF(E6718&lt;='Auxiliary Energy Estimation'!$E$25, 1, 0)</f>
        <v>0</v>
      </c>
    </row>
    <row r="6719" spans="2:9" ht="15" x14ac:dyDescent="0.3">
      <c r="B6719" s="33">
        <v>6714.5</v>
      </c>
      <c r="C6719" s="34">
        <v>11.1</v>
      </c>
      <c r="D6719" s="32">
        <f t="shared" si="208"/>
        <v>51.980000000000004</v>
      </c>
      <c r="E6719" s="37">
        <f t="shared" si="209"/>
        <v>62.376000000000005</v>
      </c>
      <c r="F6719" s="32">
        <f>'Auxiliary Energy Estimation'!$E$25-D6719</f>
        <v>3.019999999999996</v>
      </c>
      <c r="G6719" s="32">
        <f>'Auxiliary Energy Estimation'!$E$25-E6719</f>
        <v>-7.3760000000000048</v>
      </c>
      <c r="H6719" s="26">
        <f>IF(D6719&lt;='Auxiliary Energy Estimation'!$E$25, 1, 0)</f>
        <v>1</v>
      </c>
      <c r="I6719" s="26">
        <f>IF(E6719&lt;='Auxiliary Energy Estimation'!$E$25, 1, 0)</f>
        <v>0</v>
      </c>
    </row>
    <row r="6720" spans="2:9" ht="15" x14ac:dyDescent="0.3">
      <c r="B6720" s="33">
        <v>6715.5</v>
      </c>
      <c r="C6720" s="34">
        <v>10.6</v>
      </c>
      <c r="D6720" s="32">
        <f t="shared" si="208"/>
        <v>51.08</v>
      </c>
      <c r="E6720" s="37">
        <f t="shared" si="209"/>
        <v>61.295999999999992</v>
      </c>
      <c r="F6720" s="32">
        <f>'Auxiliary Energy Estimation'!$E$25-D6720</f>
        <v>3.9200000000000017</v>
      </c>
      <c r="G6720" s="32">
        <f>'Auxiliary Energy Estimation'!$E$25-E6720</f>
        <v>-6.2959999999999923</v>
      </c>
      <c r="H6720" s="26">
        <f>IF(D6720&lt;='Auxiliary Energy Estimation'!$E$25, 1, 0)</f>
        <v>1</v>
      </c>
      <c r="I6720" s="26">
        <f>IF(E6720&lt;='Auxiliary Energy Estimation'!$E$25, 1, 0)</f>
        <v>0</v>
      </c>
    </row>
    <row r="6721" spans="2:9" ht="15" x14ac:dyDescent="0.3">
      <c r="B6721" s="33">
        <v>6716.5</v>
      </c>
      <c r="C6721" s="34">
        <v>10</v>
      </c>
      <c r="D6721" s="32">
        <f t="shared" si="208"/>
        <v>50</v>
      </c>
      <c r="E6721" s="37">
        <f t="shared" si="209"/>
        <v>60</v>
      </c>
      <c r="F6721" s="32">
        <f>'Auxiliary Energy Estimation'!$E$25-D6721</f>
        <v>5</v>
      </c>
      <c r="G6721" s="32">
        <f>'Auxiliary Energy Estimation'!$E$25-E6721</f>
        <v>-5</v>
      </c>
      <c r="H6721" s="26">
        <f>IF(D6721&lt;='Auxiliary Energy Estimation'!$E$25, 1, 0)</f>
        <v>1</v>
      </c>
      <c r="I6721" s="26">
        <f>IF(E6721&lt;='Auxiliary Energy Estimation'!$E$25, 1, 0)</f>
        <v>0</v>
      </c>
    </row>
    <row r="6722" spans="2:9" ht="15" x14ac:dyDescent="0.3">
      <c r="B6722" s="33">
        <v>6717.5</v>
      </c>
      <c r="C6722" s="34">
        <v>8.3000000000000007</v>
      </c>
      <c r="D6722" s="32">
        <f t="shared" si="208"/>
        <v>46.94</v>
      </c>
      <c r="E6722" s="37">
        <f t="shared" si="209"/>
        <v>56.327999999999996</v>
      </c>
      <c r="F6722" s="32">
        <f>'Auxiliary Energy Estimation'!$E$25-D6722</f>
        <v>8.0600000000000023</v>
      </c>
      <c r="G6722" s="32">
        <f>'Auxiliary Energy Estimation'!$E$25-E6722</f>
        <v>-1.3279999999999959</v>
      </c>
      <c r="H6722" s="26">
        <f>IF(D6722&lt;='Auxiliary Energy Estimation'!$E$25, 1, 0)</f>
        <v>1</v>
      </c>
      <c r="I6722" s="26">
        <f>IF(E6722&lt;='Auxiliary Energy Estimation'!$E$25, 1, 0)</f>
        <v>0</v>
      </c>
    </row>
    <row r="6723" spans="2:9" ht="15" x14ac:dyDescent="0.3">
      <c r="B6723" s="33">
        <v>6718.5</v>
      </c>
      <c r="C6723" s="34">
        <v>8.3000000000000007</v>
      </c>
      <c r="D6723" s="32">
        <f t="shared" si="208"/>
        <v>46.94</v>
      </c>
      <c r="E6723" s="37">
        <f t="shared" si="209"/>
        <v>56.327999999999996</v>
      </c>
      <c r="F6723" s="32">
        <f>'Auxiliary Energy Estimation'!$E$25-D6723</f>
        <v>8.0600000000000023</v>
      </c>
      <c r="G6723" s="32">
        <f>'Auxiliary Energy Estimation'!$E$25-E6723</f>
        <v>-1.3279999999999959</v>
      </c>
      <c r="H6723" s="26">
        <f>IF(D6723&lt;='Auxiliary Energy Estimation'!$E$25, 1, 0)</f>
        <v>1</v>
      </c>
      <c r="I6723" s="26">
        <f>IF(E6723&lt;='Auxiliary Energy Estimation'!$E$25, 1, 0)</f>
        <v>0</v>
      </c>
    </row>
    <row r="6724" spans="2:9" ht="15" x14ac:dyDescent="0.3">
      <c r="B6724" s="33">
        <v>6719.5</v>
      </c>
      <c r="C6724" s="34">
        <v>7.8</v>
      </c>
      <c r="D6724" s="32">
        <f t="shared" si="208"/>
        <v>46.04</v>
      </c>
      <c r="E6724" s="37">
        <f t="shared" si="209"/>
        <v>55.247999999999998</v>
      </c>
      <c r="F6724" s="32">
        <f>'Auxiliary Energy Estimation'!$E$25-D6724</f>
        <v>8.9600000000000009</v>
      </c>
      <c r="G6724" s="32">
        <f>'Auxiliary Energy Estimation'!$E$25-E6724</f>
        <v>-0.24799999999999756</v>
      </c>
      <c r="H6724" s="26">
        <f>IF(D6724&lt;='Auxiliary Energy Estimation'!$E$25, 1, 0)</f>
        <v>1</v>
      </c>
      <c r="I6724" s="26">
        <f>IF(E6724&lt;='Auxiliary Energy Estimation'!$E$25, 1, 0)</f>
        <v>0</v>
      </c>
    </row>
    <row r="6725" spans="2:9" ht="15" x14ac:dyDescent="0.3">
      <c r="B6725" s="33">
        <v>6720.5</v>
      </c>
      <c r="C6725" s="34">
        <v>6.1</v>
      </c>
      <c r="D6725" s="32">
        <f t="shared" ref="D6725:D6788" si="210">CONVERT(C6725,"C","F")</f>
        <v>42.980000000000004</v>
      </c>
      <c r="E6725" s="37">
        <f t="shared" ref="E6725:E6788" si="211">D6725*1.2</f>
        <v>51.576000000000001</v>
      </c>
      <c r="F6725" s="32">
        <f>'Auxiliary Energy Estimation'!$E$25-D6725</f>
        <v>12.019999999999996</v>
      </c>
      <c r="G6725" s="32">
        <f>'Auxiliary Energy Estimation'!$E$25-E6725</f>
        <v>3.4239999999999995</v>
      </c>
      <c r="H6725" s="26">
        <f>IF(D6725&lt;='Auxiliary Energy Estimation'!$E$25, 1, 0)</f>
        <v>1</v>
      </c>
      <c r="I6725" s="26">
        <f>IF(E6725&lt;='Auxiliary Energy Estimation'!$E$25, 1, 0)</f>
        <v>1</v>
      </c>
    </row>
    <row r="6726" spans="2:9" ht="15" x14ac:dyDescent="0.3">
      <c r="B6726" s="33">
        <v>6721.5</v>
      </c>
      <c r="C6726" s="34">
        <v>6.1</v>
      </c>
      <c r="D6726" s="32">
        <f t="shared" si="210"/>
        <v>42.980000000000004</v>
      </c>
      <c r="E6726" s="37">
        <f t="shared" si="211"/>
        <v>51.576000000000001</v>
      </c>
      <c r="F6726" s="32">
        <f>'Auxiliary Energy Estimation'!$E$25-D6726</f>
        <v>12.019999999999996</v>
      </c>
      <c r="G6726" s="32">
        <f>'Auxiliary Energy Estimation'!$E$25-E6726</f>
        <v>3.4239999999999995</v>
      </c>
      <c r="H6726" s="26">
        <f>IF(D6726&lt;='Auxiliary Energy Estimation'!$E$25, 1, 0)</f>
        <v>1</v>
      </c>
      <c r="I6726" s="26">
        <f>IF(E6726&lt;='Auxiliary Energy Estimation'!$E$25, 1, 0)</f>
        <v>1</v>
      </c>
    </row>
    <row r="6727" spans="2:9" ht="15" x14ac:dyDescent="0.3">
      <c r="B6727" s="33">
        <v>6722.5</v>
      </c>
      <c r="C6727" s="34">
        <v>6.1</v>
      </c>
      <c r="D6727" s="32">
        <f t="shared" si="210"/>
        <v>42.980000000000004</v>
      </c>
      <c r="E6727" s="37">
        <f t="shared" si="211"/>
        <v>51.576000000000001</v>
      </c>
      <c r="F6727" s="32">
        <f>'Auxiliary Energy Estimation'!$E$25-D6727</f>
        <v>12.019999999999996</v>
      </c>
      <c r="G6727" s="32">
        <f>'Auxiliary Energy Estimation'!$E$25-E6727</f>
        <v>3.4239999999999995</v>
      </c>
      <c r="H6727" s="26">
        <f>IF(D6727&lt;='Auxiliary Energy Estimation'!$E$25, 1, 0)</f>
        <v>1</v>
      </c>
      <c r="I6727" s="26">
        <f>IF(E6727&lt;='Auxiliary Energy Estimation'!$E$25, 1, 0)</f>
        <v>1</v>
      </c>
    </row>
    <row r="6728" spans="2:9" ht="15" x14ac:dyDescent="0.3">
      <c r="B6728" s="33">
        <v>6723.5</v>
      </c>
      <c r="C6728" s="34">
        <v>6.1</v>
      </c>
      <c r="D6728" s="32">
        <f t="shared" si="210"/>
        <v>42.980000000000004</v>
      </c>
      <c r="E6728" s="37">
        <f t="shared" si="211"/>
        <v>51.576000000000001</v>
      </c>
      <c r="F6728" s="32">
        <f>'Auxiliary Energy Estimation'!$E$25-D6728</f>
        <v>12.019999999999996</v>
      </c>
      <c r="G6728" s="32">
        <f>'Auxiliary Energy Estimation'!$E$25-E6728</f>
        <v>3.4239999999999995</v>
      </c>
      <c r="H6728" s="26">
        <f>IF(D6728&lt;='Auxiliary Energy Estimation'!$E$25, 1, 0)</f>
        <v>1</v>
      </c>
      <c r="I6728" s="26">
        <f>IF(E6728&lt;='Auxiliary Energy Estimation'!$E$25, 1, 0)</f>
        <v>1</v>
      </c>
    </row>
    <row r="6729" spans="2:9" ht="15" x14ac:dyDescent="0.3">
      <c r="B6729" s="33">
        <v>6724.5</v>
      </c>
      <c r="C6729" s="34">
        <v>7.2</v>
      </c>
      <c r="D6729" s="32">
        <f t="shared" si="210"/>
        <v>44.96</v>
      </c>
      <c r="E6729" s="37">
        <f t="shared" si="211"/>
        <v>53.951999999999998</v>
      </c>
      <c r="F6729" s="32">
        <f>'Auxiliary Energy Estimation'!$E$25-D6729</f>
        <v>10.039999999999999</v>
      </c>
      <c r="G6729" s="32">
        <f>'Auxiliary Energy Estimation'!$E$25-E6729</f>
        <v>1.0480000000000018</v>
      </c>
      <c r="H6729" s="26">
        <f>IF(D6729&lt;='Auxiliary Energy Estimation'!$E$25, 1, 0)</f>
        <v>1</v>
      </c>
      <c r="I6729" s="26">
        <f>IF(E6729&lt;='Auxiliary Energy Estimation'!$E$25, 1, 0)</f>
        <v>1</v>
      </c>
    </row>
    <row r="6730" spans="2:9" ht="15" x14ac:dyDescent="0.3">
      <c r="B6730" s="33">
        <v>6725.5</v>
      </c>
      <c r="C6730" s="34">
        <v>8.3000000000000007</v>
      </c>
      <c r="D6730" s="32">
        <f t="shared" si="210"/>
        <v>46.94</v>
      </c>
      <c r="E6730" s="37">
        <f t="shared" si="211"/>
        <v>56.327999999999996</v>
      </c>
      <c r="F6730" s="32">
        <f>'Auxiliary Energy Estimation'!$E$25-D6730</f>
        <v>8.0600000000000023</v>
      </c>
      <c r="G6730" s="32">
        <f>'Auxiliary Energy Estimation'!$E$25-E6730</f>
        <v>-1.3279999999999959</v>
      </c>
      <c r="H6730" s="26">
        <f>IF(D6730&lt;='Auxiliary Energy Estimation'!$E$25, 1, 0)</f>
        <v>1</v>
      </c>
      <c r="I6730" s="26">
        <f>IF(E6730&lt;='Auxiliary Energy Estimation'!$E$25, 1, 0)</f>
        <v>0</v>
      </c>
    </row>
    <row r="6731" spans="2:9" ht="15" x14ac:dyDescent="0.3">
      <c r="B6731" s="33">
        <v>6726.5</v>
      </c>
      <c r="C6731" s="34">
        <v>8.9</v>
      </c>
      <c r="D6731" s="32">
        <f t="shared" si="210"/>
        <v>48.019999999999996</v>
      </c>
      <c r="E6731" s="37">
        <f t="shared" si="211"/>
        <v>57.623999999999995</v>
      </c>
      <c r="F6731" s="32">
        <f>'Auxiliary Energy Estimation'!$E$25-D6731</f>
        <v>6.980000000000004</v>
      </c>
      <c r="G6731" s="32">
        <f>'Auxiliary Energy Estimation'!$E$25-E6731</f>
        <v>-2.6239999999999952</v>
      </c>
      <c r="H6731" s="26">
        <f>IF(D6731&lt;='Auxiliary Energy Estimation'!$E$25, 1, 0)</f>
        <v>1</v>
      </c>
      <c r="I6731" s="26">
        <f>IF(E6731&lt;='Auxiliary Energy Estimation'!$E$25, 1, 0)</f>
        <v>0</v>
      </c>
    </row>
    <row r="6732" spans="2:9" ht="15" x14ac:dyDescent="0.3">
      <c r="B6732" s="33">
        <v>6727.5</v>
      </c>
      <c r="C6732" s="34">
        <v>11.7</v>
      </c>
      <c r="D6732" s="32">
        <f t="shared" si="210"/>
        <v>53.06</v>
      </c>
      <c r="E6732" s="37">
        <f t="shared" si="211"/>
        <v>63.671999999999997</v>
      </c>
      <c r="F6732" s="32">
        <f>'Auxiliary Energy Estimation'!$E$25-D6732</f>
        <v>1.9399999999999977</v>
      </c>
      <c r="G6732" s="32">
        <f>'Auxiliary Energy Estimation'!$E$25-E6732</f>
        <v>-8.671999999999997</v>
      </c>
      <c r="H6732" s="26">
        <f>IF(D6732&lt;='Auxiliary Energy Estimation'!$E$25, 1, 0)</f>
        <v>1</v>
      </c>
      <c r="I6732" s="26">
        <f>IF(E6732&lt;='Auxiliary Energy Estimation'!$E$25, 1, 0)</f>
        <v>0</v>
      </c>
    </row>
    <row r="6733" spans="2:9" ht="15" x14ac:dyDescent="0.3">
      <c r="B6733" s="33">
        <v>6728.5</v>
      </c>
      <c r="C6733" s="34">
        <v>13.9</v>
      </c>
      <c r="D6733" s="32">
        <f t="shared" si="210"/>
        <v>57.019999999999996</v>
      </c>
      <c r="E6733" s="37">
        <f t="shared" si="211"/>
        <v>68.423999999999992</v>
      </c>
      <c r="F6733" s="32">
        <f>'Auxiliary Energy Estimation'!$E$25-D6733</f>
        <v>-2.019999999999996</v>
      </c>
      <c r="G6733" s="32">
        <f>'Auxiliary Energy Estimation'!$E$25-E6733</f>
        <v>-13.423999999999992</v>
      </c>
      <c r="H6733" s="26">
        <f>IF(D6733&lt;='Auxiliary Energy Estimation'!$E$25, 1, 0)</f>
        <v>0</v>
      </c>
      <c r="I6733" s="26">
        <f>IF(E6733&lt;='Auxiliary Energy Estimation'!$E$25, 1, 0)</f>
        <v>0</v>
      </c>
    </row>
    <row r="6734" spans="2:9" ht="15" x14ac:dyDescent="0.3">
      <c r="B6734" s="33">
        <v>6729.5</v>
      </c>
      <c r="C6734" s="34">
        <v>16.100000000000001</v>
      </c>
      <c r="D6734" s="32">
        <f t="shared" si="210"/>
        <v>60.980000000000004</v>
      </c>
      <c r="E6734" s="37">
        <f t="shared" si="211"/>
        <v>73.176000000000002</v>
      </c>
      <c r="F6734" s="32">
        <f>'Auxiliary Energy Estimation'!$E$25-D6734</f>
        <v>-5.980000000000004</v>
      </c>
      <c r="G6734" s="32">
        <f>'Auxiliary Energy Estimation'!$E$25-E6734</f>
        <v>-18.176000000000002</v>
      </c>
      <c r="H6734" s="26">
        <f>IF(D6734&lt;='Auxiliary Energy Estimation'!$E$25, 1, 0)</f>
        <v>0</v>
      </c>
      <c r="I6734" s="26">
        <f>IF(E6734&lt;='Auxiliary Energy Estimation'!$E$25, 1, 0)</f>
        <v>0</v>
      </c>
    </row>
    <row r="6735" spans="2:9" ht="15" x14ac:dyDescent="0.3">
      <c r="B6735" s="33">
        <v>6730.5</v>
      </c>
      <c r="C6735" s="34">
        <v>17.8</v>
      </c>
      <c r="D6735" s="32">
        <f t="shared" si="210"/>
        <v>64.039999999999992</v>
      </c>
      <c r="E6735" s="37">
        <f t="shared" si="211"/>
        <v>76.847999999999985</v>
      </c>
      <c r="F6735" s="32">
        <f>'Auxiliary Energy Estimation'!$E$25-D6735</f>
        <v>-9.039999999999992</v>
      </c>
      <c r="G6735" s="32">
        <f>'Auxiliary Energy Estimation'!$E$25-E6735</f>
        <v>-21.847999999999985</v>
      </c>
      <c r="H6735" s="26">
        <f>IF(D6735&lt;='Auxiliary Energy Estimation'!$E$25, 1, 0)</f>
        <v>0</v>
      </c>
      <c r="I6735" s="26">
        <f>IF(E6735&lt;='Auxiliary Energy Estimation'!$E$25, 1, 0)</f>
        <v>0</v>
      </c>
    </row>
    <row r="6736" spans="2:9" ht="15" x14ac:dyDescent="0.3">
      <c r="B6736" s="33">
        <v>6731.5</v>
      </c>
      <c r="C6736" s="34">
        <v>18.899999999999999</v>
      </c>
      <c r="D6736" s="32">
        <f t="shared" si="210"/>
        <v>66.02</v>
      </c>
      <c r="E6736" s="37">
        <f t="shared" si="211"/>
        <v>79.22399999999999</v>
      </c>
      <c r="F6736" s="32">
        <f>'Auxiliary Energy Estimation'!$E$25-D6736</f>
        <v>-11.019999999999996</v>
      </c>
      <c r="G6736" s="32">
        <f>'Auxiliary Energy Estimation'!$E$25-E6736</f>
        <v>-24.22399999999999</v>
      </c>
      <c r="H6736" s="26">
        <f>IF(D6736&lt;='Auxiliary Energy Estimation'!$E$25, 1, 0)</f>
        <v>0</v>
      </c>
      <c r="I6736" s="26">
        <f>IF(E6736&lt;='Auxiliary Energy Estimation'!$E$25, 1, 0)</f>
        <v>0</v>
      </c>
    </row>
    <row r="6737" spans="2:9" ht="15" x14ac:dyDescent="0.3">
      <c r="B6737" s="33">
        <v>6732.5</v>
      </c>
      <c r="C6737" s="34">
        <v>20</v>
      </c>
      <c r="D6737" s="32">
        <f t="shared" si="210"/>
        <v>68</v>
      </c>
      <c r="E6737" s="37">
        <f t="shared" si="211"/>
        <v>81.599999999999994</v>
      </c>
      <c r="F6737" s="32">
        <f>'Auxiliary Energy Estimation'!$E$25-D6737</f>
        <v>-13</v>
      </c>
      <c r="G6737" s="32">
        <f>'Auxiliary Energy Estimation'!$E$25-E6737</f>
        <v>-26.599999999999994</v>
      </c>
      <c r="H6737" s="26">
        <f>IF(D6737&lt;='Auxiliary Energy Estimation'!$E$25, 1, 0)</f>
        <v>0</v>
      </c>
      <c r="I6737" s="26">
        <f>IF(E6737&lt;='Auxiliary Energy Estimation'!$E$25, 1, 0)</f>
        <v>0</v>
      </c>
    </row>
    <row r="6738" spans="2:9" ht="15" x14ac:dyDescent="0.3">
      <c r="B6738" s="33">
        <v>6733.5</v>
      </c>
      <c r="C6738" s="34">
        <v>20.6</v>
      </c>
      <c r="D6738" s="32">
        <f t="shared" si="210"/>
        <v>69.080000000000013</v>
      </c>
      <c r="E6738" s="37">
        <f t="shared" si="211"/>
        <v>82.896000000000015</v>
      </c>
      <c r="F6738" s="32">
        <f>'Auxiliary Energy Estimation'!$E$25-D6738</f>
        <v>-14.080000000000013</v>
      </c>
      <c r="G6738" s="32">
        <f>'Auxiliary Energy Estimation'!$E$25-E6738</f>
        <v>-27.896000000000015</v>
      </c>
      <c r="H6738" s="26">
        <f>IF(D6738&lt;='Auxiliary Energy Estimation'!$E$25, 1, 0)</f>
        <v>0</v>
      </c>
      <c r="I6738" s="26">
        <f>IF(E6738&lt;='Auxiliary Energy Estimation'!$E$25, 1, 0)</f>
        <v>0</v>
      </c>
    </row>
    <row r="6739" spans="2:9" ht="15" x14ac:dyDescent="0.3">
      <c r="B6739" s="33">
        <v>6734.5</v>
      </c>
      <c r="C6739" s="34">
        <v>20.6</v>
      </c>
      <c r="D6739" s="32">
        <f t="shared" si="210"/>
        <v>69.080000000000013</v>
      </c>
      <c r="E6739" s="37">
        <f t="shared" si="211"/>
        <v>82.896000000000015</v>
      </c>
      <c r="F6739" s="32">
        <f>'Auxiliary Energy Estimation'!$E$25-D6739</f>
        <v>-14.080000000000013</v>
      </c>
      <c r="G6739" s="32">
        <f>'Auxiliary Energy Estimation'!$E$25-E6739</f>
        <v>-27.896000000000015</v>
      </c>
      <c r="H6739" s="26">
        <f>IF(D6739&lt;='Auxiliary Energy Estimation'!$E$25, 1, 0)</f>
        <v>0</v>
      </c>
      <c r="I6739" s="26">
        <f>IF(E6739&lt;='Auxiliary Energy Estimation'!$E$25, 1, 0)</f>
        <v>0</v>
      </c>
    </row>
    <row r="6740" spans="2:9" ht="15" x14ac:dyDescent="0.3">
      <c r="B6740" s="33">
        <v>6735.5</v>
      </c>
      <c r="C6740" s="34">
        <v>20</v>
      </c>
      <c r="D6740" s="32">
        <f t="shared" si="210"/>
        <v>68</v>
      </c>
      <c r="E6740" s="37">
        <f t="shared" si="211"/>
        <v>81.599999999999994</v>
      </c>
      <c r="F6740" s="32">
        <f>'Auxiliary Energy Estimation'!$E$25-D6740</f>
        <v>-13</v>
      </c>
      <c r="G6740" s="32">
        <f>'Auxiliary Energy Estimation'!$E$25-E6740</f>
        <v>-26.599999999999994</v>
      </c>
      <c r="H6740" s="26">
        <f>IF(D6740&lt;='Auxiliary Energy Estimation'!$E$25, 1, 0)</f>
        <v>0</v>
      </c>
      <c r="I6740" s="26">
        <f>IF(E6740&lt;='Auxiliary Energy Estimation'!$E$25, 1, 0)</f>
        <v>0</v>
      </c>
    </row>
    <row r="6741" spans="2:9" ht="15" x14ac:dyDescent="0.3">
      <c r="B6741" s="33">
        <v>6736.5</v>
      </c>
      <c r="C6741" s="34">
        <v>18.3</v>
      </c>
      <c r="D6741" s="32">
        <f t="shared" si="210"/>
        <v>64.94</v>
      </c>
      <c r="E6741" s="37">
        <f t="shared" si="211"/>
        <v>77.927999999999997</v>
      </c>
      <c r="F6741" s="32">
        <f>'Auxiliary Energy Estimation'!$E$25-D6741</f>
        <v>-9.9399999999999977</v>
      </c>
      <c r="G6741" s="32">
        <f>'Auxiliary Energy Estimation'!$E$25-E6741</f>
        <v>-22.927999999999997</v>
      </c>
      <c r="H6741" s="26">
        <f>IF(D6741&lt;='Auxiliary Energy Estimation'!$E$25, 1, 0)</f>
        <v>0</v>
      </c>
      <c r="I6741" s="26">
        <f>IF(E6741&lt;='Auxiliary Energy Estimation'!$E$25, 1, 0)</f>
        <v>0</v>
      </c>
    </row>
    <row r="6742" spans="2:9" ht="15" x14ac:dyDescent="0.3">
      <c r="B6742" s="33">
        <v>6737.5</v>
      </c>
      <c r="C6742" s="34">
        <v>17.2</v>
      </c>
      <c r="D6742" s="32">
        <f t="shared" si="210"/>
        <v>62.96</v>
      </c>
      <c r="E6742" s="37">
        <f t="shared" si="211"/>
        <v>75.551999999999992</v>
      </c>
      <c r="F6742" s="32">
        <f>'Auxiliary Energy Estimation'!$E$25-D6742</f>
        <v>-7.9600000000000009</v>
      </c>
      <c r="G6742" s="32">
        <f>'Auxiliary Energy Estimation'!$E$25-E6742</f>
        <v>-20.551999999999992</v>
      </c>
      <c r="H6742" s="26">
        <f>IF(D6742&lt;='Auxiliary Energy Estimation'!$E$25, 1, 0)</f>
        <v>0</v>
      </c>
      <c r="I6742" s="26">
        <f>IF(E6742&lt;='Auxiliary Energy Estimation'!$E$25, 1, 0)</f>
        <v>0</v>
      </c>
    </row>
    <row r="6743" spans="2:9" ht="15" x14ac:dyDescent="0.3">
      <c r="B6743" s="33">
        <v>6738.5</v>
      </c>
      <c r="C6743" s="34">
        <v>16.100000000000001</v>
      </c>
      <c r="D6743" s="32">
        <f t="shared" si="210"/>
        <v>60.980000000000004</v>
      </c>
      <c r="E6743" s="37">
        <f t="shared" si="211"/>
        <v>73.176000000000002</v>
      </c>
      <c r="F6743" s="32">
        <f>'Auxiliary Energy Estimation'!$E$25-D6743</f>
        <v>-5.980000000000004</v>
      </c>
      <c r="G6743" s="32">
        <f>'Auxiliary Energy Estimation'!$E$25-E6743</f>
        <v>-18.176000000000002</v>
      </c>
      <c r="H6743" s="26">
        <f>IF(D6743&lt;='Auxiliary Energy Estimation'!$E$25, 1, 0)</f>
        <v>0</v>
      </c>
      <c r="I6743" s="26">
        <f>IF(E6743&lt;='Auxiliary Energy Estimation'!$E$25, 1, 0)</f>
        <v>0</v>
      </c>
    </row>
    <row r="6744" spans="2:9" ht="15" x14ac:dyDescent="0.3">
      <c r="B6744" s="33">
        <v>6739.5</v>
      </c>
      <c r="C6744" s="34">
        <v>15.6</v>
      </c>
      <c r="D6744" s="32">
        <f t="shared" si="210"/>
        <v>60.08</v>
      </c>
      <c r="E6744" s="37">
        <f t="shared" si="211"/>
        <v>72.095999999999989</v>
      </c>
      <c r="F6744" s="32">
        <f>'Auxiliary Energy Estimation'!$E$25-D6744</f>
        <v>-5.0799999999999983</v>
      </c>
      <c r="G6744" s="32">
        <f>'Auxiliary Energy Estimation'!$E$25-E6744</f>
        <v>-17.095999999999989</v>
      </c>
      <c r="H6744" s="26">
        <f>IF(D6744&lt;='Auxiliary Energy Estimation'!$E$25, 1, 0)</f>
        <v>0</v>
      </c>
      <c r="I6744" s="26">
        <f>IF(E6744&lt;='Auxiliary Energy Estimation'!$E$25, 1, 0)</f>
        <v>0</v>
      </c>
    </row>
    <row r="6745" spans="2:9" ht="15" x14ac:dyDescent="0.3">
      <c r="B6745" s="33">
        <v>6740.5</v>
      </c>
      <c r="C6745" s="34">
        <v>15</v>
      </c>
      <c r="D6745" s="32">
        <f t="shared" si="210"/>
        <v>59</v>
      </c>
      <c r="E6745" s="37">
        <f t="shared" si="211"/>
        <v>70.8</v>
      </c>
      <c r="F6745" s="32">
        <f>'Auxiliary Energy Estimation'!$E$25-D6745</f>
        <v>-4</v>
      </c>
      <c r="G6745" s="32">
        <f>'Auxiliary Energy Estimation'!$E$25-E6745</f>
        <v>-15.799999999999997</v>
      </c>
      <c r="H6745" s="26">
        <f>IF(D6745&lt;='Auxiliary Energy Estimation'!$E$25, 1, 0)</f>
        <v>0</v>
      </c>
      <c r="I6745" s="26">
        <f>IF(E6745&lt;='Auxiliary Energy Estimation'!$E$25, 1, 0)</f>
        <v>0</v>
      </c>
    </row>
    <row r="6746" spans="2:9" ht="15" x14ac:dyDescent="0.3">
      <c r="B6746" s="33">
        <v>6741.5</v>
      </c>
      <c r="C6746" s="34">
        <v>14.4</v>
      </c>
      <c r="D6746" s="32">
        <f t="shared" si="210"/>
        <v>57.92</v>
      </c>
      <c r="E6746" s="37">
        <f t="shared" si="211"/>
        <v>69.504000000000005</v>
      </c>
      <c r="F6746" s="32">
        <f>'Auxiliary Energy Estimation'!$E$25-D6746</f>
        <v>-2.9200000000000017</v>
      </c>
      <c r="G6746" s="32">
        <f>'Auxiliary Energy Estimation'!$E$25-E6746</f>
        <v>-14.504000000000005</v>
      </c>
      <c r="H6746" s="26">
        <f>IF(D6746&lt;='Auxiliary Energy Estimation'!$E$25, 1, 0)</f>
        <v>0</v>
      </c>
      <c r="I6746" s="26">
        <f>IF(E6746&lt;='Auxiliary Energy Estimation'!$E$25, 1, 0)</f>
        <v>0</v>
      </c>
    </row>
    <row r="6747" spans="2:9" ht="15" x14ac:dyDescent="0.3">
      <c r="B6747" s="33">
        <v>6742.5</v>
      </c>
      <c r="C6747" s="34">
        <v>14.4</v>
      </c>
      <c r="D6747" s="32">
        <f t="shared" si="210"/>
        <v>57.92</v>
      </c>
      <c r="E6747" s="37">
        <f t="shared" si="211"/>
        <v>69.504000000000005</v>
      </c>
      <c r="F6747" s="32">
        <f>'Auxiliary Energy Estimation'!$E$25-D6747</f>
        <v>-2.9200000000000017</v>
      </c>
      <c r="G6747" s="32">
        <f>'Auxiliary Energy Estimation'!$E$25-E6747</f>
        <v>-14.504000000000005</v>
      </c>
      <c r="H6747" s="26">
        <f>IF(D6747&lt;='Auxiliary Energy Estimation'!$E$25, 1, 0)</f>
        <v>0</v>
      </c>
      <c r="I6747" s="26">
        <f>IF(E6747&lt;='Auxiliary Energy Estimation'!$E$25, 1, 0)</f>
        <v>0</v>
      </c>
    </row>
    <row r="6748" spans="2:9" ht="15" x14ac:dyDescent="0.3">
      <c r="B6748" s="33">
        <v>6743.5</v>
      </c>
      <c r="C6748" s="34">
        <v>14.4</v>
      </c>
      <c r="D6748" s="32">
        <f t="shared" si="210"/>
        <v>57.92</v>
      </c>
      <c r="E6748" s="37">
        <f t="shared" si="211"/>
        <v>69.504000000000005</v>
      </c>
      <c r="F6748" s="32">
        <f>'Auxiliary Energy Estimation'!$E$25-D6748</f>
        <v>-2.9200000000000017</v>
      </c>
      <c r="G6748" s="32">
        <f>'Auxiliary Energy Estimation'!$E$25-E6748</f>
        <v>-14.504000000000005</v>
      </c>
      <c r="H6748" s="26">
        <f>IF(D6748&lt;='Auxiliary Energy Estimation'!$E$25, 1, 0)</f>
        <v>0</v>
      </c>
      <c r="I6748" s="26">
        <f>IF(E6748&lt;='Auxiliary Energy Estimation'!$E$25, 1, 0)</f>
        <v>0</v>
      </c>
    </row>
    <row r="6749" spans="2:9" ht="15" x14ac:dyDescent="0.3">
      <c r="B6749" s="33">
        <v>6744.5</v>
      </c>
      <c r="C6749" s="34">
        <v>15</v>
      </c>
      <c r="D6749" s="32">
        <f t="shared" si="210"/>
        <v>59</v>
      </c>
      <c r="E6749" s="37">
        <f t="shared" si="211"/>
        <v>70.8</v>
      </c>
      <c r="F6749" s="32">
        <f>'Auxiliary Energy Estimation'!$E$25-D6749</f>
        <v>-4</v>
      </c>
      <c r="G6749" s="32">
        <f>'Auxiliary Energy Estimation'!$E$25-E6749</f>
        <v>-15.799999999999997</v>
      </c>
      <c r="H6749" s="26">
        <f>IF(D6749&lt;='Auxiliary Energy Estimation'!$E$25, 1, 0)</f>
        <v>0</v>
      </c>
      <c r="I6749" s="26">
        <f>IF(E6749&lt;='Auxiliary Energy Estimation'!$E$25, 1, 0)</f>
        <v>0</v>
      </c>
    </row>
    <row r="6750" spans="2:9" ht="15" x14ac:dyDescent="0.3">
      <c r="B6750" s="33">
        <v>6745.5</v>
      </c>
      <c r="C6750" s="34">
        <v>15.6</v>
      </c>
      <c r="D6750" s="32">
        <f t="shared" si="210"/>
        <v>60.08</v>
      </c>
      <c r="E6750" s="37">
        <f t="shared" si="211"/>
        <v>72.095999999999989</v>
      </c>
      <c r="F6750" s="32">
        <f>'Auxiliary Energy Estimation'!$E$25-D6750</f>
        <v>-5.0799999999999983</v>
      </c>
      <c r="G6750" s="32">
        <f>'Auxiliary Energy Estimation'!$E$25-E6750</f>
        <v>-17.095999999999989</v>
      </c>
      <c r="H6750" s="26">
        <f>IF(D6750&lt;='Auxiliary Energy Estimation'!$E$25, 1, 0)</f>
        <v>0</v>
      </c>
      <c r="I6750" s="26">
        <f>IF(E6750&lt;='Auxiliary Energy Estimation'!$E$25, 1, 0)</f>
        <v>0</v>
      </c>
    </row>
    <row r="6751" spans="2:9" ht="15" x14ac:dyDescent="0.3">
      <c r="B6751" s="33">
        <v>6746.5</v>
      </c>
      <c r="C6751" s="34">
        <v>16.100000000000001</v>
      </c>
      <c r="D6751" s="32">
        <f t="shared" si="210"/>
        <v>60.980000000000004</v>
      </c>
      <c r="E6751" s="37">
        <f t="shared" si="211"/>
        <v>73.176000000000002</v>
      </c>
      <c r="F6751" s="32">
        <f>'Auxiliary Energy Estimation'!$E$25-D6751</f>
        <v>-5.980000000000004</v>
      </c>
      <c r="G6751" s="32">
        <f>'Auxiliary Energy Estimation'!$E$25-E6751</f>
        <v>-18.176000000000002</v>
      </c>
      <c r="H6751" s="26">
        <f>IF(D6751&lt;='Auxiliary Energy Estimation'!$E$25, 1, 0)</f>
        <v>0</v>
      </c>
      <c r="I6751" s="26">
        <f>IF(E6751&lt;='Auxiliary Energy Estimation'!$E$25, 1, 0)</f>
        <v>0</v>
      </c>
    </row>
    <row r="6752" spans="2:9" ht="15" x14ac:dyDescent="0.3">
      <c r="B6752" s="33">
        <v>6747.5</v>
      </c>
      <c r="C6752" s="34">
        <v>16.100000000000001</v>
      </c>
      <c r="D6752" s="32">
        <f t="shared" si="210"/>
        <v>60.980000000000004</v>
      </c>
      <c r="E6752" s="37">
        <f t="shared" si="211"/>
        <v>73.176000000000002</v>
      </c>
      <c r="F6752" s="32">
        <f>'Auxiliary Energy Estimation'!$E$25-D6752</f>
        <v>-5.980000000000004</v>
      </c>
      <c r="G6752" s="32">
        <f>'Auxiliary Energy Estimation'!$E$25-E6752</f>
        <v>-18.176000000000002</v>
      </c>
      <c r="H6752" s="26">
        <f>IF(D6752&lt;='Auxiliary Energy Estimation'!$E$25, 1, 0)</f>
        <v>0</v>
      </c>
      <c r="I6752" s="26">
        <f>IF(E6752&lt;='Auxiliary Energy Estimation'!$E$25, 1, 0)</f>
        <v>0</v>
      </c>
    </row>
    <row r="6753" spans="2:9" ht="15" x14ac:dyDescent="0.3">
      <c r="B6753" s="33">
        <v>6748.5</v>
      </c>
      <c r="C6753" s="34">
        <v>15.6</v>
      </c>
      <c r="D6753" s="32">
        <f t="shared" si="210"/>
        <v>60.08</v>
      </c>
      <c r="E6753" s="37">
        <f t="shared" si="211"/>
        <v>72.095999999999989</v>
      </c>
      <c r="F6753" s="32">
        <f>'Auxiliary Energy Estimation'!$E$25-D6753</f>
        <v>-5.0799999999999983</v>
      </c>
      <c r="G6753" s="32">
        <f>'Auxiliary Energy Estimation'!$E$25-E6753</f>
        <v>-17.095999999999989</v>
      </c>
      <c r="H6753" s="26">
        <f>IF(D6753&lt;='Auxiliary Energy Estimation'!$E$25, 1, 0)</f>
        <v>0</v>
      </c>
      <c r="I6753" s="26">
        <f>IF(E6753&lt;='Auxiliary Energy Estimation'!$E$25, 1, 0)</f>
        <v>0</v>
      </c>
    </row>
    <row r="6754" spans="2:9" ht="15" x14ac:dyDescent="0.3">
      <c r="B6754" s="33">
        <v>6749.5</v>
      </c>
      <c r="C6754" s="34">
        <v>15.6</v>
      </c>
      <c r="D6754" s="32">
        <f t="shared" si="210"/>
        <v>60.08</v>
      </c>
      <c r="E6754" s="37">
        <f t="shared" si="211"/>
        <v>72.095999999999989</v>
      </c>
      <c r="F6754" s="32">
        <f>'Auxiliary Energy Estimation'!$E$25-D6754</f>
        <v>-5.0799999999999983</v>
      </c>
      <c r="G6754" s="32">
        <f>'Auxiliary Energy Estimation'!$E$25-E6754</f>
        <v>-17.095999999999989</v>
      </c>
      <c r="H6754" s="26">
        <f>IF(D6754&lt;='Auxiliary Energy Estimation'!$E$25, 1, 0)</f>
        <v>0</v>
      </c>
      <c r="I6754" s="26">
        <f>IF(E6754&lt;='Auxiliary Energy Estimation'!$E$25, 1, 0)</f>
        <v>0</v>
      </c>
    </row>
    <row r="6755" spans="2:9" ht="15" x14ac:dyDescent="0.3">
      <c r="B6755" s="33">
        <v>6750.5</v>
      </c>
      <c r="C6755" s="34">
        <v>16.100000000000001</v>
      </c>
      <c r="D6755" s="32">
        <f t="shared" si="210"/>
        <v>60.980000000000004</v>
      </c>
      <c r="E6755" s="37">
        <f t="shared" si="211"/>
        <v>73.176000000000002</v>
      </c>
      <c r="F6755" s="32">
        <f>'Auxiliary Energy Estimation'!$E$25-D6755</f>
        <v>-5.980000000000004</v>
      </c>
      <c r="G6755" s="32">
        <f>'Auxiliary Energy Estimation'!$E$25-E6755</f>
        <v>-18.176000000000002</v>
      </c>
      <c r="H6755" s="26">
        <f>IF(D6755&lt;='Auxiliary Energy Estimation'!$E$25, 1, 0)</f>
        <v>0</v>
      </c>
      <c r="I6755" s="26">
        <f>IF(E6755&lt;='Auxiliary Energy Estimation'!$E$25, 1, 0)</f>
        <v>0</v>
      </c>
    </row>
    <row r="6756" spans="2:9" ht="15" x14ac:dyDescent="0.3">
      <c r="B6756" s="33">
        <v>6751.5</v>
      </c>
      <c r="C6756" s="34">
        <v>17.8</v>
      </c>
      <c r="D6756" s="32">
        <f t="shared" si="210"/>
        <v>64.039999999999992</v>
      </c>
      <c r="E6756" s="37">
        <f t="shared" si="211"/>
        <v>76.847999999999985</v>
      </c>
      <c r="F6756" s="32">
        <f>'Auxiliary Energy Estimation'!$E$25-D6756</f>
        <v>-9.039999999999992</v>
      </c>
      <c r="G6756" s="32">
        <f>'Auxiliary Energy Estimation'!$E$25-E6756</f>
        <v>-21.847999999999985</v>
      </c>
      <c r="H6756" s="26">
        <f>IF(D6756&lt;='Auxiliary Energy Estimation'!$E$25, 1, 0)</f>
        <v>0</v>
      </c>
      <c r="I6756" s="26">
        <f>IF(E6756&lt;='Auxiliary Energy Estimation'!$E$25, 1, 0)</f>
        <v>0</v>
      </c>
    </row>
    <row r="6757" spans="2:9" ht="15" x14ac:dyDescent="0.3">
      <c r="B6757" s="33">
        <v>6752.5</v>
      </c>
      <c r="C6757" s="34">
        <v>20</v>
      </c>
      <c r="D6757" s="32">
        <f t="shared" si="210"/>
        <v>68</v>
      </c>
      <c r="E6757" s="37">
        <f t="shared" si="211"/>
        <v>81.599999999999994</v>
      </c>
      <c r="F6757" s="32">
        <f>'Auxiliary Energy Estimation'!$E$25-D6757</f>
        <v>-13</v>
      </c>
      <c r="G6757" s="32">
        <f>'Auxiliary Energy Estimation'!$E$25-E6757</f>
        <v>-26.599999999999994</v>
      </c>
      <c r="H6757" s="26">
        <f>IF(D6757&lt;='Auxiliary Energy Estimation'!$E$25, 1, 0)</f>
        <v>0</v>
      </c>
      <c r="I6757" s="26">
        <f>IF(E6757&lt;='Auxiliary Energy Estimation'!$E$25, 1, 0)</f>
        <v>0</v>
      </c>
    </row>
    <row r="6758" spans="2:9" ht="15" x14ac:dyDescent="0.3">
      <c r="B6758" s="33">
        <v>6753.5</v>
      </c>
      <c r="C6758" s="34">
        <v>21.1</v>
      </c>
      <c r="D6758" s="32">
        <f t="shared" si="210"/>
        <v>69.98</v>
      </c>
      <c r="E6758" s="37">
        <f t="shared" si="211"/>
        <v>83.975999999999999</v>
      </c>
      <c r="F6758" s="32">
        <f>'Auxiliary Energy Estimation'!$E$25-D6758</f>
        <v>-14.980000000000004</v>
      </c>
      <c r="G6758" s="32">
        <f>'Auxiliary Energy Estimation'!$E$25-E6758</f>
        <v>-28.975999999999999</v>
      </c>
      <c r="H6758" s="26">
        <f>IF(D6758&lt;='Auxiliary Energy Estimation'!$E$25, 1, 0)</f>
        <v>0</v>
      </c>
      <c r="I6758" s="26">
        <f>IF(E6758&lt;='Auxiliary Energy Estimation'!$E$25, 1, 0)</f>
        <v>0</v>
      </c>
    </row>
    <row r="6759" spans="2:9" ht="15" x14ac:dyDescent="0.3">
      <c r="B6759" s="33">
        <v>6754.5</v>
      </c>
      <c r="C6759" s="34">
        <v>21.1</v>
      </c>
      <c r="D6759" s="32">
        <f t="shared" si="210"/>
        <v>69.98</v>
      </c>
      <c r="E6759" s="37">
        <f t="shared" si="211"/>
        <v>83.975999999999999</v>
      </c>
      <c r="F6759" s="32">
        <f>'Auxiliary Energy Estimation'!$E$25-D6759</f>
        <v>-14.980000000000004</v>
      </c>
      <c r="G6759" s="32">
        <f>'Auxiliary Energy Estimation'!$E$25-E6759</f>
        <v>-28.975999999999999</v>
      </c>
      <c r="H6759" s="26">
        <f>IF(D6759&lt;='Auxiliary Energy Estimation'!$E$25, 1, 0)</f>
        <v>0</v>
      </c>
      <c r="I6759" s="26">
        <f>IF(E6759&lt;='Auxiliary Energy Estimation'!$E$25, 1, 0)</f>
        <v>0</v>
      </c>
    </row>
    <row r="6760" spans="2:9" ht="15" x14ac:dyDescent="0.3">
      <c r="B6760" s="33">
        <v>6755.5</v>
      </c>
      <c r="C6760" s="34">
        <v>22.8</v>
      </c>
      <c r="D6760" s="32">
        <f t="shared" si="210"/>
        <v>73.039999999999992</v>
      </c>
      <c r="E6760" s="37">
        <f t="shared" si="211"/>
        <v>87.647999999999982</v>
      </c>
      <c r="F6760" s="32">
        <f>'Auxiliary Energy Estimation'!$E$25-D6760</f>
        <v>-18.039999999999992</v>
      </c>
      <c r="G6760" s="32">
        <f>'Auxiliary Energy Estimation'!$E$25-E6760</f>
        <v>-32.647999999999982</v>
      </c>
      <c r="H6760" s="26">
        <f>IF(D6760&lt;='Auxiliary Energy Estimation'!$E$25, 1, 0)</f>
        <v>0</v>
      </c>
      <c r="I6760" s="26">
        <f>IF(E6760&lt;='Auxiliary Energy Estimation'!$E$25, 1, 0)</f>
        <v>0</v>
      </c>
    </row>
    <row r="6761" spans="2:9" ht="15" x14ac:dyDescent="0.3">
      <c r="B6761" s="33">
        <v>6756.5</v>
      </c>
      <c r="C6761" s="34">
        <v>23.9</v>
      </c>
      <c r="D6761" s="32">
        <f t="shared" si="210"/>
        <v>75.02</v>
      </c>
      <c r="E6761" s="37">
        <f t="shared" si="211"/>
        <v>90.023999999999987</v>
      </c>
      <c r="F6761" s="32">
        <f>'Auxiliary Energy Estimation'!$E$25-D6761</f>
        <v>-20.019999999999996</v>
      </c>
      <c r="G6761" s="32">
        <f>'Auxiliary Energy Estimation'!$E$25-E6761</f>
        <v>-35.023999999999987</v>
      </c>
      <c r="H6761" s="26">
        <f>IF(D6761&lt;='Auxiliary Energy Estimation'!$E$25, 1, 0)</f>
        <v>0</v>
      </c>
      <c r="I6761" s="26">
        <f>IF(E6761&lt;='Auxiliary Energy Estimation'!$E$25, 1, 0)</f>
        <v>0</v>
      </c>
    </row>
    <row r="6762" spans="2:9" ht="15" x14ac:dyDescent="0.3">
      <c r="B6762" s="33">
        <v>6757.5</v>
      </c>
      <c r="C6762" s="34">
        <v>24.4</v>
      </c>
      <c r="D6762" s="32">
        <f t="shared" si="210"/>
        <v>75.92</v>
      </c>
      <c r="E6762" s="37">
        <f t="shared" si="211"/>
        <v>91.103999999999999</v>
      </c>
      <c r="F6762" s="32">
        <f>'Auxiliary Energy Estimation'!$E$25-D6762</f>
        <v>-20.92</v>
      </c>
      <c r="G6762" s="32">
        <f>'Auxiliary Energy Estimation'!$E$25-E6762</f>
        <v>-36.103999999999999</v>
      </c>
      <c r="H6762" s="26">
        <f>IF(D6762&lt;='Auxiliary Energy Estimation'!$E$25, 1, 0)</f>
        <v>0</v>
      </c>
      <c r="I6762" s="26">
        <f>IF(E6762&lt;='Auxiliary Energy Estimation'!$E$25, 1, 0)</f>
        <v>0</v>
      </c>
    </row>
    <row r="6763" spans="2:9" ht="15" x14ac:dyDescent="0.3">
      <c r="B6763" s="33">
        <v>6758.5</v>
      </c>
      <c r="C6763" s="34">
        <v>23.9</v>
      </c>
      <c r="D6763" s="32">
        <f t="shared" si="210"/>
        <v>75.02</v>
      </c>
      <c r="E6763" s="37">
        <f t="shared" si="211"/>
        <v>90.023999999999987</v>
      </c>
      <c r="F6763" s="32">
        <f>'Auxiliary Energy Estimation'!$E$25-D6763</f>
        <v>-20.019999999999996</v>
      </c>
      <c r="G6763" s="32">
        <f>'Auxiliary Energy Estimation'!$E$25-E6763</f>
        <v>-35.023999999999987</v>
      </c>
      <c r="H6763" s="26">
        <f>IF(D6763&lt;='Auxiliary Energy Estimation'!$E$25, 1, 0)</f>
        <v>0</v>
      </c>
      <c r="I6763" s="26">
        <f>IF(E6763&lt;='Auxiliary Energy Estimation'!$E$25, 1, 0)</f>
        <v>0</v>
      </c>
    </row>
    <row r="6764" spans="2:9" ht="15" x14ac:dyDescent="0.3">
      <c r="B6764" s="33">
        <v>6759.5</v>
      </c>
      <c r="C6764" s="34">
        <v>22.2</v>
      </c>
      <c r="D6764" s="32">
        <f t="shared" si="210"/>
        <v>71.960000000000008</v>
      </c>
      <c r="E6764" s="37">
        <f t="shared" si="211"/>
        <v>86.352000000000004</v>
      </c>
      <c r="F6764" s="32">
        <f>'Auxiliary Energy Estimation'!$E$25-D6764</f>
        <v>-16.960000000000008</v>
      </c>
      <c r="G6764" s="32">
        <f>'Auxiliary Energy Estimation'!$E$25-E6764</f>
        <v>-31.352000000000004</v>
      </c>
      <c r="H6764" s="26">
        <f>IF(D6764&lt;='Auxiliary Energy Estimation'!$E$25, 1, 0)</f>
        <v>0</v>
      </c>
      <c r="I6764" s="26">
        <f>IF(E6764&lt;='Auxiliary Energy Estimation'!$E$25, 1, 0)</f>
        <v>0</v>
      </c>
    </row>
    <row r="6765" spans="2:9" ht="15" x14ac:dyDescent="0.3">
      <c r="B6765" s="33">
        <v>6760.5</v>
      </c>
      <c r="C6765" s="34">
        <v>20.6</v>
      </c>
      <c r="D6765" s="32">
        <f t="shared" si="210"/>
        <v>69.080000000000013</v>
      </c>
      <c r="E6765" s="37">
        <f t="shared" si="211"/>
        <v>82.896000000000015</v>
      </c>
      <c r="F6765" s="32">
        <f>'Auxiliary Energy Estimation'!$E$25-D6765</f>
        <v>-14.080000000000013</v>
      </c>
      <c r="G6765" s="32">
        <f>'Auxiliary Energy Estimation'!$E$25-E6765</f>
        <v>-27.896000000000015</v>
      </c>
      <c r="H6765" s="26">
        <f>IF(D6765&lt;='Auxiliary Energy Estimation'!$E$25, 1, 0)</f>
        <v>0</v>
      </c>
      <c r="I6765" s="26">
        <f>IF(E6765&lt;='Auxiliary Energy Estimation'!$E$25, 1, 0)</f>
        <v>0</v>
      </c>
    </row>
    <row r="6766" spans="2:9" ht="15" x14ac:dyDescent="0.3">
      <c r="B6766" s="33">
        <v>6761.5</v>
      </c>
      <c r="C6766" s="34">
        <v>17.8</v>
      </c>
      <c r="D6766" s="32">
        <f t="shared" si="210"/>
        <v>64.039999999999992</v>
      </c>
      <c r="E6766" s="37">
        <f t="shared" si="211"/>
        <v>76.847999999999985</v>
      </c>
      <c r="F6766" s="32">
        <f>'Auxiliary Energy Estimation'!$E$25-D6766</f>
        <v>-9.039999999999992</v>
      </c>
      <c r="G6766" s="32">
        <f>'Auxiliary Energy Estimation'!$E$25-E6766</f>
        <v>-21.847999999999985</v>
      </c>
      <c r="H6766" s="26">
        <f>IF(D6766&lt;='Auxiliary Energy Estimation'!$E$25, 1, 0)</f>
        <v>0</v>
      </c>
      <c r="I6766" s="26">
        <f>IF(E6766&lt;='Auxiliary Energy Estimation'!$E$25, 1, 0)</f>
        <v>0</v>
      </c>
    </row>
    <row r="6767" spans="2:9" ht="15" x14ac:dyDescent="0.3">
      <c r="B6767" s="33">
        <v>6762.5</v>
      </c>
      <c r="C6767" s="34">
        <v>15</v>
      </c>
      <c r="D6767" s="32">
        <f t="shared" si="210"/>
        <v>59</v>
      </c>
      <c r="E6767" s="37">
        <f t="shared" si="211"/>
        <v>70.8</v>
      </c>
      <c r="F6767" s="32">
        <f>'Auxiliary Energy Estimation'!$E$25-D6767</f>
        <v>-4</v>
      </c>
      <c r="G6767" s="32">
        <f>'Auxiliary Energy Estimation'!$E$25-E6767</f>
        <v>-15.799999999999997</v>
      </c>
      <c r="H6767" s="26">
        <f>IF(D6767&lt;='Auxiliary Energy Estimation'!$E$25, 1, 0)</f>
        <v>0</v>
      </c>
      <c r="I6767" s="26">
        <f>IF(E6767&lt;='Auxiliary Energy Estimation'!$E$25, 1, 0)</f>
        <v>0</v>
      </c>
    </row>
    <row r="6768" spans="2:9" ht="15" x14ac:dyDescent="0.3">
      <c r="B6768" s="33">
        <v>6763.5</v>
      </c>
      <c r="C6768" s="34">
        <v>13.3</v>
      </c>
      <c r="D6768" s="32">
        <f t="shared" si="210"/>
        <v>55.94</v>
      </c>
      <c r="E6768" s="37">
        <f t="shared" si="211"/>
        <v>67.128</v>
      </c>
      <c r="F6768" s="32">
        <f>'Auxiliary Energy Estimation'!$E$25-D6768</f>
        <v>-0.93999999999999773</v>
      </c>
      <c r="G6768" s="32">
        <f>'Auxiliary Energy Estimation'!$E$25-E6768</f>
        <v>-12.128</v>
      </c>
      <c r="H6768" s="26">
        <f>IF(D6768&lt;='Auxiliary Energy Estimation'!$E$25, 1, 0)</f>
        <v>0</v>
      </c>
      <c r="I6768" s="26">
        <f>IF(E6768&lt;='Auxiliary Energy Estimation'!$E$25, 1, 0)</f>
        <v>0</v>
      </c>
    </row>
    <row r="6769" spans="2:9" ht="15" x14ac:dyDescent="0.3">
      <c r="B6769" s="33">
        <v>6764.5</v>
      </c>
      <c r="C6769" s="34">
        <v>11.1</v>
      </c>
      <c r="D6769" s="32">
        <f t="shared" si="210"/>
        <v>51.980000000000004</v>
      </c>
      <c r="E6769" s="37">
        <f t="shared" si="211"/>
        <v>62.376000000000005</v>
      </c>
      <c r="F6769" s="32">
        <f>'Auxiliary Energy Estimation'!$E$25-D6769</f>
        <v>3.019999999999996</v>
      </c>
      <c r="G6769" s="32">
        <f>'Auxiliary Energy Estimation'!$E$25-E6769</f>
        <v>-7.3760000000000048</v>
      </c>
      <c r="H6769" s="26">
        <f>IF(D6769&lt;='Auxiliary Energy Estimation'!$E$25, 1, 0)</f>
        <v>1</v>
      </c>
      <c r="I6769" s="26">
        <f>IF(E6769&lt;='Auxiliary Energy Estimation'!$E$25, 1, 0)</f>
        <v>0</v>
      </c>
    </row>
    <row r="6770" spans="2:9" ht="15" x14ac:dyDescent="0.3">
      <c r="B6770" s="33">
        <v>6765.5</v>
      </c>
      <c r="C6770" s="34">
        <v>9.4</v>
      </c>
      <c r="D6770" s="32">
        <f t="shared" si="210"/>
        <v>48.92</v>
      </c>
      <c r="E6770" s="37">
        <f t="shared" si="211"/>
        <v>58.704000000000001</v>
      </c>
      <c r="F6770" s="32">
        <f>'Auxiliary Energy Estimation'!$E$25-D6770</f>
        <v>6.0799999999999983</v>
      </c>
      <c r="G6770" s="32">
        <f>'Auxiliary Energy Estimation'!$E$25-E6770</f>
        <v>-3.7040000000000006</v>
      </c>
      <c r="H6770" s="26">
        <f>IF(D6770&lt;='Auxiliary Energy Estimation'!$E$25, 1, 0)</f>
        <v>1</v>
      </c>
      <c r="I6770" s="26">
        <f>IF(E6770&lt;='Auxiliary Energy Estimation'!$E$25, 1, 0)</f>
        <v>0</v>
      </c>
    </row>
    <row r="6771" spans="2:9" ht="15" x14ac:dyDescent="0.3">
      <c r="B6771" s="33">
        <v>6766.5</v>
      </c>
      <c r="C6771" s="34">
        <v>8.3000000000000007</v>
      </c>
      <c r="D6771" s="32">
        <f t="shared" si="210"/>
        <v>46.94</v>
      </c>
      <c r="E6771" s="37">
        <f t="shared" si="211"/>
        <v>56.327999999999996</v>
      </c>
      <c r="F6771" s="32">
        <f>'Auxiliary Energy Estimation'!$E$25-D6771</f>
        <v>8.0600000000000023</v>
      </c>
      <c r="G6771" s="32">
        <f>'Auxiliary Energy Estimation'!$E$25-E6771</f>
        <v>-1.3279999999999959</v>
      </c>
      <c r="H6771" s="26">
        <f>IF(D6771&lt;='Auxiliary Energy Estimation'!$E$25, 1, 0)</f>
        <v>1</v>
      </c>
      <c r="I6771" s="26">
        <f>IF(E6771&lt;='Auxiliary Energy Estimation'!$E$25, 1, 0)</f>
        <v>0</v>
      </c>
    </row>
    <row r="6772" spans="2:9" ht="15" x14ac:dyDescent="0.3">
      <c r="B6772" s="33">
        <v>6767.5</v>
      </c>
      <c r="C6772" s="34">
        <v>7.8</v>
      </c>
      <c r="D6772" s="32">
        <f t="shared" si="210"/>
        <v>46.04</v>
      </c>
      <c r="E6772" s="37">
        <f t="shared" si="211"/>
        <v>55.247999999999998</v>
      </c>
      <c r="F6772" s="32">
        <f>'Auxiliary Energy Estimation'!$E$25-D6772</f>
        <v>8.9600000000000009</v>
      </c>
      <c r="G6772" s="32">
        <f>'Auxiliary Energy Estimation'!$E$25-E6772</f>
        <v>-0.24799999999999756</v>
      </c>
      <c r="H6772" s="26">
        <f>IF(D6772&lt;='Auxiliary Energy Estimation'!$E$25, 1, 0)</f>
        <v>1</v>
      </c>
      <c r="I6772" s="26">
        <f>IF(E6772&lt;='Auxiliary Energy Estimation'!$E$25, 1, 0)</f>
        <v>0</v>
      </c>
    </row>
    <row r="6773" spans="2:9" ht="15" x14ac:dyDescent="0.3">
      <c r="B6773" s="33">
        <v>6768.5</v>
      </c>
      <c r="C6773" s="34">
        <v>7.2</v>
      </c>
      <c r="D6773" s="32">
        <f t="shared" si="210"/>
        <v>44.96</v>
      </c>
      <c r="E6773" s="37">
        <f t="shared" si="211"/>
        <v>53.951999999999998</v>
      </c>
      <c r="F6773" s="32">
        <f>'Auxiliary Energy Estimation'!$E$25-D6773</f>
        <v>10.039999999999999</v>
      </c>
      <c r="G6773" s="32">
        <f>'Auxiliary Energy Estimation'!$E$25-E6773</f>
        <v>1.0480000000000018</v>
      </c>
      <c r="H6773" s="26">
        <f>IF(D6773&lt;='Auxiliary Energy Estimation'!$E$25, 1, 0)</f>
        <v>1</v>
      </c>
      <c r="I6773" s="26">
        <f>IF(E6773&lt;='Auxiliary Energy Estimation'!$E$25, 1, 0)</f>
        <v>1</v>
      </c>
    </row>
    <row r="6774" spans="2:9" ht="15" x14ac:dyDescent="0.3">
      <c r="B6774" s="33">
        <v>6769.5</v>
      </c>
      <c r="C6774" s="34">
        <v>7.2</v>
      </c>
      <c r="D6774" s="32">
        <f t="shared" si="210"/>
        <v>44.96</v>
      </c>
      <c r="E6774" s="37">
        <f t="shared" si="211"/>
        <v>53.951999999999998</v>
      </c>
      <c r="F6774" s="32">
        <f>'Auxiliary Energy Estimation'!$E$25-D6774</f>
        <v>10.039999999999999</v>
      </c>
      <c r="G6774" s="32">
        <f>'Auxiliary Energy Estimation'!$E$25-E6774</f>
        <v>1.0480000000000018</v>
      </c>
      <c r="H6774" s="26">
        <f>IF(D6774&lt;='Auxiliary Energy Estimation'!$E$25, 1, 0)</f>
        <v>1</v>
      </c>
      <c r="I6774" s="26">
        <f>IF(E6774&lt;='Auxiliary Energy Estimation'!$E$25, 1, 0)</f>
        <v>1</v>
      </c>
    </row>
    <row r="6775" spans="2:9" ht="15" x14ac:dyDescent="0.3">
      <c r="B6775" s="33">
        <v>6770.5</v>
      </c>
      <c r="C6775" s="34">
        <v>6.7</v>
      </c>
      <c r="D6775" s="32">
        <f t="shared" si="210"/>
        <v>44.06</v>
      </c>
      <c r="E6775" s="37">
        <f t="shared" si="211"/>
        <v>52.872</v>
      </c>
      <c r="F6775" s="32">
        <f>'Auxiliary Energy Estimation'!$E$25-D6775</f>
        <v>10.939999999999998</v>
      </c>
      <c r="G6775" s="32">
        <f>'Auxiliary Energy Estimation'!$E$25-E6775</f>
        <v>2.1280000000000001</v>
      </c>
      <c r="H6775" s="26">
        <f>IF(D6775&lt;='Auxiliary Energy Estimation'!$E$25, 1, 0)</f>
        <v>1</v>
      </c>
      <c r="I6775" s="26">
        <f>IF(E6775&lt;='Auxiliary Energy Estimation'!$E$25, 1, 0)</f>
        <v>1</v>
      </c>
    </row>
    <row r="6776" spans="2:9" ht="15" x14ac:dyDescent="0.3">
      <c r="B6776" s="33">
        <v>6771.5</v>
      </c>
      <c r="C6776" s="34">
        <v>5.6</v>
      </c>
      <c r="D6776" s="32">
        <f t="shared" si="210"/>
        <v>42.08</v>
      </c>
      <c r="E6776" s="37">
        <f t="shared" si="211"/>
        <v>50.495999999999995</v>
      </c>
      <c r="F6776" s="32">
        <f>'Auxiliary Energy Estimation'!$E$25-D6776</f>
        <v>12.920000000000002</v>
      </c>
      <c r="G6776" s="32">
        <f>'Auxiliary Energy Estimation'!$E$25-E6776</f>
        <v>4.5040000000000049</v>
      </c>
      <c r="H6776" s="26">
        <f>IF(D6776&lt;='Auxiliary Energy Estimation'!$E$25, 1, 0)</f>
        <v>1</v>
      </c>
      <c r="I6776" s="26">
        <f>IF(E6776&lt;='Auxiliary Energy Estimation'!$E$25, 1, 0)</f>
        <v>1</v>
      </c>
    </row>
    <row r="6777" spans="2:9" ht="15" x14ac:dyDescent="0.3">
      <c r="B6777" s="33">
        <v>6772.5</v>
      </c>
      <c r="C6777" s="34">
        <v>5</v>
      </c>
      <c r="D6777" s="32">
        <f t="shared" si="210"/>
        <v>41</v>
      </c>
      <c r="E6777" s="37">
        <f t="shared" si="211"/>
        <v>49.199999999999996</v>
      </c>
      <c r="F6777" s="32">
        <f>'Auxiliary Energy Estimation'!$E$25-D6777</f>
        <v>14</v>
      </c>
      <c r="G6777" s="32">
        <f>'Auxiliary Energy Estimation'!$E$25-E6777</f>
        <v>5.8000000000000043</v>
      </c>
      <c r="H6777" s="26">
        <f>IF(D6777&lt;='Auxiliary Energy Estimation'!$E$25, 1, 0)</f>
        <v>1</v>
      </c>
      <c r="I6777" s="26">
        <f>IF(E6777&lt;='Auxiliary Energy Estimation'!$E$25, 1, 0)</f>
        <v>1</v>
      </c>
    </row>
    <row r="6778" spans="2:9" ht="15" x14ac:dyDescent="0.3">
      <c r="B6778" s="33">
        <v>6773.5</v>
      </c>
      <c r="C6778" s="34">
        <v>3.9</v>
      </c>
      <c r="D6778" s="32">
        <f t="shared" si="210"/>
        <v>39.019999999999996</v>
      </c>
      <c r="E6778" s="37">
        <f t="shared" si="211"/>
        <v>46.823999999999991</v>
      </c>
      <c r="F6778" s="32">
        <f>'Auxiliary Energy Estimation'!$E$25-D6778</f>
        <v>15.980000000000004</v>
      </c>
      <c r="G6778" s="32">
        <f>'Auxiliary Energy Estimation'!$E$25-E6778</f>
        <v>8.176000000000009</v>
      </c>
      <c r="H6778" s="26">
        <f>IF(D6778&lt;='Auxiliary Energy Estimation'!$E$25, 1, 0)</f>
        <v>1</v>
      </c>
      <c r="I6778" s="26">
        <f>IF(E6778&lt;='Auxiliary Energy Estimation'!$E$25, 1, 0)</f>
        <v>1</v>
      </c>
    </row>
    <row r="6779" spans="2:9" ht="15" x14ac:dyDescent="0.3">
      <c r="B6779" s="33">
        <v>6774.5</v>
      </c>
      <c r="C6779" s="34">
        <v>3.9</v>
      </c>
      <c r="D6779" s="32">
        <f t="shared" si="210"/>
        <v>39.019999999999996</v>
      </c>
      <c r="E6779" s="37">
        <f t="shared" si="211"/>
        <v>46.823999999999991</v>
      </c>
      <c r="F6779" s="32">
        <f>'Auxiliary Energy Estimation'!$E$25-D6779</f>
        <v>15.980000000000004</v>
      </c>
      <c r="G6779" s="32">
        <f>'Auxiliary Energy Estimation'!$E$25-E6779</f>
        <v>8.176000000000009</v>
      </c>
      <c r="H6779" s="26">
        <f>IF(D6779&lt;='Auxiliary Energy Estimation'!$E$25, 1, 0)</f>
        <v>1</v>
      </c>
      <c r="I6779" s="26">
        <f>IF(E6779&lt;='Auxiliary Energy Estimation'!$E$25, 1, 0)</f>
        <v>1</v>
      </c>
    </row>
    <row r="6780" spans="2:9" ht="15" x14ac:dyDescent="0.3">
      <c r="B6780" s="33">
        <v>6775.5</v>
      </c>
      <c r="C6780" s="34">
        <v>4.4000000000000004</v>
      </c>
      <c r="D6780" s="32">
        <f t="shared" si="210"/>
        <v>39.92</v>
      </c>
      <c r="E6780" s="37">
        <f t="shared" si="211"/>
        <v>47.904000000000003</v>
      </c>
      <c r="F6780" s="32">
        <f>'Auxiliary Energy Estimation'!$E$25-D6780</f>
        <v>15.079999999999998</v>
      </c>
      <c r="G6780" s="32">
        <f>'Auxiliary Energy Estimation'!$E$25-E6780</f>
        <v>7.0959999999999965</v>
      </c>
      <c r="H6780" s="26">
        <f>IF(D6780&lt;='Auxiliary Energy Estimation'!$E$25, 1, 0)</f>
        <v>1</v>
      </c>
      <c r="I6780" s="26">
        <f>IF(E6780&lt;='Auxiliary Energy Estimation'!$E$25, 1, 0)</f>
        <v>1</v>
      </c>
    </row>
    <row r="6781" spans="2:9" ht="15" x14ac:dyDescent="0.3">
      <c r="B6781" s="33">
        <v>6776.5</v>
      </c>
      <c r="C6781" s="34">
        <v>5.6</v>
      </c>
      <c r="D6781" s="32">
        <f t="shared" si="210"/>
        <v>42.08</v>
      </c>
      <c r="E6781" s="37">
        <f t="shared" si="211"/>
        <v>50.495999999999995</v>
      </c>
      <c r="F6781" s="32">
        <f>'Auxiliary Energy Estimation'!$E$25-D6781</f>
        <v>12.920000000000002</v>
      </c>
      <c r="G6781" s="32">
        <f>'Auxiliary Energy Estimation'!$E$25-E6781</f>
        <v>4.5040000000000049</v>
      </c>
      <c r="H6781" s="26">
        <f>IF(D6781&lt;='Auxiliary Energy Estimation'!$E$25, 1, 0)</f>
        <v>1</v>
      </c>
      <c r="I6781" s="26">
        <f>IF(E6781&lt;='Auxiliary Energy Estimation'!$E$25, 1, 0)</f>
        <v>1</v>
      </c>
    </row>
    <row r="6782" spans="2:9" ht="15" x14ac:dyDescent="0.3">
      <c r="B6782" s="33">
        <v>6777.5</v>
      </c>
      <c r="C6782" s="34">
        <v>6.7</v>
      </c>
      <c r="D6782" s="32">
        <f t="shared" si="210"/>
        <v>44.06</v>
      </c>
      <c r="E6782" s="37">
        <f t="shared" si="211"/>
        <v>52.872</v>
      </c>
      <c r="F6782" s="32">
        <f>'Auxiliary Energy Estimation'!$E$25-D6782</f>
        <v>10.939999999999998</v>
      </c>
      <c r="G6782" s="32">
        <f>'Auxiliary Energy Estimation'!$E$25-E6782</f>
        <v>2.1280000000000001</v>
      </c>
      <c r="H6782" s="26">
        <f>IF(D6782&lt;='Auxiliary Energy Estimation'!$E$25, 1, 0)</f>
        <v>1</v>
      </c>
      <c r="I6782" s="26">
        <f>IF(E6782&lt;='Auxiliary Energy Estimation'!$E$25, 1, 0)</f>
        <v>1</v>
      </c>
    </row>
    <row r="6783" spans="2:9" ht="15" x14ac:dyDescent="0.3">
      <c r="B6783" s="33">
        <v>6778.5</v>
      </c>
      <c r="C6783" s="34">
        <v>7.2</v>
      </c>
      <c r="D6783" s="32">
        <f t="shared" si="210"/>
        <v>44.96</v>
      </c>
      <c r="E6783" s="37">
        <f t="shared" si="211"/>
        <v>53.951999999999998</v>
      </c>
      <c r="F6783" s="32">
        <f>'Auxiliary Energy Estimation'!$E$25-D6783</f>
        <v>10.039999999999999</v>
      </c>
      <c r="G6783" s="32">
        <f>'Auxiliary Energy Estimation'!$E$25-E6783</f>
        <v>1.0480000000000018</v>
      </c>
      <c r="H6783" s="26">
        <f>IF(D6783&lt;='Auxiliary Energy Estimation'!$E$25, 1, 0)</f>
        <v>1</v>
      </c>
      <c r="I6783" s="26">
        <f>IF(E6783&lt;='Auxiliary Energy Estimation'!$E$25, 1, 0)</f>
        <v>1</v>
      </c>
    </row>
    <row r="6784" spans="2:9" ht="15" x14ac:dyDescent="0.3">
      <c r="B6784" s="33">
        <v>6779.5</v>
      </c>
      <c r="C6784" s="34">
        <v>8.3000000000000007</v>
      </c>
      <c r="D6784" s="32">
        <f t="shared" si="210"/>
        <v>46.94</v>
      </c>
      <c r="E6784" s="37">
        <f t="shared" si="211"/>
        <v>56.327999999999996</v>
      </c>
      <c r="F6784" s="32">
        <f>'Auxiliary Energy Estimation'!$E$25-D6784</f>
        <v>8.0600000000000023</v>
      </c>
      <c r="G6784" s="32">
        <f>'Auxiliary Energy Estimation'!$E$25-E6784</f>
        <v>-1.3279999999999959</v>
      </c>
      <c r="H6784" s="26">
        <f>IF(D6784&lt;='Auxiliary Energy Estimation'!$E$25, 1, 0)</f>
        <v>1</v>
      </c>
      <c r="I6784" s="26">
        <f>IF(E6784&lt;='Auxiliary Energy Estimation'!$E$25, 1, 0)</f>
        <v>0</v>
      </c>
    </row>
    <row r="6785" spans="2:9" ht="15" x14ac:dyDescent="0.3">
      <c r="B6785" s="33">
        <v>6780.5</v>
      </c>
      <c r="C6785" s="34">
        <v>9.4</v>
      </c>
      <c r="D6785" s="32">
        <f t="shared" si="210"/>
        <v>48.92</v>
      </c>
      <c r="E6785" s="37">
        <f t="shared" si="211"/>
        <v>58.704000000000001</v>
      </c>
      <c r="F6785" s="32">
        <f>'Auxiliary Energy Estimation'!$E$25-D6785</f>
        <v>6.0799999999999983</v>
      </c>
      <c r="G6785" s="32">
        <f>'Auxiliary Energy Estimation'!$E$25-E6785</f>
        <v>-3.7040000000000006</v>
      </c>
      <c r="H6785" s="26">
        <f>IF(D6785&lt;='Auxiliary Energy Estimation'!$E$25, 1, 0)</f>
        <v>1</v>
      </c>
      <c r="I6785" s="26">
        <f>IF(E6785&lt;='Auxiliary Energy Estimation'!$E$25, 1, 0)</f>
        <v>0</v>
      </c>
    </row>
    <row r="6786" spans="2:9" ht="15" x14ac:dyDescent="0.3">
      <c r="B6786" s="33">
        <v>6781.5</v>
      </c>
      <c r="C6786" s="34">
        <v>8.9</v>
      </c>
      <c r="D6786" s="32">
        <f t="shared" si="210"/>
        <v>48.019999999999996</v>
      </c>
      <c r="E6786" s="37">
        <f t="shared" si="211"/>
        <v>57.623999999999995</v>
      </c>
      <c r="F6786" s="32">
        <f>'Auxiliary Energy Estimation'!$E$25-D6786</f>
        <v>6.980000000000004</v>
      </c>
      <c r="G6786" s="32">
        <f>'Auxiliary Energy Estimation'!$E$25-E6786</f>
        <v>-2.6239999999999952</v>
      </c>
      <c r="H6786" s="26">
        <f>IF(D6786&lt;='Auxiliary Energy Estimation'!$E$25, 1, 0)</f>
        <v>1</v>
      </c>
      <c r="I6786" s="26">
        <f>IF(E6786&lt;='Auxiliary Energy Estimation'!$E$25, 1, 0)</f>
        <v>0</v>
      </c>
    </row>
    <row r="6787" spans="2:9" ht="15" x14ac:dyDescent="0.3">
      <c r="B6787" s="33">
        <v>6782.5</v>
      </c>
      <c r="C6787" s="34">
        <v>8.9</v>
      </c>
      <c r="D6787" s="32">
        <f t="shared" si="210"/>
        <v>48.019999999999996</v>
      </c>
      <c r="E6787" s="37">
        <f t="shared" si="211"/>
        <v>57.623999999999995</v>
      </c>
      <c r="F6787" s="32">
        <f>'Auxiliary Energy Estimation'!$E$25-D6787</f>
        <v>6.980000000000004</v>
      </c>
      <c r="G6787" s="32">
        <f>'Auxiliary Energy Estimation'!$E$25-E6787</f>
        <v>-2.6239999999999952</v>
      </c>
      <c r="H6787" s="26">
        <f>IF(D6787&lt;='Auxiliary Energy Estimation'!$E$25, 1, 0)</f>
        <v>1</v>
      </c>
      <c r="I6787" s="26">
        <f>IF(E6787&lt;='Auxiliary Energy Estimation'!$E$25, 1, 0)</f>
        <v>0</v>
      </c>
    </row>
    <row r="6788" spans="2:9" ht="15" x14ac:dyDescent="0.3">
      <c r="B6788" s="33">
        <v>6783.5</v>
      </c>
      <c r="C6788" s="34">
        <v>8.3000000000000007</v>
      </c>
      <c r="D6788" s="32">
        <f t="shared" si="210"/>
        <v>46.94</v>
      </c>
      <c r="E6788" s="37">
        <f t="shared" si="211"/>
        <v>56.327999999999996</v>
      </c>
      <c r="F6788" s="32">
        <f>'Auxiliary Energy Estimation'!$E$25-D6788</f>
        <v>8.0600000000000023</v>
      </c>
      <c r="G6788" s="32">
        <f>'Auxiliary Energy Estimation'!$E$25-E6788</f>
        <v>-1.3279999999999959</v>
      </c>
      <c r="H6788" s="26">
        <f>IF(D6788&lt;='Auxiliary Energy Estimation'!$E$25, 1, 0)</f>
        <v>1</v>
      </c>
      <c r="I6788" s="26">
        <f>IF(E6788&lt;='Auxiliary Energy Estimation'!$E$25, 1, 0)</f>
        <v>0</v>
      </c>
    </row>
    <row r="6789" spans="2:9" ht="15" x14ac:dyDescent="0.3">
      <c r="B6789" s="33">
        <v>6784.5</v>
      </c>
      <c r="C6789" s="34">
        <v>7.8</v>
      </c>
      <c r="D6789" s="32">
        <f t="shared" ref="D6789:D6852" si="212">CONVERT(C6789,"C","F")</f>
        <v>46.04</v>
      </c>
      <c r="E6789" s="37">
        <f t="shared" ref="E6789:E6852" si="213">D6789*1.2</f>
        <v>55.247999999999998</v>
      </c>
      <c r="F6789" s="32">
        <f>'Auxiliary Energy Estimation'!$E$25-D6789</f>
        <v>8.9600000000000009</v>
      </c>
      <c r="G6789" s="32">
        <f>'Auxiliary Energy Estimation'!$E$25-E6789</f>
        <v>-0.24799999999999756</v>
      </c>
      <c r="H6789" s="26">
        <f>IF(D6789&lt;='Auxiliary Energy Estimation'!$E$25, 1, 0)</f>
        <v>1</v>
      </c>
      <c r="I6789" s="26">
        <f>IF(E6789&lt;='Auxiliary Energy Estimation'!$E$25, 1, 0)</f>
        <v>0</v>
      </c>
    </row>
    <row r="6790" spans="2:9" ht="15" x14ac:dyDescent="0.3">
      <c r="B6790" s="33">
        <v>6785.5</v>
      </c>
      <c r="C6790" s="34">
        <v>7.2</v>
      </c>
      <c r="D6790" s="32">
        <f t="shared" si="212"/>
        <v>44.96</v>
      </c>
      <c r="E6790" s="37">
        <f t="shared" si="213"/>
        <v>53.951999999999998</v>
      </c>
      <c r="F6790" s="32">
        <f>'Auxiliary Energy Estimation'!$E$25-D6790</f>
        <v>10.039999999999999</v>
      </c>
      <c r="G6790" s="32">
        <f>'Auxiliary Energy Estimation'!$E$25-E6790</f>
        <v>1.0480000000000018</v>
      </c>
      <c r="H6790" s="26">
        <f>IF(D6790&lt;='Auxiliary Energy Estimation'!$E$25, 1, 0)</f>
        <v>1</v>
      </c>
      <c r="I6790" s="26">
        <f>IF(E6790&lt;='Auxiliary Energy Estimation'!$E$25, 1, 0)</f>
        <v>1</v>
      </c>
    </row>
    <row r="6791" spans="2:9" ht="15" x14ac:dyDescent="0.3">
      <c r="B6791" s="33">
        <v>6786.5</v>
      </c>
      <c r="C6791" s="34">
        <v>7.2</v>
      </c>
      <c r="D6791" s="32">
        <f t="shared" si="212"/>
        <v>44.96</v>
      </c>
      <c r="E6791" s="37">
        <f t="shared" si="213"/>
        <v>53.951999999999998</v>
      </c>
      <c r="F6791" s="32">
        <f>'Auxiliary Energy Estimation'!$E$25-D6791</f>
        <v>10.039999999999999</v>
      </c>
      <c r="G6791" s="32">
        <f>'Auxiliary Energy Estimation'!$E$25-E6791</f>
        <v>1.0480000000000018</v>
      </c>
      <c r="H6791" s="26">
        <f>IF(D6791&lt;='Auxiliary Energy Estimation'!$E$25, 1, 0)</f>
        <v>1</v>
      </c>
      <c r="I6791" s="26">
        <f>IF(E6791&lt;='Auxiliary Energy Estimation'!$E$25, 1, 0)</f>
        <v>1</v>
      </c>
    </row>
    <row r="6792" spans="2:9" ht="15" x14ac:dyDescent="0.3">
      <c r="B6792" s="33">
        <v>6787.5</v>
      </c>
      <c r="C6792" s="34">
        <v>7.2</v>
      </c>
      <c r="D6792" s="32">
        <f t="shared" si="212"/>
        <v>44.96</v>
      </c>
      <c r="E6792" s="37">
        <f t="shared" si="213"/>
        <v>53.951999999999998</v>
      </c>
      <c r="F6792" s="32">
        <f>'Auxiliary Energy Estimation'!$E$25-D6792</f>
        <v>10.039999999999999</v>
      </c>
      <c r="G6792" s="32">
        <f>'Auxiliary Energy Estimation'!$E$25-E6792</f>
        <v>1.0480000000000018</v>
      </c>
      <c r="H6792" s="26">
        <f>IF(D6792&lt;='Auxiliary Energy Estimation'!$E$25, 1, 0)</f>
        <v>1</v>
      </c>
      <c r="I6792" s="26">
        <f>IF(E6792&lt;='Auxiliary Energy Estimation'!$E$25, 1, 0)</f>
        <v>1</v>
      </c>
    </row>
    <row r="6793" spans="2:9" ht="15" x14ac:dyDescent="0.3">
      <c r="B6793" s="33">
        <v>6788.5</v>
      </c>
      <c r="C6793" s="34">
        <v>7.2</v>
      </c>
      <c r="D6793" s="32">
        <f t="shared" si="212"/>
        <v>44.96</v>
      </c>
      <c r="E6793" s="37">
        <f t="shared" si="213"/>
        <v>53.951999999999998</v>
      </c>
      <c r="F6793" s="32">
        <f>'Auxiliary Energy Estimation'!$E$25-D6793</f>
        <v>10.039999999999999</v>
      </c>
      <c r="G6793" s="32">
        <f>'Auxiliary Energy Estimation'!$E$25-E6793</f>
        <v>1.0480000000000018</v>
      </c>
      <c r="H6793" s="26">
        <f>IF(D6793&lt;='Auxiliary Energy Estimation'!$E$25, 1, 0)</f>
        <v>1</v>
      </c>
      <c r="I6793" s="26">
        <f>IF(E6793&lt;='Auxiliary Energy Estimation'!$E$25, 1, 0)</f>
        <v>1</v>
      </c>
    </row>
    <row r="6794" spans="2:9" ht="15" x14ac:dyDescent="0.3">
      <c r="B6794" s="33">
        <v>6789.5</v>
      </c>
      <c r="C6794" s="34">
        <v>6.7</v>
      </c>
      <c r="D6794" s="32">
        <f t="shared" si="212"/>
        <v>44.06</v>
      </c>
      <c r="E6794" s="37">
        <f t="shared" si="213"/>
        <v>52.872</v>
      </c>
      <c r="F6794" s="32">
        <f>'Auxiliary Energy Estimation'!$E$25-D6794</f>
        <v>10.939999999999998</v>
      </c>
      <c r="G6794" s="32">
        <f>'Auxiliary Energy Estimation'!$E$25-E6794</f>
        <v>2.1280000000000001</v>
      </c>
      <c r="H6794" s="26">
        <f>IF(D6794&lt;='Auxiliary Energy Estimation'!$E$25, 1, 0)</f>
        <v>1</v>
      </c>
      <c r="I6794" s="26">
        <f>IF(E6794&lt;='Auxiliary Energy Estimation'!$E$25, 1, 0)</f>
        <v>1</v>
      </c>
    </row>
    <row r="6795" spans="2:9" ht="15" x14ac:dyDescent="0.3">
      <c r="B6795" s="33">
        <v>6790.5</v>
      </c>
      <c r="C6795" s="34">
        <v>6.1</v>
      </c>
      <c r="D6795" s="32">
        <f t="shared" si="212"/>
        <v>42.980000000000004</v>
      </c>
      <c r="E6795" s="37">
        <f t="shared" si="213"/>
        <v>51.576000000000001</v>
      </c>
      <c r="F6795" s="32">
        <f>'Auxiliary Energy Estimation'!$E$25-D6795</f>
        <v>12.019999999999996</v>
      </c>
      <c r="G6795" s="32">
        <f>'Auxiliary Energy Estimation'!$E$25-E6795</f>
        <v>3.4239999999999995</v>
      </c>
      <c r="H6795" s="26">
        <f>IF(D6795&lt;='Auxiliary Energy Estimation'!$E$25, 1, 0)</f>
        <v>1</v>
      </c>
      <c r="I6795" s="26">
        <f>IF(E6795&lt;='Auxiliary Energy Estimation'!$E$25, 1, 0)</f>
        <v>1</v>
      </c>
    </row>
    <row r="6796" spans="2:9" ht="15" x14ac:dyDescent="0.3">
      <c r="B6796" s="33">
        <v>6791.5</v>
      </c>
      <c r="C6796" s="34">
        <v>5</v>
      </c>
      <c r="D6796" s="32">
        <f t="shared" si="212"/>
        <v>41</v>
      </c>
      <c r="E6796" s="37">
        <f t="shared" si="213"/>
        <v>49.199999999999996</v>
      </c>
      <c r="F6796" s="32">
        <f>'Auxiliary Energy Estimation'!$E$25-D6796</f>
        <v>14</v>
      </c>
      <c r="G6796" s="32">
        <f>'Auxiliary Energy Estimation'!$E$25-E6796</f>
        <v>5.8000000000000043</v>
      </c>
      <c r="H6796" s="26">
        <f>IF(D6796&lt;='Auxiliary Energy Estimation'!$E$25, 1, 0)</f>
        <v>1</v>
      </c>
      <c r="I6796" s="26">
        <f>IF(E6796&lt;='Auxiliary Energy Estimation'!$E$25, 1, 0)</f>
        <v>1</v>
      </c>
    </row>
    <row r="6797" spans="2:9" ht="15" x14ac:dyDescent="0.3">
      <c r="B6797" s="33">
        <v>6792.5</v>
      </c>
      <c r="C6797" s="34">
        <v>5.6</v>
      </c>
      <c r="D6797" s="32">
        <f t="shared" si="212"/>
        <v>42.08</v>
      </c>
      <c r="E6797" s="37">
        <f t="shared" si="213"/>
        <v>50.495999999999995</v>
      </c>
      <c r="F6797" s="32">
        <f>'Auxiliary Energy Estimation'!$E$25-D6797</f>
        <v>12.920000000000002</v>
      </c>
      <c r="G6797" s="32">
        <f>'Auxiliary Energy Estimation'!$E$25-E6797</f>
        <v>4.5040000000000049</v>
      </c>
      <c r="H6797" s="26">
        <f>IF(D6797&lt;='Auxiliary Energy Estimation'!$E$25, 1, 0)</f>
        <v>1</v>
      </c>
      <c r="I6797" s="26">
        <f>IF(E6797&lt;='Auxiliary Energy Estimation'!$E$25, 1, 0)</f>
        <v>1</v>
      </c>
    </row>
    <row r="6798" spans="2:9" ht="15" x14ac:dyDescent="0.3">
      <c r="B6798" s="33">
        <v>6793.5</v>
      </c>
      <c r="C6798" s="34">
        <v>3.9</v>
      </c>
      <c r="D6798" s="32">
        <f t="shared" si="212"/>
        <v>39.019999999999996</v>
      </c>
      <c r="E6798" s="37">
        <f t="shared" si="213"/>
        <v>46.823999999999991</v>
      </c>
      <c r="F6798" s="32">
        <f>'Auxiliary Energy Estimation'!$E$25-D6798</f>
        <v>15.980000000000004</v>
      </c>
      <c r="G6798" s="32">
        <f>'Auxiliary Energy Estimation'!$E$25-E6798</f>
        <v>8.176000000000009</v>
      </c>
      <c r="H6798" s="26">
        <f>IF(D6798&lt;='Auxiliary Energy Estimation'!$E$25, 1, 0)</f>
        <v>1</v>
      </c>
      <c r="I6798" s="26">
        <f>IF(E6798&lt;='Auxiliary Energy Estimation'!$E$25, 1, 0)</f>
        <v>1</v>
      </c>
    </row>
    <row r="6799" spans="2:9" ht="15" x14ac:dyDescent="0.3">
      <c r="B6799" s="33">
        <v>6794.5</v>
      </c>
      <c r="C6799" s="34">
        <v>3.3</v>
      </c>
      <c r="D6799" s="32">
        <f t="shared" si="212"/>
        <v>37.94</v>
      </c>
      <c r="E6799" s="37">
        <f t="shared" si="213"/>
        <v>45.527999999999999</v>
      </c>
      <c r="F6799" s="32">
        <f>'Auxiliary Energy Estimation'!$E$25-D6799</f>
        <v>17.060000000000002</v>
      </c>
      <c r="G6799" s="32">
        <f>'Auxiliary Energy Estimation'!$E$25-E6799</f>
        <v>9.4720000000000013</v>
      </c>
      <c r="H6799" s="26">
        <f>IF(D6799&lt;='Auxiliary Energy Estimation'!$E$25, 1, 0)</f>
        <v>1</v>
      </c>
      <c r="I6799" s="26">
        <f>IF(E6799&lt;='Auxiliary Energy Estimation'!$E$25, 1, 0)</f>
        <v>1</v>
      </c>
    </row>
    <row r="6800" spans="2:9" ht="15" x14ac:dyDescent="0.3">
      <c r="B6800" s="33">
        <v>6795.5</v>
      </c>
      <c r="C6800" s="34">
        <v>3.3</v>
      </c>
      <c r="D6800" s="32">
        <f t="shared" si="212"/>
        <v>37.94</v>
      </c>
      <c r="E6800" s="37">
        <f t="shared" si="213"/>
        <v>45.527999999999999</v>
      </c>
      <c r="F6800" s="32">
        <f>'Auxiliary Energy Estimation'!$E$25-D6800</f>
        <v>17.060000000000002</v>
      </c>
      <c r="G6800" s="32">
        <f>'Auxiliary Energy Estimation'!$E$25-E6800</f>
        <v>9.4720000000000013</v>
      </c>
      <c r="H6800" s="26">
        <f>IF(D6800&lt;='Auxiliary Energy Estimation'!$E$25, 1, 0)</f>
        <v>1</v>
      </c>
      <c r="I6800" s="26">
        <f>IF(E6800&lt;='Auxiliary Energy Estimation'!$E$25, 1, 0)</f>
        <v>1</v>
      </c>
    </row>
    <row r="6801" spans="2:9" ht="15" x14ac:dyDescent="0.3">
      <c r="B6801" s="33">
        <v>6796.5</v>
      </c>
      <c r="C6801" s="34">
        <v>3.9</v>
      </c>
      <c r="D6801" s="32">
        <f t="shared" si="212"/>
        <v>39.019999999999996</v>
      </c>
      <c r="E6801" s="37">
        <f t="shared" si="213"/>
        <v>46.823999999999991</v>
      </c>
      <c r="F6801" s="32">
        <f>'Auxiliary Energy Estimation'!$E$25-D6801</f>
        <v>15.980000000000004</v>
      </c>
      <c r="G6801" s="32">
        <f>'Auxiliary Energy Estimation'!$E$25-E6801</f>
        <v>8.176000000000009</v>
      </c>
      <c r="H6801" s="26">
        <f>IF(D6801&lt;='Auxiliary Energy Estimation'!$E$25, 1, 0)</f>
        <v>1</v>
      </c>
      <c r="I6801" s="26">
        <f>IF(E6801&lt;='Auxiliary Energy Estimation'!$E$25, 1, 0)</f>
        <v>1</v>
      </c>
    </row>
    <row r="6802" spans="2:9" ht="15" x14ac:dyDescent="0.3">
      <c r="B6802" s="33">
        <v>6797.5</v>
      </c>
      <c r="C6802" s="34">
        <v>3.9</v>
      </c>
      <c r="D6802" s="32">
        <f t="shared" si="212"/>
        <v>39.019999999999996</v>
      </c>
      <c r="E6802" s="37">
        <f t="shared" si="213"/>
        <v>46.823999999999991</v>
      </c>
      <c r="F6802" s="32">
        <f>'Auxiliary Energy Estimation'!$E$25-D6802</f>
        <v>15.980000000000004</v>
      </c>
      <c r="G6802" s="32">
        <f>'Auxiliary Energy Estimation'!$E$25-E6802</f>
        <v>8.176000000000009</v>
      </c>
      <c r="H6802" s="26">
        <f>IF(D6802&lt;='Auxiliary Energy Estimation'!$E$25, 1, 0)</f>
        <v>1</v>
      </c>
      <c r="I6802" s="26">
        <f>IF(E6802&lt;='Auxiliary Energy Estimation'!$E$25, 1, 0)</f>
        <v>1</v>
      </c>
    </row>
    <row r="6803" spans="2:9" ht="15" x14ac:dyDescent="0.3">
      <c r="B6803" s="33">
        <v>6798.5</v>
      </c>
      <c r="C6803" s="34">
        <v>5</v>
      </c>
      <c r="D6803" s="32">
        <f t="shared" si="212"/>
        <v>41</v>
      </c>
      <c r="E6803" s="37">
        <f t="shared" si="213"/>
        <v>49.199999999999996</v>
      </c>
      <c r="F6803" s="32">
        <f>'Auxiliary Energy Estimation'!$E$25-D6803</f>
        <v>14</v>
      </c>
      <c r="G6803" s="32">
        <f>'Auxiliary Energy Estimation'!$E$25-E6803</f>
        <v>5.8000000000000043</v>
      </c>
      <c r="H6803" s="26">
        <f>IF(D6803&lt;='Auxiliary Energy Estimation'!$E$25, 1, 0)</f>
        <v>1</v>
      </c>
      <c r="I6803" s="26">
        <f>IF(E6803&lt;='Auxiliary Energy Estimation'!$E$25, 1, 0)</f>
        <v>1</v>
      </c>
    </row>
    <row r="6804" spans="2:9" ht="15" x14ac:dyDescent="0.3">
      <c r="B6804" s="33">
        <v>6799.5</v>
      </c>
      <c r="C6804" s="34">
        <v>6.7</v>
      </c>
      <c r="D6804" s="32">
        <f t="shared" si="212"/>
        <v>44.06</v>
      </c>
      <c r="E6804" s="37">
        <f t="shared" si="213"/>
        <v>52.872</v>
      </c>
      <c r="F6804" s="32">
        <f>'Auxiliary Energy Estimation'!$E$25-D6804</f>
        <v>10.939999999999998</v>
      </c>
      <c r="G6804" s="32">
        <f>'Auxiliary Energy Estimation'!$E$25-E6804</f>
        <v>2.1280000000000001</v>
      </c>
      <c r="H6804" s="26">
        <f>IF(D6804&lt;='Auxiliary Energy Estimation'!$E$25, 1, 0)</f>
        <v>1</v>
      </c>
      <c r="I6804" s="26">
        <f>IF(E6804&lt;='Auxiliary Energy Estimation'!$E$25, 1, 0)</f>
        <v>1</v>
      </c>
    </row>
    <row r="6805" spans="2:9" ht="15" x14ac:dyDescent="0.3">
      <c r="B6805" s="33">
        <v>6800.5</v>
      </c>
      <c r="C6805" s="34">
        <v>10</v>
      </c>
      <c r="D6805" s="32">
        <f t="shared" si="212"/>
        <v>50</v>
      </c>
      <c r="E6805" s="37">
        <f t="shared" si="213"/>
        <v>60</v>
      </c>
      <c r="F6805" s="32">
        <f>'Auxiliary Energy Estimation'!$E$25-D6805</f>
        <v>5</v>
      </c>
      <c r="G6805" s="32">
        <f>'Auxiliary Energy Estimation'!$E$25-E6805</f>
        <v>-5</v>
      </c>
      <c r="H6805" s="26">
        <f>IF(D6805&lt;='Auxiliary Energy Estimation'!$E$25, 1, 0)</f>
        <v>1</v>
      </c>
      <c r="I6805" s="26">
        <f>IF(E6805&lt;='Auxiliary Energy Estimation'!$E$25, 1, 0)</f>
        <v>0</v>
      </c>
    </row>
    <row r="6806" spans="2:9" ht="15" x14ac:dyDescent="0.3">
      <c r="B6806" s="33">
        <v>6801.5</v>
      </c>
      <c r="C6806" s="34">
        <v>11.7</v>
      </c>
      <c r="D6806" s="32">
        <f t="shared" si="212"/>
        <v>53.06</v>
      </c>
      <c r="E6806" s="37">
        <f t="shared" si="213"/>
        <v>63.671999999999997</v>
      </c>
      <c r="F6806" s="32">
        <f>'Auxiliary Energy Estimation'!$E$25-D6806</f>
        <v>1.9399999999999977</v>
      </c>
      <c r="G6806" s="32">
        <f>'Auxiliary Energy Estimation'!$E$25-E6806</f>
        <v>-8.671999999999997</v>
      </c>
      <c r="H6806" s="26">
        <f>IF(D6806&lt;='Auxiliary Energy Estimation'!$E$25, 1, 0)</f>
        <v>1</v>
      </c>
      <c r="I6806" s="26">
        <f>IF(E6806&lt;='Auxiliary Energy Estimation'!$E$25, 1, 0)</f>
        <v>0</v>
      </c>
    </row>
    <row r="6807" spans="2:9" ht="15" x14ac:dyDescent="0.3">
      <c r="B6807" s="33">
        <v>6802.5</v>
      </c>
      <c r="C6807" s="34">
        <v>11.1</v>
      </c>
      <c r="D6807" s="32">
        <f t="shared" si="212"/>
        <v>51.980000000000004</v>
      </c>
      <c r="E6807" s="37">
        <f t="shared" si="213"/>
        <v>62.376000000000005</v>
      </c>
      <c r="F6807" s="32">
        <f>'Auxiliary Energy Estimation'!$E$25-D6807</f>
        <v>3.019999999999996</v>
      </c>
      <c r="G6807" s="32">
        <f>'Auxiliary Energy Estimation'!$E$25-E6807</f>
        <v>-7.3760000000000048</v>
      </c>
      <c r="H6807" s="26">
        <f>IF(D6807&lt;='Auxiliary Energy Estimation'!$E$25, 1, 0)</f>
        <v>1</v>
      </c>
      <c r="I6807" s="26">
        <f>IF(E6807&lt;='Auxiliary Energy Estimation'!$E$25, 1, 0)</f>
        <v>0</v>
      </c>
    </row>
    <row r="6808" spans="2:9" ht="15" x14ac:dyDescent="0.3">
      <c r="B6808" s="33">
        <v>6803.5</v>
      </c>
      <c r="C6808" s="34">
        <v>12.2</v>
      </c>
      <c r="D6808" s="32">
        <f t="shared" si="212"/>
        <v>53.96</v>
      </c>
      <c r="E6808" s="37">
        <f t="shared" si="213"/>
        <v>64.751999999999995</v>
      </c>
      <c r="F6808" s="32">
        <f>'Auxiliary Energy Estimation'!$E$25-D6808</f>
        <v>1.0399999999999991</v>
      </c>
      <c r="G6808" s="32">
        <f>'Auxiliary Energy Estimation'!$E$25-E6808</f>
        <v>-9.7519999999999953</v>
      </c>
      <c r="H6808" s="26">
        <f>IF(D6808&lt;='Auxiliary Energy Estimation'!$E$25, 1, 0)</f>
        <v>1</v>
      </c>
      <c r="I6808" s="26">
        <f>IF(E6808&lt;='Auxiliary Energy Estimation'!$E$25, 1, 0)</f>
        <v>0</v>
      </c>
    </row>
    <row r="6809" spans="2:9" ht="15" x14ac:dyDescent="0.3">
      <c r="B6809" s="33">
        <v>6804.5</v>
      </c>
      <c r="C6809" s="34">
        <v>12.2</v>
      </c>
      <c r="D6809" s="32">
        <f t="shared" si="212"/>
        <v>53.96</v>
      </c>
      <c r="E6809" s="37">
        <f t="shared" si="213"/>
        <v>64.751999999999995</v>
      </c>
      <c r="F6809" s="32">
        <f>'Auxiliary Energy Estimation'!$E$25-D6809</f>
        <v>1.0399999999999991</v>
      </c>
      <c r="G6809" s="32">
        <f>'Auxiliary Energy Estimation'!$E$25-E6809</f>
        <v>-9.7519999999999953</v>
      </c>
      <c r="H6809" s="26">
        <f>IF(D6809&lt;='Auxiliary Energy Estimation'!$E$25, 1, 0)</f>
        <v>1</v>
      </c>
      <c r="I6809" s="26">
        <f>IF(E6809&lt;='Auxiliary Energy Estimation'!$E$25, 1, 0)</f>
        <v>0</v>
      </c>
    </row>
    <row r="6810" spans="2:9" ht="15" x14ac:dyDescent="0.3">
      <c r="B6810" s="33">
        <v>6805.5</v>
      </c>
      <c r="C6810" s="34">
        <v>11.7</v>
      </c>
      <c r="D6810" s="32">
        <f t="shared" si="212"/>
        <v>53.06</v>
      </c>
      <c r="E6810" s="37">
        <f t="shared" si="213"/>
        <v>63.671999999999997</v>
      </c>
      <c r="F6810" s="32">
        <f>'Auxiliary Energy Estimation'!$E$25-D6810</f>
        <v>1.9399999999999977</v>
      </c>
      <c r="G6810" s="32">
        <f>'Auxiliary Energy Estimation'!$E$25-E6810</f>
        <v>-8.671999999999997</v>
      </c>
      <c r="H6810" s="26">
        <f>IF(D6810&lt;='Auxiliary Energy Estimation'!$E$25, 1, 0)</f>
        <v>1</v>
      </c>
      <c r="I6810" s="26">
        <f>IF(E6810&lt;='Auxiliary Energy Estimation'!$E$25, 1, 0)</f>
        <v>0</v>
      </c>
    </row>
    <row r="6811" spans="2:9" ht="15" x14ac:dyDescent="0.3">
      <c r="B6811" s="33">
        <v>6806.5</v>
      </c>
      <c r="C6811" s="34">
        <v>11.7</v>
      </c>
      <c r="D6811" s="32">
        <f t="shared" si="212"/>
        <v>53.06</v>
      </c>
      <c r="E6811" s="37">
        <f t="shared" si="213"/>
        <v>63.671999999999997</v>
      </c>
      <c r="F6811" s="32">
        <f>'Auxiliary Energy Estimation'!$E$25-D6811</f>
        <v>1.9399999999999977</v>
      </c>
      <c r="G6811" s="32">
        <f>'Auxiliary Energy Estimation'!$E$25-E6811</f>
        <v>-8.671999999999997</v>
      </c>
      <c r="H6811" s="26">
        <f>IF(D6811&lt;='Auxiliary Energy Estimation'!$E$25, 1, 0)</f>
        <v>1</v>
      </c>
      <c r="I6811" s="26">
        <f>IF(E6811&lt;='Auxiliary Energy Estimation'!$E$25, 1, 0)</f>
        <v>0</v>
      </c>
    </row>
    <row r="6812" spans="2:9" ht="15" x14ac:dyDescent="0.3">
      <c r="B6812" s="33">
        <v>6807.5</v>
      </c>
      <c r="C6812" s="34">
        <v>11.7</v>
      </c>
      <c r="D6812" s="32">
        <f t="shared" si="212"/>
        <v>53.06</v>
      </c>
      <c r="E6812" s="37">
        <f t="shared" si="213"/>
        <v>63.671999999999997</v>
      </c>
      <c r="F6812" s="32">
        <f>'Auxiliary Energy Estimation'!$E$25-D6812</f>
        <v>1.9399999999999977</v>
      </c>
      <c r="G6812" s="32">
        <f>'Auxiliary Energy Estimation'!$E$25-E6812</f>
        <v>-8.671999999999997</v>
      </c>
      <c r="H6812" s="26">
        <f>IF(D6812&lt;='Auxiliary Energy Estimation'!$E$25, 1, 0)</f>
        <v>1</v>
      </c>
      <c r="I6812" s="26">
        <f>IF(E6812&lt;='Auxiliary Energy Estimation'!$E$25, 1, 0)</f>
        <v>0</v>
      </c>
    </row>
    <row r="6813" spans="2:9" ht="15" x14ac:dyDescent="0.3">
      <c r="B6813" s="33">
        <v>6808.5</v>
      </c>
      <c r="C6813" s="34">
        <v>10.6</v>
      </c>
      <c r="D6813" s="32">
        <f t="shared" si="212"/>
        <v>51.08</v>
      </c>
      <c r="E6813" s="37">
        <f t="shared" si="213"/>
        <v>61.295999999999992</v>
      </c>
      <c r="F6813" s="32">
        <f>'Auxiliary Energy Estimation'!$E$25-D6813</f>
        <v>3.9200000000000017</v>
      </c>
      <c r="G6813" s="32">
        <f>'Auxiliary Energy Estimation'!$E$25-E6813</f>
        <v>-6.2959999999999923</v>
      </c>
      <c r="H6813" s="26">
        <f>IF(D6813&lt;='Auxiliary Energy Estimation'!$E$25, 1, 0)</f>
        <v>1</v>
      </c>
      <c r="I6813" s="26">
        <f>IF(E6813&lt;='Auxiliary Energy Estimation'!$E$25, 1, 0)</f>
        <v>0</v>
      </c>
    </row>
    <row r="6814" spans="2:9" ht="15" x14ac:dyDescent="0.3">
      <c r="B6814" s="33">
        <v>6809.5</v>
      </c>
      <c r="C6814" s="34">
        <v>10.6</v>
      </c>
      <c r="D6814" s="32">
        <f t="shared" si="212"/>
        <v>51.08</v>
      </c>
      <c r="E6814" s="37">
        <f t="shared" si="213"/>
        <v>61.295999999999992</v>
      </c>
      <c r="F6814" s="32">
        <f>'Auxiliary Energy Estimation'!$E$25-D6814</f>
        <v>3.9200000000000017</v>
      </c>
      <c r="G6814" s="32">
        <f>'Auxiliary Energy Estimation'!$E$25-E6814</f>
        <v>-6.2959999999999923</v>
      </c>
      <c r="H6814" s="26">
        <f>IF(D6814&lt;='Auxiliary Energy Estimation'!$E$25, 1, 0)</f>
        <v>1</v>
      </c>
      <c r="I6814" s="26">
        <f>IF(E6814&lt;='Auxiliary Energy Estimation'!$E$25, 1, 0)</f>
        <v>0</v>
      </c>
    </row>
    <row r="6815" spans="2:9" ht="15" x14ac:dyDescent="0.3">
      <c r="B6815" s="33">
        <v>6810.5</v>
      </c>
      <c r="C6815" s="34">
        <v>10</v>
      </c>
      <c r="D6815" s="32">
        <f t="shared" si="212"/>
        <v>50</v>
      </c>
      <c r="E6815" s="37">
        <f t="shared" si="213"/>
        <v>60</v>
      </c>
      <c r="F6815" s="32">
        <f>'Auxiliary Energy Estimation'!$E$25-D6815</f>
        <v>5</v>
      </c>
      <c r="G6815" s="32">
        <f>'Auxiliary Energy Estimation'!$E$25-E6815</f>
        <v>-5</v>
      </c>
      <c r="H6815" s="26">
        <f>IF(D6815&lt;='Auxiliary Energy Estimation'!$E$25, 1, 0)</f>
        <v>1</v>
      </c>
      <c r="I6815" s="26">
        <f>IF(E6815&lt;='Auxiliary Energy Estimation'!$E$25, 1, 0)</f>
        <v>0</v>
      </c>
    </row>
    <row r="6816" spans="2:9" ht="15" x14ac:dyDescent="0.3">
      <c r="B6816" s="33">
        <v>6811.5</v>
      </c>
      <c r="C6816" s="34">
        <v>10</v>
      </c>
      <c r="D6816" s="32">
        <f t="shared" si="212"/>
        <v>50</v>
      </c>
      <c r="E6816" s="37">
        <f t="shared" si="213"/>
        <v>60</v>
      </c>
      <c r="F6816" s="32">
        <f>'Auxiliary Energy Estimation'!$E$25-D6816</f>
        <v>5</v>
      </c>
      <c r="G6816" s="32">
        <f>'Auxiliary Energy Estimation'!$E$25-E6816</f>
        <v>-5</v>
      </c>
      <c r="H6816" s="26">
        <f>IF(D6816&lt;='Auxiliary Energy Estimation'!$E$25, 1, 0)</f>
        <v>1</v>
      </c>
      <c r="I6816" s="26">
        <f>IF(E6816&lt;='Auxiliary Energy Estimation'!$E$25, 1, 0)</f>
        <v>0</v>
      </c>
    </row>
    <row r="6817" spans="2:9" ht="15" x14ac:dyDescent="0.3">
      <c r="B6817" s="33">
        <v>6812.5</v>
      </c>
      <c r="C6817" s="34">
        <v>10</v>
      </c>
      <c r="D6817" s="32">
        <f t="shared" si="212"/>
        <v>50</v>
      </c>
      <c r="E6817" s="37">
        <f t="shared" si="213"/>
        <v>60</v>
      </c>
      <c r="F6817" s="32">
        <f>'Auxiliary Energy Estimation'!$E$25-D6817</f>
        <v>5</v>
      </c>
      <c r="G6817" s="32">
        <f>'Auxiliary Energy Estimation'!$E$25-E6817</f>
        <v>-5</v>
      </c>
      <c r="H6817" s="26">
        <f>IF(D6817&lt;='Auxiliary Energy Estimation'!$E$25, 1, 0)</f>
        <v>1</v>
      </c>
      <c r="I6817" s="26">
        <f>IF(E6817&lt;='Auxiliary Energy Estimation'!$E$25, 1, 0)</f>
        <v>0</v>
      </c>
    </row>
    <row r="6818" spans="2:9" ht="15" x14ac:dyDescent="0.3">
      <c r="B6818" s="33">
        <v>6813.5</v>
      </c>
      <c r="C6818" s="34">
        <v>10</v>
      </c>
      <c r="D6818" s="32">
        <f t="shared" si="212"/>
        <v>50</v>
      </c>
      <c r="E6818" s="37">
        <f t="shared" si="213"/>
        <v>60</v>
      </c>
      <c r="F6818" s="32">
        <f>'Auxiliary Energy Estimation'!$E$25-D6818</f>
        <v>5</v>
      </c>
      <c r="G6818" s="32">
        <f>'Auxiliary Energy Estimation'!$E$25-E6818</f>
        <v>-5</v>
      </c>
      <c r="H6818" s="26">
        <f>IF(D6818&lt;='Auxiliary Energy Estimation'!$E$25, 1, 0)</f>
        <v>1</v>
      </c>
      <c r="I6818" s="26">
        <f>IF(E6818&lt;='Auxiliary Energy Estimation'!$E$25, 1, 0)</f>
        <v>0</v>
      </c>
    </row>
    <row r="6819" spans="2:9" ht="15" x14ac:dyDescent="0.3">
      <c r="B6819" s="33">
        <v>6814.5</v>
      </c>
      <c r="C6819" s="34">
        <v>8.9</v>
      </c>
      <c r="D6819" s="32">
        <f t="shared" si="212"/>
        <v>48.019999999999996</v>
      </c>
      <c r="E6819" s="37">
        <f t="shared" si="213"/>
        <v>57.623999999999995</v>
      </c>
      <c r="F6819" s="32">
        <f>'Auxiliary Energy Estimation'!$E$25-D6819</f>
        <v>6.980000000000004</v>
      </c>
      <c r="G6819" s="32">
        <f>'Auxiliary Energy Estimation'!$E$25-E6819</f>
        <v>-2.6239999999999952</v>
      </c>
      <c r="H6819" s="26">
        <f>IF(D6819&lt;='Auxiliary Energy Estimation'!$E$25, 1, 0)</f>
        <v>1</v>
      </c>
      <c r="I6819" s="26">
        <f>IF(E6819&lt;='Auxiliary Energy Estimation'!$E$25, 1, 0)</f>
        <v>0</v>
      </c>
    </row>
    <row r="6820" spans="2:9" ht="15" x14ac:dyDescent="0.3">
      <c r="B6820" s="33">
        <v>6815.5</v>
      </c>
      <c r="C6820" s="34">
        <v>9.4</v>
      </c>
      <c r="D6820" s="32">
        <f t="shared" si="212"/>
        <v>48.92</v>
      </c>
      <c r="E6820" s="37">
        <f t="shared" si="213"/>
        <v>58.704000000000001</v>
      </c>
      <c r="F6820" s="32">
        <f>'Auxiliary Energy Estimation'!$E$25-D6820</f>
        <v>6.0799999999999983</v>
      </c>
      <c r="G6820" s="32">
        <f>'Auxiliary Energy Estimation'!$E$25-E6820</f>
        <v>-3.7040000000000006</v>
      </c>
      <c r="H6820" s="26">
        <f>IF(D6820&lt;='Auxiliary Energy Estimation'!$E$25, 1, 0)</f>
        <v>1</v>
      </c>
      <c r="I6820" s="26">
        <f>IF(E6820&lt;='Auxiliary Energy Estimation'!$E$25, 1, 0)</f>
        <v>0</v>
      </c>
    </row>
    <row r="6821" spans="2:9" ht="15" x14ac:dyDescent="0.3">
      <c r="B6821" s="33">
        <v>6816.5</v>
      </c>
      <c r="C6821" s="34">
        <v>9.4</v>
      </c>
      <c r="D6821" s="32">
        <f t="shared" si="212"/>
        <v>48.92</v>
      </c>
      <c r="E6821" s="37">
        <f t="shared" si="213"/>
        <v>58.704000000000001</v>
      </c>
      <c r="F6821" s="32">
        <f>'Auxiliary Energy Estimation'!$E$25-D6821</f>
        <v>6.0799999999999983</v>
      </c>
      <c r="G6821" s="32">
        <f>'Auxiliary Energy Estimation'!$E$25-E6821</f>
        <v>-3.7040000000000006</v>
      </c>
      <c r="H6821" s="26">
        <f>IF(D6821&lt;='Auxiliary Energy Estimation'!$E$25, 1, 0)</f>
        <v>1</v>
      </c>
      <c r="I6821" s="26">
        <f>IF(E6821&lt;='Auxiliary Energy Estimation'!$E$25, 1, 0)</f>
        <v>0</v>
      </c>
    </row>
    <row r="6822" spans="2:9" ht="15" x14ac:dyDescent="0.3">
      <c r="B6822" s="33">
        <v>6817.5</v>
      </c>
      <c r="C6822" s="34">
        <v>7.2</v>
      </c>
      <c r="D6822" s="32">
        <f t="shared" si="212"/>
        <v>44.96</v>
      </c>
      <c r="E6822" s="37">
        <f t="shared" si="213"/>
        <v>53.951999999999998</v>
      </c>
      <c r="F6822" s="32">
        <f>'Auxiliary Energy Estimation'!$E$25-D6822</f>
        <v>10.039999999999999</v>
      </c>
      <c r="G6822" s="32">
        <f>'Auxiliary Energy Estimation'!$E$25-E6822</f>
        <v>1.0480000000000018</v>
      </c>
      <c r="H6822" s="26">
        <f>IF(D6822&lt;='Auxiliary Energy Estimation'!$E$25, 1, 0)</f>
        <v>1</v>
      </c>
      <c r="I6822" s="26">
        <f>IF(E6822&lt;='Auxiliary Energy Estimation'!$E$25, 1, 0)</f>
        <v>1</v>
      </c>
    </row>
    <row r="6823" spans="2:9" ht="15" x14ac:dyDescent="0.3">
      <c r="B6823" s="33">
        <v>6818.5</v>
      </c>
      <c r="C6823" s="34">
        <v>7.2</v>
      </c>
      <c r="D6823" s="32">
        <f t="shared" si="212"/>
        <v>44.96</v>
      </c>
      <c r="E6823" s="37">
        <f t="shared" si="213"/>
        <v>53.951999999999998</v>
      </c>
      <c r="F6823" s="32">
        <f>'Auxiliary Energy Estimation'!$E$25-D6823</f>
        <v>10.039999999999999</v>
      </c>
      <c r="G6823" s="32">
        <f>'Auxiliary Energy Estimation'!$E$25-E6823</f>
        <v>1.0480000000000018</v>
      </c>
      <c r="H6823" s="26">
        <f>IF(D6823&lt;='Auxiliary Energy Estimation'!$E$25, 1, 0)</f>
        <v>1</v>
      </c>
      <c r="I6823" s="26">
        <f>IF(E6823&lt;='Auxiliary Energy Estimation'!$E$25, 1, 0)</f>
        <v>1</v>
      </c>
    </row>
    <row r="6824" spans="2:9" ht="15" x14ac:dyDescent="0.3">
      <c r="B6824" s="33">
        <v>6819.5</v>
      </c>
      <c r="C6824" s="34">
        <v>7.2</v>
      </c>
      <c r="D6824" s="32">
        <f t="shared" si="212"/>
        <v>44.96</v>
      </c>
      <c r="E6824" s="37">
        <f t="shared" si="213"/>
        <v>53.951999999999998</v>
      </c>
      <c r="F6824" s="32">
        <f>'Auxiliary Energy Estimation'!$E$25-D6824</f>
        <v>10.039999999999999</v>
      </c>
      <c r="G6824" s="32">
        <f>'Auxiliary Energy Estimation'!$E$25-E6824</f>
        <v>1.0480000000000018</v>
      </c>
      <c r="H6824" s="26">
        <f>IF(D6824&lt;='Auxiliary Energy Estimation'!$E$25, 1, 0)</f>
        <v>1</v>
      </c>
      <c r="I6824" s="26">
        <f>IF(E6824&lt;='Auxiliary Energy Estimation'!$E$25, 1, 0)</f>
        <v>1</v>
      </c>
    </row>
    <row r="6825" spans="2:9" ht="15" x14ac:dyDescent="0.3">
      <c r="B6825" s="33">
        <v>6820.5</v>
      </c>
      <c r="C6825" s="34">
        <v>7.2</v>
      </c>
      <c r="D6825" s="32">
        <f t="shared" si="212"/>
        <v>44.96</v>
      </c>
      <c r="E6825" s="37">
        <f t="shared" si="213"/>
        <v>53.951999999999998</v>
      </c>
      <c r="F6825" s="32">
        <f>'Auxiliary Energy Estimation'!$E$25-D6825</f>
        <v>10.039999999999999</v>
      </c>
      <c r="G6825" s="32">
        <f>'Auxiliary Energy Estimation'!$E$25-E6825</f>
        <v>1.0480000000000018</v>
      </c>
      <c r="H6825" s="26">
        <f>IF(D6825&lt;='Auxiliary Energy Estimation'!$E$25, 1, 0)</f>
        <v>1</v>
      </c>
      <c r="I6825" s="26">
        <f>IF(E6825&lt;='Auxiliary Energy Estimation'!$E$25, 1, 0)</f>
        <v>1</v>
      </c>
    </row>
    <row r="6826" spans="2:9" ht="15" x14ac:dyDescent="0.3">
      <c r="B6826" s="33">
        <v>6821.5</v>
      </c>
      <c r="C6826" s="34">
        <v>7.2</v>
      </c>
      <c r="D6826" s="32">
        <f t="shared" si="212"/>
        <v>44.96</v>
      </c>
      <c r="E6826" s="37">
        <f t="shared" si="213"/>
        <v>53.951999999999998</v>
      </c>
      <c r="F6826" s="32">
        <f>'Auxiliary Energy Estimation'!$E$25-D6826</f>
        <v>10.039999999999999</v>
      </c>
      <c r="G6826" s="32">
        <f>'Auxiliary Energy Estimation'!$E$25-E6826</f>
        <v>1.0480000000000018</v>
      </c>
      <c r="H6826" s="26">
        <f>IF(D6826&lt;='Auxiliary Energy Estimation'!$E$25, 1, 0)</f>
        <v>1</v>
      </c>
      <c r="I6826" s="26">
        <f>IF(E6826&lt;='Auxiliary Energy Estimation'!$E$25, 1, 0)</f>
        <v>1</v>
      </c>
    </row>
    <row r="6827" spans="2:9" ht="15" x14ac:dyDescent="0.3">
      <c r="B6827" s="33">
        <v>6822.5</v>
      </c>
      <c r="C6827" s="34">
        <v>7.2</v>
      </c>
      <c r="D6827" s="32">
        <f t="shared" si="212"/>
        <v>44.96</v>
      </c>
      <c r="E6827" s="37">
        <f t="shared" si="213"/>
        <v>53.951999999999998</v>
      </c>
      <c r="F6827" s="32">
        <f>'Auxiliary Energy Estimation'!$E$25-D6827</f>
        <v>10.039999999999999</v>
      </c>
      <c r="G6827" s="32">
        <f>'Auxiliary Energy Estimation'!$E$25-E6827</f>
        <v>1.0480000000000018</v>
      </c>
      <c r="H6827" s="26">
        <f>IF(D6827&lt;='Auxiliary Energy Estimation'!$E$25, 1, 0)</f>
        <v>1</v>
      </c>
      <c r="I6827" s="26">
        <f>IF(E6827&lt;='Auxiliary Energy Estimation'!$E$25, 1, 0)</f>
        <v>1</v>
      </c>
    </row>
    <row r="6828" spans="2:9" ht="15" x14ac:dyDescent="0.3">
      <c r="B6828" s="33">
        <v>6823.5</v>
      </c>
      <c r="C6828" s="34">
        <v>8.3000000000000007</v>
      </c>
      <c r="D6828" s="32">
        <f t="shared" si="212"/>
        <v>46.94</v>
      </c>
      <c r="E6828" s="37">
        <f t="shared" si="213"/>
        <v>56.327999999999996</v>
      </c>
      <c r="F6828" s="32">
        <f>'Auxiliary Energy Estimation'!$E$25-D6828</f>
        <v>8.0600000000000023</v>
      </c>
      <c r="G6828" s="32">
        <f>'Auxiliary Energy Estimation'!$E$25-E6828</f>
        <v>-1.3279999999999959</v>
      </c>
      <c r="H6828" s="26">
        <f>IF(D6828&lt;='Auxiliary Energy Estimation'!$E$25, 1, 0)</f>
        <v>1</v>
      </c>
      <c r="I6828" s="26">
        <f>IF(E6828&lt;='Auxiliary Energy Estimation'!$E$25, 1, 0)</f>
        <v>0</v>
      </c>
    </row>
    <row r="6829" spans="2:9" ht="15" x14ac:dyDescent="0.3">
      <c r="B6829" s="33">
        <v>6824.5</v>
      </c>
      <c r="C6829" s="34">
        <v>8.9</v>
      </c>
      <c r="D6829" s="32">
        <f t="shared" si="212"/>
        <v>48.019999999999996</v>
      </c>
      <c r="E6829" s="37">
        <f t="shared" si="213"/>
        <v>57.623999999999995</v>
      </c>
      <c r="F6829" s="32">
        <f>'Auxiliary Energy Estimation'!$E$25-D6829</f>
        <v>6.980000000000004</v>
      </c>
      <c r="G6829" s="32">
        <f>'Auxiliary Energy Estimation'!$E$25-E6829</f>
        <v>-2.6239999999999952</v>
      </c>
      <c r="H6829" s="26">
        <f>IF(D6829&lt;='Auxiliary Energy Estimation'!$E$25, 1, 0)</f>
        <v>1</v>
      </c>
      <c r="I6829" s="26">
        <f>IF(E6829&lt;='Auxiliary Energy Estimation'!$E$25, 1, 0)</f>
        <v>0</v>
      </c>
    </row>
    <row r="6830" spans="2:9" ht="15" x14ac:dyDescent="0.3">
      <c r="B6830" s="33">
        <v>6825.5</v>
      </c>
      <c r="C6830" s="34">
        <v>9.4</v>
      </c>
      <c r="D6830" s="32">
        <f t="shared" si="212"/>
        <v>48.92</v>
      </c>
      <c r="E6830" s="37">
        <f t="shared" si="213"/>
        <v>58.704000000000001</v>
      </c>
      <c r="F6830" s="32">
        <f>'Auxiliary Energy Estimation'!$E$25-D6830</f>
        <v>6.0799999999999983</v>
      </c>
      <c r="G6830" s="32">
        <f>'Auxiliary Energy Estimation'!$E$25-E6830</f>
        <v>-3.7040000000000006</v>
      </c>
      <c r="H6830" s="26">
        <f>IF(D6830&lt;='Auxiliary Energy Estimation'!$E$25, 1, 0)</f>
        <v>1</v>
      </c>
      <c r="I6830" s="26">
        <f>IF(E6830&lt;='Auxiliary Energy Estimation'!$E$25, 1, 0)</f>
        <v>0</v>
      </c>
    </row>
    <row r="6831" spans="2:9" ht="15" x14ac:dyDescent="0.3">
      <c r="B6831" s="33">
        <v>6826.5</v>
      </c>
      <c r="C6831" s="34">
        <v>11.1</v>
      </c>
      <c r="D6831" s="32">
        <f t="shared" si="212"/>
        <v>51.980000000000004</v>
      </c>
      <c r="E6831" s="37">
        <f t="shared" si="213"/>
        <v>62.376000000000005</v>
      </c>
      <c r="F6831" s="32">
        <f>'Auxiliary Energy Estimation'!$E$25-D6831</f>
        <v>3.019999999999996</v>
      </c>
      <c r="G6831" s="32">
        <f>'Auxiliary Energy Estimation'!$E$25-E6831</f>
        <v>-7.3760000000000048</v>
      </c>
      <c r="H6831" s="26">
        <f>IF(D6831&lt;='Auxiliary Energy Estimation'!$E$25, 1, 0)</f>
        <v>1</v>
      </c>
      <c r="I6831" s="26">
        <f>IF(E6831&lt;='Auxiliary Energy Estimation'!$E$25, 1, 0)</f>
        <v>0</v>
      </c>
    </row>
    <row r="6832" spans="2:9" ht="15" x14ac:dyDescent="0.3">
      <c r="B6832" s="33">
        <v>6827.5</v>
      </c>
      <c r="C6832" s="34">
        <v>11.7</v>
      </c>
      <c r="D6832" s="32">
        <f t="shared" si="212"/>
        <v>53.06</v>
      </c>
      <c r="E6832" s="37">
        <f t="shared" si="213"/>
        <v>63.671999999999997</v>
      </c>
      <c r="F6832" s="32">
        <f>'Auxiliary Energy Estimation'!$E$25-D6832</f>
        <v>1.9399999999999977</v>
      </c>
      <c r="G6832" s="32">
        <f>'Auxiliary Energy Estimation'!$E$25-E6832</f>
        <v>-8.671999999999997</v>
      </c>
      <c r="H6832" s="26">
        <f>IF(D6832&lt;='Auxiliary Energy Estimation'!$E$25, 1, 0)</f>
        <v>1</v>
      </c>
      <c r="I6832" s="26">
        <f>IF(E6832&lt;='Auxiliary Energy Estimation'!$E$25, 1, 0)</f>
        <v>0</v>
      </c>
    </row>
    <row r="6833" spans="2:9" ht="15" x14ac:dyDescent="0.3">
      <c r="B6833" s="33">
        <v>6828.5</v>
      </c>
      <c r="C6833" s="34">
        <v>11.7</v>
      </c>
      <c r="D6833" s="32">
        <f t="shared" si="212"/>
        <v>53.06</v>
      </c>
      <c r="E6833" s="37">
        <f t="shared" si="213"/>
        <v>63.671999999999997</v>
      </c>
      <c r="F6833" s="32">
        <f>'Auxiliary Energy Estimation'!$E$25-D6833</f>
        <v>1.9399999999999977</v>
      </c>
      <c r="G6833" s="32">
        <f>'Auxiliary Energy Estimation'!$E$25-E6833</f>
        <v>-8.671999999999997</v>
      </c>
      <c r="H6833" s="26">
        <f>IF(D6833&lt;='Auxiliary Energy Estimation'!$E$25, 1, 0)</f>
        <v>1</v>
      </c>
      <c r="I6833" s="26">
        <f>IF(E6833&lt;='Auxiliary Energy Estimation'!$E$25, 1, 0)</f>
        <v>0</v>
      </c>
    </row>
    <row r="6834" spans="2:9" ht="15" x14ac:dyDescent="0.3">
      <c r="B6834" s="33">
        <v>6829.5</v>
      </c>
      <c r="C6834" s="34">
        <v>12.8</v>
      </c>
      <c r="D6834" s="32">
        <f t="shared" si="212"/>
        <v>55.040000000000006</v>
      </c>
      <c r="E6834" s="37">
        <f t="shared" si="213"/>
        <v>66.048000000000002</v>
      </c>
      <c r="F6834" s="32">
        <f>'Auxiliary Energy Estimation'!$E$25-D6834</f>
        <v>-4.0000000000006253E-2</v>
      </c>
      <c r="G6834" s="32">
        <f>'Auxiliary Energy Estimation'!$E$25-E6834</f>
        <v>-11.048000000000002</v>
      </c>
      <c r="H6834" s="26">
        <f>IF(D6834&lt;='Auxiliary Energy Estimation'!$E$25, 1, 0)</f>
        <v>0</v>
      </c>
      <c r="I6834" s="26">
        <f>IF(E6834&lt;='Auxiliary Energy Estimation'!$E$25, 1, 0)</f>
        <v>0</v>
      </c>
    </row>
    <row r="6835" spans="2:9" ht="15" x14ac:dyDescent="0.3">
      <c r="B6835" s="33">
        <v>6830.5</v>
      </c>
      <c r="C6835" s="34">
        <v>12.2</v>
      </c>
      <c r="D6835" s="32">
        <f t="shared" si="212"/>
        <v>53.96</v>
      </c>
      <c r="E6835" s="37">
        <f t="shared" si="213"/>
        <v>64.751999999999995</v>
      </c>
      <c r="F6835" s="32">
        <f>'Auxiliary Energy Estimation'!$E$25-D6835</f>
        <v>1.0399999999999991</v>
      </c>
      <c r="G6835" s="32">
        <f>'Auxiliary Energy Estimation'!$E$25-E6835</f>
        <v>-9.7519999999999953</v>
      </c>
      <c r="H6835" s="26">
        <f>IF(D6835&lt;='Auxiliary Energy Estimation'!$E$25, 1, 0)</f>
        <v>1</v>
      </c>
      <c r="I6835" s="26">
        <f>IF(E6835&lt;='Auxiliary Energy Estimation'!$E$25, 1, 0)</f>
        <v>0</v>
      </c>
    </row>
    <row r="6836" spans="2:9" ht="15" x14ac:dyDescent="0.3">
      <c r="B6836" s="33">
        <v>6831.5</v>
      </c>
      <c r="C6836" s="34">
        <v>12.2</v>
      </c>
      <c r="D6836" s="32">
        <f t="shared" si="212"/>
        <v>53.96</v>
      </c>
      <c r="E6836" s="37">
        <f t="shared" si="213"/>
        <v>64.751999999999995</v>
      </c>
      <c r="F6836" s="32">
        <f>'Auxiliary Energy Estimation'!$E$25-D6836</f>
        <v>1.0399999999999991</v>
      </c>
      <c r="G6836" s="32">
        <f>'Auxiliary Energy Estimation'!$E$25-E6836</f>
        <v>-9.7519999999999953</v>
      </c>
      <c r="H6836" s="26">
        <f>IF(D6836&lt;='Auxiliary Energy Estimation'!$E$25, 1, 0)</f>
        <v>1</v>
      </c>
      <c r="I6836" s="26">
        <f>IF(E6836&lt;='Auxiliary Energy Estimation'!$E$25, 1, 0)</f>
        <v>0</v>
      </c>
    </row>
    <row r="6837" spans="2:9" ht="15" x14ac:dyDescent="0.3">
      <c r="B6837" s="33">
        <v>6832.5</v>
      </c>
      <c r="C6837" s="34">
        <v>12.2</v>
      </c>
      <c r="D6837" s="32">
        <f t="shared" si="212"/>
        <v>53.96</v>
      </c>
      <c r="E6837" s="37">
        <f t="shared" si="213"/>
        <v>64.751999999999995</v>
      </c>
      <c r="F6837" s="32">
        <f>'Auxiliary Energy Estimation'!$E$25-D6837</f>
        <v>1.0399999999999991</v>
      </c>
      <c r="G6837" s="32">
        <f>'Auxiliary Energy Estimation'!$E$25-E6837</f>
        <v>-9.7519999999999953</v>
      </c>
      <c r="H6837" s="26">
        <f>IF(D6837&lt;='Auxiliary Energy Estimation'!$E$25, 1, 0)</f>
        <v>1</v>
      </c>
      <c r="I6837" s="26">
        <f>IF(E6837&lt;='Auxiliary Energy Estimation'!$E$25, 1, 0)</f>
        <v>0</v>
      </c>
    </row>
    <row r="6838" spans="2:9" ht="15" x14ac:dyDescent="0.3">
      <c r="B6838" s="33">
        <v>6833.5</v>
      </c>
      <c r="C6838" s="34">
        <v>12.2</v>
      </c>
      <c r="D6838" s="32">
        <f t="shared" si="212"/>
        <v>53.96</v>
      </c>
      <c r="E6838" s="37">
        <f t="shared" si="213"/>
        <v>64.751999999999995</v>
      </c>
      <c r="F6838" s="32">
        <f>'Auxiliary Energy Estimation'!$E$25-D6838</f>
        <v>1.0399999999999991</v>
      </c>
      <c r="G6838" s="32">
        <f>'Auxiliary Energy Estimation'!$E$25-E6838</f>
        <v>-9.7519999999999953</v>
      </c>
      <c r="H6838" s="26">
        <f>IF(D6838&lt;='Auxiliary Energy Estimation'!$E$25, 1, 0)</f>
        <v>1</v>
      </c>
      <c r="I6838" s="26">
        <f>IF(E6838&lt;='Auxiliary Energy Estimation'!$E$25, 1, 0)</f>
        <v>0</v>
      </c>
    </row>
    <row r="6839" spans="2:9" ht="15" x14ac:dyDescent="0.3">
      <c r="B6839" s="33">
        <v>6834.5</v>
      </c>
      <c r="C6839" s="34">
        <v>12.2</v>
      </c>
      <c r="D6839" s="32">
        <f t="shared" si="212"/>
        <v>53.96</v>
      </c>
      <c r="E6839" s="37">
        <f t="shared" si="213"/>
        <v>64.751999999999995</v>
      </c>
      <c r="F6839" s="32">
        <f>'Auxiliary Energy Estimation'!$E$25-D6839</f>
        <v>1.0399999999999991</v>
      </c>
      <c r="G6839" s="32">
        <f>'Auxiliary Energy Estimation'!$E$25-E6839</f>
        <v>-9.7519999999999953</v>
      </c>
      <c r="H6839" s="26">
        <f>IF(D6839&lt;='Auxiliary Energy Estimation'!$E$25, 1, 0)</f>
        <v>1</v>
      </c>
      <c r="I6839" s="26">
        <f>IF(E6839&lt;='Auxiliary Energy Estimation'!$E$25, 1, 0)</f>
        <v>0</v>
      </c>
    </row>
    <row r="6840" spans="2:9" ht="15" x14ac:dyDescent="0.3">
      <c r="B6840" s="33">
        <v>6835.5</v>
      </c>
      <c r="C6840" s="34">
        <v>11.7</v>
      </c>
      <c r="D6840" s="32">
        <f t="shared" si="212"/>
        <v>53.06</v>
      </c>
      <c r="E6840" s="37">
        <f t="shared" si="213"/>
        <v>63.671999999999997</v>
      </c>
      <c r="F6840" s="32">
        <f>'Auxiliary Energy Estimation'!$E$25-D6840</f>
        <v>1.9399999999999977</v>
      </c>
      <c r="G6840" s="32">
        <f>'Auxiliary Energy Estimation'!$E$25-E6840</f>
        <v>-8.671999999999997</v>
      </c>
      <c r="H6840" s="26">
        <f>IF(D6840&lt;='Auxiliary Energy Estimation'!$E$25, 1, 0)</f>
        <v>1</v>
      </c>
      <c r="I6840" s="26">
        <f>IF(E6840&lt;='Auxiliary Energy Estimation'!$E$25, 1, 0)</f>
        <v>0</v>
      </c>
    </row>
    <row r="6841" spans="2:9" ht="15" x14ac:dyDescent="0.3">
      <c r="B6841" s="33">
        <v>6836.5</v>
      </c>
      <c r="C6841" s="34">
        <v>12.2</v>
      </c>
      <c r="D6841" s="32">
        <f t="shared" si="212"/>
        <v>53.96</v>
      </c>
      <c r="E6841" s="37">
        <f t="shared" si="213"/>
        <v>64.751999999999995</v>
      </c>
      <c r="F6841" s="32">
        <f>'Auxiliary Energy Estimation'!$E$25-D6841</f>
        <v>1.0399999999999991</v>
      </c>
      <c r="G6841" s="32">
        <f>'Auxiliary Energy Estimation'!$E$25-E6841</f>
        <v>-9.7519999999999953</v>
      </c>
      <c r="H6841" s="26">
        <f>IF(D6841&lt;='Auxiliary Energy Estimation'!$E$25, 1, 0)</f>
        <v>1</v>
      </c>
      <c r="I6841" s="26">
        <f>IF(E6841&lt;='Auxiliary Energy Estimation'!$E$25, 1, 0)</f>
        <v>0</v>
      </c>
    </row>
    <row r="6842" spans="2:9" ht="15" x14ac:dyDescent="0.3">
      <c r="B6842" s="33">
        <v>6837.5</v>
      </c>
      <c r="C6842" s="34">
        <v>12.2</v>
      </c>
      <c r="D6842" s="32">
        <f t="shared" si="212"/>
        <v>53.96</v>
      </c>
      <c r="E6842" s="37">
        <f t="shared" si="213"/>
        <v>64.751999999999995</v>
      </c>
      <c r="F6842" s="32">
        <f>'Auxiliary Energy Estimation'!$E$25-D6842</f>
        <v>1.0399999999999991</v>
      </c>
      <c r="G6842" s="32">
        <f>'Auxiliary Energy Estimation'!$E$25-E6842</f>
        <v>-9.7519999999999953</v>
      </c>
      <c r="H6842" s="26">
        <f>IF(D6842&lt;='Auxiliary Energy Estimation'!$E$25, 1, 0)</f>
        <v>1</v>
      </c>
      <c r="I6842" s="26">
        <f>IF(E6842&lt;='Auxiliary Energy Estimation'!$E$25, 1, 0)</f>
        <v>0</v>
      </c>
    </row>
    <row r="6843" spans="2:9" ht="15" x14ac:dyDescent="0.3">
      <c r="B6843" s="33">
        <v>6838.5</v>
      </c>
      <c r="C6843" s="34">
        <v>11.7</v>
      </c>
      <c r="D6843" s="32">
        <f t="shared" si="212"/>
        <v>53.06</v>
      </c>
      <c r="E6843" s="37">
        <f t="shared" si="213"/>
        <v>63.671999999999997</v>
      </c>
      <c r="F6843" s="32">
        <f>'Auxiliary Energy Estimation'!$E$25-D6843</f>
        <v>1.9399999999999977</v>
      </c>
      <c r="G6843" s="32">
        <f>'Auxiliary Energy Estimation'!$E$25-E6843</f>
        <v>-8.671999999999997</v>
      </c>
      <c r="H6843" s="26">
        <f>IF(D6843&lt;='Auxiliary Energy Estimation'!$E$25, 1, 0)</f>
        <v>1</v>
      </c>
      <c r="I6843" s="26">
        <f>IF(E6843&lt;='Auxiliary Energy Estimation'!$E$25, 1, 0)</f>
        <v>0</v>
      </c>
    </row>
    <row r="6844" spans="2:9" ht="15" x14ac:dyDescent="0.3">
      <c r="B6844" s="33">
        <v>6839.5</v>
      </c>
      <c r="C6844" s="34">
        <v>11.1</v>
      </c>
      <c r="D6844" s="32">
        <f t="shared" si="212"/>
        <v>51.980000000000004</v>
      </c>
      <c r="E6844" s="37">
        <f t="shared" si="213"/>
        <v>62.376000000000005</v>
      </c>
      <c r="F6844" s="32">
        <f>'Auxiliary Energy Estimation'!$E$25-D6844</f>
        <v>3.019999999999996</v>
      </c>
      <c r="G6844" s="32">
        <f>'Auxiliary Energy Estimation'!$E$25-E6844</f>
        <v>-7.3760000000000048</v>
      </c>
      <c r="H6844" s="26">
        <f>IF(D6844&lt;='Auxiliary Energy Estimation'!$E$25, 1, 0)</f>
        <v>1</v>
      </c>
      <c r="I6844" s="26">
        <f>IF(E6844&lt;='Auxiliary Energy Estimation'!$E$25, 1, 0)</f>
        <v>0</v>
      </c>
    </row>
    <row r="6845" spans="2:9" ht="15" x14ac:dyDescent="0.3">
      <c r="B6845" s="33">
        <v>6840.5</v>
      </c>
      <c r="C6845" s="34">
        <v>11.7</v>
      </c>
      <c r="D6845" s="32">
        <f t="shared" si="212"/>
        <v>53.06</v>
      </c>
      <c r="E6845" s="37">
        <f t="shared" si="213"/>
        <v>63.671999999999997</v>
      </c>
      <c r="F6845" s="32">
        <f>'Auxiliary Energy Estimation'!$E$25-D6845</f>
        <v>1.9399999999999977</v>
      </c>
      <c r="G6845" s="32">
        <f>'Auxiliary Energy Estimation'!$E$25-E6845</f>
        <v>-8.671999999999997</v>
      </c>
      <c r="H6845" s="26">
        <f>IF(D6845&lt;='Auxiliary Energy Estimation'!$E$25, 1, 0)</f>
        <v>1</v>
      </c>
      <c r="I6845" s="26">
        <f>IF(E6845&lt;='Auxiliary Energy Estimation'!$E$25, 1, 0)</f>
        <v>0</v>
      </c>
    </row>
    <row r="6846" spans="2:9" ht="15" x14ac:dyDescent="0.3">
      <c r="B6846" s="33">
        <v>6841.5</v>
      </c>
      <c r="C6846" s="34">
        <v>12.2</v>
      </c>
      <c r="D6846" s="32">
        <f t="shared" si="212"/>
        <v>53.96</v>
      </c>
      <c r="E6846" s="37">
        <f t="shared" si="213"/>
        <v>64.751999999999995</v>
      </c>
      <c r="F6846" s="32">
        <f>'Auxiliary Energy Estimation'!$E$25-D6846</f>
        <v>1.0399999999999991</v>
      </c>
      <c r="G6846" s="32">
        <f>'Auxiliary Energy Estimation'!$E$25-E6846</f>
        <v>-9.7519999999999953</v>
      </c>
      <c r="H6846" s="26">
        <f>IF(D6846&lt;='Auxiliary Energy Estimation'!$E$25, 1, 0)</f>
        <v>1</v>
      </c>
      <c r="I6846" s="26">
        <f>IF(E6846&lt;='Auxiliary Energy Estimation'!$E$25, 1, 0)</f>
        <v>0</v>
      </c>
    </row>
    <row r="6847" spans="2:9" ht="15" x14ac:dyDescent="0.3">
      <c r="B6847" s="33">
        <v>6842.5</v>
      </c>
      <c r="C6847" s="34">
        <v>11.1</v>
      </c>
      <c r="D6847" s="32">
        <f t="shared" si="212"/>
        <v>51.980000000000004</v>
      </c>
      <c r="E6847" s="37">
        <f t="shared" si="213"/>
        <v>62.376000000000005</v>
      </c>
      <c r="F6847" s="32">
        <f>'Auxiliary Energy Estimation'!$E$25-D6847</f>
        <v>3.019999999999996</v>
      </c>
      <c r="G6847" s="32">
        <f>'Auxiliary Energy Estimation'!$E$25-E6847</f>
        <v>-7.3760000000000048</v>
      </c>
      <c r="H6847" s="26">
        <f>IF(D6847&lt;='Auxiliary Energy Estimation'!$E$25, 1, 0)</f>
        <v>1</v>
      </c>
      <c r="I6847" s="26">
        <f>IF(E6847&lt;='Auxiliary Energy Estimation'!$E$25, 1, 0)</f>
        <v>0</v>
      </c>
    </row>
    <row r="6848" spans="2:9" ht="15" x14ac:dyDescent="0.3">
      <c r="B6848" s="33">
        <v>6843.5</v>
      </c>
      <c r="C6848" s="34">
        <v>12.2</v>
      </c>
      <c r="D6848" s="32">
        <f t="shared" si="212"/>
        <v>53.96</v>
      </c>
      <c r="E6848" s="37">
        <f t="shared" si="213"/>
        <v>64.751999999999995</v>
      </c>
      <c r="F6848" s="32">
        <f>'Auxiliary Energy Estimation'!$E$25-D6848</f>
        <v>1.0399999999999991</v>
      </c>
      <c r="G6848" s="32">
        <f>'Auxiliary Energy Estimation'!$E$25-E6848</f>
        <v>-9.7519999999999953</v>
      </c>
      <c r="H6848" s="26">
        <f>IF(D6848&lt;='Auxiliary Energy Estimation'!$E$25, 1, 0)</f>
        <v>1</v>
      </c>
      <c r="I6848" s="26">
        <f>IF(E6848&lt;='Auxiliary Energy Estimation'!$E$25, 1, 0)</f>
        <v>0</v>
      </c>
    </row>
    <row r="6849" spans="2:9" ht="15" x14ac:dyDescent="0.3">
      <c r="B6849" s="33">
        <v>6844.5</v>
      </c>
      <c r="C6849" s="34">
        <v>11.7</v>
      </c>
      <c r="D6849" s="32">
        <f t="shared" si="212"/>
        <v>53.06</v>
      </c>
      <c r="E6849" s="37">
        <f t="shared" si="213"/>
        <v>63.671999999999997</v>
      </c>
      <c r="F6849" s="32">
        <f>'Auxiliary Energy Estimation'!$E$25-D6849</f>
        <v>1.9399999999999977</v>
      </c>
      <c r="G6849" s="32">
        <f>'Auxiliary Energy Estimation'!$E$25-E6849</f>
        <v>-8.671999999999997</v>
      </c>
      <c r="H6849" s="26">
        <f>IF(D6849&lt;='Auxiliary Energy Estimation'!$E$25, 1, 0)</f>
        <v>1</v>
      </c>
      <c r="I6849" s="26">
        <f>IF(E6849&lt;='Auxiliary Energy Estimation'!$E$25, 1, 0)</f>
        <v>0</v>
      </c>
    </row>
    <row r="6850" spans="2:9" ht="15" x14ac:dyDescent="0.3">
      <c r="B6850" s="33">
        <v>6845.5</v>
      </c>
      <c r="C6850" s="34">
        <v>11.7</v>
      </c>
      <c r="D6850" s="32">
        <f t="shared" si="212"/>
        <v>53.06</v>
      </c>
      <c r="E6850" s="37">
        <f t="shared" si="213"/>
        <v>63.671999999999997</v>
      </c>
      <c r="F6850" s="32">
        <f>'Auxiliary Energy Estimation'!$E$25-D6850</f>
        <v>1.9399999999999977</v>
      </c>
      <c r="G6850" s="32">
        <f>'Auxiliary Energy Estimation'!$E$25-E6850</f>
        <v>-8.671999999999997</v>
      </c>
      <c r="H6850" s="26">
        <f>IF(D6850&lt;='Auxiliary Energy Estimation'!$E$25, 1, 0)</f>
        <v>1</v>
      </c>
      <c r="I6850" s="26">
        <f>IF(E6850&lt;='Auxiliary Energy Estimation'!$E$25, 1, 0)</f>
        <v>0</v>
      </c>
    </row>
    <row r="6851" spans="2:9" ht="15" x14ac:dyDescent="0.3">
      <c r="B6851" s="33">
        <v>6846.5</v>
      </c>
      <c r="C6851" s="34">
        <v>13.3</v>
      </c>
      <c r="D6851" s="32">
        <f t="shared" si="212"/>
        <v>55.94</v>
      </c>
      <c r="E6851" s="37">
        <f t="shared" si="213"/>
        <v>67.128</v>
      </c>
      <c r="F6851" s="32">
        <f>'Auxiliary Energy Estimation'!$E$25-D6851</f>
        <v>-0.93999999999999773</v>
      </c>
      <c r="G6851" s="32">
        <f>'Auxiliary Energy Estimation'!$E$25-E6851</f>
        <v>-12.128</v>
      </c>
      <c r="H6851" s="26">
        <f>IF(D6851&lt;='Auxiliary Energy Estimation'!$E$25, 1, 0)</f>
        <v>0</v>
      </c>
      <c r="I6851" s="26">
        <f>IF(E6851&lt;='Auxiliary Energy Estimation'!$E$25, 1, 0)</f>
        <v>0</v>
      </c>
    </row>
    <row r="6852" spans="2:9" ht="15" x14ac:dyDescent="0.3">
      <c r="B6852" s="33">
        <v>6847.5</v>
      </c>
      <c r="C6852" s="34">
        <v>13.9</v>
      </c>
      <c r="D6852" s="32">
        <f t="shared" si="212"/>
        <v>57.019999999999996</v>
      </c>
      <c r="E6852" s="37">
        <f t="shared" si="213"/>
        <v>68.423999999999992</v>
      </c>
      <c r="F6852" s="32">
        <f>'Auxiliary Energy Estimation'!$E$25-D6852</f>
        <v>-2.019999999999996</v>
      </c>
      <c r="G6852" s="32">
        <f>'Auxiliary Energy Estimation'!$E$25-E6852</f>
        <v>-13.423999999999992</v>
      </c>
      <c r="H6852" s="26">
        <f>IF(D6852&lt;='Auxiliary Energy Estimation'!$E$25, 1, 0)</f>
        <v>0</v>
      </c>
      <c r="I6852" s="26">
        <f>IF(E6852&lt;='Auxiliary Energy Estimation'!$E$25, 1, 0)</f>
        <v>0</v>
      </c>
    </row>
    <row r="6853" spans="2:9" ht="15" x14ac:dyDescent="0.3">
      <c r="B6853" s="33">
        <v>6848.5</v>
      </c>
      <c r="C6853" s="34">
        <v>15</v>
      </c>
      <c r="D6853" s="32">
        <f t="shared" ref="D6853:D6916" si="214">CONVERT(C6853,"C","F")</f>
        <v>59</v>
      </c>
      <c r="E6853" s="37">
        <f t="shared" ref="E6853:E6916" si="215">D6853*1.2</f>
        <v>70.8</v>
      </c>
      <c r="F6853" s="32">
        <f>'Auxiliary Energy Estimation'!$E$25-D6853</f>
        <v>-4</v>
      </c>
      <c r="G6853" s="32">
        <f>'Auxiliary Energy Estimation'!$E$25-E6853</f>
        <v>-15.799999999999997</v>
      </c>
      <c r="H6853" s="26">
        <f>IF(D6853&lt;='Auxiliary Energy Estimation'!$E$25, 1, 0)</f>
        <v>0</v>
      </c>
      <c r="I6853" s="26">
        <f>IF(E6853&lt;='Auxiliary Energy Estimation'!$E$25, 1, 0)</f>
        <v>0</v>
      </c>
    </row>
    <row r="6854" spans="2:9" ht="15" x14ac:dyDescent="0.3">
      <c r="B6854" s="33">
        <v>6849.5</v>
      </c>
      <c r="C6854" s="34">
        <v>15.6</v>
      </c>
      <c r="D6854" s="32">
        <f t="shared" si="214"/>
        <v>60.08</v>
      </c>
      <c r="E6854" s="37">
        <f t="shared" si="215"/>
        <v>72.095999999999989</v>
      </c>
      <c r="F6854" s="32">
        <f>'Auxiliary Energy Estimation'!$E$25-D6854</f>
        <v>-5.0799999999999983</v>
      </c>
      <c r="G6854" s="32">
        <f>'Auxiliary Energy Estimation'!$E$25-E6854</f>
        <v>-17.095999999999989</v>
      </c>
      <c r="H6854" s="26">
        <f>IF(D6854&lt;='Auxiliary Energy Estimation'!$E$25, 1, 0)</f>
        <v>0</v>
      </c>
      <c r="I6854" s="26">
        <f>IF(E6854&lt;='Auxiliary Energy Estimation'!$E$25, 1, 0)</f>
        <v>0</v>
      </c>
    </row>
    <row r="6855" spans="2:9" ht="15" x14ac:dyDescent="0.3">
      <c r="B6855" s="33">
        <v>6850.5</v>
      </c>
      <c r="C6855" s="34">
        <v>17.2</v>
      </c>
      <c r="D6855" s="32">
        <f t="shared" si="214"/>
        <v>62.96</v>
      </c>
      <c r="E6855" s="37">
        <f t="shared" si="215"/>
        <v>75.551999999999992</v>
      </c>
      <c r="F6855" s="32">
        <f>'Auxiliary Energy Estimation'!$E$25-D6855</f>
        <v>-7.9600000000000009</v>
      </c>
      <c r="G6855" s="32">
        <f>'Auxiliary Energy Estimation'!$E$25-E6855</f>
        <v>-20.551999999999992</v>
      </c>
      <c r="H6855" s="26">
        <f>IF(D6855&lt;='Auxiliary Energy Estimation'!$E$25, 1, 0)</f>
        <v>0</v>
      </c>
      <c r="I6855" s="26">
        <f>IF(E6855&lt;='Auxiliary Energy Estimation'!$E$25, 1, 0)</f>
        <v>0</v>
      </c>
    </row>
    <row r="6856" spans="2:9" ht="15" x14ac:dyDescent="0.3">
      <c r="B6856" s="33">
        <v>6851.5</v>
      </c>
      <c r="C6856" s="34">
        <v>17.8</v>
      </c>
      <c r="D6856" s="32">
        <f t="shared" si="214"/>
        <v>64.039999999999992</v>
      </c>
      <c r="E6856" s="37">
        <f t="shared" si="215"/>
        <v>76.847999999999985</v>
      </c>
      <c r="F6856" s="32">
        <f>'Auxiliary Energy Estimation'!$E$25-D6856</f>
        <v>-9.039999999999992</v>
      </c>
      <c r="G6856" s="32">
        <f>'Auxiliary Energy Estimation'!$E$25-E6856</f>
        <v>-21.847999999999985</v>
      </c>
      <c r="H6856" s="26">
        <f>IF(D6856&lt;='Auxiliary Energy Estimation'!$E$25, 1, 0)</f>
        <v>0</v>
      </c>
      <c r="I6856" s="26">
        <f>IF(E6856&lt;='Auxiliary Energy Estimation'!$E$25, 1, 0)</f>
        <v>0</v>
      </c>
    </row>
    <row r="6857" spans="2:9" ht="15" x14ac:dyDescent="0.3">
      <c r="B6857" s="33">
        <v>6852.5</v>
      </c>
      <c r="C6857" s="34">
        <v>18.899999999999999</v>
      </c>
      <c r="D6857" s="32">
        <f t="shared" si="214"/>
        <v>66.02</v>
      </c>
      <c r="E6857" s="37">
        <f t="shared" si="215"/>
        <v>79.22399999999999</v>
      </c>
      <c r="F6857" s="32">
        <f>'Auxiliary Energy Estimation'!$E$25-D6857</f>
        <v>-11.019999999999996</v>
      </c>
      <c r="G6857" s="32">
        <f>'Auxiliary Energy Estimation'!$E$25-E6857</f>
        <v>-24.22399999999999</v>
      </c>
      <c r="H6857" s="26">
        <f>IF(D6857&lt;='Auxiliary Energy Estimation'!$E$25, 1, 0)</f>
        <v>0</v>
      </c>
      <c r="I6857" s="26">
        <f>IF(E6857&lt;='Auxiliary Energy Estimation'!$E$25, 1, 0)</f>
        <v>0</v>
      </c>
    </row>
    <row r="6858" spans="2:9" ht="15" x14ac:dyDescent="0.3">
      <c r="B6858" s="33">
        <v>6853.5</v>
      </c>
      <c r="C6858" s="34">
        <v>18.3</v>
      </c>
      <c r="D6858" s="32">
        <f t="shared" si="214"/>
        <v>64.94</v>
      </c>
      <c r="E6858" s="37">
        <f t="shared" si="215"/>
        <v>77.927999999999997</v>
      </c>
      <c r="F6858" s="32">
        <f>'Auxiliary Energy Estimation'!$E$25-D6858</f>
        <v>-9.9399999999999977</v>
      </c>
      <c r="G6858" s="32">
        <f>'Auxiliary Energy Estimation'!$E$25-E6858</f>
        <v>-22.927999999999997</v>
      </c>
      <c r="H6858" s="26">
        <f>IF(D6858&lt;='Auxiliary Energy Estimation'!$E$25, 1, 0)</f>
        <v>0</v>
      </c>
      <c r="I6858" s="26">
        <f>IF(E6858&lt;='Auxiliary Energy Estimation'!$E$25, 1, 0)</f>
        <v>0</v>
      </c>
    </row>
    <row r="6859" spans="2:9" ht="15" x14ac:dyDescent="0.3">
      <c r="B6859" s="33">
        <v>6854.5</v>
      </c>
      <c r="C6859" s="34">
        <v>18.3</v>
      </c>
      <c r="D6859" s="32">
        <f t="shared" si="214"/>
        <v>64.94</v>
      </c>
      <c r="E6859" s="37">
        <f t="shared" si="215"/>
        <v>77.927999999999997</v>
      </c>
      <c r="F6859" s="32">
        <f>'Auxiliary Energy Estimation'!$E$25-D6859</f>
        <v>-9.9399999999999977</v>
      </c>
      <c r="G6859" s="32">
        <f>'Auxiliary Energy Estimation'!$E$25-E6859</f>
        <v>-22.927999999999997</v>
      </c>
      <c r="H6859" s="26">
        <f>IF(D6859&lt;='Auxiliary Energy Estimation'!$E$25, 1, 0)</f>
        <v>0</v>
      </c>
      <c r="I6859" s="26">
        <f>IF(E6859&lt;='Auxiliary Energy Estimation'!$E$25, 1, 0)</f>
        <v>0</v>
      </c>
    </row>
    <row r="6860" spans="2:9" ht="15" x14ac:dyDescent="0.3">
      <c r="B6860" s="33">
        <v>6855.5</v>
      </c>
      <c r="C6860" s="34">
        <v>18.3</v>
      </c>
      <c r="D6860" s="32">
        <f t="shared" si="214"/>
        <v>64.94</v>
      </c>
      <c r="E6860" s="37">
        <f t="shared" si="215"/>
        <v>77.927999999999997</v>
      </c>
      <c r="F6860" s="32">
        <f>'Auxiliary Energy Estimation'!$E$25-D6860</f>
        <v>-9.9399999999999977</v>
      </c>
      <c r="G6860" s="32">
        <f>'Auxiliary Energy Estimation'!$E$25-E6860</f>
        <v>-22.927999999999997</v>
      </c>
      <c r="H6860" s="26">
        <f>IF(D6860&lt;='Auxiliary Energy Estimation'!$E$25, 1, 0)</f>
        <v>0</v>
      </c>
      <c r="I6860" s="26">
        <f>IF(E6860&lt;='Auxiliary Energy Estimation'!$E$25, 1, 0)</f>
        <v>0</v>
      </c>
    </row>
    <row r="6861" spans="2:9" ht="15" x14ac:dyDescent="0.3">
      <c r="B6861" s="33">
        <v>6856.5</v>
      </c>
      <c r="C6861" s="34">
        <v>17.8</v>
      </c>
      <c r="D6861" s="32">
        <f t="shared" si="214"/>
        <v>64.039999999999992</v>
      </c>
      <c r="E6861" s="37">
        <f t="shared" si="215"/>
        <v>76.847999999999985</v>
      </c>
      <c r="F6861" s="32">
        <f>'Auxiliary Energy Estimation'!$E$25-D6861</f>
        <v>-9.039999999999992</v>
      </c>
      <c r="G6861" s="32">
        <f>'Auxiliary Energy Estimation'!$E$25-E6861</f>
        <v>-21.847999999999985</v>
      </c>
      <c r="H6861" s="26">
        <f>IF(D6861&lt;='Auxiliary Energy Estimation'!$E$25, 1, 0)</f>
        <v>0</v>
      </c>
      <c r="I6861" s="26">
        <f>IF(E6861&lt;='Auxiliary Energy Estimation'!$E$25, 1, 0)</f>
        <v>0</v>
      </c>
    </row>
    <row r="6862" spans="2:9" ht="15" x14ac:dyDescent="0.3">
      <c r="B6862" s="33">
        <v>6857.5</v>
      </c>
      <c r="C6862" s="34">
        <v>17.2</v>
      </c>
      <c r="D6862" s="32">
        <f t="shared" si="214"/>
        <v>62.96</v>
      </c>
      <c r="E6862" s="37">
        <f t="shared" si="215"/>
        <v>75.551999999999992</v>
      </c>
      <c r="F6862" s="32">
        <f>'Auxiliary Energy Estimation'!$E$25-D6862</f>
        <v>-7.9600000000000009</v>
      </c>
      <c r="G6862" s="32">
        <f>'Auxiliary Energy Estimation'!$E$25-E6862</f>
        <v>-20.551999999999992</v>
      </c>
      <c r="H6862" s="26">
        <f>IF(D6862&lt;='Auxiliary Energy Estimation'!$E$25, 1, 0)</f>
        <v>0</v>
      </c>
      <c r="I6862" s="26">
        <f>IF(E6862&lt;='Auxiliary Energy Estimation'!$E$25, 1, 0)</f>
        <v>0</v>
      </c>
    </row>
    <row r="6863" spans="2:9" ht="15" x14ac:dyDescent="0.3">
      <c r="B6863" s="33">
        <v>6858.5</v>
      </c>
      <c r="C6863" s="34">
        <v>16.7</v>
      </c>
      <c r="D6863" s="32">
        <f t="shared" si="214"/>
        <v>62.06</v>
      </c>
      <c r="E6863" s="37">
        <f t="shared" si="215"/>
        <v>74.471999999999994</v>
      </c>
      <c r="F6863" s="32">
        <f>'Auxiliary Energy Estimation'!$E$25-D6863</f>
        <v>-7.0600000000000023</v>
      </c>
      <c r="G6863" s="32">
        <f>'Auxiliary Energy Estimation'!$E$25-E6863</f>
        <v>-19.471999999999994</v>
      </c>
      <c r="H6863" s="26">
        <f>IF(D6863&lt;='Auxiliary Energy Estimation'!$E$25, 1, 0)</f>
        <v>0</v>
      </c>
      <c r="I6863" s="26">
        <f>IF(E6863&lt;='Auxiliary Energy Estimation'!$E$25, 1, 0)</f>
        <v>0</v>
      </c>
    </row>
    <row r="6864" spans="2:9" ht="15" x14ac:dyDescent="0.3">
      <c r="B6864" s="33">
        <v>6859.5</v>
      </c>
      <c r="C6864" s="34">
        <v>16.7</v>
      </c>
      <c r="D6864" s="32">
        <f t="shared" si="214"/>
        <v>62.06</v>
      </c>
      <c r="E6864" s="37">
        <f t="shared" si="215"/>
        <v>74.471999999999994</v>
      </c>
      <c r="F6864" s="32">
        <f>'Auxiliary Energy Estimation'!$E$25-D6864</f>
        <v>-7.0600000000000023</v>
      </c>
      <c r="G6864" s="32">
        <f>'Auxiliary Energy Estimation'!$E$25-E6864</f>
        <v>-19.471999999999994</v>
      </c>
      <c r="H6864" s="26">
        <f>IF(D6864&lt;='Auxiliary Energy Estimation'!$E$25, 1, 0)</f>
        <v>0</v>
      </c>
      <c r="I6864" s="26">
        <f>IF(E6864&lt;='Auxiliary Energy Estimation'!$E$25, 1, 0)</f>
        <v>0</v>
      </c>
    </row>
    <row r="6865" spans="2:9" ht="15" x14ac:dyDescent="0.3">
      <c r="B6865" s="33">
        <v>6860.5</v>
      </c>
      <c r="C6865" s="34">
        <v>16.7</v>
      </c>
      <c r="D6865" s="32">
        <f t="shared" si="214"/>
        <v>62.06</v>
      </c>
      <c r="E6865" s="37">
        <f t="shared" si="215"/>
        <v>74.471999999999994</v>
      </c>
      <c r="F6865" s="32">
        <f>'Auxiliary Energy Estimation'!$E$25-D6865</f>
        <v>-7.0600000000000023</v>
      </c>
      <c r="G6865" s="32">
        <f>'Auxiliary Energy Estimation'!$E$25-E6865</f>
        <v>-19.471999999999994</v>
      </c>
      <c r="H6865" s="26">
        <f>IF(D6865&lt;='Auxiliary Energy Estimation'!$E$25, 1, 0)</f>
        <v>0</v>
      </c>
      <c r="I6865" s="26">
        <f>IF(E6865&lt;='Auxiliary Energy Estimation'!$E$25, 1, 0)</f>
        <v>0</v>
      </c>
    </row>
    <row r="6866" spans="2:9" ht="15" x14ac:dyDescent="0.3">
      <c r="B6866" s="33">
        <v>6861.5</v>
      </c>
      <c r="C6866" s="34">
        <v>16.7</v>
      </c>
      <c r="D6866" s="32">
        <f t="shared" si="214"/>
        <v>62.06</v>
      </c>
      <c r="E6866" s="37">
        <f t="shared" si="215"/>
        <v>74.471999999999994</v>
      </c>
      <c r="F6866" s="32">
        <f>'Auxiliary Energy Estimation'!$E$25-D6866</f>
        <v>-7.0600000000000023</v>
      </c>
      <c r="G6866" s="32">
        <f>'Auxiliary Energy Estimation'!$E$25-E6866</f>
        <v>-19.471999999999994</v>
      </c>
      <c r="H6866" s="26">
        <f>IF(D6866&lt;='Auxiliary Energy Estimation'!$E$25, 1, 0)</f>
        <v>0</v>
      </c>
      <c r="I6866" s="26">
        <f>IF(E6866&lt;='Auxiliary Energy Estimation'!$E$25, 1, 0)</f>
        <v>0</v>
      </c>
    </row>
    <row r="6867" spans="2:9" ht="15" x14ac:dyDescent="0.3">
      <c r="B6867" s="33">
        <v>6862.5</v>
      </c>
      <c r="C6867" s="34">
        <v>16.7</v>
      </c>
      <c r="D6867" s="32">
        <f t="shared" si="214"/>
        <v>62.06</v>
      </c>
      <c r="E6867" s="37">
        <f t="shared" si="215"/>
        <v>74.471999999999994</v>
      </c>
      <c r="F6867" s="32">
        <f>'Auxiliary Energy Estimation'!$E$25-D6867</f>
        <v>-7.0600000000000023</v>
      </c>
      <c r="G6867" s="32">
        <f>'Auxiliary Energy Estimation'!$E$25-E6867</f>
        <v>-19.471999999999994</v>
      </c>
      <c r="H6867" s="26">
        <f>IF(D6867&lt;='Auxiliary Energy Estimation'!$E$25, 1, 0)</f>
        <v>0</v>
      </c>
      <c r="I6867" s="26">
        <f>IF(E6867&lt;='Auxiliary Energy Estimation'!$E$25, 1, 0)</f>
        <v>0</v>
      </c>
    </row>
    <row r="6868" spans="2:9" ht="15" x14ac:dyDescent="0.3">
      <c r="B6868" s="33">
        <v>6863.5</v>
      </c>
      <c r="C6868" s="34">
        <v>16.7</v>
      </c>
      <c r="D6868" s="32">
        <f t="shared" si="214"/>
        <v>62.06</v>
      </c>
      <c r="E6868" s="37">
        <f t="shared" si="215"/>
        <v>74.471999999999994</v>
      </c>
      <c r="F6868" s="32">
        <f>'Auxiliary Energy Estimation'!$E$25-D6868</f>
        <v>-7.0600000000000023</v>
      </c>
      <c r="G6868" s="32">
        <f>'Auxiliary Energy Estimation'!$E$25-E6868</f>
        <v>-19.471999999999994</v>
      </c>
      <c r="H6868" s="26">
        <f>IF(D6868&lt;='Auxiliary Energy Estimation'!$E$25, 1, 0)</f>
        <v>0</v>
      </c>
      <c r="I6868" s="26">
        <f>IF(E6868&lt;='Auxiliary Energy Estimation'!$E$25, 1, 0)</f>
        <v>0</v>
      </c>
    </row>
    <row r="6869" spans="2:9" ht="15" x14ac:dyDescent="0.3">
      <c r="B6869" s="33">
        <v>6864.5</v>
      </c>
      <c r="C6869" s="34">
        <v>16.7</v>
      </c>
      <c r="D6869" s="32">
        <f t="shared" si="214"/>
        <v>62.06</v>
      </c>
      <c r="E6869" s="37">
        <f t="shared" si="215"/>
        <v>74.471999999999994</v>
      </c>
      <c r="F6869" s="32">
        <f>'Auxiliary Energy Estimation'!$E$25-D6869</f>
        <v>-7.0600000000000023</v>
      </c>
      <c r="G6869" s="32">
        <f>'Auxiliary Energy Estimation'!$E$25-E6869</f>
        <v>-19.471999999999994</v>
      </c>
      <c r="H6869" s="26">
        <f>IF(D6869&lt;='Auxiliary Energy Estimation'!$E$25, 1, 0)</f>
        <v>0</v>
      </c>
      <c r="I6869" s="26">
        <f>IF(E6869&lt;='Auxiliary Energy Estimation'!$E$25, 1, 0)</f>
        <v>0</v>
      </c>
    </row>
    <row r="6870" spans="2:9" ht="15" x14ac:dyDescent="0.3">
      <c r="B6870" s="33">
        <v>6865.5</v>
      </c>
      <c r="C6870" s="34">
        <v>16.100000000000001</v>
      </c>
      <c r="D6870" s="32">
        <f t="shared" si="214"/>
        <v>60.980000000000004</v>
      </c>
      <c r="E6870" s="37">
        <f t="shared" si="215"/>
        <v>73.176000000000002</v>
      </c>
      <c r="F6870" s="32">
        <f>'Auxiliary Energy Estimation'!$E$25-D6870</f>
        <v>-5.980000000000004</v>
      </c>
      <c r="G6870" s="32">
        <f>'Auxiliary Energy Estimation'!$E$25-E6870</f>
        <v>-18.176000000000002</v>
      </c>
      <c r="H6870" s="26">
        <f>IF(D6870&lt;='Auxiliary Energy Estimation'!$E$25, 1, 0)</f>
        <v>0</v>
      </c>
      <c r="I6870" s="26">
        <f>IF(E6870&lt;='Auxiliary Energy Estimation'!$E$25, 1, 0)</f>
        <v>0</v>
      </c>
    </row>
    <row r="6871" spans="2:9" ht="15" x14ac:dyDescent="0.3">
      <c r="B6871" s="33">
        <v>6866.5</v>
      </c>
      <c r="C6871" s="34">
        <v>15</v>
      </c>
      <c r="D6871" s="32">
        <f t="shared" si="214"/>
        <v>59</v>
      </c>
      <c r="E6871" s="37">
        <f t="shared" si="215"/>
        <v>70.8</v>
      </c>
      <c r="F6871" s="32">
        <f>'Auxiliary Energy Estimation'!$E$25-D6871</f>
        <v>-4</v>
      </c>
      <c r="G6871" s="32">
        <f>'Auxiliary Energy Estimation'!$E$25-E6871</f>
        <v>-15.799999999999997</v>
      </c>
      <c r="H6871" s="26">
        <f>IF(D6871&lt;='Auxiliary Energy Estimation'!$E$25, 1, 0)</f>
        <v>0</v>
      </c>
      <c r="I6871" s="26">
        <f>IF(E6871&lt;='Auxiliary Energy Estimation'!$E$25, 1, 0)</f>
        <v>0</v>
      </c>
    </row>
    <row r="6872" spans="2:9" ht="15" x14ac:dyDescent="0.3">
      <c r="B6872" s="33">
        <v>6867.5</v>
      </c>
      <c r="C6872" s="34">
        <v>15.6</v>
      </c>
      <c r="D6872" s="32">
        <f t="shared" si="214"/>
        <v>60.08</v>
      </c>
      <c r="E6872" s="37">
        <f t="shared" si="215"/>
        <v>72.095999999999989</v>
      </c>
      <c r="F6872" s="32">
        <f>'Auxiliary Energy Estimation'!$E$25-D6872</f>
        <v>-5.0799999999999983</v>
      </c>
      <c r="G6872" s="32">
        <f>'Auxiliary Energy Estimation'!$E$25-E6872</f>
        <v>-17.095999999999989</v>
      </c>
      <c r="H6872" s="26">
        <f>IF(D6872&lt;='Auxiliary Energy Estimation'!$E$25, 1, 0)</f>
        <v>0</v>
      </c>
      <c r="I6872" s="26">
        <f>IF(E6872&lt;='Auxiliary Energy Estimation'!$E$25, 1, 0)</f>
        <v>0</v>
      </c>
    </row>
    <row r="6873" spans="2:9" ht="15" x14ac:dyDescent="0.3">
      <c r="B6873" s="33">
        <v>6868.5</v>
      </c>
      <c r="C6873" s="34">
        <v>15.6</v>
      </c>
      <c r="D6873" s="32">
        <f t="shared" si="214"/>
        <v>60.08</v>
      </c>
      <c r="E6873" s="37">
        <f t="shared" si="215"/>
        <v>72.095999999999989</v>
      </c>
      <c r="F6873" s="32">
        <f>'Auxiliary Energy Estimation'!$E$25-D6873</f>
        <v>-5.0799999999999983</v>
      </c>
      <c r="G6873" s="32">
        <f>'Auxiliary Energy Estimation'!$E$25-E6873</f>
        <v>-17.095999999999989</v>
      </c>
      <c r="H6873" s="26">
        <f>IF(D6873&lt;='Auxiliary Energy Estimation'!$E$25, 1, 0)</f>
        <v>0</v>
      </c>
      <c r="I6873" s="26">
        <f>IF(E6873&lt;='Auxiliary Energy Estimation'!$E$25, 1, 0)</f>
        <v>0</v>
      </c>
    </row>
    <row r="6874" spans="2:9" ht="15" x14ac:dyDescent="0.3">
      <c r="B6874" s="33">
        <v>6869.5</v>
      </c>
      <c r="C6874" s="34">
        <v>15</v>
      </c>
      <c r="D6874" s="32">
        <f t="shared" si="214"/>
        <v>59</v>
      </c>
      <c r="E6874" s="37">
        <f t="shared" si="215"/>
        <v>70.8</v>
      </c>
      <c r="F6874" s="32">
        <f>'Auxiliary Energy Estimation'!$E$25-D6874</f>
        <v>-4</v>
      </c>
      <c r="G6874" s="32">
        <f>'Auxiliary Energy Estimation'!$E$25-E6874</f>
        <v>-15.799999999999997</v>
      </c>
      <c r="H6874" s="26">
        <f>IF(D6874&lt;='Auxiliary Energy Estimation'!$E$25, 1, 0)</f>
        <v>0</v>
      </c>
      <c r="I6874" s="26">
        <f>IF(E6874&lt;='Auxiliary Energy Estimation'!$E$25, 1, 0)</f>
        <v>0</v>
      </c>
    </row>
    <row r="6875" spans="2:9" ht="15" x14ac:dyDescent="0.3">
      <c r="B6875" s="33">
        <v>6870.5</v>
      </c>
      <c r="C6875" s="34">
        <v>15</v>
      </c>
      <c r="D6875" s="32">
        <f t="shared" si="214"/>
        <v>59</v>
      </c>
      <c r="E6875" s="37">
        <f t="shared" si="215"/>
        <v>70.8</v>
      </c>
      <c r="F6875" s="32">
        <f>'Auxiliary Energy Estimation'!$E$25-D6875</f>
        <v>-4</v>
      </c>
      <c r="G6875" s="32">
        <f>'Auxiliary Energy Estimation'!$E$25-E6875</f>
        <v>-15.799999999999997</v>
      </c>
      <c r="H6875" s="26">
        <f>IF(D6875&lt;='Auxiliary Energy Estimation'!$E$25, 1, 0)</f>
        <v>0</v>
      </c>
      <c r="I6875" s="26">
        <f>IF(E6875&lt;='Auxiliary Energy Estimation'!$E$25, 1, 0)</f>
        <v>0</v>
      </c>
    </row>
    <row r="6876" spans="2:9" ht="15" x14ac:dyDescent="0.3">
      <c r="B6876" s="33">
        <v>6871.5</v>
      </c>
      <c r="C6876" s="34">
        <v>15.6</v>
      </c>
      <c r="D6876" s="32">
        <f t="shared" si="214"/>
        <v>60.08</v>
      </c>
      <c r="E6876" s="37">
        <f t="shared" si="215"/>
        <v>72.095999999999989</v>
      </c>
      <c r="F6876" s="32">
        <f>'Auxiliary Energy Estimation'!$E$25-D6876</f>
        <v>-5.0799999999999983</v>
      </c>
      <c r="G6876" s="32">
        <f>'Auxiliary Energy Estimation'!$E$25-E6876</f>
        <v>-17.095999999999989</v>
      </c>
      <c r="H6876" s="26">
        <f>IF(D6876&lt;='Auxiliary Energy Estimation'!$E$25, 1, 0)</f>
        <v>0</v>
      </c>
      <c r="I6876" s="26">
        <f>IF(E6876&lt;='Auxiliary Energy Estimation'!$E$25, 1, 0)</f>
        <v>0</v>
      </c>
    </row>
    <row r="6877" spans="2:9" ht="15" x14ac:dyDescent="0.3">
      <c r="B6877" s="33">
        <v>6872.5</v>
      </c>
      <c r="C6877" s="34">
        <v>14.4</v>
      </c>
      <c r="D6877" s="32">
        <f t="shared" si="214"/>
        <v>57.92</v>
      </c>
      <c r="E6877" s="37">
        <f t="shared" si="215"/>
        <v>69.504000000000005</v>
      </c>
      <c r="F6877" s="32">
        <f>'Auxiliary Energy Estimation'!$E$25-D6877</f>
        <v>-2.9200000000000017</v>
      </c>
      <c r="G6877" s="32">
        <f>'Auxiliary Energy Estimation'!$E$25-E6877</f>
        <v>-14.504000000000005</v>
      </c>
      <c r="H6877" s="26">
        <f>IF(D6877&lt;='Auxiliary Energy Estimation'!$E$25, 1, 0)</f>
        <v>0</v>
      </c>
      <c r="I6877" s="26">
        <f>IF(E6877&lt;='Auxiliary Energy Estimation'!$E$25, 1, 0)</f>
        <v>0</v>
      </c>
    </row>
    <row r="6878" spans="2:9" ht="15" x14ac:dyDescent="0.3">
      <c r="B6878" s="33">
        <v>6873.5</v>
      </c>
      <c r="C6878" s="34">
        <v>16.100000000000001</v>
      </c>
      <c r="D6878" s="32">
        <f t="shared" si="214"/>
        <v>60.980000000000004</v>
      </c>
      <c r="E6878" s="37">
        <f t="shared" si="215"/>
        <v>73.176000000000002</v>
      </c>
      <c r="F6878" s="32">
        <f>'Auxiliary Energy Estimation'!$E$25-D6878</f>
        <v>-5.980000000000004</v>
      </c>
      <c r="G6878" s="32">
        <f>'Auxiliary Energy Estimation'!$E$25-E6878</f>
        <v>-18.176000000000002</v>
      </c>
      <c r="H6878" s="26">
        <f>IF(D6878&lt;='Auxiliary Energy Estimation'!$E$25, 1, 0)</f>
        <v>0</v>
      </c>
      <c r="I6878" s="26">
        <f>IF(E6878&lt;='Auxiliary Energy Estimation'!$E$25, 1, 0)</f>
        <v>0</v>
      </c>
    </row>
    <row r="6879" spans="2:9" ht="15" x14ac:dyDescent="0.3">
      <c r="B6879" s="33">
        <v>6874.5</v>
      </c>
      <c r="C6879" s="34">
        <v>16.7</v>
      </c>
      <c r="D6879" s="32">
        <f t="shared" si="214"/>
        <v>62.06</v>
      </c>
      <c r="E6879" s="37">
        <f t="shared" si="215"/>
        <v>74.471999999999994</v>
      </c>
      <c r="F6879" s="32">
        <f>'Auxiliary Energy Estimation'!$E$25-D6879</f>
        <v>-7.0600000000000023</v>
      </c>
      <c r="G6879" s="32">
        <f>'Auxiliary Energy Estimation'!$E$25-E6879</f>
        <v>-19.471999999999994</v>
      </c>
      <c r="H6879" s="26">
        <f>IF(D6879&lt;='Auxiliary Energy Estimation'!$E$25, 1, 0)</f>
        <v>0</v>
      </c>
      <c r="I6879" s="26">
        <f>IF(E6879&lt;='Auxiliary Energy Estimation'!$E$25, 1, 0)</f>
        <v>0</v>
      </c>
    </row>
    <row r="6880" spans="2:9" ht="15" x14ac:dyDescent="0.3">
      <c r="B6880" s="33">
        <v>6875.5</v>
      </c>
      <c r="C6880" s="34">
        <v>19.399999999999999</v>
      </c>
      <c r="D6880" s="32">
        <f t="shared" si="214"/>
        <v>66.92</v>
      </c>
      <c r="E6880" s="37">
        <f t="shared" si="215"/>
        <v>80.304000000000002</v>
      </c>
      <c r="F6880" s="32">
        <f>'Auxiliary Energy Estimation'!$E$25-D6880</f>
        <v>-11.920000000000002</v>
      </c>
      <c r="G6880" s="32">
        <f>'Auxiliary Energy Estimation'!$E$25-E6880</f>
        <v>-25.304000000000002</v>
      </c>
      <c r="H6880" s="26">
        <f>IF(D6880&lt;='Auxiliary Energy Estimation'!$E$25, 1, 0)</f>
        <v>0</v>
      </c>
      <c r="I6880" s="26">
        <f>IF(E6880&lt;='Auxiliary Energy Estimation'!$E$25, 1, 0)</f>
        <v>0</v>
      </c>
    </row>
    <row r="6881" spans="2:9" ht="15" x14ac:dyDescent="0.3">
      <c r="B6881" s="33">
        <v>6876.5</v>
      </c>
      <c r="C6881" s="34">
        <v>21.1</v>
      </c>
      <c r="D6881" s="32">
        <f t="shared" si="214"/>
        <v>69.98</v>
      </c>
      <c r="E6881" s="37">
        <f t="shared" si="215"/>
        <v>83.975999999999999</v>
      </c>
      <c r="F6881" s="32">
        <f>'Auxiliary Energy Estimation'!$E$25-D6881</f>
        <v>-14.980000000000004</v>
      </c>
      <c r="G6881" s="32">
        <f>'Auxiliary Energy Estimation'!$E$25-E6881</f>
        <v>-28.975999999999999</v>
      </c>
      <c r="H6881" s="26">
        <f>IF(D6881&lt;='Auxiliary Energy Estimation'!$E$25, 1, 0)</f>
        <v>0</v>
      </c>
      <c r="I6881" s="26">
        <f>IF(E6881&lt;='Auxiliary Energy Estimation'!$E$25, 1, 0)</f>
        <v>0</v>
      </c>
    </row>
    <row r="6882" spans="2:9" ht="15" x14ac:dyDescent="0.3">
      <c r="B6882" s="33">
        <v>6877.5</v>
      </c>
      <c r="C6882" s="34">
        <v>21.1</v>
      </c>
      <c r="D6882" s="32">
        <f t="shared" si="214"/>
        <v>69.98</v>
      </c>
      <c r="E6882" s="37">
        <f t="shared" si="215"/>
        <v>83.975999999999999</v>
      </c>
      <c r="F6882" s="32">
        <f>'Auxiliary Energy Estimation'!$E$25-D6882</f>
        <v>-14.980000000000004</v>
      </c>
      <c r="G6882" s="32">
        <f>'Auxiliary Energy Estimation'!$E$25-E6882</f>
        <v>-28.975999999999999</v>
      </c>
      <c r="H6882" s="26">
        <f>IF(D6882&lt;='Auxiliary Energy Estimation'!$E$25, 1, 0)</f>
        <v>0</v>
      </c>
      <c r="I6882" s="26">
        <f>IF(E6882&lt;='Auxiliary Energy Estimation'!$E$25, 1, 0)</f>
        <v>0</v>
      </c>
    </row>
    <row r="6883" spans="2:9" ht="15" x14ac:dyDescent="0.3">
      <c r="B6883" s="33">
        <v>6878.5</v>
      </c>
      <c r="C6883" s="34">
        <v>21.7</v>
      </c>
      <c r="D6883" s="32">
        <f t="shared" si="214"/>
        <v>71.06</v>
      </c>
      <c r="E6883" s="37">
        <f t="shared" si="215"/>
        <v>85.272000000000006</v>
      </c>
      <c r="F6883" s="32">
        <f>'Auxiliary Energy Estimation'!$E$25-D6883</f>
        <v>-16.060000000000002</v>
      </c>
      <c r="G6883" s="32">
        <f>'Auxiliary Energy Estimation'!$E$25-E6883</f>
        <v>-30.272000000000006</v>
      </c>
      <c r="H6883" s="26">
        <f>IF(D6883&lt;='Auxiliary Energy Estimation'!$E$25, 1, 0)</f>
        <v>0</v>
      </c>
      <c r="I6883" s="26">
        <f>IF(E6883&lt;='Auxiliary Energy Estimation'!$E$25, 1, 0)</f>
        <v>0</v>
      </c>
    </row>
    <row r="6884" spans="2:9" ht="15" x14ac:dyDescent="0.3">
      <c r="B6884" s="33">
        <v>6879.5</v>
      </c>
      <c r="C6884" s="34">
        <v>21.7</v>
      </c>
      <c r="D6884" s="32">
        <f t="shared" si="214"/>
        <v>71.06</v>
      </c>
      <c r="E6884" s="37">
        <f t="shared" si="215"/>
        <v>85.272000000000006</v>
      </c>
      <c r="F6884" s="32">
        <f>'Auxiliary Energy Estimation'!$E$25-D6884</f>
        <v>-16.060000000000002</v>
      </c>
      <c r="G6884" s="32">
        <f>'Auxiliary Energy Estimation'!$E$25-E6884</f>
        <v>-30.272000000000006</v>
      </c>
      <c r="H6884" s="26">
        <f>IF(D6884&lt;='Auxiliary Energy Estimation'!$E$25, 1, 0)</f>
        <v>0</v>
      </c>
      <c r="I6884" s="26">
        <f>IF(E6884&lt;='Auxiliary Energy Estimation'!$E$25, 1, 0)</f>
        <v>0</v>
      </c>
    </row>
    <row r="6885" spans="2:9" ht="15" x14ac:dyDescent="0.3">
      <c r="B6885" s="33">
        <v>6880.5</v>
      </c>
      <c r="C6885" s="34">
        <v>21.1</v>
      </c>
      <c r="D6885" s="32">
        <f t="shared" si="214"/>
        <v>69.98</v>
      </c>
      <c r="E6885" s="37">
        <f t="shared" si="215"/>
        <v>83.975999999999999</v>
      </c>
      <c r="F6885" s="32">
        <f>'Auxiliary Energy Estimation'!$E$25-D6885</f>
        <v>-14.980000000000004</v>
      </c>
      <c r="G6885" s="32">
        <f>'Auxiliary Energy Estimation'!$E$25-E6885</f>
        <v>-28.975999999999999</v>
      </c>
      <c r="H6885" s="26">
        <f>IF(D6885&lt;='Auxiliary Energy Estimation'!$E$25, 1, 0)</f>
        <v>0</v>
      </c>
      <c r="I6885" s="26">
        <f>IF(E6885&lt;='Auxiliary Energy Estimation'!$E$25, 1, 0)</f>
        <v>0</v>
      </c>
    </row>
    <row r="6886" spans="2:9" ht="15" x14ac:dyDescent="0.3">
      <c r="B6886" s="33">
        <v>6881.5</v>
      </c>
      <c r="C6886" s="34">
        <v>20.6</v>
      </c>
      <c r="D6886" s="32">
        <f t="shared" si="214"/>
        <v>69.080000000000013</v>
      </c>
      <c r="E6886" s="37">
        <f t="shared" si="215"/>
        <v>82.896000000000015</v>
      </c>
      <c r="F6886" s="32">
        <f>'Auxiliary Energy Estimation'!$E$25-D6886</f>
        <v>-14.080000000000013</v>
      </c>
      <c r="G6886" s="32">
        <f>'Auxiliary Energy Estimation'!$E$25-E6886</f>
        <v>-27.896000000000015</v>
      </c>
      <c r="H6886" s="26">
        <f>IF(D6886&lt;='Auxiliary Energy Estimation'!$E$25, 1, 0)</f>
        <v>0</v>
      </c>
      <c r="I6886" s="26">
        <f>IF(E6886&lt;='Auxiliary Energy Estimation'!$E$25, 1, 0)</f>
        <v>0</v>
      </c>
    </row>
    <row r="6887" spans="2:9" ht="15" x14ac:dyDescent="0.3">
      <c r="B6887" s="33">
        <v>6882.5</v>
      </c>
      <c r="C6887" s="34">
        <v>20.6</v>
      </c>
      <c r="D6887" s="32">
        <f t="shared" si="214"/>
        <v>69.080000000000013</v>
      </c>
      <c r="E6887" s="37">
        <f t="shared" si="215"/>
        <v>82.896000000000015</v>
      </c>
      <c r="F6887" s="32">
        <f>'Auxiliary Energy Estimation'!$E$25-D6887</f>
        <v>-14.080000000000013</v>
      </c>
      <c r="G6887" s="32">
        <f>'Auxiliary Energy Estimation'!$E$25-E6887</f>
        <v>-27.896000000000015</v>
      </c>
      <c r="H6887" s="26">
        <f>IF(D6887&lt;='Auxiliary Energy Estimation'!$E$25, 1, 0)</f>
        <v>0</v>
      </c>
      <c r="I6887" s="26">
        <f>IF(E6887&lt;='Auxiliary Energy Estimation'!$E$25, 1, 0)</f>
        <v>0</v>
      </c>
    </row>
    <row r="6888" spans="2:9" ht="15" x14ac:dyDescent="0.3">
      <c r="B6888" s="33">
        <v>6883.5</v>
      </c>
      <c r="C6888" s="34">
        <v>20</v>
      </c>
      <c r="D6888" s="32">
        <f t="shared" si="214"/>
        <v>68</v>
      </c>
      <c r="E6888" s="37">
        <f t="shared" si="215"/>
        <v>81.599999999999994</v>
      </c>
      <c r="F6888" s="32">
        <f>'Auxiliary Energy Estimation'!$E$25-D6888</f>
        <v>-13</v>
      </c>
      <c r="G6888" s="32">
        <f>'Auxiliary Energy Estimation'!$E$25-E6888</f>
        <v>-26.599999999999994</v>
      </c>
      <c r="H6888" s="26">
        <f>IF(D6888&lt;='Auxiliary Energy Estimation'!$E$25, 1, 0)</f>
        <v>0</v>
      </c>
      <c r="I6888" s="26">
        <f>IF(E6888&lt;='Auxiliary Energy Estimation'!$E$25, 1, 0)</f>
        <v>0</v>
      </c>
    </row>
    <row r="6889" spans="2:9" ht="15" x14ac:dyDescent="0.3">
      <c r="B6889" s="33">
        <v>6884.5</v>
      </c>
      <c r="C6889" s="34">
        <v>18.899999999999999</v>
      </c>
      <c r="D6889" s="32">
        <f t="shared" si="214"/>
        <v>66.02</v>
      </c>
      <c r="E6889" s="37">
        <f t="shared" si="215"/>
        <v>79.22399999999999</v>
      </c>
      <c r="F6889" s="32">
        <f>'Auxiliary Energy Estimation'!$E$25-D6889</f>
        <v>-11.019999999999996</v>
      </c>
      <c r="G6889" s="32">
        <f>'Auxiliary Energy Estimation'!$E$25-E6889</f>
        <v>-24.22399999999999</v>
      </c>
      <c r="H6889" s="26">
        <f>IF(D6889&lt;='Auxiliary Energy Estimation'!$E$25, 1, 0)</f>
        <v>0</v>
      </c>
      <c r="I6889" s="26">
        <f>IF(E6889&lt;='Auxiliary Energy Estimation'!$E$25, 1, 0)</f>
        <v>0</v>
      </c>
    </row>
    <row r="6890" spans="2:9" ht="15" x14ac:dyDescent="0.3">
      <c r="B6890" s="33">
        <v>6885.5</v>
      </c>
      <c r="C6890" s="34">
        <v>18.3</v>
      </c>
      <c r="D6890" s="32">
        <f t="shared" si="214"/>
        <v>64.94</v>
      </c>
      <c r="E6890" s="37">
        <f t="shared" si="215"/>
        <v>77.927999999999997</v>
      </c>
      <c r="F6890" s="32">
        <f>'Auxiliary Energy Estimation'!$E$25-D6890</f>
        <v>-9.9399999999999977</v>
      </c>
      <c r="G6890" s="32">
        <f>'Auxiliary Energy Estimation'!$E$25-E6890</f>
        <v>-22.927999999999997</v>
      </c>
      <c r="H6890" s="26">
        <f>IF(D6890&lt;='Auxiliary Energy Estimation'!$E$25, 1, 0)</f>
        <v>0</v>
      </c>
      <c r="I6890" s="26">
        <f>IF(E6890&lt;='Auxiliary Energy Estimation'!$E$25, 1, 0)</f>
        <v>0</v>
      </c>
    </row>
    <row r="6891" spans="2:9" ht="15" x14ac:dyDescent="0.3">
      <c r="B6891" s="33">
        <v>6886.5</v>
      </c>
      <c r="C6891" s="34">
        <v>18.3</v>
      </c>
      <c r="D6891" s="32">
        <f t="shared" si="214"/>
        <v>64.94</v>
      </c>
      <c r="E6891" s="37">
        <f t="shared" si="215"/>
        <v>77.927999999999997</v>
      </c>
      <c r="F6891" s="32">
        <f>'Auxiliary Energy Estimation'!$E$25-D6891</f>
        <v>-9.9399999999999977</v>
      </c>
      <c r="G6891" s="32">
        <f>'Auxiliary Energy Estimation'!$E$25-E6891</f>
        <v>-22.927999999999997</v>
      </c>
      <c r="H6891" s="26">
        <f>IF(D6891&lt;='Auxiliary Energy Estimation'!$E$25, 1, 0)</f>
        <v>0</v>
      </c>
      <c r="I6891" s="26">
        <f>IF(E6891&lt;='Auxiliary Energy Estimation'!$E$25, 1, 0)</f>
        <v>0</v>
      </c>
    </row>
    <row r="6892" spans="2:9" ht="15" x14ac:dyDescent="0.3">
      <c r="B6892" s="33">
        <v>6887.5</v>
      </c>
      <c r="C6892" s="34">
        <v>16.7</v>
      </c>
      <c r="D6892" s="32">
        <f t="shared" si="214"/>
        <v>62.06</v>
      </c>
      <c r="E6892" s="37">
        <f t="shared" si="215"/>
        <v>74.471999999999994</v>
      </c>
      <c r="F6892" s="32">
        <f>'Auxiliary Energy Estimation'!$E$25-D6892</f>
        <v>-7.0600000000000023</v>
      </c>
      <c r="G6892" s="32">
        <f>'Auxiliary Energy Estimation'!$E$25-E6892</f>
        <v>-19.471999999999994</v>
      </c>
      <c r="H6892" s="26">
        <f>IF(D6892&lt;='Auxiliary Energy Estimation'!$E$25, 1, 0)</f>
        <v>0</v>
      </c>
      <c r="I6892" s="26">
        <f>IF(E6892&lt;='Auxiliary Energy Estimation'!$E$25, 1, 0)</f>
        <v>0</v>
      </c>
    </row>
    <row r="6893" spans="2:9" ht="15" x14ac:dyDescent="0.3">
      <c r="B6893" s="33">
        <v>6888.5</v>
      </c>
      <c r="C6893" s="34">
        <v>14.4</v>
      </c>
      <c r="D6893" s="32">
        <f t="shared" si="214"/>
        <v>57.92</v>
      </c>
      <c r="E6893" s="37">
        <f t="shared" si="215"/>
        <v>69.504000000000005</v>
      </c>
      <c r="F6893" s="32">
        <f>'Auxiliary Energy Estimation'!$E$25-D6893</f>
        <v>-2.9200000000000017</v>
      </c>
      <c r="G6893" s="32">
        <f>'Auxiliary Energy Estimation'!$E$25-E6893</f>
        <v>-14.504000000000005</v>
      </c>
      <c r="H6893" s="26">
        <f>IF(D6893&lt;='Auxiliary Energy Estimation'!$E$25, 1, 0)</f>
        <v>0</v>
      </c>
      <c r="I6893" s="26">
        <f>IF(E6893&lt;='Auxiliary Energy Estimation'!$E$25, 1, 0)</f>
        <v>0</v>
      </c>
    </row>
    <row r="6894" spans="2:9" ht="15" x14ac:dyDescent="0.3">
      <c r="B6894" s="33">
        <v>6889.5</v>
      </c>
      <c r="C6894" s="34">
        <v>13.3</v>
      </c>
      <c r="D6894" s="32">
        <f t="shared" si="214"/>
        <v>55.94</v>
      </c>
      <c r="E6894" s="37">
        <f t="shared" si="215"/>
        <v>67.128</v>
      </c>
      <c r="F6894" s="32">
        <f>'Auxiliary Energy Estimation'!$E$25-D6894</f>
        <v>-0.93999999999999773</v>
      </c>
      <c r="G6894" s="32">
        <f>'Auxiliary Energy Estimation'!$E$25-E6894</f>
        <v>-12.128</v>
      </c>
      <c r="H6894" s="26">
        <f>IF(D6894&lt;='Auxiliary Energy Estimation'!$E$25, 1, 0)</f>
        <v>0</v>
      </c>
      <c r="I6894" s="26">
        <f>IF(E6894&lt;='Auxiliary Energy Estimation'!$E$25, 1, 0)</f>
        <v>0</v>
      </c>
    </row>
    <row r="6895" spans="2:9" ht="15" x14ac:dyDescent="0.3">
      <c r="B6895" s="33">
        <v>6890.5</v>
      </c>
      <c r="C6895" s="34">
        <v>12.2</v>
      </c>
      <c r="D6895" s="32">
        <f t="shared" si="214"/>
        <v>53.96</v>
      </c>
      <c r="E6895" s="37">
        <f t="shared" si="215"/>
        <v>64.751999999999995</v>
      </c>
      <c r="F6895" s="32">
        <f>'Auxiliary Energy Estimation'!$E$25-D6895</f>
        <v>1.0399999999999991</v>
      </c>
      <c r="G6895" s="32">
        <f>'Auxiliary Energy Estimation'!$E$25-E6895</f>
        <v>-9.7519999999999953</v>
      </c>
      <c r="H6895" s="26">
        <f>IF(D6895&lt;='Auxiliary Energy Estimation'!$E$25, 1, 0)</f>
        <v>1</v>
      </c>
      <c r="I6895" s="26">
        <f>IF(E6895&lt;='Auxiliary Energy Estimation'!$E$25, 1, 0)</f>
        <v>0</v>
      </c>
    </row>
    <row r="6896" spans="2:9" ht="15" x14ac:dyDescent="0.3">
      <c r="B6896" s="33">
        <v>6891.5</v>
      </c>
      <c r="C6896" s="34">
        <v>11.7</v>
      </c>
      <c r="D6896" s="32">
        <f t="shared" si="214"/>
        <v>53.06</v>
      </c>
      <c r="E6896" s="37">
        <f t="shared" si="215"/>
        <v>63.671999999999997</v>
      </c>
      <c r="F6896" s="32">
        <f>'Auxiliary Energy Estimation'!$E$25-D6896</f>
        <v>1.9399999999999977</v>
      </c>
      <c r="G6896" s="32">
        <f>'Auxiliary Energy Estimation'!$E$25-E6896</f>
        <v>-8.671999999999997</v>
      </c>
      <c r="H6896" s="26">
        <f>IF(D6896&lt;='Auxiliary Energy Estimation'!$E$25, 1, 0)</f>
        <v>1</v>
      </c>
      <c r="I6896" s="26">
        <f>IF(E6896&lt;='Auxiliary Energy Estimation'!$E$25, 1, 0)</f>
        <v>0</v>
      </c>
    </row>
    <row r="6897" spans="2:9" ht="15" x14ac:dyDescent="0.3">
      <c r="B6897" s="33">
        <v>6892.5</v>
      </c>
      <c r="C6897" s="34">
        <v>11.1</v>
      </c>
      <c r="D6897" s="32">
        <f t="shared" si="214"/>
        <v>51.980000000000004</v>
      </c>
      <c r="E6897" s="37">
        <f t="shared" si="215"/>
        <v>62.376000000000005</v>
      </c>
      <c r="F6897" s="32">
        <f>'Auxiliary Energy Estimation'!$E$25-D6897</f>
        <v>3.019999999999996</v>
      </c>
      <c r="G6897" s="32">
        <f>'Auxiliary Energy Estimation'!$E$25-E6897</f>
        <v>-7.3760000000000048</v>
      </c>
      <c r="H6897" s="26">
        <f>IF(D6897&lt;='Auxiliary Energy Estimation'!$E$25, 1, 0)</f>
        <v>1</v>
      </c>
      <c r="I6897" s="26">
        <f>IF(E6897&lt;='Auxiliary Energy Estimation'!$E$25, 1, 0)</f>
        <v>0</v>
      </c>
    </row>
    <row r="6898" spans="2:9" ht="15" x14ac:dyDescent="0.3">
      <c r="B6898" s="33">
        <v>6893.5</v>
      </c>
      <c r="C6898" s="34">
        <v>10.6</v>
      </c>
      <c r="D6898" s="32">
        <f t="shared" si="214"/>
        <v>51.08</v>
      </c>
      <c r="E6898" s="37">
        <f t="shared" si="215"/>
        <v>61.295999999999992</v>
      </c>
      <c r="F6898" s="32">
        <f>'Auxiliary Energy Estimation'!$E$25-D6898</f>
        <v>3.9200000000000017</v>
      </c>
      <c r="G6898" s="32">
        <f>'Auxiliary Energy Estimation'!$E$25-E6898</f>
        <v>-6.2959999999999923</v>
      </c>
      <c r="H6898" s="26">
        <f>IF(D6898&lt;='Auxiliary Energy Estimation'!$E$25, 1, 0)</f>
        <v>1</v>
      </c>
      <c r="I6898" s="26">
        <f>IF(E6898&lt;='Auxiliary Energy Estimation'!$E$25, 1, 0)</f>
        <v>0</v>
      </c>
    </row>
    <row r="6899" spans="2:9" ht="15" x14ac:dyDescent="0.3">
      <c r="B6899" s="33">
        <v>6894.5</v>
      </c>
      <c r="C6899" s="34">
        <v>10.6</v>
      </c>
      <c r="D6899" s="32">
        <f t="shared" si="214"/>
        <v>51.08</v>
      </c>
      <c r="E6899" s="37">
        <f t="shared" si="215"/>
        <v>61.295999999999992</v>
      </c>
      <c r="F6899" s="32">
        <f>'Auxiliary Energy Estimation'!$E$25-D6899</f>
        <v>3.9200000000000017</v>
      </c>
      <c r="G6899" s="32">
        <f>'Auxiliary Energy Estimation'!$E$25-E6899</f>
        <v>-6.2959999999999923</v>
      </c>
      <c r="H6899" s="26">
        <f>IF(D6899&lt;='Auxiliary Energy Estimation'!$E$25, 1, 0)</f>
        <v>1</v>
      </c>
      <c r="I6899" s="26">
        <f>IF(E6899&lt;='Auxiliary Energy Estimation'!$E$25, 1, 0)</f>
        <v>0</v>
      </c>
    </row>
    <row r="6900" spans="2:9" ht="15" x14ac:dyDescent="0.3">
      <c r="B6900" s="33">
        <v>6895.5</v>
      </c>
      <c r="C6900" s="34">
        <v>10.6</v>
      </c>
      <c r="D6900" s="32">
        <f t="shared" si="214"/>
        <v>51.08</v>
      </c>
      <c r="E6900" s="37">
        <f t="shared" si="215"/>
        <v>61.295999999999992</v>
      </c>
      <c r="F6900" s="32">
        <f>'Auxiliary Energy Estimation'!$E$25-D6900</f>
        <v>3.9200000000000017</v>
      </c>
      <c r="G6900" s="32">
        <f>'Auxiliary Energy Estimation'!$E$25-E6900</f>
        <v>-6.2959999999999923</v>
      </c>
      <c r="H6900" s="26">
        <f>IF(D6900&lt;='Auxiliary Energy Estimation'!$E$25, 1, 0)</f>
        <v>1</v>
      </c>
      <c r="I6900" s="26">
        <f>IF(E6900&lt;='Auxiliary Energy Estimation'!$E$25, 1, 0)</f>
        <v>0</v>
      </c>
    </row>
    <row r="6901" spans="2:9" ht="15" x14ac:dyDescent="0.3">
      <c r="B6901" s="33">
        <v>6896.5</v>
      </c>
      <c r="C6901" s="34">
        <v>11.7</v>
      </c>
      <c r="D6901" s="32">
        <f t="shared" si="214"/>
        <v>53.06</v>
      </c>
      <c r="E6901" s="37">
        <f t="shared" si="215"/>
        <v>63.671999999999997</v>
      </c>
      <c r="F6901" s="32">
        <f>'Auxiliary Energy Estimation'!$E$25-D6901</f>
        <v>1.9399999999999977</v>
      </c>
      <c r="G6901" s="32">
        <f>'Auxiliary Energy Estimation'!$E$25-E6901</f>
        <v>-8.671999999999997</v>
      </c>
      <c r="H6901" s="26">
        <f>IF(D6901&lt;='Auxiliary Energy Estimation'!$E$25, 1, 0)</f>
        <v>1</v>
      </c>
      <c r="I6901" s="26">
        <f>IF(E6901&lt;='Auxiliary Energy Estimation'!$E$25, 1, 0)</f>
        <v>0</v>
      </c>
    </row>
    <row r="6902" spans="2:9" ht="15" x14ac:dyDescent="0.3">
      <c r="B6902" s="33">
        <v>6897.5</v>
      </c>
      <c r="C6902" s="34">
        <v>12.8</v>
      </c>
      <c r="D6902" s="32">
        <f t="shared" si="214"/>
        <v>55.040000000000006</v>
      </c>
      <c r="E6902" s="37">
        <f t="shared" si="215"/>
        <v>66.048000000000002</v>
      </c>
      <c r="F6902" s="32">
        <f>'Auxiliary Energy Estimation'!$E$25-D6902</f>
        <v>-4.0000000000006253E-2</v>
      </c>
      <c r="G6902" s="32">
        <f>'Auxiliary Energy Estimation'!$E$25-E6902</f>
        <v>-11.048000000000002</v>
      </c>
      <c r="H6902" s="26">
        <f>IF(D6902&lt;='Auxiliary Energy Estimation'!$E$25, 1, 0)</f>
        <v>0</v>
      </c>
      <c r="I6902" s="26">
        <f>IF(E6902&lt;='Auxiliary Energy Estimation'!$E$25, 1, 0)</f>
        <v>0</v>
      </c>
    </row>
    <row r="6903" spans="2:9" ht="15" x14ac:dyDescent="0.3">
      <c r="B6903" s="33">
        <v>6898.5</v>
      </c>
      <c r="C6903" s="34">
        <v>14.4</v>
      </c>
      <c r="D6903" s="32">
        <f t="shared" si="214"/>
        <v>57.92</v>
      </c>
      <c r="E6903" s="37">
        <f t="shared" si="215"/>
        <v>69.504000000000005</v>
      </c>
      <c r="F6903" s="32">
        <f>'Auxiliary Energy Estimation'!$E$25-D6903</f>
        <v>-2.9200000000000017</v>
      </c>
      <c r="G6903" s="32">
        <f>'Auxiliary Energy Estimation'!$E$25-E6903</f>
        <v>-14.504000000000005</v>
      </c>
      <c r="H6903" s="26">
        <f>IF(D6903&lt;='Auxiliary Energy Estimation'!$E$25, 1, 0)</f>
        <v>0</v>
      </c>
      <c r="I6903" s="26">
        <f>IF(E6903&lt;='Auxiliary Energy Estimation'!$E$25, 1, 0)</f>
        <v>0</v>
      </c>
    </row>
    <row r="6904" spans="2:9" ht="15" x14ac:dyDescent="0.3">
      <c r="B6904" s="33">
        <v>6899.5</v>
      </c>
      <c r="C6904" s="34">
        <v>14.4</v>
      </c>
      <c r="D6904" s="32">
        <f t="shared" si="214"/>
        <v>57.92</v>
      </c>
      <c r="E6904" s="37">
        <f t="shared" si="215"/>
        <v>69.504000000000005</v>
      </c>
      <c r="F6904" s="32">
        <f>'Auxiliary Energy Estimation'!$E$25-D6904</f>
        <v>-2.9200000000000017</v>
      </c>
      <c r="G6904" s="32">
        <f>'Auxiliary Energy Estimation'!$E$25-E6904</f>
        <v>-14.504000000000005</v>
      </c>
      <c r="H6904" s="26">
        <f>IF(D6904&lt;='Auxiliary Energy Estimation'!$E$25, 1, 0)</f>
        <v>0</v>
      </c>
      <c r="I6904" s="26">
        <f>IF(E6904&lt;='Auxiliary Energy Estimation'!$E$25, 1, 0)</f>
        <v>0</v>
      </c>
    </row>
    <row r="6905" spans="2:9" ht="15" x14ac:dyDescent="0.3">
      <c r="B6905" s="33">
        <v>6900.5</v>
      </c>
      <c r="C6905" s="34">
        <v>12.2</v>
      </c>
      <c r="D6905" s="32">
        <f t="shared" si="214"/>
        <v>53.96</v>
      </c>
      <c r="E6905" s="37">
        <f t="shared" si="215"/>
        <v>64.751999999999995</v>
      </c>
      <c r="F6905" s="32">
        <f>'Auxiliary Energy Estimation'!$E$25-D6905</f>
        <v>1.0399999999999991</v>
      </c>
      <c r="G6905" s="32">
        <f>'Auxiliary Energy Estimation'!$E$25-E6905</f>
        <v>-9.7519999999999953</v>
      </c>
      <c r="H6905" s="26">
        <f>IF(D6905&lt;='Auxiliary Energy Estimation'!$E$25, 1, 0)</f>
        <v>1</v>
      </c>
      <c r="I6905" s="26">
        <f>IF(E6905&lt;='Auxiliary Energy Estimation'!$E$25, 1, 0)</f>
        <v>0</v>
      </c>
    </row>
    <row r="6906" spans="2:9" ht="15" x14ac:dyDescent="0.3">
      <c r="B6906" s="33">
        <v>6901.5</v>
      </c>
      <c r="C6906" s="34">
        <v>15.6</v>
      </c>
      <c r="D6906" s="32">
        <f t="shared" si="214"/>
        <v>60.08</v>
      </c>
      <c r="E6906" s="37">
        <f t="shared" si="215"/>
        <v>72.095999999999989</v>
      </c>
      <c r="F6906" s="32">
        <f>'Auxiliary Energy Estimation'!$E$25-D6906</f>
        <v>-5.0799999999999983</v>
      </c>
      <c r="G6906" s="32">
        <f>'Auxiliary Energy Estimation'!$E$25-E6906</f>
        <v>-17.095999999999989</v>
      </c>
      <c r="H6906" s="26">
        <f>IF(D6906&lt;='Auxiliary Energy Estimation'!$E$25, 1, 0)</f>
        <v>0</v>
      </c>
      <c r="I6906" s="26">
        <f>IF(E6906&lt;='Auxiliary Energy Estimation'!$E$25, 1, 0)</f>
        <v>0</v>
      </c>
    </row>
    <row r="6907" spans="2:9" ht="15" x14ac:dyDescent="0.3">
      <c r="B6907" s="33">
        <v>6902.5</v>
      </c>
      <c r="C6907" s="34">
        <v>14.4</v>
      </c>
      <c r="D6907" s="32">
        <f t="shared" si="214"/>
        <v>57.92</v>
      </c>
      <c r="E6907" s="37">
        <f t="shared" si="215"/>
        <v>69.504000000000005</v>
      </c>
      <c r="F6907" s="32">
        <f>'Auxiliary Energy Estimation'!$E$25-D6907</f>
        <v>-2.9200000000000017</v>
      </c>
      <c r="G6907" s="32">
        <f>'Auxiliary Energy Estimation'!$E$25-E6907</f>
        <v>-14.504000000000005</v>
      </c>
      <c r="H6907" s="26">
        <f>IF(D6907&lt;='Auxiliary Energy Estimation'!$E$25, 1, 0)</f>
        <v>0</v>
      </c>
      <c r="I6907" s="26">
        <f>IF(E6907&lt;='Auxiliary Energy Estimation'!$E$25, 1, 0)</f>
        <v>0</v>
      </c>
    </row>
    <row r="6908" spans="2:9" ht="15" x14ac:dyDescent="0.3">
      <c r="B6908" s="33">
        <v>6903.5</v>
      </c>
      <c r="C6908" s="34">
        <v>13.9</v>
      </c>
      <c r="D6908" s="32">
        <f t="shared" si="214"/>
        <v>57.019999999999996</v>
      </c>
      <c r="E6908" s="37">
        <f t="shared" si="215"/>
        <v>68.423999999999992</v>
      </c>
      <c r="F6908" s="32">
        <f>'Auxiliary Energy Estimation'!$E$25-D6908</f>
        <v>-2.019999999999996</v>
      </c>
      <c r="G6908" s="32">
        <f>'Auxiliary Energy Estimation'!$E$25-E6908</f>
        <v>-13.423999999999992</v>
      </c>
      <c r="H6908" s="26">
        <f>IF(D6908&lt;='Auxiliary Energy Estimation'!$E$25, 1, 0)</f>
        <v>0</v>
      </c>
      <c r="I6908" s="26">
        <f>IF(E6908&lt;='Auxiliary Energy Estimation'!$E$25, 1, 0)</f>
        <v>0</v>
      </c>
    </row>
    <row r="6909" spans="2:9" ht="15" x14ac:dyDescent="0.3">
      <c r="B6909" s="33">
        <v>6904.5</v>
      </c>
      <c r="C6909" s="34">
        <v>12.8</v>
      </c>
      <c r="D6909" s="32">
        <f t="shared" si="214"/>
        <v>55.040000000000006</v>
      </c>
      <c r="E6909" s="37">
        <f t="shared" si="215"/>
        <v>66.048000000000002</v>
      </c>
      <c r="F6909" s="32">
        <f>'Auxiliary Energy Estimation'!$E$25-D6909</f>
        <v>-4.0000000000006253E-2</v>
      </c>
      <c r="G6909" s="32">
        <f>'Auxiliary Energy Estimation'!$E$25-E6909</f>
        <v>-11.048000000000002</v>
      </c>
      <c r="H6909" s="26">
        <f>IF(D6909&lt;='Auxiliary Energy Estimation'!$E$25, 1, 0)</f>
        <v>0</v>
      </c>
      <c r="I6909" s="26">
        <f>IF(E6909&lt;='Auxiliary Energy Estimation'!$E$25, 1, 0)</f>
        <v>0</v>
      </c>
    </row>
    <row r="6910" spans="2:9" ht="15" x14ac:dyDescent="0.3">
      <c r="B6910" s="33">
        <v>6905.5</v>
      </c>
      <c r="C6910" s="34">
        <v>12.2</v>
      </c>
      <c r="D6910" s="32">
        <f t="shared" si="214"/>
        <v>53.96</v>
      </c>
      <c r="E6910" s="37">
        <f t="shared" si="215"/>
        <v>64.751999999999995</v>
      </c>
      <c r="F6910" s="32">
        <f>'Auxiliary Energy Estimation'!$E$25-D6910</f>
        <v>1.0399999999999991</v>
      </c>
      <c r="G6910" s="32">
        <f>'Auxiliary Energy Estimation'!$E$25-E6910</f>
        <v>-9.7519999999999953</v>
      </c>
      <c r="H6910" s="26">
        <f>IF(D6910&lt;='Auxiliary Energy Estimation'!$E$25, 1, 0)</f>
        <v>1</v>
      </c>
      <c r="I6910" s="26">
        <f>IF(E6910&lt;='Auxiliary Energy Estimation'!$E$25, 1, 0)</f>
        <v>0</v>
      </c>
    </row>
    <row r="6911" spans="2:9" ht="15" x14ac:dyDescent="0.3">
      <c r="B6911" s="33">
        <v>6906.5</v>
      </c>
      <c r="C6911" s="34">
        <v>11.1</v>
      </c>
      <c r="D6911" s="32">
        <f t="shared" si="214"/>
        <v>51.980000000000004</v>
      </c>
      <c r="E6911" s="37">
        <f t="shared" si="215"/>
        <v>62.376000000000005</v>
      </c>
      <c r="F6911" s="32">
        <f>'Auxiliary Energy Estimation'!$E$25-D6911</f>
        <v>3.019999999999996</v>
      </c>
      <c r="G6911" s="32">
        <f>'Auxiliary Energy Estimation'!$E$25-E6911</f>
        <v>-7.3760000000000048</v>
      </c>
      <c r="H6911" s="26">
        <f>IF(D6911&lt;='Auxiliary Energy Estimation'!$E$25, 1, 0)</f>
        <v>1</v>
      </c>
      <c r="I6911" s="26">
        <f>IF(E6911&lt;='Auxiliary Energy Estimation'!$E$25, 1, 0)</f>
        <v>0</v>
      </c>
    </row>
    <row r="6912" spans="2:9" ht="15" x14ac:dyDescent="0.3">
      <c r="B6912" s="33">
        <v>6907.5</v>
      </c>
      <c r="C6912" s="34">
        <v>11.1</v>
      </c>
      <c r="D6912" s="32">
        <f t="shared" si="214"/>
        <v>51.980000000000004</v>
      </c>
      <c r="E6912" s="37">
        <f t="shared" si="215"/>
        <v>62.376000000000005</v>
      </c>
      <c r="F6912" s="32">
        <f>'Auxiliary Energy Estimation'!$E$25-D6912</f>
        <v>3.019999999999996</v>
      </c>
      <c r="G6912" s="32">
        <f>'Auxiliary Energy Estimation'!$E$25-E6912</f>
        <v>-7.3760000000000048</v>
      </c>
      <c r="H6912" s="26">
        <f>IF(D6912&lt;='Auxiliary Energy Estimation'!$E$25, 1, 0)</f>
        <v>1</v>
      </c>
      <c r="I6912" s="26">
        <f>IF(E6912&lt;='Auxiliary Energy Estimation'!$E$25, 1, 0)</f>
        <v>0</v>
      </c>
    </row>
    <row r="6913" spans="2:9" ht="15" x14ac:dyDescent="0.3">
      <c r="B6913" s="33">
        <v>6908.5</v>
      </c>
      <c r="C6913" s="34">
        <v>10.6</v>
      </c>
      <c r="D6913" s="32">
        <f t="shared" si="214"/>
        <v>51.08</v>
      </c>
      <c r="E6913" s="37">
        <f t="shared" si="215"/>
        <v>61.295999999999992</v>
      </c>
      <c r="F6913" s="32">
        <f>'Auxiliary Energy Estimation'!$E$25-D6913</f>
        <v>3.9200000000000017</v>
      </c>
      <c r="G6913" s="32">
        <f>'Auxiliary Energy Estimation'!$E$25-E6913</f>
        <v>-6.2959999999999923</v>
      </c>
      <c r="H6913" s="26">
        <f>IF(D6913&lt;='Auxiliary Energy Estimation'!$E$25, 1, 0)</f>
        <v>1</v>
      </c>
      <c r="I6913" s="26">
        <f>IF(E6913&lt;='Auxiliary Energy Estimation'!$E$25, 1, 0)</f>
        <v>0</v>
      </c>
    </row>
    <row r="6914" spans="2:9" ht="15" x14ac:dyDescent="0.3">
      <c r="B6914" s="33">
        <v>6909.5</v>
      </c>
      <c r="C6914" s="34">
        <v>10.6</v>
      </c>
      <c r="D6914" s="32">
        <f t="shared" si="214"/>
        <v>51.08</v>
      </c>
      <c r="E6914" s="37">
        <f t="shared" si="215"/>
        <v>61.295999999999992</v>
      </c>
      <c r="F6914" s="32">
        <f>'Auxiliary Energy Estimation'!$E$25-D6914</f>
        <v>3.9200000000000017</v>
      </c>
      <c r="G6914" s="32">
        <f>'Auxiliary Energy Estimation'!$E$25-E6914</f>
        <v>-6.2959999999999923</v>
      </c>
      <c r="H6914" s="26">
        <f>IF(D6914&lt;='Auxiliary Energy Estimation'!$E$25, 1, 0)</f>
        <v>1</v>
      </c>
      <c r="I6914" s="26">
        <f>IF(E6914&lt;='Auxiliary Energy Estimation'!$E$25, 1, 0)</f>
        <v>0</v>
      </c>
    </row>
    <row r="6915" spans="2:9" ht="15" x14ac:dyDescent="0.3">
      <c r="B6915" s="33">
        <v>6910.5</v>
      </c>
      <c r="C6915" s="34">
        <v>9.4</v>
      </c>
      <c r="D6915" s="32">
        <f t="shared" si="214"/>
        <v>48.92</v>
      </c>
      <c r="E6915" s="37">
        <f t="shared" si="215"/>
        <v>58.704000000000001</v>
      </c>
      <c r="F6915" s="32">
        <f>'Auxiliary Energy Estimation'!$E$25-D6915</f>
        <v>6.0799999999999983</v>
      </c>
      <c r="G6915" s="32">
        <f>'Auxiliary Energy Estimation'!$E$25-E6915</f>
        <v>-3.7040000000000006</v>
      </c>
      <c r="H6915" s="26">
        <f>IF(D6915&lt;='Auxiliary Energy Estimation'!$E$25, 1, 0)</f>
        <v>1</v>
      </c>
      <c r="I6915" s="26">
        <f>IF(E6915&lt;='Auxiliary Energy Estimation'!$E$25, 1, 0)</f>
        <v>0</v>
      </c>
    </row>
    <row r="6916" spans="2:9" ht="15" x14ac:dyDescent="0.3">
      <c r="B6916" s="33">
        <v>6911.5</v>
      </c>
      <c r="C6916" s="34">
        <v>9.4</v>
      </c>
      <c r="D6916" s="32">
        <f t="shared" si="214"/>
        <v>48.92</v>
      </c>
      <c r="E6916" s="37">
        <f t="shared" si="215"/>
        <v>58.704000000000001</v>
      </c>
      <c r="F6916" s="32">
        <f>'Auxiliary Energy Estimation'!$E$25-D6916</f>
        <v>6.0799999999999983</v>
      </c>
      <c r="G6916" s="32">
        <f>'Auxiliary Energy Estimation'!$E$25-E6916</f>
        <v>-3.7040000000000006</v>
      </c>
      <c r="H6916" s="26">
        <f>IF(D6916&lt;='Auxiliary Energy Estimation'!$E$25, 1, 0)</f>
        <v>1</v>
      </c>
      <c r="I6916" s="26">
        <f>IF(E6916&lt;='Auxiliary Energy Estimation'!$E$25, 1, 0)</f>
        <v>0</v>
      </c>
    </row>
    <row r="6917" spans="2:9" ht="15" x14ac:dyDescent="0.3">
      <c r="B6917" s="33">
        <v>6912.5</v>
      </c>
      <c r="C6917" s="34">
        <v>9.4</v>
      </c>
      <c r="D6917" s="32">
        <f t="shared" ref="D6917:D6980" si="216">CONVERT(C6917,"C","F")</f>
        <v>48.92</v>
      </c>
      <c r="E6917" s="37">
        <f t="shared" ref="E6917:E6980" si="217">D6917*1.2</f>
        <v>58.704000000000001</v>
      </c>
      <c r="F6917" s="32">
        <f>'Auxiliary Energy Estimation'!$E$25-D6917</f>
        <v>6.0799999999999983</v>
      </c>
      <c r="G6917" s="32">
        <f>'Auxiliary Energy Estimation'!$E$25-E6917</f>
        <v>-3.7040000000000006</v>
      </c>
      <c r="H6917" s="26">
        <f>IF(D6917&lt;='Auxiliary Energy Estimation'!$E$25, 1, 0)</f>
        <v>1</v>
      </c>
      <c r="I6917" s="26">
        <f>IF(E6917&lt;='Auxiliary Energy Estimation'!$E$25, 1, 0)</f>
        <v>0</v>
      </c>
    </row>
    <row r="6918" spans="2:9" ht="15" x14ac:dyDescent="0.3">
      <c r="B6918" s="33">
        <v>6913.5</v>
      </c>
      <c r="C6918" s="34">
        <v>8.9</v>
      </c>
      <c r="D6918" s="32">
        <f t="shared" si="216"/>
        <v>48.019999999999996</v>
      </c>
      <c r="E6918" s="37">
        <f t="shared" si="217"/>
        <v>57.623999999999995</v>
      </c>
      <c r="F6918" s="32">
        <f>'Auxiliary Energy Estimation'!$E$25-D6918</f>
        <v>6.980000000000004</v>
      </c>
      <c r="G6918" s="32">
        <f>'Auxiliary Energy Estimation'!$E$25-E6918</f>
        <v>-2.6239999999999952</v>
      </c>
      <c r="H6918" s="26">
        <f>IF(D6918&lt;='Auxiliary Energy Estimation'!$E$25, 1, 0)</f>
        <v>1</v>
      </c>
      <c r="I6918" s="26">
        <f>IF(E6918&lt;='Auxiliary Energy Estimation'!$E$25, 1, 0)</f>
        <v>0</v>
      </c>
    </row>
    <row r="6919" spans="2:9" ht="15" x14ac:dyDescent="0.3">
      <c r="B6919" s="33">
        <v>6914.5</v>
      </c>
      <c r="C6919" s="34">
        <v>7.8</v>
      </c>
      <c r="D6919" s="32">
        <f t="shared" si="216"/>
        <v>46.04</v>
      </c>
      <c r="E6919" s="37">
        <f t="shared" si="217"/>
        <v>55.247999999999998</v>
      </c>
      <c r="F6919" s="32">
        <f>'Auxiliary Energy Estimation'!$E$25-D6919</f>
        <v>8.9600000000000009</v>
      </c>
      <c r="G6919" s="32">
        <f>'Auxiliary Energy Estimation'!$E$25-E6919</f>
        <v>-0.24799999999999756</v>
      </c>
      <c r="H6919" s="26">
        <f>IF(D6919&lt;='Auxiliary Energy Estimation'!$E$25, 1, 0)</f>
        <v>1</v>
      </c>
      <c r="I6919" s="26">
        <f>IF(E6919&lt;='Auxiliary Energy Estimation'!$E$25, 1, 0)</f>
        <v>0</v>
      </c>
    </row>
    <row r="6920" spans="2:9" ht="15" x14ac:dyDescent="0.3">
      <c r="B6920" s="33">
        <v>6915.5</v>
      </c>
      <c r="C6920" s="34">
        <v>8.3000000000000007</v>
      </c>
      <c r="D6920" s="32">
        <f t="shared" si="216"/>
        <v>46.94</v>
      </c>
      <c r="E6920" s="37">
        <f t="shared" si="217"/>
        <v>56.327999999999996</v>
      </c>
      <c r="F6920" s="32">
        <f>'Auxiliary Energy Estimation'!$E$25-D6920</f>
        <v>8.0600000000000023</v>
      </c>
      <c r="G6920" s="32">
        <f>'Auxiliary Energy Estimation'!$E$25-E6920</f>
        <v>-1.3279999999999959</v>
      </c>
      <c r="H6920" s="26">
        <f>IF(D6920&lt;='Auxiliary Energy Estimation'!$E$25, 1, 0)</f>
        <v>1</v>
      </c>
      <c r="I6920" s="26">
        <f>IF(E6920&lt;='Auxiliary Energy Estimation'!$E$25, 1, 0)</f>
        <v>0</v>
      </c>
    </row>
    <row r="6921" spans="2:9" ht="15" x14ac:dyDescent="0.3">
      <c r="B6921" s="33">
        <v>6916.5</v>
      </c>
      <c r="C6921" s="34">
        <v>7.8</v>
      </c>
      <c r="D6921" s="32">
        <f t="shared" si="216"/>
        <v>46.04</v>
      </c>
      <c r="E6921" s="37">
        <f t="shared" si="217"/>
        <v>55.247999999999998</v>
      </c>
      <c r="F6921" s="32">
        <f>'Auxiliary Energy Estimation'!$E$25-D6921</f>
        <v>8.9600000000000009</v>
      </c>
      <c r="G6921" s="32">
        <f>'Auxiliary Energy Estimation'!$E$25-E6921</f>
        <v>-0.24799999999999756</v>
      </c>
      <c r="H6921" s="26">
        <f>IF(D6921&lt;='Auxiliary Energy Estimation'!$E$25, 1, 0)</f>
        <v>1</v>
      </c>
      <c r="I6921" s="26">
        <f>IF(E6921&lt;='Auxiliary Energy Estimation'!$E$25, 1, 0)</f>
        <v>0</v>
      </c>
    </row>
    <row r="6922" spans="2:9" ht="15" x14ac:dyDescent="0.3">
      <c r="B6922" s="33">
        <v>6917.5</v>
      </c>
      <c r="C6922" s="34">
        <v>7.2</v>
      </c>
      <c r="D6922" s="32">
        <f t="shared" si="216"/>
        <v>44.96</v>
      </c>
      <c r="E6922" s="37">
        <f t="shared" si="217"/>
        <v>53.951999999999998</v>
      </c>
      <c r="F6922" s="32">
        <f>'Auxiliary Energy Estimation'!$E$25-D6922</f>
        <v>10.039999999999999</v>
      </c>
      <c r="G6922" s="32">
        <f>'Auxiliary Energy Estimation'!$E$25-E6922</f>
        <v>1.0480000000000018</v>
      </c>
      <c r="H6922" s="26">
        <f>IF(D6922&lt;='Auxiliary Energy Estimation'!$E$25, 1, 0)</f>
        <v>1</v>
      </c>
      <c r="I6922" s="26">
        <f>IF(E6922&lt;='Auxiliary Energy Estimation'!$E$25, 1, 0)</f>
        <v>1</v>
      </c>
    </row>
    <row r="6923" spans="2:9" ht="15" x14ac:dyDescent="0.3">
      <c r="B6923" s="33">
        <v>6918.5</v>
      </c>
      <c r="C6923" s="34">
        <v>7.8</v>
      </c>
      <c r="D6923" s="32">
        <f t="shared" si="216"/>
        <v>46.04</v>
      </c>
      <c r="E6923" s="37">
        <f t="shared" si="217"/>
        <v>55.247999999999998</v>
      </c>
      <c r="F6923" s="32">
        <f>'Auxiliary Energy Estimation'!$E$25-D6923</f>
        <v>8.9600000000000009</v>
      </c>
      <c r="G6923" s="32">
        <f>'Auxiliary Energy Estimation'!$E$25-E6923</f>
        <v>-0.24799999999999756</v>
      </c>
      <c r="H6923" s="26">
        <f>IF(D6923&lt;='Auxiliary Energy Estimation'!$E$25, 1, 0)</f>
        <v>1</v>
      </c>
      <c r="I6923" s="26">
        <f>IF(E6923&lt;='Auxiliary Energy Estimation'!$E$25, 1, 0)</f>
        <v>0</v>
      </c>
    </row>
    <row r="6924" spans="2:9" ht="15" x14ac:dyDescent="0.3">
      <c r="B6924" s="33">
        <v>6919.5</v>
      </c>
      <c r="C6924" s="34">
        <v>7.8</v>
      </c>
      <c r="D6924" s="32">
        <f t="shared" si="216"/>
        <v>46.04</v>
      </c>
      <c r="E6924" s="37">
        <f t="shared" si="217"/>
        <v>55.247999999999998</v>
      </c>
      <c r="F6924" s="32">
        <f>'Auxiliary Energy Estimation'!$E$25-D6924</f>
        <v>8.9600000000000009</v>
      </c>
      <c r="G6924" s="32">
        <f>'Auxiliary Energy Estimation'!$E$25-E6924</f>
        <v>-0.24799999999999756</v>
      </c>
      <c r="H6924" s="26">
        <f>IF(D6924&lt;='Auxiliary Energy Estimation'!$E$25, 1, 0)</f>
        <v>1</v>
      </c>
      <c r="I6924" s="26">
        <f>IF(E6924&lt;='Auxiliary Energy Estimation'!$E$25, 1, 0)</f>
        <v>0</v>
      </c>
    </row>
    <row r="6925" spans="2:9" ht="15" x14ac:dyDescent="0.3">
      <c r="B6925" s="33">
        <v>6920.5</v>
      </c>
      <c r="C6925" s="34">
        <v>9.4</v>
      </c>
      <c r="D6925" s="32">
        <f t="shared" si="216"/>
        <v>48.92</v>
      </c>
      <c r="E6925" s="37">
        <f t="shared" si="217"/>
        <v>58.704000000000001</v>
      </c>
      <c r="F6925" s="32">
        <f>'Auxiliary Energy Estimation'!$E$25-D6925</f>
        <v>6.0799999999999983</v>
      </c>
      <c r="G6925" s="32">
        <f>'Auxiliary Energy Estimation'!$E$25-E6925</f>
        <v>-3.7040000000000006</v>
      </c>
      <c r="H6925" s="26">
        <f>IF(D6925&lt;='Auxiliary Energy Estimation'!$E$25, 1, 0)</f>
        <v>1</v>
      </c>
      <c r="I6925" s="26">
        <f>IF(E6925&lt;='Auxiliary Energy Estimation'!$E$25, 1, 0)</f>
        <v>0</v>
      </c>
    </row>
    <row r="6926" spans="2:9" ht="15" x14ac:dyDescent="0.3">
      <c r="B6926" s="33">
        <v>6921.5</v>
      </c>
      <c r="C6926" s="34">
        <v>11.1</v>
      </c>
      <c r="D6926" s="32">
        <f t="shared" si="216"/>
        <v>51.980000000000004</v>
      </c>
      <c r="E6926" s="37">
        <f t="shared" si="217"/>
        <v>62.376000000000005</v>
      </c>
      <c r="F6926" s="32">
        <f>'Auxiliary Energy Estimation'!$E$25-D6926</f>
        <v>3.019999999999996</v>
      </c>
      <c r="G6926" s="32">
        <f>'Auxiliary Energy Estimation'!$E$25-E6926</f>
        <v>-7.3760000000000048</v>
      </c>
      <c r="H6926" s="26">
        <f>IF(D6926&lt;='Auxiliary Energy Estimation'!$E$25, 1, 0)</f>
        <v>1</v>
      </c>
      <c r="I6926" s="26">
        <f>IF(E6926&lt;='Auxiliary Energy Estimation'!$E$25, 1, 0)</f>
        <v>0</v>
      </c>
    </row>
    <row r="6927" spans="2:9" ht="15" x14ac:dyDescent="0.3">
      <c r="B6927" s="33">
        <v>6922.5</v>
      </c>
      <c r="C6927" s="34">
        <v>12.2</v>
      </c>
      <c r="D6927" s="32">
        <f t="shared" si="216"/>
        <v>53.96</v>
      </c>
      <c r="E6927" s="37">
        <f t="shared" si="217"/>
        <v>64.751999999999995</v>
      </c>
      <c r="F6927" s="32">
        <f>'Auxiliary Energy Estimation'!$E$25-D6927</f>
        <v>1.0399999999999991</v>
      </c>
      <c r="G6927" s="32">
        <f>'Auxiliary Energy Estimation'!$E$25-E6927</f>
        <v>-9.7519999999999953</v>
      </c>
      <c r="H6927" s="26">
        <f>IF(D6927&lt;='Auxiliary Energy Estimation'!$E$25, 1, 0)</f>
        <v>1</v>
      </c>
      <c r="I6927" s="26">
        <f>IF(E6927&lt;='Auxiliary Energy Estimation'!$E$25, 1, 0)</f>
        <v>0</v>
      </c>
    </row>
    <row r="6928" spans="2:9" ht="15" x14ac:dyDescent="0.3">
      <c r="B6928" s="33">
        <v>6923.5</v>
      </c>
      <c r="C6928" s="34">
        <v>13.3</v>
      </c>
      <c r="D6928" s="32">
        <f t="shared" si="216"/>
        <v>55.94</v>
      </c>
      <c r="E6928" s="37">
        <f t="shared" si="217"/>
        <v>67.128</v>
      </c>
      <c r="F6928" s="32">
        <f>'Auxiliary Energy Estimation'!$E$25-D6928</f>
        <v>-0.93999999999999773</v>
      </c>
      <c r="G6928" s="32">
        <f>'Auxiliary Energy Estimation'!$E$25-E6928</f>
        <v>-12.128</v>
      </c>
      <c r="H6928" s="26">
        <f>IF(D6928&lt;='Auxiliary Energy Estimation'!$E$25, 1, 0)</f>
        <v>0</v>
      </c>
      <c r="I6928" s="26">
        <f>IF(E6928&lt;='Auxiliary Energy Estimation'!$E$25, 1, 0)</f>
        <v>0</v>
      </c>
    </row>
    <row r="6929" spans="2:9" ht="15" x14ac:dyDescent="0.3">
      <c r="B6929" s="33">
        <v>6924.5</v>
      </c>
      <c r="C6929" s="34">
        <v>13.3</v>
      </c>
      <c r="D6929" s="32">
        <f t="shared" si="216"/>
        <v>55.94</v>
      </c>
      <c r="E6929" s="37">
        <f t="shared" si="217"/>
        <v>67.128</v>
      </c>
      <c r="F6929" s="32">
        <f>'Auxiliary Energy Estimation'!$E$25-D6929</f>
        <v>-0.93999999999999773</v>
      </c>
      <c r="G6929" s="32">
        <f>'Auxiliary Energy Estimation'!$E$25-E6929</f>
        <v>-12.128</v>
      </c>
      <c r="H6929" s="26">
        <f>IF(D6929&lt;='Auxiliary Energy Estimation'!$E$25, 1, 0)</f>
        <v>0</v>
      </c>
      <c r="I6929" s="26">
        <f>IF(E6929&lt;='Auxiliary Energy Estimation'!$E$25, 1, 0)</f>
        <v>0</v>
      </c>
    </row>
    <row r="6930" spans="2:9" ht="15" x14ac:dyDescent="0.3">
      <c r="B6930" s="33">
        <v>6925.5</v>
      </c>
      <c r="C6930" s="34">
        <v>14.4</v>
      </c>
      <c r="D6930" s="32">
        <f t="shared" si="216"/>
        <v>57.92</v>
      </c>
      <c r="E6930" s="37">
        <f t="shared" si="217"/>
        <v>69.504000000000005</v>
      </c>
      <c r="F6930" s="32">
        <f>'Auxiliary Energy Estimation'!$E$25-D6930</f>
        <v>-2.9200000000000017</v>
      </c>
      <c r="G6930" s="32">
        <f>'Auxiliary Energy Estimation'!$E$25-E6930</f>
        <v>-14.504000000000005</v>
      </c>
      <c r="H6930" s="26">
        <f>IF(D6930&lt;='Auxiliary Energy Estimation'!$E$25, 1, 0)</f>
        <v>0</v>
      </c>
      <c r="I6930" s="26">
        <f>IF(E6930&lt;='Auxiliary Energy Estimation'!$E$25, 1, 0)</f>
        <v>0</v>
      </c>
    </row>
    <row r="6931" spans="2:9" ht="15" x14ac:dyDescent="0.3">
      <c r="B6931" s="33">
        <v>6926.5</v>
      </c>
      <c r="C6931" s="34">
        <v>13.9</v>
      </c>
      <c r="D6931" s="32">
        <f t="shared" si="216"/>
        <v>57.019999999999996</v>
      </c>
      <c r="E6931" s="37">
        <f t="shared" si="217"/>
        <v>68.423999999999992</v>
      </c>
      <c r="F6931" s="32">
        <f>'Auxiliary Energy Estimation'!$E$25-D6931</f>
        <v>-2.019999999999996</v>
      </c>
      <c r="G6931" s="32">
        <f>'Auxiliary Energy Estimation'!$E$25-E6931</f>
        <v>-13.423999999999992</v>
      </c>
      <c r="H6931" s="26">
        <f>IF(D6931&lt;='Auxiliary Energy Estimation'!$E$25, 1, 0)</f>
        <v>0</v>
      </c>
      <c r="I6931" s="26">
        <f>IF(E6931&lt;='Auxiliary Energy Estimation'!$E$25, 1, 0)</f>
        <v>0</v>
      </c>
    </row>
    <row r="6932" spans="2:9" ht="15" x14ac:dyDescent="0.3">
      <c r="B6932" s="33">
        <v>6927.5</v>
      </c>
      <c r="C6932" s="34">
        <v>13.9</v>
      </c>
      <c r="D6932" s="32">
        <f t="shared" si="216"/>
        <v>57.019999999999996</v>
      </c>
      <c r="E6932" s="37">
        <f t="shared" si="217"/>
        <v>68.423999999999992</v>
      </c>
      <c r="F6932" s="32">
        <f>'Auxiliary Energy Estimation'!$E$25-D6932</f>
        <v>-2.019999999999996</v>
      </c>
      <c r="G6932" s="32">
        <f>'Auxiliary Energy Estimation'!$E$25-E6932</f>
        <v>-13.423999999999992</v>
      </c>
      <c r="H6932" s="26">
        <f>IF(D6932&lt;='Auxiliary Energy Estimation'!$E$25, 1, 0)</f>
        <v>0</v>
      </c>
      <c r="I6932" s="26">
        <f>IF(E6932&lt;='Auxiliary Energy Estimation'!$E$25, 1, 0)</f>
        <v>0</v>
      </c>
    </row>
    <row r="6933" spans="2:9" ht="15" x14ac:dyDescent="0.3">
      <c r="B6933" s="33">
        <v>6928.5</v>
      </c>
      <c r="C6933" s="34">
        <v>13.3</v>
      </c>
      <c r="D6933" s="32">
        <f t="shared" si="216"/>
        <v>55.94</v>
      </c>
      <c r="E6933" s="37">
        <f t="shared" si="217"/>
        <v>67.128</v>
      </c>
      <c r="F6933" s="32">
        <f>'Auxiliary Energy Estimation'!$E$25-D6933</f>
        <v>-0.93999999999999773</v>
      </c>
      <c r="G6933" s="32">
        <f>'Auxiliary Energy Estimation'!$E$25-E6933</f>
        <v>-12.128</v>
      </c>
      <c r="H6933" s="26">
        <f>IF(D6933&lt;='Auxiliary Energy Estimation'!$E$25, 1, 0)</f>
        <v>0</v>
      </c>
      <c r="I6933" s="26">
        <f>IF(E6933&lt;='Auxiliary Energy Estimation'!$E$25, 1, 0)</f>
        <v>0</v>
      </c>
    </row>
    <row r="6934" spans="2:9" ht="15" x14ac:dyDescent="0.3">
      <c r="B6934" s="33">
        <v>6929.5</v>
      </c>
      <c r="C6934" s="34">
        <v>12.8</v>
      </c>
      <c r="D6934" s="32">
        <f t="shared" si="216"/>
        <v>55.040000000000006</v>
      </c>
      <c r="E6934" s="37">
        <f t="shared" si="217"/>
        <v>66.048000000000002</v>
      </c>
      <c r="F6934" s="32">
        <f>'Auxiliary Energy Estimation'!$E$25-D6934</f>
        <v>-4.0000000000006253E-2</v>
      </c>
      <c r="G6934" s="32">
        <f>'Auxiliary Energy Estimation'!$E$25-E6934</f>
        <v>-11.048000000000002</v>
      </c>
      <c r="H6934" s="26">
        <f>IF(D6934&lt;='Auxiliary Energy Estimation'!$E$25, 1, 0)</f>
        <v>0</v>
      </c>
      <c r="I6934" s="26">
        <f>IF(E6934&lt;='Auxiliary Energy Estimation'!$E$25, 1, 0)</f>
        <v>0</v>
      </c>
    </row>
    <row r="6935" spans="2:9" ht="15" x14ac:dyDescent="0.3">
      <c r="B6935" s="33">
        <v>6930.5</v>
      </c>
      <c r="C6935" s="34">
        <v>12.2</v>
      </c>
      <c r="D6935" s="32">
        <f t="shared" si="216"/>
        <v>53.96</v>
      </c>
      <c r="E6935" s="37">
        <f t="shared" si="217"/>
        <v>64.751999999999995</v>
      </c>
      <c r="F6935" s="32">
        <f>'Auxiliary Energy Estimation'!$E$25-D6935</f>
        <v>1.0399999999999991</v>
      </c>
      <c r="G6935" s="32">
        <f>'Auxiliary Energy Estimation'!$E$25-E6935</f>
        <v>-9.7519999999999953</v>
      </c>
      <c r="H6935" s="26">
        <f>IF(D6935&lt;='Auxiliary Energy Estimation'!$E$25, 1, 0)</f>
        <v>1</v>
      </c>
      <c r="I6935" s="26">
        <f>IF(E6935&lt;='Auxiliary Energy Estimation'!$E$25, 1, 0)</f>
        <v>0</v>
      </c>
    </row>
    <row r="6936" spans="2:9" ht="15" x14ac:dyDescent="0.3">
      <c r="B6936" s="33">
        <v>6931.5</v>
      </c>
      <c r="C6936" s="34">
        <v>11.7</v>
      </c>
      <c r="D6936" s="32">
        <f t="shared" si="216"/>
        <v>53.06</v>
      </c>
      <c r="E6936" s="37">
        <f t="shared" si="217"/>
        <v>63.671999999999997</v>
      </c>
      <c r="F6936" s="32">
        <f>'Auxiliary Energy Estimation'!$E$25-D6936</f>
        <v>1.9399999999999977</v>
      </c>
      <c r="G6936" s="32">
        <f>'Auxiliary Energy Estimation'!$E$25-E6936</f>
        <v>-8.671999999999997</v>
      </c>
      <c r="H6936" s="26">
        <f>IF(D6936&lt;='Auxiliary Energy Estimation'!$E$25, 1, 0)</f>
        <v>1</v>
      </c>
      <c r="I6936" s="26">
        <f>IF(E6936&lt;='Auxiliary Energy Estimation'!$E$25, 1, 0)</f>
        <v>0</v>
      </c>
    </row>
    <row r="6937" spans="2:9" ht="15" x14ac:dyDescent="0.3">
      <c r="B6937" s="33">
        <v>6932.5</v>
      </c>
      <c r="C6937" s="34">
        <v>11.1</v>
      </c>
      <c r="D6937" s="32">
        <f t="shared" si="216"/>
        <v>51.980000000000004</v>
      </c>
      <c r="E6937" s="37">
        <f t="shared" si="217"/>
        <v>62.376000000000005</v>
      </c>
      <c r="F6937" s="32">
        <f>'Auxiliary Energy Estimation'!$E$25-D6937</f>
        <v>3.019999999999996</v>
      </c>
      <c r="G6937" s="32">
        <f>'Auxiliary Energy Estimation'!$E$25-E6937</f>
        <v>-7.3760000000000048</v>
      </c>
      <c r="H6937" s="26">
        <f>IF(D6937&lt;='Auxiliary Energy Estimation'!$E$25, 1, 0)</f>
        <v>1</v>
      </c>
      <c r="I6937" s="26">
        <f>IF(E6937&lt;='Auxiliary Energy Estimation'!$E$25, 1, 0)</f>
        <v>0</v>
      </c>
    </row>
    <row r="6938" spans="2:9" ht="15" x14ac:dyDescent="0.3">
      <c r="B6938" s="33">
        <v>6933.5</v>
      </c>
      <c r="C6938" s="34">
        <v>10.6</v>
      </c>
      <c r="D6938" s="32">
        <f t="shared" si="216"/>
        <v>51.08</v>
      </c>
      <c r="E6938" s="37">
        <f t="shared" si="217"/>
        <v>61.295999999999992</v>
      </c>
      <c r="F6938" s="32">
        <f>'Auxiliary Energy Estimation'!$E$25-D6938</f>
        <v>3.9200000000000017</v>
      </c>
      <c r="G6938" s="32">
        <f>'Auxiliary Energy Estimation'!$E$25-E6938</f>
        <v>-6.2959999999999923</v>
      </c>
      <c r="H6938" s="26">
        <f>IF(D6938&lt;='Auxiliary Energy Estimation'!$E$25, 1, 0)</f>
        <v>1</v>
      </c>
      <c r="I6938" s="26">
        <f>IF(E6938&lt;='Auxiliary Energy Estimation'!$E$25, 1, 0)</f>
        <v>0</v>
      </c>
    </row>
    <row r="6939" spans="2:9" ht="15" x14ac:dyDescent="0.3">
      <c r="B6939" s="33">
        <v>6934.5</v>
      </c>
      <c r="C6939" s="34">
        <v>9.4</v>
      </c>
      <c r="D6939" s="32">
        <f t="shared" si="216"/>
        <v>48.92</v>
      </c>
      <c r="E6939" s="37">
        <f t="shared" si="217"/>
        <v>58.704000000000001</v>
      </c>
      <c r="F6939" s="32">
        <f>'Auxiliary Energy Estimation'!$E$25-D6939</f>
        <v>6.0799999999999983</v>
      </c>
      <c r="G6939" s="32">
        <f>'Auxiliary Energy Estimation'!$E$25-E6939</f>
        <v>-3.7040000000000006</v>
      </c>
      <c r="H6939" s="26">
        <f>IF(D6939&lt;='Auxiliary Energy Estimation'!$E$25, 1, 0)</f>
        <v>1</v>
      </c>
      <c r="I6939" s="26">
        <f>IF(E6939&lt;='Auxiliary Energy Estimation'!$E$25, 1, 0)</f>
        <v>0</v>
      </c>
    </row>
    <row r="6940" spans="2:9" ht="15" x14ac:dyDescent="0.3">
      <c r="B6940" s="33">
        <v>6935.5</v>
      </c>
      <c r="C6940" s="34">
        <v>8.9</v>
      </c>
      <c r="D6940" s="32">
        <f t="shared" si="216"/>
        <v>48.019999999999996</v>
      </c>
      <c r="E6940" s="37">
        <f t="shared" si="217"/>
        <v>57.623999999999995</v>
      </c>
      <c r="F6940" s="32">
        <f>'Auxiliary Energy Estimation'!$E$25-D6940</f>
        <v>6.980000000000004</v>
      </c>
      <c r="G6940" s="32">
        <f>'Auxiliary Energy Estimation'!$E$25-E6940</f>
        <v>-2.6239999999999952</v>
      </c>
      <c r="H6940" s="26">
        <f>IF(D6940&lt;='Auxiliary Energy Estimation'!$E$25, 1, 0)</f>
        <v>1</v>
      </c>
      <c r="I6940" s="26">
        <f>IF(E6940&lt;='Auxiliary Energy Estimation'!$E$25, 1, 0)</f>
        <v>0</v>
      </c>
    </row>
    <row r="6941" spans="2:9" ht="15" x14ac:dyDescent="0.3">
      <c r="B6941" s="33">
        <v>6936.5</v>
      </c>
      <c r="C6941" s="34">
        <v>8.9</v>
      </c>
      <c r="D6941" s="32">
        <f t="shared" si="216"/>
        <v>48.019999999999996</v>
      </c>
      <c r="E6941" s="37">
        <f t="shared" si="217"/>
        <v>57.623999999999995</v>
      </c>
      <c r="F6941" s="32">
        <f>'Auxiliary Energy Estimation'!$E$25-D6941</f>
        <v>6.980000000000004</v>
      </c>
      <c r="G6941" s="32">
        <f>'Auxiliary Energy Estimation'!$E$25-E6941</f>
        <v>-2.6239999999999952</v>
      </c>
      <c r="H6941" s="26">
        <f>IF(D6941&lt;='Auxiliary Energy Estimation'!$E$25, 1, 0)</f>
        <v>1</v>
      </c>
      <c r="I6941" s="26">
        <f>IF(E6941&lt;='Auxiliary Energy Estimation'!$E$25, 1, 0)</f>
        <v>0</v>
      </c>
    </row>
    <row r="6942" spans="2:9" ht="15" x14ac:dyDescent="0.3">
      <c r="B6942" s="33">
        <v>6937.5</v>
      </c>
      <c r="C6942" s="34">
        <v>8.3000000000000007</v>
      </c>
      <c r="D6942" s="32">
        <f t="shared" si="216"/>
        <v>46.94</v>
      </c>
      <c r="E6942" s="37">
        <f t="shared" si="217"/>
        <v>56.327999999999996</v>
      </c>
      <c r="F6942" s="32">
        <f>'Auxiliary Energy Estimation'!$E$25-D6942</f>
        <v>8.0600000000000023</v>
      </c>
      <c r="G6942" s="32">
        <f>'Auxiliary Energy Estimation'!$E$25-E6942</f>
        <v>-1.3279999999999959</v>
      </c>
      <c r="H6942" s="26">
        <f>IF(D6942&lt;='Auxiliary Energy Estimation'!$E$25, 1, 0)</f>
        <v>1</v>
      </c>
      <c r="I6942" s="26">
        <f>IF(E6942&lt;='Auxiliary Energy Estimation'!$E$25, 1, 0)</f>
        <v>0</v>
      </c>
    </row>
    <row r="6943" spans="2:9" ht="15" x14ac:dyDescent="0.3">
      <c r="B6943" s="33">
        <v>6938.5</v>
      </c>
      <c r="C6943" s="34">
        <v>8.3000000000000007</v>
      </c>
      <c r="D6943" s="32">
        <f t="shared" si="216"/>
        <v>46.94</v>
      </c>
      <c r="E6943" s="37">
        <f t="shared" si="217"/>
        <v>56.327999999999996</v>
      </c>
      <c r="F6943" s="32">
        <f>'Auxiliary Energy Estimation'!$E$25-D6943</f>
        <v>8.0600000000000023</v>
      </c>
      <c r="G6943" s="32">
        <f>'Auxiliary Energy Estimation'!$E$25-E6943</f>
        <v>-1.3279999999999959</v>
      </c>
      <c r="H6943" s="26">
        <f>IF(D6943&lt;='Auxiliary Energy Estimation'!$E$25, 1, 0)</f>
        <v>1</v>
      </c>
      <c r="I6943" s="26">
        <f>IF(E6943&lt;='Auxiliary Energy Estimation'!$E$25, 1, 0)</f>
        <v>0</v>
      </c>
    </row>
    <row r="6944" spans="2:9" ht="15" x14ac:dyDescent="0.3">
      <c r="B6944" s="33">
        <v>6939.5</v>
      </c>
      <c r="C6944" s="34">
        <v>7.8</v>
      </c>
      <c r="D6944" s="32">
        <f t="shared" si="216"/>
        <v>46.04</v>
      </c>
      <c r="E6944" s="37">
        <f t="shared" si="217"/>
        <v>55.247999999999998</v>
      </c>
      <c r="F6944" s="32">
        <f>'Auxiliary Energy Estimation'!$E$25-D6944</f>
        <v>8.9600000000000009</v>
      </c>
      <c r="G6944" s="32">
        <f>'Auxiliary Energy Estimation'!$E$25-E6944</f>
        <v>-0.24799999999999756</v>
      </c>
      <c r="H6944" s="26">
        <f>IF(D6944&lt;='Auxiliary Energy Estimation'!$E$25, 1, 0)</f>
        <v>1</v>
      </c>
      <c r="I6944" s="26">
        <f>IF(E6944&lt;='Auxiliary Energy Estimation'!$E$25, 1, 0)</f>
        <v>0</v>
      </c>
    </row>
    <row r="6945" spans="2:9" ht="15" x14ac:dyDescent="0.3">
      <c r="B6945" s="33">
        <v>6940.5</v>
      </c>
      <c r="C6945" s="34">
        <v>7.8</v>
      </c>
      <c r="D6945" s="32">
        <f t="shared" si="216"/>
        <v>46.04</v>
      </c>
      <c r="E6945" s="37">
        <f t="shared" si="217"/>
        <v>55.247999999999998</v>
      </c>
      <c r="F6945" s="32">
        <f>'Auxiliary Energy Estimation'!$E$25-D6945</f>
        <v>8.9600000000000009</v>
      </c>
      <c r="G6945" s="32">
        <f>'Auxiliary Energy Estimation'!$E$25-E6945</f>
        <v>-0.24799999999999756</v>
      </c>
      <c r="H6945" s="26">
        <f>IF(D6945&lt;='Auxiliary Energy Estimation'!$E$25, 1, 0)</f>
        <v>1</v>
      </c>
      <c r="I6945" s="26">
        <f>IF(E6945&lt;='Auxiliary Energy Estimation'!$E$25, 1, 0)</f>
        <v>0</v>
      </c>
    </row>
    <row r="6946" spans="2:9" ht="15" x14ac:dyDescent="0.3">
      <c r="B6946" s="33">
        <v>6941.5</v>
      </c>
      <c r="C6946" s="34">
        <v>6.7</v>
      </c>
      <c r="D6946" s="32">
        <f t="shared" si="216"/>
        <v>44.06</v>
      </c>
      <c r="E6946" s="37">
        <f t="shared" si="217"/>
        <v>52.872</v>
      </c>
      <c r="F6946" s="32">
        <f>'Auxiliary Energy Estimation'!$E$25-D6946</f>
        <v>10.939999999999998</v>
      </c>
      <c r="G6946" s="32">
        <f>'Auxiliary Energy Estimation'!$E$25-E6946</f>
        <v>2.1280000000000001</v>
      </c>
      <c r="H6946" s="26">
        <f>IF(D6946&lt;='Auxiliary Energy Estimation'!$E$25, 1, 0)</f>
        <v>1</v>
      </c>
      <c r="I6946" s="26">
        <f>IF(E6946&lt;='Auxiliary Energy Estimation'!$E$25, 1, 0)</f>
        <v>1</v>
      </c>
    </row>
    <row r="6947" spans="2:9" ht="15" x14ac:dyDescent="0.3">
      <c r="B6947" s="33">
        <v>6942.5</v>
      </c>
      <c r="C6947" s="34">
        <v>6.7</v>
      </c>
      <c r="D6947" s="32">
        <f t="shared" si="216"/>
        <v>44.06</v>
      </c>
      <c r="E6947" s="37">
        <f t="shared" si="217"/>
        <v>52.872</v>
      </c>
      <c r="F6947" s="32">
        <f>'Auxiliary Energy Estimation'!$E$25-D6947</f>
        <v>10.939999999999998</v>
      </c>
      <c r="G6947" s="32">
        <f>'Auxiliary Energy Estimation'!$E$25-E6947</f>
        <v>2.1280000000000001</v>
      </c>
      <c r="H6947" s="26">
        <f>IF(D6947&lt;='Auxiliary Energy Estimation'!$E$25, 1, 0)</f>
        <v>1</v>
      </c>
      <c r="I6947" s="26">
        <f>IF(E6947&lt;='Auxiliary Energy Estimation'!$E$25, 1, 0)</f>
        <v>1</v>
      </c>
    </row>
    <row r="6948" spans="2:9" ht="15" x14ac:dyDescent="0.3">
      <c r="B6948" s="33">
        <v>6943.5</v>
      </c>
      <c r="C6948" s="34">
        <v>9.4</v>
      </c>
      <c r="D6948" s="32">
        <f t="shared" si="216"/>
        <v>48.92</v>
      </c>
      <c r="E6948" s="37">
        <f t="shared" si="217"/>
        <v>58.704000000000001</v>
      </c>
      <c r="F6948" s="32">
        <f>'Auxiliary Energy Estimation'!$E$25-D6948</f>
        <v>6.0799999999999983</v>
      </c>
      <c r="G6948" s="32">
        <f>'Auxiliary Energy Estimation'!$E$25-E6948</f>
        <v>-3.7040000000000006</v>
      </c>
      <c r="H6948" s="26">
        <f>IF(D6948&lt;='Auxiliary Energy Estimation'!$E$25, 1, 0)</f>
        <v>1</v>
      </c>
      <c r="I6948" s="26">
        <f>IF(E6948&lt;='Auxiliary Energy Estimation'!$E$25, 1, 0)</f>
        <v>0</v>
      </c>
    </row>
    <row r="6949" spans="2:9" ht="15" x14ac:dyDescent="0.3">
      <c r="B6949" s="33">
        <v>6944.5</v>
      </c>
      <c r="C6949" s="34">
        <v>10</v>
      </c>
      <c r="D6949" s="32">
        <f t="shared" si="216"/>
        <v>50</v>
      </c>
      <c r="E6949" s="37">
        <f t="shared" si="217"/>
        <v>60</v>
      </c>
      <c r="F6949" s="32">
        <f>'Auxiliary Energy Estimation'!$E$25-D6949</f>
        <v>5</v>
      </c>
      <c r="G6949" s="32">
        <f>'Auxiliary Energy Estimation'!$E$25-E6949</f>
        <v>-5</v>
      </c>
      <c r="H6949" s="26">
        <f>IF(D6949&lt;='Auxiliary Energy Estimation'!$E$25, 1, 0)</f>
        <v>1</v>
      </c>
      <c r="I6949" s="26">
        <f>IF(E6949&lt;='Auxiliary Energy Estimation'!$E$25, 1, 0)</f>
        <v>0</v>
      </c>
    </row>
    <row r="6950" spans="2:9" ht="15" x14ac:dyDescent="0.3">
      <c r="B6950" s="33">
        <v>6945.5</v>
      </c>
      <c r="C6950" s="34">
        <v>8.3000000000000007</v>
      </c>
      <c r="D6950" s="32">
        <f t="shared" si="216"/>
        <v>46.94</v>
      </c>
      <c r="E6950" s="37">
        <f t="shared" si="217"/>
        <v>56.327999999999996</v>
      </c>
      <c r="F6950" s="32">
        <f>'Auxiliary Energy Estimation'!$E$25-D6950</f>
        <v>8.0600000000000023</v>
      </c>
      <c r="G6950" s="32">
        <f>'Auxiliary Energy Estimation'!$E$25-E6950</f>
        <v>-1.3279999999999959</v>
      </c>
      <c r="H6950" s="26">
        <f>IF(D6950&lt;='Auxiliary Energy Estimation'!$E$25, 1, 0)</f>
        <v>1</v>
      </c>
      <c r="I6950" s="26">
        <f>IF(E6950&lt;='Auxiliary Energy Estimation'!$E$25, 1, 0)</f>
        <v>0</v>
      </c>
    </row>
    <row r="6951" spans="2:9" ht="15" x14ac:dyDescent="0.3">
      <c r="B6951" s="33">
        <v>6946.5</v>
      </c>
      <c r="C6951" s="34">
        <v>8.3000000000000007</v>
      </c>
      <c r="D6951" s="32">
        <f t="shared" si="216"/>
        <v>46.94</v>
      </c>
      <c r="E6951" s="37">
        <f t="shared" si="217"/>
        <v>56.327999999999996</v>
      </c>
      <c r="F6951" s="32">
        <f>'Auxiliary Energy Estimation'!$E$25-D6951</f>
        <v>8.0600000000000023</v>
      </c>
      <c r="G6951" s="32">
        <f>'Auxiliary Energy Estimation'!$E$25-E6951</f>
        <v>-1.3279999999999959</v>
      </c>
      <c r="H6951" s="26">
        <f>IF(D6951&lt;='Auxiliary Energy Estimation'!$E$25, 1, 0)</f>
        <v>1</v>
      </c>
      <c r="I6951" s="26">
        <f>IF(E6951&lt;='Auxiliary Energy Estimation'!$E$25, 1, 0)</f>
        <v>0</v>
      </c>
    </row>
    <row r="6952" spans="2:9" ht="15" x14ac:dyDescent="0.3">
      <c r="B6952" s="33">
        <v>6947.5</v>
      </c>
      <c r="C6952" s="34">
        <v>8.9</v>
      </c>
      <c r="D6952" s="32">
        <f t="shared" si="216"/>
        <v>48.019999999999996</v>
      </c>
      <c r="E6952" s="37">
        <f t="shared" si="217"/>
        <v>57.623999999999995</v>
      </c>
      <c r="F6952" s="32">
        <f>'Auxiliary Energy Estimation'!$E$25-D6952</f>
        <v>6.980000000000004</v>
      </c>
      <c r="G6952" s="32">
        <f>'Auxiliary Energy Estimation'!$E$25-E6952</f>
        <v>-2.6239999999999952</v>
      </c>
      <c r="H6952" s="26">
        <f>IF(D6952&lt;='Auxiliary Energy Estimation'!$E$25, 1, 0)</f>
        <v>1</v>
      </c>
      <c r="I6952" s="26">
        <f>IF(E6952&lt;='Auxiliary Energy Estimation'!$E$25, 1, 0)</f>
        <v>0</v>
      </c>
    </row>
    <row r="6953" spans="2:9" ht="15" x14ac:dyDescent="0.3">
      <c r="B6953" s="33">
        <v>6948.5</v>
      </c>
      <c r="C6953" s="34">
        <v>8.9</v>
      </c>
      <c r="D6953" s="32">
        <f t="shared" si="216"/>
        <v>48.019999999999996</v>
      </c>
      <c r="E6953" s="37">
        <f t="shared" si="217"/>
        <v>57.623999999999995</v>
      </c>
      <c r="F6953" s="32">
        <f>'Auxiliary Energy Estimation'!$E$25-D6953</f>
        <v>6.980000000000004</v>
      </c>
      <c r="G6953" s="32">
        <f>'Auxiliary Energy Estimation'!$E$25-E6953</f>
        <v>-2.6239999999999952</v>
      </c>
      <c r="H6953" s="26">
        <f>IF(D6953&lt;='Auxiliary Energy Estimation'!$E$25, 1, 0)</f>
        <v>1</v>
      </c>
      <c r="I6953" s="26">
        <f>IF(E6953&lt;='Auxiliary Energy Estimation'!$E$25, 1, 0)</f>
        <v>0</v>
      </c>
    </row>
    <row r="6954" spans="2:9" ht="15" x14ac:dyDescent="0.3">
      <c r="B6954" s="33">
        <v>6949.5</v>
      </c>
      <c r="C6954" s="34">
        <v>8.3000000000000007</v>
      </c>
      <c r="D6954" s="32">
        <f t="shared" si="216"/>
        <v>46.94</v>
      </c>
      <c r="E6954" s="37">
        <f t="shared" si="217"/>
        <v>56.327999999999996</v>
      </c>
      <c r="F6954" s="32">
        <f>'Auxiliary Energy Estimation'!$E$25-D6954</f>
        <v>8.0600000000000023</v>
      </c>
      <c r="G6954" s="32">
        <f>'Auxiliary Energy Estimation'!$E$25-E6954</f>
        <v>-1.3279999999999959</v>
      </c>
      <c r="H6954" s="26">
        <f>IF(D6954&lt;='Auxiliary Energy Estimation'!$E$25, 1, 0)</f>
        <v>1</v>
      </c>
      <c r="I6954" s="26">
        <f>IF(E6954&lt;='Auxiliary Energy Estimation'!$E$25, 1, 0)</f>
        <v>0</v>
      </c>
    </row>
    <row r="6955" spans="2:9" ht="15" x14ac:dyDescent="0.3">
      <c r="B6955" s="33">
        <v>6950.5</v>
      </c>
      <c r="C6955" s="34">
        <v>8.3000000000000007</v>
      </c>
      <c r="D6955" s="32">
        <f t="shared" si="216"/>
        <v>46.94</v>
      </c>
      <c r="E6955" s="37">
        <f t="shared" si="217"/>
        <v>56.327999999999996</v>
      </c>
      <c r="F6955" s="32">
        <f>'Auxiliary Energy Estimation'!$E$25-D6955</f>
        <v>8.0600000000000023</v>
      </c>
      <c r="G6955" s="32">
        <f>'Auxiliary Energy Estimation'!$E$25-E6955</f>
        <v>-1.3279999999999959</v>
      </c>
      <c r="H6955" s="26">
        <f>IF(D6955&lt;='Auxiliary Energy Estimation'!$E$25, 1, 0)</f>
        <v>1</v>
      </c>
      <c r="I6955" s="26">
        <f>IF(E6955&lt;='Auxiliary Energy Estimation'!$E$25, 1, 0)</f>
        <v>0</v>
      </c>
    </row>
    <row r="6956" spans="2:9" ht="15" x14ac:dyDescent="0.3">
      <c r="B6956" s="33">
        <v>6951.5</v>
      </c>
      <c r="C6956" s="34">
        <v>8.3000000000000007</v>
      </c>
      <c r="D6956" s="32">
        <f t="shared" si="216"/>
        <v>46.94</v>
      </c>
      <c r="E6956" s="37">
        <f t="shared" si="217"/>
        <v>56.327999999999996</v>
      </c>
      <c r="F6956" s="32">
        <f>'Auxiliary Energy Estimation'!$E$25-D6956</f>
        <v>8.0600000000000023</v>
      </c>
      <c r="G6956" s="32">
        <f>'Auxiliary Energy Estimation'!$E$25-E6956</f>
        <v>-1.3279999999999959</v>
      </c>
      <c r="H6956" s="26">
        <f>IF(D6956&lt;='Auxiliary Energy Estimation'!$E$25, 1, 0)</f>
        <v>1</v>
      </c>
      <c r="I6956" s="26">
        <f>IF(E6956&lt;='Auxiliary Energy Estimation'!$E$25, 1, 0)</f>
        <v>0</v>
      </c>
    </row>
    <row r="6957" spans="2:9" ht="15" x14ac:dyDescent="0.3">
      <c r="B6957" s="33">
        <v>6952.5</v>
      </c>
      <c r="C6957" s="34">
        <v>8.3000000000000007</v>
      </c>
      <c r="D6957" s="32">
        <f t="shared" si="216"/>
        <v>46.94</v>
      </c>
      <c r="E6957" s="37">
        <f t="shared" si="217"/>
        <v>56.327999999999996</v>
      </c>
      <c r="F6957" s="32">
        <f>'Auxiliary Energy Estimation'!$E$25-D6957</f>
        <v>8.0600000000000023</v>
      </c>
      <c r="G6957" s="32">
        <f>'Auxiliary Energy Estimation'!$E$25-E6957</f>
        <v>-1.3279999999999959</v>
      </c>
      <c r="H6957" s="26">
        <f>IF(D6957&lt;='Auxiliary Energy Estimation'!$E$25, 1, 0)</f>
        <v>1</v>
      </c>
      <c r="I6957" s="26">
        <f>IF(E6957&lt;='Auxiliary Energy Estimation'!$E$25, 1, 0)</f>
        <v>0</v>
      </c>
    </row>
    <row r="6958" spans="2:9" ht="15" x14ac:dyDescent="0.3">
      <c r="B6958" s="33">
        <v>6953.5</v>
      </c>
      <c r="C6958" s="34">
        <v>8.3000000000000007</v>
      </c>
      <c r="D6958" s="32">
        <f t="shared" si="216"/>
        <v>46.94</v>
      </c>
      <c r="E6958" s="37">
        <f t="shared" si="217"/>
        <v>56.327999999999996</v>
      </c>
      <c r="F6958" s="32">
        <f>'Auxiliary Energy Estimation'!$E$25-D6958</f>
        <v>8.0600000000000023</v>
      </c>
      <c r="G6958" s="32">
        <f>'Auxiliary Energy Estimation'!$E$25-E6958</f>
        <v>-1.3279999999999959</v>
      </c>
      <c r="H6958" s="26">
        <f>IF(D6958&lt;='Auxiliary Energy Estimation'!$E$25, 1, 0)</f>
        <v>1</v>
      </c>
      <c r="I6958" s="26">
        <f>IF(E6958&lt;='Auxiliary Energy Estimation'!$E$25, 1, 0)</f>
        <v>0</v>
      </c>
    </row>
    <row r="6959" spans="2:9" ht="15" x14ac:dyDescent="0.3">
      <c r="B6959" s="33">
        <v>6954.5</v>
      </c>
      <c r="C6959" s="34">
        <v>7.8</v>
      </c>
      <c r="D6959" s="32">
        <f t="shared" si="216"/>
        <v>46.04</v>
      </c>
      <c r="E6959" s="37">
        <f t="shared" si="217"/>
        <v>55.247999999999998</v>
      </c>
      <c r="F6959" s="32">
        <f>'Auxiliary Energy Estimation'!$E$25-D6959</f>
        <v>8.9600000000000009</v>
      </c>
      <c r="G6959" s="32">
        <f>'Auxiliary Energy Estimation'!$E$25-E6959</f>
        <v>-0.24799999999999756</v>
      </c>
      <c r="H6959" s="26">
        <f>IF(D6959&lt;='Auxiliary Energy Estimation'!$E$25, 1, 0)</f>
        <v>1</v>
      </c>
      <c r="I6959" s="26">
        <f>IF(E6959&lt;='Auxiliary Energy Estimation'!$E$25, 1, 0)</f>
        <v>0</v>
      </c>
    </row>
    <row r="6960" spans="2:9" ht="15" x14ac:dyDescent="0.3">
      <c r="B6960" s="33">
        <v>6955.5</v>
      </c>
      <c r="C6960" s="34">
        <v>7.8</v>
      </c>
      <c r="D6960" s="32">
        <f t="shared" si="216"/>
        <v>46.04</v>
      </c>
      <c r="E6960" s="37">
        <f t="shared" si="217"/>
        <v>55.247999999999998</v>
      </c>
      <c r="F6960" s="32">
        <f>'Auxiliary Energy Estimation'!$E$25-D6960</f>
        <v>8.9600000000000009</v>
      </c>
      <c r="G6960" s="32">
        <f>'Auxiliary Energy Estimation'!$E$25-E6960</f>
        <v>-0.24799999999999756</v>
      </c>
      <c r="H6960" s="26">
        <f>IF(D6960&lt;='Auxiliary Energy Estimation'!$E$25, 1, 0)</f>
        <v>1</v>
      </c>
      <c r="I6960" s="26">
        <f>IF(E6960&lt;='Auxiliary Energy Estimation'!$E$25, 1, 0)</f>
        <v>0</v>
      </c>
    </row>
    <row r="6961" spans="2:9" ht="15" x14ac:dyDescent="0.3">
      <c r="B6961" s="33">
        <v>6956.5</v>
      </c>
      <c r="C6961" s="34">
        <v>6.7</v>
      </c>
      <c r="D6961" s="32">
        <f t="shared" si="216"/>
        <v>44.06</v>
      </c>
      <c r="E6961" s="37">
        <f t="shared" si="217"/>
        <v>52.872</v>
      </c>
      <c r="F6961" s="32">
        <f>'Auxiliary Energy Estimation'!$E$25-D6961</f>
        <v>10.939999999999998</v>
      </c>
      <c r="G6961" s="32">
        <f>'Auxiliary Energy Estimation'!$E$25-E6961</f>
        <v>2.1280000000000001</v>
      </c>
      <c r="H6961" s="26">
        <f>IF(D6961&lt;='Auxiliary Energy Estimation'!$E$25, 1, 0)</f>
        <v>1</v>
      </c>
      <c r="I6961" s="26">
        <f>IF(E6961&lt;='Auxiliary Energy Estimation'!$E$25, 1, 0)</f>
        <v>1</v>
      </c>
    </row>
    <row r="6962" spans="2:9" ht="15" x14ac:dyDescent="0.3">
      <c r="B6962" s="33">
        <v>6957.5</v>
      </c>
      <c r="C6962" s="34">
        <v>6.7</v>
      </c>
      <c r="D6962" s="32">
        <f t="shared" si="216"/>
        <v>44.06</v>
      </c>
      <c r="E6962" s="37">
        <f t="shared" si="217"/>
        <v>52.872</v>
      </c>
      <c r="F6962" s="32">
        <f>'Auxiliary Energy Estimation'!$E$25-D6962</f>
        <v>10.939999999999998</v>
      </c>
      <c r="G6962" s="32">
        <f>'Auxiliary Energy Estimation'!$E$25-E6962</f>
        <v>2.1280000000000001</v>
      </c>
      <c r="H6962" s="26">
        <f>IF(D6962&lt;='Auxiliary Energy Estimation'!$E$25, 1, 0)</f>
        <v>1</v>
      </c>
      <c r="I6962" s="26">
        <f>IF(E6962&lt;='Auxiliary Energy Estimation'!$E$25, 1, 0)</f>
        <v>1</v>
      </c>
    </row>
    <row r="6963" spans="2:9" ht="15" x14ac:dyDescent="0.3">
      <c r="B6963" s="33">
        <v>6958.5</v>
      </c>
      <c r="C6963" s="34">
        <v>6.1</v>
      </c>
      <c r="D6963" s="32">
        <f t="shared" si="216"/>
        <v>42.980000000000004</v>
      </c>
      <c r="E6963" s="37">
        <f t="shared" si="217"/>
        <v>51.576000000000001</v>
      </c>
      <c r="F6963" s="32">
        <f>'Auxiliary Energy Estimation'!$E$25-D6963</f>
        <v>12.019999999999996</v>
      </c>
      <c r="G6963" s="32">
        <f>'Auxiliary Energy Estimation'!$E$25-E6963</f>
        <v>3.4239999999999995</v>
      </c>
      <c r="H6963" s="26">
        <f>IF(D6963&lt;='Auxiliary Energy Estimation'!$E$25, 1, 0)</f>
        <v>1</v>
      </c>
      <c r="I6963" s="26">
        <f>IF(E6963&lt;='Auxiliary Energy Estimation'!$E$25, 1, 0)</f>
        <v>1</v>
      </c>
    </row>
    <row r="6964" spans="2:9" ht="15" x14ac:dyDescent="0.3">
      <c r="B6964" s="33">
        <v>6959.5</v>
      </c>
      <c r="C6964" s="34">
        <v>6.1</v>
      </c>
      <c r="D6964" s="32">
        <f t="shared" si="216"/>
        <v>42.980000000000004</v>
      </c>
      <c r="E6964" s="37">
        <f t="shared" si="217"/>
        <v>51.576000000000001</v>
      </c>
      <c r="F6964" s="32">
        <f>'Auxiliary Energy Estimation'!$E$25-D6964</f>
        <v>12.019999999999996</v>
      </c>
      <c r="G6964" s="32">
        <f>'Auxiliary Energy Estimation'!$E$25-E6964</f>
        <v>3.4239999999999995</v>
      </c>
      <c r="H6964" s="26">
        <f>IF(D6964&lt;='Auxiliary Energy Estimation'!$E$25, 1, 0)</f>
        <v>1</v>
      </c>
      <c r="I6964" s="26">
        <f>IF(E6964&lt;='Auxiliary Energy Estimation'!$E$25, 1, 0)</f>
        <v>1</v>
      </c>
    </row>
    <row r="6965" spans="2:9" ht="15" x14ac:dyDescent="0.3">
      <c r="B6965" s="33">
        <v>6960.5</v>
      </c>
      <c r="C6965" s="34">
        <v>5.6</v>
      </c>
      <c r="D6965" s="32">
        <f t="shared" si="216"/>
        <v>42.08</v>
      </c>
      <c r="E6965" s="37">
        <f t="shared" si="217"/>
        <v>50.495999999999995</v>
      </c>
      <c r="F6965" s="32">
        <f>'Auxiliary Energy Estimation'!$E$25-D6965</f>
        <v>12.920000000000002</v>
      </c>
      <c r="G6965" s="32">
        <f>'Auxiliary Energy Estimation'!$E$25-E6965</f>
        <v>4.5040000000000049</v>
      </c>
      <c r="H6965" s="26">
        <f>IF(D6965&lt;='Auxiliary Energy Estimation'!$E$25, 1, 0)</f>
        <v>1</v>
      </c>
      <c r="I6965" s="26">
        <f>IF(E6965&lt;='Auxiliary Energy Estimation'!$E$25, 1, 0)</f>
        <v>1</v>
      </c>
    </row>
    <row r="6966" spans="2:9" ht="15" x14ac:dyDescent="0.3">
      <c r="B6966" s="33">
        <v>6961.5</v>
      </c>
      <c r="C6966" s="34">
        <v>5.6</v>
      </c>
      <c r="D6966" s="32">
        <f t="shared" si="216"/>
        <v>42.08</v>
      </c>
      <c r="E6966" s="37">
        <f t="shared" si="217"/>
        <v>50.495999999999995</v>
      </c>
      <c r="F6966" s="32">
        <f>'Auxiliary Energy Estimation'!$E$25-D6966</f>
        <v>12.920000000000002</v>
      </c>
      <c r="G6966" s="32">
        <f>'Auxiliary Energy Estimation'!$E$25-E6966</f>
        <v>4.5040000000000049</v>
      </c>
      <c r="H6966" s="26">
        <f>IF(D6966&lt;='Auxiliary Energy Estimation'!$E$25, 1, 0)</f>
        <v>1</v>
      </c>
      <c r="I6966" s="26">
        <f>IF(E6966&lt;='Auxiliary Energy Estimation'!$E$25, 1, 0)</f>
        <v>1</v>
      </c>
    </row>
    <row r="6967" spans="2:9" ht="15" x14ac:dyDescent="0.3">
      <c r="B6967" s="33">
        <v>6962.5</v>
      </c>
      <c r="C6967" s="34">
        <v>5.6</v>
      </c>
      <c r="D6967" s="32">
        <f t="shared" si="216"/>
        <v>42.08</v>
      </c>
      <c r="E6967" s="37">
        <f t="shared" si="217"/>
        <v>50.495999999999995</v>
      </c>
      <c r="F6967" s="32">
        <f>'Auxiliary Energy Estimation'!$E$25-D6967</f>
        <v>12.920000000000002</v>
      </c>
      <c r="G6967" s="32">
        <f>'Auxiliary Energy Estimation'!$E$25-E6967</f>
        <v>4.5040000000000049</v>
      </c>
      <c r="H6967" s="26">
        <f>IF(D6967&lt;='Auxiliary Energy Estimation'!$E$25, 1, 0)</f>
        <v>1</v>
      </c>
      <c r="I6967" s="26">
        <f>IF(E6967&lt;='Auxiliary Energy Estimation'!$E$25, 1, 0)</f>
        <v>1</v>
      </c>
    </row>
    <row r="6968" spans="2:9" ht="15" x14ac:dyDescent="0.3">
      <c r="B6968" s="33">
        <v>6963.5</v>
      </c>
      <c r="C6968" s="34">
        <v>5.6</v>
      </c>
      <c r="D6968" s="32">
        <f t="shared" si="216"/>
        <v>42.08</v>
      </c>
      <c r="E6968" s="37">
        <f t="shared" si="217"/>
        <v>50.495999999999995</v>
      </c>
      <c r="F6968" s="32">
        <f>'Auxiliary Energy Estimation'!$E$25-D6968</f>
        <v>12.920000000000002</v>
      </c>
      <c r="G6968" s="32">
        <f>'Auxiliary Energy Estimation'!$E$25-E6968</f>
        <v>4.5040000000000049</v>
      </c>
      <c r="H6968" s="26">
        <f>IF(D6968&lt;='Auxiliary Energy Estimation'!$E$25, 1, 0)</f>
        <v>1</v>
      </c>
      <c r="I6968" s="26">
        <f>IF(E6968&lt;='Auxiliary Energy Estimation'!$E$25, 1, 0)</f>
        <v>1</v>
      </c>
    </row>
    <row r="6969" spans="2:9" ht="15" x14ac:dyDescent="0.3">
      <c r="B6969" s="33">
        <v>6964.5</v>
      </c>
      <c r="C6969" s="34">
        <v>5</v>
      </c>
      <c r="D6969" s="32">
        <f t="shared" si="216"/>
        <v>41</v>
      </c>
      <c r="E6969" s="37">
        <f t="shared" si="217"/>
        <v>49.199999999999996</v>
      </c>
      <c r="F6969" s="32">
        <f>'Auxiliary Energy Estimation'!$E$25-D6969</f>
        <v>14</v>
      </c>
      <c r="G6969" s="32">
        <f>'Auxiliary Energy Estimation'!$E$25-E6969</f>
        <v>5.8000000000000043</v>
      </c>
      <c r="H6969" s="26">
        <f>IF(D6969&lt;='Auxiliary Energy Estimation'!$E$25, 1, 0)</f>
        <v>1</v>
      </c>
      <c r="I6969" s="26">
        <f>IF(E6969&lt;='Auxiliary Energy Estimation'!$E$25, 1, 0)</f>
        <v>1</v>
      </c>
    </row>
    <row r="6970" spans="2:9" ht="15" x14ac:dyDescent="0.3">
      <c r="B6970" s="33">
        <v>6965.5</v>
      </c>
      <c r="C6970" s="34">
        <v>5.6</v>
      </c>
      <c r="D6970" s="32">
        <f t="shared" si="216"/>
        <v>42.08</v>
      </c>
      <c r="E6970" s="37">
        <f t="shared" si="217"/>
        <v>50.495999999999995</v>
      </c>
      <c r="F6970" s="32">
        <f>'Auxiliary Energy Estimation'!$E$25-D6970</f>
        <v>12.920000000000002</v>
      </c>
      <c r="G6970" s="32">
        <f>'Auxiliary Energy Estimation'!$E$25-E6970</f>
        <v>4.5040000000000049</v>
      </c>
      <c r="H6970" s="26">
        <f>IF(D6970&lt;='Auxiliary Energy Estimation'!$E$25, 1, 0)</f>
        <v>1</v>
      </c>
      <c r="I6970" s="26">
        <f>IF(E6970&lt;='Auxiliary Energy Estimation'!$E$25, 1, 0)</f>
        <v>1</v>
      </c>
    </row>
    <row r="6971" spans="2:9" ht="15" x14ac:dyDescent="0.3">
      <c r="B6971" s="33">
        <v>6966.5</v>
      </c>
      <c r="C6971" s="34">
        <v>5.6</v>
      </c>
      <c r="D6971" s="32">
        <f t="shared" si="216"/>
        <v>42.08</v>
      </c>
      <c r="E6971" s="37">
        <f t="shared" si="217"/>
        <v>50.495999999999995</v>
      </c>
      <c r="F6971" s="32">
        <f>'Auxiliary Energy Estimation'!$E$25-D6971</f>
        <v>12.920000000000002</v>
      </c>
      <c r="G6971" s="32">
        <f>'Auxiliary Energy Estimation'!$E$25-E6971</f>
        <v>4.5040000000000049</v>
      </c>
      <c r="H6971" s="26">
        <f>IF(D6971&lt;='Auxiliary Energy Estimation'!$E$25, 1, 0)</f>
        <v>1</v>
      </c>
      <c r="I6971" s="26">
        <f>IF(E6971&lt;='Auxiliary Energy Estimation'!$E$25, 1, 0)</f>
        <v>1</v>
      </c>
    </row>
    <row r="6972" spans="2:9" ht="15" x14ac:dyDescent="0.3">
      <c r="B6972" s="33">
        <v>6967.5</v>
      </c>
      <c r="C6972" s="34">
        <v>6.7</v>
      </c>
      <c r="D6972" s="32">
        <f t="shared" si="216"/>
        <v>44.06</v>
      </c>
      <c r="E6972" s="37">
        <f t="shared" si="217"/>
        <v>52.872</v>
      </c>
      <c r="F6972" s="32">
        <f>'Auxiliary Energy Estimation'!$E$25-D6972</f>
        <v>10.939999999999998</v>
      </c>
      <c r="G6972" s="32">
        <f>'Auxiliary Energy Estimation'!$E$25-E6972</f>
        <v>2.1280000000000001</v>
      </c>
      <c r="H6972" s="26">
        <f>IF(D6972&lt;='Auxiliary Energy Estimation'!$E$25, 1, 0)</f>
        <v>1</v>
      </c>
      <c r="I6972" s="26">
        <f>IF(E6972&lt;='Auxiliary Energy Estimation'!$E$25, 1, 0)</f>
        <v>1</v>
      </c>
    </row>
    <row r="6973" spans="2:9" ht="15" x14ac:dyDescent="0.3">
      <c r="B6973" s="33">
        <v>6968.5</v>
      </c>
      <c r="C6973" s="34">
        <v>7.8</v>
      </c>
      <c r="D6973" s="32">
        <f t="shared" si="216"/>
        <v>46.04</v>
      </c>
      <c r="E6973" s="37">
        <f t="shared" si="217"/>
        <v>55.247999999999998</v>
      </c>
      <c r="F6973" s="32">
        <f>'Auxiliary Energy Estimation'!$E$25-D6973</f>
        <v>8.9600000000000009</v>
      </c>
      <c r="G6973" s="32">
        <f>'Auxiliary Energy Estimation'!$E$25-E6973</f>
        <v>-0.24799999999999756</v>
      </c>
      <c r="H6973" s="26">
        <f>IF(D6973&lt;='Auxiliary Energy Estimation'!$E$25, 1, 0)</f>
        <v>1</v>
      </c>
      <c r="I6973" s="26">
        <f>IF(E6973&lt;='Auxiliary Energy Estimation'!$E$25, 1, 0)</f>
        <v>0</v>
      </c>
    </row>
    <row r="6974" spans="2:9" ht="15" x14ac:dyDescent="0.3">
      <c r="B6974" s="33">
        <v>6969.5</v>
      </c>
      <c r="C6974" s="34">
        <v>9.4</v>
      </c>
      <c r="D6974" s="32">
        <f t="shared" si="216"/>
        <v>48.92</v>
      </c>
      <c r="E6974" s="37">
        <f t="shared" si="217"/>
        <v>58.704000000000001</v>
      </c>
      <c r="F6974" s="32">
        <f>'Auxiliary Energy Estimation'!$E$25-D6974</f>
        <v>6.0799999999999983</v>
      </c>
      <c r="G6974" s="32">
        <f>'Auxiliary Energy Estimation'!$E$25-E6974</f>
        <v>-3.7040000000000006</v>
      </c>
      <c r="H6974" s="26">
        <f>IF(D6974&lt;='Auxiliary Energy Estimation'!$E$25, 1, 0)</f>
        <v>1</v>
      </c>
      <c r="I6974" s="26">
        <f>IF(E6974&lt;='Auxiliary Energy Estimation'!$E$25, 1, 0)</f>
        <v>0</v>
      </c>
    </row>
    <row r="6975" spans="2:9" ht="15" x14ac:dyDescent="0.3">
      <c r="B6975" s="33">
        <v>6970.5</v>
      </c>
      <c r="C6975" s="34">
        <v>10</v>
      </c>
      <c r="D6975" s="32">
        <f t="shared" si="216"/>
        <v>50</v>
      </c>
      <c r="E6975" s="37">
        <f t="shared" si="217"/>
        <v>60</v>
      </c>
      <c r="F6975" s="32">
        <f>'Auxiliary Energy Estimation'!$E$25-D6975</f>
        <v>5</v>
      </c>
      <c r="G6975" s="32">
        <f>'Auxiliary Energy Estimation'!$E$25-E6975</f>
        <v>-5</v>
      </c>
      <c r="H6975" s="26">
        <f>IF(D6975&lt;='Auxiliary Energy Estimation'!$E$25, 1, 0)</f>
        <v>1</v>
      </c>
      <c r="I6975" s="26">
        <f>IF(E6975&lt;='Auxiliary Energy Estimation'!$E$25, 1, 0)</f>
        <v>0</v>
      </c>
    </row>
    <row r="6976" spans="2:9" ht="15" x14ac:dyDescent="0.3">
      <c r="B6976" s="33">
        <v>6971.5</v>
      </c>
      <c r="C6976" s="34">
        <v>9.4</v>
      </c>
      <c r="D6976" s="32">
        <f t="shared" si="216"/>
        <v>48.92</v>
      </c>
      <c r="E6976" s="37">
        <f t="shared" si="217"/>
        <v>58.704000000000001</v>
      </c>
      <c r="F6976" s="32">
        <f>'Auxiliary Energy Estimation'!$E$25-D6976</f>
        <v>6.0799999999999983</v>
      </c>
      <c r="G6976" s="32">
        <f>'Auxiliary Energy Estimation'!$E$25-E6976</f>
        <v>-3.7040000000000006</v>
      </c>
      <c r="H6976" s="26">
        <f>IF(D6976&lt;='Auxiliary Energy Estimation'!$E$25, 1, 0)</f>
        <v>1</v>
      </c>
      <c r="I6976" s="26">
        <f>IF(E6976&lt;='Auxiliary Energy Estimation'!$E$25, 1, 0)</f>
        <v>0</v>
      </c>
    </row>
    <row r="6977" spans="2:9" ht="15" x14ac:dyDescent="0.3">
      <c r="B6977" s="33">
        <v>6972.5</v>
      </c>
      <c r="C6977" s="34">
        <v>9.4</v>
      </c>
      <c r="D6977" s="32">
        <f t="shared" si="216"/>
        <v>48.92</v>
      </c>
      <c r="E6977" s="37">
        <f t="shared" si="217"/>
        <v>58.704000000000001</v>
      </c>
      <c r="F6977" s="32">
        <f>'Auxiliary Energy Estimation'!$E$25-D6977</f>
        <v>6.0799999999999983</v>
      </c>
      <c r="G6977" s="32">
        <f>'Auxiliary Energy Estimation'!$E$25-E6977</f>
        <v>-3.7040000000000006</v>
      </c>
      <c r="H6977" s="26">
        <f>IF(D6977&lt;='Auxiliary Energy Estimation'!$E$25, 1, 0)</f>
        <v>1</v>
      </c>
      <c r="I6977" s="26">
        <f>IF(E6977&lt;='Auxiliary Energy Estimation'!$E$25, 1, 0)</f>
        <v>0</v>
      </c>
    </row>
    <row r="6978" spans="2:9" ht="15" x14ac:dyDescent="0.3">
      <c r="B6978" s="33">
        <v>6973.5</v>
      </c>
      <c r="C6978" s="34">
        <v>8.9</v>
      </c>
      <c r="D6978" s="32">
        <f t="shared" si="216"/>
        <v>48.019999999999996</v>
      </c>
      <c r="E6978" s="37">
        <f t="shared" si="217"/>
        <v>57.623999999999995</v>
      </c>
      <c r="F6978" s="32">
        <f>'Auxiliary Energy Estimation'!$E$25-D6978</f>
        <v>6.980000000000004</v>
      </c>
      <c r="G6978" s="32">
        <f>'Auxiliary Energy Estimation'!$E$25-E6978</f>
        <v>-2.6239999999999952</v>
      </c>
      <c r="H6978" s="26">
        <f>IF(D6978&lt;='Auxiliary Energy Estimation'!$E$25, 1, 0)</f>
        <v>1</v>
      </c>
      <c r="I6978" s="26">
        <f>IF(E6978&lt;='Auxiliary Energy Estimation'!$E$25, 1, 0)</f>
        <v>0</v>
      </c>
    </row>
    <row r="6979" spans="2:9" ht="15" x14ac:dyDescent="0.3">
      <c r="B6979" s="33">
        <v>6974.5</v>
      </c>
      <c r="C6979" s="34">
        <v>8.9</v>
      </c>
      <c r="D6979" s="32">
        <f t="shared" si="216"/>
        <v>48.019999999999996</v>
      </c>
      <c r="E6979" s="37">
        <f t="shared" si="217"/>
        <v>57.623999999999995</v>
      </c>
      <c r="F6979" s="32">
        <f>'Auxiliary Energy Estimation'!$E$25-D6979</f>
        <v>6.980000000000004</v>
      </c>
      <c r="G6979" s="32">
        <f>'Auxiliary Energy Estimation'!$E$25-E6979</f>
        <v>-2.6239999999999952</v>
      </c>
      <c r="H6979" s="26">
        <f>IF(D6979&lt;='Auxiliary Energy Estimation'!$E$25, 1, 0)</f>
        <v>1</v>
      </c>
      <c r="I6979" s="26">
        <f>IF(E6979&lt;='Auxiliary Energy Estimation'!$E$25, 1, 0)</f>
        <v>0</v>
      </c>
    </row>
    <row r="6980" spans="2:9" ht="15" x14ac:dyDescent="0.3">
      <c r="B6980" s="33">
        <v>6975.5</v>
      </c>
      <c r="C6980" s="34">
        <v>9.4</v>
      </c>
      <c r="D6980" s="32">
        <f t="shared" si="216"/>
        <v>48.92</v>
      </c>
      <c r="E6980" s="37">
        <f t="shared" si="217"/>
        <v>58.704000000000001</v>
      </c>
      <c r="F6980" s="32">
        <f>'Auxiliary Energy Estimation'!$E$25-D6980</f>
        <v>6.0799999999999983</v>
      </c>
      <c r="G6980" s="32">
        <f>'Auxiliary Energy Estimation'!$E$25-E6980</f>
        <v>-3.7040000000000006</v>
      </c>
      <c r="H6980" s="26">
        <f>IF(D6980&lt;='Auxiliary Energy Estimation'!$E$25, 1, 0)</f>
        <v>1</v>
      </c>
      <c r="I6980" s="26">
        <f>IF(E6980&lt;='Auxiliary Energy Estimation'!$E$25, 1, 0)</f>
        <v>0</v>
      </c>
    </row>
    <row r="6981" spans="2:9" ht="15" x14ac:dyDescent="0.3">
      <c r="B6981" s="33">
        <v>6976.5</v>
      </c>
      <c r="C6981" s="34">
        <v>8.3000000000000007</v>
      </c>
      <c r="D6981" s="32">
        <f t="shared" ref="D6981:D7044" si="218">CONVERT(C6981,"C","F")</f>
        <v>46.94</v>
      </c>
      <c r="E6981" s="37">
        <f t="shared" ref="E6981:E7044" si="219">D6981*1.2</f>
        <v>56.327999999999996</v>
      </c>
      <c r="F6981" s="32">
        <f>'Auxiliary Energy Estimation'!$E$25-D6981</f>
        <v>8.0600000000000023</v>
      </c>
      <c r="G6981" s="32">
        <f>'Auxiliary Energy Estimation'!$E$25-E6981</f>
        <v>-1.3279999999999959</v>
      </c>
      <c r="H6981" s="26">
        <f>IF(D6981&lt;='Auxiliary Energy Estimation'!$E$25, 1, 0)</f>
        <v>1</v>
      </c>
      <c r="I6981" s="26">
        <f>IF(E6981&lt;='Auxiliary Energy Estimation'!$E$25, 1, 0)</f>
        <v>0</v>
      </c>
    </row>
    <row r="6982" spans="2:9" ht="15" x14ac:dyDescent="0.3">
      <c r="B6982" s="33">
        <v>6977.5</v>
      </c>
      <c r="C6982" s="34">
        <v>7.2</v>
      </c>
      <c r="D6982" s="32">
        <f t="shared" si="218"/>
        <v>44.96</v>
      </c>
      <c r="E6982" s="37">
        <f t="shared" si="219"/>
        <v>53.951999999999998</v>
      </c>
      <c r="F6982" s="32">
        <f>'Auxiliary Energy Estimation'!$E$25-D6982</f>
        <v>10.039999999999999</v>
      </c>
      <c r="G6982" s="32">
        <f>'Auxiliary Energy Estimation'!$E$25-E6982</f>
        <v>1.0480000000000018</v>
      </c>
      <c r="H6982" s="26">
        <f>IF(D6982&lt;='Auxiliary Energy Estimation'!$E$25, 1, 0)</f>
        <v>1</v>
      </c>
      <c r="I6982" s="26">
        <f>IF(E6982&lt;='Auxiliary Energy Estimation'!$E$25, 1, 0)</f>
        <v>1</v>
      </c>
    </row>
    <row r="6983" spans="2:9" ht="15" x14ac:dyDescent="0.3">
      <c r="B6983" s="33">
        <v>6978.5</v>
      </c>
      <c r="C6983" s="34">
        <v>6.7</v>
      </c>
      <c r="D6983" s="32">
        <f t="shared" si="218"/>
        <v>44.06</v>
      </c>
      <c r="E6983" s="37">
        <f t="shared" si="219"/>
        <v>52.872</v>
      </c>
      <c r="F6983" s="32">
        <f>'Auxiliary Energy Estimation'!$E$25-D6983</f>
        <v>10.939999999999998</v>
      </c>
      <c r="G6983" s="32">
        <f>'Auxiliary Energy Estimation'!$E$25-E6983</f>
        <v>2.1280000000000001</v>
      </c>
      <c r="H6983" s="26">
        <f>IF(D6983&lt;='Auxiliary Energy Estimation'!$E$25, 1, 0)</f>
        <v>1</v>
      </c>
      <c r="I6983" s="26">
        <f>IF(E6983&lt;='Auxiliary Energy Estimation'!$E$25, 1, 0)</f>
        <v>1</v>
      </c>
    </row>
    <row r="6984" spans="2:9" ht="15" x14ac:dyDescent="0.3">
      <c r="B6984" s="33">
        <v>6979.5</v>
      </c>
      <c r="C6984" s="34">
        <v>6.7</v>
      </c>
      <c r="D6984" s="32">
        <f t="shared" si="218"/>
        <v>44.06</v>
      </c>
      <c r="E6984" s="37">
        <f t="shared" si="219"/>
        <v>52.872</v>
      </c>
      <c r="F6984" s="32">
        <f>'Auxiliary Energy Estimation'!$E$25-D6984</f>
        <v>10.939999999999998</v>
      </c>
      <c r="G6984" s="32">
        <f>'Auxiliary Energy Estimation'!$E$25-E6984</f>
        <v>2.1280000000000001</v>
      </c>
      <c r="H6984" s="26">
        <f>IF(D6984&lt;='Auxiliary Energy Estimation'!$E$25, 1, 0)</f>
        <v>1</v>
      </c>
      <c r="I6984" s="26">
        <f>IF(E6984&lt;='Auxiliary Energy Estimation'!$E$25, 1, 0)</f>
        <v>1</v>
      </c>
    </row>
    <row r="6985" spans="2:9" ht="15" x14ac:dyDescent="0.3">
      <c r="B6985" s="33">
        <v>6980.5</v>
      </c>
      <c r="C6985" s="34">
        <v>7.2</v>
      </c>
      <c r="D6985" s="32">
        <f t="shared" si="218"/>
        <v>44.96</v>
      </c>
      <c r="E6985" s="37">
        <f t="shared" si="219"/>
        <v>53.951999999999998</v>
      </c>
      <c r="F6985" s="32">
        <f>'Auxiliary Energy Estimation'!$E$25-D6985</f>
        <v>10.039999999999999</v>
      </c>
      <c r="G6985" s="32">
        <f>'Auxiliary Energy Estimation'!$E$25-E6985</f>
        <v>1.0480000000000018</v>
      </c>
      <c r="H6985" s="26">
        <f>IF(D6985&lt;='Auxiliary Energy Estimation'!$E$25, 1, 0)</f>
        <v>1</v>
      </c>
      <c r="I6985" s="26">
        <f>IF(E6985&lt;='Auxiliary Energy Estimation'!$E$25, 1, 0)</f>
        <v>1</v>
      </c>
    </row>
    <row r="6986" spans="2:9" ht="15" x14ac:dyDescent="0.3">
      <c r="B6986" s="33">
        <v>6981.5</v>
      </c>
      <c r="C6986" s="34">
        <v>6.1</v>
      </c>
      <c r="D6986" s="32">
        <f t="shared" si="218"/>
        <v>42.980000000000004</v>
      </c>
      <c r="E6986" s="37">
        <f t="shared" si="219"/>
        <v>51.576000000000001</v>
      </c>
      <c r="F6986" s="32">
        <f>'Auxiliary Energy Estimation'!$E$25-D6986</f>
        <v>12.019999999999996</v>
      </c>
      <c r="G6986" s="32">
        <f>'Auxiliary Energy Estimation'!$E$25-E6986</f>
        <v>3.4239999999999995</v>
      </c>
      <c r="H6986" s="26">
        <f>IF(D6986&lt;='Auxiliary Energy Estimation'!$E$25, 1, 0)</f>
        <v>1</v>
      </c>
      <c r="I6986" s="26">
        <f>IF(E6986&lt;='Auxiliary Energy Estimation'!$E$25, 1, 0)</f>
        <v>1</v>
      </c>
    </row>
    <row r="6987" spans="2:9" ht="15" x14ac:dyDescent="0.3">
      <c r="B6987" s="33">
        <v>6982.5</v>
      </c>
      <c r="C6987" s="34">
        <v>6.1</v>
      </c>
      <c r="D6987" s="32">
        <f t="shared" si="218"/>
        <v>42.980000000000004</v>
      </c>
      <c r="E6987" s="37">
        <f t="shared" si="219"/>
        <v>51.576000000000001</v>
      </c>
      <c r="F6987" s="32">
        <f>'Auxiliary Energy Estimation'!$E$25-D6987</f>
        <v>12.019999999999996</v>
      </c>
      <c r="G6987" s="32">
        <f>'Auxiliary Energy Estimation'!$E$25-E6987</f>
        <v>3.4239999999999995</v>
      </c>
      <c r="H6987" s="26">
        <f>IF(D6987&lt;='Auxiliary Energy Estimation'!$E$25, 1, 0)</f>
        <v>1</v>
      </c>
      <c r="I6987" s="26">
        <f>IF(E6987&lt;='Auxiliary Energy Estimation'!$E$25, 1, 0)</f>
        <v>1</v>
      </c>
    </row>
    <row r="6988" spans="2:9" ht="15" x14ac:dyDescent="0.3">
      <c r="B6988" s="33">
        <v>6983.5</v>
      </c>
      <c r="C6988" s="34">
        <v>5</v>
      </c>
      <c r="D6988" s="32">
        <f t="shared" si="218"/>
        <v>41</v>
      </c>
      <c r="E6988" s="37">
        <f t="shared" si="219"/>
        <v>49.199999999999996</v>
      </c>
      <c r="F6988" s="32">
        <f>'Auxiliary Energy Estimation'!$E$25-D6988</f>
        <v>14</v>
      </c>
      <c r="G6988" s="32">
        <f>'Auxiliary Energy Estimation'!$E$25-E6988</f>
        <v>5.8000000000000043</v>
      </c>
      <c r="H6988" s="26">
        <f>IF(D6988&lt;='Auxiliary Energy Estimation'!$E$25, 1, 0)</f>
        <v>1</v>
      </c>
      <c r="I6988" s="26">
        <f>IF(E6988&lt;='Auxiliary Energy Estimation'!$E$25, 1, 0)</f>
        <v>1</v>
      </c>
    </row>
    <row r="6989" spans="2:9" ht="15" x14ac:dyDescent="0.3">
      <c r="B6989" s="33">
        <v>6984.5</v>
      </c>
      <c r="C6989" s="34">
        <v>4.4000000000000004</v>
      </c>
      <c r="D6989" s="32">
        <f t="shared" si="218"/>
        <v>39.92</v>
      </c>
      <c r="E6989" s="37">
        <f t="shared" si="219"/>
        <v>47.904000000000003</v>
      </c>
      <c r="F6989" s="32">
        <f>'Auxiliary Energy Estimation'!$E$25-D6989</f>
        <v>15.079999999999998</v>
      </c>
      <c r="G6989" s="32">
        <f>'Auxiliary Energy Estimation'!$E$25-E6989</f>
        <v>7.0959999999999965</v>
      </c>
      <c r="H6989" s="26">
        <f>IF(D6989&lt;='Auxiliary Energy Estimation'!$E$25, 1, 0)</f>
        <v>1</v>
      </c>
      <c r="I6989" s="26">
        <f>IF(E6989&lt;='Auxiliary Energy Estimation'!$E$25, 1, 0)</f>
        <v>1</v>
      </c>
    </row>
    <row r="6990" spans="2:9" ht="15" x14ac:dyDescent="0.3">
      <c r="B6990" s="33">
        <v>6985.5</v>
      </c>
      <c r="C6990" s="34">
        <v>3.9</v>
      </c>
      <c r="D6990" s="32">
        <f t="shared" si="218"/>
        <v>39.019999999999996</v>
      </c>
      <c r="E6990" s="37">
        <f t="shared" si="219"/>
        <v>46.823999999999991</v>
      </c>
      <c r="F6990" s="32">
        <f>'Auxiliary Energy Estimation'!$E$25-D6990</f>
        <v>15.980000000000004</v>
      </c>
      <c r="G6990" s="32">
        <f>'Auxiliary Energy Estimation'!$E$25-E6990</f>
        <v>8.176000000000009</v>
      </c>
      <c r="H6990" s="26">
        <f>IF(D6990&lt;='Auxiliary Energy Estimation'!$E$25, 1, 0)</f>
        <v>1</v>
      </c>
      <c r="I6990" s="26">
        <f>IF(E6990&lt;='Auxiliary Energy Estimation'!$E$25, 1, 0)</f>
        <v>1</v>
      </c>
    </row>
    <row r="6991" spans="2:9" ht="15" x14ac:dyDescent="0.3">
      <c r="B6991" s="33">
        <v>6986.5</v>
      </c>
      <c r="C6991" s="34">
        <v>3.3</v>
      </c>
      <c r="D6991" s="32">
        <f t="shared" si="218"/>
        <v>37.94</v>
      </c>
      <c r="E6991" s="37">
        <f t="shared" si="219"/>
        <v>45.527999999999999</v>
      </c>
      <c r="F6991" s="32">
        <f>'Auxiliary Energy Estimation'!$E$25-D6991</f>
        <v>17.060000000000002</v>
      </c>
      <c r="G6991" s="32">
        <f>'Auxiliary Energy Estimation'!$E$25-E6991</f>
        <v>9.4720000000000013</v>
      </c>
      <c r="H6991" s="26">
        <f>IF(D6991&lt;='Auxiliary Energy Estimation'!$E$25, 1, 0)</f>
        <v>1</v>
      </c>
      <c r="I6991" s="26">
        <f>IF(E6991&lt;='Auxiliary Energy Estimation'!$E$25, 1, 0)</f>
        <v>1</v>
      </c>
    </row>
    <row r="6992" spans="2:9" ht="15" x14ac:dyDescent="0.3">
      <c r="B6992" s="33">
        <v>6987.5</v>
      </c>
      <c r="C6992" s="34">
        <v>2.8</v>
      </c>
      <c r="D6992" s="32">
        <f t="shared" si="218"/>
        <v>37.04</v>
      </c>
      <c r="E6992" s="37">
        <f t="shared" si="219"/>
        <v>44.448</v>
      </c>
      <c r="F6992" s="32">
        <f>'Auxiliary Energy Estimation'!$E$25-D6992</f>
        <v>17.96</v>
      </c>
      <c r="G6992" s="32">
        <f>'Auxiliary Energy Estimation'!$E$25-E6992</f>
        <v>10.552</v>
      </c>
      <c r="H6992" s="26">
        <f>IF(D6992&lt;='Auxiliary Energy Estimation'!$E$25, 1, 0)</f>
        <v>1</v>
      </c>
      <c r="I6992" s="26">
        <f>IF(E6992&lt;='Auxiliary Energy Estimation'!$E$25, 1, 0)</f>
        <v>1</v>
      </c>
    </row>
    <row r="6993" spans="2:9" ht="15" x14ac:dyDescent="0.3">
      <c r="B6993" s="33">
        <v>6988.5</v>
      </c>
      <c r="C6993" s="34">
        <v>2.8</v>
      </c>
      <c r="D6993" s="32">
        <f t="shared" si="218"/>
        <v>37.04</v>
      </c>
      <c r="E6993" s="37">
        <f t="shared" si="219"/>
        <v>44.448</v>
      </c>
      <c r="F6993" s="32">
        <f>'Auxiliary Energy Estimation'!$E$25-D6993</f>
        <v>17.96</v>
      </c>
      <c r="G6993" s="32">
        <f>'Auxiliary Energy Estimation'!$E$25-E6993</f>
        <v>10.552</v>
      </c>
      <c r="H6993" s="26">
        <f>IF(D6993&lt;='Auxiliary Energy Estimation'!$E$25, 1, 0)</f>
        <v>1</v>
      </c>
      <c r="I6993" s="26">
        <f>IF(E6993&lt;='Auxiliary Energy Estimation'!$E$25, 1, 0)</f>
        <v>1</v>
      </c>
    </row>
    <row r="6994" spans="2:9" ht="15" x14ac:dyDescent="0.3">
      <c r="B6994" s="33">
        <v>6989.5</v>
      </c>
      <c r="C6994" s="34">
        <v>2.8</v>
      </c>
      <c r="D6994" s="32">
        <f t="shared" si="218"/>
        <v>37.04</v>
      </c>
      <c r="E6994" s="37">
        <f t="shared" si="219"/>
        <v>44.448</v>
      </c>
      <c r="F6994" s="32">
        <f>'Auxiliary Energy Estimation'!$E$25-D6994</f>
        <v>17.96</v>
      </c>
      <c r="G6994" s="32">
        <f>'Auxiliary Energy Estimation'!$E$25-E6994</f>
        <v>10.552</v>
      </c>
      <c r="H6994" s="26">
        <f>IF(D6994&lt;='Auxiliary Energy Estimation'!$E$25, 1, 0)</f>
        <v>1</v>
      </c>
      <c r="I6994" s="26">
        <f>IF(E6994&lt;='Auxiliary Energy Estimation'!$E$25, 1, 0)</f>
        <v>1</v>
      </c>
    </row>
    <row r="6995" spans="2:9" ht="15" x14ac:dyDescent="0.3">
      <c r="B6995" s="33">
        <v>6990.5</v>
      </c>
      <c r="C6995" s="34">
        <v>3.9</v>
      </c>
      <c r="D6995" s="32">
        <f t="shared" si="218"/>
        <v>39.019999999999996</v>
      </c>
      <c r="E6995" s="37">
        <f t="shared" si="219"/>
        <v>46.823999999999991</v>
      </c>
      <c r="F6995" s="32">
        <f>'Auxiliary Energy Estimation'!$E$25-D6995</f>
        <v>15.980000000000004</v>
      </c>
      <c r="G6995" s="32">
        <f>'Auxiliary Energy Estimation'!$E$25-E6995</f>
        <v>8.176000000000009</v>
      </c>
      <c r="H6995" s="26">
        <f>IF(D6995&lt;='Auxiliary Energy Estimation'!$E$25, 1, 0)</f>
        <v>1</v>
      </c>
      <c r="I6995" s="26">
        <f>IF(E6995&lt;='Auxiliary Energy Estimation'!$E$25, 1, 0)</f>
        <v>1</v>
      </c>
    </row>
    <row r="6996" spans="2:9" ht="15" x14ac:dyDescent="0.3">
      <c r="B6996" s="33">
        <v>6991.5</v>
      </c>
      <c r="C6996" s="34">
        <v>5.6</v>
      </c>
      <c r="D6996" s="32">
        <f t="shared" si="218"/>
        <v>42.08</v>
      </c>
      <c r="E6996" s="37">
        <f t="shared" si="219"/>
        <v>50.495999999999995</v>
      </c>
      <c r="F6996" s="32">
        <f>'Auxiliary Energy Estimation'!$E$25-D6996</f>
        <v>12.920000000000002</v>
      </c>
      <c r="G6996" s="32">
        <f>'Auxiliary Energy Estimation'!$E$25-E6996</f>
        <v>4.5040000000000049</v>
      </c>
      <c r="H6996" s="26">
        <f>IF(D6996&lt;='Auxiliary Energy Estimation'!$E$25, 1, 0)</f>
        <v>1</v>
      </c>
      <c r="I6996" s="26">
        <f>IF(E6996&lt;='Auxiliary Energy Estimation'!$E$25, 1, 0)</f>
        <v>1</v>
      </c>
    </row>
    <row r="6997" spans="2:9" ht="15" x14ac:dyDescent="0.3">
      <c r="B6997" s="33">
        <v>6992.5</v>
      </c>
      <c r="C6997" s="34">
        <v>7.8</v>
      </c>
      <c r="D6997" s="32">
        <f t="shared" si="218"/>
        <v>46.04</v>
      </c>
      <c r="E6997" s="37">
        <f t="shared" si="219"/>
        <v>55.247999999999998</v>
      </c>
      <c r="F6997" s="32">
        <f>'Auxiliary Energy Estimation'!$E$25-D6997</f>
        <v>8.9600000000000009</v>
      </c>
      <c r="G6997" s="32">
        <f>'Auxiliary Energy Estimation'!$E$25-E6997</f>
        <v>-0.24799999999999756</v>
      </c>
      <c r="H6997" s="26">
        <f>IF(D6997&lt;='Auxiliary Energy Estimation'!$E$25, 1, 0)</f>
        <v>1</v>
      </c>
      <c r="I6997" s="26">
        <f>IF(E6997&lt;='Auxiliary Energy Estimation'!$E$25, 1, 0)</f>
        <v>0</v>
      </c>
    </row>
    <row r="6998" spans="2:9" ht="15" x14ac:dyDescent="0.3">
      <c r="B6998" s="33">
        <v>6993.5</v>
      </c>
      <c r="C6998" s="34">
        <v>10</v>
      </c>
      <c r="D6998" s="32">
        <f t="shared" si="218"/>
        <v>50</v>
      </c>
      <c r="E6998" s="37">
        <f t="shared" si="219"/>
        <v>60</v>
      </c>
      <c r="F6998" s="32">
        <f>'Auxiliary Energy Estimation'!$E$25-D6998</f>
        <v>5</v>
      </c>
      <c r="G6998" s="32">
        <f>'Auxiliary Energy Estimation'!$E$25-E6998</f>
        <v>-5</v>
      </c>
      <c r="H6998" s="26">
        <f>IF(D6998&lt;='Auxiliary Energy Estimation'!$E$25, 1, 0)</f>
        <v>1</v>
      </c>
      <c r="I6998" s="26">
        <f>IF(E6998&lt;='Auxiliary Energy Estimation'!$E$25, 1, 0)</f>
        <v>0</v>
      </c>
    </row>
    <row r="6999" spans="2:9" ht="15" x14ac:dyDescent="0.3">
      <c r="B6999" s="33">
        <v>6994.5</v>
      </c>
      <c r="C6999" s="34">
        <v>11.7</v>
      </c>
      <c r="D6999" s="32">
        <f t="shared" si="218"/>
        <v>53.06</v>
      </c>
      <c r="E6999" s="37">
        <f t="shared" si="219"/>
        <v>63.671999999999997</v>
      </c>
      <c r="F6999" s="32">
        <f>'Auxiliary Energy Estimation'!$E$25-D6999</f>
        <v>1.9399999999999977</v>
      </c>
      <c r="G6999" s="32">
        <f>'Auxiliary Energy Estimation'!$E$25-E6999</f>
        <v>-8.671999999999997</v>
      </c>
      <c r="H6999" s="26">
        <f>IF(D6999&lt;='Auxiliary Energy Estimation'!$E$25, 1, 0)</f>
        <v>1</v>
      </c>
      <c r="I6999" s="26">
        <f>IF(E6999&lt;='Auxiliary Energy Estimation'!$E$25, 1, 0)</f>
        <v>0</v>
      </c>
    </row>
    <row r="7000" spans="2:9" ht="15" x14ac:dyDescent="0.3">
      <c r="B7000" s="33">
        <v>6995.5</v>
      </c>
      <c r="C7000" s="34">
        <v>12.2</v>
      </c>
      <c r="D7000" s="32">
        <f t="shared" si="218"/>
        <v>53.96</v>
      </c>
      <c r="E7000" s="37">
        <f t="shared" si="219"/>
        <v>64.751999999999995</v>
      </c>
      <c r="F7000" s="32">
        <f>'Auxiliary Energy Estimation'!$E$25-D7000</f>
        <v>1.0399999999999991</v>
      </c>
      <c r="G7000" s="32">
        <f>'Auxiliary Energy Estimation'!$E$25-E7000</f>
        <v>-9.7519999999999953</v>
      </c>
      <c r="H7000" s="26">
        <f>IF(D7000&lt;='Auxiliary Energy Estimation'!$E$25, 1, 0)</f>
        <v>1</v>
      </c>
      <c r="I7000" s="26">
        <f>IF(E7000&lt;='Auxiliary Energy Estimation'!$E$25, 1, 0)</f>
        <v>0</v>
      </c>
    </row>
    <row r="7001" spans="2:9" ht="15" x14ac:dyDescent="0.3">
      <c r="B7001" s="33">
        <v>6996.5</v>
      </c>
      <c r="C7001" s="34">
        <v>12.8</v>
      </c>
      <c r="D7001" s="32">
        <f t="shared" si="218"/>
        <v>55.040000000000006</v>
      </c>
      <c r="E7001" s="37">
        <f t="shared" si="219"/>
        <v>66.048000000000002</v>
      </c>
      <c r="F7001" s="32">
        <f>'Auxiliary Energy Estimation'!$E$25-D7001</f>
        <v>-4.0000000000006253E-2</v>
      </c>
      <c r="G7001" s="32">
        <f>'Auxiliary Energy Estimation'!$E$25-E7001</f>
        <v>-11.048000000000002</v>
      </c>
      <c r="H7001" s="26">
        <f>IF(D7001&lt;='Auxiliary Energy Estimation'!$E$25, 1, 0)</f>
        <v>0</v>
      </c>
      <c r="I7001" s="26">
        <f>IF(E7001&lt;='Auxiliary Energy Estimation'!$E$25, 1, 0)</f>
        <v>0</v>
      </c>
    </row>
    <row r="7002" spans="2:9" ht="15" x14ac:dyDescent="0.3">
      <c r="B7002" s="33">
        <v>6997.5</v>
      </c>
      <c r="C7002" s="34">
        <v>14.4</v>
      </c>
      <c r="D7002" s="32">
        <f t="shared" si="218"/>
        <v>57.92</v>
      </c>
      <c r="E7002" s="37">
        <f t="shared" si="219"/>
        <v>69.504000000000005</v>
      </c>
      <c r="F7002" s="32">
        <f>'Auxiliary Energy Estimation'!$E$25-D7002</f>
        <v>-2.9200000000000017</v>
      </c>
      <c r="G7002" s="32">
        <f>'Auxiliary Energy Estimation'!$E$25-E7002</f>
        <v>-14.504000000000005</v>
      </c>
      <c r="H7002" s="26">
        <f>IF(D7002&lt;='Auxiliary Energy Estimation'!$E$25, 1, 0)</f>
        <v>0</v>
      </c>
      <c r="I7002" s="26">
        <f>IF(E7002&lt;='Auxiliary Energy Estimation'!$E$25, 1, 0)</f>
        <v>0</v>
      </c>
    </row>
    <row r="7003" spans="2:9" ht="15" x14ac:dyDescent="0.3">
      <c r="B7003" s="33">
        <v>6998.5</v>
      </c>
      <c r="C7003" s="34">
        <v>14.4</v>
      </c>
      <c r="D7003" s="32">
        <f t="shared" si="218"/>
        <v>57.92</v>
      </c>
      <c r="E7003" s="37">
        <f t="shared" si="219"/>
        <v>69.504000000000005</v>
      </c>
      <c r="F7003" s="32">
        <f>'Auxiliary Energy Estimation'!$E$25-D7003</f>
        <v>-2.9200000000000017</v>
      </c>
      <c r="G7003" s="32">
        <f>'Auxiliary Energy Estimation'!$E$25-E7003</f>
        <v>-14.504000000000005</v>
      </c>
      <c r="H7003" s="26">
        <f>IF(D7003&lt;='Auxiliary Energy Estimation'!$E$25, 1, 0)</f>
        <v>0</v>
      </c>
      <c r="I7003" s="26">
        <f>IF(E7003&lt;='Auxiliary Energy Estimation'!$E$25, 1, 0)</f>
        <v>0</v>
      </c>
    </row>
    <row r="7004" spans="2:9" ht="15" x14ac:dyDescent="0.3">
      <c r="B7004" s="33">
        <v>6999.5</v>
      </c>
      <c r="C7004" s="34">
        <v>15</v>
      </c>
      <c r="D7004" s="32">
        <f t="shared" si="218"/>
        <v>59</v>
      </c>
      <c r="E7004" s="37">
        <f t="shared" si="219"/>
        <v>70.8</v>
      </c>
      <c r="F7004" s="32">
        <f>'Auxiliary Energy Estimation'!$E$25-D7004</f>
        <v>-4</v>
      </c>
      <c r="G7004" s="32">
        <f>'Auxiliary Energy Estimation'!$E$25-E7004</f>
        <v>-15.799999999999997</v>
      </c>
      <c r="H7004" s="26">
        <f>IF(D7004&lt;='Auxiliary Energy Estimation'!$E$25, 1, 0)</f>
        <v>0</v>
      </c>
      <c r="I7004" s="26">
        <f>IF(E7004&lt;='Auxiliary Energy Estimation'!$E$25, 1, 0)</f>
        <v>0</v>
      </c>
    </row>
    <row r="7005" spans="2:9" ht="15" x14ac:dyDescent="0.3">
      <c r="B7005" s="33">
        <v>7000.5</v>
      </c>
      <c r="C7005" s="34">
        <v>15</v>
      </c>
      <c r="D7005" s="32">
        <f t="shared" si="218"/>
        <v>59</v>
      </c>
      <c r="E7005" s="37">
        <f t="shared" si="219"/>
        <v>70.8</v>
      </c>
      <c r="F7005" s="32">
        <f>'Auxiliary Energy Estimation'!$E$25-D7005</f>
        <v>-4</v>
      </c>
      <c r="G7005" s="32">
        <f>'Auxiliary Energy Estimation'!$E$25-E7005</f>
        <v>-15.799999999999997</v>
      </c>
      <c r="H7005" s="26">
        <f>IF(D7005&lt;='Auxiliary Energy Estimation'!$E$25, 1, 0)</f>
        <v>0</v>
      </c>
      <c r="I7005" s="26">
        <f>IF(E7005&lt;='Auxiliary Energy Estimation'!$E$25, 1, 0)</f>
        <v>0</v>
      </c>
    </row>
    <row r="7006" spans="2:9" ht="15" x14ac:dyDescent="0.3">
      <c r="B7006" s="33">
        <v>7001.5</v>
      </c>
      <c r="C7006" s="34">
        <v>14.4</v>
      </c>
      <c r="D7006" s="32">
        <f t="shared" si="218"/>
        <v>57.92</v>
      </c>
      <c r="E7006" s="37">
        <f t="shared" si="219"/>
        <v>69.504000000000005</v>
      </c>
      <c r="F7006" s="32">
        <f>'Auxiliary Energy Estimation'!$E$25-D7006</f>
        <v>-2.9200000000000017</v>
      </c>
      <c r="G7006" s="32">
        <f>'Auxiliary Energy Estimation'!$E$25-E7006</f>
        <v>-14.504000000000005</v>
      </c>
      <c r="H7006" s="26">
        <f>IF(D7006&lt;='Auxiliary Energy Estimation'!$E$25, 1, 0)</f>
        <v>0</v>
      </c>
      <c r="I7006" s="26">
        <f>IF(E7006&lt;='Auxiliary Energy Estimation'!$E$25, 1, 0)</f>
        <v>0</v>
      </c>
    </row>
    <row r="7007" spans="2:9" ht="15" x14ac:dyDescent="0.3">
      <c r="B7007" s="33">
        <v>7002.5</v>
      </c>
      <c r="C7007" s="34">
        <v>12.8</v>
      </c>
      <c r="D7007" s="32">
        <f t="shared" si="218"/>
        <v>55.040000000000006</v>
      </c>
      <c r="E7007" s="37">
        <f t="shared" si="219"/>
        <v>66.048000000000002</v>
      </c>
      <c r="F7007" s="32">
        <f>'Auxiliary Energy Estimation'!$E$25-D7007</f>
        <v>-4.0000000000006253E-2</v>
      </c>
      <c r="G7007" s="32">
        <f>'Auxiliary Energy Estimation'!$E$25-E7007</f>
        <v>-11.048000000000002</v>
      </c>
      <c r="H7007" s="26">
        <f>IF(D7007&lt;='Auxiliary Energy Estimation'!$E$25, 1, 0)</f>
        <v>0</v>
      </c>
      <c r="I7007" s="26">
        <f>IF(E7007&lt;='Auxiliary Energy Estimation'!$E$25, 1, 0)</f>
        <v>0</v>
      </c>
    </row>
    <row r="7008" spans="2:9" ht="15" x14ac:dyDescent="0.3">
      <c r="B7008" s="33">
        <v>7003.5</v>
      </c>
      <c r="C7008" s="34">
        <v>13.9</v>
      </c>
      <c r="D7008" s="32">
        <f t="shared" si="218"/>
        <v>57.019999999999996</v>
      </c>
      <c r="E7008" s="37">
        <f t="shared" si="219"/>
        <v>68.423999999999992</v>
      </c>
      <c r="F7008" s="32">
        <f>'Auxiliary Energy Estimation'!$E$25-D7008</f>
        <v>-2.019999999999996</v>
      </c>
      <c r="G7008" s="32">
        <f>'Auxiliary Energy Estimation'!$E$25-E7008</f>
        <v>-13.423999999999992</v>
      </c>
      <c r="H7008" s="26">
        <f>IF(D7008&lt;='Auxiliary Energy Estimation'!$E$25, 1, 0)</f>
        <v>0</v>
      </c>
      <c r="I7008" s="26">
        <f>IF(E7008&lt;='Auxiliary Energy Estimation'!$E$25, 1, 0)</f>
        <v>0</v>
      </c>
    </row>
    <row r="7009" spans="2:9" ht="15" x14ac:dyDescent="0.3">
      <c r="B7009" s="33">
        <v>7004.5</v>
      </c>
      <c r="C7009" s="34">
        <v>11.7</v>
      </c>
      <c r="D7009" s="32">
        <f t="shared" si="218"/>
        <v>53.06</v>
      </c>
      <c r="E7009" s="37">
        <f t="shared" si="219"/>
        <v>63.671999999999997</v>
      </c>
      <c r="F7009" s="32">
        <f>'Auxiliary Energy Estimation'!$E$25-D7009</f>
        <v>1.9399999999999977</v>
      </c>
      <c r="G7009" s="32">
        <f>'Auxiliary Energy Estimation'!$E$25-E7009</f>
        <v>-8.671999999999997</v>
      </c>
      <c r="H7009" s="26">
        <f>IF(D7009&lt;='Auxiliary Energy Estimation'!$E$25, 1, 0)</f>
        <v>1</v>
      </c>
      <c r="I7009" s="26">
        <f>IF(E7009&lt;='Auxiliary Energy Estimation'!$E$25, 1, 0)</f>
        <v>0</v>
      </c>
    </row>
    <row r="7010" spans="2:9" ht="15" x14ac:dyDescent="0.3">
      <c r="B7010" s="33">
        <v>7005.5</v>
      </c>
      <c r="C7010" s="34">
        <v>11.1</v>
      </c>
      <c r="D7010" s="32">
        <f t="shared" si="218"/>
        <v>51.980000000000004</v>
      </c>
      <c r="E7010" s="37">
        <f t="shared" si="219"/>
        <v>62.376000000000005</v>
      </c>
      <c r="F7010" s="32">
        <f>'Auxiliary Energy Estimation'!$E$25-D7010</f>
        <v>3.019999999999996</v>
      </c>
      <c r="G7010" s="32">
        <f>'Auxiliary Energy Estimation'!$E$25-E7010</f>
        <v>-7.3760000000000048</v>
      </c>
      <c r="H7010" s="26">
        <f>IF(D7010&lt;='Auxiliary Energy Estimation'!$E$25, 1, 0)</f>
        <v>1</v>
      </c>
      <c r="I7010" s="26">
        <f>IF(E7010&lt;='Auxiliary Energy Estimation'!$E$25, 1, 0)</f>
        <v>0</v>
      </c>
    </row>
    <row r="7011" spans="2:9" ht="15" x14ac:dyDescent="0.3">
      <c r="B7011" s="33">
        <v>7006.5</v>
      </c>
      <c r="C7011" s="34">
        <v>11.1</v>
      </c>
      <c r="D7011" s="32">
        <f t="shared" si="218"/>
        <v>51.980000000000004</v>
      </c>
      <c r="E7011" s="37">
        <f t="shared" si="219"/>
        <v>62.376000000000005</v>
      </c>
      <c r="F7011" s="32">
        <f>'Auxiliary Energy Estimation'!$E$25-D7011</f>
        <v>3.019999999999996</v>
      </c>
      <c r="G7011" s="32">
        <f>'Auxiliary Energy Estimation'!$E$25-E7011</f>
        <v>-7.3760000000000048</v>
      </c>
      <c r="H7011" s="26">
        <f>IF(D7011&lt;='Auxiliary Energy Estimation'!$E$25, 1, 0)</f>
        <v>1</v>
      </c>
      <c r="I7011" s="26">
        <f>IF(E7011&lt;='Auxiliary Energy Estimation'!$E$25, 1, 0)</f>
        <v>0</v>
      </c>
    </row>
    <row r="7012" spans="2:9" ht="15" x14ac:dyDescent="0.3">
      <c r="B7012" s="33">
        <v>7007.5</v>
      </c>
      <c r="C7012" s="34">
        <v>10.6</v>
      </c>
      <c r="D7012" s="32">
        <f t="shared" si="218"/>
        <v>51.08</v>
      </c>
      <c r="E7012" s="37">
        <f t="shared" si="219"/>
        <v>61.295999999999992</v>
      </c>
      <c r="F7012" s="32">
        <f>'Auxiliary Energy Estimation'!$E$25-D7012</f>
        <v>3.9200000000000017</v>
      </c>
      <c r="G7012" s="32">
        <f>'Auxiliary Energy Estimation'!$E$25-E7012</f>
        <v>-6.2959999999999923</v>
      </c>
      <c r="H7012" s="26">
        <f>IF(D7012&lt;='Auxiliary Energy Estimation'!$E$25, 1, 0)</f>
        <v>1</v>
      </c>
      <c r="I7012" s="26">
        <f>IF(E7012&lt;='Auxiliary Energy Estimation'!$E$25, 1, 0)</f>
        <v>0</v>
      </c>
    </row>
    <row r="7013" spans="2:9" ht="15" x14ac:dyDescent="0.3">
      <c r="B7013" s="33">
        <v>7008.5</v>
      </c>
      <c r="C7013" s="34">
        <v>10</v>
      </c>
      <c r="D7013" s="32">
        <f t="shared" si="218"/>
        <v>50</v>
      </c>
      <c r="E7013" s="37">
        <f t="shared" si="219"/>
        <v>60</v>
      </c>
      <c r="F7013" s="32">
        <f>'Auxiliary Energy Estimation'!$E$25-D7013</f>
        <v>5</v>
      </c>
      <c r="G7013" s="32">
        <f>'Auxiliary Energy Estimation'!$E$25-E7013</f>
        <v>-5</v>
      </c>
      <c r="H7013" s="26">
        <f>IF(D7013&lt;='Auxiliary Energy Estimation'!$E$25, 1, 0)</f>
        <v>1</v>
      </c>
      <c r="I7013" s="26">
        <f>IF(E7013&lt;='Auxiliary Energy Estimation'!$E$25, 1, 0)</f>
        <v>0</v>
      </c>
    </row>
    <row r="7014" spans="2:9" ht="15" x14ac:dyDescent="0.3">
      <c r="B7014" s="33">
        <v>7009.5</v>
      </c>
      <c r="C7014" s="34">
        <v>9.4</v>
      </c>
      <c r="D7014" s="32">
        <f t="shared" si="218"/>
        <v>48.92</v>
      </c>
      <c r="E7014" s="37">
        <f t="shared" si="219"/>
        <v>58.704000000000001</v>
      </c>
      <c r="F7014" s="32">
        <f>'Auxiliary Energy Estimation'!$E$25-D7014</f>
        <v>6.0799999999999983</v>
      </c>
      <c r="G7014" s="32">
        <f>'Auxiliary Energy Estimation'!$E$25-E7014</f>
        <v>-3.7040000000000006</v>
      </c>
      <c r="H7014" s="26">
        <f>IF(D7014&lt;='Auxiliary Energy Estimation'!$E$25, 1, 0)</f>
        <v>1</v>
      </c>
      <c r="I7014" s="26">
        <f>IF(E7014&lt;='Auxiliary Energy Estimation'!$E$25, 1, 0)</f>
        <v>0</v>
      </c>
    </row>
    <row r="7015" spans="2:9" ht="15" x14ac:dyDescent="0.3">
      <c r="B7015" s="33">
        <v>7010.5</v>
      </c>
      <c r="C7015" s="34">
        <v>8.9</v>
      </c>
      <c r="D7015" s="32">
        <f t="shared" si="218"/>
        <v>48.019999999999996</v>
      </c>
      <c r="E7015" s="37">
        <f t="shared" si="219"/>
        <v>57.623999999999995</v>
      </c>
      <c r="F7015" s="32">
        <f>'Auxiliary Energy Estimation'!$E$25-D7015</f>
        <v>6.980000000000004</v>
      </c>
      <c r="G7015" s="32">
        <f>'Auxiliary Energy Estimation'!$E$25-E7015</f>
        <v>-2.6239999999999952</v>
      </c>
      <c r="H7015" s="26">
        <f>IF(D7015&lt;='Auxiliary Energy Estimation'!$E$25, 1, 0)</f>
        <v>1</v>
      </c>
      <c r="I7015" s="26">
        <f>IF(E7015&lt;='Auxiliary Energy Estimation'!$E$25, 1, 0)</f>
        <v>0</v>
      </c>
    </row>
    <row r="7016" spans="2:9" ht="15" x14ac:dyDescent="0.3">
      <c r="B7016" s="33">
        <v>7011.5</v>
      </c>
      <c r="C7016" s="34">
        <v>8.9</v>
      </c>
      <c r="D7016" s="32">
        <f t="shared" si="218"/>
        <v>48.019999999999996</v>
      </c>
      <c r="E7016" s="37">
        <f t="shared" si="219"/>
        <v>57.623999999999995</v>
      </c>
      <c r="F7016" s="32">
        <f>'Auxiliary Energy Estimation'!$E$25-D7016</f>
        <v>6.980000000000004</v>
      </c>
      <c r="G7016" s="32">
        <f>'Auxiliary Energy Estimation'!$E$25-E7016</f>
        <v>-2.6239999999999952</v>
      </c>
      <c r="H7016" s="26">
        <f>IF(D7016&lt;='Auxiliary Energy Estimation'!$E$25, 1, 0)</f>
        <v>1</v>
      </c>
      <c r="I7016" s="26">
        <f>IF(E7016&lt;='Auxiliary Energy Estimation'!$E$25, 1, 0)</f>
        <v>0</v>
      </c>
    </row>
    <row r="7017" spans="2:9" ht="15" x14ac:dyDescent="0.3">
      <c r="B7017" s="33">
        <v>7012.5</v>
      </c>
      <c r="C7017" s="34">
        <v>8.3000000000000007</v>
      </c>
      <c r="D7017" s="32">
        <f t="shared" si="218"/>
        <v>46.94</v>
      </c>
      <c r="E7017" s="37">
        <f t="shared" si="219"/>
        <v>56.327999999999996</v>
      </c>
      <c r="F7017" s="32">
        <f>'Auxiliary Energy Estimation'!$E$25-D7017</f>
        <v>8.0600000000000023</v>
      </c>
      <c r="G7017" s="32">
        <f>'Auxiliary Energy Estimation'!$E$25-E7017</f>
        <v>-1.3279999999999959</v>
      </c>
      <c r="H7017" s="26">
        <f>IF(D7017&lt;='Auxiliary Energy Estimation'!$E$25, 1, 0)</f>
        <v>1</v>
      </c>
      <c r="I7017" s="26">
        <f>IF(E7017&lt;='Auxiliary Energy Estimation'!$E$25, 1, 0)</f>
        <v>0</v>
      </c>
    </row>
    <row r="7018" spans="2:9" ht="15" x14ac:dyDescent="0.3">
      <c r="B7018" s="33">
        <v>7013.5</v>
      </c>
      <c r="C7018" s="34">
        <v>8.3000000000000007</v>
      </c>
      <c r="D7018" s="32">
        <f t="shared" si="218"/>
        <v>46.94</v>
      </c>
      <c r="E7018" s="37">
        <f t="shared" si="219"/>
        <v>56.327999999999996</v>
      </c>
      <c r="F7018" s="32">
        <f>'Auxiliary Energy Estimation'!$E$25-D7018</f>
        <v>8.0600000000000023</v>
      </c>
      <c r="G7018" s="32">
        <f>'Auxiliary Energy Estimation'!$E$25-E7018</f>
        <v>-1.3279999999999959</v>
      </c>
      <c r="H7018" s="26">
        <f>IF(D7018&lt;='Auxiliary Energy Estimation'!$E$25, 1, 0)</f>
        <v>1</v>
      </c>
      <c r="I7018" s="26">
        <f>IF(E7018&lt;='Auxiliary Energy Estimation'!$E$25, 1, 0)</f>
        <v>0</v>
      </c>
    </row>
    <row r="7019" spans="2:9" ht="15" x14ac:dyDescent="0.3">
      <c r="B7019" s="33">
        <v>7014.5</v>
      </c>
      <c r="C7019" s="34">
        <v>8.9</v>
      </c>
      <c r="D7019" s="32">
        <f t="shared" si="218"/>
        <v>48.019999999999996</v>
      </c>
      <c r="E7019" s="37">
        <f t="shared" si="219"/>
        <v>57.623999999999995</v>
      </c>
      <c r="F7019" s="32">
        <f>'Auxiliary Energy Estimation'!$E$25-D7019</f>
        <v>6.980000000000004</v>
      </c>
      <c r="G7019" s="32">
        <f>'Auxiliary Energy Estimation'!$E$25-E7019</f>
        <v>-2.6239999999999952</v>
      </c>
      <c r="H7019" s="26">
        <f>IF(D7019&lt;='Auxiliary Energy Estimation'!$E$25, 1, 0)</f>
        <v>1</v>
      </c>
      <c r="I7019" s="26">
        <f>IF(E7019&lt;='Auxiliary Energy Estimation'!$E$25, 1, 0)</f>
        <v>0</v>
      </c>
    </row>
    <row r="7020" spans="2:9" ht="15" x14ac:dyDescent="0.3">
      <c r="B7020" s="33">
        <v>7015.5</v>
      </c>
      <c r="C7020" s="34">
        <v>10</v>
      </c>
      <c r="D7020" s="32">
        <f t="shared" si="218"/>
        <v>50</v>
      </c>
      <c r="E7020" s="37">
        <f t="shared" si="219"/>
        <v>60</v>
      </c>
      <c r="F7020" s="32">
        <f>'Auxiliary Energy Estimation'!$E$25-D7020</f>
        <v>5</v>
      </c>
      <c r="G7020" s="32">
        <f>'Auxiliary Energy Estimation'!$E$25-E7020</f>
        <v>-5</v>
      </c>
      <c r="H7020" s="26">
        <f>IF(D7020&lt;='Auxiliary Energy Estimation'!$E$25, 1, 0)</f>
        <v>1</v>
      </c>
      <c r="I7020" s="26">
        <f>IF(E7020&lt;='Auxiliary Energy Estimation'!$E$25, 1, 0)</f>
        <v>0</v>
      </c>
    </row>
    <row r="7021" spans="2:9" ht="15" x14ac:dyDescent="0.3">
      <c r="B7021" s="33">
        <v>7016.5</v>
      </c>
      <c r="C7021" s="34">
        <v>12.2</v>
      </c>
      <c r="D7021" s="32">
        <f t="shared" si="218"/>
        <v>53.96</v>
      </c>
      <c r="E7021" s="37">
        <f t="shared" si="219"/>
        <v>64.751999999999995</v>
      </c>
      <c r="F7021" s="32">
        <f>'Auxiliary Energy Estimation'!$E$25-D7021</f>
        <v>1.0399999999999991</v>
      </c>
      <c r="G7021" s="32">
        <f>'Auxiliary Energy Estimation'!$E$25-E7021</f>
        <v>-9.7519999999999953</v>
      </c>
      <c r="H7021" s="26">
        <f>IF(D7021&lt;='Auxiliary Energy Estimation'!$E$25, 1, 0)</f>
        <v>1</v>
      </c>
      <c r="I7021" s="26">
        <f>IF(E7021&lt;='Auxiliary Energy Estimation'!$E$25, 1, 0)</f>
        <v>0</v>
      </c>
    </row>
    <row r="7022" spans="2:9" ht="15" x14ac:dyDescent="0.3">
      <c r="B7022" s="33">
        <v>7017.5</v>
      </c>
      <c r="C7022" s="34">
        <v>13.3</v>
      </c>
      <c r="D7022" s="32">
        <f t="shared" si="218"/>
        <v>55.94</v>
      </c>
      <c r="E7022" s="37">
        <f t="shared" si="219"/>
        <v>67.128</v>
      </c>
      <c r="F7022" s="32">
        <f>'Auxiliary Energy Estimation'!$E$25-D7022</f>
        <v>-0.93999999999999773</v>
      </c>
      <c r="G7022" s="32">
        <f>'Auxiliary Energy Estimation'!$E$25-E7022</f>
        <v>-12.128</v>
      </c>
      <c r="H7022" s="26">
        <f>IF(D7022&lt;='Auxiliary Energy Estimation'!$E$25, 1, 0)</f>
        <v>0</v>
      </c>
      <c r="I7022" s="26">
        <f>IF(E7022&lt;='Auxiliary Energy Estimation'!$E$25, 1, 0)</f>
        <v>0</v>
      </c>
    </row>
    <row r="7023" spans="2:9" ht="15" x14ac:dyDescent="0.3">
      <c r="B7023" s="33">
        <v>7018.5</v>
      </c>
      <c r="C7023" s="34">
        <v>13.9</v>
      </c>
      <c r="D7023" s="32">
        <f t="shared" si="218"/>
        <v>57.019999999999996</v>
      </c>
      <c r="E7023" s="37">
        <f t="shared" si="219"/>
        <v>68.423999999999992</v>
      </c>
      <c r="F7023" s="32">
        <f>'Auxiliary Energy Estimation'!$E$25-D7023</f>
        <v>-2.019999999999996</v>
      </c>
      <c r="G7023" s="32">
        <f>'Auxiliary Energy Estimation'!$E$25-E7023</f>
        <v>-13.423999999999992</v>
      </c>
      <c r="H7023" s="26">
        <f>IF(D7023&lt;='Auxiliary Energy Estimation'!$E$25, 1, 0)</f>
        <v>0</v>
      </c>
      <c r="I7023" s="26">
        <f>IF(E7023&lt;='Auxiliary Energy Estimation'!$E$25, 1, 0)</f>
        <v>0</v>
      </c>
    </row>
    <row r="7024" spans="2:9" ht="15" x14ac:dyDescent="0.3">
      <c r="B7024" s="33">
        <v>7019.5</v>
      </c>
      <c r="C7024" s="34">
        <v>13.3</v>
      </c>
      <c r="D7024" s="32">
        <f t="shared" si="218"/>
        <v>55.94</v>
      </c>
      <c r="E7024" s="37">
        <f t="shared" si="219"/>
        <v>67.128</v>
      </c>
      <c r="F7024" s="32">
        <f>'Auxiliary Energy Estimation'!$E$25-D7024</f>
        <v>-0.93999999999999773</v>
      </c>
      <c r="G7024" s="32">
        <f>'Auxiliary Energy Estimation'!$E$25-E7024</f>
        <v>-12.128</v>
      </c>
      <c r="H7024" s="26">
        <f>IF(D7024&lt;='Auxiliary Energy Estimation'!$E$25, 1, 0)</f>
        <v>0</v>
      </c>
      <c r="I7024" s="26">
        <f>IF(E7024&lt;='Auxiliary Energy Estimation'!$E$25, 1, 0)</f>
        <v>0</v>
      </c>
    </row>
    <row r="7025" spans="2:9" ht="15" x14ac:dyDescent="0.3">
      <c r="B7025" s="33">
        <v>7020.5</v>
      </c>
      <c r="C7025" s="34">
        <v>12.8</v>
      </c>
      <c r="D7025" s="32">
        <f t="shared" si="218"/>
        <v>55.040000000000006</v>
      </c>
      <c r="E7025" s="37">
        <f t="shared" si="219"/>
        <v>66.048000000000002</v>
      </c>
      <c r="F7025" s="32">
        <f>'Auxiliary Energy Estimation'!$E$25-D7025</f>
        <v>-4.0000000000006253E-2</v>
      </c>
      <c r="G7025" s="32">
        <f>'Auxiliary Energy Estimation'!$E$25-E7025</f>
        <v>-11.048000000000002</v>
      </c>
      <c r="H7025" s="26">
        <f>IF(D7025&lt;='Auxiliary Energy Estimation'!$E$25, 1, 0)</f>
        <v>0</v>
      </c>
      <c r="I7025" s="26">
        <f>IF(E7025&lt;='Auxiliary Energy Estimation'!$E$25, 1, 0)</f>
        <v>0</v>
      </c>
    </row>
    <row r="7026" spans="2:9" ht="15" x14ac:dyDescent="0.3">
      <c r="B7026" s="33">
        <v>7021.5</v>
      </c>
      <c r="C7026" s="34">
        <v>12.8</v>
      </c>
      <c r="D7026" s="32">
        <f t="shared" si="218"/>
        <v>55.040000000000006</v>
      </c>
      <c r="E7026" s="37">
        <f t="shared" si="219"/>
        <v>66.048000000000002</v>
      </c>
      <c r="F7026" s="32">
        <f>'Auxiliary Energy Estimation'!$E$25-D7026</f>
        <v>-4.0000000000006253E-2</v>
      </c>
      <c r="G7026" s="32">
        <f>'Auxiliary Energy Estimation'!$E$25-E7026</f>
        <v>-11.048000000000002</v>
      </c>
      <c r="H7026" s="26">
        <f>IF(D7026&lt;='Auxiliary Energy Estimation'!$E$25, 1, 0)</f>
        <v>0</v>
      </c>
      <c r="I7026" s="26">
        <f>IF(E7026&lt;='Auxiliary Energy Estimation'!$E$25, 1, 0)</f>
        <v>0</v>
      </c>
    </row>
    <row r="7027" spans="2:9" ht="15" x14ac:dyDescent="0.3">
      <c r="B7027" s="33">
        <v>7022.5</v>
      </c>
      <c r="C7027" s="34">
        <v>12.2</v>
      </c>
      <c r="D7027" s="32">
        <f t="shared" si="218"/>
        <v>53.96</v>
      </c>
      <c r="E7027" s="37">
        <f t="shared" si="219"/>
        <v>64.751999999999995</v>
      </c>
      <c r="F7027" s="32">
        <f>'Auxiliary Energy Estimation'!$E$25-D7027</f>
        <v>1.0399999999999991</v>
      </c>
      <c r="G7027" s="32">
        <f>'Auxiliary Energy Estimation'!$E$25-E7027</f>
        <v>-9.7519999999999953</v>
      </c>
      <c r="H7027" s="26">
        <f>IF(D7027&lt;='Auxiliary Energy Estimation'!$E$25, 1, 0)</f>
        <v>1</v>
      </c>
      <c r="I7027" s="26">
        <f>IF(E7027&lt;='Auxiliary Energy Estimation'!$E$25, 1, 0)</f>
        <v>0</v>
      </c>
    </row>
    <row r="7028" spans="2:9" ht="15" x14ac:dyDescent="0.3">
      <c r="B7028" s="33">
        <v>7023.5</v>
      </c>
      <c r="C7028" s="34">
        <v>11.7</v>
      </c>
      <c r="D7028" s="32">
        <f t="shared" si="218"/>
        <v>53.06</v>
      </c>
      <c r="E7028" s="37">
        <f t="shared" si="219"/>
        <v>63.671999999999997</v>
      </c>
      <c r="F7028" s="32">
        <f>'Auxiliary Energy Estimation'!$E$25-D7028</f>
        <v>1.9399999999999977</v>
      </c>
      <c r="G7028" s="32">
        <f>'Auxiliary Energy Estimation'!$E$25-E7028</f>
        <v>-8.671999999999997</v>
      </c>
      <c r="H7028" s="26">
        <f>IF(D7028&lt;='Auxiliary Energy Estimation'!$E$25, 1, 0)</f>
        <v>1</v>
      </c>
      <c r="I7028" s="26">
        <f>IF(E7028&lt;='Auxiliary Energy Estimation'!$E$25, 1, 0)</f>
        <v>0</v>
      </c>
    </row>
    <row r="7029" spans="2:9" ht="15" x14ac:dyDescent="0.3">
      <c r="B7029" s="33">
        <v>7024.5</v>
      </c>
      <c r="C7029" s="34">
        <v>10.6</v>
      </c>
      <c r="D7029" s="32">
        <f t="shared" si="218"/>
        <v>51.08</v>
      </c>
      <c r="E7029" s="37">
        <f t="shared" si="219"/>
        <v>61.295999999999992</v>
      </c>
      <c r="F7029" s="32">
        <f>'Auxiliary Energy Estimation'!$E$25-D7029</f>
        <v>3.9200000000000017</v>
      </c>
      <c r="G7029" s="32">
        <f>'Auxiliary Energy Estimation'!$E$25-E7029</f>
        <v>-6.2959999999999923</v>
      </c>
      <c r="H7029" s="26">
        <f>IF(D7029&lt;='Auxiliary Energy Estimation'!$E$25, 1, 0)</f>
        <v>1</v>
      </c>
      <c r="I7029" s="26">
        <f>IF(E7029&lt;='Auxiliary Energy Estimation'!$E$25, 1, 0)</f>
        <v>0</v>
      </c>
    </row>
    <row r="7030" spans="2:9" ht="15" x14ac:dyDescent="0.3">
      <c r="B7030" s="33">
        <v>7025.5</v>
      </c>
      <c r="C7030" s="34">
        <v>10</v>
      </c>
      <c r="D7030" s="32">
        <f t="shared" si="218"/>
        <v>50</v>
      </c>
      <c r="E7030" s="37">
        <f t="shared" si="219"/>
        <v>60</v>
      </c>
      <c r="F7030" s="32">
        <f>'Auxiliary Energy Estimation'!$E$25-D7030</f>
        <v>5</v>
      </c>
      <c r="G7030" s="32">
        <f>'Auxiliary Energy Estimation'!$E$25-E7030</f>
        <v>-5</v>
      </c>
      <c r="H7030" s="26">
        <f>IF(D7030&lt;='Auxiliary Energy Estimation'!$E$25, 1, 0)</f>
        <v>1</v>
      </c>
      <c r="I7030" s="26">
        <f>IF(E7030&lt;='Auxiliary Energy Estimation'!$E$25, 1, 0)</f>
        <v>0</v>
      </c>
    </row>
    <row r="7031" spans="2:9" ht="15" x14ac:dyDescent="0.3">
      <c r="B7031" s="33">
        <v>7026.5</v>
      </c>
      <c r="C7031" s="34">
        <v>10</v>
      </c>
      <c r="D7031" s="32">
        <f t="shared" si="218"/>
        <v>50</v>
      </c>
      <c r="E7031" s="37">
        <f t="shared" si="219"/>
        <v>60</v>
      </c>
      <c r="F7031" s="32">
        <f>'Auxiliary Energy Estimation'!$E$25-D7031</f>
        <v>5</v>
      </c>
      <c r="G7031" s="32">
        <f>'Auxiliary Energy Estimation'!$E$25-E7031</f>
        <v>-5</v>
      </c>
      <c r="H7031" s="26">
        <f>IF(D7031&lt;='Auxiliary Energy Estimation'!$E$25, 1, 0)</f>
        <v>1</v>
      </c>
      <c r="I7031" s="26">
        <f>IF(E7031&lt;='Auxiliary Energy Estimation'!$E$25, 1, 0)</f>
        <v>0</v>
      </c>
    </row>
    <row r="7032" spans="2:9" ht="15" x14ac:dyDescent="0.3">
      <c r="B7032" s="33">
        <v>7027.5</v>
      </c>
      <c r="C7032" s="34">
        <v>9.4</v>
      </c>
      <c r="D7032" s="32">
        <f t="shared" si="218"/>
        <v>48.92</v>
      </c>
      <c r="E7032" s="37">
        <f t="shared" si="219"/>
        <v>58.704000000000001</v>
      </c>
      <c r="F7032" s="32">
        <f>'Auxiliary Energy Estimation'!$E$25-D7032</f>
        <v>6.0799999999999983</v>
      </c>
      <c r="G7032" s="32">
        <f>'Auxiliary Energy Estimation'!$E$25-E7032</f>
        <v>-3.7040000000000006</v>
      </c>
      <c r="H7032" s="26">
        <f>IF(D7032&lt;='Auxiliary Energy Estimation'!$E$25, 1, 0)</f>
        <v>1</v>
      </c>
      <c r="I7032" s="26">
        <f>IF(E7032&lt;='Auxiliary Energy Estimation'!$E$25, 1, 0)</f>
        <v>0</v>
      </c>
    </row>
    <row r="7033" spans="2:9" ht="15" x14ac:dyDescent="0.3">
      <c r="B7033" s="33">
        <v>7028.5</v>
      </c>
      <c r="C7033" s="34">
        <v>8.3000000000000007</v>
      </c>
      <c r="D7033" s="32">
        <f t="shared" si="218"/>
        <v>46.94</v>
      </c>
      <c r="E7033" s="37">
        <f t="shared" si="219"/>
        <v>56.327999999999996</v>
      </c>
      <c r="F7033" s="32">
        <f>'Auxiliary Energy Estimation'!$E$25-D7033</f>
        <v>8.0600000000000023</v>
      </c>
      <c r="G7033" s="32">
        <f>'Auxiliary Energy Estimation'!$E$25-E7033</f>
        <v>-1.3279999999999959</v>
      </c>
      <c r="H7033" s="26">
        <f>IF(D7033&lt;='Auxiliary Energy Estimation'!$E$25, 1, 0)</f>
        <v>1</v>
      </c>
      <c r="I7033" s="26">
        <f>IF(E7033&lt;='Auxiliary Energy Estimation'!$E$25, 1, 0)</f>
        <v>0</v>
      </c>
    </row>
    <row r="7034" spans="2:9" ht="15" x14ac:dyDescent="0.3">
      <c r="B7034" s="33">
        <v>7029.5</v>
      </c>
      <c r="C7034" s="34">
        <v>8.3000000000000007</v>
      </c>
      <c r="D7034" s="32">
        <f t="shared" si="218"/>
        <v>46.94</v>
      </c>
      <c r="E7034" s="37">
        <f t="shared" si="219"/>
        <v>56.327999999999996</v>
      </c>
      <c r="F7034" s="32">
        <f>'Auxiliary Energy Estimation'!$E$25-D7034</f>
        <v>8.0600000000000023</v>
      </c>
      <c r="G7034" s="32">
        <f>'Auxiliary Energy Estimation'!$E$25-E7034</f>
        <v>-1.3279999999999959</v>
      </c>
      <c r="H7034" s="26">
        <f>IF(D7034&lt;='Auxiliary Energy Estimation'!$E$25, 1, 0)</f>
        <v>1</v>
      </c>
      <c r="I7034" s="26">
        <f>IF(E7034&lt;='Auxiliary Energy Estimation'!$E$25, 1, 0)</f>
        <v>0</v>
      </c>
    </row>
    <row r="7035" spans="2:9" ht="15" x14ac:dyDescent="0.3">
      <c r="B7035" s="33">
        <v>7030.5</v>
      </c>
      <c r="C7035" s="34">
        <v>7.8</v>
      </c>
      <c r="D7035" s="32">
        <f t="shared" si="218"/>
        <v>46.04</v>
      </c>
      <c r="E7035" s="37">
        <f t="shared" si="219"/>
        <v>55.247999999999998</v>
      </c>
      <c r="F7035" s="32">
        <f>'Auxiliary Energy Estimation'!$E$25-D7035</f>
        <v>8.9600000000000009</v>
      </c>
      <c r="G7035" s="32">
        <f>'Auxiliary Energy Estimation'!$E$25-E7035</f>
        <v>-0.24799999999999756</v>
      </c>
      <c r="H7035" s="26">
        <f>IF(D7035&lt;='Auxiliary Energy Estimation'!$E$25, 1, 0)</f>
        <v>1</v>
      </c>
      <c r="I7035" s="26">
        <f>IF(E7035&lt;='Auxiliary Energy Estimation'!$E$25, 1, 0)</f>
        <v>0</v>
      </c>
    </row>
    <row r="7036" spans="2:9" ht="15" x14ac:dyDescent="0.3">
      <c r="B7036" s="33">
        <v>7031.5</v>
      </c>
      <c r="C7036" s="34">
        <v>7.8</v>
      </c>
      <c r="D7036" s="32">
        <f t="shared" si="218"/>
        <v>46.04</v>
      </c>
      <c r="E7036" s="37">
        <f t="shared" si="219"/>
        <v>55.247999999999998</v>
      </c>
      <c r="F7036" s="32">
        <f>'Auxiliary Energy Estimation'!$E$25-D7036</f>
        <v>8.9600000000000009</v>
      </c>
      <c r="G7036" s="32">
        <f>'Auxiliary Energy Estimation'!$E$25-E7036</f>
        <v>-0.24799999999999756</v>
      </c>
      <c r="H7036" s="26">
        <f>IF(D7036&lt;='Auxiliary Energy Estimation'!$E$25, 1, 0)</f>
        <v>1</v>
      </c>
      <c r="I7036" s="26">
        <f>IF(E7036&lt;='Auxiliary Energy Estimation'!$E$25, 1, 0)</f>
        <v>0</v>
      </c>
    </row>
    <row r="7037" spans="2:9" ht="15" x14ac:dyDescent="0.3">
      <c r="B7037" s="33">
        <v>7032.5</v>
      </c>
      <c r="C7037" s="34">
        <v>7.2</v>
      </c>
      <c r="D7037" s="32">
        <f t="shared" si="218"/>
        <v>44.96</v>
      </c>
      <c r="E7037" s="37">
        <f t="shared" si="219"/>
        <v>53.951999999999998</v>
      </c>
      <c r="F7037" s="32">
        <f>'Auxiliary Energy Estimation'!$E$25-D7037</f>
        <v>10.039999999999999</v>
      </c>
      <c r="G7037" s="32">
        <f>'Auxiliary Energy Estimation'!$E$25-E7037</f>
        <v>1.0480000000000018</v>
      </c>
      <c r="H7037" s="26">
        <f>IF(D7037&lt;='Auxiliary Energy Estimation'!$E$25, 1, 0)</f>
        <v>1</v>
      </c>
      <c r="I7037" s="26">
        <f>IF(E7037&lt;='Auxiliary Energy Estimation'!$E$25, 1, 0)</f>
        <v>1</v>
      </c>
    </row>
    <row r="7038" spans="2:9" ht="15" x14ac:dyDescent="0.3">
      <c r="B7038" s="33">
        <v>7033.5</v>
      </c>
      <c r="C7038" s="34">
        <v>7.2</v>
      </c>
      <c r="D7038" s="32">
        <f t="shared" si="218"/>
        <v>44.96</v>
      </c>
      <c r="E7038" s="37">
        <f t="shared" si="219"/>
        <v>53.951999999999998</v>
      </c>
      <c r="F7038" s="32">
        <f>'Auxiliary Energy Estimation'!$E$25-D7038</f>
        <v>10.039999999999999</v>
      </c>
      <c r="G7038" s="32">
        <f>'Auxiliary Energy Estimation'!$E$25-E7038</f>
        <v>1.0480000000000018</v>
      </c>
      <c r="H7038" s="26">
        <f>IF(D7038&lt;='Auxiliary Energy Estimation'!$E$25, 1, 0)</f>
        <v>1</v>
      </c>
      <c r="I7038" s="26">
        <f>IF(E7038&lt;='Auxiliary Energy Estimation'!$E$25, 1, 0)</f>
        <v>1</v>
      </c>
    </row>
    <row r="7039" spans="2:9" ht="15" x14ac:dyDescent="0.3">
      <c r="B7039" s="33">
        <v>7034.5</v>
      </c>
      <c r="C7039" s="34">
        <v>7.2</v>
      </c>
      <c r="D7039" s="32">
        <f t="shared" si="218"/>
        <v>44.96</v>
      </c>
      <c r="E7039" s="37">
        <f t="shared" si="219"/>
        <v>53.951999999999998</v>
      </c>
      <c r="F7039" s="32">
        <f>'Auxiliary Energy Estimation'!$E$25-D7039</f>
        <v>10.039999999999999</v>
      </c>
      <c r="G7039" s="32">
        <f>'Auxiliary Energy Estimation'!$E$25-E7039</f>
        <v>1.0480000000000018</v>
      </c>
      <c r="H7039" s="26">
        <f>IF(D7039&lt;='Auxiliary Energy Estimation'!$E$25, 1, 0)</f>
        <v>1</v>
      </c>
      <c r="I7039" s="26">
        <f>IF(E7039&lt;='Auxiliary Energy Estimation'!$E$25, 1, 0)</f>
        <v>1</v>
      </c>
    </row>
    <row r="7040" spans="2:9" ht="15" x14ac:dyDescent="0.3">
      <c r="B7040" s="33">
        <v>7035.5</v>
      </c>
      <c r="C7040" s="34">
        <v>7.8</v>
      </c>
      <c r="D7040" s="32">
        <f t="shared" si="218"/>
        <v>46.04</v>
      </c>
      <c r="E7040" s="37">
        <f t="shared" si="219"/>
        <v>55.247999999999998</v>
      </c>
      <c r="F7040" s="32">
        <f>'Auxiliary Energy Estimation'!$E$25-D7040</f>
        <v>8.9600000000000009</v>
      </c>
      <c r="G7040" s="32">
        <f>'Auxiliary Energy Estimation'!$E$25-E7040</f>
        <v>-0.24799999999999756</v>
      </c>
      <c r="H7040" s="26">
        <f>IF(D7040&lt;='Auxiliary Energy Estimation'!$E$25, 1, 0)</f>
        <v>1</v>
      </c>
      <c r="I7040" s="26">
        <f>IF(E7040&lt;='Auxiliary Energy Estimation'!$E$25, 1, 0)</f>
        <v>0</v>
      </c>
    </row>
    <row r="7041" spans="2:9" ht="15" x14ac:dyDescent="0.3">
      <c r="B7041" s="33">
        <v>7036.5</v>
      </c>
      <c r="C7041" s="34">
        <v>8.3000000000000007</v>
      </c>
      <c r="D7041" s="32">
        <f t="shared" si="218"/>
        <v>46.94</v>
      </c>
      <c r="E7041" s="37">
        <f t="shared" si="219"/>
        <v>56.327999999999996</v>
      </c>
      <c r="F7041" s="32">
        <f>'Auxiliary Energy Estimation'!$E$25-D7041</f>
        <v>8.0600000000000023</v>
      </c>
      <c r="G7041" s="32">
        <f>'Auxiliary Energy Estimation'!$E$25-E7041</f>
        <v>-1.3279999999999959</v>
      </c>
      <c r="H7041" s="26">
        <f>IF(D7041&lt;='Auxiliary Energy Estimation'!$E$25, 1, 0)</f>
        <v>1</v>
      </c>
      <c r="I7041" s="26">
        <f>IF(E7041&lt;='Auxiliary Energy Estimation'!$E$25, 1, 0)</f>
        <v>0</v>
      </c>
    </row>
    <row r="7042" spans="2:9" ht="15" x14ac:dyDescent="0.3">
      <c r="B7042" s="33">
        <v>7037.5</v>
      </c>
      <c r="C7042" s="34">
        <v>8.9</v>
      </c>
      <c r="D7042" s="32">
        <f t="shared" si="218"/>
        <v>48.019999999999996</v>
      </c>
      <c r="E7042" s="37">
        <f t="shared" si="219"/>
        <v>57.623999999999995</v>
      </c>
      <c r="F7042" s="32">
        <f>'Auxiliary Energy Estimation'!$E$25-D7042</f>
        <v>6.980000000000004</v>
      </c>
      <c r="G7042" s="32">
        <f>'Auxiliary Energy Estimation'!$E$25-E7042</f>
        <v>-2.6239999999999952</v>
      </c>
      <c r="H7042" s="26">
        <f>IF(D7042&lt;='Auxiliary Energy Estimation'!$E$25, 1, 0)</f>
        <v>1</v>
      </c>
      <c r="I7042" s="26">
        <f>IF(E7042&lt;='Auxiliary Energy Estimation'!$E$25, 1, 0)</f>
        <v>0</v>
      </c>
    </row>
    <row r="7043" spans="2:9" ht="15" x14ac:dyDescent="0.3">
      <c r="B7043" s="33">
        <v>7038.5</v>
      </c>
      <c r="C7043" s="34">
        <v>9.4</v>
      </c>
      <c r="D7043" s="32">
        <f t="shared" si="218"/>
        <v>48.92</v>
      </c>
      <c r="E7043" s="37">
        <f t="shared" si="219"/>
        <v>58.704000000000001</v>
      </c>
      <c r="F7043" s="32">
        <f>'Auxiliary Energy Estimation'!$E$25-D7043</f>
        <v>6.0799999999999983</v>
      </c>
      <c r="G7043" s="32">
        <f>'Auxiliary Energy Estimation'!$E$25-E7043</f>
        <v>-3.7040000000000006</v>
      </c>
      <c r="H7043" s="26">
        <f>IF(D7043&lt;='Auxiliary Energy Estimation'!$E$25, 1, 0)</f>
        <v>1</v>
      </c>
      <c r="I7043" s="26">
        <f>IF(E7043&lt;='Auxiliary Energy Estimation'!$E$25, 1, 0)</f>
        <v>0</v>
      </c>
    </row>
    <row r="7044" spans="2:9" ht="15" x14ac:dyDescent="0.3">
      <c r="B7044" s="33">
        <v>7039.5</v>
      </c>
      <c r="C7044" s="34">
        <v>10.6</v>
      </c>
      <c r="D7044" s="32">
        <f t="shared" si="218"/>
        <v>51.08</v>
      </c>
      <c r="E7044" s="37">
        <f t="shared" si="219"/>
        <v>61.295999999999992</v>
      </c>
      <c r="F7044" s="32">
        <f>'Auxiliary Energy Estimation'!$E$25-D7044</f>
        <v>3.9200000000000017</v>
      </c>
      <c r="G7044" s="32">
        <f>'Auxiliary Energy Estimation'!$E$25-E7044</f>
        <v>-6.2959999999999923</v>
      </c>
      <c r="H7044" s="26">
        <f>IF(D7044&lt;='Auxiliary Energy Estimation'!$E$25, 1, 0)</f>
        <v>1</v>
      </c>
      <c r="I7044" s="26">
        <f>IF(E7044&lt;='Auxiliary Energy Estimation'!$E$25, 1, 0)</f>
        <v>0</v>
      </c>
    </row>
    <row r="7045" spans="2:9" ht="15" x14ac:dyDescent="0.3">
      <c r="B7045" s="33">
        <v>7040.5</v>
      </c>
      <c r="C7045" s="34">
        <v>12.8</v>
      </c>
      <c r="D7045" s="32">
        <f t="shared" ref="D7045:D7108" si="220">CONVERT(C7045,"C","F")</f>
        <v>55.040000000000006</v>
      </c>
      <c r="E7045" s="37">
        <f t="shared" ref="E7045:E7108" si="221">D7045*1.2</f>
        <v>66.048000000000002</v>
      </c>
      <c r="F7045" s="32">
        <f>'Auxiliary Energy Estimation'!$E$25-D7045</f>
        <v>-4.0000000000006253E-2</v>
      </c>
      <c r="G7045" s="32">
        <f>'Auxiliary Energy Estimation'!$E$25-E7045</f>
        <v>-11.048000000000002</v>
      </c>
      <c r="H7045" s="26">
        <f>IF(D7045&lt;='Auxiliary Energy Estimation'!$E$25, 1, 0)</f>
        <v>0</v>
      </c>
      <c r="I7045" s="26">
        <f>IF(E7045&lt;='Auxiliary Energy Estimation'!$E$25, 1, 0)</f>
        <v>0</v>
      </c>
    </row>
    <row r="7046" spans="2:9" ht="15" x14ac:dyDescent="0.3">
      <c r="B7046" s="33">
        <v>7041.5</v>
      </c>
      <c r="C7046" s="34">
        <v>14.4</v>
      </c>
      <c r="D7046" s="32">
        <f t="shared" si="220"/>
        <v>57.92</v>
      </c>
      <c r="E7046" s="37">
        <f t="shared" si="221"/>
        <v>69.504000000000005</v>
      </c>
      <c r="F7046" s="32">
        <f>'Auxiliary Energy Estimation'!$E$25-D7046</f>
        <v>-2.9200000000000017</v>
      </c>
      <c r="G7046" s="32">
        <f>'Auxiliary Energy Estimation'!$E$25-E7046</f>
        <v>-14.504000000000005</v>
      </c>
      <c r="H7046" s="26">
        <f>IF(D7046&lt;='Auxiliary Energy Estimation'!$E$25, 1, 0)</f>
        <v>0</v>
      </c>
      <c r="I7046" s="26">
        <f>IF(E7046&lt;='Auxiliary Energy Estimation'!$E$25, 1, 0)</f>
        <v>0</v>
      </c>
    </row>
    <row r="7047" spans="2:9" ht="15" x14ac:dyDescent="0.3">
      <c r="B7047" s="33">
        <v>7042.5</v>
      </c>
      <c r="C7047" s="34">
        <v>16.7</v>
      </c>
      <c r="D7047" s="32">
        <f t="shared" si="220"/>
        <v>62.06</v>
      </c>
      <c r="E7047" s="37">
        <f t="shared" si="221"/>
        <v>74.471999999999994</v>
      </c>
      <c r="F7047" s="32">
        <f>'Auxiliary Energy Estimation'!$E$25-D7047</f>
        <v>-7.0600000000000023</v>
      </c>
      <c r="G7047" s="32">
        <f>'Auxiliary Energy Estimation'!$E$25-E7047</f>
        <v>-19.471999999999994</v>
      </c>
      <c r="H7047" s="26">
        <f>IF(D7047&lt;='Auxiliary Energy Estimation'!$E$25, 1, 0)</f>
        <v>0</v>
      </c>
      <c r="I7047" s="26">
        <f>IF(E7047&lt;='Auxiliary Energy Estimation'!$E$25, 1, 0)</f>
        <v>0</v>
      </c>
    </row>
    <row r="7048" spans="2:9" ht="15" x14ac:dyDescent="0.3">
      <c r="B7048" s="33">
        <v>7043.5</v>
      </c>
      <c r="C7048" s="34">
        <v>17.8</v>
      </c>
      <c r="D7048" s="32">
        <f t="shared" si="220"/>
        <v>64.039999999999992</v>
      </c>
      <c r="E7048" s="37">
        <f t="shared" si="221"/>
        <v>76.847999999999985</v>
      </c>
      <c r="F7048" s="32">
        <f>'Auxiliary Energy Estimation'!$E$25-D7048</f>
        <v>-9.039999999999992</v>
      </c>
      <c r="G7048" s="32">
        <f>'Auxiliary Energy Estimation'!$E$25-E7048</f>
        <v>-21.847999999999985</v>
      </c>
      <c r="H7048" s="26">
        <f>IF(D7048&lt;='Auxiliary Energy Estimation'!$E$25, 1, 0)</f>
        <v>0</v>
      </c>
      <c r="I7048" s="26">
        <f>IF(E7048&lt;='Auxiliary Energy Estimation'!$E$25, 1, 0)</f>
        <v>0</v>
      </c>
    </row>
    <row r="7049" spans="2:9" ht="15" x14ac:dyDescent="0.3">
      <c r="B7049" s="33">
        <v>7044.5</v>
      </c>
      <c r="C7049" s="34">
        <v>18.899999999999999</v>
      </c>
      <c r="D7049" s="32">
        <f t="shared" si="220"/>
        <v>66.02</v>
      </c>
      <c r="E7049" s="37">
        <f t="shared" si="221"/>
        <v>79.22399999999999</v>
      </c>
      <c r="F7049" s="32">
        <f>'Auxiliary Energy Estimation'!$E$25-D7049</f>
        <v>-11.019999999999996</v>
      </c>
      <c r="G7049" s="32">
        <f>'Auxiliary Energy Estimation'!$E$25-E7049</f>
        <v>-24.22399999999999</v>
      </c>
      <c r="H7049" s="26">
        <f>IF(D7049&lt;='Auxiliary Energy Estimation'!$E$25, 1, 0)</f>
        <v>0</v>
      </c>
      <c r="I7049" s="26">
        <f>IF(E7049&lt;='Auxiliary Energy Estimation'!$E$25, 1, 0)</f>
        <v>0</v>
      </c>
    </row>
    <row r="7050" spans="2:9" ht="15" x14ac:dyDescent="0.3">
      <c r="B7050" s="33">
        <v>7045.5</v>
      </c>
      <c r="C7050" s="34">
        <v>18.899999999999999</v>
      </c>
      <c r="D7050" s="32">
        <f t="shared" si="220"/>
        <v>66.02</v>
      </c>
      <c r="E7050" s="37">
        <f t="shared" si="221"/>
        <v>79.22399999999999</v>
      </c>
      <c r="F7050" s="32">
        <f>'Auxiliary Energy Estimation'!$E$25-D7050</f>
        <v>-11.019999999999996</v>
      </c>
      <c r="G7050" s="32">
        <f>'Auxiliary Energy Estimation'!$E$25-E7050</f>
        <v>-24.22399999999999</v>
      </c>
      <c r="H7050" s="26">
        <f>IF(D7050&lt;='Auxiliary Energy Estimation'!$E$25, 1, 0)</f>
        <v>0</v>
      </c>
      <c r="I7050" s="26">
        <f>IF(E7050&lt;='Auxiliary Energy Estimation'!$E$25, 1, 0)</f>
        <v>0</v>
      </c>
    </row>
    <row r="7051" spans="2:9" ht="15" x14ac:dyDescent="0.3">
      <c r="B7051" s="33">
        <v>7046.5</v>
      </c>
      <c r="C7051" s="34">
        <v>20</v>
      </c>
      <c r="D7051" s="32">
        <f t="shared" si="220"/>
        <v>68</v>
      </c>
      <c r="E7051" s="37">
        <f t="shared" si="221"/>
        <v>81.599999999999994</v>
      </c>
      <c r="F7051" s="32">
        <f>'Auxiliary Energy Estimation'!$E$25-D7051</f>
        <v>-13</v>
      </c>
      <c r="G7051" s="32">
        <f>'Auxiliary Energy Estimation'!$E$25-E7051</f>
        <v>-26.599999999999994</v>
      </c>
      <c r="H7051" s="26">
        <f>IF(D7051&lt;='Auxiliary Energy Estimation'!$E$25, 1, 0)</f>
        <v>0</v>
      </c>
      <c r="I7051" s="26">
        <f>IF(E7051&lt;='Auxiliary Energy Estimation'!$E$25, 1, 0)</f>
        <v>0</v>
      </c>
    </row>
    <row r="7052" spans="2:9" ht="15" x14ac:dyDescent="0.3">
      <c r="B7052" s="33">
        <v>7047.5</v>
      </c>
      <c r="C7052" s="34">
        <v>19.399999999999999</v>
      </c>
      <c r="D7052" s="32">
        <f t="shared" si="220"/>
        <v>66.92</v>
      </c>
      <c r="E7052" s="37">
        <f t="shared" si="221"/>
        <v>80.304000000000002</v>
      </c>
      <c r="F7052" s="32">
        <f>'Auxiliary Energy Estimation'!$E$25-D7052</f>
        <v>-11.920000000000002</v>
      </c>
      <c r="G7052" s="32">
        <f>'Auxiliary Energy Estimation'!$E$25-E7052</f>
        <v>-25.304000000000002</v>
      </c>
      <c r="H7052" s="26">
        <f>IF(D7052&lt;='Auxiliary Energy Estimation'!$E$25, 1, 0)</f>
        <v>0</v>
      </c>
      <c r="I7052" s="26">
        <f>IF(E7052&lt;='Auxiliary Energy Estimation'!$E$25, 1, 0)</f>
        <v>0</v>
      </c>
    </row>
    <row r="7053" spans="2:9" ht="15" x14ac:dyDescent="0.3">
      <c r="B7053" s="33">
        <v>7048.5</v>
      </c>
      <c r="C7053" s="34">
        <v>18.899999999999999</v>
      </c>
      <c r="D7053" s="32">
        <f t="shared" si="220"/>
        <v>66.02</v>
      </c>
      <c r="E7053" s="37">
        <f t="shared" si="221"/>
        <v>79.22399999999999</v>
      </c>
      <c r="F7053" s="32">
        <f>'Auxiliary Energy Estimation'!$E$25-D7053</f>
        <v>-11.019999999999996</v>
      </c>
      <c r="G7053" s="32">
        <f>'Auxiliary Energy Estimation'!$E$25-E7053</f>
        <v>-24.22399999999999</v>
      </c>
      <c r="H7053" s="26">
        <f>IF(D7053&lt;='Auxiliary Energy Estimation'!$E$25, 1, 0)</f>
        <v>0</v>
      </c>
      <c r="I7053" s="26">
        <f>IF(E7053&lt;='Auxiliary Energy Estimation'!$E$25, 1, 0)</f>
        <v>0</v>
      </c>
    </row>
    <row r="7054" spans="2:9" ht="15" x14ac:dyDescent="0.3">
      <c r="B7054" s="33">
        <v>7049.5</v>
      </c>
      <c r="C7054" s="34">
        <v>16.7</v>
      </c>
      <c r="D7054" s="32">
        <f t="shared" si="220"/>
        <v>62.06</v>
      </c>
      <c r="E7054" s="37">
        <f t="shared" si="221"/>
        <v>74.471999999999994</v>
      </c>
      <c r="F7054" s="32">
        <f>'Auxiliary Energy Estimation'!$E$25-D7054</f>
        <v>-7.0600000000000023</v>
      </c>
      <c r="G7054" s="32">
        <f>'Auxiliary Energy Estimation'!$E$25-E7054</f>
        <v>-19.471999999999994</v>
      </c>
      <c r="H7054" s="26">
        <f>IF(D7054&lt;='Auxiliary Energy Estimation'!$E$25, 1, 0)</f>
        <v>0</v>
      </c>
      <c r="I7054" s="26">
        <f>IF(E7054&lt;='Auxiliary Energy Estimation'!$E$25, 1, 0)</f>
        <v>0</v>
      </c>
    </row>
    <row r="7055" spans="2:9" ht="15" x14ac:dyDescent="0.3">
      <c r="B7055" s="33">
        <v>7050.5</v>
      </c>
      <c r="C7055" s="34">
        <v>16.7</v>
      </c>
      <c r="D7055" s="32">
        <f t="shared" si="220"/>
        <v>62.06</v>
      </c>
      <c r="E7055" s="37">
        <f t="shared" si="221"/>
        <v>74.471999999999994</v>
      </c>
      <c r="F7055" s="32">
        <f>'Auxiliary Energy Estimation'!$E$25-D7055</f>
        <v>-7.0600000000000023</v>
      </c>
      <c r="G7055" s="32">
        <f>'Auxiliary Energy Estimation'!$E$25-E7055</f>
        <v>-19.471999999999994</v>
      </c>
      <c r="H7055" s="26">
        <f>IF(D7055&lt;='Auxiliary Energy Estimation'!$E$25, 1, 0)</f>
        <v>0</v>
      </c>
      <c r="I7055" s="26">
        <f>IF(E7055&lt;='Auxiliary Energy Estimation'!$E$25, 1, 0)</f>
        <v>0</v>
      </c>
    </row>
    <row r="7056" spans="2:9" ht="15" x14ac:dyDescent="0.3">
      <c r="B7056" s="33">
        <v>7051.5</v>
      </c>
      <c r="C7056" s="34">
        <v>16.7</v>
      </c>
      <c r="D7056" s="32">
        <f t="shared" si="220"/>
        <v>62.06</v>
      </c>
      <c r="E7056" s="37">
        <f t="shared" si="221"/>
        <v>74.471999999999994</v>
      </c>
      <c r="F7056" s="32">
        <f>'Auxiliary Energy Estimation'!$E$25-D7056</f>
        <v>-7.0600000000000023</v>
      </c>
      <c r="G7056" s="32">
        <f>'Auxiliary Energy Estimation'!$E$25-E7056</f>
        <v>-19.471999999999994</v>
      </c>
      <c r="H7056" s="26">
        <f>IF(D7056&lt;='Auxiliary Energy Estimation'!$E$25, 1, 0)</f>
        <v>0</v>
      </c>
      <c r="I7056" s="26">
        <f>IF(E7056&lt;='Auxiliary Energy Estimation'!$E$25, 1, 0)</f>
        <v>0</v>
      </c>
    </row>
    <row r="7057" spans="2:9" ht="15" x14ac:dyDescent="0.3">
      <c r="B7057" s="33">
        <v>7052.5</v>
      </c>
      <c r="C7057" s="34">
        <v>15.6</v>
      </c>
      <c r="D7057" s="32">
        <f t="shared" si="220"/>
        <v>60.08</v>
      </c>
      <c r="E7057" s="37">
        <f t="shared" si="221"/>
        <v>72.095999999999989</v>
      </c>
      <c r="F7057" s="32">
        <f>'Auxiliary Energy Estimation'!$E$25-D7057</f>
        <v>-5.0799999999999983</v>
      </c>
      <c r="G7057" s="32">
        <f>'Auxiliary Energy Estimation'!$E$25-E7057</f>
        <v>-17.095999999999989</v>
      </c>
      <c r="H7057" s="26">
        <f>IF(D7057&lt;='Auxiliary Energy Estimation'!$E$25, 1, 0)</f>
        <v>0</v>
      </c>
      <c r="I7057" s="26">
        <f>IF(E7057&lt;='Auxiliary Energy Estimation'!$E$25, 1, 0)</f>
        <v>0</v>
      </c>
    </row>
    <row r="7058" spans="2:9" ht="15" x14ac:dyDescent="0.3">
      <c r="B7058" s="33">
        <v>7053.5</v>
      </c>
      <c r="C7058" s="34">
        <v>15</v>
      </c>
      <c r="D7058" s="32">
        <f t="shared" si="220"/>
        <v>59</v>
      </c>
      <c r="E7058" s="37">
        <f t="shared" si="221"/>
        <v>70.8</v>
      </c>
      <c r="F7058" s="32">
        <f>'Auxiliary Energy Estimation'!$E$25-D7058</f>
        <v>-4</v>
      </c>
      <c r="G7058" s="32">
        <f>'Auxiliary Energy Estimation'!$E$25-E7058</f>
        <v>-15.799999999999997</v>
      </c>
      <c r="H7058" s="26">
        <f>IF(D7058&lt;='Auxiliary Energy Estimation'!$E$25, 1, 0)</f>
        <v>0</v>
      </c>
      <c r="I7058" s="26">
        <f>IF(E7058&lt;='Auxiliary Energy Estimation'!$E$25, 1, 0)</f>
        <v>0</v>
      </c>
    </row>
    <row r="7059" spans="2:9" ht="15" x14ac:dyDescent="0.3">
      <c r="B7059" s="33">
        <v>7054.5</v>
      </c>
      <c r="C7059" s="34">
        <v>13.9</v>
      </c>
      <c r="D7059" s="32">
        <f t="shared" si="220"/>
        <v>57.019999999999996</v>
      </c>
      <c r="E7059" s="37">
        <f t="shared" si="221"/>
        <v>68.423999999999992</v>
      </c>
      <c r="F7059" s="32">
        <f>'Auxiliary Energy Estimation'!$E$25-D7059</f>
        <v>-2.019999999999996</v>
      </c>
      <c r="G7059" s="32">
        <f>'Auxiliary Energy Estimation'!$E$25-E7059</f>
        <v>-13.423999999999992</v>
      </c>
      <c r="H7059" s="26">
        <f>IF(D7059&lt;='Auxiliary Energy Estimation'!$E$25, 1, 0)</f>
        <v>0</v>
      </c>
      <c r="I7059" s="26">
        <f>IF(E7059&lt;='Auxiliary Energy Estimation'!$E$25, 1, 0)</f>
        <v>0</v>
      </c>
    </row>
    <row r="7060" spans="2:9" ht="15" x14ac:dyDescent="0.3">
      <c r="B7060" s="33">
        <v>7055.5</v>
      </c>
      <c r="C7060" s="34">
        <v>13.9</v>
      </c>
      <c r="D7060" s="32">
        <f t="shared" si="220"/>
        <v>57.019999999999996</v>
      </c>
      <c r="E7060" s="37">
        <f t="shared" si="221"/>
        <v>68.423999999999992</v>
      </c>
      <c r="F7060" s="32">
        <f>'Auxiliary Energy Estimation'!$E$25-D7060</f>
        <v>-2.019999999999996</v>
      </c>
      <c r="G7060" s="32">
        <f>'Auxiliary Energy Estimation'!$E$25-E7060</f>
        <v>-13.423999999999992</v>
      </c>
      <c r="H7060" s="26">
        <f>IF(D7060&lt;='Auxiliary Energy Estimation'!$E$25, 1, 0)</f>
        <v>0</v>
      </c>
      <c r="I7060" s="26">
        <f>IF(E7060&lt;='Auxiliary Energy Estimation'!$E$25, 1, 0)</f>
        <v>0</v>
      </c>
    </row>
    <row r="7061" spans="2:9" ht="15" x14ac:dyDescent="0.3">
      <c r="B7061" s="33">
        <v>7056.5</v>
      </c>
      <c r="C7061" s="34">
        <v>13.9</v>
      </c>
      <c r="D7061" s="32">
        <f t="shared" si="220"/>
        <v>57.019999999999996</v>
      </c>
      <c r="E7061" s="37">
        <f t="shared" si="221"/>
        <v>68.423999999999992</v>
      </c>
      <c r="F7061" s="32">
        <f>'Auxiliary Energy Estimation'!$E$25-D7061</f>
        <v>-2.019999999999996</v>
      </c>
      <c r="G7061" s="32">
        <f>'Auxiliary Energy Estimation'!$E$25-E7061</f>
        <v>-13.423999999999992</v>
      </c>
      <c r="H7061" s="26">
        <f>IF(D7061&lt;='Auxiliary Energy Estimation'!$E$25, 1, 0)</f>
        <v>0</v>
      </c>
      <c r="I7061" s="26">
        <f>IF(E7061&lt;='Auxiliary Energy Estimation'!$E$25, 1, 0)</f>
        <v>0</v>
      </c>
    </row>
    <row r="7062" spans="2:9" ht="15" x14ac:dyDescent="0.3">
      <c r="B7062" s="33">
        <v>7057.5</v>
      </c>
      <c r="C7062" s="34">
        <v>13.9</v>
      </c>
      <c r="D7062" s="32">
        <f t="shared" si="220"/>
        <v>57.019999999999996</v>
      </c>
      <c r="E7062" s="37">
        <f t="shared" si="221"/>
        <v>68.423999999999992</v>
      </c>
      <c r="F7062" s="32">
        <f>'Auxiliary Energy Estimation'!$E$25-D7062</f>
        <v>-2.019999999999996</v>
      </c>
      <c r="G7062" s="32">
        <f>'Auxiliary Energy Estimation'!$E$25-E7062</f>
        <v>-13.423999999999992</v>
      </c>
      <c r="H7062" s="26">
        <f>IF(D7062&lt;='Auxiliary Energy Estimation'!$E$25, 1, 0)</f>
        <v>0</v>
      </c>
      <c r="I7062" s="26">
        <f>IF(E7062&lt;='Auxiliary Energy Estimation'!$E$25, 1, 0)</f>
        <v>0</v>
      </c>
    </row>
    <row r="7063" spans="2:9" ht="15" x14ac:dyDescent="0.3">
      <c r="B7063" s="33">
        <v>7058.5</v>
      </c>
      <c r="C7063" s="34">
        <v>12.8</v>
      </c>
      <c r="D7063" s="32">
        <f t="shared" si="220"/>
        <v>55.040000000000006</v>
      </c>
      <c r="E7063" s="37">
        <f t="shared" si="221"/>
        <v>66.048000000000002</v>
      </c>
      <c r="F7063" s="32">
        <f>'Auxiliary Energy Estimation'!$E$25-D7063</f>
        <v>-4.0000000000006253E-2</v>
      </c>
      <c r="G7063" s="32">
        <f>'Auxiliary Energy Estimation'!$E$25-E7063</f>
        <v>-11.048000000000002</v>
      </c>
      <c r="H7063" s="26">
        <f>IF(D7063&lt;='Auxiliary Energy Estimation'!$E$25, 1, 0)</f>
        <v>0</v>
      </c>
      <c r="I7063" s="26">
        <f>IF(E7063&lt;='Auxiliary Energy Estimation'!$E$25, 1, 0)</f>
        <v>0</v>
      </c>
    </row>
    <row r="7064" spans="2:9" ht="15" x14ac:dyDescent="0.3">
      <c r="B7064" s="33">
        <v>7059.5</v>
      </c>
      <c r="C7064" s="34">
        <v>12.2</v>
      </c>
      <c r="D7064" s="32">
        <f t="shared" si="220"/>
        <v>53.96</v>
      </c>
      <c r="E7064" s="37">
        <f t="shared" si="221"/>
        <v>64.751999999999995</v>
      </c>
      <c r="F7064" s="32">
        <f>'Auxiliary Energy Estimation'!$E$25-D7064</f>
        <v>1.0399999999999991</v>
      </c>
      <c r="G7064" s="32">
        <f>'Auxiliary Energy Estimation'!$E$25-E7064</f>
        <v>-9.7519999999999953</v>
      </c>
      <c r="H7064" s="26">
        <f>IF(D7064&lt;='Auxiliary Energy Estimation'!$E$25, 1, 0)</f>
        <v>1</v>
      </c>
      <c r="I7064" s="26">
        <f>IF(E7064&lt;='Auxiliary Energy Estimation'!$E$25, 1, 0)</f>
        <v>0</v>
      </c>
    </row>
    <row r="7065" spans="2:9" ht="15" x14ac:dyDescent="0.3">
      <c r="B7065" s="33">
        <v>7060.5</v>
      </c>
      <c r="C7065" s="34">
        <v>11.1</v>
      </c>
      <c r="D7065" s="32">
        <f t="shared" si="220"/>
        <v>51.980000000000004</v>
      </c>
      <c r="E7065" s="37">
        <f t="shared" si="221"/>
        <v>62.376000000000005</v>
      </c>
      <c r="F7065" s="32">
        <f>'Auxiliary Energy Estimation'!$E$25-D7065</f>
        <v>3.019999999999996</v>
      </c>
      <c r="G7065" s="32">
        <f>'Auxiliary Energy Estimation'!$E$25-E7065</f>
        <v>-7.3760000000000048</v>
      </c>
      <c r="H7065" s="26">
        <f>IF(D7065&lt;='Auxiliary Energy Estimation'!$E$25, 1, 0)</f>
        <v>1</v>
      </c>
      <c r="I7065" s="26">
        <f>IF(E7065&lt;='Auxiliary Energy Estimation'!$E$25, 1, 0)</f>
        <v>0</v>
      </c>
    </row>
    <row r="7066" spans="2:9" ht="15" x14ac:dyDescent="0.3">
      <c r="B7066" s="33">
        <v>7061.5</v>
      </c>
      <c r="C7066" s="34">
        <v>11.1</v>
      </c>
      <c r="D7066" s="32">
        <f t="shared" si="220"/>
        <v>51.980000000000004</v>
      </c>
      <c r="E7066" s="37">
        <f t="shared" si="221"/>
        <v>62.376000000000005</v>
      </c>
      <c r="F7066" s="32">
        <f>'Auxiliary Energy Estimation'!$E$25-D7066</f>
        <v>3.019999999999996</v>
      </c>
      <c r="G7066" s="32">
        <f>'Auxiliary Energy Estimation'!$E$25-E7066</f>
        <v>-7.3760000000000048</v>
      </c>
      <c r="H7066" s="26">
        <f>IF(D7066&lt;='Auxiliary Energy Estimation'!$E$25, 1, 0)</f>
        <v>1</v>
      </c>
      <c r="I7066" s="26">
        <f>IF(E7066&lt;='Auxiliary Energy Estimation'!$E$25, 1, 0)</f>
        <v>0</v>
      </c>
    </row>
    <row r="7067" spans="2:9" ht="15" x14ac:dyDescent="0.3">
      <c r="B7067" s="33">
        <v>7062.5</v>
      </c>
      <c r="C7067" s="34">
        <v>12.2</v>
      </c>
      <c r="D7067" s="32">
        <f t="shared" si="220"/>
        <v>53.96</v>
      </c>
      <c r="E7067" s="37">
        <f t="shared" si="221"/>
        <v>64.751999999999995</v>
      </c>
      <c r="F7067" s="32">
        <f>'Auxiliary Energy Estimation'!$E$25-D7067</f>
        <v>1.0399999999999991</v>
      </c>
      <c r="G7067" s="32">
        <f>'Auxiliary Energy Estimation'!$E$25-E7067</f>
        <v>-9.7519999999999953</v>
      </c>
      <c r="H7067" s="26">
        <f>IF(D7067&lt;='Auxiliary Energy Estimation'!$E$25, 1, 0)</f>
        <v>1</v>
      </c>
      <c r="I7067" s="26">
        <f>IF(E7067&lt;='Auxiliary Energy Estimation'!$E$25, 1, 0)</f>
        <v>0</v>
      </c>
    </row>
    <row r="7068" spans="2:9" ht="15" x14ac:dyDescent="0.3">
      <c r="B7068" s="33">
        <v>7063.5</v>
      </c>
      <c r="C7068" s="34">
        <v>13.3</v>
      </c>
      <c r="D7068" s="32">
        <f t="shared" si="220"/>
        <v>55.94</v>
      </c>
      <c r="E7068" s="37">
        <f t="shared" si="221"/>
        <v>67.128</v>
      </c>
      <c r="F7068" s="32">
        <f>'Auxiliary Energy Estimation'!$E$25-D7068</f>
        <v>-0.93999999999999773</v>
      </c>
      <c r="G7068" s="32">
        <f>'Auxiliary Energy Estimation'!$E$25-E7068</f>
        <v>-12.128</v>
      </c>
      <c r="H7068" s="26">
        <f>IF(D7068&lt;='Auxiliary Energy Estimation'!$E$25, 1, 0)</f>
        <v>0</v>
      </c>
      <c r="I7068" s="26">
        <f>IF(E7068&lt;='Auxiliary Energy Estimation'!$E$25, 1, 0)</f>
        <v>0</v>
      </c>
    </row>
    <row r="7069" spans="2:9" ht="15" x14ac:dyDescent="0.3">
      <c r="B7069" s="33">
        <v>7064.5</v>
      </c>
      <c r="C7069" s="34">
        <v>15</v>
      </c>
      <c r="D7069" s="32">
        <f t="shared" si="220"/>
        <v>59</v>
      </c>
      <c r="E7069" s="37">
        <f t="shared" si="221"/>
        <v>70.8</v>
      </c>
      <c r="F7069" s="32">
        <f>'Auxiliary Energy Estimation'!$E$25-D7069</f>
        <v>-4</v>
      </c>
      <c r="G7069" s="32">
        <f>'Auxiliary Energy Estimation'!$E$25-E7069</f>
        <v>-15.799999999999997</v>
      </c>
      <c r="H7069" s="26">
        <f>IF(D7069&lt;='Auxiliary Energy Estimation'!$E$25, 1, 0)</f>
        <v>0</v>
      </c>
      <c r="I7069" s="26">
        <f>IF(E7069&lt;='Auxiliary Energy Estimation'!$E$25, 1, 0)</f>
        <v>0</v>
      </c>
    </row>
    <row r="7070" spans="2:9" ht="15" x14ac:dyDescent="0.3">
      <c r="B7070" s="33">
        <v>7065.5</v>
      </c>
      <c r="C7070" s="34">
        <v>15.6</v>
      </c>
      <c r="D7070" s="32">
        <f t="shared" si="220"/>
        <v>60.08</v>
      </c>
      <c r="E7070" s="37">
        <f t="shared" si="221"/>
        <v>72.095999999999989</v>
      </c>
      <c r="F7070" s="32">
        <f>'Auxiliary Energy Estimation'!$E$25-D7070</f>
        <v>-5.0799999999999983</v>
      </c>
      <c r="G7070" s="32">
        <f>'Auxiliary Energy Estimation'!$E$25-E7070</f>
        <v>-17.095999999999989</v>
      </c>
      <c r="H7070" s="26">
        <f>IF(D7070&lt;='Auxiliary Energy Estimation'!$E$25, 1, 0)</f>
        <v>0</v>
      </c>
      <c r="I7070" s="26">
        <f>IF(E7070&lt;='Auxiliary Energy Estimation'!$E$25, 1, 0)</f>
        <v>0</v>
      </c>
    </row>
    <row r="7071" spans="2:9" ht="15" x14ac:dyDescent="0.3">
      <c r="B7071" s="33">
        <v>7066.5</v>
      </c>
      <c r="C7071" s="34">
        <v>16.7</v>
      </c>
      <c r="D7071" s="32">
        <f t="shared" si="220"/>
        <v>62.06</v>
      </c>
      <c r="E7071" s="37">
        <f t="shared" si="221"/>
        <v>74.471999999999994</v>
      </c>
      <c r="F7071" s="32">
        <f>'Auxiliary Energy Estimation'!$E$25-D7071</f>
        <v>-7.0600000000000023</v>
      </c>
      <c r="G7071" s="32">
        <f>'Auxiliary Energy Estimation'!$E$25-E7071</f>
        <v>-19.471999999999994</v>
      </c>
      <c r="H7071" s="26">
        <f>IF(D7071&lt;='Auxiliary Energy Estimation'!$E$25, 1, 0)</f>
        <v>0</v>
      </c>
      <c r="I7071" s="26">
        <f>IF(E7071&lt;='Auxiliary Energy Estimation'!$E$25, 1, 0)</f>
        <v>0</v>
      </c>
    </row>
    <row r="7072" spans="2:9" ht="15" x14ac:dyDescent="0.3">
      <c r="B7072" s="33">
        <v>7067.5</v>
      </c>
      <c r="C7072" s="34">
        <v>17.8</v>
      </c>
      <c r="D7072" s="32">
        <f t="shared" si="220"/>
        <v>64.039999999999992</v>
      </c>
      <c r="E7072" s="37">
        <f t="shared" si="221"/>
        <v>76.847999999999985</v>
      </c>
      <c r="F7072" s="32">
        <f>'Auxiliary Energy Estimation'!$E$25-D7072</f>
        <v>-9.039999999999992</v>
      </c>
      <c r="G7072" s="32">
        <f>'Auxiliary Energy Estimation'!$E$25-E7072</f>
        <v>-21.847999999999985</v>
      </c>
      <c r="H7072" s="26">
        <f>IF(D7072&lt;='Auxiliary Energy Estimation'!$E$25, 1, 0)</f>
        <v>0</v>
      </c>
      <c r="I7072" s="26">
        <f>IF(E7072&lt;='Auxiliary Energy Estimation'!$E$25, 1, 0)</f>
        <v>0</v>
      </c>
    </row>
    <row r="7073" spans="2:9" ht="15" x14ac:dyDescent="0.3">
      <c r="B7073" s="33">
        <v>7068.5</v>
      </c>
      <c r="C7073" s="34">
        <v>20</v>
      </c>
      <c r="D7073" s="32">
        <f t="shared" si="220"/>
        <v>68</v>
      </c>
      <c r="E7073" s="37">
        <f t="shared" si="221"/>
        <v>81.599999999999994</v>
      </c>
      <c r="F7073" s="32">
        <f>'Auxiliary Energy Estimation'!$E$25-D7073</f>
        <v>-13</v>
      </c>
      <c r="G7073" s="32">
        <f>'Auxiliary Energy Estimation'!$E$25-E7073</f>
        <v>-26.599999999999994</v>
      </c>
      <c r="H7073" s="26">
        <f>IF(D7073&lt;='Auxiliary Energy Estimation'!$E$25, 1, 0)</f>
        <v>0</v>
      </c>
      <c r="I7073" s="26">
        <f>IF(E7073&lt;='Auxiliary Energy Estimation'!$E$25, 1, 0)</f>
        <v>0</v>
      </c>
    </row>
    <row r="7074" spans="2:9" ht="15" x14ac:dyDescent="0.3">
      <c r="B7074" s="33">
        <v>7069.5</v>
      </c>
      <c r="C7074" s="34">
        <v>20</v>
      </c>
      <c r="D7074" s="32">
        <f t="shared" si="220"/>
        <v>68</v>
      </c>
      <c r="E7074" s="37">
        <f t="shared" si="221"/>
        <v>81.599999999999994</v>
      </c>
      <c r="F7074" s="32">
        <f>'Auxiliary Energy Estimation'!$E$25-D7074</f>
        <v>-13</v>
      </c>
      <c r="G7074" s="32">
        <f>'Auxiliary Energy Estimation'!$E$25-E7074</f>
        <v>-26.599999999999994</v>
      </c>
      <c r="H7074" s="26">
        <f>IF(D7074&lt;='Auxiliary Energy Estimation'!$E$25, 1, 0)</f>
        <v>0</v>
      </c>
      <c r="I7074" s="26">
        <f>IF(E7074&lt;='Auxiliary Energy Estimation'!$E$25, 1, 0)</f>
        <v>0</v>
      </c>
    </row>
    <row r="7075" spans="2:9" ht="15" x14ac:dyDescent="0.3">
      <c r="B7075" s="33">
        <v>7070.5</v>
      </c>
      <c r="C7075" s="34">
        <v>20.6</v>
      </c>
      <c r="D7075" s="32">
        <f t="shared" si="220"/>
        <v>69.080000000000013</v>
      </c>
      <c r="E7075" s="37">
        <f t="shared" si="221"/>
        <v>82.896000000000015</v>
      </c>
      <c r="F7075" s="32">
        <f>'Auxiliary Energy Estimation'!$E$25-D7075</f>
        <v>-14.080000000000013</v>
      </c>
      <c r="G7075" s="32">
        <f>'Auxiliary Energy Estimation'!$E$25-E7075</f>
        <v>-27.896000000000015</v>
      </c>
      <c r="H7075" s="26">
        <f>IF(D7075&lt;='Auxiliary Energy Estimation'!$E$25, 1, 0)</f>
        <v>0</v>
      </c>
      <c r="I7075" s="26">
        <f>IF(E7075&lt;='Auxiliary Energy Estimation'!$E$25, 1, 0)</f>
        <v>0</v>
      </c>
    </row>
    <row r="7076" spans="2:9" ht="15" x14ac:dyDescent="0.3">
      <c r="B7076" s="33">
        <v>7071.5</v>
      </c>
      <c r="C7076" s="34">
        <v>20.6</v>
      </c>
      <c r="D7076" s="32">
        <f t="shared" si="220"/>
        <v>69.080000000000013</v>
      </c>
      <c r="E7076" s="37">
        <f t="shared" si="221"/>
        <v>82.896000000000015</v>
      </c>
      <c r="F7076" s="32">
        <f>'Auxiliary Energy Estimation'!$E$25-D7076</f>
        <v>-14.080000000000013</v>
      </c>
      <c r="G7076" s="32">
        <f>'Auxiliary Energy Estimation'!$E$25-E7076</f>
        <v>-27.896000000000015</v>
      </c>
      <c r="H7076" s="26">
        <f>IF(D7076&lt;='Auxiliary Energy Estimation'!$E$25, 1, 0)</f>
        <v>0</v>
      </c>
      <c r="I7076" s="26">
        <f>IF(E7076&lt;='Auxiliary Energy Estimation'!$E$25, 1, 0)</f>
        <v>0</v>
      </c>
    </row>
    <row r="7077" spans="2:9" ht="15" x14ac:dyDescent="0.3">
      <c r="B7077" s="33">
        <v>7072.5</v>
      </c>
      <c r="C7077" s="34">
        <v>17.2</v>
      </c>
      <c r="D7077" s="32">
        <f t="shared" si="220"/>
        <v>62.96</v>
      </c>
      <c r="E7077" s="37">
        <f t="shared" si="221"/>
        <v>75.551999999999992</v>
      </c>
      <c r="F7077" s="32">
        <f>'Auxiliary Energy Estimation'!$E$25-D7077</f>
        <v>-7.9600000000000009</v>
      </c>
      <c r="G7077" s="32">
        <f>'Auxiliary Energy Estimation'!$E$25-E7077</f>
        <v>-20.551999999999992</v>
      </c>
      <c r="H7077" s="26">
        <f>IF(D7077&lt;='Auxiliary Energy Estimation'!$E$25, 1, 0)</f>
        <v>0</v>
      </c>
      <c r="I7077" s="26">
        <f>IF(E7077&lt;='Auxiliary Energy Estimation'!$E$25, 1, 0)</f>
        <v>0</v>
      </c>
    </row>
    <row r="7078" spans="2:9" ht="15" x14ac:dyDescent="0.3">
      <c r="B7078" s="33">
        <v>7073.5</v>
      </c>
      <c r="C7078" s="34">
        <v>15.6</v>
      </c>
      <c r="D7078" s="32">
        <f t="shared" si="220"/>
        <v>60.08</v>
      </c>
      <c r="E7078" s="37">
        <f t="shared" si="221"/>
        <v>72.095999999999989</v>
      </c>
      <c r="F7078" s="32">
        <f>'Auxiliary Energy Estimation'!$E$25-D7078</f>
        <v>-5.0799999999999983</v>
      </c>
      <c r="G7078" s="32">
        <f>'Auxiliary Energy Estimation'!$E$25-E7078</f>
        <v>-17.095999999999989</v>
      </c>
      <c r="H7078" s="26">
        <f>IF(D7078&lt;='Auxiliary Energy Estimation'!$E$25, 1, 0)</f>
        <v>0</v>
      </c>
      <c r="I7078" s="26">
        <f>IF(E7078&lt;='Auxiliary Energy Estimation'!$E$25, 1, 0)</f>
        <v>0</v>
      </c>
    </row>
    <row r="7079" spans="2:9" ht="15" x14ac:dyDescent="0.3">
      <c r="B7079" s="33">
        <v>7074.5</v>
      </c>
      <c r="C7079" s="34">
        <v>15</v>
      </c>
      <c r="D7079" s="32">
        <f t="shared" si="220"/>
        <v>59</v>
      </c>
      <c r="E7079" s="37">
        <f t="shared" si="221"/>
        <v>70.8</v>
      </c>
      <c r="F7079" s="32">
        <f>'Auxiliary Energy Estimation'!$E$25-D7079</f>
        <v>-4</v>
      </c>
      <c r="G7079" s="32">
        <f>'Auxiliary Energy Estimation'!$E$25-E7079</f>
        <v>-15.799999999999997</v>
      </c>
      <c r="H7079" s="26">
        <f>IF(D7079&lt;='Auxiliary Energy Estimation'!$E$25, 1, 0)</f>
        <v>0</v>
      </c>
      <c r="I7079" s="26">
        <f>IF(E7079&lt;='Auxiliary Energy Estimation'!$E$25, 1, 0)</f>
        <v>0</v>
      </c>
    </row>
    <row r="7080" spans="2:9" ht="15" x14ac:dyDescent="0.3">
      <c r="B7080" s="33">
        <v>7075.5</v>
      </c>
      <c r="C7080" s="34">
        <v>14.4</v>
      </c>
      <c r="D7080" s="32">
        <f t="shared" si="220"/>
        <v>57.92</v>
      </c>
      <c r="E7080" s="37">
        <f t="shared" si="221"/>
        <v>69.504000000000005</v>
      </c>
      <c r="F7080" s="32">
        <f>'Auxiliary Energy Estimation'!$E$25-D7080</f>
        <v>-2.9200000000000017</v>
      </c>
      <c r="G7080" s="32">
        <f>'Auxiliary Energy Estimation'!$E$25-E7080</f>
        <v>-14.504000000000005</v>
      </c>
      <c r="H7080" s="26">
        <f>IF(D7080&lt;='Auxiliary Energy Estimation'!$E$25, 1, 0)</f>
        <v>0</v>
      </c>
      <c r="I7080" s="26">
        <f>IF(E7080&lt;='Auxiliary Energy Estimation'!$E$25, 1, 0)</f>
        <v>0</v>
      </c>
    </row>
    <row r="7081" spans="2:9" ht="15" x14ac:dyDescent="0.3">
      <c r="B7081" s="33">
        <v>7076.5</v>
      </c>
      <c r="C7081" s="34">
        <v>13.9</v>
      </c>
      <c r="D7081" s="32">
        <f t="shared" si="220"/>
        <v>57.019999999999996</v>
      </c>
      <c r="E7081" s="37">
        <f t="shared" si="221"/>
        <v>68.423999999999992</v>
      </c>
      <c r="F7081" s="32">
        <f>'Auxiliary Energy Estimation'!$E$25-D7081</f>
        <v>-2.019999999999996</v>
      </c>
      <c r="G7081" s="32">
        <f>'Auxiliary Energy Estimation'!$E$25-E7081</f>
        <v>-13.423999999999992</v>
      </c>
      <c r="H7081" s="26">
        <f>IF(D7081&lt;='Auxiliary Energy Estimation'!$E$25, 1, 0)</f>
        <v>0</v>
      </c>
      <c r="I7081" s="26">
        <f>IF(E7081&lt;='Auxiliary Energy Estimation'!$E$25, 1, 0)</f>
        <v>0</v>
      </c>
    </row>
    <row r="7082" spans="2:9" ht="15" x14ac:dyDescent="0.3">
      <c r="B7082" s="33">
        <v>7077.5</v>
      </c>
      <c r="C7082" s="34">
        <v>12.8</v>
      </c>
      <c r="D7082" s="32">
        <f t="shared" si="220"/>
        <v>55.040000000000006</v>
      </c>
      <c r="E7082" s="37">
        <f t="shared" si="221"/>
        <v>66.048000000000002</v>
      </c>
      <c r="F7082" s="32">
        <f>'Auxiliary Energy Estimation'!$E$25-D7082</f>
        <v>-4.0000000000006253E-2</v>
      </c>
      <c r="G7082" s="32">
        <f>'Auxiliary Energy Estimation'!$E$25-E7082</f>
        <v>-11.048000000000002</v>
      </c>
      <c r="H7082" s="26">
        <f>IF(D7082&lt;='Auxiliary Energy Estimation'!$E$25, 1, 0)</f>
        <v>0</v>
      </c>
      <c r="I7082" s="26">
        <f>IF(E7082&lt;='Auxiliary Energy Estimation'!$E$25, 1, 0)</f>
        <v>0</v>
      </c>
    </row>
    <row r="7083" spans="2:9" ht="15" x14ac:dyDescent="0.3">
      <c r="B7083" s="33">
        <v>7078.5</v>
      </c>
      <c r="C7083" s="34">
        <v>12.8</v>
      </c>
      <c r="D7083" s="32">
        <f t="shared" si="220"/>
        <v>55.040000000000006</v>
      </c>
      <c r="E7083" s="37">
        <f t="shared" si="221"/>
        <v>66.048000000000002</v>
      </c>
      <c r="F7083" s="32">
        <f>'Auxiliary Energy Estimation'!$E$25-D7083</f>
        <v>-4.0000000000006253E-2</v>
      </c>
      <c r="G7083" s="32">
        <f>'Auxiliary Energy Estimation'!$E$25-E7083</f>
        <v>-11.048000000000002</v>
      </c>
      <c r="H7083" s="26">
        <f>IF(D7083&lt;='Auxiliary Energy Estimation'!$E$25, 1, 0)</f>
        <v>0</v>
      </c>
      <c r="I7083" s="26">
        <f>IF(E7083&lt;='Auxiliary Energy Estimation'!$E$25, 1, 0)</f>
        <v>0</v>
      </c>
    </row>
    <row r="7084" spans="2:9" ht="15" x14ac:dyDescent="0.3">
      <c r="B7084" s="33">
        <v>7079.5</v>
      </c>
      <c r="C7084" s="34">
        <v>12.2</v>
      </c>
      <c r="D7084" s="32">
        <f t="shared" si="220"/>
        <v>53.96</v>
      </c>
      <c r="E7084" s="37">
        <f t="shared" si="221"/>
        <v>64.751999999999995</v>
      </c>
      <c r="F7084" s="32">
        <f>'Auxiliary Energy Estimation'!$E$25-D7084</f>
        <v>1.0399999999999991</v>
      </c>
      <c r="G7084" s="32">
        <f>'Auxiliary Energy Estimation'!$E$25-E7084</f>
        <v>-9.7519999999999953</v>
      </c>
      <c r="H7084" s="26">
        <f>IF(D7084&lt;='Auxiliary Energy Estimation'!$E$25, 1, 0)</f>
        <v>1</v>
      </c>
      <c r="I7084" s="26">
        <f>IF(E7084&lt;='Auxiliary Energy Estimation'!$E$25, 1, 0)</f>
        <v>0</v>
      </c>
    </row>
    <row r="7085" spans="2:9" ht="15" x14ac:dyDescent="0.3">
      <c r="B7085" s="33">
        <v>7080.5</v>
      </c>
      <c r="C7085" s="34">
        <v>11.7</v>
      </c>
      <c r="D7085" s="32">
        <f t="shared" si="220"/>
        <v>53.06</v>
      </c>
      <c r="E7085" s="37">
        <f t="shared" si="221"/>
        <v>63.671999999999997</v>
      </c>
      <c r="F7085" s="32">
        <f>'Auxiliary Energy Estimation'!$E$25-D7085</f>
        <v>1.9399999999999977</v>
      </c>
      <c r="G7085" s="32">
        <f>'Auxiliary Energy Estimation'!$E$25-E7085</f>
        <v>-8.671999999999997</v>
      </c>
      <c r="H7085" s="26">
        <f>IF(D7085&lt;='Auxiliary Energy Estimation'!$E$25, 1, 0)</f>
        <v>1</v>
      </c>
      <c r="I7085" s="26">
        <f>IF(E7085&lt;='Auxiliary Energy Estimation'!$E$25, 1, 0)</f>
        <v>0</v>
      </c>
    </row>
    <row r="7086" spans="2:9" ht="15" x14ac:dyDescent="0.3">
      <c r="B7086" s="33">
        <v>7081.5</v>
      </c>
      <c r="C7086" s="34">
        <v>11.1</v>
      </c>
      <c r="D7086" s="32">
        <f t="shared" si="220"/>
        <v>51.980000000000004</v>
      </c>
      <c r="E7086" s="37">
        <f t="shared" si="221"/>
        <v>62.376000000000005</v>
      </c>
      <c r="F7086" s="32">
        <f>'Auxiliary Energy Estimation'!$E$25-D7086</f>
        <v>3.019999999999996</v>
      </c>
      <c r="G7086" s="32">
        <f>'Auxiliary Energy Estimation'!$E$25-E7086</f>
        <v>-7.3760000000000048</v>
      </c>
      <c r="H7086" s="26">
        <f>IF(D7086&lt;='Auxiliary Energy Estimation'!$E$25, 1, 0)</f>
        <v>1</v>
      </c>
      <c r="I7086" s="26">
        <f>IF(E7086&lt;='Auxiliary Energy Estimation'!$E$25, 1, 0)</f>
        <v>0</v>
      </c>
    </row>
    <row r="7087" spans="2:9" ht="15" x14ac:dyDescent="0.3">
      <c r="B7087" s="33">
        <v>7082.5</v>
      </c>
      <c r="C7087" s="34">
        <v>11.7</v>
      </c>
      <c r="D7087" s="32">
        <f t="shared" si="220"/>
        <v>53.06</v>
      </c>
      <c r="E7087" s="37">
        <f t="shared" si="221"/>
        <v>63.671999999999997</v>
      </c>
      <c r="F7087" s="32">
        <f>'Auxiliary Energy Estimation'!$E$25-D7087</f>
        <v>1.9399999999999977</v>
      </c>
      <c r="G7087" s="32">
        <f>'Auxiliary Energy Estimation'!$E$25-E7087</f>
        <v>-8.671999999999997</v>
      </c>
      <c r="H7087" s="26">
        <f>IF(D7087&lt;='Auxiliary Energy Estimation'!$E$25, 1, 0)</f>
        <v>1</v>
      </c>
      <c r="I7087" s="26">
        <f>IF(E7087&lt;='Auxiliary Energy Estimation'!$E$25, 1, 0)</f>
        <v>0</v>
      </c>
    </row>
    <row r="7088" spans="2:9" ht="15" x14ac:dyDescent="0.3">
      <c r="B7088" s="33">
        <v>7083.5</v>
      </c>
      <c r="C7088" s="34">
        <v>11.7</v>
      </c>
      <c r="D7088" s="32">
        <f t="shared" si="220"/>
        <v>53.06</v>
      </c>
      <c r="E7088" s="37">
        <f t="shared" si="221"/>
        <v>63.671999999999997</v>
      </c>
      <c r="F7088" s="32">
        <f>'Auxiliary Energy Estimation'!$E$25-D7088</f>
        <v>1.9399999999999977</v>
      </c>
      <c r="G7088" s="32">
        <f>'Auxiliary Energy Estimation'!$E$25-E7088</f>
        <v>-8.671999999999997</v>
      </c>
      <c r="H7088" s="26">
        <f>IF(D7088&lt;='Auxiliary Energy Estimation'!$E$25, 1, 0)</f>
        <v>1</v>
      </c>
      <c r="I7088" s="26">
        <f>IF(E7088&lt;='Auxiliary Energy Estimation'!$E$25, 1, 0)</f>
        <v>0</v>
      </c>
    </row>
    <row r="7089" spans="2:9" ht="15" x14ac:dyDescent="0.3">
      <c r="B7089" s="33">
        <v>7084.5</v>
      </c>
      <c r="C7089" s="34">
        <v>12.2</v>
      </c>
      <c r="D7089" s="32">
        <f t="shared" si="220"/>
        <v>53.96</v>
      </c>
      <c r="E7089" s="37">
        <f t="shared" si="221"/>
        <v>64.751999999999995</v>
      </c>
      <c r="F7089" s="32">
        <f>'Auxiliary Energy Estimation'!$E$25-D7089</f>
        <v>1.0399999999999991</v>
      </c>
      <c r="G7089" s="32">
        <f>'Auxiliary Energy Estimation'!$E$25-E7089</f>
        <v>-9.7519999999999953</v>
      </c>
      <c r="H7089" s="26">
        <f>IF(D7089&lt;='Auxiliary Energy Estimation'!$E$25, 1, 0)</f>
        <v>1</v>
      </c>
      <c r="I7089" s="26">
        <f>IF(E7089&lt;='Auxiliary Energy Estimation'!$E$25, 1, 0)</f>
        <v>0</v>
      </c>
    </row>
    <row r="7090" spans="2:9" ht="15" x14ac:dyDescent="0.3">
      <c r="B7090" s="33">
        <v>7085.5</v>
      </c>
      <c r="C7090" s="34">
        <v>12.2</v>
      </c>
      <c r="D7090" s="32">
        <f t="shared" si="220"/>
        <v>53.96</v>
      </c>
      <c r="E7090" s="37">
        <f t="shared" si="221"/>
        <v>64.751999999999995</v>
      </c>
      <c r="F7090" s="32">
        <f>'Auxiliary Energy Estimation'!$E$25-D7090</f>
        <v>1.0399999999999991</v>
      </c>
      <c r="G7090" s="32">
        <f>'Auxiliary Energy Estimation'!$E$25-E7090</f>
        <v>-9.7519999999999953</v>
      </c>
      <c r="H7090" s="26">
        <f>IF(D7090&lt;='Auxiliary Energy Estimation'!$E$25, 1, 0)</f>
        <v>1</v>
      </c>
      <c r="I7090" s="26">
        <f>IF(E7090&lt;='Auxiliary Energy Estimation'!$E$25, 1, 0)</f>
        <v>0</v>
      </c>
    </row>
    <row r="7091" spans="2:9" ht="15" x14ac:dyDescent="0.3">
      <c r="B7091" s="33">
        <v>7086.5</v>
      </c>
      <c r="C7091" s="34">
        <v>13.3</v>
      </c>
      <c r="D7091" s="32">
        <f t="shared" si="220"/>
        <v>55.94</v>
      </c>
      <c r="E7091" s="37">
        <f t="shared" si="221"/>
        <v>67.128</v>
      </c>
      <c r="F7091" s="32">
        <f>'Auxiliary Energy Estimation'!$E$25-D7091</f>
        <v>-0.93999999999999773</v>
      </c>
      <c r="G7091" s="32">
        <f>'Auxiliary Energy Estimation'!$E$25-E7091</f>
        <v>-12.128</v>
      </c>
      <c r="H7091" s="26">
        <f>IF(D7091&lt;='Auxiliary Energy Estimation'!$E$25, 1, 0)</f>
        <v>0</v>
      </c>
      <c r="I7091" s="26">
        <f>IF(E7091&lt;='Auxiliary Energy Estimation'!$E$25, 1, 0)</f>
        <v>0</v>
      </c>
    </row>
    <row r="7092" spans="2:9" ht="15" x14ac:dyDescent="0.3">
      <c r="B7092" s="33">
        <v>7087.5</v>
      </c>
      <c r="C7092" s="34">
        <v>15</v>
      </c>
      <c r="D7092" s="32">
        <f t="shared" si="220"/>
        <v>59</v>
      </c>
      <c r="E7092" s="37">
        <f t="shared" si="221"/>
        <v>70.8</v>
      </c>
      <c r="F7092" s="32">
        <f>'Auxiliary Energy Estimation'!$E$25-D7092</f>
        <v>-4</v>
      </c>
      <c r="G7092" s="32">
        <f>'Auxiliary Energy Estimation'!$E$25-E7092</f>
        <v>-15.799999999999997</v>
      </c>
      <c r="H7092" s="26">
        <f>IF(D7092&lt;='Auxiliary Energy Estimation'!$E$25, 1, 0)</f>
        <v>0</v>
      </c>
      <c r="I7092" s="26">
        <f>IF(E7092&lt;='Auxiliary Energy Estimation'!$E$25, 1, 0)</f>
        <v>0</v>
      </c>
    </row>
    <row r="7093" spans="2:9" ht="15" x14ac:dyDescent="0.3">
      <c r="B7093" s="33">
        <v>7088.5</v>
      </c>
      <c r="C7093" s="34">
        <v>16.100000000000001</v>
      </c>
      <c r="D7093" s="32">
        <f t="shared" si="220"/>
        <v>60.980000000000004</v>
      </c>
      <c r="E7093" s="37">
        <f t="shared" si="221"/>
        <v>73.176000000000002</v>
      </c>
      <c r="F7093" s="32">
        <f>'Auxiliary Energy Estimation'!$E$25-D7093</f>
        <v>-5.980000000000004</v>
      </c>
      <c r="G7093" s="32">
        <f>'Auxiliary Energy Estimation'!$E$25-E7093</f>
        <v>-18.176000000000002</v>
      </c>
      <c r="H7093" s="26">
        <f>IF(D7093&lt;='Auxiliary Energy Estimation'!$E$25, 1, 0)</f>
        <v>0</v>
      </c>
      <c r="I7093" s="26">
        <f>IF(E7093&lt;='Auxiliary Energy Estimation'!$E$25, 1, 0)</f>
        <v>0</v>
      </c>
    </row>
    <row r="7094" spans="2:9" ht="15" x14ac:dyDescent="0.3">
      <c r="B7094" s="33">
        <v>7089.5</v>
      </c>
      <c r="C7094" s="34">
        <v>18.3</v>
      </c>
      <c r="D7094" s="32">
        <f t="shared" si="220"/>
        <v>64.94</v>
      </c>
      <c r="E7094" s="37">
        <f t="shared" si="221"/>
        <v>77.927999999999997</v>
      </c>
      <c r="F7094" s="32">
        <f>'Auxiliary Energy Estimation'!$E$25-D7094</f>
        <v>-9.9399999999999977</v>
      </c>
      <c r="G7094" s="32">
        <f>'Auxiliary Energy Estimation'!$E$25-E7094</f>
        <v>-22.927999999999997</v>
      </c>
      <c r="H7094" s="26">
        <f>IF(D7094&lt;='Auxiliary Energy Estimation'!$E$25, 1, 0)</f>
        <v>0</v>
      </c>
      <c r="I7094" s="26">
        <f>IF(E7094&lt;='Auxiliary Energy Estimation'!$E$25, 1, 0)</f>
        <v>0</v>
      </c>
    </row>
    <row r="7095" spans="2:9" ht="15" x14ac:dyDescent="0.3">
      <c r="B7095" s="33">
        <v>7090.5</v>
      </c>
      <c r="C7095" s="34">
        <v>20.6</v>
      </c>
      <c r="D7095" s="32">
        <f t="shared" si="220"/>
        <v>69.080000000000013</v>
      </c>
      <c r="E7095" s="37">
        <f t="shared" si="221"/>
        <v>82.896000000000015</v>
      </c>
      <c r="F7095" s="32">
        <f>'Auxiliary Energy Estimation'!$E$25-D7095</f>
        <v>-14.080000000000013</v>
      </c>
      <c r="G7095" s="32">
        <f>'Auxiliary Energy Estimation'!$E$25-E7095</f>
        <v>-27.896000000000015</v>
      </c>
      <c r="H7095" s="26">
        <f>IF(D7095&lt;='Auxiliary Energy Estimation'!$E$25, 1, 0)</f>
        <v>0</v>
      </c>
      <c r="I7095" s="26">
        <f>IF(E7095&lt;='Auxiliary Energy Estimation'!$E$25, 1, 0)</f>
        <v>0</v>
      </c>
    </row>
    <row r="7096" spans="2:9" ht="15" x14ac:dyDescent="0.3">
      <c r="B7096" s="33">
        <v>7091.5</v>
      </c>
      <c r="C7096" s="34">
        <v>22.2</v>
      </c>
      <c r="D7096" s="32">
        <f t="shared" si="220"/>
        <v>71.960000000000008</v>
      </c>
      <c r="E7096" s="37">
        <f t="shared" si="221"/>
        <v>86.352000000000004</v>
      </c>
      <c r="F7096" s="32">
        <f>'Auxiliary Energy Estimation'!$E$25-D7096</f>
        <v>-16.960000000000008</v>
      </c>
      <c r="G7096" s="32">
        <f>'Auxiliary Energy Estimation'!$E$25-E7096</f>
        <v>-31.352000000000004</v>
      </c>
      <c r="H7096" s="26">
        <f>IF(D7096&lt;='Auxiliary Energy Estimation'!$E$25, 1, 0)</f>
        <v>0</v>
      </c>
      <c r="I7096" s="26">
        <f>IF(E7096&lt;='Auxiliary Energy Estimation'!$E$25, 1, 0)</f>
        <v>0</v>
      </c>
    </row>
    <row r="7097" spans="2:9" ht="15" x14ac:dyDescent="0.3">
      <c r="B7097" s="33">
        <v>7092.5</v>
      </c>
      <c r="C7097" s="34">
        <v>22.8</v>
      </c>
      <c r="D7097" s="32">
        <f t="shared" si="220"/>
        <v>73.039999999999992</v>
      </c>
      <c r="E7097" s="37">
        <f t="shared" si="221"/>
        <v>87.647999999999982</v>
      </c>
      <c r="F7097" s="32">
        <f>'Auxiliary Energy Estimation'!$E$25-D7097</f>
        <v>-18.039999999999992</v>
      </c>
      <c r="G7097" s="32">
        <f>'Auxiliary Energy Estimation'!$E$25-E7097</f>
        <v>-32.647999999999982</v>
      </c>
      <c r="H7097" s="26">
        <f>IF(D7097&lt;='Auxiliary Energy Estimation'!$E$25, 1, 0)</f>
        <v>0</v>
      </c>
      <c r="I7097" s="26">
        <f>IF(E7097&lt;='Auxiliary Energy Estimation'!$E$25, 1, 0)</f>
        <v>0</v>
      </c>
    </row>
    <row r="7098" spans="2:9" ht="15" x14ac:dyDescent="0.3">
      <c r="B7098" s="33">
        <v>7093.5</v>
      </c>
      <c r="C7098" s="34">
        <v>23.3</v>
      </c>
      <c r="D7098" s="32">
        <f t="shared" si="220"/>
        <v>73.94</v>
      </c>
      <c r="E7098" s="37">
        <f t="shared" si="221"/>
        <v>88.727999999999994</v>
      </c>
      <c r="F7098" s="32">
        <f>'Auxiliary Energy Estimation'!$E$25-D7098</f>
        <v>-18.939999999999998</v>
      </c>
      <c r="G7098" s="32">
        <f>'Auxiliary Energy Estimation'!$E$25-E7098</f>
        <v>-33.727999999999994</v>
      </c>
      <c r="H7098" s="26">
        <f>IF(D7098&lt;='Auxiliary Energy Estimation'!$E$25, 1, 0)</f>
        <v>0</v>
      </c>
      <c r="I7098" s="26">
        <f>IF(E7098&lt;='Auxiliary Energy Estimation'!$E$25, 1, 0)</f>
        <v>0</v>
      </c>
    </row>
    <row r="7099" spans="2:9" ht="15" x14ac:dyDescent="0.3">
      <c r="B7099" s="33">
        <v>7094.5</v>
      </c>
      <c r="C7099" s="34">
        <v>22.8</v>
      </c>
      <c r="D7099" s="32">
        <f t="shared" si="220"/>
        <v>73.039999999999992</v>
      </c>
      <c r="E7099" s="37">
        <f t="shared" si="221"/>
        <v>87.647999999999982</v>
      </c>
      <c r="F7099" s="32">
        <f>'Auxiliary Energy Estimation'!$E$25-D7099</f>
        <v>-18.039999999999992</v>
      </c>
      <c r="G7099" s="32">
        <f>'Auxiliary Energy Estimation'!$E$25-E7099</f>
        <v>-32.647999999999982</v>
      </c>
      <c r="H7099" s="26">
        <f>IF(D7099&lt;='Auxiliary Energy Estimation'!$E$25, 1, 0)</f>
        <v>0</v>
      </c>
      <c r="I7099" s="26">
        <f>IF(E7099&lt;='Auxiliary Energy Estimation'!$E$25, 1, 0)</f>
        <v>0</v>
      </c>
    </row>
    <row r="7100" spans="2:9" ht="15" x14ac:dyDescent="0.3">
      <c r="B7100" s="33">
        <v>7095.5</v>
      </c>
      <c r="C7100" s="34">
        <v>22.2</v>
      </c>
      <c r="D7100" s="32">
        <f t="shared" si="220"/>
        <v>71.960000000000008</v>
      </c>
      <c r="E7100" s="37">
        <f t="shared" si="221"/>
        <v>86.352000000000004</v>
      </c>
      <c r="F7100" s="32">
        <f>'Auxiliary Energy Estimation'!$E$25-D7100</f>
        <v>-16.960000000000008</v>
      </c>
      <c r="G7100" s="32">
        <f>'Auxiliary Energy Estimation'!$E$25-E7100</f>
        <v>-31.352000000000004</v>
      </c>
      <c r="H7100" s="26">
        <f>IF(D7100&lt;='Auxiliary Energy Estimation'!$E$25, 1, 0)</f>
        <v>0</v>
      </c>
      <c r="I7100" s="26">
        <f>IF(E7100&lt;='Auxiliary Energy Estimation'!$E$25, 1, 0)</f>
        <v>0</v>
      </c>
    </row>
    <row r="7101" spans="2:9" ht="15" x14ac:dyDescent="0.3">
      <c r="B7101" s="33">
        <v>7096.5</v>
      </c>
      <c r="C7101" s="34">
        <v>18.899999999999999</v>
      </c>
      <c r="D7101" s="32">
        <f t="shared" si="220"/>
        <v>66.02</v>
      </c>
      <c r="E7101" s="37">
        <f t="shared" si="221"/>
        <v>79.22399999999999</v>
      </c>
      <c r="F7101" s="32">
        <f>'Auxiliary Energy Estimation'!$E$25-D7101</f>
        <v>-11.019999999999996</v>
      </c>
      <c r="G7101" s="32">
        <f>'Auxiliary Energy Estimation'!$E$25-E7101</f>
        <v>-24.22399999999999</v>
      </c>
      <c r="H7101" s="26">
        <f>IF(D7101&lt;='Auxiliary Energy Estimation'!$E$25, 1, 0)</f>
        <v>0</v>
      </c>
      <c r="I7101" s="26">
        <f>IF(E7101&lt;='Auxiliary Energy Estimation'!$E$25, 1, 0)</f>
        <v>0</v>
      </c>
    </row>
    <row r="7102" spans="2:9" ht="15" x14ac:dyDescent="0.3">
      <c r="B7102" s="33">
        <v>7097.5</v>
      </c>
      <c r="C7102" s="34">
        <v>18.3</v>
      </c>
      <c r="D7102" s="32">
        <f t="shared" si="220"/>
        <v>64.94</v>
      </c>
      <c r="E7102" s="37">
        <f t="shared" si="221"/>
        <v>77.927999999999997</v>
      </c>
      <c r="F7102" s="32">
        <f>'Auxiliary Energy Estimation'!$E$25-D7102</f>
        <v>-9.9399999999999977</v>
      </c>
      <c r="G7102" s="32">
        <f>'Auxiliary Energy Estimation'!$E$25-E7102</f>
        <v>-22.927999999999997</v>
      </c>
      <c r="H7102" s="26">
        <f>IF(D7102&lt;='Auxiliary Energy Estimation'!$E$25, 1, 0)</f>
        <v>0</v>
      </c>
      <c r="I7102" s="26">
        <f>IF(E7102&lt;='Auxiliary Energy Estimation'!$E$25, 1, 0)</f>
        <v>0</v>
      </c>
    </row>
    <row r="7103" spans="2:9" ht="15" x14ac:dyDescent="0.3">
      <c r="B7103" s="33">
        <v>7098.5</v>
      </c>
      <c r="C7103" s="34">
        <v>17.8</v>
      </c>
      <c r="D7103" s="32">
        <f t="shared" si="220"/>
        <v>64.039999999999992</v>
      </c>
      <c r="E7103" s="37">
        <f t="shared" si="221"/>
        <v>76.847999999999985</v>
      </c>
      <c r="F7103" s="32">
        <f>'Auxiliary Energy Estimation'!$E$25-D7103</f>
        <v>-9.039999999999992</v>
      </c>
      <c r="G7103" s="32">
        <f>'Auxiliary Energy Estimation'!$E$25-E7103</f>
        <v>-21.847999999999985</v>
      </c>
      <c r="H7103" s="26">
        <f>IF(D7103&lt;='Auxiliary Energy Estimation'!$E$25, 1, 0)</f>
        <v>0</v>
      </c>
      <c r="I7103" s="26">
        <f>IF(E7103&lt;='Auxiliary Energy Estimation'!$E$25, 1, 0)</f>
        <v>0</v>
      </c>
    </row>
    <row r="7104" spans="2:9" ht="15" x14ac:dyDescent="0.3">
      <c r="B7104" s="33">
        <v>7099.5</v>
      </c>
      <c r="C7104" s="34">
        <v>16.7</v>
      </c>
      <c r="D7104" s="32">
        <f t="shared" si="220"/>
        <v>62.06</v>
      </c>
      <c r="E7104" s="37">
        <f t="shared" si="221"/>
        <v>74.471999999999994</v>
      </c>
      <c r="F7104" s="32">
        <f>'Auxiliary Energy Estimation'!$E$25-D7104</f>
        <v>-7.0600000000000023</v>
      </c>
      <c r="G7104" s="32">
        <f>'Auxiliary Energy Estimation'!$E$25-E7104</f>
        <v>-19.471999999999994</v>
      </c>
      <c r="H7104" s="26">
        <f>IF(D7104&lt;='Auxiliary Energy Estimation'!$E$25, 1, 0)</f>
        <v>0</v>
      </c>
      <c r="I7104" s="26">
        <f>IF(E7104&lt;='Auxiliary Energy Estimation'!$E$25, 1, 0)</f>
        <v>0</v>
      </c>
    </row>
    <row r="7105" spans="2:9" ht="15" x14ac:dyDescent="0.3">
      <c r="B7105" s="33">
        <v>7100.5</v>
      </c>
      <c r="C7105" s="34">
        <v>16.100000000000001</v>
      </c>
      <c r="D7105" s="32">
        <f t="shared" si="220"/>
        <v>60.980000000000004</v>
      </c>
      <c r="E7105" s="37">
        <f t="shared" si="221"/>
        <v>73.176000000000002</v>
      </c>
      <c r="F7105" s="32">
        <f>'Auxiliary Energy Estimation'!$E$25-D7105</f>
        <v>-5.980000000000004</v>
      </c>
      <c r="G7105" s="32">
        <f>'Auxiliary Energy Estimation'!$E$25-E7105</f>
        <v>-18.176000000000002</v>
      </c>
      <c r="H7105" s="26">
        <f>IF(D7105&lt;='Auxiliary Energy Estimation'!$E$25, 1, 0)</f>
        <v>0</v>
      </c>
      <c r="I7105" s="26">
        <f>IF(E7105&lt;='Auxiliary Energy Estimation'!$E$25, 1, 0)</f>
        <v>0</v>
      </c>
    </row>
    <row r="7106" spans="2:9" ht="15" x14ac:dyDescent="0.3">
      <c r="B7106" s="33">
        <v>7101.5</v>
      </c>
      <c r="C7106" s="34">
        <v>13.3</v>
      </c>
      <c r="D7106" s="32">
        <f t="shared" si="220"/>
        <v>55.94</v>
      </c>
      <c r="E7106" s="37">
        <f t="shared" si="221"/>
        <v>67.128</v>
      </c>
      <c r="F7106" s="32">
        <f>'Auxiliary Energy Estimation'!$E$25-D7106</f>
        <v>-0.93999999999999773</v>
      </c>
      <c r="G7106" s="32">
        <f>'Auxiliary Energy Estimation'!$E$25-E7106</f>
        <v>-12.128</v>
      </c>
      <c r="H7106" s="26">
        <f>IF(D7106&lt;='Auxiliary Energy Estimation'!$E$25, 1, 0)</f>
        <v>0</v>
      </c>
      <c r="I7106" s="26">
        <f>IF(E7106&lt;='Auxiliary Energy Estimation'!$E$25, 1, 0)</f>
        <v>0</v>
      </c>
    </row>
    <row r="7107" spans="2:9" ht="15" x14ac:dyDescent="0.3">
      <c r="B7107" s="33">
        <v>7102.5</v>
      </c>
      <c r="C7107" s="34">
        <v>11.7</v>
      </c>
      <c r="D7107" s="32">
        <f t="shared" si="220"/>
        <v>53.06</v>
      </c>
      <c r="E7107" s="37">
        <f t="shared" si="221"/>
        <v>63.671999999999997</v>
      </c>
      <c r="F7107" s="32">
        <f>'Auxiliary Energy Estimation'!$E$25-D7107</f>
        <v>1.9399999999999977</v>
      </c>
      <c r="G7107" s="32">
        <f>'Auxiliary Energy Estimation'!$E$25-E7107</f>
        <v>-8.671999999999997</v>
      </c>
      <c r="H7107" s="26">
        <f>IF(D7107&lt;='Auxiliary Energy Estimation'!$E$25, 1, 0)</f>
        <v>1</v>
      </c>
      <c r="I7107" s="26">
        <f>IF(E7107&lt;='Auxiliary Energy Estimation'!$E$25, 1, 0)</f>
        <v>0</v>
      </c>
    </row>
    <row r="7108" spans="2:9" ht="15" x14ac:dyDescent="0.3">
      <c r="B7108" s="33">
        <v>7103.5</v>
      </c>
      <c r="C7108" s="34">
        <v>10.6</v>
      </c>
      <c r="D7108" s="32">
        <f t="shared" si="220"/>
        <v>51.08</v>
      </c>
      <c r="E7108" s="37">
        <f t="shared" si="221"/>
        <v>61.295999999999992</v>
      </c>
      <c r="F7108" s="32">
        <f>'Auxiliary Energy Estimation'!$E$25-D7108</f>
        <v>3.9200000000000017</v>
      </c>
      <c r="G7108" s="32">
        <f>'Auxiliary Energy Estimation'!$E$25-E7108</f>
        <v>-6.2959999999999923</v>
      </c>
      <c r="H7108" s="26">
        <f>IF(D7108&lt;='Auxiliary Energy Estimation'!$E$25, 1, 0)</f>
        <v>1</v>
      </c>
      <c r="I7108" s="26">
        <f>IF(E7108&lt;='Auxiliary Energy Estimation'!$E$25, 1, 0)</f>
        <v>0</v>
      </c>
    </row>
    <row r="7109" spans="2:9" ht="15" x14ac:dyDescent="0.3">
      <c r="B7109" s="33">
        <v>7104.5</v>
      </c>
      <c r="C7109" s="34">
        <v>10</v>
      </c>
      <c r="D7109" s="32">
        <f t="shared" ref="D7109:D7172" si="222">CONVERT(C7109,"C","F")</f>
        <v>50</v>
      </c>
      <c r="E7109" s="37">
        <f t="shared" ref="E7109:E7172" si="223">D7109*1.2</f>
        <v>60</v>
      </c>
      <c r="F7109" s="32">
        <f>'Auxiliary Energy Estimation'!$E$25-D7109</f>
        <v>5</v>
      </c>
      <c r="G7109" s="32">
        <f>'Auxiliary Energy Estimation'!$E$25-E7109</f>
        <v>-5</v>
      </c>
      <c r="H7109" s="26">
        <f>IF(D7109&lt;='Auxiliary Energy Estimation'!$E$25, 1, 0)</f>
        <v>1</v>
      </c>
      <c r="I7109" s="26">
        <f>IF(E7109&lt;='Auxiliary Energy Estimation'!$E$25, 1, 0)</f>
        <v>0</v>
      </c>
    </row>
    <row r="7110" spans="2:9" ht="15" x14ac:dyDescent="0.3">
      <c r="B7110" s="33">
        <v>7105.5</v>
      </c>
      <c r="C7110" s="34">
        <v>9.4</v>
      </c>
      <c r="D7110" s="32">
        <f t="shared" si="222"/>
        <v>48.92</v>
      </c>
      <c r="E7110" s="37">
        <f t="shared" si="223"/>
        <v>58.704000000000001</v>
      </c>
      <c r="F7110" s="32">
        <f>'Auxiliary Energy Estimation'!$E$25-D7110</f>
        <v>6.0799999999999983</v>
      </c>
      <c r="G7110" s="32">
        <f>'Auxiliary Energy Estimation'!$E$25-E7110</f>
        <v>-3.7040000000000006</v>
      </c>
      <c r="H7110" s="26">
        <f>IF(D7110&lt;='Auxiliary Energy Estimation'!$E$25, 1, 0)</f>
        <v>1</v>
      </c>
      <c r="I7110" s="26">
        <f>IF(E7110&lt;='Auxiliary Energy Estimation'!$E$25, 1, 0)</f>
        <v>0</v>
      </c>
    </row>
    <row r="7111" spans="2:9" ht="15" x14ac:dyDescent="0.3">
      <c r="B7111" s="33">
        <v>7106.5</v>
      </c>
      <c r="C7111" s="34">
        <v>9.4</v>
      </c>
      <c r="D7111" s="32">
        <f t="shared" si="222"/>
        <v>48.92</v>
      </c>
      <c r="E7111" s="37">
        <f t="shared" si="223"/>
        <v>58.704000000000001</v>
      </c>
      <c r="F7111" s="32">
        <f>'Auxiliary Energy Estimation'!$E$25-D7111</f>
        <v>6.0799999999999983</v>
      </c>
      <c r="G7111" s="32">
        <f>'Auxiliary Energy Estimation'!$E$25-E7111</f>
        <v>-3.7040000000000006</v>
      </c>
      <c r="H7111" s="26">
        <f>IF(D7111&lt;='Auxiliary Energy Estimation'!$E$25, 1, 0)</f>
        <v>1</v>
      </c>
      <c r="I7111" s="26">
        <f>IF(E7111&lt;='Auxiliary Energy Estimation'!$E$25, 1, 0)</f>
        <v>0</v>
      </c>
    </row>
    <row r="7112" spans="2:9" ht="15" x14ac:dyDescent="0.3">
      <c r="B7112" s="33">
        <v>7107.5</v>
      </c>
      <c r="C7112" s="34">
        <v>8.9</v>
      </c>
      <c r="D7112" s="32">
        <f t="shared" si="222"/>
        <v>48.019999999999996</v>
      </c>
      <c r="E7112" s="37">
        <f t="shared" si="223"/>
        <v>57.623999999999995</v>
      </c>
      <c r="F7112" s="32">
        <f>'Auxiliary Energy Estimation'!$E$25-D7112</f>
        <v>6.980000000000004</v>
      </c>
      <c r="G7112" s="32">
        <f>'Auxiliary Energy Estimation'!$E$25-E7112</f>
        <v>-2.6239999999999952</v>
      </c>
      <c r="H7112" s="26">
        <f>IF(D7112&lt;='Auxiliary Energy Estimation'!$E$25, 1, 0)</f>
        <v>1</v>
      </c>
      <c r="I7112" s="26">
        <f>IF(E7112&lt;='Auxiliary Energy Estimation'!$E$25, 1, 0)</f>
        <v>0</v>
      </c>
    </row>
    <row r="7113" spans="2:9" ht="15" x14ac:dyDescent="0.3">
      <c r="B7113" s="33">
        <v>7108.5</v>
      </c>
      <c r="C7113" s="34">
        <v>8.3000000000000007</v>
      </c>
      <c r="D7113" s="32">
        <f t="shared" si="222"/>
        <v>46.94</v>
      </c>
      <c r="E7113" s="37">
        <f t="shared" si="223"/>
        <v>56.327999999999996</v>
      </c>
      <c r="F7113" s="32">
        <f>'Auxiliary Energy Estimation'!$E$25-D7113</f>
        <v>8.0600000000000023</v>
      </c>
      <c r="G7113" s="32">
        <f>'Auxiliary Energy Estimation'!$E$25-E7113</f>
        <v>-1.3279999999999959</v>
      </c>
      <c r="H7113" s="26">
        <f>IF(D7113&lt;='Auxiliary Energy Estimation'!$E$25, 1, 0)</f>
        <v>1</v>
      </c>
      <c r="I7113" s="26">
        <f>IF(E7113&lt;='Auxiliary Energy Estimation'!$E$25, 1, 0)</f>
        <v>0</v>
      </c>
    </row>
    <row r="7114" spans="2:9" ht="15" x14ac:dyDescent="0.3">
      <c r="B7114" s="33">
        <v>7109.5</v>
      </c>
      <c r="C7114" s="34">
        <v>8.3000000000000007</v>
      </c>
      <c r="D7114" s="32">
        <f t="shared" si="222"/>
        <v>46.94</v>
      </c>
      <c r="E7114" s="37">
        <f t="shared" si="223"/>
        <v>56.327999999999996</v>
      </c>
      <c r="F7114" s="32">
        <f>'Auxiliary Energy Estimation'!$E$25-D7114</f>
        <v>8.0600000000000023</v>
      </c>
      <c r="G7114" s="32">
        <f>'Auxiliary Energy Estimation'!$E$25-E7114</f>
        <v>-1.3279999999999959</v>
      </c>
      <c r="H7114" s="26">
        <f>IF(D7114&lt;='Auxiliary Energy Estimation'!$E$25, 1, 0)</f>
        <v>1</v>
      </c>
      <c r="I7114" s="26">
        <f>IF(E7114&lt;='Auxiliary Energy Estimation'!$E$25, 1, 0)</f>
        <v>0</v>
      </c>
    </row>
    <row r="7115" spans="2:9" ht="15" x14ac:dyDescent="0.3">
      <c r="B7115" s="33">
        <v>7110.5</v>
      </c>
      <c r="C7115" s="34">
        <v>7.8</v>
      </c>
      <c r="D7115" s="32">
        <f t="shared" si="222"/>
        <v>46.04</v>
      </c>
      <c r="E7115" s="37">
        <f t="shared" si="223"/>
        <v>55.247999999999998</v>
      </c>
      <c r="F7115" s="32">
        <f>'Auxiliary Energy Estimation'!$E$25-D7115</f>
        <v>8.9600000000000009</v>
      </c>
      <c r="G7115" s="32">
        <f>'Auxiliary Energy Estimation'!$E$25-E7115</f>
        <v>-0.24799999999999756</v>
      </c>
      <c r="H7115" s="26">
        <f>IF(D7115&lt;='Auxiliary Energy Estimation'!$E$25, 1, 0)</f>
        <v>1</v>
      </c>
      <c r="I7115" s="26">
        <f>IF(E7115&lt;='Auxiliary Energy Estimation'!$E$25, 1, 0)</f>
        <v>0</v>
      </c>
    </row>
    <row r="7116" spans="2:9" ht="15" x14ac:dyDescent="0.3">
      <c r="B7116" s="33">
        <v>7111.5</v>
      </c>
      <c r="C7116" s="34">
        <v>8.9</v>
      </c>
      <c r="D7116" s="32">
        <f t="shared" si="222"/>
        <v>48.019999999999996</v>
      </c>
      <c r="E7116" s="37">
        <f t="shared" si="223"/>
        <v>57.623999999999995</v>
      </c>
      <c r="F7116" s="32">
        <f>'Auxiliary Energy Estimation'!$E$25-D7116</f>
        <v>6.980000000000004</v>
      </c>
      <c r="G7116" s="32">
        <f>'Auxiliary Energy Estimation'!$E$25-E7116</f>
        <v>-2.6239999999999952</v>
      </c>
      <c r="H7116" s="26">
        <f>IF(D7116&lt;='Auxiliary Energy Estimation'!$E$25, 1, 0)</f>
        <v>1</v>
      </c>
      <c r="I7116" s="26">
        <f>IF(E7116&lt;='Auxiliary Energy Estimation'!$E$25, 1, 0)</f>
        <v>0</v>
      </c>
    </row>
    <row r="7117" spans="2:9" ht="15" x14ac:dyDescent="0.3">
      <c r="B7117" s="33">
        <v>7112.5</v>
      </c>
      <c r="C7117" s="34">
        <v>9.4</v>
      </c>
      <c r="D7117" s="32">
        <f t="shared" si="222"/>
        <v>48.92</v>
      </c>
      <c r="E7117" s="37">
        <f t="shared" si="223"/>
        <v>58.704000000000001</v>
      </c>
      <c r="F7117" s="32">
        <f>'Auxiliary Energy Estimation'!$E$25-D7117</f>
        <v>6.0799999999999983</v>
      </c>
      <c r="G7117" s="32">
        <f>'Auxiliary Energy Estimation'!$E$25-E7117</f>
        <v>-3.7040000000000006</v>
      </c>
      <c r="H7117" s="26">
        <f>IF(D7117&lt;='Auxiliary Energy Estimation'!$E$25, 1, 0)</f>
        <v>1</v>
      </c>
      <c r="I7117" s="26">
        <f>IF(E7117&lt;='Auxiliary Energy Estimation'!$E$25, 1, 0)</f>
        <v>0</v>
      </c>
    </row>
    <row r="7118" spans="2:9" ht="15" x14ac:dyDescent="0.3">
      <c r="B7118" s="33">
        <v>7113.5</v>
      </c>
      <c r="C7118" s="34">
        <v>10.6</v>
      </c>
      <c r="D7118" s="32">
        <f t="shared" si="222"/>
        <v>51.08</v>
      </c>
      <c r="E7118" s="37">
        <f t="shared" si="223"/>
        <v>61.295999999999992</v>
      </c>
      <c r="F7118" s="32">
        <f>'Auxiliary Energy Estimation'!$E$25-D7118</f>
        <v>3.9200000000000017</v>
      </c>
      <c r="G7118" s="32">
        <f>'Auxiliary Energy Estimation'!$E$25-E7118</f>
        <v>-6.2959999999999923</v>
      </c>
      <c r="H7118" s="26">
        <f>IF(D7118&lt;='Auxiliary Energy Estimation'!$E$25, 1, 0)</f>
        <v>1</v>
      </c>
      <c r="I7118" s="26">
        <f>IF(E7118&lt;='Auxiliary Energy Estimation'!$E$25, 1, 0)</f>
        <v>0</v>
      </c>
    </row>
    <row r="7119" spans="2:9" ht="15" x14ac:dyDescent="0.3">
      <c r="B7119" s="33">
        <v>7114.5</v>
      </c>
      <c r="C7119" s="34">
        <v>12.2</v>
      </c>
      <c r="D7119" s="32">
        <f t="shared" si="222"/>
        <v>53.96</v>
      </c>
      <c r="E7119" s="37">
        <f t="shared" si="223"/>
        <v>64.751999999999995</v>
      </c>
      <c r="F7119" s="32">
        <f>'Auxiliary Energy Estimation'!$E$25-D7119</f>
        <v>1.0399999999999991</v>
      </c>
      <c r="G7119" s="32">
        <f>'Auxiliary Energy Estimation'!$E$25-E7119</f>
        <v>-9.7519999999999953</v>
      </c>
      <c r="H7119" s="26">
        <f>IF(D7119&lt;='Auxiliary Energy Estimation'!$E$25, 1, 0)</f>
        <v>1</v>
      </c>
      <c r="I7119" s="26">
        <f>IF(E7119&lt;='Auxiliary Energy Estimation'!$E$25, 1, 0)</f>
        <v>0</v>
      </c>
    </row>
    <row r="7120" spans="2:9" ht="15" x14ac:dyDescent="0.3">
      <c r="B7120" s="33">
        <v>7115.5</v>
      </c>
      <c r="C7120" s="34">
        <v>12.2</v>
      </c>
      <c r="D7120" s="32">
        <f t="shared" si="222"/>
        <v>53.96</v>
      </c>
      <c r="E7120" s="37">
        <f t="shared" si="223"/>
        <v>64.751999999999995</v>
      </c>
      <c r="F7120" s="32">
        <f>'Auxiliary Energy Estimation'!$E$25-D7120</f>
        <v>1.0399999999999991</v>
      </c>
      <c r="G7120" s="32">
        <f>'Auxiliary Energy Estimation'!$E$25-E7120</f>
        <v>-9.7519999999999953</v>
      </c>
      <c r="H7120" s="26">
        <f>IF(D7120&lt;='Auxiliary Energy Estimation'!$E$25, 1, 0)</f>
        <v>1</v>
      </c>
      <c r="I7120" s="26">
        <f>IF(E7120&lt;='Auxiliary Energy Estimation'!$E$25, 1, 0)</f>
        <v>0</v>
      </c>
    </row>
    <row r="7121" spans="2:9" ht="15" x14ac:dyDescent="0.3">
      <c r="B7121" s="33">
        <v>7116.5</v>
      </c>
      <c r="C7121" s="34">
        <v>13.3</v>
      </c>
      <c r="D7121" s="32">
        <f t="shared" si="222"/>
        <v>55.94</v>
      </c>
      <c r="E7121" s="37">
        <f t="shared" si="223"/>
        <v>67.128</v>
      </c>
      <c r="F7121" s="32">
        <f>'Auxiliary Energy Estimation'!$E$25-D7121</f>
        <v>-0.93999999999999773</v>
      </c>
      <c r="G7121" s="32">
        <f>'Auxiliary Energy Estimation'!$E$25-E7121</f>
        <v>-12.128</v>
      </c>
      <c r="H7121" s="26">
        <f>IF(D7121&lt;='Auxiliary Energy Estimation'!$E$25, 1, 0)</f>
        <v>0</v>
      </c>
      <c r="I7121" s="26">
        <f>IF(E7121&lt;='Auxiliary Energy Estimation'!$E$25, 1, 0)</f>
        <v>0</v>
      </c>
    </row>
    <row r="7122" spans="2:9" ht="15" x14ac:dyDescent="0.3">
      <c r="B7122" s="33">
        <v>7117.5</v>
      </c>
      <c r="C7122" s="34">
        <v>13.9</v>
      </c>
      <c r="D7122" s="32">
        <f t="shared" si="222"/>
        <v>57.019999999999996</v>
      </c>
      <c r="E7122" s="37">
        <f t="shared" si="223"/>
        <v>68.423999999999992</v>
      </c>
      <c r="F7122" s="32">
        <f>'Auxiliary Energy Estimation'!$E$25-D7122</f>
        <v>-2.019999999999996</v>
      </c>
      <c r="G7122" s="32">
        <f>'Auxiliary Energy Estimation'!$E$25-E7122</f>
        <v>-13.423999999999992</v>
      </c>
      <c r="H7122" s="26">
        <f>IF(D7122&lt;='Auxiliary Energy Estimation'!$E$25, 1, 0)</f>
        <v>0</v>
      </c>
      <c r="I7122" s="26">
        <f>IF(E7122&lt;='Auxiliary Energy Estimation'!$E$25, 1, 0)</f>
        <v>0</v>
      </c>
    </row>
    <row r="7123" spans="2:9" ht="15" x14ac:dyDescent="0.3">
      <c r="B7123" s="33">
        <v>7118.5</v>
      </c>
      <c r="C7123" s="34">
        <v>13.3</v>
      </c>
      <c r="D7123" s="32">
        <f t="shared" si="222"/>
        <v>55.94</v>
      </c>
      <c r="E7123" s="37">
        <f t="shared" si="223"/>
        <v>67.128</v>
      </c>
      <c r="F7123" s="32">
        <f>'Auxiliary Energy Estimation'!$E$25-D7123</f>
        <v>-0.93999999999999773</v>
      </c>
      <c r="G7123" s="32">
        <f>'Auxiliary Energy Estimation'!$E$25-E7123</f>
        <v>-12.128</v>
      </c>
      <c r="H7123" s="26">
        <f>IF(D7123&lt;='Auxiliary Energy Estimation'!$E$25, 1, 0)</f>
        <v>0</v>
      </c>
      <c r="I7123" s="26">
        <f>IF(E7123&lt;='Auxiliary Energy Estimation'!$E$25, 1, 0)</f>
        <v>0</v>
      </c>
    </row>
    <row r="7124" spans="2:9" ht="15" x14ac:dyDescent="0.3">
      <c r="B7124" s="33">
        <v>7119.5</v>
      </c>
      <c r="C7124" s="34">
        <v>12.8</v>
      </c>
      <c r="D7124" s="32">
        <f t="shared" si="222"/>
        <v>55.040000000000006</v>
      </c>
      <c r="E7124" s="37">
        <f t="shared" si="223"/>
        <v>66.048000000000002</v>
      </c>
      <c r="F7124" s="32">
        <f>'Auxiliary Energy Estimation'!$E$25-D7124</f>
        <v>-4.0000000000006253E-2</v>
      </c>
      <c r="G7124" s="32">
        <f>'Auxiliary Energy Estimation'!$E$25-E7124</f>
        <v>-11.048000000000002</v>
      </c>
      <c r="H7124" s="26">
        <f>IF(D7124&lt;='Auxiliary Energy Estimation'!$E$25, 1, 0)</f>
        <v>0</v>
      </c>
      <c r="I7124" s="26">
        <f>IF(E7124&lt;='Auxiliary Energy Estimation'!$E$25, 1, 0)</f>
        <v>0</v>
      </c>
    </row>
    <row r="7125" spans="2:9" ht="15" x14ac:dyDescent="0.3">
      <c r="B7125" s="33">
        <v>7120.5</v>
      </c>
      <c r="C7125" s="34">
        <v>11.1</v>
      </c>
      <c r="D7125" s="32">
        <f t="shared" si="222"/>
        <v>51.980000000000004</v>
      </c>
      <c r="E7125" s="37">
        <f t="shared" si="223"/>
        <v>62.376000000000005</v>
      </c>
      <c r="F7125" s="32">
        <f>'Auxiliary Energy Estimation'!$E$25-D7125</f>
        <v>3.019999999999996</v>
      </c>
      <c r="G7125" s="32">
        <f>'Auxiliary Energy Estimation'!$E$25-E7125</f>
        <v>-7.3760000000000048</v>
      </c>
      <c r="H7125" s="26">
        <f>IF(D7125&lt;='Auxiliary Energy Estimation'!$E$25, 1, 0)</f>
        <v>1</v>
      </c>
      <c r="I7125" s="26">
        <f>IF(E7125&lt;='Auxiliary Energy Estimation'!$E$25, 1, 0)</f>
        <v>0</v>
      </c>
    </row>
    <row r="7126" spans="2:9" ht="15" x14ac:dyDescent="0.3">
      <c r="B7126" s="33">
        <v>7121.5</v>
      </c>
      <c r="C7126" s="34">
        <v>10</v>
      </c>
      <c r="D7126" s="32">
        <f t="shared" si="222"/>
        <v>50</v>
      </c>
      <c r="E7126" s="37">
        <f t="shared" si="223"/>
        <v>60</v>
      </c>
      <c r="F7126" s="32">
        <f>'Auxiliary Energy Estimation'!$E$25-D7126</f>
        <v>5</v>
      </c>
      <c r="G7126" s="32">
        <f>'Auxiliary Energy Estimation'!$E$25-E7126</f>
        <v>-5</v>
      </c>
      <c r="H7126" s="26">
        <f>IF(D7126&lt;='Auxiliary Energy Estimation'!$E$25, 1, 0)</f>
        <v>1</v>
      </c>
      <c r="I7126" s="26">
        <f>IF(E7126&lt;='Auxiliary Energy Estimation'!$E$25, 1, 0)</f>
        <v>0</v>
      </c>
    </row>
    <row r="7127" spans="2:9" ht="15" x14ac:dyDescent="0.3">
      <c r="B7127" s="33">
        <v>7122.5</v>
      </c>
      <c r="C7127" s="34">
        <v>9.4</v>
      </c>
      <c r="D7127" s="32">
        <f t="shared" si="222"/>
        <v>48.92</v>
      </c>
      <c r="E7127" s="37">
        <f t="shared" si="223"/>
        <v>58.704000000000001</v>
      </c>
      <c r="F7127" s="32">
        <f>'Auxiliary Energy Estimation'!$E$25-D7127</f>
        <v>6.0799999999999983</v>
      </c>
      <c r="G7127" s="32">
        <f>'Auxiliary Energy Estimation'!$E$25-E7127</f>
        <v>-3.7040000000000006</v>
      </c>
      <c r="H7127" s="26">
        <f>IF(D7127&lt;='Auxiliary Energy Estimation'!$E$25, 1, 0)</f>
        <v>1</v>
      </c>
      <c r="I7127" s="26">
        <f>IF(E7127&lt;='Auxiliary Energy Estimation'!$E$25, 1, 0)</f>
        <v>0</v>
      </c>
    </row>
    <row r="7128" spans="2:9" ht="15" x14ac:dyDescent="0.3">
      <c r="B7128" s="33">
        <v>7123.5</v>
      </c>
      <c r="C7128" s="34">
        <v>8.3000000000000007</v>
      </c>
      <c r="D7128" s="32">
        <f t="shared" si="222"/>
        <v>46.94</v>
      </c>
      <c r="E7128" s="37">
        <f t="shared" si="223"/>
        <v>56.327999999999996</v>
      </c>
      <c r="F7128" s="32">
        <f>'Auxiliary Energy Estimation'!$E$25-D7128</f>
        <v>8.0600000000000023</v>
      </c>
      <c r="G7128" s="32">
        <f>'Auxiliary Energy Estimation'!$E$25-E7128</f>
        <v>-1.3279999999999959</v>
      </c>
      <c r="H7128" s="26">
        <f>IF(D7128&lt;='Auxiliary Energy Estimation'!$E$25, 1, 0)</f>
        <v>1</v>
      </c>
      <c r="I7128" s="26">
        <f>IF(E7128&lt;='Auxiliary Energy Estimation'!$E$25, 1, 0)</f>
        <v>0</v>
      </c>
    </row>
    <row r="7129" spans="2:9" ht="15" x14ac:dyDescent="0.3">
      <c r="B7129" s="33">
        <v>7124.5</v>
      </c>
      <c r="C7129" s="34">
        <v>7.8</v>
      </c>
      <c r="D7129" s="32">
        <f t="shared" si="222"/>
        <v>46.04</v>
      </c>
      <c r="E7129" s="37">
        <f t="shared" si="223"/>
        <v>55.247999999999998</v>
      </c>
      <c r="F7129" s="32">
        <f>'Auxiliary Energy Estimation'!$E$25-D7129</f>
        <v>8.9600000000000009</v>
      </c>
      <c r="G7129" s="32">
        <f>'Auxiliary Energy Estimation'!$E$25-E7129</f>
        <v>-0.24799999999999756</v>
      </c>
      <c r="H7129" s="26">
        <f>IF(D7129&lt;='Auxiliary Energy Estimation'!$E$25, 1, 0)</f>
        <v>1</v>
      </c>
      <c r="I7129" s="26">
        <f>IF(E7129&lt;='Auxiliary Energy Estimation'!$E$25, 1, 0)</f>
        <v>0</v>
      </c>
    </row>
    <row r="7130" spans="2:9" ht="15" x14ac:dyDescent="0.3">
      <c r="B7130" s="33">
        <v>7125.5</v>
      </c>
      <c r="C7130" s="34">
        <v>6.7</v>
      </c>
      <c r="D7130" s="32">
        <f t="shared" si="222"/>
        <v>44.06</v>
      </c>
      <c r="E7130" s="37">
        <f t="shared" si="223"/>
        <v>52.872</v>
      </c>
      <c r="F7130" s="32">
        <f>'Auxiliary Energy Estimation'!$E$25-D7130</f>
        <v>10.939999999999998</v>
      </c>
      <c r="G7130" s="32">
        <f>'Auxiliary Energy Estimation'!$E$25-E7130</f>
        <v>2.1280000000000001</v>
      </c>
      <c r="H7130" s="26">
        <f>IF(D7130&lt;='Auxiliary Energy Estimation'!$E$25, 1, 0)</f>
        <v>1</v>
      </c>
      <c r="I7130" s="26">
        <f>IF(E7130&lt;='Auxiliary Energy Estimation'!$E$25, 1, 0)</f>
        <v>1</v>
      </c>
    </row>
    <row r="7131" spans="2:9" ht="15" x14ac:dyDescent="0.3">
      <c r="B7131" s="33">
        <v>7126.5</v>
      </c>
      <c r="C7131" s="34">
        <v>6.1</v>
      </c>
      <c r="D7131" s="32">
        <f t="shared" si="222"/>
        <v>42.980000000000004</v>
      </c>
      <c r="E7131" s="37">
        <f t="shared" si="223"/>
        <v>51.576000000000001</v>
      </c>
      <c r="F7131" s="32">
        <f>'Auxiliary Energy Estimation'!$E$25-D7131</f>
        <v>12.019999999999996</v>
      </c>
      <c r="G7131" s="32">
        <f>'Auxiliary Energy Estimation'!$E$25-E7131</f>
        <v>3.4239999999999995</v>
      </c>
      <c r="H7131" s="26">
        <f>IF(D7131&lt;='Auxiliary Energy Estimation'!$E$25, 1, 0)</f>
        <v>1</v>
      </c>
      <c r="I7131" s="26">
        <f>IF(E7131&lt;='Auxiliary Energy Estimation'!$E$25, 1, 0)</f>
        <v>1</v>
      </c>
    </row>
    <row r="7132" spans="2:9" ht="15" x14ac:dyDescent="0.3">
      <c r="B7132" s="33">
        <v>7127.5</v>
      </c>
      <c r="C7132" s="34">
        <v>5</v>
      </c>
      <c r="D7132" s="32">
        <f t="shared" si="222"/>
        <v>41</v>
      </c>
      <c r="E7132" s="37">
        <f t="shared" si="223"/>
        <v>49.199999999999996</v>
      </c>
      <c r="F7132" s="32">
        <f>'Auxiliary Energy Estimation'!$E$25-D7132</f>
        <v>14</v>
      </c>
      <c r="G7132" s="32">
        <f>'Auxiliary Energy Estimation'!$E$25-E7132</f>
        <v>5.8000000000000043</v>
      </c>
      <c r="H7132" s="26">
        <f>IF(D7132&lt;='Auxiliary Energy Estimation'!$E$25, 1, 0)</f>
        <v>1</v>
      </c>
      <c r="I7132" s="26">
        <f>IF(E7132&lt;='Auxiliary Energy Estimation'!$E$25, 1, 0)</f>
        <v>1</v>
      </c>
    </row>
    <row r="7133" spans="2:9" ht="15" x14ac:dyDescent="0.3">
      <c r="B7133" s="33">
        <v>7128.5</v>
      </c>
      <c r="C7133" s="34">
        <v>4.4000000000000004</v>
      </c>
      <c r="D7133" s="32">
        <f t="shared" si="222"/>
        <v>39.92</v>
      </c>
      <c r="E7133" s="37">
        <f t="shared" si="223"/>
        <v>47.904000000000003</v>
      </c>
      <c r="F7133" s="32">
        <f>'Auxiliary Energy Estimation'!$E$25-D7133</f>
        <v>15.079999999999998</v>
      </c>
      <c r="G7133" s="32">
        <f>'Auxiliary Energy Estimation'!$E$25-E7133</f>
        <v>7.0959999999999965</v>
      </c>
      <c r="H7133" s="26">
        <f>IF(D7133&lt;='Auxiliary Energy Estimation'!$E$25, 1, 0)</f>
        <v>1</v>
      </c>
      <c r="I7133" s="26">
        <f>IF(E7133&lt;='Auxiliary Energy Estimation'!$E$25, 1, 0)</f>
        <v>1</v>
      </c>
    </row>
    <row r="7134" spans="2:9" ht="15" x14ac:dyDescent="0.3">
      <c r="B7134" s="33">
        <v>7129.5</v>
      </c>
      <c r="C7134" s="34">
        <v>3.9</v>
      </c>
      <c r="D7134" s="32">
        <f t="shared" si="222"/>
        <v>39.019999999999996</v>
      </c>
      <c r="E7134" s="37">
        <f t="shared" si="223"/>
        <v>46.823999999999991</v>
      </c>
      <c r="F7134" s="32">
        <f>'Auxiliary Energy Estimation'!$E$25-D7134</f>
        <v>15.980000000000004</v>
      </c>
      <c r="G7134" s="32">
        <f>'Auxiliary Energy Estimation'!$E$25-E7134</f>
        <v>8.176000000000009</v>
      </c>
      <c r="H7134" s="26">
        <f>IF(D7134&lt;='Auxiliary Energy Estimation'!$E$25, 1, 0)</f>
        <v>1</v>
      </c>
      <c r="I7134" s="26">
        <f>IF(E7134&lt;='Auxiliary Energy Estimation'!$E$25, 1, 0)</f>
        <v>1</v>
      </c>
    </row>
    <row r="7135" spans="2:9" ht="15" x14ac:dyDescent="0.3">
      <c r="B7135" s="33">
        <v>7130.5</v>
      </c>
      <c r="C7135" s="34">
        <v>3.9</v>
      </c>
      <c r="D7135" s="32">
        <f t="shared" si="222"/>
        <v>39.019999999999996</v>
      </c>
      <c r="E7135" s="37">
        <f t="shared" si="223"/>
        <v>46.823999999999991</v>
      </c>
      <c r="F7135" s="32">
        <f>'Auxiliary Energy Estimation'!$E$25-D7135</f>
        <v>15.980000000000004</v>
      </c>
      <c r="G7135" s="32">
        <f>'Auxiliary Energy Estimation'!$E$25-E7135</f>
        <v>8.176000000000009</v>
      </c>
      <c r="H7135" s="26">
        <f>IF(D7135&lt;='Auxiliary Energy Estimation'!$E$25, 1, 0)</f>
        <v>1</v>
      </c>
      <c r="I7135" s="26">
        <f>IF(E7135&lt;='Auxiliary Energy Estimation'!$E$25, 1, 0)</f>
        <v>1</v>
      </c>
    </row>
    <row r="7136" spans="2:9" ht="15" x14ac:dyDescent="0.3">
      <c r="B7136" s="33">
        <v>7131.5</v>
      </c>
      <c r="C7136" s="34">
        <v>3.3</v>
      </c>
      <c r="D7136" s="32">
        <f t="shared" si="222"/>
        <v>37.94</v>
      </c>
      <c r="E7136" s="37">
        <f t="shared" si="223"/>
        <v>45.527999999999999</v>
      </c>
      <c r="F7136" s="32">
        <f>'Auxiliary Energy Estimation'!$E$25-D7136</f>
        <v>17.060000000000002</v>
      </c>
      <c r="G7136" s="32">
        <f>'Auxiliary Energy Estimation'!$E$25-E7136</f>
        <v>9.4720000000000013</v>
      </c>
      <c r="H7136" s="26">
        <f>IF(D7136&lt;='Auxiliary Energy Estimation'!$E$25, 1, 0)</f>
        <v>1</v>
      </c>
      <c r="I7136" s="26">
        <f>IF(E7136&lt;='Auxiliary Energy Estimation'!$E$25, 1, 0)</f>
        <v>1</v>
      </c>
    </row>
    <row r="7137" spans="2:9" ht="15" x14ac:dyDescent="0.3">
      <c r="B7137" s="33">
        <v>7132.5</v>
      </c>
      <c r="C7137" s="34">
        <v>3.3</v>
      </c>
      <c r="D7137" s="32">
        <f t="shared" si="222"/>
        <v>37.94</v>
      </c>
      <c r="E7137" s="37">
        <f t="shared" si="223"/>
        <v>45.527999999999999</v>
      </c>
      <c r="F7137" s="32">
        <f>'Auxiliary Energy Estimation'!$E$25-D7137</f>
        <v>17.060000000000002</v>
      </c>
      <c r="G7137" s="32">
        <f>'Auxiliary Energy Estimation'!$E$25-E7137</f>
        <v>9.4720000000000013</v>
      </c>
      <c r="H7137" s="26">
        <f>IF(D7137&lt;='Auxiliary Energy Estimation'!$E$25, 1, 0)</f>
        <v>1</v>
      </c>
      <c r="I7137" s="26">
        <f>IF(E7137&lt;='Auxiliary Energy Estimation'!$E$25, 1, 0)</f>
        <v>1</v>
      </c>
    </row>
    <row r="7138" spans="2:9" ht="15" x14ac:dyDescent="0.3">
      <c r="B7138" s="33">
        <v>7133.5</v>
      </c>
      <c r="C7138" s="34">
        <v>2.8</v>
      </c>
      <c r="D7138" s="32">
        <f t="shared" si="222"/>
        <v>37.04</v>
      </c>
      <c r="E7138" s="37">
        <f t="shared" si="223"/>
        <v>44.448</v>
      </c>
      <c r="F7138" s="32">
        <f>'Auxiliary Energy Estimation'!$E$25-D7138</f>
        <v>17.96</v>
      </c>
      <c r="G7138" s="32">
        <f>'Auxiliary Energy Estimation'!$E$25-E7138</f>
        <v>10.552</v>
      </c>
      <c r="H7138" s="26">
        <f>IF(D7138&lt;='Auxiliary Energy Estimation'!$E$25, 1, 0)</f>
        <v>1</v>
      </c>
      <c r="I7138" s="26">
        <f>IF(E7138&lt;='Auxiliary Energy Estimation'!$E$25, 1, 0)</f>
        <v>1</v>
      </c>
    </row>
    <row r="7139" spans="2:9" ht="15" x14ac:dyDescent="0.3">
      <c r="B7139" s="33">
        <v>7134.5</v>
      </c>
      <c r="C7139" s="34">
        <v>3.9</v>
      </c>
      <c r="D7139" s="32">
        <f t="shared" si="222"/>
        <v>39.019999999999996</v>
      </c>
      <c r="E7139" s="37">
        <f t="shared" si="223"/>
        <v>46.823999999999991</v>
      </c>
      <c r="F7139" s="32">
        <f>'Auxiliary Energy Estimation'!$E$25-D7139</f>
        <v>15.980000000000004</v>
      </c>
      <c r="G7139" s="32">
        <f>'Auxiliary Energy Estimation'!$E$25-E7139</f>
        <v>8.176000000000009</v>
      </c>
      <c r="H7139" s="26">
        <f>IF(D7139&lt;='Auxiliary Energy Estimation'!$E$25, 1, 0)</f>
        <v>1</v>
      </c>
      <c r="I7139" s="26">
        <f>IF(E7139&lt;='Auxiliary Energy Estimation'!$E$25, 1, 0)</f>
        <v>1</v>
      </c>
    </row>
    <row r="7140" spans="2:9" ht="15" x14ac:dyDescent="0.3">
      <c r="B7140" s="33">
        <v>7135.5</v>
      </c>
      <c r="C7140" s="34">
        <v>5.6</v>
      </c>
      <c r="D7140" s="32">
        <f t="shared" si="222"/>
        <v>42.08</v>
      </c>
      <c r="E7140" s="37">
        <f t="shared" si="223"/>
        <v>50.495999999999995</v>
      </c>
      <c r="F7140" s="32">
        <f>'Auxiliary Energy Estimation'!$E$25-D7140</f>
        <v>12.920000000000002</v>
      </c>
      <c r="G7140" s="32">
        <f>'Auxiliary Energy Estimation'!$E$25-E7140</f>
        <v>4.5040000000000049</v>
      </c>
      <c r="H7140" s="26">
        <f>IF(D7140&lt;='Auxiliary Energy Estimation'!$E$25, 1, 0)</f>
        <v>1</v>
      </c>
      <c r="I7140" s="26">
        <f>IF(E7140&lt;='Auxiliary Energy Estimation'!$E$25, 1, 0)</f>
        <v>1</v>
      </c>
    </row>
    <row r="7141" spans="2:9" ht="15" x14ac:dyDescent="0.3">
      <c r="B7141" s="33">
        <v>7136.5</v>
      </c>
      <c r="C7141" s="34">
        <v>7.8</v>
      </c>
      <c r="D7141" s="32">
        <f t="shared" si="222"/>
        <v>46.04</v>
      </c>
      <c r="E7141" s="37">
        <f t="shared" si="223"/>
        <v>55.247999999999998</v>
      </c>
      <c r="F7141" s="32">
        <f>'Auxiliary Energy Estimation'!$E$25-D7141</f>
        <v>8.9600000000000009</v>
      </c>
      <c r="G7141" s="32">
        <f>'Auxiliary Energy Estimation'!$E$25-E7141</f>
        <v>-0.24799999999999756</v>
      </c>
      <c r="H7141" s="26">
        <f>IF(D7141&lt;='Auxiliary Energy Estimation'!$E$25, 1, 0)</f>
        <v>1</v>
      </c>
      <c r="I7141" s="26">
        <f>IF(E7141&lt;='Auxiliary Energy Estimation'!$E$25, 1, 0)</f>
        <v>0</v>
      </c>
    </row>
    <row r="7142" spans="2:9" ht="15" x14ac:dyDescent="0.3">
      <c r="B7142" s="33">
        <v>7137.5</v>
      </c>
      <c r="C7142" s="34">
        <v>9.4</v>
      </c>
      <c r="D7142" s="32">
        <f t="shared" si="222"/>
        <v>48.92</v>
      </c>
      <c r="E7142" s="37">
        <f t="shared" si="223"/>
        <v>58.704000000000001</v>
      </c>
      <c r="F7142" s="32">
        <f>'Auxiliary Energy Estimation'!$E$25-D7142</f>
        <v>6.0799999999999983</v>
      </c>
      <c r="G7142" s="32">
        <f>'Auxiliary Energy Estimation'!$E$25-E7142</f>
        <v>-3.7040000000000006</v>
      </c>
      <c r="H7142" s="26">
        <f>IF(D7142&lt;='Auxiliary Energy Estimation'!$E$25, 1, 0)</f>
        <v>1</v>
      </c>
      <c r="I7142" s="26">
        <f>IF(E7142&lt;='Auxiliary Energy Estimation'!$E$25, 1, 0)</f>
        <v>0</v>
      </c>
    </row>
    <row r="7143" spans="2:9" ht="15" x14ac:dyDescent="0.3">
      <c r="B7143" s="33">
        <v>7138.5</v>
      </c>
      <c r="C7143" s="34">
        <v>10.6</v>
      </c>
      <c r="D7143" s="32">
        <f t="shared" si="222"/>
        <v>51.08</v>
      </c>
      <c r="E7143" s="37">
        <f t="shared" si="223"/>
        <v>61.295999999999992</v>
      </c>
      <c r="F7143" s="32">
        <f>'Auxiliary Energy Estimation'!$E$25-D7143</f>
        <v>3.9200000000000017</v>
      </c>
      <c r="G7143" s="32">
        <f>'Auxiliary Energy Estimation'!$E$25-E7143</f>
        <v>-6.2959999999999923</v>
      </c>
      <c r="H7143" s="26">
        <f>IF(D7143&lt;='Auxiliary Energy Estimation'!$E$25, 1, 0)</f>
        <v>1</v>
      </c>
      <c r="I7143" s="26">
        <f>IF(E7143&lt;='Auxiliary Energy Estimation'!$E$25, 1, 0)</f>
        <v>0</v>
      </c>
    </row>
    <row r="7144" spans="2:9" ht="15" x14ac:dyDescent="0.3">
      <c r="B7144" s="33">
        <v>7139.5</v>
      </c>
      <c r="C7144" s="34">
        <v>12.2</v>
      </c>
      <c r="D7144" s="32">
        <f t="shared" si="222"/>
        <v>53.96</v>
      </c>
      <c r="E7144" s="37">
        <f t="shared" si="223"/>
        <v>64.751999999999995</v>
      </c>
      <c r="F7144" s="32">
        <f>'Auxiliary Energy Estimation'!$E$25-D7144</f>
        <v>1.0399999999999991</v>
      </c>
      <c r="G7144" s="32">
        <f>'Auxiliary Energy Estimation'!$E$25-E7144</f>
        <v>-9.7519999999999953</v>
      </c>
      <c r="H7144" s="26">
        <f>IF(D7144&lt;='Auxiliary Energy Estimation'!$E$25, 1, 0)</f>
        <v>1</v>
      </c>
      <c r="I7144" s="26">
        <f>IF(E7144&lt;='Auxiliary Energy Estimation'!$E$25, 1, 0)</f>
        <v>0</v>
      </c>
    </row>
    <row r="7145" spans="2:9" ht="15" x14ac:dyDescent="0.3">
      <c r="B7145" s="33">
        <v>7140.5</v>
      </c>
      <c r="C7145" s="34">
        <v>13.9</v>
      </c>
      <c r="D7145" s="32">
        <f t="shared" si="222"/>
        <v>57.019999999999996</v>
      </c>
      <c r="E7145" s="37">
        <f t="shared" si="223"/>
        <v>68.423999999999992</v>
      </c>
      <c r="F7145" s="32">
        <f>'Auxiliary Energy Estimation'!$E$25-D7145</f>
        <v>-2.019999999999996</v>
      </c>
      <c r="G7145" s="32">
        <f>'Auxiliary Energy Estimation'!$E$25-E7145</f>
        <v>-13.423999999999992</v>
      </c>
      <c r="H7145" s="26">
        <f>IF(D7145&lt;='Auxiliary Energy Estimation'!$E$25, 1, 0)</f>
        <v>0</v>
      </c>
      <c r="I7145" s="26">
        <f>IF(E7145&lt;='Auxiliary Energy Estimation'!$E$25, 1, 0)</f>
        <v>0</v>
      </c>
    </row>
    <row r="7146" spans="2:9" ht="15" x14ac:dyDescent="0.3">
      <c r="B7146" s="33">
        <v>7141.5</v>
      </c>
      <c r="C7146" s="34">
        <v>15</v>
      </c>
      <c r="D7146" s="32">
        <f t="shared" si="222"/>
        <v>59</v>
      </c>
      <c r="E7146" s="37">
        <f t="shared" si="223"/>
        <v>70.8</v>
      </c>
      <c r="F7146" s="32">
        <f>'Auxiliary Energy Estimation'!$E$25-D7146</f>
        <v>-4</v>
      </c>
      <c r="G7146" s="32">
        <f>'Auxiliary Energy Estimation'!$E$25-E7146</f>
        <v>-15.799999999999997</v>
      </c>
      <c r="H7146" s="26">
        <f>IF(D7146&lt;='Auxiliary Energy Estimation'!$E$25, 1, 0)</f>
        <v>0</v>
      </c>
      <c r="I7146" s="26">
        <f>IF(E7146&lt;='Auxiliary Energy Estimation'!$E$25, 1, 0)</f>
        <v>0</v>
      </c>
    </row>
    <row r="7147" spans="2:9" ht="15" x14ac:dyDescent="0.3">
      <c r="B7147" s="33">
        <v>7142.5</v>
      </c>
      <c r="C7147" s="34">
        <v>15.6</v>
      </c>
      <c r="D7147" s="32">
        <f t="shared" si="222"/>
        <v>60.08</v>
      </c>
      <c r="E7147" s="37">
        <f t="shared" si="223"/>
        <v>72.095999999999989</v>
      </c>
      <c r="F7147" s="32">
        <f>'Auxiliary Energy Estimation'!$E$25-D7147</f>
        <v>-5.0799999999999983</v>
      </c>
      <c r="G7147" s="32">
        <f>'Auxiliary Energy Estimation'!$E$25-E7147</f>
        <v>-17.095999999999989</v>
      </c>
      <c r="H7147" s="26">
        <f>IF(D7147&lt;='Auxiliary Energy Estimation'!$E$25, 1, 0)</f>
        <v>0</v>
      </c>
      <c r="I7147" s="26">
        <f>IF(E7147&lt;='Auxiliary Energy Estimation'!$E$25, 1, 0)</f>
        <v>0</v>
      </c>
    </row>
    <row r="7148" spans="2:9" ht="15" x14ac:dyDescent="0.3">
      <c r="B7148" s="33">
        <v>7143.5</v>
      </c>
      <c r="C7148" s="34">
        <v>14.4</v>
      </c>
      <c r="D7148" s="32">
        <f t="shared" si="222"/>
        <v>57.92</v>
      </c>
      <c r="E7148" s="37">
        <f t="shared" si="223"/>
        <v>69.504000000000005</v>
      </c>
      <c r="F7148" s="32">
        <f>'Auxiliary Energy Estimation'!$E$25-D7148</f>
        <v>-2.9200000000000017</v>
      </c>
      <c r="G7148" s="32">
        <f>'Auxiliary Energy Estimation'!$E$25-E7148</f>
        <v>-14.504000000000005</v>
      </c>
      <c r="H7148" s="26">
        <f>IF(D7148&lt;='Auxiliary Energy Estimation'!$E$25, 1, 0)</f>
        <v>0</v>
      </c>
      <c r="I7148" s="26">
        <f>IF(E7148&lt;='Auxiliary Energy Estimation'!$E$25, 1, 0)</f>
        <v>0</v>
      </c>
    </row>
    <row r="7149" spans="2:9" ht="15" x14ac:dyDescent="0.3">
      <c r="B7149" s="33">
        <v>7144.5</v>
      </c>
      <c r="C7149" s="34">
        <v>13.9</v>
      </c>
      <c r="D7149" s="32">
        <f t="shared" si="222"/>
        <v>57.019999999999996</v>
      </c>
      <c r="E7149" s="37">
        <f t="shared" si="223"/>
        <v>68.423999999999992</v>
      </c>
      <c r="F7149" s="32">
        <f>'Auxiliary Energy Estimation'!$E$25-D7149</f>
        <v>-2.019999999999996</v>
      </c>
      <c r="G7149" s="32">
        <f>'Auxiliary Energy Estimation'!$E$25-E7149</f>
        <v>-13.423999999999992</v>
      </c>
      <c r="H7149" s="26">
        <f>IF(D7149&lt;='Auxiliary Energy Estimation'!$E$25, 1, 0)</f>
        <v>0</v>
      </c>
      <c r="I7149" s="26">
        <f>IF(E7149&lt;='Auxiliary Energy Estimation'!$E$25, 1, 0)</f>
        <v>0</v>
      </c>
    </row>
    <row r="7150" spans="2:9" ht="15" x14ac:dyDescent="0.3">
      <c r="B7150" s="33">
        <v>7145.5</v>
      </c>
      <c r="C7150" s="34">
        <v>11.7</v>
      </c>
      <c r="D7150" s="32">
        <f t="shared" si="222"/>
        <v>53.06</v>
      </c>
      <c r="E7150" s="37">
        <f t="shared" si="223"/>
        <v>63.671999999999997</v>
      </c>
      <c r="F7150" s="32">
        <f>'Auxiliary Energy Estimation'!$E$25-D7150</f>
        <v>1.9399999999999977</v>
      </c>
      <c r="G7150" s="32">
        <f>'Auxiliary Energy Estimation'!$E$25-E7150</f>
        <v>-8.671999999999997</v>
      </c>
      <c r="H7150" s="26">
        <f>IF(D7150&lt;='Auxiliary Energy Estimation'!$E$25, 1, 0)</f>
        <v>1</v>
      </c>
      <c r="I7150" s="26">
        <f>IF(E7150&lt;='Auxiliary Energy Estimation'!$E$25, 1, 0)</f>
        <v>0</v>
      </c>
    </row>
    <row r="7151" spans="2:9" ht="15" x14ac:dyDescent="0.3">
      <c r="B7151" s="33">
        <v>7146.5</v>
      </c>
      <c r="C7151" s="34">
        <v>11.1</v>
      </c>
      <c r="D7151" s="32">
        <f t="shared" si="222"/>
        <v>51.980000000000004</v>
      </c>
      <c r="E7151" s="37">
        <f t="shared" si="223"/>
        <v>62.376000000000005</v>
      </c>
      <c r="F7151" s="32">
        <f>'Auxiliary Energy Estimation'!$E$25-D7151</f>
        <v>3.019999999999996</v>
      </c>
      <c r="G7151" s="32">
        <f>'Auxiliary Energy Estimation'!$E$25-E7151</f>
        <v>-7.3760000000000048</v>
      </c>
      <c r="H7151" s="26">
        <f>IF(D7151&lt;='Auxiliary Energy Estimation'!$E$25, 1, 0)</f>
        <v>1</v>
      </c>
      <c r="I7151" s="26">
        <f>IF(E7151&lt;='Auxiliary Energy Estimation'!$E$25, 1, 0)</f>
        <v>0</v>
      </c>
    </row>
    <row r="7152" spans="2:9" ht="15" x14ac:dyDescent="0.3">
      <c r="B7152" s="33">
        <v>7147.5</v>
      </c>
      <c r="C7152" s="34">
        <v>10.6</v>
      </c>
      <c r="D7152" s="32">
        <f t="shared" si="222"/>
        <v>51.08</v>
      </c>
      <c r="E7152" s="37">
        <f t="shared" si="223"/>
        <v>61.295999999999992</v>
      </c>
      <c r="F7152" s="32">
        <f>'Auxiliary Energy Estimation'!$E$25-D7152</f>
        <v>3.9200000000000017</v>
      </c>
      <c r="G7152" s="32">
        <f>'Auxiliary Energy Estimation'!$E$25-E7152</f>
        <v>-6.2959999999999923</v>
      </c>
      <c r="H7152" s="26">
        <f>IF(D7152&lt;='Auxiliary Energy Estimation'!$E$25, 1, 0)</f>
        <v>1</v>
      </c>
      <c r="I7152" s="26">
        <f>IF(E7152&lt;='Auxiliary Energy Estimation'!$E$25, 1, 0)</f>
        <v>0</v>
      </c>
    </row>
    <row r="7153" spans="2:9" ht="15" x14ac:dyDescent="0.3">
      <c r="B7153" s="33">
        <v>7148.5</v>
      </c>
      <c r="C7153" s="34">
        <v>10.6</v>
      </c>
      <c r="D7153" s="32">
        <f t="shared" si="222"/>
        <v>51.08</v>
      </c>
      <c r="E7153" s="37">
        <f t="shared" si="223"/>
        <v>61.295999999999992</v>
      </c>
      <c r="F7153" s="32">
        <f>'Auxiliary Energy Estimation'!$E$25-D7153</f>
        <v>3.9200000000000017</v>
      </c>
      <c r="G7153" s="32">
        <f>'Auxiliary Energy Estimation'!$E$25-E7153</f>
        <v>-6.2959999999999923</v>
      </c>
      <c r="H7153" s="26">
        <f>IF(D7153&lt;='Auxiliary Energy Estimation'!$E$25, 1, 0)</f>
        <v>1</v>
      </c>
      <c r="I7153" s="26">
        <f>IF(E7153&lt;='Auxiliary Energy Estimation'!$E$25, 1, 0)</f>
        <v>0</v>
      </c>
    </row>
    <row r="7154" spans="2:9" ht="15" x14ac:dyDescent="0.3">
      <c r="B7154" s="33">
        <v>7149.5</v>
      </c>
      <c r="C7154" s="34">
        <v>10</v>
      </c>
      <c r="D7154" s="32">
        <f t="shared" si="222"/>
        <v>50</v>
      </c>
      <c r="E7154" s="37">
        <f t="shared" si="223"/>
        <v>60</v>
      </c>
      <c r="F7154" s="32">
        <f>'Auxiliary Energy Estimation'!$E$25-D7154</f>
        <v>5</v>
      </c>
      <c r="G7154" s="32">
        <f>'Auxiliary Energy Estimation'!$E$25-E7154</f>
        <v>-5</v>
      </c>
      <c r="H7154" s="26">
        <f>IF(D7154&lt;='Auxiliary Energy Estimation'!$E$25, 1, 0)</f>
        <v>1</v>
      </c>
      <c r="I7154" s="26">
        <f>IF(E7154&lt;='Auxiliary Energy Estimation'!$E$25, 1, 0)</f>
        <v>0</v>
      </c>
    </row>
    <row r="7155" spans="2:9" ht="15" x14ac:dyDescent="0.3">
      <c r="B7155" s="33">
        <v>7150.5</v>
      </c>
      <c r="C7155" s="34">
        <v>10</v>
      </c>
      <c r="D7155" s="32">
        <f t="shared" si="222"/>
        <v>50</v>
      </c>
      <c r="E7155" s="37">
        <f t="shared" si="223"/>
        <v>60</v>
      </c>
      <c r="F7155" s="32">
        <f>'Auxiliary Energy Estimation'!$E$25-D7155</f>
        <v>5</v>
      </c>
      <c r="G7155" s="32">
        <f>'Auxiliary Energy Estimation'!$E$25-E7155</f>
        <v>-5</v>
      </c>
      <c r="H7155" s="26">
        <f>IF(D7155&lt;='Auxiliary Energy Estimation'!$E$25, 1, 0)</f>
        <v>1</v>
      </c>
      <c r="I7155" s="26">
        <f>IF(E7155&lt;='Auxiliary Energy Estimation'!$E$25, 1, 0)</f>
        <v>0</v>
      </c>
    </row>
    <row r="7156" spans="2:9" ht="15" x14ac:dyDescent="0.3">
      <c r="B7156" s="33">
        <v>7151.5</v>
      </c>
      <c r="C7156" s="34">
        <v>9.4</v>
      </c>
      <c r="D7156" s="32">
        <f t="shared" si="222"/>
        <v>48.92</v>
      </c>
      <c r="E7156" s="37">
        <f t="shared" si="223"/>
        <v>58.704000000000001</v>
      </c>
      <c r="F7156" s="32">
        <f>'Auxiliary Energy Estimation'!$E$25-D7156</f>
        <v>6.0799999999999983</v>
      </c>
      <c r="G7156" s="32">
        <f>'Auxiliary Energy Estimation'!$E$25-E7156</f>
        <v>-3.7040000000000006</v>
      </c>
      <c r="H7156" s="26">
        <f>IF(D7156&lt;='Auxiliary Energy Estimation'!$E$25, 1, 0)</f>
        <v>1</v>
      </c>
      <c r="I7156" s="26">
        <f>IF(E7156&lt;='Auxiliary Energy Estimation'!$E$25, 1, 0)</f>
        <v>0</v>
      </c>
    </row>
    <row r="7157" spans="2:9" ht="15" x14ac:dyDescent="0.3">
      <c r="B7157" s="33">
        <v>7152.5</v>
      </c>
      <c r="C7157" s="34">
        <v>10</v>
      </c>
      <c r="D7157" s="32">
        <f t="shared" si="222"/>
        <v>50</v>
      </c>
      <c r="E7157" s="37">
        <f t="shared" si="223"/>
        <v>60</v>
      </c>
      <c r="F7157" s="32">
        <f>'Auxiliary Energy Estimation'!$E$25-D7157</f>
        <v>5</v>
      </c>
      <c r="G7157" s="32">
        <f>'Auxiliary Energy Estimation'!$E$25-E7157</f>
        <v>-5</v>
      </c>
      <c r="H7157" s="26">
        <f>IF(D7157&lt;='Auxiliary Energy Estimation'!$E$25, 1, 0)</f>
        <v>1</v>
      </c>
      <c r="I7157" s="26">
        <f>IF(E7157&lt;='Auxiliary Energy Estimation'!$E$25, 1, 0)</f>
        <v>0</v>
      </c>
    </row>
    <row r="7158" spans="2:9" ht="15" x14ac:dyDescent="0.3">
      <c r="B7158" s="33">
        <v>7153.5</v>
      </c>
      <c r="C7158" s="34">
        <v>9.4</v>
      </c>
      <c r="D7158" s="32">
        <f t="shared" si="222"/>
        <v>48.92</v>
      </c>
      <c r="E7158" s="37">
        <f t="shared" si="223"/>
        <v>58.704000000000001</v>
      </c>
      <c r="F7158" s="32">
        <f>'Auxiliary Energy Estimation'!$E$25-D7158</f>
        <v>6.0799999999999983</v>
      </c>
      <c r="G7158" s="32">
        <f>'Auxiliary Energy Estimation'!$E$25-E7158</f>
        <v>-3.7040000000000006</v>
      </c>
      <c r="H7158" s="26">
        <f>IF(D7158&lt;='Auxiliary Energy Estimation'!$E$25, 1, 0)</f>
        <v>1</v>
      </c>
      <c r="I7158" s="26">
        <f>IF(E7158&lt;='Auxiliary Energy Estimation'!$E$25, 1, 0)</f>
        <v>0</v>
      </c>
    </row>
    <row r="7159" spans="2:9" ht="15" x14ac:dyDescent="0.3">
      <c r="B7159" s="33">
        <v>7154.5</v>
      </c>
      <c r="C7159" s="34">
        <v>9.4</v>
      </c>
      <c r="D7159" s="32">
        <f t="shared" si="222"/>
        <v>48.92</v>
      </c>
      <c r="E7159" s="37">
        <f t="shared" si="223"/>
        <v>58.704000000000001</v>
      </c>
      <c r="F7159" s="32">
        <f>'Auxiliary Energy Estimation'!$E$25-D7159</f>
        <v>6.0799999999999983</v>
      </c>
      <c r="G7159" s="32">
        <f>'Auxiliary Energy Estimation'!$E$25-E7159</f>
        <v>-3.7040000000000006</v>
      </c>
      <c r="H7159" s="26">
        <f>IF(D7159&lt;='Auxiliary Energy Estimation'!$E$25, 1, 0)</f>
        <v>1</v>
      </c>
      <c r="I7159" s="26">
        <f>IF(E7159&lt;='Auxiliary Energy Estimation'!$E$25, 1, 0)</f>
        <v>0</v>
      </c>
    </row>
    <row r="7160" spans="2:9" ht="15" x14ac:dyDescent="0.3">
      <c r="B7160" s="33">
        <v>7155.5</v>
      </c>
      <c r="C7160" s="34">
        <v>10</v>
      </c>
      <c r="D7160" s="32">
        <f t="shared" si="222"/>
        <v>50</v>
      </c>
      <c r="E7160" s="37">
        <f t="shared" si="223"/>
        <v>60</v>
      </c>
      <c r="F7160" s="32">
        <f>'Auxiliary Energy Estimation'!$E$25-D7160</f>
        <v>5</v>
      </c>
      <c r="G7160" s="32">
        <f>'Auxiliary Energy Estimation'!$E$25-E7160</f>
        <v>-5</v>
      </c>
      <c r="H7160" s="26">
        <f>IF(D7160&lt;='Auxiliary Energy Estimation'!$E$25, 1, 0)</f>
        <v>1</v>
      </c>
      <c r="I7160" s="26">
        <f>IF(E7160&lt;='Auxiliary Energy Estimation'!$E$25, 1, 0)</f>
        <v>0</v>
      </c>
    </row>
    <row r="7161" spans="2:9" ht="15" x14ac:dyDescent="0.3">
      <c r="B7161" s="33">
        <v>7156.5</v>
      </c>
      <c r="C7161" s="34">
        <v>8.3000000000000007</v>
      </c>
      <c r="D7161" s="32">
        <f t="shared" si="222"/>
        <v>46.94</v>
      </c>
      <c r="E7161" s="37">
        <f t="shared" si="223"/>
        <v>56.327999999999996</v>
      </c>
      <c r="F7161" s="32">
        <f>'Auxiliary Energy Estimation'!$E$25-D7161</f>
        <v>8.0600000000000023</v>
      </c>
      <c r="G7161" s="32">
        <f>'Auxiliary Energy Estimation'!$E$25-E7161</f>
        <v>-1.3279999999999959</v>
      </c>
      <c r="H7161" s="26">
        <f>IF(D7161&lt;='Auxiliary Energy Estimation'!$E$25, 1, 0)</f>
        <v>1</v>
      </c>
      <c r="I7161" s="26">
        <f>IF(E7161&lt;='Auxiliary Energy Estimation'!$E$25, 1, 0)</f>
        <v>0</v>
      </c>
    </row>
    <row r="7162" spans="2:9" ht="15" x14ac:dyDescent="0.3">
      <c r="B7162" s="33">
        <v>7157.5</v>
      </c>
      <c r="C7162" s="34">
        <v>8.3000000000000007</v>
      </c>
      <c r="D7162" s="32">
        <f t="shared" si="222"/>
        <v>46.94</v>
      </c>
      <c r="E7162" s="37">
        <f t="shared" si="223"/>
        <v>56.327999999999996</v>
      </c>
      <c r="F7162" s="32">
        <f>'Auxiliary Energy Estimation'!$E$25-D7162</f>
        <v>8.0600000000000023</v>
      </c>
      <c r="G7162" s="32">
        <f>'Auxiliary Energy Estimation'!$E$25-E7162</f>
        <v>-1.3279999999999959</v>
      </c>
      <c r="H7162" s="26">
        <f>IF(D7162&lt;='Auxiliary Energy Estimation'!$E$25, 1, 0)</f>
        <v>1</v>
      </c>
      <c r="I7162" s="26">
        <f>IF(E7162&lt;='Auxiliary Energy Estimation'!$E$25, 1, 0)</f>
        <v>0</v>
      </c>
    </row>
    <row r="7163" spans="2:9" ht="15" x14ac:dyDescent="0.3">
      <c r="B7163" s="33">
        <v>7158.5</v>
      </c>
      <c r="C7163" s="34">
        <v>8.9</v>
      </c>
      <c r="D7163" s="32">
        <f t="shared" si="222"/>
        <v>48.019999999999996</v>
      </c>
      <c r="E7163" s="37">
        <f t="shared" si="223"/>
        <v>57.623999999999995</v>
      </c>
      <c r="F7163" s="32">
        <f>'Auxiliary Energy Estimation'!$E$25-D7163</f>
        <v>6.980000000000004</v>
      </c>
      <c r="G7163" s="32">
        <f>'Auxiliary Energy Estimation'!$E$25-E7163</f>
        <v>-2.6239999999999952</v>
      </c>
      <c r="H7163" s="26">
        <f>IF(D7163&lt;='Auxiliary Energy Estimation'!$E$25, 1, 0)</f>
        <v>1</v>
      </c>
      <c r="I7163" s="26">
        <f>IF(E7163&lt;='Auxiliary Energy Estimation'!$E$25, 1, 0)</f>
        <v>0</v>
      </c>
    </row>
    <row r="7164" spans="2:9" ht="15" x14ac:dyDescent="0.3">
      <c r="B7164" s="33">
        <v>7159.5</v>
      </c>
      <c r="C7164" s="34">
        <v>10</v>
      </c>
      <c r="D7164" s="32">
        <f t="shared" si="222"/>
        <v>50</v>
      </c>
      <c r="E7164" s="37">
        <f t="shared" si="223"/>
        <v>60</v>
      </c>
      <c r="F7164" s="32">
        <f>'Auxiliary Energy Estimation'!$E$25-D7164</f>
        <v>5</v>
      </c>
      <c r="G7164" s="32">
        <f>'Auxiliary Energy Estimation'!$E$25-E7164</f>
        <v>-5</v>
      </c>
      <c r="H7164" s="26">
        <f>IF(D7164&lt;='Auxiliary Energy Estimation'!$E$25, 1, 0)</f>
        <v>1</v>
      </c>
      <c r="I7164" s="26">
        <f>IF(E7164&lt;='Auxiliary Energy Estimation'!$E$25, 1, 0)</f>
        <v>0</v>
      </c>
    </row>
    <row r="7165" spans="2:9" ht="15" x14ac:dyDescent="0.3">
      <c r="B7165" s="33">
        <v>7160.5</v>
      </c>
      <c r="C7165" s="34">
        <v>10</v>
      </c>
      <c r="D7165" s="32">
        <f t="shared" si="222"/>
        <v>50</v>
      </c>
      <c r="E7165" s="37">
        <f t="shared" si="223"/>
        <v>60</v>
      </c>
      <c r="F7165" s="32">
        <f>'Auxiliary Energy Estimation'!$E$25-D7165</f>
        <v>5</v>
      </c>
      <c r="G7165" s="32">
        <f>'Auxiliary Energy Estimation'!$E$25-E7165</f>
        <v>-5</v>
      </c>
      <c r="H7165" s="26">
        <f>IF(D7165&lt;='Auxiliary Energy Estimation'!$E$25, 1, 0)</f>
        <v>1</v>
      </c>
      <c r="I7165" s="26">
        <f>IF(E7165&lt;='Auxiliary Energy Estimation'!$E$25, 1, 0)</f>
        <v>0</v>
      </c>
    </row>
    <row r="7166" spans="2:9" ht="15" x14ac:dyDescent="0.3">
      <c r="B7166" s="33">
        <v>7161.5</v>
      </c>
      <c r="C7166" s="34">
        <v>9.4</v>
      </c>
      <c r="D7166" s="32">
        <f t="shared" si="222"/>
        <v>48.92</v>
      </c>
      <c r="E7166" s="37">
        <f t="shared" si="223"/>
        <v>58.704000000000001</v>
      </c>
      <c r="F7166" s="32">
        <f>'Auxiliary Energy Estimation'!$E$25-D7166</f>
        <v>6.0799999999999983</v>
      </c>
      <c r="G7166" s="32">
        <f>'Auxiliary Energy Estimation'!$E$25-E7166</f>
        <v>-3.7040000000000006</v>
      </c>
      <c r="H7166" s="26">
        <f>IF(D7166&lt;='Auxiliary Energy Estimation'!$E$25, 1, 0)</f>
        <v>1</v>
      </c>
      <c r="I7166" s="26">
        <f>IF(E7166&lt;='Auxiliary Energy Estimation'!$E$25, 1, 0)</f>
        <v>0</v>
      </c>
    </row>
    <row r="7167" spans="2:9" ht="15" x14ac:dyDescent="0.3">
      <c r="B7167" s="33">
        <v>7162.5</v>
      </c>
      <c r="C7167" s="34">
        <v>10</v>
      </c>
      <c r="D7167" s="32">
        <f t="shared" si="222"/>
        <v>50</v>
      </c>
      <c r="E7167" s="37">
        <f t="shared" si="223"/>
        <v>60</v>
      </c>
      <c r="F7167" s="32">
        <f>'Auxiliary Energy Estimation'!$E$25-D7167</f>
        <v>5</v>
      </c>
      <c r="G7167" s="32">
        <f>'Auxiliary Energy Estimation'!$E$25-E7167</f>
        <v>-5</v>
      </c>
      <c r="H7167" s="26">
        <f>IF(D7167&lt;='Auxiliary Energy Estimation'!$E$25, 1, 0)</f>
        <v>1</v>
      </c>
      <c r="I7167" s="26">
        <f>IF(E7167&lt;='Auxiliary Energy Estimation'!$E$25, 1, 0)</f>
        <v>0</v>
      </c>
    </row>
    <row r="7168" spans="2:9" ht="15" x14ac:dyDescent="0.3">
      <c r="B7168" s="33">
        <v>7163.5</v>
      </c>
      <c r="C7168" s="34">
        <v>10.6</v>
      </c>
      <c r="D7168" s="32">
        <f t="shared" si="222"/>
        <v>51.08</v>
      </c>
      <c r="E7168" s="37">
        <f t="shared" si="223"/>
        <v>61.295999999999992</v>
      </c>
      <c r="F7168" s="32">
        <f>'Auxiliary Energy Estimation'!$E$25-D7168</f>
        <v>3.9200000000000017</v>
      </c>
      <c r="G7168" s="32">
        <f>'Auxiliary Energy Estimation'!$E$25-E7168</f>
        <v>-6.2959999999999923</v>
      </c>
      <c r="H7168" s="26">
        <f>IF(D7168&lt;='Auxiliary Energy Estimation'!$E$25, 1, 0)</f>
        <v>1</v>
      </c>
      <c r="I7168" s="26">
        <f>IF(E7168&lt;='Auxiliary Energy Estimation'!$E$25, 1, 0)</f>
        <v>0</v>
      </c>
    </row>
    <row r="7169" spans="2:9" ht="15" x14ac:dyDescent="0.3">
      <c r="B7169" s="33">
        <v>7164.5</v>
      </c>
      <c r="C7169" s="34">
        <v>11.1</v>
      </c>
      <c r="D7169" s="32">
        <f t="shared" si="222"/>
        <v>51.980000000000004</v>
      </c>
      <c r="E7169" s="37">
        <f t="shared" si="223"/>
        <v>62.376000000000005</v>
      </c>
      <c r="F7169" s="32">
        <f>'Auxiliary Energy Estimation'!$E$25-D7169</f>
        <v>3.019999999999996</v>
      </c>
      <c r="G7169" s="32">
        <f>'Auxiliary Energy Estimation'!$E$25-E7169</f>
        <v>-7.3760000000000048</v>
      </c>
      <c r="H7169" s="26">
        <f>IF(D7169&lt;='Auxiliary Energy Estimation'!$E$25, 1, 0)</f>
        <v>1</v>
      </c>
      <c r="I7169" s="26">
        <f>IF(E7169&lt;='Auxiliary Energy Estimation'!$E$25, 1, 0)</f>
        <v>0</v>
      </c>
    </row>
    <row r="7170" spans="2:9" ht="15" x14ac:dyDescent="0.3">
      <c r="B7170" s="33">
        <v>7165.5</v>
      </c>
      <c r="C7170" s="34">
        <v>10.6</v>
      </c>
      <c r="D7170" s="32">
        <f t="shared" si="222"/>
        <v>51.08</v>
      </c>
      <c r="E7170" s="37">
        <f t="shared" si="223"/>
        <v>61.295999999999992</v>
      </c>
      <c r="F7170" s="32">
        <f>'Auxiliary Energy Estimation'!$E$25-D7170</f>
        <v>3.9200000000000017</v>
      </c>
      <c r="G7170" s="32">
        <f>'Auxiliary Energy Estimation'!$E$25-E7170</f>
        <v>-6.2959999999999923</v>
      </c>
      <c r="H7170" s="26">
        <f>IF(D7170&lt;='Auxiliary Energy Estimation'!$E$25, 1, 0)</f>
        <v>1</v>
      </c>
      <c r="I7170" s="26">
        <f>IF(E7170&lt;='Auxiliary Energy Estimation'!$E$25, 1, 0)</f>
        <v>0</v>
      </c>
    </row>
    <row r="7171" spans="2:9" ht="15" x14ac:dyDescent="0.3">
      <c r="B7171" s="33">
        <v>7166.5</v>
      </c>
      <c r="C7171" s="34">
        <v>10.6</v>
      </c>
      <c r="D7171" s="32">
        <f t="shared" si="222"/>
        <v>51.08</v>
      </c>
      <c r="E7171" s="37">
        <f t="shared" si="223"/>
        <v>61.295999999999992</v>
      </c>
      <c r="F7171" s="32">
        <f>'Auxiliary Energy Estimation'!$E$25-D7171</f>
        <v>3.9200000000000017</v>
      </c>
      <c r="G7171" s="32">
        <f>'Auxiliary Energy Estimation'!$E$25-E7171</f>
        <v>-6.2959999999999923</v>
      </c>
      <c r="H7171" s="26">
        <f>IF(D7171&lt;='Auxiliary Energy Estimation'!$E$25, 1, 0)</f>
        <v>1</v>
      </c>
      <c r="I7171" s="26">
        <f>IF(E7171&lt;='Auxiliary Energy Estimation'!$E$25, 1, 0)</f>
        <v>0</v>
      </c>
    </row>
    <row r="7172" spans="2:9" ht="15" x14ac:dyDescent="0.3">
      <c r="B7172" s="33">
        <v>7167.5</v>
      </c>
      <c r="C7172" s="34">
        <v>10</v>
      </c>
      <c r="D7172" s="32">
        <f t="shared" si="222"/>
        <v>50</v>
      </c>
      <c r="E7172" s="37">
        <f t="shared" si="223"/>
        <v>60</v>
      </c>
      <c r="F7172" s="32">
        <f>'Auxiliary Energy Estimation'!$E$25-D7172</f>
        <v>5</v>
      </c>
      <c r="G7172" s="32">
        <f>'Auxiliary Energy Estimation'!$E$25-E7172</f>
        <v>-5</v>
      </c>
      <c r="H7172" s="26">
        <f>IF(D7172&lt;='Auxiliary Energy Estimation'!$E$25, 1, 0)</f>
        <v>1</v>
      </c>
      <c r="I7172" s="26">
        <f>IF(E7172&lt;='Auxiliary Energy Estimation'!$E$25, 1, 0)</f>
        <v>0</v>
      </c>
    </row>
    <row r="7173" spans="2:9" ht="15" x14ac:dyDescent="0.3">
      <c r="B7173" s="33">
        <v>7168.5</v>
      </c>
      <c r="C7173" s="34">
        <v>9.4</v>
      </c>
      <c r="D7173" s="32">
        <f t="shared" ref="D7173:D7236" si="224">CONVERT(C7173,"C","F")</f>
        <v>48.92</v>
      </c>
      <c r="E7173" s="37">
        <f t="shared" ref="E7173:E7236" si="225">D7173*1.2</f>
        <v>58.704000000000001</v>
      </c>
      <c r="F7173" s="32">
        <f>'Auxiliary Energy Estimation'!$E$25-D7173</f>
        <v>6.0799999999999983</v>
      </c>
      <c r="G7173" s="32">
        <f>'Auxiliary Energy Estimation'!$E$25-E7173</f>
        <v>-3.7040000000000006</v>
      </c>
      <c r="H7173" s="26">
        <f>IF(D7173&lt;='Auxiliary Energy Estimation'!$E$25, 1, 0)</f>
        <v>1</v>
      </c>
      <c r="I7173" s="26">
        <f>IF(E7173&lt;='Auxiliary Energy Estimation'!$E$25, 1, 0)</f>
        <v>0</v>
      </c>
    </row>
    <row r="7174" spans="2:9" ht="15" x14ac:dyDescent="0.3">
      <c r="B7174" s="33">
        <v>7169.5</v>
      </c>
      <c r="C7174" s="34">
        <v>8.3000000000000007</v>
      </c>
      <c r="D7174" s="32">
        <f t="shared" si="224"/>
        <v>46.94</v>
      </c>
      <c r="E7174" s="37">
        <f t="shared" si="225"/>
        <v>56.327999999999996</v>
      </c>
      <c r="F7174" s="32">
        <f>'Auxiliary Energy Estimation'!$E$25-D7174</f>
        <v>8.0600000000000023</v>
      </c>
      <c r="G7174" s="32">
        <f>'Auxiliary Energy Estimation'!$E$25-E7174</f>
        <v>-1.3279999999999959</v>
      </c>
      <c r="H7174" s="26">
        <f>IF(D7174&lt;='Auxiliary Energy Estimation'!$E$25, 1, 0)</f>
        <v>1</v>
      </c>
      <c r="I7174" s="26">
        <f>IF(E7174&lt;='Auxiliary Energy Estimation'!$E$25, 1, 0)</f>
        <v>0</v>
      </c>
    </row>
    <row r="7175" spans="2:9" ht="15" x14ac:dyDescent="0.3">
      <c r="B7175" s="33">
        <v>7170.5</v>
      </c>
      <c r="C7175" s="34">
        <v>8.3000000000000007</v>
      </c>
      <c r="D7175" s="32">
        <f t="shared" si="224"/>
        <v>46.94</v>
      </c>
      <c r="E7175" s="37">
        <f t="shared" si="225"/>
        <v>56.327999999999996</v>
      </c>
      <c r="F7175" s="32">
        <f>'Auxiliary Energy Estimation'!$E$25-D7175</f>
        <v>8.0600000000000023</v>
      </c>
      <c r="G7175" s="32">
        <f>'Auxiliary Energy Estimation'!$E$25-E7175</f>
        <v>-1.3279999999999959</v>
      </c>
      <c r="H7175" s="26">
        <f>IF(D7175&lt;='Auxiliary Energy Estimation'!$E$25, 1, 0)</f>
        <v>1</v>
      </c>
      <c r="I7175" s="26">
        <f>IF(E7175&lt;='Auxiliary Energy Estimation'!$E$25, 1, 0)</f>
        <v>0</v>
      </c>
    </row>
    <row r="7176" spans="2:9" ht="15" x14ac:dyDescent="0.3">
      <c r="B7176" s="33">
        <v>7171.5</v>
      </c>
      <c r="C7176" s="34">
        <v>8.9</v>
      </c>
      <c r="D7176" s="32">
        <f t="shared" si="224"/>
        <v>48.019999999999996</v>
      </c>
      <c r="E7176" s="37">
        <f t="shared" si="225"/>
        <v>57.623999999999995</v>
      </c>
      <c r="F7176" s="32">
        <f>'Auxiliary Energy Estimation'!$E$25-D7176</f>
        <v>6.980000000000004</v>
      </c>
      <c r="G7176" s="32">
        <f>'Auxiliary Energy Estimation'!$E$25-E7176</f>
        <v>-2.6239999999999952</v>
      </c>
      <c r="H7176" s="26">
        <f>IF(D7176&lt;='Auxiliary Energy Estimation'!$E$25, 1, 0)</f>
        <v>1</v>
      </c>
      <c r="I7176" s="26">
        <f>IF(E7176&lt;='Auxiliary Energy Estimation'!$E$25, 1, 0)</f>
        <v>0</v>
      </c>
    </row>
    <row r="7177" spans="2:9" ht="15" x14ac:dyDescent="0.3">
      <c r="B7177" s="33">
        <v>7172.5</v>
      </c>
      <c r="C7177" s="34">
        <v>9.4</v>
      </c>
      <c r="D7177" s="32">
        <f t="shared" si="224"/>
        <v>48.92</v>
      </c>
      <c r="E7177" s="37">
        <f t="shared" si="225"/>
        <v>58.704000000000001</v>
      </c>
      <c r="F7177" s="32">
        <f>'Auxiliary Energy Estimation'!$E$25-D7177</f>
        <v>6.0799999999999983</v>
      </c>
      <c r="G7177" s="32">
        <f>'Auxiliary Energy Estimation'!$E$25-E7177</f>
        <v>-3.7040000000000006</v>
      </c>
      <c r="H7177" s="26">
        <f>IF(D7177&lt;='Auxiliary Energy Estimation'!$E$25, 1, 0)</f>
        <v>1</v>
      </c>
      <c r="I7177" s="26">
        <f>IF(E7177&lt;='Auxiliary Energy Estimation'!$E$25, 1, 0)</f>
        <v>0</v>
      </c>
    </row>
    <row r="7178" spans="2:9" ht="15" x14ac:dyDescent="0.3">
      <c r="B7178" s="33">
        <v>7173.5</v>
      </c>
      <c r="C7178" s="34">
        <v>8.9</v>
      </c>
      <c r="D7178" s="32">
        <f t="shared" si="224"/>
        <v>48.019999999999996</v>
      </c>
      <c r="E7178" s="37">
        <f t="shared" si="225"/>
        <v>57.623999999999995</v>
      </c>
      <c r="F7178" s="32">
        <f>'Auxiliary Energy Estimation'!$E$25-D7178</f>
        <v>6.980000000000004</v>
      </c>
      <c r="G7178" s="32">
        <f>'Auxiliary Energy Estimation'!$E$25-E7178</f>
        <v>-2.6239999999999952</v>
      </c>
      <c r="H7178" s="26">
        <f>IF(D7178&lt;='Auxiliary Energy Estimation'!$E$25, 1, 0)</f>
        <v>1</v>
      </c>
      <c r="I7178" s="26">
        <f>IF(E7178&lt;='Auxiliary Energy Estimation'!$E$25, 1, 0)</f>
        <v>0</v>
      </c>
    </row>
    <row r="7179" spans="2:9" ht="15" x14ac:dyDescent="0.3">
      <c r="B7179" s="33">
        <v>7174.5</v>
      </c>
      <c r="C7179" s="34">
        <v>8.3000000000000007</v>
      </c>
      <c r="D7179" s="32">
        <f t="shared" si="224"/>
        <v>46.94</v>
      </c>
      <c r="E7179" s="37">
        <f t="shared" si="225"/>
        <v>56.327999999999996</v>
      </c>
      <c r="F7179" s="32">
        <f>'Auxiliary Energy Estimation'!$E$25-D7179</f>
        <v>8.0600000000000023</v>
      </c>
      <c r="G7179" s="32">
        <f>'Auxiliary Energy Estimation'!$E$25-E7179</f>
        <v>-1.3279999999999959</v>
      </c>
      <c r="H7179" s="26">
        <f>IF(D7179&lt;='Auxiliary Energy Estimation'!$E$25, 1, 0)</f>
        <v>1</v>
      </c>
      <c r="I7179" s="26">
        <f>IF(E7179&lt;='Auxiliary Energy Estimation'!$E$25, 1, 0)</f>
        <v>0</v>
      </c>
    </row>
    <row r="7180" spans="2:9" ht="15" x14ac:dyDescent="0.3">
      <c r="B7180" s="33">
        <v>7175.5</v>
      </c>
      <c r="C7180" s="34">
        <v>8.9</v>
      </c>
      <c r="D7180" s="32">
        <f t="shared" si="224"/>
        <v>48.019999999999996</v>
      </c>
      <c r="E7180" s="37">
        <f t="shared" si="225"/>
        <v>57.623999999999995</v>
      </c>
      <c r="F7180" s="32">
        <f>'Auxiliary Energy Estimation'!$E$25-D7180</f>
        <v>6.980000000000004</v>
      </c>
      <c r="G7180" s="32">
        <f>'Auxiliary Energy Estimation'!$E$25-E7180</f>
        <v>-2.6239999999999952</v>
      </c>
      <c r="H7180" s="26">
        <f>IF(D7180&lt;='Auxiliary Energy Estimation'!$E$25, 1, 0)</f>
        <v>1</v>
      </c>
      <c r="I7180" s="26">
        <f>IF(E7180&lt;='Auxiliary Energy Estimation'!$E$25, 1, 0)</f>
        <v>0</v>
      </c>
    </row>
    <row r="7181" spans="2:9" ht="15" x14ac:dyDescent="0.3">
      <c r="B7181" s="33">
        <v>7176.5</v>
      </c>
      <c r="C7181" s="34">
        <v>8.9</v>
      </c>
      <c r="D7181" s="32">
        <f t="shared" si="224"/>
        <v>48.019999999999996</v>
      </c>
      <c r="E7181" s="37">
        <f t="shared" si="225"/>
        <v>57.623999999999995</v>
      </c>
      <c r="F7181" s="32">
        <f>'Auxiliary Energy Estimation'!$E$25-D7181</f>
        <v>6.980000000000004</v>
      </c>
      <c r="G7181" s="32">
        <f>'Auxiliary Energy Estimation'!$E$25-E7181</f>
        <v>-2.6239999999999952</v>
      </c>
      <c r="H7181" s="26">
        <f>IF(D7181&lt;='Auxiliary Energy Estimation'!$E$25, 1, 0)</f>
        <v>1</v>
      </c>
      <c r="I7181" s="26">
        <f>IF(E7181&lt;='Auxiliary Energy Estimation'!$E$25, 1, 0)</f>
        <v>0</v>
      </c>
    </row>
    <row r="7182" spans="2:9" ht="15" x14ac:dyDescent="0.3">
      <c r="B7182" s="33">
        <v>7177.5</v>
      </c>
      <c r="C7182" s="34">
        <v>8.9</v>
      </c>
      <c r="D7182" s="32">
        <f t="shared" si="224"/>
        <v>48.019999999999996</v>
      </c>
      <c r="E7182" s="37">
        <f t="shared" si="225"/>
        <v>57.623999999999995</v>
      </c>
      <c r="F7182" s="32">
        <f>'Auxiliary Energy Estimation'!$E$25-D7182</f>
        <v>6.980000000000004</v>
      </c>
      <c r="G7182" s="32">
        <f>'Auxiliary Energy Estimation'!$E$25-E7182</f>
        <v>-2.6239999999999952</v>
      </c>
      <c r="H7182" s="26">
        <f>IF(D7182&lt;='Auxiliary Energy Estimation'!$E$25, 1, 0)</f>
        <v>1</v>
      </c>
      <c r="I7182" s="26">
        <f>IF(E7182&lt;='Auxiliary Energy Estimation'!$E$25, 1, 0)</f>
        <v>0</v>
      </c>
    </row>
    <row r="7183" spans="2:9" ht="15" x14ac:dyDescent="0.3">
      <c r="B7183" s="33">
        <v>7178.5</v>
      </c>
      <c r="C7183" s="34">
        <v>8.9</v>
      </c>
      <c r="D7183" s="32">
        <f t="shared" si="224"/>
        <v>48.019999999999996</v>
      </c>
      <c r="E7183" s="37">
        <f t="shared" si="225"/>
        <v>57.623999999999995</v>
      </c>
      <c r="F7183" s="32">
        <f>'Auxiliary Energy Estimation'!$E$25-D7183</f>
        <v>6.980000000000004</v>
      </c>
      <c r="G7183" s="32">
        <f>'Auxiliary Energy Estimation'!$E$25-E7183</f>
        <v>-2.6239999999999952</v>
      </c>
      <c r="H7183" s="26">
        <f>IF(D7183&lt;='Auxiliary Energy Estimation'!$E$25, 1, 0)</f>
        <v>1</v>
      </c>
      <c r="I7183" s="26">
        <f>IF(E7183&lt;='Auxiliary Energy Estimation'!$E$25, 1, 0)</f>
        <v>0</v>
      </c>
    </row>
    <row r="7184" spans="2:9" ht="15" x14ac:dyDescent="0.3">
      <c r="B7184" s="33">
        <v>7179.5</v>
      </c>
      <c r="C7184" s="34">
        <v>9.4</v>
      </c>
      <c r="D7184" s="32">
        <f t="shared" si="224"/>
        <v>48.92</v>
      </c>
      <c r="E7184" s="37">
        <f t="shared" si="225"/>
        <v>58.704000000000001</v>
      </c>
      <c r="F7184" s="32">
        <f>'Auxiliary Energy Estimation'!$E$25-D7184</f>
        <v>6.0799999999999983</v>
      </c>
      <c r="G7184" s="32">
        <f>'Auxiliary Energy Estimation'!$E$25-E7184</f>
        <v>-3.7040000000000006</v>
      </c>
      <c r="H7184" s="26">
        <f>IF(D7184&lt;='Auxiliary Energy Estimation'!$E$25, 1, 0)</f>
        <v>1</v>
      </c>
      <c r="I7184" s="26">
        <f>IF(E7184&lt;='Auxiliary Energy Estimation'!$E$25, 1, 0)</f>
        <v>0</v>
      </c>
    </row>
    <row r="7185" spans="2:9" ht="15" x14ac:dyDescent="0.3">
      <c r="B7185" s="33">
        <v>7180.5</v>
      </c>
      <c r="C7185" s="34">
        <v>10</v>
      </c>
      <c r="D7185" s="32">
        <f t="shared" si="224"/>
        <v>50</v>
      </c>
      <c r="E7185" s="37">
        <f t="shared" si="225"/>
        <v>60</v>
      </c>
      <c r="F7185" s="32">
        <f>'Auxiliary Energy Estimation'!$E$25-D7185</f>
        <v>5</v>
      </c>
      <c r="G7185" s="32">
        <f>'Auxiliary Energy Estimation'!$E$25-E7185</f>
        <v>-5</v>
      </c>
      <c r="H7185" s="26">
        <f>IF(D7185&lt;='Auxiliary Energy Estimation'!$E$25, 1, 0)</f>
        <v>1</v>
      </c>
      <c r="I7185" s="26">
        <f>IF(E7185&lt;='Auxiliary Energy Estimation'!$E$25, 1, 0)</f>
        <v>0</v>
      </c>
    </row>
    <row r="7186" spans="2:9" ht="15" x14ac:dyDescent="0.3">
      <c r="B7186" s="33">
        <v>7181.5</v>
      </c>
      <c r="C7186" s="34">
        <v>10</v>
      </c>
      <c r="D7186" s="32">
        <f t="shared" si="224"/>
        <v>50</v>
      </c>
      <c r="E7186" s="37">
        <f t="shared" si="225"/>
        <v>60</v>
      </c>
      <c r="F7186" s="32">
        <f>'Auxiliary Energy Estimation'!$E$25-D7186</f>
        <v>5</v>
      </c>
      <c r="G7186" s="32">
        <f>'Auxiliary Energy Estimation'!$E$25-E7186</f>
        <v>-5</v>
      </c>
      <c r="H7186" s="26">
        <f>IF(D7186&lt;='Auxiliary Energy Estimation'!$E$25, 1, 0)</f>
        <v>1</v>
      </c>
      <c r="I7186" s="26">
        <f>IF(E7186&lt;='Auxiliary Energy Estimation'!$E$25, 1, 0)</f>
        <v>0</v>
      </c>
    </row>
    <row r="7187" spans="2:9" ht="15" x14ac:dyDescent="0.3">
      <c r="B7187" s="33">
        <v>7182.5</v>
      </c>
      <c r="C7187" s="34">
        <v>9.4</v>
      </c>
      <c r="D7187" s="32">
        <f t="shared" si="224"/>
        <v>48.92</v>
      </c>
      <c r="E7187" s="37">
        <f t="shared" si="225"/>
        <v>58.704000000000001</v>
      </c>
      <c r="F7187" s="32">
        <f>'Auxiliary Energy Estimation'!$E$25-D7187</f>
        <v>6.0799999999999983</v>
      </c>
      <c r="G7187" s="32">
        <f>'Auxiliary Energy Estimation'!$E$25-E7187</f>
        <v>-3.7040000000000006</v>
      </c>
      <c r="H7187" s="26">
        <f>IF(D7187&lt;='Auxiliary Energy Estimation'!$E$25, 1, 0)</f>
        <v>1</v>
      </c>
      <c r="I7187" s="26">
        <f>IF(E7187&lt;='Auxiliary Energy Estimation'!$E$25, 1, 0)</f>
        <v>0</v>
      </c>
    </row>
    <row r="7188" spans="2:9" ht="15" x14ac:dyDescent="0.3">
      <c r="B7188" s="33">
        <v>7183.5</v>
      </c>
      <c r="C7188" s="34">
        <v>10</v>
      </c>
      <c r="D7188" s="32">
        <f t="shared" si="224"/>
        <v>50</v>
      </c>
      <c r="E7188" s="37">
        <f t="shared" si="225"/>
        <v>60</v>
      </c>
      <c r="F7188" s="32">
        <f>'Auxiliary Energy Estimation'!$E$25-D7188</f>
        <v>5</v>
      </c>
      <c r="G7188" s="32">
        <f>'Auxiliary Energy Estimation'!$E$25-E7188</f>
        <v>-5</v>
      </c>
      <c r="H7188" s="26">
        <f>IF(D7188&lt;='Auxiliary Energy Estimation'!$E$25, 1, 0)</f>
        <v>1</v>
      </c>
      <c r="I7188" s="26">
        <f>IF(E7188&lt;='Auxiliary Energy Estimation'!$E$25, 1, 0)</f>
        <v>0</v>
      </c>
    </row>
    <row r="7189" spans="2:9" ht="15" x14ac:dyDescent="0.3">
      <c r="B7189" s="33">
        <v>7184.5</v>
      </c>
      <c r="C7189" s="34">
        <v>10</v>
      </c>
      <c r="D7189" s="32">
        <f t="shared" si="224"/>
        <v>50</v>
      </c>
      <c r="E7189" s="37">
        <f t="shared" si="225"/>
        <v>60</v>
      </c>
      <c r="F7189" s="32">
        <f>'Auxiliary Energy Estimation'!$E$25-D7189</f>
        <v>5</v>
      </c>
      <c r="G7189" s="32">
        <f>'Auxiliary Energy Estimation'!$E$25-E7189</f>
        <v>-5</v>
      </c>
      <c r="H7189" s="26">
        <f>IF(D7189&lt;='Auxiliary Energy Estimation'!$E$25, 1, 0)</f>
        <v>1</v>
      </c>
      <c r="I7189" s="26">
        <f>IF(E7189&lt;='Auxiliary Energy Estimation'!$E$25, 1, 0)</f>
        <v>0</v>
      </c>
    </row>
    <row r="7190" spans="2:9" ht="15" x14ac:dyDescent="0.3">
      <c r="B7190" s="33">
        <v>7185.5</v>
      </c>
      <c r="C7190" s="34">
        <v>10.6</v>
      </c>
      <c r="D7190" s="32">
        <f t="shared" si="224"/>
        <v>51.08</v>
      </c>
      <c r="E7190" s="37">
        <f t="shared" si="225"/>
        <v>61.295999999999992</v>
      </c>
      <c r="F7190" s="32">
        <f>'Auxiliary Energy Estimation'!$E$25-D7190</f>
        <v>3.9200000000000017</v>
      </c>
      <c r="G7190" s="32">
        <f>'Auxiliary Energy Estimation'!$E$25-E7190</f>
        <v>-6.2959999999999923</v>
      </c>
      <c r="H7190" s="26">
        <f>IF(D7190&lt;='Auxiliary Energy Estimation'!$E$25, 1, 0)</f>
        <v>1</v>
      </c>
      <c r="I7190" s="26">
        <f>IF(E7190&lt;='Auxiliary Energy Estimation'!$E$25, 1, 0)</f>
        <v>0</v>
      </c>
    </row>
    <row r="7191" spans="2:9" ht="15" x14ac:dyDescent="0.3">
      <c r="B7191" s="33">
        <v>7186.5</v>
      </c>
      <c r="C7191" s="34">
        <v>10.6</v>
      </c>
      <c r="D7191" s="32">
        <f t="shared" si="224"/>
        <v>51.08</v>
      </c>
      <c r="E7191" s="37">
        <f t="shared" si="225"/>
        <v>61.295999999999992</v>
      </c>
      <c r="F7191" s="32">
        <f>'Auxiliary Energy Estimation'!$E$25-D7191</f>
        <v>3.9200000000000017</v>
      </c>
      <c r="G7191" s="32">
        <f>'Auxiliary Energy Estimation'!$E$25-E7191</f>
        <v>-6.2959999999999923</v>
      </c>
      <c r="H7191" s="26">
        <f>IF(D7191&lt;='Auxiliary Energy Estimation'!$E$25, 1, 0)</f>
        <v>1</v>
      </c>
      <c r="I7191" s="26">
        <f>IF(E7191&lt;='Auxiliary Energy Estimation'!$E$25, 1, 0)</f>
        <v>0</v>
      </c>
    </row>
    <row r="7192" spans="2:9" ht="15" x14ac:dyDescent="0.3">
      <c r="B7192" s="33">
        <v>7187.5</v>
      </c>
      <c r="C7192" s="34">
        <v>11.1</v>
      </c>
      <c r="D7192" s="32">
        <f t="shared" si="224"/>
        <v>51.980000000000004</v>
      </c>
      <c r="E7192" s="37">
        <f t="shared" si="225"/>
        <v>62.376000000000005</v>
      </c>
      <c r="F7192" s="32">
        <f>'Auxiliary Energy Estimation'!$E$25-D7192</f>
        <v>3.019999999999996</v>
      </c>
      <c r="G7192" s="32">
        <f>'Auxiliary Energy Estimation'!$E$25-E7192</f>
        <v>-7.3760000000000048</v>
      </c>
      <c r="H7192" s="26">
        <f>IF(D7192&lt;='Auxiliary Energy Estimation'!$E$25, 1, 0)</f>
        <v>1</v>
      </c>
      <c r="I7192" s="26">
        <f>IF(E7192&lt;='Auxiliary Energy Estimation'!$E$25, 1, 0)</f>
        <v>0</v>
      </c>
    </row>
    <row r="7193" spans="2:9" ht="15" x14ac:dyDescent="0.3">
      <c r="B7193" s="33">
        <v>7188.5</v>
      </c>
      <c r="C7193" s="34">
        <v>11.1</v>
      </c>
      <c r="D7193" s="32">
        <f t="shared" si="224"/>
        <v>51.980000000000004</v>
      </c>
      <c r="E7193" s="37">
        <f t="shared" si="225"/>
        <v>62.376000000000005</v>
      </c>
      <c r="F7193" s="32">
        <f>'Auxiliary Energy Estimation'!$E$25-D7193</f>
        <v>3.019999999999996</v>
      </c>
      <c r="G7193" s="32">
        <f>'Auxiliary Energy Estimation'!$E$25-E7193</f>
        <v>-7.3760000000000048</v>
      </c>
      <c r="H7193" s="26">
        <f>IF(D7193&lt;='Auxiliary Energy Estimation'!$E$25, 1, 0)</f>
        <v>1</v>
      </c>
      <c r="I7193" s="26">
        <f>IF(E7193&lt;='Auxiliary Energy Estimation'!$E$25, 1, 0)</f>
        <v>0</v>
      </c>
    </row>
    <row r="7194" spans="2:9" ht="15" x14ac:dyDescent="0.3">
      <c r="B7194" s="33">
        <v>7189.5</v>
      </c>
      <c r="C7194" s="34">
        <v>11.1</v>
      </c>
      <c r="D7194" s="32">
        <f t="shared" si="224"/>
        <v>51.980000000000004</v>
      </c>
      <c r="E7194" s="37">
        <f t="shared" si="225"/>
        <v>62.376000000000005</v>
      </c>
      <c r="F7194" s="32">
        <f>'Auxiliary Energy Estimation'!$E$25-D7194</f>
        <v>3.019999999999996</v>
      </c>
      <c r="G7194" s="32">
        <f>'Auxiliary Energy Estimation'!$E$25-E7194</f>
        <v>-7.3760000000000048</v>
      </c>
      <c r="H7194" s="26">
        <f>IF(D7194&lt;='Auxiliary Energy Estimation'!$E$25, 1, 0)</f>
        <v>1</v>
      </c>
      <c r="I7194" s="26">
        <f>IF(E7194&lt;='Auxiliary Energy Estimation'!$E$25, 1, 0)</f>
        <v>0</v>
      </c>
    </row>
    <row r="7195" spans="2:9" ht="15" x14ac:dyDescent="0.3">
      <c r="B7195" s="33">
        <v>7190.5</v>
      </c>
      <c r="C7195" s="34">
        <v>10.6</v>
      </c>
      <c r="D7195" s="32">
        <f t="shared" si="224"/>
        <v>51.08</v>
      </c>
      <c r="E7195" s="37">
        <f t="shared" si="225"/>
        <v>61.295999999999992</v>
      </c>
      <c r="F7195" s="32">
        <f>'Auxiliary Energy Estimation'!$E$25-D7195</f>
        <v>3.9200000000000017</v>
      </c>
      <c r="G7195" s="32">
        <f>'Auxiliary Energy Estimation'!$E$25-E7195</f>
        <v>-6.2959999999999923</v>
      </c>
      <c r="H7195" s="26">
        <f>IF(D7195&lt;='Auxiliary Energy Estimation'!$E$25, 1, 0)</f>
        <v>1</v>
      </c>
      <c r="I7195" s="26">
        <f>IF(E7195&lt;='Auxiliary Energy Estimation'!$E$25, 1, 0)</f>
        <v>0</v>
      </c>
    </row>
    <row r="7196" spans="2:9" ht="15" x14ac:dyDescent="0.3">
      <c r="B7196" s="33">
        <v>7191.5</v>
      </c>
      <c r="C7196" s="34">
        <v>10.6</v>
      </c>
      <c r="D7196" s="32">
        <f t="shared" si="224"/>
        <v>51.08</v>
      </c>
      <c r="E7196" s="37">
        <f t="shared" si="225"/>
        <v>61.295999999999992</v>
      </c>
      <c r="F7196" s="32">
        <f>'Auxiliary Energy Estimation'!$E$25-D7196</f>
        <v>3.9200000000000017</v>
      </c>
      <c r="G7196" s="32">
        <f>'Auxiliary Energy Estimation'!$E$25-E7196</f>
        <v>-6.2959999999999923</v>
      </c>
      <c r="H7196" s="26">
        <f>IF(D7196&lt;='Auxiliary Energy Estimation'!$E$25, 1, 0)</f>
        <v>1</v>
      </c>
      <c r="I7196" s="26">
        <f>IF(E7196&lt;='Auxiliary Energy Estimation'!$E$25, 1, 0)</f>
        <v>0</v>
      </c>
    </row>
    <row r="7197" spans="2:9" ht="15" x14ac:dyDescent="0.3">
      <c r="B7197" s="33">
        <v>7192.5</v>
      </c>
      <c r="C7197" s="34">
        <v>10.6</v>
      </c>
      <c r="D7197" s="32">
        <f t="shared" si="224"/>
        <v>51.08</v>
      </c>
      <c r="E7197" s="37">
        <f t="shared" si="225"/>
        <v>61.295999999999992</v>
      </c>
      <c r="F7197" s="32">
        <f>'Auxiliary Energy Estimation'!$E$25-D7197</f>
        <v>3.9200000000000017</v>
      </c>
      <c r="G7197" s="32">
        <f>'Auxiliary Energy Estimation'!$E$25-E7197</f>
        <v>-6.2959999999999923</v>
      </c>
      <c r="H7197" s="26">
        <f>IF(D7197&lt;='Auxiliary Energy Estimation'!$E$25, 1, 0)</f>
        <v>1</v>
      </c>
      <c r="I7197" s="26">
        <f>IF(E7197&lt;='Auxiliary Energy Estimation'!$E$25, 1, 0)</f>
        <v>0</v>
      </c>
    </row>
    <row r="7198" spans="2:9" ht="15" x14ac:dyDescent="0.3">
      <c r="B7198" s="33">
        <v>7193.5</v>
      </c>
      <c r="C7198" s="34">
        <v>10.6</v>
      </c>
      <c r="D7198" s="32">
        <f t="shared" si="224"/>
        <v>51.08</v>
      </c>
      <c r="E7198" s="37">
        <f t="shared" si="225"/>
        <v>61.295999999999992</v>
      </c>
      <c r="F7198" s="32">
        <f>'Auxiliary Energy Estimation'!$E$25-D7198</f>
        <v>3.9200000000000017</v>
      </c>
      <c r="G7198" s="32">
        <f>'Auxiliary Energy Estimation'!$E$25-E7198</f>
        <v>-6.2959999999999923</v>
      </c>
      <c r="H7198" s="26">
        <f>IF(D7198&lt;='Auxiliary Energy Estimation'!$E$25, 1, 0)</f>
        <v>1</v>
      </c>
      <c r="I7198" s="26">
        <f>IF(E7198&lt;='Auxiliary Energy Estimation'!$E$25, 1, 0)</f>
        <v>0</v>
      </c>
    </row>
    <row r="7199" spans="2:9" ht="15" x14ac:dyDescent="0.3">
      <c r="B7199" s="33">
        <v>7194.5</v>
      </c>
      <c r="C7199" s="34">
        <v>10</v>
      </c>
      <c r="D7199" s="32">
        <f t="shared" si="224"/>
        <v>50</v>
      </c>
      <c r="E7199" s="37">
        <f t="shared" si="225"/>
        <v>60</v>
      </c>
      <c r="F7199" s="32">
        <f>'Auxiliary Energy Estimation'!$E$25-D7199</f>
        <v>5</v>
      </c>
      <c r="G7199" s="32">
        <f>'Auxiliary Energy Estimation'!$E$25-E7199</f>
        <v>-5</v>
      </c>
      <c r="H7199" s="26">
        <f>IF(D7199&lt;='Auxiliary Energy Estimation'!$E$25, 1, 0)</f>
        <v>1</v>
      </c>
      <c r="I7199" s="26">
        <f>IF(E7199&lt;='Auxiliary Energy Estimation'!$E$25, 1, 0)</f>
        <v>0</v>
      </c>
    </row>
    <row r="7200" spans="2:9" ht="15" x14ac:dyDescent="0.3">
      <c r="B7200" s="33">
        <v>7195.5</v>
      </c>
      <c r="C7200" s="34">
        <v>10</v>
      </c>
      <c r="D7200" s="32">
        <f t="shared" si="224"/>
        <v>50</v>
      </c>
      <c r="E7200" s="37">
        <f t="shared" si="225"/>
        <v>60</v>
      </c>
      <c r="F7200" s="32">
        <f>'Auxiliary Energy Estimation'!$E$25-D7200</f>
        <v>5</v>
      </c>
      <c r="G7200" s="32">
        <f>'Auxiliary Energy Estimation'!$E$25-E7200</f>
        <v>-5</v>
      </c>
      <c r="H7200" s="26">
        <f>IF(D7200&lt;='Auxiliary Energy Estimation'!$E$25, 1, 0)</f>
        <v>1</v>
      </c>
      <c r="I7200" s="26">
        <f>IF(E7200&lt;='Auxiliary Energy Estimation'!$E$25, 1, 0)</f>
        <v>0</v>
      </c>
    </row>
    <row r="7201" spans="2:9" ht="15" x14ac:dyDescent="0.3">
      <c r="B7201" s="33">
        <v>7196.5</v>
      </c>
      <c r="C7201" s="34">
        <v>10</v>
      </c>
      <c r="D7201" s="32">
        <f t="shared" si="224"/>
        <v>50</v>
      </c>
      <c r="E7201" s="37">
        <f t="shared" si="225"/>
        <v>60</v>
      </c>
      <c r="F7201" s="32">
        <f>'Auxiliary Energy Estimation'!$E$25-D7201</f>
        <v>5</v>
      </c>
      <c r="G7201" s="32">
        <f>'Auxiliary Energy Estimation'!$E$25-E7201</f>
        <v>-5</v>
      </c>
      <c r="H7201" s="26">
        <f>IF(D7201&lt;='Auxiliary Energy Estimation'!$E$25, 1, 0)</f>
        <v>1</v>
      </c>
      <c r="I7201" s="26">
        <f>IF(E7201&lt;='Auxiliary Energy Estimation'!$E$25, 1, 0)</f>
        <v>0</v>
      </c>
    </row>
    <row r="7202" spans="2:9" ht="15" x14ac:dyDescent="0.3">
      <c r="B7202" s="33">
        <v>7197.5</v>
      </c>
      <c r="C7202" s="34">
        <v>10</v>
      </c>
      <c r="D7202" s="32">
        <f t="shared" si="224"/>
        <v>50</v>
      </c>
      <c r="E7202" s="37">
        <f t="shared" si="225"/>
        <v>60</v>
      </c>
      <c r="F7202" s="32">
        <f>'Auxiliary Energy Estimation'!$E$25-D7202</f>
        <v>5</v>
      </c>
      <c r="G7202" s="32">
        <f>'Auxiliary Energy Estimation'!$E$25-E7202</f>
        <v>-5</v>
      </c>
      <c r="H7202" s="26">
        <f>IF(D7202&lt;='Auxiliary Energy Estimation'!$E$25, 1, 0)</f>
        <v>1</v>
      </c>
      <c r="I7202" s="26">
        <f>IF(E7202&lt;='Auxiliary Energy Estimation'!$E$25, 1, 0)</f>
        <v>0</v>
      </c>
    </row>
    <row r="7203" spans="2:9" ht="15" x14ac:dyDescent="0.3">
      <c r="B7203" s="33">
        <v>7198.5</v>
      </c>
      <c r="C7203" s="34">
        <v>10</v>
      </c>
      <c r="D7203" s="32">
        <f t="shared" si="224"/>
        <v>50</v>
      </c>
      <c r="E7203" s="37">
        <f t="shared" si="225"/>
        <v>60</v>
      </c>
      <c r="F7203" s="32">
        <f>'Auxiliary Energy Estimation'!$E$25-D7203</f>
        <v>5</v>
      </c>
      <c r="G7203" s="32">
        <f>'Auxiliary Energy Estimation'!$E$25-E7203</f>
        <v>-5</v>
      </c>
      <c r="H7203" s="26">
        <f>IF(D7203&lt;='Auxiliary Energy Estimation'!$E$25, 1, 0)</f>
        <v>1</v>
      </c>
      <c r="I7203" s="26">
        <f>IF(E7203&lt;='Auxiliary Energy Estimation'!$E$25, 1, 0)</f>
        <v>0</v>
      </c>
    </row>
    <row r="7204" spans="2:9" ht="15" x14ac:dyDescent="0.3">
      <c r="B7204" s="33">
        <v>7199.5</v>
      </c>
      <c r="C7204" s="34">
        <v>10</v>
      </c>
      <c r="D7204" s="32">
        <f t="shared" si="224"/>
        <v>50</v>
      </c>
      <c r="E7204" s="37">
        <f t="shared" si="225"/>
        <v>60</v>
      </c>
      <c r="F7204" s="32">
        <f>'Auxiliary Energy Estimation'!$E$25-D7204</f>
        <v>5</v>
      </c>
      <c r="G7204" s="32">
        <f>'Auxiliary Energy Estimation'!$E$25-E7204</f>
        <v>-5</v>
      </c>
      <c r="H7204" s="26">
        <f>IF(D7204&lt;='Auxiliary Energy Estimation'!$E$25, 1, 0)</f>
        <v>1</v>
      </c>
      <c r="I7204" s="26">
        <f>IF(E7204&lt;='Auxiliary Energy Estimation'!$E$25, 1, 0)</f>
        <v>0</v>
      </c>
    </row>
    <row r="7205" spans="2:9" ht="15" x14ac:dyDescent="0.3">
      <c r="B7205" s="33">
        <v>7200.5</v>
      </c>
      <c r="C7205" s="34">
        <v>10</v>
      </c>
      <c r="D7205" s="32">
        <f t="shared" si="224"/>
        <v>50</v>
      </c>
      <c r="E7205" s="37">
        <f t="shared" si="225"/>
        <v>60</v>
      </c>
      <c r="F7205" s="32">
        <f>'Auxiliary Energy Estimation'!$E$25-D7205</f>
        <v>5</v>
      </c>
      <c r="G7205" s="32">
        <f>'Auxiliary Energy Estimation'!$E$25-E7205</f>
        <v>-5</v>
      </c>
      <c r="H7205" s="26">
        <f>IF(D7205&lt;='Auxiliary Energy Estimation'!$E$25, 1, 0)</f>
        <v>1</v>
      </c>
      <c r="I7205" s="26">
        <f>IF(E7205&lt;='Auxiliary Energy Estimation'!$E$25, 1, 0)</f>
        <v>0</v>
      </c>
    </row>
    <row r="7206" spans="2:9" ht="15" x14ac:dyDescent="0.3">
      <c r="B7206" s="33">
        <v>7201.5</v>
      </c>
      <c r="C7206" s="34">
        <v>10.6</v>
      </c>
      <c r="D7206" s="32">
        <f t="shared" si="224"/>
        <v>51.08</v>
      </c>
      <c r="E7206" s="37">
        <f t="shared" si="225"/>
        <v>61.295999999999992</v>
      </c>
      <c r="F7206" s="32">
        <f>'Auxiliary Energy Estimation'!$E$25-D7206</f>
        <v>3.9200000000000017</v>
      </c>
      <c r="G7206" s="32">
        <f>'Auxiliary Energy Estimation'!$E$25-E7206</f>
        <v>-6.2959999999999923</v>
      </c>
      <c r="H7206" s="26">
        <f>IF(D7206&lt;='Auxiliary Energy Estimation'!$E$25, 1, 0)</f>
        <v>1</v>
      </c>
      <c r="I7206" s="26">
        <f>IF(E7206&lt;='Auxiliary Energy Estimation'!$E$25, 1, 0)</f>
        <v>0</v>
      </c>
    </row>
    <row r="7207" spans="2:9" ht="15" x14ac:dyDescent="0.3">
      <c r="B7207" s="33">
        <v>7202.5</v>
      </c>
      <c r="C7207" s="34">
        <v>10</v>
      </c>
      <c r="D7207" s="32">
        <f t="shared" si="224"/>
        <v>50</v>
      </c>
      <c r="E7207" s="37">
        <f t="shared" si="225"/>
        <v>60</v>
      </c>
      <c r="F7207" s="32">
        <f>'Auxiliary Energy Estimation'!$E$25-D7207</f>
        <v>5</v>
      </c>
      <c r="G7207" s="32">
        <f>'Auxiliary Energy Estimation'!$E$25-E7207</f>
        <v>-5</v>
      </c>
      <c r="H7207" s="26">
        <f>IF(D7207&lt;='Auxiliary Energy Estimation'!$E$25, 1, 0)</f>
        <v>1</v>
      </c>
      <c r="I7207" s="26">
        <f>IF(E7207&lt;='Auxiliary Energy Estimation'!$E$25, 1, 0)</f>
        <v>0</v>
      </c>
    </row>
    <row r="7208" spans="2:9" ht="15" x14ac:dyDescent="0.3">
      <c r="B7208" s="33">
        <v>7203.5</v>
      </c>
      <c r="C7208" s="34">
        <v>10.6</v>
      </c>
      <c r="D7208" s="32">
        <f t="shared" si="224"/>
        <v>51.08</v>
      </c>
      <c r="E7208" s="37">
        <f t="shared" si="225"/>
        <v>61.295999999999992</v>
      </c>
      <c r="F7208" s="32">
        <f>'Auxiliary Energy Estimation'!$E$25-D7208</f>
        <v>3.9200000000000017</v>
      </c>
      <c r="G7208" s="32">
        <f>'Auxiliary Energy Estimation'!$E$25-E7208</f>
        <v>-6.2959999999999923</v>
      </c>
      <c r="H7208" s="26">
        <f>IF(D7208&lt;='Auxiliary Energy Estimation'!$E$25, 1, 0)</f>
        <v>1</v>
      </c>
      <c r="I7208" s="26">
        <f>IF(E7208&lt;='Auxiliary Energy Estimation'!$E$25, 1, 0)</f>
        <v>0</v>
      </c>
    </row>
    <row r="7209" spans="2:9" ht="15" x14ac:dyDescent="0.3">
      <c r="B7209" s="33">
        <v>7204.5</v>
      </c>
      <c r="C7209" s="34">
        <v>10.6</v>
      </c>
      <c r="D7209" s="32">
        <f t="shared" si="224"/>
        <v>51.08</v>
      </c>
      <c r="E7209" s="37">
        <f t="shared" si="225"/>
        <v>61.295999999999992</v>
      </c>
      <c r="F7209" s="32">
        <f>'Auxiliary Energy Estimation'!$E$25-D7209</f>
        <v>3.9200000000000017</v>
      </c>
      <c r="G7209" s="32">
        <f>'Auxiliary Energy Estimation'!$E$25-E7209</f>
        <v>-6.2959999999999923</v>
      </c>
      <c r="H7209" s="26">
        <f>IF(D7209&lt;='Auxiliary Energy Estimation'!$E$25, 1, 0)</f>
        <v>1</v>
      </c>
      <c r="I7209" s="26">
        <f>IF(E7209&lt;='Auxiliary Energy Estimation'!$E$25, 1, 0)</f>
        <v>0</v>
      </c>
    </row>
    <row r="7210" spans="2:9" ht="15" x14ac:dyDescent="0.3">
      <c r="B7210" s="33">
        <v>7205.5</v>
      </c>
      <c r="C7210" s="34">
        <v>10.6</v>
      </c>
      <c r="D7210" s="32">
        <f t="shared" si="224"/>
        <v>51.08</v>
      </c>
      <c r="E7210" s="37">
        <f t="shared" si="225"/>
        <v>61.295999999999992</v>
      </c>
      <c r="F7210" s="32">
        <f>'Auxiliary Energy Estimation'!$E$25-D7210</f>
        <v>3.9200000000000017</v>
      </c>
      <c r="G7210" s="32">
        <f>'Auxiliary Energy Estimation'!$E$25-E7210</f>
        <v>-6.2959999999999923</v>
      </c>
      <c r="H7210" s="26">
        <f>IF(D7210&lt;='Auxiliary Energy Estimation'!$E$25, 1, 0)</f>
        <v>1</v>
      </c>
      <c r="I7210" s="26">
        <f>IF(E7210&lt;='Auxiliary Energy Estimation'!$E$25, 1, 0)</f>
        <v>0</v>
      </c>
    </row>
    <row r="7211" spans="2:9" ht="15" x14ac:dyDescent="0.3">
      <c r="B7211" s="33">
        <v>7206.5</v>
      </c>
      <c r="C7211" s="34">
        <v>11.1</v>
      </c>
      <c r="D7211" s="32">
        <f t="shared" si="224"/>
        <v>51.980000000000004</v>
      </c>
      <c r="E7211" s="37">
        <f t="shared" si="225"/>
        <v>62.376000000000005</v>
      </c>
      <c r="F7211" s="32">
        <f>'Auxiliary Energy Estimation'!$E$25-D7211</f>
        <v>3.019999999999996</v>
      </c>
      <c r="G7211" s="32">
        <f>'Auxiliary Energy Estimation'!$E$25-E7211</f>
        <v>-7.3760000000000048</v>
      </c>
      <c r="H7211" s="26">
        <f>IF(D7211&lt;='Auxiliary Energy Estimation'!$E$25, 1, 0)</f>
        <v>1</v>
      </c>
      <c r="I7211" s="26">
        <f>IF(E7211&lt;='Auxiliary Energy Estimation'!$E$25, 1, 0)</f>
        <v>0</v>
      </c>
    </row>
    <row r="7212" spans="2:9" ht="15" x14ac:dyDescent="0.3">
      <c r="B7212" s="33">
        <v>7207.5</v>
      </c>
      <c r="C7212" s="34">
        <v>11.7</v>
      </c>
      <c r="D7212" s="32">
        <f t="shared" si="224"/>
        <v>53.06</v>
      </c>
      <c r="E7212" s="37">
        <f t="shared" si="225"/>
        <v>63.671999999999997</v>
      </c>
      <c r="F7212" s="32">
        <f>'Auxiliary Energy Estimation'!$E$25-D7212</f>
        <v>1.9399999999999977</v>
      </c>
      <c r="G7212" s="32">
        <f>'Auxiliary Energy Estimation'!$E$25-E7212</f>
        <v>-8.671999999999997</v>
      </c>
      <c r="H7212" s="26">
        <f>IF(D7212&lt;='Auxiliary Energy Estimation'!$E$25, 1, 0)</f>
        <v>1</v>
      </c>
      <c r="I7212" s="26">
        <f>IF(E7212&lt;='Auxiliary Energy Estimation'!$E$25, 1, 0)</f>
        <v>0</v>
      </c>
    </row>
    <row r="7213" spans="2:9" ht="15" x14ac:dyDescent="0.3">
      <c r="B7213" s="33">
        <v>7208.5</v>
      </c>
      <c r="C7213" s="34">
        <v>12.2</v>
      </c>
      <c r="D7213" s="32">
        <f t="shared" si="224"/>
        <v>53.96</v>
      </c>
      <c r="E7213" s="37">
        <f t="shared" si="225"/>
        <v>64.751999999999995</v>
      </c>
      <c r="F7213" s="32">
        <f>'Auxiliary Energy Estimation'!$E$25-D7213</f>
        <v>1.0399999999999991</v>
      </c>
      <c r="G7213" s="32">
        <f>'Auxiliary Energy Estimation'!$E$25-E7213</f>
        <v>-9.7519999999999953</v>
      </c>
      <c r="H7213" s="26">
        <f>IF(D7213&lt;='Auxiliary Energy Estimation'!$E$25, 1, 0)</f>
        <v>1</v>
      </c>
      <c r="I7213" s="26">
        <f>IF(E7213&lt;='Auxiliary Energy Estimation'!$E$25, 1, 0)</f>
        <v>0</v>
      </c>
    </row>
    <row r="7214" spans="2:9" ht="15" x14ac:dyDescent="0.3">
      <c r="B7214" s="33">
        <v>7209.5</v>
      </c>
      <c r="C7214" s="34">
        <v>13.9</v>
      </c>
      <c r="D7214" s="32">
        <f t="shared" si="224"/>
        <v>57.019999999999996</v>
      </c>
      <c r="E7214" s="37">
        <f t="shared" si="225"/>
        <v>68.423999999999992</v>
      </c>
      <c r="F7214" s="32">
        <f>'Auxiliary Energy Estimation'!$E$25-D7214</f>
        <v>-2.019999999999996</v>
      </c>
      <c r="G7214" s="32">
        <f>'Auxiliary Energy Estimation'!$E$25-E7214</f>
        <v>-13.423999999999992</v>
      </c>
      <c r="H7214" s="26">
        <f>IF(D7214&lt;='Auxiliary Energy Estimation'!$E$25, 1, 0)</f>
        <v>0</v>
      </c>
      <c r="I7214" s="26">
        <f>IF(E7214&lt;='Auxiliary Energy Estimation'!$E$25, 1, 0)</f>
        <v>0</v>
      </c>
    </row>
    <row r="7215" spans="2:9" ht="15" x14ac:dyDescent="0.3">
      <c r="B7215" s="33">
        <v>7210.5</v>
      </c>
      <c r="C7215" s="34">
        <v>16.100000000000001</v>
      </c>
      <c r="D7215" s="32">
        <f t="shared" si="224"/>
        <v>60.980000000000004</v>
      </c>
      <c r="E7215" s="37">
        <f t="shared" si="225"/>
        <v>73.176000000000002</v>
      </c>
      <c r="F7215" s="32">
        <f>'Auxiliary Energy Estimation'!$E$25-D7215</f>
        <v>-5.980000000000004</v>
      </c>
      <c r="G7215" s="32">
        <f>'Auxiliary Energy Estimation'!$E$25-E7215</f>
        <v>-18.176000000000002</v>
      </c>
      <c r="H7215" s="26">
        <f>IF(D7215&lt;='Auxiliary Energy Estimation'!$E$25, 1, 0)</f>
        <v>0</v>
      </c>
      <c r="I7215" s="26">
        <f>IF(E7215&lt;='Auxiliary Energy Estimation'!$E$25, 1, 0)</f>
        <v>0</v>
      </c>
    </row>
    <row r="7216" spans="2:9" ht="15" x14ac:dyDescent="0.3">
      <c r="B7216" s="33">
        <v>7211.5</v>
      </c>
      <c r="C7216" s="34">
        <v>16.100000000000001</v>
      </c>
      <c r="D7216" s="32">
        <f t="shared" si="224"/>
        <v>60.980000000000004</v>
      </c>
      <c r="E7216" s="37">
        <f t="shared" si="225"/>
        <v>73.176000000000002</v>
      </c>
      <c r="F7216" s="32">
        <f>'Auxiliary Energy Estimation'!$E$25-D7216</f>
        <v>-5.980000000000004</v>
      </c>
      <c r="G7216" s="32">
        <f>'Auxiliary Energy Estimation'!$E$25-E7216</f>
        <v>-18.176000000000002</v>
      </c>
      <c r="H7216" s="26">
        <f>IF(D7216&lt;='Auxiliary Energy Estimation'!$E$25, 1, 0)</f>
        <v>0</v>
      </c>
      <c r="I7216" s="26">
        <f>IF(E7216&lt;='Auxiliary Energy Estimation'!$E$25, 1, 0)</f>
        <v>0</v>
      </c>
    </row>
    <row r="7217" spans="2:9" ht="15" x14ac:dyDescent="0.3">
      <c r="B7217" s="33">
        <v>7212.5</v>
      </c>
      <c r="C7217" s="34">
        <v>16.100000000000001</v>
      </c>
      <c r="D7217" s="32">
        <f t="shared" si="224"/>
        <v>60.980000000000004</v>
      </c>
      <c r="E7217" s="37">
        <f t="shared" si="225"/>
        <v>73.176000000000002</v>
      </c>
      <c r="F7217" s="32">
        <f>'Auxiliary Energy Estimation'!$E$25-D7217</f>
        <v>-5.980000000000004</v>
      </c>
      <c r="G7217" s="32">
        <f>'Auxiliary Energy Estimation'!$E$25-E7217</f>
        <v>-18.176000000000002</v>
      </c>
      <c r="H7217" s="26">
        <f>IF(D7217&lt;='Auxiliary Energy Estimation'!$E$25, 1, 0)</f>
        <v>0</v>
      </c>
      <c r="I7217" s="26">
        <f>IF(E7217&lt;='Auxiliary Energy Estimation'!$E$25, 1, 0)</f>
        <v>0</v>
      </c>
    </row>
    <row r="7218" spans="2:9" ht="15" x14ac:dyDescent="0.3">
      <c r="B7218" s="33">
        <v>7213.5</v>
      </c>
      <c r="C7218" s="34">
        <v>18.3</v>
      </c>
      <c r="D7218" s="32">
        <f t="shared" si="224"/>
        <v>64.94</v>
      </c>
      <c r="E7218" s="37">
        <f t="shared" si="225"/>
        <v>77.927999999999997</v>
      </c>
      <c r="F7218" s="32">
        <f>'Auxiliary Energy Estimation'!$E$25-D7218</f>
        <v>-9.9399999999999977</v>
      </c>
      <c r="G7218" s="32">
        <f>'Auxiliary Energy Estimation'!$E$25-E7218</f>
        <v>-22.927999999999997</v>
      </c>
      <c r="H7218" s="26">
        <f>IF(D7218&lt;='Auxiliary Energy Estimation'!$E$25, 1, 0)</f>
        <v>0</v>
      </c>
      <c r="I7218" s="26">
        <f>IF(E7218&lt;='Auxiliary Energy Estimation'!$E$25, 1, 0)</f>
        <v>0</v>
      </c>
    </row>
    <row r="7219" spans="2:9" ht="15" x14ac:dyDescent="0.3">
      <c r="B7219" s="33">
        <v>7214.5</v>
      </c>
      <c r="C7219" s="34">
        <v>17.2</v>
      </c>
      <c r="D7219" s="32">
        <f t="shared" si="224"/>
        <v>62.96</v>
      </c>
      <c r="E7219" s="37">
        <f t="shared" si="225"/>
        <v>75.551999999999992</v>
      </c>
      <c r="F7219" s="32">
        <f>'Auxiliary Energy Estimation'!$E$25-D7219</f>
        <v>-7.9600000000000009</v>
      </c>
      <c r="G7219" s="32">
        <f>'Auxiliary Energy Estimation'!$E$25-E7219</f>
        <v>-20.551999999999992</v>
      </c>
      <c r="H7219" s="26">
        <f>IF(D7219&lt;='Auxiliary Energy Estimation'!$E$25, 1, 0)</f>
        <v>0</v>
      </c>
      <c r="I7219" s="26">
        <f>IF(E7219&lt;='Auxiliary Energy Estimation'!$E$25, 1, 0)</f>
        <v>0</v>
      </c>
    </row>
    <row r="7220" spans="2:9" ht="15" x14ac:dyDescent="0.3">
      <c r="B7220" s="33">
        <v>7215.5</v>
      </c>
      <c r="C7220" s="34">
        <v>17.2</v>
      </c>
      <c r="D7220" s="32">
        <f t="shared" si="224"/>
        <v>62.96</v>
      </c>
      <c r="E7220" s="37">
        <f t="shared" si="225"/>
        <v>75.551999999999992</v>
      </c>
      <c r="F7220" s="32">
        <f>'Auxiliary Energy Estimation'!$E$25-D7220</f>
        <v>-7.9600000000000009</v>
      </c>
      <c r="G7220" s="32">
        <f>'Auxiliary Energy Estimation'!$E$25-E7220</f>
        <v>-20.551999999999992</v>
      </c>
      <c r="H7220" s="26">
        <f>IF(D7220&lt;='Auxiliary Energy Estimation'!$E$25, 1, 0)</f>
        <v>0</v>
      </c>
      <c r="I7220" s="26">
        <f>IF(E7220&lt;='Auxiliary Energy Estimation'!$E$25, 1, 0)</f>
        <v>0</v>
      </c>
    </row>
    <row r="7221" spans="2:9" ht="15" x14ac:dyDescent="0.3">
      <c r="B7221" s="33">
        <v>7216.5</v>
      </c>
      <c r="C7221" s="34">
        <v>16.7</v>
      </c>
      <c r="D7221" s="32">
        <f t="shared" si="224"/>
        <v>62.06</v>
      </c>
      <c r="E7221" s="37">
        <f t="shared" si="225"/>
        <v>74.471999999999994</v>
      </c>
      <c r="F7221" s="32">
        <f>'Auxiliary Energy Estimation'!$E$25-D7221</f>
        <v>-7.0600000000000023</v>
      </c>
      <c r="G7221" s="32">
        <f>'Auxiliary Energy Estimation'!$E$25-E7221</f>
        <v>-19.471999999999994</v>
      </c>
      <c r="H7221" s="26">
        <f>IF(D7221&lt;='Auxiliary Energy Estimation'!$E$25, 1, 0)</f>
        <v>0</v>
      </c>
      <c r="I7221" s="26">
        <f>IF(E7221&lt;='Auxiliary Energy Estimation'!$E$25, 1, 0)</f>
        <v>0</v>
      </c>
    </row>
    <row r="7222" spans="2:9" ht="15" x14ac:dyDescent="0.3">
      <c r="B7222" s="33">
        <v>7217.5</v>
      </c>
      <c r="C7222" s="34">
        <v>15.6</v>
      </c>
      <c r="D7222" s="32">
        <f t="shared" si="224"/>
        <v>60.08</v>
      </c>
      <c r="E7222" s="37">
        <f t="shared" si="225"/>
        <v>72.095999999999989</v>
      </c>
      <c r="F7222" s="32">
        <f>'Auxiliary Energy Estimation'!$E$25-D7222</f>
        <v>-5.0799999999999983</v>
      </c>
      <c r="G7222" s="32">
        <f>'Auxiliary Energy Estimation'!$E$25-E7222</f>
        <v>-17.095999999999989</v>
      </c>
      <c r="H7222" s="26">
        <f>IF(D7222&lt;='Auxiliary Energy Estimation'!$E$25, 1, 0)</f>
        <v>0</v>
      </c>
      <c r="I7222" s="26">
        <f>IF(E7222&lt;='Auxiliary Energy Estimation'!$E$25, 1, 0)</f>
        <v>0</v>
      </c>
    </row>
    <row r="7223" spans="2:9" ht="15" x14ac:dyDescent="0.3">
      <c r="B7223" s="33">
        <v>7218.5</v>
      </c>
      <c r="C7223" s="34">
        <v>15</v>
      </c>
      <c r="D7223" s="32">
        <f t="shared" si="224"/>
        <v>59</v>
      </c>
      <c r="E7223" s="37">
        <f t="shared" si="225"/>
        <v>70.8</v>
      </c>
      <c r="F7223" s="32">
        <f>'Auxiliary Energy Estimation'!$E$25-D7223</f>
        <v>-4</v>
      </c>
      <c r="G7223" s="32">
        <f>'Auxiliary Energy Estimation'!$E$25-E7223</f>
        <v>-15.799999999999997</v>
      </c>
      <c r="H7223" s="26">
        <f>IF(D7223&lt;='Auxiliary Energy Estimation'!$E$25, 1, 0)</f>
        <v>0</v>
      </c>
      <c r="I7223" s="26">
        <f>IF(E7223&lt;='Auxiliary Energy Estimation'!$E$25, 1, 0)</f>
        <v>0</v>
      </c>
    </row>
    <row r="7224" spans="2:9" ht="15" x14ac:dyDescent="0.3">
      <c r="B7224" s="33">
        <v>7219.5</v>
      </c>
      <c r="C7224" s="34">
        <v>14.4</v>
      </c>
      <c r="D7224" s="32">
        <f t="shared" si="224"/>
        <v>57.92</v>
      </c>
      <c r="E7224" s="37">
        <f t="shared" si="225"/>
        <v>69.504000000000005</v>
      </c>
      <c r="F7224" s="32">
        <f>'Auxiliary Energy Estimation'!$E$25-D7224</f>
        <v>-2.9200000000000017</v>
      </c>
      <c r="G7224" s="32">
        <f>'Auxiliary Energy Estimation'!$E$25-E7224</f>
        <v>-14.504000000000005</v>
      </c>
      <c r="H7224" s="26">
        <f>IF(D7224&lt;='Auxiliary Energy Estimation'!$E$25, 1, 0)</f>
        <v>0</v>
      </c>
      <c r="I7224" s="26">
        <f>IF(E7224&lt;='Auxiliary Energy Estimation'!$E$25, 1, 0)</f>
        <v>0</v>
      </c>
    </row>
    <row r="7225" spans="2:9" ht="15" x14ac:dyDescent="0.3">
      <c r="B7225" s="33">
        <v>7220.5</v>
      </c>
      <c r="C7225" s="34">
        <v>13.9</v>
      </c>
      <c r="D7225" s="32">
        <f t="shared" si="224"/>
        <v>57.019999999999996</v>
      </c>
      <c r="E7225" s="37">
        <f t="shared" si="225"/>
        <v>68.423999999999992</v>
      </c>
      <c r="F7225" s="32">
        <f>'Auxiliary Energy Estimation'!$E$25-D7225</f>
        <v>-2.019999999999996</v>
      </c>
      <c r="G7225" s="32">
        <f>'Auxiliary Energy Estimation'!$E$25-E7225</f>
        <v>-13.423999999999992</v>
      </c>
      <c r="H7225" s="26">
        <f>IF(D7225&lt;='Auxiliary Energy Estimation'!$E$25, 1, 0)</f>
        <v>0</v>
      </c>
      <c r="I7225" s="26">
        <f>IF(E7225&lt;='Auxiliary Energy Estimation'!$E$25, 1, 0)</f>
        <v>0</v>
      </c>
    </row>
    <row r="7226" spans="2:9" ht="15" x14ac:dyDescent="0.3">
      <c r="B7226" s="33">
        <v>7221.5</v>
      </c>
      <c r="C7226" s="34">
        <v>12.8</v>
      </c>
      <c r="D7226" s="32">
        <f t="shared" si="224"/>
        <v>55.040000000000006</v>
      </c>
      <c r="E7226" s="37">
        <f t="shared" si="225"/>
        <v>66.048000000000002</v>
      </c>
      <c r="F7226" s="32">
        <f>'Auxiliary Energy Estimation'!$E$25-D7226</f>
        <v>-4.0000000000006253E-2</v>
      </c>
      <c r="G7226" s="32">
        <f>'Auxiliary Energy Estimation'!$E$25-E7226</f>
        <v>-11.048000000000002</v>
      </c>
      <c r="H7226" s="26">
        <f>IF(D7226&lt;='Auxiliary Energy Estimation'!$E$25, 1, 0)</f>
        <v>0</v>
      </c>
      <c r="I7226" s="26">
        <f>IF(E7226&lt;='Auxiliary Energy Estimation'!$E$25, 1, 0)</f>
        <v>0</v>
      </c>
    </row>
    <row r="7227" spans="2:9" ht="15" x14ac:dyDescent="0.3">
      <c r="B7227" s="33">
        <v>7222.5</v>
      </c>
      <c r="C7227" s="34">
        <v>11.7</v>
      </c>
      <c r="D7227" s="32">
        <f t="shared" si="224"/>
        <v>53.06</v>
      </c>
      <c r="E7227" s="37">
        <f t="shared" si="225"/>
        <v>63.671999999999997</v>
      </c>
      <c r="F7227" s="32">
        <f>'Auxiliary Energy Estimation'!$E$25-D7227</f>
        <v>1.9399999999999977</v>
      </c>
      <c r="G7227" s="32">
        <f>'Auxiliary Energy Estimation'!$E$25-E7227</f>
        <v>-8.671999999999997</v>
      </c>
      <c r="H7227" s="26">
        <f>IF(D7227&lt;='Auxiliary Energy Estimation'!$E$25, 1, 0)</f>
        <v>1</v>
      </c>
      <c r="I7227" s="26">
        <f>IF(E7227&lt;='Auxiliary Energy Estimation'!$E$25, 1, 0)</f>
        <v>0</v>
      </c>
    </row>
    <row r="7228" spans="2:9" ht="15" x14ac:dyDescent="0.3">
      <c r="B7228" s="33">
        <v>7223.5</v>
      </c>
      <c r="C7228" s="34">
        <v>11.1</v>
      </c>
      <c r="D7228" s="32">
        <f t="shared" si="224"/>
        <v>51.980000000000004</v>
      </c>
      <c r="E7228" s="37">
        <f t="shared" si="225"/>
        <v>62.376000000000005</v>
      </c>
      <c r="F7228" s="32">
        <f>'Auxiliary Energy Estimation'!$E$25-D7228</f>
        <v>3.019999999999996</v>
      </c>
      <c r="G7228" s="32">
        <f>'Auxiliary Energy Estimation'!$E$25-E7228</f>
        <v>-7.3760000000000048</v>
      </c>
      <c r="H7228" s="26">
        <f>IF(D7228&lt;='Auxiliary Energy Estimation'!$E$25, 1, 0)</f>
        <v>1</v>
      </c>
      <c r="I7228" s="26">
        <f>IF(E7228&lt;='Auxiliary Energy Estimation'!$E$25, 1, 0)</f>
        <v>0</v>
      </c>
    </row>
    <row r="7229" spans="2:9" ht="15" x14ac:dyDescent="0.3">
      <c r="B7229" s="33">
        <v>7224.5</v>
      </c>
      <c r="C7229" s="34">
        <v>10.6</v>
      </c>
      <c r="D7229" s="32">
        <f t="shared" si="224"/>
        <v>51.08</v>
      </c>
      <c r="E7229" s="37">
        <f t="shared" si="225"/>
        <v>61.295999999999992</v>
      </c>
      <c r="F7229" s="32">
        <f>'Auxiliary Energy Estimation'!$E$25-D7229</f>
        <v>3.9200000000000017</v>
      </c>
      <c r="G7229" s="32">
        <f>'Auxiliary Energy Estimation'!$E$25-E7229</f>
        <v>-6.2959999999999923</v>
      </c>
      <c r="H7229" s="26">
        <f>IF(D7229&lt;='Auxiliary Energy Estimation'!$E$25, 1, 0)</f>
        <v>1</v>
      </c>
      <c r="I7229" s="26">
        <f>IF(E7229&lt;='Auxiliary Energy Estimation'!$E$25, 1, 0)</f>
        <v>0</v>
      </c>
    </row>
    <row r="7230" spans="2:9" ht="15" x14ac:dyDescent="0.3">
      <c r="B7230" s="33">
        <v>7225.5</v>
      </c>
      <c r="C7230" s="34">
        <v>10</v>
      </c>
      <c r="D7230" s="32">
        <f t="shared" si="224"/>
        <v>50</v>
      </c>
      <c r="E7230" s="37">
        <f t="shared" si="225"/>
        <v>60</v>
      </c>
      <c r="F7230" s="32">
        <f>'Auxiliary Energy Estimation'!$E$25-D7230</f>
        <v>5</v>
      </c>
      <c r="G7230" s="32">
        <f>'Auxiliary Energy Estimation'!$E$25-E7230</f>
        <v>-5</v>
      </c>
      <c r="H7230" s="26">
        <f>IF(D7230&lt;='Auxiliary Energy Estimation'!$E$25, 1, 0)</f>
        <v>1</v>
      </c>
      <c r="I7230" s="26">
        <f>IF(E7230&lt;='Auxiliary Energy Estimation'!$E$25, 1, 0)</f>
        <v>0</v>
      </c>
    </row>
    <row r="7231" spans="2:9" ht="15" x14ac:dyDescent="0.3">
      <c r="B7231" s="33">
        <v>7226.5</v>
      </c>
      <c r="C7231" s="34">
        <v>8.9</v>
      </c>
      <c r="D7231" s="32">
        <f t="shared" si="224"/>
        <v>48.019999999999996</v>
      </c>
      <c r="E7231" s="37">
        <f t="shared" si="225"/>
        <v>57.623999999999995</v>
      </c>
      <c r="F7231" s="32">
        <f>'Auxiliary Energy Estimation'!$E$25-D7231</f>
        <v>6.980000000000004</v>
      </c>
      <c r="G7231" s="32">
        <f>'Auxiliary Energy Estimation'!$E$25-E7231</f>
        <v>-2.6239999999999952</v>
      </c>
      <c r="H7231" s="26">
        <f>IF(D7231&lt;='Auxiliary Energy Estimation'!$E$25, 1, 0)</f>
        <v>1</v>
      </c>
      <c r="I7231" s="26">
        <f>IF(E7231&lt;='Auxiliary Energy Estimation'!$E$25, 1, 0)</f>
        <v>0</v>
      </c>
    </row>
    <row r="7232" spans="2:9" ht="15" x14ac:dyDescent="0.3">
      <c r="B7232" s="33">
        <v>7227.5</v>
      </c>
      <c r="C7232" s="34">
        <v>9.4</v>
      </c>
      <c r="D7232" s="32">
        <f t="shared" si="224"/>
        <v>48.92</v>
      </c>
      <c r="E7232" s="37">
        <f t="shared" si="225"/>
        <v>58.704000000000001</v>
      </c>
      <c r="F7232" s="32">
        <f>'Auxiliary Energy Estimation'!$E$25-D7232</f>
        <v>6.0799999999999983</v>
      </c>
      <c r="G7232" s="32">
        <f>'Auxiliary Energy Estimation'!$E$25-E7232</f>
        <v>-3.7040000000000006</v>
      </c>
      <c r="H7232" s="26">
        <f>IF(D7232&lt;='Auxiliary Energy Estimation'!$E$25, 1, 0)</f>
        <v>1</v>
      </c>
      <c r="I7232" s="26">
        <f>IF(E7232&lt;='Auxiliary Energy Estimation'!$E$25, 1, 0)</f>
        <v>0</v>
      </c>
    </row>
    <row r="7233" spans="2:9" ht="15" x14ac:dyDescent="0.3">
      <c r="B7233" s="33">
        <v>7228.5</v>
      </c>
      <c r="C7233" s="34">
        <v>7.8</v>
      </c>
      <c r="D7233" s="32">
        <f t="shared" si="224"/>
        <v>46.04</v>
      </c>
      <c r="E7233" s="37">
        <f t="shared" si="225"/>
        <v>55.247999999999998</v>
      </c>
      <c r="F7233" s="32">
        <f>'Auxiliary Energy Estimation'!$E$25-D7233</f>
        <v>8.9600000000000009</v>
      </c>
      <c r="G7233" s="32">
        <f>'Auxiliary Energy Estimation'!$E$25-E7233</f>
        <v>-0.24799999999999756</v>
      </c>
      <c r="H7233" s="26">
        <f>IF(D7233&lt;='Auxiliary Energy Estimation'!$E$25, 1, 0)</f>
        <v>1</v>
      </c>
      <c r="I7233" s="26">
        <f>IF(E7233&lt;='Auxiliary Energy Estimation'!$E$25, 1, 0)</f>
        <v>0</v>
      </c>
    </row>
    <row r="7234" spans="2:9" ht="15" x14ac:dyDescent="0.3">
      <c r="B7234" s="33">
        <v>7229.5</v>
      </c>
      <c r="C7234" s="34">
        <v>8.9</v>
      </c>
      <c r="D7234" s="32">
        <f t="shared" si="224"/>
        <v>48.019999999999996</v>
      </c>
      <c r="E7234" s="37">
        <f t="shared" si="225"/>
        <v>57.623999999999995</v>
      </c>
      <c r="F7234" s="32">
        <f>'Auxiliary Energy Estimation'!$E$25-D7234</f>
        <v>6.980000000000004</v>
      </c>
      <c r="G7234" s="32">
        <f>'Auxiliary Energy Estimation'!$E$25-E7234</f>
        <v>-2.6239999999999952</v>
      </c>
      <c r="H7234" s="26">
        <f>IF(D7234&lt;='Auxiliary Energy Estimation'!$E$25, 1, 0)</f>
        <v>1</v>
      </c>
      <c r="I7234" s="26">
        <f>IF(E7234&lt;='Auxiliary Energy Estimation'!$E$25, 1, 0)</f>
        <v>0</v>
      </c>
    </row>
    <row r="7235" spans="2:9" ht="15" x14ac:dyDescent="0.3">
      <c r="B7235" s="33">
        <v>7230.5</v>
      </c>
      <c r="C7235" s="34">
        <v>8.9</v>
      </c>
      <c r="D7235" s="32">
        <f t="shared" si="224"/>
        <v>48.019999999999996</v>
      </c>
      <c r="E7235" s="37">
        <f t="shared" si="225"/>
        <v>57.623999999999995</v>
      </c>
      <c r="F7235" s="32">
        <f>'Auxiliary Energy Estimation'!$E$25-D7235</f>
        <v>6.980000000000004</v>
      </c>
      <c r="G7235" s="32">
        <f>'Auxiliary Energy Estimation'!$E$25-E7235</f>
        <v>-2.6239999999999952</v>
      </c>
      <c r="H7235" s="26">
        <f>IF(D7235&lt;='Auxiliary Energy Estimation'!$E$25, 1, 0)</f>
        <v>1</v>
      </c>
      <c r="I7235" s="26">
        <f>IF(E7235&lt;='Auxiliary Energy Estimation'!$E$25, 1, 0)</f>
        <v>0</v>
      </c>
    </row>
    <row r="7236" spans="2:9" ht="15" x14ac:dyDescent="0.3">
      <c r="B7236" s="33">
        <v>7231.5</v>
      </c>
      <c r="C7236" s="34">
        <v>11.1</v>
      </c>
      <c r="D7236" s="32">
        <f t="shared" si="224"/>
        <v>51.980000000000004</v>
      </c>
      <c r="E7236" s="37">
        <f t="shared" si="225"/>
        <v>62.376000000000005</v>
      </c>
      <c r="F7236" s="32">
        <f>'Auxiliary Energy Estimation'!$E$25-D7236</f>
        <v>3.019999999999996</v>
      </c>
      <c r="G7236" s="32">
        <f>'Auxiliary Energy Estimation'!$E$25-E7236</f>
        <v>-7.3760000000000048</v>
      </c>
      <c r="H7236" s="26">
        <f>IF(D7236&lt;='Auxiliary Energy Estimation'!$E$25, 1, 0)</f>
        <v>1</v>
      </c>
      <c r="I7236" s="26">
        <f>IF(E7236&lt;='Auxiliary Energy Estimation'!$E$25, 1, 0)</f>
        <v>0</v>
      </c>
    </row>
    <row r="7237" spans="2:9" ht="15" x14ac:dyDescent="0.3">
      <c r="B7237" s="33">
        <v>7232.5</v>
      </c>
      <c r="C7237" s="34">
        <v>13.3</v>
      </c>
      <c r="D7237" s="32">
        <f t="shared" ref="D7237:D7300" si="226">CONVERT(C7237,"C","F")</f>
        <v>55.94</v>
      </c>
      <c r="E7237" s="37">
        <f t="shared" ref="E7237:E7300" si="227">D7237*1.2</f>
        <v>67.128</v>
      </c>
      <c r="F7237" s="32">
        <f>'Auxiliary Energy Estimation'!$E$25-D7237</f>
        <v>-0.93999999999999773</v>
      </c>
      <c r="G7237" s="32">
        <f>'Auxiliary Energy Estimation'!$E$25-E7237</f>
        <v>-12.128</v>
      </c>
      <c r="H7237" s="26">
        <f>IF(D7237&lt;='Auxiliary Energy Estimation'!$E$25, 1, 0)</f>
        <v>0</v>
      </c>
      <c r="I7237" s="26">
        <f>IF(E7237&lt;='Auxiliary Energy Estimation'!$E$25, 1, 0)</f>
        <v>0</v>
      </c>
    </row>
    <row r="7238" spans="2:9" ht="15" x14ac:dyDescent="0.3">
      <c r="B7238" s="33">
        <v>7233.5</v>
      </c>
      <c r="C7238" s="34">
        <v>15</v>
      </c>
      <c r="D7238" s="32">
        <f t="shared" si="226"/>
        <v>59</v>
      </c>
      <c r="E7238" s="37">
        <f t="shared" si="227"/>
        <v>70.8</v>
      </c>
      <c r="F7238" s="32">
        <f>'Auxiliary Energy Estimation'!$E$25-D7238</f>
        <v>-4</v>
      </c>
      <c r="G7238" s="32">
        <f>'Auxiliary Energy Estimation'!$E$25-E7238</f>
        <v>-15.799999999999997</v>
      </c>
      <c r="H7238" s="26">
        <f>IF(D7238&lt;='Auxiliary Energy Estimation'!$E$25, 1, 0)</f>
        <v>0</v>
      </c>
      <c r="I7238" s="26">
        <f>IF(E7238&lt;='Auxiliary Energy Estimation'!$E$25, 1, 0)</f>
        <v>0</v>
      </c>
    </row>
    <row r="7239" spans="2:9" ht="15" x14ac:dyDescent="0.3">
      <c r="B7239" s="33">
        <v>7234.5</v>
      </c>
      <c r="C7239" s="34">
        <v>17.8</v>
      </c>
      <c r="D7239" s="32">
        <f t="shared" si="226"/>
        <v>64.039999999999992</v>
      </c>
      <c r="E7239" s="37">
        <f t="shared" si="227"/>
        <v>76.847999999999985</v>
      </c>
      <c r="F7239" s="32">
        <f>'Auxiliary Energy Estimation'!$E$25-D7239</f>
        <v>-9.039999999999992</v>
      </c>
      <c r="G7239" s="32">
        <f>'Auxiliary Energy Estimation'!$E$25-E7239</f>
        <v>-21.847999999999985</v>
      </c>
      <c r="H7239" s="26">
        <f>IF(D7239&lt;='Auxiliary Energy Estimation'!$E$25, 1, 0)</f>
        <v>0</v>
      </c>
      <c r="I7239" s="26">
        <f>IF(E7239&lt;='Auxiliary Energy Estimation'!$E$25, 1, 0)</f>
        <v>0</v>
      </c>
    </row>
    <row r="7240" spans="2:9" ht="15" x14ac:dyDescent="0.3">
      <c r="B7240" s="33">
        <v>7235.5</v>
      </c>
      <c r="C7240" s="34">
        <v>19.399999999999999</v>
      </c>
      <c r="D7240" s="32">
        <f t="shared" si="226"/>
        <v>66.92</v>
      </c>
      <c r="E7240" s="37">
        <f t="shared" si="227"/>
        <v>80.304000000000002</v>
      </c>
      <c r="F7240" s="32">
        <f>'Auxiliary Energy Estimation'!$E$25-D7240</f>
        <v>-11.920000000000002</v>
      </c>
      <c r="G7240" s="32">
        <f>'Auxiliary Energy Estimation'!$E$25-E7240</f>
        <v>-25.304000000000002</v>
      </c>
      <c r="H7240" s="26">
        <f>IF(D7240&lt;='Auxiliary Energy Estimation'!$E$25, 1, 0)</f>
        <v>0</v>
      </c>
      <c r="I7240" s="26">
        <f>IF(E7240&lt;='Auxiliary Energy Estimation'!$E$25, 1, 0)</f>
        <v>0</v>
      </c>
    </row>
    <row r="7241" spans="2:9" ht="15" x14ac:dyDescent="0.3">
      <c r="B7241" s="33">
        <v>7236.5</v>
      </c>
      <c r="C7241" s="34">
        <v>20.6</v>
      </c>
      <c r="D7241" s="32">
        <f t="shared" si="226"/>
        <v>69.080000000000013</v>
      </c>
      <c r="E7241" s="37">
        <f t="shared" si="227"/>
        <v>82.896000000000015</v>
      </c>
      <c r="F7241" s="32">
        <f>'Auxiliary Energy Estimation'!$E$25-D7241</f>
        <v>-14.080000000000013</v>
      </c>
      <c r="G7241" s="32">
        <f>'Auxiliary Energy Estimation'!$E$25-E7241</f>
        <v>-27.896000000000015</v>
      </c>
      <c r="H7241" s="26">
        <f>IF(D7241&lt;='Auxiliary Energy Estimation'!$E$25, 1, 0)</f>
        <v>0</v>
      </c>
      <c r="I7241" s="26">
        <f>IF(E7241&lt;='Auxiliary Energy Estimation'!$E$25, 1, 0)</f>
        <v>0</v>
      </c>
    </row>
    <row r="7242" spans="2:9" ht="15" x14ac:dyDescent="0.3">
      <c r="B7242" s="33">
        <v>7237.5</v>
      </c>
      <c r="C7242" s="34">
        <v>21.1</v>
      </c>
      <c r="D7242" s="32">
        <f t="shared" si="226"/>
        <v>69.98</v>
      </c>
      <c r="E7242" s="37">
        <f t="shared" si="227"/>
        <v>83.975999999999999</v>
      </c>
      <c r="F7242" s="32">
        <f>'Auxiliary Energy Estimation'!$E$25-D7242</f>
        <v>-14.980000000000004</v>
      </c>
      <c r="G7242" s="32">
        <f>'Auxiliary Energy Estimation'!$E$25-E7242</f>
        <v>-28.975999999999999</v>
      </c>
      <c r="H7242" s="26">
        <f>IF(D7242&lt;='Auxiliary Energy Estimation'!$E$25, 1, 0)</f>
        <v>0</v>
      </c>
      <c r="I7242" s="26">
        <f>IF(E7242&lt;='Auxiliary Energy Estimation'!$E$25, 1, 0)</f>
        <v>0</v>
      </c>
    </row>
    <row r="7243" spans="2:9" ht="15" x14ac:dyDescent="0.3">
      <c r="B7243" s="33">
        <v>7238.5</v>
      </c>
      <c r="C7243" s="34">
        <v>21.1</v>
      </c>
      <c r="D7243" s="32">
        <f t="shared" si="226"/>
        <v>69.98</v>
      </c>
      <c r="E7243" s="37">
        <f t="shared" si="227"/>
        <v>83.975999999999999</v>
      </c>
      <c r="F7243" s="32">
        <f>'Auxiliary Energy Estimation'!$E$25-D7243</f>
        <v>-14.980000000000004</v>
      </c>
      <c r="G7243" s="32">
        <f>'Auxiliary Energy Estimation'!$E$25-E7243</f>
        <v>-28.975999999999999</v>
      </c>
      <c r="H7243" s="26">
        <f>IF(D7243&lt;='Auxiliary Energy Estimation'!$E$25, 1, 0)</f>
        <v>0</v>
      </c>
      <c r="I7243" s="26">
        <f>IF(E7243&lt;='Auxiliary Energy Estimation'!$E$25, 1, 0)</f>
        <v>0</v>
      </c>
    </row>
    <row r="7244" spans="2:9" ht="15" x14ac:dyDescent="0.3">
      <c r="B7244" s="33">
        <v>7239.5</v>
      </c>
      <c r="C7244" s="34">
        <v>21.1</v>
      </c>
      <c r="D7244" s="32">
        <f t="shared" si="226"/>
        <v>69.98</v>
      </c>
      <c r="E7244" s="37">
        <f t="shared" si="227"/>
        <v>83.975999999999999</v>
      </c>
      <c r="F7244" s="32">
        <f>'Auxiliary Energy Estimation'!$E$25-D7244</f>
        <v>-14.980000000000004</v>
      </c>
      <c r="G7244" s="32">
        <f>'Auxiliary Energy Estimation'!$E$25-E7244</f>
        <v>-28.975999999999999</v>
      </c>
      <c r="H7244" s="26">
        <f>IF(D7244&lt;='Auxiliary Energy Estimation'!$E$25, 1, 0)</f>
        <v>0</v>
      </c>
      <c r="I7244" s="26">
        <f>IF(E7244&lt;='Auxiliary Energy Estimation'!$E$25, 1, 0)</f>
        <v>0</v>
      </c>
    </row>
    <row r="7245" spans="2:9" ht="15" x14ac:dyDescent="0.3">
      <c r="B7245" s="33">
        <v>7240.5</v>
      </c>
      <c r="C7245" s="34">
        <v>17.2</v>
      </c>
      <c r="D7245" s="32">
        <f t="shared" si="226"/>
        <v>62.96</v>
      </c>
      <c r="E7245" s="37">
        <f t="shared" si="227"/>
        <v>75.551999999999992</v>
      </c>
      <c r="F7245" s="32">
        <f>'Auxiliary Energy Estimation'!$E$25-D7245</f>
        <v>-7.9600000000000009</v>
      </c>
      <c r="G7245" s="32">
        <f>'Auxiliary Energy Estimation'!$E$25-E7245</f>
        <v>-20.551999999999992</v>
      </c>
      <c r="H7245" s="26">
        <f>IF(D7245&lt;='Auxiliary Energy Estimation'!$E$25, 1, 0)</f>
        <v>0</v>
      </c>
      <c r="I7245" s="26">
        <f>IF(E7245&lt;='Auxiliary Energy Estimation'!$E$25, 1, 0)</f>
        <v>0</v>
      </c>
    </row>
    <row r="7246" spans="2:9" ht="15" x14ac:dyDescent="0.3">
      <c r="B7246" s="33">
        <v>7241.5</v>
      </c>
      <c r="C7246" s="34">
        <v>16.100000000000001</v>
      </c>
      <c r="D7246" s="32">
        <f t="shared" si="226"/>
        <v>60.980000000000004</v>
      </c>
      <c r="E7246" s="37">
        <f t="shared" si="227"/>
        <v>73.176000000000002</v>
      </c>
      <c r="F7246" s="32">
        <f>'Auxiliary Energy Estimation'!$E$25-D7246</f>
        <v>-5.980000000000004</v>
      </c>
      <c r="G7246" s="32">
        <f>'Auxiliary Energy Estimation'!$E$25-E7246</f>
        <v>-18.176000000000002</v>
      </c>
      <c r="H7246" s="26">
        <f>IF(D7246&lt;='Auxiliary Energy Estimation'!$E$25, 1, 0)</f>
        <v>0</v>
      </c>
      <c r="I7246" s="26">
        <f>IF(E7246&lt;='Auxiliary Energy Estimation'!$E$25, 1, 0)</f>
        <v>0</v>
      </c>
    </row>
    <row r="7247" spans="2:9" ht="15" x14ac:dyDescent="0.3">
      <c r="B7247" s="33">
        <v>7242.5</v>
      </c>
      <c r="C7247" s="34">
        <v>15.6</v>
      </c>
      <c r="D7247" s="32">
        <f t="shared" si="226"/>
        <v>60.08</v>
      </c>
      <c r="E7247" s="37">
        <f t="shared" si="227"/>
        <v>72.095999999999989</v>
      </c>
      <c r="F7247" s="32">
        <f>'Auxiliary Energy Estimation'!$E$25-D7247</f>
        <v>-5.0799999999999983</v>
      </c>
      <c r="G7247" s="32">
        <f>'Auxiliary Energy Estimation'!$E$25-E7247</f>
        <v>-17.095999999999989</v>
      </c>
      <c r="H7247" s="26">
        <f>IF(D7247&lt;='Auxiliary Energy Estimation'!$E$25, 1, 0)</f>
        <v>0</v>
      </c>
      <c r="I7247" s="26">
        <f>IF(E7247&lt;='Auxiliary Energy Estimation'!$E$25, 1, 0)</f>
        <v>0</v>
      </c>
    </row>
    <row r="7248" spans="2:9" ht="15" x14ac:dyDescent="0.3">
      <c r="B7248" s="33">
        <v>7243.5</v>
      </c>
      <c r="C7248" s="34">
        <v>15</v>
      </c>
      <c r="D7248" s="32">
        <f t="shared" si="226"/>
        <v>59</v>
      </c>
      <c r="E7248" s="37">
        <f t="shared" si="227"/>
        <v>70.8</v>
      </c>
      <c r="F7248" s="32">
        <f>'Auxiliary Energy Estimation'!$E$25-D7248</f>
        <v>-4</v>
      </c>
      <c r="G7248" s="32">
        <f>'Auxiliary Energy Estimation'!$E$25-E7248</f>
        <v>-15.799999999999997</v>
      </c>
      <c r="H7248" s="26">
        <f>IF(D7248&lt;='Auxiliary Energy Estimation'!$E$25, 1, 0)</f>
        <v>0</v>
      </c>
      <c r="I7248" s="26">
        <f>IF(E7248&lt;='Auxiliary Energy Estimation'!$E$25, 1, 0)</f>
        <v>0</v>
      </c>
    </row>
    <row r="7249" spans="2:9" ht="15" x14ac:dyDescent="0.3">
      <c r="B7249" s="33">
        <v>7244.5</v>
      </c>
      <c r="C7249" s="34">
        <v>14.4</v>
      </c>
      <c r="D7249" s="32">
        <f t="shared" si="226"/>
        <v>57.92</v>
      </c>
      <c r="E7249" s="37">
        <f t="shared" si="227"/>
        <v>69.504000000000005</v>
      </c>
      <c r="F7249" s="32">
        <f>'Auxiliary Energy Estimation'!$E$25-D7249</f>
        <v>-2.9200000000000017</v>
      </c>
      <c r="G7249" s="32">
        <f>'Auxiliary Energy Estimation'!$E$25-E7249</f>
        <v>-14.504000000000005</v>
      </c>
      <c r="H7249" s="26">
        <f>IF(D7249&lt;='Auxiliary Energy Estimation'!$E$25, 1, 0)</f>
        <v>0</v>
      </c>
      <c r="I7249" s="26">
        <f>IF(E7249&lt;='Auxiliary Energy Estimation'!$E$25, 1, 0)</f>
        <v>0</v>
      </c>
    </row>
    <row r="7250" spans="2:9" ht="15" x14ac:dyDescent="0.3">
      <c r="B7250" s="33">
        <v>7245.5</v>
      </c>
      <c r="C7250" s="34">
        <v>13.9</v>
      </c>
      <c r="D7250" s="32">
        <f t="shared" si="226"/>
        <v>57.019999999999996</v>
      </c>
      <c r="E7250" s="37">
        <f t="shared" si="227"/>
        <v>68.423999999999992</v>
      </c>
      <c r="F7250" s="32">
        <f>'Auxiliary Energy Estimation'!$E$25-D7250</f>
        <v>-2.019999999999996</v>
      </c>
      <c r="G7250" s="32">
        <f>'Auxiliary Energy Estimation'!$E$25-E7250</f>
        <v>-13.423999999999992</v>
      </c>
      <c r="H7250" s="26">
        <f>IF(D7250&lt;='Auxiliary Energy Estimation'!$E$25, 1, 0)</f>
        <v>0</v>
      </c>
      <c r="I7250" s="26">
        <f>IF(E7250&lt;='Auxiliary Energy Estimation'!$E$25, 1, 0)</f>
        <v>0</v>
      </c>
    </row>
    <row r="7251" spans="2:9" ht="15" x14ac:dyDescent="0.3">
      <c r="B7251" s="33">
        <v>7246.5</v>
      </c>
      <c r="C7251" s="34">
        <v>13.9</v>
      </c>
      <c r="D7251" s="32">
        <f t="shared" si="226"/>
        <v>57.019999999999996</v>
      </c>
      <c r="E7251" s="37">
        <f t="shared" si="227"/>
        <v>68.423999999999992</v>
      </c>
      <c r="F7251" s="32">
        <f>'Auxiliary Energy Estimation'!$E$25-D7251</f>
        <v>-2.019999999999996</v>
      </c>
      <c r="G7251" s="32">
        <f>'Auxiliary Energy Estimation'!$E$25-E7251</f>
        <v>-13.423999999999992</v>
      </c>
      <c r="H7251" s="26">
        <f>IF(D7251&lt;='Auxiliary Energy Estimation'!$E$25, 1, 0)</f>
        <v>0</v>
      </c>
      <c r="I7251" s="26">
        <f>IF(E7251&lt;='Auxiliary Energy Estimation'!$E$25, 1, 0)</f>
        <v>0</v>
      </c>
    </row>
    <row r="7252" spans="2:9" ht="15" x14ac:dyDescent="0.3">
      <c r="B7252" s="33">
        <v>7247.5</v>
      </c>
      <c r="C7252" s="34">
        <v>13.9</v>
      </c>
      <c r="D7252" s="32">
        <f t="shared" si="226"/>
        <v>57.019999999999996</v>
      </c>
      <c r="E7252" s="37">
        <f t="shared" si="227"/>
        <v>68.423999999999992</v>
      </c>
      <c r="F7252" s="32">
        <f>'Auxiliary Energy Estimation'!$E$25-D7252</f>
        <v>-2.019999999999996</v>
      </c>
      <c r="G7252" s="32">
        <f>'Auxiliary Energy Estimation'!$E$25-E7252</f>
        <v>-13.423999999999992</v>
      </c>
      <c r="H7252" s="26">
        <f>IF(D7252&lt;='Auxiliary Energy Estimation'!$E$25, 1, 0)</f>
        <v>0</v>
      </c>
      <c r="I7252" s="26">
        <f>IF(E7252&lt;='Auxiliary Energy Estimation'!$E$25, 1, 0)</f>
        <v>0</v>
      </c>
    </row>
    <row r="7253" spans="2:9" ht="15" x14ac:dyDescent="0.3">
      <c r="B7253" s="33">
        <v>7248.5</v>
      </c>
      <c r="C7253" s="34">
        <v>13.3</v>
      </c>
      <c r="D7253" s="32">
        <f t="shared" si="226"/>
        <v>55.94</v>
      </c>
      <c r="E7253" s="37">
        <f t="shared" si="227"/>
        <v>67.128</v>
      </c>
      <c r="F7253" s="32">
        <f>'Auxiliary Energy Estimation'!$E$25-D7253</f>
        <v>-0.93999999999999773</v>
      </c>
      <c r="G7253" s="32">
        <f>'Auxiliary Energy Estimation'!$E$25-E7253</f>
        <v>-12.128</v>
      </c>
      <c r="H7253" s="26">
        <f>IF(D7253&lt;='Auxiliary Energy Estimation'!$E$25, 1, 0)</f>
        <v>0</v>
      </c>
      <c r="I7253" s="26">
        <f>IF(E7253&lt;='Auxiliary Energy Estimation'!$E$25, 1, 0)</f>
        <v>0</v>
      </c>
    </row>
    <row r="7254" spans="2:9" ht="15" x14ac:dyDescent="0.3">
      <c r="B7254" s="33">
        <v>7249.5</v>
      </c>
      <c r="C7254" s="34">
        <v>13.9</v>
      </c>
      <c r="D7254" s="32">
        <f t="shared" si="226"/>
        <v>57.019999999999996</v>
      </c>
      <c r="E7254" s="37">
        <f t="shared" si="227"/>
        <v>68.423999999999992</v>
      </c>
      <c r="F7254" s="32">
        <f>'Auxiliary Energy Estimation'!$E$25-D7254</f>
        <v>-2.019999999999996</v>
      </c>
      <c r="G7254" s="32">
        <f>'Auxiliary Energy Estimation'!$E$25-E7254</f>
        <v>-13.423999999999992</v>
      </c>
      <c r="H7254" s="26">
        <f>IF(D7254&lt;='Auxiliary Energy Estimation'!$E$25, 1, 0)</f>
        <v>0</v>
      </c>
      <c r="I7254" s="26">
        <f>IF(E7254&lt;='Auxiliary Energy Estimation'!$E$25, 1, 0)</f>
        <v>0</v>
      </c>
    </row>
    <row r="7255" spans="2:9" ht="15" x14ac:dyDescent="0.3">
      <c r="B7255" s="33">
        <v>7250.5</v>
      </c>
      <c r="C7255" s="34">
        <v>13.9</v>
      </c>
      <c r="D7255" s="32">
        <f t="shared" si="226"/>
        <v>57.019999999999996</v>
      </c>
      <c r="E7255" s="37">
        <f t="shared" si="227"/>
        <v>68.423999999999992</v>
      </c>
      <c r="F7255" s="32">
        <f>'Auxiliary Energy Estimation'!$E$25-D7255</f>
        <v>-2.019999999999996</v>
      </c>
      <c r="G7255" s="32">
        <f>'Auxiliary Energy Estimation'!$E$25-E7255</f>
        <v>-13.423999999999992</v>
      </c>
      <c r="H7255" s="26">
        <f>IF(D7255&lt;='Auxiliary Energy Estimation'!$E$25, 1, 0)</f>
        <v>0</v>
      </c>
      <c r="I7255" s="26">
        <f>IF(E7255&lt;='Auxiliary Energy Estimation'!$E$25, 1, 0)</f>
        <v>0</v>
      </c>
    </row>
    <row r="7256" spans="2:9" ht="15" x14ac:dyDescent="0.3">
      <c r="B7256" s="33">
        <v>7251.5</v>
      </c>
      <c r="C7256" s="34">
        <v>13.9</v>
      </c>
      <c r="D7256" s="32">
        <f t="shared" si="226"/>
        <v>57.019999999999996</v>
      </c>
      <c r="E7256" s="37">
        <f t="shared" si="227"/>
        <v>68.423999999999992</v>
      </c>
      <c r="F7256" s="32">
        <f>'Auxiliary Energy Estimation'!$E$25-D7256</f>
        <v>-2.019999999999996</v>
      </c>
      <c r="G7256" s="32">
        <f>'Auxiliary Energy Estimation'!$E$25-E7256</f>
        <v>-13.423999999999992</v>
      </c>
      <c r="H7256" s="26">
        <f>IF(D7256&lt;='Auxiliary Energy Estimation'!$E$25, 1, 0)</f>
        <v>0</v>
      </c>
      <c r="I7256" s="26">
        <f>IF(E7256&lt;='Auxiliary Energy Estimation'!$E$25, 1, 0)</f>
        <v>0</v>
      </c>
    </row>
    <row r="7257" spans="2:9" ht="15" x14ac:dyDescent="0.3">
      <c r="B7257" s="33">
        <v>7252.5</v>
      </c>
      <c r="C7257" s="34">
        <v>13.3</v>
      </c>
      <c r="D7257" s="32">
        <f t="shared" si="226"/>
        <v>55.94</v>
      </c>
      <c r="E7257" s="37">
        <f t="shared" si="227"/>
        <v>67.128</v>
      </c>
      <c r="F7257" s="32">
        <f>'Auxiliary Energy Estimation'!$E$25-D7257</f>
        <v>-0.93999999999999773</v>
      </c>
      <c r="G7257" s="32">
        <f>'Auxiliary Energy Estimation'!$E$25-E7257</f>
        <v>-12.128</v>
      </c>
      <c r="H7257" s="26">
        <f>IF(D7257&lt;='Auxiliary Energy Estimation'!$E$25, 1, 0)</f>
        <v>0</v>
      </c>
      <c r="I7257" s="26">
        <f>IF(E7257&lt;='Auxiliary Energy Estimation'!$E$25, 1, 0)</f>
        <v>0</v>
      </c>
    </row>
    <row r="7258" spans="2:9" ht="15" x14ac:dyDescent="0.3">
      <c r="B7258" s="33">
        <v>7253.5</v>
      </c>
      <c r="C7258" s="34">
        <v>12.8</v>
      </c>
      <c r="D7258" s="32">
        <f t="shared" si="226"/>
        <v>55.040000000000006</v>
      </c>
      <c r="E7258" s="37">
        <f t="shared" si="227"/>
        <v>66.048000000000002</v>
      </c>
      <c r="F7258" s="32">
        <f>'Auxiliary Energy Estimation'!$E$25-D7258</f>
        <v>-4.0000000000006253E-2</v>
      </c>
      <c r="G7258" s="32">
        <f>'Auxiliary Energy Estimation'!$E$25-E7258</f>
        <v>-11.048000000000002</v>
      </c>
      <c r="H7258" s="26">
        <f>IF(D7258&lt;='Auxiliary Energy Estimation'!$E$25, 1, 0)</f>
        <v>0</v>
      </c>
      <c r="I7258" s="26">
        <f>IF(E7258&lt;='Auxiliary Energy Estimation'!$E$25, 1, 0)</f>
        <v>0</v>
      </c>
    </row>
    <row r="7259" spans="2:9" ht="15" x14ac:dyDescent="0.3">
      <c r="B7259" s="33">
        <v>7254.5</v>
      </c>
      <c r="C7259" s="34">
        <v>13.3</v>
      </c>
      <c r="D7259" s="32">
        <f t="shared" si="226"/>
        <v>55.94</v>
      </c>
      <c r="E7259" s="37">
        <f t="shared" si="227"/>
        <v>67.128</v>
      </c>
      <c r="F7259" s="32">
        <f>'Auxiliary Energy Estimation'!$E$25-D7259</f>
        <v>-0.93999999999999773</v>
      </c>
      <c r="G7259" s="32">
        <f>'Auxiliary Energy Estimation'!$E$25-E7259</f>
        <v>-12.128</v>
      </c>
      <c r="H7259" s="26">
        <f>IF(D7259&lt;='Auxiliary Energy Estimation'!$E$25, 1, 0)</f>
        <v>0</v>
      </c>
      <c r="I7259" s="26">
        <f>IF(E7259&lt;='Auxiliary Energy Estimation'!$E$25, 1, 0)</f>
        <v>0</v>
      </c>
    </row>
    <row r="7260" spans="2:9" ht="15" x14ac:dyDescent="0.3">
      <c r="B7260" s="33">
        <v>7255.5</v>
      </c>
      <c r="C7260" s="34">
        <v>14.4</v>
      </c>
      <c r="D7260" s="32">
        <f t="shared" si="226"/>
        <v>57.92</v>
      </c>
      <c r="E7260" s="37">
        <f t="shared" si="227"/>
        <v>69.504000000000005</v>
      </c>
      <c r="F7260" s="32">
        <f>'Auxiliary Energy Estimation'!$E$25-D7260</f>
        <v>-2.9200000000000017</v>
      </c>
      <c r="G7260" s="32">
        <f>'Auxiliary Energy Estimation'!$E$25-E7260</f>
        <v>-14.504000000000005</v>
      </c>
      <c r="H7260" s="26">
        <f>IF(D7260&lt;='Auxiliary Energy Estimation'!$E$25, 1, 0)</f>
        <v>0</v>
      </c>
      <c r="I7260" s="26">
        <f>IF(E7260&lt;='Auxiliary Energy Estimation'!$E$25, 1, 0)</f>
        <v>0</v>
      </c>
    </row>
    <row r="7261" spans="2:9" ht="15" x14ac:dyDescent="0.3">
      <c r="B7261" s="33">
        <v>7256.5</v>
      </c>
      <c r="C7261" s="34">
        <v>16.100000000000001</v>
      </c>
      <c r="D7261" s="32">
        <f t="shared" si="226"/>
        <v>60.980000000000004</v>
      </c>
      <c r="E7261" s="37">
        <f t="shared" si="227"/>
        <v>73.176000000000002</v>
      </c>
      <c r="F7261" s="32">
        <f>'Auxiliary Energy Estimation'!$E$25-D7261</f>
        <v>-5.980000000000004</v>
      </c>
      <c r="G7261" s="32">
        <f>'Auxiliary Energy Estimation'!$E$25-E7261</f>
        <v>-18.176000000000002</v>
      </c>
      <c r="H7261" s="26">
        <f>IF(D7261&lt;='Auxiliary Energy Estimation'!$E$25, 1, 0)</f>
        <v>0</v>
      </c>
      <c r="I7261" s="26">
        <f>IF(E7261&lt;='Auxiliary Energy Estimation'!$E$25, 1, 0)</f>
        <v>0</v>
      </c>
    </row>
    <row r="7262" spans="2:9" ht="15" x14ac:dyDescent="0.3">
      <c r="B7262" s="33">
        <v>7257.5</v>
      </c>
      <c r="C7262" s="34">
        <v>17.2</v>
      </c>
      <c r="D7262" s="32">
        <f t="shared" si="226"/>
        <v>62.96</v>
      </c>
      <c r="E7262" s="37">
        <f t="shared" si="227"/>
        <v>75.551999999999992</v>
      </c>
      <c r="F7262" s="32">
        <f>'Auxiliary Energy Estimation'!$E$25-D7262</f>
        <v>-7.9600000000000009</v>
      </c>
      <c r="G7262" s="32">
        <f>'Auxiliary Energy Estimation'!$E$25-E7262</f>
        <v>-20.551999999999992</v>
      </c>
      <c r="H7262" s="26">
        <f>IF(D7262&lt;='Auxiliary Energy Estimation'!$E$25, 1, 0)</f>
        <v>0</v>
      </c>
      <c r="I7262" s="26">
        <f>IF(E7262&lt;='Auxiliary Energy Estimation'!$E$25, 1, 0)</f>
        <v>0</v>
      </c>
    </row>
    <row r="7263" spans="2:9" ht="15" x14ac:dyDescent="0.3">
      <c r="B7263" s="33">
        <v>7258.5</v>
      </c>
      <c r="C7263" s="34">
        <v>17.2</v>
      </c>
      <c r="D7263" s="32">
        <f t="shared" si="226"/>
        <v>62.96</v>
      </c>
      <c r="E7263" s="37">
        <f t="shared" si="227"/>
        <v>75.551999999999992</v>
      </c>
      <c r="F7263" s="32">
        <f>'Auxiliary Energy Estimation'!$E$25-D7263</f>
        <v>-7.9600000000000009</v>
      </c>
      <c r="G7263" s="32">
        <f>'Auxiliary Energy Estimation'!$E$25-E7263</f>
        <v>-20.551999999999992</v>
      </c>
      <c r="H7263" s="26">
        <f>IF(D7263&lt;='Auxiliary Energy Estimation'!$E$25, 1, 0)</f>
        <v>0</v>
      </c>
      <c r="I7263" s="26">
        <f>IF(E7263&lt;='Auxiliary Energy Estimation'!$E$25, 1, 0)</f>
        <v>0</v>
      </c>
    </row>
    <row r="7264" spans="2:9" ht="15" x14ac:dyDescent="0.3">
      <c r="B7264" s="33">
        <v>7259.5</v>
      </c>
      <c r="C7264" s="34">
        <v>18.3</v>
      </c>
      <c r="D7264" s="32">
        <f t="shared" si="226"/>
        <v>64.94</v>
      </c>
      <c r="E7264" s="37">
        <f t="shared" si="227"/>
        <v>77.927999999999997</v>
      </c>
      <c r="F7264" s="32">
        <f>'Auxiliary Energy Estimation'!$E$25-D7264</f>
        <v>-9.9399999999999977</v>
      </c>
      <c r="G7264" s="32">
        <f>'Auxiliary Energy Estimation'!$E$25-E7264</f>
        <v>-22.927999999999997</v>
      </c>
      <c r="H7264" s="26">
        <f>IF(D7264&lt;='Auxiliary Energy Estimation'!$E$25, 1, 0)</f>
        <v>0</v>
      </c>
      <c r="I7264" s="26">
        <f>IF(E7264&lt;='Auxiliary Energy Estimation'!$E$25, 1, 0)</f>
        <v>0</v>
      </c>
    </row>
    <row r="7265" spans="2:9" ht="15" x14ac:dyDescent="0.3">
      <c r="B7265" s="33">
        <v>7260.5</v>
      </c>
      <c r="C7265" s="34">
        <v>17.8</v>
      </c>
      <c r="D7265" s="32">
        <f t="shared" si="226"/>
        <v>64.039999999999992</v>
      </c>
      <c r="E7265" s="37">
        <f t="shared" si="227"/>
        <v>76.847999999999985</v>
      </c>
      <c r="F7265" s="32">
        <f>'Auxiliary Energy Estimation'!$E$25-D7265</f>
        <v>-9.039999999999992</v>
      </c>
      <c r="G7265" s="32">
        <f>'Auxiliary Energy Estimation'!$E$25-E7265</f>
        <v>-21.847999999999985</v>
      </c>
      <c r="H7265" s="26">
        <f>IF(D7265&lt;='Auxiliary Energy Estimation'!$E$25, 1, 0)</f>
        <v>0</v>
      </c>
      <c r="I7265" s="26">
        <f>IF(E7265&lt;='Auxiliary Energy Estimation'!$E$25, 1, 0)</f>
        <v>0</v>
      </c>
    </row>
    <row r="7266" spans="2:9" ht="15" x14ac:dyDescent="0.3">
      <c r="B7266" s="33">
        <v>7261.5</v>
      </c>
      <c r="C7266" s="34">
        <v>17.2</v>
      </c>
      <c r="D7266" s="32">
        <f t="shared" si="226"/>
        <v>62.96</v>
      </c>
      <c r="E7266" s="37">
        <f t="shared" si="227"/>
        <v>75.551999999999992</v>
      </c>
      <c r="F7266" s="32">
        <f>'Auxiliary Energy Estimation'!$E$25-D7266</f>
        <v>-7.9600000000000009</v>
      </c>
      <c r="G7266" s="32">
        <f>'Auxiliary Energy Estimation'!$E$25-E7266</f>
        <v>-20.551999999999992</v>
      </c>
      <c r="H7266" s="26">
        <f>IF(D7266&lt;='Auxiliary Energy Estimation'!$E$25, 1, 0)</f>
        <v>0</v>
      </c>
      <c r="I7266" s="26">
        <f>IF(E7266&lt;='Auxiliary Energy Estimation'!$E$25, 1, 0)</f>
        <v>0</v>
      </c>
    </row>
    <row r="7267" spans="2:9" ht="15" x14ac:dyDescent="0.3">
      <c r="B7267" s="33">
        <v>7262.5</v>
      </c>
      <c r="C7267" s="34">
        <v>16.7</v>
      </c>
      <c r="D7267" s="32">
        <f t="shared" si="226"/>
        <v>62.06</v>
      </c>
      <c r="E7267" s="37">
        <f t="shared" si="227"/>
        <v>74.471999999999994</v>
      </c>
      <c r="F7267" s="32">
        <f>'Auxiliary Energy Estimation'!$E$25-D7267</f>
        <v>-7.0600000000000023</v>
      </c>
      <c r="G7267" s="32">
        <f>'Auxiliary Energy Estimation'!$E$25-E7267</f>
        <v>-19.471999999999994</v>
      </c>
      <c r="H7267" s="26">
        <f>IF(D7267&lt;='Auxiliary Energy Estimation'!$E$25, 1, 0)</f>
        <v>0</v>
      </c>
      <c r="I7267" s="26">
        <f>IF(E7267&lt;='Auxiliary Energy Estimation'!$E$25, 1, 0)</f>
        <v>0</v>
      </c>
    </row>
    <row r="7268" spans="2:9" ht="15" x14ac:dyDescent="0.3">
      <c r="B7268" s="33">
        <v>7263.5</v>
      </c>
      <c r="C7268" s="34">
        <v>15.6</v>
      </c>
      <c r="D7268" s="32">
        <f t="shared" si="226"/>
        <v>60.08</v>
      </c>
      <c r="E7268" s="37">
        <f t="shared" si="227"/>
        <v>72.095999999999989</v>
      </c>
      <c r="F7268" s="32">
        <f>'Auxiliary Energy Estimation'!$E$25-D7268</f>
        <v>-5.0799999999999983</v>
      </c>
      <c r="G7268" s="32">
        <f>'Auxiliary Energy Estimation'!$E$25-E7268</f>
        <v>-17.095999999999989</v>
      </c>
      <c r="H7268" s="26">
        <f>IF(D7268&lt;='Auxiliary Energy Estimation'!$E$25, 1, 0)</f>
        <v>0</v>
      </c>
      <c r="I7268" s="26">
        <f>IF(E7268&lt;='Auxiliary Energy Estimation'!$E$25, 1, 0)</f>
        <v>0</v>
      </c>
    </row>
    <row r="7269" spans="2:9" ht="15" x14ac:dyDescent="0.3">
      <c r="B7269" s="33">
        <v>7264.5</v>
      </c>
      <c r="C7269" s="34">
        <v>12.2</v>
      </c>
      <c r="D7269" s="32">
        <f t="shared" si="226"/>
        <v>53.96</v>
      </c>
      <c r="E7269" s="37">
        <f t="shared" si="227"/>
        <v>64.751999999999995</v>
      </c>
      <c r="F7269" s="32">
        <f>'Auxiliary Energy Estimation'!$E$25-D7269</f>
        <v>1.0399999999999991</v>
      </c>
      <c r="G7269" s="32">
        <f>'Auxiliary Energy Estimation'!$E$25-E7269</f>
        <v>-9.7519999999999953</v>
      </c>
      <c r="H7269" s="26">
        <f>IF(D7269&lt;='Auxiliary Energy Estimation'!$E$25, 1, 0)</f>
        <v>1</v>
      </c>
      <c r="I7269" s="26">
        <f>IF(E7269&lt;='Auxiliary Energy Estimation'!$E$25, 1, 0)</f>
        <v>0</v>
      </c>
    </row>
    <row r="7270" spans="2:9" ht="15" x14ac:dyDescent="0.3">
      <c r="B7270" s="33">
        <v>7265.5</v>
      </c>
      <c r="C7270" s="34">
        <v>9.4</v>
      </c>
      <c r="D7270" s="32">
        <f t="shared" si="226"/>
        <v>48.92</v>
      </c>
      <c r="E7270" s="37">
        <f t="shared" si="227"/>
        <v>58.704000000000001</v>
      </c>
      <c r="F7270" s="32">
        <f>'Auxiliary Energy Estimation'!$E$25-D7270</f>
        <v>6.0799999999999983</v>
      </c>
      <c r="G7270" s="32">
        <f>'Auxiliary Energy Estimation'!$E$25-E7270</f>
        <v>-3.7040000000000006</v>
      </c>
      <c r="H7270" s="26">
        <f>IF(D7270&lt;='Auxiliary Energy Estimation'!$E$25, 1, 0)</f>
        <v>1</v>
      </c>
      <c r="I7270" s="26">
        <f>IF(E7270&lt;='Auxiliary Energy Estimation'!$E$25, 1, 0)</f>
        <v>0</v>
      </c>
    </row>
    <row r="7271" spans="2:9" ht="15" x14ac:dyDescent="0.3">
      <c r="B7271" s="33">
        <v>7266.5</v>
      </c>
      <c r="C7271" s="34">
        <v>8.3000000000000007</v>
      </c>
      <c r="D7271" s="32">
        <f t="shared" si="226"/>
        <v>46.94</v>
      </c>
      <c r="E7271" s="37">
        <f t="shared" si="227"/>
        <v>56.327999999999996</v>
      </c>
      <c r="F7271" s="32">
        <f>'Auxiliary Energy Estimation'!$E$25-D7271</f>
        <v>8.0600000000000023</v>
      </c>
      <c r="G7271" s="32">
        <f>'Auxiliary Energy Estimation'!$E$25-E7271</f>
        <v>-1.3279999999999959</v>
      </c>
      <c r="H7271" s="26">
        <f>IF(D7271&lt;='Auxiliary Energy Estimation'!$E$25, 1, 0)</f>
        <v>1</v>
      </c>
      <c r="I7271" s="26">
        <f>IF(E7271&lt;='Auxiliary Energy Estimation'!$E$25, 1, 0)</f>
        <v>0</v>
      </c>
    </row>
    <row r="7272" spans="2:9" ht="15" x14ac:dyDescent="0.3">
      <c r="B7272" s="33">
        <v>7267.5</v>
      </c>
      <c r="C7272" s="34">
        <v>6.7</v>
      </c>
      <c r="D7272" s="32">
        <f t="shared" si="226"/>
        <v>44.06</v>
      </c>
      <c r="E7272" s="37">
        <f t="shared" si="227"/>
        <v>52.872</v>
      </c>
      <c r="F7272" s="32">
        <f>'Auxiliary Energy Estimation'!$E$25-D7272</f>
        <v>10.939999999999998</v>
      </c>
      <c r="G7272" s="32">
        <f>'Auxiliary Energy Estimation'!$E$25-E7272</f>
        <v>2.1280000000000001</v>
      </c>
      <c r="H7272" s="26">
        <f>IF(D7272&lt;='Auxiliary Energy Estimation'!$E$25, 1, 0)</f>
        <v>1</v>
      </c>
      <c r="I7272" s="26">
        <f>IF(E7272&lt;='Auxiliary Energy Estimation'!$E$25, 1, 0)</f>
        <v>1</v>
      </c>
    </row>
    <row r="7273" spans="2:9" ht="15" x14ac:dyDescent="0.3">
      <c r="B7273" s="33">
        <v>7268.5</v>
      </c>
      <c r="C7273" s="34">
        <v>5.6</v>
      </c>
      <c r="D7273" s="32">
        <f t="shared" si="226"/>
        <v>42.08</v>
      </c>
      <c r="E7273" s="37">
        <f t="shared" si="227"/>
        <v>50.495999999999995</v>
      </c>
      <c r="F7273" s="32">
        <f>'Auxiliary Energy Estimation'!$E$25-D7273</f>
        <v>12.920000000000002</v>
      </c>
      <c r="G7273" s="32">
        <f>'Auxiliary Energy Estimation'!$E$25-E7273</f>
        <v>4.5040000000000049</v>
      </c>
      <c r="H7273" s="26">
        <f>IF(D7273&lt;='Auxiliary Energy Estimation'!$E$25, 1, 0)</f>
        <v>1</v>
      </c>
      <c r="I7273" s="26">
        <f>IF(E7273&lt;='Auxiliary Energy Estimation'!$E$25, 1, 0)</f>
        <v>1</v>
      </c>
    </row>
    <row r="7274" spans="2:9" ht="15" x14ac:dyDescent="0.3">
      <c r="B7274" s="33">
        <v>7269.5</v>
      </c>
      <c r="C7274" s="34">
        <v>5</v>
      </c>
      <c r="D7274" s="32">
        <f t="shared" si="226"/>
        <v>41</v>
      </c>
      <c r="E7274" s="37">
        <f t="shared" si="227"/>
        <v>49.199999999999996</v>
      </c>
      <c r="F7274" s="32">
        <f>'Auxiliary Energy Estimation'!$E$25-D7274</f>
        <v>14</v>
      </c>
      <c r="G7274" s="32">
        <f>'Auxiliary Energy Estimation'!$E$25-E7274</f>
        <v>5.8000000000000043</v>
      </c>
      <c r="H7274" s="26">
        <f>IF(D7274&lt;='Auxiliary Energy Estimation'!$E$25, 1, 0)</f>
        <v>1</v>
      </c>
      <c r="I7274" s="26">
        <f>IF(E7274&lt;='Auxiliary Energy Estimation'!$E$25, 1, 0)</f>
        <v>1</v>
      </c>
    </row>
    <row r="7275" spans="2:9" ht="15" x14ac:dyDescent="0.3">
      <c r="B7275" s="33">
        <v>7270.5</v>
      </c>
      <c r="C7275" s="34">
        <v>4.4000000000000004</v>
      </c>
      <c r="D7275" s="32">
        <f t="shared" si="226"/>
        <v>39.92</v>
      </c>
      <c r="E7275" s="37">
        <f t="shared" si="227"/>
        <v>47.904000000000003</v>
      </c>
      <c r="F7275" s="32">
        <f>'Auxiliary Energy Estimation'!$E$25-D7275</f>
        <v>15.079999999999998</v>
      </c>
      <c r="G7275" s="32">
        <f>'Auxiliary Energy Estimation'!$E$25-E7275</f>
        <v>7.0959999999999965</v>
      </c>
      <c r="H7275" s="26">
        <f>IF(D7275&lt;='Auxiliary Energy Estimation'!$E$25, 1, 0)</f>
        <v>1</v>
      </c>
      <c r="I7275" s="26">
        <f>IF(E7275&lt;='Auxiliary Energy Estimation'!$E$25, 1, 0)</f>
        <v>1</v>
      </c>
    </row>
    <row r="7276" spans="2:9" ht="15" x14ac:dyDescent="0.3">
      <c r="B7276" s="33">
        <v>7271.5</v>
      </c>
      <c r="C7276" s="34">
        <v>3.9</v>
      </c>
      <c r="D7276" s="32">
        <f t="shared" si="226"/>
        <v>39.019999999999996</v>
      </c>
      <c r="E7276" s="37">
        <f t="shared" si="227"/>
        <v>46.823999999999991</v>
      </c>
      <c r="F7276" s="32">
        <f>'Auxiliary Energy Estimation'!$E$25-D7276</f>
        <v>15.980000000000004</v>
      </c>
      <c r="G7276" s="32">
        <f>'Auxiliary Energy Estimation'!$E$25-E7276</f>
        <v>8.176000000000009</v>
      </c>
      <c r="H7276" s="26">
        <f>IF(D7276&lt;='Auxiliary Energy Estimation'!$E$25, 1, 0)</f>
        <v>1</v>
      </c>
      <c r="I7276" s="26">
        <f>IF(E7276&lt;='Auxiliary Energy Estimation'!$E$25, 1, 0)</f>
        <v>1</v>
      </c>
    </row>
    <row r="7277" spans="2:9" ht="15" x14ac:dyDescent="0.3">
      <c r="B7277" s="33">
        <v>7272.5</v>
      </c>
      <c r="C7277" s="34">
        <v>2.8</v>
      </c>
      <c r="D7277" s="32">
        <f t="shared" si="226"/>
        <v>37.04</v>
      </c>
      <c r="E7277" s="37">
        <f t="shared" si="227"/>
        <v>44.448</v>
      </c>
      <c r="F7277" s="32">
        <f>'Auxiliary Energy Estimation'!$E$25-D7277</f>
        <v>17.96</v>
      </c>
      <c r="G7277" s="32">
        <f>'Auxiliary Energy Estimation'!$E$25-E7277</f>
        <v>10.552</v>
      </c>
      <c r="H7277" s="26">
        <f>IF(D7277&lt;='Auxiliary Energy Estimation'!$E$25, 1, 0)</f>
        <v>1</v>
      </c>
      <c r="I7277" s="26">
        <f>IF(E7277&lt;='Auxiliary Energy Estimation'!$E$25, 1, 0)</f>
        <v>1</v>
      </c>
    </row>
    <row r="7278" spans="2:9" ht="15" x14ac:dyDescent="0.3">
      <c r="B7278" s="33">
        <v>7273.5</v>
      </c>
      <c r="C7278" s="34">
        <v>2.8</v>
      </c>
      <c r="D7278" s="32">
        <f t="shared" si="226"/>
        <v>37.04</v>
      </c>
      <c r="E7278" s="37">
        <f t="shared" si="227"/>
        <v>44.448</v>
      </c>
      <c r="F7278" s="32">
        <f>'Auxiliary Energy Estimation'!$E$25-D7278</f>
        <v>17.96</v>
      </c>
      <c r="G7278" s="32">
        <f>'Auxiliary Energy Estimation'!$E$25-E7278</f>
        <v>10.552</v>
      </c>
      <c r="H7278" s="26">
        <f>IF(D7278&lt;='Auxiliary Energy Estimation'!$E$25, 1, 0)</f>
        <v>1</v>
      </c>
      <c r="I7278" s="26">
        <f>IF(E7278&lt;='Auxiliary Energy Estimation'!$E$25, 1, 0)</f>
        <v>1</v>
      </c>
    </row>
    <row r="7279" spans="2:9" ht="15" x14ac:dyDescent="0.3">
      <c r="B7279" s="33">
        <v>7274.5</v>
      </c>
      <c r="C7279" s="34">
        <v>2.2000000000000002</v>
      </c>
      <c r="D7279" s="32">
        <f t="shared" si="226"/>
        <v>35.96</v>
      </c>
      <c r="E7279" s="37">
        <f t="shared" si="227"/>
        <v>43.152000000000001</v>
      </c>
      <c r="F7279" s="32">
        <f>'Auxiliary Energy Estimation'!$E$25-D7279</f>
        <v>19.04</v>
      </c>
      <c r="G7279" s="32">
        <f>'Auxiliary Energy Estimation'!$E$25-E7279</f>
        <v>11.847999999999999</v>
      </c>
      <c r="H7279" s="26">
        <f>IF(D7279&lt;='Auxiliary Energy Estimation'!$E$25, 1, 0)</f>
        <v>1</v>
      </c>
      <c r="I7279" s="26">
        <f>IF(E7279&lt;='Auxiliary Energy Estimation'!$E$25, 1, 0)</f>
        <v>1</v>
      </c>
    </row>
    <row r="7280" spans="2:9" ht="15" x14ac:dyDescent="0.3">
      <c r="B7280" s="33">
        <v>7275.5</v>
      </c>
      <c r="C7280" s="34">
        <v>1.7</v>
      </c>
      <c r="D7280" s="32">
        <f t="shared" si="226"/>
        <v>35.06</v>
      </c>
      <c r="E7280" s="37">
        <f t="shared" si="227"/>
        <v>42.072000000000003</v>
      </c>
      <c r="F7280" s="32">
        <f>'Auxiliary Energy Estimation'!$E$25-D7280</f>
        <v>19.939999999999998</v>
      </c>
      <c r="G7280" s="32">
        <f>'Auxiliary Energy Estimation'!$E$25-E7280</f>
        <v>12.927999999999997</v>
      </c>
      <c r="H7280" s="26">
        <f>IF(D7280&lt;='Auxiliary Energy Estimation'!$E$25, 1, 0)</f>
        <v>1</v>
      </c>
      <c r="I7280" s="26">
        <f>IF(E7280&lt;='Auxiliary Energy Estimation'!$E$25, 1, 0)</f>
        <v>1</v>
      </c>
    </row>
    <row r="7281" spans="2:9" ht="15" x14ac:dyDescent="0.3">
      <c r="B7281" s="33">
        <v>7276.5</v>
      </c>
      <c r="C7281" s="34">
        <v>1.7</v>
      </c>
      <c r="D7281" s="32">
        <f t="shared" si="226"/>
        <v>35.06</v>
      </c>
      <c r="E7281" s="37">
        <f t="shared" si="227"/>
        <v>42.072000000000003</v>
      </c>
      <c r="F7281" s="32">
        <f>'Auxiliary Energy Estimation'!$E$25-D7281</f>
        <v>19.939999999999998</v>
      </c>
      <c r="G7281" s="32">
        <f>'Auxiliary Energy Estimation'!$E$25-E7281</f>
        <v>12.927999999999997</v>
      </c>
      <c r="H7281" s="26">
        <f>IF(D7281&lt;='Auxiliary Energy Estimation'!$E$25, 1, 0)</f>
        <v>1</v>
      </c>
      <c r="I7281" s="26">
        <f>IF(E7281&lt;='Auxiliary Energy Estimation'!$E$25, 1, 0)</f>
        <v>1</v>
      </c>
    </row>
    <row r="7282" spans="2:9" ht="15" x14ac:dyDescent="0.3">
      <c r="B7282" s="33">
        <v>7277.5</v>
      </c>
      <c r="C7282" s="34">
        <v>1.1000000000000001</v>
      </c>
      <c r="D7282" s="32">
        <f t="shared" si="226"/>
        <v>33.979999999999997</v>
      </c>
      <c r="E7282" s="37">
        <f t="shared" si="227"/>
        <v>40.775999999999996</v>
      </c>
      <c r="F7282" s="32">
        <f>'Auxiliary Energy Estimation'!$E$25-D7282</f>
        <v>21.020000000000003</v>
      </c>
      <c r="G7282" s="32">
        <f>'Auxiliary Energy Estimation'!$E$25-E7282</f>
        <v>14.224000000000004</v>
      </c>
      <c r="H7282" s="26">
        <f>IF(D7282&lt;='Auxiliary Energy Estimation'!$E$25, 1, 0)</f>
        <v>1</v>
      </c>
      <c r="I7282" s="26">
        <f>IF(E7282&lt;='Auxiliary Energy Estimation'!$E$25, 1, 0)</f>
        <v>1</v>
      </c>
    </row>
    <row r="7283" spans="2:9" ht="15" x14ac:dyDescent="0.3">
      <c r="B7283" s="33">
        <v>7278.5</v>
      </c>
      <c r="C7283" s="34">
        <v>1.7</v>
      </c>
      <c r="D7283" s="32">
        <f t="shared" si="226"/>
        <v>35.06</v>
      </c>
      <c r="E7283" s="37">
        <f t="shared" si="227"/>
        <v>42.072000000000003</v>
      </c>
      <c r="F7283" s="32">
        <f>'Auxiliary Energy Estimation'!$E$25-D7283</f>
        <v>19.939999999999998</v>
      </c>
      <c r="G7283" s="32">
        <f>'Auxiliary Energy Estimation'!$E$25-E7283</f>
        <v>12.927999999999997</v>
      </c>
      <c r="H7283" s="26">
        <f>IF(D7283&lt;='Auxiliary Energy Estimation'!$E$25, 1, 0)</f>
        <v>1</v>
      </c>
      <c r="I7283" s="26">
        <f>IF(E7283&lt;='Auxiliary Energy Estimation'!$E$25, 1, 0)</f>
        <v>1</v>
      </c>
    </row>
    <row r="7284" spans="2:9" ht="15" x14ac:dyDescent="0.3">
      <c r="B7284" s="33">
        <v>7279.5</v>
      </c>
      <c r="C7284" s="34">
        <v>3.3</v>
      </c>
      <c r="D7284" s="32">
        <f t="shared" si="226"/>
        <v>37.94</v>
      </c>
      <c r="E7284" s="37">
        <f t="shared" si="227"/>
        <v>45.527999999999999</v>
      </c>
      <c r="F7284" s="32">
        <f>'Auxiliary Energy Estimation'!$E$25-D7284</f>
        <v>17.060000000000002</v>
      </c>
      <c r="G7284" s="32">
        <f>'Auxiliary Energy Estimation'!$E$25-E7284</f>
        <v>9.4720000000000013</v>
      </c>
      <c r="H7284" s="26">
        <f>IF(D7284&lt;='Auxiliary Energy Estimation'!$E$25, 1, 0)</f>
        <v>1</v>
      </c>
      <c r="I7284" s="26">
        <f>IF(E7284&lt;='Auxiliary Energy Estimation'!$E$25, 1, 0)</f>
        <v>1</v>
      </c>
    </row>
    <row r="7285" spans="2:9" ht="15" x14ac:dyDescent="0.3">
      <c r="B7285" s="33">
        <v>7280.5</v>
      </c>
      <c r="C7285" s="34">
        <v>5</v>
      </c>
      <c r="D7285" s="32">
        <f t="shared" si="226"/>
        <v>41</v>
      </c>
      <c r="E7285" s="37">
        <f t="shared" si="227"/>
        <v>49.199999999999996</v>
      </c>
      <c r="F7285" s="32">
        <f>'Auxiliary Energy Estimation'!$E$25-D7285</f>
        <v>14</v>
      </c>
      <c r="G7285" s="32">
        <f>'Auxiliary Energy Estimation'!$E$25-E7285</f>
        <v>5.8000000000000043</v>
      </c>
      <c r="H7285" s="26">
        <f>IF(D7285&lt;='Auxiliary Energy Estimation'!$E$25, 1, 0)</f>
        <v>1</v>
      </c>
      <c r="I7285" s="26">
        <f>IF(E7285&lt;='Auxiliary Energy Estimation'!$E$25, 1, 0)</f>
        <v>1</v>
      </c>
    </row>
    <row r="7286" spans="2:9" ht="15" x14ac:dyDescent="0.3">
      <c r="B7286" s="33">
        <v>7281.5</v>
      </c>
      <c r="C7286" s="34">
        <v>6.1</v>
      </c>
      <c r="D7286" s="32">
        <f t="shared" si="226"/>
        <v>42.980000000000004</v>
      </c>
      <c r="E7286" s="37">
        <f t="shared" si="227"/>
        <v>51.576000000000001</v>
      </c>
      <c r="F7286" s="32">
        <f>'Auxiliary Energy Estimation'!$E$25-D7286</f>
        <v>12.019999999999996</v>
      </c>
      <c r="G7286" s="32">
        <f>'Auxiliary Energy Estimation'!$E$25-E7286</f>
        <v>3.4239999999999995</v>
      </c>
      <c r="H7286" s="26">
        <f>IF(D7286&lt;='Auxiliary Energy Estimation'!$E$25, 1, 0)</f>
        <v>1</v>
      </c>
      <c r="I7286" s="26">
        <f>IF(E7286&lt;='Auxiliary Energy Estimation'!$E$25, 1, 0)</f>
        <v>1</v>
      </c>
    </row>
    <row r="7287" spans="2:9" ht="15" x14ac:dyDescent="0.3">
      <c r="B7287" s="33">
        <v>7282.5</v>
      </c>
      <c r="C7287" s="34">
        <v>6.7</v>
      </c>
      <c r="D7287" s="32">
        <f t="shared" si="226"/>
        <v>44.06</v>
      </c>
      <c r="E7287" s="37">
        <f t="shared" si="227"/>
        <v>52.872</v>
      </c>
      <c r="F7287" s="32">
        <f>'Auxiliary Energy Estimation'!$E$25-D7287</f>
        <v>10.939999999999998</v>
      </c>
      <c r="G7287" s="32">
        <f>'Auxiliary Energy Estimation'!$E$25-E7287</f>
        <v>2.1280000000000001</v>
      </c>
      <c r="H7287" s="26">
        <f>IF(D7287&lt;='Auxiliary Energy Estimation'!$E$25, 1, 0)</f>
        <v>1</v>
      </c>
      <c r="I7287" s="26">
        <f>IF(E7287&lt;='Auxiliary Energy Estimation'!$E$25, 1, 0)</f>
        <v>1</v>
      </c>
    </row>
    <row r="7288" spans="2:9" ht="15" x14ac:dyDescent="0.3">
      <c r="B7288" s="33">
        <v>7283.5</v>
      </c>
      <c r="C7288" s="34">
        <v>7.2</v>
      </c>
      <c r="D7288" s="32">
        <f t="shared" si="226"/>
        <v>44.96</v>
      </c>
      <c r="E7288" s="37">
        <f t="shared" si="227"/>
        <v>53.951999999999998</v>
      </c>
      <c r="F7288" s="32">
        <f>'Auxiliary Energy Estimation'!$E$25-D7288</f>
        <v>10.039999999999999</v>
      </c>
      <c r="G7288" s="32">
        <f>'Auxiliary Energy Estimation'!$E$25-E7288</f>
        <v>1.0480000000000018</v>
      </c>
      <c r="H7288" s="26">
        <f>IF(D7288&lt;='Auxiliary Energy Estimation'!$E$25, 1, 0)</f>
        <v>1</v>
      </c>
      <c r="I7288" s="26">
        <f>IF(E7288&lt;='Auxiliary Energy Estimation'!$E$25, 1, 0)</f>
        <v>1</v>
      </c>
    </row>
    <row r="7289" spans="2:9" ht="15" x14ac:dyDescent="0.3">
      <c r="B7289" s="33">
        <v>7284.5</v>
      </c>
      <c r="C7289" s="34">
        <v>6.7</v>
      </c>
      <c r="D7289" s="32">
        <f t="shared" si="226"/>
        <v>44.06</v>
      </c>
      <c r="E7289" s="37">
        <f t="shared" si="227"/>
        <v>52.872</v>
      </c>
      <c r="F7289" s="32">
        <f>'Auxiliary Energy Estimation'!$E$25-D7289</f>
        <v>10.939999999999998</v>
      </c>
      <c r="G7289" s="32">
        <f>'Auxiliary Energy Estimation'!$E$25-E7289</f>
        <v>2.1280000000000001</v>
      </c>
      <c r="H7289" s="26">
        <f>IF(D7289&lt;='Auxiliary Energy Estimation'!$E$25, 1, 0)</f>
        <v>1</v>
      </c>
      <c r="I7289" s="26">
        <f>IF(E7289&lt;='Auxiliary Energy Estimation'!$E$25, 1, 0)</f>
        <v>1</v>
      </c>
    </row>
    <row r="7290" spans="2:9" ht="15" x14ac:dyDescent="0.3">
      <c r="B7290" s="33">
        <v>7285.5</v>
      </c>
      <c r="C7290" s="34">
        <v>6.7</v>
      </c>
      <c r="D7290" s="32">
        <f t="shared" si="226"/>
        <v>44.06</v>
      </c>
      <c r="E7290" s="37">
        <f t="shared" si="227"/>
        <v>52.872</v>
      </c>
      <c r="F7290" s="32">
        <f>'Auxiliary Energy Estimation'!$E$25-D7290</f>
        <v>10.939999999999998</v>
      </c>
      <c r="G7290" s="32">
        <f>'Auxiliary Energy Estimation'!$E$25-E7290</f>
        <v>2.1280000000000001</v>
      </c>
      <c r="H7290" s="26">
        <f>IF(D7290&lt;='Auxiliary Energy Estimation'!$E$25, 1, 0)</f>
        <v>1</v>
      </c>
      <c r="I7290" s="26">
        <f>IF(E7290&lt;='Auxiliary Energy Estimation'!$E$25, 1, 0)</f>
        <v>1</v>
      </c>
    </row>
    <row r="7291" spans="2:9" ht="15" x14ac:dyDescent="0.3">
      <c r="B7291" s="33">
        <v>7286.5</v>
      </c>
      <c r="C7291" s="34">
        <v>6.7</v>
      </c>
      <c r="D7291" s="32">
        <f t="shared" si="226"/>
        <v>44.06</v>
      </c>
      <c r="E7291" s="37">
        <f t="shared" si="227"/>
        <v>52.872</v>
      </c>
      <c r="F7291" s="32">
        <f>'Auxiliary Energy Estimation'!$E$25-D7291</f>
        <v>10.939999999999998</v>
      </c>
      <c r="G7291" s="32">
        <f>'Auxiliary Energy Estimation'!$E$25-E7291</f>
        <v>2.1280000000000001</v>
      </c>
      <c r="H7291" s="26">
        <f>IF(D7291&lt;='Auxiliary Energy Estimation'!$E$25, 1, 0)</f>
        <v>1</v>
      </c>
      <c r="I7291" s="26">
        <f>IF(E7291&lt;='Auxiliary Energy Estimation'!$E$25, 1, 0)</f>
        <v>1</v>
      </c>
    </row>
    <row r="7292" spans="2:9" ht="15" x14ac:dyDescent="0.3">
      <c r="B7292" s="33">
        <v>7287.5</v>
      </c>
      <c r="C7292" s="34">
        <v>6.1</v>
      </c>
      <c r="D7292" s="32">
        <f t="shared" si="226"/>
        <v>42.980000000000004</v>
      </c>
      <c r="E7292" s="37">
        <f t="shared" si="227"/>
        <v>51.576000000000001</v>
      </c>
      <c r="F7292" s="32">
        <f>'Auxiliary Energy Estimation'!$E$25-D7292</f>
        <v>12.019999999999996</v>
      </c>
      <c r="G7292" s="32">
        <f>'Auxiliary Energy Estimation'!$E$25-E7292</f>
        <v>3.4239999999999995</v>
      </c>
      <c r="H7292" s="26">
        <f>IF(D7292&lt;='Auxiliary Energy Estimation'!$E$25, 1, 0)</f>
        <v>1</v>
      </c>
      <c r="I7292" s="26">
        <f>IF(E7292&lt;='Auxiliary Energy Estimation'!$E$25, 1, 0)</f>
        <v>1</v>
      </c>
    </row>
    <row r="7293" spans="2:9" ht="15" x14ac:dyDescent="0.3">
      <c r="B7293" s="33">
        <v>7288.5</v>
      </c>
      <c r="C7293" s="34">
        <v>5</v>
      </c>
      <c r="D7293" s="32">
        <f t="shared" si="226"/>
        <v>41</v>
      </c>
      <c r="E7293" s="37">
        <f t="shared" si="227"/>
        <v>49.199999999999996</v>
      </c>
      <c r="F7293" s="32">
        <f>'Auxiliary Energy Estimation'!$E$25-D7293</f>
        <v>14</v>
      </c>
      <c r="G7293" s="32">
        <f>'Auxiliary Energy Estimation'!$E$25-E7293</f>
        <v>5.8000000000000043</v>
      </c>
      <c r="H7293" s="26">
        <f>IF(D7293&lt;='Auxiliary Energy Estimation'!$E$25, 1, 0)</f>
        <v>1</v>
      </c>
      <c r="I7293" s="26">
        <f>IF(E7293&lt;='Auxiliary Energy Estimation'!$E$25, 1, 0)</f>
        <v>1</v>
      </c>
    </row>
    <row r="7294" spans="2:9" ht="15" x14ac:dyDescent="0.3">
      <c r="B7294" s="33">
        <v>7289.5</v>
      </c>
      <c r="C7294" s="34">
        <v>5</v>
      </c>
      <c r="D7294" s="32">
        <f t="shared" si="226"/>
        <v>41</v>
      </c>
      <c r="E7294" s="37">
        <f t="shared" si="227"/>
        <v>49.199999999999996</v>
      </c>
      <c r="F7294" s="32">
        <f>'Auxiliary Energy Estimation'!$E$25-D7294</f>
        <v>14</v>
      </c>
      <c r="G7294" s="32">
        <f>'Auxiliary Energy Estimation'!$E$25-E7294</f>
        <v>5.8000000000000043</v>
      </c>
      <c r="H7294" s="26">
        <f>IF(D7294&lt;='Auxiliary Energy Estimation'!$E$25, 1, 0)</f>
        <v>1</v>
      </c>
      <c r="I7294" s="26">
        <f>IF(E7294&lt;='Auxiliary Energy Estimation'!$E$25, 1, 0)</f>
        <v>1</v>
      </c>
    </row>
    <row r="7295" spans="2:9" ht="15" x14ac:dyDescent="0.3">
      <c r="B7295" s="33">
        <v>7290.5</v>
      </c>
      <c r="C7295" s="34">
        <v>5</v>
      </c>
      <c r="D7295" s="32">
        <f t="shared" si="226"/>
        <v>41</v>
      </c>
      <c r="E7295" s="37">
        <f t="shared" si="227"/>
        <v>49.199999999999996</v>
      </c>
      <c r="F7295" s="32">
        <f>'Auxiliary Energy Estimation'!$E$25-D7295</f>
        <v>14</v>
      </c>
      <c r="G7295" s="32">
        <f>'Auxiliary Energy Estimation'!$E$25-E7295</f>
        <v>5.8000000000000043</v>
      </c>
      <c r="H7295" s="26">
        <f>IF(D7295&lt;='Auxiliary Energy Estimation'!$E$25, 1, 0)</f>
        <v>1</v>
      </c>
      <c r="I7295" s="26">
        <f>IF(E7295&lt;='Auxiliary Energy Estimation'!$E$25, 1, 0)</f>
        <v>1</v>
      </c>
    </row>
    <row r="7296" spans="2:9" ht="15" x14ac:dyDescent="0.3">
      <c r="B7296" s="33">
        <v>7291.5</v>
      </c>
      <c r="C7296" s="34">
        <v>5</v>
      </c>
      <c r="D7296" s="32">
        <f t="shared" si="226"/>
        <v>41</v>
      </c>
      <c r="E7296" s="37">
        <f t="shared" si="227"/>
        <v>49.199999999999996</v>
      </c>
      <c r="F7296" s="32">
        <f>'Auxiliary Energy Estimation'!$E$25-D7296</f>
        <v>14</v>
      </c>
      <c r="G7296" s="32">
        <f>'Auxiliary Energy Estimation'!$E$25-E7296</f>
        <v>5.8000000000000043</v>
      </c>
      <c r="H7296" s="26">
        <f>IF(D7296&lt;='Auxiliary Energy Estimation'!$E$25, 1, 0)</f>
        <v>1</v>
      </c>
      <c r="I7296" s="26">
        <f>IF(E7296&lt;='Auxiliary Energy Estimation'!$E$25, 1, 0)</f>
        <v>1</v>
      </c>
    </row>
    <row r="7297" spans="2:9" ht="15" x14ac:dyDescent="0.3">
      <c r="B7297" s="33">
        <v>7292.5</v>
      </c>
      <c r="C7297" s="34">
        <v>4.4000000000000004</v>
      </c>
      <c r="D7297" s="32">
        <f t="shared" si="226"/>
        <v>39.92</v>
      </c>
      <c r="E7297" s="37">
        <f t="shared" si="227"/>
        <v>47.904000000000003</v>
      </c>
      <c r="F7297" s="32">
        <f>'Auxiliary Energy Estimation'!$E$25-D7297</f>
        <v>15.079999999999998</v>
      </c>
      <c r="G7297" s="32">
        <f>'Auxiliary Energy Estimation'!$E$25-E7297</f>
        <v>7.0959999999999965</v>
      </c>
      <c r="H7297" s="26">
        <f>IF(D7297&lt;='Auxiliary Energy Estimation'!$E$25, 1, 0)</f>
        <v>1</v>
      </c>
      <c r="I7297" s="26">
        <f>IF(E7297&lt;='Auxiliary Energy Estimation'!$E$25, 1, 0)</f>
        <v>1</v>
      </c>
    </row>
    <row r="7298" spans="2:9" ht="15" x14ac:dyDescent="0.3">
      <c r="B7298" s="33">
        <v>7293.5</v>
      </c>
      <c r="C7298" s="34">
        <v>5</v>
      </c>
      <c r="D7298" s="32">
        <f t="shared" si="226"/>
        <v>41</v>
      </c>
      <c r="E7298" s="37">
        <f t="shared" si="227"/>
        <v>49.199999999999996</v>
      </c>
      <c r="F7298" s="32">
        <f>'Auxiliary Energy Estimation'!$E$25-D7298</f>
        <v>14</v>
      </c>
      <c r="G7298" s="32">
        <f>'Auxiliary Energy Estimation'!$E$25-E7298</f>
        <v>5.8000000000000043</v>
      </c>
      <c r="H7298" s="26">
        <f>IF(D7298&lt;='Auxiliary Energy Estimation'!$E$25, 1, 0)</f>
        <v>1</v>
      </c>
      <c r="I7298" s="26">
        <f>IF(E7298&lt;='Auxiliary Energy Estimation'!$E$25, 1, 0)</f>
        <v>1</v>
      </c>
    </row>
    <row r="7299" spans="2:9" ht="15" x14ac:dyDescent="0.3">
      <c r="B7299" s="33">
        <v>7294.5</v>
      </c>
      <c r="C7299" s="34">
        <v>5.7</v>
      </c>
      <c r="D7299" s="32">
        <f t="shared" si="226"/>
        <v>42.26</v>
      </c>
      <c r="E7299" s="37">
        <f t="shared" si="227"/>
        <v>50.711999999999996</v>
      </c>
      <c r="F7299" s="32">
        <f>'Auxiliary Energy Estimation'!$E$25-D7299</f>
        <v>12.740000000000002</v>
      </c>
      <c r="G7299" s="32">
        <f>'Auxiliary Energy Estimation'!$E$25-E7299</f>
        <v>4.2880000000000038</v>
      </c>
      <c r="H7299" s="26">
        <f>IF(D7299&lt;='Auxiliary Energy Estimation'!$E$25, 1, 0)</f>
        <v>1</v>
      </c>
      <c r="I7299" s="26">
        <f>IF(E7299&lt;='Auxiliary Energy Estimation'!$E$25, 1, 0)</f>
        <v>1</v>
      </c>
    </row>
    <row r="7300" spans="2:9" ht="15" x14ac:dyDescent="0.3">
      <c r="B7300" s="33">
        <v>7295.5</v>
      </c>
      <c r="C7300" s="34">
        <v>6.3</v>
      </c>
      <c r="D7300" s="32">
        <f t="shared" si="226"/>
        <v>43.34</v>
      </c>
      <c r="E7300" s="37">
        <f t="shared" si="227"/>
        <v>52.008000000000003</v>
      </c>
      <c r="F7300" s="32">
        <f>'Auxiliary Energy Estimation'!$E$25-D7300</f>
        <v>11.659999999999997</v>
      </c>
      <c r="G7300" s="32">
        <f>'Auxiliary Energy Estimation'!$E$25-E7300</f>
        <v>2.9919999999999973</v>
      </c>
      <c r="H7300" s="26">
        <f>IF(D7300&lt;='Auxiliary Energy Estimation'!$E$25, 1, 0)</f>
        <v>1</v>
      </c>
      <c r="I7300" s="26">
        <f>IF(E7300&lt;='Auxiliary Energy Estimation'!$E$25, 1, 0)</f>
        <v>1</v>
      </c>
    </row>
    <row r="7301" spans="2:9" ht="15" x14ac:dyDescent="0.3">
      <c r="B7301" s="33">
        <v>7296.5</v>
      </c>
      <c r="C7301" s="34">
        <v>7</v>
      </c>
      <c r="D7301" s="32">
        <f t="shared" ref="D7301:D7364" si="228">CONVERT(C7301,"C","F")</f>
        <v>44.6</v>
      </c>
      <c r="E7301" s="37">
        <f t="shared" ref="E7301:E7364" si="229">D7301*1.2</f>
        <v>53.52</v>
      </c>
      <c r="F7301" s="32">
        <f>'Auxiliary Energy Estimation'!$E$25-D7301</f>
        <v>10.399999999999999</v>
      </c>
      <c r="G7301" s="32">
        <f>'Auxiliary Energy Estimation'!$E$25-E7301</f>
        <v>1.4799999999999969</v>
      </c>
      <c r="H7301" s="26">
        <f>IF(D7301&lt;='Auxiliary Energy Estimation'!$E$25, 1, 0)</f>
        <v>1</v>
      </c>
      <c r="I7301" s="26">
        <f>IF(E7301&lt;='Auxiliary Energy Estimation'!$E$25, 1, 0)</f>
        <v>1</v>
      </c>
    </row>
    <row r="7302" spans="2:9" ht="15" x14ac:dyDescent="0.3">
      <c r="B7302" s="33">
        <v>7297.5</v>
      </c>
      <c r="C7302" s="34">
        <v>7.6</v>
      </c>
      <c r="D7302" s="32">
        <f t="shared" si="228"/>
        <v>45.68</v>
      </c>
      <c r="E7302" s="37">
        <f t="shared" si="229"/>
        <v>54.815999999999995</v>
      </c>
      <c r="F7302" s="32">
        <f>'Auxiliary Energy Estimation'!$E$25-D7302</f>
        <v>9.32</v>
      </c>
      <c r="G7302" s="32">
        <f>'Auxiliary Energy Estimation'!$E$25-E7302</f>
        <v>0.1840000000000046</v>
      </c>
      <c r="H7302" s="26">
        <f>IF(D7302&lt;='Auxiliary Energy Estimation'!$E$25, 1, 0)</f>
        <v>1</v>
      </c>
      <c r="I7302" s="26">
        <f>IF(E7302&lt;='Auxiliary Energy Estimation'!$E$25, 1, 0)</f>
        <v>1</v>
      </c>
    </row>
    <row r="7303" spans="2:9" ht="15" x14ac:dyDescent="0.3">
      <c r="B7303" s="33">
        <v>7298.5</v>
      </c>
      <c r="C7303" s="34">
        <v>8.3000000000000007</v>
      </c>
      <c r="D7303" s="32">
        <f t="shared" si="228"/>
        <v>46.94</v>
      </c>
      <c r="E7303" s="37">
        <f t="shared" si="229"/>
        <v>56.327999999999996</v>
      </c>
      <c r="F7303" s="32">
        <f>'Auxiliary Energy Estimation'!$E$25-D7303</f>
        <v>8.0600000000000023</v>
      </c>
      <c r="G7303" s="32">
        <f>'Auxiliary Energy Estimation'!$E$25-E7303</f>
        <v>-1.3279999999999959</v>
      </c>
      <c r="H7303" s="26">
        <f>IF(D7303&lt;='Auxiliary Energy Estimation'!$E$25, 1, 0)</f>
        <v>1</v>
      </c>
      <c r="I7303" s="26">
        <f>IF(E7303&lt;='Auxiliary Energy Estimation'!$E$25, 1, 0)</f>
        <v>0</v>
      </c>
    </row>
    <row r="7304" spans="2:9" ht="15" x14ac:dyDescent="0.3">
      <c r="B7304" s="33">
        <v>7299.5</v>
      </c>
      <c r="C7304" s="34">
        <v>8.9</v>
      </c>
      <c r="D7304" s="32">
        <f t="shared" si="228"/>
        <v>48.019999999999996</v>
      </c>
      <c r="E7304" s="37">
        <f t="shared" si="229"/>
        <v>57.623999999999995</v>
      </c>
      <c r="F7304" s="32">
        <f>'Auxiliary Energy Estimation'!$E$25-D7304</f>
        <v>6.980000000000004</v>
      </c>
      <c r="G7304" s="32">
        <f>'Auxiliary Energy Estimation'!$E$25-E7304</f>
        <v>-2.6239999999999952</v>
      </c>
      <c r="H7304" s="26">
        <f>IF(D7304&lt;='Auxiliary Energy Estimation'!$E$25, 1, 0)</f>
        <v>1</v>
      </c>
      <c r="I7304" s="26">
        <f>IF(E7304&lt;='Auxiliary Energy Estimation'!$E$25, 1, 0)</f>
        <v>0</v>
      </c>
    </row>
    <row r="7305" spans="2:9" ht="15" x14ac:dyDescent="0.3">
      <c r="B7305" s="33">
        <v>7300.5</v>
      </c>
      <c r="C7305" s="34">
        <v>8.3000000000000007</v>
      </c>
      <c r="D7305" s="32">
        <f t="shared" si="228"/>
        <v>46.94</v>
      </c>
      <c r="E7305" s="37">
        <f t="shared" si="229"/>
        <v>56.327999999999996</v>
      </c>
      <c r="F7305" s="32">
        <f>'Auxiliary Energy Estimation'!$E$25-D7305</f>
        <v>8.0600000000000023</v>
      </c>
      <c r="G7305" s="32">
        <f>'Auxiliary Energy Estimation'!$E$25-E7305</f>
        <v>-1.3279999999999959</v>
      </c>
      <c r="H7305" s="26">
        <f>IF(D7305&lt;='Auxiliary Energy Estimation'!$E$25, 1, 0)</f>
        <v>1</v>
      </c>
      <c r="I7305" s="26">
        <f>IF(E7305&lt;='Auxiliary Energy Estimation'!$E$25, 1, 0)</f>
        <v>0</v>
      </c>
    </row>
    <row r="7306" spans="2:9" ht="15" x14ac:dyDescent="0.3">
      <c r="B7306" s="33">
        <v>7301.5</v>
      </c>
      <c r="C7306" s="34">
        <v>7.2</v>
      </c>
      <c r="D7306" s="32">
        <f t="shared" si="228"/>
        <v>44.96</v>
      </c>
      <c r="E7306" s="37">
        <f t="shared" si="229"/>
        <v>53.951999999999998</v>
      </c>
      <c r="F7306" s="32">
        <f>'Auxiliary Energy Estimation'!$E$25-D7306</f>
        <v>10.039999999999999</v>
      </c>
      <c r="G7306" s="32">
        <f>'Auxiliary Energy Estimation'!$E$25-E7306</f>
        <v>1.0480000000000018</v>
      </c>
      <c r="H7306" s="26">
        <f>IF(D7306&lt;='Auxiliary Energy Estimation'!$E$25, 1, 0)</f>
        <v>1</v>
      </c>
      <c r="I7306" s="26">
        <f>IF(E7306&lt;='Auxiliary Energy Estimation'!$E$25, 1, 0)</f>
        <v>1</v>
      </c>
    </row>
    <row r="7307" spans="2:9" ht="15" x14ac:dyDescent="0.3">
      <c r="B7307" s="33">
        <v>7302.5</v>
      </c>
      <c r="C7307" s="34">
        <v>8.3000000000000007</v>
      </c>
      <c r="D7307" s="32">
        <f t="shared" si="228"/>
        <v>46.94</v>
      </c>
      <c r="E7307" s="37">
        <f t="shared" si="229"/>
        <v>56.327999999999996</v>
      </c>
      <c r="F7307" s="32">
        <f>'Auxiliary Energy Estimation'!$E$25-D7307</f>
        <v>8.0600000000000023</v>
      </c>
      <c r="G7307" s="32">
        <f>'Auxiliary Energy Estimation'!$E$25-E7307</f>
        <v>-1.3279999999999959</v>
      </c>
      <c r="H7307" s="26">
        <f>IF(D7307&lt;='Auxiliary Energy Estimation'!$E$25, 1, 0)</f>
        <v>1</v>
      </c>
      <c r="I7307" s="26">
        <f>IF(E7307&lt;='Auxiliary Energy Estimation'!$E$25, 1, 0)</f>
        <v>0</v>
      </c>
    </row>
    <row r="7308" spans="2:9" ht="15" x14ac:dyDescent="0.3">
      <c r="B7308" s="33">
        <v>7303.5</v>
      </c>
      <c r="C7308" s="34">
        <v>8.3000000000000007</v>
      </c>
      <c r="D7308" s="32">
        <f t="shared" si="228"/>
        <v>46.94</v>
      </c>
      <c r="E7308" s="37">
        <f t="shared" si="229"/>
        <v>56.327999999999996</v>
      </c>
      <c r="F7308" s="32">
        <f>'Auxiliary Energy Estimation'!$E$25-D7308</f>
        <v>8.0600000000000023</v>
      </c>
      <c r="G7308" s="32">
        <f>'Auxiliary Energy Estimation'!$E$25-E7308</f>
        <v>-1.3279999999999959</v>
      </c>
      <c r="H7308" s="26">
        <f>IF(D7308&lt;='Auxiliary Energy Estimation'!$E$25, 1, 0)</f>
        <v>1</v>
      </c>
      <c r="I7308" s="26">
        <f>IF(E7308&lt;='Auxiliary Energy Estimation'!$E$25, 1, 0)</f>
        <v>0</v>
      </c>
    </row>
    <row r="7309" spans="2:9" ht="15" x14ac:dyDescent="0.3">
      <c r="B7309" s="33">
        <v>7304.5</v>
      </c>
      <c r="C7309" s="34">
        <v>10</v>
      </c>
      <c r="D7309" s="32">
        <f t="shared" si="228"/>
        <v>50</v>
      </c>
      <c r="E7309" s="37">
        <f t="shared" si="229"/>
        <v>60</v>
      </c>
      <c r="F7309" s="32">
        <f>'Auxiliary Energy Estimation'!$E$25-D7309</f>
        <v>5</v>
      </c>
      <c r="G7309" s="32">
        <f>'Auxiliary Energy Estimation'!$E$25-E7309</f>
        <v>-5</v>
      </c>
      <c r="H7309" s="26">
        <f>IF(D7309&lt;='Auxiliary Energy Estimation'!$E$25, 1, 0)</f>
        <v>1</v>
      </c>
      <c r="I7309" s="26">
        <f>IF(E7309&lt;='Auxiliary Energy Estimation'!$E$25, 1, 0)</f>
        <v>0</v>
      </c>
    </row>
    <row r="7310" spans="2:9" ht="15" x14ac:dyDescent="0.3">
      <c r="B7310" s="33">
        <v>7305.5</v>
      </c>
      <c r="C7310" s="34">
        <v>10.6</v>
      </c>
      <c r="D7310" s="32">
        <f t="shared" si="228"/>
        <v>51.08</v>
      </c>
      <c r="E7310" s="37">
        <f t="shared" si="229"/>
        <v>61.295999999999992</v>
      </c>
      <c r="F7310" s="32">
        <f>'Auxiliary Energy Estimation'!$E$25-D7310</f>
        <v>3.9200000000000017</v>
      </c>
      <c r="G7310" s="32">
        <f>'Auxiliary Energy Estimation'!$E$25-E7310</f>
        <v>-6.2959999999999923</v>
      </c>
      <c r="H7310" s="26">
        <f>IF(D7310&lt;='Auxiliary Energy Estimation'!$E$25, 1, 0)</f>
        <v>1</v>
      </c>
      <c r="I7310" s="26">
        <f>IF(E7310&lt;='Auxiliary Energy Estimation'!$E$25, 1, 0)</f>
        <v>0</v>
      </c>
    </row>
    <row r="7311" spans="2:9" ht="15" x14ac:dyDescent="0.3">
      <c r="B7311" s="33">
        <v>7306.5</v>
      </c>
      <c r="C7311" s="34">
        <v>10.6</v>
      </c>
      <c r="D7311" s="32">
        <f t="shared" si="228"/>
        <v>51.08</v>
      </c>
      <c r="E7311" s="37">
        <f t="shared" si="229"/>
        <v>61.295999999999992</v>
      </c>
      <c r="F7311" s="32">
        <f>'Auxiliary Energy Estimation'!$E$25-D7311</f>
        <v>3.9200000000000017</v>
      </c>
      <c r="G7311" s="32">
        <f>'Auxiliary Energy Estimation'!$E$25-E7311</f>
        <v>-6.2959999999999923</v>
      </c>
      <c r="H7311" s="26">
        <f>IF(D7311&lt;='Auxiliary Energy Estimation'!$E$25, 1, 0)</f>
        <v>1</v>
      </c>
      <c r="I7311" s="26">
        <f>IF(E7311&lt;='Auxiliary Energy Estimation'!$E$25, 1, 0)</f>
        <v>0</v>
      </c>
    </row>
    <row r="7312" spans="2:9" ht="15" x14ac:dyDescent="0.3">
      <c r="B7312" s="33">
        <v>7307.5</v>
      </c>
      <c r="C7312" s="34">
        <v>10.6</v>
      </c>
      <c r="D7312" s="32">
        <f t="shared" si="228"/>
        <v>51.08</v>
      </c>
      <c r="E7312" s="37">
        <f t="shared" si="229"/>
        <v>61.295999999999992</v>
      </c>
      <c r="F7312" s="32">
        <f>'Auxiliary Energy Estimation'!$E$25-D7312</f>
        <v>3.9200000000000017</v>
      </c>
      <c r="G7312" s="32">
        <f>'Auxiliary Energy Estimation'!$E$25-E7312</f>
        <v>-6.2959999999999923</v>
      </c>
      <c r="H7312" s="26">
        <f>IF(D7312&lt;='Auxiliary Energy Estimation'!$E$25, 1, 0)</f>
        <v>1</v>
      </c>
      <c r="I7312" s="26">
        <f>IF(E7312&lt;='Auxiliary Energy Estimation'!$E$25, 1, 0)</f>
        <v>0</v>
      </c>
    </row>
    <row r="7313" spans="2:9" ht="15" x14ac:dyDescent="0.3">
      <c r="B7313" s="33">
        <v>7308.5</v>
      </c>
      <c r="C7313" s="34">
        <v>10.6</v>
      </c>
      <c r="D7313" s="32">
        <f t="shared" si="228"/>
        <v>51.08</v>
      </c>
      <c r="E7313" s="37">
        <f t="shared" si="229"/>
        <v>61.295999999999992</v>
      </c>
      <c r="F7313" s="32">
        <f>'Auxiliary Energy Estimation'!$E$25-D7313</f>
        <v>3.9200000000000017</v>
      </c>
      <c r="G7313" s="32">
        <f>'Auxiliary Energy Estimation'!$E$25-E7313</f>
        <v>-6.2959999999999923</v>
      </c>
      <c r="H7313" s="26">
        <f>IF(D7313&lt;='Auxiliary Energy Estimation'!$E$25, 1, 0)</f>
        <v>1</v>
      </c>
      <c r="I7313" s="26">
        <f>IF(E7313&lt;='Auxiliary Energy Estimation'!$E$25, 1, 0)</f>
        <v>0</v>
      </c>
    </row>
    <row r="7314" spans="2:9" ht="15" x14ac:dyDescent="0.3">
      <c r="B7314" s="33">
        <v>7309.5</v>
      </c>
      <c r="C7314" s="34">
        <v>10</v>
      </c>
      <c r="D7314" s="32">
        <f t="shared" si="228"/>
        <v>50</v>
      </c>
      <c r="E7314" s="37">
        <f t="shared" si="229"/>
        <v>60</v>
      </c>
      <c r="F7314" s="32">
        <f>'Auxiliary Energy Estimation'!$E$25-D7314</f>
        <v>5</v>
      </c>
      <c r="G7314" s="32">
        <f>'Auxiliary Energy Estimation'!$E$25-E7314</f>
        <v>-5</v>
      </c>
      <c r="H7314" s="26">
        <f>IF(D7314&lt;='Auxiliary Energy Estimation'!$E$25, 1, 0)</f>
        <v>1</v>
      </c>
      <c r="I7314" s="26">
        <f>IF(E7314&lt;='Auxiliary Energy Estimation'!$E$25, 1, 0)</f>
        <v>0</v>
      </c>
    </row>
    <row r="7315" spans="2:9" ht="15" x14ac:dyDescent="0.3">
      <c r="B7315" s="33">
        <v>7310.5</v>
      </c>
      <c r="C7315" s="34">
        <v>9.4</v>
      </c>
      <c r="D7315" s="32">
        <f t="shared" si="228"/>
        <v>48.92</v>
      </c>
      <c r="E7315" s="37">
        <f t="shared" si="229"/>
        <v>58.704000000000001</v>
      </c>
      <c r="F7315" s="32">
        <f>'Auxiliary Energy Estimation'!$E$25-D7315</f>
        <v>6.0799999999999983</v>
      </c>
      <c r="G7315" s="32">
        <f>'Auxiliary Energy Estimation'!$E$25-E7315</f>
        <v>-3.7040000000000006</v>
      </c>
      <c r="H7315" s="26">
        <f>IF(D7315&lt;='Auxiliary Energy Estimation'!$E$25, 1, 0)</f>
        <v>1</v>
      </c>
      <c r="I7315" s="26">
        <f>IF(E7315&lt;='Auxiliary Energy Estimation'!$E$25, 1, 0)</f>
        <v>0</v>
      </c>
    </row>
    <row r="7316" spans="2:9" ht="15" x14ac:dyDescent="0.3">
      <c r="B7316" s="33">
        <v>7311.5</v>
      </c>
      <c r="C7316" s="34">
        <v>8.9</v>
      </c>
      <c r="D7316" s="32">
        <f t="shared" si="228"/>
        <v>48.019999999999996</v>
      </c>
      <c r="E7316" s="37">
        <f t="shared" si="229"/>
        <v>57.623999999999995</v>
      </c>
      <c r="F7316" s="32">
        <f>'Auxiliary Energy Estimation'!$E$25-D7316</f>
        <v>6.980000000000004</v>
      </c>
      <c r="G7316" s="32">
        <f>'Auxiliary Energy Estimation'!$E$25-E7316</f>
        <v>-2.6239999999999952</v>
      </c>
      <c r="H7316" s="26">
        <f>IF(D7316&lt;='Auxiliary Energy Estimation'!$E$25, 1, 0)</f>
        <v>1</v>
      </c>
      <c r="I7316" s="26">
        <f>IF(E7316&lt;='Auxiliary Energy Estimation'!$E$25, 1, 0)</f>
        <v>0</v>
      </c>
    </row>
    <row r="7317" spans="2:9" ht="15" x14ac:dyDescent="0.3">
      <c r="B7317" s="33">
        <v>7312.5</v>
      </c>
      <c r="C7317" s="34">
        <v>7.2</v>
      </c>
      <c r="D7317" s="32">
        <f t="shared" si="228"/>
        <v>44.96</v>
      </c>
      <c r="E7317" s="37">
        <f t="shared" si="229"/>
        <v>53.951999999999998</v>
      </c>
      <c r="F7317" s="32">
        <f>'Auxiliary Energy Estimation'!$E$25-D7317</f>
        <v>10.039999999999999</v>
      </c>
      <c r="G7317" s="32">
        <f>'Auxiliary Energy Estimation'!$E$25-E7317</f>
        <v>1.0480000000000018</v>
      </c>
      <c r="H7317" s="26">
        <f>IF(D7317&lt;='Auxiliary Energy Estimation'!$E$25, 1, 0)</f>
        <v>1</v>
      </c>
      <c r="I7317" s="26">
        <f>IF(E7317&lt;='Auxiliary Energy Estimation'!$E$25, 1, 0)</f>
        <v>1</v>
      </c>
    </row>
    <row r="7318" spans="2:9" ht="15" x14ac:dyDescent="0.3">
      <c r="B7318" s="33">
        <v>7313.5</v>
      </c>
      <c r="C7318" s="34">
        <v>6.7</v>
      </c>
      <c r="D7318" s="32">
        <f t="shared" si="228"/>
        <v>44.06</v>
      </c>
      <c r="E7318" s="37">
        <f t="shared" si="229"/>
        <v>52.872</v>
      </c>
      <c r="F7318" s="32">
        <f>'Auxiliary Energy Estimation'!$E$25-D7318</f>
        <v>10.939999999999998</v>
      </c>
      <c r="G7318" s="32">
        <f>'Auxiliary Energy Estimation'!$E$25-E7318</f>
        <v>2.1280000000000001</v>
      </c>
      <c r="H7318" s="26">
        <f>IF(D7318&lt;='Auxiliary Energy Estimation'!$E$25, 1, 0)</f>
        <v>1</v>
      </c>
      <c r="I7318" s="26">
        <f>IF(E7318&lt;='Auxiliary Energy Estimation'!$E$25, 1, 0)</f>
        <v>1</v>
      </c>
    </row>
    <row r="7319" spans="2:9" ht="15" x14ac:dyDescent="0.3">
      <c r="B7319" s="33">
        <v>7314.5</v>
      </c>
      <c r="C7319" s="34">
        <v>6.7</v>
      </c>
      <c r="D7319" s="32">
        <f t="shared" si="228"/>
        <v>44.06</v>
      </c>
      <c r="E7319" s="37">
        <f t="shared" si="229"/>
        <v>52.872</v>
      </c>
      <c r="F7319" s="32">
        <f>'Auxiliary Energy Estimation'!$E$25-D7319</f>
        <v>10.939999999999998</v>
      </c>
      <c r="G7319" s="32">
        <f>'Auxiliary Energy Estimation'!$E$25-E7319</f>
        <v>2.1280000000000001</v>
      </c>
      <c r="H7319" s="26">
        <f>IF(D7319&lt;='Auxiliary Energy Estimation'!$E$25, 1, 0)</f>
        <v>1</v>
      </c>
      <c r="I7319" s="26">
        <f>IF(E7319&lt;='Auxiliary Energy Estimation'!$E$25, 1, 0)</f>
        <v>1</v>
      </c>
    </row>
    <row r="7320" spans="2:9" ht="15" x14ac:dyDescent="0.3">
      <c r="B7320" s="33">
        <v>7315.5</v>
      </c>
      <c r="C7320" s="34">
        <v>6.1</v>
      </c>
      <c r="D7320" s="32">
        <f t="shared" si="228"/>
        <v>42.980000000000004</v>
      </c>
      <c r="E7320" s="37">
        <f t="shared" si="229"/>
        <v>51.576000000000001</v>
      </c>
      <c r="F7320" s="32">
        <f>'Auxiliary Energy Estimation'!$E$25-D7320</f>
        <v>12.019999999999996</v>
      </c>
      <c r="G7320" s="32">
        <f>'Auxiliary Energy Estimation'!$E$25-E7320</f>
        <v>3.4239999999999995</v>
      </c>
      <c r="H7320" s="26">
        <f>IF(D7320&lt;='Auxiliary Energy Estimation'!$E$25, 1, 0)</f>
        <v>1</v>
      </c>
      <c r="I7320" s="26">
        <f>IF(E7320&lt;='Auxiliary Energy Estimation'!$E$25, 1, 0)</f>
        <v>1</v>
      </c>
    </row>
    <row r="7321" spans="2:9" ht="15" x14ac:dyDescent="0.3">
      <c r="B7321" s="33">
        <v>7316.5</v>
      </c>
      <c r="C7321" s="34">
        <v>5.6</v>
      </c>
      <c r="D7321" s="32">
        <f t="shared" si="228"/>
        <v>42.08</v>
      </c>
      <c r="E7321" s="37">
        <f t="shared" si="229"/>
        <v>50.495999999999995</v>
      </c>
      <c r="F7321" s="32">
        <f>'Auxiliary Energy Estimation'!$E$25-D7321</f>
        <v>12.920000000000002</v>
      </c>
      <c r="G7321" s="32">
        <f>'Auxiliary Energy Estimation'!$E$25-E7321</f>
        <v>4.5040000000000049</v>
      </c>
      <c r="H7321" s="26">
        <f>IF(D7321&lt;='Auxiliary Energy Estimation'!$E$25, 1, 0)</f>
        <v>1</v>
      </c>
      <c r="I7321" s="26">
        <f>IF(E7321&lt;='Auxiliary Energy Estimation'!$E$25, 1, 0)</f>
        <v>1</v>
      </c>
    </row>
    <row r="7322" spans="2:9" ht="15" x14ac:dyDescent="0.3">
      <c r="B7322" s="33">
        <v>7317.5</v>
      </c>
      <c r="C7322" s="34">
        <v>5.6</v>
      </c>
      <c r="D7322" s="32">
        <f t="shared" si="228"/>
        <v>42.08</v>
      </c>
      <c r="E7322" s="37">
        <f t="shared" si="229"/>
        <v>50.495999999999995</v>
      </c>
      <c r="F7322" s="32">
        <f>'Auxiliary Energy Estimation'!$E$25-D7322</f>
        <v>12.920000000000002</v>
      </c>
      <c r="G7322" s="32">
        <f>'Auxiliary Energy Estimation'!$E$25-E7322</f>
        <v>4.5040000000000049</v>
      </c>
      <c r="H7322" s="26">
        <f>IF(D7322&lt;='Auxiliary Energy Estimation'!$E$25, 1, 0)</f>
        <v>1</v>
      </c>
      <c r="I7322" s="26">
        <f>IF(E7322&lt;='Auxiliary Energy Estimation'!$E$25, 1, 0)</f>
        <v>1</v>
      </c>
    </row>
    <row r="7323" spans="2:9" ht="15" x14ac:dyDescent="0.3">
      <c r="B7323" s="33">
        <v>7318.5</v>
      </c>
      <c r="C7323" s="34">
        <v>5.6</v>
      </c>
      <c r="D7323" s="32">
        <f t="shared" si="228"/>
        <v>42.08</v>
      </c>
      <c r="E7323" s="37">
        <f t="shared" si="229"/>
        <v>50.495999999999995</v>
      </c>
      <c r="F7323" s="32">
        <f>'Auxiliary Energy Estimation'!$E$25-D7323</f>
        <v>12.920000000000002</v>
      </c>
      <c r="G7323" s="32">
        <f>'Auxiliary Energy Estimation'!$E$25-E7323</f>
        <v>4.5040000000000049</v>
      </c>
      <c r="H7323" s="26">
        <f>IF(D7323&lt;='Auxiliary Energy Estimation'!$E$25, 1, 0)</f>
        <v>1</v>
      </c>
      <c r="I7323" s="26">
        <f>IF(E7323&lt;='Auxiliary Energy Estimation'!$E$25, 1, 0)</f>
        <v>1</v>
      </c>
    </row>
    <row r="7324" spans="2:9" ht="15" x14ac:dyDescent="0.3">
      <c r="B7324" s="33">
        <v>7319.5</v>
      </c>
      <c r="C7324" s="34">
        <v>5</v>
      </c>
      <c r="D7324" s="32">
        <f t="shared" si="228"/>
        <v>41</v>
      </c>
      <c r="E7324" s="37">
        <f t="shared" si="229"/>
        <v>49.199999999999996</v>
      </c>
      <c r="F7324" s="32">
        <f>'Auxiliary Energy Estimation'!$E$25-D7324</f>
        <v>14</v>
      </c>
      <c r="G7324" s="32">
        <f>'Auxiliary Energy Estimation'!$E$25-E7324</f>
        <v>5.8000000000000043</v>
      </c>
      <c r="H7324" s="26">
        <f>IF(D7324&lt;='Auxiliary Energy Estimation'!$E$25, 1, 0)</f>
        <v>1</v>
      </c>
      <c r="I7324" s="26">
        <f>IF(E7324&lt;='Auxiliary Energy Estimation'!$E$25, 1, 0)</f>
        <v>1</v>
      </c>
    </row>
    <row r="7325" spans="2:9" ht="15" x14ac:dyDescent="0.3">
      <c r="B7325" s="33">
        <v>7320.5</v>
      </c>
      <c r="C7325" s="34">
        <v>5</v>
      </c>
      <c r="D7325" s="32">
        <f t="shared" si="228"/>
        <v>41</v>
      </c>
      <c r="E7325" s="37">
        <f t="shared" si="229"/>
        <v>49.199999999999996</v>
      </c>
      <c r="F7325" s="32">
        <f>'Auxiliary Energy Estimation'!$E$25-D7325</f>
        <v>14</v>
      </c>
      <c r="G7325" s="32">
        <f>'Auxiliary Energy Estimation'!$E$25-E7325</f>
        <v>5.8000000000000043</v>
      </c>
      <c r="H7325" s="26">
        <f>IF(D7325&lt;='Auxiliary Energy Estimation'!$E$25, 1, 0)</f>
        <v>1</v>
      </c>
      <c r="I7325" s="26">
        <f>IF(E7325&lt;='Auxiliary Energy Estimation'!$E$25, 1, 0)</f>
        <v>1</v>
      </c>
    </row>
    <row r="7326" spans="2:9" ht="15" x14ac:dyDescent="0.3">
      <c r="B7326" s="33">
        <v>7321.5</v>
      </c>
      <c r="C7326" s="34">
        <v>5</v>
      </c>
      <c r="D7326" s="32">
        <f t="shared" si="228"/>
        <v>41</v>
      </c>
      <c r="E7326" s="37">
        <f t="shared" si="229"/>
        <v>49.199999999999996</v>
      </c>
      <c r="F7326" s="32">
        <f>'Auxiliary Energy Estimation'!$E$25-D7326</f>
        <v>14</v>
      </c>
      <c r="G7326" s="32">
        <f>'Auxiliary Energy Estimation'!$E$25-E7326</f>
        <v>5.8000000000000043</v>
      </c>
      <c r="H7326" s="26">
        <f>IF(D7326&lt;='Auxiliary Energy Estimation'!$E$25, 1, 0)</f>
        <v>1</v>
      </c>
      <c r="I7326" s="26">
        <f>IF(E7326&lt;='Auxiliary Energy Estimation'!$E$25, 1, 0)</f>
        <v>1</v>
      </c>
    </row>
    <row r="7327" spans="2:9" ht="15" x14ac:dyDescent="0.3">
      <c r="B7327" s="33">
        <v>7322.5</v>
      </c>
      <c r="C7327" s="34">
        <v>5</v>
      </c>
      <c r="D7327" s="32">
        <f t="shared" si="228"/>
        <v>41</v>
      </c>
      <c r="E7327" s="37">
        <f t="shared" si="229"/>
        <v>49.199999999999996</v>
      </c>
      <c r="F7327" s="32">
        <f>'Auxiliary Energy Estimation'!$E$25-D7327</f>
        <v>14</v>
      </c>
      <c r="G7327" s="32">
        <f>'Auxiliary Energy Estimation'!$E$25-E7327</f>
        <v>5.8000000000000043</v>
      </c>
      <c r="H7327" s="26">
        <f>IF(D7327&lt;='Auxiliary Energy Estimation'!$E$25, 1, 0)</f>
        <v>1</v>
      </c>
      <c r="I7327" s="26">
        <f>IF(E7327&lt;='Auxiliary Energy Estimation'!$E$25, 1, 0)</f>
        <v>1</v>
      </c>
    </row>
    <row r="7328" spans="2:9" ht="15" x14ac:dyDescent="0.3">
      <c r="B7328" s="33">
        <v>7323.5</v>
      </c>
      <c r="C7328" s="34">
        <v>5</v>
      </c>
      <c r="D7328" s="32">
        <f t="shared" si="228"/>
        <v>41</v>
      </c>
      <c r="E7328" s="37">
        <f t="shared" si="229"/>
        <v>49.199999999999996</v>
      </c>
      <c r="F7328" s="32">
        <f>'Auxiliary Energy Estimation'!$E$25-D7328</f>
        <v>14</v>
      </c>
      <c r="G7328" s="32">
        <f>'Auxiliary Energy Estimation'!$E$25-E7328</f>
        <v>5.8000000000000043</v>
      </c>
      <c r="H7328" s="26">
        <f>IF(D7328&lt;='Auxiliary Energy Estimation'!$E$25, 1, 0)</f>
        <v>1</v>
      </c>
      <c r="I7328" s="26">
        <f>IF(E7328&lt;='Auxiliary Energy Estimation'!$E$25, 1, 0)</f>
        <v>1</v>
      </c>
    </row>
    <row r="7329" spans="2:9" ht="15" x14ac:dyDescent="0.3">
      <c r="B7329" s="33">
        <v>7324.5</v>
      </c>
      <c r="C7329" s="34">
        <v>5.6</v>
      </c>
      <c r="D7329" s="32">
        <f t="shared" si="228"/>
        <v>42.08</v>
      </c>
      <c r="E7329" s="37">
        <f t="shared" si="229"/>
        <v>50.495999999999995</v>
      </c>
      <c r="F7329" s="32">
        <f>'Auxiliary Energy Estimation'!$E$25-D7329</f>
        <v>12.920000000000002</v>
      </c>
      <c r="G7329" s="32">
        <f>'Auxiliary Energy Estimation'!$E$25-E7329</f>
        <v>4.5040000000000049</v>
      </c>
      <c r="H7329" s="26">
        <f>IF(D7329&lt;='Auxiliary Energy Estimation'!$E$25, 1, 0)</f>
        <v>1</v>
      </c>
      <c r="I7329" s="26">
        <f>IF(E7329&lt;='Auxiliary Energy Estimation'!$E$25, 1, 0)</f>
        <v>1</v>
      </c>
    </row>
    <row r="7330" spans="2:9" ht="15" x14ac:dyDescent="0.3">
      <c r="B7330" s="33">
        <v>7325.5</v>
      </c>
      <c r="C7330" s="34">
        <v>5.6</v>
      </c>
      <c r="D7330" s="32">
        <f t="shared" si="228"/>
        <v>42.08</v>
      </c>
      <c r="E7330" s="37">
        <f t="shared" si="229"/>
        <v>50.495999999999995</v>
      </c>
      <c r="F7330" s="32">
        <f>'Auxiliary Energy Estimation'!$E$25-D7330</f>
        <v>12.920000000000002</v>
      </c>
      <c r="G7330" s="32">
        <f>'Auxiliary Energy Estimation'!$E$25-E7330</f>
        <v>4.5040000000000049</v>
      </c>
      <c r="H7330" s="26">
        <f>IF(D7330&lt;='Auxiliary Energy Estimation'!$E$25, 1, 0)</f>
        <v>1</v>
      </c>
      <c r="I7330" s="26">
        <f>IF(E7330&lt;='Auxiliary Energy Estimation'!$E$25, 1, 0)</f>
        <v>1</v>
      </c>
    </row>
    <row r="7331" spans="2:9" ht="15" x14ac:dyDescent="0.3">
      <c r="B7331" s="33">
        <v>7326.5</v>
      </c>
      <c r="C7331" s="34">
        <v>5.6</v>
      </c>
      <c r="D7331" s="32">
        <f t="shared" si="228"/>
        <v>42.08</v>
      </c>
      <c r="E7331" s="37">
        <f t="shared" si="229"/>
        <v>50.495999999999995</v>
      </c>
      <c r="F7331" s="32">
        <f>'Auxiliary Energy Estimation'!$E$25-D7331</f>
        <v>12.920000000000002</v>
      </c>
      <c r="G7331" s="32">
        <f>'Auxiliary Energy Estimation'!$E$25-E7331</f>
        <v>4.5040000000000049</v>
      </c>
      <c r="H7331" s="26">
        <f>IF(D7331&lt;='Auxiliary Energy Estimation'!$E$25, 1, 0)</f>
        <v>1</v>
      </c>
      <c r="I7331" s="26">
        <f>IF(E7331&lt;='Auxiliary Energy Estimation'!$E$25, 1, 0)</f>
        <v>1</v>
      </c>
    </row>
    <row r="7332" spans="2:9" ht="15" x14ac:dyDescent="0.3">
      <c r="B7332" s="33">
        <v>7327.5</v>
      </c>
      <c r="C7332" s="34">
        <v>7.2</v>
      </c>
      <c r="D7332" s="32">
        <f t="shared" si="228"/>
        <v>44.96</v>
      </c>
      <c r="E7332" s="37">
        <f t="shared" si="229"/>
        <v>53.951999999999998</v>
      </c>
      <c r="F7332" s="32">
        <f>'Auxiliary Energy Estimation'!$E$25-D7332</f>
        <v>10.039999999999999</v>
      </c>
      <c r="G7332" s="32">
        <f>'Auxiliary Energy Estimation'!$E$25-E7332</f>
        <v>1.0480000000000018</v>
      </c>
      <c r="H7332" s="26">
        <f>IF(D7332&lt;='Auxiliary Energy Estimation'!$E$25, 1, 0)</f>
        <v>1</v>
      </c>
      <c r="I7332" s="26">
        <f>IF(E7332&lt;='Auxiliary Energy Estimation'!$E$25, 1, 0)</f>
        <v>1</v>
      </c>
    </row>
    <row r="7333" spans="2:9" ht="15" x14ac:dyDescent="0.3">
      <c r="B7333" s="33">
        <v>7328.5</v>
      </c>
      <c r="C7333" s="34">
        <v>10</v>
      </c>
      <c r="D7333" s="32">
        <f t="shared" si="228"/>
        <v>50</v>
      </c>
      <c r="E7333" s="37">
        <f t="shared" si="229"/>
        <v>60</v>
      </c>
      <c r="F7333" s="32">
        <f>'Auxiliary Energy Estimation'!$E$25-D7333</f>
        <v>5</v>
      </c>
      <c r="G7333" s="32">
        <f>'Auxiliary Energy Estimation'!$E$25-E7333</f>
        <v>-5</v>
      </c>
      <c r="H7333" s="26">
        <f>IF(D7333&lt;='Auxiliary Energy Estimation'!$E$25, 1, 0)</f>
        <v>1</v>
      </c>
      <c r="I7333" s="26">
        <f>IF(E7333&lt;='Auxiliary Energy Estimation'!$E$25, 1, 0)</f>
        <v>0</v>
      </c>
    </row>
    <row r="7334" spans="2:9" ht="15" x14ac:dyDescent="0.3">
      <c r="B7334" s="33">
        <v>7329.5</v>
      </c>
      <c r="C7334" s="34">
        <v>11.7</v>
      </c>
      <c r="D7334" s="32">
        <f t="shared" si="228"/>
        <v>53.06</v>
      </c>
      <c r="E7334" s="37">
        <f t="shared" si="229"/>
        <v>63.671999999999997</v>
      </c>
      <c r="F7334" s="32">
        <f>'Auxiliary Energy Estimation'!$E$25-D7334</f>
        <v>1.9399999999999977</v>
      </c>
      <c r="G7334" s="32">
        <f>'Auxiliary Energy Estimation'!$E$25-E7334</f>
        <v>-8.671999999999997</v>
      </c>
      <c r="H7334" s="26">
        <f>IF(D7334&lt;='Auxiliary Energy Estimation'!$E$25, 1, 0)</f>
        <v>1</v>
      </c>
      <c r="I7334" s="26">
        <f>IF(E7334&lt;='Auxiliary Energy Estimation'!$E$25, 1, 0)</f>
        <v>0</v>
      </c>
    </row>
    <row r="7335" spans="2:9" ht="15" x14ac:dyDescent="0.3">
      <c r="B7335" s="33">
        <v>7330.5</v>
      </c>
      <c r="C7335" s="34">
        <v>14.4</v>
      </c>
      <c r="D7335" s="32">
        <f t="shared" si="228"/>
        <v>57.92</v>
      </c>
      <c r="E7335" s="37">
        <f t="shared" si="229"/>
        <v>69.504000000000005</v>
      </c>
      <c r="F7335" s="32">
        <f>'Auxiliary Energy Estimation'!$E$25-D7335</f>
        <v>-2.9200000000000017</v>
      </c>
      <c r="G7335" s="32">
        <f>'Auxiliary Energy Estimation'!$E$25-E7335</f>
        <v>-14.504000000000005</v>
      </c>
      <c r="H7335" s="26">
        <f>IF(D7335&lt;='Auxiliary Energy Estimation'!$E$25, 1, 0)</f>
        <v>0</v>
      </c>
      <c r="I7335" s="26">
        <f>IF(E7335&lt;='Auxiliary Energy Estimation'!$E$25, 1, 0)</f>
        <v>0</v>
      </c>
    </row>
    <row r="7336" spans="2:9" ht="15" x14ac:dyDescent="0.3">
      <c r="B7336" s="33">
        <v>7331.5</v>
      </c>
      <c r="C7336" s="34">
        <v>16.100000000000001</v>
      </c>
      <c r="D7336" s="32">
        <f t="shared" si="228"/>
        <v>60.980000000000004</v>
      </c>
      <c r="E7336" s="37">
        <f t="shared" si="229"/>
        <v>73.176000000000002</v>
      </c>
      <c r="F7336" s="32">
        <f>'Auxiliary Energy Estimation'!$E$25-D7336</f>
        <v>-5.980000000000004</v>
      </c>
      <c r="G7336" s="32">
        <f>'Auxiliary Energy Estimation'!$E$25-E7336</f>
        <v>-18.176000000000002</v>
      </c>
      <c r="H7336" s="26">
        <f>IF(D7336&lt;='Auxiliary Energy Estimation'!$E$25, 1, 0)</f>
        <v>0</v>
      </c>
      <c r="I7336" s="26">
        <f>IF(E7336&lt;='Auxiliary Energy Estimation'!$E$25, 1, 0)</f>
        <v>0</v>
      </c>
    </row>
    <row r="7337" spans="2:9" ht="15" x14ac:dyDescent="0.3">
      <c r="B7337" s="33">
        <v>7332.5</v>
      </c>
      <c r="C7337" s="34">
        <v>16.7</v>
      </c>
      <c r="D7337" s="32">
        <f t="shared" si="228"/>
        <v>62.06</v>
      </c>
      <c r="E7337" s="37">
        <f t="shared" si="229"/>
        <v>74.471999999999994</v>
      </c>
      <c r="F7337" s="32">
        <f>'Auxiliary Energy Estimation'!$E$25-D7337</f>
        <v>-7.0600000000000023</v>
      </c>
      <c r="G7337" s="32">
        <f>'Auxiliary Energy Estimation'!$E$25-E7337</f>
        <v>-19.471999999999994</v>
      </c>
      <c r="H7337" s="26">
        <f>IF(D7337&lt;='Auxiliary Energy Estimation'!$E$25, 1, 0)</f>
        <v>0</v>
      </c>
      <c r="I7337" s="26">
        <f>IF(E7337&lt;='Auxiliary Energy Estimation'!$E$25, 1, 0)</f>
        <v>0</v>
      </c>
    </row>
    <row r="7338" spans="2:9" ht="15" x14ac:dyDescent="0.3">
      <c r="B7338" s="33">
        <v>7333.5</v>
      </c>
      <c r="C7338" s="34">
        <v>17.8</v>
      </c>
      <c r="D7338" s="32">
        <f t="shared" si="228"/>
        <v>64.039999999999992</v>
      </c>
      <c r="E7338" s="37">
        <f t="shared" si="229"/>
        <v>76.847999999999985</v>
      </c>
      <c r="F7338" s="32">
        <f>'Auxiliary Energy Estimation'!$E$25-D7338</f>
        <v>-9.039999999999992</v>
      </c>
      <c r="G7338" s="32">
        <f>'Auxiliary Energy Estimation'!$E$25-E7338</f>
        <v>-21.847999999999985</v>
      </c>
      <c r="H7338" s="26">
        <f>IF(D7338&lt;='Auxiliary Energy Estimation'!$E$25, 1, 0)</f>
        <v>0</v>
      </c>
      <c r="I7338" s="26">
        <f>IF(E7338&lt;='Auxiliary Energy Estimation'!$E$25, 1, 0)</f>
        <v>0</v>
      </c>
    </row>
    <row r="7339" spans="2:9" ht="15" x14ac:dyDescent="0.3">
      <c r="B7339" s="33">
        <v>7334.5</v>
      </c>
      <c r="C7339" s="34">
        <v>17.8</v>
      </c>
      <c r="D7339" s="32">
        <f t="shared" si="228"/>
        <v>64.039999999999992</v>
      </c>
      <c r="E7339" s="37">
        <f t="shared" si="229"/>
        <v>76.847999999999985</v>
      </c>
      <c r="F7339" s="32">
        <f>'Auxiliary Energy Estimation'!$E$25-D7339</f>
        <v>-9.039999999999992</v>
      </c>
      <c r="G7339" s="32">
        <f>'Auxiliary Energy Estimation'!$E$25-E7339</f>
        <v>-21.847999999999985</v>
      </c>
      <c r="H7339" s="26">
        <f>IF(D7339&lt;='Auxiliary Energy Estimation'!$E$25, 1, 0)</f>
        <v>0</v>
      </c>
      <c r="I7339" s="26">
        <f>IF(E7339&lt;='Auxiliary Energy Estimation'!$E$25, 1, 0)</f>
        <v>0</v>
      </c>
    </row>
    <row r="7340" spans="2:9" ht="15" x14ac:dyDescent="0.3">
      <c r="B7340" s="33">
        <v>7335.5</v>
      </c>
      <c r="C7340" s="34">
        <v>17.8</v>
      </c>
      <c r="D7340" s="32">
        <f t="shared" si="228"/>
        <v>64.039999999999992</v>
      </c>
      <c r="E7340" s="37">
        <f t="shared" si="229"/>
        <v>76.847999999999985</v>
      </c>
      <c r="F7340" s="32">
        <f>'Auxiliary Energy Estimation'!$E$25-D7340</f>
        <v>-9.039999999999992</v>
      </c>
      <c r="G7340" s="32">
        <f>'Auxiliary Energy Estimation'!$E$25-E7340</f>
        <v>-21.847999999999985</v>
      </c>
      <c r="H7340" s="26">
        <f>IF(D7340&lt;='Auxiliary Energy Estimation'!$E$25, 1, 0)</f>
        <v>0</v>
      </c>
      <c r="I7340" s="26">
        <f>IF(E7340&lt;='Auxiliary Energy Estimation'!$E$25, 1, 0)</f>
        <v>0</v>
      </c>
    </row>
    <row r="7341" spans="2:9" ht="15" x14ac:dyDescent="0.3">
      <c r="B7341" s="33">
        <v>7336.5</v>
      </c>
      <c r="C7341" s="34">
        <v>16.100000000000001</v>
      </c>
      <c r="D7341" s="32">
        <f t="shared" si="228"/>
        <v>60.980000000000004</v>
      </c>
      <c r="E7341" s="37">
        <f t="shared" si="229"/>
        <v>73.176000000000002</v>
      </c>
      <c r="F7341" s="32">
        <f>'Auxiliary Energy Estimation'!$E$25-D7341</f>
        <v>-5.980000000000004</v>
      </c>
      <c r="G7341" s="32">
        <f>'Auxiliary Energy Estimation'!$E$25-E7341</f>
        <v>-18.176000000000002</v>
      </c>
      <c r="H7341" s="26">
        <f>IF(D7341&lt;='Auxiliary Energy Estimation'!$E$25, 1, 0)</f>
        <v>0</v>
      </c>
      <c r="I7341" s="26">
        <f>IF(E7341&lt;='Auxiliary Energy Estimation'!$E$25, 1, 0)</f>
        <v>0</v>
      </c>
    </row>
    <row r="7342" spans="2:9" ht="15" x14ac:dyDescent="0.3">
      <c r="B7342" s="33">
        <v>7337.5</v>
      </c>
      <c r="C7342" s="34">
        <v>14.4</v>
      </c>
      <c r="D7342" s="32">
        <f t="shared" si="228"/>
        <v>57.92</v>
      </c>
      <c r="E7342" s="37">
        <f t="shared" si="229"/>
        <v>69.504000000000005</v>
      </c>
      <c r="F7342" s="32">
        <f>'Auxiliary Energy Estimation'!$E$25-D7342</f>
        <v>-2.9200000000000017</v>
      </c>
      <c r="G7342" s="32">
        <f>'Auxiliary Energy Estimation'!$E$25-E7342</f>
        <v>-14.504000000000005</v>
      </c>
      <c r="H7342" s="26">
        <f>IF(D7342&lt;='Auxiliary Energy Estimation'!$E$25, 1, 0)</f>
        <v>0</v>
      </c>
      <c r="I7342" s="26">
        <f>IF(E7342&lt;='Auxiliary Energy Estimation'!$E$25, 1, 0)</f>
        <v>0</v>
      </c>
    </row>
    <row r="7343" spans="2:9" ht="15" x14ac:dyDescent="0.3">
      <c r="B7343" s="33">
        <v>7338.5</v>
      </c>
      <c r="C7343" s="34">
        <v>14.4</v>
      </c>
      <c r="D7343" s="32">
        <f t="shared" si="228"/>
        <v>57.92</v>
      </c>
      <c r="E7343" s="37">
        <f t="shared" si="229"/>
        <v>69.504000000000005</v>
      </c>
      <c r="F7343" s="32">
        <f>'Auxiliary Energy Estimation'!$E$25-D7343</f>
        <v>-2.9200000000000017</v>
      </c>
      <c r="G7343" s="32">
        <f>'Auxiliary Energy Estimation'!$E$25-E7343</f>
        <v>-14.504000000000005</v>
      </c>
      <c r="H7343" s="26">
        <f>IF(D7343&lt;='Auxiliary Energy Estimation'!$E$25, 1, 0)</f>
        <v>0</v>
      </c>
      <c r="I7343" s="26">
        <f>IF(E7343&lt;='Auxiliary Energy Estimation'!$E$25, 1, 0)</f>
        <v>0</v>
      </c>
    </row>
    <row r="7344" spans="2:9" ht="15" x14ac:dyDescent="0.3">
      <c r="B7344" s="33">
        <v>7339.5</v>
      </c>
      <c r="C7344" s="34">
        <v>14.4</v>
      </c>
      <c r="D7344" s="32">
        <f t="shared" si="228"/>
        <v>57.92</v>
      </c>
      <c r="E7344" s="37">
        <f t="shared" si="229"/>
        <v>69.504000000000005</v>
      </c>
      <c r="F7344" s="32">
        <f>'Auxiliary Energy Estimation'!$E$25-D7344</f>
        <v>-2.9200000000000017</v>
      </c>
      <c r="G7344" s="32">
        <f>'Auxiliary Energy Estimation'!$E$25-E7344</f>
        <v>-14.504000000000005</v>
      </c>
      <c r="H7344" s="26">
        <f>IF(D7344&lt;='Auxiliary Energy Estimation'!$E$25, 1, 0)</f>
        <v>0</v>
      </c>
      <c r="I7344" s="26">
        <f>IF(E7344&lt;='Auxiliary Energy Estimation'!$E$25, 1, 0)</f>
        <v>0</v>
      </c>
    </row>
    <row r="7345" spans="2:9" ht="15" x14ac:dyDescent="0.3">
      <c r="B7345" s="33">
        <v>7340.5</v>
      </c>
      <c r="C7345" s="34">
        <v>13.3</v>
      </c>
      <c r="D7345" s="32">
        <f t="shared" si="228"/>
        <v>55.94</v>
      </c>
      <c r="E7345" s="37">
        <f t="shared" si="229"/>
        <v>67.128</v>
      </c>
      <c r="F7345" s="32">
        <f>'Auxiliary Energy Estimation'!$E$25-D7345</f>
        <v>-0.93999999999999773</v>
      </c>
      <c r="G7345" s="32">
        <f>'Auxiliary Energy Estimation'!$E$25-E7345</f>
        <v>-12.128</v>
      </c>
      <c r="H7345" s="26">
        <f>IF(D7345&lt;='Auxiliary Energy Estimation'!$E$25, 1, 0)</f>
        <v>0</v>
      </c>
      <c r="I7345" s="26">
        <f>IF(E7345&lt;='Auxiliary Energy Estimation'!$E$25, 1, 0)</f>
        <v>0</v>
      </c>
    </row>
    <row r="7346" spans="2:9" ht="15" x14ac:dyDescent="0.3">
      <c r="B7346" s="33">
        <v>7341.5</v>
      </c>
      <c r="C7346" s="34">
        <v>12.8</v>
      </c>
      <c r="D7346" s="32">
        <f t="shared" si="228"/>
        <v>55.040000000000006</v>
      </c>
      <c r="E7346" s="37">
        <f t="shared" si="229"/>
        <v>66.048000000000002</v>
      </c>
      <c r="F7346" s="32">
        <f>'Auxiliary Energy Estimation'!$E$25-D7346</f>
        <v>-4.0000000000006253E-2</v>
      </c>
      <c r="G7346" s="32">
        <f>'Auxiliary Energy Estimation'!$E$25-E7346</f>
        <v>-11.048000000000002</v>
      </c>
      <c r="H7346" s="26">
        <f>IF(D7346&lt;='Auxiliary Energy Estimation'!$E$25, 1, 0)</f>
        <v>0</v>
      </c>
      <c r="I7346" s="26">
        <f>IF(E7346&lt;='Auxiliary Energy Estimation'!$E$25, 1, 0)</f>
        <v>0</v>
      </c>
    </row>
    <row r="7347" spans="2:9" ht="15" x14ac:dyDescent="0.3">
      <c r="B7347" s="33">
        <v>7342.5</v>
      </c>
      <c r="C7347" s="34">
        <v>12.2</v>
      </c>
      <c r="D7347" s="32">
        <f t="shared" si="228"/>
        <v>53.96</v>
      </c>
      <c r="E7347" s="37">
        <f t="shared" si="229"/>
        <v>64.751999999999995</v>
      </c>
      <c r="F7347" s="32">
        <f>'Auxiliary Energy Estimation'!$E$25-D7347</f>
        <v>1.0399999999999991</v>
      </c>
      <c r="G7347" s="32">
        <f>'Auxiliary Energy Estimation'!$E$25-E7347</f>
        <v>-9.7519999999999953</v>
      </c>
      <c r="H7347" s="26">
        <f>IF(D7347&lt;='Auxiliary Energy Estimation'!$E$25, 1, 0)</f>
        <v>1</v>
      </c>
      <c r="I7347" s="26">
        <f>IF(E7347&lt;='Auxiliary Energy Estimation'!$E$25, 1, 0)</f>
        <v>0</v>
      </c>
    </row>
    <row r="7348" spans="2:9" ht="15" x14ac:dyDescent="0.3">
      <c r="B7348" s="33">
        <v>7343.5</v>
      </c>
      <c r="C7348" s="34">
        <v>11.7</v>
      </c>
      <c r="D7348" s="32">
        <f t="shared" si="228"/>
        <v>53.06</v>
      </c>
      <c r="E7348" s="37">
        <f t="shared" si="229"/>
        <v>63.671999999999997</v>
      </c>
      <c r="F7348" s="32">
        <f>'Auxiliary Energy Estimation'!$E$25-D7348</f>
        <v>1.9399999999999977</v>
      </c>
      <c r="G7348" s="32">
        <f>'Auxiliary Energy Estimation'!$E$25-E7348</f>
        <v>-8.671999999999997</v>
      </c>
      <c r="H7348" s="26">
        <f>IF(D7348&lt;='Auxiliary Energy Estimation'!$E$25, 1, 0)</f>
        <v>1</v>
      </c>
      <c r="I7348" s="26">
        <f>IF(E7348&lt;='Auxiliary Energy Estimation'!$E$25, 1, 0)</f>
        <v>0</v>
      </c>
    </row>
    <row r="7349" spans="2:9" ht="15" x14ac:dyDescent="0.3">
      <c r="B7349" s="33">
        <v>7344.5</v>
      </c>
      <c r="C7349" s="34">
        <v>10.6</v>
      </c>
      <c r="D7349" s="32">
        <f t="shared" si="228"/>
        <v>51.08</v>
      </c>
      <c r="E7349" s="37">
        <f t="shared" si="229"/>
        <v>61.295999999999992</v>
      </c>
      <c r="F7349" s="32">
        <f>'Auxiliary Energy Estimation'!$E$25-D7349</f>
        <v>3.9200000000000017</v>
      </c>
      <c r="G7349" s="32">
        <f>'Auxiliary Energy Estimation'!$E$25-E7349</f>
        <v>-6.2959999999999923</v>
      </c>
      <c r="H7349" s="26">
        <f>IF(D7349&lt;='Auxiliary Energy Estimation'!$E$25, 1, 0)</f>
        <v>1</v>
      </c>
      <c r="I7349" s="26">
        <f>IF(E7349&lt;='Auxiliary Energy Estimation'!$E$25, 1, 0)</f>
        <v>0</v>
      </c>
    </row>
    <row r="7350" spans="2:9" ht="15" x14ac:dyDescent="0.3">
      <c r="B7350" s="33">
        <v>7345.5</v>
      </c>
      <c r="C7350" s="34">
        <v>10</v>
      </c>
      <c r="D7350" s="32">
        <f t="shared" si="228"/>
        <v>50</v>
      </c>
      <c r="E7350" s="37">
        <f t="shared" si="229"/>
        <v>60</v>
      </c>
      <c r="F7350" s="32">
        <f>'Auxiliary Energy Estimation'!$E$25-D7350</f>
        <v>5</v>
      </c>
      <c r="G7350" s="32">
        <f>'Auxiliary Energy Estimation'!$E$25-E7350</f>
        <v>-5</v>
      </c>
      <c r="H7350" s="26">
        <f>IF(D7350&lt;='Auxiliary Energy Estimation'!$E$25, 1, 0)</f>
        <v>1</v>
      </c>
      <c r="I7350" s="26">
        <f>IF(E7350&lt;='Auxiliary Energy Estimation'!$E$25, 1, 0)</f>
        <v>0</v>
      </c>
    </row>
    <row r="7351" spans="2:9" ht="15" x14ac:dyDescent="0.3">
      <c r="B7351" s="33">
        <v>7346.5</v>
      </c>
      <c r="C7351" s="34">
        <v>9.4</v>
      </c>
      <c r="D7351" s="32">
        <f t="shared" si="228"/>
        <v>48.92</v>
      </c>
      <c r="E7351" s="37">
        <f t="shared" si="229"/>
        <v>58.704000000000001</v>
      </c>
      <c r="F7351" s="32">
        <f>'Auxiliary Energy Estimation'!$E$25-D7351</f>
        <v>6.0799999999999983</v>
      </c>
      <c r="G7351" s="32">
        <f>'Auxiliary Energy Estimation'!$E$25-E7351</f>
        <v>-3.7040000000000006</v>
      </c>
      <c r="H7351" s="26">
        <f>IF(D7351&lt;='Auxiliary Energy Estimation'!$E$25, 1, 0)</f>
        <v>1</v>
      </c>
      <c r="I7351" s="26">
        <f>IF(E7351&lt;='Auxiliary Energy Estimation'!$E$25, 1, 0)</f>
        <v>0</v>
      </c>
    </row>
    <row r="7352" spans="2:9" ht="15" x14ac:dyDescent="0.3">
      <c r="B7352" s="33">
        <v>7347.5</v>
      </c>
      <c r="C7352" s="34">
        <v>8.9</v>
      </c>
      <c r="D7352" s="32">
        <f t="shared" si="228"/>
        <v>48.019999999999996</v>
      </c>
      <c r="E7352" s="37">
        <f t="shared" si="229"/>
        <v>57.623999999999995</v>
      </c>
      <c r="F7352" s="32">
        <f>'Auxiliary Energy Estimation'!$E$25-D7352</f>
        <v>6.980000000000004</v>
      </c>
      <c r="G7352" s="32">
        <f>'Auxiliary Energy Estimation'!$E$25-E7352</f>
        <v>-2.6239999999999952</v>
      </c>
      <c r="H7352" s="26">
        <f>IF(D7352&lt;='Auxiliary Energy Estimation'!$E$25, 1, 0)</f>
        <v>1</v>
      </c>
      <c r="I7352" s="26">
        <f>IF(E7352&lt;='Auxiliary Energy Estimation'!$E$25, 1, 0)</f>
        <v>0</v>
      </c>
    </row>
    <row r="7353" spans="2:9" ht="15" x14ac:dyDescent="0.3">
      <c r="B7353" s="33">
        <v>7348.5</v>
      </c>
      <c r="C7353" s="34">
        <v>6.7</v>
      </c>
      <c r="D7353" s="32">
        <f t="shared" si="228"/>
        <v>44.06</v>
      </c>
      <c r="E7353" s="37">
        <f t="shared" si="229"/>
        <v>52.872</v>
      </c>
      <c r="F7353" s="32">
        <f>'Auxiliary Energy Estimation'!$E$25-D7353</f>
        <v>10.939999999999998</v>
      </c>
      <c r="G7353" s="32">
        <f>'Auxiliary Energy Estimation'!$E$25-E7353</f>
        <v>2.1280000000000001</v>
      </c>
      <c r="H7353" s="26">
        <f>IF(D7353&lt;='Auxiliary Energy Estimation'!$E$25, 1, 0)</f>
        <v>1</v>
      </c>
      <c r="I7353" s="26">
        <f>IF(E7353&lt;='Auxiliary Energy Estimation'!$E$25, 1, 0)</f>
        <v>1</v>
      </c>
    </row>
    <row r="7354" spans="2:9" ht="15" x14ac:dyDescent="0.3">
      <c r="B7354" s="33">
        <v>7349.5</v>
      </c>
      <c r="C7354" s="34">
        <v>6.1</v>
      </c>
      <c r="D7354" s="32">
        <f t="shared" si="228"/>
        <v>42.980000000000004</v>
      </c>
      <c r="E7354" s="37">
        <f t="shared" si="229"/>
        <v>51.576000000000001</v>
      </c>
      <c r="F7354" s="32">
        <f>'Auxiliary Energy Estimation'!$E$25-D7354</f>
        <v>12.019999999999996</v>
      </c>
      <c r="G7354" s="32">
        <f>'Auxiliary Energy Estimation'!$E$25-E7354</f>
        <v>3.4239999999999995</v>
      </c>
      <c r="H7354" s="26">
        <f>IF(D7354&lt;='Auxiliary Energy Estimation'!$E$25, 1, 0)</f>
        <v>1</v>
      </c>
      <c r="I7354" s="26">
        <f>IF(E7354&lt;='Auxiliary Energy Estimation'!$E$25, 1, 0)</f>
        <v>1</v>
      </c>
    </row>
    <row r="7355" spans="2:9" ht="15" x14ac:dyDescent="0.3">
      <c r="B7355" s="33">
        <v>7350.5</v>
      </c>
      <c r="C7355" s="34">
        <v>7.2</v>
      </c>
      <c r="D7355" s="32">
        <f t="shared" si="228"/>
        <v>44.96</v>
      </c>
      <c r="E7355" s="37">
        <f t="shared" si="229"/>
        <v>53.951999999999998</v>
      </c>
      <c r="F7355" s="32">
        <f>'Auxiliary Energy Estimation'!$E$25-D7355</f>
        <v>10.039999999999999</v>
      </c>
      <c r="G7355" s="32">
        <f>'Auxiliary Energy Estimation'!$E$25-E7355</f>
        <v>1.0480000000000018</v>
      </c>
      <c r="H7355" s="26">
        <f>IF(D7355&lt;='Auxiliary Energy Estimation'!$E$25, 1, 0)</f>
        <v>1</v>
      </c>
      <c r="I7355" s="26">
        <f>IF(E7355&lt;='Auxiliary Energy Estimation'!$E$25, 1, 0)</f>
        <v>1</v>
      </c>
    </row>
    <row r="7356" spans="2:9" ht="15" x14ac:dyDescent="0.3">
      <c r="B7356" s="33">
        <v>7351.5</v>
      </c>
      <c r="C7356" s="34">
        <v>8.9</v>
      </c>
      <c r="D7356" s="32">
        <f t="shared" si="228"/>
        <v>48.019999999999996</v>
      </c>
      <c r="E7356" s="37">
        <f t="shared" si="229"/>
        <v>57.623999999999995</v>
      </c>
      <c r="F7356" s="32">
        <f>'Auxiliary Energy Estimation'!$E$25-D7356</f>
        <v>6.980000000000004</v>
      </c>
      <c r="G7356" s="32">
        <f>'Auxiliary Energy Estimation'!$E$25-E7356</f>
        <v>-2.6239999999999952</v>
      </c>
      <c r="H7356" s="26">
        <f>IF(D7356&lt;='Auxiliary Energy Estimation'!$E$25, 1, 0)</f>
        <v>1</v>
      </c>
      <c r="I7356" s="26">
        <f>IF(E7356&lt;='Auxiliary Energy Estimation'!$E$25, 1, 0)</f>
        <v>0</v>
      </c>
    </row>
    <row r="7357" spans="2:9" ht="15" x14ac:dyDescent="0.3">
      <c r="B7357" s="33">
        <v>7352.5</v>
      </c>
      <c r="C7357" s="34">
        <v>11.7</v>
      </c>
      <c r="D7357" s="32">
        <f t="shared" si="228"/>
        <v>53.06</v>
      </c>
      <c r="E7357" s="37">
        <f t="shared" si="229"/>
        <v>63.671999999999997</v>
      </c>
      <c r="F7357" s="32">
        <f>'Auxiliary Energy Estimation'!$E$25-D7357</f>
        <v>1.9399999999999977</v>
      </c>
      <c r="G7357" s="32">
        <f>'Auxiliary Energy Estimation'!$E$25-E7357</f>
        <v>-8.671999999999997</v>
      </c>
      <c r="H7357" s="26">
        <f>IF(D7357&lt;='Auxiliary Energy Estimation'!$E$25, 1, 0)</f>
        <v>1</v>
      </c>
      <c r="I7357" s="26">
        <f>IF(E7357&lt;='Auxiliary Energy Estimation'!$E$25, 1, 0)</f>
        <v>0</v>
      </c>
    </row>
    <row r="7358" spans="2:9" ht="15" x14ac:dyDescent="0.3">
      <c r="B7358" s="33">
        <v>7353.5</v>
      </c>
      <c r="C7358" s="34">
        <v>13.9</v>
      </c>
      <c r="D7358" s="32">
        <f t="shared" si="228"/>
        <v>57.019999999999996</v>
      </c>
      <c r="E7358" s="37">
        <f t="shared" si="229"/>
        <v>68.423999999999992</v>
      </c>
      <c r="F7358" s="32">
        <f>'Auxiliary Energy Estimation'!$E$25-D7358</f>
        <v>-2.019999999999996</v>
      </c>
      <c r="G7358" s="32">
        <f>'Auxiliary Energy Estimation'!$E$25-E7358</f>
        <v>-13.423999999999992</v>
      </c>
      <c r="H7358" s="26">
        <f>IF(D7358&lt;='Auxiliary Energy Estimation'!$E$25, 1, 0)</f>
        <v>0</v>
      </c>
      <c r="I7358" s="26">
        <f>IF(E7358&lt;='Auxiliary Energy Estimation'!$E$25, 1, 0)</f>
        <v>0</v>
      </c>
    </row>
    <row r="7359" spans="2:9" ht="15" x14ac:dyDescent="0.3">
      <c r="B7359" s="33">
        <v>7354.5</v>
      </c>
      <c r="C7359" s="34">
        <v>14.4</v>
      </c>
      <c r="D7359" s="32">
        <f t="shared" si="228"/>
        <v>57.92</v>
      </c>
      <c r="E7359" s="37">
        <f t="shared" si="229"/>
        <v>69.504000000000005</v>
      </c>
      <c r="F7359" s="32">
        <f>'Auxiliary Energy Estimation'!$E$25-D7359</f>
        <v>-2.9200000000000017</v>
      </c>
      <c r="G7359" s="32">
        <f>'Auxiliary Energy Estimation'!$E$25-E7359</f>
        <v>-14.504000000000005</v>
      </c>
      <c r="H7359" s="26">
        <f>IF(D7359&lt;='Auxiliary Energy Estimation'!$E$25, 1, 0)</f>
        <v>0</v>
      </c>
      <c r="I7359" s="26">
        <f>IF(E7359&lt;='Auxiliary Energy Estimation'!$E$25, 1, 0)</f>
        <v>0</v>
      </c>
    </row>
    <row r="7360" spans="2:9" ht="15" x14ac:dyDescent="0.3">
      <c r="B7360" s="33">
        <v>7355.5</v>
      </c>
      <c r="C7360" s="34">
        <v>13.9</v>
      </c>
      <c r="D7360" s="32">
        <f t="shared" si="228"/>
        <v>57.019999999999996</v>
      </c>
      <c r="E7360" s="37">
        <f t="shared" si="229"/>
        <v>68.423999999999992</v>
      </c>
      <c r="F7360" s="32">
        <f>'Auxiliary Energy Estimation'!$E$25-D7360</f>
        <v>-2.019999999999996</v>
      </c>
      <c r="G7360" s="32">
        <f>'Auxiliary Energy Estimation'!$E$25-E7360</f>
        <v>-13.423999999999992</v>
      </c>
      <c r="H7360" s="26">
        <f>IF(D7360&lt;='Auxiliary Energy Estimation'!$E$25, 1, 0)</f>
        <v>0</v>
      </c>
      <c r="I7360" s="26">
        <f>IF(E7360&lt;='Auxiliary Energy Estimation'!$E$25, 1, 0)</f>
        <v>0</v>
      </c>
    </row>
    <row r="7361" spans="2:9" ht="15" x14ac:dyDescent="0.3">
      <c r="B7361" s="33">
        <v>7356.5</v>
      </c>
      <c r="C7361" s="34">
        <v>13.9</v>
      </c>
      <c r="D7361" s="32">
        <f t="shared" si="228"/>
        <v>57.019999999999996</v>
      </c>
      <c r="E7361" s="37">
        <f t="shared" si="229"/>
        <v>68.423999999999992</v>
      </c>
      <c r="F7361" s="32">
        <f>'Auxiliary Energy Estimation'!$E$25-D7361</f>
        <v>-2.019999999999996</v>
      </c>
      <c r="G7361" s="32">
        <f>'Auxiliary Energy Estimation'!$E$25-E7361</f>
        <v>-13.423999999999992</v>
      </c>
      <c r="H7361" s="26">
        <f>IF(D7361&lt;='Auxiliary Energy Estimation'!$E$25, 1, 0)</f>
        <v>0</v>
      </c>
      <c r="I7361" s="26">
        <f>IF(E7361&lt;='Auxiliary Energy Estimation'!$E$25, 1, 0)</f>
        <v>0</v>
      </c>
    </row>
    <row r="7362" spans="2:9" ht="15" x14ac:dyDescent="0.3">
      <c r="B7362" s="33">
        <v>7357.5</v>
      </c>
      <c r="C7362" s="34">
        <v>13.3</v>
      </c>
      <c r="D7362" s="32">
        <f t="shared" si="228"/>
        <v>55.94</v>
      </c>
      <c r="E7362" s="37">
        <f t="shared" si="229"/>
        <v>67.128</v>
      </c>
      <c r="F7362" s="32">
        <f>'Auxiliary Energy Estimation'!$E$25-D7362</f>
        <v>-0.93999999999999773</v>
      </c>
      <c r="G7362" s="32">
        <f>'Auxiliary Energy Estimation'!$E$25-E7362</f>
        <v>-12.128</v>
      </c>
      <c r="H7362" s="26">
        <f>IF(D7362&lt;='Auxiliary Energy Estimation'!$E$25, 1, 0)</f>
        <v>0</v>
      </c>
      <c r="I7362" s="26">
        <f>IF(E7362&lt;='Auxiliary Energy Estimation'!$E$25, 1, 0)</f>
        <v>0</v>
      </c>
    </row>
    <row r="7363" spans="2:9" ht="15" x14ac:dyDescent="0.3">
      <c r="B7363" s="33">
        <v>7358.5</v>
      </c>
      <c r="C7363" s="34">
        <v>13.3</v>
      </c>
      <c r="D7363" s="32">
        <f t="shared" si="228"/>
        <v>55.94</v>
      </c>
      <c r="E7363" s="37">
        <f t="shared" si="229"/>
        <v>67.128</v>
      </c>
      <c r="F7363" s="32">
        <f>'Auxiliary Energy Estimation'!$E$25-D7363</f>
        <v>-0.93999999999999773</v>
      </c>
      <c r="G7363" s="32">
        <f>'Auxiliary Energy Estimation'!$E$25-E7363</f>
        <v>-12.128</v>
      </c>
      <c r="H7363" s="26">
        <f>IF(D7363&lt;='Auxiliary Energy Estimation'!$E$25, 1, 0)</f>
        <v>0</v>
      </c>
      <c r="I7363" s="26">
        <f>IF(E7363&lt;='Auxiliary Energy Estimation'!$E$25, 1, 0)</f>
        <v>0</v>
      </c>
    </row>
    <row r="7364" spans="2:9" ht="15" x14ac:dyDescent="0.3">
      <c r="B7364" s="33">
        <v>7359.5</v>
      </c>
      <c r="C7364" s="34">
        <v>12.2</v>
      </c>
      <c r="D7364" s="32">
        <f t="shared" si="228"/>
        <v>53.96</v>
      </c>
      <c r="E7364" s="37">
        <f t="shared" si="229"/>
        <v>64.751999999999995</v>
      </c>
      <c r="F7364" s="32">
        <f>'Auxiliary Energy Estimation'!$E$25-D7364</f>
        <v>1.0399999999999991</v>
      </c>
      <c r="G7364" s="32">
        <f>'Auxiliary Energy Estimation'!$E$25-E7364</f>
        <v>-9.7519999999999953</v>
      </c>
      <c r="H7364" s="26">
        <f>IF(D7364&lt;='Auxiliary Energy Estimation'!$E$25, 1, 0)</f>
        <v>1</v>
      </c>
      <c r="I7364" s="26">
        <f>IF(E7364&lt;='Auxiliary Energy Estimation'!$E$25, 1, 0)</f>
        <v>0</v>
      </c>
    </row>
    <row r="7365" spans="2:9" ht="15" x14ac:dyDescent="0.3">
      <c r="B7365" s="33">
        <v>7360.5</v>
      </c>
      <c r="C7365" s="34">
        <v>10</v>
      </c>
      <c r="D7365" s="32">
        <f t="shared" ref="D7365:D7428" si="230">CONVERT(C7365,"C","F")</f>
        <v>50</v>
      </c>
      <c r="E7365" s="37">
        <f t="shared" ref="E7365:E7428" si="231">D7365*1.2</f>
        <v>60</v>
      </c>
      <c r="F7365" s="32">
        <f>'Auxiliary Energy Estimation'!$E$25-D7365</f>
        <v>5</v>
      </c>
      <c r="G7365" s="32">
        <f>'Auxiliary Energy Estimation'!$E$25-E7365</f>
        <v>-5</v>
      </c>
      <c r="H7365" s="26">
        <f>IF(D7365&lt;='Auxiliary Energy Estimation'!$E$25, 1, 0)</f>
        <v>1</v>
      </c>
      <c r="I7365" s="26">
        <f>IF(E7365&lt;='Auxiliary Energy Estimation'!$E$25, 1, 0)</f>
        <v>0</v>
      </c>
    </row>
    <row r="7366" spans="2:9" ht="15" x14ac:dyDescent="0.3">
      <c r="B7366" s="33">
        <v>7361.5</v>
      </c>
      <c r="C7366" s="34">
        <v>9.4</v>
      </c>
      <c r="D7366" s="32">
        <f t="shared" si="230"/>
        <v>48.92</v>
      </c>
      <c r="E7366" s="37">
        <f t="shared" si="231"/>
        <v>58.704000000000001</v>
      </c>
      <c r="F7366" s="32">
        <f>'Auxiliary Energy Estimation'!$E$25-D7366</f>
        <v>6.0799999999999983</v>
      </c>
      <c r="G7366" s="32">
        <f>'Auxiliary Energy Estimation'!$E$25-E7366</f>
        <v>-3.7040000000000006</v>
      </c>
      <c r="H7366" s="26">
        <f>IF(D7366&lt;='Auxiliary Energy Estimation'!$E$25, 1, 0)</f>
        <v>1</v>
      </c>
      <c r="I7366" s="26">
        <f>IF(E7366&lt;='Auxiliary Energy Estimation'!$E$25, 1, 0)</f>
        <v>0</v>
      </c>
    </row>
    <row r="7367" spans="2:9" ht="15" x14ac:dyDescent="0.3">
      <c r="B7367" s="33">
        <v>7362.5</v>
      </c>
      <c r="C7367" s="34">
        <v>9.4</v>
      </c>
      <c r="D7367" s="32">
        <f t="shared" si="230"/>
        <v>48.92</v>
      </c>
      <c r="E7367" s="37">
        <f t="shared" si="231"/>
        <v>58.704000000000001</v>
      </c>
      <c r="F7367" s="32">
        <f>'Auxiliary Energy Estimation'!$E$25-D7367</f>
        <v>6.0799999999999983</v>
      </c>
      <c r="G7367" s="32">
        <f>'Auxiliary Energy Estimation'!$E$25-E7367</f>
        <v>-3.7040000000000006</v>
      </c>
      <c r="H7367" s="26">
        <f>IF(D7367&lt;='Auxiliary Energy Estimation'!$E$25, 1, 0)</f>
        <v>1</v>
      </c>
      <c r="I7367" s="26">
        <f>IF(E7367&lt;='Auxiliary Energy Estimation'!$E$25, 1, 0)</f>
        <v>0</v>
      </c>
    </row>
    <row r="7368" spans="2:9" ht="15" x14ac:dyDescent="0.3">
      <c r="B7368" s="33">
        <v>7363.5</v>
      </c>
      <c r="C7368" s="34">
        <v>8.9</v>
      </c>
      <c r="D7368" s="32">
        <f t="shared" si="230"/>
        <v>48.019999999999996</v>
      </c>
      <c r="E7368" s="37">
        <f t="shared" si="231"/>
        <v>57.623999999999995</v>
      </c>
      <c r="F7368" s="32">
        <f>'Auxiliary Energy Estimation'!$E$25-D7368</f>
        <v>6.980000000000004</v>
      </c>
      <c r="G7368" s="32">
        <f>'Auxiliary Energy Estimation'!$E$25-E7368</f>
        <v>-2.6239999999999952</v>
      </c>
      <c r="H7368" s="26">
        <f>IF(D7368&lt;='Auxiliary Energy Estimation'!$E$25, 1, 0)</f>
        <v>1</v>
      </c>
      <c r="I7368" s="26">
        <f>IF(E7368&lt;='Auxiliary Energy Estimation'!$E$25, 1, 0)</f>
        <v>0</v>
      </c>
    </row>
    <row r="7369" spans="2:9" ht="15" x14ac:dyDescent="0.3">
      <c r="B7369" s="33">
        <v>7364.5</v>
      </c>
      <c r="C7369" s="34">
        <v>7.8</v>
      </c>
      <c r="D7369" s="32">
        <f t="shared" si="230"/>
        <v>46.04</v>
      </c>
      <c r="E7369" s="37">
        <f t="shared" si="231"/>
        <v>55.247999999999998</v>
      </c>
      <c r="F7369" s="32">
        <f>'Auxiliary Energy Estimation'!$E$25-D7369</f>
        <v>8.9600000000000009</v>
      </c>
      <c r="G7369" s="32">
        <f>'Auxiliary Energy Estimation'!$E$25-E7369</f>
        <v>-0.24799999999999756</v>
      </c>
      <c r="H7369" s="26">
        <f>IF(D7369&lt;='Auxiliary Energy Estimation'!$E$25, 1, 0)</f>
        <v>1</v>
      </c>
      <c r="I7369" s="26">
        <f>IF(E7369&lt;='Auxiliary Energy Estimation'!$E$25, 1, 0)</f>
        <v>0</v>
      </c>
    </row>
    <row r="7370" spans="2:9" ht="15" x14ac:dyDescent="0.3">
      <c r="B7370" s="33">
        <v>7365.5</v>
      </c>
      <c r="C7370" s="34">
        <v>8.3000000000000007</v>
      </c>
      <c r="D7370" s="32">
        <f t="shared" si="230"/>
        <v>46.94</v>
      </c>
      <c r="E7370" s="37">
        <f t="shared" si="231"/>
        <v>56.327999999999996</v>
      </c>
      <c r="F7370" s="32">
        <f>'Auxiliary Energy Estimation'!$E$25-D7370</f>
        <v>8.0600000000000023</v>
      </c>
      <c r="G7370" s="32">
        <f>'Auxiliary Energy Estimation'!$E$25-E7370</f>
        <v>-1.3279999999999959</v>
      </c>
      <c r="H7370" s="26">
        <f>IF(D7370&lt;='Auxiliary Energy Estimation'!$E$25, 1, 0)</f>
        <v>1</v>
      </c>
      <c r="I7370" s="26">
        <f>IF(E7370&lt;='Auxiliary Energy Estimation'!$E$25, 1, 0)</f>
        <v>0</v>
      </c>
    </row>
    <row r="7371" spans="2:9" ht="15" x14ac:dyDescent="0.3">
      <c r="B7371" s="33">
        <v>7366.5</v>
      </c>
      <c r="C7371" s="34">
        <v>7.2</v>
      </c>
      <c r="D7371" s="32">
        <f t="shared" si="230"/>
        <v>44.96</v>
      </c>
      <c r="E7371" s="37">
        <f t="shared" si="231"/>
        <v>53.951999999999998</v>
      </c>
      <c r="F7371" s="32">
        <f>'Auxiliary Energy Estimation'!$E$25-D7371</f>
        <v>10.039999999999999</v>
      </c>
      <c r="G7371" s="32">
        <f>'Auxiliary Energy Estimation'!$E$25-E7371</f>
        <v>1.0480000000000018</v>
      </c>
      <c r="H7371" s="26">
        <f>IF(D7371&lt;='Auxiliary Energy Estimation'!$E$25, 1, 0)</f>
        <v>1</v>
      </c>
      <c r="I7371" s="26">
        <f>IF(E7371&lt;='Auxiliary Energy Estimation'!$E$25, 1, 0)</f>
        <v>1</v>
      </c>
    </row>
    <row r="7372" spans="2:9" ht="15" x14ac:dyDescent="0.3">
      <c r="B7372" s="33">
        <v>7367.5</v>
      </c>
      <c r="C7372" s="34">
        <v>7.2</v>
      </c>
      <c r="D7372" s="32">
        <f t="shared" si="230"/>
        <v>44.96</v>
      </c>
      <c r="E7372" s="37">
        <f t="shared" si="231"/>
        <v>53.951999999999998</v>
      </c>
      <c r="F7372" s="32">
        <f>'Auxiliary Energy Estimation'!$E$25-D7372</f>
        <v>10.039999999999999</v>
      </c>
      <c r="G7372" s="32">
        <f>'Auxiliary Energy Estimation'!$E$25-E7372</f>
        <v>1.0480000000000018</v>
      </c>
      <c r="H7372" s="26">
        <f>IF(D7372&lt;='Auxiliary Energy Estimation'!$E$25, 1, 0)</f>
        <v>1</v>
      </c>
      <c r="I7372" s="26">
        <f>IF(E7372&lt;='Auxiliary Energy Estimation'!$E$25, 1, 0)</f>
        <v>1</v>
      </c>
    </row>
    <row r="7373" spans="2:9" ht="15" x14ac:dyDescent="0.3">
      <c r="B7373" s="33">
        <v>7368.5</v>
      </c>
      <c r="C7373" s="34">
        <v>6.7</v>
      </c>
      <c r="D7373" s="32">
        <f t="shared" si="230"/>
        <v>44.06</v>
      </c>
      <c r="E7373" s="37">
        <f t="shared" si="231"/>
        <v>52.872</v>
      </c>
      <c r="F7373" s="32">
        <f>'Auxiliary Energy Estimation'!$E$25-D7373</f>
        <v>10.939999999999998</v>
      </c>
      <c r="G7373" s="32">
        <f>'Auxiliary Energy Estimation'!$E$25-E7373</f>
        <v>2.1280000000000001</v>
      </c>
      <c r="H7373" s="26">
        <f>IF(D7373&lt;='Auxiliary Energy Estimation'!$E$25, 1, 0)</f>
        <v>1</v>
      </c>
      <c r="I7373" s="26">
        <f>IF(E7373&lt;='Auxiliary Energy Estimation'!$E$25, 1, 0)</f>
        <v>1</v>
      </c>
    </row>
    <row r="7374" spans="2:9" ht="15" x14ac:dyDescent="0.3">
      <c r="B7374" s="33">
        <v>7369.5</v>
      </c>
      <c r="C7374" s="34">
        <v>6.7</v>
      </c>
      <c r="D7374" s="32">
        <f t="shared" si="230"/>
        <v>44.06</v>
      </c>
      <c r="E7374" s="37">
        <f t="shared" si="231"/>
        <v>52.872</v>
      </c>
      <c r="F7374" s="32">
        <f>'Auxiliary Energy Estimation'!$E$25-D7374</f>
        <v>10.939999999999998</v>
      </c>
      <c r="G7374" s="32">
        <f>'Auxiliary Energy Estimation'!$E$25-E7374</f>
        <v>2.1280000000000001</v>
      </c>
      <c r="H7374" s="26">
        <f>IF(D7374&lt;='Auxiliary Energy Estimation'!$E$25, 1, 0)</f>
        <v>1</v>
      </c>
      <c r="I7374" s="26">
        <f>IF(E7374&lt;='Auxiliary Energy Estimation'!$E$25, 1, 0)</f>
        <v>1</v>
      </c>
    </row>
    <row r="7375" spans="2:9" ht="15" x14ac:dyDescent="0.3">
      <c r="B7375" s="33">
        <v>7370.5</v>
      </c>
      <c r="C7375" s="34">
        <v>6.1</v>
      </c>
      <c r="D7375" s="32">
        <f t="shared" si="230"/>
        <v>42.980000000000004</v>
      </c>
      <c r="E7375" s="37">
        <f t="shared" si="231"/>
        <v>51.576000000000001</v>
      </c>
      <c r="F7375" s="32">
        <f>'Auxiliary Energy Estimation'!$E$25-D7375</f>
        <v>12.019999999999996</v>
      </c>
      <c r="G7375" s="32">
        <f>'Auxiliary Energy Estimation'!$E$25-E7375</f>
        <v>3.4239999999999995</v>
      </c>
      <c r="H7375" s="26">
        <f>IF(D7375&lt;='Auxiliary Energy Estimation'!$E$25, 1, 0)</f>
        <v>1</v>
      </c>
      <c r="I7375" s="26">
        <f>IF(E7375&lt;='Auxiliary Energy Estimation'!$E$25, 1, 0)</f>
        <v>1</v>
      </c>
    </row>
    <row r="7376" spans="2:9" ht="15" x14ac:dyDescent="0.3">
      <c r="B7376" s="33">
        <v>7371.5</v>
      </c>
      <c r="C7376" s="34">
        <v>6.1</v>
      </c>
      <c r="D7376" s="32">
        <f t="shared" si="230"/>
        <v>42.980000000000004</v>
      </c>
      <c r="E7376" s="37">
        <f t="shared" si="231"/>
        <v>51.576000000000001</v>
      </c>
      <c r="F7376" s="32">
        <f>'Auxiliary Energy Estimation'!$E$25-D7376</f>
        <v>12.019999999999996</v>
      </c>
      <c r="G7376" s="32">
        <f>'Auxiliary Energy Estimation'!$E$25-E7376</f>
        <v>3.4239999999999995</v>
      </c>
      <c r="H7376" s="26">
        <f>IF(D7376&lt;='Auxiliary Energy Estimation'!$E$25, 1, 0)</f>
        <v>1</v>
      </c>
      <c r="I7376" s="26">
        <f>IF(E7376&lt;='Auxiliary Energy Estimation'!$E$25, 1, 0)</f>
        <v>1</v>
      </c>
    </row>
    <row r="7377" spans="2:9" ht="15" x14ac:dyDescent="0.3">
      <c r="B7377" s="33">
        <v>7372.5</v>
      </c>
      <c r="C7377" s="34">
        <v>5.6</v>
      </c>
      <c r="D7377" s="32">
        <f t="shared" si="230"/>
        <v>42.08</v>
      </c>
      <c r="E7377" s="37">
        <f t="shared" si="231"/>
        <v>50.495999999999995</v>
      </c>
      <c r="F7377" s="32">
        <f>'Auxiliary Energy Estimation'!$E$25-D7377</f>
        <v>12.920000000000002</v>
      </c>
      <c r="G7377" s="32">
        <f>'Auxiliary Energy Estimation'!$E$25-E7377</f>
        <v>4.5040000000000049</v>
      </c>
      <c r="H7377" s="26">
        <f>IF(D7377&lt;='Auxiliary Energy Estimation'!$E$25, 1, 0)</f>
        <v>1</v>
      </c>
      <c r="I7377" s="26">
        <f>IF(E7377&lt;='Auxiliary Energy Estimation'!$E$25, 1, 0)</f>
        <v>1</v>
      </c>
    </row>
    <row r="7378" spans="2:9" ht="15" x14ac:dyDescent="0.3">
      <c r="B7378" s="33">
        <v>7373.5</v>
      </c>
      <c r="C7378" s="34">
        <v>5.6</v>
      </c>
      <c r="D7378" s="32">
        <f t="shared" si="230"/>
        <v>42.08</v>
      </c>
      <c r="E7378" s="37">
        <f t="shared" si="231"/>
        <v>50.495999999999995</v>
      </c>
      <c r="F7378" s="32">
        <f>'Auxiliary Energy Estimation'!$E$25-D7378</f>
        <v>12.920000000000002</v>
      </c>
      <c r="G7378" s="32">
        <f>'Auxiliary Energy Estimation'!$E$25-E7378</f>
        <v>4.5040000000000049</v>
      </c>
      <c r="H7378" s="26">
        <f>IF(D7378&lt;='Auxiliary Energy Estimation'!$E$25, 1, 0)</f>
        <v>1</v>
      </c>
      <c r="I7378" s="26">
        <f>IF(E7378&lt;='Auxiliary Energy Estimation'!$E$25, 1, 0)</f>
        <v>1</v>
      </c>
    </row>
    <row r="7379" spans="2:9" ht="15" x14ac:dyDescent="0.3">
      <c r="B7379" s="33">
        <v>7374.5</v>
      </c>
      <c r="C7379" s="34">
        <v>5.6</v>
      </c>
      <c r="D7379" s="32">
        <f t="shared" si="230"/>
        <v>42.08</v>
      </c>
      <c r="E7379" s="37">
        <f t="shared" si="231"/>
        <v>50.495999999999995</v>
      </c>
      <c r="F7379" s="32">
        <f>'Auxiliary Energy Estimation'!$E$25-D7379</f>
        <v>12.920000000000002</v>
      </c>
      <c r="G7379" s="32">
        <f>'Auxiliary Energy Estimation'!$E$25-E7379</f>
        <v>4.5040000000000049</v>
      </c>
      <c r="H7379" s="26">
        <f>IF(D7379&lt;='Auxiliary Energy Estimation'!$E$25, 1, 0)</f>
        <v>1</v>
      </c>
      <c r="I7379" s="26">
        <f>IF(E7379&lt;='Auxiliary Energy Estimation'!$E$25, 1, 0)</f>
        <v>1</v>
      </c>
    </row>
    <row r="7380" spans="2:9" ht="15" x14ac:dyDescent="0.3">
      <c r="B7380" s="33">
        <v>7375.5</v>
      </c>
      <c r="C7380" s="34">
        <v>6.1</v>
      </c>
      <c r="D7380" s="32">
        <f t="shared" si="230"/>
        <v>42.980000000000004</v>
      </c>
      <c r="E7380" s="37">
        <f t="shared" si="231"/>
        <v>51.576000000000001</v>
      </c>
      <c r="F7380" s="32">
        <f>'Auxiliary Energy Estimation'!$E$25-D7380</f>
        <v>12.019999999999996</v>
      </c>
      <c r="G7380" s="32">
        <f>'Auxiliary Energy Estimation'!$E$25-E7380</f>
        <v>3.4239999999999995</v>
      </c>
      <c r="H7380" s="26">
        <f>IF(D7380&lt;='Auxiliary Energy Estimation'!$E$25, 1, 0)</f>
        <v>1</v>
      </c>
      <c r="I7380" s="26">
        <f>IF(E7380&lt;='Auxiliary Energy Estimation'!$E$25, 1, 0)</f>
        <v>1</v>
      </c>
    </row>
    <row r="7381" spans="2:9" ht="15" x14ac:dyDescent="0.3">
      <c r="B7381" s="33">
        <v>7376.5</v>
      </c>
      <c r="C7381" s="34">
        <v>6.1</v>
      </c>
      <c r="D7381" s="32">
        <f t="shared" si="230"/>
        <v>42.980000000000004</v>
      </c>
      <c r="E7381" s="37">
        <f t="shared" si="231"/>
        <v>51.576000000000001</v>
      </c>
      <c r="F7381" s="32">
        <f>'Auxiliary Energy Estimation'!$E$25-D7381</f>
        <v>12.019999999999996</v>
      </c>
      <c r="G7381" s="32">
        <f>'Auxiliary Energy Estimation'!$E$25-E7381</f>
        <v>3.4239999999999995</v>
      </c>
      <c r="H7381" s="26">
        <f>IF(D7381&lt;='Auxiliary Energy Estimation'!$E$25, 1, 0)</f>
        <v>1</v>
      </c>
      <c r="I7381" s="26">
        <f>IF(E7381&lt;='Auxiliary Energy Estimation'!$E$25, 1, 0)</f>
        <v>1</v>
      </c>
    </row>
    <row r="7382" spans="2:9" ht="15" x14ac:dyDescent="0.3">
      <c r="B7382" s="33">
        <v>7377.5</v>
      </c>
      <c r="C7382" s="34">
        <v>7.2</v>
      </c>
      <c r="D7382" s="32">
        <f t="shared" si="230"/>
        <v>44.96</v>
      </c>
      <c r="E7382" s="37">
        <f t="shared" si="231"/>
        <v>53.951999999999998</v>
      </c>
      <c r="F7382" s="32">
        <f>'Auxiliary Energy Estimation'!$E$25-D7382</f>
        <v>10.039999999999999</v>
      </c>
      <c r="G7382" s="32">
        <f>'Auxiliary Energy Estimation'!$E$25-E7382</f>
        <v>1.0480000000000018</v>
      </c>
      <c r="H7382" s="26">
        <f>IF(D7382&lt;='Auxiliary Energy Estimation'!$E$25, 1, 0)</f>
        <v>1</v>
      </c>
      <c r="I7382" s="26">
        <f>IF(E7382&lt;='Auxiliary Energy Estimation'!$E$25, 1, 0)</f>
        <v>1</v>
      </c>
    </row>
    <row r="7383" spans="2:9" ht="15" x14ac:dyDescent="0.3">
      <c r="B7383" s="33">
        <v>7378.5</v>
      </c>
      <c r="C7383" s="34">
        <v>8.9</v>
      </c>
      <c r="D7383" s="32">
        <f t="shared" si="230"/>
        <v>48.019999999999996</v>
      </c>
      <c r="E7383" s="37">
        <f t="shared" si="231"/>
        <v>57.623999999999995</v>
      </c>
      <c r="F7383" s="32">
        <f>'Auxiliary Energy Estimation'!$E$25-D7383</f>
        <v>6.980000000000004</v>
      </c>
      <c r="G7383" s="32">
        <f>'Auxiliary Energy Estimation'!$E$25-E7383</f>
        <v>-2.6239999999999952</v>
      </c>
      <c r="H7383" s="26">
        <f>IF(D7383&lt;='Auxiliary Energy Estimation'!$E$25, 1, 0)</f>
        <v>1</v>
      </c>
      <c r="I7383" s="26">
        <f>IF(E7383&lt;='Auxiliary Energy Estimation'!$E$25, 1, 0)</f>
        <v>0</v>
      </c>
    </row>
    <row r="7384" spans="2:9" ht="15" x14ac:dyDescent="0.3">
      <c r="B7384" s="33">
        <v>7379.5</v>
      </c>
      <c r="C7384" s="34">
        <v>10</v>
      </c>
      <c r="D7384" s="32">
        <f t="shared" si="230"/>
        <v>50</v>
      </c>
      <c r="E7384" s="37">
        <f t="shared" si="231"/>
        <v>60</v>
      </c>
      <c r="F7384" s="32">
        <f>'Auxiliary Energy Estimation'!$E$25-D7384</f>
        <v>5</v>
      </c>
      <c r="G7384" s="32">
        <f>'Auxiliary Energy Estimation'!$E$25-E7384</f>
        <v>-5</v>
      </c>
      <c r="H7384" s="26">
        <f>IF(D7384&lt;='Auxiliary Energy Estimation'!$E$25, 1, 0)</f>
        <v>1</v>
      </c>
      <c r="I7384" s="26">
        <f>IF(E7384&lt;='Auxiliary Energy Estimation'!$E$25, 1, 0)</f>
        <v>0</v>
      </c>
    </row>
    <row r="7385" spans="2:9" ht="15" x14ac:dyDescent="0.3">
      <c r="B7385" s="33">
        <v>7380.5</v>
      </c>
      <c r="C7385" s="34">
        <v>10</v>
      </c>
      <c r="D7385" s="32">
        <f t="shared" si="230"/>
        <v>50</v>
      </c>
      <c r="E7385" s="37">
        <f t="shared" si="231"/>
        <v>60</v>
      </c>
      <c r="F7385" s="32">
        <f>'Auxiliary Energy Estimation'!$E$25-D7385</f>
        <v>5</v>
      </c>
      <c r="G7385" s="32">
        <f>'Auxiliary Energy Estimation'!$E$25-E7385</f>
        <v>-5</v>
      </c>
      <c r="H7385" s="26">
        <f>IF(D7385&lt;='Auxiliary Energy Estimation'!$E$25, 1, 0)</f>
        <v>1</v>
      </c>
      <c r="I7385" s="26">
        <f>IF(E7385&lt;='Auxiliary Energy Estimation'!$E$25, 1, 0)</f>
        <v>0</v>
      </c>
    </row>
    <row r="7386" spans="2:9" ht="15" x14ac:dyDescent="0.3">
      <c r="B7386" s="33">
        <v>7381.5</v>
      </c>
      <c r="C7386" s="34">
        <v>9.4</v>
      </c>
      <c r="D7386" s="32">
        <f t="shared" si="230"/>
        <v>48.92</v>
      </c>
      <c r="E7386" s="37">
        <f t="shared" si="231"/>
        <v>58.704000000000001</v>
      </c>
      <c r="F7386" s="32">
        <f>'Auxiliary Energy Estimation'!$E$25-D7386</f>
        <v>6.0799999999999983</v>
      </c>
      <c r="G7386" s="32">
        <f>'Auxiliary Energy Estimation'!$E$25-E7386</f>
        <v>-3.7040000000000006</v>
      </c>
      <c r="H7386" s="26">
        <f>IF(D7386&lt;='Auxiliary Energy Estimation'!$E$25, 1, 0)</f>
        <v>1</v>
      </c>
      <c r="I7386" s="26">
        <f>IF(E7386&lt;='Auxiliary Energy Estimation'!$E$25, 1, 0)</f>
        <v>0</v>
      </c>
    </row>
    <row r="7387" spans="2:9" ht="15" x14ac:dyDescent="0.3">
      <c r="B7387" s="33">
        <v>7382.5</v>
      </c>
      <c r="C7387" s="34">
        <v>9.4</v>
      </c>
      <c r="D7387" s="32">
        <f t="shared" si="230"/>
        <v>48.92</v>
      </c>
      <c r="E7387" s="37">
        <f t="shared" si="231"/>
        <v>58.704000000000001</v>
      </c>
      <c r="F7387" s="32">
        <f>'Auxiliary Energy Estimation'!$E$25-D7387</f>
        <v>6.0799999999999983</v>
      </c>
      <c r="G7387" s="32">
        <f>'Auxiliary Energy Estimation'!$E$25-E7387</f>
        <v>-3.7040000000000006</v>
      </c>
      <c r="H7387" s="26">
        <f>IF(D7387&lt;='Auxiliary Energy Estimation'!$E$25, 1, 0)</f>
        <v>1</v>
      </c>
      <c r="I7387" s="26">
        <f>IF(E7387&lt;='Auxiliary Energy Estimation'!$E$25, 1, 0)</f>
        <v>0</v>
      </c>
    </row>
    <row r="7388" spans="2:9" ht="15" x14ac:dyDescent="0.3">
      <c r="B7388" s="33">
        <v>7383.5</v>
      </c>
      <c r="C7388" s="34">
        <v>9.4</v>
      </c>
      <c r="D7388" s="32">
        <f t="shared" si="230"/>
        <v>48.92</v>
      </c>
      <c r="E7388" s="37">
        <f t="shared" si="231"/>
        <v>58.704000000000001</v>
      </c>
      <c r="F7388" s="32">
        <f>'Auxiliary Energy Estimation'!$E$25-D7388</f>
        <v>6.0799999999999983</v>
      </c>
      <c r="G7388" s="32">
        <f>'Auxiliary Energy Estimation'!$E$25-E7388</f>
        <v>-3.7040000000000006</v>
      </c>
      <c r="H7388" s="26">
        <f>IF(D7388&lt;='Auxiliary Energy Estimation'!$E$25, 1, 0)</f>
        <v>1</v>
      </c>
      <c r="I7388" s="26">
        <f>IF(E7388&lt;='Auxiliary Energy Estimation'!$E$25, 1, 0)</f>
        <v>0</v>
      </c>
    </row>
    <row r="7389" spans="2:9" ht="15" x14ac:dyDescent="0.3">
      <c r="B7389" s="33">
        <v>7384.5</v>
      </c>
      <c r="C7389" s="34">
        <v>9.4</v>
      </c>
      <c r="D7389" s="32">
        <f t="shared" si="230"/>
        <v>48.92</v>
      </c>
      <c r="E7389" s="37">
        <f t="shared" si="231"/>
        <v>58.704000000000001</v>
      </c>
      <c r="F7389" s="32">
        <f>'Auxiliary Energy Estimation'!$E$25-D7389</f>
        <v>6.0799999999999983</v>
      </c>
      <c r="G7389" s="32">
        <f>'Auxiliary Energy Estimation'!$E$25-E7389</f>
        <v>-3.7040000000000006</v>
      </c>
      <c r="H7389" s="26">
        <f>IF(D7389&lt;='Auxiliary Energy Estimation'!$E$25, 1, 0)</f>
        <v>1</v>
      </c>
      <c r="I7389" s="26">
        <f>IF(E7389&lt;='Auxiliary Energy Estimation'!$E$25, 1, 0)</f>
        <v>0</v>
      </c>
    </row>
    <row r="7390" spans="2:9" ht="15" x14ac:dyDescent="0.3">
      <c r="B7390" s="33">
        <v>7385.5</v>
      </c>
      <c r="C7390" s="34">
        <v>9.4</v>
      </c>
      <c r="D7390" s="32">
        <f t="shared" si="230"/>
        <v>48.92</v>
      </c>
      <c r="E7390" s="37">
        <f t="shared" si="231"/>
        <v>58.704000000000001</v>
      </c>
      <c r="F7390" s="32">
        <f>'Auxiliary Energy Estimation'!$E$25-D7390</f>
        <v>6.0799999999999983</v>
      </c>
      <c r="G7390" s="32">
        <f>'Auxiliary Energy Estimation'!$E$25-E7390</f>
        <v>-3.7040000000000006</v>
      </c>
      <c r="H7390" s="26">
        <f>IF(D7390&lt;='Auxiliary Energy Estimation'!$E$25, 1, 0)</f>
        <v>1</v>
      </c>
      <c r="I7390" s="26">
        <f>IF(E7390&lt;='Auxiliary Energy Estimation'!$E$25, 1, 0)</f>
        <v>0</v>
      </c>
    </row>
    <row r="7391" spans="2:9" ht="15" x14ac:dyDescent="0.3">
      <c r="B7391" s="33">
        <v>7386.5</v>
      </c>
      <c r="C7391" s="34">
        <v>9.4</v>
      </c>
      <c r="D7391" s="32">
        <f t="shared" si="230"/>
        <v>48.92</v>
      </c>
      <c r="E7391" s="37">
        <f t="shared" si="231"/>
        <v>58.704000000000001</v>
      </c>
      <c r="F7391" s="32">
        <f>'Auxiliary Energy Estimation'!$E$25-D7391</f>
        <v>6.0799999999999983</v>
      </c>
      <c r="G7391" s="32">
        <f>'Auxiliary Energy Estimation'!$E$25-E7391</f>
        <v>-3.7040000000000006</v>
      </c>
      <c r="H7391" s="26">
        <f>IF(D7391&lt;='Auxiliary Energy Estimation'!$E$25, 1, 0)</f>
        <v>1</v>
      </c>
      <c r="I7391" s="26">
        <f>IF(E7391&lt;='Auxiliary Energy Estimation'!$E$25, 1, 0)</f>
        <v>0</v>
      </c>
    </row>
    <row r="7392" spans="2:9" ht="15" x14ac:dyDescent="0.3">
      <c r="B7392" s="33">
        <v>7387.5</v>
      </c>
      <c r="C7392" s="34">
        <v>9.4</v>
      </c>
      <c r="D7392" s="32">
        <f t="shared" si="230"/>
        <v>48.92</v>
      </c>
      <c r="E7392" s="37">
        <f t="shared" si="231"/>
        <v>58.704000000000001</v>
      </c>
      <c r="F7392" s="32">
        <f>'Auxiliary Energy Estimation'!$E$25-D7392</f>
        <v>6.0799999999999983</v>
      </c>
      <c r="G7392" s="32">
        <f>'Auxiliary Energy Estimation'!$E$25-E7392</f>
        <v>-3.7040000000000006</v>
      </c>
      <c r="H7392" s="26">
        <f>IF(D7392&lt;='Auxiliary Energy Estimation'!$E$25, 1, 0)</f>
        <v>1</v>
      </c>
      <c r="I7392" s="26">
        <f>IF(E7392&lt;='Auxiliary Energy Estimation'!$E$25, 1, 0)</f>
        <v>0</v>
      </c>
    </row>
    <row r="7393" spans="2:9" ht="15" x14ac:dyDescent="0.3">
      <c r="B7393" s="33">
        <v>7388.5</v>
      </c>
      <c r="C7393" s="34">
        <v>8.9</v>
      </c>
      <c r="D7393" s="32">
        <f t="shared" si="230"/>
        <v>48.019999999999996</v>
      </c>
      <c r="E7393" s="37">
        <f t="shared" si="231"/>
        <v>57.623999999999995</v>
      </c>
      <c r="F7393" s="32">
        <f>'Auxiliary Energy Estimation'!$E$25-D7393</f>
        <v>6.980000000000004</v>
      </c>
      <c r="G7393" s="32">
        <f>'Auxiliary Energy Estimation'!$E$25-E7393</f>
        <v>-2.6239999999999952</v>
      </c>
      <c r="H7393" s="26">
        <f>IF(D7393&lt;='Auxiliary Energy Estimation'!$E$25, 1, 0)</f>
        <v>1</v>
      </c>
      <c r="I7393" s="26">
        <f>IF(E7393&lt;='Auxiliary Energy Estimation'!$E$25, 1, 0)</f>
        <v>0</v>
      </c>
    </row>
    <row r="7394" spans="2:9" ht="15" x14ac:dyDescent="0.3">
      <c r="B7394" s="33">
        <v>7389.5</v>
      </c>
      <c r="C7394" s="34">
        <v>8.9</v>
      </c>
      <c r="D7394" s="32">
        <f t="shared" si="230"/>
        <v>48.019999999999996</v>
      </c>
      <c r="E7394" s="37">
        <f t="shared" si="231"/>
        <v>57.623999999999995</v>
      </c>
      <c r="F7394" s="32">
        <f>'Auxiliary Energy Estimation'!$E$25-D7394</f>
        <v>6.980000000000004</v>
      </c>
      <c r="G7394" s="32">
        <f>'Auxiliary Energy Estimation'!$E$25-E7394</f>
        <v>-2.6239999999999952</v>
      </c>
      <c r="H7394" s="26">
        <f>IF(D7394&lt;='Auxiliary Energy Estimation'!$E$25, 1, 0)</f>
        <v>1</v>
      </c>
      <c r="I7394" s="26">
        <f>IF(E7394&lt;='Auxiliary Energy Estimation'!$E$25, 1, 0)</f>
        <v>0</v>
      </c>
    </row>
    <row r="7395" spans="2:9" ht="15" x14ac:dyDescent="0.3">
      <c r="B7395" s="33">
        <v>7390.5</v>
      </c>
      <c r="C7395" s="34">
        <v>8.9</v>
      </c>
      <c r="D7395" s="32">
        <f t="shared" si="230"/>
        <v>48.019999999999996</v>
      </c>
      <c r="E7395" s="37">
        <f t="shared" si="231"/>
        <v>57.623999999999995</v>
      </c>
      <c r="F7395" s="32">
        <f>'Auxiliary Energy Estimation'!$E$25-D7395</f>
        <v>6.980000000000004</v>
      </c>
      <c r="G7395" s="32">
        <f>'Auxiliary Energy Estimation'!$E$25-E7395</f>
        <v>-2.6239999999999952</v>
      </c>
      <c r="H7395" s="26">
        <f>IF(D7395&lt;='Auxiliary Energy Estimation'!$E$25, 1, 0)</f>
        <v>1</v>
      </c>
      <c r="I7395" s="26">
        <f>IF(E7395&lt;='Auxiliary Energy Estimation'!$E$25, 1, 0)</f>
        <v>0</v>
      </c>
    </row>
    <row r="7396" spans="2:9" ht="15" x14ac:dyDescent="0.3">
      <c r="B7396" s="33">
        <v>7391.5</v>
      </c>
      <c r="C7396" s="34">
        <v>8.9</v>
      </c>
      <c r="D7396" s="32">
        <f t="shared" si="230"/>
        <v>48.019999999999996</v>
      </c>
      <c r="E7396" s="37">
        <f t="shared" si="231"/>
        <v>57.623999999999995</v>
      </c>
      <c r="F7396" s="32">
        <f>'Auxiliary Energy Estimation'!$E$25-D7396</f>
        <v>6.980000000000004</v>
      </c>
      <c r="G7396" s="32">
        <f>'Auxiliary Energy Estimation'!$E$25-E7396</f>
        <v>-2.6239999999999952</v>
      </c>
      <c r="H7396" s="26">
        <f>IF(D7396&lt;='Auxiliary Energy Estimation'!$E$25, 1, 0)</f>
        <v>1</v>
      </c>
      <c r="I7396" s="26">
        <f>IF(E7396&lt;='Auxiliary Energy Estimation'!$E$25, 1, 0)</f>
        <v>0</v>
      </c>
    </row>
    <row r="7397" spans="2:9" ht="15" x14ac:dyDescent="0.3">
      <c r="B7397" s="33">
        <v>7392.5</v>
      </c>
      <c r="C7397" s="34">
        <v>7.8</v>
      </c>
      <c r="D7397" s="32">
        <f t="shared" si="230"/>
        <v>46.04</v>
      </c>
      <c r="E7397" s="37">
        <f t="shared" si="231"/>
        <v>55.247999999999998</v>
      </c>
      <c r="F7397" s="32">
        <f>'Auxiliary Energy Estimation'!$E$25-D7397</f>
        <v>8.9600000000000009</v>
      </c>
      <c r="G7397" s="32">
        <f>'Auxiliary Energy Estimation'!$E$25-E7397</f>
        <v>-0.24799999999999756</v>
      </c>
      <c r="H7397" s="26">
        <f>IF(D7397&lt;='Auxiliary Energy Estimation'!$E$25, 1, 0)</f>
        <v>1</v>
      </c>
      <c r="I7397" s="26">
        <f>IF(E7397&lt;='Auxiliary Energy Estimation'!$E$25, 1, 0)</f>
        <v>0</v>
      </c>
    </row>
    <row r="7398" spans="2:9" ht="15" x14ac:dyDescent="0.3">
      <c r="B7398" s="33">
        <v>7393.5</v>
      </c>
      <c r="C7398" s="34">
        <v>7.2</v>
      </c>
      <c r="D7398" s="32">
        <f t="shared" si="230"/>
        <v>44.96</v>
      </c>
      <c r="E7398" s="37">
        <f t="shared" si="231"/>
        <v>53.951999999999998</v>
      </c>
      <c r="F7398" s="32">
        <f>'Auxiliary Energy Estimation'!$E$25-D7398</f>
        <v>10.039999999999999</v>
      </c>
      <c r="G7398" s="32">
        <f>'Auxiliary Energy Estimation'!$E$25-E7398</f>
        <v>1.0480000000000018</v>
      </c>
      <c r="H7398" s="26">
        <f>IF(D7398&lt;='Auxiliary Energy Estimation'!$E$25, 1, 0)</f>
        <v>1</v>
      </c>
      <c r="I7398" s="26">
        <f>IF(E7398&lt;='Auxiliary Energy Estimation'!$E$25, 1, 0)</f>
        <v>1</v>
      </c>
    </row>
    <row r="7399" spans="2:9" ht="15" x14ac:dyDescent="0.3">
      <c r="B7399" s="33">
        <v>7394.5</v>
      </c>
      <c r="C7399" s="34">
        <v>7.8</v>
      </c>
      <c r="D7399" s="32">
        <f t="shared" si="230"/>
        <v>46.04</v>
      </c>
      <c r="E7399" s="37">
        <f t="shared" si="231"/>
        <v>55.247999999999998</v>
      </c>
      <c r="F7399" s="32">
        <f>'Auxiliary Energy Estimation'!$E$25-D7399</f>
        <v>8.9600000000000009</v>
      </c>
      <c r="G7399" s="32">
        <f>'Auxiliary Energy Estimation'!$E$25-E7399</f>
        <v>-0.24799999999999756</v>
      </c>
      <c r="H7399" s="26">
        <f>IF(D7399&lt;='Auxiliary Energy Estimation'!$E$25, 1, 0)</f>
        <v>1</v>
      </c>
      <c r="I7399" s="26">
        <f>IF(E7399&lt;='Auxiliary Energy Estimation'!$E$25, 1, 0)</f>
        <v>0</v>
      </c>
    </row>
    <row r="7400" spans="2:9" ht="15" x14ac:dyDescent="0.3">
      <c r="B7400" s="33">
        <v>7395.5</v>
      </c>
      <c r="C7400" s="34">
        <v>7.8</v>
      </c>
      <c r="D7400" s="32">
        <f t="shared" si="230"/>
        <v>46.04</v>
      </c>
      <c r="E7400" s="37">
        <f t="shared" si="231"/>
        <v>55.247999999999998</v>
      </c>
      <c r="F7400" s="32">
        <f>'Auxiliary Energy Estimation'!$E$25-D7400</f>
        <v>8.9600000000000009</v>
      </c>
      <c r="G7400" s="32">
        <f>'Auxiliary Energy Estimation'!$E$25-E7400</f>
        <v>-0.24799999999999756</v>
      </c>
      <c r="H7400" s="26">
        <f>IF(D7400&lt;='Auxiliary Energy Estimation'!$E$25, 1, 0)</f>
        <v>1</v>
      </c>
      <c r="I7400" s="26">
        <f>IF(E7400&lt;='Auxiliary Energy Estimation'!$E$25, 1, 0)</f>
        <v>0</v>
      </c>
    </row>
    <row r="7401" spans="2:9" ht="15" x14ac:dyDescent="0.3">
      <c r="B7401" s="33">
        <v>7396.5</v>
      </c>
      <c r="C7401" s="34">
        <v>7.2</v>
      </c>
      <c r="D7401" s="32">
        <f t="shared" si="230"/>
        <v>44.96</v>
      </c>
      <c r="E7401" s="37">
        <f t="shared" si="231"/>
        <v>53.951999999999998</v>
      </c>
      <c r="F7401" s="32">
        <f>'Auxiliary Energy Estimation'!$E$25-D7401</f>
        <v>10.039999999999999</v>
      </c>
      <c r="G7401" s="32">
        <f>'Auxiliary Energy Estimation'!$E$25-E7401</f>
        <v>1.0480000000000018</v>
      </c>
      <c r="H7401" s="26">
        <f>IF(D7401&lt;='Auxiliary Energy Estimation'!$E$25, 1, 0)</f>
        <v>1</v>
      </c>
      <c r="I7401" s="26">
        <f>IF(E7401&lt;='Auxiliary Energy Estimation'!$E$25, 1, 0)</f>
        <v>1</v>
      </c>
    </row>
    <row r="7402" spans="2:9" ht="15" x14ac:dyDescent="0.3">
      <c r="B7402" s="33">
        <v>7397.5</v>
      </c>
      <c r="C7402" s="34">
        <v>7.2</v>
      </c>
      <c r="D7402" s="32">
        <f t="shared" si="230"/>
        <v>44.96</v>
      </c>
      <c r="E7402" s="37">
        <f t="shared" si="231"/>
        <v>53.951999999999998</v>
      </c>
      <c r="F7402" s="32">
        <f>'Auxiliary Energy Estimation'!$E$25-D7402</f>
        <v>10.039999999999999</v>
      </c>
      <c r="G7402" s="32">
        <f>'Auxiliary Energy Estimation'!$E$25-E7402</f>
        <v>1.0480000000000018</v>
      </c>
      <c r="H7402" s="26">
        <f>IF(D7402&lt;='Auxiliary Energy Estimation'!$E$25, 1, 0)</f>
        <v>1</v>
      </c>
      <c r="I7402" s="26">
        <f>IF(E7402&lt;='Auxiliary Energy Estimation'!$E$25, 1, 0)</f>
        <v>1</v>
      </c>
    </row>
    <row r="7403" spans="2:9" ht="15" x14ac:dyDescent="0.3">
      <c r="B7403" s="33">
        <v>7398.5</v>
      </c>
      <c r="C7403" s="34">
        <v>7.2</v>
      </c>
      <c r="D7403" s="32">
        <f t="shared" si="230"/>
        <v>44.96</v>
      </c>
      <c r="E7403" s="37">
        <f t="shared" si="231"/>
        <v>53.951999999999998</v>
      </c>
      <c r="F7403" s="32">
        <f>'Auxiliary Energy Estimation'!$E$25-D7403</f>
        <v>10.039999999999999</v>
      </c>
      <c r="G7403" s="32">
        <f>'Auxiliary Energy Estimation'!$E$25-E7403</f>
        <v>1.0480000000000018</v>
      </c>
      <c r="H7403" s="26">
        <f>IF(D7403&lt;='Auxiliary Energy Estimation'!$E$25, 1, 0)</f>
        <v>1</v>
      </c>
      <c r="I7403" s="26">
        <f>IF(E7403&lt;='Auxiliary Energy Estimation'!$E$25, 1, 0)</f>
        <v>1</v>
      </c>
    </row>
    <row r="7404" spans="2:9" ht="15" x14ac:dyDescent="0.3">
      <c r="B7404" s="33">
        <v>7399.5</v>
      </c>
      <c r="C7404" s="34">
        <v>7.2</v>
      </c>
      <c r="D7404" s="32">
        <f t="shared" si="230"/>
        <v>44.96</v>
      </c>
      <c r="E7404" s="37">
        <f t="shared" si="231"/>
        <v>53.951999999999998</v>
      </c>
      <c r="F7404" s="32">
        <f>'Auxiliary Energy Estimation'!$E$25-D7404</f>
        <v>10.039999999999999</v>
      </c>
      <c r="G7404" s="32">
        <f>'Auxiliary Energy Estimation'!$E$25-E7404</f>
        <v>1.0480000000000018</v>
      </c>
      <c r="H7404" s="26">
        <f>IF(D7404&lt;='Auxiliary Energy Estimation'!$E$25, 1, 0)</f>
        <v>1</v>
      </c>
      <c r="I7404" s="26">
        <f>IF(E7404&lt;='Auxiliary Energy Estimation'!$E$25, 1, 0)</f>
        <v>1</v>
      </c>
    </row>
    <row r="7405" spans="2:9" ht="15" x14ac:dyDescent="0.3">
      <c r="B7405" s="33">
        <v>7400.5</v>
      </c>
      <c r="C7405" s="34">
        <v>7.2</v>
      </c>
      <c r="D7405" s="32">
        <f t="shared" si="230"/>
        <v>44.96</v>
      </c>
      <c r="E7405" s="37">
        <f t="shared" si="231"/>
        <v>53.951999999999998</v>
      </c>
      <c r="F7405" s="32">
        <f>'Auxiliary Energy Estimation'!$E$25-D7405</f>
        <v>10.039999999999999</v>
      </c>
      <c r="G7405" s="32">
        <f>'Auxiliary Energy Estimation'!$E$25-E7405</f>
        <v>1.0480000000000018</v>
      </c>
      <c r="H7405" s="26">
        <f>IF(D7405&lt;='Auxiliary Energy Estimation'!$E$25, 1, 0)</f>
        <v>1</v>
      </c>
      <c r="I7405" s="26">
        <f>IF(E7405&lt;='Auxiliary Energy Estimation'!$E$25, 1, 0)</f>
        <v>1</v>
      </c>
    </row>
    <row r="7406" spans="2:9" ht="15" x14ac:dyDescent="0.3">
      <c r="B7406" s="33">
        <v>7401.5</v>
      </c>
      <c r="C7406" s="34">
        <v>7.2</v>
      </c>
      <c r="D7406" s="32">
        <f t="shared" si="230"/>
        <v>44.96</v>
      </c>
      <c r="E7406" s="37">
        <f t="shared" si="231"/>
        <v>53.951999999999998</v>
      </c>
      <c r="F7406" s="32">
        <f>'Auxiliary Energy Estimation'!$E$25-D7406</f>
        <v>10.039999999999999</v>
      </c>
      <c r="G7406" s="32">
        <f>'Auxiliary Energy Estimation'!$E$25-E7406</f>
        <v>1.0480000000000018</v>
      </c>
      <c r="H7406" s="26">
        <f>IF(D7406&lt;='Auxiliary Energy Estimation'!$E$25, 1, 0)</f>
        <v>1</v>
      </c>
      <c r="I7406" s="26">
        <f>IF(E7406&lt;='Auxiliary Energy Estimation'!$E$25, 1, 0)</f>
        <v>1</v>
      </c>
    </row>
    <row r="7407" spans="2:9" ht="15" x14ac:dyDescent="0.3">
      <c r="B7407" s="33">
        <v>7402.5</v>
      </c>
      <c r="C7407" s="34">
        <v>7.2</v>
      </c>
      <c r="D7407" s="32">
        <f t="shared" si="230"/>
        <v>44.96</v>
      </c>
      <c r="E7407" s="37">
        <f t="shared" si="231"/>
        <v>53.951999999999998</v>
      </c>
      <c r="F7407" s="32">
        <f>'Auxiliary Energy Estimation'!$E$25-D7407</f>
        <v>10.039999999999999</v>
      </c>
      <c r="G7407" s="32">
        <f>'Auxiliary Energy Estimation'!$E$25-E7407</f>
        <v>1.0480000000000018</v>
      </c>
      <c r="H7407" s="26">
        <f>IF(D7407&lt;='Auxiliary Energy Estimation'!$E$25, 1, 0)</f>
        <v>1</v>
      </c>
      <c r="I7407" s="26">
        <f>IF(E7407&lt;='Auxiliary Energy Estimation'!$E$25, 1, 0)</f>
        <v>1</v>
      </c>
    </row>
    <row r="7408" spans="2:9" ht="15" x14ac:dyDescent="0.3">
      <c r="B7408" s="33">
        <v>7403.5</v>
      </c>
      <c r="C7408" s="34">
        <v>8.3000000000000007</v>
      </c>
      <c r="D7408" s="32">
        <f t="shared" si="230"/>
        <v>46.94</v>
      </c>
      <c r="E7408" s="37">
        <f t="shared" si="231"/>
        <v>56.327999999999996</v>
      </c>
      <c r="F7408" s="32">
        <f>'Auxiliary Energy Estimation'!$E$25-D7408</f>
        <v>8.0600000000000023</v>
      </c>
      <c r="G7408" s="32">
        <f>'Auxiliary Energy Estimation'!$E$25-E7408</f>
        <v>-1.3279999999999959</v>
      </c>
      <c r="H7408" s="26">
        <f>IF(D7408&lt;='Auxiliary Energy Estimation'!$E$25, 1, 0)</f>
        <v>1</v>
      </c>
      <c r="I7408" s="26">
        <f>IF(E7408&lt;='Auxiliary Energy Estimation'!$E$25, 1, 0)</f>
        <v>0</v>
      </c>
    </row>
    <row r="7409" spans="2:9" ht="15" x14ac:dyDescent="0.3">
      <c r="B7409" s="33">
        <v>7404.5</v>
      </c>
      <c r="C7409" s="34">
        <v>9.4</v>
      </c>
      <c r="D7409" s="32">
        <f t="shared" si="230"/>
        <v>48.92</v>
      </c>
      <c r="E7409" s="37">
        <f t="shared" si="231"/>
        <v>58.704000000000001</v>
      </c>
      <c r="F7409" s="32">
        <f>'Auxiliary Energy Estimation'!$E$25-D7409</f>
        <v>6.0799999999999983</v>
      </c>
      <c r="G7409" s="32">
        <f>'Auxiliary Energy Estimation'!$E$25-E7409</f>
        <v>-3.7040000000000006</v>
      </c>
      <c r="H7409" s="26">
        <f>IF(D7409&lt;='Auxiliary Energy Estimation'!$E$25, 1, 0)</f>
        <v>1</v>
      </c>
      <c r="I7409" s="26">
        <f>IF(E7409&lt;='Auxiliary Energy Estimation'!$E$25, 1, 0)</f>
        <v>0</v>
      </c>
    </row>
    <row r="7410" spans="2:9" ht="15" x14ac:dyDescent="0.3">
      <c r="B7410" s="33">
        <v>7405.5</v>
      </c>
      <c r="C7410" s="34">
        <v>11.1</v>
      </c>
      <c r="D7410" s="32">
        <f t="shared" si="230"/>
        <v>51.980000000000004</v>
      </c>
      <c r="E7410" s="37">
        <f t="shared" si="231"/>
        <v>62.376000000000005</v>
      </c>
      <c r="F7410" s="32">
        <f>'Auxiliary Energy Estimation'!$E$25-D7410</f>
        <v>3.019999999999996</v>
      </c>
      <c r="G7410" s="32">
        <f>'Auxiliary Energy Estimation'!$E$25-E7410</f>
        <v>-7.3760000000000048</v>
      </c>
      <c r="H7410" s="26">
        <f>IF(D7410&lt;='Auxiliary Energy Estimation'!$E$25, 1, 0)</f>
        <v>1</v>
      </c>
      <c r="I7410" s="26">
        <f>IF(E7410&lt;='Auxiliary Energy Estimation'!$E$25, 1, 0)</f>
        <v>0</v>
      </c>
    </row>
    <row r="7411" spans="2:9" ht="15" x14ac:dyDescent="0.3">
      <c r="B7411" s="33">
        <v>7406.5</v>
      </c>
      <c r="C7411" s="34">
        <v>11.1</v>
      </c>
      <c r="D7411" s="32">
        <f t="shared" si="230"/>
        <v>51.980000000000004</v>
      </c>
      <c r="E7411" s="37">
        <f t="shared" si="231"/>
        <v>62.376000000000005</v>
      </c>
      <c r="F7411" s="32">
        <f>'Auxiliary Energy Estimation'!$E$25-D7411</f>
        <v>3.019999999999996</v>
      </c>
      <c r="G7411" s="32">
        <f>'Auxiliary Energy Estimation'!$E$25-E7411</f>
        <v>-7.3760000000000048</v>
      </c>
      <c r="H7411" s="26">
        <f>IF(D7411&lt;='Auxiliary Energy Estimation'!$E$25, 1, 0)</f>
        <v>1</v>
      </c>
      <c r="I7411" s="26">
        <f>IF(E7411&lt;='Auxiliary Energy Estimation'!$E$25, 1, 0)</f>
        <v>0</v>
      </c>
    </row>
    <row r="7412" spans="2:9" ht="15" x14ac:dyDescent="0.3">
      <c r="B7412" s="33">
        <v>7407.5</v>
      </c>
      <c r="C7412" s="34">
        <v>10.6</v>
      </c>
      <c r="D7412" s="32">
        <f t="shared" si="230"/>
        <v>51.08</v>
      </c>
      <c r="E7412" s="37">
        <f t="shared" si="231"/>
        <v>61.295999999999992</v>
      </c>
      <c r="F7412" s="32">
        <f>'Auxiliary Energy Estimation'!$E$25-D7412</f>
        <v>3.9200000000000017</v>
      </c>
      <c r="G7412" s="32">
        <f>'Auxiliary Energy Estimation'!$E$25-E7412</f>
        <v>-6.2959999999999923</v>
      </c>
      <c r="H7412" s="26">
        <f>IF(D7412&lt;='Auxiliary Energy Estimation'!$E$25, 1, 0)</f>
        <v>1</v>
      </c>
      <c r="I7412" s="26">
        <f>IF(E7412&lt;='Auxiliary Energy Estimation'!$E$25, 1, 0)</f>
        <v>0</v>
      </c>
    </row>
    <row r="7413" spans="2:9" ht="15" x14ac:dyDescent="0.3">
      <c r="B7413" s="33">
        <v>7408.5</v>
      </c>
      <c r="C7413" s="34">
        <v>9.4</v>
      </c>
      <c r="D7413" s="32">
        <f t="shared" si="230"/>
        <v>48.92</v>
      </c>
      <c r="E7413" s="37">
        <f t="shared" si="231"/>
        <v>58.704000000000001</v>
      </c>
      <c r="F7413" s="32">
        <f>'Auxiliary Energy Estimation'!$E$25-D7413</f>
        <v>6.0799999999999983</v>
      </c>
      <c r="G7413" s="32">
        <f>'Auxiliary Energy Estimation'!$E$25-E7413</f>
        <v>-3.7040000000000006</v>
      </c>
      <c r="H7413" s="26">
        <f>IF(D7413&lt;='Auxiliary Energy Estimation'!$E$25, 1, 0)</f>
        <v>1</v>
      </c>
      <c r="I7413" s="26">
        <f>IF(E7413&lt;='Auxiliary Energy Estimation'!$E$25, 1, 0)</f>
        <v>0</v>
      </c>
    </row>
    <row r="7414" spans="2:9" ht="15" x14ac:dyDescent="0.3">
      <c r="B7414" s="33">
        <v>7409.5</v>
      </c>
      <c r="C7414" s="34">
        <v>9.4</v>
      </c>
      <c r="D7414" s="32">
        <f t="shared" si="230"/>
        <v>48.92</v>
      </c>
      <c r="E7414" s="37">
        <f t="shared" si="231"/>
        <v>58.704000000000001</v>
      </c>
      <c r="F7414" s="32">
        <f>'Auxiliary Energy Estimation'!$E$25-D7414</f>
        <v>6.0799999999999983</v>
      </c>
      <c r="G7414" s="32">
        <f>'Auxiliary Energy Estimation'!$E$25-E7414</f>
        <v>-3.7040000000000006</v>
      </c>
      <c r="H7414" s="26">
        <f>IF(D7414&lt;='Auxiliary Energy Estimation'!$E$25, 1, 0)</f>
        <v>1</v>
      </c>
      <c r="I7414" s="26">
        <f>IF(E7414&lt;='Auxiliary Energy Estimation'!$E$25, 1, 0)</f>
        <v>0</v>
      </c>
    </row>
    <row r="7415" spans="2:9" ht="15" x14ac:dyDescent="0.3">
      <c r="B7415" s="33">
        <v>7410.5</v>
      </c>
      <c r="C7415" s="34">
        <v>8.9</v>
      </c>
      <c r="D7415" s="32">
        <f t="shared" si="230"/>
        <v>48.019999999999996</v>
      </c>
      <c r="E7415" s="37">
        <f t="shared" si="231"/>
        <v>57.623999999999995</v>
      </c>
      <c r="F7415" s="32">
        <f>'Auxiliary Energy Estimation'!$E$25-D7415</f>
        <v>6.980000000000004</v>
      </c>
      <c r="G7415" s="32">
        <f>'Auxiliary Energy Estimation'!$E$25-E7415</f>
        <v>-2.6239999999999952</v>
      </c>
      <c r="H7415" s="26">
        <f>IF(D7415&lt;='Auxiliary Energy Estimation'!$E$25, 1, 0)</f>
        <v>1</v>
      </c>
      <c r="I7415" s="26">
        <f>IF(E7415&lt;='Auxiliary Energy Estimation'!$E$25, 1, 0)</f>
        <v>0</v>
      </c>
    </row>
    <row r="7416" spans="2:9" ht="15" x14ac:dyDescent="0.3">
      <c r="B7416" s="33">
        <v>7411.5</v>
      </c>
      <c r="C7416" s="34">
        <v>9.4</v>
      </c>
      <c r="D7416" s="32">
        <f t="shared" si="230"/>
        <v>48.92</v>
      </c>
      <c r="E7416" s="37">
        <f t="shared" si="231"/>
        <v>58.704000000000001</v>
      </c>
      <c r="F7416" s="32">
        <f>'Auxiliary Energy Estimation'!$E$25-D7416</f>
        <v>6.0799999999999983</v>
      </c>
      <c r="G7416" s="32">
        <f>'Auxiliary Energy Estimation'!$E$25-E7416</f>
        <v>-3.7040000000000006</v>
      </c>
      <c r="H7416" s="26">
        <f>IF(D7416&lt;='Auxiliary Energy Estimation'!$E$25, 1, 0)</f>
        <v>1</v>
      </c>
      <c r="I7416" s="26">
        <f>IF(E7416&lt;='Auxiliary Energy Estimation'!$E$25, 1, 0)</f>
        <v>0</v>
      </c>
    </row>
    <row r="7417" spans="2:9" ht="15" x14ac:dyDescent="0.3">
      <c r="B7417" s="33">
        <v>7412.5</v>
      </c>
      <c r="C7417" s="34">
        <v>9.4</v>
      </c>
      <c r="D7417" s="32">
        <f t="shared" si="230"/>
        <v>48.92</v>
      </c>
      <c r="E7417" s="37">
        <f t="shared" si="231"/>
        <v>58.704000000000001</v>
      </c>
      <c r="F7417" s="32">
        <f>'Auxiliary Energy Estimation'!$E$25-D7417</f>
        <v>6.0799999999999983</v>
      </c>
      <c r="G7417" s="32">
        <f>'Auxiliary Energy Estimation'!$E$25-E7417</f>
        <v>-3.7040000000000006</v>
      </c>
      <c r="H7417" s="26">
        <f>IF(D7417&lt;='Auxiliary Energy Estimation'!$E$25, 1, 0)</f>
        <v>1</v>
      </c>
      <c r="I7417" s="26">
        <f>IF(E7417&lt;='Auxiliary Energy Estimation'!$E$25, 1, 0)</f>
        <v>0</v>
      </c>
    </row>
    <row r="7418" spans="2:9" ht="15" x14ac:dyDescent="0.3">
      <c r="B7418" s="33">
        <v>7413.5</v>
      </c>
      <c r="C7418" s="34">
        <v>8.9</v>
      </c>
      <c r="D7418" s="32">
        <f t="shared" si="230"/>
        <v>48.019999999999996</v>
      </c>
      <c r="E7418" s="37">
        <f t="shared" si="231"/>
        <v>57.623999999999995</v>
      </c>
      <c r="F7418" s="32">
        <f>'Auxiliary Energy Estimation'!$E$25-D7418</f>
        <v>6.980000000000004</v>
      </c>
      <c r="G7418" s="32">
        <f>'Auxiliary Energy Estimation'!$E$25-E7418</f>
        <v>-2.6239999999999952</v>
      </c>
      <c r="H7418" s="26">
        <f>IF(D7418&lt;='Auxiliary Energy Estimation'!$E$25, 1, 0)</f>
        <v>1</v>
      </c>
      <c r="I7418" s="26">
        <f>IF(E7418&lt;='Auxiliary Energy Estimation'!$E$25, 1, 0)</f>
        <v>0</v>
      </c>
    </row>
    <row r="7419" spans="2:9" ht="15" x14ac:dyDescent="0.3">
      <c r="B7419" s="33">
        <v>7414.5</v>
      </c>
      <c r="C7419" s="34">
        <v>8.9</v>
      </c>
      <c r="D7419" s="32">
        <f t="shared" si="230"/>
        <v>48.019999999999996</v>
      </c>
      <c r="E7419" s="37">
        <f t="shared" si="231"/>
        <v>57.623999999999995</v>
      </c>
      <c r="F7419" s="32">
        <f>'Auxiliary Energy Estimation'!$E$25-D7419</f>
        <v>6.980000000000004</v>
      </c>
      <c r="G7419" s="32">
        <f>'Auxiliary Energy Estimation'!$E$25-E7419</f>
        <v>-2.6239999999999952</v>
      </c>
      <c r="H7419" s="26">
        <f>IF(D7419&lt;='Auxiliary Energy Estimation'!$E$25, 1, 0)</f>
        <v>1</v>
      </c>
      <c r="I7419" s="26">
        <f>IF(E7419&lt;='Auxiliary Energy Estimation'!$E$25, 1, 0)</f>
        <v>0</v>
      </c>
    </row>
    <row r="7420" spans="2:9" ht="15" x14ac:dyDescent="0.3">
      <c r="B7420" s="33">
        <v>7415.5</v>
      </c>
      <c r="C7420" s="34">
        <v>8.9</v>
      </c>
      <c r="D7420" s="32">
        <f t="shared" si="230"/>
        <v>48.019999999999996</v>
      </c>
      <c r="E7420" s="37">
        <f t="shared" si="231"/>
        <v>57.623999999999995</v>
      </c>
      <c r="F7420" s="32">
        <f>'Auxiliary Energy Estimation'!$E$25-D7420</f>
        <v>6.980000000000004</v>
      </c>
      <c r="G7420" s="32">
        <f>'Auxiliary Energy Estimation'!$E$25-E7420</f>
        <v>-2.6239999999999952</v>
      </c>
      <c r="H7420" s="26">
        <f>IF(D7420&lt;='Auxiliary Energy Estimation'!$E$25, 1, 0)</f>
        <v>1</v>
      </c>
      <c r="I7420" s="26">
        <f>IF(E7420&lt;='Auxiliary Energy Estimation'!$E$25, 1, 0)</f>
        <v>0</v>
      </c>
    </row>
    <row r="7421" spans="2:9" ht="15" x14ac:dyDescent="0.3">
      <c r="B7421" s="33">
        <v>7416.5</v>
      </c>
      <c r="C7421" s="34">
        <v>8.9</v>
      </c>
      <c r="D7421" s="32">
        <f t="shared" si="230"/>
        <v>48.019999999999996</v>
      </c>
      <c r="E7421" s="37">
        <f t="shared" si="231"/>
        <v>57.623999999999995</v>
      </c>
      <c r="F7421" s="32">
        <f>'Auxiliary Energy Estimation'!$E$25-D7421</f>
        <v>6.980000000000004</v>
      </c>
      <c r="G7421" s="32">
        <f>'Auxiliary Energy Estimation'!$E$25-E7421</f>
        <v>-2.6239999999999952</v>
      </c>
      <c r="H7421" s="26">
        <f>IF(D7421&lt;='Auxiliary Energy Estimation'!$E$25, 1, 0)</f>
        <v>1</v>
      </c>
      <c r="I7421" s="26">
        <f>IF(E7421&lt;='Auxiliary Energy Estimation'!$E$25, 1, 0)</f>
        <v>0</v>
      </c>
    </row>
    <row r="7422" spans="2:9" ht="15" x14ac:dyDescent="0.3">
      <c r="B7422" s="33">
        <v>7417.5</v>
      </c>
      <c r="C7422" s="34">
        <v>8.9</v>
      </c>
      <c r="D7422" s="32">
        <f t="shared" si="230"/>
        <v>48.019999999999996</v>
      </c>
      <c r="E7422" s="37">
        <f t="shared" si="231"/>
        <v>57.623999999999995</v>
      </c>
      <c r="F7422" s="32">
        <f>'Auxiliary Energy Estimation'!$E$25-D7422</f>
        <v>6.980000000000004</v>
      </c>
      <c r="G7422" s="32">
        <f>'Auxiliary Energy Estimation'!$E$25-E7422</f>
        <v>-2.6239999999999952</v>
      </c>
      <c r="H7422" s="26">
        <f>IF(D7422&lt;='Auxiliary Energy Estimation'!$E$25, 1, 0)</f>
        <v>1</v>
      </c>
      <c r="I7422" s="26">
        <f>IF(E7422&lt;='Auxiliary Energy Estimation'!$E$25, 1, 0)</f>
        <v>0</v>
      </c>
    </row>
    <row r="7423" spans="2:9" ht="15" x14ac:dyDescent="0.3">
      <c r="B7423" s="33">
        <v>7418.5</v>
      </c>
      <c r="C7423" s="34">
        <v>8.9</v>
      </c>
      <c r="D7423" s="32">
        <f t="shared" si="230"/>
        <v>48.019999999999996</v>
      </c>
      <c r="E7423" s="37">
        <f t="shared" si="231"/>
        <v>57.623999999999995</v>
      </c>
      <c r="F7423" s="32">
        <f>'Auxiliary Energy Estimation'!$E$25-D7423</f>
        <v>6.980000000000004</v>
      </c>
      <c r="G7423" s="32">
        <f>'Auxiliary Energy Estimation'!$E$25-E7423</f>
        <v>-2.6239999999999952</v>
      </c>
      <c r="H7423" s="26">
        <f>IF(D7423&lt;='Auxiliary Energy Estimation'!$E$25, 1, 0)</f>
        <v>1</v>
      </c>
      <c r="I7423" s="26">
        <f>IF(E7423&lt;='Auxiliary Energy Estimation'!$E$25, 1, 0)</f>
        <v>0</v>
      </c>
    </row>
    <row r="7424" spans="2:9" ht="15" x14ac:dyDescent="0.3">
      <c r="B7424" s="33">
        <v>7419.5</v>
      </c>
      <c r="C7424" s="34">
        <v>8.9</v>
      </c>
      <c r="D7424" s="32">
        <f t="shared" si="230"/>
        <v>48.019999999999996</v>
      </c>
      <c r="E7424" s="37">
        <f t="shared" si="231"/>
        <v>57.623999999999995</v>
      </c>
      <c r="F7424" s="32">
        <f>'Auxiliary Energy Estimation'!$E$25-D7424</f>
        <v>6.980000000000004</v>
      </c>
      <c r="G7424" s="32">
        <f>'Auxiliary Energy Estimation'!$E$25-E7424</f>
        <v>-2.6239999999999952</v>
      </c>
      <c r="H7424" s="26">
        <f>IF(D7424&lt;='Auxiliary Energy Estimation'!$E$25, 1, 0)</f>
        <v>1</v>
      </c>
      <c r="I7424" s="26">
        <f>IF(E7424&lt;='Auxiliary Energy Estimation'!$E$25, 1, 0)</f>
        <v>0</v>
      </c>
    </row>
    <row r="7425" spans="2:9" ht="15" x14ac:dyDescent="0.3">
      <c r="B7425" s="33">
        <v>7420.5</v>
      </c>
      <c r="C7425" s="34">
        <v>8.3000000000000007</v>
      </c>
      <c r="D7425" s="32">
        <f t="shared" si="230"/>
        <v>46.94</v>
      </c>
      <c r="E7425" s="37">
        <f t="shared" si="231"/>
        <v>56.327999999999996</v>
      </c>
      <c r="F7425" s="32">
        <f>'Auxiliary Energy Estimation'!$E$25-D7425</f>
        <v>8.0600000000000023</v>
      </c>
      <c r="G7425" s="32">
        <f>'Auxiliary Energy Estimation'!$E$25-E7425</f>
        <v>-1.3279999999999959</v>
      </c>
      <c r="H7425" s="26">
        <f>IF(D7425&lt;='Auxiliary Energy Estimation'!$E$25, 1, 0)</f>
        <v>1</v>
      </c>
      <c r="I7425" s="26">
        <f>IF(E7425&lt;='Auxiliary Energy Estimation'!$E$25, 1, 0)</f>
        <v>0</v>
      </c>
    </row>
    <row r="7426" spans="2:9" ht="15" x14ac:dyDescent="0.3">
      <c r="B7426" s="33">
        <v>7421.5</v>
      </c>
      <c r="C7426" s="34">
        <v>8.3000000000000007</v>
      </c>
      <c r="D7426" s="32">
        <f t="shared" si="230"/>
        <v>46.94</v>
      </c>
      <c r="E7426" s="37">
        <f t="shared" si="231"/>
        <v>56.327999999999996</v>
      </c>
      <c r="F7426" s="32">
        <f>'Auxiliary Energy Estimation'!$E$25-D7426</f>
        <v>8.0600000000000023</v>
      </c>
      <c r="G7426" s="32">
        <f>'Auxiliary Energy Estimation'!$E$25-E7426</f>
        <v>-1.3279999999999959</v>
      </c>
      <c r="H7426" s="26">
        <f>IF(D7426&lt;='Auxiliary Energy Estimation'!$E$25, 1, 0)</f>
        <v>1</v>
      </c>
      <c r="I7426" s="26">
        <f>IF(E7426&lt;='Auxiliary Energy Estimation'!$E$25, 1, 0)</f>
        <v>0</v>
      </c>
    </row>
    <row r="7427" spans="2:9" ht="15" x14ac:dyDescent="0.3">
      <c r="B7427" s="33">
        <v>7422.5</v>
      </c>
      <c r="C7427" s="34">
        <v>7.8</v>
      </c>
      <c r="D7427" s="32">
        <f t="shared" si="230"/>
        <v>46.04</v>
      </c>
      <c r="E7427" s="37">
        <f t="shared" si="231"/>
        <v>55.247999999999998</v>
      </c>
      <c r="F7427" s="32">
        <f>'Auxiliary Energy Estimation'!$E$25-D7427</f>
        <v>8.9600000000000009</v>
      </c>
      <c r="G7427" s="32">
        <f>'Auxiliary Energy Estimation'!$E$25-E7427</f>
        <v>-0.24799999999999756</v>
      </c>
      <c r="H7427" s="26">
        <f>IF(D7427&lt;='Auxiliary Energy Estimation'!$E$25, 1, 0)</f>
        <v>1</v>
      </c>
      <c r="I7427" s="26">
        <f>IF(E7427&lt;='Auxiliary Energy Estimation'!$E$25, 1, 0)</f>
        <v>0</v>
      </c>
    </row>
    <row r="7428" spans="2:9" ht="15" x14ac:dyDescent="0.3">
      <c r="B7428" s="33">
        <v>7423.5</v>
      </c>
      <c r="C7428" s="34">
        <v>7.8</v>
      </c>
      <c r="D7428" s="32">
        <f t="shared" si="230"/>
        <v>46.04</v>
      </c>
      <c r="E7428" s="37">
        <f t="shared" si="231"/>
        <v>55.247999999999998</v>
      </c>
      <c r="F7428" s="32">
        <f>'Auxiliary Energy Estimation'!$E$25-D7428</f>
        <v>8.9600000000000009</v>
      </c>
      <c r="G7428" s="32">
        <f>'Auxiliary Energy Estimation'!$E$25-E7428</f>
        <v>-0.24799999999999756</v>
      </c>
      <c r="H7428" s="26">
        <f>IF(D7428&lt;='Auxiliary Energy Estimation'!$E$25, 1, 0)</f>
        <v>1</v>
      </c>
      <c r="I7428" s="26">
        <f>IF(E7428&lt;='Auxiliary Energy Estimation'!$E$25, 1, 0)</f>
        <v>0</v>
      </c>
    </row>
    <row r="7429" spans="2:9" ht="15" x14ac:dyDescent="0.3">
      <c r="B7429" s="33">
        <v>7424.5</v>
      </c>
      <c r="C7429" s="34">
        <v>8.3000000000000007</v>
      </c>
      <c r="D7429" s="32">
        <f t="shared" ref="D7429:D7492" si="232">CONVERT(C7429,"C","F")</f>
        <v>46.94</v>
      </c>
      <c r="E7429" s="37">
        <f t="shared" ref="E7429:E7492" si="233">D7429*1.2</f>
        <v>56.327999999999996</v>
      </c>
      <c r="F7429" s="32">
        <f>'Auxiliary Energy Estimation'!$E$25-D7429</f>
        <v>8.0600000000000023</v>
      </c>
      <c r="G7429" s="32">
        <f>'Auxiliary Energy Estimation'!$E$25-E7429</f>
        <v>-1.3279999999999959</v>
      </c>
      <c r="H7429" s="26">
        <f>IF(D7429&lt;='Auxiliary Energy Estimation'!$E$25, 1, 0)</f>
        <v>1</v>
      </c>
      <c r="I7429" s="26">
        <f>IF(E7429&lt;='Auxiliary Energy Estimation'!$E$25, 1, 0)</f>
        <v>0</v>
      </c>
    </row>
    <row r="7430" spans="2:9" ht="15" x14ac:dyDescent="0.3">
      <c r="B7430" s="33">
        <v>7425.5</v>
      </c>
      <c r="C7430" s="34">
        <v>9.4</v>
      </c>
      <c r="D7430" s="32">
        <f t="shared" si="232"/>
        <v>48.92</v>
      </c>
      <c r="E7430" s="37">
        <f t="shared" si="233"/>
        <v>58.704000000000001</v>
      </c>
      <c r="F7430" s="32">
        <f>'Auxiliary Energy Estimation'!$E$25-D7430</f>
        <v>6.0799999999999983</v>
      </c>
      <c r="G7430" s="32">
        <f>'Auxiliary Energy Estimation'!$E$25-E7430</f>
        <v>-3.7040000000000006</v>
      </c>
      <c r="H7430" s="26">
        <f>IF(D7430&lt;='Auxiliary Energy Estimation'!$E$25, 1, 0)</f>
        <v>1</v>
      </c>
      <c r="I7430" s="26">
        <f>IF(E7430&lt;='Auxiliary Energy Estimation'!$E$25, 1, 0)</f>
        <v>0</v>
      </c>
    </row>
    <row r="7431" spans="2:9" ht="15" x14ac:dyDescent="0.3">
      <c r="B7431" s="33">
        <v>7426.5</v>
      </c>
      <c r="C7431" s="34">
        <v>11.7</v>
      </c>
      <c r="D7431" s="32">
        <f t="shared" si="232"/>
        <v>53.06</v>
      </c>
      <c r="E7431" s="37">
        <f t="shared" si="233"/>
        <v>63.671999999999997</v>
      </c>
      <c r="F7431" s="32">
        <f>'Auxiliary Energy Estimation'!$E$25-D7431</f>
        <v>1.9399999999999977</v>
      </c>
      <c r="G7431" s="32">
        <f>'Auxiliary Energy Estimation'!$E$25-E7431</f>
        <v>-8.671999999999997</v>
      </c>
      <c r="H7431" s="26">
        <f>IF(D7431&lt;='Auxiliary Energy Estimation'!$E$25, 1, 0)</f>
        <v>1</v>
      </c>
      <c r="I7431" s="26">
        <f>IF(E7431&lt;='Auxiliary Energy Estimation'!$E$25, 1, 0)</f>
        <v>0</v>
      </c>
    </row>
    <row r="7432" spans="2:9" ht="15" x14ac:dyDescent="0.3">
      <c r="B7432" s="33">
        <v>7427.5</v>
      </c>
      <c r="C7432" s="34">
        <v>13.3</v>
      </c>
      <c r="D7432" s="32">
        <f t="shared" si="232"/>
        <v>55.94</v>
      </c>
      <c r="E7432" s="37">
        <f t="shared" si="233"/>
        <v>67.128</v>
      </c>
      <c r="F7432" s="32">
        <f>'Auxiliary Energy Estimation'!$E$25-D7432</f>
        <v>-0.93999999999999773</v>
      </c>
      <c r="G7432" s="32">
        <f>'Auxiliary Energy Estimation'!$E$25-E7432</f>
        <v>-12.128</v>
      </c>
      <c r="H7432" s="26">
        <f>IF(D7432&lt;='Auxiliary Energy Estimation'!$E$25, 1, 0)</f>
        <v>0</v>
      </c>
      <c r="I7432" s="26">
        <f>IF(E7432&lt;='Auxiliary Energy Estimation'!$E$25, 1, 0)</f>
        <v>0</v>
      </c>
    </row>
    <row r="7433" spans="2:9" ht="15" x14ac:dyDescent="0.3">
      <c r="B7433" s="33">
        <v>7428.5</v>
      </c>
      <c r="C7433" s="34">
        <v>13.3</v>
      </c>
      <c r="D7433" s="32">
        <f t="shared" si="232"/>
        <v>55.94</v>
      </c>
      <c r="E7433" s="37">
        <f t="shared" si="233"/>
        <v>67.128</v>
      </c>
      <c r="F7433" s="32">
        <f>'Auxiliary Energy Estimation'!$E$25-D7433</f>
        <v>-0.93999999999999773</v>
      </c>
      <c r="G7433" s="32">
        <f>'Auxiliary Energy Estimation'!$E$25-E7433</f>
        <v>-12.128</v>
      </c>
      <c r="H7433" s="26">
        <f>IF(D7433&lt;='Auxiliary Energy Estimation'!$E$25, 1, 0)</f>
        <v>0</v>
      </c>
      <c r="I7433" s="26">
        <f>IF(E7433&lt;='Auxiliary Energy Estimation'!$E$25, 1, 0)</f>
        <v>0</v>
      </c>
    </row>
    <row r="7434" spans="2:9" ht="15" x14ac:dyDescent="0.3">
      <c r="B7434" s="33">
        <v>7429.5</v>
      </c>
      <c r="C7434" s="34">
        <v>12.8</v>
      </c>
      <c r="D7434" s="32">
        <f t="shared" si="232"/>
        <v>55.040000000000006</v>
      </c>
      <c r="E7434" s="37">
        <f t="shared" si="233"/>
        <v>66.048000000000002</v>
      </c>
      <c r="F7434" s="32">
        <f>'Auxiliary Energy Estimation'!$E$25-D7434</f>
        <v>-4.0000000000006253E-2</v>
      </c>
      <c r="G7434" s="32">
        <f>'Auxiliary Energy Estimation'!$E$25-E7434</f>
        <v>-11.048000000000002</v>
      </c>
      <c r="H7434" s="26">
        <f>IF(D7434&lt;='Auxiliary Energy Estimation'!$E$25, 1, 0)</f>
        <v>0</v>
      </c>
      <c r="I7434" s="26">
        <f>IF(E7434&lt;='Auxiliary Energy Estimation'!$E$25, 1, 0)</f>
        <v>0</v>
      </c>
    </row>
    <row r="7435" spans="2:9" ht="15" x14ac:dyDescent="0.3">
      <c r="B7435" s="33">
        <v>7430.5</v>
      </c>
      <c r="C7435" s="34">
        <v>15</v>
      </c>
      <c r="D7435" s="32">
        <f t="shared" si="232"/>
        <v>59</v>
      </c>
      <c r="E7435" s="37">
        <f t="shared" si="233"/>
        <v>70.8</v>
      </c>
      <c r="F7435" s="32">
        <f>'Auxiliary Energy Estimation'!$E$25-D7435</f>
        <v>-4</v>
      </c>
      <c r="G7435" s="32">
        <f>'Auxiliary Energy Estimation'!$E$25-E7435</f>
        <v>-15.799999999999997</v>
      </c>
      <c r="H7435" s="26">
        <f>IF(D7435&lt;='Auxiliary Energy Estimation'!$E$25, 1, 0)</f>
        <v>0</v>
      </c>
      <c r="I7435" s="26">
        <f>IF(E7435&lt;='Auxiliary Energy Estimation'!$E$25, 1, 0)</f>
        <v>0</v>
      </c>
    </row>
    <row r="7436" spans="2:9" ht="15" x14ac:dyDescent="0.3">
      <c r="B7436" s="33">
        <v>7431.5</v>
      </c>
      <c r="C7436" s="34">
        <v>17.2</v>
      </c>
      <c r="D7436" s="32">
        <f t="shared" si="232"/>
        <v>62.96</v>
      </c>
      <c r="E7436" s="37">
        <f t="shared" si="233"/>
        <v>75.551999999999992</v>
      </c>
      <c r="F7436" s="32">
        <f>'Auxiliary Energy Estimation'!$E$25-D7436</f>
        <v>-7.9600000000000009</v>
      </c>
      <c r="G7436" s="32">
        <f>'Auxiliary Energy Estimation'!$E$25-E7436</f>
        <v>-20.551999999999992</v>
      </c>
      <c r="H7436" s="26">
        <f>IF(D7436&lt;='Auxiliary Energy Estimation'!$E$25, 1, 0)</f>
        <v>0</v>
      </c>
      <c r="I7436" s="26">
        <f>IF(E7436&lt;='Auxiliary Energy Estimation'!$E$25, 1, 0)</f>
        <v>0</v>
      </c>
    </row>
    <row r="7437" spans="2:9" ht="15" x14ac:dyDescent="0.3">
      <c r="B7437" s="33">
        <v>7432.5</v>
      </c>
      <c r="C7437" s="34">
        <v>16.100000000000001</v>
      </c>
      <c r="D7437" s="32">
        <f t="shared" si="232"/>
        <v>60.980000000000004</v>
      </c>
      <c r="E7437" s="37">
        <f t="shared" si="233"/>
        <v>73.176000000000002</v>
      </c>
      <c r="F7437" s="32">
        <f>'Auxiliary Energy Estimation'!$E$25-D7437</f>
        <v>-5.980000000000004</v>
      </c>
      <c r="G7437" s="32">
        <f>'Auxiliary Energy Estimation'!$E$25-E7437</f>
        <v>-18.176000000000002</v>
      </c>
      <c r="H7437" s="26">
        <f>IF(D7437&lt;='Auxiliary Energy Estimation'!$E$25, 1, 0)</f>
        <v>0</v>
      </c>
      <c r="I7437" s="26">
        <f>IF(E7437&lt;='Auxiliary Energy Estimation'!$E$25, 1, 0)</f>
        <v>0</v>
      </c>
    </row>
    <row r="7438" spans="2:9" ht="15" x14ac:dyDescent="0.3">
      <c r="B7438" s="33">
        <v>7433.5</v>
      </c>
      <c r="C7438" s="34">
        <v>14.4</v>
      </c>
      <c r="D7438" s="32">
        <f t="shared" si="232"/>
        <v>57.92</v>
      </c>
      <c r="E7438" s="37">
        <f t="shared" si="233"/>
        <v>69.504000000000005</v>
      </c>
      <c r="F7438" s="32">
        <f>'Auxiliary Energy Estimation'!$E$25-D7438</f>
        <v>-2.9200000000000017</v>
      </c>
      <c r="G7438" s="32">
        <f>'Auxiliary Energy Estimation'!$E$25-E7438</f>
        <v>-14.504000000000005</v>
      </c>
      <c r="H7438" s="26">
        <f>IF(D7438&lt;='Auxiliary Energy Estimation'!$E$25, 1, 0)</f>
        <v>0</v>
      </c>
      <c r="I7438" s="26">
        <f>IF(E7438&lt;='Auxiliary Energy Estimation'!$E$25, 1, 0)</f>
        <v>0</v>
      </c>
    </row>
    <row r="7439" spans="2:9" ht="15" x14ac:dyDescent="0.3">
      <c r="B7439" s="33">
        <v>7434.5</v>
      </c>
      <c r="C7439" s="34">
        <v>15.6</v>
      </c>
      <c r="D7439" s="32">
        <f t="shared" si="232"/>
        <v>60.08</v>
      </c>
      <c r="E7439" s="37">
        <f t="shared" si="233"/>
        <v>72.095999999999989</v>
      </c>
      <c r="F7439" s="32">
        <f>'Auxiliary Energy Estimation'!$E$25-D7439</f>
        <v>-5.0799999999999983</v>
      </c>
      <c r="G7439" s="32">
        <f>'Auxiliary Energy Estimation'!$E$25-E7439</f>
        <v>-17.095999999999989</v>
      </c>
      <c r="H7439" s="26">
        <f>IF(D7439&lt;='Auxiliary Energy Estimation'!$E$25, 1, 0)</f>
        <v>0</v>
      </c>
      <c r="I7439" s="26">
        <f>IF(E7439&lt;='Auxiliary Energy Estimation'!$E$25, 1, 0)</f>
        <v>0</v>
      </c>
    </row>
    <row r="7440" spans="2:9" ht="15" x14ac:dyDescent="0.3">
      <c r="B7440" s="33">
        <v>7435.5</v>
      </c>
      <c r="C7440" s="34">
        <v>14.4</v>
      </c>
      <c r="D7440" s="32">
        <f t="shared" si="232"/>
        <v>57.92</v>
      </c>
      <c r="E7440" s="37">
        <f t="shared" si="233"/>
        <v>69.504000000000005</v>
      </c>
      <c r="F7440" s="32">
        <f>'Auxiliary Energy Estimation'!$E$25-D7440</f>
        <v>-2.9200000000000017</v>
      </c>
      <c r="G7440" s="32">
        <f>'Auxiliary Energy Estimation'!$E$25-E7440</f>
        <v>-14.504000000000005</v>
      </c>
      <c r="H7440" s="26">
        <f>IF(D7440&lt;='Auxiliary Energy Estimation'!$E$25, 1, 0)</f>
        <v>0</v>
      </c>
      <c r="I7440" s="26">
        <f>IF(E7440&lt;='Auxiliary Energy Estimation'!$E$25, 1, 0)</f>
        <v>0</v>
      </c>
    </row>
    <row r="7441" spans="2:9" ht="15" x14ac:dyDescent="0.3">
      <c r="B7441" s="33">
        <v>7436.5</v>
      </c>
      <c r="C7441" s="34">
        <v>13.9</v>
      </c>
      <c r="D7441" s="32">
        <f t="shared" si="232"/>
        <v>57.019999999999996</v>
      </c>
      <c r="E7441" s="37">
        <f t="shared" si="233"/>
        <v>68.423999999999992</v>
      </c>
      <c r="F7441" s="32">
        <f>'Auxiliary Energy Estimation'!$E$25-D7441</f>
        <v>-2.019999999999996</v>
      </c>
      <c r="G7441" s="32">
        <f>'Auxiliary Energy Estimation'!$E$25-E7441</f>
        <v>-13.423999999999992</v>
      </c>
      <c r="H7441" s="26">
        <f>IF(D7441&lt;='Auxiliary Energy Estimation'!$E$25, 1, 0)</f>
        <v>0</v>
      </c>
      <c r="I7441" s="26">
        <f>IF(E7441&lt;='Auxiliary Energy Estimation'!$E$25, 1, 0)</f>
        <v>0</v>
      </c>
    </row>
    <row r="7442" spans="2:9" ht="15" x14ac:dyDescent="0.3">
      <c r="B7442" s="33">
        <v>7437.5</v>
      </c>
      <c r="C7442" s="34">
        <v>13.3</v>
      </c>
      <c r="D7442" s="32">
        <f t="shared" si="232"/>
        <v>55.94</v>
      </c>
      <c r="E7442" s="37">
        <f t="shared" si="233"/>
        <v>67.128</v>
      </c>
      <c r="F7442" s="32">
        <f>'Auxiliary Energy Estimation'!$E$25-D7442</f>
        <v>-0.93999999999999773</v>
      </c>
      <c r="G7442" s="32">
        <f>'Auxiliary Energy Estimation'!$E$25-E7442</f>
        <v>-12.128</v>
      </c>
      <c r="H7442" s="26">
        <f>IF(D7442&lt;='Auxiliary Energy Estimation'!$E$25, 1, 0)</f>
        <v>0</v>
      </c>
      <c r="I7442" s="26">
        <f>IF(E7442&lt;='Auxiliary Energy Estimation'!$E$25, 1, 0)</f>
        <v>0</v>
      </c>
    </row>
    <row r="7443" spans="2:9" ht="15" x14ac:dyDescent="0.3">
      <c r="B7443" s="33">
        <v>7438.5</v>
      </c>
      <c r="C7443" s="34">
        <v>13.3</v>
      </c>
      <c r="D7443" s="32">
        <f t="shared" si="232"/>
        <v>55.94</v>
      </c>
      <c r="E7443" s="37">
        <f t="shared" si="233"/>
        <v>67.128</v>
      </c>
      <c r="F7443" s="32">
        <f>'Auxiliary Energy Estimation'!$E$25-D7443</f>
        <v>-0.93999999999999773</v>
      </c>
      <c r="G7443" s="32">
        <f>'Auxiliary Energy Estimation'!$E$25-E7443</f>
        <v>-12.128</v>
      </c>
      <c r="H7443" s="26">
        <f>IF(D7443&lt;='Auxiliary Energy Estimation'!$E$25, 1, 0)</f>
        <v>0</v>
      </c>
      <c r="I7443" s="26">
        <f>IF(E7443&lt;='Auxiliary Energy Estimation'!$E$25, 1, 0)</f>
        <v>0</v>
      </c>
    </row>
    <row r="7444" spans="2:9" ht="15" x14ac:dyDescent="0.3">
      <c r="B7444" s="33">
        <v>7439.5</v>
      </c>
      <c r="C7444" s="34">
        <v>13.3</v>
      </c>
      <c r="D7444" s="32">
        <f t="shared" si="232"/>
        <v>55.94</v>
      </c>
      <c r="E7444" s="37">
        <f t="shared" si="233"/>
        <v>67.128</v>
      </c>
      <c r="F7444" s="32">
        <f>'Auxiliary Energy Estimation'!$E$25-D7444</f>
        <v>-0.93999999999999773</v>
      </c>
      <c r="G7444" s="32">
        <f>'Auxiliary Energy Estimation'!$E$25-E7444</f>
        <v>-12.128</v>
      </c>
      <c r="H7444" s="26">
        <f>IF(D7444&lt;='Auxiliary Energy Estimation'!$E$25, 1, 0)</f>
        <v>0</v>
      </c>
      <c r="I7444" s="26">
        <f>IF(E7444&lt;='Auxiliary Energy Estimation'!$E$25, 1, 0)</f>
        <v>0</v>
      </c>
    </row>
    <row r="7445" spans="2:9" ht="15" x14ac:dyDescent="0.3">
      <c r="B7445" s="33">
        <v>7440.5</v>
      </c>
      <c r="C7445" s="34">
        <v>12.8</v>
      </c>
      <c r="D7445" s="32">
        <f t="shared" si="232"/>
        <v>55.040000000000006</v>
      </c>
      <c r="E7445" s="37">
        <f t="shared" si="233"/>
        <v>66.048000000000002</v>
      </c>
      <c r="F7445" s="32">
        <f>'Auxiliary Energy Estimation'!$E$25-D7445</f>
        <v>-4.0000000000006253E-2</v>
      </c>
      <c r="G7445" s="32">
        <f>'Auxiliary Energy Estimation'!$E$25-E7445</f>
        <v>-11.048000000000002</v>
      </c>
      <c r="H7445" s="26">
        <f>IF(D7445&lt;='Auxiliary Energy Estimation'!$E$25, 1, 0)</f>
        <v>0</v>
      </c>
      <c r="I7445" s="26">
        <f>IF(E7445&lt;='Auxiliary Energy Estimation'!$E$25, 1, 0)</f>
        <v>0</v>
      </c>
    </row>
    <row r="7446" spans="2:9" ht="15" x14ac:dyDescent="0.3">
      <c r="B7446" s="33">
        <v>7441.5</v>
      </c>
      <c r="C7446" s="34">
        <v>12.8</v>
      </c>
      <c r="D7446" s="32">
        <f t="shared" si="232"/>
        <v>55.040000000000006</v>
      </c>
      <c r="E7446" s="37">
        <f t="shared" si="233"/>
        <v>66.048000000000002</v>
      </c>
      <c r="F7446" s="32">
        <f>'Auxiliary Energy Estimation'!$E$25-D7446</f>
        <v>-4.0000000000006253E-2</v>
      </c>
      <c r="G7446" s="32">
        <f>'Auxiliary Energy Estimation'!$E$25-E7446</f>
        <v>-11.048000000000002</v>
      </c>
      <c r="H7446" s="26">
        <f>IF(D7446&lt;='Auxiliary Energy Estimation'!$E$25, 1, 0)</f>
        <v>0</v>
      </c>
      <c r="I7446" s="26">
        <f>IF(E7446&lt;='Auxiliary Energy Estimation'!$E$25, 1, 0)</f>
        <v>0</v>
      </c>
    </row>
    <row r="7447" spans="2:9" ht="15" x14ac:dyDescent="0.3">
      <c r="B7447" s="33">
        <v>7442.5</v>
      </c>
      <c r="C7447" s="34">
        <v>12.8</v>
      </c>
      <c r="D7447" s="32">
        <f t="shared" si="232"/>
        <v>55.040000000000006</v>
      </c>
      <c r="E7447" s="37">
        <f t="shared" si="233"/>
        <v>66.048000000000002</v>
      </c>
      <c r="F7447" s="32">
        <f>'Auxiliary Energy Estimation'!$E$25-D7447</f>
        <v>-4.0000000000006253E-2</v>
      </c>
      <c r="G7447" s="32">
        <f>'Auxiliary Energy Estimation'!$E$25-E7447</f>
        <v>-11.048000000000002</v>
      </c>
      <c r="H7447" s="26">
        <f>IF(D7447&lt;='Auxiliary Energy Estimation'!$E$25, 1, 0)</f>
        <v>0</v>
      </c>
      <c r="I7447" s="26">
        <f>IF(E7447&lt;='Auxiliary Energy Estimation'!$E$25, 1, 0)</f>
        <v>0</v>
      </c>
    </row>
    <row r="7448" spans="2:9" ht="15" x14ac:dyDescent="0.3">
      <c r="B7448" s="33">
        <v>7443.5</v>
      </c>
      <c r="C7448" s="34">
        <v>12.8</v>
      </c>
      <c r="D7448" s="32">
        <f t="shared" si="232"/>
        <v>55.040000000000006</v>
      </c>
      <c r="E7448" s="37">
        <f t="shared" si="233"/>
        <v>66.048000000000002</v>
      </c>
      <c r="F7448" s="32">
        <f>'Auxiliary Energy Estimation'!$E$25-D7448</f>
        <v>-4.0000000000006253E-2</v>
      </c>
      <c r="G7448" s="32">
        <f>'Auxiliary Energy Estimation'!$E$25-E7448</f>
        <v>-11.048000000000002</v>
      </c>
      <c r="H7448" s="26">
        <f>IF(D7448&lt;='Auxiliary Energy Estimation'!$E$25, 1, 0)</f>
        <v>0</v>
      </c>
      <c r="I7448" s="26">
        <f>IF(E7448&lt;='Auxiliary Energy Estimation'!$E$25, 1, 0)</f>
        <v>0</v>
      </c>
    </row>
    <row r="7449" spans="2:9" ht="15" x14ac:dyDescent="0.3">
      <c r="B7449" s="33">
        <v>7444.5</v>
      </c>
      <c r="C7449" s="34">
        <v>12.2</v>
      </c>
      <c r="D7449" s="32">
        <f t="shared" si="232"/>
        <v>53.96</v>
      </c>
      <c r="E7449" s="37">
        <f t="shared" si="233"/>
        <v>64.751999999999995</v>
      </c>
      <c r="F7449" s="32">
        <f>'Auxiliary Energy Estimation'!$E$25-D7449</f>
        <v>1.0399999999999991</v>
      </c>
      <c r="G7449" s="32">
        <f>'Auxiliary Energy Estimation'!$E$25-E7449</f>
        <v>-9.7519999999999953</v>
      </c>
      <c r="H7449" s="26">
        <f>IF(D7449&lt;='Auxiliary Energy Estimation'!$E$25, 1, 0)</f>
        <v>1</v>
      </c>
      <c r="I7449" s="26">
        <f>IF(E7449&lt;='Auxiliary Energy Estimation'!$E$25, 1, 0)</f>
        <v>0</v>
      </c>
    </row>
    <row r="7450" spans="2:9" ht="15" x14ac:dyDescent="0.3">
      <c r="B7450" s="33">
        <v>7445.5</v>
      </c>
      <c r="C7450" s="34">
        <v>11.1</v>
      </c>
      <c r="D7450" s="32">
        <f t="shared" si="232"/>
        <v>51.980000000000004</v>
      </c>
      <c r="E7450" s="37">
        <f t="shared" si="233"/>
        <v>62.376000000000005</v>
      </c>
      <c r="F7450" s="32">
        <f>'Auxiliary Energy Estimation'!$E$25-D7450</f>
        <v>3.019999999999996</v>
      </c>
      <c r="G7450" s="32">
        <f>'Auxiliary Energy Estimation'!$E$25-E7450</f>
        <v>-7.3760000000000048</v>
      </c>
      <c r="H7450" s="26">
        <f>IF(D7450&lt;='Auxiliary Energy Estimation'!$E$25, 1, 0)</f>
        <v>1</v>
      </c>
      <c r="I7450" s="26">
        <f>IF(E7450&lt;='Auxiliary Energy Estimation'!$E$25, 1, 0)</f>
        <v>0</v>
      </c>
    </row>
    <row r="7451" spans="2:9" ht="15" x14ac:dyDescent="0.3">
      <c r="B7451" s="33">
        <v>7446.5</v>
      </c>
      <c r="C7451" s="34">
        <v>11.1</v>
      </c>
      <c r="D7451" s="32">
        <f t="shared" si="232"/>
        <v>51.980000000000004</v>
      </c>
      <c r="E7451" s="37">
        <f t="shared" si="233"/>
        <v>62.376000000000005</v>
      </c>
      <c r="F7451" s="32">
        <f>'Auxiliary Energy Estimation'!$E$25-D7451</f>
        <v>3.019999999999996</v>
      </c>
      <c r="G7451" s="32">
        <f>'Auxiliary Energy Estimation'!$E$25-E7451</f>
        <v>-7.3760000000000048</v>
      </c>
      <c r="H7451" s="26">
        <f>IF(D7451&lt;='Auxiliary Energy Estimation'!$E$25, 1, 0)</f>
        <v>1</v>
      </c>
      <c r="I7451" s="26">
        <f>IF(E7451&lt;='Auxiliary Energy Estimation'!$E$25, 1, 0)</f>
        <v>0</v>
      </c>
    </row>
    <row r="7452" spans="2:9" ht="15" x14ac:dyDescent="0.3">
      <c r="B7452" s="33">
        <v>7447.5</v>
      </c>
      <c r="C7452" s="34">
        <v>12.2</v>
      </c>
      <c r="D7452" s="32">
        <f t="shared" si="232"/>
        <v>53.96</v>
      </c>
      <c r="E7452" s="37">
        <f t="shared" si="233"/>
        <v>64.751999999999995</v>
      </c>
      <c r="F7452" s="32">
        <f>'Auxiliary Energy Estimation'!$E$25-D7452</f>
        <v>1.0399999999999991</v>
      </c>
      <c r="G7452" s="32">
        <f>'Auxiliary Energy Estimation'!$E$25-E7452</f>
        <v>-9.7519999999999953</v>
      </c>
      <c r="H7452" s="26">
        <f>IF(D7452&lt;='Auxiliary Energy Estimation'!$E$25, 1, 0)</f>
        <v>1</v>
      </c>
      <c r="I7452" s="26">
        <f>IF(E7452&lt;='Auxiliary Energy Estimation'!$E$25, 1, 0)</f>
        <v>0</v>
      </c>
    </row>
    <row r="7453" spans="2:9" ht="15" x14ac:dyDescent="0.3">
      <c r="B7453" s="33">
        <v>7448.5</v>
      </c>
      <c r="C7453" s="34">
        <v>13.3</v>
      </c>
      <c r="D7453" s="32">
        <f t="shared" si="232"/>
        <v>55.94</v>
      </c>
      <c r="E7453" s="37">
        <f t="shared" si="233"/>
        <v>67.128</v>
      </c>
      <c r="F7453" s="32">
        <f>'Auxiliary Energy Estimation'!$E$25-D7453</f>
        <v>-0.93999999999999773</v>
      </c>
      <c r="G7453" s="32">
        <f>'Auxiliary Energy Estimation'!$E$25-E7453</f>
        <v>-12.128</v>
      </c>
      <c r="H7453" s="26">
        <f>IF(D7453&lt;='Auxiliary Energy Estimation'!$E$25, 1, 0)</f>
        <v>0</v>
      </c>
      <c r="I7453" s="26">
        <f>IF(E7453&lt;='Auxiliary Energy Estimation'!$E$25, 1, 0)</f>
        <v>0</v>
      </c>
    </row>
    <row r="7454" spans="2:9" ht="15" x14ac:dyDescent="0.3">
      <c r="B7454" s="33">
        <v>7449.5</v>
      </c>
      <c r="C7454" s="34">
        <v>14.4</v>
      </c>
      <c r="D7454" s="32">
        <f t="shared" si="232"/>
        <v>57.92</v>
      </c>
      <c r="E7454" s="37">
        <f t="shared" si="233"/>
        <v>69.504000000000005</v>
      </c>
      <c r="F7454" s="32">
        <f>'Auxiliary Energy Estimation'!$E$25-D7454</f>
        <v>-2.9200000000000017</v>
      </c>
      <c r="G7454" s="32">
        <f>'Auxiliary Energy Estimation'!$E$25-E7454</f>
        <v>-14.504000000000005</v>
      </c>
      <c r="H7454" s="26">
        <f>IF(D7454&lt;='Auxiliary Energy Estimation'!$E$25, 1, 0)</f>
        <v>0</v>
      </c>
      <c r="I7454" s="26">
        <f>IF(E7454&lt;='Auxiliary Energy Estimation'!$E$25, 1, 0)</f>
        <v>0</v>
      </c>
    </row>
    <row r="7455" spans="2:9" ht="15" x14ac:dyDescent="0.3">
      <c r="B7455" s="33">
        <v>7450.5</v>
      </c>
      <c r="C7455" s="34">
        <v>15</v>
      </c>
      <c r="D7455" s="32">
        <f t="shared" si="232"/>
        <v>59</v>
      </c>
      <c r="E7455" s="37">
        <f t="shared" si="233"/>
        <v>70.8</v>
      </c>
      <c r="F7455" s="32">
        <f>'Auxiliary Energy Estimation'!$E$25-D7455</f>
        <v>-4</v>
      </c>
      <c r="G7455" s="32">
        <f>'Auxiliary Energy Estimation'!$E$25-E7455</f>
        <v>-15.799999999999997</v>
      </c>
      <c r="H7455" s="26">
        <f>IF(D7455&lt;='Auxiliary Energy Estimation'!$E$25, 1, 0)</f>
        <v>0</v>
      </c>
      <c r="I7455" s="26">
        <f>IF(E7455&lt;='Auxiliary Energy Estimation'!$E$25, 1, 0)</f>
        <v>0</v>
      </c>
    </row>
    <row r="7456" spans="2:9" ht="15" x14ac:dyDescent="0.3">
      <c r="B7456" s="33">
        <v>7451.5</v>
      </c>
      <c r="C7456" s="34">
        <v>13.9</v>
      </c>
      <c r="D7456" s="32">
        <f t="shared" si="232"/>
        <v>57.019999999999996</v>
      </c>
      <c r="E7456" s="37">
        <f t="shared" si="233"/>
        <v>68.423999999999992</v>
      </c>
      <c r="F7456" s="32">
        <f>'Auxiliary Energy Estimation'!$E$25-D7456</f>
        <v>-2.019999999999996</v>
      </c>
      <c r="G7456" s="32">
        <f>'Auxiliary Energy Estimation'!$E$25-E7456</f>
        <v>-13.423999999999992</v>
      </c>
      <c r="H7456" s="26">
        <f>IF(D7456&lt;='Auxiliary Energy Estimation'!$E$25, 1, 0)</f>
        <v>0</v>
      </c>
      <c r="I7456" s="26">
        <f>IF(E7456&lt;='Auxiliary Energy Estimation'!$E$25, 1, 0)</f>
        <v>0</v>
      </c>
    </row>
    <row r="7457" spans="2:9" ht="15" x14ac:dyDescent="0.3">
      <c r="B7457" s="33">
        <v>7452.5</v>
      </c>
      <c r="C7457" s="34">
        <v>13.3</v>
      </c>
      <c r="D7457" s="32">
        <f t="shared" si="232"/>
        <v>55.94</v>
      </c>
      <c r="E7457" s="37">
        <f t="shared" si="233"/>
        <v>67.128</v>
      </c>
      <c r="F7457" s="32">
        <f>'Auxiliary Energy Estimation'!$E$25-D7457</f>
        <v>-0.93999999999999773</v>
      </c>
      <c r="G7457" s="32">
        <f>'Auxiliary Energy Estimation'!$E$25-E7457</f>
        <v>-12.128</v>
      </c>
      <c r="H7457" s="26">
        <f>IF(D7457&lt;='Auxiliary Energy Estimation'!$E$25, 1, 0)</f>
        <v>0</v>
      </c>
      <c r="I7457" s="26">
        <f>IF(E7457&lt;='Auxiliary Energy Estimation'!$E$25, 1, 0)</f>
        <v>0</v>
      </c>
    </row>
    <row r="7458" spans="2:9" ht="15" x14ac:dyDescent="0.3">
      <c r="B7458" s="33">
        <v>7453.5</v>
      </c>
      <c r="C7458" s="34">
        <v>13.3</v>
      </c>
      <c r="D7458" s="32">
        <f t="shared" si="232"/>
        <v>55.94</v>
      </c>
      <c r="E7458" s="37">
        <f t="shared" si="233"/>
        <v>67.128</v>
      </c>
      <c r="F7458" s="32">
        <f>'Auxiliary Energy Estimation'!$E$25-D7458</f>
        <v>-0.93999999999999773</v>
      </c>
      <c r="G7458" s="32">
        <f>'Auxiliary Energy Estimation'!$E$25-E7458</f>
        <v>-12.128</v>
      </c>
      <c r="H7458" s="26">
        <f>IF(D7458&lt;='Auxiliary Energy Estimation'!$E$25, 1, 0)</f>
        <v>0</v>
      </c>
      <c r="I7458" s="26">
        <f>IF(E7458&lt;='Auxiliary Energy Estimation'!$E$25, 1, 0)</f>
        <v>0</v>
      </c>
    </row>
    <row r="7459" spans="2:9" ht="15" x14ac:dyDescent="0.3">
      <c r="B7459" s="33">
        <v>7454.5</v>
      </c>
      <c r="C7459" s="34">
        <v>12.2</v>
      </c>
      <c r="D7459" s="32">
        <f t="shared" si="232"/>
        <v>53.96</v>
      </c>
      <c r="E7459" s="37">
        <f t="shared" si="233"/>
        <v>64.751999999999995</v>
      </c>
      <c r="F7459" s="32">
        <f>'Auxiliary Energy Estimation'!$E$25-D7459</f>
        <v>1.0399999999999991</v>
      </c>
      <c r="G7459" s="32">
        <f>'Auxiliary Energy Estimation'!$E$25-E7459</f>
        <v>-9.7519999999999953</v>
      </c>
      <c r="H7459" s="26">
        <f>IF(D7459&lt;='Auxiliary Energy Estimation'!$E$25, 1, 0)</f>
        <v>1</v>
      </c>
      <c r="I7459" s="26">
        <f>IF(E7459&lt;='Auxiliary Energy Estimation'!$E$25, 1, 0)</f>
        <v>0</v>
      </c>
    </row>
    <row r="7460" spans="2:9" ht="15" x14ac:dyDescent="0.3">
      <c r="B7460" s="33">
        <v>7455.5</v>
      </c>
      <c r="C7460" s="34">
        <v>11.7</v>
      </c>
      <c r="D7460" s="32">
        <f t="shared" si="232"/>
        <v>53.06</v>
      </c>
      <c r="E7460" s="37">
        <f t="shared" si="233"/>
        <v>63.671999999999997</v>
      </c>
      <c r="F7460" s="32">
        <f>'Auxiliary Energy Estimation'!$E$25-D7460</f>
        <v>1.9399999999999977</v>
      </c>
      <c r="G7460" s="32">
        <f>'Auxiliary Energy Estimation'!$E$25-E7460</f>
        <v>-8.671999999999997</v>
      </c>
      <c r="H7460" s="26">
        <f>IF(D7460&lt;='Auxiliary Energy Estimation'!$E$25, 1, 0)</f>
        <v>1</v>
      </c>
      <c r="I7460" s="26">
        <f>IF(E7460&lt;='Auxiliary Energy Estimation'!$E$25, 1, 0)</f>
        <v>0</v>
      </c>
    </row>
    <row r="7461" spans="2:9" ht="15" x14ac:dyDescent="0.3">
      <c r="B7461" s="33">
        <v>7456.5</v>
      </c>
      <c r="C7461" s="34">
        <v>11.1</v>
      </c>
      <c r="D7461" s="32">
        <f t="shared" si="232"/>
        <v>51.980000000000004</v>
      </c>
      <c r="E7461" s="37">
        <f t="shared" si="233"/>
        <v>62.376000000000005</v>
      </c>
      <c r="F7461" s="32">
        <f>'Auxiliary Energy Estimation'!$E$25-D7461</f>
        <v>3.019999999999996</v>
      </c>
      <c r="G7461" s="32">
        <f>'Auxiliary Energy Estimation'!$E$25-E7461</f>
        <v>-7.3760000000000048</v>
      </c>
      <c r="H7461" s="26">
        <f>IF(D7461&lt;='Auxiliary Energy Estimation'!$E$25, 1, 0)</f>
        <v>1</v>
      </c>
      <c r="I7461" s="26">
        <f>IF(E7461&lt;='Auxiliary Energy Estimation'!$E$25, 1, 0)</f>
        <v>0</v>
      </c>
    </row>
    <row r="7462" spans="2:9" ht="15" x14ac:dyDescent="0.3">
      <c r="B7462" s="33">
        <v>7457.5</v>
      </c>
      <c r="C7462" s="34">
        <v>11.1</v>
      </c>
      <c r="D7462" s="32">
        <f t="shared" si="232"/>
        <v>51.980000000000004</v>
      </c>
      <c r="E7462" s="37">
        <f t="shared" si="233"/>
        <v>62.376000000000005</v>
      </c>
      <c r="F7462" s="32">
        <f>'Auxiliary Energy Estimation'!$E$25-D7462</f>
        <v>3.019999999999996</v>
      </c>
      <c r="G7462" s="32">
        <f>'Auxiliary Energy Estimation'!$E$25-E7462</f>
        <v>-7.3760000000000048</v>
      </c>
      <c r="H7462" s="26">
        <f>IF(D7462&lt;='Auxiliary Energy Estimation'!$E$25, 1, 0)</f>
        <v>1</v>
      </c>
      <c r="I7462" s="26">
        <f>IF(E7462&lt;='Auxiliary Energy Estimation'!$E$25, 1, 0)</f>
        <v>0</v>
      </c>
    </row>
    <row r="7463" spans="2:9" ht="15" x14ac:dyDescent="0.3">
      <c r="B7463" s="33">
        <v>7458.5</v>
      </c>
      <c r="C7463" s="34">
        <v>11.1</v>
      </c>
      <c r="D7463" s="32">
        <f t="shared" si="232"/>
        <v>51.980000000000004</v>
      </c>
      <c r="E7463" s="37">
        <f t="shared" si="233"/>
        <v>62.376000000000005</v>
      </c>
      <c r="F7463" s="32">
        <f>'Auxiliary Energy Estimation'!$E$25-D7463</f>
        <v>3.019999999999996</v>
      </c>
      <c r="G7463" s="32">
        <f>'Auxiliary Energy Estimation'!$E$25-E7463</f>
        <v>-7.3760000000000048</v>
      </c>
      <c r="H7463" s="26">
        <f>IF(D7463&lt;='Auxiliary Energy Estimation'!$E$25, 1, 0)</f>
        <v>1</v>
      </c>
      <c r="I7463" s="26">
        <f>IF(E7463&lt;='Auxiliary Energy Estimation'!$E$25, 1, 0)</f>
        <v>0</v>
      </c>
    </row>
    <row r="7464" spans="2:9" ht="15" x14ac:dyDescent="0.3">
      <c r="B7464" s="33">
        <v>7459.5</v>
      </c>
      <c r="C7464" s="34">
        <v>10</v>
      </c>
      <c r="D7464" s="32">
        <f t="shared" si="232"/>
        <v>50</v>
      </c>
      <c r="E7464" s="37">
        <f t="shared" si="233"/>
        <v>60</v>
      </c>
      <c r="F7464" s="32">
        <f>'Auxiliary Energy Estimation'!$E$25-D7464</f>
        <v>5</v>
      </c>
      <c r="G7464" s="32">
        <f>'Auxiliary Energy Estimation'!$E$25-E7464</f>
        <v>-5</v>
      </c>
      <c r="H7464" s="26">
        <f>IF(D7464&lt;='Auxiliary Energy Estimation'!$E$25, 1, 0)</f>
        <v>1</v>
      </c>
      <c r="I7464" s="26">
        <f>IF(E7464&lt;='Auxiliary Energy Estimation'!$E$25, 1, 0)</f>
        <v>0</v>
      </c>
    </row>
    <row r="7465" spans="2:9" ht="15" x14ac:dyDescent="0.3">
      <c r="B7465" s="33">
        <v>7460.5</v>
      </c>
      <c r="C7465" s="34">
        <v>9.4</v>
      </c>
      <c r="D7465" s="32">
        <f t="shared" si="232"/>
        <v>48.92</v>
      </c>
      <c r="E7465" s="37">
        <f t="shared" si="233"/>
        <v>58.704000000000001</v>
      </c>
      <c r="F7465" s="32">
        <f>'Auxiliary Energy Estimation'!$E$25-D7465</f>
        <v>6.0799999999999983</v>
      </c>
      <c r="G7465" s="32">
        <f>'Auxiliary Energy Estimation'!$E$25-E7465</f>
        <v>-3.7040000000000006</v>
      </c>
      <c r="H7465" s="26">
        <f>IF(D7465&lt;='Auxiliary Energy Estimation'!$E$25, 1, 0)</f>
        <v>1</v>
      </c>
      <c r="I7465" s="26">
        <f>IF(E7465&lt;='Auxiliary Energy Estimation'!$E$25, 1, 0)</f>
        <v>0</v>
      </c>
    </row>
    <row r="7466" spans="2:9" ht="15" x14ac:dyDescent="0.3">
      <c r="B7466" s="33">
        <v>7461.5</v>
      </c>
      <c r="C7466" s="34">
        <v>8.9</v>
      </c>
      <c r="D7466" s="32">
        <f t="shared" si="232"/>
        <v>48.019999999999996</v>
      </c>
      <c r="E7466" s="37">
        <f t="shared" si="233"/>
        <v>57.623999999999995</v>
      </c>
      <c r="F7466" s="32">
        <f>'Auxiliary Energy Estimation'!$E$25-D7466</f>
        <v>6.980000000000004</v>
      </c>
      <c r="G7466" s="32">
        <f>'Auxiliary Energy Estimation'!$E$25-E7466</f>
        <v>-2.6239999999999952</v>
      </c>
      <c r="H7466" s="26">
        <f>IF(D7466&lt;='Auxiliary Energy Estimation'!$E$25, 1, 0)</f>
        <v>1</v>
      </c>
      <c r="I7466" s="26">
        <f>IF(E7466&lt;='Auxiliary Energy Estimation'!$E$25, 1, 0)</f>
        <v>0</v>
      </c>
    </row>
    <row r="7467" spans="2:9" ht="15" x14ac:dyDescent="0.3">
      <c r="B7467" s="33">
        <v>7462.5</v>
      </c>
      <c r="C7467" s="34">
        <v>8.9</v>
      </c>
      <c r="D7467" s="32">
        <f t="shared" si="232"/>
        <v>48.019999999999996</v>
      </c>
      <c r="E7467" s="37">
        <f t="shared" si="233"/>
        <v>57.623999999999995</v>
      </c>
      <c r="F7467" s="32">
        <f>'Auxiliary Energy Estimation'!$E$25-D7467</f>
        <v>6.980000000000004</v>
      </c>
      <c r="G7467" s="32">
        <f>'Auxiliary Energy Estimation'!$E$25-E7467</f>
        <v>-2.6239999999999952</v>
      </c>
      <c r="H7467" s="26">
        <f>IF(D7467&lt;='Auxiliary Energy Estimation'!$E$25, 1, 0)</f>
        <v>1</v>
      </c>
      <c r="I7467" s="26">
        <f>IF(E7467&lt;='Auxiliary Energy Estimation'!$E$25, 1, 0)</f>
        <v>0</v>
      </c>
    </row>
    <row r="7468" spans="2:9" ht="15" x14ac:dyDescent="0.3">
      <c r="B7468" s="33">
        <v>7463.5</v>
      </c>
      <c r="C7468" s="34">
        <v>8.9</v>
      </c>
      <c r="D7468" s="32">
        <f t="shared" si="232"/>
        <v>48.019999999999996</v>
      </c>
      <c r="E7468" s="37">
        <f t="shared" si="233"/>
        <v>57.623999999999995</v>
      </c>
      <c r="F7468" s="32">
        <f>'Auxiliary Energy Estimation'!$E$25-D7468</f>
        <v>6.980000000000004</v>
      </c>
      <c r="G7468" s="32">
        <f>'Auxiliary Energy Estimation'!$E$25-E7468</f>
        <v>-2.6239999999999952</v>
      </c>
      <c r="H7468" s="26">
        <f>IF(D7468&lt;='Auxiliary Energy Estimation'!$E$25, 1, 0)</f>
        <v>1</v>
      </c>
      <c r="I7468" s="26">
        <f>IF(E7468&lt;='Auxiliary Energy Estimation'!$E$25, 1, 0)</f>
        <v>0</v>
      </c>
    </row>
    <row r="7469" spans="2:9" ht="15" x14ac:dyDescent="0.3">
      <c r="B7469" s="33">
        <v>7464.5</v>
      </c>
      <c r="C7469" s="34">
        <v>8.9</v>
      </c>
      <c r="D7469" s="32">
        <f t="shared" si="232"/>
        <v>48.019999999999996</v>
      </c>
      <c r="E7469" s="37">
        <f t="shared" si="233"/>
        <v>57.623999999999995</v>
      </c>
      <c r="F7469" s="32">
        <f>'Auxiliary Energy Estimation'!$E$25-D7469</f>
        <v>6.980000000000004</v>
      </c>
      <c r="G7469" s="32">
        <f>'Auxiliary Energy Estimation'!$E$25-E7469</f>
        <v>-2.6239999999999952</v>
      </c>
      <c r="H7469" s="26">
        <f>IF(D7469&lt;='Auxiliary Energy Estimation'!$E$25, 1, 0)</f>
        <v>1</v>
      </c>
      <c r="I7469" s="26">
        <f>IF(E7469&lt;='Auxiliary Energy Estimation'!$E$25, 1, 0)</f>
        <v>0</v>
      </c>
    </row>
    <row r="7470" spans="2:9" ht="15" x14ac:dyDescent="0.3">
      <c r="B7470" s="33">
        <v>7465.5</v>
      </c>
      <c r="C7470" s="34">
        <v>8.3000000000000007</v>
      </c>
      <c r="D7470" s="32">
        <f t="shared" si="232"/>
        <v>46.94</v>
      </c>
      <c r="E7470" s="37">
        <f t="shared" si="233"/>
        <v>56.327999999999996</v>
      </c>
      <c r="F7470" s="32">
        <f>'Auxiliary Energy Estimation'!$E$25-D7470</f>
        <v>8.0600000000000023</v>
      </c>
      <c r="G7470" s="32">
        <f>'Auxiliary Energy Estimation'!$E$25-E7470</f>
        <v>-1.3279999999999959</v>
      </c>
      <c r="H7470" s="26">
        <f>IF(D7470&lt;='Auxiliary Energy Estimation'!$E$25, 1, 0)</f>
        <v>1</v>
      </c>
      <c r="I7470" s="26">
        <f>IF(E7470&lt;='Auxiliary Energy Estimation'!$E$25, 1, 0)</f>
        <v>0</v>
      </c>
    </row>
    <row r="7471" spans="2:9" ht="15" x14ac:dyDescent="0.3">
      <c r="B7471" s="33">
        <v>7466.5</v>
      </c>
      <c r="C7471" s="34">
        <v>8.3000000000000007</v>
      </c>
      <c r="D7471" s="32">
        <f t="shared" si="232"/>
        <v>46.94</v>
      </c>
      <c r="E7471" s="37">
        <f t="shared" si="233"/>
        <v>56.327999999999996</v>
      </c>
      <c r="F7471" s="32">
        <f>'Auxiliary Energy Estimation'!$E$25-D7471</f>
        <v>8.0600000000000023</v>
      </c>
      <c r="G7471" s="32">
        <f>'Auxiliary Energy Estimation'!$E$25-E7471</f>
        <v>-1.3279999999999959</v>
      </c>
      <c r="H7471" s="26">
        <f>IF(D7471&lt;='Auxiliary Energy Estimation'!$E$25, 1, 0)</f>
        <v>1</v>
      </c>
      <c r="I7471" s="26">
        <f>IF(E7471&lt;='Auxiliary Energy Estimation'!$E$25, 1, 0)</f>
        <v>0</v>
      </c>
    </row>
    <row r="7472" spans="2:9" ht="15" x14ac:dyDescent="0.3">
      <c r="B7472" s="33">
        <v>7467.5</v>
      </c>
      <c r="C7472" s="34">
        <v>8.3000000000000007</v>
      </c>
      <c r="D7472" s="32">
        <f t="shared" si="232"/>
        <v>46.94</v>
      </c>
      <c r="E7472" s="37">
        <f t="shared" si="233"/>
        <v>56.327999999999996</v>
      </c>
      <c r="F7472" s="32">
        <f>'Auxiliary Energy Estimation'!$E$25-D7472</f>
        <v>8.0600000000000023</v>
      </c>
      <c r="G7472" s="32">
        <f>'Auxiliary Energy Estimation'!$E$25-E7472</f>
        <v>-1.3279999999999959</v>
      </c>
      <c r="H7472" s="26">
        <f>IF(D7472&lt;='Auxiliary Energy Estimation'!$E$25, 1, 0)</f>
        <v>1</v>
      </c>
      <c r="I7472" s="26">
        <f>IF(E7472&lt;='Auxiliary Energy Estimation'!$E$25, 1, 0)</f>
        <v>0</v>
      </c>
    </row>
    <row r="7473" spans="2:9" ht="15" x14ac:dyDescent="0.3">
      <c r="B7473" s="33">
        <v>7468.5</v>
      </c>
      <c r="C7473" s="34">
        <v>7.2</v>
      </c>
      <c r="D7473" s="32">
        <f t="shared" si="232"/>
        <v>44.96</v>
      </c>
      <c r="E7473" s="37">
        <f t="shared" si="233"/>
        <v>53.951999999999998</v>
      </c>
      <c r="F7473" s="32">
        <f>'Auxiliary Energy Estimation'!$E$25-D7473</f>
        <v>10.039999999999999</v>
      </c>
      <c r="G7473" s="32">
        <f>'Auxiliary Energy Estimation'!$E$25-E7473</f>
        <v>1.0480000000000018</v>
      </c>
      <c r="H7473" s="26">
        <f>IF(D7473&lt;='Auxiliary Energy Estimation'!$E$25, 1, 0)</f>
        <v>1</v>
      </c>
      <c r="I7473" s="26">
        <f>IF(E7473&lt;='Auxiliary Energy Estimation'!$E$25, 1, 0)</f>
        <v>1</v>
      </c>
    </row>
    <row r="7474" spans="2:9" ht="15" x14ac:dyDescent="0.3">
      <c r="B7474" s="33">
        <v>7469.5</v>
      </c>
      <c r="C7474" s="34">
        <v>6.7</v>
      </c>
      <c r="D7474" s="32">
        <f t="shared" si="232"/>
        <v>44.06</v>
      </c>
      <c r="E7474" s="37">
        <f t="shared" si="233"/>
        <v>52.872</v>
      </c>
      <c r="F7474" s="32">
        <f>'Auxiliary Energy Estimation'!$E$25-D7474</f>
        <v>10.939999999999998</v>
      </c>
      <c r="G7474" s="32">
        <f>'Auxiliary Energy Estimation'!$E$25-E7474</f>
        <v>2.1280000000000001</v>
      </c>
      <c r="H7474" s="26">
        <f>IF(D7474&lt;='Auxiliary Energy Estimation'!$E$25, 1, 0)</f>
        <v>1</v>
      </c>
      <c r="I7474" s="26">
        <f>IF(E7474&lt;='Auxiliary Energy Estimation'!$E$25, 1, 0)</f>
        <v>1</v>
      </c>
    </row>
    <row r="7475" spans="2:9" ht="15" x14ac:dyDescent="0.3">
      <c r="B7475" s="33">
        <v>7470.5</v>
      </c>
      <c r="C7475" s="34">
        <v>6.7</v>
      </c>
      <c r="D7475" s="32">
        <f t="shared" si="232"/>
        <v>44.06</v>
      </c>
      <c r="E7475" s="37">
        <f t="shared" si="233"/>
        <v>52.872</v>
      </c>
      <c r="F7475" s="32">
        <f>'Auxiliary Energy Estimation'!$E$25-D7475</f>
        <v>10.939999999999998</v>
      </c>
      <c r="G7475" s="32">
        <f>'Auxiliary Energy Estimation'!$E$25-E7475</f>
        <v>2.1280000000000001</v>
      </c>
      <c r="H7475" s="26">
        <f>IF(D7475&lt;='Auxiliary Energy Estimation'!$E$25, 1, 0)</f>
        <v>1</v>
      </c>
      <c r="I7475" s="26">
        <f>IF(E7475&lt;='Auxiliary Energy Estimation'!$E$25, 1, 0)</f>
        <v>1</v>
      </c>
    </row>
    <row r="7476" spans="2:9" ht="15" x14ac:dyDescent="0.3">
      <c r="B7476" s="33">
        <v>7471.5</v>
      </c>
      <c r="C7476" s="34">
        <v>6.7</v>
      </c>
      <c r="D7476" s="32">
        <f t="shared" si="232"/>
        <v>44.06</v>
      </c>
      <c r="E7476" s="37">
        <f t="shared" si="233"/>
        <v>52.872</v>
      </c>
      <c r="F7476" s="32">
        <f>'Auxiliary Energy Estimation'!$E$25-D7476</f>
        <v>10.939999999999998</v>
      </c>
      <c r="G7476" s="32">
        <f>'Auxiliary Energy Estimation'!$E$25-E7476</f>
        <v>2.1280000000000001</v>
      </c>
      <c r="H7476" s="26">
        <f>IF(D7476&lt;='Auxiliary Energy Estimation'!$E$25, 1, 0)</f>
        <v>1</v>
      </c>
      <c r="I7476" s="26">
        <f>IF(E7476&lt;='Auxiliary Energy Estimation'!$E$25, 1, 0)</f>
        <v>1</v>
      </c>
    </row>
    <row r="7477" spans="2:9" ht="15" x14ac:dyDescent="0.3">
      <c r="B7477" s="33">
        <v>7472.5</v>
      </c>
      <c r="C7477" s="34">
        <v>7.2</v>
      </c>
      <c r="D7477" s="32">
        <f t="shared" si="232"/>
        <v>44.96</v>
      </c>
      <c r="E7477" s="37">
        <f t="shared" si="233"/>
        <v>53.951999999999998</v>
      </c>
      <c r="F7477" s="32">
        <f>'Auxiliary Energy Estimation'!$E$25-D7477</f>
        <v>10.039999999999999</v>
      </c>
      <c r="G7477" s="32">
        <f>'Auxiliary Energy Estimation'!$E$25-E7477</f>
        <v>1.0480000000000018</v>
      </c>
      <c r="H7477" s="26">
        <f>IF(D7477&lt;='Auxiliary Energy Estimation'!$E$25, 1, 0)</f>
        <v>1</v>
      </c>
      <c r="I7477" s="26">
        <f>IF(E7477&lt;='Auxiliary Energy Estimation'!$E$25, 1, 0)</f>
        <v>1</v>
      </c>
    </row>
    <row r="7478" spans="2:9" ht="15" x14ac:dyDescent="0.3">
      <c r="B7478" s="33">
        <v>7473.5</v>
      </c>
      <c r="C7478" s="34">
        <v>7.2</v>
      </c>
      <c r="D7478" s="32">
        <f t="shared" si="232"/>
        <v>44.96</v>
      </c>
      <c r="E7478" s="37">
        <f t="shared" si="233"/>
        <v>53.951999999999998</v>
      </c>
      <c r="F7478" s="32">
        <f>'Auxiliary Energy Estimation'!$E$25-D7478</f>
        <v>10.039999999999999</v>
      </c>
      <c r="G7478" s="32">
        <f>'Auxiliary Energy Estimation'!$E$25-E7478</f>
        <v>1.0480000000000018</v>
      </c>
      <c r="H7478" s="26">
        <f>IF(D7478&lt;='Auxiliary Energy Estimation'!$E$25, 1, 0)</f>
        <v>1</v>
      </c>
      <c r="I7478" s="26">
        <f>IF(E7478&lt;='Auxiliary Energy Estimation'!$E$25, 1, 0)</f>
        <v>1</v>
      </c>
    </row>
    <row r="7479" spans="2:9" ht="15" x14ac:dyDescent="0.3">
      <c r="B7479" s="33">
        <v>7474.5</v>
      </c>
      <c r="C7479" s="34">
        <v>7.2</v>
      </c>
      <c r="D7479" s="32">
        <f t="shared" si="232"/>
        <v>44.96</v>
      </c>
      <c r="E7479" s="37">
        <f t="shared" si="233"/>
        <v>53.951999999999998</v>
      </c>
      <c r="F7479" s="32">
        <f>'Auxiliary Energy Estimation'!$E$25-D7479</f>
        <v>10.039999999999999</v>
      </c>
      <c r="G7479" s="32">
        <f>'Auxiliary Energy Estimation'!$E$25-E7479</f>
        <v>1.0480000000000018</v>
      </c>
      <c r="H7479" s="26">
        <f>IF(D7479&lt;='Auxiliary Energy Estimation'!$E$25, 1, 0)</f>
        <v>1</v>
      </c>
      <c r="I7479" s="26">
        <f>IF(E7479&lt;='Auxiliary Energy Estimation'!$E$25, 1, 0)</f>
        <v>1</v>
      </c>
    </row>
    <row r="7480" spans="2:9" ht="15" x14ac:dyDescent="0.3">
      <c r="B7480" s="33">
        <v>7475.5</v>
      </c>
      <c r="C7480" s="34">
        <v>7.2</v>
      </c>
      <c r="D7480" s="32">
        <f t="shared" si="232"/>
        <v>44.96</v>
      </c>
      <c r="E7480" s="37">
        <f t="shared" si="233"/>
        <v>53.951999999999998</v>
      </c>
      <c r="F7480" s="32">
        <f>'Auxiliary Energy Estimation'!$E$25-D7480</f>
        <v>10.039999999999999</v>
      </c>
      <c r="G7480" s="32">
        <f>'Auxiliary Energy Estimation'!$E$25-E7480</f>
        <v>1.0480000000000018</v>
      </c>
      <c r="H7480" s="26">
        <f>IF(D7480&lt;='Auxiliary Energy Estimation'!$E$25, 1, 0)</f>
        <v>1</v>
      </c>
      <c r="I7480" s="26">
        <f>IF(E7480&lt;='Auxiliary Energy Estimation'!$E$25, 1, 0)</f>
        <v>1</v>
      </c>
    </row>
    <row r="7481" spans="2:9" ht="15" x14ac:dyDescent="0.3">
      <c r="B7481" s="33">
        <v>7476.5</v>
      </c>
      <c r="C7481" s="34">
        <v>7.8</v>
      </c>
      <c r="D7481" s="32">
        <f t="shared" si="232"/>
        <v>46.04</v>
      </c>
      <c r="E7481" s="37">
        <f t="shared" si="233"/>
        <v>55.247999999999998</v>
      </c>
      <c r="F7481" s="32">
        <f>'Auxiliary Energy Estimation'!$E$25-D7481</f>
        <v>8.9600000000000009</v>
      </c>
      <c r="G7481" s="32">
        <f>'Auxiliary Energy Estimation'!$E$25-E7481</f>
        <v>-0.24799999999999756</v>
      </c>
      <c r="H7481" s="26">
        <f>IF(D7481&lt;='Auxiliary Energy Estimation'!$E$25, 1, 0)</f>
        <v>1</v>
      </c>
      <c r="I7481" s="26">
        <f>IF(E7481&lt;='Auxiliary Energy Estimation'!$E$25, 1, 0)</f>
        <v>0</v>
      </c>
    </row>
    <row r="7482" spans="2:9" ht="15" x14ac:dyDescent="0.3">
      <c r="B7482" s="33">
        <v>7477.5</v>
      </c>
      <c r="C7482" s="34">
        <v>7.8</v>
      </c>
      <c r="D7482" s="32">
        <f t="shared" si="232"/>
        <v>46.04</v>
      </c>
      <c r="E7482" s="37">
        <f t="shared" si="233"/>
        <v>55.247999999999998</v>
      </c>
      <c r="F7482" s="32">
        <f>'Auxiliary Energy Estimation'!$E$25-D7482</f>
        <v>8.9600000000000009</v>
      </c>
      <c r="G7482" s="32">
        <f>'Auxiliary Energy Estimation'!$E$25-E7482</f>
        <v>-0.24799999999999756</v>
      </c>
      <c r="H7482" s="26">
        <f>IF(D7482&lt;='Auxiliary Energy Estimation'!$E$25, 1, 0)</f>
        <v>1</v>
      </c>
      <c r="I7482" s="26">
        <f>IF(E7482&lt;='Auxiliary Energy Estimation'!$E$25, 1, 0)</f>
        <v>0</v>
      </c>
    </row>
    <row r="7483" spans="2:9" ht="15" x14ac:dyDescent="0.3">
      <c r="B7483" s="33">
        <v>7478.5</v>
      </c>
      <c r="C7483" s="34">
        <v>8.3000000000000007</v>
      </c>
      <c r="D7483" s="32">
        <f t="shared" si="232"/>
        <v>46.94</v>
      </c>
      <c r="E7483" s="37">
        <f t="shared" si="233"/>
        <v>56.327999999999996</v>
      </c>
      <c r="F7483" s="32">
        <f>'Auxiliary Energy Estimation'!$E$25-D7483</f>
        <v>8.0600000000000023</v>
      </c>
      <c r="G7483" s="32">
        <f>'Auxiliary Energy Estimation'!$E$25-E7483</f>
        <v>-1.3279999999999959</v>
      </c>
      <c r="H7483" s="26">
        <f>IF(D7483&lt;='Auxiliary Energy Estimation'!$E$25, 1, 0)</f>
        <v>1</v>
      </c>
      <c r="I7483" s="26">
        <f>IF(E7483&lt;='Auxiliary Energy Estimation'!$E$25, 1, 0)</f>
        <v>0</v>
      </c>
    </row>
    <row r="7484" spans="2:9" ht="15" x14ac:dyDescent="0.3">
      <c r="B7484" s="33">
        <v>7479.5</v>
      </c>
      <c r="C7484" s="34">
        <v>8.3000000000000007</v>
      </c>
      <c r="D7484" s="32">
        <f t="shared" si="232"/>
        <v>46.94</v>
      </c>
      <c r="E7484" s="37">
        <f t="shared" si="233"/>
        <v>56.327999999999996</v>
      </c>
      <c r="F7484" s="32">
        <f>'Auxiliary Energy Estimation'!$E$25-D7484</f>
        <v>8.0600000000000023</v>
      </c>
      <c r="G7484" s="32">
        <f>'Auxiliary Energy Estimation'!$E$25-E7484</f>
        <v>-1.3279999999999959</v>
      </c>
      <c r="H7484" s="26">
        <f>IF(D7484&lt;='Auxiliary Energy Estimation'!$E$25, 1, 0)</f>
        <v>1</v>
      </c>
      <c r="I7484" s="26">
        <f>IF(E7484&lt;='Auxiliary Energy Estimation'!$E$25, 1, 0)</f>
        <v>0</v>
      </c>
    </row>
    <row r="7485" spans="2:9" ht="15" x14ac:dyDescent="0.3">
      <c r="B7485" s="33">
        <v>7480.5</v>
      </c>
      <c r="C7485" s="34">
        <v>8.3000000000000007</v>
      </c>
      <c r="D7485" s="32">
        <f t="shared" si="232"/>
        <v>46.94</v>
      </c>
      <c r="E7485" s="37">
        <f t="shared" si="233"/>
        <v>56.327999999999996</v>
      </c>
      <c r="F7485" s="32">
        <f>'Auxiliary Energy Estimation'!$E$25-D7485</f>
        <v>8.0600000000000023</v>
      </c>
      <c r="G7485" s="32">
        <f>'Auxiliary Energy Estimation'!$E$25-E7485</f>
        <v>-1.3279999999999959</v>
      </c>
      <c r="H7485" s="26">
        <f>IF(D7485&lt;='Auxiliary Energy Estimation'!$E$25, 1, 0)</f>
        <v>1</v>
      </c>
      <c r="I7485" s="26">
        <f>IF(E7485&lt;='Auxiliary Energy Estimation'!$E$25, 1, 0)</f>
        <v>0</v>
      </c>
    </row>
    <row r="7486" spans="2:9" ht="15" x14ac:dyDescent="0.3">
      <c r="B7486" s="33">
        <v>7481.5</v>
      </c>
      <c r="C7486" s="34">
        <v>8.3000000000000007</v>
      </c>
      <c r="D7486" s="32">
        <f t="shared" si="232"/>
        <v>46.94</v>
      </c>
      <c r="E7486" s="37">
        <f t="shared" si="233"/>
        <v>56.327999999999996</v>
      </c>
      <c r="F7486" s="32">
        <f>'Auxiliary Energy Estimation'!$E$25-D7486</f>
        <v>8.0600000000000023</v>
      </c>
      <c r="G7486" s="32">
        <f>'Auxiliary Energy Estimation'!$E$25-E7486</f>
        <v>-1.3279999999999959</v>
      </c>
      <c r="H7486" s="26">
        <f>IF(D7486&lt;='Auxiliary Energy Estimation'!$E$25, 1, 0)</f>
        <v>1</v>
      </c>
      <c r="I7486" s="26">
        <f>IF(E7486&lt;='Auxiliary Energy Estimation'!$E$25, 1, 0)</f>
        <v>0</v>
      </c>
    </row>
    <row r="7487" spans="2:9" ht="15" x14ac:dyDescent="0.3">
      <c r="B7487" s="33">
        <v>7482.5</v>
      </c>
      <c r="C7487" s="34">
        <v>7.8</v>
      </c>
      <c r="D7487" s="32">
        <f t="shared" si="232"/>
        <v>46.04</v>
      </c>
      <c r="E7487" s="37">
        <f t="shared" si="233"/>
        <v>55.247999999999998</v>
      </c>
      <c r="F7487" s="32">
        <f>'Auxiliary Energy Estimation'!$E$25-D7487</f>
        <v>8.9600000000000009</v>
      </c>
      <c r="G7487" s="32">
        <f>'Auxiliary Energy Estimation'!$E$25-E7487</f>
        <v>-0.24799999999999756</v>
      </c>
      <c r="H7487" s="26">
        <f>IF(D7487&lt;='Auxiliary Energy Estimation'!$E$25, 1, 0)</f>
        <v>1</v>
      </c>
      <c r="I7487" s="26">
        <f>IF(E7487&lt;='Auxiliary Energy Estimation'!$E$25, 1, 0)</f>
        <v>0</v>
      </c>
    </row>
    <row r="7488" spans="2:9" ht="15" x14ac:dyDescent="0.3">
      <c r="B7488" s="33">
        <v>7483.5</v>
      </c>
      <c r="C7488" s="34">
        <v>7.8</v>
      </c>
      <c r="D7488" s="32">
        <f t="shared" si="232"/>
        <v>46.04</v>
      </c>
      <c r="E7488" s="37">
        <f t="shared" si="233"/>
        <v>55.247999999999998</v>
      </c>
      <c r="F7488" s="32">
        <f>'Auxiliary Energy Estimation'!$E$25-D7488</f>
        <v>8.9600000000000009</v>
      </c>
      <c r="G7488" s="32">
        <f>'Auxiliary Energy Estimation'!$E$25-E7488</f>
        <v>-0.24799999999999756</v>
      </c>
      <c r="H7488" s="26">
        <f>IF(D7488&lt;='Auxiliary Energy Estimation'!$E$25, 1, 0)</f>
        <v>1</v>
      </c>
      <c r="I7488" s="26">
        <f>IF(E7488&lt;='Auxiliary Energy Estimation'!$E$25, 1, 0)</f>
        <v>0</v>
      </c>
    </row>
    <row r="7489" spans="2:9" ht="15" x14ac:dyDescent="0.3">
      <c r="B7489" s="33">
        <v>7484.5</v>
      </c>
      <c r="C7489" s="34">
        <v>7.8</v>
      </c>
      <c r="D7489" s="32">
        <f t="shared" si="232"/>
        <v>46.04</v>
      </c>
      <c r="E7489" s="37">
        <f t="shared" si="233"/>
        <v>55.247999999999998</v>
      </c>
      <c r="F7489" s="32">
        <f>'Auxiliary Energy Estimation'!$E$25-D7489</f>
        <v>8.9600000000000009</v>
      </c>
      <c r="G7489" s="32">
        <f>'Auxiliary Energy Estimation'!$E$25-E7489</f>
        <v>-0.24799999999999756</v>
      </c>
      <c r="H7489" s="26">
        <f>IF(D7489&lt;='Auxiliary Energy Estimation'!$E$25, 1, 0)</f>
        <v>1</v>
      </c>
      <c r="I7489" s="26">
        <f>IF(E7489&lt;='Auxiliary Energy Estimation'!$E$25, 1, 0)</f>
        <v>0</v>
      </c>
    </row>
    <row r="7490" spans="2:9" ht="15" x14ac:dyDescent="0.3">
      <c r="B7490" s="33">
        <v>7485.5</v>
      </c>
      <c r="C7490" s="34">
        <v>7.2</v>
      </c>
      <c r="D7490" s="32">
        <f t="shared" si="232"/>
        <v>44.96</v>
      </c>
      <c r="E7490" s="37">
        <f t="shared" si="233"/>
        <v>53.951999999999998</v>
      </c>
      <c r="F7490" s="32">
        <f>'Auxiliary Energy Estimation'!$E$25-D7490</f>
        <v>10.039999999999999</v>
      </c>
      <c r="G7490" s="32">
        <f>'Auxiliary Energy Estimation'!$E$25-E7490</f>
        <v>1.0480000000000018</v>
      </c>
      <c r="H7490" s="26">
        <f>IF(D7490&lt;='Auxiliary Energy Estimation'!$E$25, 1, 0)</f>
        <v>1</v>
      </c>
      <c r="I7490" s="26">
        <f>IF(E7490&lt;='Auxiliary Energy Estimation'!$E$25, 1, 0)</f>
        <v>1</v>
      </c>
    </row>
    <row r="7491" spans="2:9" ht="15" x14ac:dyDescent="0.3">
      <c r="B7491" s="33">
        <v>7486.5</v>
      </c>
      <c r="C7491" s="34">
        <v>7.8</v>
      </c>
      <c r="D7491" s="32">
        <f t="shared" si="232"/>
        <v>46.04</v>
      </c>
      <c r="E7491" s="37">
        <f t="shared" si="233"/>
        <v>55.247999999999998</v>
      </c>
      <c r="F7491" s="32">
        <f>'Auxiliary Energy Estimation'!$E$25-D7491</f>
        <v>8.9600000000000009</v>
      </c>
      <c r="G7491" s="32">
        <f>'Auxiliary Energy Estimation'!$E$25-E7491</f>
        <v>-0.24799999999999756</v>
      </c>
      <c r="H7491" s="26">
        <f>IF(D7491&lt;='Auxiliary Energy Estimation'!$E$25, 1, 0)</f>
        <v>1</v>
      </c>
      <c r="I7491" s="26">
        <f>IF(E7491&lt;='Auxiliary Energy Estimation'!$E$25, 1, 0)</f>
        <v>0</v>
      </c>
    </row>
    <row r="7492" spans="2:9" ht="15" x14ac:dyDescent="0.3">
      <c r="B7492" s="33">
        <v>7487.5</v>
      </c>
      <c r="C7492" s="34">
        <v>7.2</v>
      </c>
      <c r="D7492" s="32">
        <f t="shared" si="232"/>
        <v>44.96</v>
      </c>
      <c r="E7492" s="37">
        <f t="shared" si="233"/>
        <v>53.951999999999998</v>
      </c>
      <c r="F7492" s="32">
        <f>'Auxiliary Energy Estimation'!$E$25-D7492</f>
        <v>10.039999999999999</v>
      </c>
      <c r="G7492" s="32">
        <f>'Auxiliary Energy Estimation'!$E$25-E7492</f>
        <v>1.0480000000000018</v>
      </c>
      <c r="H7492" s="26">
        <f>IF(D7492&lt;='Auxiliary Energy Estimation'!$E$25, 1, 0)</f>
        <v>1</v>
      </c>
      <c r="I7492" s="26">
        <f>IF(E7492&lt;='Auxiliary Energy Estimation'!$E$25, 1, 0)</f>
        <v>1</v>
      </c>
    </row>
    <row r="7493" spans="2:9" ht="15" x14ac:dyDescent="0.3">
      <c r="B7493" s="33">
        <v>7488.5</v>
      </c>
      <c r="C7493" s="34">
        <v>7.2</v>
      </c>
      <c r="D7493" s="32">
        <f t="shared" ref="D7493:D7556" si="234">CONVERT(C7493,"C","F")</f>
        <v>44.96</v>
      </c>
      <c r="E7493" s="37">
        <f t="shared" ref="E7493:E7556" si="235">D7493*1.2</f>
        <v>53.951999999999998</v>
      </c>
      <c r="F7493" s="32">
        <f>'Auxiliary Energy Estimation'!$E$25-D7493</f>
        <v>10.039999999999999</v>
      </c>
      <c r="G7493" s="32">
        <f>'Auxiliary Energy Estimation'!$E$25-E7493</f>
        <v>1.0480000000000018</v>
      </c>
      <c r="H7493" s="26">
        <f>IF(D7493&lt;='Auxiliary Energy Estimation'!$E$25, 1, 0)</f>
        <v>1</v>
      </c>
      <c r="I7493" s="26">
        <f>IF(E7493&lt;='Auxiliary Energy Estimation'!$E$25, 1, 0)</f>
        <v>1</v>
      </c>
    </row>
    <row r="7494" spans="2:9" ht="15" x14ac:dyDescent="0.3">
      <c r="B7494" s="33">
        <v>7489.5</v>
      </c>
      <c r="C7494" s="34">
        <v>7.2</v>
      </c>
      <c r="D7494" s="32">
        <f t="shared" si="234"/>
        <v>44.96</v>
      </c>
      <c r="E7494" s="37">
        <f t="shared" si="235"/>
        <v>53.951999999999998</v>
      </c>
      <c r="F7494" s="32">
        <f>'Auxiliary Energy Estimation'!$E$25-D7494</f>
        <v>10.039999999999999</v>
      </c>
      <c r="G7494" s="32">
        <f>'Auxiliary Energy Estimation'!$E$25-E7494</f>
        <v>1.0480000000000018</v>
      </c>
      <c r="H7494" s="26">
        <f>IF(D7494&lt;='Auxiliary Energy Estimation'!$E$25, 1, 0)</f>
        <v>1</v>
      </c>
      <c r="I7494" s="26">
        <f>IF(E7494&lt;='Auxiliary Energy Estimation'!$E$25, 1, 0)</f>
        <v>1</v>
      </c>
    </row>
    <row r="7495" spans="2:9" ht="15" x14ac:dyDescent="0.3">
      <c r="B7495" s="33">
        <v>7490.5</v>
      </c>
      <c r="C7495" s="34">
        <v>6.7</v>
      </c>
      <c r="D7495" s="32">
        <f t="shared" si="234"/>
        <v>44.06</v>
      </c>
      <c r="E7495" s="37">
        <f t="shared" si="235"/>
        <v>52.872</v>
      </c>
      <c r="F7495" s="32">
        <f>'Auxiliary Energy Estimation'!$E$25-D7495</f>
        <v>10.939999999999998</v>
      </c>
      <c r="G7495" s="32">
        <f>'Auxiliary Energy Estimation'!$E$25-E7495</f>
        <v>2.1280000000000001</v>
      </c>
      <c r="H7495" s="26">
        <f>IF(D7495&lt;='Auxiliary Energy Estimation'!$E$25, 1, 0)</f>
        <v>1</v>
      </c>
      <c r="I7495" s="26">
        <f>IF(E7495&lt;='Auxiliary Energy Estimation'!$E$25, 1, 0)</f>
        <v>1</v>
      </c>
    </row>
    <row r="7496" spans="2:9" ht="15" x14ac:dyDescent="0.3">
      <c r="B7496" s="33">
        <v>7491.5</v>
      </c>
      <c r="C7496" s="34">
        <v>5.6</v>
      </c>
      <c r="D7496" s="32">
        <f t="shared" si="234"/>
        <v>42.08</v>
      </c>
      <c r="E7496" s="37">
        <f t="shared" si="235"/>
        <v>50.495999999999995</v>
      </c>
      <c r="F7496" s="32">
        <f>'Auxiliary Energy Estimation'!$E$25-D7496</f>
        <v>12.920000000000002</v>
      </c>
      <c r="G7496" s="32">
        <f>'Auxiliary Energy Estimation'!$E$25-E7496</f>
        <v>4.5040000000000049</v>
      </c>
      <c r="H7496" s="26">
        <f>IF(D7496&lt;='Auxiliary Energy Estimation'!$E$25, 1, 0)</f>
        <v>1</v>
      </c>
      <c r="I7496" s="26">
        <f>IF(E7496&lt;='Auxiliary Energy Estimation'!$E$25, 1, 0)</f>
        <v>1</v>
      </c>
    </row>
    <row r="7497" spans="2:9" ht="15" x14ac:dyDescent="0.3">
      <c r="B7497" s="33">
        <v>7492.5</v>
      </c>
      <c r="C7497" s="34">
        <v>6.1</v>
      </c>
      <c r="D7497" s="32">
        <f t="shared" si="234"/>
        <v>42.980000000000004</v>
      </c>
      <c r="E7497" s="37">
        <f t="shared" si="235"/>
        <v>51.576000000000001</v>
      </c>
      <c r="F7497" s="32">
        <f>'Auxiliary Energy Estimation'!$E$25-D7497</f>
        <v>12.019999999999996</v>
      </c>
      <c r="G7497" s="32">
        <f>'Auxiliary Energy Estimation'!$E$25-E7497</f>
        <v>3.4239999999999995</v>
      </c>
      <c r="H7497" s="26">
        <f>IF(D7497&lt;='Auxiliary Energy Estimation'!$E$25, 1, 0)</f>
        <v>1</v>
      </c>
      <c r="I7497" s="26">
        <f>IF(E7497&lt;='Auxiliary Energy Estimation'!$E$25, 1, 0)</f>
        <v>1</v>
      </c>
    </row>
    <row r="7498" spans="2:9" ht="15" x14ac:dyDescent="0.3">
      <c r="B7498" s="33">
        <v>7493.5</v>
      </c>
      <c r="C7498" s="34">
        <v>5.6</v>
      </c>
      <c r="D7498" s="32">
        <f t="shared" si="234"/>
        <v>42.08</v>
      </c>
      <c r="E7498" s="37">
        <f t="shared" si="235"/>
        <v>50.495999999999995</v>
      </c>
      <c r="F7498" s="32">
        <f>'Auxiliary Energy Estimation'!$E$25-D7498</f>
        <v>12.920000000000002</v>
      </c>
      <c r="G7498" s="32">
        <f>'Auxiliary Energy Estimation'!$E$25-E7498</f>
        <v>4.5040000000000049</v>
      </c>
      <c r="H7498" s="26">
        <f>IF(D7498&lt;='Auxiliary Energy Estimation'!$E$25, 1, 0)</f>
        <v>1</v>
      </c>
      <c r="I7498" s="26">
        <f>IF(E7498&lt;='Auxiliary Energy Estimation'!$E$25, 1, 0)</f>
        <v>1</v>
      </c>
    </row>
    <row r="7499" spans="2:9" ht="15" x14ac:dyDescent="0.3">
      <c r="B7499" s="33">
        <v>7494.5</v>
      </c>
      <c r="C7499" s="34">
        <v>5.6</v>
      </c>
      <c r="D7499" s="32">
        <f t="shared" si="234"/>
        <v>42.08</v>
      </c>
      <c r="E7499" s="37">
        <f t="shared" si="235"/>
        <v>50.495999999999995</v>
      </c>
      <c r="F7499" s="32">
        <f>'Auxiliary Energy Estimation'!$E$25-D7499</f>
        <v>12.920000000000002</v>
      </c>
      <c r="G7499" s="32">
        <f>'Auxiliary Energy Estimation'!$E$25-E7499</f>
        <v>4.5040000000000049</v>
      </c>
      <c r="H7499" s="26">
        <f>IF(D7499&lt;='Auxiliary Energy Estimation'!$E$25, 1, 0)</f>
        <v>1</v>
      </c>
      <c r="I7499" s="26">
        <f>IF(E7499&lt;='Auxiliary Energy Estimation'!$E$25, 1, 0)</f>
        <v>1</v>
      </c>
    </row>
    <row r="7500" spans="2:9" ht="15" x14ac:dyDescent="0.3">
      <c r="B7500" s="33">
        <v>7495.5</v>
      </c>
      <c r="C7500" s="34">
        <v>6.1</v>
      </c>
      <c r="D7500" s="32">
        <f t="shared" si="234"/>
        <v>42.980000000000004</v>
      </c>
      <c r="E7500" s="37">
        <f t="shared" si="235"/>
        <v>51.576000000000001</v>
      </c>
      <c r="F7500" s="32">
        <f>'Auxiliary Energy Estimation'!$E$25-D7500</f>
        <v>12.019999999999996</v>
      </c>
      <c r="G7500" s="32">
        <f>'Auxiliary Energy Estimation'!$E$25-E7500</f>
        <v>3.4239999999999995</v>
      </c>
      <c r="H7500" s="26">
        <f>IF(D7500&lt;='Auxiliary Energy Estimation'!$E$25, 1, 0)</f>
        <v>1</v>
      </c>
      <c r="I7500" s="26">
        <f>IF(E7500&lt;='Auxiliary Energy Estimation'!$E$25, 1, 0)</f>
        <v>1</v>
      </c>
    </row>
    <row r="7501" spans="2:9" ht="15" x14ac:dyDescent="0.3">
      <c r="B7501" s="33">
        <v>7496.5</v>
      </c>
      <c r="C7501" s="34">
        <v>7.8</v>
      </c>
      <c r="D7501" s="32">
        <f t="shared" si="234"/>
        <v>46.04</v>
      </c>
      <c r="E7501" s="37">
        <f t="shared" si="235"/>
        <v>55.247999999999998</v>
      </c>
      <c r="F7501" s="32">
        <f>'Auxiliary Energy Estimation'!$E$25-D7501</f>
        <v>8.9600000000000009</v>
      </c>
      <c r="G7501" s="32">
        <f>'Auxiliary Energy Estimation'!$E$25-E7501</f>
        <v>-0.24799999999999756</v>
      </c>
      <c r="H7501" s="26">
        <f>IF(D7501&lt;='Auxiliary Energy Estimation'!$E$25, 1, 0)</f>
        <v>1</v>
      </c>
      <c r="I7501" s="26">
        <f>IF(E7501&lt;='Auxiliary Energy Estimation'!$E$25, 1, 0)</f>
        <v>0</v>
      </c>
    </row>
    <row r="7502" spans="2:9" ht="15" x14ac:dyDescent="0.3">
      <c r="B7502" s="33">
        <v>7497.5</v>
      </c>
      <c r="C7502" s="34">
        <v>9.4</v>
      </c>
      <c r="D7502" s="32">
        <f t="shared" si="234"/>
        <v>48.92</v>
      </c>
      <c r="E7502" s="37">
        <f t="shared" si="235"/>
        <v>58.704000000000001</v>
      </c>
      <c r="F7502" s="32">
        <f>'Auxiliary Energy Estimation'!$E$25-D7502</f>
        <v>6.0799999999999983</v>
      </c>
      <c r="G7502" s="32">
        <f>'Auxiliary Energy Estimation'!$E$25-E7502</f>
        <v>-3.7040000000000006</v>
      </c>
      <c r="H7502" s="26">
        <f>IF(D7502&lt;='Auxiliary Energy Estimation'!$E$25, 1, 0)</f>
        <v>1</v>
      </c>
      <c r="I7502" s="26">
        <f>IF(E7502&lt;='Auxiliary Energy Estimation'!$E$25, 1, 0)</f>
        <v>0</v>
      </c>
    </row>
    <row r="7503" spans="2:9" ht="15" x14ac:dyDescent="0.3">
      <c r="B7503" s="33">
        <v>7498.5</v>
      </c>
      <c r="C7503" s="34">
        <v>12.2</v>
      </c>
      <c r="D7503" s="32">
        <f t="shared" si="234"/>
        <v>53.96</v>
      </c>
      <c r="E7503" s="37">
        <f t="shared" si="235"/>
        <v>64.751999999999995</v>
      </c>
      <c r="F7503" s="32">
        <f>'Auxiliary Energy Estimation'!$E$25-D7503</f>
        <v>1.0399999999999991</v>
      </c>
      <c r="G7503" s="32">
        <f>'Auxiliary Energy Estimation'!$E$25-E7503</f>
        <v>-9.7519999999999953</v>
      </c>
      <c r="H7503" s="26">
        <f>IF(D7503&lt;='Auxiliary Energy Estimation'!$E$25, 1, 0)</f>
        <v>1</v>
      </c>
      <c r="I7503" s="26">
        <f>IF(E7503&lt;='Auxiliary Energy Estimation'!$E$25, 1, 0)</f>
        <v>0</v>
      </c>
    </row>
    <row r="7504" spans="2:9" ht="15" x14ac:dyDescent="0.3">
      <c r="B7504" s="33">
        <v>7499.5</v>
      </c>
      <c r="C7504" s="34">
        <v>13.9</v>
      </c>
      <c r="D7504" s="32">
        <f t="shared" si="234"/>
        <v>57.019999999999996</v>
      </c>
      <c r="E7504" s="37">
        <f t="shared" si="235"/>
        <v>68.423999999999992</v>
      </c>
      <c r="F7504" s="32">
        <f>'Auxiliary Energy Estimation'!$E$25-D7504</f>
        <v>-2.019999999999996</v>
      </c>
      <c r="G7504" s="32">
        <f>'Auxiliary Energy Estimation'!$E$25-E7504</f>
        <v>-13.423999999999992</v>
      </c>
      <c r="H7504" s="26">
        <f>IF(D7504&lt;='Auxiliary Energy Estimation'!$E$25, 1, 0)</f>
        <v>0</v>
      </c>
      <c r="I7504" s="26">
        <f>IF(E7504&lt;='Auxiliary Energy Estimation'!$E$25, 1, 0)</f>
        <v>0</v>
      </c>
    </row>
    <row r="7505" spans="2:9" ht="15" x14ac:dyDescent="0.3">
      <c r="B7505" s="33">
        <v>7500.5</v>
      </c>
      <c r="C7505" s="34">
        <v>15.6</v>
      </c>
      <c r="D7505" s="32">
        <f t="shared" si="234"/>
        <v>60.08</v>
      </c>
      <c r="E7505" s="37">
        <f t="shared" si="235"/>
        <v>72.095999999999989</v>
      </c>
      <c r="F7505" s="32">
        <f>'Auxiliary Energy Estimation'!$E$25-D7505</f>
        <v>-5.0799999999999983</v>
      </c>
      <c r="G7505" s="32">
        <f>'Auxiliary Energy Estimation'!$E$25-E7505</f>
        <v>-17.095999999999989</v>
      </c>
      <c r="H7505" s="26">
        <f>IF(D7505&lt;='Auxiliary Energy Estimation'!$E$25, 1, 0)</f>
        <v>0</v>
      </c>
      <c r="I7505" s="26">
        <f>IF(E7505&lt;='Auxiliary Energy Estimation'!$E$25, 1, 0)</f>
        <v>0</v>
      </c>
    </row>
    <row r="7506" spans="2:9" ht="15" x14ac:dyDescent="0.3">
      <c r="B7506" s="33">
        <v>7501.5</v>
      </c>
      <c r="C7506" s="34">
        <v>16.7</v>
      </c>
      <c r="D7506" s="32">
        <f t="shared" si="234"/>
        <v>62.06</v>
      </c>
      <c r="E7506" s="37">
        <f t="shared" si="235"/>
        <v>74.471999999999994</v>
      </c>
      <c r="F7506" s="32">
        <f>'Auxiliary Energy Estimation'!$E$25-D7506</f>
        <v>-7.0600000000000023</v>
      </c>
      <c r="G7506" s="32">
        <f>'Auxiliary Energy Estimation'!$E$25-E7506</f>
        <v>-19.471999999999994</v>
      </c>
      <c r="H7506" s="26">
        <f>IF(D7506&lt;='Auxiliary Energy Estimation'!$E$25, 1, 0)</f>
        <v>0</v>
      </c>
      <c r="I7506" s="26">
        <f>IF(E7506&lt;='Auxiliary Energy Estimation'!$E$25, 1, 0)</f>
        <v>0</v>
      </c>
    </row>
    <row r="7507" spans="2:9" ht="15" x14ac:dyDescent="0.3">
      <c r="B7507" s="33">
        <v>7502.5</v>
      </c>
      <c r="C7507" s="34">
        <v>17.2</v>
      </c>
      <c r="D7507" s="32">
        <f t="shared" si="234"/>
        <v>62.96</v>
      </c>
      <c r="E7507" s="37">
        <f t="shared" si="235"/>
        <v>75.551999999999992</v>
      </c>
      <c r="F7507" s="32">
        <f>'Auxiliary Energy Estimation'!$E$25-D7507</f>
        <v>-7.9600000000000009</v>
      </c>
      <c r="G7507" s="32">
        <f>'Auxiliary Energy Estimation'!$E$25-E7507</f>
        <v>-20.551999999999992</v>
      </c>
      <c r="H7507" s="26">
        <f>IF(D7507&lt;='Auxiliary Energy Estimation'!$E$25, 1, 0)</f>
        <v>0</v>
      </c>
      <c r="I7507" s="26">
        <f>IF(E7507&lt;='Auxiliary Energy Estimation'!$E$25, 1, 0)</f>
        <v>0</v>
      </c>
    </row>
    <row r="7508" spans="2:9" ht="15" x14ac:dyDescent="0.3">
      <c r="B7508" s="33">
        <v>7503.5</v>
      </c>
      <c r="C7508" s="34">
        <v>16.7</v>
      </c>
      <c r="D7508" s="32">
        <f t="shared" si="234"/>
        <v>62.06</v>
      </c>
      <c r="E7508" s="37">
        <f t="shared" si="235"/>
        <v>74.471999999999994</v>
      </c>
      <c r="F7508" s="32">
        <f>'Auxiliary Energy Estimation'!$E$25-D7508</f>
        <v>-7.0600000000000023</v>
      </c>
      <c r="G7508" s="32">
        <f>'Auxiliary Energy Estimation'!$E$25-E7508</f>
        <v>-19.471999999999994</v>
      </c>
      <c r="H7508" s="26">
        <f>IF(D7508&lt;='Auxiliary Energy Estimation'!$E$25, 1, 0)</f>
        <v>0</v>
      </c>
      <c r="I7508" s="26">
        <f>IF(E7508&lt;='Auxiliary Energy Estimation'!$E$25, 1, 0)</f>
        <v>0</v>
      </c>
    </row>
    <row r="7509" spans="2:9" ht="15" x14ac:dyDescent="0.3">
      <c r="B7509" s="33">
        <v>7504.5</v>
      </c>
      <c r="C7509" s="34">
        <v>15</v>
      </c>
      <c r="D7509" s="32">
        <f t="shared" si="234"/>
        <v>59</v>
      </c>
      <c r="E7509" s="37">
        <f t="shared" si="235"/>
        <v>70.8</v>
      </c>
      <c r="F7509" s="32">
        <f>'Auxiliary Energy Estimation'!$E$25-D7509</f>
        <v>-4</v>
      </c>
      <c r="G7509" s="32">
        <f>'Auxiliary Energy Estimation'!$E$25-E7509</f>
        <v>-15.799999999999997</v>
      </c>
      <c r="H7509" s="26">
        <f>IF(D7509&lt;='Auxiliary Energy Estimation'!$E$25, 1, 0)</f>
        <v>0</v>
      </c>
      <c r="I7509" s="26">
        <f>IF(E7509&lt;='Auxiliary Energy Estimation'!$E$25, 1, 0)</f>
        <v>0</v>
      </c>
    </row>
    <row r="7510" spans="2:9" ht="15" x14ac:dyDescent="0.3">
      <c r="B7510" s="33">
        <v>7505.5</v>
      </c>
      <c r="C7510" s="34">
        <v>13.3</v>
      </c>
      <c r="D7510" s="32">
        <f t="shared" si="234"/>
        <v>55.94</v>
      </c>
      <c r="E7510" s="37">
        <f t="shared" si="235"/>
        <v>67.128</v>
      </c>
      <c r="F7510" s="32">
        <f>'Auxiliary Energy Estimation'!$E$25-D7510</f>
        <v>-0.93999999999999773</v>
      </c>
      <c r="G7510" s="32">
        <f>'Auxiliary Energy Estimation'!$E$25-E7510</f>
        <v>-12.128</v>
      </c>
      <c r="H7510" s="26">
        <f>IF(D7510&lt;='Auxiliary Energy Estimation'!$E$25, 1, 0)</f>
        <v>0</v>
      </c>
      <c r="I7510" s="26">
        <f>IF(E7510&lt;='Auxiliary Energy Estimation'!$E$25, 1, 0)</f>
        <v>0</v>
      </c>
    </row>
    <row r="7511" spans="2:9" ht="15" x14ac:dyDescent="0.3">
      <c r="B7511" s="33">
        <v>7506.5</v>
      </c>
      <c r="C7511" s="34">
        <v>13.3</v>
      </c>
      <c r="D7511" s="32">
        <f t="shared" si="234"/>
        <v>55.94</v>
      </c>
      <c r="E7511" s="37">
        <f t="shared" si="235"/>
        <v>67.128</v>
      </c>
      <c r="F7511" s="32">
        <f>'Auxiliary Energy Estimation'!$E$25-D7511</f>
        <v>-0.93999999999999773</v>
      </c>
      <c r="G7511" s="32">
        <f>'Auxiliary Energy Estimation'!$E$25-E7511</f>
        <v>-12.128</v>
      </c>
      <c r="H7511" s="26">
        <f>IF(D7511&lt;='Auxiliary Energy Estimation'!$E$25, 1, 0)</f>
        <v>0</v>
      </c>
      <c r="I7511" s="26">
        <f>IF(E7511&lt;='Auxiliary Energy Estimation'!$E$25, 1, 0)</f>
        <v>0</v>
      </c>
    </row>
    <row r="7512" spans="2:9" ht="15" x14ac:dyDescent="0.3">
      <c r="B7512" s="33">
        <v>7507.5</v>
      </c>
      <c r="C7512" s="34">
        <v>13.3</v>
      </c>
      <c r="D7512" s="32">
        <f t="shared" si="234"/>
        <v>55.94</v>
      </c>
      <c r="E7512" s="37">
        <f t="shared" si="235"/>
        <v>67.128</v>
      </c>
      <c r="F7512" s="32">
        <f>'Auxiliary Energy Estimation'!$E$25-D7512</f>
        <v>-0.93999999999999773</v>
      </c>
      <c r="G7512" s="32">
        <f>'Auxiliary Energy Estimation'!$E$25-E7512</f>
        <v>-12.128</v>
      </c>
      <c r="H7512" s="26">
        <f>IF(D7512&lt;='Auxiliary Energy Estimation'!$E$25, 1, 0)</f>
        <v>0</v>
      </c>
      <c r="I7512" s="26">
        <f>IF(E7512&lt;='Auxiliary Energy Estimation'!$E$25, 1, 0)</f>
        <v>0</v>
      </c>
    </row>
    <row r="7513" spans="2:9" ht="15" x14ac:dyDescent="0.3">
      <c r="B7513" s="33">
        <v>7508.5</v>
      </c>
      <c r="C7513" s="34">
        <v>13.3</v>
      </c>
      <c r="D7513" s="32">
        <f t="shared" si="234"/>
        <v>55.94</v>
      </c>
      <c r="E7513" s="37">
        <f t="shared" si="235"/>
        <v>67.128</v>
      </c>
      <c r="F7513" s="32">
        <f>'Auxiliary Energy Estimation'!$E$25-D7513</f>
        <v>-0.93999999999999773</v>
      </c>
      <c r="G7513" s="32">
        <f>'Auxiliary Energy Estimation'!$E$25-E7513</f>
        <v>-12.128</v>
      </c>
      <c r="H7513" s="26">
        <f>IF(D7513&lt;='Auxiliary Energy Estimation'!$E$25, 1, 0)</f>
        <v>0</v>
      </c>
      <c r="I7513" s="26">
        <f>IF(E7513&lt;='Auxiliary Energy Estimation'!$E$25, 1, 0)</f>
        <v>0</v>
      </c>
    </row>
    <row r="7514" spans="2:9" ht="15" x14ac:dyDescent="0.3">
      <c r="B7514" s="33">
        <v>7509.5</v>
      </c>
      <c r="C7514" s="34">
        <v>12.2</v>
      </c>
      <c r="D7514" s="32">
        <f t="shared" si="234"/>
        <v>53.96</v>
      </c>
      <c r="E7514" s="37">
        <f t="shared" si="235"/>
        <v>64.751999999999995</v>
      </c>
      <c r="F7514" s="32">
        <f>'Auxiliary Energy Estimation'!$E$25-D7514</f>
        <v>1.0399999999999991</v>
      </c>
      <c r="G7514" s="32">
        <f>'Auxiliary Energy Estimation'!$E$25-E7514</f>
        <v>-9.7519999999999953</v>
      </c>
      <c r="H7514" s="26">
        <f>IF(D7514&lt;='Auxiliary Energy Estimation'!$E$25, 1, 0)</f>
        <v>1</v>
      </c>
      <c r="I7514" s="26">
        <f>IF(E7514&lt;='Auxiliary Energy Estimation'!$E$25, 1, 0)</f>
        <v>0</v>
      </c>
    </row>
    <row r="7515" spans="2:9" ht="15" x14ac:dyDescent="0.3">
      <c r="B7515" s="33">
        <v>7510.5</v>
      </c>
      <c r="C7515" s="34">
        <v>12.2</v>
      </c>
      <c r="D7515" s="32">
        <f t="shared" si="234"/>
        <v>53.96</v>
      </c>
      <c r="E7515" s="37">
        <f t="shared" si="235"/>
        <v>64.751999999999995</v>
      </c>
      <c r="F7515" s="32">
        <f>'Auxiliary Energy Estimation'!$E$25-D7515</f>
        <v>1.0399999999999991</v>
      </c>
      <c r="G7515" s="32">
        <f>'Auxiliary Energy Estimation'!$E$25-E7515</f>
        <v>-9.7519999999999953</v>
      </c>
      <c r="H7515" s="26">
        <f>IF(D7515&lt;='Auxiliary Energy Estimation'!$E$25, 1, 0)</f>
        <v>1</v>
      </c>
      <c r="I7515" s="26">
        <f>IF(E7515&lt;='Auxiliary Energy Estimation'!$E$25, 1, 0)</f>
        <v>0</v>
      </c>
    </row>
    <row r="7516" spans="2:9" ht="15" x14ac:dyDescent="0.3">
      <c r="B7516" s="33">
        <v>7511.5</v>
      </c>
      <c r="C7516" s="34">
        <v>10</v>
      </c>
      <c r="D7516" s="32">
        <f t="shared" si="234"/>
        <v>50</v>
      </c>
      <c r="E7516" s="37">
        <f t="shared" si="235"/>
        <v>60</v>
      </c>
      <c r="F7516" s="32">
        <f>'Auxiliary Energy Estimation'!$E$25-D7516</f>
        <v>5</v>
      </c>
      <c r="G7516" s="32">
        <f>'Auxiliary Energy Estimation'!$E$25-E7516</f>
        <v>-5</v>
      </c>
      <c r="H7516" s="26">
        <f>IF(D7516&lt;='Auxiliary Energy Estimation'!$E$25, 1, 0)</f>
        <v>1</v>
      </c>
      <c r="I7516" s="26">
        <f>IF(E7516&lt;='Auxiliary Energy Estimation'!$E$25, 1, 0)</f>
        <v>0</v>
      </c>
    </row>
    <row r="7517" spans="2:9" ht="15" x14ac:dyDescent="0.3">
      <c r="B7517" s="33">
        <v>7512.5</v>
      </c>
      <c r="C7517" s="34">
        <v>10.6</v>
      </c>
      <c r="D7517" s="32">
        <f t="shared" si="234"/>
        <v>51.08</v>
      </c>
      <c r="E7517" s="37">
        <f t="shared" si="235"/>
        <v>61.295999999999992</v>
      </c>
      <c r="F7517" s="32">
        <f>'Auxiliary Energy Estimation'!$E$25-D7517</f>
        <v>3.9200000000000017</v>
      </c>
      <c r="G7517" s="32">
        <f>'Auxiliary Energy Estimation'!$E$25-E7517</f>
        <v>-6.2959999999999923</v>
      </c>
      <c r="H7517" s="26">
        <f>IF(D7517&lt;='Auxiliary Energy Estimation'!$E$25, 1, 0)</f>
        <v>1</v>
      </c>
      <c r="I7517" s="26">
        <f>IF(E7517&lt;='Auxiliary Energy Estimation'!$E$25, 1, 0)</f>
        <v>0</v>
      </c>
    </row>
    <row r="7518" spans="2:9" ht="15" x14ac:dyDescent="0.3">
      <c r="B7518" s="33">
        <v>7513.5</v>
      </c>
      <c r="C7518" s="34">
        <v>9.4</v>
      </c>
      <c r="D7518" s="32">
        <f t="shared" si="234"/>
        <v>48.92</v>
      </c>
      <c r="E7518" s="37">
        <f t="shared" si="235"/>
        <v>58.704000000000001</v>
      </c>
      <c r="F7518" s="32">
        <f>'Auxiliary Energy Estimation'!$E$25-D7518</f>
        <v>6.0799999999999983</v>
      </c>
      <c r="G7518" s="32">
        <f>'Auxiliary Energy Estimation'!$E$25-E7518</f>
        <v>-3.7040000000000006</v>
      </c>
      <c r="H7518" s="26">
        <f>IF(D7518&lt;='Auxiliary Energy Estimation'!$E$25, 1, 0)</f>
        <v>1</v>
      </c>
      <c r="I7518" s="26">
        <f>IF(E7518&lt;='Auxiliary Energy Estimation'!$E$25, 1, 0)</f>
        <v>0</v>
      </c>
    </row>
    <row r="7519" spans="2:9" ht="15" x14ac:dyDescent="0.3">
      <c r="B7519" s="33">
        <v>7514.5</v>
      </c>
      <c r="C7519" s="34">
        <v>9.4</v>
      </c>
      <c r="D7519" s="32">
        <f t="shared" si="234"/>
        <v>48.92</v>
      </c>
      <c r="E7519" s="37">
        <f t="shared" si="235"/>
        <v>58.704000000000001</v>
      </c>
      <c r="F7519" s="32">
        <f>'Auxiliary Energy Estimation'!$E$25-D7519</f>
        <v>6.0799999999999983</v>
      </c>
      <c r="G7519" s="32">
        <f>'Auxiliary Energy Estimation'!$E$25-E7519</f>
        <v>-3.7040000000000006</v>
      </c>
      <c r="H7519" s="26">
        <f>IF(D7519&lt;='Auxiliary Energy Estimation'!$E$25, 1, 0)</f>
        <v>1</v>
      </c>
      <c r="I7519" s="26">
        <f>IF(E7519&lt;='Auxiliary Energy Estimation'!$E$25, 1, 0)</f>
        <v>0</v>
      </c>
    </row>
    <row r="7520" spans="2:9" ht="15" x14ac:dyDescent="0.3">
      <c r="B7520" s="33">
        <v>7515.5</v>
      </c>
      <c r="C7520" s="34">
        <v>8.3000000000000007</v>
      </c>
      <c r="D7520" s="32">
        <f t="shared" si="234"/>
        <v>46.94</v>
      </c>
      <c r="E7520" s="37">
        <f t="shared" si="235"/>
        <v>56.327999999999996</v>
      </c>
      <c r="F7520" s="32">
        <f>'Auxiliary Energy Estimation'!$E$25-D7520</f>
        <v>8.0600000000000023</v>
      </c>
      <c r="G7520" s="32">
        <f>'Auxiliary Energy Estimation'!$E$25-E7520</f>
        <v>-1.3279999999999959</v>
      </c>
      <c r="H7520" s="26">
        <f>IF(D7520&lt;='Auxiliary Energy Estimation'!$E$25, 1, 0)</f>
        <v>1</v>
      </c>
      <c r="I7520" s="26">
        <f>IF(E7520&lt;='Auxiliary Energy Estimation'!$E$25, 1, 0)</f>
        <v>0</v>
      </c>
    </row>
    <row r="7521" spans="2:9" ht="15" x14ac:dyDescent="0.3">
      <c r="B7521" s="33">
        <v>7516.5</v>
      </c>
      <c r="C7521" s="34">
        <v>8.3000000000000007</v>
      </c>
      <c r="D7521" s="32">
        <f t="shared" si="234"/>
        <v>46.94</v>
      </c>
      <c r="E7521" s="37">
        <f t="shared" si="235"/>
        <v>56.327999999999996</v>
      </c>
      <c r="F7521" s="32">
        <f>'Auxiliary Energy Estimation'!$E$25-D7521</f>
        <v>8.0600000000000023</v>
      </c>
      <c r="G7521" s="32">
        <f>'Auxiliary Energy Estimation'!$E$25-E7521</f>
        <v>-1.3279999999999959</v>
      </c>
      <c r="H7521" s="26">
        <f>IF(D7521&lt;='Auxiliary Energy Estimation'!$E$25, 1, 0)</f>
        <v>1</v>
      </c>
      <c r="I7521" s="26">
        <f>IF(E7521&lt;='Auxiliary Energy Estimation'!$E$25, 1, 0)</f>
        <v>0</v>
      </c>
    </row>
    <row r="7522" spans="2:9" ht="15" x14ac:dyDescent="0.3">
      <c r="B7522" s="33">
        <v>7517.5</v>
      </c>
      <c r="C7522" s="34">
        <v>8.3000000000000007</v>
      </c>
      <c r="D7522" s="32">
        <f t="shared" si="234"/>
        <v>46.94</v>
      </c>
      <c r="E7522" s="37">
        <f t="shared" si="235"/>
        <v>56.327999999999996</v>
      </c>
      <c r="F7522" s="32">
        <f>'Auxiliary Energy Estimation'!$E$25-D7522</f>
        <v>8.0600000000000023</v>
      </c>
      <c r="G7522" s="32">
        <f>'Auxiliary Energy Estimation'!$E$25-E7522</f>
        <v>-1.3279999999999959</v>
      </c>
      <c r="H7522" s="26">
        <f>IF(D7522&lt;='Auxiliary Energy Estimation'!$E$25, 1, 0)</f>
        <v>1</v>
      </c>
      <c r="I7522" s="26">
        <f>IF(E7522&lt;='Auxiliary Energy Estimation'!$E$25, 1, 0)</f>
        <v>0</v>
      </c>
    </row>
    <row r="7523" spans="2:9" ht="15" x14ac:dyDescent="0.3">
      <c r="B7523" s="33">
        <v>7518.5</v>
      </c>
      <c r="C7523" s="34">
        <v>8.3000000000000007</v>
      </c>
      <c r="D7523" s="32">
        <f t="shared" si="234"/>
        <v>46.94</v>
      </c>
      <c r="E7523" s="37">
        <f t="shared" si="235"/>
        <v>56.327999999999996</v>
      </c>
      <c r="F7523" s="32">
        <f>'Auxiliary Energy Estimation'!$E$25-D7523</f>
        <v>8.0600000000000023</v>
      </c>
      <c r="G7523" s="32">
        <f>'Auxiliary Energy Estimation'!$E$25-E7523</f>
        <v>-1.3279999999999959</v>
      </c>
      <c r="H7523" s="26">
        <f>IF(D7523&lt;='Auxiliary Energy Estimation'!$E$25, 1, 0)</f>
        <v>1</v>
      </c>
      <c r="I7523" s="26">
        <f>IF(E7523&lt;='Auxiliary Energy Estimation'!$E$25, 1, 0)</f>
        <v>0</v>
      </c>
    </row>
    <row r="7524" spans="2:9" ht="15" x14ac:dyDescent="0.3">
      <c r="B7524" s="33">
        <v>7519.5</v>
      </c>
      <c r="C7524" s="34">
        <v>10</v>
      </c>
      <c r="D7524" s="32">
        <f t="shared" si="234"/>
        <v>50</v>
      </c>
      <c r="E7524" s="37">
        <f t="shared" si="235"/>
        <v>60</v>
      </c>
      <c r="F7524" s="32">
        <f>'Auxiliary Energy Estimation'!$E$25-D7524</f>
        <v>5</v>
      </c>
      <c r="G7524" s="32">
        <f>'Auxiliary Energy Estimation'!$E$25-E7524</f>
        <v>-5</v>
      </c>
      <c r="H7524" s="26">
        <f>IF(D7524&lt;='Auxiliary Energy Estimation'!$E$25, 1, 0)</f>
        <v>1</v>
      </c>
      <c r="I7524" s="26">
        <f>IF(E7524&lt;='Auxiliary Energy Estimation'!$E$25, 1, 0)</f>
        <v>0</v>
      </c>
    </row>
    <row r="7525" spans="2:9" ht="15" x14ac:dyDescent="0.3">
      <c r="B7525" s="33">
        <v>7520.5</v>
      </c>
      <c r="C7525" s="34">
        <v>11.7</v>
      </c>
      <c r="D7525" s="32">
        <f t="shared" si="234"/>
        <v>53.06</v>
      </c>
      <c r="E7525" s="37">
        <f t="shared" si="235"/>
        <v>63.671999999999997</v>
      </c>
      <c r="F7525" s="32">
        <f>'Auxiliary Energy Estimation'!$E$25-D7525</f>
        <v>1.9399999999999977</v>
      </c>
      <c r="G7525" s="32">
        <f>'Auxiliary Energy Estimation'!$E$25-E7525</f>
        <v>-8.671999999999997</v>
      </c>
      <c r="H7525" s="26">
        <f>IF(D7525&lt;='Auxiliary Energy Estimation'!$E$25, 1, 0)</f>
        <v>1</v>
      </c>
      <c r="I7525" s="26">
        <f>IF(E7525&lt;='Auxiliary Energy Estimation'!$E$25, 1, 0)</f>
        <v>0</v>
      </c>
    </row>
    <row r="7526" spans="2:9" ht="15" x14ac:dyDescent="0.3">
      <c r="B7526" s="33">
        <v>7521.5</v>
      </c>
      <c r="C7526" s="34">
        <v>12.8</v>
      </c>
      <c r="D7526" s="32">
        <f t="shared" si="234"/>
        <v>55.040000000000006</v>
      </c>
      <c r="E7526" s="37">
        <f t="shared" si="235"/>
        <v>66.048000000000002</v>
      </c>
      <c r="F7526" s="32">
        <f>'Auxiliary Energy Estimation'!$E$25-D7526</f>
        <v>-4.0000000000006253E-2</v>
      </c>
      <c r="G7526" s="32">
        <f>'Auxiliary Energy Estimation'!$E$25-E7526</f>
        <v>-11.048000000000002</v>
      </c>
      <c r="H7526" s="26">
        <f>IF(D7526&lt;='Auxiliary Energy Estimation'!$E$25, 1, 0)</f>
        <v>0</v>
      </c>
      <c r="I7526" s="26">
        <f>IF(E7526&lt;='Auxiliary Energy Estimation'!$E$25, 1, 0)</f>
        <v>0</v>
      </c>
    </row>
    <row r="7527" spans="2:9" ht="15" x14ac:dyDescent="0.3">
      <c r="B7527" s="33">
        <v>7522.5</v>
      </c>
      <c r="C7527" s="34">
        <v>13.3</v>
      </c>
      <c r="D7527" s="32">
        <f t="shared" si="234"/>
        <v>55.94</v>
      </c>
      <c r="E7527" s="37">
        <f t="shared" si="235"/>
        <v>67.128</v>
      </c>
      <c r="F7527" s="32">
        <f>'Auxiliary Energy Estimation'!$E$25-D7527</f>
        <v>-0.93999999999999773</v>
      </c>
      <c r="G7527" s="32">
        <f>'Auxiliary Energy Estimation'!$E$25-E7527</f>
        <v>-12.128</v>
      </c>
      <c r="H7527" s="26">
        <f>IF(D7527&lt;='Auxiliary Energy Estimation'!$E$25, 1, 0)</f>
        <v>0</v>
      </c>
      <c r="I7527" s="26">
        <f>IF(E7527&lt;='Auxiliary Energy Estimation'!$E$25, 1, 0)</f>
        <v>0</v>
      </c>
    </row>
    <row r="7528" spans="2:9" ht="15" x14ac:dyDescent="0.3">
      <c r="B7528" s="33">
        <v>7523.5</v>
      </c>
      <c r="C7528" s="34">
        <v>13.3</v>
      </c>
      <c r="D7528" s="32">
        <f t="shared" si="234"/>
        <v>55.94</v>
      </c>
      <c r="E7528" s="37">
        <f t="shared" si="235"/>
        <v>67.128</v>
      </c>
      <c r="F7528" s="32">
        <f>'Auxiliary Energy Estimation'!$E$25-D7528</f>
        <v>-0.93999999999999773</v>
      </c>
      <c r="G7528" s="32">
        <f>'Auxiliary Energy Estimation'!$E$25-E7528</f>
        <v>-12.128</v>
      </c>
      <c r="H7528" s="26">
        <f>IF(D7528&lt;='Auxiliary Energy Estimation'!$E$25, 1, 0)</f>
        <v>0</v>
      </c>
      <c r="I7528" s="26">
        <f>IF(E7528&lt;='Auxiliary Energy Estimation'!$E$25, 1, 0)</f>
        <v>0</v>
      </c>
    </row>
    <row r="7529" spans="2:9" ht="15" x14ac:dyDescent="0.3">
      <c r="B7529" s="33">
        <v>7524.5</v>
      </c>
      <c r="C7529" s="34">
        <v>13.3</v>
      </c>
      <c r="D7529" s="32">
        <f t="shared" si="234"/>
        <v>55.94</v>
      </c>
      <c r="E7529" s="37">
        <f t="shared" si="235"/>
        <v>67.128</v>
      </c>
      <c r="F7529" s="32">
        <f>'Auxiliary Energy Estimation'!$E$25-D7529</f>
        <v>-0.93999999999999773</v>
      </c>
      <c r="G7529" s="32">
        <f>'Auxiliary Energy Estimation'!$E$25-E7529</f>
        <v>-12.128</v>
      </c>
      <c r="H7529" s="26">
        <f>IF(D7529&lt;='Auxiliary Energy Estimation'!$E$25, 1, 0)</f>
        <v>0</v>
      </c>
      <c r="I7529" s="26">
        <f>IF(E7529&lt;='Auxiliary Energy Estimation'!$E$25, 1, 0)</f>
        <v>0</v>
      </c>
    </row>
    <row r="7530" spans="2:9" ht="15" x14ac:dyDescent="0.3">
      <c r="B7530" s="33">
        <v>7525.5</v>
      </c>
      <c r="C7530" s="34">
        <v>13.3</v>
      </c>
      <c r="D7530" s="32">
        <f t="shared" si="234"/>
        <v>55.94</v>
      </c>
      <c r="E7530" s="37">
        <f t="shared" si="235"/>
        <v>67.128</v>
      </c>
      <c r="F7530" s="32">
        <f>'Auxiliary Energy Estimation'!$E$25-D7530</f>
        <v>-0.93999999999999773</v>
      </c>
      <c r="G7530" s="32">
        <f>'Auxiliary Energy Estimation'!$E$25-E7530</f>
        <v>-12.128</v>
      </c>
      <c r="H7530" s="26">
        <f>IF(D7530&lt;='Auxiliary Energy Estimation'!$E$25, 1, 0)</f>
        <v>0</v>
      </c>
      <c r="I7530" s="26">
        <f>IF(E7530&lt;='Auxiliary Energy Estimation'!$E$25, 1, 0)</f>
        <v>0</v>
      </c>
    </row>
    <row r="7531" spans="2:9" ht="15" x14ac:dyDescent="0.3">
      <c r="B7531" s="33">
        <v>7526.5</v>
      </c>
      <c r="C7531" s="34">
        <v>12.8</v>
      </c>
      <c r="D7531" s="32">
        <f t="shared" si="234"/>
        <v>55.040000000000006</v>
      </c>
      <c r="E7531" s="37">
        <f t="shared" si="235"/>
        <v>66.048000000000002</v>
      </c>
      <c r="F7531" s="32">
        <f>'Auxiliary Energy Estimation'!$E$25-D7531</f>
        <v>-4.0000000000006253E-2</v>
      </c>
      <c r="G7531" s="32">
        <f>'Auxiliary Energy Estimation'!$E$25-E7531</f>
        <v>-11.048000000000002</v>
      </c>
      <c r="H7531" s="26">
        <f>IF(D7531&lt;='Auxiliary Energy Estimation'!$E$25, 1, 0)</f>
        <v>0</v>
      </c>
      <c r="I7531" s="26">
        <f>IF(E7531&lt;='Auxiliary Energy Estimation'!$E$25, 1, 0)</f>
        <v>0</v>
      </c>
    </row>
    <row r="7532" spans="2:9" ht="15" x14ac:dyDescent="0.3">
      <c r="B7532" s="33">
        <v>7527.5</v>
      </c>
      <c r="C7532" s="34">
        <v>11.7</v>
      </c>
      <c r="D7532" s="32">
        <f t="shared" si="234"/>
        <v>53.06</v>
      </c>
      <c r="E7532" s="37">
        <f t="shared" si="235"/>
        <v>63.671999999999997</v>
      </c>
      <c r="F7532" s="32">
        <f>'Auxiliary Energy Estimation'!$E$25-D7532</f>
        <v>1.9399999999999977</v>
      </c>
      <c r="G7532" s="32">
        <f>'Auxiliary Energy Estimation'!$E$25-E7532</f>
        <v>-8.671999999999997</v>
      </c>
      <c r="H7532" s="26">
        <f>IF(D7532&lt;='Auxiliary Energy Estimation'!$E$25, 1, 0)</f>
        <v>1</v>
      </c>
      <c r="I7532" s="26">
        <f>IF(E7532&lt;='Auxiliary Energy Estimation'!$E$25, 1, 0)</f>
        <v>0</v>
      </c>
    </row>
    <row r="7533" spans="2:9" ht="15" x14ac:dyDescent="0.3">
      <c r="B7533" s="33">
        <v>7528.5</v>
      </c>
      <c r="C7533" s="34">
        <v>10.6</v>
      </c>
      <c r="D7533" s="32">
        <f t="shared" si="234"/>
        <v>51.08</v>
      </c>
      <c r="E7533" s="37">
        <f t="shared" si="235"/>
        <v>61.295999999999992</v>
      </c>
      <c r="F7533" s="32">
        <f>'Auxiliary Energy Estimation'!$E$25-D7533</f>
        <v>3.9200000000000017</v>
      </c>
      <c r="G7533" s="32">
        <f>'Auxiliary Energy Estimation'!$E$25-E7533</f>
        <v>-6.2959999999999923</v>
      </c>
      <c r="H7533" s="26">
        <f>IF(D7533&lt;='Auxiliary Energy Estimation'!$E$25, 1, 0)</f>
        <v>1</v>
      </c>
      <c r="I7533" s="26">
        <f>IF(E7533&lt;='Auxiliary Energy Estimation'!$E$25, 1, 0)</f>
        <v>0</v>
      </c>
    </row>
    <row r="7534" spans="2:9" ht="15" x14ac:dyDescent="0.3">
      <c r="B7534" s="33">
        <v>7529.5</v>
      </c>
      <c r="C7534" s="34">
        <v>10</v>
      </c>
      <c r="D7534" s="32">
        <f t="shared" si="234"/>
        <v>50</v>
      </c>
      <c r="E7534" s="37">
        <f t="shared" si="235"/>
        <v>60</v>
      </c>
      <c r="F7534" s="32">
        <f>'Auxiliary Energy Estimation'!$E$25-D7534</f>
        <v>5</v>
      </c>
      <c r="G7534" s="32">
        <f>'Auxiliary Energy Estimation'!$E$25-E7534</f>
        <v>-5</v>
      </c>
      <c r="H7534" s="26">
        <f>IF(D7534&lt;='Auxiliary Energy Estimation'!$E$25, 1, 0)</f>
        <v>1</v>
      </c>
      <c r="I7534" s="26">
        <f>IF(E7534&lt;='Auxiliary Energy Estimation'!$E$25, 1, 0)</f>
        <v>0</v>
      </c>
    </row>
    <row r="7535" spans="2:9" ht="15" x14ac:dyDescent="0.3">
      <c r="B7535" s="33">
        <v>7530.5</v>
      </c>
      <c r="C7535" s="34">
        <v>10</v>
      </c>
      <c r="D7535" s="32">
        <f t="shared" si="234"/>
        <v>50</v>
      </c>
      <c r="E7535" s="37">
        <f t="shared" si="235"/>
        <v>60</v>
      </c>
      <c r="F7535" s="32">
        <f>'Auxiliary Energy Estimation'!$E$25-D7535</f>
        <v>5</v>
      </c>
      <c r="G7535" s="32">
        <f>'Auxiliary Energy Estimation'!$E$25-E7535</f>
        <v>-5</v>
      </c>
      <c r="H7535" s="26">
        <f>IF(D7535&lt;='Auxiliary Energy Estimation'!$E$25, 1, 0)</f>
        <v>1</v>
      </c>
      <c r="I7535" s="26">
        <f>IF(E7535&lt;='Auxiliary Energy Estimation'!$E$25, 1, 0)</f>
        <v>0</v>
      </c>
    </row>
    <row r="7536" spans="2:9" ht="15" x14ac:dyDescent="0.3">
      <c r="B7536" s="33">
        <v>7531.5</v>
      </c>
      <c r="C7536" s="34">
        <v>10</v>
      </c>
      <c r="D7536" s="32">
        <f t="shared" si="234"/>
        <v>50</v>
      </c>
      <c r="E7536" s="37">
        <f t="shared" si="235"/>
        <v>60</v>
      </c>
      <c r="F7536" s="32">
        <f>'Auxiliary Energy Estimation'!$E$25-D7536</f>
        <v>5</v>
      </c>
      <c r="G7536" s="32">
        <f>'Auxiliary Energy Estimation'!$E$25-E7536</f>
        <v>-5</v>
      </c>
      <c r="H7536" s="26">
        <f>IF(D7536&lt;='Auxiliary Energy Estimation'!$E$25, 1, 0)</f>
        <v>1</v>
      </c>
      <c r="I7536" s="26">
        <f>IF(E7536&lt;='Auxiliary Energy Estimation'!$E$25, 1, 0)</f>
        <v>0</v>
      </c>
    </row>
    <row r="7537" spans="2:9" ht="15" x14ac:dyDescent="0.3">
      <c r="B7537" s="33">
        <v>7532.5</v>
      </c>
      <c r="C7537" s="34">
        <v>10</v>
      </c>
      <c r="D7537" s="32">
        <f t="shared" si="234"/>
        <v>50</v>
      </c>
      <c r="E7537" s="37">
        <f t="shared" si="235"/>
        <v>60</v>
      </c>
      <c r="F7537" s="32">
        <f>'Auxiliary Energy Estimation'!$E$25-D7537</f>
        <v>5</v>
      </c>
      <c r="G7537" s="32">
        <f>'Auxiliary Energy Estimation'!$E$25-E7537</f>
        <v>-5</v>
      </c>
      <c r="H7537" s="26">
        <f>IF(D7537&lt;='Auxiliary Energy Estimation'!$E$25, 1, 0)</f>
        <v>1</v>
      </c>
      <c r="I7537" s="26">
        <f>IF(E7537&lt;='Auxiliary Energy Estimation'!$E$25, 1, 0)</f>
        <v>0</v>
      </c>
    </row>
    <row r="7538" spans="2:9" ht="15" x14ac:dyDescent="0.3">
      <c r="B7538" s="33">
        <v>7533.5</v>
      </c>
      <c r="C7538" s="34">
        <v>9.4</v>
      </c>
      <c r="D7538" s="32">
        <f t="shared" si="234"/>
        <v>48.92</v>
      </c>
      <c r="E7538" s="37">
        <f t="shared" si="235"/>
        <v>58.704000000000001</v>
      </c>
      <c r="F7538" s="32">
        <f>'Auxiliary Energy Estimation'!$E$25-D7538</f>
        <v>6.0799999999999983</v>
      </c>
      <c r="G7538" s="32">
        <f>'Auxiliary Energy Estimation'!$E$25-E7538</f>
        <v>-3.7040000000000006</v>
      </c>
      <c r="H7538" s="26">
        <f>IF(D7538&lt;='Auxiliary Energy Estimation'!$E$25, 1, 0)</f>
        <v>1</v>
      </c>
      <c r="I7538" s="26">
        <f>IF(E7538&lt;='Auxiliary Energy Estimation'!$E$25, 1, 0)</f>
        <v>0</v>
      </c>
    </row>
    <row r="7539" spans="2:9" ht="15" x14ac:dyDescent="0.3">
      <c r="B7539" s="33">
        <v>7534.5</v>
      </c>
      <c r="C7539" s="34">
        <v>9.4</v>
      </c>
      <c r="D7539" s="32">
        <f t="shared" si="234"/>
        <v>48.92</v>
      </c>
      <c r="E7539" s="37">
        <f t="shared" si="235"/>
        <v>58.704000000000001</v>
      </c>
      <c r="F7539" s="32">
        <f>'Auxiliary Energy Estimation'!$E$25-D7539</f>
        <v>6.0799999999999983</v>
      </c>
      <c r="G7539" s="32">
        <f>'Auxiliary Energy Estimation'!$E$25-E7539</f>
        <v>-3.7040000000000006</v>
      </c>
      <c r="H7539" s="26">
        <f>IF(D7539&lt;='Auxiliary Energy Estimation'!$E$25, 1, 0)</f>
        <v>1</v>
      </c>
      <c r="I7539" s="26">
        <f>IF(E7539&lt;='Auxiliary Energy Estimation'!$E$25, 1, 0)</f>
        <v>0</v>
      </c>
    </row>
    <row r="7540" spans="2:9" ht="15" x14ac:dyDescent="0.3">
      <c r="B7540" s="33">
        <v>7535.5</v>
      </c>
      <c r="C7540" s="34">
        <v>10</v>
      </c>
      <c r="D7540" s="32">
        <f t="shared" si="234"/>
        <v>50</v>
      </c>
      <c r="E7540" s="37">
        <f t="shared" si="235"/>
        <v>60</v>
      </c>
      <c r="F7540" s="32">
        <f>'Auxiliary Energy Estimation'!$E$25-D7540</f>
        <v>5</v>
      </c>
      <c r="G7540" s="32">
        <f>'Auxiliary Energy Estimation'!$E$25-E7540</f>
        <v>-5</v>
      </c>
      <c r="H7540" s="26">
        <f>IF(D7540&lt;='Auxiliary Energy Estimation'!$E$25, 1, 0)</f>
        <v>1</v>
      </c>
      <c r="I7540" s="26">
        <f>IF(E7540&lt;='Auxiliary Energy Estimation'!$E$25, 1, 0)</f>
        <v>0</v>
      </c>
    </row>
    <row r="7541" spans="2:9" ht="15" x14ac:dyDescent="0.3">
      <c r="B7541" s="33">
        <v>7536.5</v>
      </c>
      <c r="C7541" s="34">
        <v>10</v>
      </c>
      <c r="D7541" s="32">
        <f t="shared" si="234"/>
        <v>50</v>
      </c>
      <c r="E7541" s="37">
        <f t="shared" si="235"/>
        <v>60</v>
      </c>
      <c r="F7541" s="32">
        <f>'Auxiliary Energy Estimation'!$E$25-D7541</f>
        <v>5</v>
      </c>
      <c r="G7541" s="32">
        <f>'Auxiliary Energy Estimation'!$E$25-E7541</f>
        <v>-5</v>
      </c>
      <c r="H7541" s="26">
        <f>IF(D7541&lt;='Auxiliary Energy Estimation'!$E$25, 1, 0)</f>
        <v>1</v>
      </c>
      <c r="I7541" s="26">
        <f>IF(E7541&lt;='Auxiliary Energy Estimation'!$E$25, 1, 0)</f>
        <v>0</v>
      </c>
    </row>
    <row r="7542" spans="2:9" ht="15" x14ac:dyDescent="0.3">
      <c r="B7542" s="33">
        <v>7537.5</v>
      </c>
      <c r="C7542" s="34">
        <v>10</v>
      </c>
      <c r="D7542" s="32">
        <f t="shared" si="234"/>
        <v>50</v>
      </c>
      <c r="E7542" s="37">
        <f t="shared" si="235"/>
        <v>60</v>
      </c>
      <c r="F7542" s="32">
        <f>'Auxiliary Energy Estimation'!$E$25-D7542</f>
        <v>5</v>
      </c>
      <c r="G7542" s="32">
        <f>'Auxiliary Energy Estimation'!$E$25-E7542</f>
        <v>-5</v>
      </c>
      <c r="H7542" s="26">
        <f>IF(D7542&lt;='Auxiliary Energy Estimation'!$E$25, 1, 0)</f>
        <v>1</v>
      </c>
      <c r="I7542" s="26">
        <f>IF(E7542&lt;='Auxiliary Energy Estimation'!$E$25, 1, 0)</f>
        <v>0</v>
      </c>
    </row>
    <row r="7543" spans="2:9" ht="15" x14ac:dyDescent="0.3">
      <c r="B7543" s="33">
        <v>7538.5</v>
      </c>
      <c r="C7543" s="34">
        <v>10</v>
      </c>
      <c r="D7543" s="32">
        <f t="shared" si="234"/>
        <v>50</v>
      </c>
      <c r="E7543" s="37">
        <f t="shared" si="235"/>
        <v>60</v>
      </c>
      <c r="F7543" s="32">
        <f>'Auxiliary Energy Estimation'!$E$25-D7543</f>
        <v>5</v>
      </c>
      <c r="G7543" s="32">
        <f>'Auxiliary Energy Estimation'!$E$25-E7543</f>
        <v>-5</v>
      </c>
      <c r="H7543" s="26">
        <f>IF(D7543&lt;='Auxiliary Energy Estimation'!$E$25, 1, 0)</f>
        <v>1</v>
      </c>
      <c r="I7543" s="26">
        <f>IF(E7543&lt;='Auxiliary Energy Estimation'!$E$25, 1, 0)</f>
        <v>0</v>
      </c>
    </row>
    <row r="7544" spans="2:9" ht="15" x14ac:dyDescent="0.3">
      <c r="B7544" s="33">
        <v>7539.5</v>
      </c>
      <c r="C7544" s="34">
        <v>10</v>
      </c>
      <c r="D7544" s="32">
        <f t="shared" si="234"/>
        <v>50</v>
      </c>
      <c r="E7544" s="37">
        <f t="shared" si="235"/>
        <v>60</v>
      </c>
      <c r="F7544" s="32">
        <f>'Auxiliary Energy Estimation'!$E$25-D7544</f>
        <v>5</v>
      </c>
      <c r="G7544" s="32">
        <f>'Auxiliary Energy Estimation'!$E$25-E7544</f>
        <v>-5</v>
      </c>
      <c r="H7544" s="26">
        <f>IF(D7544&lt;='Auxiliary Energy Estimation'!$E$25, 1, 0)</f>
        <v>1</v>
      </c>
      <c r="I7544" s="26">
        <f>IF(E7544&lt;='Auxiliary Energy Estimation'!$E$25, 1, 0)</f>
        <v>0</v>
      </c>
    </row>
    <row r="7545" spans="2:9" ht="15" x14ac:dyDescent="0.3">
      <c r="B7545" s="33">
        <v>7540.5</v>
      </c>
      <c r="C7545" s="34">
        <v>9.4</v>
      </c>
      <c r="D7545" s="32">
        <f t="shared" si="234"/>
        <v>48.92</v>
      </c>
      <c r="E7545" s="37">
        <f t="shared" si="235"/>
        <v>58.704000000000001</v>
      </c>
      <c r="F7545" s="32">
        <f>'Auxiliary Energy Estimation'!$E$25-D7545</f>
        <v>6.0799999999999983</v>
      </c>
      <c r="G7545" s="32">
        <f>'Auxiliary Energy Estimation'!$E$25-E7545</f>
        <v>-3.7040000000000006</v>
      </c>
      <c r="H7545" s="26">
        <f>IF(D7545&lt;='Auxiliary Energy Estimation'!$E$25, 1, 0)</f>
        <v>1</v>
      </c>
      <c r="I7545" s="26">
        <f>IF(E7545&lt;='Auxiliary Energy Estimation'!$E$25, 1, 0)</f>
        <v>0</v>
      </c>
    </row>
    <row r="7546" spans="2:9" ht="15" x14ac:dyDescent="0.3">
      <c r="B7546" s="33">
        <v>7541.5</v>
      </c>
      <c r="C7546" s="34">
        <v>8.9</v>
      </c>
      <c r="D7546" s="32">
        <f t="shared" si="234"/>
        <v>48.019999999999996</v>
      </c>
      <c r="E7546" s="37">
        <f t="shared" si="235"/>
        <v>57.623999999999995</v>
      </c>
      <c r="F7546" s="32">
        <f>'Auxiliary Energy Estimation'!$E$25-D7546</f>
        <v>6.980000000000004</v>
      </c>
      <c r="G7546" s="32">
        <f>'Auxiliary Energy Estimation'!$E$25-E7546</f>
        <v>-2.6239999999999952</v>
      </c>
      <c r="H7546" s="26">
        <f>IF(D7546&lt;='Auxiliary Energy Estimation'!$E$25, 1, 0)</f>
        <v>1</v>
      </c>
      <c r="I7546" s="26">
        <f>IF(E7546&lt;='Auxiliary Energy Estimation'!$E$25, 1, 0)</f>
        <v>0</v>
      </c>
    </row>
    <row r="7547" spans="2:9" ht="15" x14ac:dyDescent="0.3">
      <c r="B7547" s="33">
        <v>7542.5</v>
      </c>
      <c r="C7547" s="34">
        <v>9.4</v>
      </c>
      <c r="D7547" s="32">
        <f t="shared" si="234"/>
        <v>48.92</v>
      </c>
      <c r="E7547" s="37">
        <f t="shared" si="235"/>
        <v>58.704000000000001</v>
      </c>
      <c r="F7547" s="32">
        <f>'Auxiliary Energy Estimation'!$E$25-D7547</f>
        <v>6.0799999999999983</v>
      </c>
      <c r="G7547" s="32">
        <f>'Auxiliary Energy Estimation'!$E$25-E7547</f>
        <v>-3.7040000000000006</v>
      </c>
      <c r="H7547" s="26">
        <f>IF(D7547&lt;='Auxiliary Energy Estimation'!$E$25, 1, 0)</f>
        <v>1</v>
      </c>
      <c r="I7547" s="26">
        <f>IF(E7547&lt;='Auxiliary Energy Estimation'!$E$25, 1, 0)</f>
        <v>0</v>
      </c>
    </row>
    <row r="7548" spans="2:9" ht="15" x14ac:dyDescent="0.3">
      <c r="B7548" s="33">
        <v>7543.5</v>
      </c>
      <c r="C7548" s="34">
        <v>10</v>
      </c>
      <c r="D7548" s="32">
        <f t="shared" si="234"/>
        <v>50</v>
      </c>
      <c r="E7548" s="37">
        <f t="shared" si="235"/>
        <v>60</v>
      </c>
      <c r="F7548" s="32">
        <f>'Auxiliary Energy Estimation'!$E$25-D7548</f>
        <v>5</v>
      </c>
      <c r="G7548" s="32">
        <f>'Auxiliary Energy Estimation'!$E$25-E7548</f>
        <v>-5</v>
      </c>
      <c r="H7548" s="26">
        <f>IF(D7548&lt;='Auxiliary Energy Estimation'!$E$25, 1, 0)</f>
        <v>1</v>
      </c>
      <c r="I7548" s="26">
        <f>IF(E7548&lt;='Auxiliary Energy Estimation'!$E$25, 1, 0)</f>
        <v>0</v>
      </c>
    </row>
    <row r="7549" spans="2:9" ht="15" x14ac:dyDescent="0.3">
      <c r="B7549" s="33">
        <v>7544.5</v>
      </c>
      <c r="C7549" s="34">
        <v>10</v>
      </c>
      <c r="D7549" s="32">
        <f t="shared" si="234"/>
        <v>50</v>
      </c>
      <c r="E7549" s="37">
        <f t="shared" si="235"/>
        <v>60</v>
      </c>
      <c r="F7549" s="32">
        <f>'Auxiliary Energy Estimation'!$E$25-D7549</f>
        <v>5</v>
      </c>
      <c r="G7549" s="32">
        <f>'Auxiliary Energy Estimation'!$E$25-E7549</f>
        <v>-5</v>
      </c>
      <c r="H7549" s="26">
        <f>IF(D7549&lt;='Auxiliary Energy Estimation'!$E$25, 1, 0)</f>
        <v>1</v>
      </c>
      <c r="I7549" s="26">
        <f>IF(E7549&lt;='Auxiliary Energy Estimation'!$E$25, 1, 0)</f>
        <v>0</v>
      </c>
    </row>
    <row r="7550" spans="2:9" ht="15" x14ac:dyDescent="0.3">
      <c r="B7550" s="33">
        <v>7545.5</v>
      </c>
      <c r="C7550" s="34">
        <v>11.1</v>
      </c>
      <c r="D7550" s="32">
        <f t="shared" si="234"/>
        <v>51.980000000000004</v>
      </c>
      <c r="E7550" s="37">
        <f t="shared" si="235"/>
        <v>62.376000000000005</v>
      </c>
      <c r="F7550" s="32">
        <f>'Auxiliary Energy Estimation'!$E$25-D7550</f>
        <v>3.019999999999996</v>
      </c>
      <c r="G7550" s="32">
        <f>'Auxiliary Energy Estimation'!$E$25-E7550</f>
        <v>-7.3760000000000048</v>
      </c>
      <c r="H7550" s="26">
        <f>IF(D7550&lt;='Auxiliary Energy Estimation'!$E$25, 1, 0)</f>
        <v>1</v>
      </c>
      <c r="I7550" s="26">
        <f>IF(E7550&lt;='Auxiliary Energy Estimation'!$E$25, 1, 0)</f>
        <v>0</v>
      </c>
    </row>
    <row r="7551" spans="2:9" ht="15" x14ac:dyDescent="0.3">
      <c r="B7551" s="33">
        <v>7546.5</v>
      </c>
      <c r="C7551" s="34">
        <v>11.1</v>
      </c>
      <c r="D7551" s="32">
        <f t="shared" si="234"/>
        <v>51.980000000000004</v>
      </c>
      <c r="E7551" s="37">
        <f t="shared" si="235"/>
        <v>62.376000000000005</v>
      </c>
      <c r="F7551" s="32">
        <f>'Auxiliary Energy Estimation'!$E$25-D7551</f>
        <v>3.019999999999996</v>
      </c>
      <c r="G7551" s="32">
        <f>'Auxiliary Energy Estimation'!$E$25-E7551</f>
        <v>-7.3760000000000048</v>
      </c>
      <c r="H7551" s="26">
        <f>IF(D7551&lt;='Auxiliary Energy Estimation'!$E$25, 1, 0)</f>
        <v>1</v>
      </c>
      <c r="I7551" s="26">
        <f>IF(E7551&lt;='Auxiliary Energy Estimation'!$E$25, 1, 0)</f>
        <v>0</v>
      </c>
    </row>
    <row r="7552" spans="2:9" ht="15" x14ac:dyDescent="0.3">
      <c r="B7552" s="33">
        <v>7547.5</v>
      </c>
      <c r="C7552" s="34">
        <v>12.2</v>
      </c>
      <c r="D7552" s="32">
        <f t="shared" si="234"/>
        <v>53.96</v>
      </c>
      <c r="E7552" s="37">
        <f t="shared" si="235"/>
        <v>64.751999999999995</v>
      </c>
      <c r="F7552" s="32">
        <f>'Auxiliary Energy Estimation'!$E$25-D7552</f>
        <v>1.0399999999999991</v>
      </c>
      <c r="G7552" s="32">
        <f>'Auxiliary Energy Estimation'!$E$25-E7552</f>
        <v>-9.7519999999999953</v>
      </c>
      <c r="H7552" s="26">
        <f>IF(D7552&lt;='Auxiliary Energy Estimation'!$E$25, 1, 0)</f>
        <v>1</v>
      </c>
      <c r="I7552" s="26">
        <f>IF(E7552&lt;='Auxiliary Energy Estimation'!$E$25, 1, 0)</f>
        <v>0</v>
      </c>
    </row>
    <row r="7553" spans="2:9" ht="15" x14ac:dyDescent="0.3">
      <c r="B7553" s="33">
        <v>7548.5</v>
      </c>
      <c r="C7553" s="34">
        <v>12.2</v>
      </c>
      <c r="D7553" s="32">
        <f t="shared" si="234"/>
        <v>53.96</v>
      </c>
      <c r="E7553" s="37">
        <f t="shared" si="235"/>
        <v>64.751999999999995</v>
      </c>
      <c r="F7553" s="32">
        <f>'Auxiliary Energy Estimation'!$E$25-D7553</f>
        <v>1.0399999999999991</v>
      </c>
      <c r="G7553" s="32">
        <f>'Auxiliary Energy Estimation'!$E$25-E7553</f>
        <v>-9.7519999999999953</v>
      </c>
      <c r="H7553" s="26">
        <f>IF(D7553&lt;='Auxiliary Energy Estimation'!$E$25, 1, 0)</f>
        <v>1</v>
      </c>
      <c r="I7553" s="26">
        <f>IF(E7553&lt;='Auxiliary Energy Estimation'!$E$25, 1, 0)</f>
        <v>0</v>
      </c>
    </row>
    <row r="7554" spans="2:9" ht="15" x14ac:dyDescent="0.3">
      <c r="B7554" s="33">
        <v>7549.5</v>
      </c>
      <c r="C7554" s="34">
        <v>12.2</v>
      </c>
      <c r="D7554" s="32">
        <f t="shared" si="234"/>
        <v>53.96</v>
      </c>
      <c r="E7554" s="37">
        <f t="shared" si="235"/>
        <v>64.751999999999995</v>
      </c>
      <c r="F7554" s="32">
        <f>'Auxiliary Energy Estimation'!$E$25-D7554</f>
        <v>1.0399999999999991</v>
      </c>
      <c r="G7554" s="32">
        <f>'Auxiliary Energy Estimation'!$E$25-E7554</f>
        <v>-9.7519999999999953</v>
      </c>
      <c r="H7554" s="26">
        <f>IF(D7554&lt;='Auxiliary Energy Estimation'!$E$25, 1, 0)</f>
        <v>1</v>
      </c>
      <c r="I7554" s="26">
        <f>IF(E7554&lt;='Auxiliary Energy Estimation'!$E$25, 1, 0)</f>
        <v>0</v>
      </c>
    </row>
    <row r="7555" spans="2:9" ht="15" x14ac:dyDescent="0.3">
      <c r="B7555" s="33">
        <v>7550.5</v>
      </c>
      <c r="C7555" s="34">
        <v>12.2</v>
      </c>
      <c r="D7555" s="32">
        <f t="shared" si="234"/>
        <v>53.96</v>
      </c>
      <c r="E7555" s="37">
        <f t="shared" si="235"/>
        <v>64.751999999999995</v>
      </c>
      <c r="F7555" s="32">
        <f>'Auxiliary Energy Estimation'!$E$25-D7555</f>
        <v>1.0399999999999991</v>
      </c>
      <c r="G7555" s="32">
        <f>'Auxiliary Energy Estimation'!$E$25-E7555</f>
        <v>-9.7519999999999953</v>
      </c>
      <c r="H7555" s="26">
        <f>IF(D7555&lt;='Auxiliary Energy Estimation'!$E$25, 1, 0)</f>
        <v>1</v>
      </c>
      <c r="I7555" s="26">
        <f>IF(E7555&lt;='Auxiliary Energy Estimation'!$E$25, 1, 0)</f>
        <v>0</v>
      </c>
    </row>
    <row r="7556" spans="2:9" ht="15" x14ac:dyDescent="0.3">
      <c r="B7556" s="33">
        <v>7551.5</v>
      </c>
      <c r="C7556" s="34">
        <v>11.7</v>
      </c>
      <c r="D7556" s="32">
        <f t="shared" si="234"/>
        <v>53.06</v>
      </c>
      <c r="E7556" s="37">
        <f t="shared" si="235"/>
        <v>63.671999999999997</v>
      </c>
      <c r="F7556" s="32">
        <f>'Auxiliary Energy Estimation'!$E$25-D7556</f>
        <v>1.9399999999999977</v>
      </c>
      <c r="G7556" s="32">
        <f>'Auxiliary Energy Estimation'!$E$25-E7556</f>
        <v>-8.671999999999997</v>
      </c>
      <c r="H7556" s="26">
        <f>IF(D7556&lt;='Auxiliary Energy Estimation'!$E$25, 1, 0)</f>
        <v>1</v>
      </c>
      <c r="I7556" s="26">
        <f>IF(E7556&lt;='Auxiliary Energy Estimation'!$E$25, 1, 0)</f>
        <v>0</v>
      </c>
    </row>
    <row r="7557" spans="2:9" ht="15" x14ac:dyDescent="0.3">
      <c r="B7557" s="33">
        <v>7552.5</v>
      </c>
      <c r="C7557" s="34">
        <v>10</v>
      </c>
      <c r="D7557" s="32">
        <f t="shared" ref="D7557:D7620" si="236">CONVERT(C7557,"C","F")</f>
        <v>50</v>
      </c>
      <c r="E7557" s="37">
        <f t="shared" ref="E7557:E7620" si="237">D7557*1.2</f>
        <v>60</v>
      </c>
      <c r="F7557" s="32">
        <f>'Auxiliary Energy Estimation'!$E$25-D7557</f>
        <v>5</v>
      </c>
      <c r="G7557" s="32">
        <f>'Auxiliary Energy Estimation'!$E$25-E7557</f>
        <v>-5</v>
      </c>
      <c r="H7557" s="26">
        <f>IF(D7557&lt;='Auxiliary Energy Estimation'!$E$25, 1, 0)</f>
        <v>1</v>
      </c>
      <c r="I7557" s="26">
        <f>IF(E7557&lt;='Auxiliary Energy Estimation'!$E$25, 1, 0)</f>
        <v>0</v>
      </c>
    </row>
    <row r="7558" spans="2:9" ht="15" x14ac:dyDescent="0.3">
      <c r="B7558" s="33">
        <v>7553.5</v>
      </c>
      <c r="C7558" s="34">
        <v>9.4</v>
      </c>
      <c r="D7558" s="32">
        <f t="shared" si="236"/>
        <v>48.92</v>
      </c>
      <c r="E7558" s="37">
        <f t="shared" si="237"/>
        <v>58.704000000000001</v>
      </c>
      <c r="F7558" s="32">
        <f>'Auxiliary Energy Estimation'!$E$25-D7558</f>
        <v>6.0799999999999983</v>
      </c>
      <c r="G7558" s="32">
        <f>'Auxiliary Energy Estimation'!$E$25-E7558</f>
        <v>-3.7040000000000006</v>
      </c>
      <c r="H7558" s="26">
        <f>IF(D7558&lt;='Auxiliary Energy Estimation'!$E$25, 1, 0)</f>
        <v>1</v>
      </c>
      <c r="I7558" s="26">
        <f>IF(E7558&lt;='Auxiliary Energy Estimation'!$E$25, 1, 0)</f>
        <v>0</v>
      </c>
    </row>
    <row r="7559" spans="2:9" ht="15" x14ac:dyDescent="0.3">
      <c r="B7559" s="33">
        <v>7554.5</v>
      </c>
      <c r="C7559" s="34">
        <v>9.4</v>
      </c>
      <c r="D7559" s="32">
        <f t="shared" si="236"/>
        <v>48.92</v>
      </c>
      <c r="E7559" s="37">
        <f t="shared" si="237"/>
        <v>58.704000000000001</v>
      </c>
      <c r="F7559" s="32">
        <f>'Auxiliary Energy Estimation'!$E$25-D7559</f>
        <v>6.0799999999999983</v>
      </c>
      <c r="G7559" s="32">
        <f>'Auxiliary Energy Estimation'!$E$25-E7559</f>
        <v>-3.7040000000000006</v>
      </c>
      <c r="H7559" s="26">
        <f>IF(D7559&lt;='Auxiliary Energy Estimation'!$E$25, 1, 0)</f>
        <v>1</v>
      </c>
      <c r="I7559" s="26">
        <f>IF(E7559&lt;='Auxiliary Energy Estimation'!$E$25, 1, 0)</f>
        <v>0</v>
      </c>
    </row>
    <row r="7560" spans="2:9" ht="15" x14ac:dyDescent="0.3">
      <c r="B7560" s="33">
        <v>7555.5</v>
      </c>
      <c r="C7560" s="34">
        <v>9.4</v>
      </c>
      <c r="D7560" s="32">
        <f t="shared" si="236"/>
        <v>48.92</v>
      </c>
      <c r="E7560" s="37">
        <f t="shared" si="237"/>
        <v>58.704000000000001</v>
      </c>
      <c r="F7560" s="32">
        <f>'Auxiliary Energy Estimation'!$E$25-D7560</f>
        <v>6.0799999999999983</v>
      </c>
      <c r="G7560" s="32">
        <f>'Auxiliary Energy Estimation'!$E$25-E7560</f>
        <v>-3.7040000000000006</v>
      </c>
      <c r="H7560" s="26">
        <f>IF(D7560&lt;='Auxiliary Energy Estimation'!$E$25, 1, 0)</f>
        <v>1</v>
      </c>
      <c r="I7560" s="26">
        <f>IF(E7560&lt;='Auxiliary Energy Estimation'!$E$25, 1, 0)</f>
        <v>0</v>
      </c>
    </row>
    <row r="7561" spans="2:9" ht="15" x14ac:dyDescent="0.3">
      <c r="B7561" s="33">
        <v>7556.5</v>
      </c>
      <c r="C7561" s="34">
        <v>10</v>
      </c>
      <c r="D7561" s="32">
        <f t="shared" si="236"/>
        <v>50</v>
      </c>
      <c r="E7561" s="37">
        <f t="shared" si="237"/>
        <v>60</v>
      </c>
      <c r="F7561" s="32">
        <f>'Auxiliary Energy Estimation'!$E$25-D7561</f>
        <v>5</v>
      </c>
      <c r="G7561" s="32">
        <f>'Auxiliary Energy Estimation'!$E$25-E7561</f>
        <v>-5</v>
      </c>
      <c r="H7561" s="26">
        <f>IF(D7561&lt;='Auxiliary Energy Estimation'!$E$25, 1, 0)</f>
        <v>1</v>
      </c>
      <c r="I7561" s="26">
        <f>IF(E7561&lt;='Auxiliary Energy Estimation'!$E$25, 1, 0)</f>
        <v>0</v>
      </c>
    </row>
    <row r="7562" spans="2:9" ht="15" x14ac:dyDescent="0.3">
      <c r="B7562" s="33">
        <v>7557.5</v>
      </c>
      <c r="C7562" s="34">
        <v>10.6</v>
      </c>
      <c r="D7562" s="32">
        <f t="shared" si="236"/>
        <v>51.08</v>
      </c>
      <c r="E7562" s="37">
        <f t="shared" si="237"/>
        <v>61.295999999999992</v>
      </c>
      <c r="F7562" s="32">
        <f>'Auxiliary Energy Estimation'!$E$25-D7562</f>
        <v>3.9200000000000017</v>
      </c>
      <c r="G7562" s="32">
        <f>'Auxiliary Energy Estimation'!$E$25-E7562</f>
        <v>-6.2959999999999923</v>
      </c>
      <c r="H7562" s="26">
        <f>IF(D7562&lt;='Auxiliary Energy Estimation'!$E$25, 1, 0)</f>
        <v>1</v>
      </c>
      <c r="I7562" s="26">
        <f>IF(E7562&lt;='Auxiliary Energy Estimation'!$E$25, 1, 0)</f>
        <v>0</v>
      </c>
    </row>
    <row r="7563" spans="2:9" ht="15" x14ac:dyDescent="0.3">
      <c r="B7563" s="33">
        <v>7558.5</v>
      </c>
      <c r="C7563" s="34">
        <v>11.1</v>
      </c>
      <c r="D7563" s="32">
        <f t="shared" si="236"/>
        <v>51.980000000000004</v>
      </c>
      <c r="E7563" s="37">
        <f t="shared" si="237"/>
        <v>62.376000000000005</v>
      </c>
      <c r="F7563" s="32">
        <f>'Auxiliary Energy Estimation'!$E$25-D7563</f>
        <v>3.019999999999996</v>
      </c>
      <c r="G7563" s="32">
        <f>'Auxiliary Energy Estimation'!$E$25-E7563</f>
        <v>-7.3760000000000048</v>
      </c>
      <c r="H7563" s="26">
        <f>IF(D7563&lt;='Auxiliary Energy Estimation'!$E$25, 1, 0)</f>
        <v>1</v>
      </c>
      <c r="I7563" s="26">
        <f>IF(E7563&lt;='Auxiliary Energy Estimation'!$E$25, 1, 0)</f>
        <v>0</v>
      </c>
    </row>
    <row r="7564" spans="2:9" ht="15" x14ac:dyDescent="0.3">
      <c r="B7564" s="33">
        <v>7559.5</v>
      </c>
      <c r="C7564" s="34">
        <v>10.6</v>
      </c>
      <c r="D7564" s="32">
        <f t="shared" si="236"/>
        <v>51.08</v>
      </c>
      <c r="E7564" s="37">
        <f t="shared" si="237"/>
        <v>61.295999999999992</v>
      </c>
      <c r="F7564" s="32">
        <f>'Auxiliary Energy Estimation'!$E$25-D7564</f>
        <v>3.9200000000000017</v>
      </c>
      <c r="G7564" s="32">
        <f>'Auxiliary Energy Estimation'!$E$25-E7564</f>
        <v>-6.2959999999999923</v>
      </c>
      <c r="H7564" s="26">
        <f>IF(D7564&lt;='Auxiliary Energy Estimation'!$E$25, 1, 0)</f>
        <v>1</v>
      </c>
      <c r="I7564" s="26">
        <f>IF(E7564&lt;='Auxiliary Energy Estimation'!$E$25, 1, 0)</f>
        <v>0</v>
      </c>
    </row>
    <row r="7565" spans="2:9" ht="15" x14ac:dyDescent="0.3">
      <c r="B7565" s="33">
        <v>7560.5</v>
      </c>
      <c r="C7565" s="34">
        <v>10.6</v>
      </c>
      <c r="D7565" s="32">
        <f t="shared" si="236"/>
        <v>51.08</v>
      </c>
      <c r="E7565" s="37">
        <f t="shared" si="237"/>
        <v>61.295999999999992</v>
      </c>
      <c r="F7565" s="32">
        <f>'Auxiliary Energy Estimation'!$E$25-D7565</f>
        <v>3.9200000000000017</v>
      </c>
      <c r="G7565" s="32">
        <f>'Auxiliary Energy Estimation'!$E$25-E7565</f>
        <v>-6.2959999999999923</v>
      </c>
      <c r="H7565" s="26">
        <f>IF(D7565&lt;='Auxiliary Energy Estimation'!$E$25, 1, 0)</f>
        <v>1</v>
      </c>
      <c r="I7565" s="26">
        <f>IF(E7565&lt;='Auxiliary Energy Estimation'!$E$25, 1, 0)</f>
        <v>0</v>
      </c>
    </row>
    <row r="7566" spans="2:9" ht="15" x14ac:dyDescent="0.3">
      <c r="B7566" s="33">
        <v>7561.5</v>
      </c>
      <c r="C7566" s="34">
        <v>10.6</v>
      </c>
      <c r="D7566" s="32">
        <f t="shared" si="236"/>
        <v>51.08</v>
      </c>
      <c r="E7566" s="37">
        <f t="shared" si="237"/>
        <v>61.295999999999992</v>
      </c>
      <c r="F7566" s="32">
        <f>'Auxiliary Energy Estimation'!$E$25-D7566</f>
        <v>3.9200000000000017</v>
      </c>
      <c r="G7566" s="32">
        <f>'Auxiliary Energy Estimation'!$E$25-E7566</f>
        <v>-6.2959999999999923</v>
      </c>
      <c r="H7566" s="26">
        <f>IF(D7566&lt;='Auxiliary Energy Estimation'!$E$25, 1, 0)</f>
        <v>1</v>
      </c>
      <c r="I7566" s="26">
        <f>IF(E7566&lt;='Auxiliary Energy Estimation'!$E$25, 1, 0)</f>
        <v>0</v>
      </c>
    </row>
    <row r="7567" spans="2:9" ht="15" x14ac:dyDescent="0.3">
      <c r="B7567" s="33">
        <v>7562.5</v>
      </c>
      <c r="C7567" s="34">
        <v>10.6</v>
      </c>
      <c r="D7567" s="32">
        <f t="shared" si="236"/>
        <v>51.08</v>
      </c>
      <c r="E7567" s="37">
        <f t="shared" si="237"/>
        <v>61.295999999999992</v>
      </c>
      <c r="F7567" s="32">
        <f>'Auxiliary Energy Estimation'!$E$25-D7567</f>
        <v>3.9200000000000017</v>
      </c>
      <c r="G7567" s="32">
        <f>'Auxiliary Energy Estimation'!$E$25-E7567</f>
        <v>-6.2959999999999923</v>
      </c>
      <c r="H7567" s="26">
        <f>IF(D7567&lt;='Auxiliary Energy Estimation'!$E$25, 1, 0)</f>
        <v>1</v>
      </c>
      <c r="I7567" s="26">
        <f>IF(E7567&lt;='Auxiliary Energy Estimation'!$E$25, 1, 0)</f>
        <v>0</v>
      </c>
    </row>
    <row r="7568" spans="2:9" ht="15" x14ac:dyDescent="0.3">
      <c r="B7568" s="33">
        <v>7563.5</v>
      </c>
      <c r="C7568" s="34">
        <v>10.6</v>
      </c>
      <c r="D7568" s="32">
        <f t="shared" si="236"/>
        <v>51.08</v>
      </c>
      <c r="E7568" s="37">
        <f t="shared" si="237"/>
        <v>61.295999999999992</v>
      </c>
      <c r="F7568" s="32">
        <f>'Auxiliary Energy Estimation'!$E$25-D7568</f>
        <v>3.9200000000000017</v>
      </c>
      <c r="G7568" s="32">
        <f>'Auxiliary Energy Estimation'!$E$25-E7568</f>
        <v>-6.2959999999999923</v>
      </c>
      <c r="H7568" s="26">
        <f>IF(D7568&lt;='Auxiliary Energy Estimation'!$E$25, 1, 0)</f>
        <v>1</v>
      </c>
      <c r="I7568" s="26">
        <f>IF(E7568&lt;='Auxiliary Energy Estimation'!$E$25, 1, 0)</f>
        <v>0</v>
      </c>
    </row>
    <row r="7569" spans="2:9" ht="15" x14ac:dyDescent="0.3">
      <c r="B7569" s="33">
        <v>7564.5</v>
      </c>
      <c r="C7569" s="34">
        <v>10</v>
      </c>
      <c r="D7569" s="32">
        <f t="shared" si="236"/>
        <v>50</v>
      </c>
      <c r="E7569" s="37">
        <f t="shared" si="237"/>
        <v>60</v>
      </c>
      <c r="F7569" s="32">
        <f>'Auxiliary Energy Estimation'!$E$25-D7569</f>
        <v>5</v>
      </c>
      <c r="G7569" s="32">
        <f>'Auxiliary Energy Estimation'!$E$25-E7569</f>
        <v>-5</v>
      </c>
      <c r="H7569" s="26">
        <f>IF(D7569&lt;='Auxiliary Energy Estimation'!$E$25, 1, 0)</f>
        <v>1</v>
      </c>
      <c r="I7569" s="26">
        <f>IF(E7569&lt;='Auxiliary Energy Estimation'!$E$25, 1, 0)</f>
        <v>0</v>
      </c>
    </row>
    <row r="7570" spans="2:9" ht="15" x14ac:dyDescent="0.3">
      <c r="B7570" s="33">
        <v>7565.5</v>
      </c>
      <c r="C7570" s="34">
        <v>9.4</v>
      </c>
      <c r="D7570" s="32">
        <f t="shared" si="236"/>
        <v>48.92</v>
      </c>
      <c r="E7570" s="37">
        <f t="shared" si="237"/>
        <v>58.704000000000001</v>
      </c>
      <c r="F7570" s="32">
        <f>'Auxiliary Energy Estimation'!$E$25-D7570</f>
        <v>6.0799999999999983</v>
      </c>
      <c r="G7570" s="32">
        <f>'Auxiliary Energy Estimation'!$E$25-E7570</f>
        <v>-3.7040000000000006</v>
      </c>
      <c r="H7570" s="26">
        <f>IF(D7570&lt;='Auxiliary Energy Estimation'!$E$25, 1, 0)</f>
        <v>1</v>
      </c>
      <c r="I7570" s="26">
        <f>IF(E7570&lt;='Auxiliary Energy Estimation'!$E$25, 1, 0)</f>
        <v>0</v>
      </c>
    </row>
    <row r="7571" spans="2:9" ht="15" x14ac:dyDescent="0.3">
      <c r="B7571" s="33">
        <v>7566.5</v>
      </c>
      <c r="C7571" s="34">
        <v>8.3000000000000007</v>
      </c>
      <c r="D7571" s="32">
        <f t="shared" si="236"/>
        <v>46.94</v>
      </c>
      <c r="E7571" s="37">
        <f t="shared" si="237"/>
        <v>56.327999999999996</v>
      </c>
      <c r="F7571" s="32">
        <f>'Auxiliary Energy Estimation'!$E$25-D7571</f>
        <v>8.0600000000000023</v>
      </c>
      <c r="G7571" s="32">
        <f>'Auxiliary Energy Estimation'!$E$25-E7571</f>
        <v>-1.3279999999999959</v>
      </c>
      <c r="H7571" s="26">
        <f>IF(D7571&lt;='Auxiliary Energy Estimation'!$E$25, 1, 0)</f>
        <v>1</v>
      </c>
      <c r="I7571" s="26">
        <f>IF(E7571&lt;='Auxiliary Energy Estimation'!$E$25, 1, 0)</f>
        <v>0</v>
      </c>
    </row>
    <row r="7572" spans="2:9" ht="15" x14ac:dyDescent="0.3">
      <c r="B7572" s="33">
        <v>7567.5</v>
      </c>
      <c r="C7572" s="34">
        <v>8.3000000000000007</v>
      </c>
      <c r="D7572" s="32">
        <f t="shared" si="236"/>
        <v>46.94</v>
      </c>
      <c r="E7572" s="37">
        <f t="shared" si="237"/>
        <v>56.327999999999996</v>
      </c>
      <c r="F7572" s="32">
        <f>'Auxiliary Energy Estimation'!$E$25-D7572</f>
        <v>8.0600000000000023</v>
      </c>
      <c r="G7572" s="32">
        <f>'Auxiliary Energy Estimation'!$E$25-E7572</f>
        <v>-1.3279999999999959</v>
      </c>
      <c r="H7572" s="26">
        <f>IF(D7572&lt;='Auxiliary Energy Estimation'!$E$25, 1, 0)</f>
        <v>1</v>
      </c>
      <c r="I7572" s="26">
        <f>IF(E7572&lt;='Auxiliary Energy Estimation'!$E$25, 1, 0)</f>
        <v>0</v>
      </c>
    </row>
    <row r="7573" spans="2:9" ht="15" x14ac:dyDescent="0.3">
      <c r="B7573" s="33">
        <v>7568.5</v>
      </c>
      <c r="C7573" s="34">
        <v>7.8</v>
      </c>
      <c r="D7573" s="32">
        <f t="shared" si="236"/>
        <v>46.04</v>
      </c>
      <c r="E7573" s="37">
        <f t="shared" si="237"/>
        <v>55.247999999999998</v>
      </c>
      <c r="F7573" s="32">
        <f>'Auxiliary Energy Estimation'!$E$25-D7573</f>
        <v>8.9600000000000009</v>
      </c>
      <c r="G7573" s="32">
        <f>'Auxiliary Energy Estimation'!$E$25-E7573</f>
        <v>-0.24799999999999756</v>
      </c>
      <c r="H7573" s="26">
        <f>IF(D7573&lt;='Auxiliary Energy Estimation'!$E$25, 1, 0)</f>
        <v>1</v>
      </c>
      <c r="I7573" s="26">
        <f>IF(E7573&lt;='Auxiliary Energy Estimation'!$E$25, 1, 0)</f>
        <v>0</v>
      </c>
    </row>
    <row r="7574" spans="2:9" ht="15" x14ac:dyDescent="0.3">
      <c r="B7574" s="33">
        <v>7569.5</v>
      </c>
      <c r="C7574" s="34">
        <v>7.2</v>
      </c>
      <c r="D7574" s="32">
        <f t="shared" si="236"/>
        <v>44.96</v>
      </c>
      <c r="E7574" s="37">
        <f t="shared" si="237"/>
        <v>53.951999999999998</v>
      </c>
      <c r="F7574" s="32">
        <f>'Auxiliary Energy Estimation'!$E$25-D7574</f>
        <v>10.039999999999999</v>
      </c>
      <c r="G7574" s="32">
        <f>'Auxiliary Energy Estimation'!$E$25-E7574</f>
        <v>1.0480000000000018</v>
      </c>
      <c r="H7574" s="26">
        <f>IF(D7574&lt;='Auxiliary Energy Estimation'!$E$25, 1, 0)</f>
        <v>1</v>
      </c>
      <c r="I7574" s="26">
        <f>IF(E7574&lt;='Auxiliary Energy Estimation'!$E$25, 1, 0)</f>
        <v>1</v>
      </c>
    </row>
    <row r="7575" spans="2:9" ht="15" x14ac:dyDescent="0.3">
      <c r="B7575" s="33">
        <v>7570.5</v>
      </c>
      <c r="C7575" s="34">
        <v>7.2</v>
      </c>
      <c r="D7575" s="32">
        <f t="shared" si="236"/>
        <v>44.96</v>
      </c>
      <c r="E7575" s="37">
        <f t="shared" si="237"/>
        <v>53.951999999999998</v>
      </c>
      <c r="F7575" s="32">
        <f>'Auxiliary Energy Estimation'!$E$25-D7575</f>
        <v>10.039999999999999</v>
      </c>
      <c r="G7575" s="32">
        <f>'Auxiliary Energy Estimation'!$E$25-E7575</f>
        <v>1.0480000000000018</v>
      </c>
      <c r="H7575" s="26">
        <f>IF(D7575&lt;='Auxiliary Energy Estimation'!$E$25, 1, 0)</f>
        <v>1</v>
      </c>
      <c r="I7575" s="26">
        <f>IF(E7575&lt;='Auxiliary Energy Estimation'!$E$25, 1, 0)</f>
        <v>1</v>
      </c>
    </row>
    <row r="7576" spans="2:9" ht="15" x14ac:dyDescent="0.3">
      <c r="B7576" s="33">
        <v>7571.5</v>
      </c>
      <c r="C7576" s="34">
        <v>6.1</v>
      </c>
      <c r="D7576" s="32">
        <f t="shared" si="236"/>
        <v>42.980000000000004</v>
      </c>
      <c r="E7576" s="37">
        <f t="shared" si="237"/>
        <v>51.576000000000001</v>
      </c>
      <c r="F7576" s="32">
        <f>'Auxiliary Energy Estimation'!$E$25-D7576</f>
        <v>12.019999999999996</v>
      </c>
      <c r="G7576" s="32">
        <f>'Auxiliary Energy Estimation'!$E$25-E7576</f>
        <v>3.4239999999999995</v>
      </c>
      <c r="H7576" s="26">
        <f>IF(D7576&lt;='Auxiliary Energy Estimation'!$E$25, 1, 0)</f>
        <v>1</v>
      </c>
      <c r="I7576" s="26">
        <f>IF(E7576&lt;='Auxiliary Energy Estimation'!$E$25, 1, 0)</f>
        <v>1</v>
      </c>
    </row>
    <row r="7577" spans="2:9" ht="15" x14ac:dyDescent="0.3">
      <c r="B7577" s="33">
        <v>7572.5</v>
      </c>
      <c r="C7577" s="34">
        <v>6.1</v>
      </c>
      <c r="D7577" s="32">
        <f t="shared" si="236"/>
        <v>42.980000000000004</v>
      </c>
      <c r="E7577" s="37">
        <f t="shared" si="237"/>
        <v>51.576000000000001</v>
      </c>
      <c r="F7577" s="32">
        <f>'Auxiliary Energy Estimation'!$E$25-D7577</f>
        <v>12.019999999999996</v>
      </c>
      <c r="G7577" s="32">
        <f>'Auxiliary Energy Estimation'!$E$25-E7577</f>
        <v>3.4239999999999995</v>
      </c>
      <c r="H7577" s="26">
        <f>IF(D7577&lt;='Auxiliary Energy Estimation'!$E$25, 1, 0)</f>
        <v>1</v>
      </c>
      <c r="I7577" s="26">
        <f>IF(E7577&lt;='Auxiliary Energy Estimation'!$E$25, 1, 0)</f>
        <v>1</v>
      </c>
    </row>
    <row r="7578" spans="2:9" ht="15" x14ac:dyDescent="0.3">
      <c r="B7578" s="33">
        <v>7573.5</v>
      </c>
      <c r="C7578" s="34">
        <v>6.1</v>
      </c>
      <c r="D7578" s="32">
        <f t="shared" si="236"/>
        <v>42.980000000000004</v>
      </c>
      <c r="E7578" s="37">
        <f t="shared" si="237"/>
        <v>51.576000000000001</v>
      </c>
      <c r="F7578" s="32">
        <f>'Auxiliary Energy Estimation'!$E$25-D7578</f>
        <v>12.019999999999996</v>
      </c>
      <c r="G7578" s="32">
        <f>'Auxiliary Energy Estimation'!$E$25-E7578</f>
        <v>3.4239999999999995</v>
      </c>
      <c r="H7578" s="26">
        <f>IF(D7578&lt;='Auxiliary Energy Estimation'!$E$25, 1, 0)</f>
        <v>1</v>
      </c>
      <c r="I7578" s="26">
        <f>IF(E7578&lt;='Auxiliary Energy Estimation'!$E$25, 1, 0)</f>
        <v>1</v>
      </c>
    </row>
    <row r="7579" spans="2:9" ht="15" x14ac:dyDescent="0.3">
      <c r="B7579" s="33">
        <v>7574.5</v>
      </c>
      <c r="C7579" s="34">
        <v>5.6</v>
      </c>
      <c r="D7579" s="32">
        <f t="shared" si="236"/>
        <v>42.08</v>
      </c>
      <c r="E7579" s="37">
        <f t="shared" si="237"/>
        <v>50.495999999999995</v>
      </c>
      <c r="F7579" s="32">
        <f>'Auxiliary Energy Estimation'!$E$25-D7579</f>
        <v>12.920000000000002</v>
      </c>
      <c r="G7579" s="32">
        <f>'Auxiliary Energy Estimation'!$E$25-E7579</f>
        <v>4.5040000000000049</v>
      </c>
      <c r="H7579" s="26">
        <f>IF(D7579&lt;='Auxiliary Energy Estimation'!$E$25, 1, 0)</f>
        <v>1</v>
      </c>
      <c r="I7579" s="26">
        <f>IF(E7579&lt;='Auxiliary Energy Estimation'!$E$25, 1, 0)</f>
        <v>1</v>
      </c>
    </row>
    <row r="7580" spans="2:9" ht="15" x14ac:dyDescent="0.3">
      <c r="B7580" s="33">
        <v>7575.5</v>
      </c>
      <c r="C7580" s="34">
        <v>5.6</v>
      </c>
      <c r="D7580" s="32">
        <f t="shared" si="236"/>
        <v>42.08</v>
      </c>
      <c r="E7580" s="37">
        <f t="shared" si="237"/>
        <v>50.495999999999995</v>
      </c>
      <c r="F7580" s="32">
        <f>'Auxiliary Energy Estimation'!$E$25-D7580</f>
        <v>12.920000000000002</v>
      </c>
      <c r="G7580" s="32">
        <f>'Auxiliary Energy Estimation'!$E$25-E7580</f>
        <v>4.5040000000000049</v>
      </c>
      <c r="H7580" s="26">
        <f>IF(D7580&lt;='Auxiliary Energy Estimation'!$E$25, 1, 0)</f>
        <v>1</v>
      </c>
      <c r="I7580" s="26">
        <f>IF(E7580&lt;='Auxiliary Energy Estimation'!$E$25, 1, 0)</f>
        <v>1</v>
      </c>
    </row>
    <row r="7581" spans="2:9" ht="15" x14ac:dyDescent="0.3">
      <c r="B7581" s="33">
        <v>7576.5</v>
      </c>
      <c r="C7581" s="34">
        <v>5</v>
      </c>
      <c r="D7581" s="32">
        <f t="shared" si="236"/>
        <v>41</v>
      </c>
      <c r="E7581" s="37">
        <f t="shared" si="237"/>
        <v>49.199999999999996</v>
      </c>
      <c r="F7581" s="32">
        <f>'Auxiliary Energy Estimation'!$E$25-D7581</f>
        <v>14</v>
      </c>
      <c r="G7581" s="32">
        <f>'Auxiliary Energy Estimation'!$E$25-E7581</f>
        <v>5.8000000000000043</v>
      </c>
      <c r="H7581" s="26">
        <f>IF(D7581&lt;='Auxiliary Energy Estimation'!$E$25, 1, 0)</f>
        <v>1</v>
      </c>
      <c r="I7581" s="26">
        <f>IF(E7581&lt;='Auxiliary Energy Estimation'!$E$25, 1, 0)</f>
        <v>1</v>
      </c>
    </row>
    <row r="7582" spans="2:9" ht="15" x14ac:dyDescent="0.3">
      <c r="B7582" s="33">
        <v>7577.5</v>
      </c>
      <c r="C7582" s="34">
        <v>4.4000000000000004</v>
      </c>
      <c r="D7582" s="32">
        <f t="shared" si="236"/>
        <v>39.92</v>
      </c>
      <c r="E7582" s="37">
        <f t="shared" si="237"/>
        <v>47.904000000000003</v>
      </c>
      <c r="F7582" s="32">
        <f>'Auxiliary Energy Estimation'!$E$25-D7582</f>
        <v>15.079999999999998</v>
      </c>
      <c r="G7582" s="32">
        <f>'Auxiliary Energy Estimation'!$E$25-E7582</f>
        <v>7.0959999999999965</v>
      </c>
      <c r="H7582" s="26">
        <f>IF(D7582&lt;='Auxiliary Energy Estimation'!$E$25, 1, 0)</f>
        <v>1</v>
      </c>
      <c r="I7582" s="26">
        <f>IF(E7582&lt;='Auxiliary Energy Estimation'!$E$25, 1, 0)</f>
        <v>1</v>
      </c>
    </row>
    <row r="7583" spans="2:9" ht="15" x14ac:dyDescent="0.3">
      <c r="B7583" s="33">
        <v>7578.5</v>
      </c>
      <c r="C7583" s="34">
        <v>4.4000000000000004</v>
      </c>
      <c r="D7583" s="32">
        <f t="shared" si="236"/>
        <v>39.92</v>
      </c>
      <c r="E7583" s="37">
        <f t="shared" si="237"/>
        <v>47.904000000000003</v>
      </c>
      <c r="F7583" s="32">
        <f>'Auxiliary Energy Estimation'!$E$25-D7583</f>
        <v>15.079999999999998</v>
      </c>
      <c r="G7583" s="32">
        <f>'Auxiliary Energy Estimation'!$E$25-E7583</f>
        <v>7.0959999999999965</v>
      </c>
      <c r="H7583" s="26">
        <f>IF(D7583&lt;='Auxiliary Energy Estimation'!$E$25, 1, 0)</f>
        <v>1</v>
      </c>
      <c r="I7583" s="26">
        <f>IF(E7583&lt;='Auxiliary Energy Estimation'!$E$25, 1, 0)</f>
        <v>1</v>
      </c>
    </row>
    <row r="7584" spans="2:9" ht="15" x14ac:dyDescent="0.3">
      <c r="B7584" s="33">
        <v>7579.5</v>
      </c>
      <c r="C7584" s="34">
        <v>4.4000000000000004</v>
      </c>
      <c r="D7584" s="32">
        <f t="shared" si="236"/>
        <v>39.92</v>
      </c>
      <c r="E7584" s="37">
        <f t="shared" si="237"/>
        <v>47.904000000000003</v>
      </c>
      <c r="F7584" s="32">
        <f>'Auxiliary Energy Estimation'!$E$25-D7584</f>
        <v>15.079999999999998</v>
      </c>
      <c r="G7584" s="32">
        <f>'Auxiliary Energy Estimation'!$E$25-E7584</f>
        <v>7.0959999999999965</v>
      </c>
      <c r="H7584" s="26">
        <f>IF(D7584&lt;='Auxiliary Energy Estimation'!$E$25, 1, 0)</f>
        <v>1</v>
      </c>
      <c r="I7584" s="26">
        <f>IF(E7584&lt;='Auxiliary Energy Estimation'!$E$25, 1, 0)</f>
        <v>1</v>
      </c>
    </row>
    <row r="7585" spans="2:9" ht="15" x14ac:dyDescent="0.3">
      <c r="B7585" s="33">
        <v>7580.5</v>
      </c>
      <c r="C7585" s="34">
        <v>4.4000000000000004</v>
      </c>
      <c r="D7585" s="32">
        <f t="shared" si="236"/>
        <v>39.92</v>
      </c>
      <c r="E7585" s="37">
        <f t="shared" si="237"/>
        <v>47.904000000000003</v>
      </c>
      <c r="F7585" s="32">
        <f>'Auxiliary Energy Estimation'!$E$25-D7585</f>
        <v>15.079999999999998</v>
      </c>
      <c r="G7585" s="32">
        <f>'Auxiliary Energy Estimation'!$E$25-E7585</f>
        <v>7.0959999999999965</v>
      </c>
      <c r="H7585" s="26">
        <f>IF(D7585&lt;='Auxiliary Energy Estimation'!$E$25, 1, 0)</f>
        <v>1</v>
      </c>
      <c r="I7585" s="26">
        <f>IF(E7585&lt;='Auxiliary Energy Estimation'!$E$25, 1, 0)</f>
        <v>1</v>
      </c>
    </row>
    <row r="7586" spans="2:9" ht="15" x14ac:dyDescent="0.3">
      <c r="B7586" s="33">
        <v>7581.5</v>
      </c>
      <c r="C7586" s="34">
        <v>4.4000000000000004</v>
      </c>
      <c r="D7586" s="32">
        <f t="shared" si="236"/>
        <v>39.92</v>
      </c>
      <c r="E7586" s="37">
        <f t="shared" si="237"/>
        <v>47.904000000000003</v>
      </c>
      <c r="F7586" s="32">
        <f>'Auxiliary Energy Estimation'!$E$25-D7586</f>
        <v>15.079999999999998</v>
      </c>
      <c r="G7586" s="32">
        <f>'Auxiliary Energy Estimation'!$E$25-E7586</f>
        <v>7.0959999999999965</v>
      </c>
      <c r="H7586" s="26">
        <f>IF(D7586&lt;='Auxiliary Energy Estimation'!$E$25, 1, 0)</f>
        <v>1</v>
      </c>
      <c r="I7586" s="26">
        <f>IF(E7586&lt;='Auxiliary Energy Estimation'!$E$25, 1, 0)</f>
        <v>1</v>
      </c>
    </row>
    <row r="7587" spans="2:9" ht="15" x14ac:dyDescent="0.3">
      <c r="B7587" s="33">
        <v>7582.5</v>
      </c>
      <c r="C7587" s="34">
        <v>2.8</v>
      </c>
      <c r="D7587" s="32">
        <f t="shared" si="236"/>
        <v>37.04</v>
      </c>
      <c r="E7587" s="37">
        <f t="shared" si="237"/>
        <v>44.448</v>
      </c>
      <c r="F7587" s="32">
        <f>'Auxiliary Energy Estimation'!$E$25-D7587</f>
        <v>17.96</v>
      </c>
      <c r="G7587" s="32">
        <f>'Auxiliary Energy Estimation'!$E$25-E7587</f>
        <v>10.552</v>
      </c>
      <c r="H7587" s="26">
        <f>IF(D7587&lt;='Auxiliary Energy Estimation'!$E$25, 1, 0)</f>
        <v>1</v>
      </c>
      <c r="I7587" s="26">
        <f>IF(E7587&lt;='Auxiliary Energy Estimation'!$E$25, 1, 0)</f>
        <v>1</v>
      </c>
    </row>
    <row r="7588" spans="2:9" ht="15" x14ac:dyDescent="0.3">
      <c r="B7588" s="33">
        <v>7583.5</v>
      </c>
      <c r="C7588" s="34">
        <v>2.2000000000000002</v>
      </c>
      <c r="D7588" s="32">
        <f t="shared" si="236"/>
        <v>35.96</v>
      </c>
      <c r="E7588" s="37">
        <f t="shared" si="237"/>
        <v>43.152000000000001</v>
      </c>
      <c r="F7588" s="32">
        <f>'Auxiliary Energy Estimation'!$E$25-D7588</f>
        <v>19.04</v>
      </c>
      <c r="G7588" s="32">
        <f>'Auxiliary Energy Estimation'!$E$25-E7588</f>
        <v>11.847999999999999</v>
      </c>
      <c r="H7588" s="26">
        <f>IF(D7588&lt;='Auxiliary Energy Estimation'!$E$25, 1, 0)</f>
        <v>1</v>
      </c>
      <c r="I7588" s="26">
        <f>IF(E7588&lt;='Auxiliary Energy Estimation'!$E$25, 1, 0)</f>
        <v>1</v>
      </c>
    </row>
    <row r="7589" spans="2:9" ht="15" x14ac:dyDescent="0.3">
      <c r="B7589" s="33">
        <v>7584.5</v>
      </c>
      <c r="C7589" s="34">
        <v>1.1000000000000001</v>
      </c>
      <c r="D7589" s="32">
        <f t="shared" si="236"/>
        <v>33.979999999999997</v>
      </c>
      <c r="E7589" s="37">
        <f t="shared" si="237"/>
        <v>40.775999999999996</v>
      </c>
      <c r="F7589" s="32">
        <f>'Auxiliary Energy Estimation'!$E$25-D7589</f>
        <v>21.020000000000003</v>
      </c>
      <c r="G7589" s="32">
        <f>'Auxiliary Energy Estimation'!$E$25-E7589</f>
        <v>14.224000000000004</v>
      </c>
      <c r="H7589" s="26">
        <f>IF(D7589&lt;='Auxiliary Energy Estimation'!$E$25, 1, 0)</f>
        <v>1</v>
      </c>
      <c r="I7589" s="26">
        <f>IF(E7589&lt;='Auxiliary Energy Estimation'!$E$25, 1, 0)</f>
        <v>1</v>
      </c>
    </row>
    <row r="7590" spans="2:9" ht="15" x14ac:dyDescent="0.3">
      <c r="B7590" s="33">
        <v>7585.5</v>
      </c>
      <c r="C7590" s="34">
        <v>1.1000000000000001</v>
      </c>
      <c r="D7590" s="32">
        <f t="shared" si="236"/>
        <v>33.979999999999997</v>
      </c>
      <c r="E7590" s="37">
        <f t="shared" si="237"/>
        <v>40.775999999999996</v>
      </c>
      <c r="F7590" s="32">
        <f>'Auxiliary Energy Estimation'!$E$25-D7590</f>
        <v>21.020000000000003</v>
      </c>
      <c r="G7590" s="32">
        <f>'Auxiliary Energy Estimation'!$E$25-E7590</f>
        <v>14.224000000000004</v>
      </c>
      <c r="H7590" s="26">
        <f>IF(D7590&lt;='Auxiliary Energy Estimation'!$E$25, 1, 0)</f>
        <v>1</v>
      </c>
      <c r="I7590" s="26">
        <f>IF(E7590&lt;='Auxiliary Energy Estimation'!$E$25, 1, 0)</f>
        <v>1</v>
      </c>
    </row>
    <row r="7591" spans="2:9" ht="15" x14ac:dyDescent="0.3">
      <c r="B7591" s="33">
        <v>7586.5</v>
      </c>
      <c r="C7591" s="34">
        <v>0</v>
      </c>
      <c r="D7591" s="32">
        <f t="shared" si="236"/>
        <v>32</v>
      </c>
      <c r="E7591" s="37">
        <f t="shared" si="237"/>
        <v>38.4</v>
      </c>
      <c r="F7591" s="32">
        <f>'Auxiliary Energy Estimation'!$E$25-D7591</f>
        <v>23</v>
      </c>
      <c r="G7591" s="32">
        <f>'Auxiliary Energy Estimation'!$E$25-E7591</f>
        <v>16.600000000000001</v>
      </c>
      <c r="H7591" s="26">
        <f>IF(D7591&lt;='Auxiliary Energy Estimation'!$E$25, 1, 0)</f>
        <v>1</v>
      </c>
      <c r="I7591" s="26">
        <f>IF(E7591&lt;='Auxiliary Energy Estimation'!$E$25, 1, 0)</f>
        <v>1</v>
      </c>
    </row>
    <row r="7592" spans="2:9" ht="15" x14ac:dyDescent="0.3">
      <c r="B7592" s="33">
        <v>7587.5</v>
      </c>
      <c r="C7592" s="34">
        <v>0</v>
      </c>
      <c r="D7592" s="32">
        <f t="shared" si="236"/>
        <v>32</v>
      </c>
      <c r="E7592" s="37">
        <f t="shared" si="237"/>
        <v>38.4</v>
      </c>
      <c r="F7592" s="32">
        <f>'Auxiliary Energy Estimation'!$E$25-D7592</f>
        <v>23</v>
      </c>
      <c r="G7592" s="32">
        <f>'Auxiliary Energy Estimation'!$E$25-E7592</f>
        <v>16.600000000000001</v>
      </c>
      <c r="H7592" s="26">
        <f>IF(D7592&lt;='Auxiliary Energy Estimation'!$E$25, 1, 0)</f>
        <v>1</v>
      </c>
      <c r="I7592" s="26">
        <f>IF(E7592&lt;='Auxiliary Energy Estimation'!$E$25, 1, 0)</f>
        <v>1</v>
      </c>
    </row>
    <row r="7593" spans="2:9" ht="15" x14ac:dyDescent="0.3">
      <c r="B7593" s="33">
        <v>7588.5</v>
      </c>
      <c r="C7593" s="34">
        <v>0</v>
      </c>
      <c r="D7593" s="32">
        <f t="shared" si="236"/>
        <v>32</v>
      </c>
      <c r="E7593" s="37">
        <f t="shared" si="237"/>
        <v>38.4</v>
      </c>
      <c r="F7593" s="32">
        <f>'Auxiliary Energy Estimation'!$E$25-D7593</f>
        <v>23</v>
      </c>
      <c r="G7593" s="32">
        <f>'Auxiliary Energy Estimation'!$E$25-E7593</f>
        <v>16.600000000000001</v>
      </c>
      <c r="H7593" s="26">
        <f>IF(D7593&lt;='Auxiliary Energy Estimation'!$E$25, 1, 0)</f>
        <v>1</v>
      </c>
      <c r="I7593" s="26">
        <f>IF(E7593&lt;='Auxiliary Energy Estimation'!$E$25, 1, 0)</f>
        <v>1</v>
      </c>
    </row>
    <row r="7594" spans="2:9" ht="15" x14ac:dyDescent="0.3">
      <c r="B7594" s="33">
        <v>7589.5</v>
      </c>
      <c r="C7594" s="34">
        <v>0</v>
      </c>
      <c r="D7594" s="32">
        <f t="shared" si="236"/>
        <v>32</v>
      </c>
      <c r="E7594" s="37">
        <f t="shared" si="237"/>
        <v>38.4</v>
      </c>
      <c r="F7594" s="32">
        <f>'Auxiliary Energy Estimation'!$E$25-D7594</f>
        <v>23</v>
      </c>
      <c r="G7594" s="32">
        <f>'Auxiliary Energy Estimation'!$E$25-E7594</f>
        <v>16.600000000000001</v>
      </c>
      <c r="H7594" s="26">
        <f>IF(D7594&lt;='Auxiliary Energy Estimation'!$E$25, 1, 0)</f>
        <v>1</v>
      </c>
      <c r="I7594" s="26">
        <f>IF(E7594&lt;='Auxiliary Energy Estimation'!$E$25, 1, 0)</f>
        <v>1</v>
      </c>
    </row>
    <row r="7595" spans="2:9" ht="15" x14ac:dyDescent="0.3">
      <c r="B7595" s="33">
        <v>7590.5</v>
      </c>
      <c r="C7595" s="34">
        <v>0</v>
      </c>
      <c r="D7595" s="32">
        <f t="shared" si="236"/>
        <v>32</v>
      </c>
      <c r="E7595" s="37">
        <f t="shared" si="237"/>
        <v>38.4</v>
      </c>
      <c r="F7595" s="32">
        <f>'Auxiliary Energy Estimation'!$E$25-D7595</f>
        <v>23</v>
      </c>
      <c r="G7595" s="32">
        <f>'Auxiliary Energy Estimation'!$E$25-E7595</f>
        <v>16.600000000000001</v>
      </c>
      <c r="H7595" s="26">
        <f>IF(D7595&lt;='Auxiliary Energy Estimation'!$E$25, 1, 0)</f>
        <v>1</v>
      </c>
      <c r="I7595" s="26">
        <f>IF(E7595&lt;='Auxiliary Energy Estimation'!$E$25, 1, 0)</f>
        <v>1</v>
      </c>
    </row>
    <row r="7596" spans="2:9" ht="15" x14ac:dyDescent="0.3">
      <c r="B7596" s="33">
        <v>7591.5</v>
      </c>
      <c r="C7596" s="34">
        <v>0.6</v>
      </c>
      <c r="D7596" s="32">
        <f t="shared" si="236"/>
        <v>33.08</v>
      </c>
      <c r="E7596" s="37">
        <f t="shared" si="237"/>
        <v>39.695999999999998</v>
      </c>
      <c r="F7596" s="32">
        <f>'Auxiliary Energy Estimation'!$E$25-D7596</f>
        <v>21.92</v>
      </c>
      <c r="G7596" s="32">
        <f>'Auxiliary Energy Estimation'!$E$25-E7596</f>
        <v>15.304000000000002</v>
      </c>
      <c r="H7596" s="26">
        <f>IF(D7596&lt;='Auxiliary Energy Estimation'!$E$25, 1, 0)</f>
        <v>1</v>
      </c>
      <c r="I7596" s="26">
        <f>IF(E7596&lt;='Auxiliary Energy Estimation'!$E$25, 1, 0)</f>
        <v>1</v>
      </c>
    </row>
    <row r="7597" spans="2:9" ht="15" x14ac:dyDescent="0.3">
      <c r="B7597" s="33">
        <v>7592.5</v>
      </c>
      <c r="C7597" s="34">
        <v>1.1000000000000001</v>
      </c>
      <c r="D7597" s="32">
        <f t="shared" si="236"/>
        <v>33.979999999999997</v>
      </c>
      <c r="E7597" s="37">
        <f t="shared" si="237"/>
        <v>40.775999999999996</v>
      </c>
      <c r="F7597" s="32">
        <f>'Auxiliary Energy Estimation'!$E$25-D7597</f>
        <v>21.020000000000003</v>
      </c>
      <c r="G7597" s="32">
        <f>'Auxiliary Energy Estimation'!$E$25-E7597</f>
        <v>14.224000000000004</v>
      </c>
      <c r="H7597" s="26">
        <f>IF(D7597&lt;='Auxiliary Energy Estimation'!$E$25, 1, 0)</f>
        <v>1</v>
      </c>
      <c r="I7597" s="26">
        <f>IF(E7597&lt;='Auxiliary Energy Estimation'!$E$25, 1, 0)</f>
        <v>1</v>
      </c>
    </row>
    <row r="7598" spans="2:9" ht="15" x14ac:dyDescent="0.3">
      <c r="B7598" s="33">
        <v>7593.5</v>
      </c>
      <c r="C7598" s="34">
        <v>3.9</v>
      </c>
      <c r="D7598" s="32">
        <f t="shared" si="236"/>
        <v>39.019999999999996</v>
      </c>
      <c r="E7598" s="37">
        <f t="shared" si="237"/>
        <v>46.823999999999991</v>
      </c>
      <c r="F7598" s="32">
        <f>'Auxiliary Energy Estimation'!$E$25-D7598</f>
        <v>15.980000000000004</v>
      </c>
      <c r="G7598" s="32">
        <f>'Auxiliary Energy Estimation'!$E$25-E7598</f>
        <v>8.176000000000009</v>
      </c>
      <c r="H7598" s="26">
        <f>IF(D7598&lt;='Auxiliary Energy Estimation'!$E$25, 1, 0)</f>
        <v>1</v>
      </c>
      <c r="I7598" s="26">
        <f>IF(E7598&lt;='Auxiliary Energy Estimation'!$E$25, 1, 0)</f>
        <v>1</v>
      </c>
    </row>
    <row r="7599" spans="2:9" ht="15" x14ac:dyDescent="0.3">
      <c r="B7599" s="33">
        <v>7594.5</v>
      </c>
      <c r="C7599" s="34">
        <v>5.6</v>
      </c>
      <c r="D7599" s="32">
        <f t="shared" si="236"/>
        <v>42.08</v>
      </c>
      <c r="E7599" s="37">
        <f t="shared" si="237"/>
        <v>50.495999999999995</v>
      </c>
      <c r="F7599" s="32">
        <f>'Auxiliary Energy Estimation'!$E$25-D7599</f>
        <v>12.920000000000002</v>
      </c>
      <c r="G7599" s="32">
        <f>'Auxiliary Energy Estimation'!$E$25-E7599</f>
        <v>4.5040000000000049</v>
      </c>
      <c r="H7599" s="26">
        <f>IF(D7599&lt;='Auxiliary Energy Estimation'!$E$25, 1, 0)</f>
        <v>1</v>
      </c>
      <c r="I7599" s="26">
        <f>IF(E7599&lt;='Auxiliary Energy Estimation'!$E$25, 1, 0)</f>
        <v>1</v>
      </c>
    </row>
    <row r="7600" spans="2:9" ht="15" x14ac:dyDescent="0.3">
      <c r="B7600" s="33">
        <v>7595.5</v>
      </c>
      <c r="C7600" s="34">
        <v>5.6</v>
      </c>
      <c r="D7600" s="32">
        <f t="shared" si="236"/>
        <v>42.08</v>
      </c>
      <c r="E7600" s="37">
        <f t="shared" si="237"/>
        <v>50.495999999999995</v>
      </c>
      <c r="F7600" s="32">
        <f>'Auxiliary Energy Estimation'!$E$25-D7600</f>
        <v>12.920000000000002</v>
      </c>
      <c r="G7600" s="32">
        <f>'Auxiliary Energy Estimation'!$E$25-E7600</f>
        <v>4.5040000000000049</v>
      </c>
      <c r="H7600" s="26">
        <f>IF(D7600&lt;='Auxiliary Energy Estimation'!$E$25, 1, 0)</f>
        <v>1</v>
      </c>
      <c r="I7600" s="26">
        <f>IF(E7600&lt;='Auxiliary Energy Estimation'!$E$25, 1, 0)</f>
        <v>1</v>
      </c>
    </row>
    <row r="7601" spans="2:9" ht="15" x14ac:dyDescent="0.3">
      <c r="B7601" s="33">
        <v>7596.5</v>
      </c>
      <c r="C7601" s="34">
        <v>5.6</v>
      </c>
      <c r="D7601" s="32">
        <f t="shared" si="236"/>
        <v>42.08</v>
      </c>
      <c r="E7601" s="37">
        <f t="shared" si="237"/>
        <v>50.495999999999995</v>
      </c>
      <c r="F7601" s="32">
        <f>'Auxiliary Energy Estimation'!$E$25-D7601</f>
        <v>12.920000000000002</v>
      </c>
      <c r="G7601" s="32">
        <f>'Auxiliary Energy Estimation'!$E$25-E7601</f>
        <v>4.5040000000000049</v>
      </c>
      <c r="H7601" s="26">
        <f>IF(D7601&lt;='Auxiliary Energy Estimation'!$E$25, 1, 0)</f>
        <v>1</v>
      </c>
      <c r="I7601" s="26">
        <f>IF(E7601&lt;='Auxiliary Energy Estimation'!$E$25, 1, 0)</f>
        <v>1</v>
      </c>
    </row>
    <row r="7602" spans="2:9" ht="15" x14ac:dyDescent="0.3">
      <c r="B7602" s="33">
        <v>7597.5</v>
      </c>
      <c r="C7602" s="34">
        <v>5.6</v>
      </c>
      <c r="D7602" s="32">
        <f t="shared" si="236"/>
        <v>42.08</v>
      </c>
      <c r="E7602" s="37">
        <f t="shared" si="237"/>
        <v>50.495999999999995</v>
      </c>
      <c r="F7602" s="32">
        <f>'Auxiliary Energy Estimation'!$E$25-D7602</f>
        <v>12.920000000000002</v>
      </c>
      <c r="G7602" s="32">
        <f>'Auxiliary Energy Estimation'!$E$25-E7602</f>
        <v>4.5040000000000049</v>
      </c>
      <c r="H7602" s="26">
        <f>IF(D7602&lt;='Auxiliary Energy Estimation'!$E$25, 1, 0)</f>
        <v>1</v>
      </c>
      <c r="I7602" s="26">
        <f>IF(E7602&lt;='Auxiliary Energy Estimation'!$E$25, 1, 0)</f>
        <v>1</v>
      </c>
    </row>
    <row r="7603" spans="2:9" ht="15" x14ac:dyDescent="0.3">
      <c r="B7603" s="33">
        <v>7598.5</v>
      </c>
      <c r="C7603" s="34">
        <v>5.6</v>
      </c>
      <c r="D7603" s="32">
        <f t="shared" si="236"/>
        <v>42.08</v>
      </c>
      <c r="E7603" s="37">
        <f t="shared" si="237"/>
        <v>50.495999999999995</v>
      </c>
      <c r="F7603" s="32">
        <f>'Auxiliary Energy Estimation'!$E$25-D7603</f>
        <v>12.920000000000002</v>
      </c>
      <c r="G7603" s="32">
        <f>'Auxiliary Energy Estimation'!$E$25-E7603</f>
        <v>4.5040000000000049</v>
      </c>
      <c r="H7603" s="26">
        <f>IF(D7603&lt;='Auxiliary Energy Estimation'!$E$25, 1, 0)</f>
        <v>1</v>
      </c>
      <c r="I7603" s="26">
        <f>IF(E7603&lt;='Auxiliary Energy Estimation'!$E$25, 1, 0)</f>
        <v>1</v>
      </c>
    </row>
    <row r="7604" spans="2:9" ht="15" x14ac:dyDescent="0.3">
      <c r="B7604" s="33">
        <v>7599.5</v>
      </c>
      <c r="C7604" s="34">
        <v>5.6</v>
      </c>
      <c r="D7604" s="32">
        <f t="shared" si="236"/>
        <v>42.08</v>
      </c>
      <c r="E7604" s="37">
        <f t="shared" si="237"/>
        <v>50.495999999999995</v>
      </c>
      <c r="F7604" s="32">
        <f>'Auxiliary Energy Estimation'!$E$25-D7604</f>
        <v>12.920000000000002</v>
      </c>
      <c r="G7604" s="32">
        <f>'Auxiliary Energy Estimation'!$E$25-E7604</f>
        <v>4.5040000000000049</v>
      </c>
      <c r="H7604" s="26">
        <f>IF(D7604&lt;='Auxiliary Energy Estimation'!$E$25, 1, 0)</f>
        <v>1</v>
      </c>
      <c r="I7604" s="26">
        <f>IF(E7604&lt;='Auxiliary Energy Estimation'!$E$25, 1, 0)</f>
        <v>1</v>
      </c>
    </row>
    <row r="7605" spans="2:9" ht="15" x14ac:dyDescent="0.3">
      <c r="B7605" s="33">
        <v>7600.5</v>
      </c>
      <c r="C7605" s="34">
        <v>4.4000000000000004</v>
      </c>
      <c r="D7605" s="32">
        <f t="shared" si="236"/>
        <v>39.92</v>
      </c>
      <c r="E7605" s="37">
        <f t="shared" si="237"/>
        <v>47.904000000000003</v>
      </c>
      <c r="F7605" s="32">
        <f>'Auxiliary Energy Estimation'!$E$25-D7605</f>
        <v>15.079999999999998</v>
      </c>
      <c r="G7605" s="32">
        <f>'Auxiliary Energy Estimation'!$E$25-E7605</f>
        <v>7.0959999999999965</v>
      </c>
      <c r="H7605" s="26">
        <f>IF(D7605&lt;='Auxiliary Energy Estimation'!$E$25, 1, 0)</f>
        <v>1</v>
      </c>
      <c r="I7605" s="26">
        <f>IF(E7605&lt;='Auxiliary Energy Estimation'!$E$25, 1, 0)</f>
        <v>1</v>
      </c>
    </row>
    <row r="7606" spans="2:9" ht="15" x14ac:dyDescent="0.3">
      <c r="B7606" s="33">
        <v>7601.5</v>
      </c>
      <c r="C7606" s="34">
        <v>4.4000000000000004</v>
      </c>
      <c r="D7606" s="32">
        <f t="shared" si="236"/>
        <v>39.92</v>
      </c>
      <c r="E7606" s="37">
        <f t="shared" si="237"/>
        <v>47.904000000000003</v>
      </c>
      <c r="F7606" s="32">
        <f>'Auxiliary Energy Estimation'!$E$25-D7606</f>
        <v>15.079999999999998</v>
      </c>
      <c r="G7606" s="32">
        <f>'Auxiliary Energy Estimation'!$E$25-E7606</f>
        <v>7.0959999999999965</v>
      </c>
      <c r="H7606" s="26">
        <f>IF(D7606&lt;='Auxiliary Energy Estimation'!$E$25, 1, 0)</f>
        <v>1</v>
      </c>
      <c r="I7606" s="26">
        <f>IF(E7606&lt;='Auxiliary Energy Estimation'!$E$25, 1, 0)</f>
        <v>1</v>
      </c>
    </row>
    <row r="7607" spans="2:9" ht="15" x14ac:dyDescent="0.3">
      <c r="B7607" s="33">
        <v>7602.5</v>
      </c>
      <c r="C7607" s="34">
        <v>4.4000000000000004</v>
      </c>
      <c r="D7607" s="32">
        <f t="shared" si="236"/>
        <v>39.92</v>
      </c>
      <c r="E7607" s="37">
        <f t="shared" si="237"/>
        <v>47.904000000000003</v>
      </c>
      <c r="F7607" s="32">
        <f>'Auxiliary Energy Estimation'!$E$25-D7607</f>
        <v>15.079999999999998</v>
      </c>
      <c r="G7607" s="32">
        <f>'Auxiliary Energy Estimation'!$E$25-E7607</f>
        <v>7.0959999999999965</v>
      </c>
      <c r="H7607" s="26">
        <f>IF(D7607&lt;='Auxiliary Energy Estimation'!$E$25, 1, 0)</f>
        <v>1</v>
      </c>
      <c r="I7607" s="26">
        <f>IF(E7607&lt;='Auxiliary Energy Estimation'!$E$25, 1, 0)</f>
        <v>1</v>
      </c>
    </row>
    <row r="7608" spans="2:9" ht="15" x14ac:dyDescent="0.3">
      <c r="B7608" s="33">
        <v>7603.5</v>
      </c>
      <c r="C7608" s="34">
        <v>4.4000000000000004</v>
      </c>
      <c r="D7608" s="32">
        <f t="shared" si="236"/>
        <v>39.92</v>
      </c>
      <c r="E7608" s="37">
        <f t="shared" si="237"/>
        <v>47.904000000000003</v>
      </c>
      <c r="F7608" s="32">
        <f>'Auxiliary Energy Estimation'!$E$25-D7608</f>
        <v>15.079999999999998</v>
      </c>
      <c r="G7608" s="32">
        <f>'Auxiliary Energy Estimation'!$E$25-E7608</f>
        <v>7.0959999999999965</v>
      </c>
      <c r="H7608" s="26">
        <f>IF(D7608&lt;='Auxiliary Energy Estimation'!$E$25, 1, 0)</f>
        <v>1</v>
      </c>
      <c r="I7608" s="26">
        <f>IF(E7608&lt;='Auxiliary Energy Estimation'!$E$25, 1, 0)</f>
        <v>1</v>
      </c>
    </row>
    <row r="7609" spans="2:9" ht="15" x14ac:dyDescent="0.3">
      <c r="B7609" s="33">
        <v>7604.5</v>
      </c>
      <c r="C7609" s="34">
        <v>4.4000000000000004</v>
      </c>
      <c r="D7609" s="32">
        <f t="shared" si="236"/>
        <v>39.92</v>
      </c>
      <c r="E7609" s="37">
        <f t="shared" si="237"/>
        <v>47.904000000000003</v>
      </c>
      <c r="F7609" s="32">
        <f>'Auxiliary Energy Estimation'!$E$25-D7609</f>
        <v>15.079999999999998</v>
      </c>
      <c r="G7609" s="32">
        <f>'Auxiliary Energy Estimation'!$E$25-E7609</f>
        <v>7.0959999999999965</v>
      </c>
      <c r="H7609" s="26">
        <f>IF(D7609&lt;='Auxiliary Energy Estimation'!$E$25, 1, 0)</f>
        <v>1</v>
      </c>
      <c r="I7609" s="26">
        <f>IF(E7609&lt;='Auxiliary Energy Estimation'!$E$25, 1, 0)</f>
        <v>1</v>
      </c>
    </row>
    <row r="7610" spans="2:9" ht="15" x14ac:dyDescent="0.3">
      <c r="B7610" s="33">
        <v>7605.5</v>
      </c>
      <c r="C7610" s="34">
        <v>5</v>
      </c>
      <c r="D7610" s="32">
        <f t="shared" si="236"/>
        <v>41</v>
      </c>
      <c r="E7610" s="37">
        <f t="shared" si="237"/>
        <v>49.199999999999996</v>
      </c>
      <c r="F7610" s="32">
        <f>'Auxiliary Energy Estimation'!$E$25-D7610</f>
        <v>14</v>
      </c>
      <c r="G7610" s="32">
        <f>'Auxiliary Energy Estimation'!$E$25-E7610</f>
        <v>5.8000000000000043</v>
      </c>
      <c r="H7610" s="26">
        <f>IF(D7610&lt;='Auxiliary Energy Estimation'!$E$25, 1, 0)</f>
        <v>1</v>
      </c>
      <c r="I7610" s="26">
        <f>IF(E7610&lt;='Auxiliary Energy Estimation'!$E$25, 1, 0)</f>
        <v>1</v>
      </c>
    </row>
    <row r="7611" spans="2:9" ht="15" x14ac:dyDescent="0.3">
      <c r="B7611" s="33">
        <v>7606.5</v>
      </c>
      <c r="C7611" s="34">
        <v>5.6</v>
      </c>
      <c r="D7611" s="32">
        <f t="shared" si="236"/>
        <v>42.08</v>
      </c>
      <c r="E7611" s="37">
        <f t="shared" si="237"/>
        <v>50.495999999999995</v>
      </c>
      <c r="F7611" s="32">
        <f>'Auxiliary Energy Estimation'!$E$25-D7611</f>
        <v>12.920000000000002</v>
      </c>
      <c r="G7611" s="32">
        <f>'Auxiliary Energy Estimation'!$E$25-E7611</f>
        <v>4.5040000000000049</v>
      </c>
      <c r="H7611" s="26">
        <f>IF(D7611&lt;='Auxiliary Energy Estimation'!$E$25, 1, 0)</f>
        <v>1</v>
      </c>
      <c r="I7611" s="26">
        <f>IF(E7611&lt;='Auxiliary Energy Estimation'!$E$25, 1, 0)</f>
        <v>1</v>
      </c>
    </row>
    <row r="7612" spans="2:9" ht="15" x14ac:dyDescent="0.3">
      <c r="B7612" s="33">
        <v>7607.5</v>
      </c>
      <c r="C7612" s="34">
        <v>5.6</v>
      </c>
      <c r="D7612" s="32">
        <f t="shared" si="236"/>
        <v>42.08</v>
      </c>
      <c r="E7612" s="37">
        <f t="shared" si="237"/>
        <v>50.495999999999995</v>
      </c>
      <c r="F7612" s="32">
        <f>'Auxiliary Energy Estimation'!$E$25-D7612</f>
        <v>12.920000000000002</v>
      </c>
      <c r="G7612" s="32">
        <f>'Auxiliary Energy Estimation'!$E$25-E7612</f>
        <v>4.5040000000000049</v>
      </c>
      <c r="H7612" s="26">
        <f>IF(D7612&lt;='Auxiliary Energy Estimation'!$E$25, 1, 0)</f>
        <v>1</v>
      </c>
      <c r="I7612" s="26">
        <f>IF(E7612&lt;='Auxiliary Energy Estimation'!$E$25, 1, 0)</f>
        <v>1</v>
      </c>
    </row>
    <row r="7613" spans="2:9" ht="15" x14ac:dyDescent="0.3">
      <c r="B7613" s="33">
        <v>7608.5</v>
      </c>
      <c r="C7613" s="34">
        <v>5.6</v>
      </c>
      <c r="D7613" s="32">
        <f t="shared" si="236"/>
        <v>42.08</v>
      </c>
      <c r="E7613" s="37">
        <f t="shared" si="237"/>
        <v>50.495999999999995</v>
      </c>
      <c r="F7613" s="32">
        <f>'Auxiliary Energy Estimation'!$E$25-D7613</f>
        <v>12.920000000000002</v>
      </c>
      <c r="G7613" s="32">
        <f>'Auxiliary Energy Estimation'!$E$25-E7613</f>
        <v>4.5040000000000049</v>
      </c>
      <c r="H7613" s="26">
        <f>IF(D7613&lt;='Auxiliary Energy Estimation'!$E$25, 1, 0)</f>
        <v>1</v>
      </c>
      <c r="I7613" s="26">
        <f>IF(E7613&lt;='Auxiliary Energy Estimation'!$E$25, 1, 0)</f>
        <v>1</v>
      </c>
    </row>
    <row r="7614" spans="2:9" ht="15" x14ac:dyDescent="0.3">
      <c r="B7614" s="33">
        <v>7609.5</v>
      </c>
      <c r="C7614" s="34">
        <v>5.6</v>
      </c>
      <c r="D7614" s="32">
        <f t="shared" si="236"/>
        <v>42.08</v>
      </c>
      <c r="E7614" s="37">
        <f t="shared" si="237"/>
        <v>50.495999999999995</v>
      </c>
      <c r="F7614" s="32">
        <f>'Auxiliary Energy Estimation'!$E$25-D7614</f>
        <v>12.920000000000002</v>
      </c>
      <c r="G7614" s="32">
        <f>'Auxiliary Energy Estimation'!$E$25-E7614</f>
        <v>4.5040000000000049</v>
      </c>
      <c r="H7614" s="26">
        <f>IF(D7614&lt;='Auxiliary Energy Estimation'!$E$25, 1, 0)</f>
        <v>1</v>
      </c>
      <c r="I7614" s="26">
        <f>IF(E7614&lt;='Auxiliary Energy Estimation'!$E$25, 1, 0)</f>
        <v>1</v>
      </c>
    </row>
    <row r="7615" spans="2:9" ht="15" x14ac:dyDescent="0.3">
      <c r="B7615" s="33">
        <v>7610.5</v>
      </c>
      <c r="C7615" s="34">
        <v>6.1</v>
      </c>
      <c r="D7615" s="32">
        <f t="shared" si="236"/>
        <v>42.980000000000004</v>
      </c>
      <c r="E7615" s="37">
        <f t="shared" si="237"/>
        <v>51.576000000000001</v>
      </c>
      <c r="F7615" s="32">
        <f>'Auxiliary Energy Estimation'!$E$25-D7615</f>
        <v>12.019999999999996</v>
      </c>
      <c r="G7615" s="32">
        <f>'Auxiliary Energy Estimation'!$E$25-E7615</f>
        <v>3.4239999999999995</v>
      </c>
      <c r="H7615" s="26">
        <f>IF(D7615&lt;='Auxiliary Energy Estimation'!$E$25, 1, 0)</f>
        <v>1</v>
      </c>
      <c r="I7615" s="26">
        <f>IF(E7615&lt;='Auxiliary Energy Estimation'!$E$25, 1, 0)</f>
        <v>1</v>
      </c>
    </row>
    <row r="7616" spans="2:9" ht="15" x14ac:dyDescent="0.3">
      <c r="B7616" s="33">
        <v>7611.5</v>
      </c>
      <c r="C7616" s="34">
        <v>6.7</v>
      </c>
      <c r="D7616" s="32">
        <f t="shared" si="236"/>
        <v>44.06</v>
      </c>
      <c r="E7616" s="37">
        <f t="shared" si="237"/>
        <v>52.872</v>
      </c>
      <c r="F7616" s="32">
        <f>'Auxiliary Energy Estimation'!$E$25-D7616</f>
        <v>10.939999999999998</v>
      </c>
      <c r="G7616" s="32">
        <f>'Auxiliary Energy Estimation'!$E$25-E7616</f>
        <v>2.1280000000000001</v>
      </c>
      <c r="H7616" s="26">
        <f>IF(D7616&lt;='Auxiliary Energy Estimation'!$E$25, 1, 0)</f>
        <v>1</v>
      </c>
      <c r="I7616" s="26">
        <f>IF(E7616&lt;='Auxiliary Energy Estimation'!$E$25, 1, 0)</f>
        <v>1</v>
      </c>
    </row>
    <row r="7617" spans="2:9" ht="15" x14ac:dyDescent="0.3">
      <c r="B7617" s="33">
        <v>7612.5</v>
      </c>
      <c r="C7617" s="34">
        <v>6.7</v>
      </c>
      <c r="D7617" s="32">
        <f t="shared" si="236"/>
        <v>44.06</v>
      </c>
      <c r="E7617" s="37">
        <f t="shared" si="237"/>
        <v>52.872</v>
      </c>
      <c r="F7617" s="32">
        <f>'Auxiliary Energy Estimation'!$E$25-D7617</f>
        <v>10.939999999999998</v>
      </c>
      <c r="G7617" s="32">
        <f>'Auxiliary Energy Estimation'!$E$25-E7617</f>
        <v>2.1280000000000001</v>
      </c>
      <c r="H7617" s="26">
        <f>IF(D7617&lt;='Auxiliary Energy Estimation'!$E$25, 1, 0)</f>
        <v>1</v>
      </c>
      <c r="I7617" s="26">
        <f>IF(E7617&lt;='Auxiliary Energy Estimation'!$E$25, 1, 0)</f>
        <v>1</v>
      </c>
    </row>
    <row r="7618" spans="2:9" ht="15" x14ac:dyDescent="0.3">
      <c r="B7618" s="33">
        <v>7613.5</v>
      </c>
      <c r="C7618" s="34">
        <v>7.2</v>
      </c>
      <c r="D7618" s="32">
        <f t="shared" si="236"/>
        <v>44.96</v>
      </c>
      <c r="E7618" s="37">
        <f t="shared" si="237"/>
        <v>53.951999999999998</v>
      </c>
      <c r="F7618" s="32">
        <f>'Auxiliary Energy Estimation'!$E$25-D7618</f>
        <v>10.039999999999999</v>
      </c>
      <c r="G7618" s="32">
        <f>'Auxiliary Energy Estimation'!$E$25-E7618</f>
        <v>1.0480000000000018</v>
      </c>
      <c r="H7618" s="26">
        <f>IF(D7618&lt;='Auxiliary Energy Estimation'!$E$25, 1, 0)</f>
        <v>1</v>
      </c>
      <c r="I7618" s="26">
        <f>IF(E7618&lt;='Auxiliary Energy Estimation'!$E$25, 1, 0)</f>
        <v>1</v>
      </c>
    </row>
    <row r="7619" spans="2:9" ht="15" x14ac:dyDescent="0.3">
      <c r="B7619" s="33">
        <v>7614.5</v>
      </c>
      <c r="C7619" s="34">
        <v>7.8</v>
      </c>
      <c r="D7619" s="32">
        <f t="shared" si="236"/>
        <v>46.04</v>
      </c>
      <c r="E7619" s="37">
        <f t="shared" si="237"/>
        <v>55.247999999999998</v>
      </c>
      <c r="F7619" s="32">
        <f>'Auxiliary Energy Estimation'!$E$25-D7619</f>
        <v>8.9600000000000009</v>
      </c>
      <c r="G7619" s="32">
        <f>'Auxiliary Energy Estimation'!$E$25-E7619</f>
        <v>-0.24799999999999756</v>
      </c>
      <c r="H7619" s="26">
        <f>IF(D7619&lt;='Auxiliary Energy Estimation'!$E$25, 1, 0)</f>
        <v>1</v>
      </c>
      <c r="I7619" s="26">
        <f>IF(E7619&lt;='Auxiliary Energy Estimation'!$E$25, 1, 0)</f>
        <v>0</v>
      </c>
    </row>
    <row r="7620" spans="2:9" ht="15" x14ac:dyDescent="0.3">
      <c r="B7620" s="33">
        <v>7615.5</v>
      </c>
      <c r="C7620" s="34">
        <v>8.9</v>
      </c>
      <c r="D7620" s="32">
        <f t="shared" si="236"/>
        <v>48.019999999999996</v>
      </c>
      <c r="E7620" s="37">
        <f t="shared" si="237"/>
        <v>57.623999999999995</v>
      </c>
      <c r="F7620" s="32">
        <f>'Auxiliary Energy Estimation'!$E$25-D7620</f>
        <v>6.980000000000004</v>
      </c>
      <c r="G7620" s="32">
        <f>'Auxiliary Energy Estimation'!$E$25-E7620</f>
        <v>-2.6239999999999952</v>
      </c>
      <c r="H7620" s="26">
        <f>IF(D7620&lt;='Auxiliary Energy Estimation'!$E$25, 1, 0)</f>
        <v>1</v>
      </c>
      <c r="I7620" s="26">
        <f>IF(E7620&lt;='Auxiliary Energy Estimation'!$E$25, 1, 0)</f>
        <v>0</v>
      </c>
    </row>
    <row r="7621" spans="2:9" ht="15" x14ac:dyDescent="0.3">
      <c r="B7621" s="33">
        <v>7616.5</v>
      </c>
      <c r="C7621" s="34">
        <v>11.7</v>
      </c>
      <c r="D7621" s="32">
        <f t="shared" ref="D7621:D7684" si="238">CONVERT(C7621,"C","F")</f>
        <v>53.06</v>
      </c>
      <c r="E7621" s="37">
        <f t="shared" ref="E7621:E7684" si="239">D7621*1.2</f>
        <v>63.671999999999997</v>
      </c>
      <c r="F7621" s="32">
        <f>'Auxiliary Energy Estimation'!$E$25-D7621</f>
        <v>1.9399999999999977</v>
      </c>
      <c r="G7621" s="32">
        <f>'Auxiliary Energy Estimation'!$E$25-E7621</f>
        <v>-8.671999999999997</v>
      </c>
      <c r="H7621" s="26">
        <f>IF(D7621&lt;='Auxiliary Energy Estimation'!$E$25, 1, 0)</f>
        <v>1</v>
      </c>
      <c r="I7621" s="26">
        <f>IF(E7621&lt;='Auxiliary Energy Estimation'!$E$25, 1, 0)</f>
        <v>0</v>
      </c>
    </row>
    <row r="7622" spans="2:9" ht="15" x14ac:dyDescent="0.3">
      <c r="B7622" s="33">
        <v>7617.5</v>
      </c>
      <c r="C7622" s="34">
        <v>13.9</v>
      </c>
      <c r="D7622" s="32">
        <f t="shared" si="238"/>
        <v>57.019999999999996</v>
      </c>
      <c r="E7622" s="37">
        <f t="shared" si="239"/>
        <v>68.423999999999992</v>
      </c>
      <c r="F7622" s="32">
        <f>'Auxiliary Energy Estimation'!$E$25-D7622</f>
        <v>-2.019999999999996</v>
      </c>
      <c r="G7622" s="32">
        <f>'Auxiliary Energy Estimation'!$E$25-E7622</f>
        <v>-13.423999999999992</v>
      </c>
      <c r="H7622" s="26">
        <f>IF(D7622&lt;='Auxiliary Energy Estimation'!$E$25, 1, 0)</f>
        <v>0</v>
      </c>
      <c r="I7622" s="26">
        <f>IF(E7622&lt;='Auxiliary Energy Estimation'!$E$25, 1, 0)</f>
        <v>0</v>
      </c>
    </row>
    <row r="7623" spans="2:9" ht="15" x14ac:dyDescent="0.3">
      <c r="B7623" s="33">
        <v>7618.5</v>
      </c>
      <c r="C7623" s="34">
        <v>15.6</v>
      </c>
      <c r="D7623" s="32">
        <f t="shared" si="238"/>
        <v>60.08</v>
      </c>
      <c r="E7623" s="37">
        <f t="shared" si="239"/>
        <v>72.095999999999989</v>
      </c>
      <c r="F7623" s="32">
        <f>'Auxiliary Energy Estimation'!$E$25-D7623</f>
        <v>-5.0799999999999983</v>
      </c>
      <c r="G7623" s="32">
        <f>'Auxiliary Energy Estimation'!$E$25-E7623</f>
        <v>-17.095999999999989</v>
      </c>
      <c r="H7623" s="26">
        <f>IF(D7623&lt;='Auxiliary Energy Estimation'!$E$25, 1, 0)</f>
        <v>0</v>
      </c>
      <c r="I7623" s="26">
        <f>IF(E7623&lt;='Auxiliary Energy Estimation'!$E$25, 1, 0)</f>
        <v>0</v>
      </c>
    </row>
    <row r="7624" spans="2:9" ht="15" x14ac:dyDescent="0.3">
      <c r="B7624" s="33">
        <v>7619.5</v>
      </c>
      <c r="C7624" s="34">
        <v>16.7</v>
      </c>
      <c r="D7624" s="32">
        <f t="shared" si="238"/>
        <v>62.06</v>
      </c>
      <c r="E7624" s="37">
        <f t="shared" si="239"/>
        <v>74.471999999999994</v>
      </c>
      <c r="F7624" s="32">
        <f>'Auxiliary Energy Estimation'!$E$25-D7624</f>
        <v>-7.0600000000000023</v>
      </c>
      <c r="G7624" s="32">
        <f>'Auxiliary Energy Estimation'!$E$25-E7624</f>
        <v>-19.471999999999994</v>
      </c>
      <c r="H7624" s="26">
        <f>IF(D7624&lt;='Auxiliary Energy Estimation'!$E$25, 1, 0)</f>
        <v>0</v>
      </c>
      <c r="I7624" s="26">
        <f>IF(E7624&lt;='Auxiliary Energy Estimation'!$E$25, 1, 0)</f>
        <v>0</v>
      </c>
    </row>
    <row r="7625" spans="2:9" ht="15" x14ac:dyDescent="0.3">
      <c r="B7625" s="33">
        <v>7620.5</v>
      </c>
      <c r="C7625" s="34">
        <v>17.8</v>
      </c>
      <c r="D7625" s="32">
        <f t="shared" si="238"/>
        <v>64.039999999999992</v>
      </c>
      <c r="E7625" s="37">
        <f t="shared" si="239"/>
        <v>76.847999999999985</v>
      </c>
      <c r="F7625" s="32">
        <f>'Auxiliary Energy Estimation'!$E$25-D7625</f>
        <v>-9.039999999999992</v>
      </c>
      <c r="G7625" s="32">
        <f>'Auxiliary Energy Estimation'!$E$25-E7625</f>
        <v>-21.847999999999985</v>
      </c>
      <c r="H7625" s="26">
        <f>IF(D7625&lt;='Auxiliary Energy Estimation'!$E$25, 1, 0)</f>
        <v>0</v>
      </c>
      <c r="I7625" s="26">
        <f>IF(E7625&lt;='Auxiliary Energy Estimation'!$E$25, 1, 0)</f>
        <v>0</v>
      </c>
    </row>
    <row r="7626" spans="2:9" ht="15" x14ac:dyDescent="0.3">
      <c r="B7626" s="33">
        <v>7621.5</v>
      </c>
      <c r="C7626" s="34">
        <v>18.3</v>
      </c>
      <c r="D7626" s="32">
        <f t="shared" si="238"/>
        <v>64.94</v>
      </c>
      <c r="E7626" s="37">
        <f t="shared" si="239"/>
        <v>77.927999999999997</v>
      </c>
      <c r="F7626" s="32">
        <f>'Auxiliary Energy Estimation'!$E$25-D7626</f>
        <v>-9.9399999999999977</v>
      </c>
      <c r="G7626" s="32">
        <f>'Auxiliary Energy Estimation'!$E$25-E7626</f>
        <v>-22.927999999999997</v>
      </c>
      <c r="H7626" s="26">
        <f>IF(D7626&lt;='Auxiliary Energy Estimation'!$E$25, 1, 0)</f>
        <v>0</v>
      </c>
      <c r="I7626" s="26">
        <f>IF(E7626&lt;='Auxiliary Energy Estimation'!$E$25, 1, 0)</f>
        <v>0</v>
      </c>
    </row>
    <row r="7627" spans="2:9" ht="15" x14ac:dyDescent="0.3">
      <c r="B7627" s="33">
        <v>7622.5</v>
      </c>
      <c r="C7627" s="34">
        <v>17.8</v>
      </c>
      <c r="D7627" s="32">
        <f t="shared" si="238"/>
        <v>64.039999999999992</v>
      </c>
      <c r="E7627" s="37">
        <f t="shared" si="239"/>
        <v>76.847999999999985</v>
      </c>
      <c r="F7627" s="32">
        <f>'Auxiliary Energy Estimation'!$E$25-D7627</f>
        <v>-9.039999999999992</v>
      </c>
      <c r="G7627" s="32">
        <f>'Auxiliary Energy Estimation'!$E$25-E7627</f>
        <v>-21.847999999999985</v>
      </c>
      <c r="H7627" s="26">
        <f>IF(D7627&lt;='Auxiliary Energy Estimation'!$E$25, 1, 0)</f>
        <v>0</v>
      </c>
      <c r="I7627" s="26">
        <f>IF(E7627&lt;='Auxiliary Energy Estimation'!$E$25, 1, 0)</f>
        <v>0</v>
      </c>
    </row>
    <row r="7628" spans="2:9" ht="15" x14ac:dyDescent="0.3">
      <c r="B7628" s="33">
        <v>7623.5</v>
      </c>
      <c r="C7628" s="34">
        <v>16.7</v>
      </c>
      <c r="D7628" s="32">
        <f t="shared" si="238"/>
        <v>62.06</v>
      </c>
      <c r="E7628" s="37">
        <f t="shared" si="239"/>
        <v>74.471999999999994</v>
      </c>
      <c r="F7628" s="32">
        <f>'Auxiliary Energy Estimation'!$E$25-D7628</f>
        <v>-7.0600000000000023</v>
      </c>
      <c r="G7628" s="32">
        <f>'Auxiliary Energy Estimation'!$E$25-E7628</f>
        <v>-19.471999999999994</v>
      </c>
      <c r="H7628" s="26">
        <f>IF(D7628&lt;='Auxiliary Energy Estimation'!$E$25, 1, 0)</f>
        <v>0</v>
      </c>
      <c r="I7628" s="26">
        <f>IF(E7628&lt;='Auxiliary Energy Estimation'!$E$25, 1, 0)</f>
        <v>0</v>
      </c>
    </row>
    <row r="7629" spans="2:9" ht="15" x14ac:dyDescent="0.3">
      <c r="B7629" s="33">
        <v>7624.5</v>
      </c>
      <c r="C7629" s="34">
        <v>16.100000000000001</v>
      </c>
      <c r="D7629" s="32">
        <f t="shared" si="238"/>
        <v>60.980000000000004</v>
      </c>
      <c r="E7629" s="37">
        <f t="shared" si="239"/>
        <v>73.176000000000002</v>
      </c>
      <c r="F7629" s="32">
        <f>'Auxiliary Energy Estimation'!$E$25-D7629</f>
        <v>-5.980000000000004</v>
      </c>
      <c r="G7629" s="32">
        <f>'Auxiliary Energy Estimation'!$E$25-E7629</f>
        <v>-18.176000000000002</v>
      </c>
      <c r="H7629" s="26">
        <f>IF(D7629&lt;='Auxiliary Energy Estimation'!$E$25, 1, 0)</f>
        <v>0</v>
      </c>
      <c r="I7629" s="26">
        <f>IF(E7629&lt;='Auxiliary Energy Estimation'!$E$25, 1, 0)</f>
        <v>0</v>
      </c>
    </row>
    <row r="7630" spans="2:9" ht="15" x14ac:dyDescent="0.3">
      <c r="B7630" s="33">
        <v>7625.5</v>
      </c>
      <c r="C7630" s="34">
        <v>15.6</v>
      </c>
      <c r="D7630" s="32">
        <f t="shared" si="238"/>
        <v>60.08</v>
      </c>
      <c r="E7630" s="37">
        <f t="shared" si="239"/>
        <v>72.095999999999989</v>
      </c>
      <c r="F7630" s="32">
        <f>'Auxiliary Energy Estimation'!$E$25-D7630</f>
        <v>-5.0799999999999983</v>
      </c>
      <c r="G7630" s="32">
        <f>'Auxiliary Energy Estimation'!$E$25-E7630</f>
        <v>-17.095999999999989</v>
      </c>
      <c r="H7630" s="26">
        <f>IF(D7630&lt;='Auxiliary Energy Estimation'!$E$25, 1, 0)</f>
        <v>0</v>
      </c>
      <c r="I7630" s="26">
        <f>IF(E7630&lt;='Auxiliary Energy Estimation'!$E$25, 1, 0)</f>
        <v>0</v>
      </c>
    </row>
    <row r="7631" spans="2:9" ht="15" x14ac:dyDescent="0.3">
      <c r="B7631" s="33">
        <v>7626.5</v>
      </c>
      <c r="C7631" s="34">
        <v>13.9</v>
      </c>
      <c r="D7631" s="32">
        <f t="shared" si="238"/>
        <v>57.019999999999996</v>
      </c>
      <c r="E7631" s="37">
        <f t="shared" si="239"/>
        <v>68.423999999999992</v>
      </c>
      <c r="F7631" s="32">
        <f>'Auxiliary Energy Estimation'!$E$25-D7631</f>
        <v>-2.019999999999996</v>
      </c>
      <c r="G7631" s="32">
        <f>'Auxiliary Energy Estimation'!$E$25-E7631</f>
        <v>-13.423999999999992</v>
      </c>
      <c r="H7631" s="26">
        <f>IF(D7631&lt;='Auxiliary Energy Estimation'!$E$25, 1, 0)</f>
        <v>0</v>
      </c>
      <c r="I7631" s="26">
        <f>IF(E7631&lt;='Auxiliary Energy Estimation'!$E$25, 1, 0)</f>
        <v>0</v>
      </c>
    </row>
    <row r="7632" spans="2:9" ht="15" x14ac:dyDescent="0.3">
      <c r="B7632" s="33">
        <v>7627.5</v>
      </c>
      <c r="C7632" s="34">
        <v>15</v>
      </c>
      <c r="D7632" s="32">
        <f t="shared" si="238"/>
        <v>59</v>
      </c>
      <c r="E7632" s="37">
        <f t="shared" si="239"/>
        <v>70.8</v>
      </c>
      <c r="F7632" s="32">
        <f>'Auxiliary Energy Estimation'!$E$25-D7632</f>
        <v>-4</v>
      </c>
      <c r="G7632" s="32">
        <f>'Auxiliary Energy Estimation'!$E$25-E7632</f>
        <v>-15.799999999999997</v>
      </c>
      <c r="H7632" s="26">
        <f>IF(D7632&lt;='Auxiliary Energy Estimation'!$E$25, 1, 0)</f>
        <v>0</v>
      </c>
      <c r="I7632" s="26">
        <f>IF(E7632&lt;='Auxiliary Energy Estimation'!$E$25, 1, 0)</f>
        <v>0</v>
      </c>
    </row>
    <row r="7633" spans="2:9" ht="15" x14ac:dyDescent="0.3">
      <c r="B7633" s="33">
        <v>7628.5</v>
      </c>
      <c r="C7633" s="34">
        <v>15.6</v>
      </c>
      <c r="D7633" s="32">
        <f t="shared" si="238"/>
        <v>60.08</v>
      </c>
      <c r="E7633" s="37">
        <f t="shared" si="239"/>
        <v>72.095999999999989</v>
      </c>
      <c r="F7633" s="32">
        <f>'Auxiliary Energy Estimation'!$E$25-D7633</f>
        <v>-5.0799999999999983</v>
      </c>
      <c r="G7633" s="32">
        <f>'Auxiliary Energy Estimation'!$E$25-E7633</f>
        <v>-17.095999999999989</v>
      </c>
      <c r="H7633" s="26">
        <f>IF(D7633&lt;='Auxiliary Energy Estimation'!$E$25, 1, 0)</f>
        <v>0</v>
      </c>
      <c r="I7633" s="26">
        <f>IF(E7633&lt;='Auxiliary Energy Estimation'!$E$25, 1, 0)</f>
        <v>0</v>
      </c>
    </row>
    <row r="7634" spans="2:9" ht="15" x14ac:dyDescent="0.3">
      <c r="B7634" s="33">
        <v>7629.5</v>
      </c>
      <c r="C7634" s="34">
        <v>15.6</v>
      </c>
      <c r="D7634" s="32">
        <f t="shared" si="238"/>
        <v>60.08</v>
      </c>
      <c r="E7634" s="37">
        <f t="shared" si="239"/>
        <v>72.095999999999989</v>
      </c>
      <c r="F7634" s="32">
        <f>'Auxiliary Energy Estimation'!$E$25-D7634</f>
        <v>-5.0799999999999983</v>
      </c>
      <c r="G7634" s="32">
        <f>'Auxiliary Energy Estimation'!$E$25-E7634</f>
        <v>-17.095999999999989</v>
      </c>
      <c r="H7634" s="26">
        <f>IF(D7634&lt;='Auxiliary Energy Estimation'!$E$25, 1, 0)</f>
        <v>0</v>
      </c>
      <c r="I7634" s="26">
        <f>IF(E7634&lt;='Auxiliary Energy Estimation'!$E$25, 1, 0)</f>
        <v>0</v>
      </c>
    </row>
    <row r="7635" spans="2:9" ht="15" x14ac:dyDescent="0.3">
      <c r="B7635" s="33">
        <v>7630.5</v>
      </c>
      <c r="C7635" s="34">
        <v>15.6</v>
      </c>
      <c r="D7635" s="32">
        <f t="shared" si="238"/>
        <v>60.08</v>
      </c>
      <c r="E7635" s="37">
        <f t="shared" si="239"/>
        <v>72.095999999999989</v>
      </c>
      <c r="F7635" s="32">
        <f>'Auxiliary Energy Estimation'!$E$25-D7635</f>
        <v>-5.0799999999999983</v>
      </c>
      <c r="G7635" s="32">
        <f>'Auxiliary Energy Estimation'!$E$25-E7635</f>
        <v>-17.095999999999989</v>
      </c>
      <c r="H7635" s="26">
        <f>IF(D7635&lt;='Auxiliary Energy Estimation'!$E$25, 1, 0)</f>
        <v>0</v>
      </c>
      <c r="I7635" s="26">
        <f>IF(E7635&lt;='Auxiliary Energy Estimation'!$E$25, 1, 0)</f>
        <v>0</v>
      </c>
    </row>
    <row r="7636" spans="2:9" ht="15" x14ac:dyDescent="0.3">
      <c r="B7636" s="33">
        <v>7631.5</v>
      </c>
      <c r="C7636" s="34">
        <v>15.6</v>
      </c>
      <c r="D7636" s="32">
        <f t="shared" si="238"/>
        <v>60.08</v>
      </c>
      <c r="E7636" s="37">
        <f t="shared" si="239"/>
        <v>72.095999999999989</v>
      </c>
      <c r="F7636" s="32">
        <f>'Auxiliary Energy Estimation'!$E$25-D7636</f>
        <v>-5.0799999999999983</v>
      </c>
      <c r="G7636" s="32">
        <f>'Auxiliary Energy Estimation'!$E$25-E7636</f>
        <v>-17.095999999999989</v>
      </c>
      <c r="H7636" s="26">
        <f>IF(D7636&lt;='Auxiliary Energy Estimation'!$E$25, 1, 0)</f>
        <v>0</v>
      </c>
      <c r="I7636" s="26">
        <f>IF(E7636&lt;='Auxiliary Energy Estimation'!$E$25, 1, 0)</f>
        <v>0</v>
      </c>
    </row>
    <row r="7637" spans="2:9" ht="15" x14ac:dyDescent="0.3">
      <c r="B7637" s="33">
        <v>7632.5</v>
      </c>
      <c r="C7637" s="34">
        <v>15.6</v>
      </c>
      <c r="D7637" s="32">
        <f t="shared" si="238"/>
        <v>60.08</v>
      </c>
      <c r="E7637" s="37">
        <f t="shared" si="239"/>
        <v>72.095999999999989</v>
      </c>
      <c r="F7637" s="32">
        <f>'Auxiliary Energy Estimation'!$E$25-D7637</f>
        <v>-5.0799999999999983</v>
      </c>
      <c r="G7637" s="32">
        <f>'Auxiliary Energy Estimation'!$E$25-E7637</f>
        <v>-17.095999999999989</v>
      </c>
      <c r="H7637" s="26">
        <f>IF(D7637&lt;='Auxiliary Energy Estimation'!$E$25, 1, 0)</f>
        <v>0</v>
      </c>
      <c r="I7637" s="26">
        <f>IF(E7637&lt;='Auxiliary Energy Estimation'!$E$25, 1, 0)</f>
        <v>0</v>
      </c>
    </row>
    <row r="7638" spans="2:9" ht="15" x14ac:dyDescent="0.3">
      <c r="B7638" s="33">
        <v>7633.5</v>
      </c>
      <c r="C7638" s="34">
        <v>15.6</v>
      </c>
      <c r="D7638" s="32">
        <f t="shared" si="238"/>
        <v>60.08</v>
      </c>
      <c r="E7638" s="37">
        <f t="shared" si="239"/>
        <v>72.095999999999989</v>
      </c>
      <c r="F7638" s="32">
        <f>'Auxiliary Energy Estimation'!$E$25-D7638</f>
        <v>-5.0799999999999983</v>
      </c>
      <c r="G7638" s="32">
        <f>'Auxiliary Energy Estimation'!$E$25-E7638</f>
        <v>-17.095999999999989</v>
      </c>
      <c r="H7638" s="26">
        <f>IF(D7638&lt;='Auxiliary Energy Estimation'!$E$25, 1, 0)</f>
        <v>0</v>
      </c>
      <c r="I7638" s="26">
        <f>IF(E7638&lt;='Auxiliary Energy Estimation'!$E$25, 1, 0)</f>
        <v>0</v>
      </c>
    </row>
    <row r="7639" spans="2:9" ht="15" x14ac:dyDescent="0.3">
      <c r="B7639" s="33">
        <v>7634.5</v>
      </c>
      <c r="C7639" s="34">
        <v>13.9</v>
      </c>
      <c r="D7639" s="32">
        <f t="shared" si="238"/>
        <v>57.019999999999996</v>
      </c>
      <c r="E7639" s="37">
        <f t="shared" si="239"/>
        <v>68.423999999999992</v>
      </c>
      <c r="F7639" s="32">
        <f>'Auxiliary Energy Estimation'!$E$25-D7639</f>
        <v>-2.019999999999996</v>
      </c>
      <c r="G7639" s="32">
        <f>'Auxiliary Energy Estimation'!$E$25-E7639</f>
        <v>-13.423999999999992</v>
      </c>
      <c r="H7639" s="26">
        <f>IF(D7639&lt;='Auxiliary Energy Estimation'!$E$25, 1, 0)</f>
        <v>0</v>
      </c>
      <c r="I7639" s="26">
        <f>IF(E7639&lt;='Auxiliary Energy Estimation'!$E$25, 1, 0)</f>
        <v>0</v>
      </c>
    </row>
    <row r="7640" spans="2:9" ht="15" x14ac:dyDescent="0.3">
      <c r="B7640" s="33">
        <v>7635.5</v>
      </c>
      <c r="C7640" s="34">
        <v>12.8</v>
      </c>
      <c r="D7640" s="32">
        <f t="shared" si="238"/>
        <v>55.040000000000006</v>
      </c>
      <c r="E7640" s="37">
        <f t="shared" si="239"/>
        <v>66.048000000000002</v>
      </c>
      <c r="F7640" s="32">
        <f>'Auxiliary Energy Estimation'!$E$25-D7640</f>
        <v>-4.0000000000006253E-2</v>
      </c>
      <c r="G7640" s="32">
        <f>'Auxiliary Energy Estimation'!$E$25-E7640</f>
        <v>-11.048000000000002</v>
      </c>
      <c r="H7640" s="26">
        <f>IF(D7640&lt;='Auxiliary Energy Estimation'!$E$25, 1, 0)</f>
        <v>0</v>
      </c>
      <c r="I7640" s="26">
        <f>IF(E7640&lt;='Auxiliary Energy Estimation'!$E$25, 1, 0)</f>
        <v>0</v>
      </c>
    </row>
    <row r="7641" spans="2:9" ht="15" x14ac:dyDescent="0.3">
      <c r="B7641" s="33">
        <v>7636.5</v>
      </c>
      <c r="C7641" s="34">
        <v>11.7</v>
      </c>
      <c r="D7641" s="32">
        <f t="shared" si="238"/>
        <v>53.06</v>
      </c>
      <c r="E7641" s="37">
        <f t="shared" si="239"/>
        <v>63.671999999999997</v>
      </c>
      <c r="F7641" s="32">
        <f>'Auxiliary Energy Estimation'!$E$25-D7641</f>
        <v>1.9399999999999977</v>
      </c>
      <c r="G7641" s="32">
        <f>'Auxiliary Energy Estimation'!$E$25-E7641</f>
        <v>-8.671999999999997</v>
      </c>
      <c r="H7641" s="26">
        <f>IF(D7641&lt;='Auxiliary Energy Estimation'!$E$25, 1, 0)</f>
        <v>1</v>
      </c>
      <c r="I7641" s="26">
        <f>IF(E7641&lt;='Auxiliary Energy Estimation'!$E$25, 1, 0)</f>
        <v>0</v>
      </c>
    </row>
    <row r="7642" spans="2:9" ht="15" x14ac:dyDescent="0.3">
      <c r="B7642" s="33">
        <v>7637.5</v>
      </c>
      <c r="C7642" s="34">
        <v>10.6</v>
      </c>
      <c r="D7642" s="32">
        <f t="shared" si="238"/>
        <v>51.08</v>
      </c>
      <c r="E7642" s="37">
        <f t="shared" si="239"/>
        <v>61.295999999999992</v>
      </c>
      <c r="F7642" s="32">
        <f>'Auxiliary Energy Estimation'!$E$25-D7642</f>
        <v>3.9200000000000017</v>
      </c>
      <c r="G7642" s="32">
        <f>'Auxiliary Energy Estimation'!$E$25-E7642</f>
        <v>-6.2959999999999923</v>
      </c>
      <c r="H7642" s="26">
        <f>IF(D7642&lt;='Auxiliary Energy Estimation'!$E$25, 1, 0)</f>
        <v>1</v>
      </c>
      <c r="I7642" s="26">
        <f>IF(E7642&lt;='Auxiliary Energy Estimation'!$E$25, 1, 0)</f>
        <v>0</v>
      </c>
    </row>
    <row r="7643" spans="2:9" ht="15" x14ac:dyDescent="0.3">
      <c r="B7643" s="33">
        <v>7638.5</v>
      </c>
      <c r="C7643" s="34">
        <v>8.9</v>
      </c>
      <c r="D7643" s="32">
        <f t="shared" si="238"/>
        <v>48.019999999999996</v>
      </c>
      <c r="E7643" s="37">
        <f t="shared" si="239"/>
        <v>57.623999999999995</v>
      </c>
      <c r="F7643" s="32">
        <f>'Auxiliary Energy Estimation'!$E$25-D7643</f>
        <v>6.980000000000004</v>
      </c>
      <c r="G7643" s="32">
        <f>'Auxiliary Energy Estimation'!$E$25-E7643</f>
        <v>-2.6239999999999952</v>
      </c>
      <c r="H7643" s="26">
        <f>IF(D7643&lt;='Auxiliary Energy Estimation'!$E$25, 1, 0)</f>
        <v>1</v>
      </c>
      <c r="I7643" s="26">
        <f>IF(E7643&lt;='Auxiliary Energy Estimation'!$E$25, 1, 0)</f>
        <v>0</v>
      </c>
    </row>
    <row r="7644" spans="2:9" ht="15" x14ac:dyDescent="0.3">
      <c r="B7644" s="33">
        <v>7639.5</v>
      </c>
      <c r="C7644" s="34">
        <v>8.9</v>
      </c>
      <c r="D7644" s="32">
        <f t="shared" si="238"/>
        <v>48.019999999999996</v>
      </c>
      <c r="E7644" s="37">
        <f t="shared" si="239"/>
        <v>57.623999999999995</v>
      </c>
      <c r="F7644" s="32">
        <f>'Auxiliary Energy Estimation'!$E$25-D7644</f>
        <v>6.980000000000004</v>
      </c>
      <c r="G7644" s="32">
        <f>'Auxiliary Energy Estimation'!$E$25-E7644</f>
        <v>-2.6239999999999952</v>
      </c>
      <c r="H7644" s="26">
        <f>IF(D7644&lt;='Auxiliary Energy Estimation'!$E$25, 1, 0)</f>
        <v>1</v>
      </c>
      <c r="I7644" s="26">
        <f>IF(E7644&lt;='Auxiliary Energy Estimation'!$E$25, 1, 0)</f>
        <v>0</v>
      </c>
    </row>
    <row r="7645" spans="2:9" ht="15" x14ac:dyDescent="0.3">
      <c r="B7645" s="33">
        <v>7640.5</v>
      </c>
      <c r="C7645" s="34">
        <v>10</v>
      </c>
      <c r="D7645" s="32">
        <f t="shared" si="238"/>
        <v>50</v>
      </c>
      <c r="E7645" s="37">
        <f t="shared" si="239"/>
        <v>60</v>
      </c>
      <c r="F7645" s="32">
        <f>'Auxiliary Energy Estimation'!$E$25-D7645</f>
        <v>5</v>
      </c>
      <c r="G7645" s="32">
        <f>'Auxiliary Energy Estimation'!$E$25-E7645</f>
        <v>-5</v>
      </c>
      <c r="H7645" s="26">
        <f>IF(D7645&lt;='Auxiliary Energy Estimation'!$E$25, 1, 0)</f>
        <v>1</v>
      </c>
      <c r="I7645" s="26">
        <f>IF(E7645&lt;='Auxiliary Energy Estimation'!$E$25, 1, 0)</f>
        <v>0</v>
      </c>
    </row>
    <row r="7646" spans="2:9" ht="15" x14ac:dyDescent="0.3">
      <c r="B7646" s="33">
        <v>7641.5</v>
      </c>
      <c r="C7646" s="34">
        <v>10.6</v>
      </c>
      <c r="D7646" s="32">
        <f t="shared" si="238"/>
        <v>51.08</v>
      </c>
      <c r="E7646" s="37">
        <f t="shared" si="239"/>
        <v>61.295999999999992</v>
      </c>
      <c r="F7646" s="32">
        <f>'Auxiliary Energy Estimation'!$E$25-D7646</f>
        <v>3.9200000000000017</v>
      </c>
      <c r="G7646" s="32">
        <f>'Auxiliary Energy Estimation'!$E$25-E7646</f>
        <v>-6.2959999999999923</v>
      </c>
      <c r="H7646" s="26">
        <f>IF(D7646&lt;='Auxiliary Energy Estimation'!$E$25, 1, 0)</f>
        <v>1</v>
      </c>
      <c r="I7646" s="26">
        <f>IF(E7646&lt;='Auxiliary Energy Estimation'!$E$25, 1, 0)</f>
        <v>0</v>
      </c>
    </row>
    <row r="7647" spans="2:9" ht="15" x14ac:dyDescent="0.3">
      <c r="B7647" s="33">
        <v>7642.5</v>
      </c>
      <c r="C7647" s="34">
        <v>10.6</v>
      </c>
      <c r="D7647" s="32">
        <f t="shared" si="238"/>
        <v>51.08</v>
      </c>
      <c r="E7647" s="37">
        <f t="shared" si="239"/>
        <v>61.295999999999992</v>
      </c>
      <c r="F7647" s="32">
        <f>'Auxiliary Energy Estimation'!$E$25-D7647</f>
        <v>3.9200000000000017</v>
      </c>
      <c r="G7647" s="32">
        <f>'Auxiliary Energy Estimation'!$E$25-E7647</f>
        <v>-6.2959999999999923</v>
      </c>
      <c r="H7647" s="26">
        <f>IF(D7647&lt;='Auxiliary Energy Estimation'!$E$25, 1, 0)</f>
        <v>1</v>
      </c>
      <c r="I7647" s="26">
        <f>IF(E7647&lt;='Auxiliary Energy Estimation'!$E$25, 1, 0)</f>
        <v>0</v>
      </c>
    </row>
    <row r="7648" spans="2:9" ht="15" x14ac:dyDescent="0.3">
      <c r="B7648" s="33">
        <v>7643.5</v>
      </c>
      <c r="C7648" s="34">
        <v>11.7</v>
      </c>
      <c r="D7648" s="32">
        <f t="shared" si="238"/>
        <v>53.06</v>
      </c>
      <c r="E7648" s="37">
        <f t="shared" si="239"/>
        <v>63.671999999999997</v>
      </c>
      <c r="F7648" s="32">
        <f>'Auxiliary Energy Estimation'!$E$25-D7648</f>
        <v>1.9399999999999977</v>
      </c>
      <c r="G7648" s="32">
        <f>'Auxiliary Energy Estimation'!$E$25-E7648</f>
        <v>-8.671999999999997</v>
      </c>
      <c r="H7648" s="26">
        <f>IF(D7648&lt;='Auxiliary Energy Estimation'!$E$25, 1, 0)</f>
        <v>1</v>
      </c>
      <c r="I7648" s="26">
        <f>IF(E7648&lt;='Auxiliary Energy Estimation'!$E$25, 1, 0)</f>
        <v>0</v>
      </c>
    </row>
    <row r="7649" spans="2:9" ht="15" x14ac:dyDescent="0.3">
      <c r="B7649" s="33">
        <v>7644.5</v>
      </c>
      <c r="C7649" s="34">
        <v>12.2</v>
      </c>
      <c r="D7649" s="32">
        <f t="shared" si="238"/>
        <v>53.96</v>
      </c>
      <c r="E7649" s="37">
        <f t="shared" si="239"/>
        <v>64.751999999999995</v>
      </c>
      <c r="F7649" s="32">
        <f>'Auxiliary Energy Estimation'!$E$25-D7649</f>
        <v>1.0399999999999991</v>
      </c>
      <c r="G7649" s="32">
        <f>'Auxiliary Energy Estimation'!$E$25-E7649</f>
        <v>-9.7519999999999953</v>
      </c>
      <c r="H7649" s="26">
        <f>IF(D7649&lt;='Auxiliary Energy Estimation'!$E$25, 1, 0)</f>
        <v>1</v>
      </c>
      <c r="I7649" s="26">
        <f>IF(E7649&lt;='Auxiliary Energy Estimation'!$E$25, 1, 0)</f>
        <v>0</v>
      </c>
    </row>
    <row r="7650" spans="2:9" ht="15" x14ac:dyDescent="0.3">
      <c r="B7650" s="33">
        <v>7645.5</v>
      </c>
      <c r="C7650" s="34">
        <v>12.8</v>
      </c>
      <c r="D7650" s="32">
        <f t="shared" si="238"/>
        <v>55.040000000000006</v>
      </c>
      <c r="E7650" s="37">
        <f t="shared" si="239"/>
        <v>66.048000000000002</v>
      </c>
      <c r="F7650" s="32">
        <f>'Auxiliary Energy Estimation'!$E$25-D7650</f>
        <v>-4.0000000000006253E-2</v>
      </c>
      <c r="G7650" s="32">
        <f>'Auxiliary Energy Estimation'!$E$25-E7650</f>
        <v>-11.048000000000002</v>
      </c>
      <c r="H7650" s="26">
        <f>IF(D7650&lt;='Auxiliary Energy Estimation'!$E$25, 1, 0)</f>
        <v>0</v>
      </c>
      <c r="I7650" s="26">
        <f>IF(E7650&lt;='Auxiliary Energy Estimation'!$E$25, 1, 0)</f>
        <v>0</v>
      </c>
    </row>
    <row r="7651" spans="2:9" ht="15" x14ac:dyDescent="0.3">
      <c r="B7651" s="33">
        <v>7646.5</v>
      </c>
      <c r="C7651" s="34">
        <v>12.8</v>
      </c>
      <c r="D7651" s="32">
        <f t="shared" si="238"/>
        <v>55.040000000000006</v>
      </c>
      <c r="E7651" s="37">
        <f t="shared" si="239"/>
        <v>66.048000000000002</v>
      </c>
      <c r="F7651" s="32">
        <f>'Auxiliary Energy Estimation'!$E$25-D7651</f>
        <v>-4.0000000000006253E-2</v>
      </c>
      <c r="G7651" s="32">
        <f>'Auxiliary Energy Estimation'!$E$25-E7651</f>
        <v>-11.048000000000002</v>
      </c>
      <c r="H7651" s="26">
        <f>IF(D7651&lt;='Auxiliary Energy Estimation'!$E$25, 1, 0)</f>
        <v>0</v>
      </c>
      <c r="I7651" s="26">
        <f>IF(E7651&lt;='Auxiliary Energy Estimation'!$E$25, 1, 0)</f>
        <v>0</v>
      </c>
    </row>
    <row r="7652" spans="2:9" ht="15" x14ac:dyDescent="0.3">
      <c r="B7652" s="33">
        <v>7647.5</v>
      </c>
      <c r="C7652" s="34">
        <v>11.1</v>
      </c>
      <c r="D7652" s="32">
        <f t="shared" si="238"/>
        <v>51.980000000000004</v>
      </c>
      <c r="E7652" s="37">
        <f t="shared" si="239"/>
        <v>62.376000000000005</v>
      </c>
      <c r="F7652" s="32">
        <f>'Auxiliary Energy Estimation'!$E$25-D7652</f>
        <v>3.019999999999996</v>
      </c>
      <c r="G7652" s="32">
        <f>'Auxiliary Energy Estimation'!$E$25-E7652</f>
        <v>-7.3760000000000048</v>
      </c>
      <c r="H7652" s="26">
        <f>IF(D7652&lt;='Auxiliary Energy Estimation'!$E$25, 1, 0)</f>
        <v>1</v>
      </c>
      <c r="I7652" s="26">
        <f>IF(E7652&lt;='Auxiliary Energy Estimation'!$E$25, 1, 0)</f>
        <v>0</v>
      </c>
    </row>
    <row r="7653" spans="2:9" ht="15" x14ac:dyDescent="0.3">
      <c r="B7653" s="33">
        <v>7648.5</v>
      </c>
      <c r="C7653" s="34">
        <v>10.6</v>
      </c>
      <c r="D7653" s="32">
        <f t="shared" si="238"/>
        <v>51.08</v>
      </c>
      <c r="E7653" s="37">
        <f t="shared" si="239"/>
        <v>61.295999999999992</v>
      </c>
      <c r="F7653" s="32">
        <f>'Auxiliary Energy Estimation'!$E$25-D7653</f>
        <v>3.9200000000000017</v>
      </c>
      <c r="G7653" s="32">
        <f>'Auxiliary Energy Estimation'!$E$25-E7653</f>
        <v>-6.2959999999999923</v>
      </c>
      <c r="H7653" s="26">
        <f>IF(D7653&lt;='Auxiliary Energy Estimation'!$E$25, 1, 0)</f>
        <v>1</v>
      </c>
      <c r="I7653" s="26">
        <f>IF(E7653&lt;='Auxiliary Energy Estimation'!$E$25, 1, 0)</f>
        <v>0</v>
      </c>
    </row>
    <row r="7654" spans="2:9" ht="15" x14ac:dyDescent="0.3">
      <c r="B7654" s="33">
        <v>7649.5</v>
      </c>
      <c r="C7654" s="34">
        <v>10</v>
      </c>
      <c r="D7654" s="32">
        <f t="shared" si="238"/>
        <v>50</v>
      </c>
      <c r="E7654" s="37">
        <f t="shared" si="239"/>
        <v>60</v>
      </c>
      <c r="F7654" s="32">
        <f>'Auxiliary Energy Estimation'!$E$25-D7654</f>
        <v>5</v>
      </c>
      <c r="G7654" s="32">
        <f>'Auxiliary Energy Estimation'!$E$25-E7654</f>
        <v>-5</v>
      </c>
      <c r="H7654" s="26">
        <f>IF(D7654&lt;='Auxiliary Energy Estimation'!$E$25, 1, 0)</f>
        <v>1</v>
      </c>
      <c r="I7654" s="26">
        <f>IF(E7654&lt;='Auxiliary Energy Estimation'!$E$25, 1, 0)</f>
        <v>0</v>
      </c>
    </row>
    <row r="7655" spans="2:9" ht="15" x14ac:dyDescent="0.3">
      <c r="B7655" s="33">
        <v>7650.5</v>
      </c>
      <c r="C7655" s="34">
        <v>8.9</v>
      </c>
      <c r="D7655" s="32">
        <f t="shared" si="238"/>
        <v>48.019999999999996</v>
      </c>
      <c r="E7655" s="37">
        <f t="shared" si="239"/>
        <v>57.623999999999995</v>
      </c>
      <c r="F7655" s="32">
        <f>'Auxiliary Energy Estimation'!$E$25-D7655</f>
        <v>6.980000000000004</v>
      </c>
      <c r="G7655" s="32">
        <f>'Auxiliary Energy Estimation'!$E$25-E7655</f>
        <v>-2.6239999999999952</v>
      </c>
      <c r="H7655" s="26">
        <f>IF(D7655&lt;='Auxiliary Energy Estimation'!$E$25, 1, 0)</f>
        <v>1</v>
      </c>
      <c r="I7655" s="26">
        <f>IF(E7655&lt;='Auxiliary Energy Estimation'!$E$25, 1, 0)</f>
        <v>0</v>
      </c>
    </row>
    <row r="7656" spans="2:9" ht="15" x14ac:dyDescent="0.3">
      <c r="B7656" s="33">
        <v>7651.5</v>
      </c>
      <c r="C7656" s="34">
        <v>8.3000000000000007</v>
      </c>
      <c r="D7656" s="32">
        <f t="shared" si="238"/>
        <v>46.94</v>
      </c>
      <c r="E7656" s="37">
        <f t="shared" si="239"/>
        <v>56.327999999999996</v>
      </c>
      <c r="F7656" s="32">
        <f>'Auxiliary Energy Estimation'!$E$25-D7656</f>
        <v>8.0600000000000023</v>
      </c>
      <c r="G7656" s="32">
        <f>'Auxiliary Energy Estimation'!$E$25-E7656</f>
        <v>-1.3279999999999959</v>
      </c>
      <c r="H7656" s="26">
        <f>IF(D7656&lt;='Auxiliary Energy Estimation'!$E$25, 1, 0)</f>
        <v>1</v>
      </c>
      <c r="I7656" s="26">
        <f>IF(E7656&lt;='Auxiliary Energy Estimation'!$E$25, 1, 0)</f>
        <v>0</v>
      </c>
    </row>
    <row r="7657" spans="2:9" ht="15" x14ac:dyDescent="0.3">
      <c r="B7657" s="33">
        <v>7652.5</v>
      </c>
      <c r="C7657" s="34">
        <v>8.3000000000000007</v>
      </c>
      <c r="D7657" s="32">
        <f t="shared" si="238"/>
        <v>46.94</v>
      </c>
      <c r="E7657" s="37">
        <f t="shared" si="239"/>
        <v>56.327999999999996</v>
      </c>
      <c r="F7657" s="32">
        <f>'Auxiliary Energy Estimation'!$E$25-D7657</f>
        <v>8.0600000000000023</v>
      </c>
      <c r="G7657" s="32">
        <f>'Auxiliary Energy Estimation'!$E$25-E7657</f>
        <v>-1.3279999999999959</v>
      </c>
      <c r="H7657" s="26">
        <f>IF(D7657&lt;='Auxiliary Energy Estimation'!$E$25, 1, 0)</f>
        <v>1</v>
      </c>
      <c r="I7657" s="26">
        <f>IF(E7657&lt;='Auxiliary Energy Estimation'!$E$25, 1, 0)</f>
        <v>0</v>
      </c>
    </row>
    <row r="7658" spans="2:9" ht="15" x14ac:dyDescent="0.3">
      <c r="B7658" s="33">
        <v>7653.5</v>
      </c>
      <c r="C7658" s="34">
        <v>7.8</v>
      </c>
      <c r="D7658" s="32">
        <f t="shared" si="238"/>
        <v>46.04</v>
      </c>
      <c r="E7658" s="37">
        <f t="shared" si="239"/>
        <v>55.247999999999998</v>
      </c>
      <c r="F7658" s="32">
        <f>'Auxiliary Energy Estimation'!$E$25-D7658</f>
        <v>8.9600000000000009</v>
      </c>
      <c r="G7658" s="32">
        <f>'Auxiliary Energy Estimation'!$E$25-E7658</f>
        <v>-0.24799999999999756</v>
      </c>
      <c r="H7658" s="26">
        <f>IF(D7658&lt;='Auxiliary Energy Estimation'!$E$25, 1, 0)</f>
        <v>1</v>
      </c>
      <c r="I7658" s="26">
        <f>IF(E7658&lt;='Auxiliary Energy Estimation'!$E$25, 1, 0)</f>
        <v>0</v>
      </c>
    </row>
    <row r="7659" spans="2:9" ht="15" x14ac:dyDescent="0.3">
      <c r="B7659" s="33">
        <v>7654.5</v>
      </c>
      <c r="C7659" s="34">
        <v>7.2</v>
      </c>
      <c r="D7659" s="32">
        <f t="shared" si="238"/>
        <v>44.96</v>
      </c>
      <c r="E7659" s="37">
        <f t="shared" si="239"/>
        <v>53.951999999999998</v>
      </c>
      <c r="F7659" s="32">
        <f>'Auxiliary Energy Estimation'!$E$25-D7659</f>
        <v>10.039999999999999</v>
      </c>
      <c r="G7659" s="32">
        <f>'Auxiliary Energy Estimation'!$E$25-E7659</f>
        <v>1.0480000000000018</v>
      </c>
      <c r="H7659" s="26">
        <f>IF(D7659&lt;='Auxiliary Energy Estimation'!$E$25, 1, 0)</f>
        <v>1</v>
      </c>
      <c r="I7659" s="26">
        <f>IF(E7659&lt;='Auxiliary Energy Estimation'!$E$25, 1, 0)</f>
        <v>1</v>
      </c>
    </row>
    <row r="7660" spans="2:9" ht="15" x14ac:dyDescent="0.3">
      <c r="B7660" s="33">
        <v>7655.5</v>
      </c>
      <c r="C7660" s="34">
        <v>7.2</v>
      </c>
      <c r="D7660" s="32">
        <f t="shared" si="238"/>
        <v>44.96</v>
      </c>
      <c r="E7660" s="37">
        <f t="shared" si="239"/>
        <v>53.951999999999998</v>
      </c>
      <c r="F7660" s="32">
        <f>'Auxiliary Energy Estimation'!$E$25-D7660</f>
        <v>10.039999999999999</v>
      </c>
      <c r="G7660" s="32">
        <f>'Auxiliary Energy Estimation'!$E$25-E7660</f>
        <v>1.0480000000000018</v>
      </c>
      <c r="H7660" s="26">
        <f>IF(D7660&lt;='Auxiliary Energy Estimation'!$E$25, 1, 0)</f>
        <v>1</v>
      </c>
      <c r="I7660" s="26">
        <f>IF(E7660&lt;='Auxiliary Energy Estimation'!$E$25, 1, 0)</f>
        <v>1</v>
      </c>
    </row>
    <row r="7661" spans="2:9" ht="15" x14ac:dyDescent="0.3">
      <c r="B7661" s="33">
        <v>7656.5</v>
      </c>
      <c r="C7661" s="34">
        <v>6.7</v>
      </c>
      <c r="D7661" s="32">
        <f t="shared" si="238"/>
        <v>44.06</v>
      </c>
      <c r="E7661" s="37">
        <f t="shared" si="239"/>
        <v>52.872</v>
      </c>
      <c r="F7661" s="32">
        <f>'Auxiliary Energy Estimation'!$E$25-D7661</f>
        <v>10.939999999999998</v>
      </c>
      <c r="G7661" s="32">
        <f>'Auxiliary Energy Estimation'!$E$25-E7661</f>
        <v>2.1280000000000001</v>
      </c>
      <c r="H7661" s="26">
        <f>IF(D7661&lt;='Auxiliary Energy Estimation'!$E$25, 1, 0)</f>
        <v>1</v>
      </c>
      <c r="I7661" s="26">
        <f>IF(E7661&lt;='Auxiliary Energy Estimation'!$E$25, 1, 0)</f>
        <v>1</v>
      </c>
    </row>
    <row r="7662" spans="2:9" ht="15" x14ac:dyDescent="0.3">
      <c r="B7662" s="33">
        <v>7657.5</v>
      </c>
      <c r="C7662" s="34">
        <v>5.6</v>
      </c>
      <c r="D7662" s="32">
        <f t="shared" si="238"/>
        <v>42.08</v>
      </c>
      <c r="E7662" s="37">
        <f t="shared" si="239"/>
        <v>50.495999999999995</v>
      </c>
      <c r="F7662" s="32">
        <f>'Auxiliary Energy Estimation'!$E$25-D7662</f>
        <v>12.920000000000002</v>
      </c>
      <c r="G7662" s="32">
        <f>'Auxiliary Energy Estimation'!$E$25-E7662</f>
        <v>4.5040000000000049</v>
      </c>
      <c r="H7662" s="26">
        <f>IF(D7662&lt;='Auxiliary Energy Estimation'!$E$25, 1, 0)</f>
        <v>1</v>
      </c>
      <c r="I7662" s="26">
        <f>IF(E7662&lt;='Auxiliary Energy Estimation'!$E$25, 1, 0)</f>
        <v>1</v>
      </c>
    </row>
    <row r="7663" spans="2:9" ht="15" x14ac:dyDescent="0.3">
      <c r="B7663" s="33">
        <v>7658.5</v>
      </c>
      <c r="C7663" s="34">
        <v>5.6</v>
      </c>
      <c r="D7663" s="32">
        <f t="shared" si="238"/>
        <v>42.08</v>
      </c>
      <c r="E7663" s="37">
        <f t="shared" si="239"/>
        <v>50.495999999999995</v>
      </c>
      <c r="F7663" s="32">
        <f>'Auxiliary Energy Estimation'!$E$25-D7663</f>
        <v>12.920000000000002</v>
      </c>
      <c r="G7663" s="32">
        <f>'Auxiliary Energy Estimation'!$E$25-E7663</f>
        <v>4.5040000000000049</v>
      </c>
      <c r="H7663" s="26">
        <f>IF(D7663&lt;='Auxiliary Energy Estimation'!$E$25, 1, 0)</f>
        <v>1</v>
      </c>
      <c r="I7663" s="26">
        <f>IF(E7663&lt;='Auxiliary Energy Estimation'!$E$25, 1, 0)</f>
        <v>1</v>
      </c>
    </row>
    <row r="7664" spans="2:9" ht="15" x14ac:dyDescent="0.3">
      <c r="B7664" s="33">
        <v>7659.5</v>
      </c>
      <c r="C7664" s="34">
        <v>5</v>
      </c>
      <c r="D7664" s="32">
        <f t="shared" si="238"/>
        <v>41</v>
      </c>
      <c r="E7664" s="37">
        <f t="shared" si="239"/>
        <v>49.199999999999996</v>
      </c>
      <c r="F7664" s="32">
        <f>'Auxiliary Energy Estimation'!$E$25-D7664</f>
        <v>14</v>
      </c>
      <c r="G7664" s="32">
        <f>'Auxiliary Energy Estimation'!$E$25-E7664</f>
        <v>5.8000000000000043</v>
      </c>
      <c r="H7664" s="26">
        <f>IF(D7664&lt;='Auxiliary Energy Estimation'!$E$25, 1, 0)</f>
        <v>1</v>
      </c>
      <c r="I7664" s="26">
        <f>IF(E7664&lt;='Auxiliary Energy Estimation'!$E$25, 1, 0)</f>
        <v>1</v>
      </c>
    </row>
    <row r="7665" spans="2:9" ht="15" x14ac:dyDescent="0.3">
      <c r="B7665" s="33">
        <v>7660.5</v>
      </c>
      <c r="C7665" s="34">
        <v>5</v>
      </c>
      <c r="D7665" s="32">
        <f t="shared" si="238"/>
        <v>41</v>
      </c>
      <c r="E7665" s="37">
        <f t="shared" si="239"/>
        <v>49.199999999999996</v>
      </c>
      <c r="F7665" s="32">
        <f>'Auxiliary Energy Estimation'!$E$25-D7665</f>
        <v>14</v>
      </c>
      <c r="G7665" s="32">
        <f>'Auxiliary Energy Estimation'!$E$25-E7665</f>
        <v>5.8000000000000043</v>
      </c>
      <c r="H7665" s="26">
        <f>IF(D7665&lt;='Auxiliary Energy Estimation'!$E$25, 1, 0)</f>
        <v>1</v>
      </c>
      <c r="I7665" s="26">
        <f>IF(E7665&lt;='Auxiliary Energy Estimation'!$E$25, 1, 0)</f>
        <v>1</v>
      </c>
    </row>
    <row r="7666" spans="2:9" ht="15" x14ac:dyDescent="0.3">
      <c r="B7666" s="33">
        <v>7661.5</v>
      </c>
      <c r="C7666" s="34">
        <v>5.6</v>
      </c>
      <c r="D7666" s="32">
        <f t="shared" si="238"/>
        <v>42.08</v>
      </c>
      <c r="E7666" s="37">
        <f t="shared" si="239"/>
        <v>50.495999999999995</v>
      </c>
      <c r="F7666" s="32">
        <f>'Auxiliary Energy Estimation'!$E$25-D7666</f>
        <v>12.920000000000002</v>
      </c>
      <c r="G7666" s="32">
        <f>'Auxiliary Energy Estimation'!$E$25-E7666</f>
        <v>4.5040000000000049</v>
      </c>
      <c r="H7666" s="26">
        <f>IF(D7666&lt;='Auxiliary Energy Estimation'!$E$25, 1, 0)</f>
        <v>1</v>
      </c>
      <c r="I7666" s="26">
        <f>IF(E7666&lt;='Auxiliary Energy Estimation'!$E$25, 1, 0)</f>
        <v>1</v>
      </c>
    </row>
    <row r="7667" spans="2:9" ht="15" x14ac:dyDescent="0.3">
      <c r="B7667" s="33">
        <v>7662.5</v>
      </c>
      <c r="C7667" s="34">
        <v>5.6</v>
      </c>
      <c r="D7667" s="32">
        <f t="shared" si="238"/>
        <v>42.08</v>
      </c>
      <c r="E7667" s="37">
        <f t="shared" si="239"/>
        <v>50.495999999999995</v>
      </c>
      <c r="F7667" s="32">
        <f>'Auxiliary Energy Estimation'!$E$25-D7667</f>
        <v>12.920000000000002</v>
      </c>
      <c r="G7667" s="32">
        <f>'Auxiliary Energy Estimation'!$E$25-E7667</f>
        <v>4.5040000000000049</v>
      </c>
      <c r="H7667" s="26">
        <f>IF(D7667&lt;='Auxiliary Energy Estimation'!$E$25, 1, 0)</f>
        <v>1</v>
      </c>
      <c r="I7667" s="26">
        <f>IF(E7667&lt;='Auxiliary Energy Estimation'!$E$25, 1, 0)</f>
        <v>1</v>
      </c>
    </row>
    <row r="7668" spans="2:9" ht="15" x14ac:dyDescent="0.3">
      <c r="B7668" s="33">
        <v>7663.5</v>
      </c>
      <c r="C7668" s="34">
        <v>5.6</v>
      </c>
      <c r="D7668" s="32">
        <f t="shared" si="238"/>
        <v>42.08</v>
      </c>
      <c r="E7668" s="37">
        <f t="shared" si="239"/>
        <v>50.495999999999995</v>
      </c>
      <c r="F7668" s="32">
        <f>'Auxiliary Energy Estimation'!$E$25-D7668</f>
        <v>12.920000000000002</v>
      </c>
      <c r="G7668" s="32">
        <f>'Auxiliary Energy Estimation'!$E$25-E7668</f>
        <v>4.5040000000000049</v>
      </c>
      <c r="H7668" s="26">
        <f>IF(D7668&lt;='Auxiliary Energy Estimation'!$E$25, 1, 0)</f>
        <v>1</v>
      </c>
      <c r="I7668" s="26">
        <f>IF(E7668&lt;='Auxiliary Energy Estimation'!$E$25, 1, 0)</f>
        <v>1</v>
      </c>
    </row>
    <row r="7669" spans="2:9" ht="15" x14ac:dyDescent="0.3">
      <c r="B7669" s="33">
        <v>7664.5</v>
      </c>
      <c r="C7669" s="34">
        <v>6.1</v>
      </c>
      <c r="D7669" s="32">
        <f t="shared" si="238"/>
        <v>42.980000000000004</v>
      </c>
      <c r="E7669" s="37">
        <f t="shared" si="239"/>
        <v>51.576000000000001</v>
      </c>
      <c r="F7669" s="32">
        <f>'Auxiliary Energy Estimation'!$E$25-D7669</f>
        <v>12.019999999999996</v>
      </c>
      <c r="G7669" s="32">
        <f>'Auxiliary Energy Estimation'!$E$25-E7669</f>
        <v>3.4239999999999995</v>
      </c>
      <c r="H7669" s="26">
        <f>IF(D7669&lt;='Auxiliary Energy Estimation'!$E$25, 1, 0)</f>
        <v>1</v>
      </c>
      <c r="I7669" s="26">
        <f>IF(E7669&lt;='Auxiliary Energy Estimation'!$E$25, 1, 0)</f>
        <v>1</v>
      </c>
    </row>
    <row r="7670" spans="2:9" ht="15" x14ac:dyDescent="0.3">
      <c r="B7670" s="33">
        <v>7665.5</v>
      </c>
      <c r="C7670" s="34">
        <v>6.7</v>
      </c>
      <c r="D7670" s="32">
        <f t="shared" si="238"/>
        <v>44.06</v>
      </c>
      <c r="E7670" s="37">
        <f t="shared" si="239"/>
        <v>52.872</v>
      </c>
      <c r="F7670" s="32">
        <f>'Auxiliary Energy Estimation'!$E$25-D7670</f>
        <v>10.939999999999998</v>
      </c>
      <c r="G7670" s="32">
        <f>'Auxiliary Energy Estimation'!$E$25-E7670</f>
        <v>2.1280000000000001</v>
      </c>
      <c r="H7670" s="26">
        <f>IF(D7670&lt;='Auxiliary Energy Estimation'!$E$25, 1, 0)</f>
        <v>1</v>
      </c>
      <c r="I7670" s="26">
        <f>IF(E7670&lt;='Auxiliary Energy Estimation'!$E$25, 1, 0)</f>
        <v>1</v>
      </c>
    </row>
    <row r="7671" spans="2:9" ht="15" x14ac:dyDescent="0.3">
      <c r="B7671" s="33">
        <v>7666.5</v>
      </c>
      <c r="C7671" s="34">
        <v>7.8</v>
      </c>
      <c r="D7671" s="32">
        <f t="shared" si="238"/>
        <v>46.04</v>
      </c>
      <c r="E7671" s="37">
        <f t="shared" si="239"/>
        <v>55.247999999999998</v>
      </c>
      <c r="F7671" s="32">
        <f>'Auxiliary Energy Estimation'!$E$25-D7671</f>
        <v>8.9600000000000009</v>
      </c>
      <c r="G7671" s="32">
        <f>'Auxiliary Energy Estimation'!$E$25-E7671</f>
        <v>-0.24799999999999756</v>
      </c>
      <c r="H7671" s="26">
        <f>IF(D7671&lt;='Auxiliary Energy Estimation'!$E$25, 1, 0)</f>
        <v>1</v>
      </c>
      <c r="I7671" s="26">
        <f>IF(E7671&lt;='Auxiliary Energy Estimation'!$E$25, 1, 0)</f>
        <v>0</v>
      </c>
    </row>
    <row r="7672" spans="2:9" ht="15" x14ac:dyDescent="0.3">
      <c r="B7672" s="33">
        <v>7667.5</v>
      </c>
      <c r="C7672" s="34">
        <v>8.3000000000000007</v>
      </c>
      <c r="D7672" s="32">
        <f t="shared" si="238"/>
        <v>46.94</v>
      </c>
      <c r="E7672" s="37">
        <f t="shared" si="239"/>
        <v>56.327999999999996</v>
      </c>
      <c r="F7672" s="32">
        <f>'Auxiliary Energy Estimation'!$E$25-D7672</f>
        <v>8.0600000000000023</v>
      </c>
      <c r="G7672" s="32">
        <f>'Auxiliary Energy Estimation'!$E$25-E7672</f>
        <v>-1.3279999999999959</v>
      </c>
      <c r="H7672" s="26">
        <f>IF(D7672&lt;='Auxiliary Energy Estimation'!$E$25, 1, 0)</f>
        <v>1</v>
      </c>
      <c r="I7672" s="26">
        <f>IF(E7672&lt;='Auxiliary Energy Estimation'!$E$25, 1, 0)</f>
        <v>0</v>
      </c>
    </row>
    <row r="7673" spans="2:9" ht="15" x14ac:dyDescent="0.3">
      <c r="B7673" s="33">
        <v>7668.5</v>
      </c>
      <c r="C7673" s="34">
        <v>8.9</v>
      </c>
      <c r="D7673" s="32">
        <f t="shared" si="238"/>
        <v>48.019999999999996</v>
      </c>
      <c r="E7673" s="37">
        <f t="shared" si="239"/>
        <v>57.623999999999995</v>
      </c>
      <c r="F7673" s="32">
        <f>'Auxiliary Energy Estimation'!$E$25-D7673</f>
        <v>6.980000000000004</v>
      </c>
      <c r="G7673" s="32">
        <f>'Auxiliary Energy Estimation'!$E$25-E7673</f>
        <v>-2.6239999999999952</v>
      </c>
      <c r="H7673" s="26">
        <f>IF(D7673&lt;='Auxiliary Energy Estimation'!$E$25, 1, 0)</f>
        <v>1</v>
      </c>
      <c r="I7673" s="26">
        <f>IF(E7673&lt;='Auxiliary Energy Estimation'!$E$25, 1, 0)</f>
        <v>0</v>
      </c>
    </row>
    <row r="7674" spans="2:9" ht="15" x14ac:dyDescent="0.3">
      <c r="B7674" s="33">
        <v>7669.5</v>
      </c>
      <c r="C7674" s="34">
        <v>9.4</v>
      </c>
      <c r="D7674" s="32">
        <f t="shared" si="238"/>
        <v>48.92</v>
      </c>
      <c r="E7674" s="37">
        <f t="shared" si="239"/>
        <v>58.704000000000001</v>
      </c>
      <c r="F7674" s="32">
        <f>'Auxiliary Energy Estimation'!$E$25-D7674</f>
        <v>6.0799999999999983</v>
      </c>
      <c r="G7674" s="32">
        <f>'Auxiliary Energy Estimation'!$E$25-E7674</f>
        <v>-3.7040000000000006</v>
      </c>
      <c r="H7674" s="26">
        <f>IF(D7674&lt;='Auxiliary Energy Estimation'!$E$25, 1, 0)</f>
        <v>1</v>
      </c>
      <c r="I7674" s="26">
        <f>IF(E7674&lt;='Auxiliary Energy Estimation'!$E$25, 1, 0)</f>
        <v>0</v>
      </c>
    </row>
    <row r="7675" spans="2:9" ht="15" x14ac:dyDescent="0.3">
      <c r="B7675" s="33">
        <v>7670.5</v>
      </c>
      <c r="C7675" s="34">
        <v>8.9</v>
      </c>
      <c r="D7675" s="32">
        <f t="shared" si="238"/>
        <v>48.019999999999996</v>
      </c>
      <c r="E7675" s="37">
        <f t="shared" si="239"/>
        <v>57.623999999999995</v>
      </c>
      <c r="F7675" s="32">
        <f>'Auxiliary Energy Estimation'!$E$25-D7675</f>
        <v>6.980000000000004</v>
      </c>
      <c r="G7675" s="32">
        <f>'Auxiliary Energy Estimation'!$E$25-E7675</f>
        <v>-2.6239999999999952</v>
      </c>
      <c r="H7675" s="26">
        <f>IF(D7675&lt;='Auxiliary Energy Estimation'!$E$25, 1, 0)</f>
        <v>1</v>
      </c>
      <c r="I7675" s="26">
        <f>IF(E7675&lt;='Auxiliary Energy Estimation'!$E$25, 1, 0)</f>
        <v>0</v>
      </c>
    </row>
    <row r="7676" spans="2:9" ht="15" x14ac:dyDescent="0.3">
      <c r="B7676" s="33">
        <v>7671.5</v>
      </c>
      <c r="C7676" s="34">
        <v>7.8</v>
      </c>
      <c r="D7676" s="32">
        <f t="shared" si="238"/>
        <v>46.04</v>
      </c>
      <c r="E7676" s="37">
        <f t="shared" si="239"/>
        <v>55.247999999999998</v>
      </c>
      <c r="F7676" s="32">
        <f>'Auxiliary Energy Estimation'!$E$25-D7676</f>
        <v>8.9600000000000009</v>
      </c>
      <c r="G7676" s="32">
        <f>'Auxiliary Energy Estimation'!$E$25-E7676</f>
        <v>-0.24799999999999756</v>
      </c>
      <c r="H7676" s="26">
        <f>IF(D7676&lt;='Auxiliary Energy Estimation'!$E$25, 1, 0)</f>
        <v>1</v>
      </c>
      <c r="I7676" s="26">
        <f>IF(E7676&lt;='Auxiliary Energy Estimation'!$E$25, 1, 0)</f>
        <v>0</v>
      </c>
    </row>
    <row r="7677" spans="2:9" ht="15" x14ac:dyDescent="0.3">
      <c r="B7677" s="33">
        <v>7672.5</v>
      </c>
      <c r="C7677" s="34">
        <v>6.7</v>
      </c>
      <c r="D7677" s="32">
        <f t="shared" si="238"/>
        <v>44.06</v>
      </c>
      <c r="E7677" s="37">
        <f t="shared" si="239"/>
        <v>52.872</v>
      </c>
      <c r="F7677" s="32">
        <f>'Auxiliary Energy Estimation'!$E$25-D7677</f>
        <v>10.939999999999998</v>
      </c>
      <c r="G7677" s="32">
        <f>'Auxiliary Energy Estimation'!$E$25-E7677</f>
        <v>2.1280000000000001</v>
      </c>
      <c r="H7677" s="26">
        <f>IF(D7677&lt;='Auxiliary Energy Estimation'!$E$25, 1, 0)</f>
        <v>1</v>
      </c>
      <c r="I7677" s="26">
        <f>IF(E7677&lt;='Auxiliary Energy Estimation'!$E$25, 1, 0)</f>
        <v>1</v>
      </c>
    </row>
    <row r="7678" spans="2:9" ht="15" x14ac:dyDescent="0.3">
      <c r="B7678" s="33">
        <v>7673.5</v>
      </c>
      <c r="C7678" s="34">
        <v>6.1</v>
      </c>
      <c r="D7678" s="32">
        <f t="shared" si="238"/>
        <v>42.980000000000004</v>
      </c>
      <c r="E7678" s="37">
        <f t="shared" si="239"/>
        <v>51.576000000000001</v>
      </c>
      <c r="F7678" s="32">
        <f>'Auxiliary Energy Estimation'!$E$25-D7678</f>
        <v>12.019999999999996</v>
      </c>
      <c r="G7678" s="32">
        <f>'Auxiliary Energy Estimation'!$E$25-E7678</f>
        <v>3.4239999999999995</v>
      </c>
      <c r="H7678" s="26">
        <f>IF(D7678&lt;='Auxiliary Energy Estimation'!$E$25, 1, 0)</f>
        <v>1</v>
      </c>
      <c r="I7678" s="26">
        <f>IF(E7678&lt;='Auxiliary Energy Estimation'!$E$25, 1, 0)</f>
        <v>1</v>
      </c>
    </row>
    <row r="7679" spans="2:9" ht="15" x14ac:dyDescent="0.3">
      <c r="B7679" s="33">
        <v>7674.5</v>
      </c>
      <c r="C7679" s="34">
        <v>6.1</v>
      </c>
      <c r="D7679" s="32">
        <f t="shared" si="238"/>
        <v>42.980000000000004</v>
      </c>
      <c r="E7679" s="37">
        <f t="shared" si="239"/>
        <v>51.576000000000001</v>
      </c>
      <c r="F7679" s="32">
        <f>'Auxiliary Energy Estimation'!$E$25-D7679</f>
        <v>12.019999999999996</v>
      </c>
      <c r="G7679" s="32">
        <f>'Auxiliary Energy Estimation'!$E$25-E7679</f>
        <v>3.4239999999999995</v>
      </c>
      <c r="H7679" s="26">
        <f>IF(D7679&lt;='Auxiliary Energy Estimation'!$E$25, 1, 0)</f>
        <v>1</v>
      </c>
      <c r="I7679" s="26">
        <f>IF(E7679&lt;='Auxiliary Energy Estimation'!$E$25, 1, 0)</f>
        <v>1</v>
      </c>
    </row>
    <row r="7680" spans="2:9" ht="15" x14ac:dyDescent="0.3">
      <c r="B7680" s="33">
        <v>7675.5</v>
      </c>
      <c r="C7680" s="34">
        <v>5</v>
      </c>
      <c r="D7680" s="32">
        <f t="shared" si="238"/>
        <v>41</v>
      </c>
      <c r="E7680" s="37">
        <f t="shared" si="239"/>
        <v>49.199999999999996</v>
      </c>
      <c r="F7680" s="32">
        <f>'Auxiliary Energy Estimation'!$E$25-D7680</f>
        <v>14</v>
      </c>
      <c r="G7680" s="32">
        <f>'Auxiliary Energy Estimation'!$E$25-E7680</f>
        <v>5.8000000000000043</v>
      </c>
      <c r="H7680" s="26">
        <f>IF(D7680&lt;='Auxiliary Energy Estimation'!$E$25, 1, 0)</f>
        <v>1</v>
      </c>
      <c r="I7680" s="26">
        <f>IF(E7680&lt;='Auxiliary Energy Estimation'!$E$25, 1, 0)</f>
        <v>1</v>
      </c>
    </row>
    <row r="7681" spans="2:9" ht="15" x14ac:dyDescent="0.3">
      <c r="B7681" s="33">
        <v>7676.5</v>
      </c>
      <c r="C7681" s="34">
        <v>4.4000000000000004</v>
      </c>
      <c r="D7681" s="32">
        <f t="shared" si="238"/>
        <v>39.92</v>
      </c>
      <c r="E7681" s="37">
        <f t="shared" si="239"/>
        <v>47.904000000000003</v>
      </c>
      <c r="F7681" s="32">
        <f>'Auxiliary Energy Estimation'!$E$25-D7681</f>
        <v>15.079999999999998</v>
      </c>
      <c r="G7681" s="32">
        <f>'Auxiliary Energy Estimation'!$E$25-E7681</f>
        <v>7.0959999999999965</v>
      </c>
      <c r="H7681" s="26">
        <f>IF(D7681&lt;='Auxiliary Energy Estimation'!$E$25, 1, 0)</f>
        <v>1</v>
      </c>
      <c r="I7681" s="26">
        <f>IF(E7681&lt;='Auxiliary Energy Estimation'!$E$25, 1, 0)</f>
        <v>1</v>
      </c>
    </row>
    <row r="7682" spans="2:9" ht="15" x14ac:dyDescent="0.3">
      <c r="B7682" s="33">
        <v>7677.5</v>
      </c>
      <c r="C7682" s="34">
        <v>3.3</v>
      </c>
      <c r="D7682" s="32">
        <f t="shared" si="238"/>
        <v>37.94</v>
      </c>
      <c r="E7682" s="37">
        <f t="shared" si="239"/>
        <v>45.527999999999999</v>
      </c>
      <c r="F7682" s="32">
        <f>'Auxiliary Energy Estimation'!$E$25-D7682</f>
        <v>17.060000000000002</v>
      </c>
      <c r="G7682" s="32">
        <f>'Auxiliary Energy Estimation'!$E$25-E7682</f>
        <v>9.4720000000000013</v>
      </c>
      <c r="H7682" s="26">
        <f>IF(D7682&lt;='Auxiliary Energy Estimation'!$E$25, 1, 0)</f>
        <v>1</v>
      </c>
      <c r="I7682" s="26">
        <f>IF(E7682&lt;='Auxiliary Energy Estimation'!$E$25, 1, 0)</f>
        <v>1</v>
      </c>
    </row>
    <row r="7683" spans="2:9" ht="15" x14ac:dyDescent="0.3">
      <c r="B7683" s="33">
        <v>7678.5</v>
      </c>
      <c r="C7683" s="34">
        <v>2.8</v>
      </c>
      <c r="D7683" s="32">
        <f t="shared" si="238"/>
        <v>37.04</v>
      </c>
      <c r="E7683" s="37">
        <f t="shared" si="239"/>
        <v>44.448</v>
      </c>
      <c r="F7683" s="32">
        <f>'Auxiliary Energy Estimation'!$E$25-D7683</f>
        <v>17.96</v>
      </c>
      <c r="G7683" s="32">
        <f>'Auxiliary Energy Estimation'!$E$25-E7683</f>
        <v>10.552</v>
      </c>
      <c r="H7683" s="26">
        <f>IF(D7683&lt;='Auxiliary Energy Estimation'!$E$25, 1, 0)</f>
        <v>1</v>
      </c>
      <c r="I7683" s="26">
        <f>IF(E7683&lt;='Auxiliary Energy Estimation'!$E$25, 1, 0)</f>
        <v>1</v>
      </c>
    </row>
    <row r="7684" spans="2:9" ht="15" x14ac:dyDescent="0.3">
      <c r="B7684" s="33">
        <v>7679.5</v>
      </c>
      <c r="C7684" s="34">
        <v>2.2000000000000002</v>
      </c>
      <c r="D7684" s="32">
        <f t="shared" si="238"/>
        <v>35.96</v>
      </c>
      <c r="E7684" s="37">
        <f t="shared" si="239"/>
        <v>43.152000000000001</v>
      </c>
      <c r="F7684" s="32">
        <f>'Auxiliary Energy Estimation'!$E$25-D7684</f>
        <v>19.04</v>
      </c>
      <c r="G7684" s="32">
        <f>'Auxiliary Energy Estimation'!$E$25-E7684</f>
        <v>11.847999999999999</v>
      </c>
      <c r="H7684" s="26">
        <f>IF(D7684&lt;='Auxiliary Energy Estimation'!$E$25, 1, 0)</f>
        <v>1</v>
      </c>
      <c r="I7684" s="26">
        <f>IF(E7684&lt;='Auxiliary Energy Estimation'!$E$25, 1, 0)</f>
        <v>1</v>
      </c>
    </row>
    <row r="7685" spans="2:9" ht="15" x14ac:dyDescent="0.3">
      <c r="B7685" s="33">
        <v>7680.5</v>
      </c>
      <c r="C7685" s="34">
        <v>2.8</v>
      </c>
      <c r="D7685" s="32">
        <f t="shared" ref="D7685:D7748" si="240">CONVERT(C7685,"C","F")</f>
        <v>37.04</v>
      </c>
      <c r="E7685" s="37">
        <f t="shared" ref="E7685:E7748" si="241">D7685*1.2</f>
        <v>44.448</v>
      </c>
      <c r="F7685" s="32">
        <f>'Auxiliary Energy Estimation'!$E$25-D7685</f>
        <v>17.96</v>
      </c>
      <c r="G7685" s="32">
        <f>'Auxiliary Energy Estimation'!$E$25-E7685</f>
        <v>10.552</v>
      </c>
      <c r="H7685" s="26">
        <f>IF(D7685&lt;='Auxiliary Energy Estimation'!$E$25, 1, 0)</f>
        <v>1</v>
      </c>
      <c r="I7685" s="26">
        <f>IF(E7685&lt;='Auxiliary Energy Estimation'!$E$25, 1, 0)</f>
        <v>1</v>
      </c>
    </row>
    <row r="7686" spans="2:9" ht="15" x14ac:dyDescent="0.3">
      <c r="B7686" s="33">
        <v>7681.5</v>
      </c>
      <c r="C7686" s="34">
        <v>2.8</v>
      </c>
      <c r="D7686" s="32">
        <f t="shared" si="240"/>
        <v>37.04</v>
      </c>
      <c r="E7686" s="37">
        <f t="shared" si="241"/>
        <v>44.448</v>
      </c>
      <c r="F7686" s="32">
        <f>'Auxiliary Energy Estimation'!$E$25-D7686</f>
        <v>17.96</v>
      </c>
      <c r="G7686" s="32">
        <f>'Auxiliary Energy Estimation'!$E$25-E7686</f>
        <v>10.552</v>
      </c>
      <c r="H7686" s="26">
        <f>IF(D7686&lt;='Auxiliary Energy Estimation'!$E$25, 1, 0)</f>
        <v>1</v>
      </c>
      <c r="I7686" s="26">
        <f>IF(E7686&lt;='Auxiliary Energy Estimation'!$E$25, 1, 0)</f>
        <v>1</v>
      </c>
    </row>
    <row r="7687" spans="2:9" ht="15" x14ac:dyDescent="0.3">
      <c r="B7687" s="33">
        <v>7682.5</v>
      </c>
      <c r="C7687" s="34">
        <v>2.8</v>
      </c>
      <c r="D7687" s="32">
        <f t="shared" si="240"/>
        <v>37.04</v>
      </c>
      <c r="E7687" s="37">
        <f t="shared" si="241"/>
        <v>44.448</v>
      </c>
      <c r="F7687" s="32">
        <f>'Auxiliary Energy Estimation'!$E$25-D7687</f>
        <v>17.96</v>
      </c>
      <c r="G7687" s="32">
        <f>'Auxiliary Energy Estimation'!$E$25-E7687</f>
        <v>10.552</v>
      </c>
      <c r="H7687" s="26">
        <f>IF(D7687&lt;='Auxiliary Energy Estimation'!$E$25, 1, 0)</f>
        <v>1</v>
      </c>
      <c r="I7687" s="26">
        <f>IF(E7687&lt;='Auxiliary Energy Estimation'!$E$25, 1, 0)</f>
        <v>1</v>
      </c>
    </row>
    <row r="7688" spans="2:9" ht="15" x14ac:dyDescent="0.3">
      <c r="B7688" s="33">
        <v>7683.5</v>
      </c>
      <c r="C7688" s="34">
        <v>2.2000000000000002</v>
      </c>
      <c r="D7688" s="32">
        <f t="shared" si="240"/>
        <v>35.96</v>
      </c>
      <c r="E7688" s="37">
        <f t="shared" si="241"/>
        <v>43.152000000000001</v>
      </c>
      <c r="F7688" s="32">
        <f>'Auxiliary Energy Estimation'!$E$25-D7688</f>
        <v>19.04</v>
      </c>
      <c r="G7688" s="32">
        <f>'Auxiliary Energy Estimation'!$E$25-E7688</f>
        <v>11.847999999999999</v>
      </c>
      <c r="H7688" s="26">
        <f>IF(D7688&lt;='Auxiliary Energy Estimation'!$E$25, 1, 0)</f>
        <v>1</v>
      </c>
      <c r="I7688" s="26">
        <f>IF(E7688&lt;='Auxiliary Energy Estimation'!$E$25, 1, 0)</f>
        <v>1</v>
      </c>
    </row>
    <row r="7689" spans="2:9" ht="15" x14ac:dyDescent="0.3">
      <c r="B7689" s="33">
        <v>7684.5</v>
      </c>
      <c r="C7689" s="34">
        <v>1.7</v>
      </c>
      <c r="D7689" s="32">
        <f t="shared" si="240"/>
        <v>35.06</v>
      </c>
      <c r="E7689" s="37">
        <f t="shared" si="241"/>
        <v>42.072000000000003</v>
      </c>
      <c r="F7689" s="32">
        <f>'Auxiliary Energy Estimation'!$E$25-D7689</f>
        <v>19.939999999999998</v>
      </c>
      <c r="G7689" s="32">
        <f>'Auxiliary Energy Estimation'!$E$25-E7689</f>
        <v>12.927999999999997</v>
      </c>
      <c r="H7689" s="26">
        <f>IF(D7689&lt;='Auxiliary Energy Estimation'!$E$25, 1, 0)</f>
        <v>1</v>
      </c>
      <c r="I7689" s="26">
        <f>IF(E7689&lt;='Auxiliary Energy Estimation'!$E$25, 1, 0)</f>
        <v>1</v>
      </c>
    </row>
    <row r="7690" spans="2:9" ht="15" x14ac:dyDescent="0.3">
      <c r="B7690" s="33">
        <v>7685.5</v>
      </c>
      <c r="C7690" s="34">
        <v>1.7</v>
      </c>
      <c r="D7690" s="32">
        <f t="shared" si="240"/>
        <v>35.06</v>
      </c>
      <c r="E7690" s="37">
        <f t="shared" si="241"/>
        <v>42.072000000000003</v>
      </c>
      <c r="F7690" s="32">
        <f>'Auxiliary Energy Estimation'!$E$25-D7690</f>
        <v>19.939999999999998</v>
      </c>
      <c r="G7690" s="32">
        <f>'Auxiliary Energy Estimation'!$E$25-E7690</f>
        <v>12.927999999999997</v>
      </c>
      <c r="H7690" s="26">
        <f>IF(D7690&lt;='Auxiliary Energy Estimation'!$E$25, 1, 0)</f>
        <v>1</v>
      </c>
      <c r="I7690" s="26">
        <f>IF(E7690&lt;='Auxiliary Energy Estimation'!$E$25, 1, 0)</f>
        <v>1</v>
      </c>
    </row>
    <row r="7691" spans="2:9" ht="15" x14ac:dyDescent="0.3">
      <c r="B7691" s="33">
        <v>7686.5</v>
      </c>
      <c r="C7691" s="34">
        <v>1.7</v>
      </c>
      <c r="D7691" s="32">
        <f t="shared" si="240"/>
        <v>35.06</v>
      </c>
      <c r="E7691" s="37">
        <f t="shared" si="241"/>
        <v>42.072000000000003</v>
      </c>
      <c r="F7691" s="32">
        <f>'Auxiliary Energy Estimation'!$E$25-D7691</f>
        <v>19.939999999999998</v>
      </c>
      <c r="G7691" s="32">
        <f>'Auxiliary Energy Estimation'!$E$25-E7691</f>
        <v>12.927999999999997</v>
      </c>
      <c r="H7691" s="26">
        <f>IF(D7691&lt;='Auxiliary Energy Estimation'!$E$25, 1, 0)</f>
        <v>1</v>
      </c>
      <c r="I7691" s="26">
        <f>IF(E7691&lt;='Auxiliary Energy Estimation'!$E$25, 1, 0)</f>
        <v>1</v>
      </c>
    </row>
    <row r="7692" spans="2:9" ht="15" x14ac:dyDescent="0.3">
      <c r="B7692" s="33">
        <v>7687.5</v>
      </c>
      <c r="C7692" s="34">
        <v>5</v>
      </c>
      <c r="D7692" s="32">
        <f t="shared" si="240"/>
        <v>41</v>
      </c>
      <c r="E7692" s="37">
        <f t="shared" si="241"/>
        <v>49.199999999999996</v>
      </c>
      <c r="F7692" s="32">
        <f>'Auxiliary Energy Estimation'!$E$25-D7692</f>
        <v>14</v>
      </c>
      <c r="G7692" s="32">
        <f>'Auxiliary Energy Estimation'!$E$25-E7692</f>
        <v>5.8000000000000043</v>
      </c>
      <c r="H7692" s="26">
        <f>IF(D7692&lt;='Auxiliary Energy Estimation'!$E$25, 1, 0)</f>
        <v>1</v>
      </c>
      <c r="I7692" s="26">
        <f>IF(E7692&lt;='Auxiliary Energy Estimation'!$E$25, 1, 0)</f>
        <v>1</v>
      </c>
    </row>
    <row r="7693" spans="2:9" ht="15" x14ac:dyDescent="0.3">
      <c r="B7693" s="33">
        <v>7688.5</v>
      </c>
      <c r="C7693" s="34">
        <v>6.7</v>
      </c>
      <c r="D7693" s="32">
        <f t="shared" si="240"/>
        <v>44.06</v>
      </c>
      <c r="E7693" s="37">
        <f t="shared" si="241"/>
        <v>52.872</v>
      </c>
      <c r="F7693" s="32">
        <f>'Auxiliary Energy Estimation'!$E$25-D7693</f>
        <v>10.939999999999998</v>
      </c>
      <c r="G7693" s="32">
        <f>'Auxiliary Energy Estimation'!$E$25-E7693</f>
        <v>2.1280000000000001</v>
      </c>
      <c r="H7693" s="26">
        <f>IF(D7693&lt;='Auxiliary Energy Estimation'!$E$25, 1, 0)</f>
        <v>1</v>
      </c>
      <c r="I7693" s="26">
        <f>IF(E7693&lt;='Auxiliary Energy Estimation'!$E$25, 1, 0)</f>
        <v>1</v>
      </c>
    </row>
    <row r="7694" spans="2:9" ht="15" x14ac:dyDescent="0.3">
      <c r="B7694" s="33">
        <v>7689.5</v>
      </c>
      <c r="C7694" s="34">
        <v>7.2</v>
      </c>
      <c r="D7694" s="32">
        <f t="shared" si="240"/>
        <v>44.96</v>
      </c>
      <c r="E7694" s="37">
        <f t="shared" si="241"/>
        <v>53.951999999999998</v>
      </c>
      <c r="F7694" s="32">
        <f>'Auxiliary Energy Estimation'!$E$25-D7694</f>
        <v>10.039999999999999</v>
      </c>
      <c r="G7694" s="32">
        <f>'Auxiliary Energy Estimation'!$E$25-E7694</f>
        <v>1.0480000000000018</v>
      </c>
      <c r="H7694" s="26">
        <f>IF(D7694&lt;='Auxiliary Energy Estimation'!$E$25, 1, 0)</f>
        <v>1</v>
      </c>
      <c r="I7694" s="26">
        <f>IF(E7694&lt;='Auxiliary Energy Estimation'!$E$25, 1, 0)</f>
        <v>1</v>
      </c>
    </row>
    <row r="7695" spans="2:9" ht="15" x14ac:dyDescent="0.3">
      <c r="B7695" s="33">
        <v>7690.5</v>
      </c>
      <c r="C7695" s="34">
        <v>7.2</v>
      </c>
      <c r="D7695" s="32">
        <f t="shared" si="240"/>
        <v>44.96</v>
      </c>
      <c r="E7695" s="37">
        <f t="shared" si="241"/>
        <v>53.951999999999998</v>
      </c>
      <c r="F7695" s="32">
        <f>'Auxiliary Energy Estimation'!$E$25-D7695</f>
        <v>10.039999999999999</v>
      </c>
      <c r="G7695" s="32">
        <f>'Auxiliary Energy Estimation'!$E$25-E7695</f>
        <v>1.0480000000000018</v>
      </c>
      <c r="H7695" s="26">
        <f>IF(D7695&lt;='Auxiliary Energy Estimation'!$E$25, 1, 0)</f>
        <v>1</v>
      </c>
      <c r="I7695" s="26">
        <f>IF(E7695&lt;='Auxiliary Energy Estimation'!$E$25, 1, 0)</f>
        <v>1</v>
      </c>
    </row>
    <row r="7696" spans="2:9" ht="15" x14ac:dyDescent="0.3">
      <c r="B7696" s="33">
        <v>7691.5</v>
      </c>
      <c r="C7696" s="34">
        <v>7.8</v>
      </c>
      <c r="D7696" s="32">
        <f t="shared" si="240"/>
        <v>46.04</v>
      </c>
      <c r="E7696" s="37">
        <f t="shared" si="241"/>
        <v>55.247999999999998</v>
      </c>
      <c r="F7696" s="32">
        <f>'Auxiliary Energy Estimation'!$E$25-D7696</f>
        <v>8.9600000000000009</v>
      </c>
      <c r="G7696" s="32">
        <f>'Auxiliary Energy Estimation'!$E$25-E7696</f>
        <v>-0.24799999999999756</v>
      </c>
      <c r="H7696" s="26">
        <f>IF(D7696&lt;='Auxiliary Energy Estimation'!$E$25, 1, 0)</f>
        <v>1</v>
      </c>
      <c r="I7696" s="26">
        <f>IF(E7696&lt;='Auxiliary Energy Estimation'!$E$25, 1, 0)</f>
        <v>0</v>
      </c>
    </row>
    <row r="7697" spans="2:9" ht="15" x14ac:dyDescent="0.3">
      <c r="B7697" s="33">
        <v>7692.5</v>
      </c>
      <c r="C7697" s="34">
        <v>7.8</v>
      </c>
      <c r="D7697" s="32">
        <f t="shared" si="240"/>
        <v>46.04</v>
      </c>
      <c r="E7697" s="37">
        <f t="shared" si="241"/>
        <v>55.247999999999998</v>
      </c>
      <c r="F7697" s="32">
        <f>'Auxiliary Energy Estimation'!$E$25-D7697</f>
        <v>8.9600000000000009</v>
      </c>
      <c r="G7697" s="32">
        <f>'Auxiliary Energy Estimation'!$E$25-E7697</f>
        <v>-0.24799999999999756</v>
      </c>
      <c r="H7697" s="26">
        <f>IF(D7697&lt;='Auxiliary Energy Estimation'!$E$25, 1, 0)</f>
        <v>1</v>
      </c>
      <c r="I7697" s="26">
        <f>IF(E7697&lt;='Auxiliary Energy Estimation'!$E$25, 1, 0)</f>
        <v>0</v>
      </c>
    </row>
    <row r="7698" spans="2:9" ht="15" x14ac:dyDescent="0.3">
      <c r="B7698" s="33">
        <v>7693.5</v>
      </c>
      <c r="C7698" s="34">
        <v>8.3000000000000007</v>
      </c>
      <c r="D7698" s="32">
        <f t="shared" si="240"/>
        <v>46.94</v>
      </c>
      <c r="E7698" s="37">
        <f t="shared" si="241"/>
        <v>56.327999999999996</v>
      </c>
      <c r="F7698" s="32">
        <f>'Auxiliary Energy Estimation'!$E$25-D7698</f>
        <v>8.0600000000000023</v>
      </c>
      <c r="G7698" s="32">
        <f>'Auxiliary Energy Estimation'!$E$25-E7698</f>
        <v>-1.3279999999999959</v>
      </c>
      <c r="H7698" s="26">
        <f>IF(D7698&lt;='Auxiliary Energy Estimation'!$E$25, 1, 0)</f>
        <v>1</v>
      </c>
      <c r="I7698" s="26">
        <f>IF(E7698&lt;='Auxiliary Energy Estimation'!$E$25, 1, 0)</f>
        <v>0</v>
      </c>
    </row>
    <row r="7699" spans="2:9" ht="15" x14ac:dyDescent="0.3">
      <c r="B7699" s="33">
        <v>7694.5</v>
      </c>
      <c r="C7699" s="34">
        <v>8.3000000000000007</v>
      </c>
      <c r="D7699" s="32">
        <f t="shared" si="240"/>
        <v>46.94</v>
      </c>
      <c r="E7699" s="37">
        <f t="shared" si="241"/>
        <v>56.327999999999996</v>
      </c>
      <c r="F7699" s="32">
        <f>'Auxiliary Energy Estimation'!$E$25-D7699</f>
        <v>8.0600000000000023</v>
      </c>
      <c r="G7699" s="32">
        <f>'Auxiliary Energy Estimation'!$E$25-E7699</f>
        <v>-1.3279999999999959</v>
      </c>
      <c r="H7699" s="26">
        <f>IF(D7699&lt;='Auxiliary Energy Estimation'!$E$25, 1, 0)</f>
        <v>1</v>
      </c>
      <c r="I7699" s="26">
        <f>IF(E7699&lt;='Auxiliary Energy Estimation'!$E$25, 1, 0)</f>
        <v>0</v>
      </c>
    </row>
    <row r="7700" spans="2:9" ht="15" x14ac:dyDescent="0.3">
      <c r="B7700" s="33">
        <v>7695.5</v>
      </c>
      <c r="C7700" s="34">
        <v>8.3000000000000007</v>
      </c>
      <c r="D7700" s="32">
        <f t="shared" si="240"/>
        <v>46.94</v>
      </c>
      <c r="E7700" s="37">
        <f t="shared" si="241"/>
        <v>56.327999999999996</v>
      </c>
      <c r="F7700" s="32">
        <f>'Auxiliary Energy Estimation'!$E$25-D7700</f>
        <v>8.0600000000000023</v>
      </c>
      <c r="G7700" s="32">
        <f>'Auxiliary Energy Estimation'!$E$25-E7700</f>
        <v>-1.3279999999999959</v>
      </c>
      <c r="H7700" s="26">
        <f>IF(D7700&lt;='Auxiliary Energy Estimation'!$E$25, 1, 0)</f>
        <v>1</v>
      </c>
      <c r="I7700" s="26">
        <f>IF(E7700&lt;='Auxiliary Energy Estimation'!$E$25, 1, 0)</f>
        <v>0</v>
      </c>
    </row>
    <row r="7701" spans="2:9" ht="15" x14ac:dyDescent="0.3">
      <c r="B7701" s="33">
        <v>7696.5</v>
      </c>
      <c r="C7701" s="34">
        <v>8.3000000000000007</v>
      </c>
      <c r="D7701" s="32">
        <f t="shared" si="240"/>
        <v>46.94</v>
      </c>
      <c r="E7701" s="37">
        <f t="shared" si="241"/>
        <v>56.327999999999996</v>
      </c>
      <c r="F7701" s="32">
        <f>'Auxiliary Energy Estimation'!$E$25-D7701</f>
        <v>8.0600000000000023</v>
      </c>
      <c r="G7701" s="32">
        <f>'Auxiliary Energy Estimation'!$E$25-E7701</f>
        <v>-1.3279999999999959</v>
      </c>
      <c r="H7701" s="26">
        <f>IF(D7701&lt;='Auxiliary Energy Estimation'!$E$25, 1, 0)</f>
        <v>1</v>
      </c>
      <c r="I7701" s="26">
        <f>IF(E7701&lt;='Auxiliary Energy Estimation'!$E$25, 1, 0)</f>
        <v>0</v>
      </c>
    </row>
    <row r="7702" spans="2:9" ht="15" x14ac:dyDescent="0.3">
      <c r="B7702" s="33">
        <v>7697.5</v>
      </c>
      <c r="C7702" s="34">
        <v>7.8</v>
      </c>
      <c r="D7702" s="32">
        <f t="shared" si="240"/>
        <v>46.04</v>
      </c>
      <c r="E7702" s="37">
        <f t="shared" si="241"/>
        <v>55.247999999999998</v>
      </c>
      <c r="F7702" s="32">
        <f>'Auxiliary Energy Estimation'!$E$25-D7702</f>
        <v>8.9600000000000009</v>
      </c>
      <c r="G7702" s="32">
        <f>'Auxiliary Energy Estimation'!$E$25-E7702</f>
        <v>-0.24799999999999756</v>
      </c>
      <c r="H7702" s="26">
        <f>IF(D7702&lt;='Auxiliary Energy Estimation'!$E$25, 1, 0)</f>
        <v>1</v>
      </c>
      <c r="I7702" s="26">
        <f>IF(E7702&lt;='Auxiliary Energy Estimation'!$E$25, 1, 0)</f>
        <v>0</v>
      </c>
    </row>
    <row r="7703" spans="2:9" ht="15" x14ac:dyDescent="0.3">
      <c r="B7703" s="33">
        <v>7698.5</v>
      </c>
      <c r="C7703" s="34">
        <v>7.8</v>
      </c>
      <c r="D7703" s="32">
        <f t="shared" si="240"/>
        <v>46.04</v>
      </c>
      <c r="E7703" s="37">
        <f t="shared" si="241"/>
        <v>55.247999999999998</v>
      </c>
      <c r="F7703" s="32">
        <f>'Auxiliary Energy Estimation'!$E$25-D7703</f>
        <v>8.9600000000000009</v>
      </c>
      <c r="G7703" s="32">
        <f>'Auxiliary Energy Estimation'!$E$25-E7703</f>
        <v>-0.24799999999999756</v>
      </c>
      <c r="H7703" s="26">
        <f>IF(D7703&lt;='Auxiliary Energy Estimation'!$E$25, 1, 0)</f>
        <v>1</v>
      </c>
      <c r="I7703" s="26">
        <f>IF(E7703&lt;='Auxiliary Energy Estimation'!$E$25, 1, 0)</f>
        <v>0</v>
      </c>
    </row>
    <row r="7704" spans="2:9" ht="15" x14ac:dyDescent="0.3">
      <c r="B7704" s="33">
        <v>7699.5</v>
      </c>
      <c r="C7704" s="34">
        <v>7.8</v>
      </c>
      <c r="D7704" s="32">
        <f t="shared" si="240"/>
        <v>46.04</v>
      </c>
      <c r="E7704" s="37">
        <f t="shared" si="241"/>
        <v>55.247999999999998</v>
      </c>
      <c r="F7704" s="32">
        <f>'Auxiliary Energy Estimation'!$E$25-D7704</f>
        <v>8.9600000000000009</v>
      </c>
      <c r="G7704" s="32">
        <f>'Auxiliary Energy Estimation'!$E$25-E7704</f>
        <v>-0.24799999999999756</v>
      </c>
      <c r="H7704" s="26">
        <f>IF(D7704&lt;='Auxiliary Energy Estimation'!$E$25, 1, 0)</f>
        <v>1</v>
      </c>
      <c r="I7704" s="26">
        <f>IF(E7704&lt;='Auxiliary Energy Estimation'!$E$25, 1, 0)</f>
        <v>0</v>
      </c>
    </row>
    <row r="7705" spans="2:9" ht="15" x14ac:dyDescent="0.3">
      <c r="B7705" s="33">
        <v>7700.5</v>
      </c>
      <c r="C7705" s="34">
        <v>8.3000000000000007</v>
      </c>
      <c r="D7705" s="32">
        <f t="shared" si="240"/>
        <v>46.94</v>
      </c>
      <c r="E7705" s="37">
        <f t="shared" si="241"/>
        <v>56.327999999999996</v>
      </c>
      <c r="F7705" s="32">
        <f>'Auxiliary Energy Estimation'!$E$25-D7705</f>
        <v>8.0600000000000023</v>
      </c>
      <c r="G7705" s="32">
        <f>'Auxiliary Energy Estimation'!$E$25-E7705</f>
        <v>-1.3279999999999959</v>
      </c>
      <c r="H7705" s="26">
        <f>IF(D7705&lt;='Auxiliary Energy Estimation'!$E$25, 1, 0)</f>
        <v>1</v>
      </c>
      <c r="I7705" s="26">
        <f>IF(E7705&lt;='Auxiliary Energy Estimation'!$E$25, 1, 0)</f>
        <v>0</v>
      </c>
    </row>
    <row r="7706" spans="2:9" ht="15" x14ac:dyDescent="0.3">
      <c r="B7706" s="33">
        <v>7701.5</v>
      </c>
      <c r="C7706" s="34">
        <v>10</v>
      </c>
      <c r="D7706" s="32">
        <f t="shared" si="240"/>
        <v>50</v>
      </c>
      <c r="E7706" s="37">
        <f t="shared" si="241"/>
        <v>60</v>
      </c>
      <c r="F7706" s="32">
        <f>'Auxiliary Energy Estimation'!$E$25-D7706</f>
        <v>5</v>
      </c>
      <c r="G7706" s="32">
        <f>'Auxiliary Energy Estimation'!$E$25-E7706</f>
        <v>-5</v>
      </c>
      <c r="H7706" s="26">
        <f>IF(D7706&lt;='Auxiliary Energy Estimation'!$E$25, 1, 0)</f>
        <v>1</v>
      </c>
      <c r="I7706" s="26">
        <f>IF(E7706&lt;='Auxiliary Energy Estimation'!$E$25, 1, 0)</f>
        <v>0</v>
      </c>
    </row>
    <row r="7707" spans="2:9" ht="15" x14ac:dyDescent="0.3">
      <c r="B7707" s="33">
        <v>7702.5</v>
      </c>
      <c r="C7707" s="34">
        <v>10.6</v>
      </c>
      <c r="D7707" s="32">
        <f t="shared" si="240"/>
        <v>51.08</v>
      </c>
      <c r="E7707" s="37">
        <f t="shared" si="241"/>
        <v>61.295999999999992</v>
      </c>
      <c r="F7707" s="32">
        <f>'Auxiliary Energy Estimation'!$E$25-D7707</f>
        <v>3.9200000000000017</v>
      </c>
      <c r="G7707" s="32">
        <f>'Auxiliary Energy Estimation'!$E$25-E7707</f>
        <v>-6.2959999999999923</v>
      </c>
      <c r="H7707" s="26">
        <f>IF(D7707&lt;='Auxiliary Energy Estimation'!$E$25, 1, 0)</f>
        <v>1</v>
      </c>
      <c r="I7707" s="26">
        <f>IF(E7707&lt;='Auxiliary Energy Estimation'!$E$25, 1, 0)</f>
        <v>0</v>
      </c>
    </row>
    <row r="7708" spans="2:9" ht="15" x14ac:dyDescent="0.3">
      <c r="B7708" s="33">
        <v>7703.5</v>
      </c>
      <c r="C7708" s="34">
        <v>12.2</v>
      </c>
      <c r="D7708" s="32">
        <f t="shared" si="240"/>
        <v>53.96</v>
      </c>
      <c r="E7708" s="37">
        <f t="shared" si="241"/>
        <v>64.751999999999995</v>
      </c>
      <c r="F7708" s="32">
        <f>'Auxiliary Energy Estimation'!$E$25-D7708</f>
        <v>1.0399999999999991</v>
      </c>
      <c r="G7708" s="32">
        <f>'Auxiliary Energy Estimation'!$E$25-E7708</f>
        <v>-9.7519999999999953</v>
      </c>
      <c r="H7708" s="26">
        <f>IF(D7708&lt;='Auxiliary Energy Estimation'!$E$25, 1, 0)</f>
        <v>1</v>
      </c>
      <c r="I7708" s="26">
        <f>IF(E7708&lt;='Auxiliary Energy Estimation'!$E$25, 1, 0)</f>
        <v>0</v>
      </c>
    </row>
    <row r="7709" spans="2:9" ht="15" x14ac:dyDescent="0.3">
      <c r="B7709" s="33">
        <v>7704.5</v>
      </c>
      <c r="C7709" s="34">
        <v>13.3</v>
      </c>
      <c r="D7709" s="32">
        <f t="shared" si="240"/>
        <v>55.94</v>
      </c>
      <c r="E7709" s="37">
        <f t="shared" si="241"/>
        <v>67.128</v>
      </c>
      <c r="F7709" s="32">
        <f>'Auxiliary Energy Estimation'!$E$25-D7709</f>
        <v>-0.93999999999999773</v>
      </c>
      <c r="G7709" s="32">
        <f>'Auxiliary Energy Estimation'!$E$25-E7709</f>
        <v>-12.128</v>
      </c>
      <c r="H7709" s="26">
        <f>IF(D7709&lt;='Auxiliary Energy Estimation'!$E$25, 1, 0)</f>
        <v>0</v>
      </c>
      <c r="I7709" s="26">
        <f>IF(E7709&lt;='Auxiliary Energy Estimation'!$E$25, 1, 0)</f>
        <v>0</v>
      </c>
    </row>
    <row r="7710" spans="2:9" ht="15" x14ac:dyDescent="0.3">
      <c r="B7710" s="33">
        <v>7705.5</v>
      </c>
      <c r="C7710" s="34">
        <v>15</v>
      </c>
      <c r="D7710" s="32">
        <f t="shared" si="240"/>
        <v>59</v>
      </c>
      <c r="E7710" s="37">
        <f t="shared" si="241"/>
        <v>70.8</v>
      </c>
      <c r="F7710" s="32">
        <f>'Auxiliary Energy Estimation'!$E$25-D7710</f>
        <v>-4</v>
      </c>
      <c r="G7710" s="32">
        <f>'Auxiliary Energy Estimation'!$E$25-E7710</f>
        <v>-15.799999999999997</v>
      </c>
      <c r="H7710" s="26">
        <f>IF(D7710&lt;='Auxiliary Energy Estimation'!$E$25, 1, 0)</f>
        <v>0</v>
      </c>
      <c r="I7710" s="26">
        <f>IF(E7710&lt;='Auxiliary Energy Estimation'!$E$25, 1, 0)</f>
        <v>0</v>
      </c>
    </row>
    <row r="7711" spans="2:9" ht="15" x14ac:dyDescent="0.3">
      <c r="B7711" s="33">
        <v>7706.5</v>
      </c>
      <c r="C7711" s="34">
        <v>16.7</v>
      </c>
      <c r="D7711" s="32">
        <f t="shared" si="240"/>
        <v>62.06</v>
      </c>
      <c r="E7711" s="37">
        <f t="shared" si="241"/>
        <v>74.471999999999994</v>
      </c>
      <c r="F7711" s="32">
        <f>'Auxiliary Energy Estimation'!$E$25-D7711</f>
        <v>-7.0600000000000023</v>
      </c>
      <c r="G7711" s="32">
        <f>'Auxiliary Energy Estimation'!$E$25-E7711</f>
        <v>-19.471999999999994</v>
      </c>
      <c r="H7711" s="26">
        <f>IF(D7711&lt;='Auxiliary Energy Estimation'!$E$25, 1, 0)</f>
        <v>0</v>
      </c>
      <c r="I7711" s="26">
        <f>IF(E7711&lt;='Auxiliary Energy Estimation'!$E$25, 1, 0)</f>
        <v>0</v>
      </c>
    </row>
    <row r="7712" spans="2:9" ht="15" x14ac:dyDescent="0.3">
      <c r="B7712" s="33">
        <v>7707.5</v>
      </c>
      <c r="C7712" s="34">
        <v>16.7</v>
      </c>
      <c r="D7712" s="32">
        <f t="shared" si="240"/>
        <v>62.06</v>
      </c>
      <c r="E7712" s="37">
        <f t="shared" si="241"/>
        <v>74.471999999999994</v>
      </c>
      <c r="F7712" s="32">
        <f>'Auxiliary Energy Estimation'!$E$25-D7712</f>
        <v>-7.0600000000000023</v>
      </c>
      <c r="G7712" s="32">
        <f>'Auxiliary Energy Estimation'!$E$25-E7712</f>
        <v>-19.471999999999994</v>
      </c>
      <c r="H7712" s="26">
        <f>IF(D7712&lt;='Auxiliary Energy Estimation'!$E$25, 1, 0)</f>
        <v>0</v>
      </c>
      <c r="I7712" s="26">
        <f>IF(E7712&lt;='Auxiliary Energy Estimation'!$E$25, 1, 0)</f>
        <v>0</v>
      </c>
    </row>
    <row r="7713" spans="2:9" ht="15" x14ac:dyDescent="0.3">
      <c r="B7713" s="33">
        <v>7708.5</v>
      </c>
      <c r="C7713" s="34">
        <v>16.7</v>
      </c>
      <c r="D7713" s="32">
        <f t="shared" si="240"/>
        <v>62.06</v>
      </c>
      <c r="E7713" s="37">
        <f t="shared" si="241"/>
        <v>74.471999999999994</v>
      </c>
      <c r="F7713" s="32">
        <f>'Auxiliary Energy Estimation'!$E$25-D7713</f>
        <v>-7.0600000000000023</v>
      </c>
      <c r="G7713" s="32">
        <f>'Auxiliary Energy Estimation'!$E$25-E7713</f>
        <v>-19.471999999999994</v>
      </c>
      <c r="H7713" s="26">
        <f>IF(D7713&lt;='Auxiliary Energy Estimation'!$E$25, 1, 0)</f>
        <v>0</v>
      </c>
      <c r="I7713" s="26">
        <f>IF(E7713&lt;='Auxiliary Energy Estimation'!$E$25, 1, 0)</f>
        <v>0</v>
      </c>
    </row>
    <row r="7714" spans="2:9" ht="15" x14ac:dyDescent="0.3">
      <c r="B7714" s="33">
        <v>7709.5</v>
      </c>
      <c r="C7714" s="34">
        <v>16.7</v>
      </c>
      <c r="D7714" s="32">
        <f t="shared" si="240"/>
        <v>62.06</v>
      </c>
      <c r="E7714" s="37">
        <f t="shared" si="241"/>
        <v>74.471999999999994</v>
      </c>
      <c r="F7714" s="32">
        <f>'Auxiliary Energy Estimation'!$E$25-D7714</f>
        <v>-7.0600000000000023</v>
      </c>
      <c r="G7714" s="32">
        <f>'Auxiliary Energy Estimation'!$E$25-E7714</f>
        <v>-19.471999999999994</v>
      </c>
      <c r="H7714" s="26">
        <f>IF(D7714&lt;='Auxiliary Energy Estimation'!$E$25, 1, 0)</f>
        <v>0</v>
      </c>
      <c r="I7714" s="26">
        <f>IF(E7714&lt;='Auxiliary Energy Estimation'!$E$25, 1, 0)</f>
        <v>0</v>
      </c>
    </row>
    <row r="7715" spans="2:9" ht="15" x14ac:dyDescent="0.3">
      <c r="B7715" s="33">
        <v>7710.5</v>
      </c>
      <c r="C7715" s="34">
        <v>16.7</v>
      </c>
      <c r="D7715" s="32">
        <f t="shared" si="240"/>
        <v>62.06</v>
      </c>
      <c r="E7715" s="37">
        <f t="shared" si="241"/>
        <v>74.471999999999994</v>
      </c>
      <c r="F7715" s="32">
        <f>'Auxiliary Energy Estimation'!$E$25-D7715</f>
        <v>-7.0600000000000023</v>
      </c>
      <c r="G7715" s="32">
        <f>'Auxiliary Energy Estimation'!$E$25-E7715</f>
        <v>-19.471999999999994</v>
      </c>
      <c r="H7715" s="26">
        <f>IF(D7715&lt;='Auxiliary Energy Estimation'!$E$25, 1, 0)</f>
        <v>0</v>
      </c>
      <c r="I7715" s="26">
        <f>IF(E7715&lt;='Auxiliary Energy Estimation'!$E$25, 1, 0)</f>
        <v>0</v>
      </c>
    </row>
    <row r="7716" spans="2:9" ht="15" x14ac:dyDescent="0.3">
      <c r="B7716" s="33">
        <v>7711.5</v>
      </c>
      <c r="C7716" s="34">
        <v>17.2</v>
      </c>
      <c r="D7716" s="32">
        <f t="shared" si="240"/>
        <v>62.96</v>
      </c>
      <c r="E7716" s="37">
        <f t="shared" si="241"/>
        <v>75.551999999999992</v>
      </c>
      <c r="F7716" s="32">
        <f>'Auxiliary Energy Estimation'!$E$25-D7716</f>
        <v>-7.9600000000000009</v>
      </c>
      <c r="G7716" s="32">
        <f>'Auxiliary Energy Estimation'!$E$25-E7716</f>
        <v>-20.551999999999992</v>
      </c>
      <c r="H7716" s="26">
        <f>IF(D7716&lt;='Auxiliary Energy Estimation'!$E$25, 1, 0)</f>
        <v>0</v>
      </c>
      <c r="I7716" s="26">
        <f>IF(E7716&lt;='Auxiliary Energy Estimation'!$E$25, 1, 0)</f>
        <v>0</v>
      </c>
    </row>
    <row r="7717" spans="2:9" ht="15" x14ac:dyDescent="0.3">
      <c r="B7717" s="33">
        <v>7712.5</v>
      </c>
      <c r="C7717" s="34">
        <v>17.8</v>
      </c>
      <c r="D7717" s="32">
        <f t="shared" si="240"/>
        <v>64.039999999999992</v>
      </c>
      <c r="E7717" s="37">
        <f t="shared" si="241"/>
        <v>76.847999999999985</v>
      </c>
      <c r="F7717" s="32">
        <f>'Auxiliary Energy Estimation'!$E$25-D7717</f>
        <v>-9.039999999999992</v>
      </c>
      <c r="G7717" s="32">
        <f>'Auxiliary Energy Estimation'!$E$25-E7717</f>
        <v>-21.847999999999985</v>
      </c>
      <c r="H7717" s="26">
        <f>IF(D7717&lt;='Auxiliary Energy Estimation'!$E$25, 1, 0)</f>
        <v>0</v>
      </c>
      <c r="I7717" s="26">
        <f>IF(E7717&lt;='Auxiliary Energy Estimation'!$E$25, 1, 0)</f>
        <v>0</v>
      </c>
    </row>
    <row r="7718" spans="2:9" ht="15" x14ac:dyDescent="0.3">
      <c r="B7718" s="33">
        <v>7713.5</v>
      </c>
      <c r="C7718" s="34">
        <v>19.399999999999999</v>
      </c>
      <c r="D7718" s="32">
        <f t="shared" si="240"/>
        <v>66.92</v>
      </c>
      <c r="E7718" s="37">
        <f t="shared" si="241"/>
        <v>80.304000000000002</v>
      </c>
      <c r="F7718" s="32">
        <f>'Auxiliary Energy Estimation'!$E$25-D7718</f>
        <v>-11.920000000000002</v>
      </c>
      <c r="G7718" s="32">
        <f>'Auxiliary Energy Estimation'!$E$25-E7718</f>
        <v>-25.304000000000002</v>
      </c>
      <c r="H7718" s="26">
        <f>IF(D7718&lt;='Auxiliary Energy Estimation'!$E$25, 1, 0)</f>
        <v>0</v>
      </c>
      <c r="I7718" s="26">
        <f>IF(E7718&lt;='Auxiliary Energy Estimation'!$E$25, 1, 0)</f>
        <v>0</v>
      </c>
    </row>
    <row r="7719" spans="2:9" ht="15" x14ac:dyDescent="0.3">
      <c r="B7719" s="33">
        <v>7714.5</v>
      </c>
      <c r="C7719" s="34">
        <v>20</v>
      </c>
      <c r="D7719" s="32">
        <f t="shared" si="240"/>
        <v>68</v>
      </c>
      <c r="E7719" s="37">
        <f t="shared" si="241"/>
        <v>81.599999999999994</v>
      </c>
      <c r="F7719" s="32">
        <f>'Auxiliary Energy Estimation'!$E$25-D7719</f>
        <v>-13</v>
      </c>
      <c r="G7719" s="32">
        <f>'Auxiliary Energy Estimation'!$E$25-E7719</f>
        <v>-26.599999999999994</v>
      </c>
      <c r="H7719" s="26">
        <f>IF(D7719&lt;='Auxiliary Energy Estimation'!$E$25, 1, 0)</f>
        <v>0</v>
      </c>
      <c r="I7719" s="26">
        <f>IF(E7719&lt;='Auxiliary Energy Estimation'!$E$25, 1, 0)</f>
        <v>0</v>
      </c>
    </row>
    <row r="7720" spans="2:9" ht="15" x14ac:dyDescent="0.3">
      <c r="B7720" s="33">
        <v>7715.5</v>
      </c>
      <c r="C7720" s="34">
        <v>20.6</v>
      </c>
      <c r="D7720" s="32">
        <f t="shared" si="240"/>
        <v>69.080000000000013</v>
      </c>
      <c r="E7720" s="37">
        <f t="shared" si="241"/>
        <v>82.896000000000015</v>
      </c>
      <c r="F7720" s="32">
        <f>'Auxiliary Energy Estimation'!$E$25-D7720</f>
        <v>-14.080000000000013</v>
      </c>
      <c r="G7720" s="32">
        <f>'Auxiliary Energy Estimation'!$E$25-E7720</f>
        <v>-27.896000000000015</v>
      </c>
      <c r="H7720" s="26">
        <f>IF(D7720&lt;='Auxiliary Energy Estimation'!$E$25, 1, 0)</f>
        <v>0</v>
      </c>
      <c r="I7720" s="26">
        <f>IF(E7720&lt;='Auxiliary Energy Estimation'!$E$25, 1, 0)</f>
        <v>0</v>
      </c>
    </row>
    <row r="7721" spans="2:9" ht="15" x14ac:dyDescent="0.3">
      <c r="B7721" s="33">
        <v>7716.5</v>
      </c>
      <c r="C7721" s="34">
        <v>20</v>
      </c>
      <c r="D7721" s="32">
        <f t="shared" si="240"/>
        <v>68</v>
      </c>
      <c r="E7721" s="37">
        <f t="shared" si="241"/>
        <v>81.599999999999994</v>
      </c>
      <c r="F7721" s="32">
        <f>'Auxiliary Energy Estimation'!$E$25-D7721</f>
        <v>-13</v>
      </c>
      <c r="G7721" s="32">
        <f>'Auxiliary Energy Estimation'!$E$25-E7721</f>
        <v>-26.599999999999994</v>
      </c>
      <c r="H7721" s="26">
        <f>IF(D7721&lt;='Auxiliary Energy Estimation'!$E$25, 1, 0)</f>
        <v>0</v>
      </c>
      <c r="I7721" s="26">
        <f>IF(E7721&lt;='Auxiliary Energy Estimation'!$E$25, 1, 0)</f>
        <v>0</v>
      </c>
    </row>
    <row r="7722" spans="2:9" ht="15" x14ac:dyDescent="0.3">
      <c r="B7722" s="33">
        <v>7717.5</v>
      </c>
      <c r="C7722" s="34">
        <v>18.899999999999999</v>
      </c>
      <c r="D7722" s="32">
        <f t="shared" si="240"/>
        <v>66.02</v>
      </c>
      <c r="E7722" s="37">
        <f t="shared" si="241"/>
        <v>79.22399999999999</v>
      </c>
      <c r="F7722" s="32">
        <f>'Auxiliary Energy Estimation'!$E$25-D7722</f>
        <v>-11.019999999999996</v>
      </c>
      <c r="G7722" s="32">
        <f>'Auxiliary Energy Estimation'!$E$25-E7722</f>
        <v>-24.22399999999999</v>
      </c>
      <c r="H7722" s="26">
        <f>IF(D7722&lt;='Auxiliary Energy Estimation'!$E$25, 1, 0)</f>
        <v>0</v>
      </c>
      <c r="I7722" s="26">
        <f>IF(E7722&lt;='Auxiliary Energy Estimation'!$E$25, 1, 0)</f>
        <v>0</v>
      </c>
    </row>
    <row r="7723" spans="2:9" ht="15" x14ac:dyDescent="0.3">
      <c r="B7723" s="33">
        <v>7718.5</v>
      </c>
      <c r="C7723" s="34">
        <v>16.7</v>
      </c>
      <c r="D7723" s="32">
        <f t="shared" si="240"/>
        <v>62.06</v>
      </c>
      <c r="E7723" s="37">
        <f t="shared" si="241"/>
        <v>74.471999999999994</v>
      </c>
      <c r="F7723" s="32">
        <f>'Auxiliary Energy Estimation'!$E$25-D7723</f>
        <v>-7.0600000000000023</v>
      </c>
      <c r="G7723" s="32">
        <f>'Auxiliary Energy Estimation'!$E$25-E7723</f>
        <v>-19.471999999999994</v>
      </c>
      <c r="H7723" s="26">
        <f>IF(D7723&lt;='Auxiliary Energy Estimation'!$E$25, 1, 0)</f>
        <v>0</v>
      </c>
      <c r="I7723" s="26">
        <f>IF(E7723&lt;='Auxiliary Energy Estimation'!$E$25, 1, 0)</f>
        <v>0</v>
      </c>
    </row>
    <row r="7724" spans="2:9" ht="15" x14ac:dyDescent="0.3">
      <c r="B7724" s="33">
        <v>7719.5</v>
      </c>
      <c r="C7724" s="34">
        <v>14.4</v>
      </c>
      <c r="D7724" s="32">
        <f t="shared" si="240"/>
        <v>57.92</v>
      </c>
      <c r="E7724" s="37">
        <f t="shared" si="241"/>
        <v>69.504000000000005</v>
      </c>
      <c r="F7724" s="32">
        <f>'Auxiliary Energy Estimation'!$E$25-D7724</f>
        <v>-2.9200000000000017</v>
      </c>
      <c r="G7724" s="32">
        <f>'Auxiliary Energy Estimation'!$E$25-E7724</f>
        <v>-14.504000000000005</v>
      </c>
      <c r="H7724" s="26">
        <f>IF(D7724&lt;='Auxiliary Energy Estimation'!$E$25, 1, 0)</f>
        <v>0</v>
      </c>
      <c r="I7724" s="26">
        <f>IF(E7724&lt;='Auxiliary Energy Estimation'!$E$25, 1, 0)</f>
        <v>0</v>
      </c>
    </row>
    <row r="7725" spans="2:9" ht="15" x14ac:dyDescent="0.3">
      <c r="B7725" s="33">
        <v>7720.5</v>
      </c>
      <c r="C7725" s="34">
        <v>11.7</v>
      </c>
      <c r="D7725" s="32">
        <f t="shared" si="240"/>
        <v>53.06</v>
      </c>
      <c r="E7725" s="37">
        <f t="shared" si="241"/>
        <v>63.671999999999997</v>
      </c>
      <c r="F7725" s="32">
        <f>'Auxiliary Energy Estimation'!$E$25-D7725</f>
        <v>1.9399999999999977</v>
      </c>
      <c r="G7725" s="32">
        <f>'Auxiliary Energy Estimation'!$E$25-E7725</f>
        <v>-8.671999999999997</v>
      </c>
      <c r="H7725" s="26">
        <f>IF(D7725&lt;='Auxiliary Energy Estimation'!$E$25, 1, 0)</f>
        <v>1</v>
      </c>
      <c r="I7725" s="26">
        <f>IF(E7725&lt;='Auxiliary Energy Estimation'!$E$25, 1, 0)</f>
        <v>0</v>
      </c>
    </row>
    <row r="7726" spans="2:9" ht="15" x14ac:dyDescent="0.3">
      <c r="B7726" s="33">
        <v>7721.5</v>
      </c>
      <c r="C7726" s="34">
        <v>11.1</v>
      </c>
      <c r="D7726" s="32">
        <f t="shared" si="240"/>
        <v>51.980000000000004</v>
      </c>
      <c r="E7726" s="37">
        <f t="shared" si="241"/>
        <v>62.376000000000005</v>
      </c>
      <c r="F7726" s="32">
        <f>'Auxiliary Energy Estimation'!$E$25-D7726</f>
        <v>3.019999999999996</v>
      </c>
      <c r="G7726" s="32">
        <f>'Auxiliary Energy Estimation'!$E$25-E7726</f>
        <v>-7.3760000000000048</v>
      </c>
      <c r="H7726" s="26">
        <f>IF(D7726&lt;='Auxiliary Energy Estimation'!$E$25, 1, 0)</f>
        <v>1</v>
      </c>
      <c r="I7726" s="26">
        <f>IF(E7726&lt;='Auxiliary Energy Estimation'!$E$25, 1, 0)</f>
        <v>0</v>
      </c>
    </row>
    <row r="7727" spans="2:9" ht="15" x14ac:dyDescent="0.3">
      <c r="B7727" s="33">
        <v>7722.5</v>
      </c>
      <c r="C7727" s="34">
        <v>10.6</v>
      </c>
      <c r="D7727" s="32">
        <f t="shared" si="240"/>
        <v>51.08</v>
      </c>
      <c r="E7727" s="37">
        <f t="shared" si="241"/>
        <v>61.295999999999992</v>
      </c>
      <c r="F7727" s="32">
        <f>'Auxiliary Energy Estimation'!$E$25-D7727</f>
        <v>3.9200000000000017</v>
      </c>
      <c r="G7727" s="32">
        <f>'Auxiliary Energy Estimation'!$E$25-E7727</f>
        <v>-6.2959999999999923</v>
      </c>
      <c r="H7727" s="26">
        <f>IF(D7727&lt;='Auxiliary Energy Estimation'!$E$25, 1, 0)</f>
        <v>1</v>
      </c>
      <c r="I7727" s="26">
        <f>IF(E7727&lt;='Auxiliary Energy Estimation'!$E$25, 1, 0)</f>
        <v>0</v>
      </c>
    </row>
    <row r="7728" spans="2:9" ht="15" x14ac:dyDescent="0.3">
      <c r="B7728" s="33">
        <v>7723.5</v>
      </c>
      <c r="C7728" s="34">
        <v>10</v>
      </c>
      <c r="D7728" s="32">
        <f t="shared" si="240"/>
        <v>50</v>
      </c>
      <c r="E7728" s="37">
        <f t="shared" si="241"/>
        <v>60</v>
      </c>
      <c r="F7728" s="32">
        <f>'Auxiliary Energy Estimation'!$E$25-D7728</f>
        <v>5</v>
      </c>
      <c r="G7728" s="32">
        <f>'Auxiliary Energy Estimation'!$E$25-E7728</f>
        <v>-5</v>
      </c>
      <c r="H7728" s="26">
        <f>IF(D7728&lt;='Auxiliary Energy Estimation'!$E$25, 1, 0)</f>
        <v>1</v>
      </c>
      <c r="I7728" s="26">
        <f>IF(E7728&lt;='Auxiliary Energy Estimation'!$E$25, 1, 0)</f>
        <v>0</v>
      </c>
    </row>
    <row r="7729" spans="2:9" ht="15" x14ac:dyDescent="0.3">
      <c r="B7729" s="33">
        <v>7724.5</v>
      </c>
      <c r="C7729" s="34">
        <v>9.4</v>
      </c>
      <c r="D7729" s="32">
        <f t="shared" si="240"/>
        <v>48.92</v>
      </c>
      <c r="E7729" s="37">
        <f t="shared" si="241"/>
        <v>58.704000000000001</v>
      </c>
      <c r="F7729" s="32">
        <f>'Auxiliary Energy Estimation'!$E$25-D7729</f>
        <v>6.0799999999999983</v>
      </c>
      <c r="G7729" s="32">
        <f>'Auxiliary Energy Estimation'!$E$25-E7729</f>
        <v>-3.7040000000000006</v>
      </c>
      <c r="H7729" s="26">
        <f>IF(D7729&lt;='Auxiliary Energy Estimation'!$E$25, 1, 0)</f>
        <v>1</v>
      </c>
      <c r="I7729" s="26">
        <f>IF(E7729&lt;='Auxiliary Energy Estimation'!$E$25, 1, 0)</f>
        <v>0</v>
      </c>
    </row>
    <row r="7730" spans="2:9" ht="15" x14ac:dyDescent="0.3">
      <c r="B7730" s="33">
        <v>7725.5</v>
      </c>
      <c r="C7730" s="34">
        <v>8.9</v>
      </c>
      <c r="D7730" s="32">
        <f t="shared" si="240"/>
        <v>48.019999999999996</v>
      </c>
      <c r="E7730" s="37">
        <f t="shared" si="241"/>
        <v>57.623999999999995</v>
      </c>
      <c r="F7730" s="32">
        <f>'Auxiliary Energy Estimation'!$E$25-D7730</f>
        <v>6.980000000000004</v>
      </c>
      <c r="G7730" s="32">
        <f>'Auxiliary Energy Estimation'!$E$25-E7730</f>
        <v>-2.6239999999999952</v>
      </c>
      <c r="H7730" s="26">
        <f>IF(D7730&lt;='Auxiliary Energy Estimation'!$E$25, 1, 0)</f>
        <v>1</v>
      </c>
      <c r="I7730" s="26">
        <f>IF(E7730&lt;='Auxiliary Energy Estimation'!$E$25, 1, 0)</f>
        <v>0</v>
      </c>
    </row>
    <row r="7731" spans="2:9" ht="15" x14ac:dyDescent="0.3">
      <c r="B7731" s="33">
        <v>7726.5</v>
      </c>
      <c r="C7731" s="34">
        <v>8.3000000000000007</v>
      </c>
      <c r="D7731" s="32">
        <f t="shared" si="240"/>
        <v>46.94</v>
      </c>
      <c r="E7731" s="37">
        <f t="shared" si="241"/>
        <v>56.327999999999996</v>
      </c>
      <c r="F7731" s="32">
        <f>'Auxiliary Energy Estimation'!$E$25-D7731</f>
        <v>8.0600000000000023</v>
      </c>
      <c r="G7731" s="32">
        <f>'Auxiliary Energy Estimation'!$E$25-E7731</f>
        <v>-1.3279999999999959</v>
      </c>
      <c r="H7731" s="26">
        <f>IF(D7731&lt;='Auxiliary Energy Estimation'!$E$25, 1, 0)</f>
        <v>1</v>
      </c>
      <c r="I7731" s="26">
        <f>IF(E7731&lt;='Auxiliary Energy Estimation'!$E$25, 1, 0)</f>
        <v>0</v>
      </c>
    </row>
    <row r="7732" spans="2:9" ht="15" x14ac:dyDescent="0.3">
      <c r="B7732" s="33">
        <v>7727.5</v>
      </c>
      <c r="C7732" s="34">
        <v>8.3000000000000007</v>
      </c>
      <c r="D7732" s="32">
        <f t="shared" si="240"/>
        <v>46.94</v>
      </c>
      <c r="E7732" s="37">
        <f t="shared" si="241"/>
        <v>56.327999999999996</v>
      </c>
      <c r="F7732" s="32">
        <f>'Auxiliary Energy Estimation'!$E$25-D7732</f>
        <v>8.0600000000000023</v>
      </c>
      <c r="G7732" s="32">
        <f>'Auxiliary Energy Estimation'!$E$25-E7732</f>
        <v>-1.3279999999999959</v>
      </c>
      <c r="H7732" s="26">
        <f>IF(D7732&lt;='Auxiliary Energy Estimation'!$E$25, 1, 0)</f>
        <v>1</v>
      </c>
      <c r="I7732" s="26">
        <f>IF(E7732&lt;='Auxiliary Energy Estimation'!$E$25, 1, 0)</f>
        <v>0</v>
      </c>
    </row>
    <row r="7733" spans="2:9" ht="15" x14ac:dyDescent="0.3">
      <c r="B7733" s="33">
        <v>7728.5</v>
      </c>
      <c r="C7733" s="34">
        <v>7.8</v>
      </c>
      <c r="D7733" s="32">
        <f t="shared" si="240"/>
        <v>46.04</v>
      </c>
      <c r="E7733" s="37">
        <f t="shared" si="241"/>
        <v>55.247999999999998</v>
      </c>
      <c r="F7733" s="32">
        <f>'Auxiliary Energy Estimation'!$E$25-D7733</f>
        <v>8.9600000000000009</v>
      </c>
      <c r="G7733" s="32">
        <f>'Auxiliary Energy Estimation'!$E$25-E7733</f>
        <v>-0.24799999999999756</v>
      </c>
      <c r="H7733" s="26">
        <f>IF(D7733&lt;='Auxiliary Energy Estimation'!$E$25, 1, 0)</f>
        <v>1</v>
      </c>
      <c r="I7733" s="26">
        <f>IF(E7733&lt;='Auxiliary Energy Estimation'!$E$25, 1, 0)</f>
        <v>0</v>
      </c>
    </row>
    <row r="7734" spans="2:9" ht="15" x14ac:dyDescent="0.3">
      <c r="B7734" s="33">
        <v>7729.5</v>
      </c>
      <c r="C7734" s="34">
        <v>7.2</v>
      </c>
      <c r="D7734" s="32">
        <f t="shared" si="240"/>
        <v>44.96</v>
      </c>
      <c r="E7734" s="37">
        <f t="shared" si="241"/>
        <v>53.951999999999998</v>
      </c>
      <c r="F7734" s="32">
        <f>'Auxiliary Energy Estimation'!$E$25-D7734</f>
        <v>10.039999999999999</v>
      </c>
      <c r="G7734" s="32">
        <f>'Auxiliary Energy Estimation'!$E$25-E7734</f>
        <v>1.0480000000000018</v>
      </c>
      <c r="H7734" s="26">
        <f>IF(D7734&lt;='Auxiliary Energy Estimation'!$E$25, 1, 0)</f>
        <v>1</v>
      </c>
      <c r="I7734" s="26">
        <f>IF(E7734&lt;='Auxiliary Energy Estimation'!$E$25, 1, 0)</f>
        <v>1</v>
      </c>
    </row>
    <row r="7735" spans="2:9" ht="15" x14ac:dyDescent="0.3">
      <c r="B7735" s="33">
        <v>7730.5</v>
      </c>
      <c r="C7735" s="34">
        <v>6.7</v>
      </c>
      <c r="D7735" s="32">
        <f t="shared" si="240"/>
        <v>44.06</v>
      </c>
      <c r="E7735" s="37">
        <f t="shared" si="241"/>
        <v>52.872</v>
      </c>
      <c r="F7735" s="32">
        <f>'Auxiliary Energy Estimation'!$E$25-D7735</f>
        <v>10.939999999999998</v>
      </c>
      <c r="G7735" s="32">
        <f>'Auxiliary Energy Estimation'!$E$25-E7735</f>
        <v>2.1280000000000001</v>
      </c>
      <c r="H7735" s="26">
        <f>IF(D7735&lt;='Auxiliary Energy Estimation'!$E$25, 1, 0)</f>
        <v>1</v>
      </c>
      <c r="I7735" s="26">
        <f>IF(E7735&lt;='Auxiliary Energy Estimation'!$E$25, 1, 0)</f>
        <v>1</v>
      </c>
    </row>
    <row r="7736" spans="2:9" ht="15" x14ac:dyDescent="0.3">
      <c r="B7736" s="33">
        <v>7731.5</v>
      </c>
      <c r="C7736" s="34">
        <v>6.7</v>
      </c>
      <c r="D7736" s="32">
        <f t="shared" si="240"/>
        <v>44.06</v>
      </c>
      <c r="E7736" s="37">
        <f t="shared" si="241"/>
        <v>52.872</v>
      </c>
      <c r="F7736" s="32">
        <f>'Auxiliary Energy Estimation'!$E$25-D7736</f>
        <v>10.939999999999998</v>
      </c>
      <c r="G7736" s="32">
        <f>'Auxiliary Energy Estimation'!$E$25-E7736</f>
        <v>2.1280000000000001</v>
      </c>
      <c r="H7736" s="26">
        <f>IF(D7736&lt;='Auxiliary Energy Estimation'!$E$25, 1, 0)</f>
        <v>1</v>
      </c>
      <c r="I7736" s="26">
        <f>IF(E7736&lt;='Auxiliary Energy Estimation'!$E$25, 1, 0)</f>
        <v>1</v>
      </c>
    </row>
    <row r="7737" spans="2:9" ht="15" x14ac:dyDescent="0.3">
      <c r="B7737" s="33">
        <v>7732.5</v>
      </c>
      <c r="C7737" s="34">
        <v>6.7</v>
      </c>
      <c r="D7737" s="32">
        <f t="shared" si="240"/>
        <v>44.06</v>
      </c>
      <c r="E7737" s="37">
        <f t="shared" si="241"/>
        <v>52.872</v>
      </c>
      <c r="F7737" s="32">
        <f>'Auxiliary Energy Estimation'!$E$25-D7737</f>
        <v>10.939999999999998</v>
      </c>
      <c r="G7737" s="32">
        <f>'Auxiliary Energy Estimation'!$E$25-E7737</f>
        <v>2.1280000000000001</v>
      </c>
      <c r="H7737" s="26">
        <f>IF(D7737&lt;='Auxiliary Energy Estimation'!$E$25, 1, 0)</f>
        <v>1</v>
      </c>
      <c r="I7737" s="26">
        <f>IF(E7737&lt;='Auxiliary Energy Estimation'!$E$25, 1, 0)</f>
        <v>1</v>
      </c>
    </row>
    <row r="7738" spans="2:9" ht="15" x14ac:dyDescent="0.3">
      <c r="B7738" s="33">
        <v>7733.5</v>
      </c>
      <c r="C7738" s="34">
        <v>6.1</v>
      </c>
      <c r="D7738" s="32">
        <f t="shared" si="240"/>
        <v>42.980000000000004</v>
      </c>
      <c r="E7738" s="37">
        <f t="shared" si="241"/>
        <v>51.576000000000001</v>
      </c>
      <c r="F7738" s="32">
        <f>'Auxiliary Energy Estimation'!$E$25-D7738</f>
        <v>12.019999999999996</v>
      </c>
      <c r="G7738" s="32">
        <f>'Auxiliary Energy Estimation'!$E$25-E7738</f>
        <v>3.4239999999999995</v>
      </c>
      <c r="H7738" s="26">
        <f>IF(D7738&lt;='Auxiliary Energy Estimation'!$E$25, 1, 0)</f>
        <v>1</v>
      </c>
      <c r="I7738" s="26">
        <f>IF(E7738&lt;='Auxiliary Energy Estimation'!$E$25, 1, 0)</f>
        <v>1</v>
      </c>
    </row>
    <row r="7739" spans="2:9" ht="15" x14ac:dyDescent="0.3">
      <c r="B7739" s="33">
        <v>7734.5</v>
      </c>
      <c r="C7739" s="34">
        <v>6.1</v>
      </c>
      <c r="D7739" s="32">
        <f t="shared" si="240"/>
        <v>42.980000000000004</v>
      </c>
      <c r="E7739" s="37">
        <f t="shared" si="241"/>
        <v>51.576000000000001</v>
      </c>
      <c r="F7739" s="32">
        <f>'Auxiliary Energy Estimation'!$E$25-D7739</f>
        <v>12.019999999999996</v>
      </c>
      <c r="G7739" s="32">
        <f>'Auxiliary Energy Estimation'!$E$25-E7739</f>
        <v>3.4239999999999995</v>
      </c>
      <c r="H7739" s="26">
        <f>IF(D7739&lt;='Auxiliary Energy Estimation'!$E$25, 1, 0)</f>
        <v>1</v>
      </c>
      <c r="I7739" s="26">
        <f>IF(E7739&lt;='Auxiliary Energy Estimation'!$E$25, 1, 0)</f>
        <v>1</v>
      </c>
    </row>
    <row r="7740" spans="2:9" ht="15" x14ac:dyDescent="0.3">
      <c r="B7740" s="33">
        <v>7735.5</v>
      </c>
      <c r="C7740" s="34">
        <v>6.1</v>
      </c>
      <c r="D7740" s="32">
        <f t="shared" si="240"/>
        <v>42.980000000000004</v>
      </c>
      <c r="E7740" s="37">
        <f t="shared" si="241"/>
        <v>51.576000000000001</v>
      </c>
      <c r="F7740" s="32">
        <f>'Auxiliary Energy Estimation'!$E$25-D7740</f>
        <v>12.019999999999996</v>
      </c>
      <c r="G7740" s="32">
        <f>'Auxiliary Energy Estimation'!$E$25-E7740</f>
        <v>3.4239999999999995</v>
      </c>
      <c r="H7740" s="26">
        <f>IF(D7740&lt;='Auxiliary Energy Estimation'!$E$25, 1, 0)</f>
        <v>1</v>
      </c>
      <c r="I7740" s="26">
        <f>IF(E7740&lt;='Auxiliary Energy Estimation'!$E$25, 1, 0)</f>
        <v>1</v>
      </c>
    </row>
    <row r="7741" spans="2:9" ht="15" x14ac:dyDescent="0.3">
      <c r="B7741" s="33">
        <v>7736.5</v>
      </c>
      <c r="C7741" s="34">
        <v>7.2</v>
      </c>
      <c r="D7741" s="32">
        <f t="shared" si="240"/>
        <v>44.96</v>
      </c>
      <c r="E7741" s="37">
        <f t="shared" si="241"/>
        <v>53.951999999999998</v>
      </c>
      <c r="F7741" s="32">
        <f>'Auxiliary Energy Estimation'!$E$25-D7741</f>
        <v>10.039999999999999</v>
      </c>
      <c r="G7741" s="32">
        <f>'Auxiliary Energy Estimation'!$E$25-E7741</f>
        <v>1.0480000000000018</v>
      </c>
      <c r="H7741" s="26">
        <f>IF(D7741&lt;='Auxiliary Energy Estimation'!$E$25, 1, 0)</f>
        <v>1</v>
      </c>
      <c r="I7741" s="26">
        <f>IF(E7741&lt;='Auxiliary Energy Estimation'!$E$25, 1, 0)</f>
        <v>1</v>
      </c>
    </row>
    <row r="7742" spans="2:9" ht="15" x14ac:dyDescent="0.3">
      <c r="B7742" s="33">
        <v>7737.5</v>
      </c>
      <c r="C7742" s="34">
        <v>8.3000000000000007</v>
      </c>
      <c r="D7742" s="32">
        <f t="shared" si="240"/>
        <v>46.94</v>
      </c>
      <c r="E7742" s="37">
        <f t="shared" si="241"/>
        <v>56.327999999999996</v>
      </c>
      <c r="F7742" s="32">
        <f>'Auxiliary Energy Estimation'!$E$25-D7742</f>
        <v>8.0600000000000023</v>
      </c>
      <c r="G7742" s="32">
        <f>'Auxiliary Energy Estimation'!$E$25-E7742</f>
        <v>-1.3279999999999959</v>
      </c>
      <c r="H7742" s="26">
        <f>IF(D7742&lt;='Auxiliary Energy Estimation'!$E$25, 1, 0)</f>
        <v>1</v>
      </c>
      <c r="I7742" s="26">
        <f>IF(E7742&lt;='Auxiliary Energy Estimation'!$E$25, 1, 0)</f>
        <v>0</v>
      </c>
    </row>
    <row r="7743" spans="2:9" ht="15" x14ac:dyDescent="0.3">
      <c r="B7743" s="33">
        <v>7738.5</v>
      </c>
      <c r="C7743" s="34">
        <v>9.4</v>
      </c>
      <c r="D7743" s="32">
        <f t="shared" si="240"/>
        <v>48.92</v>
      </c>
      <c r="E7743" s="37">
        <f t="shared" si="241"/>
        <v>58.704000000000001</v>
      </c>
      <c r="F7743" s="32">
        <f>'Auxiliary Energy Estimation'!$E$25-D7743</f>
        <v>6.0799999999999983</v>
      </c>
      <c r="G7743" s="32">
        <f>'Auxiliary Energy Estimation'!$E$25-E7743</f>
        <v>-3.7040000000000006</v>
      </c>
      <c r="H7743" s="26">
        <f>IF(D7743&lt;='Auxiliary Energy Estimation'!$E$25, 1, 0)</f>
        <v>1</v>
      </c>
      <c r="I7743" s="26">
        <f>IF(E7743&lt;='Auxiliary Energy Estimation'!$E$25, 1, 0)</f>
        <v>0</v>
      </c>
    </row>
    <row r="7744" spans="2:9" ht="15" x14ac:dyDescent="0.3">
      <c r="B7744" s="33">
        <v>7739.5</v>
      </c>
      <c r="C7744" s="34">
        <v>10.6</v>
      </c>
      <c r="D7744" s="32">
        <f t="shared" si="240"/>
        <v>51.08</v>
      </c>
      <c r="E7744" s="37">
        <f t="shared" si="241"/>
        <v>61.295999999999992</v>
      </c>
      <c r="F7744" s="32">
        <f>'Auxiliary Energy Estimation'!$E$25-D7744</f>
        <v>3.9200000000000017</v>
      </c>
      <c r="G7744" s="32">
        <f>'Auxiliary Energy Estimation'!$E$25-E7744</f>
        <v>-6.2959999999999923</v>
      </c>
      <c r="H7744" s="26">
        <f>IF(D7744&lt;='Auxiliary Energy Estimation'!$E$25, 1, 0)</f>
        <v>1</v>
      </c>
      <c r="I7744" s="26">
        <f>IF(E7744&lt;='Auxiliary Energy Estimation'!$E$25, 1, 0)</f>
        <v>0</v>
      </c>
    </row>
    <row r="7745" spans="2:9" ht="15" x14ac:dyDescent="0.3">
      <c r="B7745" s="33">
        <v>7740.5</v>
      </c>
      <c r="C7745" s="34">
        <v>11.1</v>
      </c>
      <c r="D7745" s="32">
        <f t="shared" si="240"/>
        <v>51.980000000000004</v>
      </c>
      <c r="E7745" s="37">
        <f t="shared" si="241"/>
        <v>62.376000000000005</v>
      </c>
      <c r="F7745" s="32">
        <f>'Auxiliary Energy Estimation'!$E$25-D7745</f>
        <v>3.019999999999996</v>
      </c>
      <c r="G7745" s="32">
        <f>'Auxiliary Energy Estimation'!$E$25-E7745</f>
        <v>-7.3760000000000048</v>
      </c>
      <c r="H7745" s="26">
        <f>IF(D7745&lt;='Auxiliary Energy Estimation'!$E$25, 1, 0)</f>
        <v>1</v>
      </c>
      <c r="I7745" s="26">
        <f>IF(E7745&lt;='Auxiliary Energy Estimation'!$E$25, 1, 0)</f>
        <v>0</v>
      </c>
    </row>
    <row r="7746" spans="2:9" ht="15" x14ac:dyDescent="0.3">
      <c r="B7746" s="33">
        <v>7741.5</v>
      </c>
      <c r="C7746" s="34">
        <v>11.1</v>
      </c>
      <c r="D7746" s="32">
        <f t="shared" si="240"/>
        <v>51.980000000000004</v>
      </c>
      <c r="E7746" s="37">
        <f t="shared" si="241"/>
        <v>62.376000000000005</v>
      </c>
      <c r="F7746" s="32">
        <f>'Auxiliary Energy Estimation'!$E$25-D7746</f>
        <v>3.019999999999996</v>
      </c>
      <c r="G7746" s="32">
        <f>'Auxiliary Energy Estimation'!$E$25-E7746</f>
        <v>-7.3760000000000048</v>
      </c>
      <c r="H7746" s="26">
        <f>IF(D7746&lt;='Auxiliary Energy Estimation'!$E$25, 1, 0)</f>
        <v>1</v>
      </c>
      <c r="I7746" s="26">
        <f>IF(E7746&lt;='Auxiliary Energy Estimation'!$E$25, 1, 0)</f>
        <v>0</v>
      </c>
    </row>
    <row r="7747" spans="2:9" ht="15" x14ac:dyDescent="0.3">
      <c r="B7747" s="33">
        <v>7742.5</v>
      </c>
      <c r="C7747" s="34">
        <v>11.1</v>
      </c>
      <c r="D7747" s="32">
        <f t="shared" si="240"/>
        <v>51.980000000000004</v>
      </c>
      <c r="E7747" s="37">
        <f t="shared" si="241"/>
        <v>62.376000000000005</v>
      </c>
      <c r="F7747" s="32">
        <f>'Auxiliary Energy Estimation'!$E$25-D7747</f>
        <v>3.019999999999996</v>
      </c>
      <c r="G7747" s="32">
        <f>'Auxiliary Energy Estimation'!$E$25-E7747</f>
        <v>-7.3760000000000048</v>
      </c>
      <c r="H7747" s="26">
        <f>IF(D7747&lt;='Auxiliary Energy Estimation'!$E$25, 1, 0)</f>
        <v>1</v>
      </c>
      <c r="I7747" s="26">
        <f>IF(E7747&lt;='Auxiliary Energy Estimation'!$E$25, 1, 0)</f>
        <v>0</v>
      </c>
    </row>
    <row r="7748" spans="2:9" ht="15" x14ac:dyDescent="0.3">
      <c r="B7748" s="33">
        <v>7743.5</v>
      </c>
      <c r="C7748" s="34">
        <v>11.1</v>
      </c>
      <c r="D7748" s="32">
        <f t="shared" si="240"/>
        <v>51.980000000000004</v>
      </c>
      <c r="E7748" s="37">
        <f t="shared" si="241"/>
        <v>62.376000000000005</v>
      </c>
      <c r="F7748" s="32">
        <f>'Auxiliary Energy Estimation'!$E$25-D7748</f>
        <v>3.019999999999996</v>
      </c>
      <c r="G7748" s="32">
        <f>'Auxiliary Energy Estimation'!$E$25-E7748</f>
        <v>-7.3760000000000048</v>
      </c>
      <c r="H7748" s="26">
        <f>IF(D7748&lt;='Auxiliary Energy Estimation'!$E$25, 1, 0)</f>
        <v>1</v>
      </c>
      <c r="I7748" s="26">
        <f>IF(E7748&lt;='Auxiliary Energy Estimation'!$E$25, 1, 0)</f>
        <v>0</v>
      </c>
    </row>
    <row r="7749" spans="2:9" ht="15" x14ac:dyDescent="0.3">
      <c r="B7749" s="33">
        <v>7744.5</v>
      </c>
      <c r="C7749" s="34">
        <v>10</v>
      </c>
      <c r="D7749" s="32">
        <f t="shared" ref="D7749:D7812" si="242">CONVERT(C7749,"C","F")</f>
        <v>50</v>
      </c>
      <c r="E7749" s="37">
        <f t="shared" ref="E7749:E7812" si="243">D7749*1.2</f>
        <v>60</v>
      </c>
      <c r="F7749" s="32">
        <f>'Auxiliary Energy Estimation'!$E$25-D7749</f>
        <v>5</v>
      </c>
      <c r="G7749" s="32">
        <f>'Auxiliary Energy Estimation'!$E$25-E7749</f>
        <v>-5</v>
      </c>
      <c r="H7749" s="26">
        <f>IF(D7749&lt;='Auxiliary Energy Estimation'!$E$25, 1, 0)</f>
        <v>1</v>
      </c>
      <c r="I7749" s="26">
        <f>IF(E7749&lt;='Auxiliary Energy Estimation'!$E$25, 1, 0)</f>
        <v>0</v>
      </c>
    </row>
    <row r="7750" spans="2:9" ht="15" x14ac:dyDescent="0.3">
      <c r="B7750" s="33">
        <v>7745.5</v>
      </c>
      <c r="C7750" s="34">
        <v>8.9</v>
      </c>
      <c r="D7750" s="32">
        <f t="shared" si="242"/>
        <v>48.019999999999996</v>
      </c>
      <c r="E7750" s="37">
        <f t="shared" si="243"/>
        <v>57.623999999999995</v>
      </c>
      <c r="F7750" s="32">
        <f>'Auxiliary Energy Estimation'!$E$25-D7750</f>
        <v>6.980000000000004</v>
      </c>
      <c r="G7750" s="32">
        <f>'Auxiliary Energy Estimation'!$E$25-E7750</f>
        <v>-2.6239999999999952</v>
      </c>
      <c r="H7750" s="26">
        <f>IF(D7750&lt;='Auxiliary Energy Estimation'!$E$25, 1, 0)</f>
        <v>1</v>
      </c>
      <c r="I7750" s="26">
        <f>IF(E7750&lt;='Auxiliary Energy Estimation'!$E$25, 1, 0)</f>
        <v>0</v>
      </c>
    </row>
    <row r="7751" spans="2:9" ht="15" x14ac:dyDescent="0.3">
      <c r="B7751" s="33">
        <v>7746.5</v>
      </c>
      <c r="C7751" s="34">
        <v>8.3000000000000007</v>
      </c>
      <c r="D7751" s="32">
        <f t="shared" si="242"/>
        <v>46.94</v>
      </c>
      <c r="E7751" s="37">
        <f t="shared" si="243"/>
        <v>56.327999999999996</v>
      </c>
      <c r="F7751" s="32">
        <f>'Auxiliary Energy Estimation'!$E$25-D7751</f>
        <v>8.0600000000000023</v>
      </c>
      <c r="G7751" s="32">
        <f>'Auxiliary Energy Estimation'!$E$25-E7751</f>
        <v>-1.3279999999999959</v>
      </c>
      <c r="H7751" s="26">
        <f>IF(D7751&lt;='Auxiliary Energy Estimation'!$E$25, 1, 0)</f>
        <v>1</v>
      </c>
      <c r="I7751" s="26">
        <f>IF(E7751&lt;='Auxiliary Energy Estimation'!$E$25, 1, 0)</f>
        <v>0</v>
      </c>
    </row>
    <row r="7752" spans="2:9" ht="15" x14ac:dyDescent="0.3">
      <c r="B7752" s="33">
        <v>7747.5</v>
      </c>
      <c r="C7752" s="34">
        <v>7.8</v>
      </c>
      <c r="D7752" s="32">
        <f t="shared" si="242"/>
        <v>46.04</v>
      </c>
      <c r="E7752" s="37">
        <f t="shared" si="243"/>
        <v>55.247999999999998</v>
      </c>
      <c r="F7752" s="32">
        <f>'Auxiliary Energy Estimation'!$E$25-D7752</f>
        <v>8.9600000000000009</v>
      </c>
      <c r="G7752" s="32">
        <f>'Auxiliary Energy Estimation'!$E$25-E7752</f>
        <v>-0.24799999999999756</v>
      </c>
      <c r="H7752" s="26">
        <f>IF(D7752&lt;='Auxiliary Energy Estimation'!$E$25, 1, 0)</f>
        <v>1</v>
      </c>
      <c r="I7752" s="26">
        <f>IF(E7752&lt;='Auxiliary Energy Estimation'!$E$25, 1, 0)</f>
        <v>0</v>
      </c>
    </row>
    <row r="7753" spans="2:9" ht="15" x14ac:dyDescent="0.3">
      <c r="B7753" s="33">
        <v>7748.5</v>
      </c>
      <c r="C7753" s="34">
        <v>7.8</v>
      </c>
      <c r="D7753" s="32">
        <f t="shared" si="242"/>
        <v>46.04</v>
      </c>
      <c r="E7753" s="37">
        <f t="shared" si="243"/>
        <v>55.247999999999998</v>
      </c>
      <c r="F7753" s="32">
        <f>'Auxiliary Energy Estimation'!$E$25-D7753</f>
        <v>8.9600000000000009</v>
      </c>
      <c r="G7753" s="32">
        <f>'Auxiliary Energy Estimation'!$E$25-E7753</f>
        <v>-0.24799999999999756</v>
      </c>
      <c r="H7753" s="26">
        <f>IF(D7753&lt;='Auxiliary Energy Estimation'!$E$25, 1, 0)</f>
        <v>1</v>
      </c>
      <c r="I7753" s="26">
        <f>IF(E7753&lt;='Auxiliary Energy Estimation'!$E$25, 1, 0)</f>
        <v>0</v>
      </c>
    </row>
    <row r="7754" spans="2:9" ht="15" x14ac:dyDescent="0.3">
      <c r="B7754" s="33">
        <v>7749.5</v>
      </c>
      <c r="C7754" s="34">
        <v>7.8</v>
      </c>
      <c r="D7754" s="32">
        <f t="shared" si="242"/>
        <v>46.04</v>
      </c>
      <c r="E7754" s="37">
        <f t="shared" si="243"/>
        <v>55.247999999999998</v>
      </c>
      <c r="F7754" s="32">
        <f>'Auxiliary Energy Estimation'!$E$25-D7754</f>
        <v>8.9600000000000009</v>
      </c>
      <c r="G7754" s="32">
        <f>'Auxiliary Energy Estimation'!$E$25-E7754</f>
        <v>-0.24799999999999756</v>
      </c>
      <c r="H7754" s="26">
        <f>IF(D7754&lt;='Auxiliary Energy Estimation'!$E$25, 1, 0)</f>
        <v>1</v>
      </c>
      <c r="I7754" s="26">
        <f>IF(E7754&lt;='Auxiliary Energy Estimation'!$E$25, 1, 0)</f>
        <v>0</v>
      </c>
    </row>
    <row r="7755" spans="2:9" ht="15" x14ac:dyDescent="0.3">
      <c r="B7755" s="33">
        <v>7750.5</v>
      </c>
      <c r="C7755" s="34">
        <v>7.2</v>
      </c>
      <c r="D7755" s="32">
        <f t="shared" si="242"/>
        <v>44.96</v>
      </c>
      <c r="E7755" s="37">
        <f t="shared" si="243"/>
        <v>53.951999999999998</v>
      </c>
      <c r="F7755" s="32">
        <f>'Auxiliary Energy Estimation'!$E$25-D7755</f>
        <v>10.039999999999999</v>
      </c>
      <c r="G7755" s="32">
        <f>'Auxiliary Energy Estimation'!$E$25-E7755</f>
        <v>1.0480000000000018</v>
      </c>
      <c r="H7755" s="26">
        <f>IF(D7755&lt;='Auxiliary Energy Estimation'!$E$25, 1, 0)</f>
        <v>1</v>
      </c>
      <c r="I7755" s="26">
        <f>IF(E7755&lt;='Auxiliary Energy Estimation'!$E$25, 1, 0)</f>
        <v>1</v>
      </c>
    </row>
    <row r="7756" spans="2:9" ht="15" x14ac:dyDescent="0.3">
      <c r="B7756" s="33">
        <v>7751.5</v>
      </c>
      <c r="C7756" s="34">
        <v>6.1</v>
      </c>
      <c r="D7756" s="32">
        <f t="shared" si="242"/>
        <v>42.980000000000004</v>
      </c>
      <c r="E7756" s="37">
        <f t="shared" si="243"/>
        <v>51.576000000000001</v>
      </c>
      <c r="F7756" s="32">
        <f>'Auxiliary Energy Estimation'!$E$25-D7756</f>
        <v>12.019999999999996</v>
      </c>
      <c r="G7756" s="32">
        <f>'Auxiliary Energy Estimation'!$E$25-E7756</f>
        <v>3.4239999999999995</v>
      </c>
      <c r="H7756" s="26">
        <f>IF(D7756&lt;='Auxiliary Energy Estimation'!$E$25, 1, 0)</f>
        <v>1</v>
      </c>
      <c r="I7756" s="26">
        <f>IF(E7756&lt;='Auxiliary Energy Estimation'!$E$25, 1, 0)</f>
        <v>1</v>
      </c>
    </row>
    <row r="7757" spans="2:9" ht="15" x14ac:dyDescent="0.3">
      <c r="B7757" s="33">
        <v>7752.5</v>
      </c>
      <c r="C7757" s="34">
        <v>6.1</v>
      </c>
      <c r="D7757" s="32">
        <f t="shared" si="242"/>
        <v>42.980000000000004</v>
      </c>
      <c r="E7757" s="37">
        <f t="shared" si="243"/>
        <v>51.576000000000001</v>
      </c>
      <c r="F7757" s="32">
        <f>'Auxiliary Energy Estimation'!$E$25-D7757</f>
        <v>12.019999999999996</v>
      </c>
      <c r="G7757" s="32">
        <f>'Auxiliary Energy Estimation'!$E$25-E7757</f>
        <v>3.4239999999999995</v>
      </c>
      <c r="H7757" s="26">
        <f>IF(D7757&lt;='Auxiliary Energy Estimation'!$E$25, 1, 0)</f>
        <v>1</v>
      </c>
      <c r="I7757" s="26">
        <f>IF(E7757&lt;='Auxiliary Energy Estimation'!$E$25, 1, 0)</f>
        <v>1</v>
      </c>
    </row>
    <row r="7758" spans="2:9" ht="15" x14ac:dyDescent="0.3">
      <c r="B7758" s="33">
        <v>7753.5</v>
      </c>
      <c r="C7758" s="34">
        <v>5.6</v>
      </c>
      <c r="D7758" s="32">
        <f t="shared" si="242"/>
        <v>42.08</v>
      </c>
      <c r="E7758" s="37">
        <f t="shared" si="243"/>
        <v>50.495999999999995</v>
      </c>
      <c r="F7758" s="32">
        <f>'Auxiliary Energy Estimation'!$E$25-D7758</f>
        <v>12.920000000000002</v>
      </c>
      <c r="G7758" s="32">
        <f>'Auxiliary Energy Estimation'!$E$25-E7758</f>
        <v>4.5040000000000049</v>
      </c>
      <c r="H7758" s="26">
        <f>IF(D7758&lt;='Auxiliary Energy Estimation'!$E$25, 1, 0)</f>
        <v>1</v>
      </c>
      <c r="I7758" s="26">
        <f>IF(E7758&lt;='Auxiliary Energy Estimation'!$E$25, 1, 0)</f>
        <v>1</v>
      </c>
    </row>
    <row r="7759" spans="2:9" ht="15" x14ac:dyDescent="0.3">
      <c r="B7759" s="33">
        <v>7754.5</v>
      </c>
      <c r="C7759" s="34">
        <v>5</v>
      </c>
      <c r="D7759" s="32">
        <f t="shared" si="242"/>
        <v>41</v>
      </c>
      <c r="E7759" s="37">
        <f t="shared" si="243"/>
        <v>49.199999999999996</v>
      </c>
      <c r="F7759" s="32">
        <f>'Auxiliary Energy Estimation'!$E$25-D7759</f>
        <v>14</v>
      </c>
      <c r="G7759" s="32">
        <f>'Auxiliary Energy Estimation'!$E$25-E7759</f>
        <v>5.8000000000000043</v>
      </c>
      <c r="H7759" s="26">
        <f>IF(D7759&lt;='Auxiliary Energy Estimation'!$E$25, 1, 0)</f>
        <v>1</v>
      </c>
      <c r="I7759" s="26">
        <f>IF(E7759&lt;='Auxiliary Energy Estimation'!$E$25, 1, 0)</f>
        <v>1</v>
      </c>
    </row>
    <row r="7760" spans="2:9" ht="15" x14ac:dyDescent="0.3">
      <c r="B7760" s="33">
        <v>7755.5</v>
      </c>
      <c r="C7760" s="34">
        <v>4.4000000000000004</v>
      </c>
      <c r="D7760" s="32">
        <f t="shared" si="242"/>
        <v>39.92</v>
      </c>
      <c r="E7760" s="37">
        <f t="shared" si="243"/>
        <v>47.904000000000003</v>
      </c>
      <c r="F7760" s="32">
        <f>'Auxiliary Energy Estimation'!$E$25-D7760</f>
        <v>15.079999999999998</v>
      </c>
      <c r="G7760" s="32">
        <f>'Auxiliary Energy Estimation'!$E$25-E7760</f>
        <v>7.0959999999999965</v>
      </c>
      <c r="H7760" s="26">
        <f>IF(D7760&lt;='Auxiliary Energy Estimation'!$E$25, 1, 0)</f>
        <v>1</v>
      </c>
      <c r="I7760" s="26">
        <f>IF(E7760&lt;='Auxiliary Energy Estimation'!$E$25, 1, 0)</f>
        <v>1</v>
      </c>
    </row>
    <row r="7761" spans="2:9" ht="15" x14ac:dyDescent="0.3">
      <c r="B7761" s="33">
        <v>7756.5</v>
      </c>
      <c r="C7761" s="34">
        <v>3.9</v>
      </c>
      <c r="D7761" s="32">
        <f t="shared" si="242"/>
        <v>39.019999999999996</v>
      </c>
      <c r="E7761" s="37">
        <f t="shared" si="243"/>
        <v>46.823999999999991</v>
      </c>
      <c r="F7761" s="32">
        <f>'Auxiliary Energy Estimation'!$E$25-D7761</f>
        <v>15.980000000000004</v>
      </c>
      <c r="G7761" s="32">
        <f>'Auxiliary Energy Estimation'!$E$25-E7761</f>
        <v>8.176000000000009</v>
      </c>
      <c r="H7761" s="26">
        <f>IF(D7761&lt;='Auxiliary Energy Estimation'!$E$25, 1, 0)</f>
        <v>1</v>
      </c>
      <c r="I7761" s="26">
        <f>IF(E7761&lt;='Auxiliary Energy Estimation'!$E$25, 1, 0)</f>
        <v>1</v>
      </c>
    </row>
    <row r="7762" spans="2:9" ht="15" x14ac:dyDescent="0.3">
      <c r="B7762" s="33">
        <v>7757.5</v>
      </c>
      <c r="C7762" s="34">
        <v>3.9</v>
      </c>
      <c r="D7762" s="32">
        <f t="shared" si="242"/>
        <v>39.019999999999996</v>
      </c>
      <c r="E7762" s="37">
        <f t="shared" si="243"/>
        <v>46.823999999999991</v>
      </c>
      <c r="F7762" s="32">
        <f>'Auxiliary Energy Estimation'!$E$25-D7762</f>
        <v>15.980000000000004</v>
      </c>
      <c r="G7762" s="32">
        <f>'Auxiliary Energy Estimation'!$E$25-E7762</f>
        <v>8.176000000000009</v>
      </c>
      <c r="H7762" s="26">
        <f>IF(D7762&lt;='Auxiliary Energy Estimation'!$E$25, 1, 0)</f>
        <v>1</v>
      </c>
      <c r="I7762" s="26">
        <f>IF(E7762&lt;='Auxiliary Energy Estimation'!$E$25, 1, 0)</f>
        <v>1</v>
      </c>
    </row>
    <row r="7763" spans="2:9" ht="15" x14ac:dyDescent="0.3">
      <c r="B7763" s="33">
        <v>7758.5</v>
      </c>
      <c r="C7763" s="34">
        <v>2.8</v>
      </c>
      <c r="D7763" s="32">
        <f t="shared" si="242"/>
        <v>37.04</v>
      </c>
      <c r="E7763" s="37">
        <f t="shared" si="243"/>
        <v>44.448</v>
      </c>
      <c r="F7763" s="32">
        <f>'Auxiliary Energy Estimation'!$E$25-D7763</f>
        <v>17.96</v>
      </c>
      <c r="G7763" s="32">
        <f>'Auxiliary Energy Estimation'!$E$25-E7763</f>
        <v>10.552</v>
      </c>
      <c r="H7763" s="26">
        <f>IF(D7763&lt;='Auxiliary Energy Estimation'!$E$25, 1, 0)</f>
        <v>1</v>
      </c>
      <c r="I7763" s="26">
        <f>IF(E7763&lt;='Auxiliary Energy Estimation'!$E$25, 1, 0)</f>
        <v>1</v>
      </c>
    </row>
    <row r="7764" spans="2:9" ht="15" x14ac:dyDescent="0.3">
      <c r="B7764" s="33">
        <v>7759.5</v>
      </c>
      <c r="C7764" s="34">
        <v>2.8</v>
      </c>
      <c r="D7764" s="32">
        <f t="shared" si="242"/>
        <v>37.04</v>
      </c>
      <c r="E7764" s="37">
        <f t="shared" si="243"/>
        <v>44.448</v>
      </c>
      <c r="F7764" s="32">
        <f>'Auxiliary Energy Estimation'!$E$25-D7764</f>
        <v>17.96</v>
      </c>
      <c r="G7764" s="32">
        <f>'Auxiliary Energy Estimation'!$E$25-E7764</f>
        <v>10.552</v>
      </c>
      <c r="H7764" s="26">
        <f>IF(D7764&lt;='Auxiliary Energy Estimation'!$E$25, 1, 0)</f>
        <v>1</v>
      </c>
      <c r="I7764" s="26">
        <f>IF(E7764&lt;='Auxiliary Energy Estimation'!$E$25, 1, 0)</f>
        <v>1</v>
      </c>
    </row>
    <row r="7765" spans="2:9" ht="15" x14ac:dyDescent="0.3">
      <c r="B7765" s="33">
        <v>7760.5</v>
      </c>
      <c r="C7765" s="34">
        <v>3.3</v>
      </c>
      <c r="D7765" s="32">
        <f t="shared" si="242"/>
        <v>37.94</v>
      </c>
      <c r="E7765" s="37">
        <f t="shared" si="243"/>
        <v>45.527999999999999</v>
      </c>
      <c r="F7765" s="32">
        <f>'Auxiliary Energy Estimation'!$E$25-D7765</f>
        <v>17.060000000000002</v>
      </c>
      <c r="G7765" s="32">
        <f>'Auxiliary Energy Estimation'!$E$25-E7765</f>
        <v>9.4720000000000013</v>
      </c>
      <c r="H7765" s="26">
        <f>IF(D7765&lt;='Auxiliary Energy Estimation'!$E$25, 1, 0)</f>
        <v>1</v>
      </c>
      <c r="I7765" s="26">
        <f>IF(E7765&lt;='Auxiliary Energy Estimation'!$E$25, 1, 0)</f>
        <v>1</v>
      </c>
    </row>
    <row r="7766" spans="2:9" ht="15" x14ac:dyDescent="0.3">
      <c r="B7766" s="33">
        <v>7761.5</v>
      </c>
      <c r="C7766" s="34">
        <v>4.4000000000000004</v>
      </c>
      <c r="D7766" s="32">
        <f t="shared" si="242"/>
        <v>39.92</v>
      </c>
      <c r="E7766" s="37">
        <f t="shared" si="243"/>
        <v>47.904000000000003</v>
      </c>
      <c r="F7766" s="32">
        <f>'Auxiliary Energy Estimation'!$E$25-D7766</f>
        <v>15.079999999999998</v>
      </c>
      <c r="G7766" s="32">
        <f>'Auxiliary Energy Estimation'!$E$25-E7766</f>
        <v>7.0959999999999965</v>
      </c>
      <c r="H7766" s="26">
        <f>IF(D7766&lt;='Auxiliary Energy Estimation'!$E$25, 1, 0)</f>
        <v>1</v>
      </c>
      <c r="I7766" s="26">
        <f>IF(E7766&lt;='Auxiliary Energy Estimation'!$E$25, 1, 0)</f>
        <v>1</v>
      </c>
    </row>
    <row r="7767" spans="2:9" ht="15" x14ac:dyDescent="0.3">
      <c r="B7767" s="33">
        <v>7762.5</v>
      </c>
      <c r="C7767" s="34">
        <v>5</v>
      </c>
      <c r="D7767" s="32">
        <f t="shared" si="242"/>
        <v>41</v>
      </c>
      <c r="E7767" s="37">
        <f t="shared" si="243"/>
        <v>49.199999999999996</v>
      </c>
      <c r="F7767" s="32">
        <f>'Auxiliary Energy Estimation'!$E$25-D7767</f>
        <v>14</v>
      </c>
      <c r="G7767" s="32">
        <f>'Auxiliary Energy Estimation'!$E$25-E7767</f>
        <v>5.8000000000000043</v>
      </c>
      <c r="H7767" s="26">
        <f>IF(D7767&lt;='Auxiliary Energy Estimation'!$E$25, 1, 0)</f>
        <v>1</v>
      </c>
      <c r="I7767" s="26">
        <f>IF(E7767&lt;='Auxiliary Energy Estimation'!$E$25, 1, 0)</f>
        <v>1</v>
      </c>
    </row>
    <row r="7768" spans="2:9" ht="15" x14ac:dyDescent="0.3">
      <c r="B7768" s="33">
        <v>7763.5</v>
      </c>
      <c r="C7768" s="34">
        <v>5.6</v>
      </c>
      <c r="D7768" s="32">
        <f t="shared" si="242"/>
        <v>42.08</v>
      </c>
      <c r="E7768" s="37">
        <f t="shared" si="243"/>
        <v>50.495999999999995</v>
      </c>
      <c r="F7768" s="32">
        <f>'Auxiliary Energy Estimation'!$E$25-D7768</f>
        <v>12.920000000000002</v>
      </c>
      <c r="G7768" s="32">
        <f>'Auxiliary Energy Estimation'!$E$25-E7768</f>
        <v>4.5040000000000049</v>
      </c>
      <c r="H7768" s="26">
        <f>IF(D7768&lt;='Auxiliary Energy Estimation'!$E$25, 1, 0)</f>
        <v>1</v>
      </c>
      <c r="I7768" s="26">
        <f>IF(E7768&lt;='Auxiliary Energy Estimation'!$E$25, 1, 0)</f>
        <v>1</v>
      </c>
    </row>
    <row r="7769" spans="2:9" ht="15" x14ac:dyDescent="0.3">
      <c r="B7769" s="33">
        <v>7764.5</v>
      </c>
      <c r="C7769" s="34">
        <v>6.1</v>
      </c>
      <c r="D7769" s="32">
        <f t="shared" si="242"/>
        <v>42.980000000000004</v>
      </c>
      <c r="E7769" s="37">
        <f t="shared" si="243"/>
        <v>51.576000000000001</v>
      </c>
      <c r="F7769" s="32">
        <f>'Auxiliary Energy Estimation'!$E$25-D7769</f>
        <v>12.019999999999996</v>
      </c>
      <c r="G7769" s="32">
        <f>'Auxiliary Energy Estimation'!$E$25-E7769</f>
        <v>3.4239999999999995</v>
      </c>
      <c r="H7769" s="26">
        <f>IF(D7769&lt;='Auxiliary Energy Estimation'!$E$25, 1, 0)</f>
        <v>1</v>
      </c>
      <c r="I7769" s="26">
        <f>IF(E7769&lt;='Auxiliary Energy Estimation'!$E$25, 1, 0)</f>
        <v>1</v>
      </c>
    </row>
    <row r="7770" spans="2:9" ht="15" x14ac:dyDescent="0.3">
      <c r="B7770" s="33">
        <v>7765.5</v>
      </c>
      <c r="C7770" s="34">
        <v>6.1</v>
      </c>
      <c r="D7770" s="32">
        <f t="shared" si="242"/>
        <v>42.980000000000004</v>
      </c>
      <c r="E7770" s="37">
        <f t="shared" si="243"/>
        <v>51.576000000000001</v>
      </c>
      <c r="F7770" s="32">
        <f>'Auxiliary Energy Estimation'!$E$25-D7770</f>
        <v>12.019999999999996</v>
      </c>
      <c r="G7770" s="32">
        <f>'Auxiliary Energy Estimation'!$E$25-E7770</f>
        <v>3.4239999999999995</v>
      </c>
      <c r="H7770" s="26">
        <f>IF(D7770&lt;='Auxiliary Energy Estimation'!$E$25, 1, 0)</f>
        <v>1</v>
      </c>
      <c r="I7770" s="26">
        <f>IF(E7770&lt;='Auxiliary Energy Estimation'!$E$25, 1, 0)</f>
        <v>1</v>
      </c>
    </row>
    <row r="7771" spans="2:9" ht="15" x14ac:dyDescent="0.3">
      <c r="B7771" s="33">
        <v>7766.5</v>
      </c>
      <c r="C7771" s="34">
        <v>6.1</v>
      </c>
      <c r="D7771" s="32">
        <f t="shared" si="242"/>
        <v>42.980000000000004</v>
      </c>
      <c r="E7771" s="37">
        <f t="shared" si="243"/>
        <v>51.576000000000001</v>
      </c>
      <c r="F7771" s="32">
        <f>'Auxiliary Energy Estimation'!$E$25-D7771</f>
        <v>12.019999999999996</v>
      </c>
      <c r="G7771" s="32">
        <f>'Auxiliary Energy Estimation'!$E$25-E7771</f>
        <v>3.4239999999999995</v>
      </c>
      <c r="H7771" s="26">
        <f>IF(D7771&lt;='Auxiliary Energy Estimation'!$E$25, 1, 0)</f>
        <v>1</v>
      </c>
      <c r="I7771" s="26">
        <f>IF(E7771&lt;='Auxiliary Energy Estimation'!$E$25, 1, 0)</f>
        <v>1</v>
      </c>
    </row>
    <row r="7772" spans="2:9" ht="15" x14ac:dyDescent="0.3">
      <c r="B7772" s="33">
        <v>7767.5</v>
      </c>
      <c r="C7772" s="34">
        <v>5.6</v>
      </c>
      <c r="D7772" s="32">
        <f t="shared" si="242"/>
        <v>42.08</v>
      </c>
      <c r="E7772" s="37">
        <f t="shared" si="243"/>
        <v>50.495999999999995</v>
      </c>
      <c r="F7772" s="32">
        <f>'Auxiliary Energy Estimation'!$E$25-D7772</f>
        <v>12.920000000000002</v>
      </c>
      <c r="G7772" s="32">
        <f>'Auxiliary Energy Estimation'!$E$25-E7772</f>
        <v>4.5040000000000049</v>
      </c>
      <c r="H7772" s="26">
        <f>IF(D7772&lt;='Auxiliary Energy Estimation'!$E$25, 1, 0)</f>
        <v>1</v>
      </c>
      <c r="I7772" s="26">
        <f>IF(E7772&lt;='Auxiliary Energy Estimation'!$E$25, 1, 0)</f>
        <v>1</v>
      </c>
    </row>
    <row r="7773" spans="2:9" ht="15" x14ac:dyDescent="0.3">
      <c r="B7773" s="33">
        <v>7768.5</v>
      </c>
      <c r="C7773" s="34">
        <v>4.4000000000000004</v>
      </c>
      <c r="D7773" s="32">
        <f t="shared" si="242"/>
        <v>39.92</v>
      </c>
      <c r="E7773" s="37">
        <f t="shared" si="243"/>
        <v>47.904000000000003</v>
      </c>
      <c r="F7773" s="32">
        <f>'Auxiliary Energy Estimation'!$E$25-D7773</f>
        <v>15.079999999999998</v>
      </c>
      <c r="G7773" s="32">
        <f>'Auxiliary Energy Estimation'!$E$25-E7773</f>
        <v>7.0959999999999965</v>
      </c>
      <c r="H7773" s="26">
        <f>IF(D7773&lt;='Auxiliary Energy Estimation'!$E$25, 1, 0)</f>
        <v>1</v>
      </c>
      <c r="I7773" s="26">
        <f>IF(E7773&lt;='Auxiliary Energy Estimation'!$E$25, 1, 0)</f>
        <v>1</v>
      </c>
    </row>
    <row r="7774" spans="2:9" ht="15" x14ac:dyDescent="0.3">
      <c r="B7774" s="33">
        <v>7769.5</v>
      </c>
      <c r="C7774" s="34">
        <v>3.9</v>
      </c>
      <c r="D7774" s="32">
        <f t="shared" si="242"/>
        <v>39.019999999999996</v>
      </c>
      <c r="E7774" s="37">
        <f t="shared" si="243"/>
        <v>46.823999999999991</v>
      </c>
      <c r="F7774" s="32">
        <f>'Auxiliary Energy Estimation'!$E$25-D7774</f>
        <v>15.980000000000004</v>
      </c>
      <c r="G7774" s="32">
        <f>'Auxiliary Energy Estimation'!$E$25-E7774</f>
        <v>8.176000000000009</v>
      </c>
      <c r="H7774" s="26">
        <f>IF(D7774&lt;='Auxiliary Energy Estimation'!$E$25, 1, 0)</f>
        <v>1</v>
      </c>
      <c r="I7774" s="26">
        <f>IF(E7774&lt;='Auxiliary Energy Estimation'!$E$25, 1, 0)</f>
        <v>1</v>
      </c>
    </row>
    <row r="7775" spans="2:9" ht="15" x14ac:dyDescent="0.3">
      <c r="B7775" s="33">
        <v>7770.5</v>
      </c>
      <c r="C7775" s="34">
        <v>3.3</v>
      </c>
      <c r="D7775" s="32">
        <f t="shared" si="242"/>
        <v>37.94</v>
      </c>
      <c r="E7775" s="37">
        <f t="shared" si="243"/>
        <v>45.527999999999999</v>
      </c>
      <c r="F7775" s="32">
        <f>'Auxiliary Energy Estimation'!$E$25-D7775</f>
        <v>17.060000000000002</v>
      </c>
      <c r="G7775" s="32">
        <f>'Auxiliary Energy Estimation'!$E$25-E7775</f>
        <v>9.4720000000000013</v>
      </c>
      <c r="H7775" s="26">
        <f>IF(D7775&lt;='Auxiliary Energy Estimation'!$E$25, 1, 0)</f>
        <v>1</v>
      </c>
      <c r="I7775" s="26">
        <f>IF(E7775&lt;='Auxiliary Energy Estimation'!$E$25, 1, 0)</f>
        <v>1</v>
      </c>
    </row>
    <row r="7776" spans="2:9" ht="15" x14ac:dyDescent="0.3">
      <c r="B7776" s="33">
        <v>7771.5</v>
      </c>
      <c r="C7776" s="34">
        <v>2.2000000000000002</v>
      </c>
      <c r="D7776" s="32">
        <f t="shared" si="242"/>
        <v>35.96</v>
      </c>
      <c r="E7776" s="37">
        <f t="shared" si="243"/>
        <v>43.152000000000001</v>
      </c>
      <c r="F7776" s="32">
        <f>'Auxiliary Energy Estimation'!$E$25-D7776</f>
        <v>19.04</v>
      </c>
      <c r="G7776" s="32">
        <f>'Auxiliary Energy Estimation'!$E$25-E7776</f>
        <v>11.847999999999999</v>
      </c>
      <c r="H7776" s="26">
        <f>IF(D7776&lt;='Auxiliary Energy Estimation'!$E$25, 1, 0)</f>
        <v>1</v>
      </c>
      <c r="I7776" s="26">
        <f>IF(E7776&lt;='Auxiliary Energy Estimation'!$E$25, 1, 0)</f>
        <v>1</v>
      </c>
    </row>
    <row r="7777" spans="2:9" ht="15" x14ac:dyDescent="0.3">
      <c r="B7777" s="33">
        <v>7772.5</v>
      </c>
      <c r="C7777" s="34">
        <v>2.2000000000000002</v>
      </c>
      <c r="D7777" s="32">
        <f t="shared" si="242"/>
        <v>35.96</v>
      </c>
      <c r="E7777" s="37">
        <f t="shared" si="243"/>
        <v>43.152000000000001</v>
      </c>
      <c r="F7777" s="32">
        <f>'Auxiliary Energy Estimation'!$E$25-D7777</f>
        <v>19.04</v>
      </c>
      <c r="G7777" s="32">
        <f>'Auxiliary Energy Estimation'!$E$25-E7777</f>
        <v>11.847999999999999</v>
      </c>
      <c r="H7777" s="26">
        <f>IF(D7777&lt;='Auxiliary Energy Estimation'!$E$25, 1, 0)</f>
        <v>1</v>
      </c>
      <c r="I7777" s="26">
        <f>IF(E7777&lt;='Auxiliary Energy Estimation'!$E$25, 1, 0)</f>
        <v>1</v>
      </c>
    </row>
    <row r="7778" spans="2:9" ht="15" x14ac:dyDescent="0.3">
      <c r="B7778" s="33">
        <v>7773.5</v>
      </c>
      <c r="C7778" s="34">
        <v>2.2000000000000002</v>
      </c>
      <c r="D7778" s="32">
        <f t="shared" si="242"/>
        <v>35.96</v>
      </c>
      <c r="E7778" s="37">
        <f t="shared" si="243"/>
        <v>43.152000000000001</v>
      </c>
      <c r="F7778" s="32">
        <f>'Auxiliary Energy Estimation'!$E$25-D7778</f>
        <v>19.04</v>
      </c>
      <c r="G7778" s="32">
        <f>'Auxiliary Energy Estimation'!$E$25-E7778</f>
        <v>11.847999999999999</v>
      </c>
      <c r="H7778" s="26">
        <f>IF(D7778&lt;='Auxiliary Energy Estimation'!$E$25, 1, 0)</f>
        <v>1</v>
      </c>
      <c r="I7778" s="26">
        <f>IF(E7778&lt;='Auxiliary Energy Estimation'!$E$25, 1, 0)</f>
        <v>1</v>
      </c>
    </row>
    <row r="7779" spans="2:9" ht="15" x14ac:dyDescent="0.3">
      <c r="B7779" s="33">
        <v>7774.5</v>
      </c>
      <c r="C7779" s="34">
        <v>2.2000000000000002</v>
      </c>
      <c r="D7779" s="32">
        <f t="shared" si="242"/>
        <v>35.96</v>
      </c>
      <c r="E7779" s="37">
        <f t="shared" si="243"/>
        <v>43.152000000000001</v>
      </c>
      <c r="F7779" s="32">
        <f>'Auxiliary Energy Estimation'!$E$25-D7779</f>
        <v>19.04</v>
      </c>
      <c r="G7779" s="32">
        <f>'Auxiliary Energy Estimation'!$E$25-E7779</f>
        <v>11.847999999999999</v>
      </c>
      <c r="H7779" s="26">
        <f>IF(D7779&lt;='Auxiliary Energy Estimation'!$E$25, 1, 0)</f>
        <v>1</v>
      </c>
      <c r="I7779" s="26">
        <f>IF(E7779&lt;='Auxiliary Energy Estimation'!$E$25, 1, 0)</f>
        <v>1</v>
      </c>
    </row>
    <row r="7780" spans="2:9" ht="15" x14ac:dyDescent="0.3">
      <c r="B7780" s="33">
        <v>7775.5</v>
      </c>
      <c r="C7780" s="34">
        <v>1.7</v>
      </c>
      <c r="D7780" s="32">
        <f t="shared" si="242"/>
        <v>35.06</v>
      </c>
      <c r="E7780" s="37">
        <f t="shared" si="243"/>
        <v>42.072000000000003</v>
      </c>
      <c r="F7780" s="32">
        <f>'Auxiliary Energy Estimation'!$E$25-D7780</f>
        <v>19.939999999999998</v>
      </c>
      <c r="G7780" s="32">
        <f>'Auxiliary Energy Estimation'!$E$25-E7780</f>
        <v>12.927999999999997</v>
      </c>
      <c r="H7780" s="26">
        <f>IF(D7780&lt;='Auxiliary Energy Estimation'!$E$25, 1, 0)</f>
        <v>1</v>
      </c>
      <c r="I7780" s="26">
        <f>IF(E7780&lt;='Auxiliary Energy Estimation'!$E$25, 1, 0)</f>
        <v>1</v>
      </c>
    </row>
    <row r="7781" spans="2:9" ht="15" x14ac:dyDescent="0.3">
      <c r="B7781" s="33">
        <v>7776.5</v>
      </c>
      <c r="C7781" s="34">
        <v>1.1000000000000001</v>
      </c>
      <c r="D7781" s="32">
        <f t="shared" si="242"/>
        <v>33.979999999999997</v>
      </c>
      <c r="E7781" s="37">
        <f t="shared" si="243"/>
        <v>40.775999999999996</v>
      </c>
      <c r="F7781" s="32">
        <f>'Auxiliary Energy Estimation'!$E$25-D7781</f>
        <v>21.020000000000003</v>
      </c>
      <c r="G7781" s="32">
        <f>'Auxiliary Energy Estimation'!$E$25-E7781</f>
        <v>14.224000000000004</v>
      </c>
      <c r="H7781" s="26">
        <f>IF(D7781&lt;='Auxiliary Energy Estimation'!$E$25, 1, 0)</f>
        <v>1</v>
      </c>
      <c r="I7781" s="26">
        <f>IF(E7781&lt;='Auxiliary Energy Estimation'!$E$25, 1, 0)</f>
        <v>1</v>
      </c>
    </row>
    <row r="7782" spans="2:9" ht="15" x14ac:dyDescent="0.3">
      <c r="B7782" s="33">
        <v>7777.5</v>
      </c>
      <c r="C7782" s="34">
        <v>1.1000000000000001</v>
      </c>
      <c r="D7782" s="32">
        <f t="shared" si="242"/>
        <v>33.979999999999997</v>
      </c>
      <c r="E7782" s="37">
        <f t="shared" si="243"/>
        <v>40.775999999999996</v>
      </c>
      <c r="F7782" s="32">
        <f>'Auxiliary Energy Estimation'!$E$25-D7782</f>
        <v>21.020000000000003</v>
      </c>
      <c r="G7782" s="32">
        <f>'Auxiliary Energy Estimation'!$E$25-E7782</f>
        <v>14.224000000000004</v>
      </c>
      <c r="H7782" s="26">
        <f>IF(D7782&lt;='Auxiliary Energy Estimation'!$E$25, 1, 0)</f>
        <v>1</v>
      </c>
      <c r="I7782" s="26">
        <f>IF(E7782&lt;='Auxiliary Energy Estimation'!$E$25, 1, 0)</f>
        <v>1</v>
      </c>
    </row>
    <row r="7783" spans="2:9" ht="15" x14ac:dyDescent="0.3">
      <c r="B7783" s="33">
        <v>7778.5</v>
      </c>
      <c r="C7783" s="34">
        <v>0</v>
      </c>
      <c r="D7783" s="32">
        <f t="shared" si="242"/>
        <v>32</v>
      </c>
      <c r="E7783" s="37">
        <f t="shared" si="243"/>
        <v>38.4</v>
      </c>
      <c r="F7783" s="32">
        <f>'Auxiliary Energy Estimation'!$E$25-D7783</f>
        <v>23</v>
      </c>
      <c r="G7783" s="32">
        <f>'Auxiliary Energy Estimation'!$E$25-E7783</f>
        <v>16.600000000000001</v>
      </c>
      <c r="H7783" s="26">
        <f>IF(D7783&lt;='Auxiliary Energy Estimation'!$E$25, 1, 0)</f>
        <v>1</v>
      </c>
      <c r="I7783" s="26">
        <f>IF(E7783&lt;='Auxiliary Energy Estimation'!$E$25, 1, 0)</f>
        <v>1</v>
      </c>
    </row>
    <row r="7784" spans="2:9" ht="15" x14ac:dyDescent="0.3">
      <c r="B7784" s="33">
        <v>7779.5</v>
      </c>
      <c r="C7784" s="34">
        <v>-1.1000000000000001</v>
      </c>
      <c r="D7784" s="32">
        <f t="shared" si="242"/>
        <v>30.02</v>
      </c>
      <c r="E7784" s="37">
        <f t="shared" si="243"/>
        <v>36.024000000000001</v>
      </c>
      <c r="F7784" s="32">
        <f>'Auxiliary Energy Estimation'!$E$25-D7784</f>
        <v>24.98</v>
      </c>
      <c r="G7784" s="32">
        <f>'Auxiliary Energy Estimation'!$E$25-E7784</f>
        <v>18.975999999999999</v>
      </c>
      <c r="H7784" s="26">
        <f>IF(D7784&lt;='Auxiliary Energy Estimation'!$E$25, 1, 0)</f>
        <v>1</v>
      </c>
      <c r="I7784" s="26">
        <f>IF(E7784&lt;='Auxiliary Energy Estimation'!$E$25, 1, 0)</f>
        <v>1</v>
      </c>
    </row>
    <row r="7785" spans="2:9" ht="15" x14ac:dyDescent="0.3">
      <c r="B7785" s="33">
        <v>7780.5</v>
      </c>
      <c r="C7785" s="34">
        <v>-1.7</v>
      </c>
      <c r="D7785" s="32">
        <f t="shared" si="242"/>
        <v>28.94</v>
      </c>
      <c r="E7785" s="37">
        <f t="shared" si="243"/>
        <v>34.728000000000002</v>
      </c>
      <c r="F7785" s="32">
        <f>'Auxiliary Energy Estimation'!$E$25-D7785</f>
        <v>26.06</v>
      </c>
      <c r="G7785" s="32">
        <f>'Auxiliary Energy Estimation'!$E$25-E7785</f>
        <v>20.271999999999998</v>
      </c>
      <c r="H7785" s="26">
        <f>IF(D7785&lt;='Auxiliary Energy Estimation'!$E$25, 1, 0)</f>
        <v>1</v>
      </c>
      <c r="I7785" s="26">
        <f>IF(E7785&lt;='Auxiliary Energy Estimation'!$E$25, 1, 0)</f>
        <v>1</v>
      </c>
    </row>
    <row r="7786" spans="2:9" ht="15" x14ac:dyDescent="0.3">
      <c r="B7786" s="33">
        <v>7781.5</v>
      </c>
      <c r="C7786" s="34">
        <v>-1.7</v>
      </c>
      <c r="D7786" s="32">
        <f t="shared" si="242"/>
        <v>28.94</v>
      </c>
      <c r="E7786" s="37">
        <f t="shared" si="243"/>
        <v>34.728000000000002</v>
      </c>
      <c r="F7786" s="32">
        <f>'Auxiliary Energy Estimation'!$E$25-D7786</f>
        <v>26.06</v>
      </c>
      <c r="G7786" s="32">
        <f>'Auxiliary Energy Estimation'!$E$25-E7786</f>
        <v>20.271999999999998</v>
      </c>
      <c r="H7786" s="26">
        <f>IF(D7786&lt;='Auxiliary Energy Estimation'!$E$25, 1, 0)</f>
        <v>1</v>
      </c>
      <c r="I7786" s="26">
        <f>IF(E7786&lt;='Auxiliary Energy Estimation'!$E$25, 1, 0)</f>
        <v>1</v>
      </c>
    </row>
    <row r="7787" spans="2:9" ht="15" x14ac:dyDescent="0.3">
      <c r="B7787" s="33">
        <v>7782.5</v>
      </c>
      <c r="C7787" s="34">
        <v>-1.7</v>
      </c>
      <c r="D7787" s="32">
        <f t="shared" si="242"/>
        <v>28.94</v>
      </c>
      <c r="E7787" s="37">
        <f t="shared" si="243"/>
        <v>34.728000000000002</v>
      </c>
      <c r="F7787" s="32">
        <f>'Auxiliary Energy Estimation'!$E$25-D7787</f>
        <v>26.06</v>
      </c>
      <c r="G7787" s="32">
        <f>'Auxiliary Energy Estimation'!$E$25-E7787</f>
        <v>20.271999999999998</v>
      </c>
      <c r="H7787" s="26">
        <f>IF(D7787&lt;='Auxiliary Energy Estimation'!$E$25, 1, 0)</f>
        <v>1</v>
      </c>
      <c r="I7787" s="26">
        <f>IF(E7787&lt;='Auxiliary Energy Estimation'!$E$25, 1, 0)</f>
        <v>1</v>
      </c>
    </row>
    <row r="7788" spans="2:9" ht="15" x14ac:dyDescent="0.3">
      <c r="B7788" s="33">
        <v>7783.5</v>
      </c>
      <c r="C7788" s="34">
        <v>-1.7</v>
      </c>
      <c r="D7788" s="32">
        <f t="shared" si="242"/>
        <v>28.94</v>
      </c>
      <c r="E7788" s="37">
        <f t="shared" si="243"/>
        <v>34.728000000000002</v>
      </c>
      <c r="F7788" s="32">
        <f>'Auxiliary Energy Estimation'!$E$25-D7788</f>
        <v>26.06</v>
      </c>
      <c r="G7788" s="32">
        <f>'Auxiliary Energy Estimation'!$E$25-E7788</f>
        <v>20.271999999999998</v>
      </c>
      <c r="H7788" s="26">
        <f>IF(D7788&lt;='Auxiliary Energy Estimation'!$E$25, 1, 0)</f>
        <v>1</v>
      </c>
      <c r="I7788" s="26">
        <f>IF(E7788&lt;='Auxiliary Energy Estimation'!$E$25, 1, 0)</f>
        <v>1</v>
      </c>
    </row>
    <row r="7789" spans="2:9" ht="15" x14ac:dyDescent="0.3">
      <c r="B7789" s="33">
        <v>7784.5</v>
      </c>
      <c r="C7789" s="34">
        <v>-1.7</v>
      </c>
      <c r="D7789" s="32">
        <f t="shared" si="242"/>
        <v>28.94</v>
      </c>
      <c r="E7789" s="37">
        <f t="shared" si="243"/>
        <v>34.728000000000002</v>
      </c>
      <c r="F7789" s="32">
        <f>'Auxiliary Energy Estimation'!$E$25-D7789</f>
        <v>26.06</v>
      </c>
      <c r="G7789" s="32">
        <f>'Auxiliary Energy Estimation'!$E$25-E7789</f>
        <v>20.271999999999998</v>
      </c>
      <c r="H7789" s="26">
        <f>IF(D7789&lt;='Auxiliary Energy Estimation'!$E$25, 1, 0)</f>
        <v>1</v>
      </c>
      <c r="I7789" s="26">
        <f>IF(E7789&lt;='Auxiliary Energy Estimation'!$E$25, 1, 0)</f>
        <v>1</v>
      </c>
    </row>
    <row r="7790" spans="2:9" ht="15" x14ac:dyDescent="0.3">
      <c r="B7790" s="33">
        <v>7785.5</v>
      </c>
      <c r="C7790" s="34">
        <v>-1.7</v>
      </c>
      <c r="D7790" s="32">
        <f t="shared" si="242"/>
        <v>28.94</v>
      </c>
      <c r="E7790" s="37">
        <f t="shared" si="243"/>
        <v>34.728000000000002</v>
      </c>
      <c r="F7790" s="32">
        <f>'Auxiliary Energy Estimation'!$E$25-D7790</f>
        <v>26.06</v>
      </c>
      <c r="G7790" s="32">
        <f>'Auxiliary Energy Estimation'!$E$25-E7790</f>
        <v>20.271999999999998</v>
      </c>
      <c r="H7790" s="26">
        <f>IF(D7790&lt;='Auxiliary Energy Estimation'!$E$25, 1, 0)</f>
        <v>1</v>
      </c>
      <c r="I7790" s="26">
        <f>IF(E7790&lt;='Auxiliary Energy Estimation'!$E$25, 1, 0)</f>
        <v>1</v>
      </c>
    </row>
    <row r="7791" spans="2:9" ht="15" x14ac:dyDescent="0.3">
      <c r="B7791" s="33">
        <v>7786.5</v>
      </c>
      <c r="C7791" s="34">
        <v>-1.7</v>
      </c>
      <c r="D7791" s="32">
        <f t="shared" si="242"/>
        <v>28.94</v>
      </c>
      <c r="E7791" s="37">
        <f t="shared" si="243"/>
        <v>34.728000000000002</v>
      </c>
      <c r="F7791" s="32">
        <f>'Auxiliary Energy Estimation'!$E$25-D7791</f>
        <v>26.06</v>
      </c>
      <c r="G7791" s="32">
        <f>'Auxiliary Energy Estimation'!$E$25-E7791</f>
        <v>20.271999999999998</v>
      </c>
      <c r="H7791" s="26">
        <f>IF(D7791&lt;='Auxiliary Energy Estimation'!$E$25, 1, 0)</f>
        <v>1</v>
      </c>
      <c r="I7791" s="26">
        <f>IF(E7791&lt;='Auxiliary Energy Estimation'!$E$25, 1, 0)</f>
        <v>1</v>
      </c>
    </row>
    <row r="7792" spans="2:9" ht="15" x14ac:dyDescent="0.3">
      <c r="B7792" s="33">
        <v>7787.5</v>
      </c>
      <c r="C7792" s="34">
        <v>-1.1000000000000001</v>
      </c>
      <c r="D7792" s="32">
        <f t="shared" si="242"/>
        <v>30.02</v>
      </c>
      <c r="E7792" s="37">
        <f t="shared" si="243"/>
        <v>36.024000000000001</v>
      </c>
      <c r="F7792" s="32">
        <f>'Auxiliary Energy Estimation'!$E$25-D7792</f>
        <v>24.98</v>
      </c>
      <c r="G7792" s="32">
        <f>'Auxiliary Energy Estimation'!$E$25-E7792</f>
        <v>18.975999999999999</v>
      </c>
      <c r="H7792" s="26">
        <f>IF(D7792&lt;='Auxiliary Energy Estimation'!$E$25, 1, 0)</f>
        <v>1</v>
      </c>
      <c r="I7792" s="26">
        <f>IF(E7792&lt;='Auxiliary Energy Estimation'!$E$25, 1, 0)</f>
        <v>1</v>
      </c>
    </row>
    <row r="7793" spans="2:9" ht="15" x14ac:dyDescent="0.3">
      <c r="B7793" s="33">
        <v>7788.5</v>
      </c>
      <c r="C7793" s="34">
        <v>-0.6</v>
      </c>
      <c r="D7793" s="32">
        <f t="shared" si="242"/>
        <v>30.92</v>
      </c>
      <c r="E7793" s="37">
        <f t="shared" si="243"/>
        <v>37.103999999999999</v>
      </c>
      <c r="F7793" s="32">
        <f>'Auxiliary Energy Estimation'!$E$25-D7793</f>
        <v>24.08</v>
      </c>
      <c r="G7793" s="32">
        <f>'Auxiliary Energy Estimation'!$E$25-E7793</f>
        <v>17.896000000000001</v>
      </c>
      <c r="H7793" s="26">
        <f>IF(D7793&lt;='Auxiliary Energy Estimation'!$E$25, 1, 0)</f>
        <v>1</v>
      </c>
      <c r="I7793" s="26">
        <f>IF(E7793&lt;='Auxiliary Energy Estimation'!$E$25, 1, 0)</f>
        <v>1</v>
      </c>
    </row>
    <row r="7794" spans="2:9" ht="15" x14ac:dyDescent="0.3">
      <c r="B7794" s="33">
        <v>7789.5</v>
      </c>
      <c r="C7794" s="34">
        <v>-0.6</v>
      </c>
      <c r="D7794" s="32">
        <f t="shared" si="242"/>
        <v>30.92</v>
      </c>
      <c r="E7794" s="37">
        <f t="shared" si="243"/>
        <v>37.103999999999999</v>
      </c>
      <c r="F7794" s="32">
        <f>'Auxiliary Energy Estimation'!$E$25-D7794</f>
        <v>24.08</v>
      </c>
      <c r="G7794" s="32">
        <f>'Auxiliary Energy Estimation'!$E$25-E7794</f>
        <v>17.896000000000001</v>
      </c>
      <c r="H7794" s="26">
        <f>IF(D7794&lt;='Auxiliary Energy Estimation'!$E$25, 1, 0)</f>
        <v>1</v>
      </c>
      <c r="I7794" s="26">
        <f>IF(E7794&lt;='Auxiliary Energy Estimation'!$E$25, 1, 0)</f>
        <v>1</v>
      </c>
    </row>
    <row r="7795" spans="2:9" ht="15" x14ac:dyDescent="0.3">
      <c r="B7795" s="33">
        <v>7790.5</v>
      </c>
      <c r="C7795" s="34">
        <v>-1.1000000000000001</v>
      </c>
      <c r="D7795" s="32">
        <f t="shared" si="242"/>
        <v>30.02</v>
      </c>
      <c r="E7795" s="37">
        <f t="shared" si="243"/>
        <v>36.024000000000001</v>
      </c>
      <c r="F7795" s="32">
        <f>'Auxiliary Energy Estimation'!$E$25-D7795</f>
        <v>24.98</v>
      </c>
      <c r="G7795" s="32">
        <f>'Auxiliary Energy Estimation'!$E$25-E7795</f>
        <v>18.975999999999999</v>
      </c>
      <c r="H7795" s="26">
        <f>IF(D7795&lt;='Auxiliary Energy Estimation'!$E$25, 1, 0)</f>
        <v>1</v>
      </c>
      <c r="I7795" s="26">
        <f>IF(E7795&lt;='Auxiliary Energy Estimation'!$E$25, 1, 0)</f>
        <v>1</v>
      </c>
    </row>
    <row r="7796" spans="2:9" ht="15" x14ac:dyDescent="0.3">
      <c r="B7796" s="33">
        <v>7791.5</v>
      </c>
      <c r="C7796" s="34">
        <v>-1.1000000000000001</v>
      </c>
      <c r="D7796" s="32">
        <f t="shared" si="242"/>
        <v>30.02</v>
      </c>
      <c r="E7796" s="37">
        <f t="shared" si="243"/>
        <v>36.024000000000001</v>
      </c>
      <c r="F7796" s="32">
        <f>'Auxiliary Energy Estimation'!$E$25-D7796</f>
        <v>24.98</v>
      </c>
      <c r="G7796" s="32">
        <f>'Auxiliary Energy Estimation'!$E$25-E7796</f>
        <v>18.975999999999999</v>
      </c>
      <c r="H7796" s="26">
        <f>IF(D7796&lt;='Auxiliary Energy Estimation'!$E$25, 1, 0)</f>
        <v>1</v>
      </c>
      <c r="I7796" s="26">
        <f>IF(E7796&lt;='Auxiliary Energy Estimation'!$E$25, 1, 0)</f>
        <v>1</v>
      </c>
    </row>
    <row r="7797" spans="2:9" ht="15" x14ac:dyDescent="0.3">
      <c r="B7797" s="33">
        <v>7792.5</v>
      </c>
      <c r="C7797" s="34">
        <v>-1.1000000000000001</v>
      </c>
      <c r="D7797" s="32">
        <f t="shared" si="242"/>
        <v>30.02</v>
      </c>
      <c r="E7797" s="37">
        <f t="shared" si="243"/>
        <v>36.024000000000001</v>
      </c>
      <c r="F7797" s="32">
        <f>'Auxiliary Energy Estimation'!$E$25-D7797</f>
        <v>24.98</v>
      </c>
      <c r="G7797" s="32">
        <f>'Auxiliary Energy Estimation'!$E$25-E7797</f>
        <v>18.975999999999999</v>
      </c>
      <c r="H7797" s="26">
        <f>IF(D7797&lt;='Auxiliary Energy Estimation'!$E$25, 1, 0)</f>
        <v>1</v>
      </c>
      <c r="I7797" s="26">
        <f>IF(E7797&lt;='Auxiliary Energy Estimation'!$E$25, 1, 0)</f>
        <v>1</v>
      </c>
    </row>
    <row r="7798" spans="2:9" ht="15" x14ac:dyDescent="0.3">
      <c r="B7798" s="33">
        <v>7793.5</v>
      </c>
      <c r="C7798" s="34">
        <v>-1.1000000000000001</v>
      </c>
      <c r="D7798" s="32">
        <f t="shared" si="242"/>
        <v>30.02</v>
      </c>
      <c r="E7798" s="37">
        <f t="shared" si="243"/>
        <v>36.024000000000001</v>
      </c>
      <c r="F7798" s="32">
        <f>'Auxiliary Energy Estimation'!$E$25-D7798</f>
        <v>24.98</v>
      </c>
      <c r="G7798" s="32">
        <f>'Auxiliary Energy Estimation'!$E$25-E7798</f>
        <v>18.975999999999999</v>
      </c>
      <c r="H7798" s="26">
        <f>IF(D7798&lt;='Auxiliary Energy Estimation'!$E$25, 1, 0)</f>
        <v>1</v>
      </c>
      <c r="I7798" s="26">
        <f>IF(E7798&lt;='Auxiliary Energy Estimation'!$E$25, 1, 0)</f>
        <v>1</v>
      </c>
    </row>
    <row r="7799" spans="2:9" ht="15" x14ac:dyDescent="0.3">
      <c r="B7799" s="33">
        <v>7794.5</v>
      </c>
      <c r="C7799" s="34">
        <v>-1.7</v>
      </c>
      <c r="D7799" s="32">
        <f t="shared" si="242"/>
        <v>28.94</v>
      </c>
      <c r="E7799" s="37">
        <f t="shared" si="243"/>
        <v>34.728000000000002</v>
      </c>
      <c r="F7799" s="32">
        <f>'Auxiliary Energy Estimation'!$E$25-D7799</f>
        <v>26.06</v>
      </c>
      <c r="G7799" s="32">
        <f>'Auxiliary Energy Estimation'!$E$25-E7799</f>
        <v>20.271999999999998</v>
      </c>
      <c r="H7799" s="26">
        <f>IF(D7799&lt;='Auxiliary Energy Estimation'!$E$25, 1, 0)</f>
        <v>1</v>
      </c>
      <c r="I7799" s="26">
        <f>IF(E7799&lt;='Auxiliary Energy Estimation'!$E$25, 1, 0)</f>
        <v>1</v>
      </c>
    </row>
    <row r="7800" spans="2:9" ht="15" x14ac:dyDescent="0.3">
      <c r="B7800" s="33">
        <v>7795.5</v>
      </c>
      <c r="C7800" s="34">
        <v>-1.7</v>
      </c>
      <c r="D7800" s="32">
        <f t="shared" si="242"/>
        <v>28.94</v>
      </c>
      <c r="E7800" s="37">
        <f t="shared" si="243"/>
        <v>34.728000000000002</v>
      </c>
      <c r="F7800" s="32">
        <f>'Auxiliary Energy Estimation'!$E$25-D7800</f>
        <v>26.06</v>
      </c>
      <c r="G7800" s="32">
        <f>'Auxiliary Energy Estimation'!$E$25-E7800</f>
        <v>20.271999999999998</v>
      </c>
      <c r="H7800" s="26">
        <f>IF(D7800&lt;='Auxiliary Energy Estimation'!$E$25, 1, 0)</f>
        <v>1</v>
      </c>
      <c r="I7800" s="26">
        <f>IF(E7800&lt;='Auxiliary Energy Estimation'!$E$25, 1, 0)</f>
        <v>1</v>
      </c>
    </row>
    <row r="7801" spans="2:9" ht="15" x14ac:dyDescent="0.3">
      <c r="B7801" s="33">
        <v>7796.5</v>
      </c>
      <c r="C7801" s="34">
        <v>-1.7</v>
      </c>
      <c r="D7801" s="32">
        <f t="shared" si="242"/>
        <v>28.94</v>
      </c>
      <c r="E7801" s="37">
        <f t="shared" si="243"/>
        <v>34.728000000000002</v>
      </c>
      <c r="F7801" s="32">
        <f>'Auxiliary Energy Estimation'!$E$25-D7801</f>
        <v>26.06</v>
      </c>
      <c r="G7801" s="32">
        <f>'Auxiliary Energy Estimation'!$E$25-E7801</f>
        <v>20.271999999999998</v>
      </c>
      <c r="H7801" s="26">
        <f>IF(D7801&lt;='Auxiliary Energy Estimation'!$E$25, 1, 0)</f>
        <v>1</v>
      </c>
      <c r="I7801" s="26">
        <f>IF(E7801&lt;='Auxiliary Energy Estimation'!$E$25, 1, 0)</f>
        <v>1</v>
      </c>
    </row>
    <row r="7802" spans="2:9" ht="15" x14ac:dyDescent="0.3">
      <c r="B7802" s="33">
        <v>7797.5</v>
      </c>
      <c r="C7802" s="34">
        <v>-1.7</v>
      </c>
      <c r="D7802" s="32">
        <f t="shared" si="242"/>
        <v>28.94</v>
      </c>
      <c r="E7802" s="37">
        <f t="shared" si="243"/>
        <v>34.728000000000002</v>
      </c>
      <c r="F7802" s="32">
        <f>'Auxiliary Energy Estimation'!$E$25-D7802</f>
        <v>26.06</v>
      </c>
      <c r="G7802" s="32">
        <f>'Auxiliary Energy Estimation'!$E$25-E7802</f>
        <v>20.271999999999998</v>
      </c>
      <c r="H7802" s="26">
        <f>IF(D7802&lt;='Auxiliary Energy Estimation'!$E$25, 1, 0)</f>
        <v>1</v>
      </c>
      <c r="I7802" s="26">
        <f>IF(E7802&lt;='Auxiliary Energy Estimation'!$E$25, 1, 0)</f>
        <v>1</v>
      </c>
    </row>
    <row r="7803" spans="2:9" ht="15" x14ac:dyDescent="0.3">
      <c r="B7803" s="33">
        <v>7798.5</v>
      </c>
      <c r="C7803" s="34">
        <v>-1.7</v>
      </c>
      <c r="D7803" s="32">
        <f t="shared" si="242"/>
        <v>28.94</v>
      </c>
      <c r="E7803" s="37">
        <f t="shared" si="243"/>
        <v>34.728000000000002</v>
      </c>
      <c r="F7803" s="32">
        <f>'Auxiliary Energy Estimation'!$E$25-D7803</f>
        <v>26.06</v>
      </c>
      <c r="G7803" s="32">
        <f>'Auxiliary Energy Estimation'!$E$25-E7803</f>
        <v>20.271999999999998</v>
      </c>
      <c r="H7803" s="26">
        <f>IF(D7803&lt;='Auxiliary Energy Estimation'!$E$25, 1, 0)</f>
        <v>1</v>
      </c>
      <c r="I7803" s="26">
        <f>IF(E7803&lt;='Auxiliary Energy Estimation'!$E$25, 1, 0)</f>
        <v>1</v>
      </c>
    </row>
    <row r="7804" spans="2:9" ht="15" x14ac:dyDescent="0.3">
      <c r="B7804" s="33">
        <v>7799.5</v>
      </c>
      <c r="C7804" s="34">
        <v>-1.7</v>
      </c>
      <c r="D7804" s="32">
        <f t="shared" si="242"/>
        <v>28.94</v>
      </c>
      <c r="E7804" s="37">
        <f t="shared" si="243"/>
        <v>34.728000000000002</v>
      </c>
      <c r="F7804" s="32">
        <f>'Auxiliary Energy Estimation'!$E$25-D7804</f>
        <v>26.06</v>
      </c>
      <c r="G7804" s="32">
        <f>'Auxiliary Energy Estimation'!$E$25-E7804</f>
        <v>20.271999999999998</v>
      </c>
      <c r="H7804" s="26">
        <f>IF(D7804&lt;='Auxiliary Energy Estimation'!$E$25, 1, 0)</f>
        <v>1</v>
      </c>
      <c r="I7804" s="26">
        <f>IF(E7804&lt;='Auxiliary Energy Estimation'!$E$25, 1, 0)</f>
        <v>1</v>
      </c>
    </row>
    <row r="7805" spans="2:9" ht="15" x14ac:dyDescent="0.3">
      <c r="B7805" s="33">
        <v>7800.5</v>
      </c>
      <c r="C7805" s="34">
        <v>-1.1000000000000001</v>
      </c>
      <c r="D7805" s="32">
        <f t="shared" si="242"/>
        <v>30.02</v>
      </c>
      <c r="E7805" s="37">
        <f t="shared" si="243"/>
        <v>36.024000000000001</v>
      </c>
      <c r="F7805" s="32">
        <f>'Auxiliary Energy Estimation'!$E$25-D7805</f>
        <v>24.98</v>
      </c>
      <c r="G7805" s="32">
        <f>'Auxiliary Energy Estimation'!$E$25-E7805</f>
        <v>18.975999999999999</v>
      </c>
      <c r="H7805" s="26">
        <f>IF(D7805&lt;='Auxiliary Energy Estimation'!$E$25, 1, 0)</f>
        <v>1</v>
      </c>
      <c r="I7805" s="26">
        <f>IF(E7805&lt;='Auxiliary Energy Estimation'!$E$25, 1, 0)</f>
        <v>1</v>
      </c>
    </row>
    <row r="7806" spans="2:9" ht="15" x14ac:dyDescent="0.3">
      <c r="B7806" s="33">
        <v>7801.5</v>
      </c>
      <c r="C7806" s="34">
        <v>-1.7</v>
      </c>
      <c r="D7806" s="32">
        <f t="shared" si="242"/>
        <v>28.94</v>
      </c>
      <c r="E7806" s="37">
        <f t="shared" si="243"/>
        <v>34.728000000000002</v>
      </c>
      <c r="F7806" s="32">
        <f>'Auxiliary Energy Estimation'!$E$25-D7806</f>
        <v>26.06</v>
      </c>
      <c r="G7806" s="32">
        <f>'Auxiliary Energy Estimation'!$E$25-E7806</f>
        <v>20.271999999999998</v>
      </c>
      <c r="H7806" s="26">
        <f>IF(D7806&lt;='Auxiliary Energy Estimation'!$E$25, 1, 0)</f>
        <v>1</v>
      </c>
      <c r="I7806" s="26">
        <f>IF(E7806&lt;='Auxiliary Energy Estimation'!$E$25, 1, 0)</f>
        <v>1</v>
      </c>
    </row>
    <row r="7807" spans="2:9" ht="15" x14ac:dyDescent="0.3">
      <c r="B7807" s="33">
        <v>7802.5</v>
      </c>
      <c r="C7807" s="34">
        <v>-1.7</v>
      </c>
      <c r="D7807" s="32">
        <f t="shared" si="242"/>
        <v>28.94</v>
      </c>
      <c r="E7807" s="37">
        <f t="shared" si="243"/>
        <v>34.728000000000002</v>
      </c>
      <c r="F7807" s="32">
        <f>'Auxiliary Energy Estimation'!$E$25-D7807</f>
        <v>26.06</v>
      </c>
      <c r="G7807" s="32">
        <f>'Auxiliary Energy Estimation'!$E$25-E7807</f>
        <v>20.271999999999998</v>
      </c>
      <c r="H7807" s="26">
        <f>IF(D7807&lt;='Auxiliary Energy Estimation'!$E$25, 1, 0)</f>
        <v>1</v>
      </c>
      <c r="I7807" s="26">
        <f>IF(E7807&lt;='Auxiliary Energy Estimation'!$E$25, 1, 0)</f>
        <v>1</v>
      </c>
    </row>
    <row r="7808" spans="2:9" ht="15" x14ac:dyDescent="0.3">
      <c r="B7808" s="33">
        <v>7803.5</v>
      </c>
      <c r="C7808" s="34">
        <v>-1.7</v>
      </c>
      <c r="D7808" s="32">
        <f t="shared" si="242"/>
        <v>28.94</v>
      </c>
      <c r="E7808" s="37">
        <f t="shared" si="243"/>
        <v>34.728000000000002</v>
      </c>
      <c r="F7808" s="32">
        <f>'Auxiliary Energy Estimation'!$E$25-D7808</f>
        <v>26.06</v>
      </c>
      <c r="G7808" s="32">
        <f>'Auxiliary Energy Estimation'!$E$25-E7808</f>
        <v>20.271999999999998</v>
      </c>
      <c r="H7808" s="26">
        <f>IF(D7808&lt;='Auxiliary Energy Estimation'!$E$25, 1, 0)</f>
        <v>1</v>
      </c>
      <c r="I7808" s="26">
        <f>IF(E7808&lt;='Auxiliary Energy Estimation'!$E$25, 1, 0)</f>
        <v>1</v>
      </c>
    </row>
    <row r="7809" spans="2:9" ht="15" x14ac:dyDescent="0.3">
      <c r="B7809" s="33">
        <v>7804.5</v>
      </c>
      <c r="C7809" s="34">
        <v>-1.1000000000000001</v>
      </c>
      <c r="D7809" s="32">
        <f t="shared" si="242"/>
        <v>30.02</v>
      </c>
      <c r="E7809" s="37">
        <f t="shared" si="243"/>
        <v>36.024000000000001</v>
      </c>
      <c r="F7809" s="32">
        <f>'Auxiliary Energy Estimation'!$E$25-D7809</f>
        <v>24.98</v>
      </c>
      <c r="G7809" s="32">
        <f>'Auxiliary Energy Estimation'!$E$25-E7809</f>
        <v>18.975999999999999</v>
      </c>
      <c r="H7809" s="26">
        <f>IF(D7809&lt;='Auxiliary Energy Estimation'!$E$25, 1, 0)</f>
        <v>1</v>
      </c>
      <c r="I7809" s="26">
        <f>IF(E7809&lt;='Auxiliary Energy Estimation'!$E$25, 1, 0)</f>
        <v>1</v>
      </c>
    </row>
    <row r="7810" spans="2:9" ht="15" x14ac:dyDescent="0.3">
      <c r="B7810" s="33">
        <v>7805.5</v>
      </c>
      <c r="C7810" s="34">
        <v>-1.1000000000000001</v>
      </c>
      <c r="D7810" s="32">
        <f t="shared" si="242"/>
        <v>30.02</v>
      </c>
      <c r="E7810" s="37">
        <f t="shared" si="243"/>
        <v>36.024000000000001</v>
      </c>
      <c r="F7810" s="32">
        <f>'Auxiliary Energy Estimation'!$E$25-D7810</f>
        <v>24.98</v>
      </c>
      <c r="G7810" s="32">
        <f>'Auxiliary Energy Estimation'!$E$25-E7810</f>
        <v>18.975999999999999</v>
      </c>
      <c r="H7810" s="26">
        <f>IF(D7810&lt;='Auxiliary Energy Estimation'!$E$25, 1, 0)</f>
        <v>1</v>
      </c>
      <c r="I7810" s="26">
        <f>IF(E7810&lt;='Auxiliary Energy Estimation'!$E$25, 1, 0)</f>
        <v>1</v>
      </c>
    </row>
    <row r="7811" spans="2:9" ht="15" x14ac:dyDescent="0.3">
      <c r="B7811" s="33">
        <v>7806.5</v>
      </c>
      <c r="C7811" s="34">
        <v>-1.1000000000000001</v>
      </c>
      <c r="D7811" s="32">
        <f t="shared" si="242"/>
        <v>30.02</v>
      </c>
      <c r="E7811" s="37">
        <f t="shared" si="243"/>
        <v>36.024000000000001</v>
      </c>
      <c r="F7811" s="32">
        <f>'Auxiliary Energy Estimation'!$E$25-D7811</f>
        <v>24.98</v>
      </c>
      <c r="G7811" s="32">
        <f>'Auxiliary Energy Estimation'!$E$25-E7811</f>
        <v>18.975999999999999</v>
      </c>
      <c r="H7811" s="26">
        <f>IF(D7811&lt;='Auxiliary Energy Estimation'!$E$25, 1, 0)</f>
        <v>1</v>
      </c>
      <c r="I7811" s="26">
        <f>IF(E7811&lt;='Auxiliary Energy Estimation'!$E$25, 1, 0)</f>
        <v>1</v>
      </c>
    </row>
    <row r="7812" spans="2:9" ht="15" x14ac:dyDescent="0.3">
      <c r="B7812" s="33">
        <v>7807.5</v>
      </c>
      <c r="C7812" s="34">
        <v>-1.1000000000000001</v>
      </c>
      <c r="D7812" s="32">
        <f t="shared" si="242"/>
        <v>30.02</v>
      </c>
      <c r="E7812" s="37">
        <f t="shared" si="243"/>
        <v>36.024000000000001</v>
      </c>
      <c r="F7812" s="32">
        <f>'Auxiliary Energy Estimation'!$E$25-D7812</f>
        <v>24.98</v>
      </c>
      <c r="G7812" s="32">
        <f>'Auxiliary Energy Estimation'!$E$25-E7812</f>
        <v>18.975999999999999</v>
      </c>
      <c r="H7812" s="26">
        <f>IF(D7812&lt;='Auxiliary Energy Estimation'!$E$25, 1, 0)</f>
        <v>1</v>
      </c>
      <c r="I7812" s="26">
        <f>IF(E7812&lt;='Auxiliary Energy Estimation'!$E$25, 1, 0)</f>
        <v>1</v>
      </c>
    </row>
    <row r="7813" spans="2:9" ht="15" x14ac:dyDescent="0.3">
      <c r="B7813" s="33">
        <v>7808.5</v>
      </c>
      <c r="C7813" s="34">
        <v>-1.7</v>
      </c>
      <c r="D7813" s="32">
        <f t="shared" ref="D7813:D7876" si="244">CONVERT(C7813,"C","F")</f>
        <v>28.94</v>
      </c>
      <c r="E7813" s="37">
        <f t="shared" ref="E7813:E7876" si="245">D7813*1.2</f>
        <v>34.728000000000002</v>
      </c>
      <c r="F7813" s="32">
        <f>'Auxiliary Energy Estimation'!$E$25-D7813</f>
        <v>26.06</v>
      </c>
      <c r="G7813" s="32">
        <f>'Auxiliary Energy Estimation'!$E$25-E7813</f>
        <v>20.271999999999998</v>
      </c>
      <c r="H7813" s="26">
        <f>IF(D7813&lt;='Auxiliary Energy Estimation'!$E$25, 1, 0)</f>
        <v>1</v>
      </c>
      <c r="I7813" s="26">
        <f>IF(E7813&lt;='Auxiliary Energy Estimation'!$E$25, 1, 0)</f>
        <v>1</v>
      </c>
    </row>
    <row r="7814" spans="2:9" ht="15" x14ac:dyDescent="0.3">
      <c r="B7814" s="33">
        <v>7809.5</v>
      </c>
      <c r="C7814" s="34">
        <v>-1.7</v>
      </c>
      <c r="D7814" s="32">
        <f t="shared" si="244"/>
        <v>28.94</v>
      </c>
      <c r="E7814" s="37">
        <f t="shared" si="245"/>
        <v>34.728000000000002</v>
      </c>
      <c r="F7814" s="32">
        <f>'Auxiliary Energy Estimation'!$E$25-D7814</f>
        <v>26.06</v>
      </c>
      <c r="G7814" s="32">
        <f>'Auxiliary Energy Estimation'!$E$25-E7814</f>
        <v>20.271999999999998</v>
      </c>
      <c r="H7814" s="26">
        <f>IF(D7814&lt;='Auxiliary Energy Estimation'!$E$25, 1, 0)</f>
        <v>1</v>
      </c>
      <c r="I7814" s="26">
        <f>IF(E7814&lt;='Auxiliary Energy Estimation'!$E$25, 1, 0)</f>
        <v>1</v>
      </c>
    </row>
    <row r="7815" spans="2:9" ht="15" x14ac:dyDescent="0.3">
      <c r="B7815" s="33">
        <v>7810.5</v>
      </c>
      <c r="C7815" s="34">
        <v>-1.7</v>
      </c>
      <c r="D7815" s="32">
        <f t="shared" si="244"/>
        <v>28.94</v>
      </c>
      <c r="E7815" s="37">
        <f t="shared" si="245"/>
        <v>34.728000000000002</v>
      </c>
      <c r="F7815" s="32">
        <f>'Auxiliary Energy Estimation'!$E$25-D7815</f>
        <v>26.06</v>
      </c>
      <c r="G7815" s="32">
        <f>'Auxiliary Energy Estimation'!$E$25-E7815</f>
        <v>20.271999999999998</v>
      </c>
      <c r="H7815" s="26">
        <f>IF(D7815&lt;='Auxiliary Energy Estimation'!$E$25, 1, 0)</f>
        <v>1</v>
      </c>
      <c r="I7815" s="26">
        <f>IF(E7815&lt;='Auxiliary Energy Estimation'!$E$25, 1, 0)</f>
        <v>1</v>
      </c>
    </row>
    <row r="7816" spans="2:9" ht="15" x14ac:dyDescent="0.3">
      <c r="B7816" s="33">
        <v>7811.5</v>
      </c>
      <c r="C7816" s="34">
        <v>-1.1000000000000001</v>
      </c>
      <c r="D7816" s="32">
        <f t="shared" si="244"/>
        <v>30.02</v>
      </c>
      <c r="E7816" s="37">
        <f t="shared" si="245"/>
        <v>36.024000000000001</v>
      </c>
      <c r="F7816" s="32">
        <f>'Auxiliary Energy Estimation'!$E$25-D7816</f>
        <v>24.98</v>
      </c>
      <c r="G7816" s="32">
        <f>'Auxiliary Energy Estimation'!$E$25-E7816</f>
        <v>18.975999999999999</v>
      </c>
      <c r="H7816" s="26">
        <f>IF(D7816&lt;='Auxiliary Energy Estimation'!$E$25, 1, 0)</f>
        <v>1</v>
      </c>
      <c r="I7816" s="26">
        <f>IF(E7816&lt;='Auxiliary Energy Estimation'!$E$25, 1, 0)</f>
        <v>1</v>
      </c>
    </row>
    <row r="7817" spans="2:9" ht="15" x14ac:dyDescent="0.3">
      <c r="B7817" s="33">
        <v>7812.5</v>
      </c>
      <c r="C7817" s="34">
        <v>-1.1000000000000001</v>
      </c>
      <c r="D7817" s="32">
        <f t="shared" si="244"/>
        <v>30.02</v>
      </c>
      <c r="E7817" s="37">
        <f t="shared" si="245"/>
        <v>36.024000000000001</v>
      </c>
      <c r="F7817" s="32">
        <f>'Auxiliary Energy Estimation'!$E$25-D7817</f>
        <v>24.98</v>
      </c>
      <c r="G7817" s="32">
        <f>'Auxiliary Energy Estimation'!$E$25-E7817</f>
        <v>18.975999999999999</v>
      </c>
      <c r="H7817" s="26">
        <f>IF(D7817&lt;='Auxiliary Energy Estimation'!$E$25, 1, 0)</f>
        <v>1</v>
      </c>
      <c r="I7817" s="26">
        <f>IF(E7817&lt;='Auxiliary Energy Estimation'!$E$25, 1, 0)</f>
        <v>1</v>
      </c>
    </row>
    <row r="7818" spans="2:9" ht="15" x14ac:dyDescent="0.3">
      <c r="B7818" s="33">
        <v>7813.5</v>
      </c>
      <c r="C7818" s="34">
        <v>-1.1000000000000001</v>
      </c>
      <c r="D7818" s="32">
        <f t="shared" si="244"/>
        <v>30.02</v>
      </c>
      <c r="E7818" s="37">
        <f t="shared" si="245"/>
        <v>36.024000000000001</v>
      </c>
      <c r="F7818" s="32">
        <f>'Auxiliary Energy Estimation'!$E$25-D7818</f>
        <v>24.98</v>
      </c>
      <c r="G7818" s="32">
        <f>'Auxiliary Energy Estimation'!$E$25-E7818</f>
        <v>18.975999999999999</v>
      </c>
      <c r="H7818" s="26">
        <f>IF(D7818&lt;='Auxiliary Energy Estimation'!$E$25, 1, 0)</f>
        <v>1</v>
      </c>
      <c r="I7818" s="26">
        <f>IF(E7818&lt;='Auxiliary Energy Estimation'!$E$25, 1, 0)</f>
        <v>1</v>
      </c>
    </row>
    <row r="7819" spans="2:9" ht="15" x14ac:dyDescent="0.3">
      <c r="B7819" s="33">
        <v>7814.5</v>
      </c>
      <c r="C7819" s="34">
        <v>-1.1000000000000001</v>
      </c>
      <c r="D7819" s="32">
        <f t="shared" si="244"/>
        <v>30.02</v>
      </c>
      <c r="E7819" s="37">
        <f t="shared" si="245"/>
        <v>36.024000000000001</v>
      </c>
      <c r="F7819" s="32">
        <f>'Auxiliary Energy Estimation'!$E$25-D7819</f>
        <v>24.98</v>
      </c>
      <c r="G7819" s="32">
        <f>'Auxiliary Energy Estimation'!$E$25-E7819</f>
        <v>18.975999999999999</v>
      </c>
      <c r="H7819" s="26">
        <f>IF(D7819&lt;='Auxiliary Energy Estimation'!$E$25, 1, 0)</f>
        <v>1</v>
      </c>
      <c r="I7819" s="26">
        <f>IF(E7819&lt;='Auxiliary Energy Estimation'!$E$25, 1, 0)</f>
        <v>1</v>
      </c>
    </row>
    <row r="7820" spans="2:9" ht="15" x14ac:dyDescent="0.3">
      <c r="B7820" s="33">
        <v>7815.5</v>
      </c>
      <c r="C7820" s="34">
        <v>-1.1000000000000001</v>
      </c>
      <c r="D7820" s="32">
        <f t="shared" si="244"/>
        <v>30.02</v>
      </c>
      <c r="E7820" s="37">
        <f t="shared" si="245"/>
        <v>36.024000000000001</v>
      </c>
      <c r="F7820" s="32">
        <f>'Auxiliary Energy Estimation'!$E$25-D7820</f>
        <v>24.98</v>
      </c>
      <c r="G7820" s="32">
        <f>'Auxiliary Energy Estimation'!$E$25-E7820</f>
        <v>18.975999999999999</v>
      </c>
      <c r="H7820" s="26">
        <f>IF(D7820&lt;='Auxiliary Energy Estimation'!$E$25, 1, 0)</f>
        <v>1</v>
      </c>
      <c r="I7820" s="26">
        <f>IF(E7820&lt;='Auxiliary Energy Estimation'!$E$25, 1, 0)</f>
        <v>1</v>
      </c>
    </row>
    <row r="7821" spans="2:9" ht="15" x14ac:dyDescent="0.3">
      <c r="B7821" s="33">
        <v>7816.5</v>
      </c>
      <c r="C7821" s="34">
        <v>-0.6</v>
      </c>
      <c r="D7821" s="32">
        <f t="shared" si="244"/>
        <v>30.92</v>
      </c>
      <c r="E7821" s="37">
        <f t="shared" si="245"/>
        <v>37.103999999999999</v>
      </c>
      <c r="F7821" s="32">
        <f>'Auxiliary Energy Estimation'!$E$25-D7821</f>
        <v>24.08</v>
      </c>
      <c r="G7821" s="32">
        <f>'Auxiliary Energy Estimation'!$E$25-E7821</f>
        <v>17.896000000000001</v>
      </c>
      <c r="H7821" s="26">
        <f>IF(D7821&lt;='Auxiliary Energy Estimation'!$E$25, 1, 0)</f>
        <v>1</v>
      </c>
      <c r="I7821" s="26">
        <f>IF(E7821&lt;='Auxiliary Energy Estimation'!$E$25, 1, 0)</f>
        <v>1</v>
      </c>
    </row>
    <row r="7822" spans="2:9" ht="15" x14ac:dyDescent="0.3">
      <c r="B7822" s="33">
        <v>7817.5</v>
      </c>
      <c r="C7822" s="34">
        <v>-0.6</v>
      </c>
      <c r="D7822" s="32">
        <f t="shared" si="244"/>
        <v>30.92</v>
      </c>
      <c r="E7822" s="37">
        <f t="shared" si="245"/>
        <v>37.103999999999999</v>
      </c>
      <c r="F7822" s="32">
        <f>'Auxiliary Energy Estimation'!$E$25-D7822</f>
        <v>24.08</v>
      </c>
      <c r="G7822" s="32">
        <f>'Auxiliary Energy Estimation'!$E$25-E7822</f>
        <v>17.896000000000001</v>
      </c>
      <c r="H7822" s="26">
        <f>IF(D7822&lt;='Auxiliary Energy Estimation'!$E$25, 1, 0)</f>
        <v>1</v>
      </c>
      <c r="I7822" s="26">
        <f>IF(E7822&lt;='Auxiliary Energy Estimation'!$E$25, 1, 0)</f>
        <v>1</v>
      </c>
    </row>
    <row r="7823" spans="2:9" ht="15" x14ac:dyDescent="0.3">
      <c r="B7823" s="33">
        <v>7818.5</v>
      </c>
      <c r="C7823" s="34">
        <v>-0.6</v>
      </c>
      <c r="D7823" s="32">
        <f t="shared" si="244"/>
        <v>30.92</v>
      </c>
      <c r="E7823" s="37">
        <f t="shared" si="245"/>
        <v>37.103999999999999</v>
      </c>
      <c r="F7823" s="32">
        <f>'Auxiliary Energy Estimation'!$E$25-D7823</f>
        <v>24.08</v>
      </c>
      <c r="G7823" s="32">
        <f>'Auxiliary Energy Estimation'!$E$25-E7823</f>
        <v>17.896000000000001</v>
      </c>
      <c r="H7823" s="26">
        <f>IF(D7823&lt;='Auxiliary Energy Estimation'!$E$25, 1, 0)</f>
        <v>1</v>
      </c>
      <c r="I7823" s="26">
        <f>IF(E7823&lt;='Auxiliary Energy Estimation'!$E$25, 1, 0)</f>
        <v>1</v>
      </c>
    </row>
    <row r="7824" spans="2:9" ht="15" x14ac:dyDescent="0.3">
      <c r="B7824" s="33">
        <v>7819.5</v>
      </c>
      <c r="C7824" s="34">
        <v>-0.6</v>
      </c>
      <c r="D7824" s="32">
        <f t="shared" si="244"/>
        <v>30.92</v>
      </c>
      <c r="E7824" s="37">
        <f t="shared" si="245"/>
        <v>37.103999999999999</v>
      </c>
      <c r="F7824" s="32">
        <f>'Auxiliary Energy Estimation'!$E$25-D7824</f>
        <v>24.08</v>
      </c>
      <c r="G7824" s="32">
        <f>'Auxiliary Energy Estimation'!$E$25-E7824</f>
        <v>17.896000000000001</v>
      </c>
      <c r="H7824" s="26">
        <f>IF(D7824&lt;='Auxiliary Energy Estimation'!$E$25, 1, 0)</f>
        <v>1</v>
      </c>
      <c r="I7824" s="26">
        <f>IF(E7824&lt;='Auxiliary Energy Estimation'!$E$25, 1, 0)</f>
        <v>1</v>
      </c>
    </row>
    <row r="7825" spans="2:9" ht="15" x14ac:dyDescent="0.3">
      <c r="B7825" s="33">
        <v>7820.5</v>
      </c>
      <c r="C7825" s="34">
        <v>-0.6</v>
      </c>
      <c r="D7825" s="32">
        <f t="shared" si="244"/>
        <v>30.92</v>
      </c>
      <c r="E7825" s="37">
        <f t="shared" si="245"/>
        <v>37.103999999999999</v>
      </c>
      <c r="F7825" s="32">
        <f>'Auxiliary Energy Estimation'!$E$25-D7825</f>
        <v>24.08</v>
      </c>
      <c r="G7825" s="32">
        <f>'Auxiliary Energy Estimation'!$E$25-E7825</f>
        <v>17.896000000000001</v>
      </c>
      <c r="H7825" s="26">
        <f>IF(D7825&lt;='Auxiliary Energy Estimation'!$E$25, 1, 0)</f>
        <v>1</v>
      </c>
      <c r="I7825" s="26">
        <f>IF(E7825&lt;='Auxiliary Energy Estimation'!$E$25, 1, 0)</f>
        <v>1</v>
      </c>
    </row>
    <row r="7826" spans="2:9" ht="15" x14ac:dyDescent="0.3">
      <c r="B7826" s="33">
        <v>7821.5</v>
      </c>
      <c r="C7826" s="34">
        <v>-0.6</v>
      </c>
      <c r="D7826" s="32">
        <f t="shared" si="244"/>
        <v>30.92</v>
      </c>
      <c r="E7826" s="37">
        <f t="shared" si="245"/>
        <v>37.103999999999999</v>
      </c>
      <c r="F7826" s="32">
        <f>'Auxiliary Energy Estimation'!$E$25-D7826</f>
        <v>24.08</v>
      </c>
      <c r="G7826" s="32">
        <f>'Auxiliary Energy Estimation'!$E$25-E7826</f>
        <v>17.896000000000001</v>
      </c>
      <c r="H7826" s="26">
        <f>IF(D7826&lt;='Auxiliary Energy Estimation'!$E$25, 1, 0)</f>
        <v>1</v>
      </c>
      <c r="I7826" s="26">
        <f>IF(E7826&lt;='Auxiliary Energy Estimation'!$E$25, 1, 0)</f>
        <v>1</v>
      </c>
    </row>
    <row r="7827" spans="2:9" ht="15" x14ac:dyDescent="0.3">
      <c r="B7827" s="33">
        <v>7822.5</v>
      </c>
      <c r="C7827" s="34">
        <v>-0.6</v>
      </c>
      <c r="D7827" s="32">
        <f t="shared" si="244"/>
        <v>30.92</v>
      </c>
      <c r="E7827" s="37">
        <f t="shared" si="245"/>
        <v>37.103999999999999</v>
      </c>
      <c r="F7827" s="32">
        <f>'Auxiliary Energy Estimation'!$E$25-D7827</f>
        <v>24.08</v>
      </c>
      <c r="G7827" s="32">
        <f>'Auxiliary Energy Estimation'!$E$25-E7827</f>
        <v>17.896000000000001</v>
      </c>
      <c r="H7827" s="26">
        <f>IF(D7827&lt;='Auxiliary Energy Estimation'!$E$25, 1, 0)</f>
        <v>1</v>
      </c>
      <c r="I7827" s="26">
        <f>IF(E7827&lt;='Auxiliary Energy Estimation'!$E$25, 1, 0)</f>
        <v>1</v>
      </c>
    </row>
    <row r="7828" spans="2:9" ht="15" x14ac:dyDescent="0.3">
      <c r="B7828" s="33">
        <v>7823.5</v>
      </c>
      <c r="C7828" s="34">
        <v>-0.6</v>
      </c>
      <c r="D7828" s="32">
        <f t="shared" si="244"/>
        <v>30.92</v>
      </c>
      <c r="E7828" s="37">
        <f t="shared" si="245"/>
        <v>37.103999999999999</v>
      </c>
      <c r="F7828" s="32">
        <f>'Auxiliary Energy Estimation'!$E$25-D7828</f>
        <v>24.08</v>
      </c>
      <c r="G7828" s="32">
        <f>'Auxiliary Energy Estimation'!$E$25-E7828</f>
        <v>17.896000000000001</v>
      </c>
      <c r="H7828" s="26">
        <f>IF(D7828&lt;='Auxiliary Energy Estimation'!$E$25, 1, 0)</f>
        <v>1</v>
      </c>
      <c r="I7828" s="26">
        <f>IF(E7828&lt;='Auxiliary Energy Estimation'!$E$25, 1, 0)</f>
        <v>1</v>
      </c>
    </row>
    <row r="7829" spans="2:9" ht="15" x14ac:dyDescent="0.3">
      <c r="B7829" s="33">
        <v>7824.5</v>
      </c>
      <c r="C7829" s="34">
        <v>-1.1000000000000001</v>
      </c>
      <c r="D7829" s="32">
        <f t="shared" si="244"/>
        <v>30.02</v>
      </c>
      <c r="E7829" s="37">
        <f t="shared" si="245"/>
        <v>36.024000000000001</v>
      </c>
      <c r="F7829" s="32">
        <f>'Auxiliary Energy Estimation'!$E$25-D7829</f>
        <v>24.98</v>
      </c>
      <c r="G7829" s="32">
        <f>'Auxiliary Energy Estimation'!$E$25-E7829</f>
        <v>18.975999999999999</v>
      </c>
      <c r="H7829" s="26">
        <f>IF(D7829&lt;='Auxiliary Energy Estimation'!$E$25, 1, 0)</f>
        <v>1</v>
      </c>
      <c r="I7829" s="26">
        <f>IF(E7829&lt;='Auxiliary Energy Estimation'!$E$25, 1, 0)</f>
        <v>1</v>
      </c>
    </row>
    <row r="7830" spans="2:9" ht="15" x14ac:dyDescent="0.3">
      <c r="B7830" s="33">
        <v>7825.5</v>
      </c>
      <c r="C7830" s="34">
        <v>-1.1000000000000001</v>
      </c>
      <c r="D7830" s="32">
        <f t="shared" si="244"/>
        <v>30.02</v>
      </c>
      <c r="E7830" s="37">
        <f t="shared" si="245"/>
        <v>36.024000000000001</v>
      </c>
      <c r="F7830" s="32">
        <f>'Auxiliary Energy Estimation'!$E$25-D7830</f>
        <v>24.98</v>
      </c>
      <c r="G7830" s="32">
        <f>'Auxiliary Energy Estimation'!$E$25-E7830</f>
        <v>18.975999999999999</v>
      </c>
      <c r="H7830" s="26">
        <f>IF(D7830&lt;='Auxiliary Energy Estimation'!$E$25, 1, 0)</f>
        <v>1</v>
      </c>
      <c r="I7830" s="26">
        <f>IF(E7830&lt;='Auxiliary Energy Estimation'!$E$25, 1, 0)</f>
        <v>1</v>
      </c>
    </row>
    <row r="7831" spans="2:9" ht="15" x14ac:dyDescent="0.3">
      <c r="B7831" s="33">
        <v>7826.5</v>
      </c>
      <c r="C7831" s="34">
        <v>-1.1000000000000001</v>
      </c>
      <c r="D7831" s="32">
        <f t="shared" si="244"/>
        <v>30.02</v>
      </c>
      <c r="E7831" s="37">
        <f t="shared" si="245"/>
        <v>36.024000000000001</v>
      </c>
      <c r="F7831" s="32">
        <f>'Auxiliary Energy Estimation'!$E$25-D7831</f>
        <v>24.98</v>
      </c>
      <c r="G7831" s="32">
        <f>'Auxiliary Energy Estimation'!$E$25-E7831</f>
        <v>18.975999999999999</v>
      </c>
      <c r="H7831" s="26">
        <f>IF(D7831&lt;='Auxiliary Energy Estimation'!$E$25, 1, 0)</f>
        <v>1</v>
      </c>
      <c r="I7831" s="26">
        <f>IF(E7831&lt;='Auxiliary Energy Estimation'!$E$25, 1, 0)</f>
        <v>1</v>
      </c>
    </row>
    <row r="7832" spans="2:9" ht="15" x14ac:dyDescent="0.3">
      <c r="B7832" s="33">
        <v>7827.5</v>
      </c>
      <c r="C7832" s="34">
        <v>-1.1000000000000001</v>
      </c>
      <c r="D7832" s="32">
        <f t="shared" si="244"/>
        <v>30.02</v>
      </c>
      <c r="E7832" s="37">
        <f t="shared" si="245"/>
        <v>36.024000000000001</v>
      </c>
      <c r="F7832" s="32">
        <f>'Auxiliary Energy Estimation'!$E$25-D7832</f>
        <v>24.98</v>
      </c>
      <c r="G7832" s="32">
        <f>'Auxiliary Energy Estimation'!$E$25-E7832</f>
        <v>18.975999999999999</v>
      </c>
      <c r="H7832" s="26">
        <f>IF(D7832&lt;='Auxiliary Energy Estimation'!$E$25, 1, 0)</f>
        <v>1</v>
      </c>
      <c r="I7832" s="26">
        <f>IF(E7832&lt;='Auxiliary Energy Estimation'!$E$25, 1, 0)</f>
        <v>1</v>
      </c>
    </row>
    <row r="7833" spans="2:9" ht="15" x14ac:dyDescent="0.3">
      <c r="B7833" s="33">
        <v>7828.5</v>
      </c>
      <c r="C7833" s="34">
        <v>-1.1000000000000001</v>
      </c>
      <c r="D7833" s="32">
        <f t="shared" si="244"/>
        <v>30.02</v>
      </c>
      <c r="E7833" s="37">
        <f t="shared" si="245"/>
        <v>36.024000000000001</v>
      </c>
      <c r="F7833" s="32">
        <f>'Auxiliary Energy Estimation'!$E$25-D7833</f>
        <v>24.98</v>
      </c>
      <c r="G7833" s="32">
        <f>'Auxiliary Energy Estimation'!$E$25-E7833</f>
        <v>18.975999999999999</v>
      </c>
      <c r="H7833" s="26">
        <f>IF(D7833&lt;='Auxiliary Energy Estimation'!$E$25, 1, 0)</f>
        <v>1</v>
      </c>
      <c r="I7833" s="26">
        <f>IF(E7833&lt;='Auxiliary Energy Estimation'!$E$25, 1, 0)</f>
        <v>1</v>
      </c>
    </row>
    <row r="7834" spans="2:9" ht="15" x14ac:dyDescent="0.3">
      <c r="B7834" s="33">
        <v>7829.5</v>
      </c>
      <c r="C7834" s="34">
        <v>-1.1000000000000001</v>
      </c>
      <c r="D7834" s="32">
        <f t="shared" si="244"/>
        <v>30.02</v>
      </c>
      <c r="E7834" s="37">
        <f t="shared" si="245"/>
        <v>36.024000000000001</v>
      </c>
      <c r="F7834" s="32">
        <f>'Auxiliary Energy Estimation'!$E$25-D7834</f>
        <v>24.98</v>
      </c>
      <c r="G7834" s="32">
        <f>'Auxiliary Energy Estimation'!$E$25-E7834</f>
        <v>18.975999999999999</v>
      </c>
      <c r="H7834" s="26">
        <f>IF(D7834&lt;='Auxiliary Energy Estimation'!$E$25, 1, 0)</f>
        <v>1</v>
      </c>
      <c r="I7834" s="26">
        <f>IF(E7834&lt;='Auxiliary Energy Estimation'!$E$25, 1, 0)</f>
        <v>1</v>
      </c>
    </row>
    <row r="7835" spans="2:9" ht="15" x14ac:dyDescent="0.3">
      <c r="B7835" s="33">
        <v>7830.5</v>
      </c>
      <c r="C7835" s="34">
        <v>-1.1000000000000001</v>
      </c>
      <c r="D7835" s="32">
        <f t="shared" si="244"/>
        <v>30.02</v>
      </c>
      <c r="E7835" s="37">
        <f t="shared" si="245"/>
        <v>36.024000000000001</v>
      </c>
      <c r="F7835" s="32">
        <f>'Auxiliary Energy Estimation'!$E$25-D7835</f>
        <v>24.98</v>
      </c>
      <c r="G7835" s="32">
        <f>'Auxiliary Energy Estimation'!$E$25-E7835</f>
        <v>18.975999999999999</v>
      </c>
      <c r="H7835" s="26">
        <f>IF(D7835&lt;='Auxiliary Energy Estimation'!$E$25, 1, 0)</f>
        <v>1</v>
      </c>
      <c r="I7835" s="26">
        <f>IF(E7835&lt;='Auxiliary Energy Estimation'!$E$25, 1, 0)</f>
        <v>1</v>
      </c>
    </row>
    <row r="7836" spans="2:9" ht="15" x14ac:dyDescent="0.3">
      <c r="B7836" s="33">
        <v>7831.5</v>
      </c>
      <c r="C7836" s="34">
        <v>-1.1000000000000001</v>
      </c>
      <c r="D7836" s="32">
        <f t="shared" si="244"/>
        <v>30.02</v>
      </c>
      <c r="E7836" s="37">
        <f t="shared" si="245"/>
        <v>36.024000000000001</v>
      </c>
      <c r="F7836" s="32">
        <f>'Auxiliary Energy Estimation'!$E$25-D7836</f>
        <v>24.98</v>
      </c>
      <c r="G7836" s="32">
        <f>'Auxiliary Energy Estimation'!$E$25-E7836</f>
        <v>18.975999999999999</v>
      </c>
      <c r="H7836" s="26">
        <f>IF(D7836&lt;='Auxiliary Energy Estimation'!$E$25, 1, 0)</f>
        <v>1</v>
      </c>
      <c r="I7836" s="26">
        <f>IF(E7836&lt;='Auxiliary Energy Estimation'!$E$25, 1, 0)</f>
        <v>1</v>
      </c>
    </row>
    <row r="7837" spans="2:9" ht="15" x14ac:dyDescent="0.3">
      <c r="B7837" s="33">
        <v>7832.5</v>
      </c>
      <c r="C7837" s="34">
        <v>-1.1000000000000001</v>
      </c>
      <c r="D7837" s="32">
        <f t="shared" si="244"/>
        <v>30.02</v>
      </c>
      <c r="E7837" s="37">
        <f t="shared" si="245"/>
        <v>36.024000000000001</v>
      </c>
      <c r="F7837" s="32">
        <f>'Auxiliary Energy Estimation'!$E$25-D7837</f>
        <v>24.98</v>
      </c>
      <c r="G7837" s="32">
        <f>'Auxiliary Energy Estimation'!$E$25-E7837</f>
        <v>18.975999999999999</v>
      </c>
      <c r="H7837" s="26">
        <f>IF(D7837&lt;='Auxiliary Energy Estimation'!$E$25, 1, 0)</f>
        <v>1</v>
      </c>
      <c r="I7837" s="26">
        <f>IF(E7837&lt;='Auxiliary Energy Estimation'!$E$25, 1, 0)</f>
        <v>1</v>
      </c>
    </row>
    <row r="7838" spans="2:9" ht="15" x14ac:dyDescent="0.3">
      <c r="B7838" s="33">
        <v>7833.5</v>
      </c>
      <c r="C7838" s="34">
        <v>0</v>
      </c>
      <c r="D7838" s="32">
        <f t="shared" si="244"/>
        <v>32</v>
      </c>
      <c r="E7838" s="37">
        <f t="shared" si="245"/>
        <v>38.4</v>
      </c>
      <c r="F7838" s="32">
        <f>'Auxiliary Energy Estimation'!$E$25-D7838</f>
        <v>23</v>
      </c>
      <c r="G7838" s="32">
        <f>'Auxiliary Energy Estimation'!$E$25-E7838</f>
        <v>16.600000000000001</v>
      </c>
      <c r="H7838" s="26">
        <f>IF(D7838&lt;='Auxiliary Energy Estimation'!$E$25, 1, 0)</f>
        <v>1</v>
      </c>
      <c r="I7838" s="26">
        <f>IF(E7838&lt;='Auxiliary Energy Estimation'!$E$25, 1, 0)</f>
        <v>1</v>
      </c>
    </row>
    <row r="7839" spans="2:9" ht="15" x14ac:dyDescent="0.3">
      <c r="B7839" s="33">
        <v>7834.5</v>
      </c>
      <c r="C7839" s="34">
        <v>0</v>
      </c>
      <c r="D7839" s="32">
        <f t="shared" si="244"/>
        <v>32</v>
      </c>
      <c r="E7839" s="37">
        <f t="shared" si="245"/>
        <v>38.4</v>
      </c>
      <c r="F7839" s="32">
        <f>'Auxiliary Energy Estimation'!$E$25-D7839</f>
        <v>23</v>
      </c>
      <c r="G7839" s="32">
        <f>'Auxiliary Energy Estimation'!$E$25-E7839</f>
        <v>16.600000000000001</v>
      </c>
      <c r="H7839" s="26">
        <f>IF(D7839&lt;='Auxiliary Energy Estimation'!$E$25, 1, 0)</f>
        <v>1</v>
      </c>
      <c r="I7839" s="26">
        <f>IF(E7839&lt;='Auxiliary Energy Estimation'!$E$25, 1, 0)</f>
        <v>1</v>
      </c>
    </row>
    <row r="7840" spans="2:9" ht="15" x14ac:dyDescent="0.3">
      <c r="B7840" s="33">
        <v>7835.5</v>
      </c>
      <c r="C7840" s="34">
        <v>0.6</v>
      </c>
      <c r="D7840" s="32">
        <f t="shared" si="244"/>
        <v>33.08</v>
      </c>
      <c r="E7840" s="37">
        <f t="shared" si="245"/>
        <v>39.695999999999998</v>
      </c>
      <c r="F7840" s="32">
        <f>'Auxiliary Energy Estimation'!$E$25-D7840</f>
        <v>21.92</v>
      </c>
      <c r="G7840" s="32">
        <f>'Auxiliary Energy Estimation'!$E$25-E7840</f>
        <v>15.304000000000002</v>
      </c>
      <c r="H7840" s="26">
        <f>IF(D7840&lt;='Auxiliary Energy Estimation'!$E$25, 1, 0)</f>
        <v>1</v>
      </c>
      <c r="I7840" s="26">
        <f>IF(E7840&lt;='Auxiliary Energy Estimation'!$E$25, 1, 0)</f>
        <v>1</v>
      </c>
    </row>
    <row r="7841" spans="2:9" ht="15" x14ac:dyDescent="0.3">
      <c r="B7841" s="33">
        <v>7836.5</v>
      </c>
      <c r="C7841" s="34">
        <v>1.7</v>
      </c>
      <c r="D7841" s="32">
        <f t="shared" si="244"/>
        <v>35.06</v>
      </c>
      <c r="E7841" s="37">
        <f t="shared" si="245"/>
        <v>42.072000000000003</v>
      </c>
      <c r="F7841" s="32">
        <f>'Auxiliary Energy Estimation'!$E$25-D7841</f>
        <v>19.939999999999998</v>
      </c>
      <c r="G7841" s="32">
        <f>'Auxiliary Energy Estimation'!$E$25-E7841</f>
        <v>12.927999999999997</v>
      </c>
      <c r="H7841" s="26">
        <f>IF(D7841&lt;='Auxiliary Energy Estimation'!$E$25, 1, 0)</f>
        <v>1</v>
      </c>
      <c r="I7841" s="26">
        <f>IF(E7841&lt;='Auxiliary Energy Estimation'!$E$25, 1, 0)</f>
        <v>1</v>
      </c>
    </row>
    <row r="7842" spans="2:9" ht="15" x14ac:dyDescent="0.3">
      <c r="B7842" s="33">
        <v>7837.5</v>
      </c>
      <c r="C7842" s="34">
        <v>1.7</v>
      </c>
      <c r="D7842" s="32">
        <f t="shared" si="244"/>
        <v>35.06</v>
      </c>
      <c r="E7842" s="37">
        <f t="shared" si="245"/>
        <v>42.072000000000003</v>
      </c>
      <c r="F7842" s="32">
        <f>'Auxiliary Energy Estimation'!$E$25-D7842</f>
        <v>19.939999999999998</v>
      </c>
      <c r="G7842" s="32">
        <f>'Auxiliary Energy Estimation'!$E$25-E7842</f>
        <v>12.927999999999997</v>
      </c>
      <c r="H7842" s="26">
        <f>IF(D7842&lt;='Auxiliary Energy Estimation'!$E$25, 1, 0)</f>
        <v>1</v>
      </c>
      <c r="I7842" s="26">
        <f>IF(E7842&lt;='Auxiliary Energy Estimation'!$E$25, 1, 0)</f>
        <v>1</v>
      </c>
    </row>
    <row r="7843" spans="2:9" ht="15" x14ac:dyDescent="0.3">
      <c r="B7843" s="33">
        <v>7838.5</v>
      </c>
      <c r="C7843" s="34">
        <v>1.7</v>
      </c>
      <c r="D7843" s="32">
        <f t="shared" si="244"/>
        <v>35.06</v>
      </c>
      <c r="E7843" s="37">
        <f t="shared" si="245"/>
        <v>42.072000000000003</v>
      </c>
      <c r="F7843" s="32">
        <f>'Auxiliary Energy Estimation'!$E$25-D7843</f>
        <v>19.939999999999998</v>
      </c>
      <c r="G7843" s="32">
        <f>'Auxiliary Energy Estimation'!$E$25-E7843</f>
        <v>12.927999999999997</v>
      </c>
      <c r="H7843" s="26">
        <f>IF(D7843&lt;='Auxiliary Energy Estimation'!$E$25, 1, 0)</f>
        <v>1</v>
      </c>
      <c r="I7843" s="26">
        <f>IF(E7843&lt;='Auxiliary Energy Estimation'!$E$25, 1, 0)</f>
        <v>1</v>
      </c>
    </row>
    <row r="7844" spans="2:9" ht="15" x14ac:dyDescent="0.3">
      <c r="B7844" s="33">
        <v>7839.5</v>
      </c>
      <c r="C7844" s="34">
        <v>1.7</v>
      </c>
      <c r="D7844" s="32">
        <f t="shared" si="244"/>
        <v>35.06</v>
      </c>
      <c r="E7844" s="37">
        <f t="shared" si="245"/>
        <v>42.072000000000003</v>
      </c>
      <c r="F7844" s="32">
        <f>'Auxiliary Energy Estimation'!$E$25-D7844</f>
        <v>19.939999999999998</v>
      </c>
      <c r="G7844" s="32">
        <f>'Auxiliary Energy Estimation'!$E$25-E7844</f>
        <v>12.927999999999997</v>
      </c>
      <c r="H7844" s="26">
        <f>IF(D7844&lt;='Auxiliary Energy Estimation'!$E$25, 1, 0)</f>
        <v>1</v>
      </c>
      <c r="I7844" s="26">
        <f>IF(E7844&lt;='Auxiliary Energy Estimation'!$E$25, 1, 0)</f>
        <v>1</v>
      </c>
    </row>
    <row r="7845" spans="2:9" ht="15" x14ac:dyDescent="0.3">
      <c r="B7845" s="33">
        <v>7840.5</v>
      </c>
      <c r="C7845" s="34">
        <v>1.7</v>
      </c>
      <c r="D7845" s="32">
        <f t="shared" si="244"/>
        <v>35.06</v>
      </c>
      <c r="E7845" s="37">
        <f t="shared" si="245"/>
        <v>42.072000000000003</v>
      </c>
      <c r="F7845" s="32">
        <f>'Auxiliary Energy Estimation'!$E$25-D7845</f>
        <v>19.939999999999998</v>
      </c>
      <c r="G7845" s="32">
        <f>'Auxiliary Energy Estimation'!$E$25-E7845</f>
        <v>12.927999999999997</v>
      </c>
      <c r="H7845" s="26">
        <f>IF(D7845&lt;='Auxiliary Energy Estimation'!$E$25, 1, 0)</f>
        <v>1</v>
      </c>
      <c r="I7845" s="26">
        <f>IF(E7845&lt;='Auxiliary Energy Estimation'!$E$25, 1, 0)</f>
        <v>1</v>
      </c>
    </row>
    <row r="7846" spans="2:9" ht="15" x14ac:dyDescent="0.3">
      <c r="B7846" s="33">
        <v>7841.5</v>
      </c>
      <c r="C7846" s="34">
        <v>1.7</v>
      </c>
      <c r="D7846" s="32">
        <f t="shared" si="244"/>
        <v>35.06</v>
      </c>
      <c r="E7846" s="37">
        <f t="shared" si="245"/>
        <v>42.072000000000003</v>
      </c>
      <c r="F7846" s="32">
        <f>'Auxiliary Energy Estimation'!$E$25-D7846</f>
        <v>19.939999999999998</v>
      </c>
      <c r="G7846" s="32">
        <f>'Auxiliary Energy Estimation'!$E$25-E7846</f>
        <v>12.927999999999997</v>
      </c>
      <c r="H7846" s="26">
        <f>IF(D7846&lt;='Auxiliary Energy Estimation'!$E$25, 1, 0)</f>
        <v>1</v>
      </c>
      <c r="I7846" s="26">
        <f>IF(E7846&lt;='Auxiliary Energy Estimation'!$E$25, 1, 0)</f>
        <v>1</v>
      </c>
    </row>
    <row r="7847" spans="2:9" ht="15" x14ac:dyDescent="0.3">
      <c r="B7847" s="33">
        <v>7842.5</v>
      </c>
      <c r="C7847" s="34">
        <v>1.7</v>
      </c>
      <c r="D7847" s="32">
        <f t="shared" si="244"/>
        <v>35.06</v>
      </c>
      <c r="E7847" s="37">
        <f t="shared" si="245"/>
        <v>42.072000000000003</v>
      </c>
      <c r="F7847" s="32">
        <f>'Auxiliary Energy Estimation'!$E$25-D7847</f>
        <v>19.939999999999998</v>
      </c>
      <c r="G7847" s="32">
        <f>'Auxiliary Energy Estimation'!$E$25-E7847</f>
        <v>12.927999999999997</v>
      </c>
      <c r="H7847" s="26">
        <f>IF(D7847&lt;='Auxiliary Energy Estimation'!$E$25, 1, 0)</f>
        <v>1</v>
      </c>
      <c r="I7847" s="26">
        <f>IF(E7847&lt;='Auxiliary Energy Estimation'!$E$25, 1, 0)</f>
        <v>1</v>
      </c>
    </row>
    <row r="7848" spans="2:9" ht="15" x14ac:dyDescent="0.3">
      <c r="B7848" s="33">
        <v>7843.5</v>
      </c>
      <c r="C7848" s="34">
        <v>1.7</v>
      </c>
      <c r="D7848" s="32">
        <f t="shared" si="244"/>
        <v>35.06</v>
      </c>
      <c r="E7848" s="37">
        <f t="shared" si="245"/>
        <v>42.072000000000003</v>
      </c>
      <c r="F7848" s="32">
        <f>'Auxiliary Energy Estimation'!$E$25-D7848</f>
        <v>19.939999999999998</v>
      </c>
      <c r="G7848" s="32">
        <f>'Auxiliary Energy Estimation'!$E$25-E7848</f>
        <v>12.927999999999997</v>
      </c>
      <c r="H7848" s="26">
        <f>IF(D7848&lt;='Auxiliary Energy Estimation'!$E$25, 1, 0)</f>
        <v>1</v>
      </c>
      <c r="I7848" s="26">
        <f>IF(E7848&lt;='Auxiliary Energy Estimation'!$E$25, 1, 0)</f>
        <v>1</v>
      </c>
    </row>
    <row r="7849" spans="2:9" ht="15" x14ac:dyDescent="0.3">
      <c r="B7849" s="33">
        <v>7844.5</v>
      </c>
      <c r="C7849" s="34">
        <v>2.2000000000000002</v>
      </c>
      <c r="D7849" s="32">
        <f t="shared" si="244"/>
        <v>35.96</v>
      </c>
      <c r="E7849" s="37">
        <f t="shared" si="245"/>
        <v>43.152000000000001</v>
      </c>
      <c r="F7849" s="32">
        <f>'Auxiliary Energy Estimation'!$E$25-D7849</f>
        <v>19.04</v>
      </c>
      <c r="G7849" s="32">
        <f>'Auxiliary Energy Estimation'!$E$25-E7849</f>
        <v>11.847999999999999</v>
      </c>
      <c r="H7849" s="26">
        <f>IF(D7849&lt;='Auxiliary Energy Estimation'!$E$25, 1, 0)</f>
        <v>1</v>
      </c>
      <c r="I7849" s="26">
        <f>IF(E7849&lt;='Auxiliary Energy Estimation'!$E$25, 1, 0)</f>
        <v>1</v>
      </c>
    </row>
    <row r="7850" spans="2:9" ht="15" x14ac:dyDescent="0.3">
      <c r="B7850" s="33">
        <v>7845.5</v>
      </c>
      <c r="C7850" s="34">
        <v>2.8</v>
      </c>
      <c r="D7850" s="32">
        <f t="shared" si="244"/>
        <v>37.04</v>
      </c>
      <c r="E7850" s="37">
        <f t="shared" si="245"/>
        <v>44.448</v>
      </c>
      <c r="F7850" s="32">
        <f>'Auxiliary Energy Estimation'!$E$25-D7850</f>
        <v>17.96</v>
      </c>
      <c r="G7850" s="32">
        <f>'Auxiliary Energy Estimation'!$E$25-E7850</f>
        <v>10.552</v>
      </c>
      <c r="H7850" s="26">
        <f>IF(D7850&lt;='Auxiliary Energy Estimation'!$E$25, 1, 0)</f>
        <v>1</v>
      </c>
      <c r="I7850" s="26">
        <f>IF(E7850&lt;='Auxiliary Energy Estimation'!$E$25, 1, 0)</f>
        <v>1</v>
      </c>
    </row>
    <row r="7851" spans="2:9" ht="15" x14ac:dyDescent="0.3">
      <c r="B7851" s="33">
        <v>7846.5</v>
      </c>
      <c r="C7851" s="34">
        <v>2.8</v>
      </c>
      <c r="D7851" s="32">
        <f t="shared" si="244"/>
        <v>37.04</v>
      </c>
      <c r="E7851" s="37">
        <f t="shared" si="245"/>
        <v>44.448</v>
      </c>
      <c r="F7851" s="32">
        <f>'Auxiliary Energy Estimation'!$E$25-D7851</f>
        <v>17.96</v>
      </c>
      <c r="G7851" s="32">
        <f>'Auxiliary Energy Estimation'!$E$25-E7851</f>
        <v>10.552</v>
      </c>
      <c r="H7851" s="26">
        <f>IF(D7851&lt;='Auxiliary Energy Estimation'!$E$25, 1, 0)</f>
        <v>1</v>
      </c>
      <c r="I7851" s="26">
        <f>IF(E7851&lt;='Auxiliary Energy Estimation'!$E$25, 1, 0)</f>
        <v>1</v>
      </c>
    </row>
    <row r="7852" spans="2:9" ht="15" x14ac:dyDescent="0.3">
      <c r="B7852" s="33">
        <v>7847.5</v>
      </c>
      <c r="C7852" s="34">
        <v>2.8</v>
      </c>
      <c r="D7852" s="32">
        <f t="shared" si="244"/>
        <v>37.04</v>
      </c>
      <c r="E7852" s="37">
        <f t="shared" si="245"/>
        <v>44.448</v>
      </c>
      <c r="F7852" s="32">
        <f>'Auxiliary Energy Estimation'!$E$25-D7852</f>
        <v>17.96</v>
      </c>
      <c r="G7852" s="32">
        <f>'Auxiliary Energy Estimation'!$E$25-E7852</f>
        <v>10.552</v>
      </c>
      <c r="H7852" s="26">
        <f>IF(D7852&lt;='Auxiliary Energy Estimation'!$E$25, 1, 0)</f>
        <v>1</v>
      </c>
      <c r="I7852" s="26">
        <f>IF(E7852&lt;='Auxiliary Energy Estimation'!$E$25, 1, 0)</f>
        <v>1</v>
      </c>
    </row>
    <row r="7853" spans="2:9" ht="15" x14ac:dyDescent="0.3">
      <c r="B7853" s="33">
        <v>7848.5</v>
      </c>
      <c r="C7853" s="34">
        <v>2.8</v>
      </c>
      <c r="D7853" s="32">
        <f t="shared" si="244"/>
        <v>37.04</v>
      </c>
      <c r="E7853" s="37">
        <f t="shared" si="245"/>
        <v>44.448</v>
      </c>
      <c r="F7853" s="32">
        <f>'Auxiliary Energy Estimation'!$E$25-D7853</f>
        <v>17.96</v>
      </c>
      <c r="G7853" s="32">
        <f>'Auxiliary Energy Estimation'!$E$25-E7853</f>
        <v>10.552</v>
      </c>
      <c r="H7853" s="26">
        <f>IF(D7853&lt;='Auxiliary Energy Estimation'!$E$25, 1, 0)</f>
        <v>1</v>
      </c>
      <c r="I7853" s="26">
        <f>IF(E7853&lt;='Auxiliary Energy Estimation'!$E$25, 1, 0)</f>
        <v>1</v>
      </c>
    </row>
    <row r="7854" spans="2:9" ht="15" x14ac:dyDescent="0.3">
      <c r="B7854" s="33">
        <v>7849.5</v>
      </c>
      <c r="C7854" s="34">
        <v>2.8</v>
      </c>
      <c r="D7854" s="32">
        <f t="shared" si="244"/>
        <v>37.04</v>
      </c>
      <c r="E7854" s="37">
        <f t="shared" si="245"/>
        <v>44.448</v>
      </c>
      <c r="F7854" s="32">
        <f>'Auxiliary Energy Estimation'!$E$25-D7854</f>
        <v>17.96</v>
      </c>
      <c r="G7854" s="32">
        <f>'Auxiliary Energy Estimation'!$E$25-E7854</f>
        <v>10.552</v>
      </c>
      <c r="H7854" s="26">
        <f>IF(D7854&lt;='Auxiliary Energy Estimation'!$E$25, 1, 0)</f>
        <v>1</v>
      </c>
      <c r="I7854" s="26">
        <f>IF(E7854&lt;='Auxiliary Energy Estimation'!$E$25, 1, 0)</f>
        <v>1</v>
      </c>
    </row>
    <row r="7855" spans="2:9" ht="15" x14ac:dyDescent="0.3">
      <c r="B7855" s="33">
        <v>7850.5</v>
      </c>
      <c r="C7855" s="34">
        <v>4.4000000000000004</v>
      </c>
      <c r="D7855" s="32">
        <f t="shared" si="244"/>
        <v>39.92</v>
      </c>
      <c r="E7855" s="37">
        <f t="shared" si="245"/>
        <v>47.904000000000003</v>
      </c>
      <c r="F7855" s="32">
        <f>'Auxiliary Energy Estimation'!$E$25-D7855</f>
        <v>15.079999999999998</v>
      </c>
      <c r="G7855" s="32">
        <f>'Auxiliary Energy Estimation'!$E$25-E7855</f>
        <v>7.0959999999999965</v>
      </c>
      <c r="H7855" s="26">
        <f>IF(D7855&lt;='Auxiliary Energy Estimation'!$E$25, 1, 0)</f>
        <v>1</v>
      </c>
      <c r="I7855" s="26">
        <f>IF(E7855&lt;='Auxiliary Energy Estimation'!$E$25, 1, 0)</f>
        <v>1</v>
      </c>
    </row>
    <row r="7856" spans="2:9" ht="15" x14ac:dyDescent="0.3">
      <c r="B7856" s="33">
        <v>7851.5</v>
      </c>
      <c r="C7856" s="34">
        <v>5</v>
      </c>
      <c r="D7856" s="32">
        <f t="shared" si="244"/>
        <v>41</v>
      </c>
      <c r="E7856" s="37">
        <f t="shared" si="245"/>
        <v>49.199999999999996</v>
      </c>
      <c r="F7856" s="32">
        <f>'Auxiliary Energy Estimation'!$E$25-D7856</f>
        <v>14</v>
      </c>
      <c r="G7856" s="32">
        <f>'Auxiliary Energy Estimation'!$E$25-E7856</f>
        <v>5.8000000000000043</v>
      </c>
      <c r="H7856" s="26">
        <f>IF(D7856&lt;='Auxiliary Energy Estimation'!$E$25, 1, 0)</f>
        <v>1</v>
      </c>
      <c r="I7856" s="26">
        <f>IF(E7856&lt;='Auxiliary Energy Estimation'!$E$25, 1, 0)</f>
        <v>1</v>
      </c>
    </row>
    <row r="7857" spans="2:9" ht="15" x14ac:dyDescent="0.3">
      <c r="B7857" s="33">
        <v>7852.5</v>
      </c>
      <c r="C7857" s="34">
        <v>5.6</v>
      </c>
      <c r="D7857" s="32">
        <f t="shared" si="244"/>
        <v>42.08</v>
      </c>
      <c r="E7857" s="37">
        <f t="shared" si="245"/>
        <v>50.495999999999995</v>
      </c>
      <c r="F7857" s="32">
        <f>'Auxiliary Energy Estimation'!$E$25-D7857</f>
        <v>12.920000000000002</v>
      </c>
      <c r="G7857" s="32">
        <f>'Auxiliary Energy Estimation'!$E$25-E7857</f>
        <v>4.5040000000000049</v>
      </c>
      <c r="H7857" s="26">
        <f>IF(D7857&lt;='Auxiliary Energy Estimation'!$E$25, 1, 0)</f>
        <v>1</v>
      </c>
      <c r="I7857" s="26">
        <f>IF(E7857&lt;='Auxiliary Energy Estimation'!$E$25, 1, 0)</f>
        <v>1</v>
      </c>
    </row>
    <row r="7858" spans="2:9" ht="15" x14ac:dyDescent="0.3">
      <c r="B7858" s="33">
        <v>7853.5</v>
      </c>
      <c r="C7858" s="34">
        <v>5.6</v>
      </c>
      <c r="D7858" s="32">
        <f t="shared" si="244"/>
        <v>42.08</v>
      </c>
      <c r="E7858" s="37">
        <f t="shared" si="245"/>
        <v>50.495999999999995</v>
      </c>
      <c r="F7858" s="32">
        <f>'Auxiliary Energy Estimation'!$E$25-D7858</f>
        <v>12.920000000000002</v>
      </c>
      <c r="G7858" s="32">
        <f>'Auxiliary Energy Estimation'!$E$25-E7858</f>
        <v>4.5040000000000049</v>
      </c>
      <c r="H7858" s="26">
        <f>IF(D7858&lt;='Auxiliary Energy Estimation'!$E$25, 1, 0)</f>
        <v>1</v>
      </c>
      <c r="I7858" s="26">
        <f>IF(E7858&lt;='Auxiliary Energy Estimation'!$E$25, 1, 0)</f>
        <v>1</v>
      </c>
    </row>
    <row r="7859" spans="2:9" ht="15" x14ac:dyDescent="0.3">
      <c r="B7859" s="33">
        <v>7854.5</v>
      </c>
      <c r="C7859" s="34">
        <v>6.1</v>
      </c>
      <c r="D7859" s="32">
        <f t="shared" si="244"/>
        <v>42.980000000000004</v>
      </c>
      <c r="E7859" s="37">
        <f t="shared" si="245"/>
        <v>51.576000000000001</v>
      </c>
      <c r="F7859" s="32">
        <f>'Auxiliary Energy Estimation'!$E$25-D7859</f>
        <v>12.019999999999996</v>
      </c>
      <c r="G7859" s="32">
        <f>'Auxiliary Energy Estimation'!$E$25-E7859</f>
        <v>3.4239999999999995</v>
      </c>
      <c r="H7859" s="26">
        <f>IF(D7859&lt;='Auxiliary Energy Estimation'!$E$25, 1, 0)</f>
        <v>1</v>
      </c>
      <c r="I7859" s="26">
        <f>IF(E7859&lt;='Auxiliary Energy Estimation'!$E$25, 1, 0)</f>
        <v>1</v>
      </c>
    </row>
    <row r="7860" spans="2:9" ht="15" x14ac:dyDescent="0.3">
      <c r="B7860" s="33">
        <v>7855.5</v>
      </c>
      <c r="C7860" s="34">
        <v>6.1</v>
      </c>
      <c r="D7860" s="32">
        <f t="shared" si="244"/>
        <v>42.980000000000004</v>
      </c>
      <c r="E7860" s="37">
        <f t="shared" si="245"/>
        <v>51.576000000000001</v>
      </c>
      <c r="F7860" s="32">
        <f>'Auxiliary Energy Estimation'!$E$25-D7860</f>
        <v>12.019999999999996</v>
      </c>
      <c r="G7860" s="32">
        <f>'Auxiliary Energy Estimation'!$E$25-E7860</f>
        <v>3.4239999999999995</v>
      </c>
      <c r="H7860" s="26">
        <f>IF(D7860&lt;='Auxiliary Energy Estimation'!$E$25, 1, 0)</f>
        <v>1</v>
      </c>
      <c r="I7860" s="26">
        <f>IF(E7860&lt;='Auxiliary Energy Estimation'!$E$25, 1, 0)</f>
        <v>1</v>
      </c>
    </row>
    <row r="7861" spans="2:9" ht="15" x14ac:dyDescent="0.3">
      <c r="B7861" s="33">
        <v>7856.5</v>
      </c>
      <c r="C7861" s="34">
        <v>6.7</v>
      </c>
      <c r="D7861" s="32">
        <f t="shared" si="244"/>
        <v>44.06</v>
      </c>
      <c r="E7861" s="37">
        <f t="shared" si="245"/>
        <v>52.872</v>
      </c>
      <c r="F7861" s="32">
        <f>'Auxiliary Energy Estimation'!$E$25-D7861</f>
        <v>10.939999999999998</v>
      </c>
      <c r="G7861" s="32">
        <f>'Auxiliary Energy Estimation'!$E$25-E7861</f>
        <v>2.1280000000000001</v>
      </c>
      <c r="H7861" s="26">
        <f>IF(D7861&lt;='Auxiliary Energy Estimation'!$E$25, 1, 0)</f>
        <v>1</v>
      </c>
      <c r="I7861" s="26">
        <f>IF(E7861&lt;='Auxiliary Energy Estimation'!$E$25, 1, 0)</f>
        <v>1</v>
      </c>
    </row>
    <row r="7862" spans="2:9" ht="15" x14ac:dyDescent="0.3">
      <c r="B7862" s="33">
        <v>7857.5</v>
      </c>
      <c r="C7862" s="34">
        <v>7.2</v>
      </c>
      <c r="D7862" s="32">
        <f t="shared" si="244"/>
        <v>44.96</v>
      </c>
      <c r="E7862" s="37">
        <f t="shared" si="245"/>
        <v>53.951999999999998</v>
      </c>
      <c r="F7862" s="32">
        <f>'Auxiliary Energy Estimation'!$E$25-D7862</f>
        <v>10.039999999999999</v>
      </c>
      <c r="G7862" s="32">
        <f>'Auxiliary Energy Estimation'!$E$25-E7862</f>
        <v>1.0480000000000018</v>
      </c>
      <c r="H7862" s="26">
        <f>IF(D7862&lt;='Auxiliary Energy Estimation'!$E$25, 1, 0)</f>
        <v>1</v>
      </c>
      <c r="I7862" s="26">
        <f>IF(E7862&lt;='Auxiliary Energy Estimation'!$E$25, 1, 0)</f>
        <v>1</v>
      </c>
    </row>
    <row r="7863" spans="2:9" ht="15" x14ac:dyDescent="0.3">
      <c r="B7863" s="33">
        <v>7858.5</v>
      </c>
      <c r="C7863" s="34">
        <v>7.2</v>
      </c>
      <c r="D7863" s="32">
        <f t="shared" si="244"/>
        <v>44.96</v>
      </c>
      <c r="E7863" s="37">
        <f t="shared" si="245"/>
        <v>53.951999999999998</v>
      </c>
      <c r="F7863" s="32">
        <f>'Auxiliary Energy Estimation'!$E$25-D7863</f>
        <v>10.039999999999999</v>
      </c>
      <c r="G7863" s="32">
        <f>'Auxiliary Energy Estimation'!$E$25-E7863</f>
        <v>1.0480000000000018</v>
      </c>
      <c r="H7863" s="26">
        <f>IF(D7863&lt;='Auxiliary Energy Estimation'!$E$25, 1, 0)</f>
        <v>1</v>
      </c>
      <c r="I7863" s="26">
        <f>IF(E7863&lt;='Auxiliary Energy Estimation'!$E$25, 1, 0)</f>
        <v>1</v>
      </c>
    </row>
    <row r="7864" spans="2:9" ht="15" x14ac:dyDescent="0.3">
      <c r="B7864" s="33">
        <v>7859.5</v>
      </c>
      <c r="C7864" s="34">
        <v>7.8</v>
      </c>
      <c r="D7864" s="32">
        <f t="shared" si="244"/>
        <v>46.04</v>
      </c>
      <c r="E7864" s="37">
        <f t="shared" si="245"/>
        <v>55.247999999999998</v>
      </c>
      <c r="F7864" s="32">
        <f>'Auxiliary Energy Estimation'!$E$25-D7864</f>
        <v>8.9600000000000009</v>
      </c>
      <c r="G7864" s="32">
        <f>'Auxiliary Energy Estimation'!$E$25-E7864</f>
        <v>-0.24799999999999756</v>
      </c>
      <c r="H7864" s="26">
        <f>IF(D7864&lt;='Auxiliary Energy Estimation'!$E$25, 1, 0)</f>
        <v>1</v>
      </c>
      <c r="I7864" s="26">
        <f>IF(E7864&lt;='Auxiliary Energy Estimation'!$E$25, 1, 0)</f>
        <v>0</v>
      </c>
    </row>
    <row r="7865" spans="2:9" ht="15" x14ac:dyDescent="0.3">
      <c r="B7865" s="33">
        <v>7860.5</v>
      </c>
      <c r="C7865" s="34">
        <v>8.3000000000000007</v>
      </c>
      <c r="D7865" s="32">
        <f t="shared" si="244"/>
        <v>46.94</v>
      </c>
      <c r="E7865" s="37">
        <f t="shared" si="245"/>
        <v>56.327999999999996</v>
      </c>
      <c r="F7865" s="32">
        <f>'Auxiliary Energy Estimation'!$E$25-D7865</f>
        <v>8.0600000000000023</v>
      </c>
      <c r="G7865" s="32">
        <f>'Auxiliary Energy Estimation'!$E$25-E7865</f>
        <v>-1.3279999999999959</v>
      </c>
      <c r="H7865" s="26">
        <f>IF(D7865&lt;='Auxiliary Energy Estimation'!$E$25, 1, 0)</f>
        <v>1</v>
      </c>
      <c r="I7865" s="26">
        <f>IF(E7865&lt;='Auxiliary Energy Estimation'!$E$25, 1, 0)</f>
        <v>0</v>
      </c>
    </row>
    <row r="7866" spans="2:9" ht="15" x14ac:dyDescent="0.3">
      <c r="B7866" s="33">
        <v>7861.5</v>
      </c>
      <c r="C7866" s="34">
        <v>5</v>
      </c>
      <c r="D7866" s="32">
        <f t="shared" si="244"/>
        <v>41</v>
      </c>
      <c r="E7866" s="37">
        <f t="shared" si="245"/>
        <v>49.199999999999996</v>
      </c>
      <c r="F7866" s="32">
        <f>'Auxiliary Energy Estimation'!$E$25-D7866</f>
        <v>14</v>
      </c>
      <c r="G7866" s="32">
        <f>'Auxiliary Energy Estimation'!$E$25-E7866</f>
        <v>5.8000000000000043</v>
      </c>
      <c r="H7866" s="26">
        <f>IF(D7866&lt;='Auxiliary Energy Estimation'!$E$25, 1, 0)</f>
        <v>1</v>
      </c>
      <c r="I7866" s="26">
        <f>IF(E7866&lt;='Auxiliary Energy Estimation'!$E$25, 1, 0)</f>
        <v>1</v>
      </c>
    </row>
    <row r="7867" spans="2:9" ht="15" x14ac:dyDescent="0.3">
      <c r="B7867" s="33">
        <v>7862.5</v>
      </c>
      <c r="C7867" s="34">
        <v>3.9</v>
      </c>
      <c r="D7867" s="32">
        <f t="shared" si="244"/>
        <v>39.019999999999996</v>
      </c>
      <c r="E7867" s="37">
        <f t="shared" si="245"/>
        <v>46.823999999999991</v>
      </c>
      <c r="F7867" s="32">
        <f>'Auxiliary Energy Estimation'!$E$25-D7867</f>
        <v>15.980000000000004</v>
      </c>
      <c r="G7867" s="32">
        <f>'Auxiliary Energy Estimation'!$E$25-E7867</f>
        <v>8.176000000000009</v>
      </c>
      <c r="H7867" s="26">
        <f>IF(D7867&lt;='Auxiliary Energy Estimation'!$E$25, 1, 0)</f>
        <v>1</v>
      </c>
      <c r="I7867" s="26">
        <f>IF(E7867&lt;='Auxiliary Energy Estimation'!$E$25, 1, 0)</f>
        <v>1</v>
      </c>
    </row>
    <row r="7868" spans="2:9" ht="15" x14ac:dyDescent="0.3">
      <c r="B7868" s="33">
        <v>7863.5</v>
      </c>
      <c r="C7868" s="34">
        <v>5</v>
      </c>
      <c r="D7868" s="32">
        <f t="shared" si="244"/>
        <v>41</v>
      </c>
      <c r="E7868" s="37">
        <f t="shared" si="245"/>
        <v>49.199999999999996</v>
      </c>
      <c r="F7868" s="32">
        <f>'Auxiliary Energy Estimation'!$E$25-D7868</f>
        <v>14</v>
      </c>
      <c r="G7868" s="32">
        <f>'Auxiliary Energy Estimation'!$E$25-E7868</f>
        <v>5.8000000000000043</v>
      </c>
      <c r="H7868" s="26">
        <f>IF(D7868&lt;='Auxiliary Energy Estimation'!$E$25, 1, 0)</f>
        <v>1</v>
      </c>
      <c r="I7868" s="26">
        <f>IF(E7868&lt;='Auxiliary Energy Estimation'!$E$25, 1, 0)</f>
        <v>1</v>
      </c>
    </row>
    <row r="7869" spans="2:9" ht="15" x14ac:dyDescent="0.3">
      <c r="B7869" s="33">
        <v>7864.5</v>
      </c>
      <c r="C7869" s="34">
        <v>5</v>
      </c>
      <c r="D7869" s="32">
        <f t="shared" si="244"/>
        <v>41</v>
      </c>
      <c r="E7869" s="37">
        <f t="shared" si="245"/>
        <v>49.199999999999996</v>
      </c>
      <c r="F7869" s="32">
        <f>'Auxiliary Energy Estimation'!$E$25-D7869</f>
        <v>14</v>
      </c>
      <c r="G7869" s="32">
        <f>'Auxiliary Energy Estimation'!$E$25-E7869</f>
        <v>5.8000000000000043</v>
      </c>
      <c r="H7869" s="26">
        <f>IF(D7869&lt;='Auxiliary Energy Estimation'!$E$25, 1, 0)</f>
        <v>1</v>
      </c>
      <c r="I7869" s="26">
        <f>IF(E7869&lt;='Auxiliary Energy Estimation'!$E$25, 1, 0)</f>
        <v>1</v>
      </c>
    </row>
    <row r="7870" spans="2:9" ht="15" x14ac:dyDescent="0.3">
      <c r="B7870" s="33">
        <v>7865.5</v>
      </c>
      <c r="C7870" s="34">
        <v>5</v>
      </c>
      <c r="D7870" s="32">
        <f t="shared" si="244"/>
        <v>41</v>
      </c>
      <c r="E7870" s="37">
        <f t="shared" si="245"/>
        <v>49.199999999999996</v>
      </c>
      <c r="F7870" s="32">
        <f>'Auxiliary Energy Estimation'!$E$25-D7870</f>
        <v>14</v>
      </c>
      <c r="G7870" s="32">
        <f>'Auxiliary Energy Estimation'!$E$25-E7870</f>
        <v>5.8000000000000043</v>
      </c>
      <c r="H7870" s="26">
        <f>IF(D7870&lt;='Auxiliary Energy Estimation'!$E$25, 1, 0)</f>
        <v>1</v>
      </c>
      <c r="I7870" s="26">
        <f>IF(E7870&lt;='Auxiliary Energy Estimation'!$E$25, 1, 0)</f>
        <v>1</v>
      </c>
    </row>
    <row r="7871" spans="2:9" ht="15" x14ac:dyDescent="0.3">
      <c r="B7871" s="33">
        <v>7866.5</v>
      </c>
      <c r="C7871" s="34">
        <v>5</v>
      </c>
      <c r="D7871" s="32">
        <f t="shared" si="244"/>
        <v>41</v>
      </c>
      <c r="E7871" s="37">
        <f t="shared" si="245"/>
        <v>49.199999999999996</v>
      </c>
      <c r="F7871" s="32">
        <f>'Auxiliary Energy Estimation'!$E$25-D7871</f>
        <v>14</v>
      </c>
      <c r="G7871" s="32">
        <f>'Auxiliary Energy Estimation'!$E$25-E7871</f>
        <v>5.8000000000000043</v>
      </c>
      <c r="H7871" s="26">
        <f>IF(D7871&lt;='Auxiliary Energy Estimation'!$E$25, 1, 0)</f>
        <v>1</v>
      </c>
      <c r="I7871" s="26">
        <f>IF(E7871&lt;='Auxiliary Energy Estimation'!$E$25, 1, 0)</f>
        <v>1</v>
      </c>
    </row>
    <row r="7872" spans="2:9" ht="15" x14ac:dyDescent="0.3">
      <c r="B7872" s="33">
        <v>7867.5</v>
      </c>
      <c r="C7872" s="34">
        <v>5</v>
      </c>
      <c r="D7872" s="32">
        <f t="shared" si="244"/>
        <v>41</v>
      </c>
      <c r="E7872" s="37">
        <f t="shared" si="245"/>
        <v>49.199999999999996</v>
      </c>
      <c r="F7872" s="32">
        <f>'Auxiliary Energy Estimation'!$E$25-D7872</f>
        <v>14</v>
      </c>
      <c r="G7872" s="32">
        <f>'Auxiliary Energy Estimation'!$E$25-E7872</f>
        <v>5.8000000000000043</v>
      </c>
      <c r="H7872" s="26">
        <f>IF(D7872&lt;='Auxiliary Energy Estimation'!$E$25, 1, 0)</f>
        <v>1</v>
      </c>
      <c r="I7872" s="26">
        <f>IF(E7872&lt;='Auxiliary Energy Estimation'!$E$25, 1, 0)</f>
        <v>1</v>
      </c>
    </row>
    <row r="7873" spans="2:9" ht="15" x14ac:dyDescent="0.3">
      <c r="B7873" s="33">
        <v>7868.5</v>
      </c>
      <c r="C7873" s="34">
        <v>5</v>
      </c>
      <c r="D7873" s="32">
        <f t="shared" si="244"/>
        <v>41</v>
      </c>
      <c r="E7873" s="37">
        <f t="shared" si="245"/>
        <v>49.199999999999996</v>
      </c>
      <c r="F7873" s="32">
        <f>'Auxiliary Energy Estimation'!$E$25-D7873</f>
        <v>14</v>
      </c>
      <c r="G7873" s="32">
        <f>'Auxiliary Energy Estimation'!$E$25-E7873</f>
        <v>5.8000000000000043</v>
      </c>
      <c r="H7873" s="26">
        <f>IF(D7873&lt;='Auxiliary Energy Estimation'!$E$25, 1, 0)</f>
        <v>1</v>
      </c>
      <c r="I7873" s="26">
        <f>IF(E7873&lt;='Auxiliary Energy Estimation'!$E$25, 1, 0)</f>
        <v>1</v>
      </c>
    </row>
    <row r="7874" spans="2:9" ht="15" x14ac:dyDescent="0.3">
      <c r="B7874" s="33">
        <v>7869.5</v>
      </c>
      <c r="C7874" s="34">
        <v>5</v>
      </c>
      <c r="D7874" s="32">
        <f t="shared" si="244"/>
        <v>41</v>
      </c>
      <c r="E7874" s="37">
        <f t="shared" si="245"/>
        <v>49.199999999999996</v>
      </c>
      <c r="F7874" s="32">
        <f>'Auxiliary Energy Estimation'!$E$25-D7874</f>
        <v>14</v>
      </c>
      <c r="G7874" s="32">
        <f>'Auxiliary Energy Estimation'!$E$25-E7874</f>
        <v>5.8000000000000043</v>
      </c>
      <c r="H7874" s="26">
        <f>IF(D7874&lt;='Auxiliary Energy Estimation'!$E$25, 1, 0)</f>
        <v>1</v>
      </c>
      <c r="I7874" s="26">
        <f>IF(E7874&lt;='Auxiliary Energy Estimation'!$E$25, 1, 0)</f>
        <v>1</v>
      </c>
    </row>
    <row r="7875" spans="2:9" ht="15" x14ac:dyDescent="0.3">
      <c r="B7875" s="33">
        <v>7870.5</v>
      </c>
      <c r="C7875" s="34">
        <v>5</v>
      </c>
      <c r="D7875" s="32">
        <f t="shared" si="244"/>
        <v>41</v>
      </c>
      <c r="E7875" s="37">
        <f t="shared" si="245"/>
        <v>49.199999999999996</v>
      </c>
      <c r="F7875" s="32">
        <f>'Auxiliary Energy Estimation'!$E$25-D7875</f>
        <v>14</v>
      </c>
      <c r="G7875" s="32">
        <f>'Auxiliary Energy Estimation'!$E$25-E7875</f>
        <v>5.8000000000000043</v>
      </c>
      <c r="H7875" s="26">
        <f>IF(D7875&lt;='Auxiliary Energy Estimation'!$E$25, 1, 0)</f>
        <v>1</v>
      </c>
      <c r="I7875" s="26">
        <f>IF(E7875&lt;='Auxiliary Energy Estimation'!$E$25, 1, 0)</f>
        <v>1</v>
      </c>
    </row>
    <row r="7876" spans="2:9" ht="15" x14ac:dyDescent="0.3">
      <c r="B7876" s="33">
        <v>7871.5</v>
      </c>
      <c r="C7876" s="34">
        <v>5</v>
      </c>
      <c r="D7876" s="32">
        <f t="shared" si="244"/>
        <v>41</v>
      </c>
      <c r="E7876" s="37">
        <f t="shared" si="245"/>
        <v>49.199999999999996</v>
      </c>
      <c r="F7876" s="32">
        <f>'Auxiliary Energy Estimation'!$E$25-D7876</f>
        <v>14</v>
      </c>
      <c r="G7876" s="32">
        <f>'Auxiliary Energy Estimation'!$E$25-E7876</f>
        <v>5.8000000000000043</v>
      </c>
      <c r="H7876" s="26">
        <f>IF(D7876&lt;='Auxiliary Energy Estimation'!$E$25, 1, 0)</f>
        <v>1</v>
      </c>
      <c r="I7876" s="26">
        <f>IF(E7876&lt;='Auxiliary Energy Estimation'!$E$25, 1, 0)</f>
        <v>1</v>
      </c>
    </row>
    <row r="7877" spans="2:9" ht="15" x14ac:dyDescent="0.3">
      <c r="B7877" s="33">
        <v>7872.5</v>
      </c>
      <c r="C7877" s="34">
        <v>4.4000000000000004</v>
      </c>
      <c r="D7877" s="32">
        <f t="shared" ref="D7877:D7940" si="246">CONVERT(C7877,"C","F")</f>
        <v>39.92</v>
      </c>
      <c r="E7877" s="37">
        <f t="shared" ref="E7877:E7940" si="247">D7877*1.2</f>
        <v>47.904000000000003</v>
      </c>
      <c r="F7877" s="32">
        <f>'Auxiliary Energy Estimation'!$E$25-D7877</f>
        <v>15.079999999999998</v>
      </c>
      <c r="G7877" s="32">
        <f>'Auxiliary Energy Estimation'!$E$25-E7877</f>
        <v>7.0959999999999965</v>
      </c>
      <c r="H7877" s="26">
        <f>IF(D7877&lt;='Auxiliary Energy Estimation'!$E$25, 1, 0)</f>
        <v>1</v>
      </c>
      <c r="I7877" s="26">
        <f>IF(E7877&lt;='Auxiliary Energy Estimation'!$E$25, 1, 0)</f>
        <v>1</v>
      </c>
    </row>
    <row r="7878" spans="2:9" ht="15" x14ac:dyDescent="0.3">
      <c r="B7878" s="33">
        <v>7873.5</v>
      </c>
      <c r="C7878" s="34">
        <v>4.4000000000000004</v>
      </c>
      <c r="D7878" s="32">
        <f t="shared" si="246"/>
        <v>39.92</v>
      </c>
      <c r="E7878" s="37">
        <f t="shared" si="247"/>
        <v>47.904000000000003</v>
      </c>
      <c r="F7878" s="32">
        <f>'Auxiliary Energy Estimation'!$E$25-D7878</f>
        <v>15.079999999999998</v>
      </c>
      <c r="G7878" s="32">
        <f>'Auxiliary Energy Estimation'!$E$25-E7878</f>
        <v>7.0959999999999965</v>
      </c>
      <c r="H7878" s="26">
        <f>IF(D7878&lt;='Auxiliary Energy Estimation'!$E$25, 1, 0)</f>
        <v>1</v>
      </c>
      <c r="I7878" s="26">
        <f>IF(E7878&lt;='Auxiliary Energy Estimation'!$E$25, 1, 0)</f>
        <v>1</v>
      </c>
    </row>
    <row r="7879" spans="2:9" ht="15" x14ac:dyDescent="0.3">
      <c r="B7879" s="33">
        <v>7874.5</v>
      </c>
      <c r="C7879" s="34">
        <v>4.4000000000000004</v>
      </c>
      <c r="D7879" s="32">
        <f t="shared" si="246"/>
        <v>39.92</v>
      </c>
      <c r="E7879" s="37">
        <f t="shared" si="247"/>
        <v>47.904000000000003</v>
      </c>
      <c r="F7879" s="32">
        <f>'Auxiliary Energy Estimation'!$E$25-D7879</f>
        <v>15.079999999999998</v>
      </c>
      <c r="G7879" s="32">
        <f>'Auxiliary Energy Estimation'!$E$25-E7879</f>
        <v>7.0959999999999965</v>
      </c>
      <c r="H7879" s="26">
        <f>IF(D7879&lt;='Auxiliary Energy Estimation'!$E$25, 1, 0)</f>
        <v>1</v>
      </c>
      <c r="I7879" s="26">
        <f>IF(E7879&lt;='Auxiliary Energy Estimation'!$E$25, 1, 0)</f>
        <v>1</v>
      </c>
    </row>
    <row r="7880" spans="2:9" ht="15" x14ac:dyDescent="0.3">
      <c r="B7880" s="33">
        <v>7875.5</v>
      </c>
      <c r="C7880" s="34">
        <v>3.3</v>
      </c>
      <c r="D7880" s="32">
        <f t="shared" si="246"/>
        <v>37.94</v>
      </c>
      <c r="E7880" s="37">
        <f t="shared" si="247"/>
        <v>45.527999999999999</v>
      </c>
      <c r="F7880" s="32">
        <f>'Auxiliary Energy Estimation'!$E$25-D7880</f>
        <v>17.060000000000002</v>
      </c>
      <c r="G7880" s="32">
        <f>'Auxiliary Energy Estimation'!$E$25-E7880</f>
        <v>9.4720000000000013</v>
      </c>
      <c r="H7880" s="26">
        <f>IF(D7880&lt;='Auxiliary Energy Estimation'!$E$25, 1, 0)</f>
        <v>1</v>
      </c>
      <c r="I7880" s="26">
        <f>IF(E7880&lt;='Auxiliary Energy Estimation'!$E$25, 1, 0)</f>
        <v>1</v>
      </c>
    </row>
    <row r="7881" spans="2:9" ht="15" x14ac:dyDescent="0.3">
      <c r="B7881" s="33">
        <v>7876.5</v>
      </c>
      <c r="C7881" s="34">
        <v>3.3</v>
      </c>
      <c r="D7881" s="32">
        <f t="shared" si="246"/>
        <v>37.94</v>
      </c>
      <c r="E7881" s="37">
        <f t="shared" si="247"/>
        <v>45.527999999999999</v>
      </c>
      <c r="F7881" s="32">
        <f>'Auxiliary Energy Estimation'!$E$25-D7881</f>
        <v>17.060000000000002</v>
      </c>
      <c r="G7881" s="32">
        <f>'Auxiliary Energy Estimation'!$E$25-E7881</f>
        <v>9.4720000000000013</v>
      </c>
      <c r="H7881" s="26">
        <f>IF(D7881&lt;='Auxiliary Energy Estimation'!$E$25, 1, 0)</f>
        <v>1</v>
      </c>
      <c r="I7881" s="26">
        <f>IF(E7881&lt;='Auxiliary Energy Estimation'!$E$25, 1, 0)</f>
        <v>1</v>
      </c>
    </row>
    <row r="7882" spans="2:9" ht="15" x14ac:dyDescent="0.3">
      <c r="B7882" s="33">
        <v>7877.5</v>
      </c>
      <c r="C7882" s="34">
        <v>2.8</v>
      </c>
      <c r="D7882" s="32">
        <f t="shared" si="246"/>
        <v>37.04</v>
      </c>
      <c r="E7882" s="37">
        <f t="shared" si="247"/>
        <v>44.448</v>
      </c>
      <c r="F7882" s="32">
        <f>'Auxiliary Energy Estimation'!$E$25-D7882</f>
        <v>17.96</v>
      </c>
      <c r="G7882" s="32">
        <f>'Auxiliary Energy Estimation'!$E$25-E7882</f>
        <v>10.552</v>
      </c>
      <c r="H7882" s="26">
        <f>IF(D7882&lt;='Auxiliary Energy Estimation'!$E$25, 1, 0)</f>
        <v>1</v>
      </c>
      <c r="I7882" s="26">
        <f>IF(E7882&lt;='Auxiliary Energy Estimation'!$E$25, 1, 0)</f>
        <v>1</v>
      </c>
    </row>
    <row r="7883" spans="2:9" ht="15" x14ac:dyDescent="0.3">
      <c r="B7883" s="33">
        <v>7878.5</v>
      </c>
      <c r="C7883" s="34">
        <v>1.7</v>
      </c>
      <c r="D7883" s="32">
        <f t="shared" si="246"/>
        <v>35.06</v>
      </c>
      <c r="E7883" s="37">
        <f t="shared" si="247"/>
        <v>42.072000000000003</v>
      </c>
      <c r="F7883" s="32">
        <f>'Auxiliary Energy Estimation'!$E$25-D7883</f>
        <v>19.939999999999998</v>
      </c>
      <c r="G7883" s="32">
        <f>'Auxiliary Energy Estimation'!$E$25-E7883</f>
        <v>12.927999999999997</v>
      </c>
      <c r="H7883" s="26">
        <f>IF(D7883&lt;='Auxiliary Energy Estimation'!$E$25, 1, 0)</f>
        <v>1</v>
      </c>
      <c r="I7883" s="26">
        <f>IF(E7883&lt;='Auxiliary Energy Estimation'!$E$25, 1, 0)</f>
        <v>1</v>
      </c>
    </row>
    <row r="7884" spans="2:9" ht="15" x14ac:dyDescent="0.3">
      <c r="B7884" s="33">
        <v>7879.5</v>
      </c>
      <c r="C7884" s="34">
        <v>1.7</v>
      </c>
      <c r="D7884" s="32">
        <f t="shared" si="246"/>
        <v>35.06</v>
      </c>
      <c r="E7884" s="37">
        <f t="shared" si="247"/>
        <v>42.072000000000003</v>
      </c>
      <c r="F7884" s="32">
        <f>'Auxiliary Energy Estimation'!$E$25-D7884</f>
        <v>19.939999999999998</v>
      </c>
      <c r="G7884" s="32">
        <f>'Auxiliary Energy Estimation'!$E$25-E7884</f>
        <v>12.927999999999997</v>
      </c>
      <c r="H7884" s="26">
        <f>IF(D7884&lt;='Auxiliary Energy Estimation'!$E$25, 1, 0)</f>
        <v>1</v>
      </c>
      <c r="I7884" s="26">
        <f>IF(E7884&lt;='Auxiliary Energy Estimation'!$E$25, 1, 0)</f>
        <v>1</v>
      </c>
    </row>
    <row r="7885" spans="2:9" ht="15" x14ac:dyDescent="0.3">
      <c r="B7885" s="33">
        <v>7880.5</v>
      </c>
      <c r="C7885" s="34">
        <v>1.7</v>
      </c>
      <c r="D7885" s="32">
        <f t="shared" si="246"/>
        <v>35.06</v>
      </c>
      <c r="E7885" s="37">
        <f t="shared" si="247"/>
        <v>42.072000000000003</v>
      </c>
      <c r="F7885" s="32">
        <f>'Auxiliary Energy Estimation'!$E$25-D7885</f>
        <v>19.939999999999998</v>
      </c>
      <c r="G7885" s="32">
        <f>'Auxiliary Energy Estimation'!$E$25-E7885</f>
        <v>12.927999999999997</v>
      </c>
      <c r="H7885" s="26">
        <f>IF(D7885&lt;='Auxiliary Energy Estimation'!$E$25, 1, 0)</f>
        <v>1</v>
      </c>
      <c r="I7885" s="26">
        <f>IF(E7885&lt;='Auxiliary Energy Estimation'!$E$25, 1, 0)</f>
        <v>1</v>
      </c>
    </row>
    <row r="7886" spans="2:9" ht="15" x14ac:dyDescent="0.3">
      <c r="B7886" s="33">
        <v>7881.5</v>
      </c>
      <c r="C7886" s="34">
        <v>1.7</v>
      </c>
      <c r="D7886" s="32">
        <f t="shared" si="246"/>
        <v>35.06</v>
      </c>
      <c r="E7886" s="37">
        <f t="shared" si="247"/>
        <v>42.072000000000003</v>
      </c>
      <c r="F7886" s="32">
        <f>'Auxiliary Energy Estimation'!$E$25-D7886</f>
        <v>19.939999999999998</v>
      </c>
      <c r="G7886" s="32">
        <f>'Auxiliary Energy Estimation'!$E$25-E7886</f>
        <v>12.927999999999997</v>
      </c>
      <c r="H7886" s="26">
        <f>IF(D7886&lt;='Auxiliary Energy Estimation'!$E$25, 1, 0)</f>
        <v>1</v>
      </c>
      <c r="I7886" s="26">
        <f>IF(E7886&lt;='Auxiliary Energy Estimation'!$E$25, 1, 0)</f>
        <v>1</v>
      </c>
    </row>
    <row r="7887" spans="2:9" ht="15" x14ac:dyDescent="0.3">
      <c r="B7887" s="33">
        <v>7882.5</v>
      </c>
      <c r="C7887" s="34">
        <v>2.2000000000000002</v>
      </c>
      <c r="D7887" s="32">
        <f t="shared" si="246"/>
        <v>35.96</v>
      </c>
      <c r="E7887" s="37">
        <f t="shared" si="247"/>
        <v>43.152000000000001</v>
      </c>
      <c r="F7887" s="32">
        <f>'Auxiliary Energy Estimation'!$E$25-D7887</f>
        <v>19.04</v>
      </c>
      <c r="G7887" s="32">
        <f>'Auxiliary Energy Estimation'!$E$25-E7887</f>
        <v>11.847999999999999</v>
      </c>
      <c r="H7887" s="26">
        <f>IF(D7887&lt;='Auxiliary Energy Estimation'!$E$25, 1, 0)</f>
        <v>1</v>
      </c>
      <c r="I7887" s="26">
        <f>IF(E7887&lt;='Auxiliary Energy Estimation'!$E$25, 1, 0)</f>
        <v>1</v>
      </c>
    </row>
    <row r="7888" spans="2:9" ht="15" x14ac:dyDescent="0.3">
      <c r="B7888" s="33">
        <v>7883.5</v>
      </c>
      <c r="C7888" s="34">
        <v>2.2000000000000002</v>
      </c>
      <c r="D7888" s="32">
        <f t="shared" si="246"/>
        <v>35.96</v>
      </c>
      <c r="E7888" s="37">
        <f t="shared" si="247"/>
        <v>43.152000000000001</v>
      </c>
      <c r="F7888" s="32">
        <f>'Auxiliary Energy Estimation'!$E$25-D7888</f>
        <v>19.04</v>
      </c>
      <c r="G7888" s="32">
        <f>'Auxiliary Energy Estimation'!$E$25-E7888</f>
        <v>11.847999999999999</v>
      </c>
      <c r="H7888" s="26">
        <f>IF(D7888&lt;='Auxiliary Energy Estimation'!$E$25, 1, 0)</f>
        <v>1</v>
      </c>
      <c r="I7888" s="26">
        <f>IF(E7888&lt;='Auxiliary Energy Estimation'!$E$25, 1, 0)</f>
        <v>1</v>
      </c>
    </row>
    <row r="7889" spans="2:9" ht="15" x14ac:dyDescent="0.3">
      <c r="B7889" s="33">
        <v>7884.5</v>
      </c>
      <c r="C7889" s="34">
        <v>2.2000000000000002</v>
      </c>
      <c r="D7889" s="32">
        <f t="shared" si="246"/>
        <v>35.96</v>
      </c>
      <c r="E7889" s="37">
        <f t="shared" si="247"/>
        <v>43.152000000000001</v>
      </c>
      <c r="F7889" s="32">
        <f>'Auxiliary Energy Estimation'!$E$25-D7889</f>
        <v>19.04</v>
      </c>
      <c r="G7889" s="32">
        <f>'Auxiliary Energy Estimation'!$E$25-E7889</f>
        <v>11.847999999999999</v>
      </c>
      <c r="H7889" s="26">
        <f>IF(D7889&lt;='Auxiliary Energy Estimation'!$E$25, 1, 0)</f>
        <v>1</v>
      </c>
      <c r="I7889" s="26">
        <f>IF(E7889&lt;='Auxiliary Energy Estimation'!$E$25, 1, 0)</f>
        <v>1</v>
      </c>
    </row>
    <row r="7890" spans="2:9" ht="15" x14ac:dyDescent="0.3">
      <c r="B7890" s="33">
        <v>7885.5</v>
      </c>
      <c r="C7890" s="34">
        <v>2.2000000000000002</v>
      </c>
      <c r="D7890" s="32">
        <f t="shared" si="246"/>
        <v>35.96</v>
      </c>
      <c r="E7890" s="37">
        <f t="shared" si="247"/>
        <v>43.152000000000001</v>
      </c>
      <c r="F7890" s="32">
        <f>'Auxiliary Energy Estimation'!$E$25-D7890</f>
        <v>19.04</v>
      </c>
      <c r="G7890" s="32">
        <f>'Auxiliary Energy Estimation'!$E$25-E7890</f>
        <v>11.847999999999999</v>
      </c>
      <c r="H7890" s="26">
        <f>IF(D7890&lt;='Auxiliary Energy Estimation'!$E$25, 1, 0)</f>
        <v>1</v>
      </c>
      <c r="I7890" s="26">
        <f>IF(E7890&lt;='Auxiliary Energy Estimation'!$E$25, 1, 0)</f>
        <v>1</v>
      </c>
    </row>
    <row r="7891" spans="2:9" ht="15" x14ac:dyDescent="0.3">
      <c r="B7891" s="33">
        <v>7886.5</v>
      </c>
      <c r="C7891" s="34">
        <v>2.2000000000000002</v>
      </c>
      <c r="D7891" s="32">
        <f t="shared" si="246"/>
        <v>35.96</v>
      </c>
      <c r="E7891" s="37">
        <f t="shared" si="247"/>
        <v>43.152000000000001</v>
      </c>
      <c r="F7891" s="32">
        <f>'Auxiliary Energy Estimation'!$E$25-D7891</f>
        <v>19.04</v>
      </c>
      <c r="G7891" s="32">
        <f>'Auxiliary Energy Estimation'!$E$25-E7891</f>
        <v>11.847999999999999</v>
      </c>
      <c r="H7891" s="26">
        <f>IF(D7891&lt;='Auxiliary Energy Estimation'!$E$25, 1, 0)</f>
        <v>1</v>
      </c>
      <c r="I7891" s="26">
        <f>IF(E7891&lt;='Auxiliary Energy Estimation'!$E$25, 1, 0)</f>
        <v>1</v>
      </c>
    </row>
    <row r="7892" spans="2:9" ht="15" x14ac:dyDescent="0.3">
      <c r="B7892" s="33">
        <v>7887.5</v>
      </c>
      <c r="C7892" s="34">
        <v>2.2000000000000002</v>
      </c>
      <c r="D7892" s="32">
        <f t="shared" si="246"/>
        <v>35.96</v>
      </c>
      <c r="E7892" s="37">
        <f t="shared" si="247"/>
        <v>43.152000000000001</v>
      </c>
      <c r="F7892" s="32">
        <f>'Auxiliary Energy Estimation'!$E$25-D7892</f>
        <v>19.04</v>
      </c>
      <c r="G7892" s="32">
        <f>'Auxiliary Energy Estimation'!$E$25-E7892</f>
        <v>11.847999999999999</v>
      </c>
      <c r="H7892" s="26">
        <f>IF(D7892&lt;='Auxiliary Energy Estimation'!$E$25, 1, 0)</f>
        <v>1</v>
      </c>
      <c r="I7892" s="26">
        <f>IF(E7892&lt;='Auxiliary Energy Estimation'!$E$25, 1, 0)</f>
        <v>1</v>
      </c>
    </row>
    <row r="7893" spans="2:9" ht="15" x14ac:dyDescent="0.3">
      <c r="B7893" s="33">
        <v>7888.5</v>
      </c>
      <c r="C7893" s="34">
        <v>1.7</v>
      </c>
      <c r="D7893" s="32">
        <f t="shared" si="246"/>
        <v>35.06</v>
      </c>
      <c r="E7893" s="37">
        <f t="shared" si="247"/>
        <v>42.072000000000003</v>
      </c>
      <c r="F7893" s="32">
        <f>'Auxiliary Energy Estimation'!$E$25-D7893</f>
        <v>19.939999999999998</v>
      </c>
      <c r="G7893" s="32">
        <f>'Auxiliary Energy Estimation'!$E$25-E7893</f>
        <v>12.927999999999997</v>
      </c>
      <c r="H7893" s="26">
        <f>IF(D7893&lt;='Auxiliary Energy Estimation'!$E$25, 1, 0)</f>
        <v>1</v>
      </c>
      <c r="I7893" s="26">
        <f>IF(E7893&lt;='Auxiliary Energy Estimation'!$E$25, 1, 0)</f>
        <v>1</v>
      </c>
    </row>
    <row r="7894" spans="2:9" ht="15" x14ac:dyDescent="0.3">
      <c r="B7894" s="33">
        <v>7889.5</v>
      </c>
      <c r="C7894" s="34">
        <v>1.1000000000000001</v>
      </c>
      <c r="D7894" s="32">
        <f t="shared" si="246"/>
        <v>33.979999999999997</v>
      </c>
      <c r="E7894" s="37">
        <f t="shared" si="247"/>
        <v>40.775999999999996</v>
      </c>
      <c r="F7894" s="32">
        <f>'Auxiliary Energy Estimation'!$E$25-D7894</f>
        <v>21.020000000000003</v>
      </c>
      <c r="G7894" s="32">
        <f>'Auxiliary Energy Estimation'!$E$25-E7894</f>
        <v>14.224000000000004</v>
      </c>
      <c r="H7894" s="26">
        <f>IF(D7894&lt;='Auxiliary Energy Estimation'!$E$25, 1, 0)</f>
        <v>1</v>
      </c>
      <c r="I7894" s="26">
        <f>IF(E7894&lt;='Auxiliary Energy Estimation'!$E$25, 1, 0)</f>
        <v>1</v>
      </c>
    </row>
    <row r="7895" spans="2:9" ht="15" x14ac:dyDescent="0.3">
      <c r="B7895" s="33">
        <v>7890.5</v>
      </c>
      <c r="C7895" s="34">
        <v>0.6</v>
      </c>
      <c r="D7895" s="32">
        <f t="shared" si="246"/>
        <v>33.08</v>
      </c>
      <c r="E7895" s="37">
        <f t="shared" si="247"/>
        <v>39.695999999999998</v>
      </c>
      <c r="F7895" s="32">
        <f>'Auxiliary Energy Estimation'!$E$25-D7895</f>
        <v>21.92</v>
      </c>
      <c r="G7895" s="32">
        <f>'Auxiliary Energy Estimation'!$E$25-E7895</f>
        <v>15.304000000000002</v>
      </c>
      <c r="H7895" s="26">
        <f>IF(D7895&lt;='Auxiliary Energy Estimation'!$E$25, 1, 0)</f>
        <v>1</v>
      </c>
      <c r="I7895" s="26">
        <f>IF(E7895&lt;='Auxiliary Energy Estimation'!$E$25, 1, 0)</f>
        <v>1</v>
      </c>
    </row>
    <row r="7896" spans="2:9" ht="15" x14ac:dyDescent="0.3">
      <c r="B7896" s="33">
        <v>7891.5</v>
      </c>
      <c r="C7896" s="34">
        <v>-0.6</v>
      </c>
      <c r="D7896" s="32">
        <f t="shared" si="246"/>
        <v>30.92</v>
      </c>
      <c r="E7896" s="37">
        <f t="shared" si="247"/>
        <v>37.103999999999999</v>
      </c>
      <c r="F7896" s="32">
        <f>'Auxiliary Energy Estimation'!$E$25-D7896</f>
        <v>24.08</v>
      </c>
      <c r="G7896" s="32">
        <f>'Auxiliary Energy Estimation'!$E$25-E7896</f>
        <v>17.896000000000001</v>
      </c>
      <c r="H7896" s="26">
        <f>IF(D7896&lt;='Auxiliary Energy Estimation'!$E$25, 1, 0)</f>
        <v>1</v>
      </c>
      <c r="I7896" s="26">
        <f>IF(E7896&lt;='Auxiliary Energy Estimation'!$E$25, 1, 0)</f>
        <v>1</v>
      </c>
    </row>
    <row r="7897" spans="2:9" ht="15" x14ac:dyDescent="0.3">
      <c r="B7897" s="33">
        <v>7892.5</v>
      </c>
      <c r="C7897" s="34">
        <v>-1.1000000000000001</v>
      </c>
      <c r="D7897" s="32">
        <f t="shared" si="246"/>
        <v>30.02</v>
      </c>
      <c r="E7897" s="37">
        <f t="shared" si="247"/>
        <v>36.024000000000001</v>
      </c>
      <c r="F7897" s="32">
        <f>'Auxiliary Energy Estimation'!$E$25-D7897</f>
        <v>24.98</v>
      </c>
      <c r="G7897" s="32">
        <f>'Auxiliary Energy Estimation'!$E$25-E7897</f>
        <v>18.975999999999999</v>
      </c>
      <c r="H7897" s="26">
        <f>IF(D7897&lt;='Auxiliary Energy Estimation'!$E$25, 1, 0)</f>
        <v>1</v>
      </c>
      <c r="I7897" s="26">
        <f>IF(E7897&lt;='Auxiliary Energy Estimation'!$E$25, 1, 0)</f>
        <v>1</v>
      </c>
    </row>
    <row r="7898" spans="2:9" ht="15" x14ac:dyDescent="0.3">
      <c r="B7898" s="33">
        <v>7893.5</v>
      </c>
      <c r="C7898" s="34">
        <v>-1.7</v>
      </c>
      <c r="D7898" s="32">
        <f t="shared" si="246"/>
        <v>28.94</v>
      </c>
      <c r="E7898" s="37">
        <f t="shared" si="247"/>
        <v>34.728000000000002</v>
      </c>
      <c r="F7898" s="32">
        <f>'Auxiliary Energy Estimation'!$E$25-D7898</f>
        <v>26.06</v>
      </c>
      <c r="G7898" s="32">
        <f>'Auxiliary Energy Estimation'!$E$25-E7898</f>
        <v>20.271999999999998</v>
      </c>
      <c r="H7898" s="26">
        <f>IF(D7898&lt;='Auxiliary Energy Estimation'!$E$25, 1, 0)</f>
        <v>1</v>
      </c>
      <c r="I7898" s="26">
        <f>IF(E7898&lt;='Auxiliary Energy Estimation'!$E$25, 1, 0)</f>
        <v>1</v>
      </c>
    </row>
    <row r="7899" spans="2:9" ht="15" x14ac:dyDescent="0.3">
      <c r="B7899" s="33">
        <v>7894.5</v>
      </c>
      <c r="C7899" s="34">
        <v>-2.8</v>
      </c>
      <c r="D7899" s="32">
        <f t="shared" si="246"/>
        <v>26.96</v>
      </c>
      <c r="E7899" s="37">
        <f t="shared" si="247"/>
        <v>32.351999999999997</v>
      </c>
      <c r="F7899" s="32">
        <f>'Auxiliary Energy Estimation'!$E$25-D7899</f>
        <v>28.04</v>
      </c>
      <c r="G7899" s="32">
        <f>'Auxiliary Energy Estimation'!$E$25-E7899</f>
        <v>22.648000000000003</v>
      </c>
      <c r="H7899" s="26">
        <f>IF(D7899&lt;='Auxiliary Energy Estimation'!$E$25, 1, 0)</f>
        <v>1</v>
      </c>
      <c r="I7899" s="26">
        <f>IF(E7899&lt;='Auxiliary Energy Estimation'!$E$25, 1, 0)</f>
        <v>1</v>
      </c>
    </row>
    <row r="7900" spans="2:9" ht="15" x14ac:dyDescent="0.3">
      <c r="B7900" s="33">
        <v>7895.5</v>
      </c>
      <c r="C7900" s="34">
        <v>-3.3</v>
      </c>
      <c r="D7900" s="32">
        <f t="shared" si="246"/>
        <v>26.060000000000002</v>
      </c>
      <c r="E7900" s="37">
        <f t="shared" si="247"/>
        <v>31.272000000000002</v>
      </c>
      <c r="F7900" s="32">
        <f>'Auxiliary Energy Estimation'!$E$25-D7900</f>
        <v>28.939999999999998</v>
      </c>
      <c r="G7900" s="32">
        <f>'Auxiliary Energy Estimation'!$E$25-E7900</f>
        <v>23.727999999999998</v>
      </c>
      <c r="H7900" s="26">
        <f>IF(D7900&lt;='Auxiliary Energy Estimation'!$E$25, 1, 0)</f>
        <v>1</v>
      </c>
      <c r="I7900" s="26">
        <f>IF(E7900&lt;='Auxiliary Energy Estimation'!$E$25, 1, 0)</f>
        <v>1</v>
      </c>
    </row>
    <row r="7901" spans="2:9" ht="15" x14ac:dyDescent="0.3">
      <c r="B7901" s="33">
        <v>7896.5</v>
      </c>
      <c r="C7901" s="34">
        <v>-3.9</v>
      </c>
      <c r="D7901" s="32">
        <f t="shared" si="246"/>
        <v>24.98</v>
      </c>
      <c r="E7901" s="37">
        <f t="shared" si="247"/>
        <v>29.975999999999999</v>
      </c>
      <c r="F7901" s="32">
        <f>'Auxiliary Energy Estimation'!$E$25-D7901</f>
        <v>30.02</v>
      </c>
      <c r="G7901" s="32">
        <f>'Auxiliary Energy Estimation'!$E$25-E7901</f>
        <v>25.024000000000001</v>
      </c>
      <c r="H7901" s="26">
        <f>IF(D7901&lt;='Auxiliary Energy Estimation'!$E$25, 1, 0)</f>
        <v>1</v>
      </c>
      <c r="I7901" s="26">
        <f>IF(E7901&lt;='Auxiliary Energy Estimation'!$E$25, 1, 0)</f>
        <v>1</v>
      </c>
    </row>
    <row r="7902" spans="2:9" ht="15" x14ac:dyDescent="0.3">
      <c r="B7902" s="33">
        <v>7897.5</v>
      </c>
      <c r="C7902" s="34">
        <v>-4.4000000000000004</v>
      </c>
      <c r="D7902" s="32">
        <f t="shared" si="246"/>
        <v>24.08</v>
      </c>
      <c r="E7902" s="37">
        <f t="shared" si="247"/>
        <v>28.895999999999997</v>
      </c>
      <c r="F7902" s="32">
        <f>'Auxiliary Energy Estimation'!$E$25-D7902</f>
        <v>30.92</v>
      </c>
      <c r="G7902" s="32">
        <f>'Auxiliary Energy Estimation'!$E$25-E7902</f>
        <v>26.104000000000003</v>
      </c>
      <c r="H7902" s="26">
        <f>IF(D7902&lt;='Auxiliary Energy Estimation'!$E$25, 1, 0)</f>
        <v>1</v>
      </c>
      <c r="I7902" s="26">
        <f>IF(E7902&lt;='Auxiliary Energy Estimation'!$E$25, 1, 0)</f>
        <v>1</v>
      </c>
    </row>
    <row r="7903" spans="2:9" ht="15" x14ac:dyDescent="0.3">
      <c r="B7903" s="33">
        <v>7898.5</v>
      </c>
      <c r="C7903" s="34">
        <v>-4.4000000000000004</v>
      </c>
      <c r="D7903" s="32">
        <f t="shared" si="246"/>
        <v>24.08</v>
      </c>
      <c r="E7903" s="37">
        <f t="shared" si="247"/>
        <v>28.895999999999997</v>
      </c>
      <c r="F7903" s="32">
        <f>'Auxiliary Energy Estimation'!$E$25-D7903</f>
        <v>30.92</v>
      </c>
      <c r="G7903" s="32">
        <f>'Auxiliary Energy Estimation'!$E$25-E7903</f>
        <v>26.104000000000003</v>
      </c>
      <c r="H7903" s="26">
        <f>IF(D7903&lt;='Auxiliary Energy Estimation'!$E$25, 1, 0)</f>
        <v>1</v>
      </c>
      <c r="I7903" s="26">
        <f>IF(E7903&lt;='Auxiliary Energy Estimation'!$E$25, 1, 0)</f>
        <v>1</v>
      </c>
    </row>
    <row r="7904" spans="2:9" ht="15" x14ac:dyDescent="0.3">
      <c r="B7904" s="33">
        <v>7899.5</v>
      </c>
      <c r="C7904" s="34">
        <v>-5.6</v>
      </c>
      <c r="D7904" s="32">
        <f t="shared" si="246"/>
        <v>21.92</v>
      </c>
      <c r="E7904" s="37">
        <f t="shared" si="247"/>
        <v>26.304000000000002</v>
      </c>
      <c r="F7904" s="32">
        <f>'Auxiliary Energy Estimation'!$E$25-D7904</f>
        <v>33.08</v>
      </c>
      <c r="G7904" s="32">
        <f>'Auxiliary Energy Estimation'!$E$25-E7904</f>
        <v>28.695999999999998</v>
      </c>
      <c r="H7904" s="26">
        <f>IF(D7904&lt;='Auxiliary Energy Estimation'!$E$25, 1, 0)</f>
        <v>1</v>
      </c>
      <c r="I7904" s="26">
        <f>IF(E7904&lt;='Auxiliary Energy Estimation'!$E$25, 1, 0)</f>
        <v>1</v>
      </c>
    </row>
    <row r="7905" spans="2:9" ht="15" x14ac:dyDescent="0.3">
      <c r="B7905" s="33">
        <v>7900.5</v>
      </c>
      <c r="C7905" s="34">
        <v>-6.1</v>
      </c>
      <c r="D7905" s="32">
        <f t="shared" si="246"/>
        <v>21.02</v>
      </c>
      <c r="E7905" s="37">
        <f t="shared" si="247"/>
        <v>25.224</v>
      </c>
      <c r="F7905" s="32">
        <f>'Auxiliary Energy Estimation'!$E$25-D7905</f>
        <v>33.980000000000004</v>
      </c>
      <c r="G7905" s="32">
        <f>'Auxiliary Energy Estimation'!$E$25-E7905</f>
        <v>29.776</v>
      </c>
      <c r="H7905" s="26">
        <f>IF(D7905&lt;='Auxiliary Energy Estimation'!$E$25, 1, 0)</f>
        <v>1</v>
      </c>
      <c r="I7905" s="26">
        <f>IF(E7905&lt;='Auxiliary Energy Estimation'!$E$25, 1, 0)</f>
        <v>1</v>
      </c>
    </row>
    <row r="7906" spans="2:9" ht="15" x14ac:dyDescent="0.3">
      <c r="B7906" s="33">
        <v>7901.5</v>
      </c>
      <c r="C7906" s="34">
        <v>-6.7</v>
      </c>
      <c r="D7906" s="32">
        <f t="shared" si="246"/>
        <v>19.939999999999998</v>
      </c>
      <c r="E7906" s="37">
        <f t="shared" si="247"/>
        <v>23.927999999999997</v>
      </c>
      <c r="F7906" s="32">
        <f>'Auxiliary Energy Estimation'!$E$25-D7906</f>
        <v>35.06</v>
      </c>
      <c r="G7906" s="32">
        <f>'Auxiliary Energy Estimation'!$E$25-E7906</f>
        <v>31.072000000000003</v>
      </c>
      <c r="H7906" s="26">
        <f>IF(D7906&lt;='Auxiliary Energy Estimation'!$E$25, 1, 0)</f>
        <v>1</v>
      </c>
      <c r="I7906" s="26">
        <f>IF(E7906&lt;='Auxiliary Energy Estimation'!$E$25, 1, 0)</f>
        <v>1</v>
      </c>
    </row>
    <row r="7907" spans="2:9" ht="15" x14ac:dyDescent="0.3">
      <c r="B7907" s="33">
        <v>7902.5</v>
      </c>
      <c r="C7907" s="34">
        <v>-6.7</v>
      </c>
      <c r="D7907" s="32">
        <f t="shared" si="246"/>
        <v>19.939999999999998</v>
      </c>
      <c r="E7907" s="37">
        <f t="shared" si="247"/>
        <v>23.927999999999997</v>
      </c>
      <c r="F7907" s="32">
        <f>'Auxiliary Energy Estimation'!$E$25-D7907</f>
        <v>35.06</v>
      </c>
      <c r="G7907" s="32">
        <f>'Auxiliary Energy Estimation'!$E$25-E7907</f>
        <v>31.072000000000003</v>
      </c>
      <c r="H7907" s="26">
        <f>IF(D7907&lt;='Auxiliary Energy Estimation'!$E$25, 1, 0)</f>
        <v>1</v>
      </c>
      <c r="I7907" s="26">
        <f>IF(E7907&lt;='Auxiliary Energy Estimation'!$E$25, 1, 0)</f>
        <v>1</v>
      </c>
    </row>
    <row r="7908" spans="2:9" ht="15" x14ac:dyDescent="0.3">
      <c r="B7908" s="33">
        <v>7903.5</v>
      </c>
      <c r="C7908" s="34">
        <v>-6.1</v>
      </c>
      <c r="D7908" s="32">
        <f t="shared" si="246"/>
        <v>21.02</v>
      </c>
      <c r="E7908" s="37">
        <f t="shared" si="247"/>
        <v>25.224</v>
      </c>
      <c r="F7908" s="32">
        <f>'Auxiliary Energy Estimation'!$E$25-D7908</f>
        <v>33.980000000000004</v>
      </c>
      <c r="G7908" s="32">
        <f>'Auxiliary Energy Estimation'!$E$25-E7908</f>
        <v>29.776</v>
      </c>
      <c r="H7908" s="26">
        <f>IF(D7908&lt;='Auxiliary Energy Estimation'!$E$25, 1, 0)</f>
        <v>1</v>
      </c>
      <c r="I7908" s="26">
        <f>IF(E7908&lt;='Auxiliary Energy Estimation'!$E$25, 1, 0)</f>
        <v>1</v>
      </c>
    </row>
    <row r="7909" spans="2:9" ht="15" x14ac:dyDescent="0.3">
      <c r="B7909" s="33">
        <v>7904.5</v>
      </c>
      <c r="C7909" s="34">
        <v>-5.6</v>
      </c>
      <c r="D7909" s="32">
        <f t="shared" si="246"/>
        <v>21.92</v>
      </c>
      <c r="E7909" s="37">
        <f t="shared" si="247"/>
        <v>26.304000000000002</v>
      </c>
      <c r="F7909" s="32">
        <f>'Auxiliary Energy Estimation'!$E$25-D7909</f>
        <v>33.08</v>
      </c>
      <c r="G7909" s="32">
        <f>'Auxiliary Energy Estimation'!$E$25-E7909</f>
        <v>28.695999999999998</v>
      </c>
      <c r="H7909" s="26">
        <f>IF(D7909&lt;='Auxiliary Energy Estimation'!$E$25, 1, 0)</f>
        <v>1</v>
      </c>
      <c r="I7909" s="26">
        <f>IF(E7909&lt;='Auxiliary Energy Estimation'!$E$25, 1, 0)</f>
        <v>1</v>
      </c>
    </row>
    <row r="7910" spans="2:9" ht="15" x14ac:dyDescent="0.3">
      <c r="B7910" s="33">
        <v>7905.5</v>
      </c>
      <c r="C7910" s="34">
        <v>-4.4000000000000004</v>
      </c>
      <c r="D7910" s="32">
        <f t="shared" si="246"/>
        <v>24.08</v>
      </c>
      <c r="E7910" s="37">
        <f t="shared" si="247"/>
        <v>28.895999999999997</v>
      </c>
      <c r="F7910" s="32">
        <f>'Auxiliary Energy Estimation'!$E$25-D7910</f>
        <v>30.92</v>
      </c>
      <c r="G7910" s="32">
        <f>'Auxiliary Energy Estimation'!$E$25-E7910</f>
        <v>26.104000000000003</v>
      </c>
      <c r="H7910" s="26">
        <f>IF(D7910&lt;='Auxiliary Energy Estimation'!$E$25, 1, 0)</f>
        <v>1</v>
      </c>
      <c r="I7910" s="26">
        <f>IF(E7910&lt;='Auxiliary Energy Estimation'!$E$25, 1, 0)</f>
        <v>1</v>
      </c>
    </row>
    <row r="7911" spans="2:9" ht="15" x14ac:dyDescent="0.3">
      <c r="B7911" s="33">
        <v>7906.5</v>
      </c>
      <c r="C7911" s="34">
        <v>-3.9</v>
      </c>
      <c r="D7911" s="32">
        <f t="shared" si="246"/>
        <v>24.98</v>
      </c>
      <c r="E7911" s="37">
        <f t="shared" si="247"/>
        <v>29.975999999999999</v>
      </c>
      <c r="F7911" s="32">
        <f>'Auxiliary Energy Estimation'!$E$25-D7911</f>
        <v>30.02</v>
      </c>
      <c r="G7911" s="32">
        <f>'Auxiliary Energy Estimation'!$E$25-E7911</f>
        <v>25.024000000000001</v>
      </c>
      <c r="H7911" s="26">
        <f>IF(D7911&lt;='Auxiliary Energy Estimation'!$E$25, 1, 0)</f>
        <v>1</v>
      </c>
      <c r="I7911" s="26">
        <f>IF(E7911&lt;='Auxiliary Energy Estimation'!$E$25, 1, 0)</f>
        <v>1</v>
      </c>
    </row>
    <row r="7912" spans="2:9" ht="15" x14ac:dyDescent="0.3">
      <c r="B7912" s="33">
        <v>7907.5</v>
      </c>
      <c r="C7912" s="34">
        <v>-3.3</v>
      </c>
      <c r="D7912" s="32">
        <f t="shared" si="246"/>
        <v>26.060000000000002</v>
      </c>
      <c r="E7912" s="37">
        <f t="shared" si="247"/>
        <v>31.272000000000002</v>
      </c>
      <c r="F7912" s="32">
        <f>'Auxiliary Energy Estimation'!$E$25-D7912</f>
        <v>28.939999999999998</v>
      </c>
      <c r="G7912" s="32">
        <f>'Auxiliary Energy Estimation'!$E$25-E7912</f>
        <v>23.727999999999998</v>
      </c>
      <c r="H7912" s="26">
        <f>IF(D7912&lt;='Auxiliary Energy Estimation'!$E$25, 1, 0)</f>
        <v>1</v>
      </c>
      <c r="I7912" s="26">
        <f>IF(E7912&lt;='Auxiliary Energy Estimation'!$E$25, 1, 0)</f>
        <v>1</v>
      </c>
    </row>
    <row r="7913" spans="2:9" ht="15" x14ac:dyDescent="0.3">
      <c r="B7913" s="33">
        <v>7908.5</v>
      </c>
      <c r="C7913" s="34">
        <v>-2.8</v>
      </c>
      <c r="D7913" s="32">
        <f t="shared" si="246"/>
        <v>26.96</v>
      </c>
      <c r="E7913" s="37">
        <f t="shared" si="247"/>
        <v>32.351999999999997</v>
      </c>
      <c r="F7913" s="32">
        <f>'Auxiliary Energy Estimation'!$E$25-D7913</f>
        <v>28.04</v>
      </c>
      <c r="G7913" s="32">
        <f>'Auxiliary Energy Estimation'!$E$25-E7913</f>
        <v>22.648000000000003</v>
      </c>
      <c r="H7913" s="26">
        <f>IF(D7913&lt;='Auxiliary Energy Estimation'!$E$25, 1, 0)</f>
        <v>1</v>
      </c>
      <c r="I7913" s="26">
        <f>IF(E7913&lt;='Auxiliary Energy Estimation'!$E$25, 1, 0)</f>
        <v>1</v>
      </c>
    </row>
    <row r="7914" spans="2:9" ht="15" x14ac:dyDescent="0.3">
      <c r="B7914" s="33">
        <v>7909.5</v>
      </c>
      <c r="C7914" s="34">
        <v>-2.2000000000000002</v>
      </c>
      <c r="D7914" s="32">
        <f t="shared" si="246"/>
        <v>28.04</v>
      </c>
      <c r="E7914" s="37">
        <f t="shared" si="247"/>
        <v>33.647999999999996</v>
      </c>
      <c r="F7914" s="32">
        <f>'Auxiliary Energy Estimation'!$E$25-D7914</f>
        <v>26.96</v>
      </c>
      <c r="G7914" s="32">
        <f>'Auxiliary Energy Estimation'!$E$25-E7914</f>
        <v>21.352000000000004</v>
      </c>
      <c r="H7914" s="26">
        <f>IF(D7914&lt;='Auxiliary Energy Estimation'!$E$25, 1, 0)</f>
        <v>1</v>
      </c>
      <c r="I7914" s="26">
        <f>IF(E7914&lt;='Auxiliary Energy Estimation'!$E$25, 1, 0)</f>
        <v>1</v>
      </c>
    </row>
    <row r="7915" spans="2:9" ht="15" x14ac:dyDescent="0.3">
      <c r="B7915" s="33">
        <v>7910.5</v>
      </c>
      <c r="C7915" s="34">
        <v>-1.7</v>
      </c>
      <c r="D7915" s="32">
        <f t="shared" si="246"/>
        <v>28.94</v>
      </c>
      <c r="E7915" s="37">
        <f t="shared" si="247"/>
        <v>34.728000000000002</v>
      </c>
      <c r="F7915" s="32">
        <f>'Auxiliary Energy Estimation'!$E$25-D7915</f>
        <v>26.06</v>
      </c>
      <c r="G7915" s="32">
        <f>'Auxiliary Energy Estimation'!$E$25-E7915</f>
        <v>20.271999999999998</v>
      </c>
      <c r="H7915" s="26">
        <f>IF(D7915&lt;='Auxiliary Energy Estimation'!$E$25, 1, 0)</f>
        <v>1</v>
      </c>
      <c r="I7915" s="26">
        <f>IF(E7915&lt;='Auxiliary Energy Estimation'!$E$25, 1, 0)</f>
        <v>1</v>
      </c>
    </row>
    <row r="7916" spans="2:9" ht="15" x14ac:dyDescent="0.3">
      <c r="B7916" s="33">
        <v>7911.5</v>
      </c>
      <c r="C7916" s="34">
        <v>-1.7</v>
      </c>
      <c r="D7916" s="32">
        <f t="shared" si="246"/>
        <v>28.94</v>
      </c>
      <c r="E7916" s="37">
        <f t="shared" si="247"/>
        <v>34.728000000000002</v>
      </c>
      <c r="F7916" s="32">
        <f>'Auxiliary Energy Estimation'!$E$25-D7916</f>
        <v>26.06</v>
      </c>
      <c r="G7916" s="32">
        <f>'Auxiliary Energy Estimation'!$E$25-E7916</f>
        <v>20.271999999999998</v>
      </c>
      <c r="H7916" s="26">
        <f>IF(D7916&lt;='Auxiliary Energy Estimation'!$E$25, 1, 0)</f>
        <v>1</v>
      </c>
      <c r="I7916" s="26">
        <f>IF(E7916&lt;='Auxiliary Energy Estimation'!$E$25, 1, 0)</f>
        <v>1</v>
      </c>
    </row>
    <row r="7917" spans="2:9" ht="15" x14ac:dyDescent="0.3">
      <c r="B7917" s="33">
        <v>7912.5</v>
      </c>
      <c r="C7917" s="34">
        <v>-2.2000000000000002</v>
      </c>
      <c r="D7917" s="32">
        <f t="shared" si="246"/>
        <v>28.04</v>
      </c>
      <c r="E7917" s="37">
        <f t="shared" si="247"/>
        <v>33.647999999999996</v>
      </c>
      <c r="F7917" s="32">
        <f>'Auxiliary Energy Estimation'!$E$25-D7917</f>
        <v>26.96</v>
      </c>
      <c r="G7917" s="32">
        <f>'Auxiliary Energy Estimation'!$E$25-E7917</f>
        <v>21.352000000000004</v>
      </c>
      <c r="H7917" s="26">
        <f>IF(D7917&lt;='Auxiliary Energy Estimation'!$E$25, 1, 0)</f>
        <v>1</v>
      </c>
      <c r="I7917" s="26">
        <f>IF(E7917&lt;='Auxiliary Energy Estimation'!$E$25, 1, 0)</f>
        <v>1</v>
      </c>
    </row>
    <row r="7918" spans="2:9" ht="15" x14ac:dyDescent="0.3">
      <c r="B7918" s="33">
        <v>7913.5</v>
      </c>
      <c r="C7918" s="34">
        <v>-2.8</v>
      </c>
      <c r="D7918" s="32">
        <f t="shared" si="246"/>
        <v>26.96</v>
      </c>
      <c r="E7918" s="37">
        <f t="shared" si="247"/>
        <v>32.351999999999997</v>
      </c>
      <c r="F7918" s="32">
        <f>'Auxiliary Energy Estimation'!$E$25-D7918</f>
        <v>28.04</v>
      </c>
      <c r="G7918" s="32">
        <f>'Auxiliary Energy Estimation'!$E$25-E7918</f>
        <v>22.648000000000003</v>
      </c>
      <c r="H7918" s="26">
        <f>IF(D7918&lt;='Auxiliary Energy Estimation'!$E$25, 1, 0)</f>
        <v>1</v>
      </c>
      <c r="I7918" s="26">
        <f>IF(E7918&lt;='Auxiliary Energy Estimation'!$E$25, 1, 0)</f>
        <v>1</v>
      </c>
    </row>
    <row r="7919" spans="2:9" ht="15" x14ac:dyDescent="0.3">
      <c r="B7919" s="33">
        <v>7914.5</v>
      </c>
      <c r="C7919" s="34">
        <v>-3.9</v>
      </c>
      <c r="D7919" s="32">
        <f t="shared" si="246"/>
        <v>24.98</v>
      </c>
      <c r="E7919" s="37">
        <f t="shared" si="247"/>
        <v>29.975999999999999</v>
      </c>
      <c r="F7919" s="32">
        <f>'Auxiliary Energy Estimation'!$E$25-D7919</f>
        <v>30.02</v>
      </c>
      <c r="G7919" s="32">
        <f>'Auxiliary Energy Estimation'!$E$25-E7919</f>
        <v>25.024000000000001</v>
      </c>
      <c r="H7919" s="26">
        <f>IF(D7919&lt;='Auxiliary Energy Estimation'!$E$25, 1, 0)</f>
        <v>1</v>
      </c>
      <c r="I7919" s="26">
        <f>IF(E7919&lt;='Auxiliary Energy Estimation'!$E$25, 1, 0)</f>
        <v>1</v>
      </c>
    </row>
    <row r="7920" spans="2:9" ht="15" x14ac:dyDescent="0.3">
      <c r="B7920" s="33">
        <v>7915.5</v>
      </c>
      <c r="C7920" s="34">
        <v>-5</v>
      </c>
      <c r="D7920" s="32">
        <f t="shared" si="246"/>
        <v>23</v>
      </c>
      <c r="E7920" s="37">
        <f t="shared" si="247"/>
        <v>27.599999999999998</v>
      </c>
      <c r="F7920" s="32">
        <f>'Auxiliary Energy Estimation'!$E$25-D7920</f>
        <v>32</v>
      </c>
      <c r="G7920" s="32">
        <f>'Auxiliary Energy Estimation'!$E$25-E7920</f>
        <v>27.400000000000002</v>
      </c>
      <c r="H7920" s="26">
        <f>IF(D7920&lt;='Auxiliary Energy Estimation'!$E$25, 1, 0)</f>
        <v>1</v>
      </c>
      <c r="I7920" s="26">
        <f>IF(E7920&lt;='Auxiliary Energy Estimation'!$E$25, 1, 0)</f>
        <v>1</v>
      </c>
    </row>
    <row r="7921" spans="2:9" ht="15" x14ac:dyDescent="0.3">
      <c r="B7921" s="33">
        <v>7916.5</v>
      </c>
      <c r="C7921" s="34">
        <v>-5.6</v>
      </c>
      <c r="D7921" s="32">
        <f t="shared" si="246"/>
        <v>21.92</v>
      </c>
      <c r="E7921" s="37">
        <f t="shared" si="247"/>
        <v>26.304000000000002</v>
      </c>
      <c r="F7921" s="32">
        <f>'Auxiliary Energy Estimation'!$E$25-D7921</f>
        <v>33.08</v>
      </c>
      <c r="G7921" s="32">
        <f>'Auxiliary Energy Estimation'!$E$25-E7921</f>
        <v>28.695999999999998</v>
      </c>
      <c r="H7921" s="26">
        <f>IF(D7921&lt;='Auxiliary Energy Estimation'!$E$25, 1, 0)</f>
        <v>1</v>
      </c>
      <c r="I7921" s="26">
        <f>IF(E7921&lt;='Auxiliary Energy Estimation'!$E$25, 1, 0)</f>
        <v>1</v>
      </c>
    </row>
    <row r="7922" spans="2:9" ht="15" x14ac:dyDescent="0.3">
      <c r="B7922" s="33">
        <v>7917.5</v>
      </c>
      <c r="C7922" s="34">
        <v>-7.2</v>
      </c>
      <c r="D7922" s="32">
        <f t="shared" si="246"/>
        <v>19.04</v>
      </c>
      <c r="E7922" s="37">
        <f t="shared" si="247"/>
        <v>22.847999999999999</v>
      </c>
      <c r="F7922" s="32">
        <f>'Auxiliary Energy Estimation'!$E$25-D7922</f>
        <v>35.96</v>
      </c>
      <c r="G7922" s="32">
        <f>'Auxiliary Energy Estimation'!$E$25-E7922</f>
        <v>32.152000000000001</v>
      </c>
      <c r="H7922" s="26">
        <f>IF(D7922&lt;='Auxiliary Energy Estimation'!$E$25, 1, 0)</f>
        <v>1</v>
      </c>
      <c r="I7922" s="26">
        <f>IF(E7922&lt;='Auxiliary Energy Estimation'!$E$25, 1, 0)</f>
        <v>1</v>
      </c>
    </row>
    <row r="7923" spans="2:9" ht="15" x14ac:dyDescent="0.3">
      <c r="B7923" s="33">
        <v>7918.5</v>
      </c>
      <c r="C7923" s="34">
        <v>-7.8</v>
      </c>
      <c r="D7923" s="32">
        <f t="shared" si="246"/>
        <v>17.96</v>
      </c>
      <c r="E7923" s="37">
        <f t="shared" si="247"/>
        <v>21.552</v>
      </c>
      <c r="F7923" s="32">
        <f>'Auxiliary Energy Estimation'!$E$25-D7923</f>
        <v>37.04</v>
      </c>
      <c r="G7923" s="32">
        <f>'Auxiliary Energy Estimation'!$E$25-E7923</f>
        <v>33.448</v>
      </c>
      <c r="H7923" s="26">
        <f>IF(D7923&lt;='Auxiliary Energy Estimation'!$E$25, 1, 0)</f>
        <v>1</v>
      </c>
      <c r="I7923" s="26">
        <f>IF(E7923&lt;='Auxiliary Energy Estimation'!$E$25, 1, 0)</f>
        <v>1</v>
      </c>
    </row>
    <row r="7924" spans="2:9" ht="15" x14ac:dyDescent="0.3">
      <c r="B7924" s="33">
        <v>7919.5</v>
      </c>
      <c r="C7924" s="34">
        <v>-7.8</v>
      </c>
      <c r="D7924" s="32">
        <f t="shared" si="246"/>
        <v>17.96</v>
      </c>
      <c r="E7924" s="37">
        <f t="shared" si="247"/>
        <v>21.552</v>
      </c>
      <c r="F7924" s="32">
        <f>'Auxiliary Energy Estimation'!$E$25-D7924</f>
        <v>37.04</v>
      </c>
      <c r="G7924" s="32">
        <f>'Auxiliary Energy Estimation'!$E$25-E7924</f>
        <v>33.448</v>
      </c>
      <c r="H7924" s="26">
        <f>IF(D7924&lt;='Auxiliary Energy Estimation'!$E$25, 1, 0)</f>
        <v>1</v>
      </c>
      <c r="I7924" s="26">
        <f>IF(E7924&lt;='Auxiliary Energy Estimation'!$E$25, 1, 0)</f>
        <v>1</v>
      </c>
    </row>
    <row r="7925" spans="2:9" ht="15" x14ac:dyDescent="0.3">
      <c r="B7925" s="33">
        <v>7920.5</v>
      </c>
      <c r="C7925" s="34">
        <v>-7.8</v>
      </c>
      <c r="D7925" s="32">
        <f t="shared" si="246"/>
        <v>17.96</v>
      </c>
      <c r="E7925" s="37">
        <f t="shared" si="247"/>
        <v>21.552</v>
      </c>
      <c r="F7925" s="32">
        <f>'Auxiliary Energy Estimation'!$E$25-D7925</f>
        <v>37.04</v>
      </c>
      <c r="G7925" s="32">
        <f>'Auxiliary Energy Estimation'!$E$25-E7925</f>
        <v>33.448</v>
      </c>
      <c r="H7925" s="26">
        <f>IF(D7925&lt;='Auxiliary Energy Estimation'!$E$25, 1, 0)</f>
        <v>1</v>
      </c>
      <c r="I7925" s="26">
        <f>IF(E7925&lt;='Auxiliary Energy Estimation'!$E$25, 1, 0)</f>
        <v>1</v>
      </c>
    </row>
    <row r="7926" spans="2:9" ht="15" x14ac:dyDescent="0.3">
      <c r="B7926" s="33">
        <v>7921.5</v>
      </c>
      <c r="C7926" s="34">
        <v>-7.8</v>
      </c>
      <c r="D7926" s="32">
        <f t="shared" si="246"/>
        <v>17.96</v>
      </c>
      <c r="E7926" s="37">
        <f t="shared" si="247"/>
        <v>21.552</v>
      </c>
      <c r="F7926" s="32">
        <f>'Auxiliary Energy Estimation'!$E$25-D7926</f>
        <v>37.04</v>
      </c>
      <c r="G7926" s="32">
        <f>'Auxiliary Energy Estimation'!$E$25-E7926</f>
        <v>33.448</v>
      </c>
      <c r="H7926" s="26">
        <f>IF(D7926&lt;='Auxiliary Energy Estimation'!$E$25, 1, 0)</f>
        <v>1</v>
      </c>
      <c r="I7926" s="26">
        <f>IF(E7926&lt;='Auxiliary Energy Estimation'!$E$25, 1, 0)</f>
        <v>1</v>
      </c>
    </row>
    <row r="7927" spans="2:9" ht="15" x14ac:dyDescent="0.3">
      <c r="B7927" s="33">
        <v>7922.5</v>
      </c>
      <c r="C7927" s="34">
        <v>-7.8</v>
      </c>
      <c r="D7927" s="32">
        <f t="shared" si="246"/>
        <v>17.96</v>
      </c>
      <c r="E7927" s="37">
        <f t="shared" si="247"/>
        <v>21.552</v>
      </c>
      <c r="F7927" s="32">
        <f>'Auxiliary Energy Estimation'!$E$25-D7927</f>
        <v>37.04</v>
      </c>
      <c r="G7927" s="32">
        <f>'Auxiliary Energy Estimation'!$E$25-E7927</f>
        <v>33.448</v>
      </c>
      <c r="H7927" s="26">
        <f>IF(D7927&lt;='Auxiliary Energy Estimation'!$E$25, 1, 0)</f>
        <v>1</v>
      </c>
      <c r="I7927" s="26">
        <f>IF(E7927&lt;='Auxiliary Energy Estimation'!$E$25, 1, 0)</f>
        <v>1</v>
      </c>
    </row>
    <row r="7928" spans="2:9" ht="15" x14ac:dyDescent="0.3">
      <c r="B7928" s="33">
        <v>7923.5</v>
      </c>
      <c r="C7928" s="34">
        <v>-7.8</v>
      </c>
      <c r="D7928" s="32">
        <f t="shared" si="246"/>
        <v>17.96</v>
      </c>
      <c r="E7928" s="37">
        <f t="shared" si="247"/>
        <v>21.552</v>
      </c>
      <c r="F7928" s="32">
        <f>'Auxiliary Energy Estimation'!$E$25-D7928</f>
        <v>37.04</v>
      </c>
      <c r="G7928" s="32">
        <f>'Auxiliary Energy Estimation'!$E$25-E7928</f>
        <v>33.448</v>
      </c>
      <c r="H7928" s="26">
        <f>IF(D7928&lt;='Auxiliary Energy Estimation'!$E$25, 1, 0)</f>
        <v>1</v>
      </c>
      <c r="I7928" s="26">
        <f>IF(E7928&lt;='Auxiliary Energy Estimation'!$E$25, 1, 0)</f>
        <v>1</v>
      </c>
    </row>
    <row r="7929" spans="2:9" ht="15" x14ac:dyDescent="0.3">
      <c r="B7929" s="33">
        <v>7924.5</v>
      </c>
      <c r="C7929" s="34">
        <v>-7.8</v>
      </c>
      <c r="D7929" s="32">
        <f t="shared" si="246"/>
        <v>17.96</v>
      </c>
      <c r="E7929" s="37">
        <f t="shared" si="247"/>
        <v>21.552</v>
      </c>
      <c r="F7929" s="32">
        <f>'Auxiliary Energy Estimation'!$E$25-D7929</f>
        <v>37.04</v>
      </c>
      <c r="G7929" s="32">
        <f>'Auxiliary Energy Estimation'!$E$25-E7929</f>
        <v>33.448</v>
      </c>
      <c r="H7929" s="26">
        <f>IF(D7929&lt;='Auxiliary Energy Estimation'!$E$25, 1, 0)</f>
        <v>1</v>
      </c>
      <c r="I7929" s="26">
        <f>IF(E7929&lt;='Auxiliary Energy Estimation'!$E$25, 1, 0)</f>
        <v>1</v>
      </c>
    </row>
    <row r="7930" spans="2:9" ht="15" x14ac:dyDescent="0.3">
      <c r="B7930" s="33">
        <v>7925.5</v>
      </c>
      <c r="C7930" s="34">
        <v>-7.2</v>
      </c>
      <c r="D7930" s="32">
        <f t="shared" si="246"/>
        <v>19.04</v>
      </c>
      <c r="E7930" s="37">
        <f t="shared" si="247"/>
        <v>22.847999999999999</v>
      </c>
      <c r="F7930" s="32">
        <f>'Auxiliary Energy Estimation'!$E$25-D7930</f>
        <v>35.96</v>
      </c>
      <c r="G7930" s="32">
        <f>'Auxiliary Energy Estimation'!$E$25-E7930</f>
        <v>32.152000000000001</v>
      </c>
      <c r="H7930" s="26">
        <f>IF(D7930&lt;='Auxiliary Energy Estimation'!$E$25, 1, 0)</f>
        <v>1</v>
      </c>
      <c r="I7930" s="26">
        <f>IF(E7930&lt;='Auxiliary Energy Estimation'!$E$25, 1, 0)</f>
        <v>1</v>
      </c>
    </row>
    <row r="7931" spans="2:9" ht="15" x14ac:dyDescent="0.3">
      <c r="B7931" s="33">
        <v>7926.5</v>
      </c>
      <c r="C7931" s="34">
        <v>-7.2</v>
      </c>
      <c r="D7931" s="32">
        <f t="shared" si="246"/>
        <v>19.04</v>
      </c>
      <c r="E7931" s="37">
        <f t="shared" si="247"/>
        <v>22.847999999999999</v>
      </c>
      <c r="F7931" s="32">
        <f>'Auxiliary Energy Estimation'!$E$25-D7931</f>
        <v>35.96</v>
      </c>
      <c r="G7931" s="32">
        <f>'Auxiliary Energy Estimation'!$E$25-E7931</f>
        <v>32.152000000000001</v>
      </c>
      <c r="H7931" s="26">
        <f>IF(D7931&lt;='Auxiliary Energy Estimation'!$E$25, 1, 0)</f>
        <v>1</v>
      </c>
      <c r="I7931" s="26">
        <f>IF(E7931&lt;='Auxiliary Energy Estimation'!$E$25, 1, 0)</f>
        <v>1</v>
      </c>
    </row>
    <row r="7932" spans="2:9" ht="15" x14ac:dyDescent="0.3">
      <c r="B7932" s="33">
        <v>7927.5</v>
      </c>
      <c r="C7932" s="34">
        <v>-7.2</v>
      </c>
      <c r="D7932" s="32">
        <f t="shared" si="246"/>
        <v>19.04</v>
      </c>
      <c r="E7932" s="37">
        <f t="shared" si="247"/>
        <v>22.847999999999999</v>
      </c>
      <c r="F7932" s="32">
        <f>'Auxiliary Energy Estimation'!$E$25-D7932</f>
        <v>35.96</v>
      </c>
      <c r="G7932" s="32">
        <f>'Auxiliary Energy Estimation'!$E$25-E7932</f>
        <v>32.152000000000001</v>
      </c>
      <c r="H7932" s="26">
        <f>IF(D7932&lt;='Auxiliary Energy Estimation'!$E$25, 1, 0)</f>
        <v>1</v>
      </c>
      <c r="I7932" s="26">
        <f>IF(E7932&lt;='Auxiliary Energy Estimation'!$E$25, 1, 0)</f>
        <v>1</v>
      </c>
    </row>
    <row r="7933" spans="2:9" ht="15" x14ac:dyDescent="0.3">
      <c r="B7933" s="33">
        <v>7928.5</v>
      </c>
      <c r="C7933" s="34">
        <v>-6.7</v>
      </c>
      <c r="D7933" s="32">
        <f t="shared" si="246"/>
        <v>19.939999999999998</v>
      </c>
      <c r="E7933" s="37">
        <f t="shared" si="247"/>
        <v>23.927999999999997</v>
      </c>
      <c r="F7933" s="32">
        <f>'Auxiliary Energy Estimation'!$E$25-D7933</f>
        <v>35.06</v>
      </c>
      <c r="G7933" s="32">
        <f>'Auxiliary Energy Estimation'!$E$25-E7933</f>
        <v>31.072000000000003</v>
      </c>
      <c r="H7933" s="26">
        <f>IF(D7933&lt;='Auxiliary Energy Estimation'!$E$25, 1, 0)</f>
        <v>1</v>
      </c>
      <c r="I7933" s="26">
        <f>IF(E7933&lt;='Auxiliary Energy Estimation'!$E$25, 1, 0)</f>
        <v>1</v>
      </c>
    </row>
    <row r="7934" spans="2:9" ht="15" x14ac:dyDescent="0.3">
      <c r="B7934" s="33">
        <v>7929.5</v>
      </c>
      <c r="C7934" s="34">
        <v>-6.1</v>
      </c>
      <c r="D7934" s="32">
        <f t="shared" si="246"/>
        <v>21.02</v>
      </c>
      <c r="E7934" s="37">
        <f t="shared" si="247"/>
        <v>25.224</v>
      </c>
      <c r="F7934" s="32">
        <f>'Auxiliary Energy Estimation'!$E$25-D7934</f>
        <v>33.980000000000004</v>
      </c>
      <c r="G7934" s="32">
        <f>'Auxiliary Energy Estimation'!$E$25-E7934</f>
        <v>29.776</v>
      </c>
      <c r="H7934" s="26">
        <f>IF(D7934&lt;='Auxiliary Energy Estimation'!$E$25, 1, 0)</f>
        <v>1</v>
      </c>
      <c r="I7934" s="26">
        <f>IF(E7934&lt;='Auxiliary Energy Estimation'!$E$25, 1, 0)</f>
        <v>1</v>
      </c>
    </row>
    <row r="7935" spans="2:9" ht="15" x14ac:dyDescent="0.3">
      <c r="B7935" s="33">
        <v>7930.5</v>
      </c>
      <c r="C7935" s="34">
        <v>-6.1</v>
      </c>
      <c r="D7935" s="32">
        <f t="shared" si="246"/>
        <v>21.02</v>
      </c>
      <c r="E7935" s="37">
        <f t="shared" si="247"/>
        <v>25.224</v>
      </c>
      <c r="F7935" s="32">
        <f>'Auxiliary Energy Estimation'!$E$25-D7935</f>
        <v>33.980000000000004</v>
      </c>
      <c r="G7935" s="32">
        <f>'Auxiliary Energy Estimation'!$E$25-E7935</f>
        <v>29.776</v>
      </c>
      <c r="H7935" s="26">
        <f>IF(D7935&lt;='Auxiliary Energy Estimation'!$E$25, 1, 0)</f>
        <v>1</v>
      </c>
      <c r="I7935" s="26">
        <f>IF(E7935&lt;='Auxiliary Energy Estimation'!$E$25, 1, 0)</f>
        <v>1</v>
      </c>
    </row>
    <row r="7936" spans="2:9" ht="15" x14ac:dyDescent="0.3">
      <c r="B7936" s="33">
        <v>7931.5</v>
      </c>
      <c r="C7936" s="34">
        <v>-6.1</v>
      </c>
      <c r="D7936" s="32">
        <f t="shared" si="246"/>
        <v>21.02</v>
      </c>
      <c r="E7936" s="37">
        <f t="shared" si="247"/>
        <v>25.224</v>
      </c>
      <c r="F7936" s="32">
        <f>'Auxiliary Energy Estimation'!$E$25-D7936</f>
        <v>33.980000000000004</v>
      </c>
      <c r="G7936" s="32">
        <f>'Auxiliary Energy Estimation'!$E$25-E7936</f>
        <v>29.776</v>
      </c>
      <c r="H7936" s="26">
        <f>IF(D7936&lt;='Auxiliary Energy Estimation'!$E$25, 1, 0)</f>
        <v>1</v>
      </c>
      <c r="I7936" s="26">
        <f>IF(E7936&lt;='Auxiliary Energy Estimation'!$E$25, 1, 0)</f>
        <v>1</v>
      </c>
    </row>
    <row r="7937" spans="2:9" ht="15" x14ac:dyDescent="0.3">
      <c r="B7937" s="33">
        <v>7932.5</v>
      </c>
      <c r="C7937" s="34">
        <v>-5</v>
      </c>
      <c r="D7937" s="32">
        <f t="shared" si="246"/>
        <v>23</v>
      </c>
      <c r="E7937" s="37">
        <f t="shared" si="247"/>
        <v>27.599999999999998</v>
      </c>
      <c r="F7937" s="32">
        <f>'Auxiliary Energy Estimation'!$E$25-D7937</f>
        <v>32</v>
      </c>
      <c r="G7937" s="32">
        <f>'Auxiliary Energy Estimation'!$E$25-E7937</f>
        <v>27.400000000000002</v>
      </c>
      <c r="H7937" s="26">
        <f>IF(D7937&lt;='Auxiliary Energy Estimation'!$E$25, 1, 0)</f>
        <v>1</v>
      </c>
      <c r="I7937" s="26">
        <f>IF(E7937&lt;='Auxiliary Energy Estimation'!$E$25, 1, 0)</f>
        <v>1</v>
      </c>
    </row>
    <row r="7938" spans="2:9" ht="15" x14ac:dyDescent="0.3">
      <c r="B7938" s="33">
        <v>7933.5</v>
      </c>
      <c r="C7938" s="34">
        <v>-4.4000000000000004</v>
      </c>
      <c r="D7938" s="32">
        <f t="shared" si="246"/>
        <v>24.08</v>
      </c>
      <c r="E7938" s="37">
        <f t="shared" si="247"/>
        <v>28.895999999999997</v>
      </c>
      <c r="F7938" s="32">
        <f>'Auxiliary Energy Estimation'!$E$25-D7938</f>
        <v>30.92</v>
      </c>
      <c r="G7938" s="32">
        <f>'Auxiliary Energy Estimation'!$E$25-E7938</f>
        <v>26.104000000000003</v>
      </c>
      <c r="H7938" s="26">
        <f>IF(D7938&lt;='Auxiliary Energy Estimation'!$E$25, 1, 0)</f>
        <v>1</v>
      </c>
      <c r="I7938" s="26">
        <f>IF(E7938&lt;='Auxiliary Energy Estimation'!$E$25, 1, 0)</f>
        <v>1</v>
      </c>
    </row>
    <row r="7939" spans="2:9" ht="15" x14ac:dyDescent="0.3">
      <c r="B7939" s="33">
        <v>7934.5</v>
      </c>
      <c r="C7939" s="34">
        <v>-3.9</v>
      </c>
      <c r="D7939" s="32">
        <f t="shared" si="246"/>
        <v>24.98</v>
      </c>
      <c r="E7939" s="37">
        <f t="shared" si="247"/>
        <v>29.975999999999999</v>
      </c>
      <c r="F7939" s="32">
        <f>'Auxiliary Energy Estimation'!$E$25-D7939</f>
        <v>30.02</v>
      </c>
      <c r="G7939" s="32">
        <f>'Auxiliary Energy Estimation'!$E$25-E7939</f>
        <v>25.024000000000001</v>
      </c>
      <c r="H7939" s="26">
        <f>IF(D7939&lt;='Auxiliary Energy Estimation'!$E$25, 1, 0)</f>
        <v>1</v>
      </c>
      <c r="I7939" s="26">
        <f>IF(E7939&lt;='Auxiliary Energy Estimation'!$E$25, 1, 0)</f>
        <v>1</v>
      </c>
    </row>
    <row r="7940" spans="2:9" ht="15" x14ac:dyDescent="0.3">
      <c r="B7940" s="33">
        <v>7935.5</v>
      </c>
      <c r="C7940" s="34">
        <v>-1.7</v>
      </c>
      <c r="D7940" s="32">
        <f t="shared" si="246"/>
        <v>28.94</v>
      </c>
      <c r="E7940" s="37">
        <f t="shared" si="247"/>
        <v>34.728000000000002</v>
      </c>
      <c r="F7940" s="32">
        <f>'Auxiliary Energy Estimation'!$E$25-D7940</f>
        <v>26.06</v>
      </c>
      <c r="G7940" s="32">
        <f>'Auxiliary Energy Estimation'!$E$25-E7940</f>
        <v>20.271999999999998</v>
      </c>
      <c r="H7940" s="26">
        <f>IF(D7940&lt;='Auxiliary Energy Estimation'!$E$25, 1, 0)</f>
        <v>1</v>
      </c>
      <c r="I7940" s="26">
        <f>IF(E7940&lt;='Auxiliary Energy Estimation'!$E$25, 1, 0)</f>
        <v>1</v>
      </c>
    </row>
    <row r="7941" spans="2:9" ht="15" x14ac:dyDescent="0.3">
      <c r="B7941" s="33">
        <v>7936.5</v>
      </c>
      <c r="C7941" s="34">
        <v>-1.7</v>
      </c>
      <c r="D7941" s="32">
        <f t="shared" ref="D7941:D8004" si="248">CONVERT(C7941,"C","F")</f>
        <v>28.94</v>
      </c>
      <c r="E7941" s="37">
        <f t="shared" ref="E7941:E8004" si="249">D7941*1.2</f>
        <v>34.728000000000002</v>
      </c>
      <c r="F7941" s="32">
        <f>'Auxiliary Energy Estimation'!$E$25-D7941</f>
        <v>26.06</v>
      </c>
      <c r="G7941" s="32">
        <f>'Auxiliary Energy Estimation'!$E$25-E7941</f>
        <v>20.271999999999998</v>
      </c>
      <c r="H7941" s="26">
        <f>IF(D7941&lt;='Auxiliary Energy Estimation'!$E$25, 1, 0)</f>
        <v>1</v>
      </c>
      <c r="I7941" s="26">
        <f>IF(E7941&lt;='Auxiliary Energy Estimation'!$E$25, 1, 0)</f>
        <v>1</v>
      </c>
    </row>
    <row r="7942" spans="2:9" ht="15" x14ac:dyDescent="0.3">
      <c r="B7942" s="33">
        <v>7937.5</v>
      </c>
      <c r="C7942" s="34">
        <v>-1.7</v>
      </c>
      <c r="D7942" s="32">
        <f t="shared" si="248"/>
        <v>28.94</v>
      </c>
      <c r="E7942" s="37">
        <f t="shared" si="249"/>
        <v>34.728000000000002</v>
      </c>
      <c r="F7942" s="32">
        <f>'Auxiliary Energy Estimation'!$E$25-D7942</f>
        <v>26.06</v>
      </c>
      <c r="G7942" s="32">
        <f>'Auxiliary Energy Estimation'!$E$25-E7942</f>
        <v>20.271999999999998</v>
      </c>
      <c r="H7942" s="26">
        <f>IF(D7942&lt;='Auxiliary Energy Estimation'!$E$25, 1, 0)</f>
        <v>1</v>
      </c>
      <c r="I7942" s="26">
        <f>IF(E7942&lt;='Auxiliary Energy Estimation'!$E$25, 1, 0)</f>
        <v>1</v>
      </c>
    </row>
    <row r="7943" spans="2:9" ht="15" x14ac:dyDescent="0.3">
      <c r="B7943" s="33">
        <v>7938.5</v>
      </c>
      <c r="C7943" s="34">
        <v>-1.1000000000000001</v>
      </c>
      <c r="D7943" s="32">
        <f t="shared" si="248"/>
        <v>30.02</v>
      </c>
      <c r="E7943" s="37">
        <f t="shared" si="249"/>
        <v>36.024000000000001</v>
      </c>
      <c r="F7943" s="32">
        <f>'Auxiliary Energy Estimation'!$E$25-D7943</f>
        <v>24.98</v>
      </c>
      <c r="G7943" s="32">
        <f>'Auxiliary Energy Estimation'!$E$25-E7943</f>
        <v>18.975999999999999</v>
      </c>
      <c r="H7943" s="26">
        <f>IF(D7943&lt;='Auxiliary Energy Estimation'!$E$25, 1, 0)</f>
        <v>1</v>
      </c>
      <c r="I7943" s="26">
        <f>IF(E7943&lt;='Auxiliary Energy Estimation'!$E$25, 1, 0)</f>
        <v>1</v>
      </c>
    </row>
    <row r="7944" spans="2:9" ht="15" x14ac:dyDescent="0.3">
      <c r="B7944" s="33">
        <v>7939.5</v>
      </c>
      <c r="C7944" s="34">
        <v>0.6</v>
      </c>
      <c r="D7944" s="32">
        <f t="shared" si="248"/>
        <v>33.08</v>
      </c>
      <c r="E7944" s="37">
        <f t="shared" si="249"/>
        <v>39.695999999999998</v>
      </c>
      <c r="F7944" s="32">
        <f>'Auxiliary Energy Estimation'!$E$25-D7944</f>
        <v>21.92</v>
      </c>
      <c r="G7944" s="32">
        <f>'Auxiliary Energy Estimation'!$E$25-E7944</f>
        <v>15.304000000000002</v>
      </c>
      <c r="H7944" s="26">
        <f>IF(D7944&lt;='Auxiliary Energy Estimation'!$E$25, 1, 0)</f>
        <v>1</v>
      </c>
      <c r="I7944" s="26">
        <f>IF(E7944&lt;='Auxiliary Energy Estimation'!$E$25, 1, 0)</f>
        <v>1</v>
      </c>
    </row>
    <row r="7945" spans="2:9" ht="15" x14ac:dyDescent="0.3">
      <c r="B7945" s="33">
        <v>7940.5</v>
      </c>
      <c r="C7945" s="34">
        <v>0.6</v>
      </c>
      <c r="D7945" s="32">
        <f t="shared" si="248"/>
        <v>33.08</v>
      </c>
      <c r="E7945" s="37">
        <f t="shared" si="249"/>
        <v>39.695999999999998</v>
      </c>
      <c r="F7945" s="32">
        <f>'Auxiliary Energy Estimation'!$E$25-D7945</f>
        <v>21.92</v>
      </c>
      <c r="G7945" s="32">
        <f>'Auxiliary Energy Estimation'!$E$25-E7945</f>
        <v>15.304000000000002</v>
      </c>
      <c r="H7945" s="26">
        <f>IF(D7945&lt;='Auxiliary Energy Estimation'!$E$25, 1, 0)</f>
        <v>1</v>
      </c>
      <c r="I7945" s="26">
        <f>IF(E7945&lt;='Auxiliary Energy Estimation'!$E$25, 1, 0)</f>
        <v>1</v>
      </c>
    </row>
    <row r="7946" spans="2:9" ht="15" x14ac:dyDescent="0.3">
      <c r="B7946" s="33">
        <v>7941.5</v>
      </c>
      <c r="C7946" s="34">
        <v>0.6</v>
      </c>
      <c r="D7946" s="32">
        <f t="shared" si="248"/>
        <v>33.08</v>
      </c>
      <c r="E7946" s="37">
        <f t="shared" si="249"/>
        <v>39.695999999999998</v>
      </c>
      <c r="F7946" s="32">
        <f>'Auxiliary Energy Estimation'!$E$25-D7946</f>
        <v>21.92</v>
      </c>
      <c r="G7946" s="32">
        <f>'Auxiliary Energy Estimation'!$E$25-E7946</f>
        <v>15.304000000000002</v>
      </c>
      <c r="H7946" s="26">
        <f>IF(D7946&lt;='Auxiliary Energy Estimation'!$E$25, 1, 0)</f>
        <v>1</v>
      </c>
      <c r="I7946" s="26">
        <f>IF(E7946&lt;='Auxiliary Energy Estimation'!$E$25, 1, 0)</f>
        <v>1</v>
      </c>
    </row>
    <row r="7947" spans="2:9" ht="15" x14ac:dyDescent="0.3">
      <c r="B7947" s="33">
        <v>7942.5</v>
      </c>
      <c r="C7947" s="34">
        <v>1.7</v>
      </c>
      <c r="D7947" s="32">
        <f t="shared" si="248"/>
        <v>35.06</v>
      </c>
      <c r="E7947" s="37">
        <f t="shared" si="249"/>
        <v>42.072000000000003</v>
      </c>
      <c r="F7947" s="32">
        <f>'Auxiliary Energy Estimation'!$E$25-D7947</f>
        <v>19.939999999999998</v>
      </c>
      <c r="G7947" s="32">
        <f>'Auxiliary Energy Estimation'!$E$25-E7947</f>
        <v>12.927999999999997</v>
      </c>
      <c r="H7947" s="26">
        <f>IF(D7947&lt;='Auxiliary Energy Estimation'!$E$25, 1, 0)</f>
        <v>1</v>
      </c>
      <c r="I7947" s="26">
        <f>IF(E7947&lt;='Auxiliary Energy Estimation'!$E$25, 1, 0)</f>
        <v>1</v>
      </c>
    </row>
    <row r="7948" spans="2:9" ht="15" x14ac:dyDescent="0.3">
      <c r="B7948" s="33">
        <v>7943.5</v>
      </c>
      <c r="C7948" s="34">
        <v>2.2000000000000002</v>
      </c>
      <c r="D7948" s="32">
        <f t="shared" si="248"/>
        <v>35.96</v>
      </c>
      <c r="E7948" s="37">
        <f t="shared" si="249"/>
        <v>43.152000000000001</v>
      </c>
      <c r="F7948" s="32">
        <f>'Auxiliary Energy Estimation'!$E$25-D7948</f>
        <v>19.04</v>
      </c>
      <c r="G7948" s="32">
        <f>'Auxiliary Energy Estimation'!$E$25-E7948</f>
        <v>11.847999999999999</v>
      </c>
      <c r="H7948" s="26">
        <f>IF(D7948&lt;='Auxiliary Energy Estimation'!$E$25, 1, 0)</f>
        <v>1</v>
      </c>
      <c r="I7948" s="26">
        <f>IF(E7948&lt;='Auxiliary Energy Estimation'!$E$25, 1, 0)</f>
        <v>1</v>
      </c>
    </row>
    <row r="7949" spans="2:9" ht="15" x14ac:dyDescent="0.3">
      <c r="B7949" s="33">
        <v>7944.5</v>
      </c>
      <c r="C7949" s="34">
        <v>2.2000000000000002</v>
      </c>
      <c r="D7949" s="32">
        <f t="shared" si="248"/>
        <v>35.96</v>
      </c>
      <c r="E7949" s="37">
        <f t="shared" si="249"/>
        <v>43.152000000000001</v>
      </c>
      <c r="F7949" s="32">
        <f>'Auxiliary Energy Estimation'!$E$25-D7949</f>
        <v>19.04</v>
      </c>
      <c r="G7949" s="32">
        <f>'Auxiliary Energy Estimation'!$E$25-E7949</f>
        <v>11.847999999999999</v>
      </c>
      <c r="H7949" s="26">
        <f>IF(D7949&lt;='Auxiliary Energy Estimation'!$E$25, 1, 0)</f>
        <v>1</v>
      </c>
      <c r="I7949" s="26">
        <f>IF(E7949&lt;='Auxiliary Energy Estimation'!$E$25, 1, 0)</f>
        <v>1</v>
      </c>
    </row>
    <row r="7950" spans="2:9" ht="15" x14ac:dyDescent="0.3">
      <c r="B7950" s="33">
        <v>7945.5</v>
      </c>
      <c r="C7950" s="34">
        <v>2.2000000000000002</v>
      </c>
      <c r="D7950" s="32">
        <f t="shared" si="248"/>
        <v>35.96</v>
      </c>
      <c r="E7950" s="37">
        <f t="shared" si="249"/>
        <v>43.152000000000001</v>
      </c>
      <c r="F7950" s="32">
        <f>'Auxiliary Energy Estimation'!$E$25-D7950</f>
        <v>19.04</v>
      </c>
      <c r="G7950" s="32">
        <f>'Auxiliary Energy Estimation'!$E$25-E7950</f>
        <v>11.847999999999999</v>
      </c>
      <c r="H7950" s="26">
        <f>IF(D7950&lt;='Auxiliary Energy Estimation'!$E$25, 1, 0)</f>
        <v>1</v>
      </c>
      <c r="I7950" s="26">
        <f>IF(E7950&lt;='Auxiliary Energy Estimation'!$E$25, 1, 0)</f>
        <v>1</v>
      </c>
    </row>
    <row r="7951" spans="2:9" ht="15" x14ac:dyDescent="0.3">
      <c r="B7951" s="33">
        <v>7946.5</v>
      </c>
      <c r="C7951" s="34">
        <v>-1.1000000000000001</v>
      </c>
      <c r="D7951" s="32">
        <f t="shared" si="248"/>
        <v>30.02</v>
      </c>
      <c r="E7951" s="37">
        <f t="shared" si="249"/>
        <v>36.024000000000001</v>
      </c>
      <c r="F7951" s="32">
        <f>'Auxiliary Energy Estimation'!$E$25-D7951</f>
        <v>24.98</v>
      </c>
      <c r="G7951" s="32">
        <f>'Auxiliary Energy Estimation'!$E$25-E7951</f>
        <v>18.975999999999999</v>
      </c>
      <c r="H7951" s="26">
        <f>IF(D7951&lt;='Auxiliary Energy Estimation'!$E$25, 1, 0)</f>
        <v>1</v>
      </c>
      <c r="I7951" s="26">
        <f>IF(E7951&lt;='Auxiliary Energy Estimation'!$E$25, 1, 0)</f>
        <v>1</v>
      </c>
    </row>
    <row r="7952" spans="2:9" ht="15" x14ac:dyDescent="0.3">
      <c r="B7952" s="33">
        <v>7947.5</v>
      </c>
      <c r="C7952" s="34">
        <v>-3.3</v>
      </c>
      <c r="D7952" s="32">
        <f t="shared" si="248"/>
        <v>26.060000000000002</v>
      </c>
      <c r="E7952" s="37">
        <f t="shared" si="249"/>
        <v>31.272000000000002</v>
      </c>
      <c r="F7952" s="32">
        <f>'Auxiliary Energy Estimation'!$E$25-D7952</f>
        <v>28.939999999999998</v>
      </c>
      <c r="G7952" s="32">
        <f>'Auxiliary Energy Estimation'!$E$25-E7952</f>
        <v>23.727999999999998</v>
      </c>
      <c r="H7952" s="26">
        <f>IF(D7952&lt;='Auxiliary Energy Estimation'!$E$25, 1, 0)</f>
        <v>1</v>
      </c>
      <c r="I7952" s="26">
        <f>IF(E7952&lt;='Auxiliary Energy Estimation'!$E$25, 1, 0)</f>
        <v>1</v>
      </c>
    </row>
    <row r="7953" spans="2:9" ht="15" x14ac:dyDescent="0.3">
      <c r="B7953" s="33">
        <v>7948.5</v>
      </c>
      <c r="C7953" s="34">
        <v>-3.3</v>
      </c>
      <c r="D7953" s="32">
        <f t="shared" si="248"/>
        <v>26.060000000000002</v>
      </c>
      <c r="E7953" s="37">
        <f t="shared" si="249"/>
        <v>31.272000000000002</v>
      </c>
      <c r="F7953" s="32">
        <f>'Auxiliary Energy Estimation'!$E$25-D7953</f>
        <v>28.939999999999998</v>
      </c>
      <c r="G7953" s="32">
        <f>'Auxiliary Energy Estimation'!$E$25-E7953</f>
        <v>23.727999999999998</v>
      </c>
      <c r="H7953" s="26">
        <f>IF(D7953&lt;='Auxiliary Energy Estimation'!$E$25, 1, 0)</f>
        <v>1</v>
      </c>
      <c r="I7953" s="26">
        <f>IF(E7953&lt;='Auxiliary Energy Estimation'!$E$25, 1, 0)</f>
        <v>1</v>
      </c>
    </row>
    <row r="7954" spans="2:9" ht="15" x14ac:dyDescent="0.3">
      <c r="B7954" s="33">
        <v>7949.5</v>
      </c>
      <c r="C7954" s="34">
        <v>-3.3</v>
      </c>
      <c r="D7954" s="32">
        <f t="shared" si="248"/>
        <v>26.060000000000002</v>
      </c>
      <c r="E7954" s="37">
        <f t="shared" si="249"/>
        <v>31.272000000000002</v>
      </c>
      <c r="F7954" s="32">
        <f>'Auxiliary Energy Estimation'!$E$25-D7954</f>
        <v>28.939999999999998</v>
      </c>
      <c r="G7954" s="32">
        <f>'Auxiliary Energy Estimation'!$E$25-E7954</f>
        <v>23.727999999999998</v>
      </c>
      <c r="H7954" s="26">
        <f>IF(D7954&lt;='Auxiliary Energy Estimation'!$E$25, 1, 0)</f>
        <v>1</v>
      </c>
      <c r="I7954" s="26">
        <f>IF(E7954&lt;='Auxiliary Energy Estimation'!$E$25, 1, 0)</f>
        <v>1</v>
      </c>
    </row>
    <row r="7955" spans="2:9" ht="15" x14ac:dyDescent="0.3">
      <c r="B7955" s="33">
        <v>7950.5</v>
      </c>
      <c r="C7955" s="34">
        <v>-3.3</v>
      </c>
      <c r="D7955" s="32">
        <f t="shared" si="248"/>
        <v>26.060000000000002</v>
      </c>
      <c r="E7955" s="37">
        <f t="shared" si="249"/>
        <v>31.272000000000002</v>
      </c>
      <c r="F7955" s="32">
        <f>'Auxiliary Energy Estimation'!$E$25-D7955</f>
        <v>28.939999999999998</v>
      </c>
      <c r="G7955" s="32">
        <f>'Auxiliary Energy Estimation'!$E$25-E7955</f>
        <v>23.727999999999998</v>
      </c>
      <c r="H7955" s="26">
        <f>IF(D7955&lt;='Auxiliary Energy Estimation'!$E$25, 1, 0)</f>
        <v>1</v>
      </c>
      <c r="I7955" s="26">
        <f>IF(E7955&lt;='Auxiliary Energy Estimation'!$E$25, 1, 0)</f>
        <v>1</v>
      </c>
    </row>
    <row r="7956" spans="2:9" ht="15" x14ac:dyDescent="0.3">
      <c r="B7956" s="33">
        <v>7951.5</v>
      </c>
      <c r="C7956" s="34">
        <v>-3.9</v>
      </c>
      <c r="D7956" s="32">
        <f t="shared" si="248"/>
        <v>24.98</v>
      </c>
      <c r="E7956" s="37">
        <f t="shared" si="249"/>
        <v>29.975999999999999</v>
      </c>
      <c r="F7956" s="32">
        <f>'Auxiliary Energy Estimation'!$E$25-D7956</f>
        <v>30.02</v>
      </c>
      <c r="G7956" s="32">
        <f>'Auxiliary Energy Estimation'!$E$25-E7956</f>
        <v>25.024000000000001</v>
      </c>
      <c r="H7956" s="26">
        <f>IF(D7956&lt;='Auxiliary Energy Estimation'!$E$25, 1, 0)</f>
        <v>1</v>
      </c>
      <c r="I7956" s="26">
        <f>IF(E7956&lt;='Auxiliary Energy Estimation'!$E$25, 1, 0)</f>
        <v>1</v>
      </c>
    </row>
    <row r="7957" spans="2:9" ht="15" x14ac:dyDescent="0.3">
      <c r="B7957" s="33">
        <v>7952.5</v>
      </c>
      <c r="C7957" s="34">
        <v>-3.9</v>
      </c>
      <c r="D7957" s="32">
        <f t="shared" si="248"/>
        <v>24.98</v>
      </c>
      <c r="E7957" s="37">
        <f t="shared" si="249"/>
        <v>29.975999999999999</v>
      </c>
      <c r="F7957" s="32">
        <f>'Auxiliary Energy Estimation'!$E$25-D7957</f>
        <v>30.02</v>
      </c>
      <c r="G7957" s="32">
        <f>'Auxiliary Energy Estimation'!$E$25-E7957</f>
        <v>25.024000000000001</v>
      </c>
      <c r="H7957" s="26">
        <f>IF(D7957&lt;='Auxiliary Energy Estimation'!$E$25, 1, 0)</f>
        <v>1</v>
      </c>
      <c r="I7957" s="26">
        <f>IF(E7957&lt;='Auxiliary Energy Estimation'!$E$25, 1, 0)</f>
        <v>1</v>
      </c>
    </row>
    <row r="7958" spans="2:9" ht="15" x14ac:dyDescent="0.3">
      <c r="B7958" s="33">
        <v>7953.5</v>
      </c>
      <c r="C7958" s="34">
        <v>-3.9</v>
      </c>
      <c r="D7958" s="32">
        <f t="shared" si="248"/>
        <v>24.98</v>
      </c>
      <c r="E7958" s="37">
        <f t="shared" si="249"/>
        <v>29.975999999999999</v>
      </c>
      <c r="F7958" s="32">
        <f>'Auxiliary Energy Estimation'!$E$25-D7958</f>
        <v>30.02</v>
      </c>
      <c r="G7958" s="32">
        <f>'Auxiliary Energy Estimation'!$E$25-E7958</f>
        <v>25.024000000000001</v>
      </c>
      <c r="H7958" s="26">
        <f>IF(D7958&lt;='Auxiliary Energy Estimation'!$E$25, 1, 0)</f>
        <v>1</v>
      </c>
      <c r="I7958" s="26">
        <f>IF(E7958&lt;='Auxiliary Energy Estimation'!$E$25, 1, 0)</f>
        <v>1</v>
      </c>
    </row>
    <row r="7959" spans="2:9" ht="15" x14ac:dyDescent="0.3">
      <c r="B7959" s="33">
        <v>7954.5</v>
      </c>
      <c r="C7959" s="34">
        <v>-3.9</v>
      </c>
      <c r="D7959" s="32">
        <f t="shared" si="248"/>
        <v>24.98</v>
      </c>
      <c r="E7959" s="37">
        <f t="shared" si="249"/>
        <v>29.975999999999999</v>
      </c>
      <c r="F7959" s="32">
        <f>'Auxiliary Energy Estimation'!$E$25-D7959</f>
        <v>30.02</v>
      </c>
      <c r="G7959" s="32">
        <f>'Auxiliary Energy Estimation'!$E$25-E7959</f>
        <v>25.024000000000001</v>
      </c>
      <c r="H7959" s="26">
        <f>IF(D7959&lt;='Auxiliary Energy Estimation'!$E$25, 1, 0)</f>
        <v>1</v>
      </c>
      <c r="I7959" s="26">
        <f>IF(E7959&lt;='Auxiliary Energy Estimation'!$E$25, 1, 0)</f>
        <v>1</v>
      </c>
    </row>
    <row r="7960" spans="2:9" ht="15" x14ac:dyDescent="0.3">
      <c r="B7960" s="33">
        <v>7955.5</v>
      </c>
      <c r="C7960" s="34">
        <v>-3.9</v>
      </c>
      <c r="D7960" s="32">
        <f t="shared" si="248"/>
        <v>24.98</v>
      </c>
      <c r="E7960" s="37">
        <f t="shared" si="249"/>
        <v>29.975999999999999</v>
      </c>
      <c r="F7960" s="32">
        <f>'Auxiliary Energy Estimation'!$E$25-D7960</f>
        <v>30.02</v>
      </c>
      <c r="G7960" s="32">
        <f>'Auxiliary Energy Estimation'!$E$25-E7960</f>
        <v>25.024000000000001</v>
      </c>
      <c r="H7960" s="26">
        <f>IF(D7960&lt;='Auxiliary Energy Estimation'!$E$25, 1, 0)</f>
        <v>1</v>
      </c>
      <c r="I7960" s="26">
        <f>IF(E7960&lt;='Auxiliary Energy Estimation'!$E$25, 1, 0)</f>
        <v>1</v>
      </c>
    </row>
    <row r="7961" spans="2:9" ht="15" x14ac:dyDescent="0.3">
      <c r="B7961" s="33">
        <v>7956.5</v>
      </c>
      <c r="C7961" s="34">
        <v>-3.9</v>
      </c>
      <c r="D7961" s="32">
        <f t="shared" si="248"/>
        <v>24.98</v>
      </c>
      <c r="E7961" s="37">
        <f t="shared" si="249"/>
        <v>29.975999999999999</v>
      </c>
      <c r="F7961" s="32">
        <f>'Auxiliary Energy Estimation'!$E$25-D7961</f>
        <v>30.02</v>
      </c>
      <c r="G7961" s="32">
        <f>'Auxiliary Energy Estimation'!$E$25-E7961</f>
        <v>25.024000000000001</v>
      </c>
      <c r="H7961" s="26">
        <f>IF(D7961&lt;='Auxiliary Energy Estimation'!$E$25, 1, 0)</f>
        <v>1</v>
      </c>
      <c r="I7961" s="26">
        <f>IF(E7961&lt;='Auxiliary Energy Estimation'!$E$25, 1, 0)</f>
        <v>1</v>
      </c>
    </row>
    <row r="7962" spans="2:9" ht="15" x14ac:dyDescent="0.3">
      <c r="B7962" s="33">
        <v>7957.5</v>
      </c>
      <c r="C7962" s="34">
        <v>-1.1000000000000001</v>
      </c>
      <c r="D7962" s="32">
        <f t="shared" si="248"/>
        <v>30.02</v>
      </c>
      <c r="E7962" s="37">
        <f t="shared" si="249"/>
        <v>36.024000000000001</v>
      </c>
      <c r="F7962" s="32">
        <f>'Auxiliary Energy Estimation'!$E$25-D7962</f>
        <v>24.98</v>
      </c>
      <c r="G7962" s="32">
        <f>'Auxiliary Energy Estimation'!$E$25-E7962</f>
        <v>18.975999999999999</v>
      </c>
      <c r="H7962" s="26">
        <f>IF(D7962&lt;='Auxiliary Energy Estimation'!$E$25, 1, 0)</f>
        <v>1</v>
      </c>
      <c r="I7962" s="26">
        <f>IF(E7962&lt;='Auxiliary Energy Estimation'!$E$25, 1, 0)</f>
        <v>1</v>
      </c>
    </row>
    <row r="7963" spans="2:9" ht="15" x14ac:dyDescent="0.3">
      <c r="B7963" s="33">
        <v>7958.5</v>
      </c>
      <c r="C7963" s="34">
        <v>1.1000000000000001</v>
      </c>
      <c r="D7963" s="32">
        <f t="shared" si="248"/>
        <v>33.979999999999997</v>
      </c>
      <c r="E7963" s="37">
        <f t="shared" si="249"/>
        <v>40.775999999999996</v>
      </c>
      <c r="F7963" s="32">
        <f>'Auxiliary Energy Estimation'!$E$25-D7963</f>
        <v>21.020000000000003</v>
      </c>
      <c r="G7963" s="32">
        <f>'Auxiliary Energy Estimation'!$E$25-E7963</f>
        <v>14.224000000000004</v>
      </c>
      <c r="H7963" s="26">
        <f>IF(D7963&lt;='Auxiliary Energy Estimation'!$E$25, 1, 0)</f>
        <v>1</v>
      </c>
      <c r="I7963" s="26">
        <f>IF(E7963&lt;='Auxiliary Energy Estimation'!$E$25, 1, 0)</f>
        <v>1</v>
      </c>
    </row>
    <row r="7964" spans="2:9" ht="15" x14ac:dyDescent="0.3">
      <c r="B7964" s="33">
        <v>7959.5</v>
      </c>
      <c r="C7964" s="34">
        <v>2.8</v>
      </c>
      <c r="D7964" s="32">
        <f t="shared" si="248"/>
        <v>37.04</v>
      </c>
      <c r="E7964" s="37">
        <f t="shared" si="249"/>
        <v>44.448</v>
      </c>
      <c r="F7964" s="32">
        <f>'Auxiliary Energy Estimation'!$E$25-D7964</f>
        <v>17.96</v>
      </c>
      <c r="G7964" s="32">
        <f>'Auxiliary Energy Estimation'!$E$25-E7964</f>
        <v>10.552</v>
      </c>
      <c r="H7964" s="26">
        <f>IF(D7964&lt;='Auxiliary Energy Estimation'!$E$25, 1, 0)</f>
        <v>1</v>
      </c>
      <c r="I7964" s="26">
        <f>IF(E7964&lt;='Auxiliary Energy Estimation'!$E$25, 1, 0)</f>
        <v>1</v>
      </c>
    </row>
    <row r="7965" spans="2:9" ht="15" x14ac:dyDescent="0.3">
      <c r="B7965" s="33">
        <v>7960.5</v>
      </c>
      <c r="C7965" s="34">
        <v>2.8</v>
      </c>
      <c r="D7965" s="32">
        <f t="shared" si="248"/>
        <v>37.04</v>
      </c>
      <c r="E7965" s="37">
        <f t="shared" si="249"/>
        <v>44.448</v>
      </c>
      <c r="F7965" s="32">
        <f>'Auxiliary Energy Estimation'!$E$25-D7965</f>
        <v>17.96</v>
      </c>
      <c r="G7965" s="32">
        <f>'Auxiliary Energy Estimation'!$E$25-E7965</f>
        <v>10.552</v>
      </c>
      <c r="H7965" s="26">
        <f>IF(D7965&lt;='Auxiliary Energy Estimation'!$E$25, 1, 0)</f>
        <v>1</v>
      </c>
      <c r="I7965" s="26">
        <f>IF(E7965&lt;='Auxiliary Energy Estimation'!$E$25, 1, 0)</f>
        <v>1</v>
      </c>
    </row>
    <row r="7966" spans="2:9" ht="15" x14ac:dyDescent="0.3">
      <c r="B7966" s="33">
        <v>7961.5</v>
      </c>
      <c r="C7966" s="34">
        <v>3.3</v>
      </c>
      <c r="D7966" s="32">
        <f t="shared" si="248"/>
        <v>37.94</v>
      </c>
      <c r="E7966" s="37">
        <f t="shared" si="249"/>
        <v>45.527999999999999</v>
      </c>
      <c r="F7966" s="32">
        <f>'Auxiliary Energy Estimation'!$E$25-D7966</f>
        <v>17.060000000000002</v>
      </c>
      <c r="G7966" s="32">
        <f>'Auxiliary Energy Estimation'!$E$25-E7966</f>
        <v>9.4720000000000013</v>
      </c>
      <c r="H7966" s="26">
        <f>IF(D7966&lt;='Auxiliary Energy Estimation'!$E$25, 1, 0)</f>
        <v>1</v>
      </c>
      <c r="I7966" s="26">
        <f>IF(E7966&lt;='Auxiliary Energy Estimation'!$E$25, 1, 0)</f>
        <v>1</v>
      </c>
    </row>
    <row r="7967" spans="2:9" ht="15" x14ac:dyDescent="0.3">
      <c r="B7967" s="33">
        <v>7962.5</v>
      </c>
      <c r="C7967" s="34">
        <v>3.3</v>
      </c>
      <c r="D7967" s="32">
        <f t="shared" si="248"/>
        <v>37.94</v>
      </c>
      <c r="E7967" s="37">
        <f t="shared" si="249"/>
        <v>45.527999999999999</v>
      </c>
      <c r="F7967" s="32">
        <f>'Auxiliary Energy Estimation'!$E$25-D7967</f>
        <v>17.060000000000002</v>
      </c>
      <c r="G7967" s="32">
        <f>'Auxiliary Energy Estimation'!$E$25-E7967</f>
        <v>9.4720000000000013</v>
      </c>
      <c r="H7967" s="26">
        <f>IF(D7967&lt;='Auxiliary Energy Estimation'!$E$25, 1, 0)</f>
        <v>1</v>
      </c>
      <c r="I7967" s="26">
        <f>IF(E7967&lt;='Auxiliary Energy Estimation'!$E$25, 1, 0)</f>
        <v>1</v>
      </c>
    </row>
    <row r="7968" spans="2:9" ht="15" x14ac:dyDescent="0.3">
      <c r="B7968" s="33">
        <v>7963.5</v>
      </c>
      <c r="C7968" s="34">
        <v>3.3</v>
      </c>
      <c r="D7968" s="32">
        <f t="shared" si="248"/>
        <v>37.94</v>
      </c>
      <c r="E7968" s="37">
        <f t="shared" si="249"/>
        <v>45.527999999999999</v>
      </c>
      <c r="F7968" s="32">
        <f>'Auxiliary Energy Estimation'!$E$25-D7968</f>
        <v>17.060000000000002</v>
      </c>
      <c r="G7968" s="32">
        <f>'Auxiliary Energy Estimation'!$E$25-E7968</f>
        <v>9.4720000000000013</v>
      </c>
      <c r="H7968" s="26">
        <f>IF(D7968&lt;='Auxiliary Energy Estimation'!$E$25, 1, 0)</f>
        <v>1</v>
      </c>
      <c r="I7968" s="26">
        <f>IF(E7968&lt;='Auxiliary Energy Estimation'!$E$25, 1, 0)</f>
        <v>1</v>
      </c>
    </row>
    <row r="7969" spans="2:9" ht="15" x14ac:dyDescent="0.3">
      <c r="B7969" s="33">
        <v>7964.5</v>
      </c>
      <c r="C7969" s="34">
        <v>2.8</v>
      </c>
      <c r="D7969" s="32">
        <f t="shared" si="248"/>
        <v>37.04</v>
      </c>
      <c r="E7969" s="37">
        <f t="shared" si="249"/>
        <v>44.448</v>
      </c>
      <c r="F7969" s="32">
        <f>'Auxiliary Energy Estimation'!$E$25-D7969</f>
        <v>17.96</v>
      </c>
      <c r="G7969" s="32">
        <f>'Auxiliary Energy Estimation'!$E$25-E7969</f>
        <v>10.552</v>
      </c>
      <c r="H7969" s="26">
        <f>IF(D7969&lt;='Auxiliary Energy Estimation'!$E$25, 1, 0)</f>
        <v>1</v>
      </c>
      <c r="I7969" s="26">
        <f>IF(E7969&lt;='Auxiliary Energy Estimation'!$E$25, 1, 0)</f>
        <v>1</v>
      </c>
    </row>
    <row r="7970" spans="2:9" ht="15" x14ac:dyDescent="0.3">
      <c r="B7970" s="33">
        <v>7965.5</v>
      </c>
      <c r="C7970" s="34">
        <v>2.8</v>
      </c>
      <c r="D7970" s="32">
        <f t="shared" si="248"/>
        <v>37.04</v>
      </c>
      <c r="E7970" s="37">
        <f t="shared" si="249"/>
        <v>44.448</v>
      </c>
      <c r="F7970" s="32">
        <f>'Auxiliary Energy Estimation'!$E$25-D7970</f>
        <v>17.96</v>
      </c>
      <c r="G7970" s="32">
        <f>'Auxiliary Energy Estimation'!$E$25-E7970</f>
        <v>10.552</v>
      </c>
      <c r="H7970" s="26">
        <f>IF(D7970&lt;='Auxiliary Energy Estimation'!$E$25, 1, 0)</f>
        <v>1</v>
      </c>
      <c r="I7970" s="26">
        <f>IF(E7970&lt;='Auxiliary Energy Estimation'!$E$25, 1, 0)</f>
        <v>1</v>
      </c>
    </row>
    <row r="7971" spans="2:9" ht="15" x14ac:dyDescent="0.3">
      <c r="B7971" s="33">
        <v>7966.5</v>
      </c>
      <c r="C7971" s="34">
        <v>2.8</v>
      </c>
      <c r="D7971" s="32">
        <f t="shared" si="248"/>
        <v>37.04</v>
      </c>
      <c r="E7971" s="37">
        <f t="shared" si="249"/>
        <v>44.448</v>
      </c>
      <c r="F7971" s="32">
        <f>'Auxiliary Energy Estimation'!$E$25-D7971</f>
        <v>17.96</v>
      </c>
      <c r="G7971" s="32">
        <f>'Auxiliary Energy Estimation'!$E$25-E7971</f>
        <v>10.552</v>
      </c>
      <c r="H7971" s="26">
        <f>IF(D7971&lt;='Auxiliary Energy Estimation'!$E$25, 1, 0)</f>
        <v>1</v>
      </c>
      <c r="I7971" s="26">
        <f>IF(E7971&lt;='Auxiliary Energy Estimation'!$E$25, 1, 0)</f>
        <v>1</v>
      </c>
    </row>
    <row r="7972" spans="2:9" ht="15" x14ac:dyDescent="0.3">
      <c r="B7972" s="33">
        <v>7967.5</v>
      </c>
      <c r="C7972" s="34">
        <v>2.8</v>
      </c>
      <c r="D7972" s="32">
        <f t="shared" si="248"/>
        <v>37.04</v>
      </c>
      <c r="E7972" s="37">
        <f t="shared" si="249"/>
        <v>44.448</v>
      </c>
      <c r="F7972" s="32">
        <f>'Auxiliary Energy Estimation'!$E$25-D7972</f>
        <v>17.96</v>
      </c>
      <c r="G7972" s="32">
        <f>'Auxiliary Energy Estimation'!$E$25-E7972</f>
        <v>10.552</v>
      </c>
      <c r="H7972" s="26">
        <f>IF(D7972&lt;='Auxiliary Energy Estimation'!$E$25, 1, 0)</f>
        <v>1</v>
      </c>
      <c r="I7972" s="26">
        <f>IF(E7972&lt;='Auxiliary Energy Estimation'!$E$25, 1, 0)</f>
        <v>1</v>
      </c>
    </row>
    <row r="7973" spans="2:9" ht="15" x14ac:dyDescent="0.3">
      <c r="B7973" s="33">
        <v>7968.5</v>
      </c>
      <c r="C7973" s="34">
        <v>1.7</v>
      </c>
      <c r="D7973" s="32">
        <f t="shared" si="248"/>
        <v>35.06</v>
      </c>
      <c r="E7973" s="37">
        <f t="shared" si="249"/>
        <v>42.072000000000003</v>
      </c>
      <c r="F7973" s="32">
        <f>'Auxiliary Energy Estimation'!$E$25-D7973</f>
        <v>19.939999999999998</v>
      </c>
      <c r="G7973" s="32">
        <f>'Auxiliary Energy Estimation'!$E$25-E7973</f>
        <v>12.927999999999997</v>
      </c>
      <c r="H7973" s="26">
        <f>IF(D7973&lt;='Auxiliary Energy Estimation'!$E$25, 1, 0)</f>
        <v>1</v>
      </c>
      <c r="I7973" s="26">
        <f>IF(E7973&lt;='Auxiliary Energy Estimation'!$E$25, 1, 0)</f>
        <v>1</v>
      </c>
    </row>
    <row r="7974" spans="2:9" ht="15" x14ac:dyDescent="0.3">
      <c r="B7974" s="33">
        <v>7969.5</v>
      </c>
      <c r="C7974" s="34">
        <v>1.7</v>
      </c>
      <c r="D7974" s="32">
        <f t="shared" si="248"/>
        <v>35.06</v>
      </c>
      <c r="E7974" s="37">
        <f t="shared" si="249"/>
        <v>42.072000000000003</v>
      </c>
      <c r="F7974" s="32">
        <f>'Auxiliary Energy Estimation'!$E$25-D7974</f>
        <v>19.939999999999998</v>
      </c>
      <c r="G7974" s="32">
        <f>'Auxiliary Energy Estimation'!$E$25-E7974</f>
        <v>12.927999999999997</v>
      </c>
      <c r="H7974" s="26">
        <f>IF(D7974&lt;='Auxiliary Energy Estimation'!$E$25, 1, 0)</f>
        <v>1</v>
      </c>
      <c r="I7974" s="26">
        <f>IF(E7974&lt;='Auxiliary Energy Estimation'!$E$25, 1, 0)</f>
        <v>1</v>
      </c>
    </row>
    <row r="7975" spans="2:9" ht="15" x14ac:dyDescent="0.3">
      <c r="B7975" s="33">
        <v>7970.5</v>
      </c>
      <c r="C7975" s="34">
        <v>1.7</v>
      </c>
      <c r="D7975" s="32">
        <f t="shared" si="248"/>
        <v>35.06</v>
      </c>
      <c r="E7975" s="37">
        <f t="shared" si="249"/>
        <v>42.072000000000003</v>
      </c>
      <c r="F7975" s="32">
        <f>'Auxiliary Energy Estimation'!$E$25-D7975</f>
        <v>19.939999999999998</v>
      </c>
      <c r="G7975" s="32">
        <f>'Auxiliary Energy Estimation'!$E$25-E7975</f>
        <v>12.927999999999997</v>
      </c>
      <c r="H7975" s="26">
        <f>IF(D7975&lt;='Auxiliary Energy Estimation'!$E$25, 1, 0)</f>
        <v>1</v>
      </c>
      <c r="I7975" s="26">
        <f>IF(E7975&lt;='Auxiliary Energy Estimation'!$E$25, 1, 0)</f>
        <v>1</v>
      </c>
    </row>
    <row r="7976" spans="2:9" ht="15" x14ac:dyDescent="0.3">
      <c r="B7976" s="33">
        <v>7971.5</v>
      </c>
      <c r="C7976" s="34">
        <v>0.6</v>
      </c>
      <c r="D7976" s="32">
        <f t="shared" si="248"/>
        <v>33.08</v>
      </c>
      <c r="E7976" s="37">
        <f t="shared" si="249"/>
        <v>39.695999999999998</v>
      </c>
      <c r="F7976" s="32">
        <f>'Auxiliary Energy Estimation'!$E$25-D7976</f>
        <v>21.92</v>
      </c>
      <c r="G7976" s="32">
        <f>'Auxiliary Energy Estimation'!$E$25-E7976</f>
        <v>15.304000000000002</v>
      </c>
      <c r="H7976" s="26">
        <f>IF(D7976&lt;='Auxiliary Energy Estimation'!$E$25, 1, 0)</f>
        <v>1</v>
      </c>
      <c r="I7976" s="26">
        <f>IF(E7976&lt;='Auxiliary Energy Estimation'!$E$25, 1, 0)</f>
        <v>1</v>
      </c>
    </row>
    <row r="7977" spans="2:9" ht="15" x14ac:dyDescent="0.3">
      <c r="B7977" s="33">
        <v>7972.5</v>
      </c>
      <c r="C7977" s="34">
        <v>0.6</v>
      </c>
      <c r="D7977" s="32">
        <f t="shared" si="248"/>
        <v>33.08</v>
      </c>
      <c r="E7977" s="37">
        <f t="shared" si="249"/>
        <v>39.695999999999998</v>
      </c>
      <c r="F7977" s="32">
        <f>'Auxiliary Energy Estimation'!$E$25-D7977</f>
        <v>21.92</v>
      </c>
      <c r="G7977" s="32">
        <f>'Auxiliary Energy Estimation'!$E$25-E7977</f>
        <v>15.304000000000002</v>
      </c>
      <c r="H7977" s="26">
        <f>IF(D7977&lt;='Auxiliary Energy Estimation'!$E$25, 1, 0)</f>
        <v>1</v>
      </c>
      <c r="I7977" s="26">
        <f>IF(E7977&lt;='Auxiliary Energy Estimation'!$E$25, 1, 0)</f>
        <v>1</v>
      </c>
    </row>
    <row r="7978" spans="2:9" ht="15" x14ac:dyDescent="0.3">
      <c r="B7978" s="33">
        <v>7973.5</v>
      </c>
      <c r="C7978" s="34">
        <v>1.1000000000000001</v>
      </c>
      <c r="D7978" s="32">
        <f t="shared" si="248"/>
        <v>33.979999999999997</v>
      </c>
      <c r="E7978" s="37">
        <f t="shared" si="249"/>
        <v>40.775999999999996</v>
      </c>
      <c r="F7978" s="32">
        <f>'Auxiliary Energy Estimation'!$E$25-D7978</f>
        <v>21.020000000000003</v>
      </c>
      <c r="G7978" s="32">
        <f>'Auxiliary Energy Estimation'!$E$25-E7978</f>
        <v>14.224000000000004</v>
      </c>
      <c r="H7978" s="26">
        <f>IF(D7978&lt;='Auxiliary Energy Estimation'!$E$25, 1, 0)</f>
        <v>1</v>
      </c>
      <c r="I7978" s="26">
        <f>IF(E7978&lt;='Auxiliary Energy Estimation'!$E$25, 1, 0)</f>
        <v>1</v>
      </c>
    </row>
    <row r="7979" spans="2:9" ht="15" x14ac:dyDescent="0.3">
      <c r="B7979" s="33">
        <v>7974.5</v>
      </c>
      <c r="C7979" s="34">
        <v>1.1000000000000001</v>
      </c>
      <c r="D7979" s="32">
        <f t="shared" si="248"/>
        <v>33.979999999999997</v>
      </c>
      <c r="E7979" s="37">
        <f t="shared" si="249"/>
        <v>40.775999999999996</v>
      </c>
      <c r="F7979" s="32">
        <f>'Auxiliary Energy Estimation'!$E$25-D7979</f>
        <v>21.020000000000003</v>
      </c>
      <c r="G7979" s="32">
        <f>'Auxiliary Energy Estimation'!$E$25-E7979</f>
        <v>14.224000000000004</v>
      </c>
      <c r="H7979" s="26">
        <f>IF(D7979&lt;='Auxiliary Energy Estimation'!$E$25, 1, 0)</f>
        <v>1</v>
      </c>
      <c r="I7979" s="26">
        <f>IF(E7979&lt;='Auxiliary Energy Estimation'!$E$25, 1, 0)</f>
        <v>1</v>
      </c>
    </row>
    <row r="7980" spans="2:9" ht="15" x14ac:dyDescent="0.3">
      <c r="B7980" s="33">
        <v>7975.5</v>
      </c>
      <c r="C7980" s="34">
        <v>1.1000000000000001</v>
      </c>
      <c r="D7980" s="32">
        <f t="shared" si="248"/>
        <v>33.979999999999997</v>
      </c>
      <c r="E7980" s="37">
        <f t="shared" si="249"/>
        <v>40.775999999999996</v>
      </c>
      <c r="F7980" s="32">
        <f>'Auxiliary Energy Estimation'!$E$25-D7980</f>
        <v>21.020000000000003</v>
      </c>
      <c r="G7980" s="32">
        <f>'Auxiliary Energy Estimation'!$E$25-E7980</f>
        <v>14.224000000000004</v>
      </c>
      <c r="H7980" s="26">
        <f>IF(D7980&lt;='Auxiliary Energy Estimation'!$E$25, 1, 0)</f>
        <v>1</v>
      </c>
      <c r="I7980" s="26">
        <f>IF(E7980&lt;='Auxiliary Energy Estimation'!$E$25, 1, 0)</f>
        <v>1</v>
      </c>
    </row>
    <row r="7981" spans="2:9" ht="15" x14ac:dyDescent="0.3">
      <c r="B7981" s="33">
        <v>7976.5</v>
      </c>
      <c r="C7981" s="34">
        <v>2.2000000000000002</v>
      </c>
      <c r="D7981" s="32">
        <f t="shared" si="248"/>
        <v>35.96</v>
      </c>
      <c r="E7981" s="37">
        <f t="shared" si="249"/>
        <v>43.152000000000001</v>
      </c>
      <c r="F7981" s="32">
        <f>'Auxiliary Energy Estimation'!$E$25-D7981</f>
        <v>19.04</v>
      </c>
      <c r="G7981" s="32">
        <f>'Auxiliary Energy Estimation'!$E$25-E7981</f>
        <v>11.847999999999999</v>
      </c>
      <c r="H7981" s="26">
        <f>IF(D7981&lt;='Auxiliary Energy Estimation'!$E$25, 1, 0)</f>
        <v>1</v>
      </c>
      <c r="I7981" s="26">
        <f>IF(E7981&lt;='Auxiliary Energy Estimation'!$E$25, 1, 0)</f>
        <v>1</v>
      </c>
    </row>
    <row r="7982" spans="2:9" ht="15" x14ac:dyDescent="0.3">
      <c r="B7982" s="33">
        <v>7977.5</v>
      </c>
      <c r="C7982" s="34">
        <v>3.3</v>
      </c>
      <c r="D7982" s="32">
        <f t="shared" si="248"/>
        <v>37.94</v>
      </c>
      <c r="E7982" s="37">
        <f t="shared" si="249"/>
        <v>45.527999999999999</v>
      </c>
      <c r="F7982" s="32">
        <f>'Auxiliary Energy Estimation'!$E$25-D7982</f>
        <v>17.060000000000002</v>
      </c>
      <c r="G7982" s="32">
        <f>'Auxiliary Energy Estimation'!$E$25-E7982</f>
        <v>9.4720000000000013</v>
      </c>
      <c r="H7982" s="26">
        <f>IF(D7982&lt;='Auxiliary Energy Estimation'!$E$25, 1, 0)</f>
        <v>1</v>
      </c>
      <c r="I7982" s="26">
        <f>IF(E7982&lt;='Auxiliary Energy Estimation'!$E$25, 1, 0)</f>
        <v>1</v>
      </c>
    </row>
    <row r="7983" spans="2:9" ht="15" x14ac:dyDescent="0.3">
      <c r="B7983" s="33">
        <v>7978.5</v>
      </c>
      <c r="C7983" s="34">
        <v>4.4000000000000004</v>
      </c>
      <c r="D7983" s="32">
        <f t="shared" si="248"/>
        <v>39.92</v>
      </c>
      <c r="E7983" s="37">
        <f t="shared" si="249"/>
        <v>47.904000000000003</v>
      </c>
      <c r="F7983" s="32">
        <f>'Auxiliary Energy Estimation'!$E$25-D7983</f>
        <v>15.079999999999998</v>
      </c>
      <c r="G7983" s="32">
        <f>'Auxiliary Energy Estimation'!$E$25-E7983</f>
        <v>7.0959999999999965</v>
      </c>
      <c r="H7983" s="26">
        <f>IF(D7983&lt;='Auxiliary Energy Estimation'!$E$25, 1, 0)</f>
        <v>1</v>
      </c>
      <c r="I7983" s="26">
        <f>IF(E7983&lt;='Auxiliary Energy Estimation'!$E$25, 1, 0)</f>
        <v>1</v>
      </c>
    </row>
    <row r="7984" spans="2:9" ht="15" x14ac:dyDescent="0.3">
      <c r="B7984" s="33">
        <v>7979.5</v>
      </c>
      <c r="C7984" s="34">
        <v>5</v>
      </c>
      <c r="D7984" s="32">
        <f t="shared" si="248"/>
        <v>41</v>
      </c>
      <c r="E7984" s="37">
        <f t="shared" si="249"/>
        <v>49.199999999999996</v>
      </c>
      <c r="F7984" s="32">
        <f>'Auxiliary Energy Estimation'!$E$25-D7984</f>
        <v>14</v>
      </c>
      <c r="G7984" s="32">
        <f>'Auxiliary Energy Estimation'!$E$25-E7984</f>
        <v>5.8000000000000043</v>
      </c>
      <c r="H7984" s="26">
        <f>IF(D7984&lt;='Auxiliary Energy Estimation'!$E$25, 1, 0)</f>
        <v>1</v>
      </c>
      <c r="I7984" s="26">
        <f>IF(E7984&lt;='Auxiliary Energy Estimation'!$E$25, 1, 0)</f>
        <v>1</v>
      </c>
    </row>
    <row r="7985" spans="2:9" ht="15" x14ac:dyDescent="0.3">
      <c r="B7985" s="33">
        <v>7980.5</v>
      </c>
      <c r="C7985" s="34">
        <v>5</v>
      </c>
      <c r="D7985" s="32">
        <f t="shared" si="248"/>
        <v>41</v>
      </c>
      <c r="E7985" s="37">
        <f t="shared" si="249"/>
        <v>49.199999999999996</v>
      </c>
      <c r="F7985" s="32">
        <f>'Auxiliary Energy Estimation'!$E$25-D7985</f>
        <v>14</v>
      </c>
      <c r="G7985" s="32">
        <f>'Auxiliary Energy Estimation'!$E$25-E7985</f>
        <v>5.8000000000000043</v>
      </c>
      <c r="H7985" s="26">
        <f>IF(D7985&lt;='Auxiliary Energy Estimation'!$E$25, 1, 0)</f>
        <v>1</v>
      </c>
      <c r="I7985" s="26">
        <f>IF(E7985&lt;='Auxiliary Energy Estimation'!$E$25, 1, 0)</f>
        <v>1</v>
      </c>
    </row>
    <row r="7986" spans="2:9" ht="15" x14ac:dyDescent="0.3">
      <c r="B7986" s="33">
        <v>7981.5</v>
      </c>
      <c r="C7986" s="34">
        <v>5</v>
      </c>
      <c r="D7986" s="32">
        <f t="shared" si="248"/>
        <v>41</v>
      </c>
      <c r="E7986" s="37">
        <f t="shared" si="249"/>
        <v>49.199999999999996</v>
      </c>
      <c r="F7986" s="32">
        <f>'Auxiliary Energy Estimation'!$E$25-D7986</f>
        <v>14</v>
      </c>
      <c r="G7986" s="32">
        <f>'Auxiliary Energy Estimation'!$E$25-E7986</f>
        <v>5.8000000000000043</v>
      </c>
      <c r="H7986" s="26">
        <f>IF(D7986&lt;='Auxiliary Energy Estimation'!$E$25, 1, 0)</f>
        <v>1</v>
      </c>
      <c r="I7986" s="26">
        <f>IF(E7986&lt;='Auxiliary Energy Estimation'!$E$25, 1, 0)</f>
        <v>1</v>
      </c>
    </row>
    <row r="7987" spans="2:9" ht="15" x14ac:dyDescent="0.3">
      <c r="B7987" s="33">
        <v>7982.5</v>
      </c>
      <c r="C7987" s="34">
        <v>4.4000000000000004</v>
      </c>
      <c r="D7987" s="32">
        <f t="shared" si="248"/>
        <v>39.92</v>
      </c>
      <c r="E7987" s="37">
        <f t="shared" si="249"/>
        <v>47.904000000000003</v>
      </c>
      <c r="F7987" s="32">
        <f>'Auxiliary Energy Estimation'!$E$25-D7987</f>
        <v>15.079999999999998</v>
      </c>
      <c r="G7987" s="32">
        <f>'Auxiliary Energy Estimation'!$E$25-E7987</f>
        <v>7.0959999999999965</v>
      </c>
      <c r="H7987" s="26">
        <f>IF(D7987&lt;='Auxiliary Energy Estimation'!$E$25, 1, 0)</f>
        <v>1</v>
      </c>
      <c r="I7987" s="26">
        <f>IF(E7987&lt;='Auxiliary Energy Estimation'!$E$25, 1, 0)</f>
        <v>1</v>
      </c>
    </row>
    <row r="7988" spans="2:9" ht="15" x14ac:dyDescent="0.3">
      <c r="B7988" s="33">
        <v>7983.5</v>
      </c>
      <c r="C7988" s="34">
        <v>3.9</v>
      </c>
      <c r="D7988" s="32">
        <f t="shared" si="248"/>
        <v>39.019999999999996</v>
      </c>
      <c r="E7988" s="37">
        <f t="shared" si="249"/>
        <v>46.823999999999991</v>
      </c>
      <c r="F7988" s="32">
        <f>'Auxiliary Energy Estimation'!$E$25-D7988</f>
        <v>15.980000000000004</v>
      </c>
      <c r="G7988" s="32">
        <f>'Auxiliary Energy Estimation'!$E$25-E7988</f>
        <v>8.176000000000009</v>
      </c>
      <c r="H7988" s="26">
        <f>IF(D7988&lt;='Auxiliary Energy Estimation'!$E$25, 1, 0)</f>
        <v>1</v>
      </c>
      <c r="I7988" s="26">
        <f>IF(E7988&lt;='Auxiliary Energy Estimation'!$E$25, 1, 0)</f>
        <v>1</v>
      </c>
    </row>
    <row r="7989" spans="2:9" ht="15" x14ac:dyDescent="0.3">
      <c r="B7989" s="33">
        <v>7984.5</v>
      </c>
      <c r="C7989" s="34">
        <v>3.3</v>
      </c>
      <c r="D7989" s="32">
        <f t="shared" si="248"/>
        <v>37.94</v>
      </c>
      <c r="E7989" s="37">
        <f t="shared" si="249"/>
        <v>45.527999999999999</v>
      </c>
      <c r="F7989" s="32">
        <f>'Auxiliary Energy Estimation'!$E$25-D7989</f>
        <v>17.060000000000002</v>
      </c>
      <c r="G7989" s="32">
        <f>'Auxiliary Energy Estimation'!$E$25-E7989</f>
        <v>9.4720000000000013</v>
      </c>
      <c r="H7989" s="26">
        <f>IF(D7989&lt;='Auxiliary Energy Estimation'!$E$25, 1, 0)</f>
        <v>1</v>
      </c>
      <c r="I7989" s="26">
        <f>IF(E7989&lt;='Auxiliary Energy Estimation'!$E$25, 1, 0)</f>
        <v>1</v>
      </c>
    </row>
    <row r="7990" spans="2:9" ht="15" x14ac:dyDescent="0.3">
      <c r="B7990" s="33">
        <v>7985.5</v>
      </c>
      <c r="C7990" s="34">
        <v>3.9</v>
      </c>
      <c r="D7990" s="32">
        <f t="shared" si="248"/>
        <v>39.019999999999996</v>
      </c>
      <c r="E7990" s="37">
        <f t="shared" si="249"/>
        <v>46.823999999999991</v>
      </c>
      <c r="F7990" s="32">
        <f>'Auxiliary Energy Estimation'!$E$25-D7990</f>
        <v>15.980000000000004</v>
      </c>
      <c r="G7990" s="32">
        <f>'Auxiliary Energy Estimation'!$E$25-E7990</f>
        <v>8.176000000000009</v>
      </c>
      <c r="H7990" s="26">
        <f>IF(D7990&lt;='Auxiliary Energy Estimation'!$E$25, 1, 0)</f>
        <v>1</v>
      </c>
      <c r="I7990" s="26">
        <f>IF(E7990&lt;='Auxiliary Energy Estimation'!$E$25, 1, 0)</f>
        <v>1</v>
      </c>
    </row>
    <row r="7991" spans="2:9" ht="15" x14ac:dyDescent="0.3">
      <c r="B7991" s="33">
        <v>7986.5</v>
      </c>
      <c r="C7991" s="34">
        <v>3.3</v>
      </c>
      <c r="D7991" s="32">
        <f t="shared" si="248"/>
        <v>37.94</v>
      </c>
      <c r="E7991" s="37">
        <f t="shared" si="249"/>
        <v>45.527999999999999</v>
      </c>
      <c r="F7991" s="32">
        <f>'Auxiliary Energy Estimation'!$E$25-D7991</f>
        <v>17.060000000000002</v>
      </c>
      <c r="G7991" s="32">
        <f>'Auxiliary Energy Estimation'!$E$25-E7991</f>
        <v>9.4720000000000013</v>
      </c>
      <c r="H7991" s="26">
        <f>IF(D7991&lt;='Auxiliary Energy Estimation'!$E$25, 1, 0)</f>
        <v>1</v>
      </c>
      <c r="I7991" s="26">
        <f>IF(E7991&lt;='Auxiliary Energy Estimation'!$E$25, 1, 0)</f>
        <v>1</v>
      </c>
    </row>
    <row r="7992" spans="2:9" ht="15" x14ac:dyDescent="0.3">
      <c r="B7992" s="33">
        <v>7987.5</v>
      </c>
      <c r="C7992" s="34">
        <v>3.3</v>
      </c>
      <c r="D7992" s="32">
        <f t="shared" si="248"/>
        <v>37.94</v>
      </c>
      <c r="E7992" s="37">
        <f t="shared" si="249"/>
        <v>45.527999999999999</v>
      </c>
      <c r="F7992" s="32">
        <f>'Auxiliary Energy Estimation'!$E$25-D7992</f>
        <v>17.060000000000002</v>
      </c>
      <c r="G7992" s="32">
        <f>'Auxiliary Energy Estimation'!$E$25-E7992</f>
        <v>9.4720000000000013</v>
      </c>
      <c r="H7992" s="26">
        <f>IF(D7992&lt;='Auxiliary Energy Estimation'!$E$25, 1, 0)</f>
        <v>1</v>
      </c>
      <c r="I7992" s="26">
        <f>IF(E7992&lt;='Auxiliary Energy Estimation'!$E$25, 1, 0)</f>
        <v>1</v>
      </c>
    </row>
    <row r="7993" spans="2:9" ht="15" x14ac:dyDescent="0.3">
      <c r="B7993" s="33">
        <v>7988.5</v>
      </c>
      <c r="C7993" s="34">
        <v>3.9</v>
      </c>
      <c r="D7993" s="32">
        <f t="shared" si="248"/>
        <v>39.019999999999996</v>
      </c>
      <c r="E7993" s="37">
        <f t="shared" si="249"/>
        <v>46.823999999999991</v>
      </c>
      <c r="F7993" s="32">
        <f>'Auxiliary Energy Estimation'!$E$25-D7993</f>
        <v>15.980000000000004</v>
      </c>
      <c r="G7993" s="32">
        <f>'Auxiliary Energy Estimation'!$E$25-E7993</f>
        <v>8.176000000000009</v>
      </c>
      <c r="H7993" s="26">
        <f>IF(D7993&lt;='Auxiliary Energy Estimation'!$E$25, 1, 0)</f>
        <v>1</v>
      </c>
      <c r="I7993" s="26">
        <f>IF(E7993&lt;='Auxiliary Energy Estimation'!$E$25, 1, 0)</f>
        <v>1</v>
      </c>
    </row>
    <row r="7994" spans="2:9" ht="15" x14ac:dyDescent="0.3">
      <c r="B7994" s="33">
        <v>7989.5</v>
      </c>
      <c r="C7994" s="34">
        <v>3.9</v>
      </c>
      <c r="D7994" s="32">
        <f t="shared" si="248"/>
        <v>39.019999999999996</v>
      </c>
      <c r="E7994" s="37">
        <f t="shared" si="249"/>
        <v>46.823999999999991</v>
      </c>
      <c r="F7994" s="32">
        <f>'Auxiliary Energy Estimation'!$E$25-D7994</f>
        <v>15.980000000000004</v>
      </c>
      <c r="G7994" s="32">
        <f>'Auxiliary Energy Estimation'!$E$25-E7994</f>
        <v>8.176000000000009</v>
      </c>
      <c r="H7994" s="26">
        <f>IF(D7994&lt;='Auxiliary Energy Estimation'!$E$25, 1, 0)</f>
        <v>1</v>
      </c>
      <c r="I7994" s="26">
        <f>IF(E7994&lt;='Auxiliary Energy Estimation'!$E$25, 1, 0)</f>
        <v>1</v>
      </c>
    </row>
    <row r="7995" spans="2:9" ht="15" x14ac:dyDescent="0.3">
      <c r="B7995" s="33">
        <v>7990.5</v>
      </c>
      <c r="C7995" s="34">
        <v>3.9</v>
      </c>
      <c r="D7995" s="32">
        <f t="shared" si="248"/>
        <v>39.019999999999996</v>
      </c>
      <c r="E7995" s="37">
        <f t="shared" si="249"/>
        <v>46.823999999999991</v>
      </c>
      <c r="F7995" s="32">
        <f>'Auxiliary Energy Estimation'!$E$25-D7995</f>
        <v>15.980000000000004</v>
      </c>
      <c r="G7995" s="32">
        <f>'Auxiliary Energy Estimation'!$E$25-E7995</f>
        <v>8.176000000000009</v>
      </c>
      <c r="H7995" s="26">
        <f>IF(D7995&lt;='Auxiliary Energy Estimation'!$E$25, 1, 0)</f>
        <v>1</v>
      </c>
      <c r="I7995" s="26">
        <f>IF(E7995&lt;='Auxiliary Energy Estimation'!$E$25, 1, 0)</f>
        <v>1</v>
      </c>
    </row>
    <row r="7996" spans="2:9" ht="15" x14ac:dyDescent="0.3">
      <c r="B7996" s="33">
        <v>7991.5</v>
      </c>
      <c r="C7996" s="34">
        <v>3.9</v>
      </c>
      <c r="D7996" s="32">
        <f t="shared" si="248"/>
        <v>39.019999999999996</v>
      </c>
      <c r="E7996" s="37">
        <f t="shared" si="249"/>
        <v>46.823999999999991</v>
      </c>
      <c r="F7996" s="32">
        <f>'Auxiliary Energy Estimation'!$E$25-D7996</f>
        <v>15.980000000000004</v>
      </c>
      <c r="G7996" s="32">
        <f>'Auxiliary Energy Estimation'!$E$25-E7996</f>
        <v>8.176000000000009</v>
      </c>
      <c r="H7996" s="26">
        <f>IF(D7996&lt;='Auxiliary Energy Estimation'!$E$25, 1, 0)</f>
        <v>1</v>
      </c>
      <c r="I7996" s="26">
        <f>IF(E7996&lt;='Auxiliary Energy Estimation'!$E$25, 1, 0)</f>
        <v>1</v>
      </c>
    </row>
    <row r="7997" spans="2:9" ht="15" x14ac:dyDescent="0.3">
      <c r="B7997" s="33">
        <v>7992.5</v>
      </c>
      <c r="C7997" s="34">
        <v>3.9</v>
      </c>
      <c r="D7997" s="32">
        <f t="shared" si="248"/>
        <v>39.019999999999996</v>
      </c>
      <c r="E7997" s="37">
        <f t="shared" si="249"/>
        <v>46.823999999999991</v>
      </c>
      <c r="F7997" s="32">
        <f>'Auxiliary Energy Estimation'!$E$25-D7997</f>
        <v>15.980000000000004</v>
      </c>
      <c r="G7997" s="32">
        <f>'Auxiliary Energy Estimation'!$E$25-E7997</f>
        <v>8.176000000000009</v>
      </c>
      <c r="H7997" s="26">
        <f>IF(D7997&lt;='Auxiliary Energy Estimation'!$E$25, 1, 0)</f>
        <v>1</v>
      </c>
      <c r="I7997" s="26">
        <f>IF(E7997&lt;='Auxiliary Energy Estimation'!$E$25, 1, 0)</f>
        <v>1</v>
      </c>
    </row>
    <row r="7998" spans="2:9" ht="15" x14ac:dyDescent="0.3">
      <c r="B7998" s="33">
        <v>7993.5</v>
      </c>
      <c r="C7998" s="34">
        <v>3.9</v>
      </c>
      <c r="D7998" s="32">
        <f t="shared" si="248"/>
        <v>39.019999999999996</v>
      </c>
      <c r="E7998" s="37">
        <f t="shared" si="249"/>
        <v>46.823999999999991</v>
      </c>
      <c r="F7998" s="32">
        <f>'Auxiliary Energy Estimation'!$E$25-D7998</f>
        <v>15.980000000000004</v>
      </c>
      <c r="G7998" s="32">
        <f>'Auxiliary Energy Estimation'!$E$25-E7998</f>
        <v>8.176000000000009</v>
      </c>
      <c r="H7998" s="26">
        <f>IF(D7998&lt;='Auxiliary Energy Estimation'!$E$25, 1, 0)</f>
        <v>1</v>
      </c>
      <c r="I7998" s="26">
        <f>IF(E7998&lt;='Auxiliary Energy Estimation'!$E$25, 1, 0)</f>
        <v>1</v>
      </c>
    </row>
    <row r="7999" spans="2:9" ht="15" x14ac:dyDescent="0.3">
      <c r="B7999" s="33">
        <v>7994.5</v>
      </c>
      <c r="C7999" s="34">
        <v>3.9</v>
      </c>
      <c r="D7999" s="32">
        <f t="shared" si="248"/>
        <v>39.019999999999996</v>
      </c>
      <c r="E7999" s="37">
        <f t="shared" si="249"/>
        <v>46.823999999999991</v>
      </c>
      <c r="F7999" s="32">
        <f>'Auxiliary Energy Estimation'!$E$25-D7999</f>
        <v>15.980000000000004</v>
      </c>
      <c r="G7999" s="32">
        <f>'Auxiliary Energy Estimation'!$E$25-E7999</f>
        <v>8.176000000000009</v>
      </c>
      <c r="H7999" s="26">
        <f>IF(D7999&lt;='Auxiliary Energy Estimation'!$E$25, 1, 0)</f>
        <v>1</v>
      </c>
      <c r="I7999" s="26">
        <f>IF(E7999&lt;='Auxiliary Energy Estimation'!$E$25, 1, 0)</f>
        <v>1</v>
      </c>
    </row>
    <row r="8000" spans="2:9" ht="15" x14ac:dyDescent="0.3">
      <c r="B8000" s="33">
        <v>7995.5</v>
      </c>
      <c r="C8000" s="34">
        <v>3.9</v>
      </c>
      <c r="D8000" s="32">
        <f t="shared" si="248"/>
        <v>39.019999999999996</v>
      </c>
      <c r="E8000" s="37">
        <f t="shared" si="249"/>
        <v>46.823999999999991</v>
      </c>
      <c r="F8000" s="32">
        <f>'Auxiliary Energy Estimation'!$E$25-D8000</f>
        <v>15.980000000000004</v>
      </c>
      <c r="G8000" s="32">
        <f>'Auxiliary Energy Estimation'!$E$25-E8000</f>
        <v>8.176000000000009</v>
      </c>
      <c r="H8000" s="26">
        <f>IF(D8000&lt;='Auxiliary Energy Estimation'!$E$25, 1, 0)</f>
        <v>1</v>
      </c>
      <c r="I8000" s="26">
        <f>IF(E8000&lt;='Auxiliary Energy Estimation'!$E$25, 1, 0)</f>
        <v>1</v>
      </c>
    </row>
    <row r="8001" spans="2:9" ht="15" x14ac:dyDescent="0.3">
      <c r="B8001" s="33">
        <v>7996.5</v>
      </c>
      <c r="C8001" s="34">
        <v>3.3</v>
      </c>
      <c r="D8001" s="32">
        <f t="shared" si="248"/>
        <v>37.94</v>
      </c>
      <c r="E8001" s="37">
        <f t="shared" si="249"/>
        <v>45.527999999999999</v>
      </c>
      <c r="F8001" s="32">
        <f>'Auxiliary Energy Estimation'!$E$25-D8001</f>
        <v>17.060000000000002</v>
      </c>
      <c r="G8001" s="32">
        <f>'Auxiliary Energy Estimation'!$E$25-E8001</f>
        <v>9.4720000000000013</v>
      </c>
      <c r="H8001" s="26">
        <f>IF(D8001&lt;='Auxiliary Energy Estimation'!$E$25, 1, 0)</f>
        <v>1</v>
      </c>
      <c r="I8001" s="26">
        <f>IF(E8001&lt;='Auxiliary Energy Estimation'!$E$25, 1, 0)</f>
        <v>1</v>
      </c>
    </row>
    <row r="8002" spans="2:9" ht="15" x14ac:dyDescent="0.3">
      <c r="B8002" s="33">
        <v>7997.5</v>
      </c>
      <c r="C8002" s="34">
        <v>3.3</v>
      </c>
      <c r="D8002" s="32">
        <f t="shared" si="248"/>
        <v>37.94</v>
      </c>
      <c r="E8002" s="37">
        <f t="shared" si="249"/>
        <v>45.527999999999999</v>
      </c>
      <c r="F8002" s="32">
        <f>'Auxiliary Energy Estimation'!$E$25-D8002</f>
        <v>17.060000000000002</v>
      </c>
      <c r="G8002" s="32">
        <f>'Auxiliary Energy Estimation'!$E$25-E8002</f>
        <v>9.4720000000000013</v>
      </c>
      <c r="H8002" s="26">
        <f>IF(D8002&lt;='Auxiliary Energy Estimation'!$E$25, 1, 0)</f>
        <v>1</v>
      </c>
      <c r="I8002" s="26">
        <f>IF(E8002&lt;='Auxiliary Energy Estimation'!$E$25, 1, 0)</f>
        <v>1</v>
      </c>
    </row>
    <row r="8003" spans="2:9" ht="15" x14ac:dyDescent="0.3">
      <c r="B8003" s="33">
        <v>7998.5</v>
      </c>
      <c r="C8003" s="34">
        <v>3.9</v>
      </c>
      <c r="D8003" s="32">
        <f t="shared" si="248"/>
        <v>39.019999999999996</v>
      </c>
      <c r="E8003" s="37">
        <f t="shared" si="249"/>
        <v>46.823999999999991</v>
      </c>
      <c r="F8003" s="32">
        <f>'Auxiliary Energy Estimation'!$E$25-D8003</f>
        <v>15.980000000000004</v>
      </c>
      <c r="G8003" s="32">
        <f>'Auxiliary Energy Estimation'!$E$25-E8003</f>
        <v>8.176000000000009</v>
      </c>
      <c r="H8003" s="26">
        <f>IF(D8003&lt;='Auxiliary Energy Estimation'!$E$25, 1, 0)</f>
        <v>1</v>
      </c>
      <c r="I8003" s="26">
        <f>IF(E8003&lt;='Auxiliary Energy Estimation'!$E$25, 1, 0)</f>
        <v>1</v>
      </c>
    </row>
    <row r="8004" spans="2:9" ht="15" x14ac:dyDescent="0.3">
      <c r="B8004" s="33">
        <v>7999.5</v>
      </c>
      <c r="C8004" s="34">
        <v>4.4000000000000004</v>
      </c>
      <c r="D8004" s="32">
        <f t="shared" si="248"/>
        <v>39.92</v>
      </c>
      <c r="E8004" s="37">
        <f t="shared" si="249"/>
        <v>47.904000000000003</v>
      </c>
      <c r="F8004" s="32">
        <f>'Auxiliary Energy Estimation'!$E$25-D8004</f>
        <v>15.079999999999998</v>
      </c>
      <c r="G8004" s="32">
        <f>'Auxiliary Energy Estimation'!$E$25-E8004</f>
        <v>7.0959999999999965</v>
      </c>
      <c r="H8004" s="26">
        <f>IF(D8004&lt;='Auxiliary Energy Estimation'!$E$25, 1, 0)</f>
        <v>1</v>
      </c>
      <c r="I8004" s="26">
        <f>IF(E8004&lt;='Auxiliary Energy Estimation'!$E$25, 1, 0)</f>
        <v>1</v>
      </c>
    </row>
    <row r="8005" spans="2:9" ht="15" x14ac:dyDescent="0.3">
      <c r="B8005" s="33">
        <v>8000.5</v>
      </c>
      <c r="C8005" s="34">
        <v>4.4000000000000004</v>
      </c>
      <c r="D8005" s="32">
        <f t="shared" ref="D8005:D8068" si="250">CONVERT(C8005,"C","F")</f>
        <v>39.92</v>
      </c>
      <c r="E8005" s="37">
        <f t="shared" ref="E8005:E8068" si="251">D8005*1.2</f>
        <v>47.904000000000003</v>
      </c>
      <c r="F8005" s="32">
        <f>'Auxiliary Energy Estimation'!$E$25-D8005</f>
        <v>15.079999999999998</v>
      </c>
      <c r="G8005" s="32">
        <f>'Auxiliary Energy Estimation'!$E$25-E8005</f>
        <v>7.0959999999999965</v>
      </c>
      <c r="H8005" s="26">
        <f>IF(D8005&lt;='Auxiliary Energy Estimation'!$E$25, 1, 0)</f>
        <v>1</v>
      </c>
      <c r="I8005" s="26">
        <f>IF(E8005&lt;='Auxiliary Energy Estimation'!$E$25, 1, 0)</f>
        <v>1</v>
      </c>
    </row>
    <row r="8006" spans="2:9" ht="15" x14ac:dyDescent="0.3">
      <c r="B8006" s="33">
        <v>8001.5</v>
      </c>
      <c r="C8006" s="34">
        <v>6.1</v>
      </c>
      <c r="D8006" s="32">
        <f t="shared" si="250"/>
        <v>42.980000000000004</v>
      </c>
      <c r="E8006" s="37">
        <f t="shared" si="251"/>
        <v>51.576000000000001</v>
      </c>
      <c r="F8006" s="32">
        <f>'Auxiliary Energy Estimation'!$E$25-D8006</f>
        <v>12.019999999999996</v>
      </c>
      <c r="G8006" s="32">
        <f>'Auxiliary Energy Estimation'!$E$25-E8006</f>
        <v>3.4239999999999995</v>
      </c>
      <c r="H8006" s="26">
        <f>IF(D8006&lt;='Auxiliary Energy Estimation'!$E$25, 1, 0)</f>
        <v>1</v>
      </c>
      <c r="I8006" s="26">
        <f>IF(E8006&lt;='Auxiliary Energy Estimation'!$E$25, 1, 0)</f>
        <v>1</v>
      </c>
    </row>
    <row r="8007" spans="2:9" ht="15" x14ac:dyDescent="0.3">
      <c r="B8007" s="33">
        <v>8002.5</v>
      </c>
      <c r="C8007" s="34">
        <v>7.8</v>
      </c>
      <c r="D8007" s="32">
        <f t="shared" si="250"/>
        <v>46.04</v>
      </c>
      <c r="E8007" s="37">
        <f t="shared" si="251"/>
        <v>55.247999999999998</v>
      </c>
      <c r="F8007" s="32">
        <f>'Auxiliary Energy Estimation'!$E$25-D8007</f>
        <v>8.9600000000000009</v>
      </c>
      <c r="G8007" s="32">
        <f>'Auxiliary Energy Estimation'!$E$25-E8007</f>
        <v>-0.24799999999999756</v>
      </c>
      <c r="H8007" s="26">
        <f>IF(D8007&lt;='Auxiliary Energy Estimation'!$E$25, 1, 0)</f>
        <v>1</v>
      </c>
      <c r="I8007" s="26">
        <f>IF(E8007&lt;='Auxiliary Energy Estimation'!$E$25, 1, 0)</f>
        <v>0</v>
      </c>
    </row>
    <row r="8008" spans="2:9" ht="15" x14ac:dyDescent="0.3">
      <c r="B8008" s="33">
        <v>8003.5</v>
      </c>
      <c r="C8008" s="34">
        <v>8.9</v>
      </c>
      <c r="D8008" s="32">
        <f t="shared" si="250"/>
        <v>48.019999999999996</v>
      </c>
      <c r="E8008" s="37">
        <f t="shared" si="251"/>
        <v>57.623999999999995</v>
      </c>
      <c r="F8008" s="32">
        <f>'Auxiliary Energy Estimation'!$E$25-D8008</f>
        <v>6.980000000000004</v>
      </c>
      <c r="G8008" s="32">
        <f>'Auxiliary Energy Estimation'!$E$25-E8008</f>
        <v>-2.6239999999999952</v>
      </c>
      <c r="H8008" s="26">
        <f>IF(D8008&lt;='Auxiliary Energy Estimation'!$E$25, 1, 0)</f>
        <v>1</v>
      </c>
      <c r="I8008" s="26">
        <f>IF(E8008&lt;='Auxiliary Energy Estimation'!$E$25, 1, 0)</f>
        <v>0</v>
      </c>
    </row>
    <row r="8009" spans="2:9" ht="15" x14ac:dyDescent="0.3">
      <c r="B8009" s="33">
        <v>8004.5</v>
      </c>
      <c r="C8009" s="34">
        <v>9.4</v>
      </c>
      <c r="D8009" s="32">
        <f t="shared" si="250"/>
        <v>48.92</v>
      </c>
      <c r="E8009" s="37">
        <f t="shared" si="251"/>
        <v>58.704000000000001</v>
      </c>
      <c r="F8009" s="32">
        <f>'Auxiliary Energy Estimation'!$E$25-D8009</f>
        <v>6.0799999999999983</v>
      </c>
      <c r="G8009" s="32">
        <f>'Auxiliary Energy Estimation'!$E$25-E8009</f>
        <v>-3.7040000000000006</v>
      </c>
      <c r="H8009" s="26">
        <f>IF(D8009&lt;='Auxiliary Energy Estimation'!$E$25, 1, 0)</f>
        <v>1</v>
      </c>
      <c r="I8009" s="26">
        <f>IF(E8009&lt;='Auxiliary Energy Estimation'!$E$25, 1, 0)</f>
        <v>0</v>
      </c>
    </row>
    <row r="8010" spans="2:9" ht="15" x14ac:dyDescent="0.3">
      <c r="B8010" s="33">
        <v>8005.5</v>
      </c>
      <c r="C8010" s="34">
        <v>8.9</v>
      </c>
      <c r="D8010" s="32">
        <f t="shared" si="250"/>
        <v>48.019999999999996</v>
      </c>
      <c r="E8010" s="37">
        <f t="shared" si="251"/>
        <v>57.623999999999995</v>
      </c>
      <c r="F8010" s="32">
        <f>'Auxiliary Energy Estimation'!$E$25-D8010</f>
        <v>6.980000000000004</v>
      </c>
      <c r="G8010" s="32">
        <f>'Auxiliary Energy Estimation'!$E$25-E8010</f>
        <v>-2.6239999999999952</v>
      </c>
      <c r="H8010" s="26">
        <f>IF(D8010&lt;='Auxiliary Energy Estimation'!$E$25, 1, 0)</f>
        <v>1</v>
      </c>
      <c r="I8010" s="26">
        <f>IF(E8010&lt;='Auxiliary Energy Estimation'!$E$25, 1, 0)</f>
        <v>0</v>
      </c>
    </row>
    <row r="8011" spans="2:9" ht="15" x14ac:dyDescent="0.3">
      <c r="B8011" s="33">
        <v>8006.5</v>
      </c>
      <c r="C8011" s="34">
        <v>8.9</v>
      </c>
      <c r="D8011" s="32">
        <f t="shared" si="250"/>
        <v>48.019999999999996</v>
      </c>
      <c r="E8011" s="37">
        <f t="shared" si="251"/>
        <v>57.623999999999995</v>
      </c>
      <c r="F8011" s="32">
        <f>'Auxiliary Energy Estimation'!$E$25-D8011</f>
        <v>6.980000000000004</v>
      </c>
      <c r="G8011" s="32">
        <f>'Auxiliary Energy Estimation'!$E$25-E8011</f>
        <v>-2.6239999999999952</v>
      </c>
      <c r="H8011" s="26">
        <f>IF(D8011&lt;='Auxiliary Energy Estimation'!$E$25, 1, 0)</f>
        <v>1</v>
      </c>
      <c r="I8011" s="26">
        <f>IF(E8011&lt;='Auxiliary Energy Estimation'!$E$25, 1, 0)</f>
        <v>0</v>
      </c>
    </row>
    <row r="8012" spans="2:9" ht="15" x14ac:dyDescent="0.3">
      <c r="B8012" s="33">
        <v>8007.5</v>
      </c>
      <c r="C8012" s="34">
        <v>8.3000000000000007</v>
      </c>
      <c r="D8012" s="32">
        <f t="shared" si="250"/>
        <v>46.94</v>
      </c>
      <c r="E8012" s="37">
        <f t="shared" si="251"/>
        <v>56.327999999999996</v>
      </c>
      <c r="F8012" s="32">
        <f>'Auxiliary Energy Estimation'!$E$25-D8012</f>
        <v>8.0600000000000023</v>
      </c>
      <c r="G8012" s="32">
        <f>'Auxiliary Energy Estimation'!$E$25-E8012</f>
        <v>-1.3279999999999959</v>
      </c>
      <c r="H8012" s="26">
        <f>IF(D8012&lt;='Auxiliary Energy Estimation'!$E$25, 1, 0)</f>
        <v>1</v>
      </c>
      <c r="I8012" s="26">
        <f>IF(E8012&lt;='Auxiliary Energy Estimation'!$E$25, 1, 0)</f>
        <v>0</v>
      </c>
    </row>
    <row r="8013" spans="2:9" ht="15" x14ac:dyDescent="0.3">
      <c r="B8013" s="33">
        <v>8008.5</v>
      </c>
      <c r="C8013" s="34">
        <v>7.8</v>
      </c>
      <c r="D8013" s="32">
        <f t="shared" si="250"/>
        <v>46.04</v>
      </c>
      <c r="E8013" s="37">
        <f t="shared" si="251"/>
        <v>55.247999999999998</v>
      </c>
      <c r="F8013" s="32">
        <f>'Auxiliary Energy Estimation'!$E$25-D8013</f>
        <v>8.9600000000000009</v>
      </c>
      <c r="G8013" s="32">
        <f>'Auxiliary Energy Estimation'!$E$25-E8013</f>
        <v>-0.24799999999999756</v>
      </c>
      <c r="H8013" s="26">
        <f>IF(D8013&lt;='Auxiliary Energy Estimation'!$E$25, 1, 0)</f>
        <v>1</v>
      </c>
      <c r="I8013" s="26">
        <f>IF(E8013&lt;='Auxiliary Energy Estimation'!$E$25, 1, 0)</f>
        <v>0</v>
      </c>
    </row>
    <row r="8014" spans="2:9" ht="15" x14ac:dyDescent="0.3">
      <c r="B8014" s="33">
        <v>8009.5</v>
      </c>
      <c r="C8014" s="34">
        <v>7.2</v>
      </c>
      <c r="D8014" s="32">
        <f t="shared" si="250"/>
        <v>44.96</v>
      </c>
      <c r="E8014" s="37">
        <f t="shared" si="251"/>
        <v>53.951999999999998</v>
      </c>
      <c r="F8014" s="32">
        <f>'Auxiliary Energy Estimation'!$E$25-D8014</f>
        <v>10.039999999999999</v>
      </c>
      <c r="G8014" s="32">
        <f>'Auxiliary Energy Estimation'!$E$25-E8014</f>
        <v>1.0480000000000018</v>
      </c>
      <c r="H8014" s="26">
        <f>IF(D8014&lt;='Auxiliary Energy Estimation'!$E$25, 1, 0)</f>
        <v>1</v>
      </c>
      <c r="I8014" s="26">
        <f>IF(E8014&lt;='Auxiliary Energy Estimation'!$E$25, 1, 0)</f>
        <v>1</v>
      </c>
    </row>
    <row r="8015" spans="2:9" ht="15" x14ac:dyDescent="0.3">
      <c r="B8015" s="33">
        <v>8010.5</v>
      </c>
      <c r="C8015" s="34">
        <v>6.7</v>
      </c>
      <c r="D8015" s="32">
        <f t="shared" si="250"/>
        <v>44.06</v>
      </c>
      <c r="E8015" s="37">
        <f t="shared" si="251"/>
        <v>52.872</v>
      </c>
      <c r="F8015" s="32">
        <f>'Auxiliary Energy Estimation'!$E$25-D8015</f>
        <v>10.939999999999998</v>
      </c>
      <c r="G8015" s="32">
        <f>'Auxiliary Energy Estimation'!$E$25-E8015</f>
        <v>2.1280000000000001</v>
      </c>
      <c r="H8015" s="26">
        <f>IF(D8015&lt;='Auxiliary Energy Estimation'!$E$25, 1, 0)</f>
        <v>1</v>
      </c>
      <c r="I8015" s="26">
        <f>IF(E8015&lt;='Auxiliary Energy Estimation'!$E$25, 1, 0)</f>
        <v>1</v>
      </c>
    </row>
    <row r="8016" spans="2:9" ht="15" x14ac:dyDescent="0.3">
      <c r="B8016" s="33">
        <v>8011.5</v>
      </c>
      <c r="C8016" s="34">
        <v>5.6</v>
      </c>
      <c r="D8016" s="32">
        <f t="shared" si="250"/>
        <v>42.08</v>
      </c>
      <c r="E8016" s="37">
        <f t="shared" si="251"/>
        <v>50.495999999999995</v>
      </c>
      <c r="F8016" s="32">
        <f>'Auxiliary Energy Estimation'!$E$25-D8016</f>
        <v>12.920000000000002</v>
      </c>
      <c r="G8016" s="32">
        <f>'Auxiliary Energy Estimation'!$E$25-E8016</f>
        <v>4.5040000000000049</v>
      </c>
      <c r="H8016" s="26">
        <f>IF(D8016&lt;='Auxiliary Energy Estimation'!$E$25, 1, 0)</f>
        <v>1</v>
      </c>
      <c r="I8016" s="26">
        <f>IF(E8016&lt;='Auxiliary Energy Estimation'!$E$25, 1, 0)</f>
        <v>1</v>
      </c>
    </row>
    <row r="8017" spans="2:9" ht="15" x14ac:dyDescent="0.3">
      <c r="B8017" s="33">
        <v>8012.5</v>
      </c>
      <c r="C8017" s="34">
        <v>5</v>
      </c>
      <c r="D8017" s="32">
        <f t="shared" si="250"/>
        <v>41</v>
      </c>
      <c r="E8017" s="37">
        <f t="shared" si="251"/>
        <v>49.199999999999996</v>
      </c>
      <c r="F8017" s="32">
        <f>'Auxiliary Energy Estimation'!$E$25-D8017</f>
        <v>14</v>
      </c>
      <c r="G8017" s="32">
        <f>'Auxiliary Energy Estimation'!$E$25-E8017</f>
        <v>5.8000000000000043</v>
      </c>
      <c r="H8017" s="26">
        <f>IF(D8017&lt;='Auxiliary Energy Estimation'!$E$25, 1, 0)</f>
        <v>1</v>
      </c>
      <c r="I8017" s="26">
        <f>IF(E8017&lt;='Auxiliary Energy Estimation'!$E$25, 1, 0)</f>
        <v>1</v>
      </c>
    </row>
    <row r="8018" spans="2:9" ht="15" x14ac:dyDescent="0.3">
      <c r="B8018" s="33">
        <v>8013.5</v>
      </c>
      <c r="C8018" s="34">
        <v>5.5</v>
      </c>
      <c r="D8018" s="32">
        <f t="shared" si="250"/>
        <v>41.9</v>
      </c>
      <c r="E8018" s="37">
        <f t="shared" si="251"/>
        <v>50.279999999999994</v>
      </c>
      <c r="F8018" s="32">
        <f>'Auxiliary Energy Estimation'!$E$25-D8018</f>
        <v>13.100000000000001</v>
      </c>
      <c r="G8018" s="32">
        <f>'Auxiliary Energy Estimation'!$E$25-E8018</f>
        <v>4.720000000000006</v>
      </c>
      <c r="H8018" s="26">
        <f>IF(D8018&lt;='Auxiliary Energy Estimation'!$E$25, 1, 0)</f>
        <v>1</v>
      </c>
      <c r="I8018" s="26">
        <f>IF(E8018&lt;='Auxiliary Energy Estimation'!$E$25, 1, 0)</f>
        <v>1</v>
      </c>
    </row>
    <row r="8019" spans="2:9" ht="15" x14ac:dyDescent="0.3">
      <c r="B8019" s="33">
        <v>8014.5</v>
      </c>
      <c r="C8019" s="34">
        <v>5.9</v>
      </c>
      <c r="D8019" s="32">
        <f t="shared" si="250"/>
        <v>42.620000000000005</v>
      </c>
      <c r="E8019" s="37">
        <f t="shared" si="251"/>
        <v>51.144000000000005</v>
      </c>
      <c r="F8019" s="32">
        <f>'Auxiliary Energy Estimation'!$E$25-D8019</f>
        <v>12.379999999999995</v>
      </c>
      <c r="G8019" s="32">
        <f>'Auxiliary Energy Estimation'!$E$25-E8019</f>
        <v>3.8559999999999945</v>
      </c>
      <c r="H8019" s="26">
        <f>IF(D8019&lt;='Auxiliary Energy Estimation'!$E$25, 1, 0)</f>
        <v>1</v>
      </c>
      <c r="I8019" s="26">
        <f>IF(E8019&lt;='Auxiliary Energy Estimation'!$E$25, 1, 0)</f>
        <v>1</v>
      </c>
    </row>
    <row r="8020" spans="2:9" ht="15" x14ac:dyDescent="0.3">
      <c r="B8020" s="33">
        <v>8015.5</v>
      </c>
      <c r="C8020" s="34">
        <v>6.4</v>
      </c>
      <c r="D8020" s="32">
        <f t="shared" si="250"/>
        <v>43.52</v>
      </c>
      <c r="E8020" s="37">
        <f t="shared" si="251"/>
        <v>52.224000000000004</v>
      </c>
      <c r="F8020" s="32">
        <f>'Auxiliary Energy Estimation'!$E$25-D8020</f>
        <v>11.479999999999997</v>
      </c>
      <c r="G8020" s="32">
        <f>'Auxiliary Energy Estimation'!$E$25-E8020</f>
        <v>2.7759999999999962</v>
      </c>
      <c r="H8020" s="26">
        <f>IF(D8020&lt;='Auxiliary Energy Estimation'!$E$25, 1, 0)</f>
        <v>1</v>
      </c>
      <c r="I8020" s="26">
        <f>IF(E8020&lt;='Auxiliary Energy Estimation'!$E$25, 1, 0)</f>
        <v>1</v>
      </c>
    </row>
    <row r="8021" spans="2:9" ht="15" x14ac:dyDescent="0.3">
      <c r="B8021" s="33">
        <v>8016.5</v>
      </c>
      <c r="C8021" s="34">
        <v>6.9</v>
      </c>
      <c r="D8021" s="32">
        <f t="shared" si="250"/>
        <v>44.42</v>
      </c>
      <c r="E8021" s="37">
        <f t="shared" si="251"/>
        <v>53.304000000000002</v>
      </c>
      <c r="F8021" s="32">
        <f>'Auxiliary Energy Estimation'!$E$25-D8021</f>
        <v>10.579999999999998</v>
      </c>
      <c r="G8021" s="32">
        <f>'Auxiliary Energy Estimation'!$E$25-E8021</f>
        <v>1.695999999999998</v>
      </c>
      <c r="H8021" s="26">
        <f>IF(D8021&lt;='Auxiliary Energy Estimation'!$E$25, 1, 0)</f>
        <v>1</v>
      </c>
      <c r="I8021" s="26">
        <f>IF(E8021&lt;='Auxiliary Energy Estimation'!$E$25, 1, 0)</f>
        <v>1</v>
      </c>
    </row>
    <row r="8022" spans="2:9" ht="15" x14ac:dyDescent="0.3">
      <c r="B8022" s="33">
        <v>8017.5</v>
      </c>
      <c r="C8022" s="34">
        <v>7.4</v>
      </c>
      <c r="D8022" s="32">
        <f t="shared" si="250"/>
        <v>45.32</v>
      </c>
      <c r="E8022" s="37">
        <f t="shared" si="251"/>
        <v>54.384</v>
      </c>
      <c r="F8022" s="32">
        <f>'Auxiliary Energy Estimation'!$E$25-D8022</f>
        <v>9.68</v>
      </c>
      <c r="G8022" s="32">
        <f>'Auxiliary Energy Estimation'!$E$25-E8022</f>
        <v>0.61599999999999966</v>
      </c>
      <c r="H8022" s="26">
        <f>IF(D8022&lt;='Auxiliary Energy Estimation'!$E$25, 1, 0)</f>
        <v>1</v>
      </c>
      <c r="I8022" s="26">
        <f>IF(E8022&lt;='Auxiliary Energy Estimation'!$E$25, 1, 0)</f>
        <v>1</v>
      </c>
    </row>
    <row r="8023" spans="2:9" ht="15" x14ac:dyDescent="0.3">
      <c r="B8023" s="33">
        <v>8018.5</v>
      </c>
      <c r="C8023" s="34">
        <v>7.8</v>
      </c>
      <c r="D8023" s="32">
        <f t="shared" si="250"/>
        <v>46.04</v>
      </c>
      <c r="E8023" s="37">
        <f t="shared" si="251"/>
        <v>55.247999999999998</v>
      </c>
      <c r="F8023" s="32">
        <f>'Auxiliary Energy Estimation'!$E$25-D8023</f>
        <v>8.9600000000000009</v>
      </c>
      <c r="G8023" s="32">
        <f>'Auxiliary Energy Estimation'!$E$25-E8023</f>
        <v>-0.24799999999999756</v>
      </c>
      <c r="H8023" s="26">
        <f>IF(D8023&lt;='Auxiliary Energy Estimation'!$E$25, 1, 0)</f>
        <v>1</v>
      </c>
      <c r="I8023" s="26">
        <f>IF(E8023&lt;='Auxiliary Energy Estimation'!$E$25, 1, 0)</f>
        <v>0</v>
      </c>
    </row>
    <row r="8024" spans="2:9" ht="15" x14ac:dyDescent="0.3">
      <c r="B8024" s="33">
        <v>8019.5</v>
      </c>
      <c r="C8024" s="34">
        <v>8.3000000000000007</v>
      </c>
      <c r="D8024" s="32">
        <f t="shared" si="250"/>
        <v>46.94</v>
      </c>
      <c r="E8024" s="37">
        <f t="shared" si="251"/>
        <v>56.327999999999996</v>
      </c>
      <c r="F8024" s="32">
        <f>'Auxiliary Energy Estimation'!$E$25-D8024</f>
        <v>8.0600000000000023</v>
      </c>
      <c r="G8024" s="32">
        <f>'Auxiliary Energy Estimation'!$E$25-E8024</f>
        <v>-1.3279999999999959</v>
      </c>
      <c r="H8024" s="26">
        <f>IF(D8024&lt;='Auxiliary Energy Estimation'!$E$25, 1, 0)</f>
        <v>1</v>
      </c>
      <c r="I8024" s="26">
        <f>IF(E8024&lt;='Auxiliary Energy Estimation'!$E$25, 1, 0)</f>
        <v>0</v>
      </c>
    </row>
    <row r="8025" spans="2:9" ht="15" x14ac:dyDescent="0.3">
      <c r="B8025" s="33">
        <v>8020.5</v>
      </c>
      <c r="C8025" s="34">
        <v>7.8</v>
      </c>
      <c r="D8025" s="32">
        <f t="shared" si="250"/>
        <v>46.04</v>
      </c>
      <c r="E8025" s="37">
        <f t="shared" si="251"/>
        <v>55.247999999999998</v>
      </c>
      <c r="F8025" s="32">
        <f>'Auxiliary Energy Estimation'!$E$25-D8025</f>
        <v>8.9600000000000009</v>
      </c>
      <c r="G8025" s="32">
        <f>'Auxiliary Energy Estimation'!$E$25-E8025</f>
        <v>-0.24799999999999756</v>
      </c>
      <c r="H8025" s="26">
        <f>IF(D8025&lt;='Auxiliary Energy Estimation'!$E$25, 1, 0)</f>
        <v>1</v>
      </c>
      <c r="I8025" s="26">
        <f>IF(E8025&lt;='Auxiliary Energy Estimation'!$E$25, 1, 0)</f>
        <v>0</v>
      </c>
    </row>
    <row r="8026" spans="2:9" ht="15" x14ac:dyDescent="0.3">
      <c r="B8026" s="33">
        <v>8021.5</v>
      </c>
      <c r="C8026" s="34">
        <v>7.2</v>
      </c>
      <c r="D8026" s="32">
        <f t="shared" si="250"/>
        <v>44.96</v>
      </c>
      <c r="E8026" s="37">
        <f t="shared" si="251"/>
        <v>53.951999999999998</v>
      </c>
      <c r="F8026" s="32">
        <f>'Auxiliary Energy Estimation'!$E$25-D8026</f>
        <v>10.039999999999999</v>
      </c>
      <c r="G8026" s="32">
        <f>'Auxiliary Energy Estimation'!$E$25-E8026</f>
        <v>1.0480000000000018</v>
      </c>
      <c r="H8026" s="26">
        <f>IF(D8026&lt;='Auxiliary Energy Estimation'!$E$25, 1, 0)</f>
        <v>1</v>
      </c>
      <c r="I8026" s="26">
        <f>IF(E8026&lt;='Auxiliary Energy Estimation'!$E$25, 1, 0)</f>
        <v>1</v>
      </c>
    </row>
    <row r="8027" spans="2:9" ht="15" x14ac:dyDescent="0.3">
      <c r="B8027" s="33">
        <v>8022.5</v>
      </c>
      <c r="C8027" s="34">
        <v>7.2</v>
      </c>
      <c r="D8027" s="32">
        <f t="shared" si="250"/>
        <v>44.96</v>
      </c>
      <c r="E8027" s="37">
        <f t="shared" si="251"/>
        <v>53.951999999999998</v>
      </c>
      <c r="F8027" s="32">
        <f>'Auxiliary Energy Estimation'!$E$25-D8027</f>
        <v>10.039999999999999</v>
      </c>
      <c r="G8027" s="32">
        <f>'Auxiliary Energy Estimation'!$E$25-E8027</f>
        <v>1.0480000000000018</v>
      </c>
      <c r="H8027" s="26">
        <f>IF(D8027&lt;='Auxiliary Energy Estimation'!$E$25, 1, 0)</f>
        <v>1</v>
      </c>
      <c r="I8027" s="26">
        <f>IF(E8027&lt;='Auxiliary Energy Estimation'!$E$25, 1, 0)</f>
        <v>1</v>
      </c>
    </row>
    <row r="8028" spans="2:9" ht="15" x14ac:dyDescent="0.3">
      <c r="B8028" s="33">
        <v>8023.5</v>
      </c>
      <c r="C8028" s="34">
        <v>7.8</v>
      </c>
      <c r="D8028" s="32">
        <f t="shared" si="250"/>
        <v>46.04</v>
      </c>
      <c r="E8028" s="37">
        <f t="shared" si="251"/>
        <v>55.247999999999998</v>
      </c>
      <c r="F8028" s="32">
        <f>'Auxiliary Energy Estimation'!$E$25-D8028</f>
        <v>8.9600000000000009</v>
      </c>
      <c r="G8028" s="32">
        <f>'Auxiliary Energy Estimation'!$E$25-E8028</f>
        <v>-0.24799999999999756</v>
      </c>
      <c r="H8028" s="26">
        <f>IF(D8028&lt;='Auxiliary Energy Estimation'!$E$25, 1, 0)</f>
        <v>1</v>
      </c>
      <c r="I8028" s="26">
        <f>IF(E8028&lt;='Auxiliary Energy Estimation'!$E$25, 1, 0)</f>
        <v>0</v>
      </c>
    </row>
    <row r="8029" spans="2:9" ht="15" x14ac:dyDescent="0.3">
      <c r="B8029" s="33">
        <v>8024.5</v>
      </c>
      <c r="C8029" s="34">
        <v>8.9</v>
      </c>
      <c r="D8029" s="32">
        <f t="shared" si="250"/>
        <v>48.019999999999996</v>
      </c>
      <c r="E8029" s="37">
        <f t="shared" si="251"/>
        <v>57.623999999999995</v>
      </c>
      <c r="F8029" s="32">
        <f>'Auxiliary Energy Estimation'!$E$25-D8029</f>
        <v>6.980000000000004</v>
      </c>
      <c r="G8029" s="32">
        <f>'Auxiliary Energy Estimation'!$E$25-E8029</f>
        <v>-2.6239999999999952</v>
      </c>
      <c r="H8029" s="26">
        <f>IF(D8029&lt;='Auxiliary Energy Estimation'!$E$25, 1, 0)</f>
        <v>1</v>
      </c>
      <c r="I8029" s="26">
        <f>IF(E8029&lt;='Auxiliary Energy Estimation'!$E$25, 1, 0)</f>
        <v>0</v>
      </c>
    </row>
    <row r="8030" spans="2:9" ht="15" x14ac:dyDescent="0.3">
      <c r="B8030" s="33">
        <v>8025.5</v>
      </c>
      <c r="C8030" s="34">
        <v>8.3000000000000007</v>
      </c>
      <c r="D8030" s="32">
        <f t="shared" si="250"/>
        <v>46.94</v>
      </c>
      <c r="E8030" s="37">
        <f t="shared" si="251"/>
        <v>56.327999999999996</v>
      </c>
      <c r="F8030" s="32">
        <f>'Auxiliary Energy Estimation'!$E$25-D8030</f>
        <v>8.0600000000000023</v>
      </c>
      <c r="G8030" s="32">
        <f>'Auxiliary Energy Estimation'!$E$25-E8030</f>
        <v>-1.3279999999999959</v>
      </c>
      <c r="H8030" s="26">
        <f>IF(D8030&lt;='Auxiliary Energy Estimation'!$E$25, 1, 0)</f>
        <v>1</v>
      </c>
      <c r="I8030" s="26">
        <f>IF(E8030&lt;='Auxiliary Energy Estimation'!$E$25, 1, 0)</f>
        <v>0</v>
      </c>
    </row>
    <row r="8031" spans="2:9" ht="15" x14ac:dyDescent="0.3">
      <c r="B8031" s="33">
        <v>8026.5</v>
      </c>
      <c r="C8031" s="34">
        <v>8.3000000000000007</v>
      </c>
      <c r="D8031" s="32">
        <f t="shared" si="250"/>
        <v>46.94</v>
      </c>
      <c r="E8031" s="37">
        <f t="shared" si="251"/>
        <v>56.327999999999996</v>
      </c>
      <c r="F8031" s="32">
        <f>'Auxiliary Energy Estimation'!$E$25-D8031</f>
        <v>8.0600000000000023</v>
      </c>
      <c r="G8031" s="32">
        <f>'Auxiliary Energy Estimation'!$E$25-E8031</f>
        <v>-1.3279999999999959</v>
      </c>
      <c r="H8031" s="26">
        <f>IF(D8031&lt;='Auxiliary Energy Estimation'!$E$25, 1, 0)</f>
        <v>1</v>
      </c>
      <c r="I8031" s="26">
        <f>IF(E8031&lt;='Auxiliary Energy Estimation'!$E$25, 1, 0)</f>
        <v>0</v>
      </c>
    </row>
    <row r="8032" spans="2:9" ht="15" x14ac:dyDescent="0.3">
      <c r="B8032" s="33">
        <v>8027.5</v>
      </c>
      <c r="C8032" s="34">
        <v>9.4</v>
      </c>
      <c r="D8032" s="32">
        <f t="shared" si="250"/>
        <v>48.92</v>
      </c>
      <c r="E8032" s="37">
        <f t="shared" si="251"/>
        <v>58.704000000000001</v>
      </c>
      <c r="F8032" s="32">
        <f>'Auxiliary Energy Estimation'!$E$25-D8032</f>
        <v>6.0799999999999983</v>
      </c>
      <c r="G8032" s="32">
        <f>'Auxiliary Energy Estimation'!$E$25-E8032</f>
        <v>-3.7040000000000006</v>
      </c>
      <c r="H8032" s="26">
        <f>IF(D8032&lt;='Auxiliary Energy Estimation'!$E$25, 1, 0)</f>
        <v>1</v>
      </c>
      <c r="I8032" s="26">
        <f>IF(E8032&lt;='Auxiliary Energy Estimation'!$E$25, 1, 0)</f>
        <v>0</v>
      </c>
    </row>
    <row r="8033" spans="2:9" ht="15" x14ac:dyDescent="0.3">
      <c r="B8033" s="33">
        <v>8028.5</v>
      </c>
      <c r="C8033" s="34">
        <v>8.3000000000000007</v>
      </c>
      <c r="D8033" s="32">
        <f t="shared" si="250"/>
        <v>46.94</v>
      </c>
      <c r="E8033" s="37">
        <f t="shared" si="251"/>
        <v>56.327999999999996</v>
      </c>
      <c r="F8033" s="32">
        <f>'Auxiliary Energy Estimation'!$E$25-D8033</f>
        <v>8.0600000000000023</v>
      </c>
      <c r="G8033" s="32">
        <f>'Auxiliary Energy Estimation'!$E$25-E8033</f>
        <v>-1.3279999999999959</v>
      </c>
      <c r="H8033" s="26">
        <f>IF(D8033&lt;='Auxiliary Energy Estimation'!$E$25, 1, 0)</f>
        <v>1</v>
      </c>
      <c r="I8033" s="26">
        <f>IF(E8033&lt;='Auxiliary Energy Estimation'!$E$25, 1, 0)</f>
        <v>0</v>
      </c>
    </row>
    <row r="8034" spans="2:9" ht="15" x14ac:dyDescent="0.3">
      <c r="B8034" s="33">
        <v>8029.5</v>
      </c>
      <c r="C8034" s="34">
        <v>8.3000000000000007</v>
      </c>
      <c r="D8034" s="32">
        <f t="shared" si="250"/>
        <v>46.94</v>
      </c>
      <c r="E8034" s="37">
        <f t="shared" si="251"/>
        <v>56.327999999999996</v>
      </c>
      <c r="F8034" s="32">
        <f>'Auxiliary Energy Estimation'!$E$25-D8034</f>
        <v>8.0600000000000023</v>
      </c>
      <c r="G8034" s="32">
        <f>'Auxiliary Energy Estimation'!$E$25-E8034</f>
        <v>-1.3279999999999959</v>
      </c>
      <c r="H8034" s="26">
        <f>IF(D8034&lt;='Auxiliary Energy Estimation'!$E$25, 1, 0)</f>
        <v>1</v>
      </c>
      <c r="I8034" s="26">
        <f>IF(E8034&lt;='Auxiliary Energy Estimation'!$E$25, 1, 0)</f>
        <v>0</v>
      </c>
    </row>
    <row r="8035" spans="2:9" ht="15" x14ac:dyDescent="0.3">
      <c r="B8035" s="33">
        <v>8030.5</v>
      </c>
      <c r="C8035" s="34">
        <v>4.4000000000000004</v>
      </c>
      <c r="D8035" s="32">
        <f t="shared" si="250"/>
        <v>39.92</v>
      </c>
      <c r="E8035" s="37">
        <f t="shared" si="251"/>
        <v>47.904000000000003</v>
      </c>
      <c r="F8035" s="32">
        <f>'Auxiliary Energy Estimation'!$E$25-D8035</f>
        <v>15.079999999999998</v>
      </c>
      <c r="G8035" s="32">
        <f>'Auxiliary Energy Estimation'!$E$25-E8035</f>
        <v>7.0959999999999965</v>
      </c>
      <c r="H8035" s="26">
        <f>IF(D8035&lt;='Auxiliary Energy Estimation'!$E$25, 1, 0)</f>
        <v>1</v>
      </c>
      <c r="I8035" s="26">
        <f>IF(E8035&lt;='Auxiliary Energy Estimation'!$E$25, 1, 0)</f>
        <v>1</v>
      </c>
    </row>
    <row r="8036" spans="2:9" ht="15" x14ac:dyDescent="0.3">
      <c r="B8036" s="33">
        <v>8031.5</v>
      </c>
      <c r="C8036" s="34">
        <v>6.1</v>
      </c>
      <c r="D8036" s="32">
        <f t="shared" si="250"/>
        <v>42.980000000000004</v>
      </c>
      <c r="E8036" s="37">
        <f t="shared" si="251"/>
        <v>51.576000000000001</v>
      </c>
      <c r="F8036" s="32">
        <f>'Auxiliary Energy Estimation'!$E$25-D8036</f>
        <v>12.019999999999996</v>
      </c>
      <c r="G8036" s="32">
        <f>'Auxiliary Energy Estimation'!$E$25-E8036</f>
        <v>3.4239999999999995</v>
      </c>
      <c r="H8036" s="26">
        <f>IF(D8036&lt;='Auxiliary Energy Estimation'!$E$25, 1, 0)</f>
        <v>1</v>
      </c>
      <c r="I8036" s="26">
        <f>IF(E8036&lt;='Auxiliary Energy Estimation'!$E$25, 1, 0)</f>
        <v>1</v>
      </c>
    </row>
    <row r="8037" spans="2:9" ht="15" x14ac:dyDescent="0.3">
      <c r="B8037" s="33">
        <v>8032.5</v>
      </c>
      <c r="C8037" s="34">
        <v>5</v>
      </c>
      <c r="D8037" s="32">
        <f t="shared" si="250"/>
        <v>41</v>
      </c>
      <c r="E8037" s="37">
        <f t="shared" si="251"/>
        <v>49.199999999999996</v>
      </c>
      <c r="F8037" s="32">
        <f>'Auxiliary Energy Estimation'!$E$25-D8037</f>
        <v>14</v>
      </c>
      <c r="G8037" s="32">
        <f>'Auxiliary Energy Estimation'!$E$25-E8037</f>
        <v>5.8000000000000043</v>
      </c>
      <c r="H8037" s="26">
        <f>IF(D8037&lt;='Auxiliary Energy Estimation'!$E$25, 1, 0)</f>
        <v>1</v>
      </c>
      <c r="I8037" s="26">
        <f>IF(E8037&lt;='Auxiliary Energy Estimation'!$E$25, 1, 0)</f>
        <v>1</v>
      </c>
    </row>
    <row r="8038" spans="2:9" ht="15" x14ac:dyDescent="0.3">
      <c r="B8038" s="33">
        <v>8033.5</v>
      </c>
      <c r="C8038" s="34">
        <v>5</v>
      </c>
      <c r="D8038" s="32">
        <f t="shared" si="250"/>
        <v>41</v>
      </c>
      <c r="E8038" s="37">
        <f t="shared" si="251"/>
        <v>49.199999999999996</v>
      </c>
      <c r="F8038" s="32">
        <f>'Auxiliary Energy Estimation'!$E$25-D8038</f>
        <v>14</v>
      </c>
      <c r="G8038" s="32">
        <f>'Auxiliary Energy Estimation'!$E$25-E8038</f>
        <v>5.8000000000000043</v>
      </c>
      <c r="H8038" s="26">
        <f>IF(D8038&lt;='Auxiliary Energy Estimation'!$E$25, 1, 0)</f>
        <v>1</v>
      </c>
      <c r="I8038" s="26">
        <f>IF(E8038&lt;='Auxiliary Energy Estimation'!$E$25, 1, 0)</f>
        <v>1</v>
      </c>
    </row>
    <row r="8039" spans="2:9" ht="15" x14ac:dyDescent="0.3">
      <c r="B8039" s="33">
        <v>8034.5</v>
      </c>
      <c r="C8039" s="34">
        <v>3.9</v>
      </c>
      <c r="D8039" s="32">
        <f t="shared" si="250"/>
        <v>39.019999999999996</v>
      </c>
      <c r="E8039" s="37">
        <f t="shared" si="251"/>
        <v>46.823999999999991</v>
      </c>
      <c r="F8039" s="32">
        <f>'Auxiliary Energy Estimation'!$E$25-D8039</f>
        <v>15.980000000000004</v>
      </c>
      <c r="G8039" s="32">
        <f>'Auxiliary Energy Estimation'!$E$25-E8039</f>
        <v>8.176000000000009</v>
      </c>
      <c r="H8039" s="26">
        <f>IF(D8039&lt;='Auxiliary Energy Estimation'!$E$25, 1, 0)</f>
        <v>1</v>
      </c>
      <c r="I8039" s="26">
        <f>IF(E8039&lt;='Auxiliary Energy Estimation'!$E$25, 1, 0)</f>
        <v>1</v>
      </c>
    </row>
    <row r="8040" spans="2:9" ht="15" x14ac:dyDescent="0.3">
      <c r="B8040" s="33">
        <v>8035.5</v>
      </c>
      <c r="C8040" s="34">
        <v>3.3</v>
      </c>
      <c r="D8040" s="32">
        <f t="shared" si="250"/>
        <v>37.94</v>
      </c>
      <c r="E8040" s="37">
        <f t="shared" si="251"/>
        <v>45.527999999999999</v>
      </c>
      <c r="F8040" s="32">
        <f>'Auxiliary Energy Estimation'!$E$25-D8040</f>
        <v>17.060000000000002</v>
      </c>
      <c r="G8040" s="32">
        <f>'Auxiliary Energy Estimation'!$E$25-E8040</f>
        <v>9.4720000000000013</v>
      </c>
      <c r="H8040" s="26">
        <f>IF(D8040&lt;='Auxiliary Energy Estimation'!$E$25, 1, 0)</f>
        <v>1</v>
      </c>
      <c r="I8040" s="26">
        <f>IF(E8040&lt;='Auxiliary Energy Estimation'!$E$25, 1, 0)</f>
        <v>1</v>
      </c>
    </row>
    <row r="8041" spans="2:9" ht="15" x14ac:dyDescent="0.3">
      <c r="B8041" s="33">
        <v>8036.5</v>
      </c>
      <c r="C8041" s="34">
        <v>2.8</v>
      </c>
      <c r="D8041" s="32">
        <f t="shared" si="250"/>
        <v>37.04</v>
      </c>
      <c r="E8041" s="37">
        <f t="shared" si="251"/>
        <v>44.448</v>
      </c>
      <c r="F8041" s="32">
        <f>'Auxiliary Energy Estimation'!$E$25-D8041</f>
        <v>17.96</v>
      </c>
      <c r="G8041" s="32">
        <f>'Auxiliary Energy Estimation'!$E$25-E8041</f>
        <v>10.552</v>
      </c>
      <c r="H8041" s="26">
        <f>IF(D8041&lt;='Auxiliary Energy Estimation'!$E$25, 1, 0)</f>
        <v>1</v>
      </c>
      <c r="I8041" s="26">
        <f>IF(E8041&lt;='Auxiliary Energy Estimation'!$E$25, 1, 0)</f>
        <v>1</v>
      </c>
    </row>
    <row r="8042" spans="2:9" ht="15" x14ac:dyDescent="0.3">
      <c r="B8042" s="33">
        <v>8037.5</v>
      </c>
      <c r="C8042" s="34">
        <v>2.2000000000000002</v>
      </c>
      <c r="D8042" s="32">
        <f t="shared" si="250"/>
        <v>35.96</v>
      </c>
      <c r="E8042" s="37">
        <f t="shared" si="251"/>
        <v>43.152000000000001</v>
      </c>
      <c r="F8042" s="32">
        <f>'Auxiliary Energy Estimation'!$E$25-D8042</f>
        <v>19.04</v>
      </c>
      <c r="G8042" s="32">
        <f>'Auxiliary Energy Estimation'!$E$25-E8042</f>
        <v>11.847999999999999</v>
      </c>
      <c r="H8042" s="26">
        <f>IF(D8042&lt;='Auxiliary Energy Estimation'!$E$25, 1, 0)</f>
        <v>1</v>
      </c>
      <c r="I8042" s="26">
        <f>IF(E8042&lt;='Auxiliary Energy Estimation'!$E$25, 1, 0)</f>
        <v>1</v>
      </c>
    </row>
    <row r="8043" spans="2:9" ht="15" x14ac:dyDescent="0.3">
      <c r="B8043" s="33">
        <v>8038.5</v>
      </c>
      <c r="C8043" s="34">
        <v>1.7</v>
      </c>
      <c r="D8043" s="32">
        <f t="shared" si="250"/>
        <v>35.06</v>
      </c>
      <c r="E8043" s="37">
        <f t="shared" si="251"/>
        <v>42.072000000000003</v>
      </c>
      <c r="F8043" s="32">
        <f>'Auxiliary Energy Estimation'!$E$25-D8043</f>
        <v>19.939999999999998</v>
      </c>
      <c r="G8043" s="32">
        <f>'Auxiliary Energy Estimation'!$E$25-E8043</f>
        <v>12.927999999999997</v>
      </c>
      <c r="H8043" s="26">
        <f>IF(D8043&lt;='Auxiliary Energy Estimation'!$E$25, 1, 0)</f>
        <v>1</v>
      </c>
      <c r="I8043" s="26">
        <f>IF(E8043&lt;='Auxiliary Energy Estimation'!$E$25, 1, 0)</f>
        <v>1</v>
      </c>
    </row>
    <row r="8044" spans="2:9" ht="15" x14ac:dyDescent="0.3">
      <c r="B8044" s="33">
        <v>8039.5</v>
      </c>
      <c r="C8044" s="34">
        <v>1.1000000000000001</v>
      </c>
      <c r="D8044" s="32">
        <f t="shared" si="250"/>
        <v>33.979999999999997</v>
      </c>
      <c r="E8044" s="37">
        <f t="shared" si="251"/>
        <v>40.775999999999996</v>
      </c>
      <c r="F8044" s="32">
        <f>'Auxiliary Energy Estimation'!$E$25-D8044</f>
        <v>21.020000000000003</v>
      </c>
      <c r="G8044" s="32">
        <f>'Auxiliary Energy Estimation'!$E$25-E8044</f>
        <v>14.224000000000004</v>
      </c>
      <c r="H8044" s="26">
        <f>IF(D8044&lt;='Auxiliary Energy Estimation'!$E$25, 1, 0)</f>
        <v>1</v>
      </c>
      <c r="I8044" s="26">
        <f>IF(E8044&lt;='Auxiliary Energy Estimation'!$E$25, 1, 0)</f>
        <v>1</v>
      </c>
    </row>
    <row r="8045" spans="2:9" ht="15" x14ac:dyDescent="0.3">
      <c r="B8045" s="33">
        <v>8040.5</v>
      </c>
      <c r="C8045" s="34">
        <v>1.1000000000000001</v>
      </c>
      <c r="D8045" s="32">
        <f t="shared" si="250"/>
        <v>33.979999999999997</v>
      </c>
      <c r="E8045" s="37">
        <f t="shared" si="251"/>
        <v>40.775999999999996</v>
      </c>
      <c r="F8045" s="32">
        <f>'Auxiliary Energy Estimation'!$E$25-D8045</f>
        <v>21.020000000000003</v>
      </c>
      <c r="G8045" s="32">
        <f>'Auxiliary Energy Estimation'!$E$25-E8045</f>
        <v>14.224000000000004</v>
      </c>
      <c r="H8045" s="26">
        <f>IF(D8045&lt;='Auxiliary Energy Estimation'!$E$25, 1, 0)</f>
        <v>1</v>
      </c>
      <c r="I8045" s="26">
        <f>IF(E8045&lt;='Auxiliary Energy Estimation'!$E$25, 1, 0)</f>
        <v>1</v>
      </c>
    </row>
    <row r="8046" spans="2:9" ht="15" x14ac:dyDescent="0.3">
      <c r="B8046" s="33">
        <v>8041.5</v>
      </c>
      <c r="C8046" s="34">
        <v>0</v>
      </c>
      <c r="D8046" s="32">
        <f t="shared" si="250"/>
        <v>32</v>
      </c>
      <c r="E8046" s="37">
        <f t="shared" si="251"/>
        <v>38.4</v>
      </c>
      <c r="F8046" s="32">
        <f>'Auxiliary Energy Estimation'!$E$25-D8046</f>
        <v>23</v>
      </c>
      <c r="G8046" s="32">
        <f>'Auxiliary Energy Estimation'!$E$25-E8046</f>
        <v>16.600000000000001</v>
      </c>
      <c r="H8046" s="26">
        <f>IF(D8046&lt;='Auxiliary Energy Estimation'!$E$25, 1, 0)</f>
        <v>1</v>
      </c>
      <c r="I8046" s="26">
        <f>IF(E8046&lt;='Auxiliary Energy Estimation'!$E$25, 1, 0)</f>
        <v>1</v>
      </c>
    </row>
    <row r="8047" spans="2:9" ht="15" x14ac:dyDescent="0.3">
      <c r="B8047" s="33">
        <v>8042.5</v>
      </c>
      <c r="C8047" s="34">
        <v>0</v>
      </c>
      <c r="D8047" s="32">
        <f t="shared" si="250"/>
        <v>32</v>
      </c>
      <c r="E8047" s="37">
        <f t="shared" si="251"/>
        <v>38.4</v>
      </c>
      <c r="F8047" s="32">
        <f>'Auxiliary Energy Estimation'!$E$25-D8047</f>
        <v>23</v>
      </c>
      <c r="G8047" s="32">
        <f>'Auxiliary Energy Estimation'!$E$25-E8047</f>
        <v>16.600000000000001</v>
      </c>
      <c r="H8047" s="26">
        <f>IF(D8047&lt;='Auxiliary Energy Estimation'!$E$25, 1, 0)</f>
        <v>1</v>
      </c>
      <c r="I8047" s="26">
        <f>IF(E8047&lt;='Auxiliary Energy Estimation'!$E$25, 1, 0)</f>
        <v>1</v>
      </c>
    </row>
    <row r="8048" spans="2:9" ht="15" x14ac:dyDescent="0.3">
      <c r="B8048" s="33">
        <v>8043.5</v>
      </c>
      <c r="C8048" s="34">
        <v>0</v>
      </c>
      <c r="D8048" s="32">
        <f t="shared" si="250"/>
        <v>32</v>
      </c>
      <c r="E8048" s="37">
        <f t="shared" si="251"/>
        <v>38.4</v>
      </c>
      <c r="F8048" s="32">
        <f>'Auxiliary Energy Estimation'!$E$25-D8048</f>
        <v>23</v>
      </c>
      <c r="G8048" s="32">
        <f>'Auxiliary Energy Estimation'!$E$25-E8048</f>
        <v>16.600000000000001</v>
      </c>
      <c r="H8048" s="26">
        <f>IF(D8048&lt;='Auxiliary Energy Estimation'!$E$25, 1, 0)</f>
        <v>1</v>
      </c>
      <c r="I8048" s="26">
        <f>IF(E8048&lt;='Auxiliary Energy Estimation'!$E$25, 1, 0)</f>
        <v>1</v>
      </c>
    </row>
    <row r="8049" spans="2:9" ht="15" x14ac:dyDescent="0.3">
      <c r="B8049" s="33">
        <v>8044.5</v>
      </c>
      <c r="C8049" s="34">
        <v>0</v>
      </c>
      <c r="D8049" s="32">
        <f t="shared" si="250"/>
        <v>32</v>
      </c>
      <c r="E8049" s="37">
        <f t="shared" si="251"/>
        <v>38.4</v>
      </c>
      <c r="F8049" s="32">
        <f>'Auxiliary Energy Estimation'!$E$25-D8049</f>
        <v>23</v>
      </c>
      <c r="G8049" s="32">
        <f>'Auxiliary Energy Estimation'!$E$25-E8049</f>
        <v>16.600000000000001</v>
      </c>
      <c r="H8049" s="26">
        <f>IF(D8049&lt;='Auxiliary Energy Estimation'!$E$25, 1, 0)</f>
        <v>1</v>
      </c>
      <c r="I8049" s="26">
        <f>IF(E8049&lt;='Auxiliary Energy Estimation'!$E$25, 1, 0)</f>
        <v>1</v>
      </c>
    </row>
    <row r="8050" spans="2:9" ht="15" x14ac:dyDescent="0.3">
      <c r="B8050" s="33">
        <v>8045.5</v>
      </c>
      <c r="C8050" s="34">
        <v>0.6</v>
      </c>
      <c r="D8050" s="32">
        <f t="shared" si="250"/>
        <v>33.08</v>
      </c>
      <c r="E8050" s="37">
        <f t="shared" si="251"/>
        <v>39.695999999999998</v>
      </c>
      <c r="F8050" s="32">
        <f>'Auxiliary Energy Estimation'!$E$25-D8050</f>
        <v>21.92</v>
      </c>
      <c r="G8050" s="32">
        <f>'Auxiliary Energy Estimation'!$E$25-E8050</f>
        <v>15.304000000000002</v>
      </c>
      <c r="H8050" s="26">
        <f>IF(D8050&lt;='Auxiliary Energy Estimation'!$E$25, 1, 0)</f>
        <v>1</v>
      </c>
      <c r="I8050" s="26">
        <f>IF(E8050&lt;='Auxiliary Energy Estimation'!$E$25, 1, 0)</f>
        <v>1</v>
      </c>
    </row>
    <row r="8051" spans="2:9" ht="15" x14ac:dyDescent="0.3">
      <c r="B8051" s="33">
        <v>8046.5</v>
      </c>
      <c r="C8051" s="34">
        <v>-1.7</v>
      </c>
      <c r="D8051" s="32">
        <f t="shared" si="250"/>
        <v>28.94</v>
      </c>
      <c r="E8051" s="37">
        <f t="shared" si="251"/>
        <v>34.728000000000002</v>
      </c>
      <c r="F8051" s="32">
        <f>'Auxiliary Energy Estimation'!$E$25-D8051</f>
        <v>26.06</v>
      </c>
      <c r="G8051" s="32">
        <f>'Auxiliary Energy Estimation'!$E$25-E8051</f>
        <v>20.271999999999998</v>
      </c>
      <c r="H8051" s="26">
        <f>IF(D8051&lt;='Auxiliary Energy Estimation'!$E$25, 1, 0)</f>
        <v>1</v>
      </c>
      <c r="I8051" s="26">
        <f>IF(E8051&lt;='Auxiliary Energy Estimation'!$E$25, 1, 0)</f>
        <v>1</v>
      </c>
    </row>
    <row r="8052" spans="2:9" ht="15" x14ac:dyDescent="0.3">
      <c r="B8052" s="33">
        <v>8047.5</v>
      </c>
      <c r="C8052" s="34">
        <v>-1.7</v>
      </c>
      <c r="D8052" s="32">
        <f t="shared" si="250"/>
        <v>28.94</v>
      </c>
      <c r="E8052" s="37">
        <f t="shared" si="251"/>
        <v>34.728000000000002</v>
      </c>
      <c r="F8052" s="32">
        <f>'Auxiliary Energy Estimation'!$E$25-D8052</f>
        <v>26.06</v>
      </c>
      <c r="G8052" s="32">
        <f>'Auxiliary Energy Estimation'!$E$25-E8052</f>
        <v>20.271999999999998</v>
      </c>
      <c r="H8052" s="26">
        <f>IF(D8052&lt;='Auxiliary Energy Estimation'!$E$25, 1, 0)</f>
        <v>1</v>
      </c>
      <c r="I8052" s="26">
        <f>IF(E8052&lt;='Auxiliary Energy Estimation'!$E$25, 1, 0)</f>
        <v>1</v>
      </c>
    </row>
    <row r="8053" spans="2:9" ht="15" x14ac:dyDescent="0.3">
      <c r="B8053" s="33">
        <v>8048.5</v>
      </c>
      <c r="C8053" s="34">
        <v>0</v>
      </c>
      <c r="D8053" s="32">
        <f t="shared" si="250"/>
        <v>32</v>
      </c>
      <c r="E8053" s="37">
        <f t="shared" si="251"/>
        <v>38.4</v>
      </c>
      <c r="F8053" s="32">
        <f>'Auxiliary Energy Estimation'!$E$25-D8053</f>
        <v>23</v>
      </c>
      <c r="G8053" s="32">
        <f>'Auxiliary Energy Estimation'!$E$25-E8053</f>
        <v>16.600000000000001</v>
      </c>
      <c r="H8053" s="26">
        <f>IF(D8053&lt;='Auxiliary Energy Estimation'!$E$25, 1, 0)</f>
        <v>1</v>
      </c>
      <c r="I8053" s="26">
        <f>IF(E8053&lt;='Auxiliary Energy Estimation'!$E$25, 1, 0)</f>
        <v>1</v>
      </c>
    </row>
    <row r="8054" spans="2:9" ht="15" x14ac:dyDescent="0.3">
      <c r="B8054" s="33">
        <v>8049.5</v>
      </c>
      <c r="C8054" s="34">
        <v>0</v>
      </c>
      <c r="D8054" s="32">
        <f t="shared" si="250"/>
        <v>32</v>
      </c>
      <c r="E8054" s="37">
        <f t="shared" si="251"/>
        <v>38.4</v>
      </c>
      <c r="F8054" s="32">
        <f>'Auxiliary Energy Estimation'!$E$25-D8054</f>
        <v>23</v>
      </c>
      <c r="G8054" s="32">
        <f>'Auxiliary Energy Estimation'!$E$25-E8054</f>
        <v>16.600000000000001</v>
      </c>
      <c r="H8054" s="26">
        <f>IF(D8054&lt;='Auxiliary Energy Estimation'!$E$25, 1, 0)</f>
        <v>1</v>
      </c>
      <c r="I8054" s="26">
        <f>IF(E8054&lt;='Auxiliary Energy Estimation'!$E$25, 1, 0)</f>
        <v>1</v>
      </c>
    </row>
    <row r="8055" spans="2:9" ht="15" x14ac:dyDescent="0.3">
      <c r="B8055" s="33">
        <v>8050.5</v>
      </c>
      <c r="C8055" s="34">
        <v>-2.8</v>
      </c>
      <c r="D8055" s="32">
        <f t="shared" si="250"/>
        <v>26.96</v>
      </c>
      <c r="E8055" s="37">
        <f t="shared" si="251"/>
        <v>32.351999999999997</v>
      </c>
      <c r="F8055" s="32">
        <f>'Auxiliary Energy Estimation'!$E$25-D8055</f>
        <v>28.04</v>
      </c>
      <c r="G8055" s="32">
        <f>'Auxiliary Energy Estimation'!$E$25-E8055</f>
        <v>22.648000000000003</v>
      </c>
      <c r="H8055" s="26">
        <f>IF(D8055&lt;='Auxiliary Energy Estimation'!$E$25, 1, 0)</f>
        <v>1</v>
      </c>
      <c r="I8055" s="26">
        <f>IF(E8055&lt;='Auxiliary Energy Estimation'!$E$25, 1, 0)</f>
        <v>1</v>
      </c>
    </row>
    <row r="8056" spans="2:9" ht="15" x14ac:dyDescent="0.3">
      <c r="B8056" s="33">
        <v>8051.5</v>
      </c>
      <c r="C8056" s="34">
        <v>-1.7</v>
      </c>
      <c r="D8056" s="32">
        <f t="shared" si="250"/>
        <v>28.94</v>
      </c>
      <c r="E8056" s="37">
        <f t="shared" si="251"/>
        <v>34.728000000000002</v>
      </c>
      <c r="F8056" s="32">
        <f>'Auxiliary Energy Estimation'!$E$25-D8056</f>
        <v>26.06</v>
      </c>
      <c r="G8056" s="32">
        <f>'Auxiliary Energy Estimation'!$E$25-E8056</f>
        <v>20.271999999999998</v>
      </c>
      <c r="H8056" s="26">
        <f>IF(D8056&lt;='Auxiliary Energy Estimation'!$E$25, 1, 0)</f>
        <v>1</v>
      </c>
      <c r="I8056" s="26">
        <f>IF(E8056&lt;='Auxiliary Energy Estimation'!$E$25, 1, 0)</f>
        <v>1</v>
      </c>
    </row>
    <row r="8057" spans="2:9" ht="15" x14ac:dyDescent="0.3">
      <c r="B8057" s="33">
        <v>8052.5</v>
      </c>
      <c r="C8057" s="34">
        <v>-2.8</v>
      </c>
      <c r="D8057" s="32">
        <f t="shared" si="250"/>
        <v>26.96</v>
      </c>
      <c r="E8057" s="37">
        <f t="shared" si="251"/>
        <v>32.351999999999997</v>
      </c>
      <c r="F8057" s="32">
        <f>'Auxiliary Energy Estimation'!$E$25-D8057</f>
        <v>28.04</v>
      </c>
      <c r="G8057" s="32">
        <f>'Auxiliary Energy Estimation'!$E$25-E8057</f>
        <v>22.648000000000003</v>
      </c>
      <c r="H8057" s="26">
        <f>IF(D8057&lt;='Auxiliary Energy Estimation'!$E$25, 1, 0)</f>
        <v>1</v>
      </c>
      <c r="I8057" s="26">
        <f>IF(E8057&lt;='Auxiliary Energy Estimation'!$E$25, 1, 0)</f>
        <v>1</v>
      </c>
    </row>
    <row r="8058" spans="2:9" ht="15" x14ac:dyDescent="0.3">
      <c r="B8058" s="33">
        <v>8053.5</v>
      </c>
      <c r="C8058" s="34">
        <v>-1.1000000000000001</v>
      </c>
      <c r="D8058" s="32">
        <f t="shared" si="250"/>
        <v>30.02</v>
      </c>
      <c r="E8058" s="37">
        <f t="shared" si="251"/>
        <v>36.024000000000001</v>
      </c>
      <c r="F8058" s="32">
        <f>'Auxiliary Energy Estimation'!$E$25-D8058</f>
        <v>24.98</v>
      </c>
      <c r="G8058" s="32">
        <f>'Auxiliary Energy Estimation'!$E$25-E8058</f>
        <v>18.975999999999999</v>
      </c>
      <c r="H8058" s="26">
        <f>IF(D8058&lt;='Auxiliary Energy Estimation'!$E$25, 1, 0)</f>
        <v>1</v>
      </c>
      <c r="I8058" s="26">
        <f>IF(E8058&lt;='Auxiliary Energy Estimation'!$E$25, 1, 0)</f>
        <v>1</v>
      </c>
    </row>
    <row r="8059" spans="2:9" ht="15" x14ac:dyDescent="0.3">
      <c r="B8059" s="33">
        <v>8054.5</v>
      </c>
      <c r="C8059" s="34">
        <v>-2.2000000000000002</v>
      </c>
      <c r="D8059" s="32">
        <f t="shared" si="250"/>
        <v>28.04</v>
      </c>
      <c r="E8059" s="37">
        <f t="shared" si="251"/>
        <v>33.647999999999996</v>
      </c>
      <c r="F8059" s="32">
        <f>'Auxiliary Energy Estimation'!$E$25-D8059</f>
        <v>26.96</v>
      </c>
      <c r="G8059" s="32">
        <f>'Auxiliary Energy Estimation'!$E$25-E8059</f>
        <v>21.352000000000004</v>
      </c>
      <c r="H8059" s="26">
        <f>IF(D8059&lt;='Auxiliary Energy Estimation'!$E$25, 1, 0)</f>
        <v>1</v>
      </c>
      <c r="I8059" s="26">
        <f>IF(E8059&lt;='Auxiliary Energy Estimation'!$E$25, 1, 0)</f>
        <v>1</v>
      </c>
    </row>
    <row r="8060" spans="2:9" ht="15" x14ac:dyDescent="0.3">
      <c r="B8060" s="33">
        <v>8055.5</v>
      </c>
      <c r="C8060" s="34">
        <v>-4.4000000000000004</v>
      </c>
      <c r="D8060" s="32">
        <f t="shared" si="250"/>
        <v>24.08</v>
      </c>
      <c r="E8060" s="37">
        <f t="shared" si="251"/>
        <v>28.895999999999997</v>
      </c>
      <c r="F8060" s="32">
        <f>'Auxiliary Energy Estimation'!$E$25-D8060</f>
        <v>30.92</v>
      </c>
      <c r="G8060" s="32">
        <f>'Auxiliary Energy Estimation'!$E$25-E8060</f>
        <v>26.104000000000003</v>
      </c>
      <c r="H8060" s="26">
        <f>IF(D8060&lt;='Auxiliary Energy Estimation'!$E$25, 1, 0)</f>
        <v>1</v>
      </c>
      <c r="I8060" s="26">
        <f>IF(E8060&lt;='Auxiliary Energy Estimation'!$E$25, 1, 0)</f>
        <v>1</v>
      </c>
    </row>
    <row r="8061" spans="2:9" ht="15" x14ac:dyDescent="0.3">
      <c r="B8061" s="33">
        <v>8056.5</v>
      </c>
      <c r="C8061" s="34">
        <v>-5</v>
      </c>
      <c r="D8061" s="32">
        <f t="shared" si="250"/>
        <v>23</v>
      </c>
      <c r="E8061" s="37">
        <f t="shared" si="251"/>
        <v>27.599999999999998</v>
      </c>
      <c r="F8061" s="32">
        <f>'Auxiliary Energy Estimation'!$E$25-D8061</f>
        <v>32</v>
      </c>
      <c r="G8061" s="32">
        <f>'Auxiliary Energy Estimation'!$E$25-E8061</f>
        <v>27.400000000000002</v>
      </c>
      <c r="H8061" s="26">
        <f>IF(D8061&lt;='Auxiliary Energy Estimation'!$E$25, 1, 0)</f>
        <v>1</v>
      </c>
      <c r="I8061" s="26">
        <f>IF(E8061&lt;='Auxiliary Energy Estimation'!$E$25, 1, 0)</f>
        <v>1</v>
      </c>
    </row>
    <row r="8062" spans="2:9" ht="15" x14ac:dyDescent="0.3">
      <c r="B8062" s="33">
        <v>8057.5</v>
      </c>
      <c r="C8062" s="34">
        <v>-5.6</v>
      </c>
      <c r="D8062" s="32">
        <f t="shared" si="250"/>
        <v>21.92</v>
      </c>
      <c r="E8062" s="37">
        <f t="shared" si="251"/>
        <v>26.304000000000002</v>
      </c>
      <c r="F8062" s="32">
        <f>'Auxiliary Energy Estimation'!$E$25-D8062</f>
        <v>33.08</v>
      </c>
      <c r="G8062" s="32">
        <f>'Auxiliary Energy Estimation'!$E$25-E8062</f>
        <v>28.695999999999998</v>
      </c>
      <c r="H8062" s="26">
        <f>IF(D8062&lt;='Auxiliary Energy Estimation'!$E$25, 1, 0)</f>
        <v>1</v>
      </c>
      <c r="I8062" s="26">
        <f>IF(E8062&lt;='Auxiliary Energy Estimation'!$E$25, 1, 0)</f>
        <v>1</v>
      </c>
    </row>
    <row r="8063" spans="2:9" ht="15" x14ac:dyDescent="0.3">
      <c r="B8063" s="33">
        <v>8058.5</v>
      </c>
      <c r="C8063" s="34">
        <v>-6.7</v>
      </c>
      <c r="D8063" s="32">
        <f t="shared" si="250"/>
        <v>19.939999999999998</v>
      </c>
      <c r="E8063" s="37">
        <f t="shared" si="251"/>
        <v>23.927999999999997</v>
      </c>
      <c r="F8063" s="32">
        <f>'Auxiliary Energy Estimation'!$E$25-D8063</f>
        <v>35.06</v>
      </c>
      <c r="G8063" s="32">
        <f>'Auxiliary Energy Estimation'!$E$25-E8063</f>
        <v>31.072000000000003</v>
      </c>
      <c r="H8063" s="26">
        <f>IF(D8063&lt;='Auxiliary Energy Estimation'!$E$25, 1, 0)</f>
        <v>1</v>
      </c>
      <c r="I8063" s="26">
        <f>IF(E8063&lt;='Auxiliary Energy Estimation'!$E$25, 1, 0)</f>
        <v>1</v>
      </c>
    </row>
    <row r="8064" spans="2:9" ht="15" x14ac:dyDescent="0.3">
      <c r="B8064" s="33">
        <v>8059.5</v>
      </c>
      <c r="C8064" s="34">
        <v>-7.2</v>
      </c>
      <c r="D8064" s="32">
        <f t="shared" si="250"/>
        <v>19.04</v>
      </c>
      <c r="E8064" s="37">
        <f t="shared" si="251"/>
        <v>22.847999999999999</v>
      </c>
      <c r="F8064" s="32">
        <f>'Auxiliary Energy Estimation'!$E$25-D8064</f>
        <v>35.96</v>
      </c>
      <c r="G8064" s="32">
        <f>'Auxiliary Energy Estimation'!$E$25-E8064</f>
        <v>32.152000000000001</v>
      </c>
      <c r="H8064" s="26">
        <f>IF(D8064&lt;='Auxiliary Energy Estimation'!$E$25, 1, 0)</f>
        <v>1</v>
      </c>
      <c r="I8064" s="26">
        <f>IF(E8064&lt;='Auxiliary Energy Estimation'!$E$25, 1, 0)</f>
        <v>1</v>
      </c>
    </row>
    <row r="8065" spans="2:9" ht="15" x14ac:dyDescent="0.3">
      <c r="B8065" s="33">
        <v>8060.5</v>
      </c>
      <c r="C8065" s="34">
        <v>-7.2</v>
      </c>
      <c r="D8065" s="32">
        <f t="shared" si="250"/>
        <v>19.04</v>
      </c>
      <c r="E8065" s="37">
        <f t="shared" si="251"/>
        <v>22.847999999999999</v>
      </c>
      <c r="F8065" s="32">
        <f>'Auxiliary Energy Estimation'!$E$25-D8065</f>
        <v>35.96</v>
      </c>
      <c r="G8065" s="32">
        <f>'Auxiliary Energy Estimation'!$E$25-E8065</f>
        <v>32.152000000000001</v>
      </c>
      <c r="H8065" s="26">
        <f>IF(D8065&lt;='Auxiliary Energy Estimation'!$E$25, 1, 0)</f>
        <v>1</v>
      </c>
      <c r="I8065" s="26">
        <f>IF(E8065&lt;='Auxiliary Energy Estimation'!$E$25, 1, 0)</f>
        <v>1</v>
      </c>
    </row>
    <row r="8066" spans="2:9" ht="15" x14ac:dyDescent="0.3">
      <c r="B8066" s="33">
        <v>8061.5</v>
      </c>
      <c r="C8066" s="34">
        <v>-7.8</v>
      </c>
      <c r="D8066" s="32">
        <f t="shared" si="250"/>
        <v>17.96</v>
      </c>
      <c r="E8066" s="37">
        <f t="shared" si="251"/>
        <v>21.552</v>
      </c>
      <c r="F8066" s="32">
        <f>'Auxiliary Energy Estimation'!$E$25-D8066</f>
        <v>37.04</v>
      </c>
      <c r="G8066" s="32">
        <f>'Auxiliary Energy Estimation'!$E$25-E8066</f>
        <v>33.448</v>
      </c>
      <c r="H8066" s="26">
        <f>IF(D8066&lt;='Auxiliary Energy Estimation'!$E$25, 1, 0)</f>
        <v>1</v>
      </c>
      <c r="I8066" s="26">
        <f>IF(E8066&lt;='Auxiliary Energy Estimation'!$E$25, 1, 0)</f>
        <v>1</v>
      </c>
    </row>
    <row r="8067" spans="2:9" ht="15" x14ac:dyDescent="0.3">
      <c r="B8067" s="33">
        <v>8062.5</v>
      </c>
      <c r="C8067" s="34">
        <v>-7.8</v>
      </c>
      <c r="D8067" s="32">
        <f t="shared" si="250"/>
        <v>17.96</v>
      </c>
      <c r="E8067" s="37">
        <f t="shared" si="251"/>
        <v>21.552</v>
      </c>
      <c r="F8067" s="32">
        <f>'Auxiliary Energy Estimation'!$E$25-D8067</f>
        <v>37.04</v>
      </c>
      <c r="G8067" s="32">
        <f>'Auxiliary Energy Estimation'!$E$25-E8067</f>
        <v>33.448</v>
      </c>
      <c r="H8067" s="26">
        <f>IF(D8067&lt;='Auxiliary Energy Estimation'!$E$25, 1, 0)</f>
        <v>1</v>
      </c>
      <c r="I8067" s="26">
        <f>IF(E8067&lt;='Auxiliary Energy Estimation'!$E$25, 1, 0)</f>
        <v>1</v>
      </c>
    </row>
    <row r="8068" spans="2:9" ht="15" x14ac:dyDescent="0.3">
      <c r="B8068" s="33">
        <v>8063.5</v>
      </c>
      <c r="C8068" s="34">
        <v>-8.3000000000000007</v>
      </c>
      <c r="D8068" s="32">
        <f t="shared" si="250"/>
        <v>17.059999999999999</v>
      </c>
      <c r="E8068" s="37">
        <f t="shared" si="251"/>
        <v>20.471999999999998</v>
      </c>
      <c r="F8068" s="32">
        <f>'Auxiliary Energy Estimation'!$E$25-D8068</f>
        <v>37.94</v>
      </c>
      <c r="G8068" s="32">
        <f>'Auxiliary Energy Estimation'!$E$25-E8068</f>
        <v>34.528000000000006</v>
      </c>
      <c r="H8068" s="26">
        <f>IF(D8068&lt;='Auxiliary Energy Estimation'!$E$25, 1, 0)</f>
        <v>1</v>
      </c>
      <c r="I8068" s="26">
        <f>IF(E8068&lt;='Auxiliary Energy Estimation'!$E$25, 1, 0)</f>
        <v>1</v>
      </c>
    </row>
    <row r="8069" spans="2:9" ht="15" x14ac:dyDescent="0.3">
      <c r="B8069" s="33">
        <v>8064.5</v>
      </c>
      <c r="C8069" s="34">
        <v>-8.9</v>
      </c>
      <c r="D8069" s="32">
        <f t="shared" ref="D8069:D8132" si="252">CONVERT(C8069,"C","F")</f>
        <v>15.98</v>
      </c>
      <c r="E8069" s="37">
        <f t="shared" ref="E8069:E8132" si="253">D8069*1.2</f>
        <v>19.175999999999998</v>
      </c>
      <c r="F8069" s="32">
        <f>'Auxiliary Energy Estimation'!$E$25-D8069</f>
        <v>39.019999999999996</v>
      </c>
      <c r="G8069" s="32">
        <f>'Auxiliary Energy Estimation'!$E$25-E8069</f>
        <v>35.823999999999998</v>
      </c>
      <c r="H8069" s="26">
        <f>IF(D8069&lt;='Auxiliary Energy Estimation'!$E$25, 1, 0)</f>
        <v>1</v>
      </c>
      <c r="I8069" s="26">
        <f>IF(E8069&lt;='Auxiliary Energy Estimation'!$E$25, 1, 0)</f>
        <v>1</v>
      </c>
    </row>
    <row r="8070" spans="2:9" ht="15" x14ac:dyDescent="0.3">
      <c r="B8070" s="33">
        <v>8065.5</v>
      </c>
      <c r="C8070" s="34">
        <v>-8.9</v>
      </c>
      <c r="D8070" s="32">
        <f t="shared" si="252"/>
        <v>15.98</v>
      </c>
      <c r="E8070" s="37">
        <f t="shared" si="253"/>
        <v>19.175999999999998</v>
      </c>
      <c r="F8070" s="32">
        <f>'Auxiliary Energy Estimation'!$E$25-D8070</f>
        <v>39.019999999999996</v>
      </c>
      <c r="G8070" s="32">
        <f>'Auxiliary Energy Estimation'!$E$25-E8070</f>
        <v>35.823999999999998</v>
      </c>
      <c r="H8070" s="26">
        <f>IF(D8070&lt;='Auxiliary Energy Estimation'!$E$25, 1, 0)</f>
        <v>1</v>
      </c>
      <c r="I8070" s="26">
        <f>IF(E8070&lt;='Auxiliary Energy Estimation'!$E$25, 1, 0)</f>
        <v>1</v>
      </c>
    </row>
    <row r="8071" spans="2:9" ht="15" x14ac:dyDescent="0.3">
      <c r="B8071" s="33">
        <v>8066.5</v>
      </c>
      <c r="C8071" s="34">
        <v>-8.9</v>
      </c>
      <c r="D8071" s="32">
        <f t="shared" si="252"/>
        <v>15.98</v>
      </c>
      <c r="E8071" s="37">
        <f t="shared" si="253"/>
        <v>19.175999999999998</v>
      </c>
      <c r="F8071" s="32">
        <f>'Auxiliary Energy Estimation'!$E$25-D8071</f>
        <v>39.019999999999996</v>
      </c>
      <c r="G8071" s="32">
        <f>'Auxiliary Energy Estimation'!$E$25-E8071</f>
        <v>35.823999999999998</v>
      </c>
      <c r="H8071" s="26">
        <f>IF(D8071&lt;='Auxiliary Energy Estimation'!$E$25, 1, 0)</f>
        <v>1</v>
      </c>
      <c r="I8071" s="26">
        <f>IF(E8071&lt;='Auxiliary Energy Estimation'!$E$25, 1, 0)</f>
        <v>1</v>
      </c>
    </row>
    <row r="8072" spans="2:9" ht="15" x14ac:dyDescent="0.3">
      <c r="B8072" s="33">
        <v>8067.5</v>
      </c>
      <c r="C8072" s="34">
        <v>-8.9</v>
      </c>
      <c r="D8072" s="32">
        <f t="shared" si="252"/>
        <v>15.98</v>
      </c>
      <c r="E8072" s="37">
        <f t="shared" si="253"/>
        <v>19.175999999999998</v>
      </c>
      <c r="F8072" s="32">
        <f>'Auxiliary Energy Estimation'!$E$25-D8072</f>
        <v>39.019999999999996</v>
      </c>
      <c r="G8072" s="32">
        <f>'Auxiliary Energy Estimation'!$E$25-E8072</f>
        <v>35.823999999999998</v>
      </c>
      <c r="H8072" s="26">
        <f>IF(D8072&lt;='Auxiliary Energy Estimation'!$E$25, 1, 0)</f>
        <v>1</v>
      </c>
      <c r="I8072" s="26">
        <f>IF(E8072&lt;='Auxiliary Energy Estimation'!$E$25, 1, 0)</f>
        <v>1</v>
      </c>
    </row>
    <row r="8073" spans="2:9" ht="15" x14ac:dyDescent="0.3">
      <c r="B8073" s="33">
        <v>8068.5</v>
      </c>
      <c r="C8073" s="34">
        <v>-8.9</v>
      </c>
      <c r="D8073" s="32">
        <f t="shared" si="252"/>
        <v>15.98</v>
      </c>
      <c r="E8073" s="37">
        <f t="shared" si="253"/>
        <v>19.175999999999998</v>
      </c>
      <c r="F8073" s="32">
        <f>'Auxiliary Energy Estimation'!$E$25-D8073</f>
        <v>39.019999999999996</v>
      </c>
      <c r="G8073" s="32">
        <f>'Auxiliary Energy Estimation'!$E$25-E8073</f>
        <v>35.823999999999998</v>
      </c>
      <c r="H8073" s="26">
        <f>IF(D8073&lt;='Auxiliary Energy Estimation'!$E$25, 1, 0)</f>
        <v>1</v>
      </c>
      <c r="I8073" s="26">
        <f>IF(E8073&lt;='Auxiliary Energy Estimation'!$E$25, 1, 0)</f>
        <v>1</v>
      </c>
    </row>
    <row r="8074" spans="2:9" ht="15" x14ac:dyDescent="0.3">
      <c r="B8074" s="33">
        <v>8069.5</v>
      </c>
      <c r="C8074" s="34">
        <v>-8.9</v>
      </c>
      <c r="D8074" s="32">
        <f t="shared" si="252"/>
        <v>15.98</v>
      </c>
      <c r="E8074" s="37">
        <f t="shared" si="253"/>
        <v>19.175999999999998</v>
      </c>
      <c r="F8074" s="32">
        <f>'Auxiliary Energy Estimation'!$E$25-D8074</f>
        <v>39.019999999999996</v>
      </c>
      <c r="G8074" s="32">
        <f>'Auxiliary Energy Estimation'!$E$25-E8074</f>
        <v>35.823999999999998</v>
      </c>
      <c r="H8074" s="26">
        <f>IF(D8074&lt;='Auxiliary Energy Estimation'!$E$25, 1, 0)</f>
        <v>1</v>
      </c>
      <c r="I8074" s="26">
        <f>IF(E8074&lt;='Auxiliary Energy Estimation'!$E$25, 1, 0)</f>
        <v>1</v>
      </c>
    </row>
    <row r="8075" spans="2:9" ht="15" x14ac:dyDescent="0.3">
      <c r="B8075" s="33">
        <v>8070.5</v>
      </c>
      <c r="C8075" s="34">
        <v>-8.9</v>
      </c>
      <c r="D8075" s="32">
        <f t="shared" si="252"/>
        <v>15.98</v>
      </c>
      <c r="E8075" s="37">
        <f t="shared" si="253"/>
        <v>19.175999999999998</v>
      </c>
      <c r="F8075" s="32">
        <f>'Auxiliary Energy Estimation'!$E$25-D8075</f>
        <v>39.019999999999996</v>
      </c>
      <c r="G8075" s="32">
        <f>'Auxiliary Energy Estimation'!$E$25-E8075</f>
        <v>35.823999999999998</v>
      </c>
      <c r="H8075" s="26">
        <f>IF(D8075&lt;='Auxiliary Energy Estimation'!$E$25, 1, 0)</f>
        <v>1</v>
      </c>
      <c r="I8075" s="26">
        <f>IF(E8075&lt;='Auxiliary Energy Estimation'!$E$25, 1, 0)</f>
        <v>1</v>
      </c>
    </row>
    <row r="8076" spans="2:9" ht="15" x14ac:dyDescent="0.3">
      <c r="B8076" s="33">
        <v>8071.5</v>
      </c>
      <c r="C8076" s="34">
        <v>-8.3000000000000007</v>
      </c>
      <c r="D8076" s="32">
        <f t="shared" si="252"/>
        <v>17.059999999999999</v>
      </c>
      <c r="E8076" s="37">
        <f t="shared" si="253"/>
        <v>20.471999999999998</v>
      </c>
      <c r="F8076" s="32">
        <f>'Auxiliary Energy Estimation'!$E$25-D8076</f>
        <v>37.94</v>
      </c>
      <c r="G8076" s="32">
        <f>'Auxiliary Energy Estimation'!$E$25-E8076</f>
        <v>34.528000000000006</v>
      </c>
      <c r="H8076" s="26">
        <f>IF(D8076&lt;='Auxiliary Energy Estimation'!$E$25, 1, 0)</f>
        <v>1</v>
      </c>
      <c r="I8076" s="26">
        <f>IF(E8076&lt;='Auxiliary Energy Estimation'!$E$25, 1, 0)</f>
        <v>1</v>
      </c>
    </row>
    <row r="8077" spans="2:9" ht="15" x14ac:dyDescent="0.3">
      <c r="B8077" s="33">
        <v>8072.5</v>
      </c>
      <c r="C8077" s="34">
        <v>-7.2</v>
      </c>
      <c r="D8077" s="32">
        <f t="shared" si="252"/>
        <v>19.04</v>
      </c>
      <c r="E8077" s="37">
        <f t="shared" si="253"/>
        <v>22.847999999999999</v>
      </c>
      <c r="F8077" s="32">
        <f>'Auxiliary Energy Estimation'!$E$25-D8077</f>
        <v>35.96</v>
      </c>
      <c r="G8077" s="32">
        <f>'Auxiliary Energy Estimation'!$E$25-E8077</f>
        <v>32.152000000000001</v>
      </c>
      <c r="H8077" s="26">
        <f>IF(D8077&lt;='Auxiliary Energy Estimation'!$E$25, 1, 0)</f>
        <v>1</v>
      </c>
      <c r="I8077" s="26">
        <f>IF(E8077&lt;='Auxiliary Energy Estimation'!$E$25, 1, 0)</f>
        <v>1</v>
      </c>
    </row>
    <row r="8078" spans="2:9" ht="15" x14ac:dyDescent="0.3">
      <c r="B8078" s="33">
        <v>8073.5</v>
      </c>
      <c r="C8078" s="34">
        <v>-5.6</v>
      </c>
      <c r="D8078" s="32">
        <f t="shared" si="252"/>
        <v>21.92</v>
      </c>
      <c r="E8078" s="37">
        <f t="shared" si="253"/>
        <v>26.304000000000002</v>
      </c>
      <c r="F8078" s="32">
        <f>'Auxiliary Energy Estimation'!$E$25-D8078</f>
        <v>33.08</v>
      </c>
      <c r="G8078" s="32">
        <f>'Auxiliary Energy Estimation'!$E$25-E8078</f>
        <v>28.695999999999998</v>
      </c>
      <c r="H8078" s="26">
        <f>IF(D8078&lt;='Auxiliary Energy Estimation'!$E$25, 1, 0)</f>
        <v>1</v>
      </c>
      <c r="I8078" s="26">
        <f>IF(E8078&lt;='Auxiliary Energy Estimation'!$E$25, 1, 0)</f>
        <v>1</v>
      </c>
    </row>
    <row r="8079" spans="2:9" ht="15" x14ac:dyDescent="0.3">
      <c r="B8079" s="33">
        <v>8074.5</v>
      </c>
      <c r="C8079" s="34">
        <v>-4.4000000000000004</v>
      </c>
      <c r="D8079" s="32">
        <f t="shared" si="252"/>
        <v>24.08</v>
      </c>
      <c r="E8079" s="37">
        <f t="shared" si="253"/>
        <v>28.895999999999997</v>
      </c>
      <c r="F8079" s="32">
        <f>'Auxiliary Energy Estimation'!$E$25-D8079</f>
        <v>30.92</v>
      </c>
      <c r="G8079" s="32">
        <f>'Auxiliary Energy Estimation'!$E$25-E8079</f>
        <v>26.104000000000003</v>
      </c>
      <c r="H8079" s="26">
        <f>IF(D8079&lt;='Auxiliary Energy Estimation'!$E$25, 1, 0)</f>
        <v>1</v>
      </c>
      <c r="I8079" s="26">
        <f>IF(E8079&lt;='Auxiliary Energy Estimation'!$E$25, 1, 0)</f>
        <v>1</v>
      </c>
    </row>
    <row r="8080" spans="2:9" ht="15" x14ac:dyDescent="0.3">
      <c r="B8080" s="33">
        <v>8075.5</v>
      </c>
      <c r="C8080" s="34">
        <v>-2.8</v>
      </c>
      <c r="D8080" s="32">
        <f t="shared" si="252"/>
        <v>26.96</v>
      </c>
      <c r="E8080" s="37">
        <f t="shared" si="253"/>
        <v>32.351999999999997</v>
      </c>
      <c r="F8080" s="32">
        <f>'Auxiliary Energy Estimation'!$E$25-D8080</f>
        <v>28.04</v>
      </c>
      <c r="G8080" s="32">
        <f>'Auxiliary Energy Estimation'!$E$25-E8080</f>
        <v>22.648000000000003</v>
      </c>
      <c r="H8080" s="26">
        <f>IF(D8080&lt;='Auxiliary Energy Estimation'!$E$25, 1, 0)</f>
        <v>1</v>
      </c>
      <c r="I8080" s="26">
        <f>IF(E8080&lt;='Auxiliary Energy Estimation'!$E$25, 1, 0)</f>
        <v>1</v>
      </c>
    </row>
    <row r="8081" spans="2:9" ht="15" x14ac:dyDescent="0.3">
      <c r="B8081" s="33">
        <v>8076.5</v>
      </c>
      <c r="C8081" s="34">
        <v>-1.7</v>
      </c>
      <c r="D8081" s="32">
        <f t="shared" si="252"/>
        <v>28.94</v>
      </c>
      <c r="E8081" s="37">
        <f t="shared" si="253"/>
        <v>34.728000000000002</v>
      </c>
      <c r="F8081" s="32">
        <f>'Auxiliary Energy Estimation'!$E$25-D8081</f>
        <v>26.06</v>
      </c>
      <c r="G8081" s="32">
        <f>'Auxiliary Energy Estimation'!$E$25-E8081</f>
        <v>20.271999999999998</v>
      </c>
      <c r="H8081" s="26">
        <f>IF(D8081&lt;='Auxiliary Energy Estimation'!$E$25, 1, 0)</f>
        <v>1</v>
      </c>
      <c r="I8081" s="26">
        <f>IF(E8081&lt;='Auxiliary Energy Estimation'!$E$25, 1, 0)</f>
        <v>1</v>
      </c>
    </row>
    <row r="8082" spans="2:9" ht="15" x14ac:dyDescent="0.3">
      <c r="B8082" s="33">
        <v>8077.5</v>
      </c>
      <c r="C8082" s="34">
        <v>-1.1000000000000001</v>
      </c>
      <c r="D8082" s="32">
        <f t="shared" si="252"/>
        <v>30.02</v>
      </c>
      <c r="E8082" s="37">
        <f t="shared" si="253"/>
        <v>36.024000000000001</v>
      </c>
      <c r="F8082" s="32">
        <f>'Auxiliary Energy Estimation'!$E$25-D8082</f>
        <v>24.98</v>
      </c>
      <c r="G8082" s="32">
        <f>'Auxiliary Energy Estimation'!$E$25-E8082</f>
        <v>18.975999999999999</v>
      </c>
      <c r="H8082" s="26">
        <f>IF(D8082&lt;='Auxiliary Energy Estimation'!$E$25, 1, 0)</f>
        <v>1</v>
      </c>
      <c r="I8082" s="26">
        <f>IF(E8082&lt;='Auxiliary Energy Estimation'!$E$25, 1, 0)</f>
        <v>1</v>
      </c>
    </row>
    <row r="8083" spans="2:9" ht="15" x14ac:dyDescent="0.3">
      <c r="B8083" s="33">
        <v>8078.5</v>
      </c>
      <c r="C8083" s="34">
        <v>-1.1000000000000001</v>
      </c>
      <c r="D8083" s="32">
        <f t="shared" si="252"/>
        <v>30.02</v>
      </c>
      <c r="E8083" s="37">
        <f t="shared" si="253"/>
        <v>36.024000000000001</v>
      </c>
      <c r="F8083" s="32">
        <f>'Auxiliary Energy Estimation'!$E$25-D8083</f>
        <v>24.98</v>
      </c>
      <c r="G8083" s="32">
        <f>'Auxiliary Energy Estimation'!$E$25-E8083</f>
        <v>18.975999999999999</v>
      </c>
      <c r="H8083" s="26">
        <f>IF(D8083&lt;='Auxiliary Energy Estimation'!$E$25, 1, 0)</f>
        <v>1</v>
      </c>
      <c r="I8083" s="26">
        <f>IF(E8083&lt;='Auxiliary Energy Estimation'!$E$25, 1, 0)</f>
        <v>1</v>
      </c>
    </row>
    <row r="8084" spans="2:9" ht="15" x14ac:dyDescent="0.3">
      <c r="B8084" s="33">
        <v>8079.5</v>
      </c>
      <c r="C8084" s="34">
        <v>-1.7</v>
      </c>
      <c r="D8084" s="32">
        <f t="shared" si="252"/>
        <v>28.94</v>
      </c>
      <c r="E8084" s="37">
        <f t="shared" si="253"/>
        <v>34.728000000000002</v>
      </c>
      <c r="F8084" s="32">
        <f>'Auxiliary Energy Estimation'!$E$25-D8084</f>
        <v>26.06</v>
      </c>
      <c r="G8084" s="32">
        <f>'Auxiliary Energy Estimation'!$E$25-E8084</f>
        <v>20.271999999999998</v>
      </c>
      <c r="H8084" s="26">
        <f>IF(D8084&lt;='Auxiliary Energy Estimation'!$E$25, 1, 0)</f>
        <v>1</v>
      </c>
      <c r="I8084" s="26">
        <f>IF(E8084&lt;='Auxiliary Energy Estimation'!$E$25, 1, 0)</f>
        <v>1</v>
      </c>
    </row>
    <row r="8085" spans="2:9" ht="15" x14ac:dyDescent="0.3">
      <c r="B8085" s="33">
        <v>8080.5</v>
      </c>
      <c r="C8085" s="34">
        <v>-2.8</v>
      </c>
      <c r="D8085" s="32">
        <f t="shared" si="252"/>
        <v>26.96</v>
      </c>
      <c r="E8085" s="37">
        <f t="shared" si="253"/>
        <v>32.351999999999997</v>
      </c>
      <c r="F8085" s="32">
        <f>'Auxiliary Energy Estimation'!$E$25-D8085</f>
        <v>28.04</v>
      </c>
      <c r="G8085" s="32">
        <f>'Auxiliary Energy Estimation'!$E$25-E8085</f>
        <v>22.648000000000003</v>
      </c>
      <c r="H8085" s="26">
        <f>IF(D8085&lt;='Auxiliary Energy Estimation'!$E$25, 1, 0)</f>
        <v>1</v>
      </c>
      <c r="I8085" s="26">
        <f>IF(E8085&lt;='Auxiliary Energy Estimation'!$E$25, 1, 0)</f>
        <v>1</v>
      </c>
    </row>
    <row r="8086" spans="2:9" ht="15" x14ac:dyDescent="0.3">
      <c r="B8086" s="33">
        <v>8081.5</v>
      </c>
      <c r="C8086" s="34">
        <v>-2.8</v>
      </c>
      <c r="D8086" s="32">
        <f t="shared" si="252"/>
        <v>26.96</v>
      </c>
      <c r="E8086" s="37">
        <f t="shared" si="253"/>
        <v>32.351999999999997</v>
      </c>
      <c r="F8086" s="32">
        <f>'Auxiliary Energy Estimation'!$E$25-D8086</f>
        <v>28.04</v>
      </c>
      <c r="G8086" s="32">
        <f>'Auxiliary Energy Estimation'!$E$25-E8086</f>
        <v>22.648000000000003</v>
      </c>
      <c r="H8086" s="26">
        <f>IF(D8086&lt;='Auxiliary Energy Estimation'!$E$25, 1, 0)</f>
        <v>1</v>
      </c>
      <c r="I8086" s="26">
        <f>IF(E8086&lt;='Auxiliary Energy Estimation'!$E$25, 1, 0)</f>
        <v>1</v>
      </c>
    </row>
    <row r="8087" spans="2:9" ht="15" x14ac:dyDescent="0.3">
      <c r="B8087" s="33">
        <v>8082.5</v>
      </c>
      <c r="C8087" s="34">
        <v>-3.3</v>
      </c>
      <c r="D8087" s="32">
        <f t="shared" si="252"/>
        <v>26.060000000000002</v>
      </c>
      <c r="E8087" s="37">
        <f t="shared" si="253"/>
        <v>31.272000000000002</v>
      </c>
      <c r="F8087" s="32">
        <f>'Auxiliary Energy Estimation'!$E$25-D8087</f>
        <v>28.939999999999998</v>
      </c>
      <c r="G8087" s="32">
        <f>'Auxiliary Energy Estimation'!$E$25-E8087</f>
        <v>23.727999999999998</v>
      </c>
      <c r="H8087" s="26">
        <f>IF(D8087&lt;='Auxiliary Energy Estimation'!$E$25, 1, 0)</f>
        <v>1</v>
      </c>
      <c r="I8087" s="26">
        <f>IF(E8087&lt;='Auxiliary Energy Estimation'!$E$25, 1, 0)</f>
        <v>1</v>
      </c>
    </row>
    <row r="8088" spans="2:9" ht="15" x14ac:dyDescent="0.3">
      <c r="B8088" s="33">
        <v>8083.5</v>
      </c>
      <c r="C8088" s="34">
        <v>-3.9</v>
      </c>
      <c r="D8088" s="32">
        <f t="shared" si="252"/>
        <v>24.98</v>
      </c>
      <c r="E8088" s="37">
        <f t="shared" si="253"/>
        <v>29.975999999999999</v>
      </c>
      <c r="F8088" s="32">
        <f>'Auxiliary Energy Estimation'!$E$25-D8088</f>
        <v>30.02</v>
      </c>
      <c r="G8088" s="32">
        <f>'Auxiliary Energy Estimation'!$E$25-E8088</f>
        <v>25.024000000000001</v>
      </c>
      <c r="H8088" s="26">
        <f>IF(D8088&lt;='Auxiliary Energy Estimation'!$E$25, 1, 0)</f>
        <v>1</v>
      </c>
      <c r="I8088" s="26">
        <f>IF(E8088&lt;='Auxiliary Energy Estimation'!$E$25, 1, 0)</f>
        <v>1</v>
      </c>
    </row>
    <row r="8089" spans="2:9" ht="15" x14ac:dyDescent="0.3">
      <c r="B8089" s="33">
        <v>8084.5</v>
      </c>
      <c r="C8089" s="34">
        <v>-4.4000000000000004</v>
      </c>
      <c r="D8089" s="32">
        <f t="shared" si="252"/>
        <v>24.08</v>
      </c>
      <c r="E8089" s="37">
        <f t="shared" si="253"/>
        <v>28.895999999999997</v>
      </c>
      <c r="F8089" s="32">
        <f>'Auxiliary Energy Estimation'!$E$25-D8089</f>
        <v>30.92</v>
      </c>
      <c r="G8089" s="32">
        <f>'Auxiliary Energy Estimation'!$E$25-E8089</f>
        <v>26.104000000000003</v>
      </c>
      <c r="H8089" s="26">
        <f>IF(D8089&lt;='Auxiliary Energy Estimation'!$E$25, 1, 0)</f>
        <v>1</v>
      </c>
      <c r="I8089" s="26">
        <f>IF(E8089&lt;='Auxiliary Energy Estimation'!$E$25, 1, 0)</f>
        <v>1</v>
      </c>
    </row>
    <row r="8090" spans="2:9" ht="15" x14ac:dyDescent="0.3">
      <c r="B8090" s="33">
        <v>8085.5</v>
      </c>
      <c r="C8090" s="34">
        <v>-4.4000000000000004</v>
      </c>
      <c r="D8090" s="32">
        <f t="shared" si="252"/>
        <v>24.08</v>
      </c>
      <c r="E8090" s="37">
        <f t="shared" si="253"/>
        <v>28.895999999999997</v>
      </c>
      <c r="F8090" s="32">
        <f>'Auxiliary Energy Estimation'!$E$25-D8090</f>
        <v>30.92</v>
      </c>
      <c r="G8090" s="32">
        <f>'Auxiliary Energy Estimation'!$E$25-E8090</f>
        <v>26.104000000000003</v>
      </c>
      <c r="H8090" s="26">
        <f>IF(D8090&lt;='Auxiliary Energy Estimation'!$E$25, 1, 0)</f>
        <v>1</v>
      </c>
      <c r="I8090" s="26">
        <f>IF(E8090&lt;='Auxiliary Energy Estimation'!$E$25, 1, 0)</f>
        <v>1</v>
      </c>
    </row>
    <row r="8091" spans="2:9" ht="15" x14ac:dyDescent="0.3">
      <c r="B8091" s="33">
        <v>8086.5</v>
      </c>
      <c r="C8091" s="34">
        <v>-5</v>
      </c>
      <c r="D8091" s="32">
        <f t="shared" si="252"/>
        <v>23</v>
      </c>
      <c r="E8091" s="37">
        <f t="shared" si="253"/>
        <v>27.599999999999998</v>
      </c>
      <c r="F8091" s="32">
        <f>'Auxiliary Energy Estimation'!$E$25-D8091</f>
        <v>32</v>
      </c>
      <c r="G8091" s="32">
        <f>'Auxiliary Energy Estimation'!$E$25-E8091</f>
        <v>27.400000000000002</v>
      </c>
      <c r="H8091" s="26">
        <f>IF(D8091&lt;='Auxiliary Energy Estimation'!$E$25, 1, 0)</f>
        <v>1</v>
      </c>
      <c r="I8091" s="26">
        <f>IF(E8091&lt;='Auxiliary Energy Estimation'!$E$25, 1, 0)</f>
        <v>1</v>
      </c>
    </row>
    <row r="8092" spans="2:9" ht="15" x14ac:dyDescent="0.3">
      <c r="B8092" s="33">
        <v>8087.5</v>
      </c>
      <c r="C8092" s="34">
        <v>-5</v>
      </c>
      <c r="D8092" s="32">
        <f t="shared" si="252"/>
        <v>23</v>
      </c>
      <c r="E8092" s="37">
        <f t="shared" si="253"/>
        <v>27.599999999999998</v>
      </c>
      <c r="F8092" s="32">
        <f>'Auxiliary Energy Estimation'!$E$25-D8092</f>
        <v>32</v>
      </c>
      <c r="G8092" s="32">
        <f>'Auxiliary Energy Estimation'!$E$25-E8092</f>
        <v>27.400000000000002</v>
      </c>
      <c r="H8092" s="26">
        <f>IF(D8092&lt;='Auxiliary Energy Estimation'!$E$25, 1, 0)</f>
        <v>1</v>
      </c>
      <c r="I8092" s="26">
        <f>IF(E8092&lt;='Auxiliary Energy Estimation'!$E$25, 1, 0)</f>
        <v>1</v>
      </c>
    </row>
    <row r="8093" spans="2:9" ht="15" x14ac:dyDescent="0.3">
      <c r="B8093" s="33">
        <v>8088.5</v>
      </c>
      <c r="C8093" s="34">
        <v>-5.6</v>
      </c>
      <c r="D8093" s="32">
        <f t="shared" si="252"/>
        <v>21.92</v>
      </c>
      <c r="E8093" s="37">
        <f t="shared" si="253"/>
        <v>26.304000000000002</v>
      </c>
      <c r="F8093" s="32">
        <f>'Auxiliary Energy Estimation'!$E$25-D8093</f>
        <v>33.08</v>
      </c>
      <c r="G8093" s="32">
        <f>'Auxiliary Energy Estimation'!$E$25-E8093</f>
        <v>28.695999999999998</v>
      </c>
      <c r="H8093" s="26">
        <f>IF(D8093&lt;='Auxiliary Energy Estimation'!$E$25, 1, 0)</f>
        <v>1</v>
      </c>
      <c r="I8093" s="26">
        <f>IF(E8093&lt;='Auxiliary Energy Estimation'!$E$25, 1, 0)</f>
        <v>1</v>
      </c>
    </row>
    <row r="8094" spans="2:9" ht="15" x14ac:dyDescent="0.3">
      <c r="B8094" s="33">
        <v>8089.5</v>
      </c>
      <c r="C8094" s="34">
        <v>-5.6</v>
      </c>
      <c r="D8094" s="32">
        <f t="shared" si="252"/>
        <v>21.92</v>
      </c>
      <c r="E8094" s="37">
        <f t="shared" si="253"/>
        <v>26.304000000000002</v>
      </c>
      <c r="F8094" s="32">
        <f>'Auxiliary Energy Estimation'!$E$25-D8094</f>
        <v>33.08</v>
      </c>
      <c r="G8094" s="32">
        <f>'Auxiliary Energy Estimation'!$E$25-E8094</f>
        <v>28.695999999999998</v>
      </c>
      <c r="H8094" s="26">
        <f>IF(D8094&lt;='Auxiliary Energy Estimation'!$E$25, 1, 0)</f>
        <v>1</v>
      </c>
      <c r="I8094" s="26">
        <f>IF(E8094&lt;='Auxiliary Energy Estimation'!$E$25, 1, 0)</f>
        <v>1</v>
      </c>
    </row>
    <row r="8095" spans="2:9" ht="15" x14ac:dyDescent="0.3">
      <c r="B8095" s="33">
        <v>8090.5</v>
      </c>
      <c r="C8095" s="34">
        <v>-5.6</v>
      </c>
      <c r="D8095" s="32">
        <f t="shared" si="252"/>
        <v>21.92</v>
      </c>
      <c r="E8095" s="37">
        <f t="shared" si="253"/>
        <v>26.304000000000002</v>
      </c>
      <c r="F8095" s="32">
        <f>'Auxiliary Energy Estimation'!$E$25-D8095</f>
        <v>33.08</v>
      </c>
      <c r="G8095" s="32">
        <f>'Auxiliary Energy Estimation'!$E$25-E8095</f>
        <v>28.695999999999998</v>
      </c>
      <c r="H8095" s="26">
        <f>IF(D8095&lt;='Auxiliary Energy Estimation'!$E$25, 1, 0)</f>
        <v>1</v>
      </c>
      <c r="I8095" s="26">
        <f>IF(E8095&lt;='Auxiliary Energy Estimation'!$E$25, 1, 0)</f>
        <v>1</v>
      </c>
    </row>
    <row r="8096" spans="2:9" ht="15" x14ac:dyDescent="0.3">
      <c r="B8096" s="33">
        <v>8091.5</v>
      </c>
      <c r="C8096" s="34">
        <v>-5.6</v>
      </c>
      <c r="D8096" s="32">
        <f t="shared" si="252"/>
        <v>21.92</v>
      </c>
      <c r="E8096" s="37">
        <f t="shared" si="253"/>
        <v>26.304000000000002</v>
      </c>
      <c r="F8096" s="32">
        <f>'Auxiliary Energy Estimation'!$E$25-D8096</f>
        <v>33.08</v>
      </c>
      <c r="G8096" s="32">
        <f>'Auxiliary Energy Estimation'!$E$25-E8096</f>
        <v>28.695999999999998</v>
      </c>
      <c r="H8096" s="26">
        <f>IF(D8096&lt;='Auxiliary Energy Estimation'!$E$25, 1, 0)</f>
        <v>1</v>
      </c>
      <c r="I8096" s="26">
        <f>IF(E8096&lt;='Auxiliary Energy Estimation'!$E$25, 1, 0)</f>
        <v>1</v>
      </c>
    </row>
    <row r="8097" spans="2:9" ht="15" x14ac:dyDescent="0.3">
      <c r="B8097" s="33">
        <v>8092.5</v>
      </c>
      <c r="C8097" s="34">
        <v>-5</v>
      </c>
      <c r="D8097" s="32">
        <f t="shared" si="252"/>
        <v>23</v>
      </c>
      <c r="E8097" s="37">
        <f t="shared" si="253"/>
        <v>27.599999999999998</v>
      </c>
      <c r="F8097" s="32">
        <f>'Auxiliary Energy Estimation'!$E$25-D8097</f>
        <v>32</v>
      </c>
      <c r="G8097" s="32">
        <f>'Auxiliary Energy Estimation'!$E$25-E8097</f>
        <v>27.400000000000002</v>
      </c>
      <c r="H8097" s="26">
        <f>IF(D8097&lt;='Auxiliary Energy Estimation'!$E$25, 1, 0)</f>
        <v>1</v>
      </c>
      <c r="I8097" s="26">
        <f>IF(E8097&lt;='Auxiliary Energy Estimation'!$E$25, 1, 0)</f>
        <v>1</v>
      </c>
    </row>
    <row r="8098" spans="2:9" ht="15" x14ac:dyDescent="0.3">
      <c r="B8098" s="33">
        <v>8093.5</v>
      </c>
      <c r="C8098" s="34">
        <v>-4.4000000000000004</v>
      </c>
      <c r="D8098" s="32">
        <f t="shared" si="252"/>
        <v>24.08</v>
      </c>
      <c r="E8098" s="37">
        <f t="shared" si="253"/>
        <v>28.895999999999997</v>
      </c>
      <c r="F8098" s="32">
        <f>'Auxiliary Energy Estimation'!$E$25-D8098</f>
        <v>30.92</v>
      </c>
      <c r="G8098" s="32">
        <f>'Auxiliary Energy Estimation'!$E$25-E8098</f>
        <v>26.104000000000003</v>
      </c>
      <c r="H8098" s="26">
        <f>IF(D8098&lt;='Auxiliary Energy Estimation'!$E$25, 1, 0)</f>
        <v>1</v>
      </c>
      <c r="I8098" s="26">
        <f>IF(E8098&lt;='Auxiliary Energy Estimation'!$E$25, 1, 0)</f>
        <v>1</v>
      </c>
    </row>
    <row r="8099" spans="2:9" ht="15" x14ac:dyDescent="0.3">
      <c r="B8099" s="33">
        <v>8094.5</v>
      </c>
      <c r="C8099" s="34">
        <v>-4.4000000000000004</v>
      </c>
      <c r="D8099" s="32">
        <f t="shared" si="252"/>
        <v>24.08</v>
      </c>
      <c r="E8099" s="37">
        <f t="shared" si="253"/>
        <v>28.895999999999997</v>
      </c>
      <c r="F8099" s="32">
        <f>'Auxiliary Energy Estimation'!$E$25-D8099</f>
        <v>30.92</v>
      </c>
      <c r="G8099" s="32">
        <f>'Auxiliary Energy Estimation'!$E$25-E8099</f>
        <v>26.104000000000003</v>
      </c>
      <c r="H8099" s="26">
        <f>IF(D8099&lt;='Auxiliary Energy Estimation'!$E$25, 1, 0)</f>
        <v>1</v>
      </c>
      <c r="I8099" s="26">
        <f>IF(E8099&lt;='Auxiliary Energy Estimation'!$E$25, 1, 0)</f>
        <v>1</v>
      </c>
    </row>
    <row r="8100" spans="2:9" ht="15" x14ac:dyDescent="0.3">
      <c r="B8100" s="33">
        <v>8095.5</v>
      </c>
      <c r="C8100" s="34">
        <v>-3.3</v>
      </c>
      <c r="D8100" s="32">
        <f t="shared" si="252"/>
        <v>26.060000000000002</v>
      </c>
      <c r="E8100" s="37">
        <f t="shared" si="253"/>
        <v>31.272000000000002</v>
      </c>
      <c r="F8100" s="32">
        <f>'Auxiliary Energy Estimation'!$E$25-D8100</f>
        <v>28.939999999999998</v>
      </c>
      <c r="G8100" s="32">
        <f>'Auxiliary Energy Estimation'!$E$25-E8100</f>
        <v>23.727999999999998</v>
      </c>
      <c r="H8100" s="26">
        <f>IF(D8100&lt;='Auxiliary Energy Estimation'!$E$25, 1, 0)</f>
        <v>1</v>
      </c>
      <c r="I8100" s="26">
        <f>IF(E8100&lt;='Auxiliary Energy Estimation'!$E$25, 1, 0)</f>
        <v>1</v>
      </c>
    </row>
    <row r="8101" spans="2:9" ht="15" x14ac:dyDescent="0.3">
      <c r="B8101" s="33">
        <v>8096.5</v>
      </c>
      <c r="C8101" s="34">
        <v>-2.2000000000000002</v>
      </c>
      <c r="D8101" s="32">
        <f t="shared" si="252"/>
        <v>28.04</v>
      </c>
      <c r="E8101" s="37">
        <f t="shared" si="253"/>
        <v>33.647999999999996</v>
      </c>
      <c r="F8101" s="32">
        <f>'Auxiliary Energy Estimation'!$E$25-D8101</f>
        <v>26.96</v>
      </c>
      <c r="G8101" s="32">
        <f>'Auxiliary Energy Estimation'!$E$25-E8101</f>
        <v>21.352000000000004</v>
      </c>
      <c r="H8101" s="26">
        <f>IF(D8101&lt;='Auxiliary Energy Estimation'!$E$25, 1, 0)</f>
        <v>1</v>
      </c>
      <c r="I8101" s="26">
        <f>IF(E8101&lt;='Auxiliary Energy Estimation'!$E$25, 1, 0)</f>
        <v>1</v>
      </c>
    </row>
    <row r="8102" spans="2:9" ht="15" x14ac:dyDescent="0.3">
      <c r="B8102" s="33">
        <v>8097.5</v>
      </c>
      <c r="C8102" s="34">
        <v>-1.1000000000000001</v>
      </c>
      <c r="D8102" s="32">
        <f t="shared" si="252"/>
        <v>30.02</v>
      </c>
      <c r="E8102" s="37">
        <f t="shared" si="253"/>
        <v>36.024000000000001</v>
      </c>
      <c r="F8102" s="32">
        <f>'Auxiliary Energy Estimation'!$E$25-D8102</f>
        <v>24.98</v>
      </c>
      <c r="G8102" s="32">
        <f>'Auxiliary Energy Estimation'!$E$25-E8102</f>
        <v>18.975999999999999</v>
      </c>
      <c r="H8102" s="26">
        <f>IF(D8102&lt;='Auxiliary Energy Estimation'!$E$25, 1, 0)</f>
        <v>1</v>
      </c>
      <c r="I8102" s="26">
        <f>IF(E8102&lt;='Auxiliary Energy Estimation'!$E$25, 1, 0)</f>
        <v>1</v>
      </c>
    </row>
    <row r="8103" spans="2:9" ht="15" x14ac:dyDescent="0.3">
      <c r="B8103" s="33">
        <v>8098.5</v>
      </c>
      <c r="C8103" s="34">
        <v>-0.6</v>
      </c>
      <c r="D8103" s="32">
        <f t="shared" si="252"/>
        <v>30.92</v>
      </c>
      <c r="E8103" s="37">
        <f t="shared" si="253"/>
        <v>37.103999999999999</v>
      </c>
      <c r="F8103" s="32">
        <f>'Auxiliary Energy Estimation'!$E$25-D8103</f>
        <v>24.08</v>
      </c>
      <c r="G8103" s="32">
        <f>'Auxiliary Energy Estimation'!$E$25-E8103</f>
        <v>17.896000000000001</v>
      </c>
      <c r="H8103" s="26">
        <f>IF(D8103&lt;='Auxiliary Energy Estimation'!$E$25, 1, 0)</f>
        <v>1</v>
      </c>
      <c r="I8103" s="26">
        <f>IF(E8103&lt;='Auxiliary Energy Estimation'!$E$25, 1, 0)</f>
        <v>1</v>
      </c>
    </row>
    <row r="8104" spans="2:9" ht="15" x14ac:dyDescent="0.3">
      <c r="B8104" s="33">
        <v>8099.5</v>
      </c>
      <c r="C8104" s="34">
        <v>0.6</v>
      </c>
      <c r="D8104" s="32">
        <f t="shared" si="252"/>
        <v>33.08</v>
      </c>
      <c r="E8104" s="37">
        <f t="shared" si="253"/>
        <v>39.695999999999998</v>
      </c>
      <c r="F8104" s="32">
        <f>'Auxiliary Energy Estimation'!$E$25-D8104</f>
        <v>21.92</v>
      </c>
      <c r="G8104" s="32">
        <f>'Auxiliary Energy Estimation'!$E$25-E8104</f>
        <v>15.304000000000002</v>
      </c>
      <c r="H8104" s="26">
        <f>IF(D8104&lt;='Auxiliary Energy Estimation'!$E$25, 1, 0)</f>
        <v>1</v>
      </c>
      <c r="I8104" s="26">
        <f>IF(E8104&lt;='Auxiliary Energy Estimation'!$E$25, 1, 0)</f>
        <v>1</v>
      </c>
    </row>
    <row r="8105" spans="2:9" ht="15" x14ac:dyDescent="0.3">
      <c r="B8105" s="33">
        <v>8100.5</v>
      </c>
      <c r="C8105" s="34">
        <v>1.1000000000000001</v>
      </c>
      <c r="D8105" s="32">
        <f t="shared" si="252"/>
        <v>33.979999999999997</v>
      </c>
      <c r="E8105" s="37">
        <f t="shared" si="253"/>
        <v>40.775999999999996</v>
      </c>
      <c r="F8105" s="32">
        <f>'Auxiliary Energy Estimation'!$E$25-D8105</f>
        <v>21.020000000000003</v>
      </c>
      <c r="G8105" s="32">
        <f>'Auxiliary Energy Estimation'!$E$25-E8105</f>
        <v>14.224000000000004</v>
      </c>
      <c r="H8105" s="26">
        <f>IF(D8105&lt;='Auxiliary Energy Estimation'!$E$25, 1, 0)</f>
        <v>1</v>
      </c>
      <c r="I8105" s="26">
        <f>IF(E8105&lt;='Auxiliary Energy Estimation'!$E$25, 1, 0)</f>
        <v>1</v>
      </c>
    </row>
    <row r="8106" spans="2:9" ht="15" x14ac:dyDescent="0.3">
      <c r="B8106" s="33">
        <v>8101.5</v>
      </c>
      <c r="C8106" s="34">
        <v>1.7</v>
      </c>
      <c r="D8106" s="32">
        <f t="shared" si="252"/>
        <v>35.06</v>
      </c>
      <c r="E8106" s="37">
        <f t="shared" si="253"/>
        <v>42.072000000000003</v>
      </c>
      <c r="F8106" s="32">
        <f>'Auxiliary Energy Estimation'!$E$25-D8106</f>
        <v>19.939999999999998</v>
      </c>
      <c r="G8106" s="32">
        <f>'Auxiliary Energy Estimation'!$E$25-E8106</f>
        <v>12.927999999999997</v>
      </c>
      <c r="H8106" s="26">
        <f>IF(D8106&lt;='Auxiliary Energy Estimation'!$E$25, 1, 0)</f>
        <v>1</v>
      </c>
      <c r="I8106" s="26">
        <f>IF(E8106&lt;='Auxiliary Energy Estimation'!$E$25, 1, 0)</f>
        <v>1</v>
      </c>
    </row>
    <row r="8107" spans="2:9" ht="15" x14ac:dyDescent="0.3">
      <c r="B8107" s="33">
        <v>8102.5</v>
      </c>
      <c r="C8107" s="34">
        <v>0.6</v>
      </c>
      <c r="D8107" s="32">
        <f t="shared" si="252"/>
        <v>33.08</v>
      </c>
      <c r="E8107" s="37">
        <f t="shared" si="253"/>
        <v>39.695999999999998</v>
      </c>
      <c r="F8107" s="32">
        <f>'Auxiliary Energy Estimation'!$E$25-D8107</f>
        <v>21.92</v>
      </c>
      <c r="G8107" s="32">
        <f>'Auxiliary Energy Estimation'!$E$25-E8107</f>
        <v>15.304000000000002</v>
      </c>
      <c r="H8107" s="26">
        <f>IF(D8107&lt;='Auxiliary Energy Estimation'!$E$25, 1, 0)</f>
        <v>1</v>
      </c>
      <c r="I8107" s="26">
        <f>IF(E8107&lt;='Auxiliary Energy Estimation'!$E$25, 1, 0)</f>
        <v>1</v>
      </c>
    </row>
    <row r="8108" spans="2:9" ht="15" x14ac:dyDescent="0.3">
      <c r="B8108" s="33">
        <v>8103.5</v>
      </c>
      <c r="C8108" s="34">
        <v>-0.6</v>
      </c>
      <c r="D8108" s="32">
        <f t="shared" si="252"/>
        <v>30.92</v>
      </c>
      <c r="E8108" s="37">
        <f t="shared" si="253"/>
        <v>37.103999999999999</v>
      </c>
      <c r="F8108" s="32">
        <f>'Auxiliary Energy Estimation'!$E$25-D8108</f>
        <v>24.08</v>
      </c>
      <c r="G8108" s="32">
        <f>'Auxiliary Energy Estimation'!$E$25-E8108</f>
        <v>17.896000000000001</v>
      </c>
      <c r="H8108" s="26">
        <f>IF(D8108&lt;='Auxiliary Energy Estimation'!$E$25, 1, 0)</f>
        <v>1</v>
      </c>
      <c r="I8108" s="26">
        <f>IF(E8108&lt;='Auxiliary Energy Estimation'!$E$25, 1, 0)</f>
        <v>1</v>
      </c>
    </row>
    <row r="8109" spans="2:9" ht="15" x14ac:dyDescent="0.3">
      <c r="B8109" s="33">
        <v>8104.5</v>
      </c>
      <c r="C8109" s="34">
        <v>-1.1000000000000001</v>
      </c>
      <c r="D8109" s="32">
        <f t="shared" si="252"/>
        <v>30.02</v>
      </c>
      <c r="E8109" s="37">
        <f t="shared" si="253"/>
        <v>36.024000000000001</v>
      </c>
      <c r="F8109" s="32">
        <f>'Auxiliary Energy Estimation'!$E$25-D8109</f>
        <v>24.98</v>
      </c>
      <c r="G8109" s="32">
        <f>'Auxiliary Energy Estimation'!$E$25-E8109</f>
        <v>18.975999999999999</v>
      </c>
      <c r="H8109" s="26">
        <f>IF(D8109&lt;='Auxiliary Energy Estimation'!$E$25, 1, 0)</f>
        <v>1</v>
      </c>
      <c r="I8109" s="26">
        <f>IF(E8109&lt;='Auxiliary Energy Estimation'!$E$25, 1, 0)</f>
        <v>1</v>
      </c>
    </row>
    <row r="8110" spans="2:9" ht="15" x14ac:dyDescent="0.3">
      <c r="B8110" s="33">
        <v>8105.5</v>
      </c>
      <c r="C8110" s="34">
        <v>-1.1000000000000001</v>
      </c>
      <c r="D8110" s="32">
        <f t="shared" si="252"/>
        <v>30.02</v>
      </c>
      <c r="E8110" s="37">
        <f t="shared" si="253"/>
        <v>36.024000000000001</v>
      </c>
      <c r="F8110" s="32">
        <f>'Auxiliary Energy Estimation'!$E$25-D8110</f>
        <v>24.98</v>
      </c>
      <c r="G8110" s="32">
        <f>'Auxiliary Energy Estimation'!$E$25-E8110</f>
        <v>18.975999999999999</v>
      </c>
      <c r="H8110" s="26">
        <f>IF(D8110&lt;='Auxiliary Energy Estimation'!$E$25, 1, 0)</f>
        <v>1</v>
      </c>
      <c r="I8110" s="26">
        <f>IF(E8110&lt;='Auxiliary Energy Estimation'!$E$25, 1, 0)</f>
        <v>1</v>
      </c>
    </row>
    <row r="8111" spans="2:9" ht="15" x14ac:dyDescent="0.3">
      <c r="B8111" s="33">
        <v>8106.5</v>
      </c>
      <c r="C8111" s="34">
        <v>-1.7</v>
      </c>
      <c r="D8111" s="32">
        <f t="shared" si="252"/>
        <v>28.94</v>
      </c>
      <c r="E8111" s="37">
        <f t="shared" si="253"/>
        <v>34.728000000000002</v>
      </c>
      <c r="F8111" s="32">
        <f>'Auxiliary Energy Estimation'!$E$25-D8111</f>
        <v>26.06</v>
      </c>
      <c r="G8111" s="32">
        <f>'Auxiliary Energy Estimation'!$E$25-E8111</f>
        <v>20.271999999999998</v>
      </c>
      <c r="H8111" s="26">
        <f>IF(D8111&lt;='Auxiliary Energy Estimation'!$E$25, 1, 0)</f>
        <v>1</v>
      </c>
      <c r="I8111" s="26">
        <f>IF(E8111&lt;='Auxiliary Energy Estimation'!$E$25, 1, 0)</f>
        <v>1</v>
      </c>
    </row>
    <row r="8112" spans="2:9" ht="15" x14ac:dyDescent="0.3">
      <c r="B8112" s="33">
        <v>8107.5</v>
      </c>
      <c r="C8112" s="34">
        <v>-2.2000000000000002</v>
      </c>
      <c r="D8112" s="32">
        <f t="shared" si="252"/>
        <v>28.04</v>
      </c>
      <c r="E8112" s="37">
        <f t="shared" si="253"/>
        <v>33.647999999999996</v>
      </c>
      <c r="F8112" s="32">
        <f>'Auxiliary Energy Estimation'!$E$25-D8112</f>
        <v>26.96</v>
      </c>
      <c r="G8112" s="32">
        <f>'Auxiliary Energy Estimation'!$E$25-E8112</f>
        <v>21.352000000000004</v>
      </c>
      <c r="H8112" s="26">
        <f>IF(D8112&lt;='Auxiliary Energy Estimation'!$E$25, 1, 0)</f>
        <v>1</v>
      </c>
      <c r="I8112" s="26">
        <f>IF(E8112&lt;='Auxiliary Energy Estimation'!$E$25, 1, 0)</f>
        <v>1</v>
      </c>
    </row>
    <row r="8113" spans="2:9" ht="15" x14ac:dyDescent="0.3">
      <c r="B8113" s="33">
        <v>8108.5</v>
      </c>
      <c r="C8113" s="34">
        <v>-2.8</v>
      </c>
      <c r="D8113" s="32">
        <f t="shared" si="252"/>
        <v>26.96</v>
      </c>
      <c r="E8113" s="37">
        <f t="shared" si="253"/>
        <v>32.351999999999997</v>
      </c>
      <c r="F8113" s="32">
        <f>'Auxiliary Energy Estimation'!$E$25-D8113</f>
        <v>28.04</v>
      </c>
      <c r="G8113" s="32">
        <f>'Auxiliary Energy Estimation'!$E$25-E8113</f>
        <v>22.648000000000003</v>
      </c>
      <c r="H8113" s="26">
        <f>IF(D8113&lt;='Auxiliary Energy Estimation'!$E$25, 1, 0)</f>
        <v>1</v>
      </c>
      <c r="I8113" s="26">
        <f>IF(E8113&lt;='Auxiliary Energy Estimation'!$E$25, 1, 0)</f>
        <v>1</v>
      </c>
    </row>
    <row r="8114" spans="2:9" ht="15" x14ac:dyDescent="0.3">
      <c r="B8114" s="33">
        <v>8109.5</v>
      </c>
      <c r="C8114" s="34">
        <v>-3.3</v>
      </c>
      <c r="D8114" s="32">
        <f t="shared" si="252"/>
        <v>26.060000000000002</v>
      </c>
      <c r="E8114" s="37">
        <f t="shared" si="253"/>
        <v>31.272000000000002</v>
      </c>
      <c r="F8114" s="32">
        <f>'Auxiliary Energy Estimation'!$E$25-D8114</f>
        <v>28.939999999999998</v>
      </c>
      <c r="G8114" s="32">
        <f>'Auxiliary Energy Estimation'!$E$25-E8114</f>
        <v>23.727999999999998</v>
      </c>
      <c r="H8114" s="26">
        <f>IF(D8114&lt;='Auxiliary Energy Estimation'!$E$25, 1, 0)</f>
        <v>1</v>
      </c>
      <c r="I8114" s="26">
        <f>IF(E8114&lt;='Auxiliary Energy Estimation'!$E$25, 1, 0)</f>
        <v>1</v>
      </c>
    </row>
    <row r="8115" spans="2:9" ht="15" x14ac:dyDescent="0.3">
      <c r="B8115" s="33">
        <v>8110.5</v>
      </c>
      <c r="C8115" s="34">
        <v>-4.4000000000000004</v>
      </c>
      <c r="D8115" s="32">
        <f t="shared" si="252"/>
        <v>24.08</v>
      </c>
      <c r="E8115" s="37">
        <f t="shared" si="253"/>
        <v>28.895999999999997</v>
      </c>
      <c r="F8115" s="32">
        <f>'Auxiliary Energy Estimation'!$E$25-D8115</f>
        <v>30.92</v>
      </c>
      <c r="G8115" s="32">
        <f>'Auxiliary Energy Estimation'!$E$25-E8115</f>
        <v>26.104000000000003</v>
      </c>
      <c r="H8115" s="26">
        <f>IF(D8115&lt;='Auxiliary Energy Estimation'!$E$25, 1, 0)</f>
        <v>1</v>
      </c>
      <c r="I8115" s="26">
        <f>IF(E8115&lt;='Auxiliary Energy Estimation'!$E$25, 1, 0)</f>
        <v>1</v>
      </c>
    </row>
    <row r="8116" spans="2:9" ht="15" x14ac:dyDescent="0.3">
      <c r="B8116" s="33">
        <v>8111.5</v>
      </c>
      <c r="C8116" s="34">
        <v>-5</v>
      </c>
      <c r="D8116" s="32">
        <f t="shared" si="252"/>
        <v>23</v>
      </c>
      <c r="E8116" s="37">
        <f t="shared" si="253"/>
        <v>27.599999999999998</v>
      </c>
      <c r="F8116" s="32">
        <f>'Auxiliary Energy Estimation'!$E$25-D8116</f>
        <v>32</v>
      </c>
      <c r="G8116" s="32">
        <f>'Auxiliary Energy Estimation'!$E$25-E8116</f>
        <v>27.400000000000002</v>
      </c>
      <c r="H8116" s="26">
        <f>IF(D8116&lt;='Auxiliary Energy Estimation'!$E$25, 1, 0)</f>
        <v>1</v>
      </c>
      <c r="I8116" s="26">
        <f>IF(E8116&lt;='Auxiliary Energy Estimation'!$E$25, 1, 0)</f>
        <v>1</v>
      </c>
    </row>
    <row r="8117" spans="2:9" ht="15" x14ac:dyDescent="0.3">
      <c r="B8117" s="33">
        <v>8112.5</v>
      </c>
      <c r="C8117" s="34">
        <v>-5.6</v>
      </c>
      <c r="D8117" s="32">
        <f t="shared" si="252"/>
        <v>21.92</v>
      </c>
      <c r="E8117" s="37">
        <f t="shared" si="253"/>
        <v>26.304000000000002</v>
      </c>
      <c r="F8117" s="32">
        <f>'Auxiliary Energy Estimation'!$E$25-D8117</f>
        <v>33.08</v>
      </c>
      <c r="G8117" s="32">
        <f>'Auxiliary Energy Estimation'!$E$25-E8117</f>
        <v>28.695999999999998</v>
      </c>
      <c r="H8117" s="26">
        <f>IF(D8117&lt;='Auxiliary Energy Estimation'!$E$25, 1, 0)</f>
        <v>1</v>
      </c>
      <c r="I8117" s="26">
        <f>IF(E8117&lt;='Auxiliary Energy Estimation'!$E$25, 1, 0)</f>
        <v>1</v>
      </c>
    </row>
    <row r="8118" spans="2:9" ht="15" x14ac:dyDescent="0.3">
      <c r="B8118" s="33">
        <v>8113.5</v>
      </c>
      <c r="C8118" s="34">
        <v>-6.1</v>
      </c>
      <c r="D8118" s="32">
        <f t="shared" si="252"/>
        <v>21.02</v>
      </c>
      <c r="E8118" s="37">
        <f t="shared" si="253"/>
        <v>25.224</v>
      </c>
      <c r="F8118" s="32">
        <f>'Auxiliary Energy Estimation'!$E$25-D8118</f>
        <v>33.980000000000004</v>
      </c>
      <c r="G8118" s="32">
        <f>'Auxiliary Energy Estimation'!$E$25-E8118</f>
        <v>29.776</v>
      </c>
      <c r="H8118" s="26">
        <f>IF(D8118&lt;='Auxiliary Energy Estimation'!$E$25, 1, 0)</f>
        <v>1</v>
      </c>
      <c r="I8118" s="26">
        <f>IF(E8118&lt;='Auxiliary Energy Estimation'!$E$25, 1, 0)</f>
        <v>1</v>
      </c>
    </row>
    <row r="8119" spans="2:9" ht="15" x14ac:dyDescent="0.3">
      <c r="B8119" s="33">
        <v>8114.5</v>
      </c>
      <c r="C8119" s="34">
        <v>-6.7</v>
      </c>
      <c r="D8119" s="32">
        <f t="shared" si="252"/>
        <v>19.939999999999998</v>
      </c>
      <c r="E8119" s="37">
        <f t="shared" si="253"/>
        <v>23.927999999999997</v>
      </c>
      <c r="F8119" s="32">
        <f>'Auxiliary Energy Estimation'!$E$25-D8119</f>
        <v>35.06</v>
      </c>
      <c r="G8119" s="32">
        <f>'Auxiliary Energy Estimation'!$E$25-E8119</f>
        <v>31.072000000000003</v>
      </c>
      <c r="H8119" s="26">
        <f>IF(D8119&lt;='Auxiliary Energy Estimation'!$E$25, 1, 0)</f>
        <v>1</v>
      </c>
      <c r="I8119" s="26">
        <f>IF(E8119&lt;='Auxiliary Energy Estimation'!$E$25, 1, 0)</f>
        <v>1</v>
      </c>
    </row>
    <row r="8120" spans="2:9" ht="15" x14ac:dyDescent="0.3">
      <c r="B8120" s="33">
        <v>8115.5</v>
      </c>
      <c r="C8120" s="34">
        <v>-6.7</v>
      </c>
      <c r="D8120" s="32">
        <f t="shared" si="252"/>
        <v>19.939999999999998</v>
      </c>
      <c r="E8120" s="37">
        <f t="shared" si="253"/>
        <v>23.927999999999997</v>
      </c>
      <c r="F8120" s="32">
        <f>'Auxiliary Energy Estimation'!$E$25-D8120</f>
        <v>35.06</v>
      </c>
      <c r="G8120" s="32">
        <f>'Auxiliary Energy Estimation'!$E$25-E8120</f>
        <v>31.072000000000003</v>
      </c>
      <c r="H8120" s="26">
        <f>IF(D8120&lt;='Auxiliary Energy Estimation'!$E$25, 1, 0)</f>
        <v>1</v>
      </c>
      <c r="I8120" s="26">
        <f>IF(E8120&lt;='Auxiliary Energy Estimation'!$E$25, 1, 0)</f>
        <v>1</v>
      </c>
    </row>
    <row r="8121" spans="2:9" ht="15" x14ac:dyDescent="0.3">
      <c r="B8121" s="33">
        <v>8116.5</v>
      </c>
      <c r="C8121" s="34">
        <v>-6.7</v>
      </c>
      <c r="D8121" s="32">
        <f t="shared" si="252"/>
        <v>19.939999999999998</v>
      </c>
      <c r="E8121" s="37">
        <f t="shared" si="253"/>
        <v>23.927999999999997</v>
      </c>
      <c r="F8121" s="32">
        <f>'Auxiliary Energy Estimation'!$E$25-D8121</f>
        <v>35.06</v>
      </c>
      <c r="G8121" s="32">
        <f>'Auxiliary Energy Estimation'!$E$25-E8121</f>
        <v>31.072000000000003</v>
      </c>
      <c r="H8121" s="26">
        <f>IF(D8121&lt;='Auxiliary Energy Estimation'!$E$25, 1, 0)</f>
        <v>1</v>
      </c>
      <c r="I8121" s="26">
        <f>IF(E8121&lt;='Auxiliary Energy Estimation'!$E$25, 1, 0)</f>
        <v>1</v>
      </c>
    </row>
    <row r="8122" spans="2:9" ht="15" x14ac:dyDescent="0.3">
      <c r="B8122" s="33">
        <v>8117.5</v>
      </c>
      <c r="C8122" s="34">
        <v>-7.2</v>
      </c>
      <c r="D8122" s="32">
        <f t="shared" si="252"/>
        <v>19.04</v>
      </c>
      <c r="E8122" s="37">
        <f t="shared" si="253"/>
        <v>22.847999999999999</v>
      </c>
      <c r="F8122" s="32">
        <f>'Auxiliary Energy Estimation'!$E$25-D8122</f>
        <v>35.96</v>
      </c>
      <c r="G8122" s="32">
        <f>'Auxiliary Energy Estimation'!$E$25-E8122</f>
        <v>32.152000000000001</v>
      </c>
      <c r="H8122" s="26">
        <f>IF(D8122&lt;='Auxiliary Energy Estimation'!$E$25, 1, 0)</f>
        <v>1</v>
      </c>
      <c r="I8122" s="26">
        <f>IF(E8122&lt;='Auxiliary Energy Estimation'!$E$25, 1, 0)</f>
        <v>1</v>
      </c>
    </row>
    <row r="8123" spans="2:9" ht="15" x14ac:dyDescent="0.3">
      <c r="B8123" s="33">
        <v>8118.5</v>
      </c>
      <c r="C8123" s="34">
        <v>-7.2</v>
      </c>
      <c r="D8123" s="32">
        <f t="shared" si="252"/>
        <v>19.04</v>
      </c>
      <c r="E8123" s="37">
        <f t="shared" si="253"/>
        <v>22.847999999999999</v>
      </c>
      <c r="F8123" s="32">
        <f>'Auxiliary Energy Estimation'!$E$25-D8123</f>
        <v>35.96</v>
      </c>
      <c r="G8123" s="32">
        <f>'Auxiliary Energy Estimation'!$E$25-E8123</f>
        <v>32.152000000000001</v>
      </c>
      <c r="H8123" s="26">
        <f>IF(D8123&lt;='Auxiliary Energy Estimation'!$E$25, 1, 0)</f>
        <v>1</v>
      </c>
      <c r="I8123" s="26">
        <f>IF(E8123&lt;='Auxiliary Energy Estimation'!$E$25, 1, 0)</f>
        <v>1</v>
      </c>
    </row>
    <row r="8124" spans="2:9" ht="15" x14ac:dyDescent="0.3">
      <c r="B8124" s="33">
        <v>8119.5</v>
      </c>
      <c r="C8124" s="34">
        <v>-6.7</v>
      </c>
      <c r="D8124" s="32">
        <f t="shared" si="252"/>
        <v>19.939999999999998</v>
      </c>
      <c r="E8124" s="37">
        <f t="shared" si="253"/>
        <v>23.927999999999997</v>
      </c>
      <c r="F8124" s="32">
        <f>'Auxiliary Energy Estimation'!$E$25-D8124</f>
        <v>35.06</v>
      </c>
      <c r="G8124" s="32">
        <f>'Auxiliary Energy Estimation'!$E$25-E8124</f>
        <v>31.072000000000003</v>
      </c>
      <c r="H8124" s="26">
        <f>IF(D8124&lt;='Auxiliary Energy Estimation'!$E$25, 1, 0)</f>
        <v>1</v>
      </c>
      <c r="I8124" s="26">
        <f>IF(E8124&lt;='Auxiliary Energy Estimation'!$E$25, 1, 0)</f>
        <v>1</v>
      </c>
    </row>
    <row r="8125" spans="2:9" ht="15" x14ac:dyDescent="0.3">
      <c r="B8125" s="33">
        <v>8120.5</v>
      </c>
      <c r="C8125" s="34">
        <v>-5.6</v>
      </c>
      <c r="D8125" s="32">
        <f t="shared" si="252"/>
        <v>21.92</v>
      </c>
      <c r="E8125" s="37">
        <f t="shared" si="253"/>
        <v>26.304000000000002</v>
      </c>
      <c r="F8125" s="32">
        <f>'Auxiliary Energy Estimation'!$E$25-D8125</f>
        <v>33.08</v>
      </c>
      <c r="G8125" s="32">
        <f>'Auxiliary Energy Estimation'!$E$25-E8125</f>
        <v>28.695999999999998</v>
      </c>
      <c r="H8125" s="26">
        <f>IF(D8125&lt;='Auxiliary Energy Estimation'!$E$25, 1, 0)</f>
        <v>1</v>
      </c>
      <c r="I8125" s="26">
        <f>IF(E8125&lt;='Auxiliary Energy Estimation'!$E$25, 1, 0)</f>
        <v>1</v>
      </c>
    </row>
    <row r="8126" spans="2:9" ht="15" x14ac:dyDescent="0.3">
      <c r="B8126" s="33">
        <v>8121.5</v>
      </c>
      <c r="C8126" s="34">
        <v>-4.4000000000000004</v>
      </c>
      <c r="D8126" s="32">
        <f t="shared" si="252"/>
        <v>24.08</v>
      </c>
      <c r="E8126" s="37">
        <f t="shared" si="253"/>
        <v>28.895999999999997</v>
      </c>
      <c r="F8126" s="32">
        <f>'Auxiliary Energy Estimation'!$E$25-D8126</f>
        <v>30.92</v>
      </c>
      <c r="G8126" s="32">
        <f>'Auxiliary Energy Estimation'!$E$25-E8126</f>
        <v>26.104000000000003</v>
      </c>
      <c r="H8126" s="26">
        <f>IF(D8126&lt;='Auxiliary Energy Estimation'!$E$25, 1, 0)</f>
        <v>1</v>
      </c>
      <c r="I8126" s="26">
        <f>IF(E8126&lt;='Auxiliary Energy Estimation'!$E$25, 1, 0)</f>
        <v>1</v>
      </c>
    </row>
    <row r="8127" spans="2:9" ht="15" x14ac:dyDescent="0.3">
      <c r="B8127" s="33">
        <v>8122.5</v>
      </c>
      <c r="C8127" s="34">
        <v>-3.3</v>
      </c>
      <c r="D8127" s="32">
        <f t="shared" si="252"/>
        <v>26.060000000000002</v>
      </c>
      <c r="E8127" s="37">
        <f t="shared" si="253"/>
        <v>31.272000000000002</v>
      </c>
      <c r="F8127" s="32">
        <f>'Auxiliary Energy Estimation'!$E$25-D8127</f>
        <v>28.939999999999998</v>
      </c>
      <c r="G8127" s="32">
        <f>'Auxiliary Energy Estimation'!$E$25-E8127</f>
        <v>23.727999999999998</v>
      </c>
      <c r="H8127" s="26">
        <f>IF(D8127&lt;='Auxiliary Energy Estimation'!$E$25, 1, 0)</f>
        <v>1</v>
      </c>
      <c r="I8127" s="26">
        <f>IF(E8127&lt;='Auxiliary Energy Estimation'!$E$25, 1, 0)</f>
        <v>1</v>
      </c>
    </row>
    <row r="8128" spans="2:9" ht="15" x14ac:dyDescent="0.3">
      <c r="B8128" s="33">
        <v>8123.5</v>
      </c>
      <c r="C8128" s="34">
        <v>-2.8</v>
      </c>
      <c r="D8128" s="32">
        <f t="shared" si="252"/>
        <v>26.96</v>
      </c>
      <c r="E8128" s="37">
        <f t="shared" si="253"/>
        <v>32.351999999999997</v>
      </c>
      <c r="F8128" s="32">
        <f>'Auxiliary Energy Estimation'!$E$25-D8128</f>
        <v>28.04</v>
      </c>
      <c r="G8128" s="32">
        <f>'Auxiliary Energy Estimation'!$E$25-E8128</f>
        <v>22.648000000000003</v>
      </c>
      <c r="H8128" s="26">
        <f>IF(D8128&lt;='Auxiliary Energy Estimation'!$E$25, 1, 0)</f>
        <v>1</v>
      </c>
      <c r="I8128" s="26">
        <f>IF(E8128&lt;='Auxiliary Energy Estimation'!$E$25, 1, 0)</f>
        <v>1</v>
      </c>
    </row>
    <row r="8129" spans="2:9" ht="15" x14ac:dyDescent="0.3">
      <c r="B8129" s="33">
        <v>8124.5</v>
      </c>
      <c r="C8129" s="34">
        <v>-1.7</v>
      </c>
      <c r="D8129" s="32">
        <f t="shared" si="252"/>
        <v>28.94</v>
      </c>
      <c r="E8129" s="37">
        <f t="shared" si="253"/>
        <v>34.728000000000002</v>
      </c>
      <c r="F8129" s="32">
        <f>'Auxiliary Energy Estimation'!$E$25-D8129</f>
        <v>26.06</v>
      </c>
      <c r="G8129" s="32">
        <f>'Auxiliary Energy Estimation'!$E$25-E8129</f>
        <v>20.271999999999998</v>
      </c>
      <c r="H8129" s="26">
        <f>IF(D8129&lt;='Auxiliary Energy Estimation'!$E$25, 1, 0)</f>
        <v>1</v>
      </c>
      <c r="I8129" s="26">
        <f>IF(E8129&lt;='Auxiliary Energy Estimation'!$E$25, 1, 0)</f>
        <v>1</v>
      </c>
    </row>
    <row r="8130" spans="2:9" ht="15" x14ac:dyDescent="0.3">
      <c r="B8130" s="33">
        <v>8125.5</v>
      </c>
      <c r="C8130" s="34">
        <v>-1.7</v>
      </c>
      <c r="D8130" s="32">
        <f t="shared" si="252"/>
        <v>28.94</v>
      </c>
      <c r="E8130" s="37">
        <f t="shared" si="253"/>
        <v>34.728000000000002</v>
      </c>
      <c r="F8130" s="32">
        <f>'Auxiliary Energy Estimation'!$E$25-D8130</f>
        <v>26.06</v>
      </c>
      <c r="G8130" s="32">
        <f>'Auxiliary Energy Estimation'!$E$25-E8130</f>
        <v>20.271999999999998</v>
      </c>
      <c r="H8130" s="26">
        <f>IF(D8130&lt;='Auxiliary Energy Estimation'!$E$25, 1, 0)</f>
        <v>1</v>
      </c>
      <c r="I8130" s="26">
        <f>IF(E8130&lt;='Auxiliary Energy Estimation'!$E$25, 1, 0)</f>
        <v>1</v>
      </c>
    </row>
    <row r="8131" spans="2:9" ht="15" x14ac:dyDescent="0.3">
      <c r="B8131" s="33">
        <v>8126.5</v>
      </c>
      <c r="C8131" s="34">
        <v>-1.1000000000000001</v>
      </c>
      <c r="D8131" s="32">
        <f t="shared" si="252"/>
        <v>30.02</v>
      </c>
      <c r="E8131" s="37">
        <f t="shared" si="253"/>
        <v>36.024000000000001</v>
      </c>
      <c r="F8131" s="32">
        <f>'Auxiliary Energy Estimation'!$E$25-D8131</f>
        <v>24.98</v>
      </c>
      <c r="G8131" s="32">
        <f>'Auxiliary Energy Estimation'!$E$25-E8131</f>
        <v>18.975999999999999</v>
      </c>
      <c r="H8131" s="26">
        <f>IF(D8131&lt;='Auxiliary Energy Estimation'!$E$25, 1, 0)</f>
        <v>1</v>
      </c>
      <c r="I8131" s="26">
        <f>IF(E8131&lt;='Auxiliary Energy Estimation'!$E$25, 1, 0)</f>
        <v>1</v>
      </c>
    </row>
    <row r="8132" spans="2:9" ht="15" x14ac:dyDescent="0.3">
      <c r="B8132" s="33">
        <v>8127.5</v>
      </c>
      <c r="C8132" s="34">
        <v>-0.6</v>
      </c>
      <c r="D8132" s="32">
        <f t="shared" si="252"/>
        <v>30.92</v>
      </c>
      <c r="E8132" s="37">
        <f t="shared" si="253"/>
        <v>37.103999999999999</v>
      </c>
      <c r="F8132" s="32">
        <f>'Auxiliary Energy Estimation'!$E$25-D8132</f>
        <v>24.08</v>
      </c>
      <c r="G8132" s="32">
        <f>'Auxiliary Energy Estimation'!$E$25-E8132</f>
        <v>17.896000000000001</v>
      </c>
      <c r="H8132" s="26">
        <f>IF(D8132&lt;='Auxiliary Energy Estimation'!$E$25, 1, 0)</f>
        <v>1</v>
      </c>
      <c r="I8132" s="26">
        <f>IF(E8132&lt;='Auxiliary Energy Estimation'!$E$25, 1, 0)</f>
        <v>1</v>
      </c>
    </row>
    <row r="8133" spans="2:9" ht="15" x14ac:dyDescent="0.3">
      <c r="B8133" s="33">
        <v>8128.5</v>
      </c>
      <c r="C8133" s="34">
        <v>0.6</v>
      </c>
      <c r="D8133" s="32">
        <f t="shared" ref="D8133:D8196" si="254">CONVERT(C8133,"C","F")</f>
        <v>33.08</v>
      </c>
      <c r="E8133" s="37">
        <f t="shared" ref="E8133:E8196" si="255">D8133*1.2</f>
        <v>39.695999999999998</v>
      </c>
      <c r="F8133" s="32">
        <f>'Auxiliary Energy Estimation'!$E$25-D8133</f>
        <v>21.92</v>
      </c>
      <c r="G8133" s="32">
        <f>'Auxiliary Energy Estimation'!$E$25-E8133</f>
        <v>15.304000000000002</v>
      </c>
      <c r="H8133" s="26">
        <f>IF(D8133&lt;='Auxiliary Energy Estimation'!$E$25, 1, 0)</f>
        <v>1</v>
      </c>
      <c r="I8133" s="26">
        <f>IF(E8133&lt;='Auxiliary Energy Estimation'!$E$25, 1, 0)</f>
        <v>1</v>
      </c>
    </row>
    <row r="8134" spans="2:9" ht="15" x14ac:dyDescent="0.3">
      <c r="B8134" s="33">
        <v>8129.5</v>
      </c>
      <c r="C8134" s="34">
        <v>0.6</v>
      </c>
      <c r="D8134" s="32">
        <f t="shared" si="254"/>
        <v>33.08</v>
      </c>
      <c r="E8134" s="37">
        <f t="shared" si="255"/>
        <v>39.695999999999998</v>
      </c>
      <c r="F8134" s="32">
        <f>'Auxiliary Energy Estimation'!$E$25-D8134</f>
        <v>21.92</v>
      </c>
      <c r="G8134" s="32">
        <f>'Auxiliary Energy Estimation'!$E$25-E8134</f>
        <v>15.304000000000002</v>
      </c>
      <c r="H8134" s="26">
        <f>IF(D8134&lt;='Auxiliary Energy Estimation'!$E$25, 1, 0)</f>
        <v>1</v>
      </c>
      <c r="I8134" s="26">
        <f>IF(E8134&lt;='Auxiliary Energy Estimation'!$E$25, 1, 0)</f>
        <v>1</v>
      </c>
    </row>
    <row r="8135" spans="2:9" ht="15" x14ac:dyDescent="0.3">
      <c r="B8135" s="33">
        <v>8130.5</v>
      </c>
      <c r="C8135" s="34">
        <v>0</v>
      </c>
      <c r="D8135" s="32">
        <f t="shared" si="254"/>
        <v>32</v>
      </c>
      <c r="E8135" s="37">
        <f t="shared" si="255"/>
        <v>38.4</v>
      </c>
      <c r="F8135" s="32">
        <f>'Auxiliary Energy Estimation'!$E$25-D8135</f>
        <v>23</v>
      </c>
      <c r="G8135" s="32">
        <f>'Auxiliary Energy Estimation'!$E$25-E8135</f>
        <v>16.600000000000001</v>
      </c>
      <c r="H8135" s="26">
        <f>IF(D8135&lt;='Auxiliary Energy Estimation'!$E$25, 1, 0)</f>
        <v>1</v>
      </c>
      <c r="I8135" s="26">
        <f>IF(E8135&lt;='Auxiliary Energy Estimation'!$E$25, 1, 0)</f>
        <v>1</v>
      </c>
    </row>
    <row r="8136" spans="2:9" ht="15" x14ac:dyDescent="0.3">
      <c r="B8136" s="33">
        <v>8131.5</v>
      </c>
      <c r="C8136" s="34">
        <v>0</v>
      </c>
      <c r="D8136" s="32">
        <f t="shared" si="254"/>
        <v>32</v>
      </c>
      <c r="E8136" s="37">
        <f t="shared" si="255"/>
        <v>38.4</v>
      </c>
      <c r="F8136" s="32">
        <f>'Auxiliary Energy Estimation'!$E$25-D8136</f>
        <v>23</v>
      </c>
      <c r="G8136" s="32">
        <f>'Auxiliary Energy Estimation'!$E$25-E8136</f>
        <v>16.600000000000001</v>
      </c>
      <c r="H8136" s="26">
        <f>IF(D8136&lt;='Auxiliary Energy Estimation'!$E$25, 1, 0)</f>
        <v>1</v>
      </c>
      <c r="I8136" s="26">
        <f>IF(E8136&lt;='Auxiliary Energy Estimation'!$E$25, 1, 0)</f>
        <v>1</v>
      </c>
    </row>
    <row r="8137" spans="2:9" ht="15" x14ac:dyDescent="0.3">
      <c r="B8137" s="33">
        <v>8132.5</v>
      </c>
      <c r="C8137" s="34">
        <v>0</v>
      </c>
      <c r="D8137" s="32">
        <f t="shared" si="254"/>
        <v>32</v>
      </c>
      <c r="E8137" s="37">
        <f t="shared" si="255"/>
        <v>38.4</v>
      </c>
      <c r="F8137" s="32">
        <f>'Auxiliary Energy Estimation'!$E$25-D8137</f>
        <v>23</v>
      </c>
      <c r="G8137" s="32">
        <f>'Auxiliary Energy Estimation'!$E$25-E8137</f>
        <v>16.600000000000001</v>
      </c>
      <c r="H8137" s="26">
        <f>IF(D8137&lt;='Auxiliary Energy Estimation'!$E$25, 1, 0)</f>
        <v>1</v>
      </c>
      <c r="I8137" s="26">
        <f>IF(E8137&lt;='Auxiliary Energy Estimation'!$E$25, 1, 0)</f>
        <v>1</v>
      </c>
    </row>
    <row r="8138" spans="2:9" ht="15" x14ac:dyDescent="0.3">
      <c r="B8138" s="33">
        <v>8133.5</v>
      </c>
      <c r="C8138" s="34">
        <v>0</v>
      </c>
      <c r="D8138" s="32">
        <f t="shared" si="254"/>
        <v>32</v>
      </c>
      <c r="E8138" s="37">
        <f t="shared" si="255"/>
        <v>38.4</v>
      </c>
      <c r="F8138" s="32">
        <f>'Auxiliary Energy Estimation'!$E$25-D8138</f>
        <v>23</v>
      </c>
      <c r="G8138" s="32">
        <f>'Auxiliary Energy Estimation'!$E$25-E8138</f>
        <v>16.600000000000001</v>
      </c>
      <c r="H8138" s="26">
        <f>IF(D8138&lt;='Auxiliary Energy Estimation'!$E$25, 1, 0)</f>
        <v>1</v>
      </c>
      <c r="I8138" s="26">
        <f>IF(E8138&lt;='Auxiliary Energy Estimation'!$E$25, 1, 0)</f>
        <v>1</v>
      </c>
    </row>
    <row r="8139" spans="2:9" ht="15" x14ac:dyDescent="0.3">
      <c r="B8139" s="33">
        <v>8134.5</v>
      </c>
      <c r="C8139" s="34">
        <v>-1.1000000000000001</v>
      </c>
      <c r="D8139" s="32">
        <f t="shared" si="254"/>
        <v>30.02</v>
      </c>
      <c r="E8139" s="37">
        <f t="shared" si="255"/>
        <v>36.024000000000001</v>
      </c>
      <c r="F8139" s="32">
        <f>'Auxiliary Energy Estimation'!$E$25-D8139</f>
        <v>24.98</v>
      </c>
      <c r="G8139" s="32">
        <f>'Auxiliary Energy Estimation'!$E$25-E8139</f>
        <v>18.975999999999999</v>
      </c>
      <c r="H8139" s="26">
        <f>IF(D8139&lt;='Auxiliary Energy Estimation'!$E$25, 1, 0)</f>
        <v>1</v>
      </c>
      <c r="I8139" s="26">
        <f>IF(E8139&lt;='Auxiliary Energy Estimation'!$E$25, 1, 0)</f>
        <v>1</v>
      </c>
    </row>
    <row r="8140" spans="2:9" ht="15" x14ac:dyDescent="0.3">
      <c r="B8140" s="33">
        <v>8135.5</v>
      </c>
      <c r="C8140" s="34">
        <v>-0.6</v>
      </c>
      <c r="D8140" s="32">
        <f t="shared" si="254"/>
        <v>30.92</v>
      </c>
      <c r="E8140" s="37">
        <f t="shared" si="255"/>
        <v>37.103999999999999</v>
      </c>
      <c r="F8140" s="32">
        <f>'Auxiliary Energy Estimation'!$E$25-D8140</f>
        <v>24.08</v>
      </c>
      <c r="G8140" s="32">
        <f>'Auxiliary Energy Estimation'!$E$25-E8140</f>
        <v>17.896000000000001</v>
      </c>
      <c r="H8140" s="26">
        <f>IF(D8140&lt;='Auxiliary Energy Estimation'!$E$25, 1, 0)</f>
        <v>1</v>
      </c>
      <c r="I8140" s="26">
        <f>IF(E8140&lt;='Auxiliary Energy Estimation'!$E$25, 1, 0)</f>
        <v>1</v>
      </c>
    </row>
    <row r="8141" spans="2:9" ht="15" x14ac:dyDescent="0.3">
      <c r="B8141" s="33">
        <v>8136.5</v>
      </c>
      <c r="C8141" s="34">
        <v>-0.6</v>
      </c>
      <c r="D8141" s="32">
        <f t="shared" si="254"/>
        <v>30.92</v>
      </c>
      <c r="E8141" s="37">
        <f t="shared" si="255"/>
        <v>37.103999999999999</v>
      </c>
      <c r="F8141" s="32">
        <f>'Auxiliary Energy Estimation'!$E$25-D8141</f>
        <v>24.08</v>
      </c>
      <c r="G8141" s="32">
        <f>'Auxiliary Energy Estimation'!$E$25-E8141</f>
        <v>17.896000000000001</v>
      </c>
      <c r="H8141" s="26">
        <f>IF(D8141&lt;='Auxiliary Energy Estimation'!$E$25, 1, 0)</f>
        <v>1</v>
      </c>
      <c r="I8141" s="26">
        <f>IF(E8141&lt;='Auxiliary Energy Estimation'!$E$25, 1, 0)</f>
        <v>1</v>
      </c>
    </row>
    <row r="8142" spans="2:9" ht="15" x14ac:dyDescent="0.3">
      <c r="B8142" s="33">
        <v>8137.5</v>
      </c>
      <c r="C8142" s="34">
        <v>-0.6</v>
      </c>
      <c r="D8142" s="32">
        <f t="shared" si="254"/>
        <v>30.92</v>
      </c>
      <c r="E8142" s="37">
        <f t="shared" si="255"/>
        <v>37.103999999999999</v>
      </c>
      <c r="F8142" s="32">
        <f>'Auxiliary Energy Estimation'!$E$25-D8142</f>
        <v>24.08</v>
      </c>
      <c r="G8142" s="32">
        <f>'Auxiliary Energy Estimation'!$E$25-E8142</f>
        <v>17.896000000000001</v>
      </c>
      <c r="H8142" s="26">
        <f>IF(D8142&lt;='Auxiliary Energy Estimation'!$E$25, 1, 0)</f>
        <v>1</v>
      </c>
      <c r="I8142" s="26">
        <f>IF(E8142&lt;='Auxiliary Energy Estimation'!$E$25, 1, 0)</f>
        <v>1</v>
      </c>
    </row>
    <row r="8143" spans="2:9" ht="15" x14ac:dyDescent="0.3">
      <c r="B8143" s="33">
        <v>8138.5</v>
      </c>
      <c r="C8143" s="34">
        <v>0.6</v>
      </c>
      <c r="D8143" s="32">
        <f t="shared" si="254"/>
        <v>33.08</v>
      </c>
      <c r="E8143" s="37">
        <f t="shared" si="255"/>
        <v>39.695999999999998</v>
      </c>
      <c r="F8143" s="32">
        <f>'Auxiliary Energy Estimation'!$E$25-D8143</f>
        <v>21.92</v>
      </c>
      <c r="G8143" s="32">
        <f>'Auxiliary Energy Estimation'!$E$25-E8143</f>
        <v>15.304000000000002</v>
      </c>
      <c r="H8143" s="26">
        <f>IF(D8143&lt;='Auxiliary Energy Estimation'!$E$25, 1, 0)</f>
        <v>1</v>
      </c>
      <c r="I8143" s="26">
        <f>IF(E8143&lt;='Auxiliary Energy Estimation'!$E$25, 1, 0)</f>
        <v>1</v>
      </c>
    </row>
    <row r="8144" spans="2:9" ht="15" x14ac:dyDescent="0.3">
      <c r="B8144" s="33">
        <v>8139.5</v>
      </c>
      <c r="C8144" s="34">
        <v>0.6</v>
      </c>
      <c r="D8144" s="32">
        <f t="shared" si="254"/>
        <v>33.08</v>
      </c>
      <c r="E8144" s="37">
        <f t="shared" si="255"/>
        <v>39.695999999999998</v>
      </c>
      <c r="F8144" s="32">
        <f>'Auxiliary Energy Estimation'!$E$25-D8144</f>
        <v>21.92</v>
      </c>
      <c r="G8144" s="32">
        <f>'Auxiliary Energy Estimation'!$E$25-E8144</f>
        <v>15.304000000000002</v>
      </c>
      <c r="H8144" s="26">
        <f>IF(D8144&lt;='Auxiliary Energy Estimation'!$E$25, 1, 0)</f>
        <v>1</v>
      </c>
      <c r="I8144" s="26">
        <f>IF(E8144&lt;='Auxiliary Energy Estimation'!$E$25, 1, 0)</f>
        <v>1</v>
      </c>
    </row>
    <row r="8145" spans="2:9" ht="15" x14ac:dyDescent="0.3">
      <c r="B8145" s="33">
        <v>8140.5</v>
      </c>
      <c r="C8145" s="34">
        <v>0.6</v>
      </c>
      <c r="D8145" s="32">
        <f t="shared" si="254"/>
        <v>33.08</v>
      </c>
      <c r="E8145" s="37">
        <f t="shared" si="255"/>
        <v>39.695999999999998</v>
      </c>
      <c r="F8145" s="32">
        <f>'Auxiliary Energy Estimation'!$E$25-D8145</f>
        <v>21.92</v>
      </c>
      <c r="G8145" s="32">
        <f>'Auxiliary Energy Estimation'!$E$25-E8145</f>
        <v>15.304000000000002</v>
      </c>
      <c r="H8145" s="26">
        <f>IF(D8145&lt;='Auxiliary Energy Estimation'!$E$25, 1, 0)</f>
        <v>1</v>
      </c>
      <c r="I8145" s="26">
        <f>IF(E8145&lt;='Auxiliary Energy Estimation'!$E$25, 1, 0)</f>
        <v>1</v>
      </c>
    </row>
    <row r="8146" spans="2:9" ht="15" x14ac:dyDescent="0.3">
      <c r="B8146" s="33">
        <v>8141.5</v>
      </c>
      <c r="C8146" s="34">
        <v>0.6</v>
      </c>
      <c r="D8146" s="32">
        <f t="shared" si="254"/>
        <v>33.08</v>
      </c>
      <c r="E8146" s="37">
        <f t="shared" si="255"/>
        <v>39.695999999999998</v>
      </c>
      <c r="F8146" s="32">
        <f>'Auxiliary Energy Estimation'!$E$25-D8146</f>
        <v>21.92</v>
      </c>
      <c r="G8146" s="32">
        <f>'Auxiliary Energy Estimation'!$E$25-E8146</f>
        <v>15.304000000000002</v>
      </c>
      <c r="H8146" s="26">
        <f>IF(D8146&lt;='Auxiliary Energy Estimation'!$E$25, 1, 0)</f>
        <v>1</v>
      </c>
      <c r="I8146" s="26">
        <f>IF(E8146&lt;='Auxiliary Energy Estimation'!$E$25, 1, 0)</f>
        <v>1</v>
      </c>
    </row>
    <row r="8147" spans="2:9" ht="15" x14ac:dyDescent="0.3">
      <c r="B8147" s="33">
        <v>8142.5</v>
      </c>
      <c r="C8147" s="34">
        <v>0.6</v>
      </c>
      <c r="D8147" s="32">
        <f t="shared" si="254"/>
        <v>33.08</v>
      </c>
      <c r="E8147" s="37">
        <f t="shared" si="255"/>
        <v>39.695999999999998</v>
      </c>
      <c r="F8147" s="32">
        <f>'Auxiliary Energy Estimation'!$E$25-D8147</f>
        <v>21.92</v>
      </c>
      <c r="G8147" s="32">
        <f>'Auxiliary Energy Estimation'!$E$25-E8147</f>
        <v>15.304000000000002</v>
      </c>
      <c r="H8147" s="26">
        <f>IF(D8147&lt;='Auxiliary Energy Estimation'!$E$25, 1, 0)</f>
        <v>1</v>
      </c>
      <c r="I8147" s="26">
        <f>IF(E8147&lt;='Auxiliary Energy Estimation'!$E$25, 1, 0)</f>
        <v>1</v>
      </c>
    </row>
    <row r="8148" spans="2:9" ht="15" x14ac:dyDescent="0.3">
      <c r="B8148" s="33">
        <v>8143.5</v>
      </c>
      <c r="C8148" s="34">
        <v>0.6</v>
      </c>
      <c r="D8148" s="32">
        <f t="shared" si="254"/>
        <v>33.08</v>
      </c>
      <c r="E8148" s="37">
        <f t="shared" si="255"/>
        <v>39.695999999999998</v>
      </c>
      <c r="F8148" s="32">
        <f>'Auxiliary Energy Estimation'!$E$25-D8148</f>
        <v>21.92</v>
      </c>
      <c r="G8148" s="32">
        <f>'Auxiliary Energy Estimation'!$E$25-E8148</f>
        <v>15.304000000000002</v>
      </c>
      <c r="H8148" s="26">
        <f>IF(D8148&lt;='Auxiliary Energy Estimation'!$E$25, 1, 0)</f>
        <v>1</v>
      </c>
      <c r="I8148" s="26">
        <f>IF(E8148&lt;='Auxiliary Energy Estimation'!$E$25, 1, 0)</f>
        <v>1</v>
      </c>
    </row>
    <row r="8149" spans="2:9" ht="15" x14ac:dyDescent="0.3">
      <c r="B8149" s="33">
        <v>8144.5</v>
      </c>
      <c r="C8149" s="34">
        <v>-5</v>
      </c>
      <c r="D8149" s="32">
        <f t="shared" si="254"/>
        <v>23</v>
      </c>
      <c r="E8149" s="37">
        <f t="shared" si="255"/>
        <v>27.599999999999998</v>
      </c>
      <c r="F8149" s="32">
        <f>'Auxiliary Energy Estimation'!$E$25-D8149</f>
        <v>32</v>
      </c>
      <c r="G8149" s="32">
        <f>'Auxiliary Energy Estimation'!$E$25-E8149</f>
        <v>27.400000000000002</v>
      </c>
      <c r="H8149" s="26">
        <f>IF(D8149&lt;='Auxiliary Energy Estimation'!$E$25, 1, 0)</f>
        <v>1</v>
      </c>
      <c r="I8149" s="26">
        <f>IF(E8149&lt;='Auxiliary Energy Estimation'!$E$25, 1, 0)</f>
        <v>1</v>
      </c>
    </row>
    <row r="8150" spans="2:9" ht="15" x14ac:dyDescent="0.3">
      <c r="B8150" s="33">
        <v>8145.5</v>
      </c>
      <c r="C8150" s="34">
        <v>-4.4000000000000004</v>
      </c>
      <c r="D8150" s="32">
        <f t="shared" si="254"/>
        <v>24.08</v>
      </c>
      <c r="E8150" s="37">
        <f t="shared" si="255"/>
        <v>28.895999999999997</v>
      </c>
      <c r="F8150" s="32">
        <f>'Auxiliary Energy Estimation'!$E$25-D8150</f>
        <v>30.92</v>
      </c>
      <c r="G8150" s="32">
        <f>'Auxiliary Energy Estimation'!$E$25-E8150</f>
        <v>26.104000000000003</v>
      </c>
      <c r="H8150" s="26">
        <f>IF(D8150&lt;='Auxiliary Energy Estimation'!$E$25, 1, 0)</f>
        <v>1</v>
      </c>
      <c r="I8150" s="26">
        <f>IF(E8150&lt;='Auxiliary Energy Estimation'!$E$25, 1, 0)</f>
        <v>1</v>
      </c>
    </row>
    <row r="8151" spans="2:9" ht="15" x14ac:dyDescent="0.3">
      <c r="B8151" s="33">
        <v>8146.5</v>
      </c>
      <c r="C8151" s="34">
        <v>-4.4000000000000004</v>
      </c>
      <c r="D8151" s="32">
        <f t="shared" si="254"/>
        <v>24.08</v>
      </c>
      <c r="E8151" s="37">
        <f t="shared" si="255"/>
        <v>28.895999999999997</v>
      </c>
      <c r="F8151" s="32">
        <f>'Auxiliary Energy Estimation'!$E$25-D8151</f>
        <v>30.92</v>
      </c>
      <c r="G8151" s="32">
        <f>'Auxiliary Energy Estimation'!$E$25-E8151</f>
        <v>26.104000000000003</v>
      </c>
      <c r="H8151" s="26">
        <f>IF(D8151&lt;='Auxiliary Energy Estimation'!$E$25, 1, 0)</f>
        <v>1</v>
      </c>
      <c r="I8151" s="26">
        <f>IF(E8151&lt;='Auxiliary Energy Estimation'!$E$25, 1, 0)</f>
        <v>1</v>
      </c>
    </row>
    <row r="8152" spans="2:9" ht="15" x14ac:dyDescent="0.3">
      <c r="B8152" s="33">
        <v>8147.5</v>
      </c>
      <c r="C8152" s="34">
        <v>-3.9</v>
      </c>
      <c r="D8152" s="32">
        <f t="shared" si="254"/>
        <v>24.98</v>
      </c>
      <c r="E8152" s="37">
        <f t="shared" si="255"/>
        <v>29.975999999999999</v>
      </c>
      <c r="F8152" s="32">
        <f>'Auxiliary Energy Estimation'!$E$25-D8152</f>
        <v>30.02</v>
      </c>
      <c r="G8152" s="32">
        <f>'Auxiliary Energy Estimation'!$E$25-E8152</f>
        <v>25.024000000000001</v>
      </c>
      <c r="H8152" s="26">
        <f>IF(D8152&lt;='Auxiliary Energy Estimation'!$E$25, 1, 0)</f>
        <v>1</v>
      </c>
      <c r="I8152" s="26">
        <f>IF(E8152&lt;='Auxiliary Energy Estimation'!$E$25, 1, 0)</f>
        <v>1</v>
      </c>
    </row>
    <row r="8153" spans="2:9" ht="15" x14ac:dyDescent="0.3">
      <c r="B8153" s="33">
        <v>8148.5</v>
      </c>
      <c r="C8153" s="34">
        <v>-3.3</v>
      </c>
      <c r="D8153" s="32">
        <f t="shared" si="254"/>
        <v>26.060000000000002</v>
      </c>
      <c r="E8153" s="37">
        <f t="shared" si="255"/>
        <v>31.272000000000002</v>
      </c>
      <c r="F8153" s="32">
        <f>'Auxiliary Energy Estimation'!$E$25-D8153</f>
        <v>28.939999999999998</v>
      </c>
      <c r="G8153" s="32">
        <f>'Auxiliary Energy Estimation'!$E$25-E8153</f>
        <v>23.727999999999998</v>
      </c>
      <c r="H8153" s="26">
        <f>IF(D8153&lt;='Auxiliary Energy Estimation'!$E$25, 1, 0)</f>
        <v>1</v>
      </c>
      <c r="I8153" s="26">
        <f>IF(E8153&lt;='Auxiliary Energy Estimation'!$E$25, 1, 0)</f>
        <v>1</v>
      </c>
    </row>
    <row r="8154" spans="2:9" ht="15" x14ac:dyDescent="0.3">
      <c r="B8154" s="33">
        <v>8149.5</v>
      </c>
      <c r="C8154" s="34">
        <v>-3.3</v>
      </c>
      <c r="D8154" s="32">
        <f t="shared" si="254"/>
        <v>26.060000000000002</v>
      </c>
      <c r="E8154" s="37">
        <f t="shared" si="255"/>
        <v>31.272000000000002</v>
      </c>
      <c r="F8154" s="32">
        <f>'Auxiliary Energy Estimation'!$E$25-D8154</f>
        <v>28.939999999999998</v>
      </c>
      <c r="G8154" s="32">
        <f>'Auxiliary Energy Estimation'!$E$25-E8154</f>
        <v>23.727999999999998</v>
      </c>
      <c r="H8154" s="26">
        <f>IF(D8154&lt;='Auxiliary Energy Estimation'!$E$25, 1, 0)</f>
        <v>1</v>
      </c>
      <c r="I8154" s="26">
        <f>IF(E8154&lt;='Auxiliary Energy Estimation'!$E$25, 1, 0)</f>
        <v>1</v>
      </c>
    </row>
    <row r="8155" spans="2:9" ht="15" x14ac:dyDescent="0.3">
      <c r="B8155" s="33">
        <v>8150.5</v>
      </c>
      <c r="C8155" s="34">
        <v>-2.2000000000000002</v>
      </c>
      <c r="D8155" s="32">
        <f t="shared" si="254"/>
        <v>28.04</v>
      </c>
      <c r="E8155" s="37">
        <f t="shared" si="255"/>
        <v>33.647999999999996</v>
      </c>
      <c r="F8155" s="32">
        <f>'Auxiliary Energy Estimation'!$E$25-D8155</f>
        <v>26.96</v>
      </c>
      <c r="G8155" s="32">
        <f>'Auxiliary Energy Estimation'!$E$25-E8155</f>
        <v>21.352000000000004</v>
      </c>
      <c r="H8155" s="26">
        <f>IF(D8155&lt;='Auxiliary Energy Estimation'!$E$25, 1, 0)</f>
        <v>1</v>
      </c>
      <c r="I8155" s="26">
        <f>IF(E8155&lt;='Auxiliary Energy Estimation'!$E$25, 1, 0)</f>
        <v>1</v>
      </c>
    </row>
    <row r="8156" spans="2:9" ht="15" x14ac:dyDescent="0.3">
      <c r="B8156" s="33">
        <v>8151.5</v>
      </c>
      <c r="C8156" s="34">
        <v>0.6</v>
      </c>
      <c r="D8156" s="32">
        <f t="shared" si="254"/>
        <v>33.08</v>
      </c>
      <c r="E8156" s="37">
        <f t="shared" si="255"/>
        <v>39.695999999999998</v>
      </c>
      <c r="F8156" s="32">
        <f>'Auxiliary Energy Estimation'!$E$25-D8156</f>
        <v>21.92</v>
      </c>
      <c r="G8156" s="32">
        <f>'Auxiliary Energy Estimation'!$E$25-E8156</f>
        <v>15.304000000000002</v>
      </c>
      <c r="H8156" s="26">
        <f>IF(D8156&lt;='Auxiliary Energy Estimation'!$E$25, 1, 0)</f>
        <v>1</v>
      </c>
      <c r="I8156" s="26">
        <f>IF(E8156&lt;='Auxiliary Energy Estimation'!$E$25, 1, 0)</f>
        <v>1</v>
      </c>
    </row>
    <row r="8157" spans="2:9" ht="15" x14ac:dyDescent="0.3">
      <c r="B8157" s="33">
        <v>8152.5</v>
      </c>
      <c r="C8157" s="34">
        <v>1.1000000000000001</v>
      </c>
      <c r="D8157" s="32">
        <f t="shared" si="254"/>
        <v>33.979999999999997</v>
      </c>
      <c r="E8157" s="37">
        <f t="shared" si="255"/>
        <v>40.775999999999996</v>
      </c>
      <c r="F8157" s="32">
        <f>'Auxiliary Energy Estimation'!$E$25-D8157</f>
        <v>21.020000000000003</v>
      </c>
      <c r="G8157" s="32">
        <f>'Auxiliary Energy Estimation'!$E$25-E8157</f>
        <v>14.224000000000004</v>
      </c>
      <c r="H8157" s="26">
        <f>IF(D8157&lt;='Auxiliary Energy Estimation'!$E$25, 1, 0)</f>
        <v>1</v>
      </c>
      <c r="I8157" s="26">
        <f>IF(E8157&lt;='Auxiliary Energy Estimation'!$E$25, 1, 0)</f>
        <v>1</v>
      </c>
    </row>
    <row r="8158" spans="2:9" ht="15" x14ac:dyDescent="0.3">
      <c r="B8158" s="33">
        <v>8153.5</v>
      </c>
      <c r="C8158" s="34">
        <v>-1.7</v>
      </c>
      <c r="D8158" s="32">
        <f t="shared" si="254"/>
        <v>28.94</v>
      </c>
      <c r="E8158" s="37">
        <f t="shared" si="255"/>
        <v>34.728000000000002</v>
      </c>
      <c r="F8158" s="32">
        <f>'Auxiliary Energy Estimation'!$E$25-D8158</f>
        <v>26.06</v>
      </c>
      <c r="G8158" s="32">
        <f>'Auxiliary Energy Estimation'!$E$25-E8158</f>
        <v>20.271999999999998</v>
      </c>
      <c r="H8158" s="26">
        <f>IF(D8158&lt;='Auxiliary Energy Estimation'!$E$25, 1, 0)</f>
        <v>1</v>
      </c>
      <c r="I8158" s="26">
        <f>IF(E8158&lt;='Auxiliary Energy Estimation'!$E$25, 1, 0)</f>
        <v>1</v>
      </c>
    </row>
    <row r="8159" spans="2:9" ht="15" x14ac:dyDescent="0.3">
      <c r="B8159" s="33">
        <v>8154.5</v>
      </c>
      <c r="C8159" s="34">
        <v>-3.3</v>
      </c>
      <c r="D8159" s="32">
        <f t="shared" si="254"/>
        <v>26.060000000000002</v>
      </c>
      <c r="E8159" s="37">
        <f t="shared" si="255"/>
        <v>31.272000000000002</v>
      </c>
      <c r="F8159" s="32">
        <f>'Auxiliary Energy Estimation'!$E$25-D8159</f>
        <v>28.939999999999998</v>
      </c>
      <c r="G8159" s="32">
        <f>'Auxiliary Energy Estimation'!$E$25-E8159</f>
        <v>23.727999999999998</v>
      </c>
      <c r="H8159" s="26">
        <f>IF(D8159&lt;='Auxiliary Energy Estimation'!$E$25, 1, 0)</f>
        <v>1</v>
      </c>
      <c r="I8159" s="26">
        <f>IF(E8159&lt;='Auxiliary Energy Estimation'!$E$25, 1, 0)</f>
        <v>1</v>
      </c>
    </row>
    <row r="8160" spans="2:9" ht="15" x14ac:dyDescent="0.3">
      <c r="B8160" s="33">
        <v>8155.5</v>
      </c>
      <c r="C8160" s="34">
        <v>-3.3</v>
      </c>
      <c r="D8160" s="32">
        <f t="shared" si="254"/>
        <v>26.060000000000002</v>
      </c>
      <c r="E8160" s="37">
        <f t="shared" si="255"/>
        <v>31.272000000000002</v>
      </c>
      <c r="F8160" s="32">
        <f>'Auxiliary Energy Estimation'!$E$25-D8160</f>
        <v>28.939999999999998</v>
      </c>
      <c r="G8160" s="32">
        <f>'Auxiliary Energy Estimation'!$E$25-E8160</f>
        <v>23.727999999999998</v>
      </c>
      <c r="H8160" s="26">
        <f>IF(D8160&lt;='Auxiliary Energy Estimation'!$E$25, 1, 0)</f>
        <v>1</v>
      </c>
      <c r="I8160" s="26">
        <f>IF(E8160&lt;='Auxiliary Energy Estimation'!$E$25, 1, 0)</f>
        <v>1</v>
      </c>
    </row>
    <row r="8161" spans="2:9" ht="15" x14ac:dyDescent="0.3">
      <c r="B8161" s="33">
        <v>8156.5</v>
      </c>
      <c r="C8161" s="34">
        <v>-2.8</v>
      </c>
      <c r="D8161" s="32">
        <f t="shared" si="254"/>
        <v>26.96</v>
      </c>
      <c r="E8161" s="37">
        <f t="shared" si="255"/>
        <v>32.351999999999997</v>
      </c>
      <c r="F8161" s="32">
        <f>'Auxiliary Energy Estimation'!$E$25-D8161</f>
        <v>28.04</v>
      </c>
      <c r="G8161" s="32">
        <f>'Auxiliary Energy Estimation'!$E$25-E8161</f>
        <v>22.648000000000003</v>
      </c>
      <c r="H8161" s="26">
        <f>IF(D8161&lt;='Auxiliary Energy Estimation'!$E$25, 1, 0)</f>
        <v>1</v>
      </c>
      <c r="I8161" s="26">
        <f>IF(E8161&lt;='Auxiliary Energy Estimation'!$E$25, 1, 0)</f>
        <v>1</v>
      </c>
    </row>
    <row r="8162" spans="2:9" ht="15" x14ac:dyDescent="0.3">
      <c r="B8162" s="33">
        <v>8157.5</v>
      </c>
      <c r="C8162" s="34">
        <v>-3.3</v>
      </c>
      <c r="D8162" s="32">
        <f t="shared" si="254"/>
        <v>26.060000000000002</v>
      </c>
      <c r="E8162" s="37">
        <f t="shared" si="255"/>
        <v>31.272000000000002</v>
      </c>
      <c r="F8162" s="32">
        <f>'Auxiliary Energy Estimation'!$E$25-D8162</f>
        <v>28.939999999999998</v>
      </c>
      <c r="G8162" s="32">
        <f>'Auxiliary Energy Estimation'!$E$25-E8162</f>
        <v>23.727999999999998</v>
      </c>
      <c r="H8162" s="26">
        <f>IF(D8162&lt;='Auxiliary Energy Estimation'!$E$25, 1, 0)</f>
        <v>1</v>
      </c>
      <c r="I8162" s="26">
        <f>IF(E8162&lt;='Auxiliary Energy Estimation'!$E$25, 1, 0)</f>
        <v>1</v>
      </c>
    </row>
    <row r="8163" spans="2:9" ht="15" x14ac:dyDescent="0.3">
      <c r="B8163" s="33">
        <v>8158.5</v>
      </c>
      <c r="C8163" s="34">
        <v>-3.3</v>
      </c>
      <c r="D8163" s="32">
        <f t="shared" si="254"/>
        <v>26.060000000000002</v>
      </c>
      <c r="E8163" s="37">
        <f t="shared" si="255"/>
        <v>31.272000000000002</v>
      </c>
      <c r="F8163" s="32">
        <f>'Auxiliary Energy Estimation'!$E$25-D8163</f>
        <v>28.939999999999998</v>
      </c>
      <c r="G8163" s="32">
        <f>'Auxiliary Energy Estimation'!$E$25-E8163</f>
        <v>23.727999999999998</v>
      </c>
      <c r="H8163" s="26">
        <f>IF(D8163&lt;='Auxiliary Energy Estimation'!$E$25, 1, 0)</f>
        <v>1</v>
      </c>
      <c r="I8163" s="26">
        <f>IF(E8163&lt;='Auxiliary Energy Estimation'!$E$25, 1, 0)</f>
        <v>1</v>
      </c>
    </row>
    <row r="8164" spans="2:9" ht="15" x14ac:dyDescent="0.3">
      <c r="B8164" s="33">
        <v>8159.5</v>
      </c>
      <c r="C8164" s="34">
        <v>-3.9</v>
      </c>
      <c r="D8164" s="32">
        <f t="shared" si="254"/>
        <v>24.98</v>
      </c>
      <c r="E8164" s="37">
        <f t="shared" si="255"/>
        <v>29.975999999999999</v>
      </c>
      <c r="F8164" s="32">
        <f>'Auxiliary Energy Estimation'!$E$25-D8164</f>
        <v>30.02</v>
      </c>
      <c r="G8164" s="32">
        <f>'Auxiliary Energy Estimation'!$E$25-E8164</f>
        <v>25.024000000000001</v>
      </c>
      <c r="H8164" s="26">
        <f>IF(D8164&lt;='Auxiliary Energy Estimation'!$E$25, 1, 0)</f>
        <v>1</v>
      </c>
      <c r="I8164" s="26">
        <f>IF(E8164&lt;='Auxiliary Energy Estimation'!$E$25, 1, 0)</f>
        <v>1</v>
      </c>
    </row>
    <row r="8165" spans="2:9" ht="15" x14ac:dyDescent="0.3">
      <c r="B8165" s="33">
        <v>8160.5</v>
      </c>
      <c r="C8165" s="34">
        <v>-3.9</v>
      </c>
      <c r="D8165" s="32">
        <f t="shared" si="254"/>
        <v>24.98</v>
      </c>
      <c r="E8165" s="37">
        <f t="shared" si="255"/>
        <v>29.975999999999999</v>
      </c>
      <c r="F8165" s="32">
        <f>'Auxiliary Energy Estimation'!$E$25-D8165</f>
        <v>30.02</v>
      </c>
      <c r="G8165" s="32">
        <f>'Auxiliary Energy Estimation'!$E$25-E8165</f>
        <v>25.024000000000001</v>
      </c>
      <c r="H8165" s="26">
        <f>IF(D8165&lt;='Auxiliary Energy Estimation'!$E$25, 1, 0)</f>
        <v>1</v>
      </c>
      <c r="I8165" s="26">
        <f>IF(E8165&lt;='Auxiliary Energy Estimation'!$E$25, 1, 0)</f>
        <v>1</v>
      </c>
    </row>
    <row r="8166" spans="2:9" ht="15" x14ac:dyDescent="0.3">
      <c r="B8166" s="33">
        <v>8161.5</v>
      </c>
      <c r="C8166" s="34">
        <v>-3.3</v>
      </c>
      <c r="D8166" s="32">
        <f t="shared" si="254"/>
        <v>26.060000000000002</v>
      </c>
      <c r="E8166" s="37">
        <f t="shared" si="255"/>
        <v>31.272000000000002</v>
      </c>
      <c r="F8166" s="32">
        <f>'Auxiliary Energy Estimation'!$E$25-D8166</f>
        <v>28.939999999999998</v>
      </c>
      <c r="G8166" s="32">
        <f>'Auxiliary Energy Estimation'!$E$25-E8166</f>
        <v>23.727999999999998</v>
      </c>
      <c r="H8166" s="26">
        <f>IF(D8166&lt;='Auxiliary Energy Estimation'!$E$25, 1, 0)</f>
        <v>1</v>
      </c>
      <c r="I8166" s="26">
        <f>IF(E8166&lt;='Auxiliary Energy Estimation'!$E$25, 1, 0)</f>
        <v>1</v>
      </c>
    </row>
    <row r="8167" spans="2:9" ht="15" x14ac:dyDescent="0.3">
      <c r="B8167" s="33">
        <v>8162.5</v>
      </c>
      <c r="C8167" s="34">
        <v>-2.8</v>
      </c>
      <c r="D8167" s="32">
        <f t="shared" si="254"/>
        <v>26.96</v>
      </c>
      <c r="E8167" s="37">
        <f t="shared" si="255"/>
        <v>32.351999999999997</v>
      </c>
      <c r="F8167" s="32">
        <f>'Auxiliary Energy Estimation'!$E$25-D8167</f>
        <v>28.04</v>
      </c>
      <c r="G8167" s="32">
        <f>'Auxiliary Energy Estimation'!$E$25-E8167</f>
        <v>22.648000000000003</v>
      </c>
      <c r="H8167" s="26">
        <f>IF(D8167&lt;='Auxiliary Energy Estimation'!$E$25, 1, 0)</f>
        <v>1</v>
      </c>
      <c r="I8167" s="26">
        <f>IF(E8167&lt;='Auxiliary Energy Estimation'!$E$25, 1, 0)</f>
        <v>1</v>
      </c>
    </row>
    <row r="8168" spans="2:9" ht="15" x14ac:dyDescent="0.3">
      <c r="B8168" s="33">
        <v>8163.5</v>
      </c>
      <c r="C8168" s="34">
        <v>-2.8</v>
      </c>
      <c r="D8168" s="32">
        <f t="shared" si="254"/>
        <v>26.96</v>
      </c>
      <c r="E8168" s="37">
        <f t="shared" si="255"/>
        <v>32.351999999999997</v>
      </c>
      <c r="F8168" s="32">
        <f>'Auxiliary Energy Estimation'!$E$25-D8168</f>
        <v>28.04</v>
      </c>
      <c r="G8168" s="32">
        <f>'Auxiliary Energy Estimation'!$E$25-E8168</f>
        <v>22.648000000000003</v>
      </c>
      <c r="H8168" s="26">
        <f>IF(D8168&lt;='Auxiliary Energy Estimation'!$E$25, 1, 0)</f>
        <v>1</v>
      </c>
      <c r="I8168" s="26">
        <f>IF(E8168&lt;='Auxiliary Energy Estimation'!$E$25, 1, 0)</f>
        <v>1</v>
      </c>
    </row>
    <row r="8169" spans="2:9" ht="15" x14ac:dyDescent="0.3">
      <c r="B8169" s="33">
        <v>8164.5</v>
      </c>
      <c r="C8169" s="34">
        <v>-2.2000000000000002</v>
      </c>
      <c r="D8169" s="32">
        <f t="shared" si="254"/>
        <v>28.04</v>
      </c>
      <c r="E8169" s="37">
        <f t="shared" si="255"/>
        <v>33.647999999999996</v>
      </c>
      <c r="F8169" s="32">
        <f>'Auxiliary Energy Estimation'!$E$25-D8169</f>
        <v>26.96</v>
      </c>
      <c r="G8169" s="32">
        <f>'Auxiliary Energy Estimation'!$E$25-E8169</f>
        <v>21.352000000000004</v>
      </c>
      <c r="H8169" s="26">
        <f>IF(D8169&lt;='Auxiliary Energy Estimation'!$E$25, 1, 0)</f>
        <v>1</v>
      </c>
      <c r="I8169" s="26">
        <f>IF(E8169&lt;='Auxiliary Energy Estimation'!$E$25, 1, 0)</f>
        <v>1</v>
      </c>
    </row>
    <row r="8170" spans="2:9" ht="15" x14ac:dyDescent="0.3">
      <c r="B8170" s="33">
        <v>8165.5</v>
      </c>
      <c r="C8170" s="34">
        <v>-2.8</v>
      </c>
      <c r="D8170" s="32">
        <f t="shared" si="254"/>
        <v>26.96</v>
      </c>
      <c r="E8170" s="37">
        <f t="shared" si="255"/>
        <v>32.351999999999997</v>
      </c>
      <c r="F8170" s="32">
        <f>'Auxiliary Energy Estimation'!$E$25-D8170</f>
        <v>28.04</v>
      </c>
      <c r="G8170" s="32">
        <f>'Auxiliary Energy Estimation'!$E$25-E8170</f>
        <v>22.648000000000003</v>
      </c>
      <c r="H8170" s="26">
        <f>IF(D8170&lt;='Auxiliary Energy Estimation'!$E$25, 1, 0)</f>
        <v>1</v>
      </c>
      <c r="I8170" s="26">
        <f>IF(E8170&lt;='Auxiliary Energy Estimation'!$E$25, 1, 0)</f>
        <v>1</v>
      </c>
    </row>
    <row r="8171" spans="2:9" ht="15" x14ac:dyDescent="0.3">
      <c r="B8171" s="33">
        <v>8166.5</v>
      </c>
      <c r="C8171" s="34">
        <v>-2.8</v>
      </c>
      <c r="D8171" s="32">
        <f t="shared" si="254"/>
        <v>26.96</v>
      </c>
      <c r="E8171" s="37">
        <f t="shared" si="255"/>
        <v>32.351999999999997</v>
      </c>
      <c r="F8171" s="32">
        <f>'Auxiliary Energy Estimation'!$E$25-D8171</f>
        <v>28.04</v>
      </c>
      <c r="G8171" s="32">
        <f>'Auxiliary Energy Estimation'!$E$25-E8171</f>
        <v>22.648000000000003</v>
      </c>
      <c r="H8171" s="26">
        <f>IF(D8171&lt;='Auxiliary Energy Estimation'!$E$25, 1, 0)</f>
        <v>1</v>
      </c>
      <c r="I8171" s="26">
        <f>IF(E8171&lt;='Auxiliary Energy Estimation'!$E$25, 1, 0)</f>
        <v>1</v>
      </c>
    </row>
    <row r="8172" spans="2:9" ht="15" x14ac:dyDescent="0.3">
      <c r="B8172" s="33">
        <v>8167.5</v>
      </c>
      <c r="C8172" s="34">
        <v>-2.8</v>
      </c>
      <c r="D8172" s="32">
        <f t="shared" si="254"/>
        <v>26.96</v>
      </c>
      <c r="E8172" s="37">
        <f t="shared" si="255"/>
        <v>32.351999999999997</v>
      </c>
      <c r="F8172" s="32">
        <f>'Auxiliary Energy Estimation'!$E$25-D8172</f>
        <v>28.04</v>
      </c>
      <c r="G8172" s="32">
        <f>'Auxiliary Energy Estimation'!$E$25-E8172</f>
        <v>22.648000000000003</v>
      </c>
      <c r="H8172" s="26">
        <f>IF(D8172&lt;='Auxiliary Energy Estimation'!$E$25, 1, 0)</f>
        <v>1</v>
      </c>
      <c r="I8172" s="26">
        <f>IF(E8172&lt;='Auxiliary Energy Estimation'!$E$25, 1, 0)</f>
        <v>1</v>
      </c>
    </row>
    <row r="8173" spans="2:9" ht="15" x14ac:dyDescent="0.3">
      <c r="B8173" s="33">
        <v>8168.5</v>
      </c>
      <c r="C8173" s="34">
        <v>-2.8</v>
      </c>
      <c r="D8173" s="32">
        <f t="shared" si="254"/>
        <v>26.96</v>
      </c>
      <c r="E8173" s="37">
        <f t="shared" si="255"/>
        <v>32.351999999999997</v>
      </c>
      <c r="F8173" s="32">
        <f>'Auxiliary Energy Estimation'!$E$25-D8173</f>
        <v>28.04</v>
      </c>
      <c r="G8173" s="32">
        <f>'Auxiliary Energy Estimation'!$E$25-E8173</f>
        <v>22.648000000000003</v>
      </c>
      <c r="H8173" s="26">
        <f>IF(D8173&lt;='Auxiliary Energy Estimation'!$E$25, 1, 0)</f>
        <v>1</v>
      </c>
      <c r="I8173" s="26">
        <f>IF(E8173&lt;='Auxiliary Energy Estimation'!$E$25, 1, 0)</f>
        <v>1</v>
      </c>
    </row>
    <row r="8174" spans="2:9" ht="15" x14ac:dyDescent="0.3">
      <c r="B8174" s="33">
        <v>8169.5</v>
      </c>
      <c r="C8174" s="34">
        <v>-2.2000000000000002</v>
      </c>
      <c r="D8174" s="32">
        <f t="shared" si="254"/>
        <v>28.04</v>
      </c>
      <c r="E8174" s="37">
        <f t="shared" si="255"/>
        <v>33.647999999999996</v>
      </c>
      <c r="F8174" s="32">
        <f>'Auxiliary Energy Estimation'!$E$25-D8174</f>
        <v>26.96</v>
      </c>
      <c r="G8174" s="32">
        <f>'Auxiliary Energy Estimation'!$E$25-E8174</f>
        <v>21.352000000000004</v>
      </c>
      <c r="H8174" s="26">
        <f>IF(D8174&lt;='Auxiliary Energy Estimation'!$E$25, 1, 0)</f>
        <v>1</v>
      </c>
      <c r="I8174" s="26">
        <f>IF(E8174&lt;='Auxiliary Energy Estimation'!$E$25, 1, 0)</f>
        <v>1</v>
      </c>
    </row>
    <row r="8175" spans="2:9" ht="15" x14ac:dyDescent="0.3">
      <c r="B8175" s="33">
        <v>8170.5</v>
      </c>
      <c r="C8175" s="34">
        <v>-1.7</v>
      </c>
      <c r="D8175" s="32">
        <f t="shared" si="254"/>
        <v>28.94</v>
      </c>
      <c r="E8175" s="37">
        <f t="shared" si="255"/>
        <v>34.728000000000002</v>
      </c>
      <c r="F8175" s="32">
        <f>'Auxiliary Energy Estimation'!$E$25-D8175</f>
        <v>26.06</v>
      </c>
      <c r="G8175" s="32">
        <f>'Auxiliary Energy Estimation'!$E$25-E8175</f>
        <v>20.271999999999998</v>
      </c>
      <c r="H8175" s="26">
        <f>IF(D8175&lt;='Auxiliary Energy Estimation'!$E$25, 1, 0)</f>
        <v>1</v>
      </c>
      <c r="I8175" s="26">
        <f>IF(E8175&lt;='Auxiliary Energy Estimation'!$E$25, 1, 0)</f>
        <v>1</v>
      </c>
    </row>
    <row r="8176" spans="2:9" ht="15" x14ac:dyDescent="0.3">
      <c r="B8176" s="33">
        <v>8171.5</v>
      </c>
      <c r="C8176" s="34">
        <v>-1.7</v>
      </c>
      <c r="D8176" s="32">
        <f t="shared" si="254"/>
        <v>28.94</v>
      </c>
      <c r="E8176" s="37">
        <f t="shared" si="255"/>
        <v>34.728000000000002</v>
      </c>
      <c r="F8176" s="32">
        <f>'Auxiliary Energy Estimation'!$E$25-D8176</f>
        <v>26.06</v>
      </c>
      <c r="G8176" s="32">
        <f>'Auxiliary Energy Estimation'!$E$25-E8176</f>
        <v>20.271999999999998</v>
      </c>
      <c r="H8176" s="26">
        <f>IF(D8176&lt;='Auxiliary Energy Estimation'!$E$25, 1, 0)</f>
        <v>1</v>
      </c>
      <c r="I8176" s="26">
        <f>IF(E8176&lt;='Auxiliary Energy Estimation'!$E$25, 1, 0)</f>
        <v>1</v>
      </c>
    </row>
    <row r="8177" spans="2:9" ht="15" x14ac:dyDescent="0.3">
      <c r="B8177" s="33">
        <v>8172.5</v>
      </c>
      <c r="C8177" s="34">
        <v>-2.8</v>
      </c>
      <c r="D8177" s="32">
        <f t="shared" si="254"/>
        <v>26.96</v>
      </c>
      <c r="E8177" s="37">
        <f t="shared" si="255"/>
        <v>32.351999999999997</v>
      </c>
      <c r="F8177" s="32">
        <f>'Auxiliary Energy Estimation'!$E$25-D8177</f>
        <v>28.04</v>
      </c>
      <c r="G8177" s="32">
        <f>'Auxiliary Energy Estimation'!$E$25-E8177</f>
        <v>22.648000000000003</v>
      </c>
      <c r="H8177" s="26">
        <f>IF(D8177&lt;='Auxiliary Energy Estimation'!$E$25, 1, 0)</f>
        <v>1</v>
      </c>
      <c r="I8177" s="26">
        <f>IF(E8177&lt;='Auxiliary Energy Estimation'!$E$25, 1, 0)</f>
        <v>1</v>
      </c>
    </row>
    <row r="8178" spans="2:9" ht="15" x14ac:dyDescent="0.3">
      <c r="B8178" s="33">
        <v>8173.5</v>
      </c>
      <c r="C8178" s="34">
        <v>-2.2000000000000002</v>
      </c>
      <c r="D8178" s="32">
        <f t="shared" si="254"/>
        <v>28.04</v>
      </c>
      <c r="E8178" s="37">
        <f t="shared" si="255"/>
        <v>33.647999999999996</v>
      </c>
      <c r="F8178" s="32">
        <f>'Auxiliary Energy Estimation'!$E$25-D8178</f>
        <v>26.96</v>
      </c>
      <c r="G8178" s="32">
        <f>'Auxiliary Energy Estimation'!$E$25-E8178</f>
        <v>21.352000000000004</v>
      </c>
      <c r="H8178" s="26">
        <f>IF(D8178&lt;='Auxiliary Energy Estimation'!$E$25, 1, 0)</f>
        <v>1</v>
      </c>
      <c r="I8178" s="26">
        <f>IF(E8178&lt;='Auxiliary Energy Estimation'!$E$25, 1, 0)</f>
        <v>1</v>
      </c>
    </row>
    <row r="8179" spans="2:9" ht="15" x14ac:dyDescent="0.3">
      <c r="B8179" s="33">
        <v>8174.5</v>
      </c>
      <c r="C8179" s="34">
        <v>-1.7</v>
      </c>
      <c r="D8179" s="32">
        <f t="shared" si="254"/>
        <v>28.94</v>
      </c>
      <c r="E8179" s="37">
        <f t="shared" si="255"/>
        <v>34.728000000000002</v>
      </c>
      <c r="F8179" s="32">
        <f>'Auxiliary Energy Estimation'!$E$25-D8179</f>
        <v>26.06</v>
      </c>
      <c r="G8179" s="32">
        <f>'Auxiliary Energy Estimation'!$E$25-E8179</f>
        <v>20.271999999999998</v>
      </c>
      <c r="H8179" s="26">
        <f>IF(D8179&lt;='Auxiliary Energy Estimation'!$E$25, 1, 0)</f>
        <v>1</v>
      </c>
      <c r="I8179" s="26">
        <f>IF(E8179&lt;='Auxiliary Energy Estimation'!$E$25, 1, 0)</f>
        <v>1</v>
      </c>
    </row>
    <row r="8180" spans="2:9" ht="15" x14ac:dyDescent="0.3">
      <c r="B8180" s="33">
        <v>8175.5</v>
      </c>
      <c r="C8180" s="34">
        <v>-2.2000000000000002</v>
      </c>
      <c r="D8180" s="32">
        <f t="shared" si="254"/>
        <v>28.04</v>
      </c>
      <c r="E8180" s="37">
        <f t="shared" si="255"/>
        <v>33.647999999999996</v>
      </c>
      <c r="F8180" s="32">
        <f>'Auxiliary Energy Estimation'!$E$25-D8180</f>
        <v>26.96</v>
      </c>
      <c r="G8180" s="32">
        <f>'Auxiliary Energy Estimation'!$E$25-E8180</f>
        <v>21.352000000000004</v>
      </c>
      <c r="H8180" s="26">
        <f>IF(D8180&lt;='Auxiliary Energy Estimation'!$E$25, 1, 0)</f>
        <v>1</v>
      </c>
      <c r="I8180" s="26">
        <f>IF(E8180&lt;='Auxiliary Energy Estimation'!$E$25, 1, 0)</f>
        <v>1</v>
      </c>
    </row>
    <row r="8181" spans="2:9" ht="15" x14ac:dyDescent="0.3">
      <c r="B8181" s="33">
        <v>8176.5</v>
      </c>
      <c r="C8181" s="34">
        <v>-2.8</v>
      </c>
      <c r="D8181" s="32">
        <f t="shared" si="254"/>
        <v>26.96</v>
      </c>
      <c r="E8181" s="37">
        <f t="shared" si="255"/>
        <v>32.351999999999997</v>
      </c>
      <c r="F8181" s="32">
        <f>'Auxiliary Energy Estimation'!$E$25-D8181</f>
        <v>28.04</v>
      </c>
      <c r="G8181" s="32">
        <f>'Auxiliary Energy Estimation'!$E$25-E8181</f>
        <v>22.648000000000003</v>
      </c>
      <c r="H8181" s="26">
        <f>IF(D8181&lt;='Auxiliary Energy Estimation'!$E$25, 1, 0)</f>
        <v>1</v>
      </c>
      <c r="I8181" s="26">
        <f>IF(E8181&lt;='Auxiliary Energy Estimation'!$E$25, 1, 0)</f>
        <v>1</v>
      </c>
    </row>
    <row r="8182" spans="2:9" ht="15" x14ac:dyDescent="0.3">
      <c r="B8182" s="33">
        <v>8177.5</v>
      </c>
      <c r="C8182" s="34">
        <v>-2.8</v>
      </c>
      <c r="D8182" s="32">
        <f t="shared" si="254"/>
        <v>26.96</v>
      </c>
      <c r="E8182" s="37">
        <f t="shared" si="255"/>
        <v>32.351999999999997</v>
      </c>
      <c r="F8182" s="32">
        <f>'Auxiliary Energy Estimation'!$E$25-D8182</f>
        <v>28.04</v>
      </c>
      <c r="G8182" s="32">
        <f>'Auxiliary Energy Estimation'!$E$25-E8182</f>
        <v>22.648000000000003</v>
      </c>
      <c r="H8182" s="26">
        <f>IF(D8182&lt;='Auxiliary Energy Estimation'!$E$25, 1, 0)</f>
        <v>1</v>
      </c>
      <c r="I8182" s="26">
        <f>IF(E8182&lt;='Auxiliary Energy Estimation'!$E$25, 1, 0)</f>
        <v>1</v>
      </c>
    </row>
    <row r="8183" spans="2:9" ht="15" x14ac:dyDescent="0.3">
      <c r="B8183" s="33">
        <v>8178.5</v>
      </c>
      <c r="C8183" s="34">
        <v>-2.8</v>
      </c>
      <c r="D8183" s="32">
        <f t="shared" si="254"/>
        <v>26.96</v>
      </c>
      <c r="E8183" s="37">
        <f t="shared" si="255"/>
        <v>32.351999999999997</v>
      </c>
      <c r="F8183" s="32">
        <f>'Auxiliary Energy Estimation'!$E$25-D8183</f>
        <v>28.04</v>
      </c>
      <c r="G8183" s="32">
        <f>'Auxiliary Energy Estimation'!$E$25-E8183</f>
        <v>22.648000000000003</v>
      </c>
      <c r="H8183" s="26">
        <f>IF(D8183&lt;='Auxiliary Energy Estimation'!$E$25, 1, 0)</f>
        <v>1</v>
      </c>
      <c r="I8183" s="26">
        <f>IF(E8183&lt;='Auxiliary Energy Estimation'!$E$25, 1, 0)</f>
        <v>1</v>
      </c>
    </row>
    <row r="8184" spans="2:9" ht="15" x14ac:dyDescent="0.3">
      <c r="B8184" s="33">
        <v>8179.5</v>
      </c>
      <c r="C8184" s="34">
        <v>-2.8</v>
      </c>
      <c r="D8184" s="32">
        <f t="shared" si="254"/>
        <v>26.96</v>
      </c>
      <c r="E8184" s="37">
        <f t="shared" si="255"/>
        <v>32.351999999999997</v>
      </c>
      <c r="F8184" s="32">
        <f>'Auxiliary Energy Estimation'!$E$25-D8184</f>
        <v>28.04</v>
      </c>
      <c r="G8184" s="32">
        <f>'Auxiliary Energy Estimation'!$E$25-E8184</f>
        <v>22.648000000000003</v>
      </c>
      <c r="H8184" s="26">
        <f>IF(D8184&lt;='Auxiliary Energy Estimation'!$E$25, 1, 0)</f>
        <v>1</v>
      </c>
      <c r="I8184" s="26">
        <f>IF(E8184&lt;='Auxiliary Energy Estimation'!$E$25, 1, 0)</f>
        <v>1</v>
      </c>
    </row>
    <row r="8185" spans="2:9" ht="15" x14ac:dyDescent="0.3">
      <c r="B8185" s="33">
        <v>8180.5</v>
      </c>
      <c r="C8185" s="34">
        <v>-2.2000000000000002</v>
      </c>
      <c r="D8185" s="32">
        <f t="shared" si="254"/>
        <v>28.04</v>
      </c>
      <c r="E8185" s="37">
        <f t="shared" si="255"/>
        <v>33.647999999999996</v>
      </c>
      <c r="F8185" s="32">
        <f>'Auxiliary Energy Estimation'!$E$25-D8185</f>
        <v>26.96</v>
      </c>
      <c r="G8185" s="32">
        <f>'Auxiliary Energy Estimation'!$E$25-E8185</f>
        <v>21.352000000000004</v>
      </c>
      <c r="H8185" s="26">
        <f>IF(D8185&lt;='Auxiliary Energy Estimation'!$E$25, 1, 0)</f>
        <v>1</v>
      </c>
      <c r="I8185" s="26">
        <f>IF(E8185&lt;='Auxiliary Energy Estimation'!$E$25, 1, 0)</f>
        <v>1</v>
      </c>
    </row>
    <row r="8186" spans="2:9" ht="15" x14ac:dyDescent="0.3">
      <c r="B8186" s="33">
        <v>8181.5</v>
      </c>
      <c r="C8186" s="34">
        <v>-2.2000000000000002</v>
      </c>
      <c r="D8186" s="32">
        <f t="shared" si="254"/>
        <v>28.04</v>
      </c>
      <c r="E8186" s="37">
        <f t="shared" si="255"/>
        <v>33.647999999999996</v>
      </c>
      <c r="F8186" s="32">
        <f>'Auxiliary Energy Estimation'!$E$25-D8186</f>
        <v>26.96</v>
      </c>
      <c r="G8186" s="32">
        <f>'Auxiliary Energy Estimation'!$E$25-E8186</f>
        <v>21.352000000000004</v>
      </c>
      <c r="H8186" s="26">
        <f>IF(D8186&lt;='Auxiliary Energy Estimation'!$E$25, 1, 0)</f>
        <v>1</v>
      </c>
      <c r="I8186" s="26">
        <f>IF(E8186&lt;='Auxiliary Energy Estimation'!$E$25, 1, 0)</f>
        <v>1</v>
      </c>
    </row>
    <row r="8187" spans="2:9" ht="15" x14ac:dyDescent="0.3">
      <c r="B8187" s="33">
        <v>8182.5</v>
      </c>
      <c r="C8187" s="34">
        <v>-2.2000000000000002</v>
      </c>
      <c r="D8187" s="32">
        <f t="shared" si="254"/>
        <v>28.04</v>
      </c>
      <c r="E8187" s="37">
        <f t="shared" si="255"/>
        <v>33.647999999999996</v>
      </c>
      <c r="F8187" s="32">
        <f>'Auxiliary Energy Estimation'!$E$25-D8187</f>
        <v>26.96</v>
      </c>
      <c r="G8187" s="32">
        <f>'Auxiliary Energy Estimation'!$E$25-E8187</f>
        <v>21.352000000000004</v>
      </c>
      <c r="H8187" s="26">
        <f>IF(D8187&lt;='Auxiliary Energy Estimation'!$E$25, 1, 0)</f>
        <v>1</v>
      </c>
      <c r="I8187" s="26">
        <f>IF(E8187&lt;='Auxiliary Energy Estimation'!$E$25, 1, 0)</f>
        <v>1</v>
      </c>
    </row>
    <row r="8188" spans="2:9" ht="15" x14ac:dyDescent="0.3">
      <c r="B8188" s="33">
        <v>8183.5</v>
      </c>
      <c r="C8188" s="34">
        <v>-2.2000000000000002</v>
      </c>
      <c r="D8188" s="32">
        <f t="shared" si="254"/>
        <v>28.04</v>
      </c>
      <c r="E8188" s="37">
        <f t="shared" si="255"/>
        <v>33.647999999999996</v>
      </c>
      <c r="F8188" s="32">
        <f>'Auxiliary Energy Estimation'!$E$25-D8188</f>
        <v>26.96</v>
      </c>
      <c r="G8188" s="32">
        <f>'Auxiliary Energy Estimation'!$E$25-E8188</f>
        <v>21.352000000000004</v>
      </c>
      <c r="H8188" s="26">
        <f>IF(D8188&lt;='Auxiliary Energy Estimation'!$E$25, 1, 0)</f>
        <v>1</v>
      </c>
      <c r="I8188" s="26">
        <f>IF(E8188&lt;='Auxiliary Energy Estimation'!$E$25, 1, 0)</f>
        <v>1</v>
      </c>
    </row>
    <row r="8189" spans="2:9" ht="15" x14ac:dyDescent="0.3">
      <c r="B8189" s="33">
        <v>8184.5</v>
      </c>
      <c r="C8189" s="34">
        <v>-2.2000000000000002</v>
      </c>
      <c r="D8189" s="32">
        <f t="shared" si="254"/>
        <v>28.04</v>
      </c>
      <c r="E8189" s="37">
        <f t="shared" si="255"/>
        <v>33.647999999999996</v>
      </c>
      <c r="F8189" s="32">
        <f>'Auxiliary Energy Estimation'!$E$25-D8189</f>
        <v>26.96</v>
      </c>
      <c r="G8189" s="32">
        <f>'Auxiliary Energy Estimation'!$E$25-E8189</f>
        <v>21.352000000000004</v>
      </c>
      <c r="H8189" s="26">
        <f>IF(D8189&lt;='Auxiliary Energy Estimation'!$E$25, 1, 0)</f>
        <v>1</v>
      </c>
      <c r="I8189" s="26">
        <f>IF(E8189&lt;='Auxiliary Energy Estimation'!$E$25, 1, 0)</f>
        <v>1</v>
      </c>
    </row>
    <row r="8190" spans="2:9" ht="15" x14ac:dyDescent="0.3">
      <c r="B8190" s="33">
        <v>8185.5</v>
      </c>
      <c r="C8190" s="34">
        <v>-2.8</v>
      </c>
      <c r="D8190" s="32">
        <f t="shared" si="254"/>
        <v>26.96</v>
      </c>
      <c r="E8190" s="37">
        <f t="shared" si="255"/>
        <v>32.351999999999997</v>
      </c>
      <c r="F8190" s="32">
        <f>'Auxiliary Energy Estimation'!$E$25-D8190</f>
        <v>28.04</v>
      </c>
      <c r="G8190" s="32">
        <f>'Auxiliary Energy Estimation'!$E$25-E8190</f>
        <v>22.648000000000003</v>
      </c>
      <c r="H8190" s="26">
        <f>IF(D8190&lt;='Auxiliary Energy Estimation'!$E$25, 1, 0)</f>
        <v>1</v>
      </c>
      <c r="I8190" s="26">
        <f>IF(E8190&lt;='Auxiliary Energy Estimation'!$E$25, 1, 0)</f>
        <v>1</v>
      </c>
    </row>
    <row r="8191" spans="2:9" ht="15" x14ac:dyDescent="0.3">
      <c r="B8191" s="33">
        <v>8186.5</v>
      </c>
      <c r="C8191" s="34">
        <v>-2.8</v>
      </c>
      <c r="D8191" s="32">
        <f t="shared" si="254"/>
        <v>26.96</v>
      </c>
      <c r="E8191" s="37">
        <f t="shared" si="255"/>
        <v>32.351999999999997</v>
      </c>
      <c r="F8191" s="32">
        <f>'Auxiliary Energy Estimation'!$E$25-D8191</f>
        <v>28.04</v>
      </c>
      <c r="G8191" s="32">
        <f>'Auxiliary Energy Estimation'!$E$25-E8191</f>
        <v>22.648000000000003</v>
      </c>
      <c r="H8191" s="26">
        <f>IF(D8191&lt;='Auxiliary Energy Estimation'!$E$25, 1, 0)</f>
        <v>1</v>
      </c>
      <c r="I8191" s="26">
        <f>IF(E8191&lt;='Auxiliary Energy Estimation'!$E$25, 1, 0)</f>
        <v>1</v>
      </c>
    </row>
    <row r="8192" spans="2:9" ht="15" x14ac:dyDescent="0.3">
      <c r="B8192" s="33">
        <v>8187.5</v>
      </c>
      <c r="C8192" s="34">
        <v>-3.3</v>
      </c>
      <c r="D8192" s="32">
        <f t="shared" si="254"/>
        <v>26.060000000000002</v>
      </c>
      <c r="E8192" s="37">
        <f t="shared" si="255"/>
        <v>31.272000000000002</v>
      </c>
      <c r="F8192" s="32">
        <f>'Auxiliary Energy Estimation'!$E$25-D8192</f>
        <v>28.939999999999998</v>
      </c>
      <c r="G8192" s="32">
        <f>'Auxiliary Energy Estimation'!$E$25-E8192</f>
        <v>23.727999999999998</v>
      </c>
      <c r="H8192" s="26">
        <f>IF(D8192&lt;='Auxiliary Energy Estimation'!$E$25, 1, 0)</f>
        <v>1</v>
      </c>
      <c r="I8192" s="26">
        <f>IF(E8192&lt;='Auxiliary Energy Estimation'!$E$25, 1, 0)</f>
        <v>1</v>
      </c>
    </row>
    <row r="8193" spans="2:9" ht="15" x14ac:dyDescent="0.3">
      <c r="B8193" s="33">
        <v>8188.5</v>
      </c>
      <c r="C8193" s="34">
        <v>-3.3</v>
      </c>
      <c r="D8193" s="32">
        <f t="shared" si="254"/>
        <v>26.060000000000002</v>
      </c>
      <c r="E8193" s="37">
        <f t="shared" si="255"/>
        <v>31.272000000000002</v>
      </c>
      <c r="F8193" s="32">
        <f>'Auxiliary Energy Estimation'!$E$25-D8193</f>
        <v>28.939999999999998</v>
      </c>
      <c r="G8193" s="32">
        <f>'Auxiliary Energy Estimation'!$E$25-E8193</f>
        <v>23.727999999999998</v>
      </c>
      <c r="H8193" s="26">
        <f>IF(D8193&lt;='Auxiliary Energy Estimation'!$E$25, 1, 0)</f>
        <v>1</v>
      </c>
      <c r="I8193" s="26">
        <f>IF(E8193&lt;='Auxiliary Energy Estimation'!$E$25, 1, 0)</f>
        <v>1</v>
      </c>
    </row>
    <row r="8194" spans="2:9" ht="15" x14ac:dyDescent="0.3">
      <c r="B8194" s="33">
        <v>8189.5</v>
      </c>
      <c r="C8194" s="34">
        <v>-3.3</v>
      </c>
      <c r="D8194" s="32">
        <f t="shared" si="254"/>
        <v>26.060000000000002</v>
      </c>
      <c r="E8194" s="37">
        <f t="shared" si="255"/>
        <v>31.272000000000002</v>
      </c>
      <c r="F8194" s="32">
        <f>'Auxiliary Energy Estimation'!$E$25-D8194</f>
        <v>28.939999999999998</v>
      </c>
      <c r="G8194" s="32">
        <f>'Auxiliary Energy Estimation'!$E$25-E8194</f>
        <v>23.727999999999998</v>
      </c>
      <c r="H8194" s="26">
        <f>IF(D8194&lt;='Auxiliary Energy Estimation'!$E$25, 1, 0)</f>
        <v>1</v>
      </c>
      <c r="I8194" s="26">
        <f>IF(E8194&lt;='Auxiliary Energy Estimation'!$E$25, 1, 0)</f>
        <v>1</v>
      </c>
    </row>
    <row r="8195" spans="2:9" ht="15" x14ac:dyDescent="0.3">
      <c r="B8195" s="33">
        <v>8190.5</v>
      </c>
      <c r="C8195" s="34">
        <v>-3.3</v>
      </c>
      <c r="D8195" s="32">
        <f t="shared" si="254"/>
        <v>26.060000000000002</v>
      </c>
      <c r="E8195" s="37">
        <f t="shared" si="255"/>
        <v>31.272000000000002</v>
      </c>
      <c r="F8195" s="32">
        <f>'Auxiliary Energy Estimation'!$E$25-D8195</f>
        <v>28.939999999999998</v>
      </c>
      <c r="G8195" s="32">
        <f>'Auxiliary Energy Estimation'!$E$25-E8195</f>
        <v>23.727999999999998</v>
      </c>
      <c r="H8195" s="26">
        <f>IF(D8195&lt;='Auxiliary Energy Estimation'!$E$25, 1, 0)</f>
        <v>1</v>
      </c>
      <c r="I8195" s="26">
        <f>IF(E8195&lt;='Auxiliary Energy Estimation'!$E$25, 1, 0)</f>
        <v>1</v>
      </c>
    </row>
    <row r="8196" spans="2:9" ht="15" x14ac:dyDescent="0.3">
      <c r="B8196" s="33">
        <v>8191.5</v>
      </c>
      <c r="C8196" s="34">
        <v>-2.8</v>
      </c>
      <c r="D8196" s="32">
        <f t="shared" si="254"/>
        <v>26.96</v>
      </c>
      <c r="E8196" s="37">
        <f t="shared" si="255"/>
        <v>32.351999999999997</v>
      </c>
      <c r="F8196" s="32">
        <f>'Auxiliary Energy Estimation'!$E$25-D8196</f>
        <v>28.04</v>
      </c>
      <c r="G8196" s="32">
        <f>'Auxiliary Energy Estimation'!$E$25-E8196</f>
        <v>22.648000000000003</v>
      </c>
      <c r="H8196" s="26">
        <f>IF(D8196&lt;='Auxiliary Energy Estimation'!$E$25, 1, 0)</f>
        <v>1</v>
      </c>
      <c r="I8196" s="26">
        <f>IF(E8196&lt;='Auxiliary Energy Estimation'!$E$25, 1, 0)</f>
        <v>1</v>
      </c>
    </row>
    <row r="8197" spans="2:9" ht="15" x14ac:dyDescent="0.3">
      <c r="B8197" s="33">
        <v>8192.5</v>
      </c>
      <c r="C8197" s="34">
        <v>-2.2000000000000002</v>
      </c>
      <c r="D8197" s="32">
        <f t="shared" ref="D8197:D8260" si="256">CONVERT(C8197,"C","F")</f>
        <v>28.04</v>
      </c>
      <c r="E8197" s="37">
        <f t="shared" ref="E8197:E8260" si="257">D8197*1.2</f>
        <v>33.647999999999996</v>
      </c>
      <c r="F8197" s="32">
        <f>'Auxiliary Energy Estimation'!$E$25-D8197</f>
        <v>26.96</v>
      </c>
      <c r="G8197" s="32">
        <f>'Auxiliary Energy Estimation'!$E$25-E8197</f>
        <v>21.352000000000004</v>
      </c>
      <c r="H8197" s="26">
        <f>IF(D8197&lt;='Auxiliary Energy Estimation'!$E$25, 1, 0)</f>
        <v>1</v>
      </c>
      <c r="I8197" s="26">
        <f>IF(E8197&lt;='Auxiliary Energy Estimation'!$E$25, 1, 0)</f>
        <v>1</v>
      </c>
    </row>
    <row r="8198" spans="2:9" ht="15" x14ac:dyDescent="0.3">
      <c r="B8198" s="33">
        <v>8193.5</v>
      </c>
      <c r="C8198" s="34">
        <v>-1.1000000000000001</v>
      </c>
      <c r="D8198" s="32">
        <f t="shared" si="256"/>
        <v>30.02</v>
      </c>
      <c r="E8198" s="37">
        <f t="shared" si="257"/>
        <v>36.024000000000001</v>
      </c>
      <c r="F8198" s="32">
        <f>'Auxiliary Energy Estimation'!$E$25-D8198</f>
        <v>24.98</v>
      </c>
      <c r="G8198" s="32">
        <f>'Auxiliary Energy Estimation'!$E$25-E8198</f>
        <v>18.975999999999999</v>
      </c>
      <c r="H8198" s="26">
        <f>IF(D8198&lt;='Auxiliary Energy Estimation'!$E$25, 1, 0)</f>
        <v>1</v>
      </c>
      <c r="I8198" s="26">
        <f>IF(E8198&lt;='Auxiliary Energy Estimation'!$E$25, 1, 0)</f>
        <v>1</v>
      </c>
    </row>
    <row r="8199" spans="2:9" ht="15" x14ac:dyDescent="0.3">
      <c r="B8199" s="33">
        <v>8194.5</v>
      </c>
      <c r="C8199" s="34">
        <v>0</v>
      </c>
      <c r="D8199" s="32">
        <f t="shared" si="256"/>
        <v>32</v>
      </c>
      <c r="E8199" s="37">
        <f t="shared" si="257"/>
        <v>38.4</v>
      </c>
      <c r="F8199" s="32">
        <f>'Auxiliary Energy Estimation'!$E$25-D8199</f>
        <v>23</v>
      </c>
      <c r="G8199" s="32">
        <f>'Auxiliary Energy Estimation'!$E$25-E8199</f>
        <v>16.600000000000001</v>
      </c>
      <c r="H8199" s="26">
        <f>IF(D8199&lt;='Auxiliary Energy Estimation'!$E$25, 1, 0)</f>
        <v>1</v>
      </c>
      <c r="I8199" s="26">
        <f>IF(E8199&lt;='Auxiliary Energy Estimation'!$E$25, 1, 0)</f>
        <v>1</v>
      </c>
    </row>
    <row r="8200" spans="2:9" ht="15" x14ac:dyDescent="0.3">
      <c r="B8200" s="33">
        <v>8195.5</v>
      </c>
      <c r="C8200" s="34">
        <v>0.6</v>
      </c>
      <c r="D8200" s="32">
        <f t="shared" si="256"/>
        <v>33.08</v>
      </c>
      <c r="E8200" s="37">
        <f t="shared" si="257"/>
        <v>39.695999999999998</v>
      </c>
      <c r="F8200" s="32">
        <f>'Auxiliary Energy Estimation'!$E$25-D8200</f>
        <v>21.92</v>
      </c>
      <c r="G8200" s="32">
        <f>'Auxiliary Energy Estimation'!$E$25-E8200</f>
        <v>15.304000000000002</v>
      </c>
      <c r="H8200" s="26">
        <f>IF(D8200&lt;='Auxiliary Energy Estimation'!$E$25, 1, 0)</f>
        <v>1</v>
      </c>
      <c r="I8200" s="26">
        <f>IF(E8200&lt;='Auxiliary Energy Estimation'!$E$25, 1, 0)</f>
        <v>1</v>
      </c>
    </row>
    <row r="8201" spans="2:9" ht="15" x14ac:dyDescent="0.3">
      <c r="B8201" s="33">
        <v>8196.5</v>
      </c>
      <c r="C8201" s="34">
        <v>1.1000000000000001</v>
      </c>
      <c r="D8201" s="32">
        <f t="shared" si="256"/>
        <v>33.979999999999997</v>
      </c>
      <c r="E8201" s="37">
        <f t="shared" si="257"/>
        <v>40.775999999999996</v>
      </c>
      <c r="F8201" s="32">
        <f>'Auxiliary Energy Estimation'!$E$25-D8201</f>
        <v>21.020000000000003</v>
      </c>
      <c r="G8201" s="32">
        <f>'Auxiliary Energy Estimation'!$E$25-E8201</f>
        <v>14.224000000000004</v>
      </c>
      <c r="H8201" s="26">
        <f>IF(D8201&lt;='Auxiliary Energy Estimation'!$E$25, 1, 0)</f>
        <v>1</v>
      </c>
      <c r="I8201" s="26">
        <f>IF(E8201&lt;='Auxiliary Energy Estimation'!$E$25, 1, 0)</f>
        <v>1</v>
      </c>
    </row>
    <row r="8202" spans="2:9" ht="15" x14ac:dyDescent="0.3">
      <c r="B8202" s="33">
        <v>8197.5</v>
      </c>
      <c r="C8202" s="34">
        <v>1.7</v>
      </c>
      <c r="D8202" s="32">
        <f t="shared" si="256"/>
        <v>35.06</v>
      </c>
      <c r="E8202" s="37">
        <f t="shared" si="257"/>
        <v>42.072000000000003</v>
      </c>
      <c r="F8202" s="32">
        <f>'Auxiliary Energy Estimation'!$E$25-D8202</f>
        <v>19.939999999999998</v>
      </c>
      <c r="G8202" s="32">
        <f>'Auxiliary Energy Estimation'!$E$25-E8202</f>
        <v>12.927999999999997</v>
      </c>
      <c r="H8202" s="26">
        <f>IF(D8202&lt;='Auxiliary Energy Estimation'!$E$25, 1, 0)</f>
        <v>1</v>
      </c>
      <c r="I8202" s="26">
        <f>IF(E8202&lt;='Auxiliary Energy Estimation'!$E$25, 1, 0)</f>
        <v>1</v>
      </c>
    </row>
    <row r="8203" spans="2:9" ht="15" x14ac:dyDescent="0.3">
      <c r="B8203" s="33">
        <v>8198.5</v>
      </c>
      <c r="C8203" s="34">
        <v>2.2000000000000002</v>
      </c>
      <c r="D8203" s="32">
        <f t="shared" si="256"/>
        <v>35.96</v>
      </c>
      <c r="E8203" s="37">
        <f t="shared" si="257"/>
        <v>43.152000000000001</v>
      </c>
      <c r="F8203" s="32">
        <f>'Auxiliary Energy Estimation'!$E$25-D8203</f>
        <v>19.04</v>
      </c>
      <c r="G8203" s="32">
        <f>'Auxiliary Energy Estimation'!$E$25-E8203</f>
        <v>11.847999999999999</v>
      </c>
      <c r="H8203" s="26">
        <f>IF(D8203&lt;='Auxiliary Energy Estimation'!$E$25, 1, 0)</f>
        <v>1</v>
      </c>
      <c r="I8203" s="26">
        <f>IF(E8203&lt;='Auxiliary Energy Estimation'!$E$25, 1, 0)</f>
        <v>1</v>
      </c>
    </row>
    <row r="8204" spans="2:9" ht="15" x14ac:dyDescent="0.3">
      <c r="B8204" s="33">
        <v>8199.5</v>
      </c>
      <c r="C8204" s="34">
        <v>1.7</v>
      </c>
      <c r="D8204" s="32">
        <f t="shared" si="256"/>
        <v>35.06</v>
      </c>
      <c r="E8204" s="37">
        <f t="shared" si="257"/>
        <v>42.072000000000003</v>
      </c>
      <c r="F8204" s="32">
        <f>'Auxiliary Energy Estimation'!$E$25-D8204</f>
        <v>19.939999999999998</v>
      </c>
      <c r="G8204" s="32">
        <f>'Auxiliary Energy Estimation'!$E$25-E8204</f>
        <v>12.927999999999997</v>
      </c>
      <c r="H8204" s="26">
        <f>IF(D8204&lt;='Auxiliary Energy Estimation'!$E$25, 1, 0)</f>
        <v>1</v>
      </c>
      <c r="I8204" s="26">
        <f>IF(E8204&lt;='Auxiliary Energy Estimation'!$E$25, 1, 0)</f>
        <v>1</v>
      </c>
    </row>
    <row r="8205" spans="2:9" ht="15" x14ac:dyDescent="0.3">
      <c r="B8205" s="33">
        <v>8200.5</v>
      </c>
      <c r="C8205" s="34">
        <v>1.1000000000000001</v>
      </c>
      <c r="D8205" s="32">
        <f t="shared" si="256"/>
        <v>33.979999999999997</v>
      </c>
      <c r="E8205" s="37">
        <f t="shared" si="257"/>
        <v>40.775999999999996</v>
      </c>
      <c r="F8205" s="32">
        <f>'Auxiliary Energy Estimation'!$E$25-D8205</f>
        <v>21.020000000000003</v>
      </c>
      <c r="G8205" s="32">
        <f>'Auxiliary Energy Estimation'!$E$25-E8205</f>
        <v>14.224000000000004</v>
      </c>
      <c r="H8205" s="26">
        <f>IF(D8205&lt;='Auxiliary Energy Estimation'!$E$25, 1, 0)</f>
        <v>1</v>
      </c>
      <c r="I8205" s="26">
        <f>IF(E8205&lt;='Auxiliary Energy Estimation'!$E$25, 1, 0)</f>
        <v>1</v>
      </c>
    </row>
    <row r="8206" spans="2:9" ht="15" x14ac:dyDescent="0.3">
      <c r="B8206" s="33">
        <v>8201.5</v>
      </c>
      <c r="C8206" s="34">
        <v>0.6</v>
      </c>
      <c r="D8206" s="32">
        <f t="shared" si="256"/>
        <v>33.08</v>
      </c>
      <c r="E8206" s="37">
        <f t="shared" si="257"/>
        <v>39.695999999999998</v>
      </c>
      <c r="F8206" s="32">
        <f>'Auxiliary Energy Estimation'!$E$25-D8206</f>
        <v>21.92</v>
      </c>
      <c r="G8206" s="32">
        <f>'Auxiliary Energy Estimation'!$E$25-E8206</f>
        <v>15.304000000000002</v>
      </c>
      <c r="H8206" s="26">
        <f>IF(D8206&lt;='Auxiliary Energy Estimation'!$E$25, 1, 0)</f>
        <v>1</v>
      </c>
      <c r="I8206" s="26">
        <f>IF(E8206&lt;='Auxiliary Energy Estimation'!$E$25, 1, 0)</f>
        <v>1</v>
      </c>
    </row>
    <row r="8207" spans="2:9" ht="15" x14ac:dyDescent="0.3">
      <c r="B8207" s="33">
        <v>8202.5</v>
      </c>
      <c r="C8207" s="34">
        <v>0</v>
      </c>
      <c r="D8207" s="32">
        <f t="shared" si="256"/>
        <v>32</v>
      </c>
      <c r="E8207" s="37">
        <f t="shared" si="257"/>
        <v>38.4</v>
      </c>
      <c r="F8207" s="32">
        <f>'Auxiliary Energy Estimation'!$E$25-D8207</f>
        <v>23</v>
      </c>
      <c r="G8207" s="32">
        <f>'Auxiliary Energy Estimation'!$E$25-E8207</f>
        <v>16.600000000000001</v>
      </c>
      <c r="H8207" s="26">
        <f>IF(D8207&lt;='Auxiliary Energy Estimation'!$E$25, 1, 0)</f>
        <v>1</v>
      </c>
      <c r="I8207" s="26">
        <f>IF(E8207&lt;='Auxiliary Energy Estimation'!$E$25, 1, 0)</f>
        <v>1</v>
      </c>
    </row>
    <row r="8208" spans="2:9" ht="15" x14ac:dyDescent="0.3">
      <c r="B8208" s="33">
        <v>8203.5</v>
      </c>
      <c r="C8208" s="34">
        <v>-0.6</v>
      </c>
      <c r="D8208" s="32">
        <f t="shared" si="256"/>
        <v>30.92</v>
      </c>
      <c r="E8208" s="37">
        <f t="shared" si="257"/>
        <v>37.103999999999999</v>
      </c>
      <c r="F8208" s="32">
        <f>'Auxiliary Energy Estimation'!$E$25-D8208</f>
        <v>24.08</v>
      </c>
      <c r="G8208" s="32">
        <f>'Auxiliary Energy Estimation'!$E$25-E8208</f>
        <v>17.896000000000001</v>
      </c>
      <c r="H8208" s="26">
        <f>IF(D8208&lt;='Auxiliary Energy Estimation'!$E$25, 1, 0)</f>
        <v>1</v>
      </c>
      <c r="I8208" s="26">
        <f>IF(E8208&lt;='Auxiliary Energy Estimation'!$E$25, 1, 0)</f>
        <v>1</v>
      </c>
    </row>
    <row r="8209" spans="2:9" ht="15" x14ac:dyDescent="0.3">
      <c r="B8209" s="33">
        <v>8204.5</v>
      </c>
      <c r="C8209" s="34">
        <v>-1.1000000000000001</v>
      </c>
      <c r="D8209" s="32">
        <f t="shared" si="256"/>
        <v>30.02</v>
      </c>
      <c r="E8209" s="37">
        <f t="shared" si="257"/>
        <v>36.024000000000001</v>
      </c>
      <c r="F8209" s="32">
        <f>'Auxiliary Energy Estimation'!$E$25-D8209</f>
        <v>24.98</v>
      </c>
      <c r="G8209" s="32">
        <f>'Auxiliary Energy Estimation'!$E$25-E8209</f>
        <v>18.975999999999999</v>
      </c>
      <c r="H8209" s="26">
        <f>IF(D8209&lt;='Auxiliary Energy Estimation'!$E$25, 1, 0)</f>
        <v>1</v>
      </c>
      <c r="I8209" s="26">
        <f>IF(E8209&lt;='Auxiliary Energy Estimation'!$E$25, 1, 0)</f>
        <v>1</v>
      </c>
    </row>
    <row r="8210" spans="2:9" ht="15" x14ac:dyDescent="0.3">
      <c r="B8210" s="33">
        <v>8205.5</v>
      </c>
      <c r="C8210" s="34">
        <v>-1.1000000000000001</v>
      </c>
      <c r="D8210" s="32">
        <f t="shared" si="256"/>
        <v>30.02</v>
      </c>
      <c r="E8210" s="37">
        <f t="shared" si="257"/>
        <v>36.024000000000001</v>
      </c>
      <c r="F8210" s="32">
        <f>'Auxiliary Energy Estimation'!$E$25-D8210</f>
        <v>24.98</v>
      </c>
      <c r="G8210" s="32">
        <f>'Auxiliary Energy Estimation'!$E$25-E8210</f>
        <v>18.975999999999999</v>
      </c>
      <c r="H8210" s="26">
        <f>IF(D8210&lt;='Auxiliary Energy Estimation'!$E$25, 1, 0)</f>
        <v>1</v>
      </c>
      <c r="I8210" s="26">
        <f>IF(E8210&lt;='Auxiliary Energy Estimation'!$E$25, 1, 0)</f>
        <v>1</v>
      </c>
    </row>
    <row r="8211" spans="2:9" ht="15" x14ac:dyDescent="0.3">
      <c r="B8211" s="33">
        <v>8206.5</v>
      </c>
      <c r="C8211" s="34">
        <v>-1.7</v>
      </c>
      <c r="D8211" s="32">
        <f t="shared" si="256"/>
        <v>28.94</v>
      </c>
      <c r="E8211" s="37">
        <f t="shared" si="257"/>
        <v>34.728000000000002</v>
      </c>
      <c r="F8211" s="32">
        <f>'Auxiliary Energy Estimation'!$E$25-D8211</f>
        <v>26.06</v>
      </c>
      <c r="G8211" s="32">
        <f>'Auxiliary Energy Estimation'!$E$25-E8211</f>
        <v>20.271999999999998</v>
      </c>
      <c r="H8211" s="26">
        <f>IF(D8211&lt;='Auxiliary Energy Estimation'!$E$25, 1, 0)</f>
        <v>1</v>
      </c>
      <c r="I8211" s="26">
        <f>IF(E8211&lt;='Auxiliary Energy Estimation'!$E$25, 1, 0)</f>
        <v>1</v>
      </c>
    </row>
    <row r="8212" spans="2:9" ht="15" x14ac:dyDescent="0.3">
      <c r="B8212" s="33">
        <v>8207.5</v>
      </c>
      <c r="C8212" s="34">
        <v>-1.7</v>
      </c>
      <c r="D8212" s="32">
        <f t="shared" si="256"/>
        <v>28.94</v>
      </c>
      <c r="E8212" s="37">
        <f t="shared" si="257"/>
        <v>34.728000000000002</v>
      </c>
      <c r="F8212" s="32">
        <f>'Auxiliary Energy Estimation'!$E$25-D8212</f>
        <v>26.06</v>
      </c>
      <c r="G8212" s="32">
        <f>'Auxiliary Energy Estimation'!$E$25-E8212</f>
        <v>20.271999999999998</v>
      </c>
      <c r="H8212" s="26">
        <f>IF(D8212&lt;='Auxiliary Energy Estimation'!$E$25, 1, 0)</f>
        <v>1</v>
      </c>
      <c r="I8212" s="26">
        <f>IF(E8212&lt;='Auxiliary Energy Estimation'!$E$25, 1, 0)</f>
        <v>1</v>
      </c>
    </row>
    <row r="8213" spans="2:9" ht="15" x14ac:dyDescent="0.3">
      <c r="B8213" s="33">
        <v>8208.5</v>
      </c>
      <c r="C8213" s="34">
        <v>-2.2000000000000002</v>
      </c>
      <c r="D8213" s="32">
        <f t="shared" si="256"/>
        <v>28.04</v>
      </c>
      <c r="E8213" s="37">
        <f t="shared" si="257"/>
        <v>33.647999999999996</v>
      </c>
      <c r="F8213" s="32">
        <f>'Auxiliary Energy Estimation'!$E$25-D8213</f>
        <v>26.96</v>
      </c>
      <c r="G8213" s="32">
        <f>'Auxiliary Energy Estimation'!$E$25-E8213</f>
        <v>21.352000000000004</v>
      </c>
      <c r="H8213" s="26">
        <f>IF(D8213&lt;='Auxiliary Energy Estimation'!$E$25, 1, 0)</f>
        <v>1</v>
      </c>
      <c r="I8213" s="26">
        <f>IF(E8213&lt;='Auxiliary Energy Estimation'!$E$25, 1, 0)</f>
        <v>1</v>
      </c>
    </row>
    <row r="8214" spans="2:9" ht="15" x14ac:dyDescent="0.3">
      <c r="B8214" s="33">
        <v>8209.5</v>
      </c>
      <c r="C8214" s="34">
        <v>-3.3</v>
      </c>
      <c r="D8214" s="32">
        <f t="shared" si="256"/>
        <v>26.060000000000002</v>
      </c>
      <c r="E8214" s="37">
        <f t="shared" si="257"/>
        <v>31.272000000000002</v>
      </c>
      <c r="F8214" s="32">
        <f>'Auxiliary Energy Estimation'!$E$25-D8214</f>
        <v>28.939999999999998</v>
      </c>
      <c r="G8214" s="32">
        <f>'Auxiliary Energy Estimation'!$E$25-E8214</f>
        <v>23.727999999999998</v>
      </c>
      <c r="H8214" s="26">
        <f>IF(D8214&lt;='Auxiliary Energy Estimation'!$E$25, 1, 0)</f>
        <v>1</v>
      </c>
      <c r="I8214" s="26">
        <f>IF(E8214&lt;='Auxiliary Energy Estimation'!$E$25, 1, 0)</f>
        <v>1</v>
      </c>
    </row>
    <row r="8215" spans="2:9" ht="15" x14ac:dyDescent="0.3">
      <c r="B8215" s="33">
        <v>8210.5</v>
      </c>
      <c r="C8215" s="34">
        <v>-3.3</v>
      </c>
      <c r="D8215" s="32">
        <f t="shared" si="256"/>
        <v>26.060000000000002</v>
      </c>
      <c r="E8215" s="37">
        <f t="shared" si="257"/>
        <v>31.272000000000002</v>
      </c>
      <c r="F8215" s="32">
        <f>'Auxiliary Energy Estimation'!$E$25-D8215</f>
        <v>28.939999999999998</v>
      </c>
      <c r="G8215" s="32">
        <f>'Auxiliary Energy Estimation'!$E$25-E8215</f>
        <v>23.727999999999998</v>
      </c>
      <c r="H8215" s="26">
        <f>IF(D8215&lt;='Auxiliary Energy Estimation'!$E$25, 1, 0)</f>
        <v>1</v>
      </c>
      <c r="I8215" s="26">
        <f>IF(E8215&lt;='Auxiliary Energy Estimation'!$E$25, 1, 0)</f>
        <v>1</v>
      </c>
    </row>
    <row r="8216" spans="2:9" ht="15" x14ac:dyDescent="0.3">
      <c r="B8216" s="33">
        <v>8211.5</v>
      </c>
      <c r="C8216" s="34">
        <v>-3.9</v>
      </c>
      <c r="D8216" s="32">
        <f t="shared" si="256"/>
        <v>24.98</v>
      </c>
      <c r="E8216" s="37">
        <f t="shared" si="257"/>
        <v>29.975999999999999</v>
      </c>
      <c r="F8216" s="32">
        <f>'Auxiliary Energy Estimation'!$E$25-D8216</f>
        <v>30.02</v>
      </c>
      <c r="G8216" s="32">
        <f>'Auxiliary Energy Estimation'!$E$25-E8216</f>
        <v>25.024000000000001</v>
      </c>
      <c r="H8216" s="26">
        <f>IF(D8216&lt;='Auxiliary Energy Estimation'!$E$25, 1, 0)</f>
        <v>1</v>
      </c>
      <c r="I8216" s="26">
        <f>IF(E8216&lt;='Auxiliary Energy Estimation'!$E$25, 1, 0)</f>
        <v>1</v>
      </c>
    </row>
    <row r="8217" spans="2:9" ht="15" x14ac:dyDescent="0.3">
      <c r="B8217" s="33">
        <v>8212.5</v>
      </c>
      <c r="C8217" s="34">
        <v>-4.4000000000000004</v>
      </c>
      <c r="D8217" s="32">
        <f t="shared" si="256"/>
        <v>24.08</v>
      </c>
      <c r="E8217" s="37">
        <f t="shared" si="257"/>
        <v>28.895999999999997</v>
      </c>
      <c r="F8217" s="32">
        <f>'Auxiliary Energy Estimation'!$E$25-D8217</f>
        <v>30.92</v>
      </c>
      <c r="G8217" s="32">
        <f>'Auxiliary Energy Estimation'!$E$25-E8217</f>
        <v>26.104000000000003</v>
      </c>
      <c r="H8217" s="26">
        <f>IF(D8217&lt;='Auxiliary Energy Estimation'!$E$25, 1, 0)</f>
        <v>1</v>
      </c>
      <c r="I8217" s="26">
        <f>IF(E8217&lt;='Auxiliary Energy Estimation'!$E$25, 1, 0)</f>
        <v>1</v>
      </c>
    </row>
    <row r="8218" spans="2:9" ht="15" x14ac:dyDescent="0.3">
      <c r="B8218" s="33">
        <v>8213.5</v>
      </c>
      <c r="C8218" s="34">
        <v>-4.4000000000000004</v>
      </c>
      <c r="D8218" s="32">
        <f t="shared" si="256"/>
        <v>24.08</v>
      </c>
      <c r="E8218" s="37">
        <f t="shared" si="257"/>
        <v>28.895999999999997</v>
      </c>
      <c r="F8218" s="32">
        <f>'Auxiliary Energy Estimation'!$E$25-D8218</f>
        <v>30.92</v>
      </c>
      <c r="G8218" s="32">
        <f>'Auxiliary Energy Estimation'!$E$25-E8218</f>
        <v>26.104000000000003</v>
      </c>
      <c r="H8218" s="26">
        <f>IF(D8218&lt;='Auxiliary Energy Estimation'!$E$25, 1, 0)</f>
        <v>1</v>
      </c>
      <c r="I8218" s="26">
        <f>IF(E8218&lt;='Auxiliary Energy Estimation'!$E$25, 1, 0)</f>
        <v>1</v>
      </c>
    </row>
    <row r="8219" spans="2:9" ht="15" x14ac:dyDescent="0.3">
      <c r="B8219" s="33">
        <v>8214.5</v>
      </c>
      <c r="C8219" s="34">
        <v>-4.4000000000000004</v>
      </c>
      <c r="D8219" s="32">
        <f t="shared" si="256"/>
        <v>24.08</v>
      </c>
      <c r="E8219" s="37">
        <f t="shared" si="257"/>
        <v>28.895999999999997</v>
      </c>
      <c r="F8219" s="32">
        <f>'Auxiliary Energy Estimation'!$E$25-D8219</f>
        <v>30.92</v>
      </c>
      <c r="G8219" s="32">
        <f>'Auxiliary Energy Estimation'!$E$25-E8219</f>
        <v>26.104000000000003</v>
      </c>
      <c r="H8219" s="26">
        <f>IF(D8219&lt;='Auxiliary Energy Estimation'!$E$25, 1, 0)</f>
        <v>1</v>
      </c>
      <c r="I8219" s="26">
        <f>IF(E8219&lt;='Auxiliary Energy Estimation'!$E$25, 1, 0)</f>
        <v>1</v>
      </c>
    </row>
    <row r="8220" spans="2:9" ht="15" x14ac:dyDescent="0.3">
      <c r="B8220" s="33">
        <v>8215.5</v>
      </c>
      <c r="C8220" s="34">
        <v>-3.9</v>
      </c>
      <c r="D8220" s="32">
        <f t="shared" si="256"/>
        <v>24.98</v>
      </c>
      <c r="E8220" s="37">
        <f t="shared" si="257"/>
        <v>29.975999999999999</v>
      </c>
      <c r="F8220" s="32">
        <f>'Auxiliary Energy Estimation'!$E$25-D8220</f>
        <v>30.02</v>
      </c>
      <c r="G8220" s="32">
        <f>'Auxiliary Energy Estimation'!$E$25-E8220</f>
        <v>25.024000000000001</v>
      </c>
      <c r="H8220" s="26">
        <f>IF(D8220&lt;='Auxiliary Energy Estimation'!$E$25, 1, 0)</f>
        <v>1</v>
      </c>
      <c r="I8220" s="26">
        <f>IF(E8220&lt;='Auxiliary Energy Estimation'!$E$25, 1, 0)</f>
        <v>1</v>
      </c>
    </row>
    <row r="8221" spans="2:9" ht="15" x14ac:dyDescent="0.3">
      <c r="B8221" s="33">
        <v>8216.5</v>
      </c>
      <c r="C8221" s="34">
        <v>-2.8</v>
      </c>
      <c r="D8221" s="32">
        <f t="shared" si="256"/>
        <v>26.96</v>
      </c>
      <c r="E8221" s="37">
        <f t="shared" si="257"/>
        <v>32.351999999999997</v>
      </c>
      <c r="F8221" s="32">
        <f>'Auxiliary Energy Estimation'!$E$25-D8221</f>
        <v>28.04</v>
      </c>
      <c r="G8221" s="32">
        <f>'Auxiliary Energy Estimation'!$E$25-E8221</f>
        <v>22.648000000000003</v>
      </c>
      <c r="H8221" s="26">
        <f>IF(D8221&lt;='Auxiliary Energy Estimation'!$E$25, 1, 0)</f>
        <v>1</v>
      </c>
      <c r="I8221" s="26">
        <f>IF(E8221&lt;='Auxiliary Energy Estimation'!$E$25, 1, 0)</f>
        <v>1</v>
      </c>
    </row>
    <row r="8222" spans="2:9" ht="15" x14ac:dyDescent="0.3">
      <c r="B8222" s="33">
        <v>8217.5</v>
      </c>
      <c r="C8222" s="34">
        <v>-1.1000000000000001</v>
      </c>
      <c r="D8222" s="32">
        <f t="shared" si="256"/>
        <v>30.02</v>
      </c>
      <c r="E8222" s="37">
        <f t="shared" si="257"/>
        <v>36.024000000000001</v>
      </c>
      <c r="F8222" s="32">
        <f>'Auxiliary Energy Estimation'!$E$25-D8222</f>
        <v>24.98</v>
      </c>
      <c r="G8222" s="32">
        <f>'Auxiliary Energy Estimation'!$E$25-E8222</f>
        <v>18.975999999999999</v>
      </c>
      <c r="H8222" s="26">
        <f>IF(D8222&lt;='Auxiliary Energy Estimation'!$E$25, 1, 0)</f>
        <v>1</v>
      </c>
      <c r="I8222" s="26">
        <f>IF(E8222&lt;='Auxiliary Energy Estimation'!$E$25, 1, 0)</f>
        <v>1</v>
      </c>
    </row>
    <row r="8223" spans="2:9" ht="15" x14ac:dyDescent="0.3">
      <c r="B8223" s="33">
        <v>8218.5</v>
      </c>
      <c r="C8223" s="34">
        <v>0.6</v>
      </c>
      <c r="D8223" s="32">
        <f t="shared" si="256"/>
        <v>33.08</v>
      </c>
      <c r="E8223" s="37">
        <f t="shared" si="257"/>
        <v>39.695999999999998</v>
      </c>
      <c r="F8223" s="32">
        <f>'Auxiliary Energy Estimation'!$E$25-D8223</f>
        <v>21.92</v>
      </c>
      <c r="G8223" s="32">
        <f>'Auxiliary Energy Estimation'!$E$25-E8223</f>
        <v>15.304000000000002</v>
      </c>
      <c r="H8223" s="26">
        <f>IF(D8223&lt;='Auxiliary Energy Estimation'!$E$25, 1, 0)</f>
        <v>1</v>
      </c>
      <c r="I8223" s="26">
        <f>IF(E8223&lt;='Auxiliary Energy Estimation'!$E$25, 1, 0)</f>
        <v>1</v>
      </c>
    </row>
    <row r="8224" spans="2:9" ht="15" x14ac:dyDescent="0.3">
      <c r="B8224" s="33">
        <v>8219.5</v>
      </c>
      <c r="C8224" s="34">
        <v>0</v>
      </c>
      <c r="D8224" s="32">
        <f t="shared" si="256"/>
        <v>32</v>
      </c>
      <c r="E8224" s="37">
        <f t="shared" si="257"/>
        <v>38.4</v>
      </c>
      <c r="F8224" s="32">
        <f>'Auxiliary Energy Estimation'!$E$25-D8224</f>
        <v>23</v>
      </c>
      <c r="G8224" s="32">
        <f>'Auxiliary Energy Estimation'!$E$25-E8224</f>
        <v>16.600000000000001</v>
      </c>
      <c r="H8224" s="26">
        <f>IF(D8224&lt;='Auxiliary Energy Estimation'!$E$25, 1, 0)</f>
        <v>1</v>
      </c>
      <c r="I8224" s="26">
        <f>IF(E8224&lt;='Auxiliary Energy Estimation'!$E$25, 1, 0)</f>
        <v>1</v>
      </c>
    </row>
    <row r="8225" spans="2:9" ht="15" x14ac:dyDescent="0.3">
      <c r="B8225" s="33">
        <v>8220.5</v>
      </c>
      <c r="C8225" s="34">
        <v>0</v>
      </c>
      <c r="D8225" s="32">
        <f t="shared" si="256"/>
        <v>32</v>
      </c>
      <c r="E8225" s="37">
        <f t="shared" si="257"/>
        <v>38.4</v>
      </c>
      <c r="F8225" s="32">
        <f>'Auxiliary Energy Estimation'!$E$25-D8225</f>
        <v>23</v>
      </c>
      <c r="G8225" s="32">
        <f>'Auxiliary Energy Estimation'!$E$25-E8225</f>
        <v>16.600000000000001</v>
      </c>
      <c r="H8225" s="26">
        <f>IF(D8225&lt;='Auxiliary Energy Estimation'!$E$25, 1, 0)</f>
        <v>1</v>
      </c>
      <c r="I8225" s="26">
        <f>IF(E8225&lt;='Auxiliary Energy Estimation'!$E$25, 1, 0)</f>
        <v>1</v>
      </c>
    </row>
    <row r="8226" spans="2:9" ht="15" x14ac:dyDescent="0.3">
      <c r="B8226" s="33">
        <v>8221.5</v>
      </c>
      <c r="C8226" s="34">
        <v>0</v>
      </c>
      <c r="D8226" s="32">
        <f t="shared" si="256"/>
        <v>32</v>
      </c>
      <c r="E8226" s="37">
        <f t="shared" si="257"/>
        <v>38.4</v>
      </c>
      <c r="F8226" s="32">
        <f>'Auxiliary Energy Estimation'!$E$25-D8226</f>
        <v>23</v>
      </c>
      <c r="G8226" s="32">
        <f>'Auxiliary Energy Estimation'!$E$25-E8226</f>
        <v>16.600000000000001</v>
      </c>
      <c r="H8226" s="26">
        <f>IF(D8226&lt;='Auxiliary Energy Estimation'!$E$25, 1, 0)</f>
        <v>1</v>
      </c>
      <c r="I8226" s="26">
        <f>IF(E8226&lt;='Auxiliary Energy Estimation'!$E$25, 1, 0)</f>
        <v>1</v>
      </c>
    </row>
    <row r="8227" spans="2:9" ht="15" x14ac:dyDescent="0.3">
      <c r="B8227" s="33">
        <v>8222.5</v>
      </c>
      <c r="C8227" s="34">
        <v>0</v>
      </c>
      <c r="D8227" s="32">
        <f t="shared" si="256"/>
        <v>32</v>
      </c>
      <c r="E8227" s="37">
        <f t="shared" si="257"/>
        <v>38.4</v>
      </c>
      <c r="F8227" s="32">
        <f>'Auxiliary Energy Estimation'!$E$25-D8227</f>
        <v>23</v>
      </c>
      <c r="G8227" s="32">
        <f>'Auxiliary Energy Estimation'!$E$25-E8227</f>
        <v>16.600000000000001</v>
      </c>
      <c r="H8227" s="26">
        <f>IF(D8227&lt;='Auxiliary Energy Estimation'!$E$25, 1, 0)</f>
        <v>1</v>
      </c>
      <c r="I8227" s="26">
        <f>IF(E8227&lt;='Auxiliary Energy Estimation'!$E$25, 1, 0)</f>
        <v>1</v>
      </c>
    </row>
    <row r="8228" spans="2:9" ht="15" x14ac:dyDescent="0.3">
      <c r="B8228" s="33">
        <v>8223.5</v>
      </c>
      <c r="C8228" s="34">
        <v>-0.6</v>
      </c>
      <c r="D8228" s="32">
        <f t="shared" si="256"/>
        <v>30.92</v>
      </c>
      <c r="E8228" s="37">
        <f t="shared" si="257"/>
        <v>37.103999999999999</v>
      </c>
      <c r="F8228" s="32">
        <f>'Auxiliary Energy Estimation'!$E$25-D8228</f>
        <v>24.08</v>
      </c>
      <c r="G8228" s="32">
        <f>'Auxiliary Energy Estimation'!$E$25-E8228</f>
        <v>17.896000000000001</v>
      </c>
      <c r="H8228" s="26">
        <f>IF(D8228&lt;='Auxiliary Energy Estimation'!$E$25, 1, 0)</f>
        <v>1</v>
      </c>
      <c r="I8228" s="26">
        <f>IF(E8228&lt;='Auxiliary Energy Estimation'!$E$25, 1, 0)</f>
        <v>1</v>
      </c>
    </row>
    <row r="8229" spans="2:9" ht="15" x14ac:dyDescent="0.3">
      <c r="B8229" s="33">
        <v>8224.5</v>
      </c>
      <c r="C8229" s="34">
        <v>0.6</v>
      </c>
      <c r="D8229" s="32">
        <f t="shared" si="256"/>
        <v>33.08</v>
      </c>
      <c r="E8229" s="37">
        <f t="shared" si="257"/>
        <v>39.695999999999998</v>
      </c>
      <c r="F8229" s="32">
        <f>'Auxiliary Energy Estimation'!$E$25-D8229</f>
        <v>21.92</v>
      </c>
      <c r="G8229" s="32">
        <f>'Auxiliary Energy Estimation'!$E$25-E8229</f>
        <v>15.304000000000002</v>
      </c>
      <c r="H8229" s="26">
        <f>IF(D8229&lt;='Auxiliary Energy Estimation'!$E$25, 1, 0)</f>
        <v>1</v>
      </c>
      <c r="I8229" s="26">
        <f>IF(E8229&lt;='Auxiliary Energy Estimation'!$E$25, 1, 0)</f>
        <v>1</v>
      </c>
    </row>
    <row r="8230" spans="2:9" ht="15" x14ac:dyDescent="0.3">
      <c r="B8230" s="33">
        <v>8225.5</v>
      </c>
      <c r="C8230" s="34">
        <v>0</v>
      </c>
      <c r="D8230" s="32">
        <f t="shared" si="256"/>
        <v>32</v>
      </c>
      <c r="E8230" s="37">
        <f t="shared" si="257"/>
        <v>38.4</v>
      </c>
      <c r="F8230" s="32">
        <f>'Auxiliary Energy Estimation'!$E$25-D8230</f>
        <v>23</v>
      </c>
      <c r="G8230" s="32">
        <f>'Auxiliary Energy Estimation'!$E$25-E8230</f>
        <v>16.600000000000001</v>
      </c>
      <c r="H8230" s="26">
        <f>IF(D8230&lt;='Auxiliary Energy Estimation'!$E$25, 1, 0)</f>
        <v>1</v>
      </c>
      <c r="I8230" s="26">
        <f>IF(E8230&lt;='Auxiliary Energy Estimation'!$E$25, 1, 0)</f>
        <v>1</v>
      </c>
    </row>
    <row r="8231" spans="2:9" ht="15" x14ac:dyDescent="0.3">
      <c r="B8231" s="33">
        <v>8226.5</v>
      </c>
      <c r="C8231" s="34">
        <v>0.6</v>
      </c>
      <c r="D8231" s="32">
        <f t="shared" si="256"/>
        <v>33.08</v>
      </c>
      <c r="E8231" s="37">
        <f t="shared" si="257"/>
        <v>39.695999999999998</v>
      </c>
      <c r="F8231" s="32">
        <f>'Auxiliary Energy Estimation'!$E$25-D8231</f>
        <v>21.92</v>
      </c>
      <c r="G8231" s="32">
        <f>'Auxiliary Energy Estimation'!$E$25-E8231</f>
        <v>15.304000000000002</v>
      </c>
      <c r="H8231" s="26">
        <f>IF(D8231&lt;='Auxiliary Energy Estimation'!$E$25, 1, 0)</f>
        <v>1</v>
      </c>
      <c r="I8231" s="26">
        <f>IF(E8231&lt;='Auxiliary Energy Estimation'!$E$25, 1, 0)</f>
        <v>1</v>
      </c>
    </row>
    <row r="8232" spans="2:9" ht="15" x14ac:dyDescent="0.3">
      <c r="B8232" s="33">
        <v>8227.5</v>
      </c>
      <c r="C8232" s="34">
        <v>0.6</v>
      </c>
      <c r="D8232" s="32">
        <f t="shared" si="256"/>
        <v>33.08</v>
      </c>
      <c r="E8232" s="37">
        <f t="shared" si="257"/>
        <v>39.695999999999998</v>
      </c>
      <c r="F8232" s="32">
        <f>'Auxiliary Energy Estimation'!$E$25-D8232</f>
        <v>21.92</v>
      </c>
      <c r="G8232" s="32">
        <f>'Auxiliary Energy Estimation'!$E$25-E8232</f>
        <v>15.304000000000002</v>
      </c>
      <c r="H8232" s="26">
        <f>IF(D8232&lt;='Auxiliary Energy Estimation'!$E$25, 1, 0)</f>
        <v>1</v>
      </c>
      <c r="I8232" s="26">
        <f>IF(E8232&lt;='Auxiliary Energy Estimation'!$E$25, 1, 0)</f>
        <v>1</v>
      </c>
    </row>
    <row r="8233" spans="2:9" ht="15" x14ac:dyDescent="0.3">
      <c r="B8233" s="33">
        <v>8228.5</v>
      </c>
      <c r="C8233" s="34">
        <v>0</v>
      </c>
      <c r="D8233" s="32">
        <f t="shared" si="256"/>
        <v>32</v>
      </c>
      <c r="E8233" s="37">
        <f t="shared" si="257"/>
        <v>38.4</v>
      </c>
      <c r="F8233" s="32">
        <f>'Auxiliary Energy Estimation'!$E$25-D8233</f>
        <v>23</v>
      </c>
      <c r="G8233" s="32">
        <f>'Auxiliary Energy Estimation'!$E$25-E8233</f>
        <v>16.600000000000001</v>
      </c>
      <c r="H8233" s="26">
        <f>IF(D8233&lt;='Auxiliary Energy Estimation'!$E$25, 1, 0)</f>
        <v>1</v>
      </c>
      <c r="I8233" s="26">
        <f>IF(E8233&lt;='Auxiliary Energy Estimation'!$E$25, 1, 0)</f>
        <v>1</v>
      </c>
    </row>
    <row r="8234" spans="2:9" ht="15" x14ac:dyDescent="0.3">
      <c r="B8234" s="33">
        <v>8229.5</v>
      </c>
      <c r="C8234" s="34">
        <v>0.6</v>
      </c>
      <c r="D8234" s="32">
        <f t="shared" si="256"/>
        <v>33.08</v>
      </c>
      <c r="E8234" s="37">
        <f t="shared" si="257"/>
        <v>39.695999999999998</v>
      </c>
      <c r="F8234" s="32">
        <f>'Auxiliary Energy Estimation'!$E$25-D8234</f>
        <v>21.92</v>
      </c>
      <c r="G8234" s="32">
        <f>'Auxiliary Energy Estimation'!$E$25-E8234</f>
        <v>15.304000000000002</v>
      </c>
      <c r="H8234" s="26">
        <f>IF(D8234&lt;='Auxiliary Energy Estimation'!$E$25, 1, 0)</f>
        <v>1</v>
      </c>
      <c r="I8234" s="26">
        <f>IF(E8234&lt;='Auxiliary Energy Estimation'!$E$25, 1, 0)</f>
        <v>1</v>
      </c>
    </row>
    <row r="8235" spans="2:9" ht="15" x14ac:dyDescent="0.3">
      <c r="B8235" s="33">
        <v>8230.5</v>
      </c>
      <c r="C8235" s="34">
        <v>0</v>
      </c>
      <c r="D8235" s="32">
        <f t="shared" si="256"/>
        <v>32</v>
      </c>
      <c r="E8235" s="37">
        <f t="shared" si="257"/>
        <v>38.4</v>
      </c>
      <c r="F8235" s="32">
        <f>'Auxiliary Energy Estimation'!$E$25-D8235</f>
        <v>23</v>
      </c>
      <c r="G8235" s="32">
        <f>'Auxiliary Energy Estimation'!$E$25-E8235</f>
        <v>16.600000000000001</v>
      </c>
      <c r="H8235" s="26">
        <f>IF(D8235&lt;='Auxiliary Energy Estimation'!$E$25, 1, 0)</f>
        <v>1</v>
      </c>
      <c r="I8235" s="26">
        <f>IF(E8235&lt;='Auxiliary Energy Estimation'!$E$25, 1, 0)</f>
        <v>1</v>
      </c>
    </row>
    <row r="8236" spans="2:9" ht="15" x14ac:dyDescent="0.3">
      <c r="B8236" s="33">
        <v>8231.5</v>
      </c>
      <c r="C8236" s="34">
        <v>0.6</v>
      </c>
      <c r="D8236" s="32">
        <f t="shared" si="256"/>
        <v>33.08</v>
      </c>
      <c r="E8236" s="37">
        <f t="shared" si="257"/>
        <v>39.695999999999998</v>
      </c>
      <c r="F8236" s="32">
        <f>'Auxiliary Energy Estimation'!$E$25-D8236</f>
        <v>21.92</v>
      </c>
      <c r="G8236" s="32">
        <f>'Auxiliary Energy Estimation'!$E$25-E8236</f>
        <v>15.304000000000002</v>
      </c>
      <c r="H8236" s="26">
        <f>IF(D8236&lt;='Auxiliary Energy Estimation'!$E$25, 1, 0)</f>
        <v>1</v>
      </c>
      <c r="I8236" s="26">
        <f>IF(E8236&lt;='Auxiliary Energy Estimation'!$E$25, 1, 0)</f>
        <v>1</v>
      </c>
    </row>
    <row r="8237" spans="2:9" ht="15" x14ac:dyDescent="0.3">
      <c r="B8237" s="33">
        <v>8232.5</v>
      </c>
      <c r="C8237" s="34">
        <v>0</v>
      </c>
      <c r="D8237" s="32">
        <f t="shared" si="256"/>
        <v>32</v>
      </c>
      <c r="E8237" s="37">
        <f t="shared" si="257"/>
        <v>38.4</v>
      </c>
      <c r="F8237" s="32">
        <f>'Auxiliary Energy Estimation'!$E$25-D8237</f>
        <v>23</v>
      </c>
      <c r="G8237" s="32">
        <f>'Auxiliary Energy Estimation'!$E$25-E8237</f>
        <v>16.600000000000001</v>
      </c>
      <c r="H8237" s="26">
        <f>IF(D8237&lt;='Auxiliary Energy Estimation'!$E$25, 1, 0)</f>
        <v>1</v>
      </c>
      <c r="I8237" s="26">
        <f>IF(E8237&lt;='Auxiliary Energy Estimation'!$E$25, 1, 0)</f>
        <v>1</v>
      </c>
    </row>
    <row r="8238" spans="2:9" ht="15" x14ac:dyDescent="0.3">
      <c r="B8238" s="33">
        <v>8233.5</v>
      </c>
      <c r="C8238" s="34">
        <v>0</v>
      </c>
      <c r="D8238" s="32">
        <f t="shared" si="256"/>
        <v>32</v>
      </c>
      <c r="E8238" s="37">
        <f t="shared" si="257"/>
        <v>38.4</v>
      </c>
      <c r="F8238" s="32">
        <f>'Auxiliary Energy Estimation'!$E$25-D8238</f>
        <v>23</v>
      </c>
      <c r="G8238" s="32">
        <f>'Auxiliary Energy Estimation'!$E$25-E8238</f>
        <v>16.600000000000001</v>
      </c>
      <c r="H8238" s="26">
        <f>IF(D8238&lt;='Auxiliary Energy Estimation'!$E$25, 1, 0)</f>
        <v>1</v>
      </c>
      <c r="I8238" s="26">
        <f>IF(E8238&lt;='Auxiliary Energy Estimation'!$E$25, 1, 0)</f>
        <v>1</v>
      </c>
    </row>
    <row r="8239" spans="2:9" ht="15" x14ac:dyDescent="0.3">
      <c r="B8239" s="33">
        <v>8234.5</v>
      </c>
      <c r="C8239" s="34">
        <v>0.6</v>
      </c>
      <c r="D8239" s="32">
        <f t="shared" si="256"/>
        <v>33.08</v>
      </c>
      <c r="E8239" s="37">
        <f t="shared" si="257"/>
        <v>39.695999999999998</v>
      </c>
      <c r="F8239" s="32">
        <f>'Auxiliary Energy Estimation'!$E$25-D8239</f>
        <v>21.92</v>
      </c>
      <c r="G8239" s="32">
        <f>'Auxiliary Energy Estimation'!$E$25-E8239</f>
        <v>15.304000000000002</v>
      </c>
      <c r="H8239" s="26">
        <f>IF(D8239&lt;='Auxiliary Energy Estimation'!$E$25, 1, 0)</f>
        <v>1</v>
      </c>
      <c r="I8239" s="26">
        <f>IF(E8239&lt;='Auxiliary Energy Estimation'!$E$25, 1, 0)</f>
        <v>1</v>
      </c>
    </row>
    <row r="8240" spans="2:9" ht="15" x14ac:dyDescent="0.3">
      <c r="B8240" s="33">
        <v>8235.5</v>
      </c>
      <c r="C8240" s="34">
        <v>-0.6</v>
      </c>
      <c r="D8240" s="32">
        <f t="shared" si="256"/>
        <v>30.92</v>
      </c>
      <c r="E8240" s="37">
        <f t="shared" si="257"/>
        <v>37.103999999999999</v>
      </c>
      <c r="F8240" s="32">
        <f>'Auxiliary Energy Estimation'!$E$25-D8240</f>
        <v>24.08</v>
      </c>
      <c r="G8240" s="32">
        <f>'Auxiliary Energy Estimation'!$E$25-E8240</f>
        <v>17.896000000000001</v>
      </c>
      <c r="H8240" s="26">
        <f>IF(D8240&lt;='Auxiliary Energy Estimation'!$E$25, 1, 0)</f>
        <v>1</v>
      </c>
      <c r="I8240" s="26">
        <f>IF(E8240&lt;='Auxiliary Energy Estimation'!$E$25, 1, 0)</f>
        <v>1</v>
      </c>
    </row>
    <row r="8241" spans="2:9" ht="15" x14ac:dyDescent="0.3">
      <c r="B8241" s="33">
        <v>8236.5</v>
      </c>
      <c r="C8241" s="34">
        <v>0</v>
      </c>
      <c r="D8241" s="32">
        <f t="shared" si="256"/>
        <v>32</v>
      </c>
      <c r="E8241" s="37">
        <f t="shared" si="257"/>
        <v>38.4</v>
      </c>
      <c r="F8241" s="32">
        <f>'Auxiliary Energy Estimation'!$E$25-D8241</f>
        <v>23</v>
      </c>
      <c r="G8241" s="32">
        <f>'Auxiliary Energy Estimation'!$E$25-E8241</f>
        <v>16.600000000000001</v>
      </c>
      <c r="H8241" s="26">
        <f>IF(D8241&lt;='Auxiliary Energy Estimation'!$E$25, 1, 0)</f>
        <v>1</v>
      </c>
      <c r="I8241" s="26">
        <f>IF(E8241&lt;='Auxiliary Energy Estimation'!$E$25, 1, 0)</f>
        <v>1</v>
      </c>
    </row>
    <row r="8242" spans="2:9" ht="15" x14ac:dyDescent="0.3">
      <c r="B8242" s="33">
        <v>8237.5</v>
      </c>
      <c r="C8242" s="34">
        <v>1.1000000000000001</v>
      </c>
      <c r="D8242" s="32">
        <f t="shared" si="256"/>
        <v>33.979999999999997</v>
      </c>
      <c r="E8242" s="37">
        <f t="shared" si="257"/>
        <v>40.775999999999996</v>
      </c>
      <c r="F8242" s="32">
        <f>'Auxiliary Energy Estimation'!$E$25-D8242</f>
        <v>21.020000000000003</v>
      </c>
      <c r="G8242" s="32">
        <f>'Auxiliary Energy Estimation'!$E$25-E8242</f>
        <v>14.224000000000004</v>
      </c>
      <c r="H8242" s="26">
        <f>IF(D8242&lt;='Auxiliary Energy Estimation'!$E$25, 1, 0)</f>
        <v>1</v>
      </c>
      <c r="I8242" s="26">
        <f>IF(E8242&lt;='Auxiliary Energy Estimation'!$E$25, 1, 0)</f>
        <v>1</v>
      </c>
    </row>
    <row r="8243" spans="2:9" ht="15" x14ac:dyDescent="0.3">
      <c r="B8243" s="33">
        <v>8238.5</v>
      </c>
      <c r="C8243" s="34">
        <v>1.1000000000000001</v>
      </c>
      <c r="D8243" s="32">
        <f t="shared" si="256"/>
        <v>33.979999999999997</v>
      </c>
      <c r="E8243" s="37">
        <f t="shared" si="257"/>
        <v>40.775999999999996</v>
      </c>
      <c r="F8243" s="32">
        <f>'Auxiliary Energy Estimation'!$E$25-D8243</f>
        <v>21.020000000000003</v>
      </c>
      <c r="G8243" s="32">
        <f>'Auxiliary Energy Estimation'!$E$25-E8243</f>
        <v>14.224000000000004</v>
      </c>
      <c r="H8243" s="26">
        <f>IF(D8243&lt;='Auxiliary Energy Estimation'!$E$25, 1, 0)</f>
        <v>1</v>
      </c>
      <c r="I8243" s="26">
        <f>IF(E8243&lt;='Auxiliary Energy Estimation'!$E$25, 1, 0)</f>
        <v>1</v>
      </c>
    </row>
    <row r="8244" spans="2:9" ht="15" x14ac:dyDescent="0.3">
      <c r="B8244" s="33">
        <v>8239.5</v>
      </c>
      <c r="C8244" s="34">
        <v>1.7</v>
      </c>
      <c r="D8244" s="32">
        <f t="shared" si="256"/>
        <v>35.06</v>
      </c>
      <c r="E8244" s="37">
        <f t="shared" si="257"/>
        <v>42.072000000000003</v>
      </c>
      <c r="F8244" s="32">
        <f>'Auxiliary Energy Estimation'!$E$25-D8244</f>
        <v>19.939999999999998</v>
      </c>
      <c r="G8244" s="32">
        <f>'Auxiliary Energy Estimation'!$E$25-E8244</f>
        <v>12.927999999999997</v>
      </c>
      <c r="H8244" s="26">
        <f>IF(D8244&lt;='Auxiliary Energy Estimation'!$E$25, 1, 0)</f>
        <v>1</v>
      </c>
      <c r="I8244" s="26">
        <f>IF(E8244&lt;='Auxiliary Energy Estimation'!$E$25, 1, 0)</f>
        <v>1</v>
      </c>
    </row>
    <row r="8245" spans="2:9" ht="15" x14ac:dyDescent="0.3">
      <c r="B8245" s="33">
        <v>8240.5</v>
      </c>
      <c r="C8245" s="34">
        <v>2.2000000000000002</v>
      </c>
      <c r="D8245" s="32">
        <f t="shared" si="256"/>
        <v>35.96</v>
      </c>
      <c r="E8245" s="37">
        <f t="shared" si="257"/>
        <v>43.152000000000001</v>
      </c>
      <c r="F8245" s="32">
        <f>'Auxiliary Energy Estimation'!$E$25-D8245</f>
        <v>19.04</v>
      </c>
      <c r="G8245" s="32">
        <f>'Auxiliary Energy Estimation'!$E$25-E8245</f>
        <v>11.847999999999999</v>
      </c>
      <c r="H8245" s="26">
        <f>IF(D8245&lt;='Auxiliary Energy Estimation'!$E$25, 1, 0)</f>
        <v>1</v>
      </c>
      <c r="I8245" s="26">
        <f>IF(E8245&lt;='Auxiliary Energy Estimation'!$E$25, 1, 0)</f>
        <v>1</v>
      </c>
    </row>
    <row r="8246" spans="2:9" ht="15" x14ac:dyDescent="0.3">
      <c r="B8246" s="33">
        <v>8241.5</v>
      </c>
      <c r="C8246" s="34">
        <v>2.2000000000000002</v>
      </c>
      <c r="D8246" s="32">
        <f t="shared" si="256"/>
        <v>35.96</v>
      </c>
      <c r="E8246" s="37">
        <f t="shared" si="257"/>
        <v>43.152000000000001</v>
      </c>
      <c r="F8246" s="32">
        <f>'Auxiliary Energy Estimation'!$E$25-D8246</f>
        <v>19.04</v>
      </c>
      <c r="G8246" s="32">
        <f>'Auxiliary Energy Estimation'!$E$25-E8246</f>
        <v>11.847999999999999</v>
      </c>
      <c r="H8246" s="26">
        <f>IF(D8246&lt;='Auxiliary Energy Estimation'!$E$25, 1, 0)</f>
        <v>1</v>
      </c>
      <c r="I8246" s="26">
        <f>IF(E8246&lt;='Auxiliary Energy Estimation'!$E$25, 1, 0)</f>
        <v>1</v>
      </c>
    </row>
    <row r="8247" spans="2:9" ht="15" x14ac:dyDescent="0.3">
      <c r="B8247" s="33">
        <v>8242.5</v>
      </c>
      <c r="C8247" s="34">
        <v>2.2000000000000002</v>
      </c>
      <c r="D8247" s="32">
        <f t="shared" si="256"/>
        <v>35.96</v>
      </c>
      <c r="E8247" s="37">
        <f t="shared" si="257"/>
        <v>43.152000000000001</v>
      </c>
      <c r="F8247" s="32">
        <f>'Auxiliary Energy Estimation'!$E$25-D8247</f>
        <v>19.04</v>
      </c>
      <c r="G8247" s="32">
        <f>'Auxiliary Energy Estimation'!$E$25-E8247</f>
        <v>11.847999999999999</v>
      </c>
      <c r="H8247" s="26">
        <f>IF(D8247&lt;='Auxiliary Energy Estimation'!$E$25, 1, 0)</f>
        <v>1</v>
      </c>
      <c r="I8247" s="26">
        <f>IF(E8247&lt;='Auxiliary Energy Estimation'!$E$25, 1, 0)</f>
        <v>1</v>
      </c>
    </row>
    <row r="8248" spans="2:9" ht="15" x14ac:dyDescent="0.3">
      <c r="B8248" s="33">
        <v>8243.5</v>
      </c>
      <c r="C8248" s="34">
        <v>2.8</v>
      </c>
      <c r="D8248" s="32">
        <f t="shared" si="256"/>
        <v>37.04</v>
      </c>
      <c r="E8248" s="37">
        <f t="shared" si="257"/>
        <v>44.448</v>
      </c>
      <c r="F8248" s="32">
        <f>'Auxiliary Energy Estimation'!$E$25-D8248</f>
        <v>17.96</v>
      </c>
      <c r="G8248" s="32">
        <f>'Auxiliary Energy Estimation'!$E$25-E8248</f>
        <v>10.552</v>
      </c>
      <c r="H8248" s="26">
        <f>IF(D8248&lt;='Auxiliary Energy Estimation'!$E$25, 1, 0)</f>
        <v>1</v>
      </c>
      <c r="I8248" s="26">
        <f>IF(E8248&lt;='Auxiliary Energy Estimation'!$E$25, 1, 0)</f>
        <v>1</v>
      </c>
    </row>
    <row r="8249" spans="2:9" ht="15" x14ac:dyDescent="0.3">
      <c r="B8249" s="33">
        <v>8244.5</v>
      </c>
      <c r="C8249" s="34">
        <v>2.8</v>
      </c>
      <c r="D8249" s="32">
        <f t="shared" si="256"/>
        <v>37.04</v>
      </c>
      <c r="E8249" s="37">
        <f t="shared" si="257"/>
        <v>44.448</v>
      </c>
      <c r="F8249" s="32">
        <f>'Auxiliary Energy Estimation'!$E$25-D8249</f>
        <v>17.96</v>
      </c>
      <c r="G8249" s="32">
        <f>'Auxiliary Energy Estimation'!$E$25-E8249</f>
        <v>10.552</v>
      </c>
      <c r="H8249" s="26">
        <f>IF(D8249&lt;='Auxiliary Energy Estimation'!$E$25, 1, 0)</f>
        <v>1</v>
      </c>
      <c r="I8249" s="26">
        <f>IF(E8249&lt;='Auxiliary Energy Estimation'!$E$25, 1, 0)</f>
        <v>1</v>
      </c>
    </row>
    <row r="8250" spans="2:9" ht="15" x14ac:dyDescent="0.3">
      <c r="B8250" s="33">
        <v>8245.5</v>
      </c>
      <c r="C8250" s="34">
        <v>2.8</v>
      </c>
      <c r="D8250" s="32">
        <f t="shared" si="256"/>
        <v>37.04</v>
      </c>
      <c r="E8250" s="37">
        <f t="shared" si="257"/>
        <v>44.448</v>
      </c>
      <c r="F8250" s="32">
        <f>'Auxiliary Energy Estimation'!$E$25-D8250</f>
        <v>17.96</v>
      </c>
      <c r="G8250" s="32">
        <f>'Auxiliary Energy Estimation'!$E$25-E8250</f>
        <v>10.552</v>
      </c>
      <c r="H8250" s="26">
        <f>IF(D8250&lt;='Auxiliary Energy Estimation'!$E$25, 1, 0)</f>
        <v>1</v>
      </c>
      <c r="I8250" s="26">
        <f>IF(E8250&lt;='Auxiliary Energy Estimation'!$E$25, 1, 0)</f>
        <v>1</v>
      </c>
    </row>
    <row r="8251" spans="2:9" ht="15" x14ac:dyDescent="0.3">
      <c r="B8251" s="33">
        <v>8246.5</v>
      </c>
      <c r="C8251" s="34">
        <v>3.3</v>
      </c>
      <c r="D8251" s="32">
        <f t="shared" si="256"/>
        <v>37.94</v>
      </c>
      <c r="E8251" s="37">
        <f t="shared" si="257"/>
        <v>45.527999999999999</v>
      </c>
      <c r="F8251" s="32">
        <f>'Auxiliary Energy Estimation'!$E$25-D8251</f>
        <v>17.060000000000002</v>
      </c>
      <c r="G8251" s="32">
        <f>'Auxiliary Energy Estimation'!$E$25-E8251</f>
        <v>9.4720000000000013</v>
      </c>
      <c r="H8251" s="26">
        <f>IF(D8251&lt;='Auxiliary Energy Estimation'!$E$25, 1, 0)</f>
        <v>1</v>
      </c>
      <c r="I8251" s="26">
        <f>IF(E8251&lt;='Auxiliary Energy Estimation'!$E$25, 1, 0)</f>
        <v>1</v>
      </c>
    </row>
    <row r="8252" spans="2:9" ht="15" x14ac:dyDescent="0.3">
      <c r="B8252" s="33">
        <v>8247.5</v>
      </c>
      <c r="C8252" s="34">
        <v>2.8</v>
      </c>
      <c r="D8252" s="32">
        <f t="shared" si="256"/>
        <v>37.04</v>
      </c>
      <c r="E8252" s="37">
        <f t="shared" si="257"/>
        <v>44.448</v>
      </c>
      <c r="F8252" s="32">
        <f>'Auxiliary Energy Estimation'!$E$25-D8252</f>
        <v>17.96</v>
      </c>
      <c r="G8252" s="32">
        <f>'Auxiliary Energy Estimation'!$E$25-E8252</f>
        <v>10.552</v>
      </c>
      <c r="H8252" s="26">
        <f>IF(D8252&lt;='Auxiliary Energy Estimation'!$E$25, 1, 0)</f>
        <v>1</v>
      </c>
      <c r="I8252" s="26">
        <f>IF(E8252&lt;='Auxiliary Energy Estimation'!$E$25, 1, 0)</f>
        <v>1</v>
      </c>
    </row>
    <row r="8253" spans="2:9" ht="15" x14ac:dyDescent="0.3">
      <c r="B8253" s="33">
        <v>8248.5</v>
      </c>
      <c r="C8253" s="34">
        <v>3.3</v>
      </c>
      <c r="D8253" s="32">
        <f t="shared" si="256"/>
        <v>37.94</v>
      </c>
      <c r="E8253" s="37">
        <f t="shared" si="257"/>
        <v>45.527999999999999</v>
      </c>
      <c r="F8253" s="32">
        <f>'Auxiliary Energy Estimation'!$E$25-D8253</f>
        <v>17.060000000000002</v>
      </c>
      <c r="G8253" s="32">
        <f>'Auxiliary Energy Estimation'!$E$25-E8253</f>
        <v>9.4720000000000013</v>
      </c>
      <c r="H8253" s="26">
        <f>IF(D8253&lt;='Auxiliary Energy Estimation'!$E$25, 1, 0)</f>
        <v>1</v>
      </c>
      <c r="I8253" s="26">
        <f>IF(E8253&lt;='Auxiliary Energy Estimation'!$E$25, 1, 0)</f>
        <v>1</v>
      </c>
    </row>
    <row r="8254" spans="2:9" ht="15" x14ac:dyDescent="0.3">
      <c r="B8254" s="33">
        <v>8249.5</v>
      </c>
      <c r="C8254" s="34">
        <v>3.3</v>
      </c>
      <c r="D8254" s="32">
        <f t="shared" si="256"/>
        <v>37.94</v>
      </c>
      <c r="E8254" s="37">
        <f t="shared" si="257"/>
        <v>45.527999999999999</v>
      </c>
      <c r="F8254" s="32">
        <f>'Auxiliary Energy Estimation'!$E$25-D8254</f>
        <v>17.060000000000002</v>
      </c>
      <c r="G8254" s="32">
        <f>'Auxiliary Energy Estimation'!$E$25-E8254</f>
        <v>9.4720000000000013</v>
      </c>
      <c r="H8254" s="26">
        <f>IF(D8254&lt;='Auxiliary Energy Estimation'!$E$25, 1, 0)</f>
        <v>1</v>
      </c>
      <c r="I8254" s="26">
        <f>IF(E8254&lt;='Auxiliary Energy Estimation'!$E$25, 1, 0)</f>
        <v>1</v>
      </c>
    </row>
    <row r="8255" spans="2:9" ht="15" x14ac:dyDescent="0.3">
      <c r="B8255" s="33">
        <v>8250.5</v>
      </c>
      <c r="C8255" s="34">
        <v>3.9</v>
      </c>
      <c r="D8255" s="32">
        <f t="shared" si="256"/>
        <v>39.019999999999996</v>
      </c>
      <c r="E8255" s="37">
        <f t="shared" si="257"/>
        <v>46.823999999999991</v>
      </c>
      <c r="F8255" s="32">
        <f>'Auxiliary Energy Estimation'!$E$25-D8255</f>
        <v>15.980000000000004</v>
      </c>
      <c r="G8255" s="32">
        <f>'Auxiliary Energy Estimation'!$E$25-E8255</f>
        <v>8.176000000000009</v>
      </c>
      <c r="H8255" s="26">
        <f>IF(D8255&lt;='Auxiliary Energy Estimation'!$E$25, 1, 0)</f>
        <v>1</v>
      </c>
      <c r="I8255" s="26">
        <f>IF(E8255&lt;='Auxiliary Energy Estimation'!$E$25, 1, 0)</f>
        <v>1</v>
      </c>
    </row>
    <row r="8256" spans="2:9" ht="15" x14ac:dyDescent="0.3">
      <c r="B8256" s="33">
        <v>8251.5</v>
      </c>
      <c r="C8256" s="34">
        <v>3.3</v>
      </c>
      <c r="D8256" s="32">
        <f t="shared" si="256"/>
        <v>37.94</v>
      </c>
      <c r="E8256" s="37">
        <f t="shared" si="257"/>
        <v>45.527999999999999</v>
      </c>
      <c r="F8256" s="32">
        <f>'Auxiliary Energy Estimation'!$E$25-D8256</f>
        <v>17.060000000000002</v>
      </c>
      <c r="G8256" s="32">
        <f>'Auxiliary Energy Estimation'!$E$25-E8256</f>
        <v>9.4720000000000013</v>
      </c>
      <c r="H8256" s="26">
        <f>IF(D8256&lt;='Auxiliary Energy Estimation'!$E$25, 1, 0)</f>
        <v>1</v>
      </c>
      <c r="I8256" s="26">
        <f>IF(E8256&lt;='Auxiliary Energy Estimation'!$E$25, 1, 0)</f>
        <v>1</v>
      </c>
    </row>
    <row r="8257" spans="2:9" ht="15" x14ac:dyDescent="0.3">
      <c r="B8257" s="33">
        <v>8252.5</v>
      </c>
      <c r="C8257" s="34">
        <v>3.9</v>
      </c>
      <c r="D8257" s="32">
        <f t="shared" si="256"/>
        <v>39.019999999999996</v>
      </c>
      <c r="E8257" s="37">
        <f t="shared" si="257"/>
        <v>46.823999999999991</v>
      </c>
      <c r="F8257" s="32">
        <f>'Auxiliary Energy Estimation'!$E$25-D8257</f>
        <v>15.980000000000004</v>
      </c>
      <c r="G8257" s="32">
        <f>'Auxiliary Energy Estimation'!$E$25-E8257</f>
        <v>8.176000000000009</v>
      </c>
      <c r="H8257" s="26">
        <f>IF(D8257&lt;='Auxiliary Energy Estimation'!$E$25, 1, 0)</f>
        <v>1</v>
      </c>
      <c r="I8257" s="26">
        <f>IF(E8257&lt;='Auxiliary Energy Estimation'!$E$25, 1, 0)</f>
        <v>1</v>
      </c>
    </row>
    <row r="8258" spans="2:9" ht="15" x14ac:dyDescent="0.3">
      <c r="B8258" s="33">
        <v>8253.5</v>
      </c>
      <c r="C8258" s="34">
        <v>3.9</v>
      </c>
      <c r="D8258" s="32">
        <f t="shared" si="256"/>
        <v>39.019999999999996</v>
      </c>
      <c r="E8258" s="37">
        <f t="shared" si="257"/>
        <v>46.823999999999991</v>
      </c>
      <c r="F8258" s="32">
        <f>'Auxiliary Energy Estimation'!$E$25-D8258</f>
        <v>15.980000000000004</v>
      </c>
      <c r="G8258" s="32">
        <f>'Auxiliary Energy Estimation'!$E$25-E8258</f>
        <v>8.176000000000009</v>
      </c>
      <c r="H8258" s="26">
        <f>IF(D8258&lt;='Auxiliary Energy Estimation'!$E$25, 1, 0)</f>
        <v>1</v>
      </c>
      <c r="I8258" s="26">
        <f>IF(E8258&lt;='Auxiliary Energy Estimation'!$E$25, 1, 0)</f>
        <v>1</v>
      </c>
    </row>
    <row r="8259" spans="2:9" ht="15" x14ac:dyDescent="0.3">
      <c r="B8259" s="33">
        <v>8254.5</v>
      </c>
      <c r="C8259" s="34">
        <v>3.9</v>
      </c>
      <c r="D8259" s="32">
        <f t="shared" si="256"/>
        <v>39.019999999999996</v>
      </c>
      <c r="E8259" s="37">
        <f t="shared" si="257"/>
        <v>46.823999999999991</v>
      </c>
      <c r="F8259" s="32">
        <f>'Auxiliary Energy Estimation'!$E$25-D8259</f>
        <v>15.980000000000004</v>
      </c>
      <c r="G8259" s="32">
        <f>'Auxiliary Energy Estimation'!$E$25-E8259</f>
        <v>8.176000000000009</v>
      </c>
      <c r="H8259" s="26">
        <f>IF(D8259&lt;='Auxiliary Energy Estimation'!$E$25, 1, 0)</f>
        <v>1</v>
      </c>
      <c r="I8259" s="26">
        <f>IF(E8259&lt;='Auxiliary Energy Estimation'!$E$25, 1, 0)</f>
        <v>1</v>
      </c>
    </row>
    <row r="8260" spans="2:9" ht="15" x14ac:dyDescent="0.3">
      <c r="B8260" s="33">
        <v>8255.5</v>
      </c>
      <c r="C8260" s="34">
        <v>3.9</v>
      </c>
      <c r="D8260" s="32">
        <f t="shared" si="256"/>
        <v>39.019999999999996</v>
      </c>
      <c r="E8260" s="37">
        <f t="shared" si="257"/>
        <v>46.823999999999991</v>
      </c>
      <c r="F8260" s="32">
        <f>'Auxiliary Energy Estimation'!$E$25-D8260</f>
        <v>15.980000000000004</v>
      </c>
      <c r="G8260" s="32">
        <f>'Auxiliary Energy Estimation'!$E$25-E8260</f>
        <v>8.176000000000009</v>
      </c>
      <c r="H8260" s="26">
        <f>IF(D8260&lt;='Auxiliary Energy Estimation'!$E$25, 1, 0)</f>
        <v>1</v>
      </c>
      <c r="I8260" s="26">
        <f>IF(E8260&lt;='Auxiliary Energy Estimation'!$E$25, 1, 0)</f>
        <v>1</v>
      </c>
    </row>
    <row r="8261" spans="2:9" ht="15" x14ac:dyDescent="0.3">
      <c r="B8261" s="33">
        <v>8256.5</v>
      </c>
      <c r="C8261" s="34">
        <v>4.4000000000000004</v>
      </c>
      <c r="D8261" s="32">
        <f t="shared" ref="D8261:D8324" si="258">CONVERT(C8261,"C","F")</f>
        <v>39.92</v>
      </c>
      <c r="E8261" s="37">
        <f t="shared" ref="E8261:E8324" si="259">D8261*1.2</f>
        <v>47.904000000000003</v>
      </c>
      <c r="F8261" s="32">
        <f>'Auxiliary Energy Estimation'!$E$25-D8261</f>
        <v>15.079999999999998</v>
      </c>
      <c r="G8261" s="32">
        <f>'Auxiliary Energy Estimation'!$E$25-E8261</f>
        <v>7.0959999999999965</v>
      </c>
      <c r="H8261" s="26">
        <f>IF(D8261&lt;='Auxiliary Energy Estimation'!$E$25, 1, 0)</f>
        <v>1</v>
      </c>
      <c r="I8261" s="26">
        <f>IF(E8261&lt;='Auxiliary Energy Estimation'!$E$25, 1, 0)</f>
        <v>1</v>
      </c>
    </row>
    <row r="8262" spans="2:9" ht="15" x14ac:dyDescent="0.3">
      <c r="B8262" s="33">
        <v>8257.5</v>
      </c>
      <c r="C8262" s="34">
        <v>4.4000000000000004</v>
      </c>
      <c r="D8262" s="32">
        <f t="shared" si="258"/>
        <v>39.92</v>
      </c>
      <c r="E8262" s="37">
        <f t="shared" si="259"/>
        <v>47.904000000000003</v>
      </c>
      <c r="F8262" s="32">
        <f>'Auxiliary Energy Estimation'!$E$25-D8262</f>
        <v>15.079999999999998</v>
      </c>
      <c r="G8262" s="32">
        <f>'Auxiliary Energy Estimation'!$E$25-E8262</f>
        <v>7.0959999999999965</v>
      </c>
      <c r="H8262" s="26">
        <f>IF(D8262&lt;='Auxiliary Energy Estimation'!$E$25, 1, 0)</f>
        <v>1</v>
      </c>
      <c r="I8262" s="26">
        <f>IF(E8262&lt;='Auxiliary Energy Estimation'!$E$25, 1, 0)</f>
        <v>1</v>
      </c>
    </row>
    <row r="8263" spans="2:9" ht="15" x14ac:dyDescent="0.3">
      <c r="B8263" s="33">
        <v>8258.5</v>
      </c>
      <c r="C8263" s="34">
        <v>4.4000000000000004</v>
      </c>
      <c r="D8263" s="32">
        <f t="shared" si="258"/>
        <v>39.92</v>
      </c>
      <c r="E8263" s="37">
        <f t="shared" si="259"/>
        <v>47.904000000000003</v>
      </c>
      <c r="F8263" s="32">
        <f>'Auxiliary Energy Estimation'!$E$25-D8263</f>
        <v>15.079999999999998</v>
      </c>
      <c r="G8263" s="32">
        <f>'Auxiliary Energy Estimation'!$E$25-E8263</f>
        <v>7.0959999999999965</v>
      </c>
      <c r="H8263" s="26">
        <f>IF(D8263&lt;='Auxiliary Energy Estimation'!$E$25, 1, 0)</f>
        <v>1</v>
      </c>
      <c r="I8263" s="26">
        <f>IF(E8263&lt;='Auxiliary Energy Estimation'!$E$25, 1, 0)</f>
        <v>1</v>
      </c>
    </row>
    <row r="8264" spans="2:9" ht="15" x14ac:dyDescent="0.3">
      <c r="B8264" s="33">
        <v>8259.5</v>
      </c>
      <c r="C8264" s="34">
        <v>5</v>
      </c>
      <c r="D8264" s="32">
        <f t="shared" si="258"/>
        <v>41</v>
      </c>
      <c r="E8264" s="37">
        <f t="shared" si="259"/>
        <v>49.199999999999996</v>
      </c>
      <c r="F8264" s="32">
        <f>'Auxiliary Energy Estimation'!$E$25-D8264</f>
        <v>14</v>
      </c>
      <c r="G8264" s="32">
        <f>'Auxiliary Energy Estimation'!$E$25-E8264</f>
        <v>5.8000000000000043</v>
      </c>
      <c r="H8264" s="26">
        <f>IF(D8264&lt;='Auxiliary Energy Estimation'!$E$25, 1, 0)</f>
        <v>1</v>
      </c>
      <c r="I8264" s="26">
        <f>IF(E8264&lt;='Auxiliary Energy Estimation'!$E$25, 1, 0)</f>
        <v>1</v>
      </c>
    </row>
    <row r="8265" spans="2:9" ht="15" x14ac:dyDescent="0.3">
      <c r="B8265" s="33">
        <v>8260.5</v>
      </c>
      <c r="C8265" s="34">
        <v>5</v>
      </c>
      <c r="D8265" s="32">
        <f t="shared" si="258"/>
        <v>41</v>
      </c>
      <c r="E8265" s="37">
        <f t="shared" si="259"/>
        <v>49.199999999999996</v>
      </c>
      <c r="F8265" s="32">
        <f>'Auxiliary Energy Estimation'!$E$25-D8265</f>
        <v>14</v>
      </c>
      <c r="G8265" s="32">
        <f>'Auxiliary Energy Estimation'!$E$25-E8265</f>
        <v>5.8000000000000043</v>
      </c>
      <c r="H8265" s="26">
        <f>IF(D8265&lt;='Auxiliary Energy Estimation'!$E$25, 1, 0)</f>
        <v>1</v>
      </c>
      <c r="I8265" s="26">
        <f>IF(E8265&lt;='Auxiliary Energy Estimation'!$E$25, 1, 0)</f>
        <v>1</v>
      </c>
    </row>
    <row r="8266" spans="2:9" ht="15" x14ac:dyDescent="0.3">
      <c r="B8266" s="33">
        <v>8261.5</v>
      </c>
      <c r="C8266" s="34">
        <v>5.6</v>
      </c>
      <c r="D8266" s="32">
        <f t="shared" si="258"/>
        <v>42.08</v>
      </c>
      <c r="E8266" s="37">
        <f t="shared" si="259"/>
        <v>50.495999999999995</v>
      </c>
      <c r="F8266" s="32">
        <f>'Auxiliary Energy Estimation'!$E$25-D8266</f>
        <v>12.920000000000002</v>
      </c>
      <c r="G8266" s="32">
        <f>'Auxiliary Energy Estimation'!$E$25-E8266</f>
        <v>4.5040000000000049</v>
      </c>
      <c r="H8266" s="26">
        <f>IF(D8266&lt;='Auxiliary Energy Estimation'!$E$25, 1, 0)</f>
        <v>1</v>
      </c>
      <c r="I8266" s="26">
        <f>IF(E8266&lt;='Auxiliary Energy Estimation'!$E$25, 1, 0)</f>
        <v>1</v>
      </c>
    </row>
    <row r="8267" spans="2:9" ht="15" x14ac:dyDescent="0.3">
      <c r="B8267" s="33">
        <v>8262.5</v>
      </c>
      <c r="C8267" s="34">
        <v>5</v>
      </c>
      <c r="D8267" s="32">
        <f t="shared" si="258"/>
        <v>41</v>
      </c>
      <c r="E8267" s="37">
        <f t="shared" si="259"/>
        <v>49.199999999999996</v>
      </c>
      <c r="F8267" s="32">
        <f>'Auxiliary Energy Estimation'!$E$25-D8267</f>
        <v>14</v>
      </c>
      <c r="G8267" s="32">
        <f>'Auxiliary Energy Estimation'!$E$25-E8267</f>
        <v>5.8000000000000043</v>
      </c>
      <c r="H8267" s="26">
        <f>IF(D8267&lt;='Auxiliary Energy Estimation'!$E$25, 1, 0)</f>
        <v>1</v>
      </c>
      <c r="I8267" s="26">
        <f>IF(E8267&lt;='Auxiliary Energy Estimation'!$E$25, 1, 0)</f>
        <v>1</v>
      </c>
    </row>
    <row r="8268" spans="2:9" ht="15" x14ac:dyDescent="0.3">
      <c r="B8268" s="33">
        <v>8263.5</v>
      </c>
      <c r="C8268" s="34">
        <v>5.6</v>
      </c>
      <c r="D8268" s="32">
        <f t="shared" si="258"/>
        <v>42.08</v>
      </c>
      <c r="E8268" s="37">
        <f t="shared" si="259"/>
        <v>50.495999999999995</v>
      </c>
      <c r="F8268" s="32">
        <f>'Auxiliary Energy Estimation'!$E$25-D8268</f>
        <v>12.920000000000002</v>
      </c>
      <c r="G8268" s="32">
        <f>'Auxiliary Energy Estimation'!$E$25-E8268</f>
        <v>4.5040000000000049</v>
      </c>
      <c r="H8268" s="26">
        <f>IF(D8268&lt;='Auxiliary Energy Estimation'!$E$25, 1, 0)</f>
        <v>1</v>
      </c>
      <c r="I8268" s="26">
        <f>IF(E8268&lt;='Auxiliary Energy Estimation'!$E$25, 1, 0)</f>
        <v>1</v>
      </c>
    </row>
    <row r="8269" spans="2:9" ht="15" x14ac:dyDescent="0.3">
      <c r="B8269" s="33">
        <v>8264.5</v>
      </c>
      <c r="C8269" s="34">
        <v>5.6</v>
      </c>
      <c r="D8269" s="32">
        <f t="shared" si="258"/>
        <v>42.08</v>
      </c>
      <c r="E8269" s="37">
        <f t="shared" si="259"/>
        <v>50.495999999999995</v>
      </c>
      <c r="F8269" s="32">
        <f>'Auxiliary Energy Estimation'!$E$25-D8269</f>
        <v>12.920000000000002</v>
      </c>
      <c r="G8269" s="32">
        <f>'Auxiliary Energy Estimation'!$E$25-E8269</f>
        <v>4.5040000000000049</v>
      </c>
      <c r="H8269" s="26">
        <f>IF(D8269&lt;='Auxiliary Energy Estimation'!$E$25, 1, 0)</f>
        <v>1</v>
      </c>
      <c r="I8269" s="26">
        <f>IF(E8269&lt;='Auxiliary Energy Estimation'!$E$25, 1, 0)</f>
        <v>1</v>
      </c>
    </row>
    <row r="8270" spans="2:9" ht="15" x14ac:dyDescent="0.3">
      <c r="B8270" s="33">
        <v>8265.5</v>
      </c>
      <c r="C8270" s="34">
        <v>6.1</v>
      </c>
      <c r="D8270" s="32">
        <f t="shared" si="258"/>
        <v>42.980000000000004</v>
      </c>
      <c r="E8270" s="37">
        <f t="shared" si="259"/>
        <v>51.576000000000001</v>
      </c>
      <c r="F8270" s="32">
        <f>'Auxiliary Energy Estimation'!$E$25-D8270</f>
        <v>12.019999999999996</v>
      </c>
      <c r="G8270" s="32">
        <f>'Auxiliary Energy Estimation'!$E$25-E8270</f>
        <v>3.4239999999999995</v>
      </c>
      <c r="H8270" s="26">
        <f>IF(D8270&lt;='Auxiliary Energy Estimation'!$E$25, 1, 0)</f>
        <v>1</v>
      </c>
      <c r="I8270" s="26">
        <f>IF(E8270&lt;='Auxiliary Energy Estimation'!$E$25, 1, 0)</f>
        <v>1</v>
      </c>
    </row>
    <row r="8271" spans="2:9" ht="15" x14ac:dyDescent="0.3">
      <c r="B8271" s="33">
        <v>8266.5</v>
      </c>
      <c r="C8271" s="34">
        <v>6.1</v>
      </c>
      <c r="D8271" s="32">
        <f t="shared" si="258"/>
        <v>42.980000000000004</v>
      </c>
      <c r="E8271" s="37">
        <f t="shared" si="259"/>
        <v>51.576000000000001</v>
      </c>
      <c r="F8271" s="32">
        <f>'Auxiliary Energy Estimation'!$E$25-D8271</f>
        <v>12.019999999999996</v>
      </c>
      <c r="G8271" s="32">
        <f>'Auxiliary Energy Estimation'!$E$25-E8271</f>
        <v>3.4239999999999995</v>
      </c>
      <c r="H8271" s="26">
        <f>IF(D8271&lt;='Auxiliary Energy Estimation'!$E$25, 1, 0)</f>
        <v>1</v>
      </c>
      <c r="I8271" s="26">
        <f>IF(E8271&lt;='Auxiliary Energy Estimation'!$E$25, 1, 0)</f>
        <v>1</v>
      </c>
    </row>
    <row r="8272" spans="2:9" ht="15" x14ac:dyDescent="0.3">
      <c r="B8272" s="33">
        <v>8267.5</v>
      </c>
      <c r="C8272" s="34">
        <v>6.1</v>
      </c>
      <c r="D8272" s="32">
        <f t="shared" si="258"/>
        <v>42.980000000000004</v>
      </c>
      <c r="E8272" s="37">
        <f t="shared" si="259"/>
        <v>51.576000000000001</v>
      </c>
      <c r="F8272" s="32">
        <f>'Auxiliary Energy Estimation'!$E$25-D8272</f>
        <v>12.019999999999996</v>
      </c>
      <c r="G8272" s="32">
        <f>'Auxiliary Energy Estimation'!$E$25-E8272</f>
        <v>3.4239999999999995</v>
      </c>
      <c r="H8272" s="26">
        <f>IF(D8272&lt;='Auxiliary Energy Estimation'!$E$25, 1, 0)</f>
        <v>1</v>
      </c>
      <c r="I8272" s="26">
        <f>IF(E8272&lt;='Auxiliary Energy Estimation'!$E$25, 1, 0)</f>
        <v>1</v>
      </c>
    </row>
    <row r="8273" spans="2:9" ht="15" x14ac:dyDescent="0.3">
      <c r="B8273" s="33">
        <v>8268.5</v>
      </c>
      <c r="C8273" s="34">
        <v>6.7</v>
      </c>
      <c r="D8273" s="32">
        <f t="shared" si="258"/>
        <v>44.06</v>
      </c>
      <c r="E8273" s="37">
        <f t="shared" si="259"/>
        <v>52.872</v>
      </c>
      <c r="F8273" s="32">
        <f>'Auxiliary Energy Estimation'!$E$25-D8273</f>
        <v>10.939999999999998</v>
      </c>
      <c r="G8273" s="32">
        <f>'Auxiliary Energy Estimation'!$E$25-E8273</f>
        <v>2.1280000000000001</v>
      </c>
      <c r="H8273" s="26">
        <f>IF(D8273&lt;='Auxiliary Energy Estimation'!$E$25, 1, 0)</f>
        <v>1</v>
      </c>
      <c r="I8273" s="26">
        <f>IF(E8273&lt;='Auxiliary Energy Estimation'!$E$25, 1, 0)</f>
        <v>1</v>
      </c>
    </row>
    <row r="8274" spans="2:9" ht="15" x14ac:dyDescent="0.3">
      <c r="B8274" s="33">
        <v>8269.5</v>
      </c>
      <c r="C8274" s="34">
        <v>8.3000000000000007</v>
      </c>
      <c r="D8274" s="32">
        <f t="shared" si="258"/>
        <v>46.94</v>
      </c>
      <c r="E8274" s="37">
        <f t="shared" si="259"/>
        <v>56.327999999999996</v>
      </c>
      <c r="F8274" s="32">
        <f>'Auxiliary Energy Estimation'!$E$25-D8274</f>
        <v>8.0600000000000023</v>
      </c>
      <c r="G8274" s="32">
        <f>'Auxiliary Energy Estimation'!$E$25-E8274</f>
        <v>-1.3279999999999959</v>
      </c>
      <c r="H8274" s="26">
        <f>IF(D8274&lt;='Auxiliary Energy Estimation'!$E$25, 1, 0)</f>
        <v>1</v>
      </c>
      <c r="I8274" s="26">
        <f>IF(E8274&lt;='Auxiliary Energy Estimation'!$E$25, 1, 0)</f>
        <v>0</v>
      </c>
    </row>
    <row r="8275" spans="2:9" ht="15" x14ac:dyDescent="0.3">
      <c r="B8275" s="33">
        <v>8270.5</v>
      </c>
      <c r="C8275" s="34">
        <v>8.3000000000000007</v>
      </c>
      <c r="D8275" s="32">
        <f t="shared" si="258"/>
        <v>46.94</v>
      </c>
      <c r="E8275" s="37">
        <f t="shared" si="259"/>
        <v>56.327999999999996</v>
      </c>
      <c r="F8275" s="32">
        <f>'Auxiliary Energy Estimation'!$E$25-D8275</f>
        <v>8.0600000000000023</v>
      </c>
      <c r="G8275" s="32">
        <f>'Auxiliary Energy Estimation'!$E$25-E8275</f>
        <v>-1.3279999999999959</v>
      </c>
      <c r="H8275" s="26">
        <f>IF(D8275&lt;='Auxiliary Energy Estimation'!$E$25, 1, 0)</f>
        <v>1</v>
      </c>
      <c r="I8275" s="26">
        <f>IF(E8275&lt;='Auxiliary Energy Estimation'!$E$25, 1, 0)</f>
        <v>0</v>
      </c>
    </row>
    <row r="8276" spans="2:9" ht="15" x14ac:dyDescent="0.3">
      <c r="B8276" s="33">
        <v>8271.5</v>
      </c>
      <c r="C8276" s="34">
        <v>9.4</v>
      </c>
      <c r="D8276" s="32">
        <f t="shared" si="258"/>
        <v>48.92</v>
      </c>
      <c r="E8276" s="37">
        <f t="shared" si="259"/>
        <v>58.704000000000001</v>
      </c>
      <c r="F8276" s="32">
        <f>'Auxiliary Energy Estimation'!$E$25-D8276</f>
        <v>6.0799999999999983</v>
      </c>
      <c r="G8276" s="32">
        <f>'Auxiliary Energy Estimation'!$E$25-E8276</f>
        <v>-3.7040000000000006</v>
      </c>
      <c r="H8276" s="26">
        <f>IF(D8276&lt;='Auxiliary Energy Estimation'!$E$25, 1, 0)</f>
        <v>1</v>
      </c>
      <c r="I8276" s="26">
        <f>IF(E8276&lt;='Auxiliary Energy Estimation'!$E$25, 1, 0)</f>
        <v>0</v>
      </c>
    </row>
    <row r="8277" spans="2:9" ht="15" x14ac:dyDescent="0.3">
      <c r="B8277" s="33">
        <v>8272.5</v>
      </c>
      <c r="C8277" s="34">
        <v>8.3000000000000007</v>
      </c>
      <c r="D8277" s="32">
        <f t="shared" si="258"/>
        <v>46.94</v>
      </c>
      <c r="E8277" s="37">
        <f t="shared" si="259"/>
        <v>56.327999999999996</v>
      </c>
      <c r="F8277" s="32">
        <f>'Auxiliary Energy Estimation'!$E$25-D8277</f>
        <v>8.0600000000000023</v>
      </c>
      <c r="G8277" s="32">
        <f>'Auxiliary Energy Estimation'!$E$25-E8277</f>
        <v>-1.3279999999999959</v>
      </c>
      <c r="H8277" s="26">
        <f>IF(D8277&lt;='Auxiliary Energy Estimation'!$E$25, 1, 0)</f>
        <v>1</v>
      </c>
      <c r="I8277" s="26">
        <f>IF(E8277&lt;='Auxiliary Energy Estimation'!$E$25, 1, 0)</f>
        <v>0</v>
      </c>
    </row>
    <row r="8278" spans="2:9" ht="15" x14ac:dyDescent="0.3">
      <c r="B8278" s="33">
        <v>8273.5</v>
      </c>
      <c r="C8278" s="34">
        <v>8.3000000000000007</v>
      </c>
      <c r="D8278" s="32">
        <f t="shared" si="258"/>
        <v>46.94</v>
      </c>
      <c r="E8278" s="37">
        <f t="shared" si="259"/>
        <v>56.327999999999996</v>
      </c>
      <c r="F8278" s="32">
        <f>'Auxiliary Energy Estimation'!$E$25-D8278</f>
        <v>8.0600000000000023</v>
      </c>
      <c r="G8278" s="32">
        <f>'Auxiliary Energy Estimation'!$E$25-E8278</f>
        <v>-1.3279999999999959</v>
      </c>
      <c r="H8278" s="26">
        <f>IF(D8278&lt;='Auxiliary Energy Estimation'!$E$25, 1, 0)</f>
        <v>1</v>
      </c>
      <c r="I8278" s="26">
        <f>IF(E8278&lt;='Auxiliary Energy Estimation'!$E$25, 1, 0)</f>
        <v>0</v>
      </c>
    </row>
    <row r="8279" spans="2:9" ht="15" x14ac:dyDescent="0.3">
      <c r="B8279" s="33">
        <v>8274.5</v>
      </c>
      <c r="C8279" s="34">
        <v>7.2</v>
      </c>
      <c r="D8279" s="32">
        <f t="shared" si="258"/>
        <v>44.96</v>
      </c>
      <c r="E8279" s="37">
        <f t="shared" si="259"/>
        <v>53.951999999999998</v>
      </c>
      <c r="F8279" s="32">
        <f>'Auxiliary Energy Estimation'!$E$25-D8279</f>
        <v>10.039999999999999</v>
      </c>
      <c r="G8279" s="32">
        <f>'Auxiliary Energy Estimation'!$E$25-E8279</f>
        <v>1.0480000000000018</v>
      </c>
      <c r="H8279" s="26">
        <f>IF(D8279&lt;='Auxiliary Energy Estimation'!$E$25, 1, 0)</f>
        <v>1</v>
      </c>
      <c r="I8279" s="26">
        <f>IF(E8279&lt;='Auxiliary Energy Estimation'!$E$25, 1, 0)</f>
        <v>1</v>
      </c>
    </row>
    <row r="8280" spans="2:9" ht="15" x14ac:dyDescent="0.3">
      <c r="B8280" s="33">
        <v>8275.5</v>
      </c>
      <c r="C8280" s="34">
        <v>6.1</v>
      </c>
      <c r="D8280" s="32">
        <f t="shared" si="258"/>
        <v>42.980000000000004</v>
      </c>
      <c r="E8280" s="37">
        <f t="shared" si="259"/>
        <v>51.576000000000001</v>
      </c>
      <c r="F8280" s="32">
        <f>'Auxiliary Energy Estimation'!$E$25-D8280</f>
        <v>12.019999999999996</v>
      </c>
      <c r="G8280" s="32">
        <f>'Auxiliary Energy Estimation'!$E$25-E8280</f>
        <v>3.4239999999999995</v>
      </c>
      <c r="H8280" s="26">
        <f>IF(D8280&lt;='Auxiliary Energy Estimation'!$E$25, 1, 0)</f>
        <v>1</v>
      </c>
      <c r="I8280" s="26">
        <f>IF(E8280&lt;='Auxiliary Energy Estimation'!$E$25, 1, 0)</f>
        <v>1</v>
      </c>
    </row>
    <row r="8281" spans="2:9" ht="15" x14ac:dyDescent="0.3">
      <c r="B8281" s="33">
        <v>8276.5</v>
      </c>
      <c r="C8281" s="34">
        <v>6.7</v>
      </c>
      <c r="D8281" s="32">
        <f t="shared" si="258"/>
        <v>44.06</v>
      </c>
      <c r="E8281" s="37">
        <f t="shared" si="259"/>
        <v>52.872</v>
      </c>
      <c r="F8281" s="32">
        <f>'Auxiliary Energy Estimation'!$E$25-D8281</f>
        <v>10.939999999999998</v>
      </c>
      <c r="G8281" s="32">
        <f>'Auxiliary Energy Estimation'!$E$25-E8281</f>
        <v>2.1280000000000001</v>
      </c>
      <c r="H8281" s="26">
        <f>IF(D8281&lt;='Auxiliary Energy Estimation'!$E$25, 1, 0)</f>
        <v>1</v>
      </c>
      <c r="I8281" s="26">
        <f>IF(E8281&lt;='Auxiliary Energy Estimation'!$E$25, 1, 0)</f>
        <v>1</v>
      </c>
    </row>
    <row r="8282" spans="2:9" ht="15" x14ac:dyDescent="0.3">
      <c r="B8282" s="33">
        <v>8277.5</v>
      </c>
      <c r="C8282" s="34">
        <v>8.3000000000000007</v>
      </c>
      <c r="D8282" s="32">
        <f t="shared" si="258"/>
        <v>46.94</v>
      </c>
      <c r="E8282" s="37">
        <f t="shared" si="259"/>
        <v>56.327999999999996</v>
      </c>
      <c r="F8282" s="32">
        <f>'Auxiliary Energy Estimation'!$E$25-D8282</f>
        <v>8.0600000000000023</v>
      </c>
      <c r="G8282" s="32">
        <f>'Auxiliary Energy Estimation'!$E$25-E8282</f>
        <v>-1.3279999999999959</v>
      </c>
      <c r="H8282" s="26">
        <f>IF(D8282&lt;='Auxiliary Energy Estimation'!$E$25, 1, 0)</f>
        <v>1</v>
      </c>
      <c r="I8282" s="26">
        <f>IF(E8282&lt;='Auxiliary Energy Estimation'!$E$25, 1, 0)</f>
        <v>0</v>
      </c>
    </row>
    <row r="8283" spans="2:9" ht="15" x14ac:dyDescent="0.3">
      <c r="B8283" s="33">
        <v>8278.5</v>
      </c>
      <c r="C8283" s="34">
        <v>7.2</v>
      </c>
      <c r="D8283" s="32">
        <f t="shared" si="258"/>
        <v>44.96</v>
      </c>
      <c r="E8283" s="37">
        <f t="shared" si="259"/>
        <v>53.951999999999998</v>
      </c>
      <c r="F8283" s="32">
        <f>'Auxiliary Energy Estimation'!$E$25-D8283</f>
        <v>10.039999999999999</v>
      </c>
      <c r="G8283" s="32">
        <f>'Auxiliary Energy Estimation'!$E$25-E8283</f>
        <v>1.0480000000000018</v>
      </c>
      <c r="H8283" s="26">
        <f>IF(D8283&lt;='Auxiliary Energy Estimation'!$E$25, 1, 0)</f>
        <v>1</v>
      </c>
      <c r="I8283" s="26">
        <f>IF(E8283&lt;='Auxiliary Energy Estimation'!$E$25, 1, 0)</f>
        <v>1</v>
      </c>
    </row>
    <row r="8284" spans="2:9" ht="15" x14ac:dyDescent="0.3">
      <c r="B8284" s="33">
        <v>8279.5</v>
      </c>
      <c r="C8284" s="34">
        <v>5.6</v>
      </c>
      <c r="D8284" s="32">
        <f t="shared" si="258"/>
        <v>42.08</v>
      </c>
      <c r="E8284" s="37">
        <f t="shared" si="259"/>
        <v>50.495999999999995</v>
      </c>
      <c r="F8284" s="32">
        <f>'Auxiliary Energy Estimation'!$E$25-D8284</f>
        <v>12.920000000000002</v>
      </c>
      <c r="G8284" s="32">
        <f>'Auxiliary Energy Estimation'!$E$25-E8284</f>
        <v>4.5040000000000049</v>
      </c>
      <c r="H8284" s="26">
        <f>IF(D8284&lt;='Auxiliary Energy Estimation'!$E$25, 1, 0)</f>
        <v>1</v>
      </c>
      <c r="I8284" s="26">
        <f>IF(E8284&lt;='Auxiliary Energy Estimation'!$E$25, 1, 0)</f>
        <v>1</v>
      </c>
    </row>
    <row r="8285" spans="2:9" ht="15" x14ac:dyDescent="0.3">
      <c r="B8285" s="33">
        <v>8280.5</v>
      </c>
      <c r="C8285" s="34">
        <v>4.4000000000000004</v>
      </c>
      <c r="D8285" s="32">
        <f t="shared" si="258"/>
        <v>39.92</v>
      </c>
      <c r="E8285" s="37">
        <f t="shared" si="259"/>
        <v>47.904000000000003</v>
      </c>
      <c r="F8285" s="32">
        <f>'Auxiliary Energy Estimation'!$E$25-D8285</f>
        <v>15.079999999999998</v>
      </c>
      <c r="G8285" s="32">
        <f>'Auxiliary Energy Estimation'!$E$25-E8285</f>
        <v>7.0959999999999965</v>
      </c>
      <c r="H8285" s="26">
        <f>IF(D8285&lt;='Auxiliary Energy Estimation'!$E$25, 1, 0)</f>
        <v>1</v>
      </c>
      <c r="I8285" s="26">
        <f>IF(E8285&lt;='Auxiliary Energy Estimation'!$E$25, 1, 0)</f>
        <v>1</v>
      </c>
    </row>
    <row r="8286" spans="2:9" ht="15" x14ac:dyDescent="0.3">
      <c r="B8286" s="33">
        <v>8281.5</v>
      </c>
      <c r="C8286" s="34">
        <v>3.9</v>
      </c>
      <c r="D8286" s="32">
        <f t="shared" si="258"/>
        <v>39.019999999999996</v>
      </c>
      <c r="E8286" s="37">
        <f t="shared" si="259"/>
        <v>46.823999999999991</v>
      </c>
      <c r="F8286" s="32">
        <f>'Auxiliary Energy Estimation'!$E$25-D8286</f>
        <v>15.980000000000004</v>
      </c>
      <c r="G8286" s="32">
        <f>'Auxiliary Energy Estimation'!$E$25-E8286</f>
        <v>8.176000000000009</v>
      </c>
      <c r="H8286" s="26">
        <f>IF(D8286&lt;='Auxiliary Energy Estimation'!$E$25, 1, 0)</f>
        <v>1</v>
      </c>
      <c r="I8286" s="26">
        <f>IF(E8286&lt;='Auxiliary Energy Estimation'!$E$25, 1, 0)</f>
        <v>1</v>
      </c>
    </row>
    <row r="8287" spans="2:9" ht="15" x14ac:dyDescent="0.3">
      <c r="B8287" s="33">
        <v>8282.5</v>
      </c>
      <c r="C8287" s="34">
        <v>3.3</v>
      </c>
      <c r="D8287" s="32">
        <f t="shared" si="258"/>
        <v>37.94</v>
      </c>
      <c r="E8287" s="37">
        <f t="shared" si="259"/>
        <v>45.527999999999999</v>
      </c>
      <c r="F8287" s="32">
        <f>'Auxiliary Energy Estimation'!$E$25-D8287</f>
        <v>17.060000000000002</v>
      </c>
      <c r="G8287" s="32">
        <f>'Auxiliary Energy Estimation'!$E$25-E8287</f>
        <v>9.4720000000000013</v>
      </c>
      <c r="H8287" s="26">
        <f>IF(D8287&lt;='Auxiliary Energy Estimation'!$E$25, 1, 0)</f>
        <v>1</v>
      </c>
      <c r="I8287" s="26">
        <f>IF(E8287&lt;='Auxiliary Energy Estimation'!$E$25, 1, 0)</f>
        <v>1</v>
      </c>
    </row>
    <row r="8288" spans="2:9" ht="15" x14ac:dyDescent="0.3">
      <c r="B8288" s="33">
        <v>8283.5</v>
      </c>
      <c r="C8288" s="34">
        <v>3.3</v>
      </c>
      <c r="D8288" s="32">
        <f t="shared" si="258"/>
        <v>37.94</v>
      </c>
      <c r="E8288" s="37">
        <f t="shared" si="259"/>
        <v>45.527999999999999</v>
      </c>
      <c r="F8288" s="32">
        <f>'Auxiliary Energy Estimation'!$E$25-D8288</f>
        <v>17.060000000000002</v>
      </c>
      <c r="G8288" s="32">
        <f>'Auxiliary Energy Estimation'!$E$25-E8288</f>
        <v>9.4720000000000013</v>
      </c>
      <c r="H8288" s="26">
        <f>IF(D8288&lt;='Auxiliary Energy Estimation'!$E$25, 1, 0)</f>
        <v>1</v>
      </c>
      <c r="I8288" s="26">
        <f>IF(E8288&lt;='Auxiliary Energy Estimation'!$E$25, 1, 0)</f>
        <v>1</v>
      </c>
    </row>
    <row r="8289" spans="2:9" ht="15" x14ac:dyDescent="0.3">
      <c r="B8289" s="33">
        <v>8284.5</v>
      </c>
      <c r="C8289" s="34">
        <v>3.3</v>
      </c>
      <c r="D8289" s="32">
        <f t="shared" si="258"/>
        <v>37.94</v>
      </c>
      <c r="E8289" s="37">
        <f t="shared" si="259"/>
        <v>45.527999999999999</v>
      </c>
      <c r="F8289" s="32">
        <f>'Auxiliary Energy Estimation'!$E$25-D8289</f>
        <v>17.060000000000002</v>
      </c>
      <c r="G8289" s="32">
        <f>'Auxiliary Energy Estimation'!$E$25-E8289</f>
        <v>9.4720000000000013</v>
      </c>
      <c r="H8289" s="26">
        <f>IF(D8289&lt;='Auxiliary Energy Estimation'!$E$25, 1, 0)</f>
        <v>1</v>
      </c>
      <c r="I8289" s="26">
        <f>IF(E8289&lt;='Auxiliary Energy Estimation'!$E$25, 1, 0)</f>
        <v>1</v>
      </c>
    </row>
    <row r="8290" spans="2:9" ht="15" x14ac:dyDescent="0.3">
      <c r="B8290" s="33">
        <v>8285.5</v>
      </c>
      <c r="C8290" s="34">
        <v>2.8</v>
      </c>
      <c r="D8290" s="32">
        <f t="shared" si="258"/>
        <v>37.04</v>
      </c>
      <c r="E8290" s="37">
        <f t="shared" si="259"/>
        <v>44.448</v>
      </c>
      <c r="F8290" s="32">
        <f>'Auxiliary Energy Estimation'!$E$25-D8290</f>
        <v>17.96</v>
      </c>
      <c r="G8290" s="32">
        <f>'Auxiliary Energy Estimation'!$E$25-E8290</f>
        <v>10.552</v>
      </c>
      <c r="H8290" s="26">
        <f>IF(D8290&lt;='Auxiliary Energy Estimation'!$E$25, 1, 0)</f>
        <v>1</v>
      </c>
      <c r="I8290" s="26">
        <f>IF(E8290&lt;='Auxiliary Energy Estimation'!$E$25, 1, 0)</f>
        <v>1</v>
      </c>
    </row>
    <row r="8291" spans="2:9" ht="15" x14ac:dyDescent="0.3">
      <c r="B8291" s="33">
        <v>8286.5</v>
      </c>
      <c r="C8291" s="34">
        <v>2.8</v>
      </c>
      <c r="D8291" s="32">
        <f t="shared" si="258"/>
        <v>37.04</v>
      </c>
      <c r="E8291" s="37">
        <f t="shared" si="259"/>
        <v>44.448</v>
      </c>
      <c r="F8291" s="32">
        <f>'Auxiliary Energy Estimation'!$E$25-D8291</f>
        <v>17.96</v>
      </c>
      <c r="G8291" s="32">
        <f>'Auxiliary Energy Estimation'!$E$25-E8291</f>
        <v>10.552</v>
      </c>
      <c r="H8291" s="26">
        <f>IF(D8291&lt;='Auxiliary Energy Estimation'!$E$25, 1, 0)</f>
        <v>1</v>
      </c>
      <c r="I8291" s="26">
        <f>IF(E8291&lt;='Auxiliary Energy Estimation'!$E$25, 1, 0)</f>
        <v>1</v>
      </c>
    </row>
    <row r="8292" spans="2:9" ht="15" x14ac:dyDescent="0.3">
      <c r="B8292" s="33">
        <v>8287.5</v>
      </c>
      <c r="C8292" s="34">
        <v>2.2000000000000002</v>
      </c>
      <c r="D8292" s="32">
        <f t="shared" si="258"/>
        <v>35.96</v>
      </c>
      <c r="E8292" s="37">
        <f t="shared" si="259"/>
        <v>43.152000000000001</v>
      </c>
      <c r="F8292" s="32">
        <f>'Auxiliary Energy Estimation'!$E$25-D8292</f>
        <v>19.04</v>
      </c>
      <c r="G8292" s="32">
        <f>'Auxiliary Energy Estimation'!$E$25-E8292</f>
        <v>11.847999999999999</v>
      </c>
      <c r="H8292" s="26">
        <f>IF(D8292&lt;='Auxiliary Energy Estimation'!$E$25, 1, 0)</f>
        <v>1</v>
      </c>
      <c r="I8292" s="26">
        <f>IF(E8292&lt;='Auxiliary Energy Estimation'!$E$25, 1, 0)</f>
        <v>1</v>
      </c>
    </row>
    <row r="8293" spans="2:9" ht="15" x14ac:dyDescent="0.3">
      <c r="B8293" s="33">
        <v>8288.5</v>
      </c>
      <c r="C8293" s="34">
        <v>2.8</v>
      </c>
      <c r="D8293" s="32">
        <f t="shared" si="258"/>
        <v>37.04</v>
      </c>
      <c r="E8293" s="37">
        <f t="shared" si="259"/>
        <v>44.448</v>
      </c>
      <c r="F8293" s="32">
        <f>'Auxiliary Energy Estimation'!$E$25-D8293</f>
        <v>17.96</v>
      </c>
      <c r="G8293" s="32">
        <f>'Auxiliary Energy Estimation'!$E$25-E8293</f>
        <v>10.552</v>
      </c>
      <c r="H8293" s="26">
        <f>IF(D8293&lt;='Auxiliary Energy Estimation'!$E$25, 1, 0)</f>
        <v>1</v>
      </c>
      <c r="I8293" s="26">
        <f>IF(E8293&lt;='Auxiliary Energy Estimation'!$E$25, 1, 0)</f>
        <v>1</v>
      </c>
    </row>
    <row r="8294" spans="2:9" ht="15" x14ac:dyDescent="0.3">
      <c r="B8294" s="33">
        <v>8289.5</v>
      </c>
      <c r="C8294" s="34">
        <v>3.3</v>
      </c>
      <c r="D8294" s="32">
        <f t="shared" si="258"/>
        <v>37.94</v>
      </c>
      <c r="E8294" s="37">
        <f t="shared" si="259"/>
        <v>45.527999999999999</v>
      </c>
      <c r="F8294" s="32">
        <f>'Auxiliary Energy Estimation'!$E$25-D8294</f>
        <v>17.060000000000002</v>
      </c>
      <c r="G8294" s="32">
        <f>'Auxiliary Energy Estimation'!$E$25-E8294</f>
        <v>9.4720000000000013</v>
      </c>
      <c r="H8294" s="26">
        <f>IF(D8294&lt;='Auxiliary Energy Estimation'!$E$25, 1, 0)</f>
        <v>1</v>
      </c>
      <c r="I8294" s="26">
        <f>IF(E8294&lt;='Auxiliary Energy Estimation'!$E$25, 1, 0)</f>
        <v>1</v>
      </c>
    </row>
    <row r="8295" spans="2:9" ht="15" x14ac:dyDescent="0.3">
      <c r="B8295" s="33">
        <v>8290.5</v>
      </c>
      <c r="C8295" s="34">
        <v>3.9</v>
      </c>
      <c r="D8295" s="32">
        <f t="shared" si="258"/>
        <v>39.019999999999996</v>
      </c>
      <c r="E8295" s="37">
        <f t="shared" si="259"/>
        <v>46.823999999999991</v>
      </c>
      <c r="F8295" s="32">
        <f>'Auxiliary Energy Estimation'!$E$25-D8295</f>
        <v>15.980000000000004</v>
      </c>
      <c r="G8295" s="32">
        <f>'Auxiliary Energy Estimation'!$E$25-E8295</f>
        <v>8.176000000000009</v>
      </c>
      <c r="H8295" s="26">
        <f>IF(D8295&lt;='Auxiliary Energy Estimation'!$E$25, 1, 0)</f>
        <v>1</v>
      </c>
      <c r="I8295" s="26">
        <f>IF(E8295&lt;='Auxiliary Energy Estimation'!$E$25, 1, 0)</f>
        <v>1</v>
      </c>
    </row>
    <row r="8296" spans="2:9" ht="15" x14ac:dyDescent="0.3">
      <c r="B8296" s="33">
        <v>8291.5</v>
      </c>
      <c r="C8296" s="34">
        <v>4.4000000000000004</v>
      </c>
      <c r="D8296" s="32">
        <f t="shared" si="258"/>
        <v>39.92</v>
      </c>
      <c r="E8296" s="37">
        <f t="shared" si="259"/>
        <v>47.904000000000003</v>
      </c>
      <c r="F8296" s="32">
        <f>'Auxiliary Energy Estimation'!$E$25-D8296</f>
        <v>15.079999999999998</v>
      </c>
      <c r="G8296" s="32">
        <f>'Auxiliary Energy Estimation'!$E$25-E8296</f>
        <v>7.0959999999999965</v>
      </c>
      <c r="H8296" s="26">
        <f>IF(D8296&lt;='Auxiliary Energy Estimation'!$E$25, 1, 0)</f>
        <v>1</v>
      </c>
      <c r="I8296" s="26">
        <f>IF(E8296&lt;='Auxiliary Energy Estimation'!$E$25, 1, 0)</f>
        <v>1</v>
      </c>
    </row>
    <row r="8297" spans="2:9" ht="15" x14ac:dyDescent="0.3">
      <c r="B8297" s="33">
        <v>8292.5</v>
      </c>
      <c r="C8297" s="34">
        <v>5</v>
      </c>
      <c r="D8297" s="32">
        <f t="shared" si="258"/>
        <v>41</v>
      </c>
      <c r="E8297" s="37">
        <f t="shared" si="259"/>
        <v>49.199999999999996</v>
      </c>
      <c r="F8297" s="32">
        <f>'Auxiliary Energy Estimation'!$E$25-D8297</f>
        <v>14</v>
      </c>
      <c r="G8297" s="32">
        <f>'Auxiliary Energy Estimation'!$E$25-E8297</f>
        <v>5.8000000000000043</v>
      </c>
      <c r="H8297" s="26">
        <f>IF(D8297&lt;='Auxiliary Energy Estimation'!$E$25, 1, 0)</f>
        <v>1</v>
      </c>
      <c r="I8297" s="26">
        <f>IF(E8297&lt;='Auxiliary Energy Estimation'!$E$25, 1, 0)</f>
        <v>1</v>
      </c>
    </row>
    <row r="8298" spans="2:9" ht="15" x14ac:dyDescent="0.3">
      <c r="B8298" s="33">
        <v>8293.5</v>
      </c>
      <c r="C8298" s="34">
        <v>5</v>
      </c>
      <c r="D8298" s="32">
        <f t="shared" si="258"/>
        <v>41</v>
      </c>
      <c r="E8298" s="37">
        <f t="shared" si="259"/>
        <v>49.199999999999996</v>
      </c>
      <c r="F8298" s="32">
        <f>'Auxiliary Energy Estimation'!$E$25-D8298</f>
        <v>14</v>
      </c>
      <c r="G8298" s="32">
        <f>'Auxiliary Energy Estimation'!$E$25-E8298</f>
        <v>5.8000000000000043</v>
      </c>
      <c r="H8298" s="26">
        <f>IF(D8298&lt;='Auxiliary Energy Estimation'!$E$25, 1, 0)</f>
        <v>1</v>
      </c>
      <c r="I8298" s="26">
        <f>IF(E8298&lt;='Auxiliary Energy Estimation'!$E$25, 1, 0)</f>
        <v>1</v>
      </c>
    </row>
    <row r="8299" spans="2:9" ht="15" x14ac:dyDescent="0.3">
      <c r="B8299" s="33">
        <v>8294.5</v>
      </c>
      <c r="C8299" s="34">
        <v>4.4000000000000004</v>
      </c>
      <c r="D8299" s="32">
        <f t="shared" si="258"/>
        <v>39.92</v>
      </c>
      <c r="E8299" s="37">
        <f t="shared" si="259"/>
        <v>47.904000000000003</v>
      </c>
      <c r="F8299" s="32">
        <f>'Auxiliary Energy Estimation'!$E$25-D8299</f>
        <v>15.079999999999998</v>
      </c>
      <c r="G8299" s="32">
        <f>'Auxiliary Energy Estimation'!$E$25-E8299</f>
        <v>7.0959999999999965</v>
      </c>
      <c r="H8299" s="26">
        <f>IF(D8299&lt;='Auxiliary Energy Estimation'!$E$25, 1, 0)</f>
        <v>1</v>
      </c>
      <c r="I8299" s="26">
        <f>IF(E8299&lt;='Auxiliary Energy Estimation'!$E$25, 1, 0)</f>
        <v>1</v>
      </c>
    </row>
    <row r="8300" spans="2:9" ht="15" x14ac:dyDescent="0.3">
      <c r="B8300" s="33">
        <v>8295.5</v>
      </c>
      <c r="C8300" s="34">
        <v>3.9</v>
      </c>
      <c r="D8300" s="32">
        <f t="shared" si="258"/>
        <v>39.019999999999996</v>
      </c>
      <c r="E8300" s="37">
        <f t="shared" si="259"/>
        <v>46.823999999999991</v>
      </c>
      <c r="F8300" s="32">
        <f>'Auxiliary Energy Estimation'!$E$25-D8300</f>
        <v>15.980000000000004</v>
      </c>
      <c r="G8300" s="32">
        <f>'Auxiliary Energy Estimation'!$E$25-E8300</f>
        <v>8.176000000000009</v>
      </c>
      <c r="H8300" s="26">
        <f>IF(D8300&lt;='Auxiliary Energy Estimation'!$E$25, 1, 0)</f>
        <v>1</v>
      </c>
      <c r="I8300" s="26">
        <f>IF(E8300&lt;='Auxiliary Energy Estimation'!$E$25, 1, 0)</f>
        <v>1</v>
      </c>
    </row>
    <row r="8301" spans="2:9" ht="15" x14ac:dyDescent="0.3">
      <c r="B8301" s="33">
        <v>8296.5</v>
      </c>
      <c r="C8301" s="34">
        <v>3.3</v>
      </c>
      <c r="D8301" s="32">
        <f t="shared" si="258"/>
        <v>37.94</v>
      </c>
      <c r="E8301" s="37">
        <f t="shared" si="259"/>
        <v>45.527999999999999</v>
      </c>
      <c r="F8301" s="32">
        <f>'Auxiliary Energy Estimation'!$E$25-D8301</f>
        <v>17.060000000000002</v>
      </c>
      <c r="G8301" s="32">
        <f>'Auxiliary Energy Estimation'!$E$25-E8301</f>
        <v>9.4720000000000013</v>
      </c>
      <c r="H8301" s="26">
        <f>IF(D8301&lt;='Auxiliary Energy Estimation'!$E$25, 1, 0)</f>
        <v>1</v>
      </c>
      <c r="I8301" s="26">
        <f>IF(E8301&lt;='Auxiliary Energy Estimation'!$E$25, 1, 0)</f>
        <v>1</v>
      </c>
    </row>
    <row r="8302" spans="2:9" ht="15" x14ac:dyDescent="0.3">
      <c r="B8302" s="33">
        <v>8297.5</v>
      </c>
      <c r="C8302" s="34">
        <v>2.8</v>
      </c>
      <c r="D8302" s="32">
        <f t="shared" si="258"/>
        <v>37.04</v>
      </c>
      <c r="E8302" s="37">
        <f t="shared" si="259"/>
        <v>44.448</v>
      </c>
      <c r="F8302" s="32">
        <f>'Auxiliary Energy Estimation'!$E$25-D8302</f>
        <v>17.96</v>
      </c>
      <c r="G8302" s="32">
        <f>'Auxiliary Energy Estimation'!$E$25-E8302</f>
        <v>10.552</v>
      </c>
      <c r="H8302" s="26">
        <f>IF(D8302&lt;='Auxiliary Energy Estimation'!$E$25, 1, 0)</f>
        <v>1</v>
      </c>
      <c r="I8302" s="26">
        <f>IF(E8302&lt;='Auxiliary Energy Estimation'!$E$25, 1, 0)</f>
        <v>1</v>
      </c>
    </row>
    <row r="8303" spans="2:9" ht="15" x14ac:dyDescent="0.3">
      <c r="B8303" s="33">
        <v>8298.5</v>
      </c>
      <c r="C8303" s="34">
        <v>2.2000000000000002</v>
      </c>
      <c r="D8303" s="32">
        <f t="shared" si="258"/>
        <v>35.96</v>
      </c>
      <c r="E8303" s="37">
        <f t="shared" si="259"/>
        <v>43.152000000000001</v>
      </c>
      <c r="F8303" s="32">
        <f>'Auxiliary Energy Estimation'!$E$25-D8303</f>
        <v>19.04</v>
      </c>
      <c r="G8303" s="32">
        <f>'Auxiliary Energy Estimation'!$E$25-E8303</f>
        <v>11.847999999999999</v>
      </c>
      <c r="H8303" s="26">
        <f>IF(D8303&lt;='Auxiliary Energy Estimation'!$E$25, 1, 0)</f>
        <v>1</v>
      </c>
      <c r="I8303" s="26">
        <f>IF(E8303&lt;='Auxiliary Energy Estimation'!$E$25, 1, 0)</f>
        <v>1</v>
      </c>
    </row>
    <row r="8304" spans="2:9" ht="15" x14ac:dyDescent="0.3">
      <c r="B8304" s="33">
        <v>8299.5</v>
      </c>
      <c r="C8304" s="34">
        <v>1.7</v>
      </c>
      <c r="D8304" s="32">
        <f t="shared" si="258"/>
        <v>35.06</v>
      </c>
      <c r="E8304" s="37">
        <f t="shared" si="259"/>
        <v>42.072000000000003</v>
      </c>
      <c r="F8304" s="32">
        <f>'Auxiliary Energy Estimation'!$E$25-D8304</f>
        <v>19.939999999999998</v>
      </c>
      <c r="G8304" s="32">
        <f>'Auxiliary Energy Estimation'!$E$25-E8304</f>
        <v>12.927999999999997</v>
      </c>
      <c r="H8304" s="26">
        <f>IF(D8304&lt;='Auxiliary Energy Estimation'!$E$25, 1, 0)</f>
        <v>1</v>
      </c>
      <c r="I8304" s="26">
        <f>IF(E8304&lt;='Auxiliary Energy Estimation'!$E$25, 1, 0)</f>
        <v>1</v>
      </c>
    </row>
    <row r="8305" spans="2:9" ht="15" x14ac:dyDescent="0.3">
      <c r="B8305" s="33">
        <v>8300.5</v>
      </c>
      <c r="C8305" s="34">
        <v>1.1000000000000001</v>
      </c>
      <c r="D8305" s="32">
        <f t="shared" si="258"/>
        <v>33.979999999999997</v>
      </c>
      <c r="E8305" s="37">
        <f t="shared" si="259"/>
        <v>40.775999999999996</v>
      </c>
      <c r="F8305" s="32">
        <f>'Auxiliary Energy Estimation'!$E$25-D8305</f>
        <v>21.020000000000003</v>
      </c>
      <c r="G8305" s="32">
        <f>'Auxiliary Energy Estimation'!$E$25-E8305</f>
        <v>14.224000000000004</v>
      </c>
      <c r="H8305" s="26">
        <f>IF(D8305&lt;='Auxiliary Energy Estimation'!$E$25, 1, 0)</f>
        <v>1</v>
      </c>
      <c r="I8305" s="26">
        <f>IF(E8305&lt;='Auxiliary Energy Estimation'!$E$25, 1, 0)</f>
        <v>1</v>
      </c>
    </row>
    <row r="8306" spans="2:9" ht="15" x14ac:dyDescent="0.3">
      <c r="B8306" s="33">
        <v>8301.5</v>
      </c>
      <c r="C8306" s="34">
        <v>0.6</v>
      </c>
      <c r="D8306" s="32">
        <f t="shared" si="258"/>
        <v>33.08</v>
      </c>
      <c r="E8306" s="37">
        <f t="shared" si="259"/>
        <v>39.695999999999998</v>
      </c>
      <c r="F8306" s="32">
        <f>'Auxiliary Energy Estimation'!$E$25-D8306</f>
        <v>21.92</v>
      </c>
      <c r="G8306" s="32">
        <f>'Auxiliary Energy Estimation'!$E$25-E8306</f>
        <v>15.304000000000002</v>
      </c>
      <c r="H8306" s="26">
        <f>IF(D8306&lt;='Auxiliary Energy Estimation'!$E$25, 1, 0)</f>
        <v>1</v>
      </c>
      <c r="I8306" s="26">
        <f>IF(E8306&lt;='Auxiliary Energy Estimation'!$E$25, 1, 0)</f>
        <v>1</v>
      </c>
    </row>
    <row r="8307" spans="2:9" ht="15" x14ac:dyDescent="0.3">
      <c r="B8307" s="33">
        <v>8302.5</v>
      </c>
      <c r="C8307" s="34">
        <v>0.6</v>
      </c>
      <c r="D8307" s="32">
        <f t="shared" si="258"/>
        <v>33.08</v>
      </c>
      <c r="E8307" s="37">
        <f t="shared" si="259"/>
        <v>39.695999999999998</v>
      </c>
      <c r="F8307" s="32">
        <f>'Auxiliary Energy Estimation'!$E$25-D8307</f>
        <v>21.92</v>
      </c>
      <c r="G8307" s="32">
        <f>'Auxiliary Energy Estimation'!$E$25-E8307</f>
        <v>15.304000000000002</v>
      </c>
      <c r="H8307" s="26">
        <f>IF(D8307&lt;='Auxiliary Energy Estimation'!$E$25, 1, 0)</f>
        <v>1</v>
      </c>
      <c r="I8307" s="26">
        <f>IF(E8307&lt;='Auxiliary Energy Estimation'!$E$25, 1, 0)</f>
        <v>1</v>
      </c>
    </row>
    <row r="8308" spans="2:9" ht="15" x14ac:dyDescent="0.3">
      <c r="B8308" s="33">
        <v>8303.5</v>
      </c>
      <c r="C8308" s="34">
        <v>0</v>
      </c>
      <c r="D8308" s="32">
        <f t="shared" si="258"/>
        <v>32</v>
      </c>
      <c r="E8308" s="37">
        <f t="shared" si="259"/>
        <v>38.4</v>
      </c>
      <c r="F8308" s="32">
        <f>'Auxiliary Energy Estimation'!$E$25-D8308</f>
        <v>23</v>
      </c>
      <c r="G8308" s="32">
        <f>'Auxiliary Energy Estimation'!$E$25-E8308</f>
        <v>16.600000000000001</v>
      </c>
      <c r="H8308" s="26">
        <f>IF(D8308&lt;='Auxiliary Energy Estimation'!$E$25, 1, 0)</f>
        <v>1</v>
      </c>
      <c r="I8308" s="26">
        <f>IF(E8308&lt;='Auxiliary Energy Estimation'!$E$25, 1, 0)</f>
        <v>1</v>
      </c>
    </row>
    <row r="8309" spans="2:9" ht="15" x14ac:dyDescent="0.3">
      <c r="B8309" s="33">
        <v>8304.5</v>
      </c>
      <c r="C8309" s="34">
        <v>-0.6</v>
      </c>
      <c r="D8309" s="32">
        <f t="shared" si="258"/>
        <v>30.92</v>
      </c>
      <c r="E8309" s="37">
        <f t="shared" si="259"/>
        <v>37.103999999999999</v>
      </c>
      <c r="F8309" s="32">
        <f>'Auxiliary Energy Estimation'!$E$25-D8309</f>
        <v>24.08</v>
      </c>
      <c r="G8309" s="32">
        <f>'Auxiliary Energy Estimation'!$E$25-E8309</f>
        <v>17.896000000000001</v>
      </c>
      <c r="H8309" s="26">
        <f>IF(D8309&lt;='Auxiliary Energy Estimation'!$E$25, 1, 0)</f>
        <v>1</v>
      </c>
      <c r="I8309" s="26">
        <f>IF(E8309&lt;='Auxiliary Energy Estimation'!$E$25, 1, 0)</f>
        <v>1</v>
      </c>
    </row>
    <row r="8310" spans="2:9" ht="15" x14ac:dyDescent="0.3">
      <c r="B8310" s="33">
        <v>8305.5</v>
      </c>
      <c r="C8310" s="34">
        <v>-0.6</v>
      </c>
      <c r="D8310" s="32">
        <f t="shared" si="258"/>
        <v>30.92</v>
      </c>
      <c r="E8310" s="37">
        <f t="shared" si="259"/>
        <v>37.103999999999999</v>
      </c>
      <c r="F8310" s="32">
        <f>'Auxiliary Energy Estimation'!$E$25-D8310</f>
        <v>24.08</v>
      </c>
      <c r="G8310" s="32">
        <f>'Auxiliary Energy Estimation'!$E$25-E8310</f>
        <v>17.896000000000001</v>
      </c>
      <c r="H8310" s="26">
        <f>IF(D8310&lt;='Auxiliary Energy Estimation'!$E$25, 1, 0)</f>
        <v>1</v>
      </c>
      <c r="I8310" s="26">
        <f>IF(E8310&lt;='Auxiliary Energy Estimation'!$E$25, 1, 0)</f>
        <v>1</v>
      </c>
    </row>
    <row r="8311" spans="2:9" ht="15" x14ac:dyDescent="0.3">
      <c r="B8311" s="33">
        <v>8306.5</v>
      </c>
      <c r="C8311" s="34">
        <v>-1.1000000000000001</v>
      </c>
      <c r="D8311" s="32">
        <f t="shared" si="258"/>
        <v>30.02</v>
      </c>
      <c r="E8311" s="37">
        <f t="shared" si="259"/>
        <v>36.024000000000001</v>
      </c>
      <c r="F8311" s="32">
        <f>'Auxiliary Energy Estimation'!$E$25-D8311</f>
        <v>24.98</v>
      </c>
      <c r="G8311" s="32">
        <f>'Auxiliary Energy Estimation'!$E$25-E8311</f>
        <v>18.975999999999999</v>
      </c>
      <c r="H8311" s="26">
        <f>IF(D8311&lt;='Auxiliary Energy Estimation'!$E$25, 1, 0)</f>
        <v>1</v>
      </c>
      <c r="I8311" s="26">
        <f>IF(E8311&lt;='Auxiliary Energy Estimation'!$E$25, 1, 0)</f>
        <v>1</v>
      </c>
    </row>
    <row r="8312" spans="2:9" ht="15" x14ac:dyDescent="0.3">
      <c r="B8312" s="33">
        <v>8307.5</v>
      </c>
      <c r="C8312" s="34">
        <v>-1.1000000000000001</v>
      </c>
      <c r="D8312" s="32">
        <f t="shared" si="258"/>
        <v>30.02</v>
      </c>
      <c r="E8312" s="37">
        <f t="shared" si="259"/>
        <v>36.024000000000001</v>
      </c>
      <c r="F8312" s="32">
        <f>'Auxiliary Energy Estimation'!$E$25-D8312</f>
        <v>24.98</v>
      </c>
      <c r="G8312" s="32">
        <f>'Auxiliary Energy Estimation'!$E$25-E8312</f>
        <v>18.975999999999999</v>
      </c>
      <c r="H8312" s="26">
        <f>IF(D8312&lt;='Auxiliary Energy Estimation'!$E$25, 1, 0)</f>
        <v>1</v>
      </c>
      <c r="I8312" s="26">
        <f>IF(E8312&lt;='Auxiliary Energy Estimation'!$E$25, 1, 0)</f>
        <v>1</v>
      </c>
    </row>
    <row r="8313" spans="2:9" ht="15" x14ac:dyDescent="0.3">
      <c r="B8313" s="33">
        <v>8308.5</v>
      </c>
      <c r="C8313" s="34">
        <v>-1.7</v>
      </c>
      <c r="D8313" s="32">
        <f t="shared" si="258"/>
        <v>28.94</v>
      </c>
      <c r="E8313" s="37">
        <f t="shared" si="259"/>
        <v>34.728000000000002</v>
      </c>
      <c r="F8313" s="32">
        <f>'Auxiliary Energy Estimation'!$E$25-D8313</f>
        <v>26.06</v>
      </c>
      <c r="G8313" s="32">
        <f>'Auxiliary Energy Estimation'!$E$25-E8313</f>
        <v>20.271999999999998</v>
      </c>
      <c r="H8313" s="26">
        <f>IF(D8313&lt;='Auxiliary Energy Estimation'!$E$25, 1, 0)</f>
        <v>1</v>
      </c>
      <c r="I8313" s="26">
        <f>IF(E8313&lt;='Auxiliary Energy Estimation'!$E$25, 1, 0)</f>
        <v>1</v>
      </c>
    </row>
    <row r="8314" spans="2:9" ht="15" x14ac:dyDescent="0.3">
      <c r="B8314" s="33">
        <v>8309.5</v>
      </c>
      <c r="C8314" s="34">
        <v>-2.2000000000000002</v>
      </c>
      <c r="D8314" s="32">
        <f t="shared" si="258"/>
        <v>28.04</v>
      </c>
      <c r="E8314" s="37">
        <f t="shared" si="259"/>
        <v>33.647999999999996</v>
      </c>
      <c r="F8314" s="32">
        <f>'Auxiliary Energy Estimation'!$E$25-D8314</f>
        <v>26.96</v>
      </c>
      <c r="G8314" s="32">
        <f>'Auxiliary Energy Estimation'!$E$25-E8314</f>
        <v>21.352000000000004</v>
      </c>
      <c r="H8314" s="26">
        <f>IF(D8314&lt;='Auxiliary Energy Estimation'!$E$25, 1, 0)</f>
        <v>1</v>
      </c>
      <c r="I8314" s="26">
        <f>IF(E8314&lt;='Auxiliary Energy Estimation'!$E$25, 1, 0)</f>
        <v>1</v>
      </c>
    </row>
    <row r="8315" spans="2:9" ht="15" x14ac:dyDescent="0.3">
      <c r="B8315" s="33">
        <v>8310.5</v>
      </c>
      <c r="C8315" s="34">
        <v>-2.2000000000000002</v>
      </c>
      <c r="D8315" s="32">
        <f t="shared" si="258"/>
        <v>28.04</v>
      </c>
      <c r="E8315" s="37">
        <f t="shared" si="259"/>
        <v>33.647999999999996</v>
      </c>
      <c r="F8315" s="32">
        <f>'Auxiliary Energy Estimation'!$E$25-D8315</f>
        <v>26.96</v>
      </c>
      <c r="G8315" s="32">
        <f>'Auxiliary Energy Estimation'!$E$25-E8315</f>
        <v>21.352000000000004</v>
      </c>
      <c r="H8315" s="26">
        <f>IF(D8315&lt;='Auxiliary Energy Estimation'!$E$25, 1, 0)</f>
        <v>1</v>
      </c>
      <c r="I8315" s="26">
        <f>IF(E8315&lt;='Auxiliary Energy Estimation'!$E$25, 1, 0)</f>
        <v>1</v>
      </c>
    </row>
    <row r="8316" spans="2:9" ht="15" x14ac:dyDescent="0.3">
      <c r="B8316" s="33">
        <v>8311.5</v>
      </c>
      <c r="C8316" s="34">
        <v>-2.2000000000000002</v>
      </c>
      <c r="D8316" s="32">
        <f t="shared" si="258"/>
        <v>28.04</v>
      </c>
      <c r="E8316" s="37">
        <f t="shared" si="259"/>
        <v>33.647999999999996</v>
      </c>
      <c r="F8316" s="32">
        <f>'Auxiliary Energy Estimation'!$E$25-D8316</f>
        <v>26.96</v>
      </c>
      <c r="G8316" s="32">
        <f>'Auxiliary Energy Estimation'!$E$25-E8316</f>
        <v>21.352000000000004</v>
      </c>
      <c r="H8316" s="26">
        <f>IF(D8316&lt;='Auxiliary Energy Estimation'!$E$25, 1, 0)</f>
        <v>1</v>
      </c>
      <c r="I8316" s="26">
        <f>IF(E8316&lt;='Auxiliary Energy Estimation'!$E$25, 1, 0)</f>
        <v>1</v>
      </c>
    </row>
    <row r="8317" spans="2:9" ht="15" x14ac:dyDescent="0.3">
      <c r="B8317" s="33">
        <v>8312.5</v>
      </c>
      <c r="C8317" s="34">
        <v>-2.2000000000000002</v>
      </c>
      <c r="D8317" s="32">
        <f t="shared" si="258"/>
        <v>28.04</v>
      </c>
      <c r="E8317" s="37">
        <f t="shared" si="259"/>
        <v>33.647999999999996</v>
      </c>
      <c r="F8317" s="32">
        <f>'Auxiliary Energy Estimation'!$E$25-D8317</f>
        <v>26.96</v>
      </c>
      <c r="G8317" s="32">
        <f>'Auxiliary Energy Estimation'!$E$25-E8317</f>
        <v>21.352000000000004</v>
      </c>
      <c r="H8317" s="26">
        <f>IF(D8317&lt;='Auxiliary Energy Estimation'!$E$25, 1, 0)</f>
        <v>1</v>
      </c>
      <c r="I8317" s="26">
        <f>IF(E8317&lt;='Auxiliary Energy Estimation'!$E$25, 1, 0)</f>
        <v>1</v>
      </c>
    </row>
    <row r="8318" spans="2:9" ht="15" x14ac:dyDescent="0.3">
      <c r="B8318" s="33">
        <v>8313.5</v>
      </c>
      <c r="C8318" s="34">
        <v>-2.2000000000000002</v>
      </c>
      <c r="D8318" s="32">
        <f t="shared" si="258"/>
        <v>28.04</v>
      </c>
      <c r="E8318" s="37">
        <f t="shared" si="259"/>
        <v>33.647999999999996</v>
      </c>
      <c r="F8318" s="32">
        <f>'Auxiliary Energy Estimation'!$E$25-D8318</f>
        <v>26.96</v>
      </c>
      <c r="G8318" s="32">
        <f>'Auxiliary Energy Estimation'!$E$25-E8318</f>
        <v>21.352000000000004</v>
      </c>
      <c r="H8318" s="26">
        <f>IF(D8318&lt;='Auxiliary Energy Estimation'!$E$25, 1, 0)</f>
        <v>1</v>
      </c>
      <c r="I8318" s="26">
        <f>IF(E8318&lt;='Auxiliary Energy Estimation'!$E$25, 1, 0)</f>
        <v>1</v>
      </c>
    </row>
    <row r="8319" spans="2:9" ht="15" x14ac:dyDescent="0.3">
      <c r="B8319" s="33">
        <v>8314.5</v>
      </c>
      <c r="C8319" s="34">
        <v>-1.1000000000000001</v>
      </c>
      <c r="D8319" s="32">
        <f t="shared" si="258"/>
        <v>30.02</v>
      </c>
      <c r="E8319" s="37">
        <f t="shared" si="259"/>
        <v>36.024000000000001</v>
      </c>
      <c r="F8319" s="32">
        <f>'Auxiliary Energy Estimation'!$E$25-D8319</f>
        <v>24.98</v>
      </c>
      <c r="G8319" s="32">
        <f>'Auxiliary Energy Estimation'!$E$25-E8319</f>
        <v>18.975999999999999</v>
      </c>
      <c r="H8319" s="26">
        <f>IF(D8319&lt;='Auxiliary Energy Estimation'!$E$25, 1, 0)</f>
        <v>1</v>
      </c>
      <c r="I8319" s="26">
        <f>IF(E8319&lt;='Auxiliary Energy Estimation'!$E$25, 1, 0)</f>
        <v>1</v>
      </c>
    </row>
    <row r="8320" spans="2:9" ht="15" x14ac:dyDescent="0.3">
      <c r="B8320" s="33">
        <v>8315.5</v>
      </c>
      <c r="C8320" s="34">
        <v>-1.1000000000000001</v>
      </c>
      <c r="D8320" s="32">
        <f t="shared" si="258"/>
        <v>30.02</v>
      </c>
      <c r="E8320" s="37">
        <f t="shared" si="259"/>
        <v>36.024000000000001</v>
      </c>
      <c r="F8320" s="32">
        <f>'Auxiliary Energy Estimation'!$E$25-D8320</f>
        <v>24.98</v>
      </c>
      <c r="G8320" s="32">
        <f>'Auxiliary Energy Estimation'!$E$25-E8320</f>
        <v>18.975999999999999</v>
      </c>
      <c r="H8320" s="26">
        <f>IF(D8320&lt;='Auxiliary Energy Estimation'!$E$25, 1, 0)</f>
        <v>1</v>
      </c>
      <c r="I8320" s="26">
        <f>IF(E8320&lt;='Auxiliary Energy Estimation'!$E$25, 1, 0)</f>
        <v>1</v>
      </c>
    </row>
    <row r="8321" spans="2:9" ht="15" x14ac:dyDescent="0.3">
      <c r="B8321" s="33">
        <v>8316.5</v>
      </c>
      <c r="C8321" s="34">
        <v>-1.1000000000000001</v>
      </c>
      <c r="D8321" s="32">
        <f t="shared" si="258"/>
        <v>30.02</v>
      </c>
      <c r="E8321" s="37">
        <f t="shared" si="259"/>
        <v>36.024000000000001</v>
      </c>
      <c r="F8321" s="32">
        <f>'Auxiliary Energy Estimation'!$E$25-D8321</f>
        <v>24.98</v>
      </c>
      <c r="G8321" s="32">
        <f>'Auxiliary Energy Estimation'!$E$25-E8321</f>
        <v>18.975999999999999</v>
      </c>
      <c r="H8321" s="26">
        <f>IF(D8321&lt;='Auxiliary Energy Estimation'!$E$25, 1, 0)</f>
        <v>1</v>
      </c>
      <c r="I8321" s="26">
        <f>IF(E8321&lt;='Auxiliary Energy Estimation'!$E$25, 1, 0)</f>
        <v>1</v>
      </c>
    </row>
    <row r="8322" spans="2:9" ht="15" x14ac:dyDescent="0.3">
      <c r="B8322" s="33">
        <v>8317.5</v>
      </c>
      <c r="C8322" s="34">
        <v>-0.6</v>
      </c>
      <c r="D8322" s="32">
        <f t="shared" si="258"/>
        <v>30.92</v>
      </c>
      <c r="E8322" s="37">
        <f t="shared" si="259"/>
        <v>37.103999999999999</v>
      </c>
      <c r="F8322" s="32">
        <f>'Auxiliary Energy Estimation'!$E$25-D8322</f>
        <v>24.08</v>
      </c>
      <c r="G8322" s="32">
        <f>'Auxiliary Energy Estimation'!$E$25-E8322</f>
        <v>17.896000000000001</v>
      </c>
      <c r="H8322" s="26">
        <f>IF(D8322&lt;='Auxiliary Energy Estimation'!$E$25, 1, 0)</f>
        <v>1</v>
      </c>
      <c r="I8322" s="26">
        <f>IF(E8322&lt;='Auxiliary Energy Estimation'!$E$25, 1, 0)</f>
        <v>1</v>
      </c>
    </row>
    <row r="8323" spans="2:9" ht="15" x14ac:dyDescent="0.3">
      <c r="B8323" s="33">
        <v>8318.5</v>
      </c>
      <c r="C8323" s="34">
        <v>-1.1000000000000001</v>
      </c>
      <c r="D8323" s="32">
        <f t="shared" si="258"/>
        <v>30.02</v>
      </c>
      <c r="E8323" s="37">
        <f t="shared" si="259"/>
        <v>36.024000000000001</v>
      </c>
      <c r="F8323" s="32">
        <f>'Auxiliary Energy Estimation'!$E$25-D8323</f>
        <v>24.98</v>
      </c>
      <c r="G8323" s="32">
        <f>'Auxiliary Energy Estimation'!$E$25-E8323</f>
        <v>18.975999999999999</v>
      </c>
      <c r="H8323" s="26">
        <f>IF(D8323&lt;='Auxiliary Energy Estimation'!$E$25, 1, 0)</f>
        <v>1</v>
      </c>
      <c r="I8323" s="26">
        <f>IF(E8323&lt;='Auxiliary Energy Estimation'!$E$25, 1, 0)</f>
        <v>1</v>
      </c>
    </row>
    <row r="8324" spans="2:9" ht="15" x14ac:dyDescent="0.3">
      <c r="B8324" s="33">
        <v>8319.5</v>
      </c>
      <c r="C8324" s="34">
        <v>-1.7</v>
      </c>
      <c r="D8324" s="32">
        <f t="shared" si="258"/>
        <v>28.94</v>
      </c>
      <c r="E8324" s="37">
        <f t="shared" si="259"/>
        <v>34.728000000000002</v>
      </c>
      <c r="F8324" s="32">
        <f>'Auxiliary Energy Estimation'!$E$25-D8324</f>
        <v>26.06</v>
      </c>
      <c r="G8324" s="32">
        <f>'Auxiliary Energy Estimation'!$E$25-E8324</f>
        <v>20.271999999999998</v>
      </c>
      <c r="H8324" s="26">
        <f>IF(D8324&lt;='Auxiliary Energy Estimation'!$E$25, 1, 0)</f>
        <v>1</v>
      </c>
      <c r="I8324" s="26">
        <f>IF(E8324&lt;='Auxiliary Energy Estimation'!$E$25, 1, 0)</f>
        <v>1</v>
      </c>
    </row>
    <row r="8325" spans="2:9" ht="15" x14ac:dyDescent="0.3">
      <c r="B8325" s="33">
        <v>8320.5</v>
      </c>
      <c r="C8325" s="34">
        <v>-2.2000000000000002</v>
      </c>
      <c r="D8325" s="32">
        <f t="shared" ref="D8325:D8388" si="260">CONVERT(C8325,"C","F")</f>
        <v>28.04</v>
      </c>
      <c r="E8325" s="37">
        <f t="shared" ref="E8325:E8388" si="261">D8325*1.2</f>
        <v>33.647999999999996</v>
      </c>
      <c r="F8325" s="32">
        <f>'Auxiliary Energy Estimation'!$E$25-D8325</f>
        <v>26.96</v>
      </c>
      <c r="G8325" s="32">
        <f>'Auxiliary Energy Estimation'!$E$25-E8325</f>
        <v>21.352000000000004</v>
      </c>
      <c r="H8325" s="26">
        <f>IF(D8325&lt;='Auxiliary Energy Estimation'!$E$25, 1, 0)</f>
        <v>1</v>
      </c>
      <c r="I8325" s="26">
        <f>IF(E8325&lt;='Auxiliary Energy Estimation'!$E$25, 1, 0)</f>
        <v>1</v>
      </c>
    </row>
    <row r="8326" spans="2:9" ht="15" x14ac:dyDescent="0.3">
      <c r="B8326" s="33">
        <v>8321.5</v>
      </c>
      <c r="C8326" s="34">
        <v>-3.3</v>
      </c>
      <c r="D8326" s="32">
        <f t="shared" si="260"/>
        <v>26.060000000000002</v>
      </c>
      <c r="E8326" s="37">
        <f t="shared" si="261"/>
        <v>31.272000000000002</v>
      </c>
      <c r="F8326" s="32">
        <f>'Auxiliary Energy Estimation'!$E$25-D8326</f>
        <v>28.939999999999998</v>
      </c>
      <c r="G8326" s="32">
        <f>'Auxiliary Energy Estimation'!$E$25-E8326</f>
        <v>23.727999999999998</v>
      </c>
      <c r="H8326" s="26">
        <f>IF(D8326&lt;='Auxiliary Energy Estimation'!$E$25, 1, 0)</f>
        <v>1</v>
      </c>
      <c r="I8326" s="26">
        <f>IF(E8326&lt;='Auxiliary Energy Estimation'!$E$25, 1, 0)</f>
        <v>1</v>
      </c>
    </row>
    <row r="8327" spans="2:9" ht="15" x14ac:dyDescent="0.3">
      <c r="B8327" s="33">
        <v>8322.5</v>
      </c>
      <c r="C8327" s="34">
        <v>-3.9</v>
      </c>
      <c r="D8327" s="32">
        <f t="shared" si="260"/>
        <v>24.98</v>
      </c>
      <c r="E8327" s="37">
        <f t="shared" si="261"/>
        <v>29.975999999999999</v>
      </c>
      <c r="F8327" s="32">
        <f>'Auxiliary Energy Estimation'!$E$25-D8327</f>
        <v>30.02</v>
      </c>
      <c r="G8327" s="32">
        <f>'Auxiliary Energy Estimation'!$E$25-E8327</f>
        <v>25.024000000000001</v>
      </c>
      <c r="H8327" s="26">
        <f>IF(D8327&lt;='Auxiliary Energy Estimation'!$E$25, 1, 0)</f>
        <v>1</v>
      </c>
      <c r="I8327" s="26">
        <f>IF(E8327&lt;='Auxiliary Energy Estimation'!$E$25, 1, 0)</f>
        <v>1</v>
      </c>
    </row>
    <row r="8328" spans="2:9" ht="15" x14ac:dyDescent="0.3">
      <c r="B8328" s="33">
        <v>8323.5</v>
      </c>
      <c r="C8328" s="34">
        <v>-4.4000000000000004</v>
      </c>
      <c r="D8328" s="32">
        <f t="shared" si="260"/>
        <v>24.08</v>
      </c>
      <c r="E8328" s="37">
        <f t="shared" si="261"/>
        <v>28.895999999999997</v>
      </c>
      <c r="F8328" s="32">
        <f>'Auxiliary Energy Estimation'!$E$25-D8328</f>
        <v>30.92</v>
      </c>
      <c r="G8328" s="32">
        <f>'Auxiliary Energy Estimation'!$E$25-E8328</f>
        <v>26.104000000000003</v>
      </c>
      <c r="H8328" s="26">
        <f>IF(D8328&lt;='Auxiliary Energy Estimation'!$E$25, 1, 0)</f>
        <v>1</v>
      </c>
      <c r="I8328" s="26">
        <f>IF(E8328&lt;='Auxiliary Energy Estimation'!$E$25, 1, 0)</f>
        <v>1</v>
      </c>
    </row>
    <row r="8329" spans="2:9" ht="15" x14ac:dyDescent="0.3">
      <c r="B8329" s="33">
        <v>8324.5</v>
      </c>
      <c r="C8329" s="34">
        <v>-4.4000000000000004</v>
      </c>
      <c r="D8329" s="32">
        <f t="shared" si="260"/>
        <v>24.08</v>
      </c>
      <c r="E8329" s="37">
        <f t="shared" si="261"/>
        <v>28.895999999999997</v>
      </c>
      <c r="F8329" s="32">
        <f>'Auxiliary Energy Estimation'!$E$25-D8329</f>
        <v>30.92</v>
      </c>
      <c r="G8329" s="32">
        <f>'Auxiliary Energy Estimation'!$E$25-E8329</f>
        <v>26.104000000000003</v>
      </c>
      <c r="H8329" s="26">
        <f>IF(D8329&lt;='Auxiliary Energy Estimation'!$E$25, 1, 0)</f>
        <v>1</v>
      </c>
      <c r="I8329" s="26">
        <f>IF(E8329&lt;='Auxiliary Energy Estimation'!$E$25, 1, 0)</f>
        <v>1</v>
      </c>
    </row>
    <row r="8330" spans="2:9" ht="15" x14ac:dyDescent="0.3">
      <c r="B8330" s="33">
        <v>8325.5</v>
      </c>
      <c r="C8330" s="34">
        <v>-5</v>
      </c>
      <c r="D8330" s="32">
        <f t="shared" si="260"/>
        <v>23</v>
      </c>
      <c r="E8330" s="37">
        <f t="shared" si="261"/>
        <v>27.599999999999998</v>
      </c>
      <c r="F8330" s="32">
        <f>'Auxiliary Energy Estimation'!$E$25-D8330</f>
        <v>32</v>
      </c>
      <c r="G8330" s="32">
        <f>'Auxiliary Energy Estimation'!$E$25-E8330</f>
        <v>27.400000000000002</v>
      </c>
      <c r="H8330" s="26">
        <f>IF(D8330&lt;='Auxiliary Energy Estimation'!$E$25, 1, 0)</f>
        <v>1</v>
      </c>
      <c r="I8330" s="26">
        <f>IF(E8330&lt;='Auxiliary Energy Estimation'!$E$25, 1, 0)</f>
        <v>1</v>
      </c>
    </row>
    <row r="8331" spans="2:9" ht="15" x14ac:dyDescent="0.3">
      <c r="B8331" s="33">
        <v>8326.5</v>
      </c>
      <c r="C8331" s="34">
        <v>-6.1</v>
      </c>
      <c r="D8331" s="32">
        <f t="shared" si="260"/>
        <v>21.02</v>
      </c>
      <c r="E8331" s="37">
        <f t="shared" si="261"/>
        <v>25.224</v>
      </c>
      <c r="F8331" s="32">
        <f>'Auxiliary Energy Estimation'!$E$25-D8331</f>
        <v>33.980000000000004</v>
      </c>
      <c r="G8331" s="32">
        <f>'Auxiliary Energy Estimation'!$E$25-E8331</f>
        <v>29.776</v>
      </c>
      <c r="H8331" s="26">
        <f>IF(D8331&lt;='Auxiliary Energy Estimation'!$E$25, 1, 0)</f>
        <v>1</v>
      </c>
      <c r="I8331" s="26">
        <f>IF(E8331&lt;='Auxiliary Energy Estimation'!$E$25, 1, 0)</f>
        <v>1</v>
      </c>
    </row>
    <row r="8332" spans="2:9" ht="15" x14ac:dyDescent="0.3">
      <c r="B8332" s="33">
        <v>8327.5</v>
      </c>
      <c r="C8332" s="34">
        <v>-6.7</v>
      </c>
      <c r="D8332" s="32">
        <f t="shared" si="260"/>
        <v>19.939999999999998</v>
      </c>
      <c r="E8332" s="37">
        <f t="shared" si="261"/>
        <v>23.927999999999997</v>
      </c>
      <c r="F8332" s="32">
        <f>'Auxiliary Energy Estimation'!$E$25-D8332</f>
        <v>35.06</v>
      </c>
      <c r="G8332" s="32">
        <f>'Auxiliary Energy Estimation'!$E$25-E8332</f>
        <v>31.072000000000003</v>
      </c>
      <c r="H8332" s="26">
        <f>IF(D8332&lt;='Auxiliary Energy Estimation'!$E$25, 1, 0)</f>
        <v>1</v>
      </c>
      <c r="I8332" s="26">
        <f>IF(E8332&lt;='Auxiliary Energy Estimation'!$E$25, 1, 0)</f>
        <v>1</v>
      </c>
    </row>
    <row r="8333" spans="2:9" ht="15" x14ac:dyDescent="0.3">
      <c r="B8333" s="33">
        <v>8328.5</v>
      </c>
      <c r="C8333" s="34">
        <v>-7.2</v>
      </c>
      <c r="D8333" s="32">
        <f t="shared" si="260"/>
        <v>19.04</v>
      </c>
      <c r="E8333" s="37">
        <f t="shared" si="261"/>
        <v>22.847999999999999</v>
      </c>
      <c r="F8333" s="32">
        <f>'Auxiliary Energy Estimation'!$E$25-D8333</f>
        <v>35.96</v>
      </c>
      <c r="G8333" s="32">
        <f>'Auxiliary Energy Estimation'!$E$25-E8333</f>
        <v>32.152000000000001</v>
      </c>
      <c r="H8333" s="26">
        <f>IF(D8333&lt;='Auxiliary Energy Estimation'!$E$25, 1, 0)</f>
        <v>1</v>
      </c>
      <c r="I8333" s="26">
        <f>IF(E8333&lt;='Auxiliary Energy Estimation'!$E$25, 1, 0)</f>
        <v>1</v>
      </c>
    </row>
    <row r="8334" spans="2:9" ht="15" x14ac:dyDescent="0.3">
      <c r="B8334" s="33">
        <v>8329.5</v>
      </c>
      <c r="C8334" s="34">
        <v>-7.2</v>
      </c>
      <c r="D8334" s="32">
        <f t="shared" si="260"/>
        <v>19.04</v>
      </c>
      <c r="E8334" s="37">
        <f t="shared" si="261"/>
        <v>22.847999999999999</v>
      </c>
      <c r="F8334" s="32">
        <f>'Auxiliary Energy Estimation'!$E$25-D8334</f>
        <v>35.96</v>
      </c>
      <c r="G8334" s="32">
        <f>'Auxiliary Energy Estimation'!$E$25-E8334</f>
        <v>32.152000000000001</v>
      </c>
      <c r="H8334" s="26">
        <f>IF(D8334&lt;='Auxiliary Energy Estimation'!$E$25, 1, 0)</f>
        <v>1</v>
      </c>
      <c r="I8334" s="26">
        <f>IF(E8334&lt;='Auxiliary Energy Estimation'!$E$25, 1, 0)</f>
        <v>1</v>
      </c>
    </row>
    <row r="8335" spans="2:9" ht="15" x14ac:dyDescent="0.3">
      <c r="B8335" s="33">
        <v>8330.5</v>
      </c>
      <c r="C8335" s="34">
        <v>-7.8</v>
      </c>
      <c r="D8335" s="32">
        <f t="shared" si="260"/>
        <v>17.96</v>
      </c>
      <c r="E8335" s="37">
        <f t="shared" si="261"/>
        <v>21.552</v>
      </c>
      <c r="F8335" s="32">
        <f>'Auxiliary Energy Estimation'!$E$25-D8335</f>
        <v>37.04</v>
      </c>
      <c r="G8335" s="32">
        <f>'Auxiliary Energy Estimation'!$E$25-E8335</f>
        <v>33.448</v>
      </c>
      <c r="H8335" s="26">
        <f>IF(D8335&lt;='Auxiliary Energy Estimation'!$E$25, 1, 0)</f>
        <v>1</v>
      </c>
      <c r="I8335" s="26">
        <f>IF(E8335&lt;='Auxiliary Energy Estimation'!$E$25, 1, 0)</f>
        <v>1</v>
      </c>
    </row>
    <row r="8336" spans="2:9" ht="15" x14ac:dyDescent="0.3">
      <c r="B8336" s="33">
        <v>8331.5</v>
      </c>
      <c r="C8336" s="34">
        <v>-8.3000000000000007</v>
      </c>
      <c r="D8336" s="32">
        <f t="shared" si="260"/>
        <v>17.059999999999999</v>
      </c>
      <c r="E8336" s="37">
        <f t="shared" si="261"/>
        <v>20.471999999999998</v>
      </c>
      <c r="F8336" s="32">
        <f>'Auxiliary Energy Estimation'!$E$25-D8336</f>
        <v>37.94</v>
      </c>
      <c r="G8336" s="32">
        <f>'Auxiliary Energy Estimation'!$E$25-E8336</f>
        <v>34.528000000000006</v>
      </c>
      <c r="H8336" s="26">
        <f>IF(D8336&lt;='Auxiliary Energy Estimation'!$E$25, 1, 0)</f>
        <v>1</v>
      </c>
      <c r="I8336" s="26">
        <f>IF(E8336&lt;='Auxiliary Energy Estimation'!$E$25, 1, 0)</f>
        <v>1</v>
      </c>
    </row>
    <row r="8337" spans="2:9" ht="15" x14ac:dyDescent="0.3">
      <c r="B8337" s="33">
        <v>8332.5</v>
      </c>
      <c r="C8337" s="34">
        <v>-8.3000000000000007</v>
      </c>
      <c r="D8337" s="32">
        <f t="shared" si="260"/>
        <v>17.059999999999999</v>
      </c>
      <c r="E8337" s="37">
        <f t="shared" si="261"/>
        <v>20.471999999999998</v>
      </c>
      <c r="F8337" s="32">
        <f>'Auxiliary Energy Estimation'!$E$25-D8337</f>
        <v>37.94</v>
      </c>
      <c r="G8337" s="32">
        <f>'Auxiliary Energy Estimation'!$E$25-E8337</f>
        <v>34.528000000000006</v>
      </c>
      <c r="H8337" s="26">
        <f>IF(D8337&lt;='Auxiliary Energy Estimation'!$E$25, 1, 0)</f>
        <v>1</v>
      </c>
      <c r="I8337" s="26">
        <f>IF(E8337&lt;='Auxiliary Energy Estimation'!$E$25, 1, 0)</f>
        <v>1</v>
      </c>
    </row>
    <row r="8338" spans="2:9" ht="15" x14ac:dyDescent="0.3">
      <c r="B8338" s="33">
        <v>8333.5</v>
      </c>
      <c r="C8338" s="34">
        <v>-8.3000000000000007</v>
      </c>
      <c r="D8338" s="32">
        <f t="shared" si="260"/>
        <v>17.059999999999999</v>
      </c>
      <c r="E8338" s="37">
        <f t="shared" si="261"/>
        <v>20.471999999999998</v>
      </c>
      <c r="F8338" s="32">
        <f>'Auxiliary Energy Estimation'!$E$25-D8338</f>
        <v>37.94</v>
      </c>
      <c r="G8338" s="32">
        <f>'Auxiliary Energy Estimation'!$E$25-E8338</f>
        <v>34.528000000000006</v>
      </c>
      <c r="H8338" s="26">
        <f>IF(D8338&lt;='Auxiliary Energy Estimation'!$E$25, 1, 0)</f>
        <v>1</v>
      </c>
      <c r="I8338" s="26">
        <f>IF(E8338&lt;='Auxiliary Energy Estimation'!$E$25, 1, 0)</f>
        <v>1</v>
      </c>
    </row>
    <row r="8339" spans="2:9" ht="15" x14ac:dyDescent="0.3">
      <c r="B8339" s="33">
        <v>8334.5</v>
      </c>
      <c r="C8339" s="34">
        <v>-8.3000000000000007</v>
      </c>
      <c r="D8339" s="32">
        <f t="shared" si="260"/>
        <v>17.059999999999999</v>
      </c>
      <c r="E8339" s="37">
        <f t="shared" si="261"/>
        <v>20.471999999999998</v>
      </c>
      <c r="F8339" s="32">
        <f>'Auxiliary Energy Estimation'!$E$25-D8339</f>
        <v>37.94</v>
      </c>
      <c r="G8339" s="32">
        <f>'Auxiliary Energy Estimation'!$E$25-E8339</f>
        <v>34.528000000000006</v>
      </c>
      <c r="H8339" s="26">
        <f>IF(D8339&lt;='Auxiliary Energy Estimation'!$E$25, 1, 0)</f>
        <v>1</v>
      </c>
      <c r="I8339" s="26">
        <f>IF(E8339&lt;='Auxiliary Energy Estimation'!$E$25, 1, 0)</f>
        <v>1</v>
      </c>
    </row>
    <row r="8340" spans="2:9" ht="15" x14ac:dyDescent="0.3">
      <c r="B8340" s="33">
        <v>8335.5</v>
      </c>
      <c r="C8340" s="34">
        <v>-7.8</v>
      </c>
      <c r="D8340" s="32">
        <f t="shared" si="260"/>
        <v>17.96</v>
      </c>
      <c r="E8340" s="37">
        <f t="shared" si="261"/>
        <v>21.552</v>
      </c>
      <c r="F8340" s="32">
        <f>'Auxiliary Energy Estimation'!$E$25-D8340</f>
        <v>37.04</v>
      </c>
      <c r="G8340" s="32">
        <f>'Auxiliary Energy Estimation'!$E$25-E8340</f>
        <v>33.448</v>
      </c>
      <c r="H8340" s="26">
        <f>IF(D8340&lt;='Auxiliary Energy Estimation'!$E$25, 1, 0)</f>
        <v>1</v>
      </c>
      <c r="I8340" s="26">
        <f>IF(E8340&lt;='Auxiliary Energy Estimation'!$E$25, 1, 0)</f>
        <v>1</v>
      </c>
    </row>
    <row r="8341" spans="2:9" ht="15" x14ac:dyDescent="0.3">
      <c r="B8341" s="33">
        <v>8336.5</v>
      </c>
      <c r="C8341" s="34">
        <v>-7.2</v>
      </c>
      <c r="D8341" s="32">
        <f t="shared" si="260"/>
        <v>19.04</v>
      </c>
      <c r="E8341" s="37">
        <f t="shared" si="261"/>
        <v>22.847999999999999</v>
      </c>
      <c r="F8341" s="32">
        <f>'Auxiliary Energy Estimation'!$E$25-D8341</f>
        <v>35.96</v>
      </c>
      <c r="G8341" s="32">
        <f>'Auxiliary Energy Estimation'!$E$25-E8341</f>
        <v>32.152000000000001</v>
      </c>
      <c r="H8341" s="26">
        <f>IF(D8341&lt;='Auxiliary Energy Estimation'!$E$25, 1, 0)</f>
        <v>1</v>
      </c>
      <c r="I8341" s="26">
        <f>IF(E8341&lt;='Auxiliary Energy Estimation'!$E$25, 1, 0)</f>
        <v>1</v>
      </c>
    </row>
    <row r="8342" spans="2:9" ht="15" x14ac:dyDescent="0.3">
      <c r="B8342" s="33">
        <v>8337.5</v>
      </c>
      <c r="C8342" s="34">
        <v>-6.1</v>
      </c>
      <c r="D8342" s="32">
        <f t="shared" si="260"/>
        <v>21.02</v>
      </c>
      <c r="E8342" s="37">
        <f t="shared" si="261"/>
        <v>25.224</v>
      </c>
      <c r="F8342" s="32">
        <f>'Auxiliary Energy Estimation'!$E$25-D8342</f>
        <v>33.980000000000004</v>
      </c>
      <c r="G8342" s="32">
        <f>'Auxiliary Energy Estimation'!$E$25-E8342</f>
        <v>29.776</v>
      </c>
      <c r="H8342" s="26">
        <f>IF(D8342&lt;='Auxiliary Energy Estimation'!$E$25, 1, 0)</f>
        <v>1</v>
      </c>
      <c r="I8342" s="26">
        <f>IF(E8342&lt;='Auxiliary Energy Estimation'!$E$25, 1, 0)</f>
        <v>1</v>
      </c>
    </row>
    <row r="8343" spans="2:9" ht="15" x14ac:dyDescent="0.3">
      <c r="B8343" s="33">
        <v>8338.5</v>
      </c>
      <c r="C8343" s="34">
        <v>-5</v>
      </c>
      <c r="D8343" s="32">
        <f t="shared" si="260"/>
        <v>23</v>
      </c>
      <c r="E8343" s="37">
        <f t="shared" si="261"/>
        <v>27.599999999999998</v>
      </c>
      <c r="F8343" s="32">
        <f>'Auxiliary Energy Estimation'!$E$25-D8343</f>
        <v>32</v>
      </c>
      <c r="G8343" s="32">
        <f>'Auxiliary Energy Estimation'!$E$25-E8343</f>
        <v>27.400000000000002</v>
      </c>
      <c r="H8343" s="26">
        <f>IF(D8343&lt;='Auxiliary Energy Estimation'!$E$25, 1, 0)</f>
        <v>1</v>
      </c>
      <c r="I8343" s="26">
        <f>IF(E8343&lt;='Auxiliary Energy Estimation'!$E$25, 1, 0)</f>
        <v>1</v>
      </c>
    </row>
    <row r="8344" spans="2:9" ht="15" x14ac:dyDescent="0.3">
      <c r="B8344" s="33">
        <v>8339.5</v>
      </c>
      <c r="C8344" s="34">
        <v>-3.9</v>
      </c>
      <c r="D8344" s="32">
        <f t="shared" si="260"/>
        <v>24.98</v>
      </c>
      <c r="E8344" s="37">
        <f t="shared" si="261"/>
        <v>29.975999999999999</v>
      </c>
      <c r="F8344" s="32">
        <f>'Auxiliary Energy Estimation'!$E$25-D8344</f>
        <v>30.02</v>
      </c>
      <c r="G8344" s="32">
        <f>'Auxiliary Energy Estimation'!$E$25-E8344</f>
        <v>25.024000000000001</v>
      </c>
      <c r="H8344" s="26">
        <f>IF(D8344&lt;='Auxiliary Energy Estimation'!$E$25, 1, 0)</f>
        <v>1</v>
      </c>
      <c r="I8344" s="26">
        <f>IF(E8344&lt;='Auxiliary Energy Estimation'!$E$25, 1, 0)</f>
        <v>1</v>
      </c>
    </row>
    <row r="8345" spans="2:9" ht="15" x14ac:dyDescent="0.3">
      <c r="B8345" s="33">
        <v>8340.5</v>
      </c>
      <c r="C8345" s="34">
        <v>-2.2000000000000002</v>
      </c>
      <c r="D8345" s="32">
        <f t="shared" si="260"/>
        <v>28.04</v>
      </c>
      <c r="E8345" s="37">
        <f t="shared" si="261"/>
        <v>33.647999999999996</v>
      </c>
      <c r="F8345" s="32">
        <f>'Auxiliary Energy Estimation'!$E$25-D8345</f>
        <v>26.96</v>
      </c>
      <c r="G8345" s="32">
        <f>'Auxiliary Energy Estimation'!$E$25-E8345</f>
        <v>21.352000000000004</v>
      </c>
      <c r="H8345" s="26">
        <f>IF(D8345&lt;='Auxiliary Energy Estimation'!$E$25, 1, 0)</f>
        <v>1</v>
      </c>
      <c r="I8345" s="26">
        <f>IF(E8345&lt;='Auxiliary Energy Estimation'!$E$25, 1, 0)</f>
        <v>1</v>
      </c>
    </row>
    <row r="8346" spans="2:9" ht="15" x14ac:dyDescent="0.3">
      <c r="B8346" s="33">
        <v>8341.5</v>
      </c>
      <c r="C8346" s="34">
        <v>0</v>
      </c>
      <c r="D8346" s="32">
        <f t="shared" si="260"/>
        <v>32</v>
      </c>
      <c r="E8346" s="37">
        <f t="shared" si="261"/>
        <v>38.4</v>
      </c>
      <c r="F8346" s="32">
        <f>'Auxiliary Energy Estimation'!$E$25-D8346</f>
        <v>23</v>
      </c>
      <c r="G8346" s="32">
        <f>'Auxiliary Energy Estimation'!$E$25-E8346</f>
        <v>16.600000000000001</v>
      </c>
      <c r="H8346" s="26">
        <f>IF(D8346&lt;='Auxiliary Energy Estimation'!$E$25, 1, 0)</f>
        <v>1</v>
      </c>
      <c r="I8346" s="26">
        <f>IF(E8346&lt;='Auxiliary Energy Estimation'!$E$25, 1, 0)</f>
        <v>1</v>
      </c>
    </row>
    <row r="8347" spans="2:9" ht="15" x14ac:dyDescent="0.3">
      <c r="B8347" s="33">
        <v>8342.5</v>
      </c>
      <c r="C8347" s="34">
        <v>0</v>
      </c>
      <c r="D8347" s="32">
        <f t="shared" si="260"/>
        <v>32</v>
      </c>
      <c r="E8347" s="37">
        <f t="shared" si="261"/>
        <v>38.4</v>
      </c>
      <c r="F8347" s="32">
        <f>'Auxiliary Energy Estimation'!$E$25-D8347</f>
        <v>23</v>
      </c>
      <c r="G8347" s="32">
        <f>'Auxiliary Energy Estimation'!$E$25-E8347</f>
        <v>16.600000000000001</v>
      </c>
      <c r="H8347" s="26">
        <f>IF(D8347&lt;='Auxiliary Energy Estimation'!$E$25, 1, 0)</f>
        <v>1</v>
      </c>
      <c r="I8347" s="26">
        <f>IF(E8347&lt;='Auxiliary Energy Estimation'!$E$25, 1, 0)</f>
        <v>1</v>
      </c>
    </row>
    <row r="8348" spans="2:9" ht="15" x14ac:dyDescent="0.3">
      <c r="B8348" s="33">
        <v>8343.5</v>
      </c>
      <c r="C8348" s="34">
        <v>0.6</v>
      </c>
      <c r="D8348" s="32">
        <f t="shared" si="260"/>
        <v>33.08</v>
      </c>
      <c r="E8348" s="37">
        <f t="shared" si="261"/>
        <v>39.695999999999998</v>
      </c>
      <c r="F8348" s="32">
        <f>'Auxiliary Energy Estimation'!$E$25-D8348</f>
        <v>21.92</v>
      </c>
      <c r="G8348" s="32">
        <f>'Auxiliary Energy Estimation'!$E$25-E8348</f>
        <v>15.304000000000002</v>
      </c>
      <c r="H8348" s="26">
        <f>IF(D8348&lt;='Auxiliary Energy Estimation'!$E$25, 1, 0)</f>
        <v>1</v>
      </c>
      <c r="I8348" s="26">
        <f>IF(E8348&lt;='Auxiliary Energy Estimation'!$E$25, 1, 0)</f>
        <v>1</v>
      </c>
    </row>
    <row r="8349" spans="2:9" ht="15" x14ac:dyDescent="0.3">
      <c r="B8349" s="33">
        <v>8344.5</v>
      </c>
      <c r="C8349" s="34">
        <v>-0.6</v>
      </c>
      <c r="D8349" s="32">
        <f t="shared" si="260"/>
        <v>30.92</v>
      </c>
      <c r="E8349" s="37">
        <f t="shared" si="261"/>
        <v>37.103999999999999</v>
      </c>
      <c r="F8349" s="32">
        <f>'Auxiliary Energy Estimation'!$E$25-D8349</f>
        <v>24.08</v>
      </c>
      <c r="G8349" s="32">
        <f>'Auxiliary Energy Estimation'!$E$25-E8349</f>
        <v>17.896000000000001</v>
      </c>
      <c r="H8349" s="26">
        <f>IF(D8349&lt;='Auxiliary Energy Estimation'!$E$25, 1, 0)</f>
        <v>1</v>
      </c>
      <c r="I8349" s="26">
        <f>IF(E8349&lt;='Auxiliary Energy Estimation'!$E$25, 1, 0)</f>
        <v>1</v>
      </c>
    </row>
    <row r="8350" spans="2:9" ht="15" x14ac:dyDescent="0.3">
      <c r="B8350" s="33">
        <v>8345.5</v>
      </c>
      <c r="C8350" s="34">
        <v>0</v>
      </c>
      <c r="D8350" s="32">
        <f t="shared" si="260"/>
        <v>32</v>
      </c>
      <c r="E8350" s="37">
        <f t="shared" si="261"/>
        <v>38.4</v>
      </c>
      <c r="F8350" s="32">
        <f>'Auxiliary Energy Estimation'!$E$25-D8350</f>
        <v>23</v>
      </c>
      <c r="G8350" s="32">
        <f>'Auxiliary Energy Estimation'!$E$25-E8350</f>
        <v>16.600000000000001</v>
      </c>
      <c r="H8350" s="26">
        <f>IF(D8350&lt;='Auxiliary Energy Estimation'!$E$25, 1, 0)</f>
        <v>1</v>
      </c>
      <c r="I8350" s="26">
        <f>IF(E8350&lt;='Auxiliary Energy Estimation'!$E$25, 1, 0)</f>
        <v>1</v>
      </c>
    </row>
    <row r="8351" spans="2:9" ht="15" x14ac:dyDescent="0.3">
      <c r="B8351" s="33">
        <v>8346.5</v>
      </c>
      <c r="C8351" s="34">
        <v>0.6</v>
      </c>
      <c r="D8351" s="32">
        <f t="shared" si="260"/>
        <v>33.08</v>
      </c>
      <c r="E8351" s="37">
        <f t="shared" si="261"/>
        <v>39.695999999999998</v>
      </c>
      <c r="F8351" s="32">
        <f>'Auxiliary Energy Estimation'!$E$25-D8351</f>
        <v>21.92</v>
      </c>
      <c r="G8351" s="32">
        <f>'Auxiliary Energy Estimation'!$E$25-E8351</f>
        <v>15.304000000000002</v>
      </c>
      <c r="H8351" s="26">
        <f>IF(D8351&lt;='Auxiliary Energy Estimation'!$E$25, 1, 0)</f>
        <v>1</v>
      </c>
      <c r="I8351" s="26">
        <f>IF(E8351&lt;='Auxiliary Energy Estimation'!$E$25, 1, 0)</f>
        <v>1</v>
      </c>
    </row>
    <row r="8352" spans="2:9" ht="15" x14ac:dyDescent="0.3">
      <c r="B8352" s="33">
        <v>8347.5</v>
      </c>
      <c r="C8352" s="34">
        <v>0.6</v>
      </c>
      <c r="D8352" s="32">
        <f t="shared" si="260"/>
        <v>33.08</v>
      </c>
      <c r="E8352" s="37">
        <f t="shared" si="261"/>
        <v>39.695999999999998</v>
      </c>
      <c r="F8352" s="32">
        <f>'Auxiliary Energy Estimation'!$E$25-D8352</f>
        <v>21.92</v>
      </c>
      <c r="G8352" s="32">
        <f>'Auxiliary Energy Estimation'!$E$25-E8352</f>
        <v>15.304000000000002</v>
      </c>
      <c r="H8352" s="26">
        <f>IF(D8352&lt;='Auxiliary Energy Estimation'!$E$25, 1, 0)</f>
        <v>1</v>
      </c>
      <c r="I8352" s="26">
        <f>IF(E8352&lt;='Auxiliary Energy Estimation'!$E$25, 1, 0)</f>
        <v>1</v>
      </c>
    </row>
    <row r="8353" spans="2:9" ht="15" x14ac:dyDescent="0.3">
      <c r="B8353" s="33">
        <v>8348.5</v>
      </c>
      <c r="C8353" s="34">
        <v>1.1000000000000001</v>
      </c>
      <c r="D8353" s="32">
        <f t="shared" si="260"/>
        <v>33.979999999999997</v>
      </c>
      <c r="E8353" s="37">
        <f t="shared" si="261"/>
        <v>40.775999999999996</v>
      </c>
      <c r="F8353" s="32">
        <f>'Auxiliary Energy Estimation'!$E$25-D8353</f>
        <v>21.020000000000003</v>
      </c>
      <c r="G8353" s="32">
        <f>'Auxiliary Energy Estimation'!$E$25-E8353</f>
        <v>14.224000000000004</v>
      </c>
      <c r="H8353" s="26">
        <f>IF(D8353&lt;='Auxiliary Energy Estimation'!$E$25, 1, 0)</f>
        <v>1</v>
      </c>
      <c r="I8353" s="26">
        <f>IF(E8353&lt;='Auxiliary Energy Estimation'!$E$25, 1, 0)</f>
        <v>1</v>
      </c>
    </row>
    <row r="8354" spans="2:9" ht="15" x14ac:dyDescent="0.3">
      <c r="B8354" s="33">
        <v>8349.5</v>
      </c>
      <c r="C8354" s="34">
        <v>2.2000000000000002</v>
      </c>
      <c r="D8354" s="32">
        <f t="shared" si="260"/>
        <v>35.96</v>
      </c>
      <c r="E8354" s="37">
        <f t="shared" si="261"/>
        <v>43.152000000000001</v>
      </c>
      <c r="F8354" s="32">
        <f>'Auxiliary Energy Estimation'!$E$25-D8354</f>
        <v>19.04</v>
      </c>
      <c r="G8354" s="32">
        <f>'Auxiliary Energy Estimation'!$E$25-E8354</f>
        <v>11.847999999999999</v>
      </c>
      <c r="H8354" s="26">
        <f>IF(D8354&lt;='Auxiliary Energy Estimation'!$E$25, 1, 0)</f>
        <v>1</v>
      </c>
      <c r="I8354" s="26">
        <f>IF(E8354&lt;='Auxiliary Energy Estimation'!$E$25, 1, 0)</f>
        <v>1</v>
      </c>
    </row>
    <row r="8355" spans="2:9" ht="15" x14ac:dyDescent="0.3">
      <c r="B8355" s="33">
        <v>8350.5</v>
      </c>
      <c r="C8355" s="34">
        <v>2.8</v>
      </c>
      <c r="D8355" s="32">
        <f t="shared" si="260"/>
        <v>37.04</v>
      </c>
      <c r="E8355" s="37">
        <f t="shared" si="261"/>
        <v>44.448</v>
      </c>
      <c r="F8355" s="32">
        <f>'Auxiliary Energy Estimation'!$E$25-D8355</f>
        <v>17.96</v>
      </c>
      <c r="G8355" s="32">
        <f>'Auxiliary Energy Estimation'!$E$25-E8355</f>
        <v>10.552</v>
      </c>
      <c r="H8355" s="26">
        <f>IF(D8355&lt;='Auxiliary Energy Estimation'!$E$25, 1, 0)</f>
        <v>1</v>
      </c>
      <c r="I8355" s="26">
        <f>IF(E8355&lt;='Auxiliary Energy Estimation'!$E$25, 1, 0)</f>
        <v>1</v>
      </c>
    </row>
    <row r="8356" spans="2:9" ht="15" x14ac:dyDescent="0.3">
      <c r="B8356" s="33">
        <v>8351.5</v>
      </c>
      <c r="C8356" s="34">
        <v>3.3</v>
      </c>
      <c r="D8356" s="32">
        <f t="shared" si="260"/>
        <v>37.94</v>
      </c>
      <c r="E8356" s="37">
        <f t="shared" si="261"/>
        <v>45.527999999999999</v>
      </c>
      <c r="F8356" s="32">
        <f>'Auxiliary Energy Estimation'!$E$25-D8356</f>
        <v>17.060000000000002</v>
      </c>
      <c r="G8356" s="32">
        <f>'Auxiliary Energy Estimation'!$E$25-E8356</f>
        <v>9.4720000000000013</v>
      </c>
      <c r="H8356" s="26">
        <f>IF(D8356&lt;='Auxiliary Energy Estimation'!$E$25, 1, 0)</f>
        <v>1</v>
      </c>
      <c r="I8356" s="26">
        <f>IF(E8356&lt;='Auxiliary Energy Estimation'!$E$25, 1, 0)</f>
        <v>1</v>
      </c>
    </row>
    <row r="8357" spans="2:9" ht="15" x14ac:dyDescent="0.3">
      <c r="B8357" s="33">
        <v>8352.5</v>
      </c>
      <c r="C8357" s="34">
        <v>4.4000000000000004</v>
      </c>
      <c r="D8357" s="32">
        <f t="shared" si="260"/>
        <v>39.92</v>
      </c>
      <c r="E8357" s="37">
        <f t="shared" si="261"/>
        <v>47.904000000000003</v>
      </c>
      <c r="F8357" s="32">
        <f>'Auxiliary Energy Estimation'!$E$25-D8357</f>
        <v>15.079999999999998</v>
      </c>
      <c r="G8357" s="32">
        <f>'Auxiliary Energy Estimation'!$E$25-E8357</f>
        <v>7.0959999999999965</v>
      </c>
      <c r="H8357" s="26">
        <f>IF(D8357&lt;='Auxiliary Energy Estimation'!$E$25, 1, 0)</f>
        <v>1</v>
      </c>
      <c r="I8357" s="26">
        <f>IF(E8357&lt;='Auxiliary Energy Estimation'!$E$25, 1, 0)</f>
        <v>1</v>
      </c>
    </row>
    <row r="8358" spans="2:9" ht="15" x14ac:dyDescent="0.3">
      <c r="B8358" s="33">
        <v>8353.5</v>
      </c>
      <c r="C8358" s="34">
        <v>4.4000000000000004</v>
      </c>
      <c r="D8358" s="32">
        <f t="shared" si="260"/>
        <v>39.92</v>
      </c>
      <c r="E8358" s="37">
        <f t="shared" si="261"/>
        <v>47.904000000000003</v>
      </c>
      <c r="F8358" s="32">
        <f>'Auxiliary Energy Estimation'!$E$25-D8358</f>
        <v>15.079999999999998</v>
      </c>
      <c r="G8358" s="32">
        <f>'Auxiliary Energy Estimation'!$E$25-E8358</f>
        <v>7.0959999999999965</v>
      </c>
      <c r="H8358" s="26">
        <f>IF(D8358&lt;='Auxiliary Energy Estimation'!$E$25, 1, 0)</f>
        <v>1</v>
      </c>
      <c r="I8358" s="26">
        <f>IF(E8358&lt;='Auxiliary Energy Estimation'!$E$25, 1, 0)</f>
        <v>1</v>
      </c>
    </row>
    <row r="8359" spans="2:9" ht="15" x14ac:dyDescent="0.3">
      <c r="B8359" s="33">
        <v>8354.5</v>
      </c>
      <c r="C8359" s="34">
        <v>5</v>
      </c>
      <c r="D8359" s="32">
        <f t="shared" si="260"/>
        <v>41</v>
      </c>
      <c r="E8359" s="37">
        <f t="shared" si="261"/>
        <v>49.199999999999996</v>
      </c>
      <c r="F8359" s="32">
        <f>'Auxiliary Energy Estimation'!$E$25-D8359</f>
        <v>14</v>
      </c>
      <c r="G8359" s="32">
        <f>'Auxiliary Energy Estimation'!$E$25-E8359</f>
        <v>5.8000000000000043</v>
      </c>
      <c r="H8359" s="26">
        <f>IF(D8359&lt;='Auxiliary Energy Estimation'!$E$25, 1, 0)</f>
        <v>1</v>
      </c>
      <c r="I8359" s="26">
        <f>IF(E8359&lt;='Auxiliary Energy Estimation'!$E$25, 1, 0)</f>
        <v>1</v>
      </c>
    </row>
    <row r="8360" spans="2:9" ht="15" x14ac:dyDescent="0.3">
      <c r="B8360" s="33">
        <v>8355.5</v>
      </c>
      <c r="C8360" s="34">
        <v>4.4000000000000004</v>
      </c>
      <c r="D8360" s="32">
        <f t="shared" si="260"/>
        <v>39.92</v>
      </c>
      <c r="E8360" s="37">
        <f t="shared" si="261"/>
        <v>47.904000000000003</v>
      </c>
      <c r="F8360" s="32">
        <f>'Auxiliary Energy Estimation'!$E$25-D8360</f>
        <v>15.079999999999998</v>
      </c>
      <c r="G8360" s="32">
        <f>'Auxiliary Energy Estimation'!$E$25-E8360</f>
        <v>7.0959999999999965</v>
      </c>
      <c r="H8360" s="26">
        <f>IF(D8360&lt;='Auxiliary Energy Estimation'!$E$25, 1, 0)</f>
        <v>1</v>
      </c>
      <c r="I8360" s="26">
        <f>IF(E8360&lt;='Auxiliary Energy Estimation'!$E$25, 1, 0)</f>
        <v>1</v>
      </c>
    </row>
    <row r="8361" spans="2:9" ht="15" x14ac:dyDescent="0.3">
      <c r="B8361" s="33">
        <v>8356.5</v>
      </c>
      <c r="C8361" s="34">
        <v>4.4000000000000004</v>
      </c>
      <c r="D8361" s="32">
        <f t="shared" si="260"/>
        <v>39.92</v>
      </c>
      <c r="E8361" s="37">
        <f t="shared" si="261"/>
        <v>47.904000000000003</v>
      </c>
      <c r="F8361" s="32">
        <f>'Auxiliary Energy Estimation'!$E$25-D8361</f>
        <v>15.079999999999998</v>
      </c>
      <c r="G8361" s="32">
        <f>'Auxiliary Energy Estimation'!$E$25-E8361</f>
        <v>7.0959999999999965</v>
      </c>
      <c r="H8361" s="26">
        <f>IF(D8361&lt;='Auxiliary Energy Estimation'!$E$25, 1, 0)</f>
        <v>1</v>
      </c>
      <c r="I8361" s="26">
        <f>IF(E8361&lt;='Auxiliary Energy Estimation'!$E$25, 1, 0)</f>
        <v>1</v>
      </c>
    </row>
    <row r="8362" spans="2:9" ht="15" x14ac:dyDescent="0.3">
      <c r="B8362" s="33">
        <v>8357.5</v>
      </c>
      <c r="C8362" s="34">
        <v>4.4000000000000004</v>
      </c>
      <c r="D8362" s="32">
        <f t="shared" si="260"/>
        <v>39.92</v>
      </c>
      <c r="E8362" s="37">
        <f t="shared" si="261"/>
        <v>47.904000000000003</v>
      </c>
      <c r="F8362" s="32">
        <f>'Auxiliary Energy Estimation'!$E$25-D8362</f>
        <v>15.079999999999998</v>
      </c>
      <c r="G8362" s="32">
        <f>'Auxiliary Energy Estimation'!$E$25-E8362</f>
        <v>7.0959999999999965</v>
      </c>
      <c r="H8362" s="26">
        <f>IF(D8362&lt;='Auxiliary Energy Estimation'!$E$25, 1, 0)</f>
        <v>1</v>
      </c>
      <c r="I8362" s="26">
        <f>IF(E8362&lt;='Auxiliary Energy Estimation'!$E$25, 1, 0)</f>
        <v>1</v>
      </c>
    </row>
    <row r="8363" spans="2:9" ht="15" x14ac:dyDescent="0.3">
      <c r="B8363" s="33">
        <v>8358.5</v>
      </c>
      <c r="C8363" s="34">
        <v>3.3</v>
      </c>
      <c r="D8363" s="32">
        <f t="shared" si="260"/>
        <v>37.94</v>
      </c>
      <c r="E8363" s="37">
        <f t="shared" si="261"/>
        <v>45.527999999999999</v>
      </c>
      <c r="F8363" s="32">
        <f>'Auxiliary Energy Estimation'!$E$25-D8363</f>
        <v>17.060000000000002</v>
      </c>
      <c r="G8363" s="32">
        <f>'Auxiliary Energy Estimation'!$E$25-E8363</f>
        <v>9.4720000000000013</v>
      </c>
      <c r="H8363" s="26">
        <f>IF(D8363&lt;='Auxiliary Energy Estimation'!$E$25, 1, 0)</f>
        <v>1</v>
      </c>
      <c r="I8363" s="26">
        <f>IF(E8363&lt;='Auxiliary Energy Estimation'!$E$25, 1, 0)</f>
        <v>1</v>
      </c>
    </row>
    <row r="8364" spans="2:9" ht="15" x14ac:dyDescent="0.3">
      <c r="B8364" s="33">
        <v>8359.5</v>
      </c>
      <c r="C8364" s="34">
        <v>0.6</v>
      </c>
      <c r="D8364" s="32">
        <f t="shared" si="260"/>
        <v>33.08</v>
      </c>
      <c r="E8364" s="37">
        <f t="shared" si="261"/>
        <v>39.695999999999998</v>
      </c>
      <c r="F8364" s="32">
        <f>'Auxiliary Energy Estimation'!$E$25-D8364</f>
        <v>21.92</v>
      </c>
      <c r="G8364" s="32">
        <f>'Auxiliary Energy Estimation'!$E$25-E8364</f>
        <v>15.304000000000002</v>
      </c>
      <c r="H8364" s="26">
        <f>IF(D8364&lt;='Auxiliary Energy Estimation'!$E$25, 1, 0)</f>
        <v>1</v>
      </c>
      <c r="I8364" s="26">
        <f>IF(E8364&lt;='Auxiliary Energy Estimation'!$E$25, 1, 0)</f>
        <v>1</v>
      </c>
    </row>
    <row r="8365" spans="2:9" ht="15" x14ac:dyDescent="0.3">
      <c r="B8365" s="33">
        <v>8360.5</v>
      </c>
      <c r="C8365" s="34">
        <v>0</v>
      </c>
      <c r="D8365" s="32">
        <f t="shared" si="260"/>
        <v>32</v>
      </c>
      <c r="E8365" s="37">
        <f t="shared" si="261"/>
        <v>38.4</v>
      </c>
      <c r="F8365" s="32">
        <f>'Auxiliary Energy Estimation'!$E$25-D8365</f>
        <v>23</v>
      </c>
      <c r="G8365" s="32">
        <f>'Auxiliary Energy Estimation'!$E$25-E8365</f>
        <v>16.600000000000001</v>
      </c>
      <c r="H8365" s="26">
        <f>IF(D8365&lt;='Auxiliary Energy Estimation'!$E$25, 1, 0)</f>
        <v>1</v>
      </c>
      <c r="I8365" s="26">
        <f>IF(E8365&lt;='Auxiliary Energy Estimation'!$E$25, 1, 0)</f>
        <v>1</v>
      </c>
    </row>
    <row r="8366" spans="2:9" ht="15" x14ac:dyDescent="0.3">
      <c r="B8366" s="33">
        <v>8361.5</v>
      </c>
      <c r="C8366" s="34">
        <v>-0.6</v>
      </c>
      <c r="D8366" s="32">
        <f t="shared" si="260"/>
        <v>30.92</v>
      </c>
      <c r="E8366" s="37">
        <f t="shared" si="261"/>
        <v>37.103999999999999</v>
      </c>
      <c r="F8366" s="32">
        <f>'Auxiliary Energy Estimation'!$E$25-D8366</f>
        <v>24.08</v>
      </c>
      <c r="G8366" s="32">
        <f>'Auxiliary Energy Estimation'!$E$25-E8366</f>
        <v>17.896000000000001</v>
      </c>
      <c r="H8366" s="26">
        <f>IF(D8366&lt;='Auxiliary Energy Estimation'!$E$25, 1, 0)</f>
        <v>1</v>
      </c>
      <c r="I8366" s="26">
        <f>IF(E8366&lt;='Auxiliary Energy Estimation'!$E$25, 1, 0)</f>
        <v>1</v>
      </c>
    </row>
    <row r="8367" spans="2:9" ht="15" x14ac:dyDescent="0.3">
      <c r="B8367" s="33">
        <v>8362.5</v>
      </c>
      <c r="C8367" s="34">
        <v>0</v>
      </c>
      <c r="D8367" s="32">
        <f t="shared" si="260"/>
        <v>32</v>
      </c>
      <c r="E8367" s="37">
        <f t="shared" si="261"/>
        <v>38.4</v>
      </c>
      <c r="F8367" s="32">
        <f>'Auxiliary Energy Estimation'!$E$25-D8367</f>
        <v>23</v>
      </c>
      <c r="G8367" s="32">
        <f>'Auxiliary Energy Estimation'!$E$25-E8367</f>
        <v>16.600000000000001</v>
      </c>
      <c r="H8367" s="26">
        <f>IF(D8367&lt;='Auxiliary Energy Estimation'!$E$25, 1, 0)</f>
        <v>1</v>
      </c>
      <c r="I8367" s="26">
        <f>IF(E8367&lt;='Auxiliary Energy Estimation'!$E$25, 1, 0)</f>
        <v>1</v>
      </c>
    </row>
    <row r="8368" spans="2:9" ht="15" x14ac:dyDescent="0.3">
      <c r="B8368" s="33">
        <v>8363.5</v>
      </c>
      <c r="C8368" s="34">
        <v>1.1000000000000001</v>
      </c>
      <c r="D8368" s="32">
        <f t="shared" si="260"/>
        <v>33.979999999999997</v>
      </c>
      <c r="E8368" s="37">
        <f t="shared" si="261"/>
        <v>40.775999999999996</v>
      </c>
      <c r="F8368" s="32">
        <f>'Auxiliary Energy Estimation'!$E$25-D8368</f>
        <v>21.020000000000003</v>
      </c>
      <c r="G8368" s="32">
        <f>'Auxiliary Energy Estimation'!$E$25-E8368</f>
        <v>14.224000000000004</v>
      </c>
      <c r="H8368" s="26">
        <f>IF(D8368&lt;='Auxiliary Energy Estimation'!$E$25, 1, 0)</f>
        <v>1</v>
      </c>
      <c r="I8368" s="26">
        <f>IF(E8368&lt;='Auxiliary Energy Estimation'!$E$25, 1, 0)</f>
        <v>1</v>
      </c>
    </row>
    <row r="8369" spans="2:9" ht="15" x14ac:dyDescent="0.3">
      <c r="B8369" s="33">
        <v>8364.5</v>
      </c>
      <c r="C8369" s="34">
        <v>1.1000000000000001</v>
      </c>
      <c r="D8369" s="32">
        <f t="shared" si="260"/>
        <v>33.979999999999997</v>
      </c>
      <c r="E8369" s="37">
        <f t="shared" si="261"/>
        <v>40.775999999999996</v>
      </c>
      <c r="F8369" s="32">
        <f>'Auxiliary Energy Estimation'!$E$25-D8369</f>
        <v>21.020000000000003</v>
      </c>
      <c r="G8369" s="32">
        <f>'Auxiliary Energy Estimation'!$E$25-E8369</f>
        <v>14.224000000000004</v>
      </c>
      <c r="H8369" s="26">
        <f>IF(D8369&lt;='Auxiliary Energy Estimation'!$E$25, 1, 0)</f>
        <v>1</v>
      </c>
      <c r="I8369" s="26">
        <f>IF(E8369&lt;='Auxiliary Energy Estimation'!$E$25, 1, 0)</f>
        <v>1</v>
      </c>
    </row>
    <row r="8370" spans="2:9" ht="15" x14ac:dyDescent="0.3">
      <c r="B8370" s="33">
        <v>8365.5</v>
      </c>
      <c r="C8370" s="34">
        <v>1.1000000000000001</v>
      </c>
      <c r="D8370" s="32">
        <f t="shared" si="260"/>
        <v>33.979999999999997</v>
      </c>
      <c r="E8370" s="37">
        <f t="shared" si="261"/>
        <v>40.775999999999996</v>
      </c>
      <c r="F8370" s="32">
        <f>'Auxiliary Energy Estimation'!$E$25-D8370</f>
        <v>21.020000000000003</v>
      </c>
      <c r="G8370" s="32">
        <f>'Auxiliary Energy Estimation'!$E$25-E8370</f>
        <v>14.224000000000004</v>
      </c>
      <c r="H8370" s="26">
        <f>IF(D8370&lt;='Auxiliary Energy Estimation'!$E$25, 1, 0)</f>
        <v>1</v>
      </c>
      <c r="I8370" s="26">
        <f>IF(E8370&lt;='Auxiliary Energy Estimation'!$E$25, 1, 0)</f>
        <v>1</v>
      </c>
    </row>
    <row r="8371" spans="2:9" ht="15" x14ac:dyDescent="0.3">
      <c r="B8371" s="33">
        <v>8366.5</v>
      </c>
      <c r="C8371" s="34">
        <v>1.1000000000000001</v>
      </c>
      <c r="D8371" s="32">
        <f t="shared" si="260"/>
        <v>33.979999999999997</v>
      </c>
      <c r="E8371" s="37">
        <f t="shared" si="261"/>
        <v>40.775999999999996</v>
      </c>
      <c r="F8371" s="32">
        <f>'Auxiliary Energy Estimation'!$E$25-D8371</f>
        <v>21.020000000000003</v>
      </c>
      <c r="G8371" s="32">
        <f>'Auxiliary Energy Estimation'!$E$25-E8371</f>
        <v>14.224000000000004</v>
      </c>
      <c r="H8371" s="26">
        <f>IF(D8371&lt;='Auxiliary Energy Estimation'!$E$25, 1, 0)</f>
        <v>1</v>
      </c>
      <c r="I8371" s="26">
        <f>IF(E8371&lt;='Auxiliary Energy Estimation'!$E$25, 1, 0)</f>
        <v>1</v>
      </c>
    </row>
    <row r="8372" spans="2:9" ht="15" x14ac:dyDescent="0.3">
      <c r="B8372" s="33">
        <v>8367.5</v>
      </c>
      <c r="C8372" s="34">
        <v>0</v>
      </c>
      <c r="D8372" s="32">
        <f t="shared" si="260"/>
        <v>32</v>
      </c>
      <c r="E8372" s="37">
        <f t="shared" si="261"/>
        <v>38.4</v>
      </c>
      <c r="F8372" s="32">
        <f>'Auxiliary Energy Estimation'!$E$25-D8372</f>
        <v>23</v>
      </c>
      <c r="G8372" s="32">
        <f>'Auxiliary Energy Estimation'!$E$25-E8372</f>
        <v>16.600000000000001</v>
      </c>
      <c r="H8372" s="26">
        <f>IF(D8372&lt;='Auxiliary Energy Estimation'!$E$25, 1, 0)</f>
        <v>1</v>
      </c>
      <c r="I8372" s="26">
        <f>IF(E8372&lt;='Auxiliary Energy Estimation'!$E$25, 1, 0)</f>
        <v>1</v>
      </c>
    </row>
    <row r="8373" spans="2:9" ht="15" x14ac:dyDescent="0.3">
      <c r="B8373" s="33">
        <v>8368.5</v>
      </c>
      <c r="C8373" s="34">
        <v>0</v>
      </c>
      <c r="D8373" s="32">
        <f t="shared" si="260"/>
        <v>32</v>
      </c>
      <c r="E8373" s="37">
        <f t="shared" si="261"/>
        <v>38.4</v>
      </c>
      <c r="F8373" s="32">
        <f>'Auxiliary Energy Estimation'!$E$25-D8373</f>
        <v>23</v>
      </c>
      <c r="G8373" s="32">
        <f>'Auxiliary Energy Estimation'!$E$25-E8373</f>
        <v>16.600000000000001</v>
      </c>
      <c r="H8373" s="26">
        <f>IF(D8373&lt;='Auxiliary Energy Estimation'!$E$25, 1, 0)</f>
        <v>1</v>
      </c>
      <c r="I8373" s="26">
        <f>IF(E8373&lt;='Auxiliary Energy Estimation'!$E$25, 1, 0)</f>
        <v>1</v>
      </c>
    </row>
    <row r="8374" spans="2:9" ht="15" x14ac:dyDescent="0.3">
      <c r="B8374" s="33">
        <v>8369.5</v>
      </c>
      <c r="C8374" s="34">
        <v>-0.6</v>
      </c>
      <c r="D8374" s="32">
        <f t="shared" si="260"/>
        <v>30.92</v>
      </c>
      <c r="E8374" s="37">
        <f t="shared" si="261"/>
        <v>37.103999999999999</v>
      </c>
      <c r="F8374" s="32">
        <f>'Auxiliary Energy Estimation'!$E$25-D8374</f>
        <v>24.08</v>
      </c>
      <c r="G8374" s="32">
        <f>'Auxiliary Energy Estimation'!$E$25-E8374</f>
        <v>17.896000000000001</v>
      </c>
      <c r="H8374" s="26">
        <f>IF(D8374&lt;='Auxiliary Energy Estimation'!$E$25, 1, 0)</f>
        <v>1</v>
      </c>
      <c r="I8374" s="26">
        <f>IF(E8374&lt;='Auxiliary Energy Estimation'!$E$25, 1, 0)</f>
        <v>1</v>
      </c>
    </row>
    <row r="8375" spans="2:9" ht="15" x14ac:dyDescent="0.3">
      <c r="B8375" s="33">
        <v>8370.5</v>
      </c>
      <c r="C8375" s="34">
        <v>-0.6</v>
      </c>
      <c r="D8375" s="32">
        <f t="shared" si="260"/>
        <v>30.92</v>
      </c>
      <c r="E8375" s="37">
        <f t="shared" si="261"/>
        <v>37.103999999999999</v>
      </c>
      <c r="F8375" s="32">
        <f>'Auxiliary Energy Estimation'!$E$25-D8375</f>
        <v>24.08</v>
      </c>
      <c r="G8375" s="32">
        <f>'Auxiliary Energy Estimation'!$E$25-E8375</f>
        <v>17.896000000000001</v>
      </c>
      <c r="H8375" s="26">
        <f>IF(D8375&lt;='Auxiliary Energy Estimation'!$E$25, 1, 0)</f>
        <v>1</v>
      </c>
      <c r="I8375" s="26">
        <f>IF(E8375&lt;='Auxiliary Energy Estimation'!$E$25, 1, 0)</f>
        <v>1</v>
      </c>
    </row>
    <row r="8376" spans="2:9" ht="15" x14ac:dyDescent="0.3">
      <c r="B8376" s="33">
        <v>8371.5</v>
      </c>
      <c r="C8376" s="34">
        <v>-1.1000000000000001</v>
      </c>
      <c r="D8376" s="32">
        <f t="shared" si="260"/>
        <v>30.02</v>
      </c>
      <c r="E8376" s="37">
        <f t="shared" si="261"/>
        <v>36.024000000000001</v>
      </c>
      <c r="F8376" s="32">
        <f>'Auxiliary Energy Estimation'!$E$25-D8376</f>
        <v>24.98</v>
      </c>
      <c r="G8376" s="32">
        <f>'Auxiliary Energy Estimation'!$E$25-E8376</f>
        <v>18.975999999999999</v>
      </c>
      <c r="H8376" s="26">
        <f>IF(D8376&lt;='Auxiliary Energy Estimation'!$E$25, 1, 0)</f>
        <v>1</v>
      </c>
      <c r="I8376" s="26">
        <f>IF(E8376&lt;='Auxiliary Energy Estimation'!$E$25, 1, 0)</f>
        <v>1</v>
      </c>
    </row>
    <row r="8377" spans="2:9" ht="15" x14ac:dyDescent="0.3">
      <c r="B8377" s="33">
        <v>8372.5</v>
      </c>
      <c r="C8377" s="34">
        <v>-1.1000000000000001</v>
      </c>
      <c r="D8377" s="32">
        <f t="shared" si="260"/>
        <v>30.02</v>
      </c>
      <c r="E8377" s="37">
        <f t="shared" si="261"/>
        <v>36.024000000000001</v>
      </c>
      <c r="F8377" s="32">
        <f>'Auxiliary Energy Estimation'!$E$25-D8377</f>
        <v>24.98</v>
      </c>
      <c r="G8377" s="32">
        <f>'Auxiliary Energy Estimation'!$E$25-E8377</f>
        <v>18.975999999999999</v>
      </c>
      <c r="H8377" s="26">
        <f>IF(D8377&lt;='Auxiliary Energy Estimation'!$E$25, 1, 0)</f>
        <v>1</v>
      </c>
      <c r="I8377" s="26">
        <f>IF(E8377&lt;='Auxiliary Energy Estimation'!$E$25, 1, 0)</f>
        <v>1</v>
      </c>
    </row>
    <row r="8378" spans="2:9" ht="15" x14ac:dyDescent="0.3">
      <c r="B8378" s="33">
        <v>8373.5</v>
      </c>
      <c r="C8378" s="34">
        <v>-1.1000000000000001</v>
      </c>
      <c r="D8378" s="32">
        <f t="shared" si="260"/>
        <v>30.02</v>
      </c>
      <c r="E8378" s="37">
        <f t="shared" si="261"/>
        <v>36.024000000000001</v>
      </c>
      <c r="F8378" s="32">
        <f>'Auxiliary Energy Estimation'!$E$25-D8378</f>
        <v>24.98</v>
      </c>
      <c r="G8378" s="32">
        <f>'Auxiliary Energy Estimation'!$E$25-E8378</f>
        <v>18.975999999999999</v>
      </c>
      <c r="H8378" s="26">
        <f>IF(D8378&lt;='Auxiliary Energy Estimation'!$E$25, 1, 0)</f>
        <v>1</v>
      </c>
      <c r="I8378" s="26">
        <f>IF(E8378&lt;='Auxiliary Energy Estimation'!$E$25, 1, 0)</f>
        <v>1</v>
      </c>
    </row>
    <row r="8379" spans="2:9" ht="15" x14ac:dyDescent="0.3">
      <c r="B8379" s="33">
        <v>8374.5</v>
      </c>
      <c r="C8379" s="34">
        <v>-1.1000000000000001</v>
      </c>
      <c r="D8379" s="32">
        <f t="shared" si="260"/>
        <v>30.02</v>
      </c>
      <c r="E8379" s="37">
        <f t="shared" si="261"/>
        <v>36.024000000000001</v>
      </c>
      <c r="F8379" s="32">
        <f>'Auxiliary Energy Estimation'!$E$25-D8379</f>
        <v>24.98</v>
      </c>
      <c r="G8379" s="32">
        <f>'Auxiliary Energy Estimation'!$E$25-E8379</f>
        <v>18.975999999999999</v>
      </c>
      <c r="H8379" s="26">
        <f>IF(D8379&lt;='Auxiliary Energy Estimation'!$E$25, 1, 0)</f>
        <v>1</v>
      </c>
      <c r="I8379" s="26">
        <f>IF(E8379&lt;='Auxiliary Energy Estimation'!$E$25, 1, 0)</f>
        <v>1</v>
      </c>
    </row>
    <row r="8380" spans="2:9" ht="15" x14ac:dyDescent="0.3">
      <c r="B8380" s="33">
        <v>8375.5</v>
      </c>
      <c r="C8380" s="34">
        <v>-1.1000000000000001</v>
      </c>
      <c r="D8380" s="32">
        <f t="shared" si="260"/>
        <v>30.02</v>
      </c>
      <c r="E8380" s="37">
        <f t="shared" si="261"/>
        <v>36.024000000000001</v>
      </c>
      <c r="F8380" s="32">
        <f>'Auxiliary Energy Estimation'!$E$25-D8380</f>
        <v>24.98</v>
      </c>
      <c r="G8380" s="32">
        <f>'Auxiliary Energy Estimation'!$E$25-E8380</f>
        <v>18.975999999999999</v>
      </c>
      <c r="H8380" s="26">
        <f>IF(D8380&lt;='Auxiliary Energy Estimation'!$E$25, 1, 0)</f>
        <v>1</v>
      </c>
      <c r="I8380" s="26">
        <f>IF(E8380&lt;='Auxiliary Energy Estimation'!$E$25, 1, 0)</f>
        <v>1</v>
      </c>
    </row>
    <row r="8381" spans="2:9" ht="15" x14ac:dyDescent="0.3">
      <c r="B8381" s="33">
        <v>8376.5</v>
      </c>
      <c r="C8381" s="34">
        <v>-1.1000000000000001</v>
      </c>
      <c r="D8381" s="32">
        <f t="shared" si="260"/>
        <v>30.02</v>
      </c>
      <c r="E8381" s="37">
        <f t="shared" si="261"/>
        <v>36.024000000000001</v>
      </c>
      <c r="F8381" s="32">
        <f>'Auxiliary Energy Estimation'!$E$25-D8381</f>
        <v>24.98</v>
      </c>
      <c r="G8381" s="32">
        <f>'Auxiliary Energy Estimation'!$E$25-E8381</f>
        <v>18.975999999999999</v>
      </c>
      <c r="H8381" s="26">
        <f>IF(D8381&lt;='Auxiliary Energy Estimation'!$E$25, 1, 0)</f>
        <v>1</v>
      </c>
      <c r="I8381" s="26">
        <f>IF(E8381&lt;='Auxiliary Energy Estimation'!$E$25, 1, 0)</f>
        <v>1</v>
      </c>
    </row>
    <row r="8382" spans="2:9" ht="15" x14ac:dyDescent="0.3">
      <c r="B8382" s="33">
        <v>8377.5</v>
      </c>
      <c r="C8382" s="34">
        <v>-1.7</v>
      </c>
      <c r="D8382" s="32">
        <f t="shared" si="260"/>
        <v>28.94</v>
      </c>
      <c r="E8382" s="37">
        <f t="shared" si="261"/>
        <v>34.728000000000002</v>
      </c>
      <c r="F8382" s="32">
        <f>'Auxiliary Energy Estimation'!$E$25-D8382</f>
        <v>26.06</v>
      </c>
      <c r="G8382" s="32">
        <f>'Auxiliary Energy Estimation'!$E$25-E8382</f>
        <v>20.271999999999998</v>
      </c>
      <c r="H8382" s="26">
        <f>IF(D8382&lt;='Auxiliary Energy Estimation'!$E$25, 1, 0)</f>
        <v>1</v>
      </c>
      <c r="I8382" s="26">
        <f>IF(E8382&lt;='Auxiliary Energy Estimation'!$E$25, 1, 0)</f>
        <v>1</v>
      </c>
    </row>
    <row r="8383" spans="2:9" ht="15" x14ac:dyDescent="0.3">
      <c r="B8383" s="33">
        <v>8378.5</v>
      </c>
      <c r="C8383" s="34">
        <v>-1.7</v>
      </c>
      <c r="D8383" s="32">
        <f t="shared" si="260"/>
        <v>28.94</v>
      </c>
      <c r="E8383" s="37">
        <f t="shared" si="261"/>
        <v>34.728000000000002</v>
      </c>
      <c r="F8383" s="32">
        <f>'Auxiliary Energy Estimation'!$E$25-D8383</f>
        <v>26.06</v>
      </c>
      <c r="G8383" s="32">
        <f>'Auxiliary Energy Estimation'!$E$25-E8383</f>
        <v>20.271999999999998</v>
      </c>
      <c r="H8383" s="26">
        <f>IF(D8383&lt;='Auxiliary Energy Estimation'!$E$25, 1, 0)</f>
        <v>1</v>
      </c>
      <c r="I8383" s="26">
        <f>IF(E8383&lt;='Auxiliary Energy Estimation'!$E$25, 1, 0)</f>
        <v>1</v>
      </c>
    </row>
    <row r="8384" spans="2:9" ht="15" x14ac:dyDescent="0.3">
      <c r="B8384" s="33">
        <v>8379.5</v>
      </c>
      <c r="C8384" s="34">
        <v>-1.7</v>
      </c>
      <c r="D8384" s="32">
        <f t="shared" si="260"/>
        <v>28.94</v>
      </c>
      <c r="E8384" s="37">
        <f t="shared" si="261"/>
        <v>34.728000000000002</v>
      </c>
      <c r="F8384" s="32">
        <f>'Auxiliary Energy Estimation'!$E$25-D8384</f>
        <v>26.06</v>
      </c>
      <c r="G8384" s="32">
        <f>'Auxiliary Energy Estimation'!$E$25-E8384</f>
        <v>20.271999999999998</v>
      </c>
      <c r="H8384" s="26">
        <f>IF(D8384&lt;='Auxiliary Energy Estimation'!$E$25, 1, 0)</f>
        <v>1</v>
      </c>
      <c r="I8384" s="26">
        <f>IF(E8384&lt;='Auxiliary Energy Estimation'!$E$25, 1, 0)</f>
        <v>1</v>
      </c>
    </row>
    <row r="8385" spans="2:9" ht="15" x14ac:dyDescent="0.3">
      <c r="B8385" s="33">
        <v>8380.5</v>
      </c>
      <c r="C8385" s="34">
        <v>-1.7</v>
      </c>
      <c r="D8385" s="32">
        <f t="shared" si="260"/>
        <v>28.94</v>
      </c>
      <c r="E8385" s="37">
        <f t="shared" si="261"/>
        <v>34.728000000000002</v>
      </c>
      <c r="F8385" s="32">
        <f>'Auxiliary Energy Estimation'!$E$25-D8385</f>
        <v>26.06</v>
      </c>
      <c r="G8385" s="32">
        <f>'Auxiliary Energy Estimation'!$E$25-E8385</f>
        <v>20.271999999999998</v>
      </c>
      <c r="H8385" s="26">
        <f>IF(D8385&lt;='Auxiliary Energy Estimation'!$E$25, 1, 0)</f>
        <v>1</v>
      </c>
      <c r="I8385" s="26">
        <f>IF(E8385&lt;='Auxiliary Energy Estimation'!$E$25, 1, 0)</f>
        <v>1</v>
      </c>
    </row>
    <row r="8386" spans="2:9" ht="15" x14ac:dyDescent="0.3">
      <c r="B8386" s="33">
        <v>8381.5</v>
      </c>
      <c r="C8386" s="34">
        <v>-2.2000000000000002</v>
      </c>
      <c r="D8386" s="32">
        <f t="shared" si="260"/>
        <v>28.04</v>
      </c>
      <c r="E8386" s="37">
        <f t="shared" si="261"/>
        <v>33.647999999999996</v>
      </c>
      <c r="F8386" s="32">
        <f>'Auxiliary Energy Estimation'!$E$25-D8386</f>
        <v>26.96</v>
      </c>
      <c r="G8386" s="32">
        <f>'Auxiliary Energy Estimation'!$E$25-E8386</f>
        <v>21.352000000000004</v>
      </c>
      <c r="H8386" s="26">
        <f>IF(D8386&lt;='Auxiliary Energy Estimation'!$E$25, 1, 0)</f>
        <v>1</v>
      </c>
      <c r="I8386" s="26">
        <f>IF(E8386&lt;='Auxiliary Energy Estimation'!$E$25, 1, 0)</f>
        <v>1</v>
      </c>
    </row>
    <row r="8387" spans="2:9" ht="15" x14ac:dyDescent="0.3">
      <c r="B8387" s="33">
        <v>8382.5</v>
      </c>
      <c r="C8387" s="34">
        <v>-2.2000000000000002</v>
      </c>
      <c r="D8387" s="32">
        <f t="shared" si="260"/>
        <v>28.04</v>
      </c>
      <c r="E8387" s="37">
        <f t="shared" si="261"/>
        <v>33.647999999999996</v>
      </c>
      <c r="F8387" s="32">
        <f>'Auxiliary Energy Estimation'!$E$25-D8387</f>
        <v>26.96</v>
      </c>
      <c r="G8387" s="32">
        <f>'Auxiliary Energy Estimation'!$E$25-E8387</f>
        <v>21.352000000000004</v>
      </c>
      <c r="H8387" s="26">
        <f>IF(D8387&lt;='Auxiliary Energy Estimation'!$E$25, 1, 0)</f>
        <v>1</v>
      </c>
      <c r="I8387" s="26">
        <f>IF(E8387&lt;='Auxiliary Energy Estimation'!$E$25, 1, 0)</f>
        <v>1</v>
      </c>
    </row>
    <row r="8388" spans="2:9" ht="15" x14ac:dyDescent="0.3">
      <c r="B8388" s="33">
        <v>8383.5</v>
      </c>
      <c r="C8388" s="34">
        <v>-1.7</v>
      </c>
      <c r="D8388" s="32">
        <f t="shared" si="260"/>
        <v>28.94</v>
      </c>
      <c r="E8388" s="37">
        <f t="shared" si="261"/>
        <v>34.728000000000002</v>
      </c>
      <c r="F8388" s="32">
        <f>'Auxiliary Energy Estimation'!$E$25-D8388</f>
        <v>26.06</v>
      </c>
      <c r="G8388" s="32">
        <f>'Auxiliary Energy Estimation'!$E$25-E8388</f>
        <v>20.271999999999998</v>
      </c>
      <c r="H8388" s="26">
        <f>IF(D8388&lt;='Auxiliary Energy Estimation'!$E$25, 1, 0)</f>
        <v>1</v>
      </c>
      <c r="I8388" s="26">
        <f>IF(E8388&lt;='Auxiliary Energy Estimation'!$E$25, 1, 0)</f>
        <v>1</v>
      </c>
    </row>
    <row r="8389" spans="2:9" ht="15" x14ac:dyDescent="0.3">
      <c r="B8389" s="33">
        <v>8384.5</v>
      </c>
      <c r="C8389" s="34">
        <v>-0.6</v>
      </c>
      <c r="D8389" s="32">
        <f t="shared" ref="D8389:D8452" si="262">CONVERT(C8389,"C","F")</f>
        <v>30.92</v>
      </c>
      <c r="E8389" s="37">
        <f t="shared" ref="E8389:E8452" si="263">D8389*1.2</f>
        <v>37.103999999999999</v>
      </c>
      <c r="F8389" s="32">
        <f>'Auxiliary Energy Estimation'!$E$25-D8389</f>
        <v>24.08</v>
      </c>
      <c r="G8389" s="32">
        <f>'Auxiliary Energy Estimation'!$E$25-E8389</f>
        <v>17.896000000000001</v>
      </c>
      <c r="H8389" s="26">
        <f>IF(D8389&lt;='Auxiliary Energy Estimation'!$E$25, 1, 0)</f>
        <v>1</v>
      </c>
      <c r="I8389" s="26">
        <f>IF(E8389&lt;='Auxiliary Energy Estimation'!$E$25, 1, 0)</f>
        <v>1</v>
      </c>
    </row>
    <row r="8390" spans="2:9" ht="15" x14ac:dyDescent="0.3">
      <c r="B8390" s="33">
        <v>8385.5</v>
      </c>
      <c r="C8390" s="34">
        <v>0</v>
      </c>
      <c r="D8390" s="32">
        <f t="shared" si="262"/>
        <v>32</v>
      </c>
      <c r="E8390" s="37">
        <f t="shared" si="263"/>
        <v>38.4</v>
      </c>
      <c r="F8390" s="32">
        <f>'Auxiliary Energy Estimation'!$E$25-D8390</f>
        <v>23</v>
      </c>
      <c r="G8390" s="32">
        <f>'Auxiliary Energy Estimation'!$E$25-E8390</f>
        <v>16.600000000000001</v>
      </c>
      <c r="H8390" s="26">
        <f>IF(D8390&lt;='Auxiliary Energy Estimation'!$E$25, 1, 0)</f>
        <v>1</v>
      </c>
      <c r="I8390" s="26">
        <f>IF(E8390&lt;='Auxiliary Energy Estimation'!$E$25, 1, 0)</f>
        <v>1</v>
      </c>
    </row>
    <row r="8391" spans="2:9" ht="15" x14ac:dyDescent="0.3">
      <c r="B8391" s="33">
        <v>8386.5</v>
      </c>
      <c r="C8391" s="34">
        <v>1.7</v>
      </c>
      <c r="D8391" s="32">
        <f t="shared" si="262"/>
        <v>35.06</v>
      </c>
      <c r="E8391" s="37">
        <f t="shared" si="263"/>
        <v>42.072000000000003</v>
      </c>
      <c r="F8391" s="32">
        <f>'Auxiliary Energy Estimation'!$E$25-D8391</f>
        <v>19.939999999999998</v>
      </c>
      <c r="G8391" s="32">
        <f>'Auxiliary Energy Estimation'!$E$25-E8391</f>
        <v>12.927999999999997</v>
      </c>
      <c r="H8391" s="26">
        <f>IF(D8391&lt;='Auxiliary Energy Estimation'!$E$25, 1, 0)</f>
        <v>1</v>
      </c>
      <c r="I8391" s="26">
        <f>IF(E8391&lt;='Auxiliary Energy Estimation'!$E$25, 1, 0)</f>
        <v>1</v>
      </c>
    </row>
    <row r="8392" spans="2:9" ht="15" x14ac:dyDescent="0.3">
      <c r="B8392" s="33">
        <v>8387.5</v>
      </c>
      <c r="C8392" s="34">
        <v>3.3</v>
      </c>
      <c r="D8392" s="32">
        <f t="shared" si="262"/>
        <v>37.94</v>
      </c>
      <c r="E8392" s="37">
        <f t="shared" si="263"/>
        <v>45.527999999999999</v>
      </c>
      <c r="F8392" s="32">
        <f>'Auxiliary Energy Estimation'!$E$25-D8392</f>
        <v>17.060000000000002</v>
      </c>
      <c r="G8392" s="32">
        <f>'Auxiliary Energy Estimation'!$E$25-E8392</f>
        <v>9.4720000000000013</v>
      </c>
      <c r="H8392" s="26">
        <f>IF(D8392&lt;='Auxiliary Energy Estimation'!$E$25, 1, 0)</f>
        <v>1</v>
      </c>
      <c r="I8392" s="26">
        <f>IF(E8392&lt;='Auxiliary Energy Estimation'!$E$25, 1, 0)</f>
        <v>1</v>
      </c>
    </row>
    <row r="8393" spans="2:9" ht="15" x14ac:dyDescent="0.3">
      <c r="B8393" s="33">
        <v>8388.5</v>
      </c>
      <c r="C8393" s="34">
        <v>3.9</v>
      </c>
      <c r="D8393" s="32">
        <f t="shared" si="262"/>
        <v>39.019999999999996</v>
      </c>
      <c r="E8393" s="37">
        <f t="shared" si="263"/>
        <v>46.823999999999991</v>
      </c>
      <c r="F8393" s="32">
        <f>'Auxiliary Energy Estimation'!$E$25-D8393</f>
        <v>15.980000000000004</v>
      </c>
      <c r="G8393" s="32">
        <f>'Auxiliary Energy Estimation'!$E$25-E8393</f>
        <v>8.176000000000009</v>
      </c>
      <c r="H8393" s="26">
        <f>IF(D8393&lt;='Auxiliary Energy Estimation'!$E$25, 1, 0)</f>
        <v>1</v>
      </c>
      <c r="I8393" s="26">
        <f>IF(E8393&lt;='Auxiliary Energy Estimation'!$E$25, 1, 0)</f>
        <v>1</v>
      </c>
    </row>
    <row r="8394" spans="2:9" ht="15" x14ac:dyDescent="0.3">
      <c r="B8394" s="33">
        <v>8389.5</v>
      </c>
      <c r="C8394" s="34">
        <v>4.4000000000000004</v>
      </c>
      <c r="D8394" s="32">
        <f t="shared" si="262"/>
        <v>39.92</v>
      </c>
      <c r="E8394" s="37">
        <f t="shared" si="263"/>
        <v>47.904000000000003</v>
      </c>
      <c r="F8394" s="32">
        <f>'Auxiliary Energy Estimation'!$E$25-D8394</f>
        <v>15.079999999999998</v>
      </c>
      <c r="G8394" s="32">
        <f>'Auxiliary Energy Estimation'!$E$25-E8394</f>
        <v>7.0959999999999965</v>
      </c>
      <c r="H8394" s="26">
        <f>IF(D8394&lt;='Auxiliary Energy Estimation'!$E$25, 1, 0)</f>
        <v>1</v>
      </c>
      <c r="I8394" s="26">
        <f>IF(E8394&lt;='Auxiliary Energy Estimation'!$E$25, 1, 0)</f>
        <v>1</v>
      </c>
    </row>
    <row r="8395" spans="2:9" ht="15" x14ac:dyDescent="0.3">
      <c r="B8395" s="33">
        <v>8390.5</v>
      </c>
      <c r="C8395" s="34">
        <v>5.6</v>
      </c>
      <c r="D8395" s="32">
        <f t="shared" si="262"/>
        <v>42.08</v>
      </c>
      <c r="E8395" s="37">
        <f t="shared" si="263"/>
        <v>50.495999999999995</v>
      </c>
      <c r="F8395" s="32">
        <f>'Auxiliary Energy Estimation'!$E$25-D8395</f>
        <v>12.920000000000002</v>
      </c>
      <c r="G8395" s="32">
        <f>'Auxiliary Energy Estimation'!$E$25-E8395</f>
        <v>4.5040000000000049</v>
      </c>
      <c r="H8395" s="26">
        <f>IF(D8395&lt;='Auxiliary Energy Estimation'!$E$25, 1, 0)</f>
        <v>1</v>
      </c>
      <c r="I8395" s="26">
        <f>IF(E8395&lt;='Auxiliary Energy Estimation'!$E$25, 1, 0)</f>
        <v>1</v>
      </c>
    </row>
    <row r="8396" spans="2:9" ht="15" x14ac:dyDescent="0.3">
      <c r="B8396" s="33">
        <v>8391.5</v>
      </c>
      <c r="C8396" s="34">
        <v>5</v>
      </c>
      <c r="D8396" s="32">
        <f t="shared" si="262"/>
        <v>41</v>
      </c>
      <c r="E8396" s="37">
        <f t="shared" si="263"/>
        <v>49.199999999999996</v>
      </c>
      <c r="F8396" s="32">
        <f>'Auxiliary Energy Estimation'!$E$25-D8396</f>
        <v>14</v>
      </c>
      <c r="G8396" s="32">
        <f>'Auxiliary Energy Estimation'!$E$25-E8396</f>
        <v>5.8000000000000043</v>
      </c>
      <c r="H8396" s="26">
        <f>IF(D8396&lt;='Auxiliary Energy Estimation'!$E$25, 1, 0)</f>
        <v>1</v>
      </c>
      <c r="I8396" s="26">
        <f>IF(E8396&lt;='Auxiliary Energy Estimation'!$E$25, 1, 0)</f>
        <v>1</v>
      </c>
    </row>
    <row r="8397" spans="2:9" ht="15" x14ac:dyDescent="0.3">
      <c r="B8397" s="33">
        <v>8392.5</v>
      </c>
      <c r="C8397" s="34">
        <v>4.4000000000000004</v>
      </c>
      <c r="D8397" s="32">
        <f t="shared" si="262"/>
        <v>39.92</v>
      </c>
      <c r="E8397" s="37">
        <f t="shared" si="263"/>
        <v>47.904000000000003</v>
      </c>
      <c r="F8397" s="32">
        <f>'Auxiliary Energy Estimation'!$E$25-D8397</f>
        <v>15.079999999999998</v>
      </c>
      <c r="G8397" s="32">
        <f>'Auxiliary Energy Estimation'!$E$25-E8397</f>
        <v>7.0959999999999965</v>
      </c>
      <c r="H8397" s="26">
        <f>IF(D8397&lt;='Auxiliary Energy Estimation'!$E$25, 1, 0)</f>
        <v>1</v>
      </c>
      <c r="I8397" s="26">
        <f>IF(E8397&lt;='Auxiliary Energy Estimation'!$E$25, 1, 0)</f>
        <v>1</v>
      </c>
    </row>
    <row r="8398" spans="2:9" ht="15" x14ac:dyDescent="0.3">
      <c r="B8398" s="33">
        <v>8393.5</v>
      </c>
      <c r="C8398" s="34">
        <v>2.2000000000000002</v>
      </c>
      <c r="D8398" s="32">
        <f t="shared" si="262"/>
        <v>35.96</v>
      </c>
      <c r="E8398" s="37">
        <f t="shared" si="263"/>
        <v>43.152000000000001</v>
      </c>
      <c r="F8398" s="32">
        <f>'Auxiliary Energy Estimation'!$E$25-D8398</f>
        <v>19.04</v>
      </c>
      <c r="G8398" s="32">
        <f>'Auxiliary Energy Estimation'!$E$25-E8398</f>
        <v>11.847999999999999</v>
      </c>
      <c r="H8398" s="26">
        <f>IF(D8398&lt;='Auxiliary Energy Estimation'!$E$25, 1, 0)</f>
        <v>1</v>
      </c>
      <c r="I8398" s="26">
        <f>IF(E8398&lt;='Auxiliary Energy Estimation'!$E$25, 1, 0)</f>
        <v>1</v>
      </c>
    </row>
    <row r="8399" spans="2:9" ht="15" x14ac:dyDescent="0.3">
      <c r="B8399" s="33">
        <v>8394.5</v>
      </c>
      <c r="C8399" s="34">
        <v>2.2000000000000002</v>
      </c>
      <c r="D8399" s="32">
        <f t="shared" si="262"/>
        <v>35.96</v>
      </c>
      <c r="E8399" s="37">
        <f t="shared" si="263"/>
        <v>43.152000000000001</v>
      </c>
      <c r="F8399" s="32">
        <f>'Auxiliary Energy Estimation'!$E$25-D8399</f>
        <v>19.04</v>
      </c>
      <c r="G8399" s="32">
        <f>'Auxiliary Energy Estimation'!$E$25-E8399</f>
        <v>11.847999999999999</v>
      </c>
      <c r="H8399" s="26">
        <f>IF(D8399&lt;='Auxiliary Energy Estimation'!$E$25, 1, 0)</f>
        <v>1</v>
      </c>
      <c r="I8399" s="26">
        <f>IF(E8399&lt;='Auxiliary Energy Estimation'!$E$25, 1, 0)</f>
        <v>1</v>
      </c>
    </row>
    <row r="8400" spans="2:9" ht="15" x14ac:dyDescent="0.3">
      <c r="B8400" s="33">
        <v>8395.5</v>
      </c>
      <c r="C8400" s="34">
        <v>1.7</v>
      </c>
      <c r="D8400" s="32">
        <f t="shared" si="262"/>
        <v>35.06</v>
      </c>
      <c r="E8400" s="37">
        <f t="shared" si="263"/>
        <v>42.072000000000003</v>
      </c>
      <c r="F8400" s="32">
        <f>'Auxiliary Energy Estimation'!$E$25-D8400</f>
        <v>19.939999999999998</v>
      </c>
      <c r="G8400" s="32">
        <f>'Auxiliary Energy Estimation'!$E$25-E8400</f>
        <v>12.927999999999997</v>
      </c>
      <c r="H8400" s="26">
        <f>IF(D8400&lt;='Auxiliary Energy Estimation'!$E$25, 1, 0)</f>
        <v>1</v>
      </c>
      <c r="I8400" s="26">
        <f>IF(E8400&lt;='Auxiliary Energy Estimation'!$E$25, 1, 0)</f>
        <v>1</v>
      </c>
    </row>
    <row r="8401" spans="2:9" ht="15" x14ac:dyDescent="0.3">
      <c r="B8401" s="33">
        <v>8396.5</v>
      </c>
      <c r="C8401" s="34">
        <v>0.6</v>
      </c>
      <c r="D8401" s="32">
        <f t="shared" si="262"/>
        <v>33.08</v>
      </c>
      <c r="E8401" s="37">
        <f t="shared" si="263"/>
        <v>39.695999999999998</v>
      </c>
      <c r="F8401" s="32">
        <f>'Auxiliary Energy Estimation'!$E$25-D8401</f>
        <v>21.92</v>
      </c>
      <c r="G8401" s="32">
        <f>'Auxiliary Energy Estimation'!$E$25-E8401</f>
        <v>15.304000000000002</v>
      </c>
      <c r="H8401" s="26">
        <f>IF(D8401&lt;='Auxiliary Energy Estimation'!$E$25, 1, 0)</f>
        <v>1</v>
      </c>
      <c r="I8401" s="26">
        <f>IF(E8401&lt;='Auxiliary Energy Estimation'!$E$25, 1, 0)</f>
        <v>1</v>
      </c>
    </row>
    <row r="8402" spans="2:9" ht="15" x14ac:dyDescent="0.3">
      <c r="B8402" s="33">
        <v>8397.5</v>
      </c>
      <c r="C8402" s="34">
        <v>1.1000000000000001</v>
      </c>
      <c r="D8402" s="32">
        <f t="shared" si="262"/>
        <v>33.979999999999997</v>
      </c>
      <c r="E8402" s="37">
        <f t="shared" si="263"/>
        <v>40.775999999999996</v>
      </c>
      <c r="F8402" s="32">
        <f>'Auxiliary Energy Estimation'!$E$25-D8402</f>
        <v>21.020000000000003</v>
      </c>
      <c r="G8402" s="32">
        <f>'Auxiliary Energy Estimation'!$E$25-E8402</f>
        <v>14.224000000000004</v>
      </c>
      <c r="H8402" s="26">
        <f>IF(D8402&lt;='Auxiliary Energy Estimation'!$E$25, 1, 0)</f>
        <v>1</v>
      </c>
      <c r="I8402" s="26">
        <f>IF(E8402&lt;='Auxiliary Energy Estimation'!$E$25, 1, 0)</f>
        <v>1</v>
      </c>
    </row>
    <row r="8403" spans="2:9" ht="15" x14ac:dyDescent="0.3">
      <c r="B8403" s="33">
        <v>8398.5</v>
      </c>
      <c r="C8403" s="34">
        <v>1.7</v>
      </c>
      <c r="D8403" s="32">
        <f t="shared" si="262"/>
        <v>35.06</v>
      </c>
      <c r="E8403" s="37">
        <f t="shared" si="263"/>
        <v>42.072000000000003</v>
      </c>
      <c r="F8403" s="32">
        <f>'Auxiliary Energy Estimation'!$E$25-D8403</f>
        <v>19.939999999999998</v>
      </c>
      <c r="G8403" s="32">
        <f>'Auxiliary Energy Estimation'!$E$25-E8403</f>
        <v>12.927999999999997</v>
      </c>
      <c r="H8403" s="26">
        <f>IF(D8403&lt;='Auxiliary Energy Estimation'!$E$25, 1, 0)</f>
        <v>1</v>
      </c>
      <c r="I8403" s="26">
        <f>IF(E8403&lt;='Auxiliary Energy Estimation'!$E$25, 1, 0)</f>
        <v>1</v>
      </c>
    </row>
    <row r="8404" spans="2:9" ht="15" x14ac:dyDescent="0.3">
      <c r="B8404" s="33">
        <v>8399.5</v>
      </c>
      <c r="C8404" s="34">
        <v>1.7</v>
      </c>
      <c r="D8404" s="32">
        <f t="shared" si="262"/>
        <v>35.06</v>
      </c>
      <c r="E8404" s="37">
        <f t="shared" si="263"/>
        <v>42.072000000000003</v>
      </c>
      <c r="F8404" s="32">
        <f>'Auxiliary Energy Estimation'!$E$25-D8404</f>
        <v>19.939999999999998</v>
      </c>
      <c r="G8404" s="32">
        <f>'Auxiliary Energy Estimation'!$E$25-E8404</f>
        <v>12.927999999999997</v>
      </c>
      <c r="H8404" s="26">
        <f>IF(D8404&lt;='Auxiliary Energy Estimation'!$E$25, 1, 0)</f>
        <v>1</v>
      </c>
      <c r="I8404" s="26">
        <f>IF(E8404&lt;='Auxiliary Energy Estimation'!$E$25, 1, 0)</f>
        <v>1</v>
      </c>
    </row>
    <row r="8405" spans="2:9" ht="15" x14ac:dyDescent="0.3">
      <c r="B8405" s="33">
        <v>8400.5</v>
      </c>
      <c r="C8405" s="34">
        <v>0</v>
      </c>
      <c r="D8405" s="32">
        <f t="shared" si="262"/>
        <v>32</v>
      </c>
      <c r="E8405" s="37">
        <f t="shared" si="263"/>
        <v>38.4</v>
      </c>
      <c r="F8405" s="32">
        <f>'Auxiliary Energy Estimation'!$E$25-D8405</f>
        <v>23</v>
      </c>
      <c r="G8405" s="32">
        <f>'Auxiliary Energy Estimation'!$E$25-E8405</f>
        <v>16.600000000000001</v>
      </c>
      <c r="H8405" s="26">
        <f>IF(D8405&lt;='Auxiliary Energy Estimation'!$E$25, 1, 0)</f>
        <v>1</v>
      </c>
      <c r="I8405" s="26">
        <f>IF(E8405&lt;='Auxiliary Energy Estimation'!$E$25, 1, 0)</f>
        <v>1</v>
      </c>
    </row>
    <row r="8406" spans="2:9" ht="15" x14ac:dyDescent="0.3">
      <c r="B8406" s="33">
        <v>8401.5</v>
      </c>
      <c r="C8406" s="34">
        <v>1.1000000000000001</v>
      </c>
      <c r="D8406" s="32">
        <f t="shared" si="262"/>
        <v>33.979999999999997</v>
      </c>
      <c r="E8406" s="37">
        <f t="shared" si="263"/>
        <v>40.775999999999996</v>
      </c>
      <c r="F8406" s="32">
        <f>'Auxiliary Energy Estimation'!$E$25-D8406</f>
        <v>21.020000000000003</v>
      </c>
      <c r="G8406" s="32">
        <f>'Auxiliary Energy Estimation'!$E$25-E8406</f>
        <v>14.224000000000004</v>
      </c>
      <c r="H8406" s="26">
        <f>IF(D8406&lt;='Auxiliary Energy Estimation'!$E$25, 1, 0)</f>
        <v>1</v>
      </c>
      <c r="I8406" s="26">
        <f>IF(E8406&lt;='Auxiliary Energy Estimation'!$E$25, 1, 0)</f>
        <v>1</v>
      </c>
    </row>
    <row r="8407" spans="2:9" ht="15" x14ac:dyDescent="0.3">
      <c r="B8407" s="33">
        <v>8402.5</v>
      </c>
      <c r="C8407" s="34">
        <v>1.1000000000000001</v>
      </c>
      <c r="D8407" s="32">
        <f t="shared" si="262"/>
        <v>33.979999999999997</v>
      </c>
      <c r="E8407" s="37">
        <f t="shared" si="263"/>
        <v>40.775999999999996</v>
      </c>
      <c r="F8407" s="32">
        <f>'Auxiliary Energy Estimation'!$E$25-D8407</f>
        <v>21.020000000000003</v>
      </c>
      <c r="G8407" s="32">
        <f>'Auxiliary Energy Estimation'!$E$25-E8407</f>
        <v>14.224000000000004</v>
      </c>
      <c r="H8407" s="26">
        <f>IF(D8407&lt;='Auxiliary Energy Estimation'!$E$25, 1, 0)</f>
        <v>1</v>
      </c>
      <c r="I8407" s="26">
        <f>IF(E8407&lt;='Auxiliary Energy Estimation'!$E$25, 1, 0)</f>
        <v>1</v>
      </c>
    </row>
    <row r="8408" spans="2:9" ht="15" x14ac:dyDescent="0.3">
      <c r="B8408" s="33">
        <v>8403.5</v>
      </c>
      <c r="C8408" s="34">
        <v>2.2000000000000002</v>
      </c>
      <c r="D8408" s="32">
        <f t="shared" si="262"/>
        <v>35.96</v>
      </c>
      <c r="E8408" s="37">
        <f t="shared" si="263"/>
        <v>43.152000000000001</v>
      </c>
      <c r="F8408" s="32">
        <f>'Auxiliary Energy Estimation'!$E$25-D8408</f>
        <v>19.04</v>
      </c>
      <c r="G8408" s="32">
        <f>'Auxiliary Energy Estimation'!$E$25-E8408</f>
        <v>11.847999999999999</v>
      </c>
      <c r="H8408" s="26">
        <f>IF(D8408&lt;='Auxiliary Energy Estimation'!$E$25, 1, 0)</f>
        <v>1</v>
      </c>
      <c r="I8408" s="26">
        <f>IF(E8408&lt;='Auxiliary Energy Estimation'!$E$25, 1, 0)</f>
        <v>1</v>
      </c>
    </row>
    <row r="8409" spans="2:9" ht="15" x14ac:dyDescent="0.3">
      <c r="B8409" s="33">
        <v>8404.5</v>
      </c>
      <c r="C8409" s="34">
        <v>3.3</v>
      </c>
      <c r="D8409" s="32">
        <f t="shared" si="262"/>
        <v>37.94</v>
      </c>
      <c r="E8409" s="37">
        <f t="shared" si="263"/>
        <v>45.527999999999999</v>
      </c>
      <c r="F8409" s="32">
        <f>'Auxiliary Energy Estimation'!$E$25-D8409</f>
        <v>17.060000000000002</v>
      </c>
      <c r="G8409" s="32">
        <f>'Auxiliary Energy Estimation'!$E$25-E8409</f>
        <v>9.4720000000000013</v>
      </c>
      <c r="H8409" s="26">
        <f>IF(D8409&lt;='Auxiliary Energy Estimation'!$E$25, 1, 0)</f>
        <v>1</v>
      </c>
      <c r="I8409" s="26">
        <f>IF(E8409&lt;='Auxiliary Energy Estimation'!$E$25, 1, 0)</f>
        <v>1</v>
      </c>
    </row>
    <row r="8410" spans="2:9" ht="15" x14ac:dyDescent="0.3">
      <c r="B8410" s="33">
        <v>8405.5</v>
      </c>
      <c r="C8410" s="34">
        <v>3.3</v>
      </c>
      <c r="D8410" s="32">
        <f t="shared" si="262"/>
        <v>37.94</v>
      </c>
      <c r="E8410" s="37">
        <f t="shared" si="263"/>
        <v>45.527999999999999</v>
      </c>
      <c r="F8410" s="32">
        <f>'Auxiliary Energy Estimation'!$E$25-D8410</f>
        <v>17.060000000000002</v>
      </c>
      <c r="G8410" s="32">
        <f>'Auxiliary Energy Estimation'!$E$25-E8410</f>
        <v>9.4720000000000013</v>
      </c>
      <c r="H8410" s="26">
        <f>IF(D8410&lt;='Auxiliary Energy Estimation'!$E$25, 1, 0)</f>
        <v>1</v>
      </c>
      <c r="I8410" s="26">
        <f>IF(E8410&lt;='Auxiliary Energy Estimation'!$E$25, 1, 0)</f>
        <v>1</v>
      </c>
    </row>
    <row r="8411" spans="2:9" ht="15" x14ac:dyDescent="0.3">
      <c r="B8411" s="33">
        <v>8406.5</v>
      </c>
      <c r="C8411" s="34">
        <v>4.4000000000000004</v>
      </c>
      <c r="D8411" s="32">
        <f t="shared" si="262"/>
        <v>39.92</v>
      </c>
      <c r="E8411" s="37">
        <f t="shared" si="263"/>
        <v>47.904000000000003</v>
      </c>
      <c r="F8411" s="32">
        <f>'Auxiliary Energy Estimation'!$E$25-D8411</f>
        <v>15.079999999999998</v>
      </c>
      <c r="G8411" s="32">
        <f>'Auxiliary Energy Estimation'!$E$25-E8411</f>
        <v>7.0959999999999965</v>
      </c>
      <c r="H8411" s="26">
        <f>IF(D8411&lt;='Auxiliary Energy Estimation'!$E$25, 1, 0)</f>
        <v>1</v>
      </c>
      <c r="I8411" s="26">
        <f>IF(E8411&lt;='Auxiliary Energy Estimation'!$E$25, 1, 0)</f>
        <v>1</v>
      </c>
    </row>
    <row r="8412" spans="2:9" ht="15" x14ac:dyDescent="0.3">
      <c r="B8412" s="33">
        <v>8407.5</v>
      </c>
      <c r="C8412" s="34">
        <v>4.4000000000000004</v>
      </c>
      <c r="D8412" s="32">
        <f t="shared" si="262"/>
        <v>39.92</v>
      </c>
      <c r="E8412" s="37">
        <f t="shared" si="263"/>
        <v>47.904000000000003</v>
      </c>
      <c r="F8412" s="32">
        <f>'Auxiliary Energy Estimation'!$E$25-D8412</f>
        <v>15.079999999999998</v>
      </c>
      <c r="G8412" s="32">
        <f>'Auxiliary Energy Estimation'!$E$25-E8412</f>
        <v>7.0959999999999965</v>
      </c>
      <c r="H8412" s="26">
        <f>IF(D8412&lt;='Auxiliary Energy Estimation'!$E$25, 1, 0)</f>
        <v>1</v>
      </c>
      <c r="I8412" s="26">
        <f>IF(E8412&lt;='Auxiliary Energy Estimation'!$E$25, 1, 0)</f>
        <v>1</v>
      </c>
    </row>
    <row r="8413" spans="2:9" ht="15" x14ac:dyDescent="0.3">
      <c r="B8413" s="33">
        <v>8408.5</v>
      </c>
      <c r="C8413" s="34">
        <v>6.7</v>
      </c>
      <c r="D8413" s="32">
        <f t="shared" si="262"/>
        <v>44.06</v>
      </c>
      <c r="E8413" s="37">
        <f t="shared" si="263"/>
        <v>52.872</v>
      </c>
      <c r="F8413" s="32">
        <f>'Auxiliary Energy Estimation'!$E$25-D8413</f>
        <v>10.939999999999998</v>
      </c>
      <c r="G8413" s="32">
        <f>'Auxiliary Energy Estimation'!$E$25-E8413</f>
        <v>2.1280000000000001</v>
      </c>
      <c r="H8413" s="26">
        <f>IF(D8413&lt;='Auxiliary Energy Estimation'!$E$25, 1, 0)</f>
        <v>1</v>
      </c>
      <c r="I8413" s="26">
        <f>IF(E8413&lt;='Auxiliary Energy Estimation'!$E$25, 1, 0)</f>
        <v>1</v>
      </c>
    </row>
    <row r="8414" spans="2:9" ht="15" x14ac:dyDescent="0.3">
      <c r="B8414" s="33">
        <v>8409.5</v>
      </c>
      <c r="C8414" s="34">
        <v>8.3000000000000007</v>
      </c>
      <c r="D8414" s="32">
        <f t="shared" si="262"/>
        <v>46.94</v>
      </c>
      <c r="E8414" s="37">
        <f t="shared" si="263"/>
        <v>56.327999999999996</v>
      </c>
      <c r="F8414" s="32">
        <f>'Auxiliary Energy Estimation'!$E$25-D8414</f>
        <v>8.0600000000000023</v>
      </c>
      <c r="G8414" s="32">
        <f>'Auxiliary Energy Estimation'!$E$25-E8414</f>
        <v>-1.3279999999999959</v>
      </c>
      <c r="H8414" s="26">
        <f>IF(D8414&lt;='Auxiliary Energy Estimation'!$E$25, 1, 0)</f>
        <v>1</v>
      </c>
      <c r="I8414" s="26">
        <f>IF(E8414&lt;='Auxiliary Energy Estimation'!$E$25, 1, 0)</f>
        <v>0</v>
      </c>
    </row>
    <row r="8415" spans="2:9" ht="15" x14ac:dyDescent="0.3">
      <c r="B8415" s="33">
        <v>8410.5</v>
      </c>
      <c r="C8415" s="34">
        <v>8.9</v>
      </c>
      <c r="D8415" s="32">
        <f t="shared" si="262"/>
        <v>48.019999999999996</v>
      </c>
      <c r="E8415" s="37">
        <f t="shared" si="263"/>
        <v>57.623999999999995</v>
      </c>
      <c r="F8415" s="32">
        <f>'Auxiliary Energy Estimation'!$E$25-D8415</f>
        <v>6.980000000000004</v>
      </c>
      <c r="G8415" s="32">
        <f>'Auxiliary Energy Estimation'!$E$25-E8415</f>
        <v>-2.6239999999999952</v>
      </c>
      <c r="H8415" s="26">
        <f>IF(D8415&lt;='Auxiliary Energy Estimation'!$E$25, 1, 0)</f>
        <v>1</v>
      </c>
      <c r="I8415" s="26">
        <f>IF(E8415&lt;='Auxiliary Energy Estimation'!$E$25, 1, 0)</f>
        <v>0</v>
      </c>
    </row>
    <row r="8416" spans="2:9" ht="15" x14ac:dyDescent="0.3">
      <c r="B8416" s="33">
        <v>8411.5</v>
      </c>
      <c r="C8416" s="34">
        <v>11.1</v>
      </c>
      <c r="D8416" s="32">
        <f t="shared" si="262"/>
        <v>51.980000000000004</v>
      </c>
      <c r="E8416" s="37">
        <f t="shared" si="263"/>
        <v>62.376000000000005</v>
      </c>
      <c r="F8416" s="32">
        <f>'Auxiliary Energy Estimation'!$E$25-D8416</f>
        <v>3.019999999999996</v>
      </c>
      <c r="G8416" s="32">
        <f>'Auxiliary Energy Estimation'!$E$25-E8416</f>
        <v>-7.3760000000000048</v>
      </c>
      <c r="H8416" s="26">
        <f>IF(D8416&lt;='Auxiliary Energy Estimation'!$E$25, 1, 0)</f>
        <v>1</v>
      </c>
      <c r="I8416" s="26">
        <f>IF(E8416&lt;='Auxiliary Energy Estimation'!$E$25, 1, 0)</f>
        <v>0</v>
      </c>
    </row>
    <row r="8417" spans="2:9" ht="15" x14ac:dyDescent="0.3">
      <c r="B8417" s="33">
        <v>8412.5</v>
      </c>
      <c r="C8417" s="34">
        <v>12.2</v>
      </c>
      <c r="D8417" s="32">
        <f t="shared" si="262"/>
        <v>53.96</v>
      </c>
      <c r="E8417" s="37">
        <f t="shared" si="263"/>
        <v>64.751999999999995</v>
      </c>
      <c r="F8417" s="32">
        <f>'Auxiliary Energy Estimation'!$E$25-D8417</f>
        <v>1.0399999999999991</v>
      </c>
      <c r="G8417" s="32">
        <f>'Auxiliary Energy Estimation'!$E$25-E8417</f>
        <v>-9.7519999999999953</v>
      </c>
      <c r="H8417" s="26">
        <f>IF(D8417&lt;='Auxiliary Energy Estimation'!$E$25, 1, 0)</f>
        <v>1</v>
      </c>
      <c r="I8417" s="26">
        <f>IF(E8417&lt;='Auxiliary Energy Estimation'!$E$25, 1, 0)</f>
        <v>0</v>
      </c>
    </row>
    <row r="8418" spans="2:9" ht="15" x14ac:dyDescent="0.3">
      <c r="B8418" s="33">
        <v>8413.5</v>
      </c>
      <c r="C8418" s="34">
        <v>11.1</v>
      </c>
      <c r="D8418" s="32">
        <f t="shared" si="262"/>
        <v>51.980000000000004</v>
      </c>
      <c r="E8418" s="37">
        <f t="shared" si="263"/>
        <v>62.376000000000005</v>
      </c>
      <c r="F8418" s="32">
        <f>'Auxiliary Energy Estimation'!$E$25-D8418</f>
        <v>3.019999999999996</v>
      </c>
      <c r="G8418" s="32">
        <f>'Auxiliary Energy Estimation'!$E$25-E8418</f>
        <v>-7.3760000000000048</v>
      </c>
      <c r="H8418" s="26">
        <f>IF(D8418&lt;='Auxiliary Energy Estimation'!$E$25, 1, 0)</f>
        <v>1</v>
      </c>
      <c r="I8418" s="26">
        <f>IF(E8418&lt;='Auxiliary Energy Estimation'!$E$25, 1, 0)</f>
        <v>0</v>
      </c>
    </row>
    <row r="8419" spans="2:9" ht="15" x14ac:dyDescent="0.3">
      <c r="B8419" s="33">
        <v>8414.5</v>
      </c>
      <c r="C8419" s="34">
        <v>11.1</v>
      </c>
      <c r="D8419" s="32">
        <f t="shared" si="262"/>
        <v>51.980000000000004</v>
      </c>
      <c r="E8419" s="37">
        <f t="shared" si="263"/>
        <v>62.376000000000005</v>
      </c>
      <c r="F8419" s="32">
        <f>'Auxiliary Energy Estimation'!$E$25-D8419</f>
        <v>3.019999999999996</v>
      </c>
      <c r="G8419" s="32">
        <f>'Auxiliary Energy Estimation'!$E$25-E8419</f>
        <v>-7.3760000000000048</v>
      </c>
      <c r="H8419" s="26">
        <f>IF(D8419&lt;='Auxiliary Energy Estimation'!$E$25, 1, 0)</f>
        <v>1</v>
      </c>
      <c r="I8419" s="26">
        <f>IF(E8419&lt;='Auxiliary Energy Estimation'!$E$25, 1, 0)</f>
        <v>0</v>
      </c>
    </row>
    <row r="8420" spans="2:9" ht="15" x14ac:dyDescent="0.3">
      <c r="B8420" s="33">
        <v>8415.5</v>
      </c>
      <c r="C8420" s="34">
        <v>10</v>
      </c>
      <c r="D8420" s="32">
        <f t="shared" si="262"/>
        <v>50</v>
      </c>
      <c r="E8420" s="37">
        <f t="shared" si="263"/>
        <v>60</v>
      </c>
      <c r="F8420" s="32">
        <f>'Auxiliary Energy Estimation'!$E$25-D8420</f>
        <v>5</v>
      </c>
      <c r="G8420" s="32">
        <f>'Auxiliary Energy Estimation'!$E$25-E8420</f>
        <v>-5</v>
      </c>
      <c r="H8420" s="26">
        <f>IF(D8420&lt;='Auxiliary Energy Estimation'!$E$25, 1, 0)</f>
        <v>1</v>
      </c>
      <c r="I8420" s="26">
        <f>IF(E8420&lt;='Auxiliary Energy Estimation'!$E$25, 1, 0)</f>
        <v>0</v>
      </c>
    </row>
    <row r="8421" spans="2:9" ht="15" x14ac:dyDescent="0.3">
      <c r="B8421" s="33">
        <v>8416.5</v>
      </c>
      <c r="C8421" s="34">
        <v>10</v>
      </c>
      <c r="D8421" s="32">
        <f t="shared" si="262"/>
        <v>50</v>
      </c>
      <c r="E8421" s="37">
        <f t="shared" si="263"/>
        <v>60</v>
      </c>
      <c r="F8421" s="32">
        <f>'Auxiliary Energy Estimation'!$E$25-D8421</f>
        <v>5</v>
      </c>
      <c r="G8421" s="32">
        <f>'Auxiliary Energy Estimation'!$E$25-E8421</f>
        <v>-5</v>
      </c>
      <c r="H8421" s="26">
        <f>IF(D8421&lt;='Auxiliary Energy Estimation'!$E$25, 1, 0)</f>
        <v>1</v>
      </c>
      <c r="I8421" s="26">
        <f>IF(E8421&lt;='Auxiliary Energy Estimation'!$E$25, 1, 0)</f>
        <v>0</v>
      </c>
    </row>
    <row r="8422" spans="2:9" ht="15" x14ac:dyDescent="0.3">
      <c r="B8422" s="33">
        <v>8417.5</v>
      </c>
      <c r="C8422" s="34">
        <v>10.6</v>
      </c>
      <c r="D8422" s="32">
        <f t="shared" si="262"/>
        <v>51.08</v>
      </c>
      <c r="E8422" s="37">
        <f t="shared" si="263"/>
        <v>61.295999999999992</v>
      </c>
      <c r="F8422" s="32">
        <f>'Auxiliary Energy Estimation'!$E$25-D8422</f>
        <v>3.9200000000000017</v>
      </c>
      <c r="G8422" s="32">
        <f>'Auxiliary Energy Estimation'!$E$25-E8422</f>
        <v>-6.2959999999999923</v>
      </c>
      <c r="H8422" s="26">
        <f>IF(D8422&lt;='Auxiliary Energy Estimation'!$E$25, 1, 0)</f>
        <v>1</v>
      </c>
      <c r="I8422" s="26">
        <f>IF(E8422&lt;='Auxiliary Energy Estimation'!$E$25, 1, 0)</f>
        <v>0</v>
      </c>
    </row>
    <row r="8423" spans="2:9" ht="15" x14ac:dyDescent="0.3">
      <c r="B8423" s="33">
        <v>8418.5</v>
      </c>
      <c r="C8423" s="34">
        <v>11.1</v>
      </c>
      <c r="D8423" s="32">
        <f t="shared" si="262"/>
        <v>51.980000000000004</v>
      </c>
      <c r="E8423" s="37">
        <f t="shared" si="263"/>
        <v>62.376000000000005</v>
      </c>
      <c r="F8423" s="32">
        <f>'Auxiliary Energy Estimation'!$E$25-D8423</f>
        <v>3.019999999999996</v>
      </c>
      <c r="G8423" s="32">
        <f>'Auxiliary Energy Estimation'!$E$25-E8423</f>
        <v>-7.3760000000000048</v>
      </c>
      <c r="H8423" s="26">
        <f>IF(D8423&lt;='Auxiliary Energy Estimation'!$E$25, 1, 0)</f>
        <v>1</v>
      </c>
      <c r="I8423" s="26">
        <f>IF(E8423&lt;='Auxiliary Energy Estimation'!$E$25, 1, 0)</f>
        <v>0</v>
      </c>
    </row>
    <row r="8424" spans="2:9" ht="15" x14ac:dyDescent="0.3">
      <c r="B8424" s="33">
        <v>8419.5</v>
      </c>
      <c r="C8424" s="34">
        <v>11.7</v>
      </c>
      <c r="D8424" s="32">
        <f t="shared" si="262"/>
        <v>53.06</v>
      </c>
      <c r="E8424" s="37">
        <f t="shared" si="263"/>
        <v>63.671999999999997</v>
      </c>
      <c r="F8424" s="32">
        <f>'Auxiliary Energy Estimation'!$E$25-D8424</f>
        <v>1.9399999999999977</v>
      </c>
      <c r="G8424" s="32">
        <f>'Auxiliary Energy Estimation'!$E$25-E8424</f>
        <v>-8.671999999999997</v>
      </c>
      <c r="H8424" s="26">
        <f>IF(D8424&lt;='Auxiliary Energy Estimation'!$E$25, 1, 0)</f>
        <v>1</v>
      </c>
      <c r="I8424" s="26">
        <f>IF(E8424&lt;='Auxiliary Energy Estimation'!$E$25, 1, 0)</f>
        <v>0</v>
      </c>
    </row>
    <row r="8425" spans="2:9" ht="15" x14ac:dyDescent="0.3">
      <c r="B8425" s="33">
        <v>8420.5</v>
      </c>
      <c r="C8425" s="34">
        <v>12.2</v>
      </c>
      <c r="D8425" s="32">
        <f t="shared" si="262"/>
        <v>53.96</v>
      </c>
      <c r="E8425" s="37">
        <f t="shared" si="263"/>
        <v>64.751999999999995</v>
      </c>
      <c r="F8425" s="32">
        <f>'Auxiliary Energy Estimation'!$E$25-D8425</f>
        <v>1.0399999999999991</v>
      </c>
      <c r="G8425" s="32">
        <f>'Auxiliary Energy Estimation'!$E$25-E8425</f>
        <v>-9.7519999999999953</v>
      </c>
      <c r="H8425" s="26">
        <f>IF(D8425&lt;='Auxiliary Energy Estimation'!$E$25, 1, 0)</f>
        <v>1</v>
      </c>
      <c r="I8425" s="26">
        <f>IF(E8425&lt;='Auxiliary Energy Estimation'!$E$25, 1, 0)</f>
        <v>0</v>
      </c>
    </row>
    <row r="8426" spans="2:9" ht="15" x14ac:dyDescent="0.3">
      <c r="B8426" s="33">
        <v>8421.5</v>
      </c>
      <c r="C8426" s="34">
        <v>10.6</v>
      </c>
      <c r="D8426" s="32">
        <f t="shared" si="262"/>
        <v>51.08</v>
      </c>
      <c r="E8426" s="37">
        <f t="shared" si="263"/>
        <v>61.295999999999992</v>
      </c>
      <c r="F8426" s="32">
        <f>'Auxiliary Energy Estimation'!$E$25-D8426</f>
        <v>3.9200000000000017</v>
      </c>
      <c r="G8426" s="32">
        <f>'Auxiliary Energy Estimation'!$E$25-E8426</f>
        <v>-6.2959999999999923</v>
      </c>
      <c r="H8426" s="26">
        <f>IF(D8426&lt;='Auxiliary Energy Estimation'!$E$25, 1, 0)</f>
        <v>1</v>
      </c>
      <c r="I8426" s="26">
        <f>IF(E8426&lt;='Auxiliary Energy Estimation'!$E$25, 1, 0)</f>
        <v>0</v>
      </c>
    </row>
    <row r="8427" spans="2:9" ht="15" x14ac:dyDescent="0.3">
      <c r="B8427" s="33">
        <v>8422.5</v>
      </c>
      <c r="C8427" s="34">
        <v>11.7</v>
      </c>
      <c r="D8427" s="32">
        <f t="shared" si="262"/>
        <v>53.06</v>
      </c>
      <c r="E8427" s="37">
        <f t="shared" si="263"/>
        <v>63.671999999999997</v>
      </c>
      <c r="F8427" s="32">
        <f>'Auxiliary Energy Estimation'!$E$25-D8427</f>
        <v>1.9399999999999977</v>
      </c>
      <c r="G8427" s="32">
        <f>'Auxiliary Energy Estimation'!$E$25-E8427</f>
        <v>-8.671999999999997</v>
      </c>
      <c r="H8427" s="26">
        <f>IF(D8427&lt;='Auxiliary Energy Estimation'!$E$25, 1, 0)</f>
        <v>1</v>
      </c>
      <c r="I8427" s="26">
        <f>IF(E8427&lt;='Auxiliary Energy Estimation'!$E$25, 1, 0)</f>
        <v>0</v>
      </c>
    </row>
    <row r="8428" spans="2:9" ht="15" x14ac:dyDescent="0.3">
      <c r="B8428" s="33">
        <v>8423.5</v>
      </c>
      <c r="C8428" s="34">
        <v>6.1</v>
      </c>
      <c r="D8428" s="32">
        <f t="shared" si="262"/>
        <v>42.980000000000004</v>
      </c>
      <c r="E8428" s="37">
        <f t="shared" si="263"/>
        <v>51.576000000000001</v>
      </c>
      <c r="F8428" s="32">
        <f>'Auxiliary Energy Estimation'!$E$25-D8428</f>
        <v>12.019999999999996</v>
      </c>
      <c r="G8428" s="32">
        <f>'Auxiliary Energy Estimation'!$E$25-E8428</f>
        <v>3.4239999999999995</v>
      </c>
      <c r="H8428" s="26">
        <f>IF(D8428&lt;='Auxiliary Energy Estimation'!$E$25, 1, 0)</f>
        <v>1</v>
      </c>
      <c r="I8428" s="26">
        <f>IF(E8428&lt;='Auxiliary Energy Estimation'!$E$25, 1, 0)</f>
        <v>1</v>
      </c>
    </row>
    <row r="8429" spans="2:9" ht="15" x14ac:dyDescent="0.3">
      <c r="B8429" s="33">
        <v>8424.5</v>
      </c>
      <c r="C8429" s="34">
        <v>4.4000000000000004</v>
      </c>
      <c r="D8429" s="32">
        <f t="shared" si="262"/>
        <v>39.92</v>
      </c>
      <c r="E8429" s="37">
        <f t="shared" si="263"/>
        <v>47.904000000000003</v>
      </c>
      <c r="F8429" s="32">
        <f>'Auxiliary Energy Estimation'!$E$25-D8429</f>
        <v>15.079999999999998</v>
      </c>
      <c r="G8429" s="32">
        <f>'Auxiliary Energy Estimation'!$E$25-E8429</f>
        <v>7.0959999999999965</v>
      </c>
      <c r="H8429" s="26">
        <f>IF(D8429&lt;='Auxiliary Energy Estimation'!$E$25, 1, 0)</f>
        <v>1</v>
      </c>
      <c r="I8429" s="26">
        <f>IF(E8429&lt;='Auxiliary Energy Estimation'!$E$25, 1, 0)</f>
        <v>1</v>
      </c>
    </row>
    <row r="8430" spans="2:9" ht="15" x14ac:dyDescent="0.3">
      <c r="B8430" s="33">
        <v>8425.5</v>
      </c>
      <c r="C8430" s="34">
        <v>3.3</v>
      </c>
      <c r="D8430" s="32">
        <f t="shared" si="262"/>
        <v>37.94</v>
      </c>
      <c r="E8430" s="37">
        <f t="shared" si="263"/>
        <v>45.527999999999999</v>
      </c>
      <c r="F8430" s="32">
        <f>'Auxiliary Energy Estimation'!$E$25-D8430</f>
        <v>17.060000000000002</v>
      </c>
      <c r="G8430" s="32">
        <f>'Auxiliary Energy Estimation'!$E$25-E8430</f>
        <v>9.4720000000000013</v>
      </c>
      <c r="H8430" s="26">
        <f>IF(D8430&lt;='Auxiliary Energy Estimation'!$E$25, 1, 0)</f>
        <v>1</v>
      </c>
      <c r="I8430" s="26">
        <f>IF(E8430&lt;='Auxiliary Energy Estimation'!$E$25, 1, 0)</f>
        <v>1</v>
      </c>
    </row>
    <row r="8431" spans="2:9" ht="15" x14ac:dyDescent="0.3">
      <c r="B8431" s="33">
        <v>8426.5</v>
      </c>
      <c r="C8431" s="34">
        <v>2.2000000000000002</v>
      </c>
      <c r="D8431" s="32">
        <f t="shared" si="262"/>
        <v>35.96</v>
      </c>
      <c r="E8431" s="37">
        <f t="shared" si="263"/>
        <v>43.152000000000001</v>
      </c>
      <c r="F8431" s="32">
        <f>'Auxiliary Energy Estimation'!$E$25-D8431</f>
        <v>19.04</v>
      </c>
      <c r="G8431" s="32">
        <f>'Auxiliary Energy Estimation'!$E$25-E8431</f>
        <v>11.847999999999999</v>
      </c>
      <c r="H8431" s="26">
        <f>IF(D8431&lt;='Auxiliary Energy Estimation'!$E$25, 1, 0)</f>
        <v>1</v>
      </c>
      <c r="I8431" s="26">
        <f>IF(E8431&lt;='Auxiliary Energy Estimation'!$E$25, 1, 0)</f>
        <v>1</v>
      </c>
    </row>
    <row r="8432" spans="2:9" ht="15" x14ac:dyDescent="0.3">
      <c r="B8432" s="33">
        <v>8427.5</v>
      </c>
      <c r="C8432" s="34">
        <v>1.7</v>
      </c>
      <c r="D8432" s="32">
        <f t="shared" si="262"/>
        <v>35.06</v>
      </c>
      <c r="E8432" s="37">
        <f t="shared" si="263"/>
        <v>42.072000000000003</v>
      </c>
      <c r="F8432" s="32">
        <f>'Auxiliary Energy Estimation'!$E$25-D8432</f>
        <v>19.939999999999998</v>
      </c>
      <c r="G8432" s="32">
        <f>'Auxiliary Energy Estimation'!$E$25-E8432</f>
        <v>12.927999999999997</v>
      </c>
      <c r="H8432" s="26">
        <f>IF(D8432&lt;='Auxiliary Energy Estimation'!$E$25, 1, 0)</f>
        <v>1</v>
      </c>
      <c r="I8432" s="26">
        <f>IF(E8432&lt;='Auxiliary Energy Estimation'!$E$25, 1, 0)</f>
        <v>1</v>
      </c>
    </row>
    <row r="8433" spans="2:9" ht="15" x14ac:dyDescent="0.3">
      <c r="B8433" s="33">
        <v>8428.5</v>
      </c>
      <c r="C8433" s="34">
        <v>1.1000000000000001</v>
      </c>
      <c r="D8433" s="32">
        <f t="shared" si="262"/>
        <v>33.979999999999997</v>
      </c>
      <c r="E8433" s="37">
        <f t="shared" si="263"/>
        <v>40.775999999999996</v>
      </c>
      <c r="F8433" s="32">
        <f>'Auxiliary Energy Estimation'!$E$25-D8433</f>
        <v>21.020000000000003</v>
      </c>
      <c r="G8433" s="32">
        <f>'Auxiliary Energy Estimation'!$E$25-E8433</f>
        <v>14.224000000000004</v>
      </c>
      <c r="H8433" s="26">
        <f>IF(D8433&lt;='Auxiliary Energy Estimation'!$E$25, 1, 0)</f>
        <v>1</v>
      </c>
      <c r="I8433" s="26">
        <f>IF(E8433&lt;='Auxiliary Energy Estimation'!$E$25, 1, 0)</f>
        <v>1</v>
      </c>
    </row>
    <row r="8434" spans="2:9" ht="15" x14ac:dyDescent="0.3">
      <c r="B8434" s="33">
        <v>8429.5</v>
      </c>
      <c r="C8434" s="34">
        <v>1.1000000000000001</v>
      </c>
      <c r="D8434" s="32">
        <f t="shared" si="262"/>
        <v>33.979999999999997</v>
      </c>
      <c r="E8434" s="37">
        <f t="shared" si="263"/>
        <v>40.775999999999996</v>
      </c>
      <c r="F8434" s="32">
        <f>'Auxiliary Energy Estimation'!$E$25-D8434</f>
        <v>21.020000000000003</v>
      </c>
      <c r="G8434" s="32">
        <f>'Auxiliary Energy Estimation'!$E$25-E8434</f>
        <v>14.224000000000004</v>
      </c>
      <c r="H8434" s="26">
        <f>IF(D8434&lt;='Auxiliary Energy Estimation'!$E$25, 1, 0)</f>
        <v>1</v>
      </c>
      <c r="I8434" s="26">
        <f>IF(E8434&lt;='Auxiliary Energy Estimation'!$E$25, 1, 0)</f>
        <v>1</v>
      </c>
    </row>
    <row r="8435" spans="2:9" ht="15" x14ac:dyDescent="0.3">
      <c r="B8435" s="33">
        <v>8430.5</v>
      </c>
      <c r="C8435" s="34">
        <v>1.1000000000000001</v>
      </c>
      <c r="D8435" s="32">
        <f t="shared" si="262"/>
        <v>33.979999999999997</v>
      </c>
      <c r="E8435" s="37">
        <f t="shared" si="263"/>
        <v>40.775999999999996</v>
      </c>
      <c r="F8435" s="32">
        <f>'Auxiliary Energy Estimation'!$E$25-D8435</f>
        <v>21.020000000000003</v>
      </c>
      <c r="G8435" s="32">
        <f>'Auxiliary Energy Estimation'!$E$25-E8435</f>
        <v>14.224000000000004</v>
      </c>
      <c r="H8435" s="26">
        <f>IF(D8435&lt;='Auxiliary Energy Estimation'!$E$25, 1, 0)</f>
        <v>1</v>
      </c>
      <c r="I8435" s="26">
        <f>IF(E8435&lt;='Auxiliary Energy Estimation'!$E$25, 1, 0)</f>
        <v>1</v>
      </c>
    </row>
    <row r="8436" spans="2:9" ht="15" x14ac:dyDescent="0.3">
      <c r="B8436" s="33">
        <v>8431.5</v>
      </c>
      <c r="C8436" s="34">
        <v>1.1000000000000001</v>
      </c>
      <c r="D8436" s="32">
        <f t="shared" si="262"/>
        <v>33.979999999999997</v>
      </c>
      <c r="E8436" s="37">
        <f t="shared" si="263"/>
        <v>40.775999999999996</v>
      </c>
      <c r="F8436" s="32">
        <f>'Auxiliary Energy Estimation'!$E$25-D8436</f>
        <v>21.020000000000003</v>
      </c>
      <c r="G8436" s="32">
        <f>'Auxiliary Energy Estimation'!$E$25-E8436</f>
        <v>14.224000000000004</v>
      </c>
      <c r="H8436" s="26">
        <f>IF(D8436&lt;='Auxiliary Energy Estimation'!$E$25, 1, 0)</f>
        <v>1</v>
      </c>
      <c r="I8436" s="26">
        <f>IF(E8436&lt;='Auxiliary Energy Estimation'!$E$25, 1, 0)</f>
        <v>1</v>
      </c>
    </row>
    <row r="8437" spans="2:9" ht="15" x14ac:dyDescent="0.3">
      <c r="B8437" s="33">
        <v>8432.5</v>
      </c>
      <c r="C8437" s="34">
        <v>2.2000000000000002</v>
      </c>
      <c r="D8437" s="32">
        <f t="shared" si="262"/>
        <v>35.96</v>
      </c>
      <c r="E8437" s="37">
        <f t="shared" si="263"/>
        <v>43.152000000000001</v>
      </c>
      <c r="F8437" s="32">
        <f>'Auxiliary Energy Estimation'!$E$25-D8437</f>
        <v>19.04</v>
      </c>
      <c r="G8437" s="32">
        <f>'Auxiliary Energy Estimation'!$E$25-E8437</f>
        <v>11.847999999999999</v>
      </c>
      <c r="H8437" s="26">
        <f>IF(D8437&lt;='Auxiliary Energy Estimation'!$E$25, 1, 0)</f>
        <v>1</v>
      </c>
      <c r="I8437" s="26">
        <f>IF(E8437&lt;='Auxiliary Energy Estimation'!$E$25, 1, 0)</f>
        <v>1</v>
      </c>
    </row>
    <row r="8438" spans="2:9" ht="15" x14ac:dyDescent="0.3">
      <c r="B8438" s="33">
        <v>8433.5</v>
      </c>
      <c r="C8438" s="34">
        <v>2.8</v>
      </c>
      <c r="D8438" s="32">
        <f t="shared" si="262"/>
        <v>37.04</v>
      </c>
      <c r="E8438" s="37">
        <f t="shared" si="263"/>
        <v>44.448</v>
      </c>
      <c r="F8438" s="32">
        <f>'Auxiliary Energy Estimation'!$E$25-D8438</f>
        <v>17.96</v>
      </c>
      <c r="G8438" s="32">
        <f>'Auxiliary Energy Estimation'!$E$25-E8438</f>
        <v>10.552</v>
      </c>
      <c r="H8438" s="26">
        <f>IF(D8438&lt;='Auxiliary Energy Estimation'!$E$25, 1, 0)</f>
        <v>1</v>
      </c>
      <c r="I8438" s="26">
        <f>IF(E8438&lt;='Auxiliary Energy Estimation'!$E$25, 1, 0)</f>
        <v>1</v>
      </c>
    </row>
    <row r="8439" spans="2:9" ht="15" x14ac:dyDescent="0.3">
      <c r="B8439" s="33">
        <v>8434.5</v>
      </c>
      <c r="C8439" s="34">
        <v>3.3</v>
      </c>
      <c r="D8439" s="32">
        <f t="shared" si="262"/>
        <v>37.94</v>
      </c>
      <c r="E8439" s="37">
        <f t="shared" si="263"/>
        <v>45.527999999999999</v>
      </c>
      <c r="F8439" s="32">
        <f>'Auxiliary Energy Estimation'!$E$25-D8439</f>
        <v>17.060000000000002</v>
      </c>
      <c r="G8439" s="32">
        <f>'Auxiliary Energy Estimation'!$E$25-E8439</f>
        <v>9.4720000000000013</v>
      </c>
      <c r="H8439" s="26">
        <f>IF(D8439&lt;='Auxiliary Energy Estimation'!$E$25, 1, 0)</f>
        <v>1</v>
      </c>
      <c r="I8439" s="26">
        <f>IF(E8439&lt;='Auxiliary Energy Estimation'!$E$25, 1, 0)</f>
        <v>1</v>
      </c>
    </row>
    <row r="8440" spans="2:9" ht="15" x14ac:dyDescent="0.3">
      <c r="B8440" s="33">
        <v>8435.5</v>
      </c>
      <c r="C8440" s="34">
        <v>3.9</v>
      </c>
      <c r="D8440" s="32">
        <f t="shared" si="262"/>
        <v>39.019999999999996</v>
      </c>
      <c r="E8440" s="37">
        <f t="shared" si="263"/>
        <v>46.823999999999991</v>
      </c>
      <c r="F8440" s="32">
        <f>'Auxiliary Energy Estimation'!$E$25-D8440</f>
        <v>15.980000000000004</v>
      </c>
      <c r="G8440" s="32">
        <f>'Auxiliary Energy Estimation'!$E$25-E8440</f>
        <v>8.176000000000009</v>
      </c>
      <c r="H8440" s="26">
        <f>IF(D8440&lt;='Auxiliary Energy Estimation'!$E$25, 1, 0)</f>
        <v>1</v>
      </c>
      <c r="I8440" s="26">
        <f>IF(E8440&lt;='Auxiliary Energy Estimation'!$E$25, 1, 0)</f>
        <v>1</v>
      </c>
    </row>
    <row r="8441" spans="2:9" ht="15" x14ac:dyDescent="0.3">
      <c r="B8441" s="33">
        <v>8436.5</v>
      </c>
      <c r="C8441" s="34">
        <v>4.4000000000000004</v>
      </c>
      <c r="D8441" s="32">
        <f t="shared" si="262"/>
        <v>39.92</v>
      </c>
      <c r="E8441" s="37">
        <f t="shared" si="263"/>
        <v>47.904000000000003</v>
      </c>
      <c r="F8441" s="32">
        <f>'Auxiliary Energy Estimation'!$E$25-D8441</f>
        <v>15.079999999999998</v>
      </c>
      <c r="G8441" s="32">
        <f>'Auxiliary Energy Estimation'!$E$25-E8441</f>
        <v>7.0959999999999965</v>
      </c>
      <c r="H8441" s="26">
        <f>IF(D8441&lt;='Auxiliary Energy Estimation'!$E$25, 1, 0)</f>
        <v>1</v>
      </c>
      <c r="I8441" s="26">
        <f>IF(E8441&lt;='Auxiliary Energy Estimation'!$E$25, 1, 0)</f>
        <v>1</v>
      </c>
    </row>
    <row r="8442" spans="2:9" ht="15" x14ac:dyDescent="0.3">
      <c r="B8442" s="33">
        <v>8437.5</v>
      </c>
      <c r="C8442" s="34">
        <v>4.4000000000000004</v>
      </c>
      <c r="D8442" s="32">
        <f t="shared" si="262"/>
        <v>39.92</v>
      </c>
      <c r="E8442" s="37">
        <f t="shared" si="263"/>
        <v>47.904000000000003</v>
      </c>
      <c r="F8442" s="32">
        <f>'Auxiliary Energy Estimation'!$E$25-D8442</f>
        <v>15.079999999999998</v>
      </c>
      <c r="G8442" s="32">
        <f>'Auxiliary Energy Estimation'!$E$25-E8442</f>
        <v>7.0959999999999965</v>
      </c>
      <c r="H8442" s="26">
        <f>IF(D8442&lt;='Auxiliary Energy Estimation'!$E$25, 1, 0)</f>
        <v>1</v>
      </c>
      <c r="I8442" s="26">
        <f>IF(E8442&lt;='Auxiliary Energy Estimation'!$E$25, 1, 0)</f>
        <v>1</v>
      </c>
    </row>
    <row r="8443" spans="2:9" ht="15" x14ac:dyDescent="0.3">
      <c r="B8443" s="33">
        <v>8438.5</v>
      </c>
      <c r="C8443" s="34">
        <v>3.9</v>
      </c>
      <c r="D8443" s="32">
        <f t="shared" si="262"/>
        <v>39.019999999999996</v>
      </c>
      <c r="E8443" s="37">
        <f t="shared" si="263"/>
        <v>46.823999999999991</v>
      </c>
      <c r="F8443" s="32">
        <f>'Auxiliary Energy Estimation'!$E$25-D8443</f>
        <v>15.980000000000004</v>
      </c>
      <c r="G8443" s="32">
        <f>'Auxiliary Energy Estimation'!$E$25-E8443</f>
        <v>8.176000000000009</v>
      </c>
      <c r="H8443" s="26">
        <f>IF(D8443&lt;='Auxiliary Energy Estimation'!$E$25, 1, 0)</f>
        <v>1</v>
      </c>
      <c r="I8443" s="26">
        <f>IF(E8443&lt;='Auxiliary Energy Estimation'!$E$25, 1, 0)</f>
        <v>1</v>
      </c>
    </row>
    <row r="8444" spans="2:9" ht="15" x14ac:dyDescent="0.3">
      <c r="B8444" s="33">
        <v>8439.5</v>
      </c>
      <c r="C8444" s="34">
        <v>3.3</v>
      </c>
      <c r="D8444" s="32">
        <f t="shared" si="262"/>
        <v>37.94</v>
      </c>
      <c r="E8444" s="37">
        <f t="shared" si="263"/>
        <v>45.527999999999999</v>
      </c>
      <c r="F8444" s="32">
        <f>'Auxiliary Energy Estimation'!$E$25-D8444</f>
        <v>17.060000000000002</v>
      </c>
      <c r="G8444" s="32">
        <f>'Auxiliary Energy Estimation'!$E$25-E8444</f>
        <v>9.4720000000000013</v>
      </c>
      <c r="H8444" s="26">
        <f>IF(D8444&lt;='Auxiliary Energy Estimation'!$E$25, 1, 0)</f>
        <v>1</v>
      </c>
      <c r="I8444" s="26">
        <f>IF(E8444&lt;='Auxiliary Energy Estimation'!$E$25, 1, 0)</f>
        <v>1</v>
      </c>
    </row>
    <row r="8445" spans="2:9" ht="15" x14ac:dyDescent="0.3">
      <c r="B8445" s="33">
        <v>8440.5</v>
      </c>
      <c r="C8445" s="34">
        <v>2.8</v>
      </c>
      <c r="D8445" s="32">
        <f t="shared" si="262"/>
        <v>37.04</v>
      </c>
      <c r="E8445" s="37">
        <f t="shared" si="263"/>
        <v>44.448</v>
      </c>
      <c r="F8445" s="32">
        <f>'Auxiliary Energy Estimation'!$E$25-D8445</f>
        <v>17.96</v>
      </c>
      <c r="G8445" s="32">
        <f>'Auxiliary Energy Estimation'!$E$25-E8445</f>
        <v>10.552</v>
      </c>
      <c r="H8445" s="26">
        <f>IF(D8445&lt;='Auxiliary Energy Estimation'!$E$25, 1, 0)</f>
        <v>1</v>
      </c>
      <c r="I8445" s="26">
        <f>IF(E8445&lt;='Auxiliary Energy Estimation'!$E$25, 1, 0)</f>
        <v>1</v>
      </c>
    </row>
    <row r="8446" spans="2:9" ht="15" x14ac:dyDescent="0.3">
      <c r="B8446" s="33">
        <v>8441.5</v>
      </c>
      <c r="C8446" s="34">
        <v>2.8</v>
      </c>
      <c r="D8446" s="32">
        <f t="shared" si="262"/>
        <v>37.04</v>
      </c>
      <c r="E8446" s="37">
        <f t="shared" si="263"/>
        <v>44.448</v>
      </c>
      <c r="F8446" s="32">
        <f>'Auxiliary Energy Estimation'!$E$25-D8446</f>
        <v>17.96</v>
      </c>
      <c r="G8446" s="32">
        <f>'Auxiliary Energy Estimation'!$E$25-E8446</f>
        <v>10.552</v>
      </c>
      <c r="H8446" s="26">
        <f>IF(D8446&lt;='Auxiliary Energy Estimation'!$E$25, 1, 0)</f>
        <v>1</v>
      </c>
      <c r="I8446" s="26">
        <f>IF(E8446&lt;='Auxiliary Energy Estimation'!$E$25, 1, 0)</f>
        <v>1</v>
      </c>
    </row>
    <row r="8447" spans="2:9" ht="15" x14ac:dyDescent="0.3">
      <c r="B8447" s="33">
        <v>8442.5</v>
      </c>
      <c r="C8447" s="34">
        <v>2.2000000000000002</v>
      </c>
      <c r="D8447" s="32">
        <f t="shared" si="262"/>
        <v>35.96</v>
      </c>
      <c r="E8447" s="37">
        <f t="shared" si="263"/>
        <v>43.152000000000001</v>
      </c>
      <c r="F8447" s="32">
        <f>'Auxiliary Energy Estimation'!$E$25-D8447</f>
        <v>19.04</v>
      </c>
      <c r="G8447" s="32">
        <f>'Auxiliary Energy Estimation'!$E$25-E8447</f>
        <v>11.847999999999999</v>
      </c>
      <c r="H8447" s="26">
        <f>IF(D8447&lt;='Auxiliary Energy Estimation'!$E$25, 1, 0)</f>
        <v>1</v>
      </c>
      <c r="I8447" s="26">
        <f>IF(E8447&lt;='Auxiliary Energy Estimation'!$E$25, 1, 0)</f>
        <v>1</v>
      </c>
    </row>
    <row r="8448" spans="2:9" ht="15" x14ac:dyDescent="0.3">
      <c r="B8448" s="33">
        <v>8443.5</v>
      </c>
      <c r="C8448" s="34">
        <v>2.2000000000000002</v>
      </c>
      <c r="D8448" s="32">
        <f t="shared" si="262"/>
        <v>35.96</v>
      </c>
      <c r="E8448" s="37">
        <f t="shared" si="263"/>
        <v>43.152000000000001</v>
      </c>
      <c r="F8448" s="32">
        <f>'Auxiliary Energy Estimation'!$E$25-D8448</f>
        <v>19.04</v>
      </c>
      <c r="G8448" s="32">
        <f>'Auxiliary Energy Estimation'!$E$25-E8448</f>
        <v>11.847999999999999</v>
      </c>
      <c r="H8448" s="26">
        <f>IF(D8448&lt;='Auxiliary Energy Estimation'!$E$25, 1, 0)</f>
        <v>1</v>
      </c>
      <c r="I8448" s="26">
        <f>IF(E8448&lt;='Auxiliary Energy Estimation'!$E$25, 1, 0)</f>
        <v>1</v>
      </c>
    </row>
    <row r="8449" spans="2:9" ht="15" x14ac:dyDescent="0.3">
      <c r="B8449" s="33">
        <v>8444.5</v>
      </c>
      <c r="C8449" s="34">
        <v>1.7</v>
      </c>
      <c r="D8449" s="32">
        <f t="shared" si="262"/>
        <v>35.06</v>
      </c>
      <c r="E8449" s="37">
        <f t="shared" si="263"/>
        <v>42.072000000000003</v>
      </c>
      <c r="F8449" s="32">
        <f>'Auxiliary Energy Estimation'!$E$25-D8449</f>
        <v>19.939999999999998</v>
      </c>
      <c r="G8449" s="32">
        <f>'Auxiliary Energy Estimation'!$E$25-E8449</f>
        <v>12.927999999999997</v>
      </c>
      <c r="H8449" s="26">
        <f>IF(D8449&lt;='Auxiliary Energy Estimation'!$E$25, 1, 0)</f>
        <v>1</v>
      </c>
      <c r="I8449" s="26">
        <f>IF(E8449&lt;='Auxiliary Energy Estimation'!$E$25, 1, 0)</f>
        <v>1</v>
      </c>
    </row>
    <row r="8450" spans="2:9" ht="15" x14ac:dyDescent="0.3">
      <c r="B8450" s="33">
        <v>8445.5</v>
      </c>
      <c r="C8450" s="34">
        <v>1.1000000000000001</v>
      </c>
      <c r="D8450" s="32">
        <f t="shared" si="262"/>
        <v>33.979999999999997</v>
      </c>
      <c r="E8450" s="37">
        <f t="shared" si="263"/>
        <v>40.775999999999996</v>
      </c>
      <c r="F8450" s="32">
        <f>'Auxiliary Energy Estimation'!$E$25-D8450</f>
        <v>21.020000000000003</v>
      </c>
      <c r="G8450" s="32">
        <f>'Auxiliary Energy Estimation'!$E$25-E8450</f>
        <v>14.224000000000004</v>
      </c>
      <c r="H8450" s="26">
        <f>IF(D8450&lt;='Auxiliary Energy Estimation'!$E$25, 1, 0)</f>
        <v>1</v>
      </c>
      <c r="I8450" s="26">
        <f>IF(E8450&lt;='Auxiliary Energy Estimation'!$E$25, 1, 0)</f>
        <v>1</v>
      </c>
    </row>
    <row r="8451" spans="2:9" ht="15" x14ac:dyDescent="0.3">
      <c r="B8451" s="33">
        <v>8446.5</v>
      </c>
      <c r="C8451" s="34">
        <v>0.6</v>
      </c>
      <c r="D8451" s="32">
        <f t="shared" si="262"/>
        <v>33.08</v>
      </c>
      <c r="E8451" s="37">
        <f t="shared" si="263"/>
        <v>39.695999999999998</v>
      </c>
      <c r="F8451" s="32">
        <f>'Auxiliary Energy Estimation'!$E$25-D8451</f>
        <v>21.92</v>
      </c>
      <c r="G8451" s="32">
        <f>'Auxiliary Energy Estimation'!$E$25-E8451</f>
        <v>15.304000000000002</v>
      </c>
      <c r="H8451" s="26">
        <f>IF(D8451&lt;='Auxiliary Energy Estimation'!$E$25, 1, 0)</f>
        <v>1</v>
      </c>
      <c r="I8451" s="26">
        <f>IF(E8451&lt;='Auxiliary Energy Estimation'!$E$25, 1, 0)</f>
        <v>1</v>
      </c>
    </row>
    <row r="8452" spans="2:9" ht="15" x14ac:dyDescent="0.3">
      <c r="B8452" s="33">
        <v>8447.5</v>
      </c>
      <c r="C8452" s="34">
        <v>0</v>
      </c>
      <c r="D8452" s="32">
        <f t="shared" si="262"/>
        <v>32</v>
      </c>
      <c r="E8452" s="37">
        <f t="shared" si="263"/>
        <v>38.4</v>
      </c>
      <c r="F8452" s="32">
        <f>'Auxiliary Energy Estimation'!$E$25-D8452</f>
        <v>23</v>
      </c>
      <c r="G8452" s="32">
        <f>'Auxiliary Energy Estimation'!$E$25-E8452</f>
        <v>16.600000000000001</v>
      </c>
      <c r="H8452" s="26">
        <f>IF(D8452&lt;='Auxiliary Energy Estimation'!$E$25, 1, 0)</f>
        <v>1</v>
      </c>
      <c r="I8452" s="26">
        <f>IF(E8452&lt;='Auxiliary Energy Estimation'!$E$25, 1, 0)</f>
        <v>1</v>
      </c>
    </row>
    <row r="8453" spans="2:9" ht="15" x14ac:dyDescent="0.3">
      <c r="B8453" s="33">
        <v>8448.5</v>
      </c>
      <c r="C8453" s="34">
        <v>-0.6</v>
      </c>
      <c r="D8453" s="32">
        <f t="shared" ref="D8453:D8516" si="264">CONVERT(C8453,"C","F")</f>
        <v>30.92</v>
      </c>
      <c r="E8453" s="37">
        <f t="shared" ref="E8453:E8516" si="265">D8453*1.2</f>
        <v>37.103999999999999</v>
      </c>
      <c r="F8453" s="32">
        <f>'Auxiliary Energy Estimation'!$E$25-D8453</f>
        <v>24.08</v>
      </c>
      <c r="G8453" s="32">
        <f>'Auxiliary Energy Estimation'!$E$25-E8453</f>
        <v>17.896000000000001</v>
      </c>
      <c r="H8453" s="26">
        <f>IF(D8453&lt;='Auxiliary Energy Estimation'!$E$25, 1, 0)</f>
        <v>1</v>
      </c>
      <c r="I8453" s="26">
        <f>IF(E8453&lt;='Auxiliary Energy Estimation'!$E$25, 1, 0)</f>
        <v>1</v>
      </c>
    </row>
    <row r="8454" spans="2:9" ht="15" x14ac:dyDescent="0.3">
      <c r="B8454" s="33">
        <v>8449.5</v>
      </c>
      <c r="C8454" s="34">
        <v>0</v>
      </c>
      <c r="D8454" s="32">
        <f t="shared" si="264"/>
        <v>32</v>
      </c>
      <c r="E8454" s="37">
        <f t="shared" si="265"/>
        <v>38.4</v>
      </c>
      <c r="F8454" s="32">
        <f>'Auxiliary Energy Estimation'!$E$25-D8454</f>
        <v>23</v>
      </c>
      <c r="G8454" s="32">
        <f>'Auxiliary Energy Estimation'!$E$25-E8454</f>
        <v>16.600000000000001</v>
      </c>
      <c r="H8454" s="26">
        <f>IF(D8454&lt;='Auxiliary Energy Estimation'!$E$25, 1, 0)</f>
        <v>1</v>
      </c>
      <c r="I8454" s="26">
        <f>IF(E8454&lt;='Auxiliary Energy Estimation'!$E$25, 1, 0)</f>
        <v>1</v>
      </c>
    </row>
    <row r="8455" spans="2:9" ht="15" x14ac:dyDescent="0.3">
      <c r="B8455" s="33">
        <v>8450.5</v>
      </c>
      <c r="C8455" s="34">
        <v>-0.6</v>
      </c>
      <c r="D8455" s="32">
        <f t="shared" si="264"/>
        <v>30.92</v>
      </c>
      <c r="E8455" s="37">
        <f t="shared" si="265"/>
        <v>37.103999999999999</v>
      </c>
      <c r="F8455" s="32">
        <f>'Auxiliary Energy Estimation'!$E$25-D8455</f>
        <v>24.08</v>
      </c>
      <c r="G8455" s="32">
        <f>'Auxiliary Energy Estimation'!$E$25-E8455</f>
        <v>17.896000000000001</v>
      </c>
      <c r="H8455" s="26">
        <f>IF(D8455&lt;='Auxiliary Energy Estimation'!$E$25, 1, 0)</f>
        <v>1</v>
      </c>
      <c r="I8455" s="26">
        <f>IF(E8455&lt;='Auxiliary Energy Estimation'!$E$25, 1, 0)</f>
        <v>1</v>
      </c>
    </row>
    <row r="8456" spans="2:9" ht="15" x14ac:dyDescent="0.3">
      <c r="B8456" s="33">
        <v>8451.5</v>
      </c>
      <c r="C8456" s="34">
        <v>-0.6</v>
      </c>
      <c r="D8456" s="32">
        <f t="shared" si="264"/>
        <v>30.92</v>
      </c>
      <c r="E8456" s="37">
        <f t="shared" si="265"/>
        <v>37.103999999999999</v>
      </c>
      <c r="F8456" s="32">
        <f>'Auxiliary Energy Estimation'!$E$25-D8456</f>
        <v>24.08</v>
      </c>
      <c r="G8456" s="32">
        <f>'Auxiliary Energy Estimation'!$E$25-E8456</f>
        <v>17.896000000000001</v>
      </c>
      <c r="H8456" s="26">
        <f>IF(D8456&lt;='Auxiliary Energy Estimation'!$E$25, 1, 0)</f>
        <v>1</v>
      </c>
      <c r="I8456" s="26">
        <f>IF(E8456&lt;='Auxiliary Energy Estimation'!$E$25, 1, 0)</f>
        <v>1</v>
      </c>
    </row>
    <row r="8457" spans="2:9" ht="15" x14ac:dyDescent="0.3">
      <c r="B8457" s="33">
        <v>8452.5</v>
      </c>
      <c r="C8457" s="34">
        <v>-0.6</v>
      </c>
      <c r="D8457" s="32">
        <f t="shared" si="264"/>
        <v>30.92</v>
      </c>
      <c r="E8457" s="37">
        <f t="shared" si="265"/>
        <v>37.103999999999999</v>
      </c>
      <c r="F8457" s="32">
        <f>'Auxiliary Energy Estimation'!$E$25-D8457</f>
        <v>24.08</v>
      </c>
      <c r="G8457" s="32">
        <f>'Auxiliary Energy Estimation'!$E$25-E8457</f>
        <v>17.896000000000001</v>
      </c>
      <c r="H8457" s="26">
        <f>IF(D8457&lt;='Auxiliary Energy Estimation'!$E$25, 1, 0)</f>
        <v>1</v>
      </c>
      <c r="I8457" s="26">
        <f>IF(E8457&lt;='Auxiliary Energy Estimation'!$E$25, 1, 0)</f>
        <v>1</v>
      </c>
    </row>
    <row r="8458" spans="2:9" ht="15" x14ac:dyDescent="0.3">
      <c r="B8458" s="33">
        <v>8453.5</v>
      </c>
      <c r="C8458" s="34">
        <v>-0.6</v>
      </c>
      <c r="D8458" s="32">
        <f t="shared" si="264"/>
        <v>30.92</v>
      </c>
      <c r="E8458" s="37">
        <f t="shared" si="265"/>
        <v>37.103999999999999</v>
      </c>
      <c r="F8458" s="32">
        <f>'Auxiliary Energy Estimation'!$E$25-D8458</f>
        <v>24.08</v>
      </c>
      <c r="G8458" s="32">
        <f>'Auxiliary Energy Estimation'!$E$25-E8458</f>
        <v>17.896000000000001</v>
      </c>
      <c r="H8458" s="26">
        <f>IF(D8458&lt;='Auxiliary Energy Estimation'!$E$25, 1, 0)</f>
        <v>1</v>
      </c>
      <c r="I8458" s="26">
        <f>IF(E8458&lt;='Auxiliary Energy Estimation'!$E$25, 1, 0)</f>
        <v>1</v>
      </c>
    </row>
    <row r="8459" spans="2:9" ht="15" x14ac:dyDescent="0.3">
      <c r="B8459" s="33">
        <v>8454.5</v>
      </c>
      <c r="C8459" s="34">
        <v>-1.1000000000000001</v>
      </c>
      <c r="D8459" s="32">
        <f t="shared" si="264"/>
        <v>30.02</v>
      </c>
      <c r="E8459" s="37">
        <f t="shared" si="265"/>
        <v>36.024000000000001</v>
      </c>
      <c r="F8459" s="32">
        <f>'Auxiliary Energy Estimation'!$E$25-D8459</f>
        <v>24.98</v>
      </c>
      <c r="G8459" s="32">
        <f>'Auxiliary Energy Estimation'!$E$25-E8459</f>
        <v>18.975999999999999</v>
      </c>
      <c r="H8459" s="26">
        <f>IF(D8459&lt;='Auxiliary Energy Estimation'!$E$25, 1, 0)</f>
        <v>1</v>
      </c>
      <c r="I8459" s="26">
        <f>IF(E8459&lt;='Auxiliary Energy Estimation'!$E$25, 1, 0)</f>
        <v>1</v>
      </c>
    </row>
    <row r="8460" spans="2:9" ht="15" x14ac:dyDescent="0.3">
      <c r="B8460" s="33">
        <v>8455.5</v>
      </c>
      <c r="C8460" s="34">
        <v>-1.1000000000000001</v>
      </c>
      <c r="D8460" s="32">
        <f t="shared" si="264"/>
        <v>30.02</v>
      </c>
      <c r="E8460" s="37">
        <f t="shared" si="265"/>
        <v>36.024000000000001</v>
      </c>
      <c r="F8460" s="32">
        <f>'Auxiliary Energy Estimation'!$E$25-D8460</f>
        <v>24.98</v>
      </c>
      <c r="G8460" s="32">
        <f>'Auxiliary Energy Estimation'!$E$25-E8460</f>
        <v>18.975999999999999</v>
      </c>
      <c r="H8460" s="26">
        <f>IF(D8460&lt;='Auxiliary Energy Estimation'!$E$25, 1, 0)</f>
        <v>1</v>
      </c>
      <c r="I8460" s="26">
        <f>IF(E8460&lt;='Auxiliary Energy Estimation'!$E$25, 1, 0)</f>
        <v>1</v>
      </c>
    </row>
    <row r="8461" spans="2:9" ht="15" x14ac:dyDescent="0.3">
      <c r="B8461" s="33">
        <v>8456.5</v>
      </c>
      <c r="C8461" s="34">
        <v>0</v>
      </c>
      <c r="D8461" s="32">
        <f t="shared" si="264"/>
        <v>32</v>
      </c>
      <c r="E8461" s="37">
        <f t="shared" si="265"/>
        <v>38.4</v>
      </c>
      <c r="F8461" s="32">
        <f>'Auxiliary Energy Estimation'!$E$25-D8461</f>
        <v>23</v>
      </c>
      <c r="G8461" s="32">
        <f>'Auxiliary Energy Estimation'!$E$25-E8461</f>
        <v>16.600000000000001</v>
      </c>
      <c r="H8461" s="26">
        <f>IF(D8461&lt;='Auxiliary Energy Estimation'!$E$25, 1, 0)</f>
        <v>1</v>
      </c>
      <c r="I8461" s="26">
        <f>IF(E8461&lt;='Auxiliary Energy Estimation'!$E$25, 1, 0)</f>
        <v>1</v>
      </c>
    </row>
    <row r="8462" spans="2:9" ht="15" x14ac:dyDescent="0.3">
      <c r="B8462" s="33">
        <v>8457.5</v>
      </c>
      <c r="C8462" s="34">
        <v>0.6</v>
      </c>
      <c r="D8462" s="32">
        <f t="shared" si="264"/>
        <v>33.08</v>
      </c>
      <c r="E8462" s="37">
        <f t="shared" si="265"/>
        <v>39.695999999999998</v>
      </c>
      <c r="F8462" s="32">
        <f>'Auxiliary Energy Estimation'!$E$25-D8462</f>
        <v>21.92</v>
      </c>
      <c r="G8462" s="32">
        <f>'Auxiliary Energy Estimation'!$E$25-E8462</f>
        <v>15.304000000000002</v>
      </c>
      <c r="H8462" s="26">
        <f>IF(D8462&lt;='Auxiliary Energy Estimation'!$E$25, 1, 0)</f>
        <v>1</v>
      </c>
      <c r="I8462" s="26">
        <f>IF(E8462&lt;='Auxiliary Energy Estimation'!$E$25, 1, 0)</f>
        <v>1</v>
      </c>
    </row>
    <row r="8463" spans="2:9" ht="15" x14ac:dyDescent="0.3">
      <c r="B8463" s="33">
        <v>8458.5</v>
      </c>
      <c r="C8463" s="34">
        <v>1.7</v>
      </c>
      <c r="D8463" s="32">
        <f t="shared" si="264"/>
        <v>35.06</v>
      </c>
      <c r="E8463" s="37">
        <f t="shared" si="265"/>
        <v>42.072000000000003</v>
      </c>
      <c r="F8463" s="32">
        <f>'Auxiliary Energy Estimation'!$E$25-D8463</f>
        <v>19.939999999999998</v>
      </c>
      <c r="G8463" s="32">
        <f>'Auxiliary Energy Estimation'!$E$25-E8463</f>
        <v>12.927999999999997</v>
      </c>
      <c r="H8463" s="26">
        <f>IF(D8463&lt;='Auxiliary Energy Estimation'!$E$25, 1, 0)</f>
        <v>1</v>
      </c>
      <c r="I8463" s="26">
        <f>IF(E8463&lt;='Auxiliary Energy Estimation'!$E$25, 1, 0)</f>
        <v>1</v>
      </c>
    </row>
    <row r="8464" spans="2:9" ht="15" x14ac:dyDescent="0.3">
      <c r="B8464" s="33">
        <v>8459.5</v>
      </c>
      <c r="C8464" s="34">
        <v>2.8</v>
      </c>
      <c r="D8464" s="32">
        <f t="shared" si="264"/>
        <v>37.04</v>
      </c>
      <c r="E8464" s="37">
        <f t="shared" si="265"/>
        <v>44.448</v>
      </c>
      <c r="F8464" s="32">
        <f>'Auxiliary Energy Estimation'!$E$25-D8464</f>
        <v>17.96</v>
      </c>
      <c r="G8464" s="32">
        <f>'Auxiliary Energy Estimation'!$E$25-E8464</f>
        <v>10.552</v>
      </c>
      <c r="H8464" s="26">
        <f>IF(D8464&lt;='Auxiliary Energy Estimation'!$E$25, 1, 0)</f>
        <v>1</v>
      </c>
      <c r="I8464" s="26">
        <f>IF(E8464&lt;='Auxiliary Energy Estimation'!$E$25, 1, 0)</f>
        <v>1</v>
      </c>
    </row>
    <row r="8465" spans="2:9" ht="15" x14ac:dyDescent="0.3">
      <c r="B8465" s="33">
        <v>8460.5</v>
      </c>
      <c r="C8465" s="34">
        <v>3.9</v>
      </c>
      <c r="D8465" s="32">
        <f t="shared" si="264"/>
        <v>39.019999999999996</v>
      </c>
      <c r="E8465" s="37">
        <f t="shared" si="265"/>
        <v>46.823999999999991</v>
      </c>
      <c r="F8465" s="32">
        <f>'Auxiliary Energy Estimation'!$E$25-D8465</f>
        <v>15.980000000000004</v>
      </c>
      <c r="G8465" s="32">
        <f>'Auxiliary Energy Estimation'!$E$25-E8465</f>
        <v>8.176000000000009</v>
      </c>
      <c r="H8465" s="26">
        <f>IF(D8465&lt;='Auxiliary Energy Estimation'!$E$25, 1, 0)</f>
        <v>1</v>
      </c>
      <c r="I8465" s="26">
        <f>IF(E8465&lt;='Auxiliary Energy Estimation'!$E$25, 1, 0)</f>
        <v>1</v>
      </c>
    </row>
    <row r="8466" spans="2:9" ht="15" x14ac:dyDescent="0.3">
      <c r="B8466" s="33">
        <v>8461.5</v>
      </c>
      <c r="C8466" s="34">
        <v>4.4000000000000004</v>
      </c>
      <c r="D8466" s="32">
        <f t="shared" si="264"/>
        <v>39.92</v>
      </c>
      <c r="E8466" s="37">
        <f t="shared" si="265"/>
        <v>47.904000000000003</v>
      </c>
      <c r="F8466" s="32">
        <f>'Auxiliary Energy Estimation'!$E$25-D8466</f>
        <v>15.079999999999998</v>
      </c>
      <c r="G8466" s="32">
        <f>'Auxiliary Energy Estimation'!$E$25-E8466</f>
        <v>7.0959999999999965</v>
      </c>
      <c r="H8466" s="26">
        <f>IF(D8466&lt;='Auxiliary Energy Estimation'!$E$25, 1, 0)</f>
        <v>1</v>
      </c>
      <c r="I8466" s="26">
        <f>IF(E8466&lt;='Auxiliary Energy Estimation'!$E$25, 1, 0)</f>
        <v>1</v>
      </c>
    </row>
    <row r="8467" spans="2:9" ht="15" x14ac:dyDescent="0.3">
      <c r="B8467" s="33">
        <v>8462.5</v>
      </c>
      <c r="C8467" s="34">
        <v>4.4000000000000004</v>
      </c>
      <c r="D8467" s="32">
        <f t="shared" si="264"/>
        <v>39.92</v>
      </c>
      <c r="E8467" s="37">
        <f t="shared" si="265"/>
        <v>47.904000000000003</v>
      </c>
      <c r="F8467" s="32">
        <f>'Auxiliary Energy Estimation'!$E$25-D8467</f>
        <v>15.079999999999998</v>
      </c>
      <c r="G8467" s="32">
        <f>'Auxiliary Energy Estimation'!$E$25-E8467</f>
        <v>7.0959999999999965</v>
      </c>
      <c r="H8467" s="26">
        <f>IF(D8467&lt;='Auxiliary Energy Estimation'!$E$25, 1, 0)</f>
        <v>1</v>
      </c>
      <c r="I8467" s="26">
        <f>IF(E8467&lt;='Auxiliary Energy Estimation'!$E$25, 1, 0)</f>
        <v>1</v>
      </c>
    </row>
    <row r="8468" spans="2:9" ht="15" x14ac:dyDescent="0.3">
      <c r="B8468" s="33">
        <v>8463.5</v>
      </c>
      <c r="C8468" s="34">
        <v>3.9</v>
      </c>
      <c r="D8468" s="32">
        <f t="shared" si="264"/>
        <v>39.019999999999996</v>
      </c>
      <c r="E8468" s="37">
        <f t="shared" si="265"/>
        <v>46.823999999999991</v>
      </c>
      <c r="F8468" s="32">
        <f>'Auxiliary Energy Estimation'!$E$25-D8468</f>
        <v>15.980000000000004</v>
      </c>
      <c r="G8468" s="32">
        <f>'Auxiliary Energy Estimation'!$E$25-E8468</f>
        <v>8.176000000000009</v>
      </c>
      <c r="H8468" s="26">
        <f>IF(D8468&lt;='Auxiliary Energy Estimation'!$E$25, 1, 0)</f>
        <v>1</v>
      </c>
      <c r="I8468" s="26">
        <f>IF(E8468&lt;='Auxiliary Energy Estimation'!$E$25, 1, 0)</f>
        <v>1</v>
      </c>
    </row>
    <row r="8469" spans="2:9" ht="15" x14ac:dyDescent="0.3">
      <c r="B8469" s="33">
        <v>8464.5</v>
      </c>
      <c r="C8469" s="34">
        <v>2.8</v>
      </c>
      <c r="D8469" s="32">
        <f t="shared" si="264"/>
        <v>37.04</v>
      </c>
      <c r="E8469" s="37">
        <f t="shared" si="265"/>
        <v>44.448</v>
      </c>
      <c r="F8469" s="32">
        <f>'Auxiliary Energy Estimation'!$E$25-D8469</f>
        <v>17.96</v>
      </c>
      <c r="G8469" s="32">
        <f>'Auxiliary Energy Estimation'!$E$25-E8469</f>
        <v>10.552</v>
      </c>
      <c r="H8469" s="26">
        <f>IF(D8469&lt;='Auxiliary Energy Estimation'!$E$25, 1, 0)</f>
        <v>1</v>
      </c>
      <c r="I8469" s="26">
        <f>IF(E8469&lt;='Auxiliary Energy Estimation'!$E$25, 1, 0)</f>
        <v>1</v>
      </c>
    </row>
    <row r="8470" spans="2:9" ht="15" x14ac:dyDescent="0.3">
      <c r="B8470" s="33">
        <v>8465.5</v>
      </c>
      <c r="C8470" s="34">
        <v>2.8</v>
      </c>
      <c r="D8470" s="32">
        <f t="shared" si="264"/>
        <v>37.04</v>
      </c>
      <c r="E8470" s="37">
        <f t="shared" si="265"/>
        <v>44.448</v>
      </c>
      <c r="F8470" s="32">
        <f>'Auxiliary Energy Estimation'!$E$25-D8470</f>
        <v>17.96</v>
      </c>
      <c r="G8470" s="32">
        <f>'Auxiliary Energy Estimation'!$E$25-E8470</f>
        <v>10.552</v>
      </c>
      <c r="H8470" s="26">
        <f>IF(D8470&lt;='Auxiliary Energy Estimation'!$E$25, 1, 0)</f>
        <v>1</v>
      </c>
      <c r="I8470" s="26">
        <f>IF(E8470&lt;='Auxiliary Energy Estimation'!$E$25, 1, 0)</f>
        <v>1</v>
      </c>
    </row>
    <row r="8471" spans="2:9" ht="15" x14ac:dyDescent="0.3">
      <c r="B8471" s="33">
        <v>8466.5</v>
      </c>
      <c r="C8471" s="34">
        <v>2.8</v>
      </c>
      <c r="D8471" s="32">
        <f t="shared" si="264"/>
        <v>37.04</v>
      </c>
      <c r="E8471" s="37">
        <f t="shared" si="265"/>
        <v>44.448</v>
      </c>
      <c r="F8471" s="32">
        <f>'Auxiliary Energy Estimation'!$E$25-D8471</f>
        <v>17.96</v>
      </c>
      <c r="G8471" s="32">
        <f>'Auxiliary Energy Estimation'!$E$25-E8471</f>
        <v>10.552</v>
      </c>
      <c r="H8471" s="26">
        <f>IF(D8471&lt;='Auxiliary Energy Estimation'!$E$25, 1, 0)</f>
        <v>1</v>
      </c>
      <c r="I8471" s="26">
        <f>IF(E8471&lt;='Auxiliary Energy Estimation'!$E$25, 1, 0)</f>
        <v>1</v>
      </c>
    </row>
    <row r="8472" spans="2:9" ht="15" x14ac:dyDescent="0.3">
      <c r="B8472" s="33">
        <v>8467.5</v>
      </c>
      <c r="C8472" s="34">
        <v>1.7</v>
      </c>
      <c r="D8472" s="32">
        <f t="shared" si="264"/>
        <v>35.06</v>
      </c>
      <c r="E8472" s="37">
        <f t="shared" si="265"/>
        <v>42.072000000000003</v>
      </c>
      <c r="F8472" s="32">
        <f>'Auxiliary Energy Estimation'!$E$25-D8472</f>
        <v>19.939999999999998</v>
      </c>
      <c r="G8472" s="32">
        <f>'Auxiliary Energy Estimation'!$E$25-E8472</f>
        <v>12.927999999999997</v>
      </c>
      <c r="H8472" s="26">
        <f>IF(D8472&lt;='Auxiliary Energy Estimation'!$E$25, 1, 0)</f>
        <v>1</v>
      </c>
      <c r="I8472" s="26">
        <f>IF(E8472&lt;='Auxiliary Energy Estimation'!$E$25, 1, 0)</f>
        <v>1</v>
      </c>
    </row>
    <row r="8473" spans="2:9" ht="15" x14ac:dyDescent="0.3">
      <c r="B8473" s="33">
        <v>8468.5</v>
      </c>
      <c r="C8473" s="34">
        <v>1.1000000000000001</v>
      </c>
      <c r="D8473" s="32">
        <f t="shared" si="264"/>
        <v>33.979999999999997</v>
      </c>
      <c r="E8473" s="37">
        <f t="shared" si="265"/>
        <v>40.775999999999996</v>
      </c>
      <c r="F8473" s="32">
        <f>'Auxiliary Energy Estimation'!$E$25-D8473</f>
        <v>21.020000000000003</v>
      </c>
      <c r="G8473" s="32">
        <f>'Auxiliary Energy Estimation'!$E$25-E8473</f>
        <v>14.224000000000004</v>
      </c>
      <c r="H8473" s="26">
        <f>IF(D8473&lt;='Auxiliary Energy Estimation'!$E$25, 1, 0)</f>
        <v>1</v>
      </c>
      <c r="I8473" s="26">
        <f>IF(E8473&lt;='Auxiliary Energy Estimation'!$E$25, 1, 0)</f>
        <v>1</v>
      </c>
    </row>
    <row r="8474" spans="2:9" ht="15" x14ac:dyDescent="0.3">
      <c r="B8474" s="33">
        <v>8469.5</v>
      </c>
      <c r="C8474" s="34">
        <v>1.1000000000000001</v>
      </c>
      <c r="D8474" s="32">
        <f t="shared" si="264"/>
        <v>33.979999999999997</v>
      </c>
      <c r="E8474" s="37">
        <f t="shared" si="265"/>
        <v>40.775999999999996</v>
      </c>
      <c r="F8474" s="32">
        <f>'Auxiliary Energy Estimation'!$E$25-D8474</f>
        <v>21.020000000000003</v>
      </c>
      <c r="G8474" s="32">
        <f>'Auxiliary Energy Estimation'!$E$25-E8474</f>
        <v>14.224000000000004</v>
      </c>
      <c r="H8474" s="26">
        <f>IF(D8474&lt;='Auxiliary Energy Estimation'!$E$25, 1, 0)</f>
        <v>1</v>
      </c>
      <c r="I8474" s="26">
        <f>IF(E8474&lt;='Auxiliary Energy Estimation'!$E$25, 1, 0)</f>
        <v>1</v>
      </c>
    </row>
    <row r="8475" spans="2:9" ht="15" x14ac:dyDescent="0.3">
      <c r="B8475" s="33">
        <v>8470.5</v>
      </c>
      <c r="C8475" s="34">
        <v>0.6</v>
      </c>
      <c r="D8475" s="32">
        <f t="shared" si="264"/>
        <v>33.08</v>
      </c>
      <c r="E8475" s="37">
        <f t="shared" si="265"/>
        <v>39.695999999999998</v>
      </c>
      <c r="F8475" s="32">
        <f>'Auxiliary Energy Estimation'!$E$25-D8475</f>
        <v>21.92</v>
      </c>
      <c r="G8475" s="32">
        <f>'Auxiliary Energy Estimation'!$E$25-E8475</f>
        <v>15.304000000000002</v>
      </c>
      <c r="H8475" s="26">
        <f>IF(D8475&lt;='Auxiliary Energy Estimation'!$E$25, 1, 0)</f>
        <v>1</v>
      </c>
      <c r="I8475" s="26">
        <f>IF(E8475&lt;='Auxiliary Energy Estimation'!$E$25, 1, 0)</f>
        <v>1</v>
      </c>
    </row>
    <row r="8476" spans="2:9" ht="15" x14ac:dyDescent="0.3">
      <c r="B8476" s="33">
        <v>8471.5</v>
      </c>
      <c r="C8476" s="34">
        <v>0.6</v>
      </c>
      <c r="D8476" s="32">
        <f t="shared" si="264"/>
        <v>33.08</v>
      </c>
      <c r="E8476" s="37">
        <f t="shared" si="265"/>
        <v>39.695999999999998</v>
      </c>
      <c r="F8476" s="32">
        <f>'Auxiliary Energy Estimation'!$E$25-D8476</f>
        <v>21.92</v>
      </c>
      <c r="G8476" s="32">
        <f>'Auxiliary Energy Estimation'!$E$25-E8476</f>
        <v>15.304000000000002</v>
      </c>
      <c r="H8476" s="26">
        <f>IF(D8476&lt;='Auxiliary Energy Estimation'!$E$25, 1, 0)</f>
        <v>1</v>
      </c>
      <c r="I8476" s="26">
        <f>IF(E8476&lt;='Auxiliary Energy Estimation'!$E$25, 1, 0)</f>
        <v>1</v>
      </c>
    </row>
    <row r="8477" spans="2:9" ht="15" x14ac:dyDescent="0.3">
      <c r="B8477" s="33">
        <v>8472.5</v>
      </c>
      <c r="C8477" s="34">
        <v>0.6</v>
      </c>
      <c r="D8477" s="32">
        <f t="shared" si="264"/>
        <v>33.08</v>
      </c>
      <c r="E8477" s="37">
        <f t="shared" si="265"/>
        <v>39.695999999999998</v>
      </c>
      <c r="F8477" s="32">
        <f>'Auxiliary Energy Estimation'!$E$25-D8477</f>
        <v>21.92</v>
      </c>
      <c r="G8477" s="32">
        <f>'Auxiliary Energy Estimation'!$E$25-E8477</f>
        <v>15.304000000000002</v>
      </c>
      <c r="H8477" s="26">
        <f>IF(D8477&lt;='Auxiliary Energy Estimation'!$E$25, 1, 0)</f>
        <v>1</v>
      </c>
      <c r="I8477" s="26">
        <f>IF(E8477&lt;='Auxiliary Energy Estimation'!$E$25, 1, 0)</f>
        <v>1</v>
      </c>
    </row>
    <row r="8478" spans="2:9" ht="15" x14ac:dyDescent="0.3">
      <c r="B8478" s="33">
        <v>8473.5</v>
      </c>
      <c r="C8478" s="34">
        <v>0.6</v>
      </c>
      <c r="D8478" s="32">
        <f t="shared" si="264"/>
        <v>33.08</v>
      </c>
      <c r="E8478" s="37">
        <f t="shared" si="265"/>
        <v>39.695999999999998</v>
      </c>
      <c r="F8478" s="32">
        <f>'Auxiliary Energy Estimation'!$E$25-D8478</f>
        <v>21.92</v>
      </c>
      <c r="G8478" s="32">
        <f>'Auxiliary Energy Estimation'!$E$25-E8478</f>
        <v>15.304000000000002</v>
      </c>
      <c r="H8478" s="26">
        <f>IF(D8478&lt;='Auxiliary Energy Estimation'!$E$25, 1, 0)</f>
        <v>1</v>
      </c>
      <c r="I8478" s="26">
        <f>IF(E8478&lt;='Auxiliary Energy Estimation'!$E$25, 1, 0)</f>
        <v>1</v>
      </c>
    </row>
    <row r="8479" spans="2:9" ht="15" x14ac:dyDescent="0.3">
      <c r="B8479" s="33">
        <v>8474.5</v>
      </c>
      <c r="C8479" s="34">
        <v>0</v>
      </c>
      <c r="D8479" s="32">
        <f t="shared" si="264"/>
        <v>32</v>
      </c>
      <c r="E8479" s="37">
        <f t="shared" si="265"/>
        <v>38.4</v>
      </c>
      <c r="F8479" s="32">
        <f>'Auxiliary Energy Estimation'!$E$25-D8479</f>
        <v>23</v>
      </c>
      <c r="G8479" s="32">
        <f>'Auxiliary Energy Estimation'!$E$25-E8479</f>
        <v>16.600000000000001</v>
      </c>
      <c r="H8479" s="26">
        <f>IF(D8479&lt;='Auxiliary Energy Estimation'!$E$25, 1, 0)</f>
        <v>1</v>
      </c>
      <c r="I8479" s="26">
        <f>IF(E8479&lt;='Auxiliary Energy Estimation'!$E$25, 1, 0)</f>
        <v>1</v>
      </c>
    </row>
    <row r="8480" spans="2:9" ht="15" x14ac:dyDescent="0.3">
      <c r="B8480" s="33">
        <v>8475.5</v>
      </c>
      <c r="C8480" s="34">
        <v>-0.6</v>
      </c>
      <c r="D8480" s="32">
        <f t="shared" si="264"/>
        <v>30.92</v>
      </c>
      <c r="E8480" s="37">
        <f t="shared" si="265"/>
        <v>37.103999999999999</v>
      </c>
      <c r="F8480" s="32">
        <f>'Auxiliary Energy Estimation'!$E$25-D8480</f>
        <v>24.08</v>
      </c>
      <c r="G8480" s="32">
        <f>'Auxiliary Energy Estimation'!$E$25-E8480</f>
        <v>17.896000000000001</v>
      </c>
      <c r="H8480" s="26">
        <f>IF(D8480&lt;='Auxiliary Energy Estimation'!$E$25, 1, 0)</f>
        <v>1</v>
      </c>
      <c r="I8480" s="26">
        <f>IF(E8480&lt;='Auxiliary Energy Estimation'!$E$25, 1, 0)</f>
        <v>1</v>
      </c>
    </row>
    <row r="8481" spans="2:9" ht="15" x14ac:dyDescent="0.3">
      <c r="B8481" s="33">
        <v>8476.5</v>
      </c>
      <c r="C8481" s="34">
        <v>-0.6</v>
      </c>
      <c r="D8481" s="32">
        <f t="shared" si="264"/>
        <v>30.92</v>
      </c>
      <c r="E8481" s="37">
        <f t="shared" si="265"/>
        <v>37.103999999999999</v>
      </c>
      <c r="F8481" s="32">
        <f>'Auxiliary Energy Estimation'!$E$25-D8481</f>
        <v>24.08</v>
      </c>
      <c r="G8481" s="32">
        <f>'Auxiliary Energy Estimation'!$E$25-E8481</f>
        <v>17.896000000000001</v>
      </c>
      <c r="H8481" s="26">
        <f>IF(D8481&lt;='Auxiliary Energy Estimation'!$E$25, 1, 0)</f>
        <v>1</v>
      </c>
      <c r="I8481" s="26">
        <f>IF(E8481&lt;='Auxiliary Energy Estimation'!$E$25, 1, 0)</f>
        <v>1</v>
      </c>
    </row>
    <row r="8482" spans="2:9" ht="15" x14ac:dyDescent="0.3">
      <c r="B8482" s="33">
        <v>8477.5</v>
      </c>
      <c r="C8482" s="34">
        <v>-0.6</v>
      </c>
      <c r="D8482" s="32">
        <f t="shared" si="264"/>
        <v>30.92</v>
      </c>
      <c r="E8482" s="37">
        <f t="shared" si="265"/>
        <v>37.103999999999999</v>
      </c>
      <c r="F8482" s="32">
        <f>'Auxiliary Energy Estimation'!$E$25-D8482</f>
        <v>24.08</v>
      </c>
      <c r="G8482" s="32">
        <f>'Auxiliary Energy Estimation'!$E$25-E8482</f>
        <v>17.896000000000001</v>
      </c>
      <c r="H8482" s="26">
        <f>IF(D8482&lt;='Auxiliary Energy Estimation'!$E$25, 1, 0)</f>
        <v>1</v>
      </c>
      <c r="I8482" s="26">
        <f>IF(E8482&lt;='Auxiliary Energy Estimation'!$E$25, 1, 0)</f>
        <v>1</v>
      </c>
    </row>
    <row r="8483" spans="2:9" ht="15" x14ac:dyDescent="0.3">
      <c r="B8483" s="33">
        <v>8478.5</v>
      </c>
      <c r="C8483" s="34">
        <v>-1.1000000000000001</v>
      </c>
      <c r="D8483" s="32">
        <f t="shared" si="264"/>
        <v>30.02</v>
      </c>
      <c r="E8483" s="37">
        <f t="shared" si="265"/>
        <v>36.024000000000001</v>
      </c>
      <c r="F8483" s="32">
        <f>'Auxiliary Energy Estimation'!$E$25-D8483</f>
        <v>24.98</v>
      </c>
      <c r="G8483" s="32">
        <f>'Auxiliary Energy Estimation'!$E$25-E8483</f>
        <v>18.975999999999999</v>
      </c>
      <c r="H8483" s="26">
        <f>IF(D8483&lt;='Auxiliary Energy Estimation'!$E$25, 1, 0)</f>
        <v>1</v>
      </c>
      <c r="I8483" s="26">
        <f>IF(E8483&lt;='Auxiliary Energy Estimation'!$E$25, 1, 0)</f>
        <v>1</v>
      </c>
    </row>
    <row r="8484" spans="2:9" ht="15" x14ac:dyDescent="0.3">
      <c r="B8484" s="33">
        <v>8479.5</v>
      </c>
      <c r="C8484" s="34">
        <v>-0.6</v>
      </c>
      <c r="D8484" s="32">
        <f t="shared" si="264"/>
        <v>30.92</v>
      </c>
      <c r="E8484" s="37">
        <f t="shared" si="265"/>
        <v>37.103999999999999</v>
      </c>
      <c r="F8484" s="32">
        <f>'Auxiliary Energy Estimation'!$E$25-D8484</f>
        <v>24.08</v>
      </c>
      <c r="G8484" s="32">
        <f>'Auxiliary Energy Estimation'!$E$25-E8484</f>
        <v>17.896000000000001</v>
      </c>
      <c r="H8484" s="26">
        <f>IF(D8484&lt;='Auxiliary Energy Estimation'!$E$25, 1, 0)</f>
        <v>1</v>
      </c>
      <c r="I8484" s="26">
        <f>IF(E8484&lt;='Auxiliary Energy Estimation'!$E$25, 1, 0)</f>
        <v>1</v>
      </c>
    </row>
    <row r="8485" spans="2:9" ht="15" x14ac:dyDescent="0.3">
      <c r="B8485" s="33">
        <v>8480.5</v>
      </c>
      <c r="C8485" s="34">
        <v>0.6</v>
      </c>
      <c r="D8485" s="32">
        <f t="shared" si="264"/>
        <v>33.08</v>
      </c>
      <c r="E8485" s="37">
        <f t="shared" si="265"/>
        <v>39.695999999999998</v>
      </c>
      <c r="F8485" s="32">
        <f>'Auxiliary Energy Estimation'!$E$25-D8485</f>
        <v>21.92</v>
      </c>
      <c r="G8485" s="32">
        <f>'Auxiliary Energy Estimation'!$E$25-E8485</f>
        <v>15.304000000000002</v>
      </c>
      <c r="H8485" s="26">
        <f>IF(D8485&lt;='Auxiliary Energy Estimation'!$E$25, 1, 0)</f>
        <v>1</v>
      </c>
      <c r="I8485" s="26">
        <f>IF(E8485&lt;='Auxiliary Energy Estimation'!$E$25, 1, 0)</f>
        <v>1</v>
      </c>
    </row>
    <row r="8486" spans="2:9" ht="15" x14ac:dyDescent="0.3">
      <c r="B8486" s="33">
        <v>8481.5</v>
      </c>
      <c r="C8486" s="34">
        <v>1.1000000000000001</v>
      </c>
      <c r="D8486" s="32">
        <f t="shared" si="264"/>
        <v>33.979999999999997</v>
      </c>
      <c r="E8486" s="37">
        <f t="shared" si="265"/>
        <v>40.775999999999996</v>
      </c>
      <c r="F8486" s="32">
        <f>'Auxiliary Energy Estimation'!$E$25-D8486</f>
        <v>21.020000000000003</v>
      </c>
      <c r="G8486" s="32">
        <f>'Auxiliary Energy Estimation'!$E$25-E8486</f>
        <v>14.224000000000004</v>
      </c>
      <c r="H8486" s="26">
        <f>IF(D8486&lt;='Auxiliary Energy Estimation'!$E$25, 1, 0)</f>
        <v>1</v>
      </c>
      <c r="I8486" s="26">
        <f>IF(E8486&lt;='Auxiliary Energy Estimation'!$E$25, 1, 0)</f>
        <v>1</v>
      </c>
    </row>
    <row r="8487" spans="2:9" ht="15" x14ac:dyDescent="0.3">
      <c r="B8487" s="33">
        <v>8482.5</v>
      </c>
      <c r="C8487" s="34">
        <v>1.7</v>
      </c>
      <c r="D8487" s="32">
        <f t="shared" si="264"/>
        <v>35.06</v>
      </c>
      <c r="E8487" s="37">
        <f t="shared" si="265"/>
        <v>42.072000000000003</v>
      </c>
      <c r="F8487" s="32">
        <f>'Auxiliary Energy Estimation'!$E$25-D8487</f>
        <v>19.939999999999998</v>
      </c>
      <c r="G8487" s="32">
        <f>'Auxiliary Energy Estimation'!$E$25-E8487</f>
        <v>12.927999999999997</v>
      </c>
      <c r="H8487" s="26">
        <f>IF(D8487&lt;='Auxiliary Energy Estimation'!$E$25, 1, 0)</f>
        <v>1</v>
      </c>
      <c r="I8487" s="26">
        <f>IF(E8487&lt;='Auxiliary Energy Estimation'!$E$25, 1, 0)</f>
        <v>1</v>
      </c>
    </row>
    <row r="8488" spans="2:9" ht="15" x14ac:dyDescent="0.3">
      <c r="B8488" s="33">
        <v>8483.5</v>
      </c>
      <c r="C8488" s="34">
        <v>2.8</v>
      </c>
      <c r="D8488" s="32">
        <f t="shared" si="264"/>
        <v>37.04</v>
      </c>
      <c r="E8488" s="37">
        <f t="shared" si="265"/>
        <v>44.448</v>
      </c>
      <c r="F8488" s="32">
        <f>'Auxiliary Energy Estimation'!$E$25-D8488</f>
        <v>17.96</v>
      </c>
      <c r="G8488" s="32">
        <f>'Auxiliary Energy Estimation'!$E$25-E8488</f>
        <v>10.552</v>
      </c>
      <c r="H8488" s="26">
        <f>IF(D8488&lt;='Auxiliary Energy Estimation'!$E$25, 1, 0)</f>
        <v>1</v>
      </c>
      <c r="I8488" s="26">
        <f>IF(E8488&lt;='Auxiliary Energy Estimation'!$E$25, 1, 0)</f>
        <v>1</v>
      </c>
    </row>
    <row r="8489" spans="2:9" ht="15" x14ac:dyDescent="0.3">
      <c r="B8489" s="33">
        <v>8484.5</v>
      </c>
      <c r="C8489" s="34">
        <v>2.8</v>
      </c>
      <c r="D8489" s="32">
        <f t="shared" si="264"/>
        <v>37.04</v>
      </c>
      <c r="E8489" s="37">
        <f t="shared" si="265"/>
        <v>44.448</v>
      </c>
      <c r="F8489" s="32">
        <f>'Auxiliary Energy Estimation'!$E$25-D8489</f>
        <v>17.96</v>
      </c>
      <c r="G8489" s="32">
        <f>'Auxiliary Energy Estimation'!$E$25-E8489</f>
        <v>10.552</v>
      </c>
      <c r="H8489" s="26">
        <f>IF(D8489&lt;='Auxiliary Energy Estimation'!$E$25, 1, 0)</f>
        <v>1</v>
      </c>
      <c r="I8489" s="26">
        <f>IF(E8489&lt;='Auxiliary Energy Estimation'!$E$25, 1, 0)</f>
        <v>1</v>
      </c>
    </row>
    <row r="8490" spans="2:9" ht="15" x14ac:dyDescent="0.3">
      <c r="B8490" s="33">
        <v>8485.5</v>
      </c>
      <c r="C8490" s="34">
        <v>2.2000000000000002</v>
      </c>
      <c r="D8490" s="32">
        <f t="shared" si="264"/>
        <v>35.96</v>
      </c>
      <c r="E8490" s="37">
        <f t="shared" si="265"/>
        <v>43.152000000000001</v>
      </c>
      <c r="F8490" s="32">
        <f>'Auxiliary Energy Estimation'!$E$25-D8490</f>
        <v>19.04</v>
      </c>
      <c r="G8490" s="32">
        <f>'Auxiliary Energy Estimation'!$E$25-E8490</f>
        <v>11.847999999999999</v>
      </c>
      <c r="H8490" s="26">
        <f>IF(D8490&lt;='Auxiliary Energy Estimation'!$E$25, 1, 0)</f>
        <v>1</v>
      </c>
      <c r="I8490" s="26">
        <f>IF(E8490&lt;='Auxiliary Energy Estimation'!$E$25, 1, 0)</f>
        <v>1</v>
      </c>
    </row>
    <row r="8491" spans="2:9" ht="15" x14ac:dyDescent="0.3">
      <c r="B8491" s="33">
        <v>8486.5</v>
      </c>
      <c r="C8491" s="34">
        <v>2.2000000000000002</v>
      </c>
      <c r="D8491" s="32">
        <f t="shared" si="264"/>
        <v>35.96</v>
      </c>
      <c r="E8491" s="37">
        <f t="shared" si="265"/>
        <v>43.152000000000001</v>
      </c>
      <c r="F8491" s="32">
        <f>'Auxiliary Energy Estimation'!$E$25-D8491</f>
        <v>19.04</v>
      </c>
      <c r="G8491" s="32">
        <f>'Auxiliary Energy Estimation'!$E$25-E8491</f>
        <v>11.847999999999999</v>
      </c>
      <c r="H8491" s="26">
        <f>IF(D8491&lt;='Auxiliary Energy Estimation'!$E$25, 1, 0)</f>
        <v>1</v>
      </c>
      <c r="I8491" s="26">
        <f>IF(E8491&lt;='Auxiliary Energy Estimation'!$E$25, 1, 0)</f>
        <v>1</v>
      </c>
    </row>
    <row r="8492" spans="2:9" ht="15" x14ac:dyDescent="0.3">
      <c r="B8492" s="33">
        <v>8487.5</v>
      </c>
      <c r="C8492" s="34">
        <v>2.2000000000000002</v>
      </c>
      <c r="D8492" s="32">
        <f t="shared" si="264"/>
        <v>35.96</v>
      </c>
      <c r="E8492" s="37">
        <f t="shared" si="265"/>
        <v>43.152000000000001</v>
      </c>
      <c r="F8492" s="32">
        <f>'Auxiliary Energy Estimation'!$E$25-D8492</f>
        <v>19.04</v>
      </c>
      <c r="G8492" s="32">
        <f>'Auxiliary Energy Estimation'!$E$25-E8492</f>
        <v>11.847999999999999</v>
      </c>
      <c r="H8492" s="26">
        <f>IF(D8492&lt;='Auxiliary Energy Estimation'!$E$25, 1, 0)</f>
        <v>1</v>
      </c>
      <c r="I8492" s="26">
        <f>IF(E8492&lt;='Auxiliary Energy Estimation'!$E$25, 1, 0)</f>
        <v>1</v>
      </c>
    </row>
    <row r="8493" spans="2:9" ht="15" x14ac:dyDescent="0.3">
      <c r="B8493" s="33">
        <v>8488.5</v>
      </c>
      <c r="C8493" s="34">
        <v>2.2000000000000002</v>
      </c>
      <c r="D8493" s="32">
        <f t="shared" si="264"/>
        <v>35.96</v>
      </c>
      <c r="E8493" s="37">
        <f t="shared" si="265"/>
        <v>43.152000000000001</v>
      </c>
      <c r="F8493" s="32">
        <f>'Auxiliary Energy Estimation'!$E$25-D8493</f>
        <v>19.04</v>
      </c>
      <c r="G8493" s="32">
        <f>'Auxiliary Energy Estimation'!$E$25-E8493</f>
        <v>11.847999999999999</v>
      </c>
      <c r="H8493" s="26">
        <f>IF(D8493&lt;='Auxiliary Energy Estimation'!$E$25, 1, 0)</f>
        <v>1</v>
      </c>
      <c r="I8493" s="26">
        <f>IF(E8493&lt;='Auxiliary Energy Estimation'!$E$25, 1, 0)</f>
        <v>1</v>
      </c>
    </row>
    <row r="8494" spans="2:9" ht="15" x14ac:dyDescent="0.3">
      <c r="B8494" s="33">
        <v>8489.5</v>
      </c>
      <c r="C8494" s="34">
        <v>1.7</v>
      </c>
      <c r="D8494" s="32">
        <f t="shared" si="264"/>
        <v>35.06</v>
      </c>
      <c r="E8494" s="37">
        <f t="shared" si="265"/>
        <v>42.072000000000003</v>
      </c>
      <c r="F8494" s="32">
        <f>'Auxiliary Energy Estimation'!$E$25-D8494</f>
        <v>19.939999999999998</v>
      </c>
      <c r="G8494" s="32">
        <f>'Auxiliary Energy Estimation'!$E$25-E8494</f>
        <v>12.927999999999997</v>
      </c>
      <c r="H8494" s="26">
        <f>IF(D8494&lt;='Auxiliary Energy Estimation'!$E$25, 1, 0)</f>
        <v>1</v>
      </c>
      <c r="I8494" s="26">
        <f>IF(E8494&lt;='Auxiliary Energy Estimation'!$E$25, 1, 0)</f>
        <v>1</v>
      </c>
    </row>
    <row r="8495" spans="2:9" ht="15" x14ac:dyDescent="0.3">
      <c r="B8495" s="33">
        <v>8490.5</v>
      </c>
      <c r="C8495" s="34">
        <v>1.1000000000000001</v>
      </c>
      <c r="D8495" s="32">
        <f t="shared" si="264"/>
        <v>33.979999999999997</v>
      </c>
      <c r="E8495" s="37">
        <f t="shared" si="265"/>
        <v>40.775999999999996</v>
      </c>
      <c r="F8495" s="32">
        <f>'Auxiliary Energy Estimation'!$E$25-D8495</f>
        <v>21.020000000000003</v>
      </c>
      <c r="G8495" s="32">
        <f>'Auxiliary Energy Estimation'!$E$25-E8495</f>
        <v>14.224000000000004</v>
      </c>
      <c r="H8495" s="26">
        <f>IF(D8495&lt;='Auxiliary Energy Estimation'!$E$25, 1, 0)</f>
        <v>1</v>
      </c>
      <c r="I8495" s="26">
        <f>IF(E8495&lt;='Auxiliary Energy Estimation'!$E$25, 1, 0)</f>
        <v>1</v>
      </c>
    </row>
    <row r="8496" spans="2:9" ht="15" x14ac:dyDescent="0.3">
      <c r="B8496" s="33">
        <v>8491.5</v>
      </c>
      <c r="C8496" s="34">
        <v>0</v>
      </c>
      <c r="D8496" s="32">
        <f t="shared" si="264"/>
        <v>32</v>
      </c>
      <c r="E8496" s="37">
        <f t="shared" si="265"/>
        <v>38.4</v>
      </c>
      <c r="F8496" s="32">
        <f>'Auxiliary Energy Estimation'!$E$25-D8496</f>
        <v>23</v>
      </c>
      <c r="G8496" s="32">
        <f>'Auxiliary Energy Estimation'!$E$25-E8496</f>
        <v>16.600000000000001</v>
      </c>
      <c r="H8496" s="26">
        <f>IF(D8496&lt;='Auxiliary Energy Estimation'!$E$25, 1, 0)</f>
        <v>1</v>
      </c>
      <c r="I8496" s="26">
        <f>IF(E8496&lt;='Auxiliary Energy Estimation'!$E$25, 1, 0)</f>
        <v>1</v>
      </c>
    </row>
    <row r="8497" spans="2:9" ht="15" x14ac:dyDescent="0.3">
      <c r="B8497" s="33">
        <v>8492.5</v>
      </c>
      <c r="C8497" s="34">
        <v>-0.6</v>
      </c>
      <c r="D8497" s="32">
        <f t="shared" si="264"/>
        <v>30.92</v>
      </c>
      <c r="E8497" s="37">
        <f t="shared" si="265"/>
        <v>37.103999999999999</v>
      </c>
      <c r="F8497" s="32">
        <f>'Auxiliary Energy Estimation'!$E$25-D8497</f>
        <v>24.08</v>
      </c>
      <c r="G8497" s="32">
        <f>'Auxiliary Energy Estimation'!$E$25-E8497</f>
        <v>17.896000000000001</v>
      </c>
      <c r="H8497" s="26">
        <f>IF(D8497&lt;='Auxiliary Energy Estimation'!$E$25, 1, 0)</f>
        <v>1</v>
      </c>
      <c r="I8497" s="26">
        <f>IF(E8497&lt;='Auxiliary Energy Estimation'!$E$25, 1, 0)</f>
        <v>1</v>
      </c>
    </row>
    <row r="8498" spans="2:9" ht="15" x14ac:dyDescent="0.3">
      <c r="B8498" s="33">
        <v>8493.5</v>
      </c>
      <c r="C8498" s="34">
        <v>-1.1000000000000001</v>
      </c>
      <c r="D8498" s="32">
        <f t="shared" si="264"/>
        <v>30.02</v>
      </c>
      <c r="E8498" s="37">
        <f t="shared" si="265"/>
        <v>36.024000000000001</v>
      </c>
      <c r="F8498" s="32">
        <f>'Auxiliary Energy Estimation'!$E$25-D8498</f>
        <v>24.98</v>
      </c>
      <c r="G8498" s="32">
        <f>'Auxiliary Energy Estimation'!$E$25-E8498</f>
        <v>18.975999999999999</v>
      </c>
      <c r="H8498" s="26">
        <f>IF(D8498&lt;='Auxiliary Energy Estimation'!$E$25, 1, 0)</f>
        <v>1</v>
      </c>
      <c r="I8498" s="26">
        <f>IF(E8498&lt;='Auxiliary Energy Estimation'!$E$25, 1, 0)</f>
        <v>1</v>
      </c>
    </row>
    <row r="8499" spans="2:9" ht="15" x14ac:dyDescent="0.3">
      <c r="B8499" s="33">
        <v>8494.5</v>
      </c>
      <c r="C8499" s="34">
        <v>-1.7</v>
      </c>
      <c r="D8499" s="32">
        <f t="shared" si="264"/>
        <v>28.94</v>
      </c>
      <c r="E8499" s="37">
        <f t="shared" si="265"/>
        <v>34.728000000000002</v>
      </c>
      <c r="F8499" s="32">
        <f>'Auxiliary Energy Estimation'!$E$25-D8499</f>
        <v>26.06</v>
      </c>
      <c r="G8499" s="32">
        <f>'Auxiliary Energy Estimation'!$E$25-E8499</f>
        <v>20.271999999999998</v>
      </c>
      <c r="H8499" s="26">
        <f>IF(D8499&lt;='Auxiliary Energy Estimation'!$E$25, 1, 0)</f>
        <v>1</v>
      </c>
      <c r="I8499" s="26">
        <f>IF(E8499&lt;='Auxiliary Energy Estimation'!$E$25, 1, 0)</f>
        <v>1</v>
      </c>
    </row>
    <row r="8500" spans="2:9" ht="15" x14ac:dyDescent="0.3">
      <c r="B8500" s="33">
        <v>8495.5</v>
      </c>
      <c r="C8500" s="34">
        <v>-2.2000000000000002</v>
      </c>
      <c r="D8500" s="32">
        <f t="shared" si="264"/>
        <v>28.04</v>
      </c>
      <c r="E8500" s="37">
        <f t="shared" si="265"/>
        <v>33.647999999999996</v>
      </c>
      <c r="F8500" s="32">
        <f>'Auxiliary Energy Estimation'!$E$25-D8500</f>
        <v>26.96</v>
      </c>
      <c r="G8500" s="32">
        <f>'Auxiliary Energy Estimation'!$E$25-E8500</f>
        <v>21.352000000000004</v>
      </c>
      <c r="H8500" s="26">
        <f>IF(D8500&lt;='Auxiliary Energy Estimation'!$E$25, 1, 0)</f>
        <v>1</v>
      </c>
      <c r="I8500" s="26">
        <f>IF(E8500&lt;='Auxiliary Energy Estimation'!$E$25, 1, 0)</f>
        <v>1</v>
      </c>
    </row>
    <row r="8501" spans="2:9" ht="15" x14ac:dyDescent="0.3">
      <c r="B8501" s="33">
        <v>8496.5</v>
      </c>
      <c r="C8501" s="34">
        <v>-2.8</v>
      </c>
      <c r="D8501" s="32">
        <f t="shared" si="264"/>
        <v>26.96</v>
      </c>
      <c r="E8501" s="37">
        <f t="shared" si="265"/>
        <v>32.351999999999997</v>
      </c>
      <c r="F8501" s="32">
        <f>'Auxiliary Energy Estimation'!$E$25-D8501</f>
        <v>28.04</v>
      </c>
      <c r="G8501" s="32">
        <f>'Auxiliary Energy Estimation'!$E$25-E8501</f>
        <v>22.648000000000003</v>
      </c>
      <c r="H8501" s="26">
        <f>IF(D8501&lt;='Auxiliary Energy Estimation'!$E$25, 1, 0)</f>
        <v>1</v>
      </c>
      <c r="I8501" s="26">
        <f>IF(E8501&lt;='Auxiliary Energy Estimation'!$E$25, 1, 0)</f>
        <v>1</v>
      </c>
    </row>
    <row r="8502" spans="2:9" ht="15" x14ac:dyDescent="0.3">
      <c r="B8502" s="33">
        <v>8497.5</v>
      </c>
      <c r="C8502" s="34">
        <v>-3.3</v>
      </c>
      <c r="D8502" s="32">
        <f t="shared" si="264"/>
        <v>26.060000000000002</v>
      </c>
      <c r="E8502" s="37">
        <f t="shared" si="265"/>
        <v>31.272000000000002</v>
      </c>
      <c r="F8502" s="32">
        <f>'Auxiliary Energy Estimation'!$E$25-D8502</f>
        <v>28.939999999999998</v>
      </c>
      <c r="G8502" s="32">
        <f>'Auxiliary Energy Estimation'!$E$25-E8502</f>
        <v>23.727999999999998</v>
      </c>
      <c r="H8502" s="26">
        <f>IF(D8502&lt;='Auxiliary Energy Estimation'!$E$25, 1, 0)</f>
        <v>1</v>
      </c>
      <c r="I8502" s="26">
        <f>IF(E8502&lt;='Auxiliary Energy Estimation'!$E$25, 1, 0)</f>
        <v>1</v>
      </c>
    </row>
    <row r="8503" spans="2:9" ht="15" x14ac:dyDescent="0.3">
      <c r="B8503" s="33">
        <v>8498.5</v>
      </c>
      <c r="C8503" s="34">
        <v>-3.9</v>
      </c>
      <c r="D8503" s="32">
        <f t="shared" si="264"/>
        <v>24.98</v>
      </c>
      <c r="E8503" s="37">
        <f t="shared" si="265"/>
        <v>29.975999999999999</v>
      </c>
      <c r="F8503" s="32">
        <f>'Auxiliary Energy Estimation'!$E$25-D8503</f>
        <v>30.02</v>
      </c>
      <c r="G8503" s="32">
        <f>'Auxiliary Energy Estimation'!$E$25-E8503</f>
        <v>25.024000000000001</v>
      </c>
      <c r="H8503" s="26">
        <f>IF(D8503&lt;='Auxiliary Energy Estimation'!$E$25, 1, 0)</f>
        <v>1</v>
      </c>
      <c r="I8503" s="26">
        <f>IF(E8503&lt;='Auxiliary Energy Estimation'!$E$25, 1, 0)</f>
        <v>1</v>
      </c>
    </row>
    <row r="8504" spans="2:9" ht="15" x14ac:dyDescent="0.3">
      <c r="B8504" s="33">
        <v>8499.5</v>
      </c>
      <c r="C8504" s="34">
        <v>-4.4000000000000004</v>
      </c>
      <c r="D8504" s="32">
        <f t="shared" si="264"/>
        <v>24.08</v>
      </c>
      <c r="E8504" s="37">
        <f t="shared" si="265"/>
        <v>28.895999999999997</v>
      </c>
      <c r="F8504" s="32">
        <f>'Auxiliary Energy Estimation'!$E$25-D8504</f>
        <v>30.92</v>
      </c>
      <c r="G8504" s="32">
        <f>'Auxiliary Energy Estimation'!$E$25-E8504</f>
        <v>26.104000000000003</v>
      </c>
      <c r="H8504" s="26">
        <f>IF(D8504&lt;='Auxiliary Energy Estimation'!$E$25, 1, 0)</f>
        <v>1</v>
      </c>
      <c r="I8504" s="26">
        <f>IF(E8504&lt;='Auxiliary Energy Estimation'!$E$25, 1, 0)</f>
        <v>1</v>
      </c>
    </row>
    <row r="8505" spans="2:9" ht="15" x14ac:dyDescent="0.3">
      <c r="B8505" s="33">
        <v>8500.5</v>
      </c>
      <c r="C8505" s="34">
        <v>-5</v>
      </c>
      <c r="D8505" s="32">
        <f t="shared" si="264"/>
        <v>23</v>
      </c>
      <c r="E8505" s="37">
        <f t="shared" si="265"/>
        <v>27.599999999999998</v>
      </c>
      <c r="F8505" s="32">
        <f>'Auxiliary Energy Estimation'!$E$25-D8505</f>
        <v>32</v>
      </c>
      <c r="G8505" s="32">
        <f>'Auxiliary Energy Estimation'!$E$25-E8505</f>
        <v>27.400000000000002</v>
      </c>
      <c r="H8505" s="26">
        <f>IF(D8505&lt;='Auxiliary Energy Estimation'!$E$25, 1, 0)</f>
        <v>1</v>
      </c>
      <c r="I8505" s="26">
        <f>IF(E8505&lt;='Auxiliary Energy Estimation'!$E$25, 1, 0)</f>
        <v>1</v>
      </c>
    </row>
    <row r="8506" spans="2:9" ht="15" x14ac:dyDescent="0.3">
      <c r="B8506" s="33">
        <v>8501.5</v>
      </c>
      <c r="C8506" s="34">
        <v>-5.6</v>
      </c>
      <c r="D8506" s="32">
        <f t="shared" si="264"/>
        <v>21.92</v>
      </c>
      <c r="E8506" s="37">
        <f t="shared" si="265"/>
        <v>26.304000000000002</v>
      </c>
      <c r="F8506" s="32">
        <f>'Auxiliary Energy Estimation'!$E$25-D8506</f>
        <v>33.08</v>
      </c>
      <c r="G8506" s="32">
        <f>'Auxiliary Energy Estimation'!$E$25-E8506</f>
        <v>28.695999999999998</v>
      </c>
      <c r="H8506" s="26">
        <f>IF(D8506&lt;='Auxiliary Energy Estimation'!$E$25, 1, 0)</f>
        <v>1</v>
      </c>
      <c r="I8506" s="26">
        <f>IF(E8506&lt;='Auxiliary Energy Estimation'!$E$25, 1, 0)</f>
        <v>1</v>
      </c>
    </row>
    <row r="8507" spans="2:9" ht="15" x14ac:dyDescent="0.3">
      <c r="B8507" s="33">
        <v>8502.5</v>
      </c>
      <c r="C8507" s="34">
        <v>-5</v>
      </c>
      <c r="D8507" s="32">
        <f t="shared" si="264"/>
        <v>23</v>
      </c>
      <c r="E8507" s="37">
        <f t="shared" si="265"/>
        <v>27.599999999999998</v>
      </c>
      <c r="F8507" s="32">
        <f>'Auxiliary Energy Estimation'!$E$25-D8507</f>
        <v>32</v>
      </c>
      <c r="G8507" s="32">
        <f>'Auxiliary Energy Estimation'!$E$25-E8507</f>
        <v>27.400000000000002</v>
      </c>
      <c r="H8507" s="26">
        <f>IF(D8507&lt;='Auxiliary Energy Estimation'!$E$25, 1, 0)</f>
        <v>1</v>
      </c>
      <c r="I8507" s="26">
        <f>IF(E8507&lt;='Auxiliary Energy Estimation'!$E$25, 1, 0)</f>
        <v>1</v>
      </c>
    </row>
    <row r="8508" spans="2:9" ht="15" x14ac:dyDescent="0.3">
      <c r="B8508" s="33">
        <v>8503.5</v>
      </c>
      <c r="C8508" s="34">
        <v>-5</v>
      </c>
      <c r="D8508" s="32">
        <f t="shared" si="264"/>
        <v>23</v>
      </c>
      <c r="E8508" s="37">
        <f t="shared" si="265"/>
        <v>27.599999999999998</v>
      </c>
      <c r="F8508" s="32">
        <f>'Auxiliary Energy Estimation'!$E$25-D8508</f>
        <v>32</v>
      </c>
      <c r="G8508" s="32">
        <f>'Auxiliary Energy Estimation'!$E$25-E8508</f>
        <v>27.400000000000002</v>
      </c>
      <c r="H8508" s="26">
        <f>IF(D8508&lt;='Auxiliary Energy Estimation'!$E$25, 1, 0)</f>
        <v>1</v>
      </c>
      <c r="I8508" s="26">
        <f>IF(E8508&lt;='Auxiliary Energy Estimation'!$E$25, 1, 0)</f>
        <v>1</v>
      </c>
    </row>
    <row r="8509" spans="2:9" ht="15" x14ac:dyDescent="0.3">
      <c r="B8509" s="33">
        <v>8504.5</v>
      </c>
      <c r="C8509" s="34">
        <v>-3.9</v>
      </c>
      <c r="D8509" s="32">
        <f t="shared" si="264"/>
        <v>24.98</v>
      </c>
      <c r="E8509" s="37">
        <f t="shared" si="265"/>
        <v>29.975999999999999</v>
      </c>
      <c r="F8509" s="32">
        <f>'Auxiliary Energy Estimation'!$E$25-D8509</f>
        <v>30.02</v>
      </c>
      <c r="G8509" s="32">
        <f>'Auxiliary Energy Estimation'!$E$25-E8509</f>
        <v>25.024000000000001</v>
      </c>
      <c r="H8509" s="26">
        <f>IF(D8509&lt;='Auxiliary Energy Estimation'!$E$25, 1, 0)</f>
        <v>1</v>
      </c>
      <c r="I8509" s="26">
        <f>IF(E8509&lt;='Auxiliary Energy Estimation'!$E$25, 1, 0)</f>
        <v>1</v>
      </c>
    </row>
    <row r="8510" spans="2:9" ht="15" x14ac:dyDescent="0.3">
      <c r="B8510" s="33">
        <v>8505.5</v>
      </c>
      <c r="C8510" s="34">
        <v>-2.2000000000000002</v>
      </c>
      <c r="D8510" s="32">
        <f t="shared" si="264"/>
        <v>28.04</v>
      </c>
      <c r="E8510" s="37">
        <f t="shared" si="265"/>
        <v>33.647999999999996</v>
      </c>
      <c r="F8510" s="32">
        <f>'Auxiliary Energy Estimation'!$E$25-D8510</f>
        <v>26.96</v>
      </c>
      <c r="G8510" s="32">
        <f>'Auxiliary Energy Estimation'!$E$25-E8510</f>
        <v>21.352000000000004</v>
      </c>
      <c r="H8510" s="26">
        <f>IF(D8510&lt;='Auxiliary Energy Estimation'!$E$25, 1, 0)</f>
        <v>1</v>
      </c>
      <c r="I8510" s="26">
        <f>IF(E8510&lt;='Auxiliary Energy Estimation'!$E$25, 1, 0)</f>
        <v>1</v>
      </c>
    </row>
    <row r="8511" spans="2:9" ht="15" x14ac:dyDescent="0.3">
      <c r="B8511" s="33">
        <v>8506.5</v>
      </c>
      <c r="C8511" s="34">
        <v>-1.1000000000000001</v>
      </c>
      <c r="D8511" s="32">
        <f t="shared" si="264"/>
        <v>30.02</v>
      </c>
      <c r="E8511" s="37">
        <f t="shared" si="265"/>
        <v>36.024000000000001</v>
      </c>
      <c r="F8511" s="32">
        <f>'Auxiliary Energy Estimation'!$E$25-D8511</f>
        <v>24.98</v>
      </c>
      <c r="G8511" s="32">
        <f>'Auxiliary Energy Estimation'!$E$25-E8511</f>
        <v>18.975999999999999</v>
      </c>
      <c r="H8511" s="26">
        <f>IF(D8511&lt;='Auxiliary Energy Estimation'!$E$25, 1, 0)</f>
        <v>1</v>
      </c>
      <c r="I8511" s="26">
        <f>IF(E8511&lt;='Auxiliary Energy Estimation'!$E$25, 1, 0)</f>
        <v>1</v>
      </c>
    </row>
    <row r="8512" spans="2:9" ht="15" x14ac:dyDescent="0.3">
      <c r="B8512" s="33">
        <v>8507.5</v>
      </c>
      <c r="C8512" s="34">
        <v>0.6</v>
      </c>
      <c r="D8512" s="32">
        <f t="shared" si="264"/>
        <v>33.08</v>
      </c>
      <c r="E8512" s="37">
        <f t="shared" si="265"/>
        <v>39.695999999999998</v>
      </c>
      <c r="F8512" s="32">
        <f>'Auxiliary Energy Estimation'!$E$25-D8512</f>
        <v>21.92</v>
      </c>
      <c r="G8512" s="32">
        <f>'Auxiliary Energy Estimation'!$E$25-E8512</f>
        <v>15.304000000000002</v>
      </c>
      <c r="H8512" s="26">
        <f>IF(D8512&lt;='Auxiliary Energy Estimation'!$E$25, 1, 0)</f>
        <v>1</v>
      </c>
      <c r="I8512" s="26">
        <f>IF(E8512&lt;='Auxiliary Energy Estimation'!$E$25, 1, 0)</f>
        <v>1</v>
      </c>
    </row>
    <row r="8513" spans="2:9" ht="15" x14ac:dyDescent="0.3">
      <c r="B8513" s="33">
        <v>8508.5</v>
      </c>
      <c r="C8513" s="34">
        <v>1.1000000000000001</v>
      </c>
      <c r="D8513" s="32">
        <f t="shared" si="264"/>
        <v>33.979999999999997</v>
      </c>
      <c r="E8513" s="37">
        <f t="shared" si="265"/>
        <v>40.775999999999996</v>
      </c>
      <c r="F8513" s="32">
        <f>'Auxiliary Energy Estimation'!$E$25-D8513</f>
        <v>21.020000000000003</v>
      </c>
      <c r="G8513" s="32">
        <f>'Auxiliary Energy Estimation'!$E$25-E8513</f>
        <v>14.224000000000004</v>
      </c>
      <c r="H8513" s="26">
        <f>IF(D8513&lt;='Auxiliary Energy Estimation'!$E$25, 1, 0)</f>
        <v>1</v>
      </c>
      <c r="I8513" s="26">
        <f>IF(E8513&lt;='Auxiliary Energy Estimation'!$E$25, 1, 0)</f>
        <v>1</v>
      </c>
    </row>
    <row r="8514" spans="2:9" ht="15" x14ac:dyDescent="0.3">
      <c r="B8514" s="33">
        <v>8509.5</v>
      </c>
      <c r="C8514" s="34">
        <v>1.1000000000000001</v>
      </c>
      <c r="D8514" s="32">
        <f t="shared" si="264"/>
        <v>33.979999999999997</v>
      </c>
      <c r="E8514" s="37">
        <f t="shared" si="265"/>
        <v>40.775999999999996</v>
      </c>
      <c r="F8514" s="32">
        <f>'Auxiliary Energy Estimation'!$E$25-D8514</f>
        <v>21.020000000000003</v>
      </c>
      <c r="G8514" s="32">
        <f>'Auxiliary Energy Estimation'!$E$25-E8514</f>
        <v>14.224000000000004</v>
      </c>
      <c r="H8514" s="26">
        <f>IF(D8514&lt;='Auxiliary Energy Estimation'!$E$25, 1, 0)</f>
        <v>1</v>
      </c>
      <c r="I8514" s="26">
        <f>IF(E8514&lt;='Auxiliary Energy Estimation'!$E$25, 1, 0)</f>
        <v>1</v>
      </c>
    </row>
    <row r="8515" spans="2:9" ht="15" x14ac:dyDescent="0.3">
      <c r="B8515" s="33">
        <v>8510.5</v>
      </c>
      <c r="C8515" s="34">
        <v>1.1000000000000001</v>
      </c>
      <c r="D8515" s="32">
        <f t="shared" si="264"/>
        <v>33.979999999999997</v>
      </c>
      <c r="E8515" s="37">
        <f t="shared" si="265"/>
        <v>40.775999999999996</v>
      </c>
      <c r="F8515" s="32">
        <f>'Auxiliary Energy Estimation'!$E$25-D8515</f>
        <v>21.020000000000003</v>
      </c>
      <c r="G8515" s="32">
        <f>'Auxiliary Energy Estimation'!$E$25-E8515</f>
        <v>14.224000000000004</v>
      </c>
      <c r="H8515" s="26">
        <f>IF(D8515&lt;='Auxiliary Energy Estimation'!$E$25, 1, 0)</f>
        <v>1</v>
      </c>
      <c r="I8515" s="26">
        <f>IF(E8515&lt;='Auxiliary Energy Estimation'!$E$25, 1, 0)</f>
        <v>1</v>
      </c>
    </row>
    <row r="8516" spans="2:9" ht="15" x14ac:dyDescent="0.3">
      <c r="B8516" s="33">
        <v>8511.5</v>
      </c>
      <c r="C8516" s="34">
        <v>1.1000000000000001</v>
      </c>
      <c r="D8516" s="32">
        <f t="shared" si="264"/>
        <v>33.979999999999997</v>
      </c>
      <c r="E8516" s="37">
        <f t="shared" si="265"/>
        <v>40.775999999999996</v>
      </c>
      <c r="F8516" s="32">
        <f>'Auxiliary Energy Estimation'!$E$25-D8516</f>
        <v>21.020000000000003</v>
      </c>
      <c r="G8516" s="32">
        <f>'Auxiliary Energy Estimation'!$E$25-E8516</f>
        <v>14.224000000000004</v>
      </c>
      <c r="H8516" s="26">
        <f>IF(D8516&lt;='Auxiliary Energy Estimation'!$E$25, 1, 0)</f>
        <v>1</v>
      </c>
      <c r="I8516" s="26">
        <f>IF(E8516&lt;='Auxiliary Energy Estimation'!$E$25, 1, 0)</f>
        <v>1</v>
      </c>
    </row>
    <row r="8517" spans="2:9" ht="15" x14ac:dyDescent="0.3">
      <c r="B8517" s="33">
        <v>8512.5</v>
      </c>
      <c r="C8517" s="34">
        <v>1.1000000000000001</v>
      </c>
      <c r="D8517" s="32">
        <f t="shared" ref="D8517:D8580" si="266">CONVERT(C8517,"C","F")</f>
        <v>33.979999999999997</v>
      </c>
      <c r="E8517" s="37">
        <f t="shared" ref="E8517:E8580" si="267">D8517*1.2</f>
        <v>40.775999999999996</v>
      </c>
      <c r="F8517" s="32">
        <f>'Auxiliary Energy Estimation'!$E$25-D8517</f>
        <v>21.020000000000003</v>
      </c>
      <c r="G8517" s="32">
        <f>'Auxiliary Energy Estimation'!$E$25-E8517</f>
        <v>14.224000000000004</v>
      </c>
      <c r="H8517" s="26">
        <f>IF(D8517&lt;='Auxiliary Energy Estimation'!$E$25, 1, 0)</f>
        <v>1</v>
      </c>
      <c r="I8517" s="26">
        <f>IF(E8517&lt;='Auxiliary Energy Estimation'!$E$25, 1, 0)</f>
        <v>1</v>
      </c>
    </row>
    <row r="8518" spans="2:9" ht="15" x14ac:dyDescent="0.3">
      <c r="B8518" s="33">
        <v>8513.5</v>
      </c>
      <c r="C8518" s="34">
        <v>1.1000000000000001</v>
      </c>
      <c r="D8518" s="32">
        <f t="shared" si="266"/>
        <v>33.979999999999997</v>
      </c>
      <c r="E8518" s="37">
        <f t="shared" si="267"/>
        <v>40.775999999999996</v>
      </c>
      <c r="F8518" s="32">
        <f>'Auxiliary Energy Estimation'!$E$25-D8518</f>
        <v>21.020000000000003</v>
      </c>
      <c r="G8518" s="32">
        <f>'Auxiliary Energy Estimation'!$E$25-E8518</f>
        <v>14.224000000000004</v>
      </c>
      <c r="H8518" s="26">
        <f>IF(D8518&lt;='Auxiliary Energy Estimation'!$E$25, 1, 0)</f>
        <v>1</v>
      </c>
      <c r="I8518" s="26">
        <f>IF(E8518&lt;='Auxiliary Energy Estimation'!$E$25, 1, 0)</f>
        <v>1</v>
      </c>
    </row>
    <row r="8519" spans="2:9" ht="15" x14ac:dyDescent="0.3">
      <c r="B8519" s="33">
        <v>8514.5</v>
      </c>
      <c r="C8519" s="34">
        <v>0.6</v>
      </c>
      <c r="D8519" s="32">
        <f t="shared" si="266"/>
        <v>33.08</v>
      </c>
      <c r="E8519" s="37">
        <f t="shared" si="267"/>
        <v>39.695999999999998</v>
      </c>
      <c r="F8519" s="32">
        <f>'Auxiliary Energy Estimation'!$E$25-D8519</f>
        <v>21.92</v>
      </c>
      <c r="G8519" s="32">
        <f>'Auxiliary Energy Estimation'!$E$25-E8519</f>
        <v>15.304000000000002</v>
      </c>
      <c r="H8519" s="26">
        <f>IF(D8519&lt;='Auxiliary Energy Estimation'!$E$25, 1, 0)</f>
        <v>1</v>
      </c>
      <c r="I8519" s="26">
        <f>IF(E8519&lt;='Auxiliary Energy Estimation'!$E$25, 1, 0)</f>
        <v>1</v>
      </c>
    </row>
    <row r="8520" spans="2:9" ht="15" x14ac:dyDescent="0.3">
      <c r="B8520" s="33">
        <v>8515.5</v>
      </c>
      <c r="C8520" s="34">
        <v>1.1000000000000001</v>
      </c>
      <c r="D8520" s="32">
        <f t="shared" si="266"/>
        <v>33.979999999999997</v>
      </c>
      <c r="E8520" s="37">
        <f t="shared" si="267"/>
        <v>40.775999999999996</v>
      </c>
      <c r="F8520" s="32">
        <f>'Auxiliary Energy Estimation'!$E$25-D8520</f>
        <v>21.020000000000003</v>
      </c>
      <c r="G8520" s="32">
        <f>'Auxiliary Energy Estimation'!$E$25-E8520</f>
        <v>14.224000000000004</v>
      </c>
      <c r="H8520" s="26">
        <f>IF(D8520&lt;='Auxiliary Energy Estimation'!$E$25, 1, 0)</f>
        <v>1</v>
      </c>
      <c r="I8520" s="26">
        <f>IF(E8520&lt;='Auxiliary Energy Estimation'!$E$25, 1, 0)</f>
        <v>1</v>
      </c>
    </row>
    <row r="8521" spans="2:9" ht="15" x14ac:dyDescent="0.3">
      <c r="B8521" s="33">
        <v>8516.5</v>
      </c>
      <c r="C8521" s="34">
        <v>1.7</v>
      </c>
      <c r="D8521" s="32">
        <f t="shared" si="266"/>
        <v>35.06</v>
      </c>
      <c r="E8521" s="37">
        <f t="shared" si="267"/>
        <v>42.072000000000003</v>
      </c>
      <c r="F8521" s="32">
        <f>'Auxiliary Energy Estimation'!$E$25-D8521</f>
        <v>19.939999999999998</v>
      </c>
      <c r="G8521" s="32">
        <f>'Auxiliary Energy Estimation'!$E$25-E8521</f>
        <v>12.927999999999997</v>
      </c>
      <c r="H8521" s="26">
        <f>IF(D8521&lt;='Auxiliary Energy Estimation'!$E$25, 1, 0)</f>
        <v>1</v>
      </c>
      <c r="I8521" s="26">
        <f>IF(E8521&lt;='Auxiliary Energy Estimation'!$E$25, 1, 0)</f>
        <v>1</v>
      </c>
    </row>
    <row r="8522" spans="2:9" ht="15" x14ac:dyDescent="0.3">
      <c r="B8522" s="33">
        <v>8517.5</v>
      </c>
      <c r="C8522" s="34">
        <v>1.7</v>
      </c>
      <c r="D8522" s="32">
        <f t="shared" si="266"/>
        <v>35.06</v>
      </c>
      <c r="E8522" s="37">
        <f t="shared" si="267"/>
        <v>42.072000000000003</v>
      </c>
      <c r="F8522" s="32">
        <f>'Auxiliary Energy Estimation'!$E$25-D8522</f>
        <v>19.939999999999998</v>
      </c>
      <c r="G8522" s="32">
        <f>'Auxiliary Energy Estimation'!$E$25-E8522</f>
        <v>12.927999999999997</v>
      </c>
      <c r="H8522" s="26">
        <f>IF(D8522&lt;='Auxiliary Energy Estimation'!$E$25, 1, 0)</f>
        <v>1</v>
      </c>
      <c r="I8522" s="26">
        <f>IF(E8522&lt;='Auxiliary Energy Estimation'!$E$25, 1, 0)</f>
        <v>1</v>
      </c>
    </row>
    <row r="8523" spans="2:9" ht="15" x14ac:dyDescent="0.3">
      <c r="B8523" s="33">
        <v>8518.5</v>
      </c>
      <c r="C8523" s="34">
        <v>1.7</v>
      </c>
      <c r="D8523" s="32">
        <f t="shared" si="266"/>
        <v>35.06</v>
      </c>
      <c r="E8523" s="37">
        <f t="shared" si="267"/>
        <v>42.072000000000003</v>
      </c>
      <c r="F8523" s="32">
        <f>'Auxiliary Energy Estimation'!$E$25-D8523</f>
        <v>19.939999999999998</v>
      </c>
      <c r="G8523" s="32">
        <f>'Auxiliary Energy Estimation'!$E$25-E8523</f>
        <v>12.927999999999997</v>
      </c>
      <c r="H8523" s="26">
        <f>IF(D8523&lt;='Auxiliary Energy Estimation'!$E$25, 1, 0)</f>
        <v>1</v>
      </c>
      <c r="I8523" s="26">
        <f>IF(E8523&lt;='Auxiliary Energy Estimation'!$E$25, 1, 0)</f>
        <v>1</v>
      </c>
    </row>
    <row r="8524" spans="2:9" ht="15" x14ac:dyDescent="0.3">
      <c r="B8524" s="33">
        <v>8519.5</v>
      </c>
      <c r="C8524" s="34">
        <v>1.7</v>
      </c>
      <c r="D8524" s="32">
        <f t="shared" si="266"/>
        <v>35.06</v>
      </c>
      <c r="E8524" s="37">
        <f t="shared" si="267"/>
        <v>42.072000000000003</v>
      </c>
      <c r="F8524" s="32">
        <f>'Auxiliary Energy Estimation'!$E$25-D8524</f>
        <v>19.939999999999998</v>
      </c>
      <c r="G8524" s="32">
        <f>'Auxiliary Energy Estimation'!$E$25-E8524</f>
        <v>12.927999999999997</v>
      </c>
      <c r="H8524" s="26">
        <f>IF(D8524&lt;='Auxiliary Energy Estimation'!$E$25, 1, 0)</f>
        <v>1</v>
      </c>
      <c r="I8524" s="26">
        <f>IF(E8524&lt;='Auxiliary Energy Estimation'!$E$25, 1, 0)</f>
        <v>1</v>
      </c>
    </row>
    <row r="8525" spans="2:9" ht="15" x14ac:dyDescent="0.3">
      <c r="B8525" s="33">
        <v>8520.5</v>
      </c>
      <c r="C8525" s="34">
        <v>1.7</v>
      </c>
      <c r="D8525" s="32">
        <f t="shared" si="266"/>
        <v>35.06</v>
      </c>
      <c r="E8525" s="37">
        <f t="shared" si="267"/>
        <v>42.072000000000003</v>
      </c>
      <c r="F8525" s="32">
        <f>'Auxiliary Energy Estimation'!$E$25-D8525</f>
        <v>19.939999999999998</v>
      </c>
      <c r="G8525" s="32">
        <f>'Auxiliary Energy Estimation'!$E$25-E8525</f>
        <v>12.927999999999997</v>
      </c>
      <c r="H8525" s="26">
        <f>IF(D8525&lt;='Auxiliary Energy Estimation'!$E$25, 1, 0)</f>
        <v>1</v>
      </c>
      <c r="I8525" s="26">
        <f>IF(E8525&lt;='Auxiliary Energy Estimation'!$E$25, 1, 0)</f>
        <v>1</v>
      </c>
    </row>
    <row r="8526" spans="2:9" ht="15" x14ac:dyDescent="0.3">
      <c r="B8526" s="33">
        <v>8521.5</v>
      </c>
      <c r="C8526" s="34">
        <v>1.7</v>
      </c>
      <c r="D8526" s="32">
        <f t="shared" si="266"/>
        <v>35.06</v>
      </c>
      <c r="E8526" s="37">
        <f t="shared" si="267"/>
        <v>42.072000000000003</v>
      </c>
      <c r="F8526" s="32">
        <f>'Auxiliary Energy Estimation'!$E$25-D8526</f>
        <v>19.939999999999998</v>
      </c>
      <c r="G8526" s="32">
        <f>'Auxiliary Energy Estimation'!$E$25-E8526</f>
        <v>12.927999999999997</v>
      </c>
      <c r="H8526" s="26">
        <f>IF(D8526&lt;='Auxiliary Energy Estimation'!$E$25, 1, 0)</f>
        <v>1</v>
      </c>
      <c r="I8526" s="26">
        <f>IF(E8526&lt;='Auxiliary Energy Estimation'!$E$25, 1, 0)</f>
        <v>1</v>
      </c>
    </row>
    <row r="8527" spans="2:9" ht="15" x14ac:dyDescent="0.3">
      <c r="B8527" s="33">
        <v>8522.5</v>
      </c>
      <c r="C8527" s="34">
        <v>1.7</v>
      </c>
      <c r="D8527" s="32">
        <f t="shared" si="266"/>
        <v>35.06</v>
      </c>
      <c r="E8527" s="37">
        <f t="shared" si="267"/>
        <v>42.072000000000003</v>
      </c>
      <c r="F8527" s="32">
        <f>'Auxiliary Energy Estimation'!$E$25-D8527</f>
        <v>19.939999999999998</v>
      </c>
      <c r="G8527" s="32">
        <f>'Auxiliary Energy Estimation'!$E$25-E8527</f>
        <v>12.927999999999997</v>
      </c>
      <c r="H8527" s="26">
        <f>IF(D8527&lt;='Auxiliary Energy Estimation'!$E$25, 1, 0)</f>
        <v>1</v>
      </c>
      <c r="I8527" s="26">
        <f>IF(E8527&lt;='Auxiliary Energy Estimation'!$E$25, 1, 0)</f>
        <v>1</v>
      </c>
    </row>
    <row r="8528" spans="2:9" ht="15" x14ac:dyDescent="0.3">
      <c r="B8528" s="33">
        <v>8523.5</v>
      </c>
      <c r="C8528" s="34">
        <v>1.1000000000000001</v>
      </c>
      <c r="D8528" s="32">
        <f t="shared" si="266"/>
        <v>33.979999999999997</v>
      </c>
      <c r="E8528" s="37">
        <f t="shared" si="267"/>
        <v>40.775999999999996</v>
      </c>
      <c r="F8528" s="32">
        <f>'Auxiliary Energy Estimation'!$E$25-D8528</f>
        <v>21.020000000000003</v>
      </c>
      <c r="G8528" s="32">
        <f>'Auxiliary Energy Estimation'!$E$25-E8528</f>
        <v>14.224000000000004</v>
      </c>
      <c r="H8528" s="26">
        <f>IF(D8528&lt;='Auxiliary Energy Estimation'!$E$25, 1, 0)</f>
        <v>1</v>
      </c>
      <c r="I8528" s="26">
        <f>IF(E8528&lt;='Auxiliary Energy Estimation'!$E$25, 1, 0)</f>
        <v>1</v>
      </c>
    </row>
    <row r="8529" spans="2:9" ht="15" x14ac:dyDescent="0.3">
      <c r="B8529" s="33">
        <v>8524.5</v>
      </c>
      <c r="C8529" s="34">
        <v>1.7</v>
      </c>
      <c r="D8529" s="32">
        <f t="shared" si="266"/>
        <v>35.06</v>
      </c>
      <c r="E8529" s="37">
        <f t="shared" si="267"/>
        <v>42.072000000000003</v>
      </c>
      <c r="F8529" s="32">
        <f>'Auxiliary Energy Estimation'!$E$25-D8529</f>
        <v>19.939999999999998</v>
      </c>
      <c r="G8529" s="32">
        <f>'Auxiliary Energy Estimation'!$E$25-E8529</f>
        <v>12.927999999999997</v>
      </c>
      <c r="H8529" s="26">
        <f>IF(D8529&lt;='Auxiliary Energy Estimation'!$E$25, 1, 0)</f>
        <v>1</v>
      </c>
      <c r="I8529" s="26">
        <f>IF(E8529&lt;='Auxiliary Energy Estimation'!$E$25, 1, 0)</f>
        <v>1</v>
      </c>
    </row>
    <row r="8530" spans="2:9" ht="15" x14ac:dyDescent="0.3">
      <c r="B8530" s="33">
        <v>8525.5</v>
      </c>
      <c r="C8530" s="34">
        <v>1.7</v>
      </c>
      <c r="D8530" s="32">
        <f t="shared" si="266"/>
        <v>35.06</v>
      </c>
      <c r="E8530" s="37">
        <f t="shared" si="267"/>
        <v>42.072000000000003</v>
      </c>
      <c r="F8530" s="32">
        <f>'Auxiliary Energy Estimation'!$E$25-D8530</f>
        <v>19.939999999999998</v>
      </c>
      <c r="G8530" s="32">
        <f>'Auxiliary Energy Estimation'!$E$25-E8530</f>
        <v>12.927999999999997</v>
      </c>
      <c r="H8530" s="26">
        <f>IF(D8530&lt;='Auxiliary Energy Estimation'!$E$25, 1, 0)</f>
        <v>1</v>
      </c>
      <c r="I8530" s="26">
        <f>IF(E8530&lt;='Auxiliary Energy Estimation'!$E$25, 1, 0)</f>
        <v>1</v>
      </c>
    </row>
    <row r="8531" spans="2:9" ht="15" x14ac:dyDescent="0.3">
      <c r="B8531" s="33">
        <v>8526.5</v>
      </c>
      <c r="C8531" s="34">
        <v>1.7</v>
      </c>
      <c r="D8531" s="32">
        <f t="shared" si="266"/>
        <v>35.06</v>
      </c>
      <c r="E8531" s="37">
        <f t="shared" si="267"/>
        <v>42.072000000000003</v>
      </c>
      <c r="F8531" s="32">
        <f>'Auxiliary Energy Estimation'!$E$25-D8531</f>
        <v>19.939999999999998</v>
      </c>
      <c r="G8531" s="32">
        <f>'Auxiliary Energy Estimation'!$E$25-E8531</f>
        <v>12.927999999999997</v>
      </c>
      <c r="H8531" s="26">
        <f>IF(D8531&lt;='Auxiliary Energy Estimation'!$E$25, 1, 0)</f>
        <v>1</v>
      </c>
      <c r="I8531" s="26">
        <f>IF(E8531&lt;='Auxiliary Energy Estimation'!$E$25, 1, 0)</f>
        <v>1</v>
      </c>
    </row>
    <row r="8532" spans="2:9" ht="15" x14ac:dyDescent="0.3">
      <c r="B8532" s="33">
        <v>8527.5</v>
      </c>
      <c r="C8532" s="34">
        <v>2.8</v>
      </c>
      <c r="D8532" s="32">
        <f t="shared" si="266"/>
        <v>37.04</v>
      </c>
      <c r="E8532" s="37">
        <f t="shared" si="267"/>
        <v>44.448</v>
      </c>
      <c r="F8532" s="32">
        <f>'Auxiliary Energy Estimation'!$E$25-D8532</f>
        <v>17.96</v>
      </c>
      <c r="G8532" s="32">
        <f>'Auxiliary Energy Estimation'!$E$25-E8532</f>
        <v>10.552</v>
      </c>
      <c r="H8532" s="26">
        <f>IF(D8532&lt;='Auxiliary Energy Estimation'!$E$25, 1, 0)</f>
        <v>1</v>
      </c>
      <c r="I8532" s="26">
        <f>IF(E8532&lt;='Auxiliary Energy Estimation'!$E$25, 1, 0)</f>
        <v>1</v>
      </c>
    </row>
    <row r="8533" spans="2:9" ht="15" x14ac:dyDescent="0.3">
      <c r="B8533" s="33">
        <v>8528.5</v>
      </c>
      <c r="C8533" s="34">
        <v>3.3</v>
      </c>
      <c r="D8533" s="32">
        <f t="shared" si="266"/>
        <v>37.94</v>
      </c>
      <c r="E8533" s="37">
        <f t="shared" si="267"/>
        <v>45.527999999999999</v>
      </c>
      <c r="F8533" s="32">
        <f>'Auxiliary Energy Estimation'!$E$25-D8533</f>
        <v>17.060000000000002</v>
      </c>
      <c r="G8533" s="32">
        <f>'Auxiliary Energy Estimation'!$E$25-E8533</f>
        <v>9.4720000000000013</v>
      </c>
      <c r="H8533" s="26">
        <f>IF(D8533&lt;='Auxiliary Energy Estimation'!$E$25, 1, 0)</f>
        <v>1</v>
      </c>
      <c r="I8533" s="26">
        <f>IF(E8533&lt;='Auxiliary Energy Estimation'!$E$25, 1, 0)</f>
        <v>1</v>
      </c>
    </row>
    <row r="8534" spans="2:9" ht="15" x14ac:dyDescent="0.3">
      <c r="B8534" s="33">
        <v>8529.5</v>
      </c>
      <c r="C8534" s="34">
        <v>5.6</v>
      </c>
      <c r="D8534" s="32">
        <f t="shared" si="266"/>
        <v>42.08</v>
      </c>
      <c r="E8534" s="37">
        <f t="shared" si="267"/>
        <v>50.495999999999995</v>
      </c>
      <c r="F8534" s="32">
        <f>'Auxiliary Energy Estimation'!$E$25-D8534</f>
        <v>12.920000000000002</v>
      </c>
      <c r="G8534" s="32">
        <f>'Auxiliary Energy Estimation'!$E$25-E8534</f>
        <v>4.5040000000000049</v>
      </c>
      <c r="H8534" s="26">
        <f>IF(D8534&lt;='Auxiliary Energy Estimation'!$E$25, 1, 0)</f>
        <v>1</v>
      </c>
      <c r="I8534" s="26">
        <f>IF(E8534&lt;='Auxiliary Energy Estimation'!$E$25, 1, 0)</f>
        <v>1</v>
      </c>
    </row>
    <row r="8535" spans="2:9" ht="15" x14ac:dyDescent="0.3">
      <c r="B8535" s="33">
        <v>8530.5</v>
      </c>
      <c r="C8535" s="34">
        <v>7.2</v>
      </c>
      <c r="D8535" s="32">
        <f t="shared" si="266"/>
        <v>44.96</v>
      </c>
      <c r="E8535" s="37">
        <f t="shared" si="267"/>
        <v>53.951999999999998</v>
      </c>
      <c r="F8535" s="32">
        <f>'Auxiliary Energy Estimation'!$E$25-D8535</f>
        <v>10.039999999999999</v>
      </c>
      <c r="G8535" s="32">
        <f>'Auxiliary Energy Estimation'!$E$25-E8535</f>
        <v>1.0480000000000018</v>
      </c>
      <c r="H8535" s="26">
        <f>IF(D8535&lt;='Auxiliary Energy Estimation'!$E$25, 1, 0)</f>
        <v>1</v>
      </c>
      <c r="I8535" s="26">
        <f>IF(E8535&lt;='Auxiliary Energy Estimation'!$E$25, 1, 0)</f>
        <v>1</v>
      </c>
    </row>
    <row r="8536" spans="2:9" ht="15" x14ac:dyDescent="0.3">
      <c r="B8536" s="33">
        <v>8531.5</v>
      </c>
      <c r="C8536" s="34">
        <v>8.3000000000000007</v>
      </c>
      <c r="D8536" s="32">
        <f t="shared" si="266"/>
        <v>46.94</v>
      </c>
      <c r="E8536" s="37">
        <f t="shared" si="267"/>
        <v>56.327999999999996</v>
      </c>
      <c r="F8536" s="32">
        <f>'Auxiliary Energy Estimation'!$E$25-D8536</f>
        <v>8.0600000000000023</v>
      </c>
      <c r="G8536" s="32">
        <f>'Auxiliary Energy Estimation'!$E$25-E8536</f>
        <v>-1.3279999999999959</v>
      </c>
      <c r="H8536" s="26">
        <f>IF(D8536&lt;='Auxiliary Energy Estimation'!$E$25, 1, 0)</f>
        <v>1</v>
      </c>
      <c r="I8536" s="26">
        <f>IF(E8536&lt;='Auxiliary Energy Estimation'!$E$25, 1, 0)</f>
        <v>0</v>
      </c>
    </row>
    <row r="8537" spans="2:9" ht="15" x14ac:dyDescent="0.3">
      <c r="B8537" s="33">
        <v>8532.5</v>
      </c>
      <c r="C8537" s="34">
        <v>8.9</v>
      </c>
      <c r="D8537" s="32">
        <f t="shared" si="266"/>
        <v>48.019999999999996</v>
      </c>
      <c r="E8537" s="37">
        <f t="shared" si="267"/>
        <v>57.623999999999995</v>
      </c>
      <c r="F8537" s="32">
        <f>'Auxiliary Energy Estimation'!$E$25-D8537</f>
        <v>6.980000000000004</v>
      </c>
      <c r="G8537" s="32">
        <f>'Auxiliary Energy Estimation'!$E$25-E8537</f>
        <v>-2.6239999999999952</v>
      </c>
      <c r="H8537" s="26">
        <f>IF(D8537&lt;='Auxiliary Energy Estimation'!$E$25, 1, 0)</f>
        <v>1</v>
      </c>
      <c r="I8537" s="26">
        <f>IF(E8537&lt;='Auxiliary Energy Estimation'!$E$25, 1, 0)</f>
        <v>0</v>
      </c>
    </row>
    <row r="8538" spans="2:9" ht="15" x14ac:dyDescent="0.3">
      <c r="B8538" s="33">
        <v>8533.5</v>
      </c>
      <c r="C8538" s="34">
        <v>10</v>
      </c>
      <c r="D8538" s="32">
        <f t="shared" si="266"/>
        <v>50</v>
      </c>
      <c r="E8538" s="37">
        <f t="shared" si="267"/>
        <v>60</v>
      </c>
      <c r="F8538" s="32">
        <f>'Auxiliary Energy Estimation'!$E$25-D8538</f>
        <v>5</v>
      </c>
      <c r="G8538" s="32">
        <f>'Auxiliary Energy Estimation'!$E$25-E8538</f>
        <v>-5</v>
      </c>
      <c r="H8538" s="26">
        <f>IF(D8538&lt;='Auxiliary Energy Estimation'!$E$25, 1, 0)</f>
        <v>1</v>
      </c>
      <c r="I8538" s="26">
        <f>IF(E8538&lt;='Auxiliary Energy Estimation'!$E$25, 1, 0)</f>
        <v>0</v>
      </c>
    </row>
    <row r="8539" spans="2:9" ht="15" x14ac:dyDescent="0.3">
      <c r="B8539" s="33">
        <v>8534.5</v>
      </c>
      <c r="C8539" s="34">
        <v>9.4</v>
      </c>
      <c r="D8539" s="32">
        <f t="shared" si="266"/>
        <v>48.92</v>
      </c>
      <c r="E8539" s="37">
        <f t="shared" si="267"/>
        <v>58.704000000000001</v>
      </c>
      <c r="F8539" s="32">
        <f>'Auxiliary Energy Estimation'!$E$25-D8539</f>
        <v>6.0799999999999983</v>
      </c>
      <c r="G8539" s="32">
        <f>'Auxiliary Energy Estimation'!$E$25-E8539</f>
        <v>-3.7040000000000006</v>
      </c>
      <c r="H8539" s="26">
        <f>IF(D8539&lt;='Auxiliary Energy Estimation'!$E$25, 1, 0)</f>
        <v>1</v>
      </c>
      <c r="I8539" s="26">
        <f>IF(E8539&lt;='Auxiliary Energy Estimation'!$E$25, 1, 0)</f>
        <v>0</v>
      </c>
    </row>
    <row r="8540" spans="2:9" ht="15" x14ac:dyDescent="0.3">
      <c r="B8540" s="33">
        <v>8535.5</v>
      </c>
      <c r="C8540" s="34">
        <v>9.4</v>
      </c>
      <c r="D8540" s="32">
        <f t="shared" si="266"/>
        <v>48.92</v>
      </c>
      <c r="E8540" s="37">
        <f t="shared" si="267"/>
        <v>58.704000000000001</v>
      </c>
      <c r="F8540" s="32">
        <f>'Auxiliary Energy Estimation'!$E$25-D8540</f>
        <v>6.0799999999999983</v>
      </c>
      <c r="G8540" s="32">
        <f>'Auxiliary Energy Estimation'!$E$25-E8540</f>
        <v>-3.7040000000000006</v>
      </c>
      <c r="H8540" s="26">
        <f>IF(D8540&lt;='Auxiliary Energy Estimation'!$E$25, 1, 0)</f>
        <v>1</v>
      </c>
      <c r="I8540" s="26">
        <f>IF(E8540&lt;='Auxiliary Energy Estimation'!$E$25, 1, 0)</f>
        <v>0</v>
      </c>
    </row>
    <row r="8541" spans="2:9" ht="15" x14ac:dyDescent="0.3">
      <c r="B8541" s="33">
        <v>8536.5</v>
      </c>
      <c r="C8541" s="34">
        <v>7.8</v>
      </c>
      <c r="D8541" s="32">
        <f t="shared" si="266"/>
        <v>46.04</v>
      </c>
      <c r="E8541" s="37">
        <f t="shared" si="267"/>
        <v>55.247999999999998</v>
      </c>
      <c r="F8541" s="32">
        <f>'Auxiliary Energy Estimation'!$E$25-D8541</f>
        <v>8.9600000000000009</v>
      </c>
      <c r="G8541" s="32">
        <f>'Auxiliary Energy Estimation'!$E$25-E8541</f>
        <v>-0.24799999999999756</v>
      </c>
      <c r="H8541" s="26">
        <f>IF(D8541&lt;='Auxiliary Energy Estimation'!$E$25, 1, 0)</f>
        <v>1</v>
      </c>
      <c r="I8541" s="26">
        <f>IF(E8541&lt;='Auxiliary Energy Estimation'!$E$25, 1, 0)</f>
        <v>0</v>
      </c>
    </row>
    <row r="8542" spans="2:9" ht="15" x14ac:dyDescent="0.3">
      <c r="B8542" s="33">
        <v>8537.5</v>
      </c>
      <c r="C8542" s="34">
        <v>7.2</v>
      </c>
      <c r="D8542" s="32">
        <f t="shared" si="266"/>
        <v>44.96</v>
      </c>
      <c r="E8542" s="37">
        <f t="shared" si="267"/>
        <v>53.951999999999998</v>
      </c>
      <c r="F8542" s="32">
        <f>'Auxiliary Energy Estimation'!$E$25-D8542</f>
        <v>10.039999999999999</v>
      </c>
      <c r="G8542" s="32">
        <f>'Auxiliary Energy Estimation'!$E$25-E8542</f>
        <v>1.0480000000000018</v>
      </c>
      <c r="H8542" s="26">
        <f>IF(D8542&lt;='Auxiliary Energy Estimation'!$E$25, 1, 0)</f>
        <v>1</v>
      </c>
      <c r="I8542" s="26">
        <f>IF(E8542&lt;='Auxiliary Energy Estimation'!$E$25, 1, 0)</f>
        <v>1</v>
      </c>
    </row>
    <row r="8543" spans="2:9" ht="15" x14ac:dyDescent="0.3">
      <c r="B8543" s="33">
        <v>8538.5</v>
      </c>
      <c r="C8543" s="34">
        <v>6.1</v>
      </c>
      <c r="D8543" s="32">
        <f t="shared" si="266"/>
        <v>42.980000000000004</v>
      </c>
      <c r="E8543" s="37">
        <f t="shared" si="267"/>
        <v>51.576000000000001</v>
      </c>
      <c r="F8543" s="32">
        <f>'Auxiliary Energy Estimation'!$E$25-D8543</f>
        <v>12.019999999999996</v>
      </c>
      <c r="G8543" s="32">
        <f>'Auxiliary Energy Estimation'!$E$25-E8543</f>
        <v>3.4239999999999995</v>
      </c>
      <c r="H8543" s="26">
        <f>IF(D8543&lt;='Auxiliary Energy Estimation'!$E$25, 1, 0)</f>
        <v>1</v>
      </c>
      <c r="I8543" s="26">
        <f>IF(E8543&lt;='Auxiliary Energy Estimation'!$E$25, 1, 0)</f>
        <v>1</v>
      </c>
    </row>
    <row r="8544" spans="2:9" ht="15" x14ac:dyDescent="0.3">
      <c r="B8544" s="33">
        <v>8539.5</v>
      </c>
      <c r="C8544" s="34">
        <v>5.6</v>
      </c>
      <c r="D8544" s="32">
        <f t="shared" si="266"/>
        <v>42.08</v>
      </c>
      <c r="E8544" s="37">
        <f t="shared" si="267"/>
        <v>50.495999999999995</v>
      </c>
      <c r="F8544" s="32">
        <f>'Auxiliary Energy Estimation'!$E$25-D8544</f>
        <v>12.920000000000002</v>
      </c>
      <c r="G8544" s="32">
        <f>'Auxiliary Energy Estimation'!$E$25-E8544</f>
        <v>4.5040000000000049</v>
      </c>
      <c r="H8544" s="26">
        <f>IF(D8544&lt;='Auxiliary Energy Estimation'!$E$25, 1, 0)</f>
        <v>1</v>
      </c>
      <c r="I8544" s="26">
        <f>IF(E8544&lt;='Auxiliary Energy Estimation'!$E$25, 1, 0)</f>
        <v>1</v>
      </c>
    </row>
    <row r="8545" spans="2:9" ht="15" x14ac:dyDescent="0.3">
      <c r="B8545" s="33">
        <v>8540.5</v>
      </c>
      <c r="C8545" s="34">
        <v>6.1</v>
      </c>
      <c r="D8545" s="32">
        <f t="shared" si="266"/>
        <v>42.980000000000004</v>
      </c>
      <c r="E8545" s="37">
        <f t="shared" si="267"/>
        <v>51.576000000000001</v>
      </c>
      <c r="F8545" s="32">
        <f>'Auxiliary Energy Estimation'!$E$25-D8545</f>
        <v>12.019999999999996</v>
      </c>
      <c r="G8545" s="32">
        <f>'Auxiliary Energy Estimation'!$E$25-E8545</f>
        <v>3.4239999999999995</v>
      </c>
      <c r="H8545" s="26">
        <f>IF(D8545&lt;='Auxiliary Energy Estimation'!$E$25, 1, 0)</f>
        <v>1</v>
      </c>
      <c r="I8545" s="26">
        <f>IF(E8545&lt;='Auxiliary Energy Estimation'!$E$25, 1, 0)</f>
        <v>1</v>
      </c>
    </row>
    <row r="8546" spans="2:9" ht="15" x14ac:dyDescent="0.3">
      <c r="B8546" s="33">
        <v>8541.5</v>
      </c>
      <c r="C8546" s="34">
        <v>5.6</v>
      </c>
      <c r="D8546" s="32">
        <f t="shared" si="266"/>
        <v>42.08</v>
      </c>
      <c r="E8546" s="37">
        <f t="shared" si="267"/>
        <v>50.495999999999995</v>
      </c>
      <c r="F8546" s="32">
        <f>'Auxiliary Energy Estimation'!$E$25-D8546</f>
        <v>12.920000000000002</v>
      </c>
      <c r="G8546" s="32">
        <f>'Auxiliary Energy Estimation'!$E$25-E8546</f>
        <v>4.5040000000000049</v>
      </c>
      <c r="H8546" s="26">
        <f>IF(D8546&lt;='Auxiliary Energy Estimation'!$E$25, 1, 0)</f>
        <v>1</v>
      </c>
      <c r="I8546" s="26">
        <f>IF(E8546&lt;='Auxiliary Energy Estimation'!$E$25, 1, 0)</f>
        <v>1</v>
      </c>
    </row>
    <row r="8547" spans="2:9" ht="15" x14ac:dyDescent="0.3">
      <c r="B8547" s="33">
        <v>8542.5</v>
      </c>
      <c r="C8547" s="34">
        <v>5.6</v>
      </c>
      <c r="D8547" s="32">
        <f t="shared" si="266"/>
        <v>42.08</v>
      </c>
      <c r="E8547" s="37">
        <f t="shared" si="267"/>
        <v>50.495999999999995</v>
      </c>
      <c r="F8547" s="32">
        <f>'Auxiliary Energy Estimation'!$E$25-D8547</f>
        <v>12.920000000000002</v>
      </c>
      <c r="G8547" s="32">
        <f>'Auxiliary Energy Estimation'!$E$25-E8547</f>
        <v>4.5040000000000049</v>
      </c>
      <c r="H8547" s="26">
        <f>IF(D8547&lt;='Auxiliary Energy Estimation'!$E$25, 1, 0)</f>
        <v>1</v>
      </c>
      <c r="I8547" s="26">
        <f>IF(E8547&lt;='Auxiliary Energy Estimation'!$E$25, 1, 0)</f>
        <v>1</v>
      </c>
    </row>
    <row r="8548" spans="2:9" ht="15" x14ac:dyDescent="0.3">
      <c r="B8548" s="33">
        <v>8543.5</v>
      </c>
      <c r="C8548" s="34">
        <v>6.1</v>
      </c>
      <c r="D8548" s="32">
        <f t="shared" si="266"/>
        <v>42.980000000000004</v>
      </c>
      <c r="E8548" s="37">
        <f t="shared" si="267"/>
        <v>51.576000000000001</v>
      </c>
      <c r="F8548" s="32">
        <f>'Auxiliary Energy Estimation'!$E$25-D8548</f>
        <v>12.019999999999996</v>
      </c>
      <c r="G8548" s="32">
        <f>'Auxiliary Energy Estimation'!$E$25-E8548</f>
        <v>3.4239999999999995</v>
      </c>
      <c r="H8548" s="26">
        <f>IF(D8548&lt;='Auxiliary Energy Estimation'!$E$25, 1, 0)</f>
        <v>1</v>
      </c>
      <c r="I8548" s="26">
        <f>IF(E8548&lt;='Auxiliary Energy Estimation'!$E$25, 1, 0)</f>
        <v>1</v>
      </c>
    </row>
    <row r="8549" spans="2:9" ht="15" x14ac:dyDescent="0.3">
      <c r="B8549" s="33">
        <v>8544.5</v>
      </c>
      <c r="C8549" s="34">
        <v>6.1</v>
      </c>
      <c r="D8549" s="32">
        <f t="shared" si="266"/>
        <v>42.980000000000004</v>
      </c>
      <c r="E8549" s="37">
        <f t="shared" si="267"/>
        <v>51.576000000000001</v>
      </c>
      <c r="F8549" s="32">
        <f>'Auxiliary Energy Estimation'!$E$25-D8549</f>
        <v>12.019999999999996</v>
      </c>
      <c r="G8549" s="32">
        <f>'Auxiliary Energy Estimation'!$E$25-E8549</f>
        <v>3.4239999999999995</v>
      </c>
      <c r="H8549" s="26">
        <f>IF(D8549&lt;='Auxiliary Energy Estimation'!$E$25, 1, 0)</f>
        <v>1</v>
      </c>
      <c r="I8549" s="26">
        <f>IF(E8549&lt;='Auxiliary Energy Estimation'!$E$25, 1, 0)</f>
        <v>1</v>
      </c>
    </row>
    <row r="8550" spans="2:9" ht="15" x14ac:dyDescent="0.3">
      <c r="B8550" s="33">
        <v>8545.5</v>
      </c>
      <c r="C8550" s="34">
        <v>4.4000000000000004</v>
      </c>
      <c r="D8550" s="32">
        <f t="shared" si="266"/>
        <v>39.92</v>
      </c>
      <c r="E8550" s="37">
        <f t="shared" si="267"/>
        <v>47.904000000000003</v>
      </c>
      <c r="F8550" s="32">
        <f>'Auxiliary Energy Estimation'!$E$25-D8550</f>
        <v>15.079999999999998</v>
      </c>
      <c r="G8550" s="32">
        <f>'Auxiliary Energy Estimation'!$E$25-E8550</f>
        <v>7.0959999999999965</v>
      </c>
      <c r="H8550" s="26">
        <f>IF(D8550&lt;='Auxiliary Energy Estimation'!$E$25, 1, 0)</f>
        <v>1</v>
      </c>
      <c r="I8550" s="26">
        <f>IF(E8550&lt;='Auxiliary Energy Estimation'!$E$25, 1, 0)</f>
        <v>1</v>
      </c>
    </row>
    <row r="8551" spans="2:9" ht="15" x14ac:dyDescent="0.3">
      <c r="B8551" s="33">
        <v>8546.5</v>
      </c>
      <c r="C8551" s="34">
        <v>5</v>
      </c>
      <c r="D8551" s="32">
        <f t="shared" si="266"/>
        <v>41</v>
      </c>
      <c r="E8551" s="37">
        <f t="shared" si="267"/>
        <v>49.199999999999996</v>
      </c>
      <c r="F8551" s="32">
        <f>'Auxiliary Energy Estimation'!$E$25-D8551</f>
        <v>14</v>
      </c>
      <c r="G8551" s="32">
        <f>'Auxiliary Energy Estimation'!$E$25-E8551</f>
        <v>5.8000000000000043</v>
      </c>
      <c r="H8551" s="26">
        <f>IF(D8551&lt;='Auxiliary Energy Estimation'!$E$25, 1, 0)</f>
        <v>1</v>
      </c>
      <c r="I8551" s="26">
        <f>IF(E8551&lt;='Auxiliary Energy Estimation'!$E$25, 1, 0)</f>
        <v>1</v>
      </c>
    </row>
    <row r="8552" spans="2:9" ht="15" x14ac:dyDescent="0.3">
      <c r="B8552" s="33">
        <v>8547.5</v>
      </c>
      <c r="C8552" s="34">
        <v>4.4000000000000004</v>
      </c>
      <c r="D8552" s="32">
        <f t="shared" si="266"/>
        <v>39.92</v>
      </c>
      <c r="E8552" s="37">
        <f t="shared" si="267"/>
        <v>47.904000000000003</v>
      </c>
      <c r="F8552" s="32">
        <f>'Auxiliary Energy Estimation'!$E$25-D8552</f>
        <v>15.079999999999998</v>
      </c>
      <c r="G8552" s="32">
        <f>'Auxiliary Energy Estimation'!$E$25-E8552</f>
        <v>7.0959999999999965</v>
      </c>
      <c r="H8552" s="26">
        <f>IF(D8552&lt;='Auxiliary Energy Estimation'!$E$25, 1, 0)</f>
        <v>1</v>
      </c>
      <c r="I8552" s="26">
        <f>IF(E8552&lt;='Auxiliary Energy Estimation'!$E$25, 1, 0)</f>
        <v>1</v>
      </c>
    </row>
    <row r="8553" spans="2:9" ht="15" x14ac:dyDescent="0.3">
      <c r="B8553" s="33">
        <v>8548.5</v>
      </c>
      <c r="C8553" s="34">
        <v>4.4000000000000004</v>
      </c>
      <c r="D8553" s="32">
        <f t="shared" si="266"/>
        <v>39.92</v>
      </c>
      <c r="E8553" s="37">
        <f t="shared" si="267"/>
        <v>47.904000000000003</v>
      </c>
      <c r="F8553" s="32">
        <f>'Auxiliary Energy Estimation'!$E$25-D8553</f>
        <v>15.079999999999998</v>
      </c>
      <c r="G8553" s="32">
        <f>'Auxiliary Energy Estimation'!$E$25-E8553</f>
        <v>7.0959999999999965</v>
      </c>
      <c r="H8553" s="26">
        <f>IF(D8553&lt;='Auxiliary Energy Estimation'!$E$25, 1, 0)</f>
        <v>1</v>
      </c>
      <c r="I8553" s="26">
        <f>IF(E8553&lt;='Auxiliary Energy Estimation'!$E$25, 1, 0)</f>
        <v>1</v>
      </c>
    </row>
    <row r="8554" spans="2:9" ht="15" x14ac:dyDescent="0.3">
      <c r="B8554" s="33">
        <v>8549.5</v>
      </c>
      <c r="C8554" s="34">
        <v>4.4000000000000004</v>
      </c>
      <c r="D8554" s="32">
        <f t="shared" si="266"/>
        <v>39.92</v>
      </c>
      <c r="E8554" s="37">
        <f t="shared" si="267"/>
        <v>47.904000000000003</v>
      </c>
      <c r="F8554" s="32">
        <f>'Auxiliary Energy Estimation'!$E$25-D8554</f>
        <v>15.079999999999998</v>
      </c>
      <c r="G8554" s="32">
        <f>'Auxiliary Energy Estimation'!$E$25-E8554</f>
        <v>7.0959999999999965</v>
      </c>
      <c r="H8554" s="26">
        <f>IF(D8554&lt;='Auxiliary Energy Estimation'!$E$25, 1, 0)</f>
        <v>1</v>
      </c>
      <c r="I8554" s="26">
        <f>IF(E8554&lt;='Auxiliary Energy Estimation'!$E$25, 1, 0)</f>
        <v>1</v>
      </c>
    </row>
    <row r="8555" spans="2:9" ht="15" x14ac:dyDescent="0.3">
      <c r="B8555" s="33">
        <v>8550.5</v>
      </c>
      <c r="C8555" s="34">
        <v>4.4000000000000004</v>
      </c>
      <c r="D8555" s="32">
        <f t="shared" si="266"/>
        <v>39.92</v>
      </c>
      <c r="E8555" s="37">
        <f t="shared" si="267"/>
        <v>47.904000000000003</v>
      </c>
      <c r="F8555" s="32">
        <f>'Auxiliary Energy Estimation'!$E$25-D8555</f>
        <v>15.079999999999998</v>
      </c>
      <c r="G8555" s="32">
        <f>'Auxiliary Energy Estimation'!$E$25-E8555</f>
        <v>7.0959999999999965</v>
      </c>
      <c r="H8555" s="26">
        <f>IF(D8555&lt;='Auxiliary Energy Estimation'!$E$25, 1, 0)</f>
        <v>1</v>
      </c>
      <c r="I8555" s="26">
        <f>IF(E8555&lt;='Auxiliary Energy Estimation'!$E$25, 1, 0)</f>
        <v>1</v>
      </c>
    </row>
    <row r="8556" spans="2:9" ht="15" x14ac:dyDescent="0.3">
      <c r="B8556" s="33">
        <v>8551.5</v>
      </c>
      <c r="C8556" s="34">
        <v>5.6</v>
      </c>
      <c r="D8556" s="32">
        <f t="shared" si="266"/>
        <v>42.08</v>
      </c>
      <c r="E8556" s="37">
        <f t="shared" si="267"/>
        <v>50.495999999999995</v>
      </c>
      <c r="F8556" s="32">
        <f>'Auxiliary Energy Estimation'!$E$25-D8556</f>
        <v>12.920000000000002</v>
      </c>
      <c r="G8556" s="32">
        <f>'Auxiliary Energy Estimation'!$E$25-E8556</f>
        <v>4.5040000000000049</v>
      </c>
      <c r="H8556" s="26">
        <f>IF(D8556&lt;='Auxiliary Energy Estimation'!$E$25, 1, 0)</f>
        <v>1</v>
      </c>
      <c r="I8556" s="26">
        <f>IF(E8556&lt;='Auxiliary Energy Estimation'!$E$25, 1, 0)</f>
        <v>1</v>
      </c>
    </row>
    <row r="8557" spans="2:9" ht="15" x14ac:dyDescent="0.3">
      <c r="B8557" s="33">
        <v>8552.5</v>
      </c>
      <c r="C8557" s="34">
        <v>6.1</v>
      </c>
      <c r="D8557" s="32">
        <f t="shared" si="266"/>
        <v>42.980000000000004</v>
      </c>
      <c r="E8557" s="37">
        <f t="shared" si="267"/>
        <v>51.576000000000001</v>
      </c>
      <c r="F8557" s="32">
        <f>'Auxiliary Energy Estimation'!$E$25-D8557</f>
        <v>12.019999999999996</v>
      </c>
      <c r="G8557" s="32">
        <f>'Auxiliary Energy Estimation'!$E$25-E8557</f>
        <v>3.4239999999999995</v>
      </c>
      <c r="H8557" s="26">
        <f>IF(D8557&lt;='Auxiliary Energy Estimation'!$E$25, 1, 0)</f>
        <v>1</v>
      </c>
      <c r="I8557" s="26">
        <f>IF(E8557&lt;='Auxiliary Energy Estimation'!$E$25, 1, 0)</f>
        <v>1</v>
      </c>
    </row>
    <row r="8558" spans="2:9" ht="15" x14ac:dyDescent="0.3">
      <c r="B8558" s="33">
        <v>8553.5</v>
      </c>
      <c r="C8558" s="34">
        <v>6.7</v>
      </c>
      <c r="D8558" s="32">
        <f t="shared" si="266"/>
        <v>44.06</v>
      </c>
      <c r="E8558" s="37">
        <f t="shared" si="267"/>
        <v>52.872</v>
      </c>
      <c r="F8558" s="32">
        <f>'Auxiliary Energy Estimation'!$E$25-D8558</f>
        <v>10.939999999999998</v>
      </c>
      <c r="G8558" s="32">
        <f>'Auxiliary Energy Estimation'!$E$25-E8558</f>
        <v>2.1280000000000001</v>
      </c>
      <c r="H8558" s="26">
        <f>IF(D8558&lt;='Auxiliary Energy Estimation'!$E$25, 1, 0)</f>
        <v>1</v>
      </c>
      <c r="I8558" s="26">
        <f>IF(E8558&lt;='Auxiliary Energy Estimation'!$E$25, 1, 0)</f>
        <v>1</v>
      </c>
    </row>
    <row r="8559" spans="2:9" ht="15" x14ac:dyDescent="0.3">
      <c r="B8559" s="33">
        <v>8554.5</v>
      </c>
      <c r="C8559" s="34">
        <v>8.3000000000000007</v>
      </c>
      <c r="D8559" s="32">
        <f t="shared" si="266"/>
        <v>46.94</v>
      </c>
      <c r="E8559" s="37">
        <f t="shared" si="267"/>
        <v>56.327999999999996</v>
      </c>
      <c r="F8559" s="32">
        <f>'Auxiliary Energy Estimation'!$E$25-D8559</f>
        <v>8.0600000000000023</v>
      </c>
      <c r="G8559" s="32">
        <f>'Auxiliary Energy Estimation'!$E$25-E8559</f>
        <v>-1.3279999999999959</v>
      </c>
      <c r="H8559" s="26">
        <f>IF(D8559&lt;='Auxiliary Energy Estimation'!$E$25, 1, 0)</f>
        <v>1</v>
      </c>
      <c r="I8559" s="26">
        <f>IF(E8559&lt;='Auxiliary Energy Estimation'!$E$25, 1, 0)</f>
        <v>0</v>
      </c>
    </row>
    <row r="8560" spans="2:9" ht="15" x14ac:dyDescent="0.3">
      <c r="B8560" s="33">
        <v>8555.5</v>
      </c>
      <c r="C8560" s="34">
        <v>9.4</v>
      </c>
      <c r="D8560" s="32">
        <f t="shared" si="266"/>
        <v>48.92</v>
      </c>
      <c r="E8560" s="37">
        <f t="shared" si="267"/>
        <v>58.704000000000001</v>
      </c>
      <c r="F8560" s="32">
        <f>'Auxiliary Energy Estimation'!$E$25-D8560</f>
        <v>6.0799999999999983</v>
      </c>
      <c r="G8560" s="32">
        <f>'Auxiliary Energy Estimation'!$E$25-E8560</f>
        <v>-3.7040000000000006</v>
      </c>
      <c r="H8560" s="26">
        <f>IF(D8560&lt;='Auxiliary Energy Estimation'!$E$25, 1, 0)</f>
        <v>1</v>
      </c>
      <c r="I8560" s="26">
        <f>IF(E8560&lt;='Auxiliary Energy Estimation'!$E$25, 1, 0)</f>
        <v>0</v>
      </c>
    </row>
    <row r="8561" spans="2:9" ht="15" x14ac:dyDescent="0.3">
      <c r="B8561" s="33">
        <v>8556.5</v>
      </c>
      <c r="C8561" s="34">
        <v>10.6</v>
      </c>
      <c r="D8561" s="32">
        <f t="shared" si="266"/>
        <v>51.08</v>
      </c>
      <c r="E8561" s="37">
        <f t="shared" si="267"/>
        <v>61.295999999999992</v>
      </c>
      <c r="F8561" s="32">
        <f>'Auxiliary Energy Estimation'!$E$25-D8561</f>
        <v>3.9200000000000017</v>
      </c>
      <c r="G8561" s="32">
        <f>'Auxiliary Energy Estimation'!$E$25-E8561</f>
        <v>-6.2959999999999923</v>
      </c>
      <c r="H8561" s="26">
        <f>IF(D8561&lt;='Auxiliary Energy Estimation'!$E$25, 1, 0)</f>
        <v>1</v>
      </c>
      <c r="I8561" s="26">
        <f>IF(E8561&lt;='Auxiliary Energy Estimation'!$E$25, 1, 0)</f>
        <v>0</v>
      </c>
    </row>
    <row r="8562" spans="2:9" ht="15" x14ac:dyDescent="0.3">
      <c r="B8562" s="33">
        <v>8557.5</v>
      </c>
      <c r="C8562" s="34">
        <v>11.1</v>
      </c>
      <c r="D8562" s="32">
        <f t="shared" si="266"/>
        <v>51.980000000000004</v>
      </c>
      <c r="E8562" s="37">
        <f t="shared" si="267"/>
        <v>62.376000000000005</v>
      </c>
      <c r="F8562" s="32">
        <f>'Auxiliary Energy Estimation'!$E$25-D8562</f>
        <v>3.019999999999996</v>
      </c>
      <c r="G8562" s="32">
        <f>'Auxiliary Energy Estimation'!$E$25-E8562</f>
        <v>-7.3760000000000048</v>
      </c>
      <c r="H8562" s="26">
        <f>IF(D8562&lt;='Auxiliary Energy Estimation'!$E$25, 1, 0)</f>
        <v>1</v>
      </c>
      <c r="I8562" s="26">
        <f>IF(E8562&lt;='Auxiliary Energy Estimation'!$E$25, 1, 0)</f>
        <v>0</v>
      </c>
    </row>
    <row r="8563" spans="2:9" ht="15" x14ac:dyDescent="0.3">
      <c r="B8563" s="33">
        <v>8558.5</v>
      </c>
      <c r="C8563" s="34">
        <v>12.2</v>
      </c>
      <c r="D8563" s="32">
        <f t="shared" si="266"/>
        <v>53.96</v>
      </c>
      <c r="E8563" s="37">
        <f t="shared" si="267"/>
        <v>64.751999999999995</v>
      </c>
      <c r="F8563" s="32">
        <f>'Auxiliary Energy Estimation'!$E$25-D8563</f>
        <v>1.0399999999999991</v>
      </c>
      <c r="G8563" s="32">
        <f>'Auxiliary Energy Estimation'!$E$25-E8563</f>
        <v>-9.7519999999999953</v>
      </c>
      <c r="H8563" s="26">
        <f>IF(D8563&lt;='Auxiliary Energy Estimation'!$E$25, 1, 0)</f>
        <v>1</v>
      </c>
      <c r="I8563" s="26">
        <f>IF(E8563&lt;='Auxiliary Energy Estimation'!$E$25, 1, 0)</f>
        <v>0</v>
      </c>
    </row>
    <row r="8564" spans="2:9" ht="15" x14ac:dyDescent="0.3">
      <c r="B8564" s="33">
        <v>8559.5</v>
      </c>
      <c r="C8564" s="34">
        <v>10</v>
      </c>
      <c r="D8564" s="32">
        <f t="shared" si="266"/>
        <v>50</v>
      </c>
      <c r="E8564" s="37">
        <f t="shared" si="267"/>
        <v>60</v>
      </c>
      <c r="F8564" s="32">
        <f>'Auxiliary Energy Estimation'!$E$25-D8564</f>
        <v>5</v>
      </c>
      <c r="G8564" s="32">
        <f>'Auxiliary Energy Estimation'!$E$25-E8564</f>
        <v>-5</v>
      </c>
      <c r="H8564" s="26">
        <f>IF(D8564&lt;='Auxiliary Energy Estimation'!$E$25, 1, 0)</f>
        <v>1</v>
      </c>
      <c r="I8564" s="26">
        <f>IF(E8564&lt;='Auxiliary Energy Estimation'!$E$25, 1, 0)</f>
        <v>0</v>
      </c>
    </row>
    <row r="8565" spans="2:9" ht="15" x14ac:dyDescent="0.3">
      <c r="B8565" s="33">
        <v>8560.5</v>
      </c>
      <c r="C8565" s="34">
        <v>7.8</v>
      </c>
      <c r="D8565" s="32">
        <f t="shared" si="266"/>
        <v>46.04</v>
      </c>
      <c r="E8565" s="37">
        <f t="shared" si="267"/>
        <v>55.247999999999998</v>
      </c>
      <c r="F8565" s="32">
        <f>'Auxiliary Energy Estimation'!$E$25-D8565</f>
        <v>8.9600000000000009</v>
      </c>
      <c r="G8565" s="32">
        <f>'Auxiliary Energy Estimation'!$E$25-E8565</f>
        <v>-0.24799999999999756</v>
      </c>
      <c r="H8565" s="26">
        <f>IF(D8565&lt;='Auxiliary Energy Estimation'!$E$25, 1, 0)</f>
        <v>1</v>
      </c>
      <c r="I8565" s="26">
        <f>IF(E8565&lt;='Auxiliary Energy Estimation'!$E$25, 1, 0)</f>
        <v>0</v>
      </c>
    </row>
    <row r="8566" spans="2:9" ht="15" x14ac:dyDescent="0.3">
      <c r="B8566" s="33">
        <v>8561.5</v>
      </c>
      <c r="C8566" s="34">
        <v>6.7</v>
      </c>
      <c r="D8566" s="32">
        <f t="shared" si="266"/>
        <v>44.06</v>
      </c>
      <c r="E8566" s="37">
        <f t="shared" si="267"/>
        <v>52.872</v>
      </c>
      <c r="F8566" s="32">
        <f>'Auxiliary Energy Estimation'!$E$25-D8566</f>
        <v>10.939999999999998</v>
      </c>
      <c r="G8566" s="32">
        <f>'Auxiliary Energy Estimation'!$E$25-E8566</f>
        <v>2.1280000000000001</v>
      </c>
      <c r="H8566" s="26">
        <f>IF(D8566&lt;='Auxiliary Energy Estimation'!$E$25, 1, 0)</f>
        <v>1</v>
      </c>
      <c r="I8566" s="26">
        <f>IF(E8566&lt;='Auxiliary Energy Estimation'!$E$25, 1, 0)</f>
        <v>1</v>
      </c>
    </row>
    <row r="8567" spans="2:9" ht="15" x14ac:dyDescent="0.3">
      <c r="B8567" s="33">
        <v>8562.5</v>
      </c>
      <c r="C8567" s="34">
        <v>7.8</v>
      </c>
      <c r="D8567" s="32">
        <f t="shared" si="266"/>
        <v>46.04</v>
      </c>
      <c r="E8567" s="37">
        <f t="shared" si="267"/>
        <v>55.247999999999998</v>
      </c>
      <c r="F8567" s="32">
        <f>'Auxiliary Energy Estimation'!$E$25-D8567</f>
        <v>8.9600000000000009</v>
      </c>
      <c r="G8567" s="32">
        <f>'Auxiliary Energy Estimation'!$E$25-E8567</f>
        <v>-0.24799999999999756</v>
      </c>
      <c r="H8567" s="26">
        <f>IF(D8567&lt;='Auxiliary Energy Estimation'!$E$25, 1, 0)</f>
        <v>1</v>
      </c>
      <c r="I8567" s="26">
        <f>IF(E8567&lt;='Auxiliary Energy Estimation'!$E$25, 1, 0)</f>
        <v>0</v>
      </c>
    </row>
    <row r="8568" spans="2:9" ht="15" x14ac:dyDescent="0.3">
      <c r="B8568" s="33">
        <v>8563.5</v>
      </c>
      <c r="C8568" s="34">
        <v>7.8</v>
      </c>
      <c r="D8568" s="32">
        <f t="shared" si="266"/>
        <v>46.04</v>
      </c>
      <c r="E8568" s="37">
        <f t="shared" si="267"/>
        <v>55.247999999999998</v>
      </c>
      <c r="F8568" s="32">
        <f>'Auxiliary Energy Estimation'!$E$25-D8568</f>
        <v>8.9600000000000009</v>
      </c>
      <c r="G8568" s="32">
        <f>'Auxiliary Energy Estimation'!$E$25-E8568</f>
        <v>-0.24799999999999756</v>
      </c>
      <c r="H8568" s="26">
        <f>IF(D8568&lt;='Auxiliary Energy Estimation'!$E$25, 1, 0)</f>
        <v>1</v>
      </c>
      <c r="I8568" s="26">
        <f>IF(E8568&lt;='Auxiliary Energy Estimation'!$E$25, 1, 0)</f>
        <v>0</v>
      </c>
    </row>
    <row r="8569" spans="2:9" ht="15" x14ac:dyDescent="0.3">
      <c r="B8569" s="33">
        <v>8564.5</v>
      </c>
      <c r="C8569" s="34">
        <v>8.3000000000000007</v>
      </c>
      <c r="D8569" s="32">
        <f t="shared" si="266"/>
        <v>46.94</v>
      </c>
      <c r="E8569" s="37">
        <f t="shared" si="267"/>
        <v>56.327999999999996</v>
      </c>
      <c r="F8569" s="32">
        <f>'Auxiliary Energy Estimation'!$E$25-D8569</f>
        <v>8.0600000000000023</v>
      </c>
      <c r="G8569" s="32">
        <f>'Auxiliary Energy Estimation'!$E$25-E8569</f>
        <v>-1.3279999999999959</v>
      </c>
      <c r="H8569" s="26">
        <f>IF(D8569&lt;='Auxiliary Energy Estimation'!$E$25, 1, 0)</f>
        <v>1</v>
      </c>
      <c r="I8569" s="26">
        <f>IF(E8569&lt;='Auxiliary Energy Estimation'!$E$25, 1, 0)</f>
        <v>0</v>
      </c>
    </row>
    <row r="8570" spans="2:9" ht="15" x14ac:dyDescent="0.3">
      <c r="B8570" s="33">
        <v>8565.5</v>
      </c>
      <c r="C8570" s="34">
        <v>8.3000000000000007</v>
      </c>
      <c r="D8570" s="32">
        <f t="shared" si="266"/>
        <v>46.94</v>
      </c>
      <c r="E8570" s="37">
        <f t="shared" si="267"/>
        <v>56.327999999999996</v>
      </c>
      <c r="F8570" s="32">
        <f>'Auxiliary Energy Estimation'!$E$25-D8570</f>
        <v>8.0600000000000023</v>
      </c>
      <c r="G8570" s="32">
        <f>'Auxiliary Energy Estimation'!$E$25-E8570</f>
        <v>-1.3279999999999959</v>
      </c>
      <c r="H8570" s="26">
        <f>IF(D8570&lt;='Auxiliary Energy Estimation'!$E$25, 1, 0)</f>
        <v>1</v>
      </c>
      <c r="I8570" s="26">
        <f>IF(E8570&lt;='Auxiliary Energy Estimation'!$E$25, 1, 0)</f>
        <v>0</v>
      </c>
    </row>
    <row r="8571" spans="2:9" ht="15" x14ac:dyDescent="0.3">
      <c r="B8571" s="33">
        <v>8566.5</v>
      </c>
      <c r="C8571" s="34">
        <v>8.3000000000000007</v>
      </c>
      <c r="D8571" s="32">
        <f t="shared" si="266"/>
        <v>46.94</v>
      </c>
      <c r="E8571" s="37">
        <f t="shared" si="267"/>
        <v>56.327999999999996</v>
      </c>
      <c r="F8571" s="32">
        <f>'Auxiliary Energy Estimation'!$E$25-D8571</f>
        <v>8.0600000000000023</v>
      </c>
      <c r="G8571" s="32">
        <f>'Auxiliary Energy Estimation'!$E$25-E8571</f>
        <v>-1.3279999999999959</v>
      </c>
      <c r="H8571" s="26">
        <f>IF(D8571&lt;='Auxiliary Energy Estimation'!$E$25, 1, 0)</f>
        <v>1</v>
      </c>
      <c r="I8571" s="26">
        <f>IF(E8571&lt;='Auxiliary Energy Estimation'!$E$25, 1, 0)</f>
        <v>0</v>
      </c>
    </row>
    <row r="8572" spans="2:9" ht="15" x14ac:dyDescent="0.3">
      <c r="B8572" s="33">
        <v>8567.5</v>
      </c>
      <c r="C8572" s="34">
        <v>9.4</v>
      </c>
      <c r="D8572" s="32">
        <f t="shared" si="266"/>
        <v>48.92</v>
      </c>
      <c r="E8572" s="37">
        <f t="shared" si="267"/>
        <v>58.704000000000001</v>
      </c>
      <c r="F8572" s="32">
        <f>'Auxiliary Energy Estimation'!$E$25-D8572</f>
        <v>6.0799999999999983</v>
      </c>
      <c r="G8572" s="32">
        <f>'Auxiliary Energy Estimation'!$E$25-E8572</f>
        <v>-3.7040000000000006</v>
      </c>
      <c r="H8572" s="26">
        <f>IF(D8572&lt;='Auxiliary Energy Estimation'!$E$25, 1, 0)</f>
        <v>1</v>
      </c>
      <c r="I8572" s="26">
        <f>IF(E8572&lt;='Auxiliary Energy Estimation'!$E$25, 1, 0)</f>
        <v>0</v>
      </c>
    </row>
    <row r="8573" spans="2:9" ht="15" x14ac:dyDescent="0.3">
      <c r="B8573" s="33">
        <v>8568.5</v>
      </c>
      <c r="C8573" s="34">
        <v>8.9</v>
      </c>
      <c r="D8573" s="32">
        <f t="shared" si="266"/>
        <v>48.019999999999996</v>
      </c>
      <c r="E8573" s="37">
        <f t="shared" si="267"/>
        <v>57.623999999999995</v>
      </c>
      <c r="F8573" s="32">
        <f>'Auxiliary Energy Estimation'!$E$25-D8573</f>
        <v>6.980000000000004</v>
      </c>
      <c r="G8573" s="32">
        <f>'Auxiliary Energy Estimation'!$E$25-E8573</f>
        <v>-2.6239999999999952</v>
      </c>
      <c r="H8573" s="26">
        <f>IF(D8573&lt;='Auxiliary Energy Estimation'!$E$25, 1, 0)</f>
        <v>1</v>
      </c>
      <c r="I8573" s="26">
        <f>IF(E8573&lt;='Auxiliary Energy Estimation'!$E$25, 1, 0)</f>
        <v>0</v>
      </c>
    </row>
    <row r="8574" spans="2:9" ht="15" x14ac:dyDescent="0.3">
      <c r="B8574" s="33">
        <v>8569.5</v>
      </c>
      <c r="C8574" s="34">
        <v>8.9</v>
      </c>
      <c r="D8574" s="32">
        <f t="shared" si="266"/>
        <v>48.019999999999996</v>
      </c>
      <c r="E8574" s="37">
        <f t="shared" si="267"/>
        <v>57.623999999999995</v>
      </c>
      <c r="F8574" s="32">
        <f>'Auxiliary Energy Estimation'!$E$25-D8574</f>
        <v>6.980000000000004</v>
      </c>
      <c r="G8574" s="32">
        <f>'Auxiliary Energy Estimation'!$E$25-E8574</f>
        <v>-2.6239999999999952</v>
      </c>
      <c r="H8574" s="26">
        <f>IF(D8574&lt;='Auxiliary Energy Estimation'!$E$25, 1, 0)</f>
        <v>1</v>
      </c>
      <c r="I8574" s="26">
        <f>IF(E8574&lt;='Auxiliary Energy Estimation'!$E$25, 1, 0)</f>
        <v>0</v>
      </c>
    </row>
    <row r="8575" spans="2:9" ht="15" x14ac:dyDescent="0.3">
      <c r="B8575" s="33">
        <v>8570.5</v>
      </c>
      <c r="C8575" s="34">
        <v>7.8</v>
      </c>
      <c r="D8575" s="32">
        <f t="shared" si="266"/>
        <v>46.04</v>
      </c>
      <c r="E8575" s="37">
        <f t="shared" si="267"/>
        <v>55.247999999999998</v>
      </c>
      <c r="F8575" s="32">
        <f>'Auxiliary Energy Estimation'!$E$25-D8575</f>
        <v>8.9600000000000009</v>
      </c>
      <c r="G8575" s="32">
        <f>'Auxiliary Energy Estimation'!$E$25-E8575</f>
        <v>-0.24799999999999756</v>
      </c>
      <c r="H8575" s="26">
        <f>IF(D8575&lt;='Auxiliary Energy Estimation'!$E$25, 1, 0)</f>
        <v>1</v>
      </c>
      <c r="I8575" s="26">
        <f>IF(E8575&lt;='Auxiliary Energy Estimation'!$E$25, 1, 0)</f>
        <v>0</v>
      </c>
    </row>
    <row r="8576" spans="2:9" ht="15" x14ac:dyDescent="0.3">
      <c r="B8576" s="33">
        <v>8571.5</v>
      </c>
      <c r="C8576" s="34">
        <v>8.3000000000000007</v>
      </c>
      <c r="D8576" s="32">
        <f t="shared" si="266"/>
        <v>46.94</v>
      </c>
      <c r="E8576" s="37">
        <f t="shared" si="267"/>
        <v>56.327999999999996</v>
      </c>
      <c r="F8576" s="32">
        <f>'Auxiliary Energy Estimation'!$E$25-D8576</f>
        <v>8.0600000000000023</v>
      </c>
      <c r="G8576" s="32">
        <f>'Auxiliary Energy Estimation'!$E$25-E8576</f>
        <v>-1.3279999999999959</v>
      </c>
      <c r="H8576" s="26">
        <f>IF(D8576&lt;='Auxiliary Energy Estimation'!$E$25, 1, 0)</f>
        <v>1</v>
      </c>
      <c r="I8576" s="26">
        <f>IF(E8576&lt;='Auxiliary Energy Estimation'!$E$25, 1, 0)</f>
        <v>0</v>
      </c>
    </row>
    <row r="8577" spans="2:9" ht="15" x14ac:dyDescent="0.3">
      <c r="B8577" s="33">
        <v>8572.5</v>
      </c>
      <c r="C8577" s="34">
        <v>7.8</v>
      </c>
      <c r="D8577" s="32">
        <f t="shared" si="266"/>
        <v>46.04</v>
      </c>
      <c r="E8577" s="37">
        <f t="shared" si="267"/>
        <v>55.247999999999998</v>
      </c>
      <c r="F8577" s="32">
        <f>'Auxiliary Energy Estimation'!$E$25-D8577</f>
        <v>8.9600000000000009</v>
      </c>
      <c r="G8577" s="32">
        <f>'Auxiliary Energy Estimation'!$E$25-E8577</f>
        <v>-0.24799999999999756</v>
      </c>
      <c r="H8577" s="26">
        <f>IF(D8577&lt;='Auxiliary Energy Estimation'!$E$25, 1, 0)</f>
        <v>1</v>
      </c>
      <c r="I8577" s="26">
        <f>IF(E8577&lt;='Auxiliary Energy Estimation'!$E$25, 1, 0)</f>
        <v>0</v>
      </c>
    </row>
    <row r="8578" spans="2:9" ht="15" x14ac:dyDescent="0.3">
      <c r="B8578" s="33">
        <v>8573.5</v>
      </c>
      <c r="C8578" s="34">
        <v>7.2</v>
      </c>
      <c r="D8578" s="32">
        <f t="shared" si="266"/>
        <v>44.96</v>
      </c>
      <c r="E8578" s="37">
        <f t="shared" si="267"/>
        <v>53.951999999999998</v>
      </c>
      <c r="F8578" s="32">
        <f>'Auxiliary Energy Estimation'!$E$25-D8578</f>
        <v>10.039999999999999</v>
      </c>
      <c r="G8578" s="32">
        <f>'Auxiliary Energy Estimation'!$E$25-E8578</f>
        <v>1.0480000000000018</v>
      </c>
      <c r="H8578" s="26">
        <f>IF(D8578&lt;='Auxiliary Energy Estimation'!$E$25, 1, 0)</f>
        <v>1</v>
      </c>
      <c r="I8578" s="26">
        <f>IF(E8578&lt;='Auxiliary Energy Estimation'!$E$25, 1, 0)</f>
        <v>1</v>
      </c>
    </row>
    <row r="8579" spans="2:9" ht="15" x14ac:dyDescent="0.3">
      <c r="B8579" s="33">
        <v>8574.5</v>
      </c>
      <c r="C8579" s="34">
        <v>8.9</v>
      </c>
      <c r="D8579" s="32">
        <f t="shared" si="266"/>
        <v>48.019999999999996</v>
      </c>
      <c r="E8579" s="37">
        <f t="shared" si="267"/>
        <v>57.623999999999995</v>
      </c>
      <c r="F8579" s="32">
        <f>'Auxiliary Energy Estimation'!$E$25-D8579</f>
        <v>6.980000000000004</v>
      </c>
      <c r="G8579" s="32">
        <f>'Auxiliary Energy Estimation'!$E$25-E8579</f>
        <v>-2.6239999999999952</v>
      </c>
      <c r="H8579" s="26">
        <f>IF(D8579&lt;='Auxiliary Energy Estimation'!$E$25, 1, 0)</f>
        <v>1</v>
      </c>
      <c r="I8579" s="26">
        <f>IF(E8579&lt;='Auxiliary Energy Estimation'!$E$25, 1, 0)</f>
        <v>0</v>
      </c>
    </row>
    <row r="8580" spans="2:9" ht="15" x14ac:dyDescent="0.3">
      <c r="B8580" s="33">
        <v>8575.5</v>
      </c>
      <c r="C8580" s="34">
        <v>9.4</v>
      </c>
      <c r="D8580" s="32">
        <f t="shared" si="266"/>
        <v>48.92</v>
      </c>
      <c r="E8580" s="37">
        <f t="shared" si="267"/>
        <v>58.704000000000001</v>
      </c>
      <c r="F8580" s="32">
        <f>'Auxiliary Energy Estimation'!$E$25-D8580</f>
        <v>6.0799999999999983</v>
      </c>
      <c r="G8580" s="32">
        <f>'Auxiliary Energy Estimation'!$E$25-E8580</f>
        <v>-3.7040000000000006</v>
      </c>
      <c r="H8580" s="26">
        <f>IF(D8580&lt;='Auxiliary Energy Estimation'!$E$25, 1, 0)</f>
        <v>1</v>
      </c>
      <c r="I8580" s="26">
        <f>IF(E8580&lt;='Auxiliary Energy Estimation'!$E$25, 1, 0)</f>
        <v>0</v>
      </c>
    </row>
    <row r="8581" spans="2:9" ht="15" x14ac:dyDescent="0.3">
      <c r="B8581" s="33">
        <v>8576.5</v>
      </c>
      <c r="C8581" s="34">
        <v>11.7</v>
      </c>
      <c r="D8581" s="32">
        <f t="shared" ref="D8581:D8644" si="268">CONVERT(C8581,"C","F")</f>
        <v>53.06</v>
      </c>
      <c r="E8581" s="37">
        <f t="shared" ref="E8581:E8644" si="269">D8581*1.2</f>
        <v>63.671999999999997</v>
      </c>
      <c r="F8581" s="32">
        <f>'Auxiliary Energy Estimation'!$E$25-D8581</f>
        <v>1.9399999999999977</v>
      </c>
      <c r="G8581" s="32">
        <f>'Auxiliary Energy Estimation'!$E$25-E8581</f>
        <v>-8.671999999999997</v>
      </c>
      <c r="H8581" s="26">
        <f>IF(D8581&lt;='Auxiliary Energy Estimation'!$E$25, 1, 0)</f>
        <v>1</v>
      </c>
      <c r="I8581" s="26">
        <f>IF(E8581&lt;='Auxiliary Energy Estimation'!$E$25, 1, 0)</f>
        <v>0</v>
      </c>
    </row>
    <row r="8582" spans="2:9" ht="15" x14ac:dyDescent="0.3">
      <c r="B8582" s="33">
        <v>8577.5</v>
      </c>
      <c r="C8582" s="34">
        <v>13.9</v>
      </c>
      <c r="D8582" s="32">
        <f t="shared" si="268"/>
        <v>57.019999999999996</v>
      </c>
      <c r="E8582" s="37">
        <f t="shared" si="269"/>
        <v>68.423999999999992</v>
      </c>
      <c r="F8582" s="32">
        <f>'Auxiliary Energy Estimation'!$E$25-D8582</f>
        <v>-2.019999999999996</v>
      </c>
      <c r="G8582" s="32">
        <f>'Auxiliary Energy Estimation'!$E$25-E8582</f>
        <v>-13.423999999999992</v>
      </c>
      <c r="H8582" s="26">
        <f>IF(D8582&lt;='Auxiliary Energy Estimation'!$E$25, 1, 0)</f>
        <v>0</v>
      </c>
      <c r="I8582" s="26">
        <f>IF(E8582&lt;='Auxiliary Energy Estimation'!$E$25, 1, 0)</f>
        <v>0</v>
      </c>
    </row>
    <row r="8583" spans="2:9" ht="15" x14ac:dyDescent="0.3">
      <c r="B8583" s="33">
        <v>8578.5</v>
      </c>
      <c r="C8583" s="34">
        <v>13.3</v>
      </c>
      <c r="D8583" s="32">
        <f t="shared" si="268"/>
        <v>55.94</v>
      </c>
      <c r="E8583" s="37">
        <f t="shared" si="269"/>
        <v>67.128</v>
      </c>
      <c r="F8583" s="32">
        <f>'Auxiliary Energy Estimation'!$E$25-D8583</f>
        <v>-0.93999999999999773</v>
      </c>
      <c r="G8583" s="32">
        <f>'Auxiliary Energy Estimation'!$E$25-E8583</f>
        <v>-12.128</v>
      </c>
      <c r="H8583" s="26">
        <f>IF(D8583&lt;='Auxiliary Energy Estimation'!$E$25, 1, 0)</f>
        <v>0</v>
      </c>
      <c r="I8583" s="26">
        <f>IF(E8583&lt;='Auxiliary Energy Estimation'!$E$25, 1, 0)</f>
        <v>0</v>
      </c>
    </row>
    <row r="8584" spans="2:9" ht="15" x14ac:dyDescent="0.3">
      <c r="B8584" s="33">
        <v>8579.5</v>
      </c>
      <c r="C8584" s="34">
        <v>13.3</v>
      </c>
      <c r="D8584" s="32">
        <f t="shared" si="268"/>
        <v>55.94</v>
      </c>
      <c r="E8584" s="37">
        <f t="shared" si="269"/>
        <v>67.128</v>
      </c>
      <c r="F8584" s="32">
        <f>'Auxiliary Energy Estimation'!$E$25-D8584</f>
        <v>-0.93999999999999773</v>
      </c>
      <c r="G8584" s="32">
        <f>'Auxiliary Energy Estimation'!$E$25-E8584</f>
        <v>-12.128</v>
      </c>
      <c r="H8584" s="26">
        <f>IF(D8584&lt;='Auxiliary Energy Estimation'!$E$25, 1, 0)</f>
        <v>0</v>
      </c>
      <c r="I8584" s="26">
        <f>IF(E8584&lt;='Auxiliary Energy Estimation'!$E$25, 1, 0)</f>
        <v>0</v>
      </c>
    </row>
    <row r="8585" spans="2:9" ht="15" x14ac:dyDescent="0.3">
      <c r="B8585" s="33">
        <v>8580.5</v>
      </c>
      <c r="C8585" s="34">
        <v>13.3</v>
      </c>
      <c r="D8585" s="32">
        <f t="shared" si="268"/>
        <v>55.94</v>
      </c>
      <c r="E8585" s="37">
        <f t="shared" si="269"/>
        <v>67.128</v>
      </c>
      <c r="F8585" s="32">
        <f>'Auxiliary Energy Estimation'!$E$25-D8585</f>
        <v>-0.93999999999999773</v>
      </c>
      <c r="G8585" s="32">
        <f>'Auxiliary Energy Estimation'!$E$25-E8585</f>
        <v>-12.128</v>
      </c>
      <c r="H8585" s="26">
        <f>IF(D8585&lt;='Auxiliary Energy Estimation'!$E$25, 1, 0)</f>
        <v>0</v>
      </c>
      <c r="I8585" s="26">
        <f>IF(E8585&lt;='Auxiliary Energy Estimation'!$E$25, 1, 0)</f>
        <v>0</v>
      </c>
    </row>
    <row r="8586" spans="2:9" ht="15" x14ac:dyDescent="0.3">
      <c r="B8586" s="33">
        <v>8581.5</v>
      </c>
      <c r="C8586" s="34">
        <v>12.8</v>
      </c>
      <c r="D8586" s="32">
        <f t="shared" si="268"/>
        <v>55.040000000000006</v>
      </c>
      <c r="E8586" s="37">
        <f t="shared" si="269"/>
        <v>66.048000000000002</v>
      </c>
      <c r="F8586" s="32">
        <f>'Auxiliary Energy Estimation'!$E$25-D8586</f>
        <v>-4.0000000000006253E-2</v>
      </c>
      <c r="G8586" s="32">
        <f>'Auxiliary Energy Estimation'!$E$25-E8586</f>
        <v>-11.048000000000002</v>
      </c>
      <c r="H8586" s="26">
        <f>IF(D8586&lt;='Auxiliary Energy Estimation'!$E$25, 1, 0)</f>
        <v>0</v>
      </c>
      <c r="I8586" s="26">
        <f>IF(E8586&lt;='Auxiliary Energy Estimation'!$E$25, 1, 0)</f>
        <v>0</v>
      </c>
    </row>
    <row r="8587" spans="2:9" ht="15" x14ac:dyDescent="0.3">
      <c r="B8587" s="33">
        <v>8582.5</v>
      </c>
      <c r="C8587" s="34">
        <v>12.8</v>
      </c>
      <c r="D8587" s="32">
        <f t="shared" si="268"/>
        <v>55.040000000000006</v>
      </c>
      <c r="E8587" s="37">
        <f t="shared" si="269"/>
        <v>66.048000000000002</v>
      </c>
      <c r="F8587" s="32">
        <f>'Auxiliary Energy Estimation'!$E$25-D8587</f>
        <v>-4.0000000000006253E-2</v>
      </c>
      <c r="G8587" s="32">
        <f>'Auxiliary Energy Estimation'!$E$25-E8587</f>
        <v>-11.048000000000002</v>
      </c>
      <c r="H8587" s="26">
        <f>IF(D8587&lt;='Auxiliary Energy Estimation'!$E$25, 1, 0)</f>
        <v>0</v>
      </c>
      <c r="I8587" s="26">
        <f>IF(E8587&lt;='Auxiliary Energy Estimation'!$E$25, 1, 0)</f>
        <v>0</v>
      </c>
    </row>
    <row r="8588" spans="2:9" ht="15" x14ac:dyDescent="0.3">
      <c r="B8588" s="33">
        <v>8583.5</v>
      </c>
      <c r="C8588" s="34">
        <v>12.8</v>
      </c>
      <c r="D8588" s="32">
        <f t="shared" si="268"/>
        <v>55.040000000000006</v>
      </c>
      <c r="E8588" s="37">
        <f t="shared" si="269"/>
        <v>66.048000000000002</v>
      </c>
      <c r="F8588" s="32">
        <f>'Auxiliary Energy Estimation'!$E$25-D8588</f>
        <v>-4.0000000000006253E-2</v>
      </c>
      <c r="G8588" s="32">
        <f>'Auxiliary Energy Estimation'!$E$25-E8588</f>
        <v>-11.048000000000002</v>
      </c>
      <c r="H8588" s="26">
        <f>IF(D8588&lt;='Auxiliary Energy Estimation'!$E$25, 1, 0)</f>
        <v>0</v>
      </c>
      <c r="I8588" s="26">
        <f>IF(E8588&lt;='Auxiliary Energy Estimation'!$E$25, 1, 0)</f>
        <v>0</v>
      </c>
    </row>
    <row r="8589" spans="2:9" ht="15" x14ac:dyDescent="0.3">
      <c r="B8589" s="33">
        <v>8584.5</v>
      </c>
      <c r="C8589" s="34">
        <v>11.7</v>
      </c>
      <c r="D8589" s="32">
        <f t="shared" si="268"/>
        <v>53.06</v>
      </c>
      <c r="E8589" s="37">
        <f t="shared" si="269"/>
        <v>63.671999999999997</v>
      </c>
      <c r="F8589" s="32">
        <f>'Auxiliary Energy Estimation'!$E$25-D8589</f>
        <v>1.9399999999999977</v>
      </c>
      <c r="G8589" s="32">
        <f>'Auxiliary Energy Estimation'!$E$25-E8589</f>
        <v>-8.671999999999997</v>
      </c>
      <c r="H8589" s="26">
        <f>IF(D8589&lt;='Auxiliary Energy Estimation'!$E$25, 1, 0)</f>
        <v>1</v>
      </c>
      <c r="I8589" s="26">
        <f>IF(E8589&lt;='Auxiliary Energy Estimation'!$E$25, 1, 0)</f>
        <v>0</v>
      </c>
    </row>
    <row r="8590" spans="2:9" ht="15" x14ac:dyDescent="0.3">
      <c r="B8590" s="33">
        <v>8585.5</v>
      </c>
      <c r="C8590" s="34">
        <v>11.7</v>
      </c>
      <c r="D8590" s="32">
        <f t="shared" si="268"/>
        <v>53.06</v>
      </c>
      <c r="E8590" s="37">
        <f t="shared" si="269"/>
        <v>63.671999999999997</v>
      </c>
      <c r="F8590" s="32">
        <f>'Auxiliary Energy Estimation'!$E$25-D8590</f>
        <v>1.9399999999999977</v>
      </c>
      <c r="G8590" s="32">
        <f>'Auxiliary Energy Estimation'!$E$25-E8590</f>
        <v>-8.671999999999997</v>
      </c>
      <c r="H8590" s="26">
        <f>IF(D8590&lt;='Auxiliary Energy Estimation'!$E$25, 1, 0)</f>
        <v>1</v>
      </c>
      <c r="I8590" s="26">
        <f>IF(E8590&lt;='Auxiliary Energy Estimation'!$E$25, 1, 0)</f>
        <v>0</v>
      </c>
    </row>
    <row r="8591" spans="2:9" ht="15" x14ac:dyDescent="0.3">
      <c r="B8591" s="33">
        <v>8586.5</v>
      </c>
      <c r="C8591" s="34">
        <v>12.2</v>
      </c>
      <c r="D8591" s="32">
        <f t="shared" si="268"/>
        <v>53.96</v>
      </c>
      <c r="E8591" s="37">
        <f t="shared" si="269"/>
        <v>64.751999999999995</v>
      </c>
      <c r="F8591" s="32">
        <f>'Auxiliary Energy Estimation'!$E$25-D8591</f>
        <v>1.0399999999999991</v>
      </c>
      <c r="G8591" s="32">
        <f>'Auxiliary Energy Estimation'!$E$25-E8591</f>
        <v>-9.7519999999999953</v>
      </c>
      <c r="H8591" s="26">
        <f>IF(D8591&lt;='Auxiliary Energy Estimation'!$E$25, 1, 0)</f>
        <v>1</v>
      </c>
      <c r="I8591" s="26">
        <f>IF(E8591&lt;='Auxiliary Energy Estimation'!$E$25, 1, 0)</f>
        <v>0</v>
      </c>
    </row>
    <row r="8592" spans="2:9" ht="15" x14ac:dyDescent="0.3">
      <c r="B8592" s="33">
        <v>8587.5</v>
      </c>
      <c r="C8592" s="34">
        <v>12.8</v>
      </c>
      <c r="D8592" s="32">
        <f t="shared" si="268"/>
        <v>55.040000000000006</v>
      </c>
      <c r="E8592" s="37">
        <f t="shared" si="269"/>
        <v>66.048000000000002</v>
      </c>
      <c r="F8592" s="32">
        <f>'Auxiliary Energy Estimation'!$E$25-D8592</f>
        <v>-4.0000000000006253E-2</v>
      </c>
      <c r="G8592" s="32">
        <f>'Auxiliary Energy Estimation'!$E$25-E8592</f>
        <v>-11.048000000000002</v>
      </c>
      <c r="H8592" s="26">
        <f>IF(D8592&lt;='Auxiliary Energy Estimation'!$E$25, 1, 0)</f>
        <v>0</v>
      </c>
      <c r="I8592" s="26">
        <f>IF(E8592&lt;='Auxiliary Energy Estimation'!$E$25, 1, 0)</f>
        <v>0</v>
      </c>
    </row>
    <row r="8593" spans="2:9" ht="15" x14ac:dyDescent="0.3">
      <c r="B8593" s="33">
        <v>8588.5</v>
      </c>
      <c r="C8593" s="34">
        <v>12.2</v>
      </c>
      <c r="D8593" s="32">
        <f t="shared" si="268"/>
        <v>53.96</v>
      </c>
      <c r="E8593" s="37">
        <f t="shared" si="269"/>
        <v>64.751999999999995</v>
      </c>
      <c r="F8593" s="32">
        <f>'Auxiliary Energy Estimation'!$E$25-D8593</f>
        <v>1.0399999999999991</v>
      </c>
      <c r="G8593" s="32">
        <f>'Auxiliary Energy Estimation'!$E$25-E8593</f>
        <v>-9.7519999999999953</v>
      </c>
      <c r="H8593" s="26">
        <f>IF(D8593&lt;='Auxiliary Energy Estimation'!$E$25, 1, 0)</f>
        <v>1</v>
      </c>
      <c r="I8593" s="26">
        <f>IF(E8593&lt;='Auxiliary Energy Estimation'!$E$25, 1, 0)</f>
        <v>0</v>
      </c>
    </row>
    <row r="8594" spans="2:9" ht="15" x14ac:dyDescent="0.3">
      <c r="B8594" s="33">
        <v>8589.5</v>
      </c>
      <c r="C8594" s="34">
        <v>13.3</v>
      </c>
      <c r="D8594" s="32">
        <f t="shared" si="268"/>
        <v>55.94</v>
      </c>
      <c r="E8594" s="37">
        <f t="shared" si="269"/>
        <v>67.128</v>
      </c>
      <c r="F8594" s="32">
        <f>'Auxiliary Energy Estimation'!$E$25-D8594</f>
        <v>-0.93999999999999773</v>
      </c>
      <c r="G8594" s="32">
        <f>'Auxiliary Energy Estimation'!$E$25-E8594</f>
        <v>-12.128</v>
      </c>
      <c r="H8594" s="26">
        <f>IF(D8594&lt;='Auxiliary Energy Estimation'!$E$25, 1, 0)</f>
        <v>0</v>
      </c>
      <c r="I8594" s="26">
        <f>IF(E8594&lt;='Auxiliary Energy Estimation'!$E$25, 1, 0)</f>
        <v>0</v>
      </c>
    </row>
    <row r="8595" spans="2:9" ht="15" x14ac:dyDescent="0.3">
      <c r="B8595" s="33">
        <v>8590.5</v>
      </c>
      <c r="C8595" s="34">
        <v>12.8</v>
      </c>
      <c r="D8595" s="32">
        <f t="shared" si="268"/>
        <v>55.040000000000006</v>
      </c>
      <c r="E8595" s="37">
        <f t="shared" si="269"/>
        <v>66.048000000000002</v>
      </c>
      <c r="F8595" s="32">
        <f>'Auxiliary Energy Estimation'!$E$25-D8595</f>
        <v>-4.0000000000006253E-2</v>
      </c>
      <c r="G8595" s="32">
        <f>'Auxiliary Energy Estimation'!$E$25-E8595</f>
        <v>-11.048000000000002</v>
      </c>
      <c r="H8595" s="26">
        <f>IF(D8595&lt;='Auxiliary Energy Estimation'!$E$25, 1, 0)</f>
        <v>0</v>
      </c>
      <c r="I8595" s="26">
        <f>IF(E8595&lt;='Auxiliary Energy Estimation'!$E$25, 1, 0)</f>
        <v>0</v>
      </c>
    </row>
    <row r="8596" spans="2:9" ht="15" x14ac:dyDescent="0.3">
      <c r="B8596" s="33">
        <v>8591.5</v>
      </c>
      <c r="C8596" s="34">
        <v>11.7</v>
      </c>
      <c r="D8596" s="32">
        <f t="shared" si="268"/>
        <v>53.06</v>
      </c>
      <c r="E8596" s="37">
        <f t="shared" si="269"/>
        <v>63.671999999999997</v>
      </c>
      <c r="F8596" s="32">
        <f>'Auxiliary Energy Estimation'!$E$25-D8596</f>
        <v>1.9399999999999977</v>
      </c>
      <c r="G8596" s="32">
        <f>'Auxiliary Energy Estimation'!$E$25-E8596</f>
        <v>-8.671999999999997</v>
      </c>
      <c r="H8596" s="26">
        <f>IF(D8596&lt;='Auxiliary Energy Estimation'!$E$25, 1, 0)</f>
        <v>1</v>
      </c>
      <c r="I8596" s="26">
        <f>IF(E8596&lt;='Auxiliary Energy Estimation'!$E$25, 1, 0)</f>
        <v>0</v>
      </c>
    </row>
    <row r="8597" spans="2:9" ht="15" x14ac:dyDescent="0.3">
      <c r="B8597" s="33">
        <v>8592.5</v>
      </c>
      <c r="C8597" s="34">
        <v>11.7</v>
      </c>
      <c r="D8597" s="32">
        <f t="shared" si="268"/>
        <v>53.06</v>
      </c>
      <c r="E8597" s="37">
        <f t="shared" si="269"/>
        <v>63.671999999999997</v>
      </c>
      <c r="F8597" s="32">
        <f>'Auxiliary Energy Estimation'!$E$25-D8597</f>
        <v>1.9399999999999977</v>
      </c>
      <c r="G8597" s="32">
        <f>'Auxiliary Energy Estimation'!$E$25-E8597</f>
        <v>-8.671999999999997</v>
      </c>
      <c r="H8597" s="26">
        <f>IF(D8597&lt;='Auxiliary Energy Estimation'!$E$25, 1, 0)</f>
        <v>1</v>
      </c>
      <c r="I8597" s="26">
        <f>IF(E8597&lt;='Auxiliary Energy Estimation'!$E$25, 1, 0)</f>
        <v>0</v>
      </c>
    </row>
    <row r="8598" spans="2:9" ht="15" x14ac:dyDescent="0.3">
      <c r="B8598" s="33">
        <v>8593.5</v>
      </c>
      <c r="C8598" s="34">
        <v>11.1</v>
      </c>
      <c r="D8598" s="32">
        <f t="shared" si="268"/>
        <v>51.980000000000004</v>
      </c>
      <c r="E8598" s="37">
        <f t="shared" si="269"/>
        <v>62.376000000000005</v>
      </c>
      <c r="F8598" s="32">
        <f>'Auxiliary Energy Estimation'!$E$25-D8598</f>
        <v>3.019999999999996</v>
      </c>
      <c r="G8598" s="32">
        <f>'Auxiliary Energy Estimation'!$E$25-E8598</f>
        <v>-7.3760000000000048</v>
      </c>
      <c r="H8598" s="26">
        <f>IF(D8598&lt;='Auxiliary Energy Estimation'!$E$25, 1, 0)</f>
        <v>1</v>
      </c>
      <c r="I8598" s="26">
        <f>IF(E8598&lt;='Auxiliary Energy Estimation'!$E$25, 1, 0)</f>
        <v>0</v>
      </c>
    </row>
    <row r="8599" spans="2:9" ht="15" x14ac:dyDescent="0.3">
      <c r="B8599" s="33">
        <v>8594.5</v>
      </c>
      <c r="C8599" s="34">
        <v>10.6</v>
      </c>
      <c r="D8599" s="32">
        <f t="shared" si="268"/>
        <v>51.08</v>
      </c>
      <c r="E8599" s="37">
        <f t="shared" si="269"/>
        <v>61.295999999999992</v>
      </c>
      <c r="F8599" s="32">
        <f>'Auxiliary Energy Estimation'!$E$25-D8599</f>
        <v>3.9200000000000017</v>
      </c>
      <c r="G8599" s="32">
        <f>'Auxiliary Energy Estimation'!$E$25-E8599</f>
        <v>-6.2959999999999923</v>
      </c>
      <c r="H8599" s="26">
        <f>IF(D8599&lt;='Auxiliary Energy Estimation'!$E$25, 1, 0)</f>
        <v>1</v>
      </c>
      <c r="I8599" s="26">
        <f>IF(E8599&lt;='Auxiliary Energy Estimation'!$E$25, 1, 0)</f>
        <v>0</v>
      </c>
    </row>
    <row r="8600" spans="2:9" ht="15" x14ac:dyDescent="0.3">
      <c r="B8600" s="33">
        <v>8595.5</v>
      </c>
      <c r="C8600" s="34">
        <v>10</v>
      </c>
      <c r="D8600" s="32">
        <f t="shared" si="268"/>
        <v>50</v>
      </c>
      <c r="E8600" s="37">
        <f t="shared" si="269"/>
        <v>60</v>
      </c>
      <c r="F8600" s="32">
        <f>'Auxiliary Energy Estimation'!$E$25-D8600</f>
        <v>5</v>
      </c>
      <c r="G8600" s="32">
        <f>'Auxiliary Energy Estimation'!$E$25-E8600</f>
        <v>-5</v>
      </c>
      <c r="H8600" s="26">
        <f>IF(D8600&lt;='Auxiliary Energy Estimation'!$E$25, 1, 0)</f>
        <v>1</v>
      </c>
      <c r="I8600" s="26">
        <f>IF(E8600&lt;='Auxiliary Energy Estimation'!$E$25, 1, 0)</f>
        <v>0</v>
      </c>
    </row>
    <row r="8601" spans="2:9" ht="15" x14ac:dyDescent="0.3">
      <c r="B8601" s="33">
        <v>8596.5</v>
      </c>
      <c r="C8601" s="34">
        <v>8.3000000000000007</v>
      </c>
      <c r="D8601" s="32">
        <f t="shared" si="268"/>
        <v>46.94</v>
      </c>
      <c r="E8601" s="37">
        <f t="shared" si="269"/>
        <v>56.327999999999996</v>
      </c>
      <c r="F8601" s="32">
        <f>'Auxiliary Energy Estimation'!$E$25-D8601</f>
        <v>8.0600000000000023</v>
      </c>
      <c r="G8601" s="32">
        <f>'Auxiliary Energy Estimation'!$E$25-E8601</f>
        <v>-1.3279999999999959</v>
      </c>
      <c r="H8601" s="26">
        <f>IF(D8601&lt;='Auxiliary Energy Estimation'!$E$25, 1, 0)</f>
        <v>1</v>
      </c>
      <c r="I8601" s="26">
        <f>IF(E8601&lt;='Auxiliary Energy Estimation'!$E$25, 1, 0)</f>
        <v>0</v>
      </c>
    </row>
    <row r="8602" spans="2:9" ht="15" x14ac:dyDescent="0.3">
      <c r="B8602" s="33">
        <v>8597.5</v>
      </c>
      <c r="C8602" s="34">
        <v>8.3000000000000007</v>
      </c>
      <c r="D8602" s="32">
        <f t="shared" si="268"/>
        <v>46.94</v>
      </c>
      <c r="E8602" s="37">
        <f t="shared" si="269"/>
        <v>56.327999999999996</v>
      </c>
      <c r="F8602" s="32">
        <f>'Auxiliary Energy Estimation'!$E$25-D8602</f>
        <v>8.0600000000000023</v>
      </c>
      <c r="G8602" s="32">
        <f>'Auxiliary Energy Estimation'!$E$25-E8602</f>
        <v>-1.3279999999999959</v>
      </c>
      <c r="H8602" s="26">
        <f>IF(D8602&lt;='Auxiliary Energy Estimation'!$E$25, 1, 0)</f>
        <v>1</v>
      </c>
      <c r="I8602" s="26">
        <f>IF(E8602&lt;='Auxiliary Energy Estimation'!$E$25, 1, 0)</f>
        <v>0</v>
      </c>
    </row>
    <row r="8603" spans="2:9" ht="15" x14ac:dyDescent="0.3">
      <c r="B8603" s="33">
        <v>8598.5</v>
      </c>
      <c r="C8603" s="34">
        <v>8.3000000000000007</v>
      </c>
      <c r="D8603" s="32">
        <f t="shared" si="268"/>
        <v>46.94</v>
      </c>
      <c r="E8603" s="37">
        <f t="shared" si="269"/>
        <v>56.327999999999996</v>
      </c>
      <c r="F8603" s="32">
        <f>'Auxiliary Energy Estimation'!$E$25-D8603</f>
        <v>8.0600000000000023</v>
      </c>
      <c r="G8603" s="32">
        <f>'Auxiliary Energy Estimation'!$E$25-E8603</f>
        <v>-1.3279999999999959</v>
      </c>
      <c r="H8603" s="26">
        <f>IF(D8603&lt;='Auxiliary Energy Estimation'!$E$25, 1, 0)</f>
        <v>1</v>
      </c>
      <c r="I8603" s="26">
        <f>IF(E8603&lt;='Auxiliary Energy Estimation'!$E$25, 1, 0)</f>
        <v>0</v>
      </c>
    </row>
    <row r="8604" spans="2:9" ht="15" x14ac:dyDescent="0.3">
      <c r="B8604" s="33">
        <v>8599.5</v>
      </c>
      <c r="C8604" s="34">
        <v>7.8</v>
      </c>
      <c r="D8604" s="32">
        <f t="shared" si="268"/>
        <v>46.04</v>
      </c>
      <c r="E8604" s="37">
        <f t="shared" si="269"/>
        <v>55.247999999999998</v>
      </c>
      <c r="F8604" s="32">
        <f>'Auxiliary Energy Estimation'!$E$25-D8604</f>
        <v>8.9600000000000009</v>
      </c>
      <c r="G8604" s="32">
        <f>'Auxiliary Energy Estimation'!$E$25-E8604</f>
        <v>-0.24799999999999756</v>
      </c>
      <c r="H8604" s="26">
        <f>IF(D8604&lt;='Auxiliary Energy Estimation'!$E$25, 1, 0)</f>
        <v>1</v>
      </c>
      <c r="I8604" s="26">
        <f>IF(E8604&lt;='Auxiliary Energy Estimation'!$E$25, 1, 0)</f>
        <v>0</v>
      </c>
    </row>
    <row r="8605" spans="2:9" ht="15" x14ac:dyDescent="0.3">
      <c r="B8605" s="33">
        <v>8600.5</v>
      </c>
      <c r="C8605" s="34">
        <v>8.3000000000000007</v>
      </c>
      <c r="D8605" s="32">
        <f t="shared" si="268"/>
        <v>46.94</v>
      </c>
      <c r="E8605" s="37">
        <f t="shared" si="269"/>
        <v>56.327999999999996</v>
      </c>
      <c r="F8605" s="32">
        <f>'Auxiliary Energy Estimation'!$E$25-D8605</f>
        <v>8.0600000000000023</v>
      </c>
      <c r="G8605" s="32">
        <f>'Auxiliary Energy Estimation'!$E$25-E8605</f>
        <v>-1.3279999999999959</v>
      </c>
      <c r="H8605" s="26">
        <f>IF(D8605&lt;='Auxiliary Energy Estimation'!$E$25, 1, 0)</f>
        <v>1</v>
      </c>
      <c r="I8605" s="26">
        <f>IF(E8605&lt;='Auxiliary Energy Estimation'!$E$25, 1, 0)</f>
        <v>0</v>
      </c>
    </row>
    <row r="8606" spans="2:9" ht="15" x14ac:dyDescent="0.3">
      <c r="B8606" s="33">
        <v>8601.5</v>
      </c>
      <c r="C8606" s="34">
        <v>9.4</v>
      </c>
      <c r="D8606" s="32">
        <f t="shared" si="268"/>
        <v>48.92</v>
      </c>
      <c r="E8606" s="37">
        <f t="shared" si="269"/>
        <v>58.704000000000001</v>
      </c>
      <c r="F8606" s="32">
        <f>'Auxiliary Energy Estimation'!$E$25-D8606</f>
        <v>6.0799999999999983</v>
      </c>
      <c r="G8606" s="32">
        <f>'Auxiliary Energy Estimation'!$E$25-E8606</f>
        <v>-3.7040000000000006</v>
      </c>
      <c r="H8606" s="26">
        <f>IF(D8606&lt;='Auxiliary Energy Estimation'!$E$25, 1, 0)</f>
        <v>1</v>
      </c>
      <c r="I8606" s="26">
        <f>IF(E8606&lt;='Auxiliary Energy Estimation'!$E$25, 1, 0)</f>
        <v>0</v>
      </c>
    </row>
    <row r="8607" spans="2:9" ht="15" x14ac:dyDescent="0.3">
      <c r="B8607" s="33">
        <v>8602.5</v>
      </c>
      <c r="C8607" s="34">
        <v>9.4</v>
      </c>
      <c r="D8607" s="32">
        <f t="shared" si="268"/>
        <v>48.92</v>
      </c>
      <c r="E8607" s="37">
        <f t="shared" si="269"/>
        <v>58.704000000000001</v>
      </c>
      <c r="F8607" s="32">
        <f>'Auxiliary Energy Estimation'!$E$25-D8607</f>
        <v>6.0799999999999983</v>
      </c>
      <c r="G8607" s="32">
        <f>'Auxiliary Energy Estimation'!$E$25-E8607</f>
        <v>-3.7040000000000006</v>
      </c>
      <c r="H8607" s="26">
        <f>IF(D8607&lt;='Auxiliary Energy Estimation'!$E$25, 1, 0)</f>
        <v>1</v>
      </c>
      <c r="I8607" s="26">
        <f>IF(E8607&lt;='Auxiliary Energy Estimation'!$E$25, 1, 0)</f>
        <v>0</v>
      </c>
    </row>
    <row r="8608" spans="2:9" ht="15" x14ac:dyDescent="0.3">
      <c r="B8608" s="33">
        <v>8603.5</v>
      </c>
      <c r="C8608" s="34">
        <v>10</v>
      </c>
      <c r="D8608" s="32">
        <f t="shared" si="268"/>
        <v>50</v>
      </c>
      <c r="E8608" s="37">
        <f t="shared" si="269"/>
        <v>60</v>
      </c>
      <c r="F8608" s="32">
        <f>'Auxiliary Energy Estimation'!$E$25-D8608</f>
        <v>5</v>
      </c>
      <c r="G8608" s="32">
        <f>'Auxiliary Energy Estimation'!$E$25-E8608</f>
        <v>-5</v>
      </c>
      <c r="H8608" s="26">
        <f>IF(D8608&lt;='Auxiliary Energy Estimation'!$E$25, 1, 0)</f>
        <v>1</v>
      </c>
      <c r="I8608" s="26">
        <f>IF(E8608&lt;='Auxiliary Energy Estimation'!$E$25, 1, 0)</f>
        <v>0</v>
      </c>
    </row>
    <row r="8609" spans="2:9" ht="15" x14ac:dyDescent="0.3">
      <c r="B8609" s="33">
        <v>8604.5</v>
      </c>
      <c r="C8609" s="34">
        <v>10</v>
      </c>
      <c r="D8609" s="32">
        <f t="shared" si="268"/>
        <v>50</v>
      </c>
      <c r="E8609" s="37">
        <f t="shared" si="269"/>
        <v>60</v>
      </c>
      <c r="F8609" s="32">
        <f>'Auxiliary Energy Estimation'!$E$25-D8609</f>
        <v>5</v>
      </c>
      <c r="G8609" s="32">
        <f>'Auxiliary Energy Estimation'!$E$25-E8609</f>
        <v>-5</v>
      </c>
      <c r="H8609" s="26">
        <f>IF(D8609&lt;='Auxiliary Energy Estimation'!$E$25, 1, 0)</f>
        <v>1</v>
      </c>
      <c r="I8609" s="26">
        <f>IF(E8609&lt;='Auxiliary Energy Estimation'!$E$25, 1, 0)</f>
        <v>0</v>
      </c>
    </row>
    <row r="8610" spans="2:9" ht="15" x14ac:dyDescent="0.3">
      <c r="B8610" s="33">
        <v>8605.5</v>
      </c>
      <c r="C8610" s="34">
        <v>10</v>
      </c>
      <c r="D8610" s="32">
        <f t="shared" si="268"/>
        <v>50</v>
      </c>
      <c r="E8610" s="37">
        <f t="shared" si="269"/>
        <v>60</v>
      </c>
      <c r="F8610" s="32">
        <f>'Auxiliary Energy Estimation'!$E$25-D8610</f>
        <v>5</v>
      </c>
      <c r="G8610" s="32">
        <f>'Auxiliary Energy Estimation'!$E$25-E8610</f>
        <v>-5</v>
      </c>
      <c r="H8610" s="26">
        <f>IF(D8610&lt;='Auxiliary Energy Estimation'!$E$25, 1, 0)</f>
        <v>1</v>
      </c>
      <c r="I8610" s="26">
        <f>IF(E8610&lt;='Auxiliary Energy Estimation'!$E$25, 1, 0)</f>
        <v>0</v>
      </c>
    </row>
    <row r="8611" spans="2:9" ht="15" x14ac:dyDescent="0.3">
      <c r="B8611" s="33">
        <v>8606.5</v>
      </c>
      <c r="C8611" s="34">
        <v>8.9</v>
      </c>
      <c r="D8611" s="32">
        <f t="shared" si="268"/>
        <v>48.019999999999996</v>
      </c>
      <c r="E8611" s="37">
        <f t="shared" si="269"/>
        <v>57.623999999999995</v>
      </c>
      <c r="F8611" s="32">
        <f>'Auxiliary Energy Estimation'!$E$25-D8611</f>
        <v>6.980000000000004</v>
      </c>
      <c r="G8611" s="32">
        <f>'Auxiliary Energy Estimation'!$E$25-E8611</f>
        <v>-2.6239999999999952</v>
      </c>
      <c r="H8611" s="26">
        <f>IF(D8611&lt;='Auxiliary Energy Estimation'!$E$25, 1, 0)</f>
        <v>1</v>
      </c>
      <c r="I8611" s="26">
        <f>IF(E8611&lt;='Auxiliary Energy Estimation'!$E$25, 1, 0)</f>
        <v>0</v>
      </c>
    </row>
    <row r="8612" spans="2:9" ht="15" x14ac:dyDescent="0.3">
      <c r="B8612" s="33">
        <v>8607.5</v>
      </c>
      <c r="C8612" s="34">
        <v>7.2</v>
      </c>
      <c r="D8612" s="32">
        <f t="shared" si="268"/>
        <v>44.96</v>
      </c>
      <c r="E8612" s="37">
        <f t="shared" si="269"/>
        <v>53.951999999999998</v>
      </c>
      <c r="F8612" s="32">
        <f>'Auxiliary Energy Estimation'!$E$25-D8612</f>
        <v>10.039999999999999</v>
      </c>
      <c r="G8612" s="32">
        <f>'Auxiliary Energy Estimation'!$E$25-E8612</f>
        <v>1.0480000000000018</v>
      </c>
      <c r="H8612" s="26">
        <f>IF(D8612&lt;='Auxiliary Energy Estimation'!$E$25, 1, 0)</f>
        <v>1</v>
      </c>
      <c r="I8612" s="26">
        <f>IF(E8612&lt;='Auxiliary Energy Estimation'!$E$25, 1, 0)</f>
        <v>1</v>
      </c>
    </row>
    <row r="8613" spans="2:9" ht="15" x14ac:dyDescent="0.3">
      <c r="B8613" s="33">
        <v>8608.5</v>
      </c>
      <c r="C8613" s="34">
        <v>6.7</v>
      </c>
      <c r="D8613" s="32">
        <f t="shared" si="268"/>
        <v>44.06</v>
      </c>
      <c r="E8613" s="37">
        <f t="shared" si="269"/>
        <v>52.872</v>
      </c>
      <c r="F8613" s="32">
        <f>'Auxiliary Energy Estimation'!$E$25-D8613</f>
        <v>10.939999999999998</v>
      </c>
      <c r="G8613" s="32">
        <f>'Auxiliary Energy Estimation'!$E$25-E8613</f>
        <v>2.1280000000000001</v>
      </c>
      <c r="H8613" s="26">
        <f>IF(D8613&lt;='Auxiliary Energy Estimation'!$E$25, 1, 0)</f>
        <v>1</v>
      </c>
      <c r="I8613" s="26">
        <f>IF(E8613&lt;='Auxiliary Energy Estimation'!$E$25, 1, 0)</f>
        <v>1</v>
      </c>
    </row>
    <row r="8614" spans="2:9" ht="15" x14ac:dyDescent="0.3">
      <c r="B8614" s="33">
        <v>8609.5</v>
      </c>
      <c r="C8614" s="34">
        <v>6.1</v>
      </c>
      <c r="D8614" s="32">
        <f t="shared" si="268"/>
        <v>42.980000000000004</v>
      </c>
      <c r="E8614" s="37">
        <f t="shared" si="269"/>
        <v>51.576000000000001</v>
      </c>
      <c r="F8614" s="32">
        <f>'Auxiliary Energy Estimation'!$E$25-D8614</f>
        <v>12.019999999999996</v>
      </c>
      <c r="G8614" s="32">
        <f>'Auxiliary Energy Estimation'!$E$25-E8614</f>
        <v>3.4239999999999995</v>
      </c>
      <c r="H8614" s="26">
        <f>IF(D8614&lt;='Auxiliary Energy Estimation'!$E$25, 1, 0)</f>
        <v>1</v>
      </c>
      <c r="I8614" s="26">
        <f>IF(E8614&lt;='Auxiliary Energy Estimation'!$E$25, 1, 0)</f>
        <v>1</v>
      </c>
    </row>
    <row r="8615" spans="2:9" ht="15" x14ac:dyDescent="0.3">
      <c r="B8615" s="33">
        <v>8610.5</v>
      </c>
      <c r="C8615" s="34">
        <v>5</v>
      </c>
      <c r="D8615" s="32">
        <f t="shared" si="268"/>
        <v>41</v>
      </c>
      <c r="E8615" s="37">
        <f t="shared" si="269"/>
        <v>49.199999999999996</v>
      </c>
      <c r="F8615" s="32">
        <f>'Auxiliary Energy Estimation'!$E$25-D8615</f>
        <v>14</v>
      </c>
      <c r="G8615" s="32">
        <f>'Auxiliary Energy Estimation'!$E$25-E8615</f>
        <v>5.8000000000000043</v>
      </c>
      <c r="H8615" s="26">
        <f>IF(D8615&lt;='Auxiliary Energy Estimation'!$E$25, 1, 0)</f>
        <v>1</v>
      </c>
      <c r="I8615" s="26">
        <f>IF(E8615&lt;='Auxiliary Energy Estimation'!$E$25, 1, 0)</f>
        <v>1</v>
      </c>
    </row>
    <row r="8616" spans="2:9" ht="15" x14ac:dyDescent="0.3">
      <c r="B8616" s="33">
        <v>8611.5</v>
      </c>
      <c r="C8616" s="34">
        <v>4.4000000000000004</v>
      </c>
      <c r="D8616" s="32">
        <f t="shared" si="268"/>
        <v>39.92</v>
      </c>
      <c r="E8616" s="37">
        <f t="shared" si="269"/>
        <v>47.904000000000003</v>
      </c>
      <c r="F8616" s="32">
        <f>'Auxiliary Energy Estimation'!$E$25-D8616</f>
        <v>15.079999999999998</v>
      </c>
      <c r="G8616" s="32">
        <f>'Auxiliary Energy Estimation'!$E$25-E8616</f>
        <v>7.0959999999999965</v>
      </c>
      <c r="H8616" s="26">
        <f>IF(D8616&lt;='Auxiliary Energy Estimation'!$E$25, 1, 0)</f>
        <v>1</v>
      </c>
      <c r="I8616" s="26">
        <f>IF(E8616&lt;='Auxiliary Energy Estimation'!$E$25, 1, 0)</f>
        <v>1</v>
      </c>
    </row>
    <row r="8617" spans="2:9" ht="15" x14ac:dyDescent="0.3">
      <c r="B8617" s="33">
        <v>8612.5</v>
      </c>
      <c r="C8617" s="34">
        <v>3.3</v>
      </c>
      <c r="D8617" s="32">
        <f t="shared" si="268"/>
        <v>37.94</v>
      </c>
      <c r="E8617" s="37">
        <f t="shared" si="269"/>
        <v>45.527999999999999</v>
      </c>
      <c r="F8617" s="32">
        <f>'Auxiliary Energy Estimation'!$E$25-D8617</f>
        <v>17.060000000000002</v>
      </c>
      <c r="G8617" s="32">
        <f>'Auxiliary Energy Estimation'!$E$25-E8617</f>
        <v>9.4720000000000013</v>
      </c>
      <c r="H8617" s="26">
        <f>IF(D8617&lt;='Auxiliary Energy Estimation'!$E$25, 1, 0)</f>
        <v>1</v>
      </c>
      <c r="I8617" s="26">
        <f>IF(E8617&lt;='Auxiliary Energy Estimation'!$E$25, 1, 0)</f>
        <v>1</v>
      </c>
    </row>
    <row r="8618" spans="2:9" ht="15" x14ac:dyDescent="0.3">
      <c r="B8618" s="33">
        <v>8613.5</v>
      </c>
      <c r="C8618" s="34">
        <v>2.8</v>
      </c>
      <c r="D8618" s="32">
        <f t="shared" si="268"/>
        <v>37.04</v>
      </c>
      <c r="E8618" s="37">
        <f t="shared" si="269"/>
        <v>44.448</v>
      </c>
      <c r="F8618" s="32">
        <f>'Auxiliary Energy Estimation'!$E$25-D8618</f>
        <v>17.96</v>
      </c>
      <c r="G8618" s="32">
        <f>'Auxiliary Energy Estimation'!$E$25-E8618</f>
        <v>10.552</v>
      </c>
      <c r="H8618" s="26">
        <f>IF(D8618&lt;='Auxiliary Energy Estimation'!$E$25, 1, 0)</f>
        <v>1</v>
      </c>
      <c r="I8618" s="26">
        <f>IF(E8618&lt;='Auxiliary Energy Estimation'!$E$25, 1, 0)</f>
        <v>1</v>
      </c>
    </row>
    <row r="8619" spans="2:9" ht="15" x14ac:dyDescent="0.3">
      <c r="B8619" s="33">
        <v>8614.5</v>
      </c>
      <c r="C8619" s="34">
        <v>2.8</v>
      </c>
      <c r="D8619" s="32">
        <f t="shared" si="268"/>
        <v>37.04</v>
      </c>
      <c r="E8619" s="37">
        <f t="shared" si="269"/>
        <v>44.448</v>
      </c>
      <c r="F8619" s="32">
        <f>'Auxiliary Energy Estimation'!$E$25-D8619</f>
        <v>17.96</v>
      </c>
      <c r="G8619" s="32">
        <f>'Auxiliary Energy Estimation'!$E$25-E8619</f>
        <v>10.552</v>
      </c>
      <c r="H8619" s="26">
        <f>IF(D8619&lt;='Auxiliary Energy Estimation'!$E$25, 1, 0)</f>
        <v>1</v>
      </c>
      <c r="I8619" s="26">
        <f>IF(E8619&lt;='Auxiliary Energy Estimation'!$E$25, 1, 0)</f>
        <v>1</v>
      </c>
    </row>
    <row r="8620" spans="2:9" ht="15" x14ac:dyDescent="0.3">
      <c r="B8620" s="33">
        <v>8615.5</v>
      </c>
      <c r="C8620" s="34">
        <v>2.2000000000000002</v>
      </c>
      <c r="D8620" s="32">
        <f t="shared" si="268"/>
        <v>35.96</v>
      </c>
      <c r="E8620" s="37">
        <f t="shared" si="269"/>
        <v>43.152000000000001</v>
      </c>
      <c r="F8620" s="32">
        <f>'Auxiliary Energy Estimation'!$E$25-D8620</f>
        <v>19.04</v>
      </c>
      <c r="G8620" s="32">
        <f>'Auxiliary Energy Estimation'!$E$25-E8620</f>
        <v>11.847999999999999</v>
      </c>
      <c r="H8620" s="26">
        <f>IF(D8620&lt;='Auxiliary Energy Estimation'!$E$25, 1, 0)</f>
        <v>1</v>
      </c>
      <c r="I8620" s="26">
        <f>IF(E8620&lt;='Auxiliary Energy Estimation'!$E$25, 1, 0)</f>
        <v>1</v>
      </c>
    </row>
    <row r="8621" spans="2:9" ht="15" x14ac:dyDescent="0.3">
      <c r="B8621" s="33">
        <v>8616.5</v>
      </c>
      <c r="C8621" s="34">
        <v>1.7</v>
      </c>
      <c r="D8621" s="32">
        <f t="shared" si="268"/>
        <v>35.06</v>
      </c>
      <c r="E8621" s="37">
        <f t="shared" si="269"/>
        <v>42.072000000000003</v>
      </c>
      <c r="F8621" s="32">
        <f>'Auxiliary Energy Estimation'!$E$25-D8621</f>
        <v>19.939999999999998</v>
      </c>
      <c r="G8621" s="32">
        <f>'Auxiliary Energy Estimation'!$E$25-E8621</f>
        <v>12.927999999999997</v>
      </c>
      <c r="H8621" s="26">
        <f>IF(D8621&lt;='Auxiliary Energy Estimation'!$E$25, 1, 0)</f>
        <v>1</v>
      </c>
      <c r="I8621" s="26">
        <f>IF(E8621&lt;='Auxiliary Energy Estimation'!$E$25, 1, 0)</f>
        <v>1</v>
      </c>
    </row>
    <row r="8622" spans="2:9" ht="15" x14ac:dyDescent="0.3">
      <c r="B8622" s="33">
        <v>8617.5</v>
      </c>
      <c r="C8622" s="34">
        <v>1.7</v>
      </c>
      <c r="D8622" s="32">
        <f t="shared" si="268"/>
        <v>35.06</v>
      </c>
      <c r="E8622" s="37">
        <f t="shared" si="269"/>
        <v>42.072000000000003</v>
      </c>
      <c r="F8622" s="32">
        <f>'Auxiliary Energy Estimation'!$E$25-D8622</f>
        <v>19.939999999999998</v>
      </c>
      <c r="G8622" s="32">
        <f>'Auxiliary Energy Estimation'!$E$25-E8622</f>
        <v>12.927999999999997</v>
      </c>
      <c r="H8622" s="26">
        <f>IF(D8622&lt;='Auxiliary Energy Estimation'!$E$25, 1, 0)</f>
        <v>1</v>
      </c>
      <c r="I8622" s="26">
        <f>IF(E8622&lt;='Auxiliary Energy Estimation'!$E$25, 1, 0)</f>
        <v>1</v>
      </c>
    </row>
    <row r="8623" spans="2:9" ht="15" x14ac:dyDescent="0.3">
      <c r="B8623" s="33">
        <v>8618.5</v>
      </c>
      <c r="C8623" s="34">
        <v>1.1000000000000001</v>
      </c>
      <c r="D8623" s="32">
        <f t="shared" si="268"/>
        <v>33.979999999999997</v>
      </c>
      <c r="E8623" s="37">
        <f t="shared" si="269"/>
        <v>40.775999999999996</v>
      </c>
      <c r="F8623" s="32">
        <f>'Auxiliary Energy Estimation'!$E$25-D8623</f>
        <v>21.020000000000003</v>
      </c>
      <c r="G8623" s="32">
        <f>'Auxiliary Energy Estimation'!$E$25-E8623</f>
        <v>14.224000000000004</v>
      </c>
      <c r="H8623" s="26">
        <f>IF(D8623&lt;='Auxiliary Energy Estimation'!$E$25, 1, 0)</f>
        <v>1</v>
      </c>
      <c r="I8623" s="26">
        <f>IF(E8623&lt;='Auxiliary Energy Estimation'!$E$25, 1, 0)</f>
        <v>1</v>
      </c>
    </row>
    <row r="8624" spans="2:9" ht="15" x14ac:dyDescent="0.3">
      <c r="B8624" s="33">
        <v>8619.5</v>
      </c>
      <c r="C8624" s="34">
        <v>0.6</v>
      </c>
      <c r="D8624" s="32">
        <f t="shared" si="268"/>
        <v>33.08</v>
      </c>
      <c r="E8624" s="37">
        <f t="shared" si="269"/>
        <v>39.695999999999998</v>
      </c>
      <c r="F8624" s="32">
        <f>'Auxiliary Energy Estimation'!$E$25-D8624</f>
        <v>21.92</v>
      </c>
      <c r="G8624" s="32">
        <f>'Auxiliary Energy Estimation'!$E$25-E8624</f>
        <v>15.304000000000002</v>
      </c>
      <c r="H8624" s="26">
        <f>IF(D8624&lt;='Auxiliary Energy Estimation'!$E$25, 1, 0)</f>
        <v>1</v>
      </c>
      <c r="I8624" s="26">
        <f>IF(E8624&lt;='Auxiliary Energy Estimation'!$E$25, 1, 0)</f>
        <v>1</v>
      </c>
    </row>
    <row r="8625" spans="2:9" ht="15" x14ac:dyDescent="0.3">
      <c r="B8625" s="33">
        <v>8620.5</v>
      </c>
      <c r="C8625" s="34">
        <v>0.6</v>
      </c>
      <c r="D8625" s="32">
        <f t="shared" si="268"/>
        <v>33.08</v>
      </c>
      <c r="E8625" s="37">
        <f t="shared" si="269"/>
        <v>39.695999999999998</v>
      </c>
      <c r="F8625" s="32">
        <f>'Auxiliary Energy Estimation'!$E$25-D8625</f>
        <v>21.92</v>
      </c>
      <c r="G8625" s="32">
        <f>'Auxiliary Energy Estimation'!$E$25-E8625</f>
        <v>15.304000000000002</v>
      </c>
      <c r="H8625" s="26">
        <f>IF(D8625&lt;='Auxiliary Energy Estimation'!$E$25, 1, 0)</f>
        <v>1</v>
      </c>
      <c r="I8625" s="26">
        <f>IF(E8625&lt;='Auxiliary Energy Estimation'!$E$25, 1, 0)</f>
        <v>1</v>
      </c>
    </row>
    <row r="8626" spans="2:9" ht="15" x14ac:dyDescent="0.3">
      <c r="B8626" s="33">
        <v>8621.5</v>
      </c>
      <c r="C8626" s="34">
        <v>0.6</v>
      </c>
      <c r="D8626" s="32">
        <f t="shared" si="268"/>
        <v>33.08</v>
      </c>
      <c r="E8626" s="37">
        <f t="shared" si="269"/>
        <v>39.695999999999998</v>
      </c>
      <c r="F8626" s="32">
        <f>'Auxiliary Energy Estimation'!$E$25-D8626</f>
        <v>21.92</v>
      </c>
      <c r="G8626" s="32">
        <f>'Auxiliary Energy Estimation'!$E$25-E8626</f>
        <v>15.304000000000002</v>
      </c>
      <c r="H8626" s="26">
        <f>IF(D8626&lt;='Auxiliary Energy Estimation'!$E$25, 1, 0)</f>
        <v>1</v>
      </c>
      <c r="I8626" s="26">
        <f>IF(E8626&lt;='Auxiliary Energy Estimation'!$E$25, 1, 0)</f>
        <v>1</v>
      </c>
    </row>
    <row r="8627" spans="2:9" ht="15" x14ac:dyDescent="0.3">
      <c r="B8627" s="33">
        <v>8622.5</v>
      </c>
      <c r="C8627" s="34">
        <v>1.1000000000000001</v>
      </c>
      <c r="D8627" s="32">
        <f t="shared" si="268"/>
        <v>33.979999999999997</v>
      </c>
      <c r="E8627" s="37">
        <f t="shared" si="269"/>
        <v>40.775999999999996</v>
      </c>
      <c r="F8627" s="32">
        <f>'Auxiliary Energy Estimation'!$E$25-D8627</f>
        <v>21.020000000000003</v>
      </c>
      <c r="G8627" s="32">
        <f>'Auxiliary Energy Estimation'!$E$25-E8627</f>
        <v>14.224000000000004</v>
      </c>
      <c r="H8627" s="26">
        <f>IF(D8627&lt;='Auxiliary Energy Estimation'!$E$25, 1, 0)</f>
        <v>1</v>
      </c>
      <c r="I8627" s="26">
        <f>IF(E8627&lt;='Auxiliary Energy Estimation'!$E$25, 1, 0)</f>
        <v>1</v>
      </c>
    </row>
    <row r="8628" spans="2:9" ht="15" x14ac:dyDescent="0.3">
      <c r="B8628" s="33">
        <v>8623.5</v>
      </c>
      <c r="C8628" s="34">
        <v>1.1000000000000001</v>
      </c>
      <c r="D8628" s="32">
        <f t="shared" si="268"/>
        <v>33.979999999999997</v>
      </c>
      <c r="E8628" s="37">
        <f t="shared" si="269"/>
        <v>40.775999999999996</v>
      </c>
      <c r="F8628" s="32">
        <f>'Auxiliary Energy Estimation'!$E$25-D8628</f>
        <v>21.020000000000003</v>
      </c>
      <c r="G8628" s="32">
        <f>'Auxiliary Energy Estimation'!$E$25-E8628</f>
        <v>14.224000000000004</v>
      </c>
      <c r="H8628" s="26">
        <f>IF(D8628&lt;='Auxiliary Energy Estimation'!$E$25, 1, 0)</f>
        <v>1</v>
      </c>
      <c r="I8628" s="26">
        <f>IF(E8628&lt;='Auxiliary Energy Estimation'!$E$25, 1, 0)</f>
        <v>1</v>
      </c>
    </row>
    <row r="8629" spans="2:9" ht="15" x14ac:dyDescent="0.3">
      <c r="B8629" s="33">
        <v>8624.5</v>
      </c>
      <c r="C8629" s="34">
        <v>1.7</v>
      </c>
      <c r="D8629" s="32">
        <f t="shared" si="268"/>
        <v>35.06</v>
      </c>
      <c r="E8629" s="37">
        <f t="shared" si="269"/>
        <v>42.072000000000003</v>
      </c>
      <c r="F8629" s="32">
        <f>'Auxiliary Energy Estimation'!$E$25-D8629</f>
        <v>19.939999999999998</v>
      </c>
      <c r="G8629" s="32">
        <f>'Auxiliary Energy Estimation'!$E$25-E8629</f>
        <v>12.927999999999997</v>
      </c>
      <c r="H8629" s="26">
        <f>IF(D8629&lt;='Auxiliary Energy Estimation'!$E$25, 1, 0)</f>
        <v>1</v>
      </c>
      <c r="I8629" s="26">
        <f>IF(E8629&lt;='Auxiliary Energy Estimation'!$E$25, 1, 0)</f>
        <v>1</v>
      </c>
    </row>
    <row r="8630" spans="2:9" ht="15" x14ac:dyDescent="0.3">
      <c r="B8630" s="33">
        <v>8625.5</v>
      </c>
      <c r="C8630" s="34">
        <v>2.2000000000000002</v>
      </c>
      <c r="D8630" s="32">
        <f t="shared" si="268"/>
        <v>35.96</v>
      </c>
      <c r="E8630" s="37">
        <f t="shared" si="269"/>
        <v>43.152000000000001</v>
      </c>
      <c r="F8630" s="32">
        <f>'Auxiliary Energy Estimation'!$E$25-D8630</f>
        <v>19.04</v>
      </c>
      <c r="G8630" s="32">
        <f>'Auxiliary Energy Estimation'!$E$25-E8630</f>
        <v>11.847999999999999</v>
      </c>
      <c r="H8630" s="26">
        <f>IF(D8630&lt;='Auxiliary Energy Estimation'!$E$25, 1, 0)</f>
        <v>1</v>
      </c>
      <c r="I8630" s="26">
        <f>IF(E8630&lt;='Auxiliary Energy Estimation'!$E$25, 1, 0)</f>
        <v>1</v>
      </c>
    </row>
    <row r="8631" spans="2:9" ht="15" x14ac:dyDescent="0.3">
      <c r="B8631" s="33">
        <v>8626.5</v>
      </c>
      <c r="C8631" s="34">
        <v>2.2000000000000002</v>
      </c>
      <c r="D8631" s="32">
        <f t="shared" si="268"/>
        <v>35.96</v>
      </c>
      <c r="E8631" s="37">
        <f t="shared" si="269"/>
        <v>43.152000000000001</v>
      </c>
      <c r="F8631" s="32">
        <f>'Auxiliary Energy Estimation'!$E$25-D8631</f>
        <v>19.04</v>
      </c>
      <c r="G8631" s="32">
        <f>'Auxiliary Energy Estimation'!$E$25-E8631</f>
        <v>11.847999999999999</v>
      </c>
      <c r="H8631" s="26">
        <f>IF(D8631&lt;='Auxiliary Energy Estimation'!$E$25, 1, 0)</f>
        <v>1</v>
      </c>
      <c r="I8631" s="26">
        <f>IF(E8631&lt;='Auxiliary Energy Estimation'!$E$25, 1, 0)</f>
        <v>1</v>
      </c>
    </row>
    <row r="8632" spans="2:9" ht="15" x14ac:dyDescent="0.3">
      <c r="B8632" s="33">
        <v>8627.5</v>
      </c>
      <c r="C8632" s="34">
        <v>3.3</v>
      </c>
      <c r="D8632" s="32">
        <f t="shared" si="268"/>
        <v>37.94</v>
      </c>
      <c r="E8632" s="37">
        <f t="shared" si="269"/>
        <v>45.527999999999999</v>
      </c>
      <c r="F8632" s="32">
        <f>'Auxiliary Energy Estimation'!$E$25-D8632</f>
        <v>17.060000000000002</v>
      </c>
      <c r="G8632" s="32">
        <f>'Auxiliary Energy Estimation'!$E$25-E8632</f>
        <v>9.4720000000000013</v>
      </c>
      <c r="H8632" s="26">
        <f>IF(D8632&lt;='Auxiliary Energy Estimation'!$E$25, 1, 0)</f>
        <v>1</v>
      </c>
      <c r="I8632" s="26">
        <f>IF(E8632&lt;='Auxiliary Energy Estimation'!$E$25, 1, 0)</f>
        <v>1</v>
      </c>
    </row>
    <row r="8633" spans="2:9" ht="15" x14ac:dyDescent="0.3">
      <c r="B8633" s="33">
        <v>8628.5</v>
      </c>
      <c r="C8633" s="34">
        <v>3.3</v>
      </c>
      <c r="D8633" s="32">
        <f t="shared" si="268"/>
        <v>37.94</v>
      </c>
      <c r="E8633" s="37">
        <f t="shared" si="269"/>
        <v>45.527999999999999</v>
      </c>
      <c r="F8633" s="32">
        <f>'Auxiliary Energy Estimation'!$E$25-D8633</f>
        <v>17.060000000000002</v>
      </c>
      <c r="G8633" s="32">
        <f>'Auxiliary Energy Estimation'!$E$25-E8633</f>
        <v>9.4720000000000013</v>
      </c>
      <c r="H8633" s="26">
        <f>IF(D8633&lt;='Auxiliary Energy Estimation'!$E$25, 1, 0)</f>
        <v>1</v>
      </c>
      <c r="I8633" s="26">
        <f>IF(E8633&lt;='Auxiliary Energy Estimation'!$E$25, 1, 0)</f>
        <v>1</v>
      </c>
    </row>
    <row r="8634" spans="2:9" ht="15" x14ac:dyDescent="0.3">
      <c r="B8634" s="33">
        <v>8629.5</v>
      </c>
      <c r="C8634" s="34">
        <v>3.3</v>
      </c>
      <c r="D8634" s="32">
        <f t="shared" si="268"/>
        <v>37.94</v>
      </c>
      <c r="E8634" s="37">
        <f t="shared" si="269"/>
        <v>45.527999999999999</v>
      </c>
      <c r="F8634" s="32">
        <f>'Auxiliary Energy Estimation'!$E$25-D8634</f>
        <v>17.060000000000002</v>
      </c>
      <c r="G8634" s="32">
        <f>'Auxiliary Energy Estimation'!$E$25-E8634</f>
        <v>9.4720000000000013</v>
      </c>
      <c r="H8634" s="26">
        <f>IF(D8634&lt;='Auxiliary Energy Estimation'!$E$25, 1, 0)</f>
        <v>1</v>
      </c>
      <c r="I8634" s="26">
        <f>IF(E8634&lt;='Auxiliary Energy Estimation'!$E$25, 1, 0)</f>
        <v>1</v>
      </c>
    </row>
    <row r="8635" spans="2:9" ht="15" x14ac:dyDescent="0.3">
      <c r="B8635" s="33">
        <v>8630.5</v>
      </c>
      <c r="C8635" s="34">
        <v>3.3</v>
      </c>
      <c r="D8635" s="32">
        <f t="shared" si="268"/>
        <v>37.94</v>
      </c>
      <c r="E8635" s="37">
        <f t="shared" si="269"/>
        <v>45.527999999999999</v>
      </c>
      <c r="F8635" s="32">
        <f>'Auxiliary Energy Estimation'!$E$25-D8635</f>
        <v>17.060000000000002</v>
      </c>
      <c r="G8635" s="32">
        <f>'Auxiliary Energy Estimation'!$E$25-E8635</f>
        <v>9.4720000000000013</v>
      </c>
      <c r="H8635" s="26">
        <f>IF(D8635&lt;='Auxiliary Energy Estimation'!$E$25, 1, 0)</f>
        <v>1</v>
      </c>
      <c r="I8635" s="26">
        <f>IF(E8635&lt;='Auxiliary Energy Estimation'!$E$25, 1, 0)</f>
        <v>1</v>
      </c>
    </row>
    <row r="8636" spans="2:9" ht="15" x14ac:dyDescent="0.3">
      <c r="B8636" s="33">
        <v>8631.5</v>
      </c>
      <c r="C8636" s="34">
        <v>3.9</v>
      </c>
      <c r="D8636" s="32">
        <f t="shared" si="268"/>
        <v>39.019999999999996</v>
      </c>
      <c r="E8636" s="37">
        <f t="shared" si="269"/>
        <v>46.823999999999991</v>
      </c>
      <c r="F8636" s="32">
        <f>'Auxiliary Energy Estimation'!$E$25-D8636</f>
        <v>15.980000000000004</v>
      </c>
      <c r="G8636" s="32">
        <f>'Auxiliary Energy Estimation'!$E$25-E8636</f>
        <v>8.176000000000009</v>
      </c>
      <c r="H8636" s="26">
        <f>IF(D8636&lt;='Auxiliary Energy Estimation'!$E$25, 1, 0)</f>
        <v>1</v>
      </c>
      <c r="I8636" s="26">
        <f>IF(E8636&lt;='Auxiliary Energy Estimation'!$E$25, 1, 0)</f>
        <v>1</v>
      </c>
    </row>
    <row r="8637" spans="2:9" ht="15" x14ac:dyDescent="0.3">
      <c r="B8637" s="33">
        <v>8632.5</v>
      </c>
      <c r="C8637" s="34">
        <v>3.9</v>
      </c>
      <c r="D8637" s="32">
        <f t="shared" si="268"/>
        <v>39.019999999999996</v>
      </c>
      <c r="E8637" s="37">
        <f t="shared" si="269"/>
        <v>46.823999999999991</v>
      </c>
      <c r="F8637" s="32">
        <f>'Auxiliary Energy Estimation'!$E$25-D8637</f>
        <v>15.980000000000004</v>
      </c>
      <c r="G8637" s="32">
        <f>'Auxiliary Energy Estimation'!$E$25-E8637</f>
        <v>8.176000000000009</v>
      </c>
      <c r="H8637" s="26">
        <f>IF(D8637&lt;='Auxiliary Energy Estimation'!$E$25, 1, 0)</f>
        <v>1</v>
      </c>
      <c r="I8637" s="26">
        <f>IF(E8637&lt;='Auxiliary Energy Estimation'!$E$25, 1, 0)</f>
        <v>1</v>
      </c>
    </row>
    <row r="8638" spans="2:9" ht="15" x14ac:dyDescent="0.3">
      <c r="B8638" s="33">
        <v>8633.5</v>
      </c>
      <c r="C8638" s="34">
        <v>3.9</v>
      </c>
      <c r="D8638" s="32">
        <f t="shared" si="268"/>
        <v>39.019999999999996</v>
      </c>
      <c r="E8638" s="37">
        <f t="shared" si="269"/>
        <v>46.823999999999991</v>
      </c>
      <c r="F8638" s="32">
        <f>'Auxiliary Energy Estimation'!$E$25-D8638</f>
        <v>15.980000000000004</v>
      </c>
      <c r="G8638" s="32">
        <f>'Auxiliary Energy Estimation'!$E$25-E8638</f>
        <v>8.176000000000009</v>
      </c>
      <c r="H8638" s="26">
        <f>IF(D8638&lt;='Auxiliary Energy Estimation'!$E$25, 1, 0)</f>
        <v>1</v>
      </c>
      <c r="I8638" s="26">
        <f>IF(E8638&lt;='Auxiliary Energy Estimation'!$E$25, 1, 0)</f>
        <v>1</v>
      </c>
    </row>
    <row r="8639" spans="2:9" ht="15" x14ac:dyDescent="0.3">
      <c r="B8639" s="33">
        <v>8634.5</v>
      </c>
      <c r="C8639" s="34">
        <v>3.9</v>
      </c>
      <c r="D8639" s="32">
        <f t="shared" si="268"/>
        <v>39.019999999999996</v>
      </c>
      <c r="E8639" s="37">
        <f t="shared" si="269"/>
        <v>46.823999999999991</v>
      </c>
      <c r="F8639" s="32">
        <f>'Auxiliary Energy Estimation'!$E$25-D8639</f>
        <v>15.980000000000004</v>
      </c>
      <c r="G8639" s="32">
        <f>'Auxiliary Energy Estimation'!$E$25-E8639</f>
        <v>8.176000000000009</v>
      </c>
      <c r="H8639" s="26">
        <f>IF(D8639&lt;='Auxiliary Energy Estimation'!$E$25, 1, 0)</f>
        <v>1</v>
      </c>
      <c r="I8639" s="26">
        <f>IF(E8639&lt;='Auxiliary Energy Estimation'!$E$25, 1, 0)</f>
        <v>1</v>
      </c>
    </row>
    <row r="8640" spans="2:9" ht="15" x14ac:dyDescent="0.3">
      <c r="B8640" s="33">
        <v>8635.5</v>
      </c>
      <c r="C8640" s="34">
        <v>3.9</v>
      </c>
      <c r="D8640" s="32">
        <f t="shared" si="268"/>
        <v>39.019999999999996</v>
      </c>
      <c r="E8640" s="37">
        <f t="shared" si="269"/>
        <v>46.823999999999991</v>
      </c>
      <c r="F8640" s="32">
        <f>'Auxiliary Energy Estimation'!$E$25-D8640</f>
        <v>15.980000000000004</v>
      </c>
      <c r="G8640" s="32">
        <f>'Auxiliary Energy Estimation'!$E$25-E8640</f>
        <v>8.176000000000009</v>
      </c>
      <c r="H8640" s="26">
        <f>IF(D8640&lt;='Auxiliary Energy Estimation'!$E$25, 1, 0)</f>
        <v>1</v>
      </c>
      <c r="I8640" s="26">
        <f>IF(E8640&lt;='Auxiliary Energy Estimation'!$E$25, 1, 0)</f>
        <v>1</v>
      </c>
    </row>
    <row r="8641" spans="2:9" ht="15" x14ac:dyDescent="0.3">
      <c r="B8641" s="33">
        <v>8636.5</v>
      </c>
      <c r="C8641" s="34">
        <v>3.3</v>
      </c>
      <c r="D8641" s="32">
        <f t="shared" si="268"/>
        <v>37.94</v>
      </c>
      <c r="E8641" s="37">
        <f t="shared" si="269"/>
        <v>45.527999999999999</v>
      </c>
      <c r="F8641" s="32">
        <f>'Auxiliary Energy Estimation'!$E$25-D8641</f>
        <v>17.060000000000002</v>
      </c>
      <c r="G8641" s="32">
        <f>'Auxiliary Energy Estimation'!$E$25-E8641</f>
        <v>9.4720000000000013</v>
      </c>
      <c r="H8641" s="26">
        <f>IF(D8641&lt;='Auxiliary Energy Estimation'!$E$25, 1, 0)</f>
        <v>1</v>
      </c>
      <c r="I8641" s="26">
        <f>IF(E8641&lt;='Auxiliary Energy Estimation'!$E$25, 1, 0)</f>
        <v>1</v>
      </c>
    </row>
    <row r="8642" spans="2:9" ht="15" x14ac:dyDescent="0.3">
      <c r="B8642" s="33">
        <v>8637.5</v>
      </c>
      <c r="C8642" s="34">
        <v>2.8</v>
      </c>
      <c r="D8642" s="32">
        <f t="shared" si="268"/>
        <v>37.04</v>
      </c>
      <c r="E8642" s="37">
        <f t="shared" si="269"/>
        <v>44.448</v>
      </c>
      <c r="F8642" s="32">
        <f>'Auxiliary Energy Estimation'!$E$25-D8642</f>
        <v>17.96</v>
      </c>
      <c r="G8642" s="32">
        <f>'Auxiliary Energy Estimation'!$E$25-E8642</f>
        <v>10.552</v>
      </c>
      <c r="H8642" s="26">
        <f>IF(D8642&lt;='Auxiliary Energy Estimation'!$E$25, 1, 0)</f>
        <v>1</v>
      </c>
      <c r="I8642" s="26">
        <f>IF(E8642&lt;='Auxiliary Energy Estimation'!$E$25, 1, 0)</f>
        <v>1</v>
      </c>
    </row>
    <row r="8643" spans="2:9" ht="15" x14ac:dyDescent="0.3">
      <c r="B8643" s="33">
        <v>8638.5</v>
      </c>
      <c r="C8643" s="34">
        <v>2.8</v>
      </c>
      <c r="D8643" s="32">
        <f t="shared" si="268"/>
        <v>37.04</v>
      </c>
      <c r="E8643" s="37">
        <f t="shared" si="269"/>
        <v>44.448</v>
      </c>
      <c r="F8643" s="32">
        <f>'Auxiliary Energy Estimation'!$E$25-D8643</f>
        <v>17.96</v>
      </c>
      <c r="G8643" s="32">
        <f>'Auxiliary Energy Estimation'!$E$25-E8643</f>
        <v>10.552</v>
      </c>
      <c r="H8643" s="26">
        <f>IF(D8643&lt;='Auxiliary Energy Estimation'!$E$25, 1, 0)</f>
        <v>1</v>
      </c>
      <c r="I8643" s="26">
        <f>IF(E8643&lt;='Auxiliary Energy Estimation'!$E$25, 1, 0)</f>
        <v>1</v>
      </c>
    </row>
    <row r="8644" spans="2:9" ht="15" x14ac:dyDescent="0.3">
      <c r="B8644" s="33">
        <v>8639.5</v>
      </c>
      <c r="C8644" s="34">
        <v>2.8</v>
      </c>
      <c r="D8644" s="32">
        <f t="shared" si="268"/>
        <v>37.04</v>
      </c>
      <c r="E8644" s="37">
        <f t="shared" si="269"/>
        <v>44.448</v>
      </c>
      <c r="F8644" s="32">
        <f>'Auxiliary Energy Estimation'!$E$25-D8644</f>
        <v>17.96</v>
      </c>
      <c r="G8644" s="32">
        <f>'Auxiliary Energy Estimation'!$E$25-E8644</f>
        <v>10.552</v>
      </c>
      <c r="H8644" s="26">
        <f>IF(D8644&lt;='Auxiliary Energy Estimation'!$E$25, 1, 0)</f>
        <v>1</v>
      </c>
      <c r="I8644" s="26">
        <f>IF(E8644&lt;='Auxiliary Energy Estimation'!$E$25, 1, 0)</f>
        <v>1</v>
      </c>
    </row>
    <row r="8645" spans="2:9" ht="15" x14ac:dyDescent="0.3">
      <c r="B8645" s="33">
        <v>8640.5</v>
      </c>
      <c r="C8645" s="34">
        <v>2.8</v>
      </c>
      <c r="D8645" s="32">
        <f t="shared" ref="D8645:D8708" si="270">CONVERT(C8645,"C","F")</f>
        <v>37.04</v>
      </c>
      <c r="E8645" s="37">
        <f t="shared" ref="E8645:E8708" si="271">D8645*1.2</f>
        <v>44.448</v>
      </c>
      <c r="F8645" s="32">
        <f>'Auxiliary Energy Estimation'!$E$25-D8645</f>
        <v>17.96</v>
      </c>
      <c r="G8645" s="32">
        <f>'Auxiliary Energy Estimation'!$E$25-E8645</f>
        <v>10.552</v>
      </c>
      <c r="H8645" s="26">
        <f>IF(D8645&lt;='Auxiliary Energy Estimation'!$E$25, 1, 0)</f>
        <v>1</v>
      </c>
      <c r="I8645" s="26">
        <f>IF(E8645&lt;='Auxiliary Energy Estimation'!$E$25, 1, 0)</f>
        <v>1</v>
      </c>
    </row>
    <row r="8646" spans="2:9" ht="15" x14ac:dyDescent="0.3">
      <c r="B8646" s="33">
        <v>8641.5</v>
      </c>
      <c r="C8646" s="34">
        <v>2.8</v>
      </c>
      <c r="D8646" s="32">
        <f t="shared" si="270"/>
        <v>37.04</v>
      </c>
      <c r="E8646" s="37">
        <f t="shared" si="271"/>
        <v>44.448</v>
      </c>
      <c r="F8646" s="32">
        <f>'Auxiliary Energy Estimation'!$E$25-D8646</f>
        <v>17.96</v>
      </c>
      <c r="G8646" s="32">
        <f>'Auxiliary Energy Estimation'!$E$25-E8646</f>
        <v>10.552</v>
      </c>
      <c r="H8646" s="26">
        <f>IF(D8646&lt;='Auxiliary Energy Estimation'!$E$25, 1, 0)</f>
        <v>1</v>
      </c>
      <c r="I8646" s="26">
        <f>IF(E8646&lt;='Auxiliary Energy Estimation'!$E$25, 1, 0)</f>
        <v>1</v>
      </c>
    </row>
    <row r="8647" spans="2:9" ht="15" x14ac:dyDescent="0.3">
      <c r="B8647" s="33">
        <v>8642.5</v>
      </c>
      <c r="C8647" s="34">
        <v>2.8</v>
      </c>
      <c r="D8647" s="32">
        <f t="shared" si="270"/>
        <v>37.04</v>
      </c>
      <c r="E8647" s="37">
        <f t="shared" si="271"/>
        <v>44.448</v>
      </c>
      <c r="F8647" s="32">
        <f>'Auxiliary Energy Estimation'!$E$25-D8647</f>
        <v>17.96</v>
      </c>
      <c r="G8647" s="32">
        <f>'Auxiliary Energy Estimation'!$E$25-E8647</f>
        <v>10.552</v>
      </c>
      <c r="H8647" s="26">
        <f>IF(D8647&lt;='Auxiliary Energy Estimation'!$E$25, 1, 0)</f>
        <v>1</v>
      </c>
      <c r="I8647" s="26">
        <f>IF(E8647&lt;='Auxiliary Energy Estimation'!$E$25, 1, 0)</f>
        <v>1</v>
      </c>
    </row>
    <row r="8648" spans="2:9" ht="15" x14ac:dyDescent="0.3">
      <c r="B8648" s="33">
        <v>8643.5</v>
      </c>
      <c r="C8648" s="34">
        <v>2.2000000000000002</v>
      </c>
      <c r="D8648" s="32">
        <f t="shared" si="270"/>
        <v>35.96</v>
      </c>
      <c r="E8648" s="37">
        <f t="shared" si="271"/>
        <v>43.152000000000001</v>
      </c>
      <c r="F8648" s="32">
        <f>'Auxiliary Energy Estimation'!$E$25-D8648</f>
        <v>19.04</v>
      </c>
      <c r="G8648" s="32">
        <f>'Auxiliary Energy Estimation'!$E$25-E8648</f>
        <v>11.847999999999999</v>
      </c>
      <c r="H8648" s="26">
        <f>IF(D8648&lt;='Auxiliary Energy Estimation'!$E$25, 1, 0)</f>
        <v>1</v>
      </c>
      <c r="I8648" s="26">
        <f>IF(E8648&lt;='Auxiliary Energy Estimation'!$E$25, 1, 0)</f>
        <v>1</v>
      </c>
    </row>
    <row r="8649" spans="2:9" ht="15" x14ac:dyDescent="0.3">
      <c r="B8649" s="33">
        <v>8644.5</v>
      </c>
      <c r="C8649" s="34">
        <v>2.2000000000000002</v>
      </c>
      <c r="D8649" s="32">
        <f t="shared" si="270"/>
        <v>35.96</v>
      </c>
      <c r="E8649" s="37">
        <f t="shared" si="271"/>
        <v>43.152000000000001</v>
      </c>
      <c r="F8649" s="32">
        <f>'Auxiliary Energy Estimation'!$E$25-D8649</f>
        <v>19.04</v>
      </c>
      <c r="G8649" s="32">
        <f>'Auxiliary Energy Estimation'!$E$25-E8649</f>
        <v>11.847999999999999</v>
      </c>
      <c r="H8649" s="26">
        <f>IF(D8649&lt;='Auxiliary Energy Estimation'!$E$25, 1, 0)</f>
        <v>1</v>
      </c>
      <c r="I8649" s="26">
        <f>IF(E8649&lt;='Auxiliary Energy Estimation'!$E$25, 1, 0)</f>
        <v>1</v>
      </c>
    </row>
    <row r="8650" spans="2:9" ht="15" x14ac:dyDescent="0.3">
      <c r="B8650" s="33">
        <v>8645.5</v>
      </c>
      <c r="C8650" s="34">
        <v>2.2000000000000002</v>
      </c>
      <c r="D8650" s="32">
        <f t="shared" si="270"/>
        <v>35.96</v>
      </c>
      <c r="E8650" s="37">
        <f t="shared" si="271"/>
        <v>43.152000000000001</v>
      </c>
      <c r="F8650" s="32">
        <f>'Auxiliary Energy Estimation'!$E$25-D8650</f>
        <v>19.04</v>
      </c>
      <c r="G8650" s="32">
        <f>'Auxiliary Energy Estimation'!$E$25-E8650</f>
        <v>11.847999999999999</v>
      </c>
      <c r="H8650" s="26">
        <f>IF(D8650&lt;='Auxiliary Energy Estimation'!$E$25, 1, 0)</f>
        <v>1</v>
      </c>
      <c r="I8650" s="26">
        <f>IF(E8650&lt;='Auxiliary Energy Estimation'!$E$25, 1, 0)</f>
        <v>1</v>
      </c>
    </row>
    <row r="8651" spans="2:9" ht="15" x14ac:dyDescent="0.3">
      <c r="B8651" s="33">
        <v>8646.5</v>
      </c>
      <c r="C8651" s="34">
        <v>1.1000000000000001</v>
      </c>
      <c r="D8651" s="32">
        <f t="shared" si="270"/>
        <v>33.979999999999997</v>
      </c>
      <c r="E8651" s="37">
        <f t="shared" si="271"/>
        <v>40.775999999999996</v>
      </c>
      <c r="F8651" s="32">
        <f>'Auxiliary Energy Estimation'!$E$25-D8651</f>
        <v>21.020000000000003</v>
      </c>
      <c r="G8651" s="32">
        <f>'Auxiliary Energy Estimation'!$E$25-E8651</f>
        <v>14.224000000000004</v>
      </c>
      <c r="H8651" s="26">
        <f>IF(D8651&lt;='Auxiliary Energy Estimation'!$E$25, 1, 0)</f>
        <v>1</v>
      </c>
      <c r="I8651" s="26">
        <f>IF(E8651&lt;='Auxiliary Energy Estimation'!$E$25, 1, 0)</f>
        <v>1</v>
      </c>
    </row>
    <row r="8652" spans="2:9" ht="15" x14ac:dyDescent="0.3">
      <c r="B8652" s="33">
        <v>8647.5</v>
      </c>
      <c r="C8652" s="34">
        <v>1.7</v>
      </c>
      <c r="D8652" s="32">
        <f t="shared" si="270"/>
        <v>35.06</v>
      </c>
      <c r="E8652" s="37">
        <f t="shared" si="271"/>
        <v>42.072000000000003</v>
      </c>
      <c r="F8652" s="32">
        <f>'Auxiliary Energy Estimation'!$E$25-D8652</f>
        <v>19.939999999999998</v>
      </c>
      <c r="G8652" s="32">
        <f>'Auxiliary Energy Estimation'!$E$25-E8652</f>
        <v>12.927999999999997</v>
      </c>
      <c r="H8652" s="26">
        <f>IF(D8652&lt;='Auxiliary Energy Estimation'!$E$25, 1, 0)</f>
        <v>1</v>
      </c>
      <c r="I8652" s="26">
        <f>IF(E8652&lt;='Auxiliary Energy Estimation'!$E$25, 1, 0)</f>
        <v>1</v>
      </c>
    </row>
    <row r="8653" spans="2:9" ht="15" x14ac:dyDescent="0.3">
      <c r="B8653" s="33">
        <v>8648.5</v>
      </c>
      <c r="C8653" s="34">
        <v>2.8</v>
      </c>
      <c r="D8653" s="32">
        <f t="shared" si="270"/>
        <v>37.04</v>
      </c>
      <c r="E8653" s="37">
        <f t="shared" si="271"/>
        <v>44.448</v>
      </c>
      <c r="F8653" s="32">
        <f>'Auxiliary Energy Estimation'!$E$25-D8653</f>
        <v>17.96</v>
      </c>
      <c r="G8653" s="32">
        <f>'Auxiliary Energy Estimation'!$E$25-E8653</f>
        <v>10.552</v>
      </c>
      <c r="H8653" s="26">
        <f>IF(D8653&lt;='Auxiliary Energy Estimation'!$E$25, 1, 0)</f>
        <v>1</v>
      </c>
      <c r="I8653" s="26">
        <f>IF(E8653&lt;='Auxiliary Energy Estimation'!$E$25, 1, 0)</f>
        <v>1</v>
      </c>
    </row>
    <row r="8654" spans="2:9" ht="15" x14ac:dyDescent="0.3">
      <c r="B8654" s="33">
        <v>8649.5</v>
      </c>
      <c r="C8654" s="34">
        <v>3.9</v>
      </c>
      <c r="D8654" s="32">
        <f t="shared" si="270"/>
        <v>39.019999999999996</v>
      </c>
      <c r="E8654" s="37">
        <f t="shared" si="271"/>
        <v>46.823999999999991</v>
      </c>
      <c r="F8654" s="32">
        <f>'Auxiliary Energy Estimation'!$E$25-D8654</f>
        <v>15.980000000000004</v>
      </c>
      <c r="G8654" s="32">
        <f>'Auxiliary Energy Estimation'!$E$25-E8654</f>
        <v>8.176000000000009</v>
      </c>
      <c r="H8654" s="26">
        <f>IF(D8654&lt;='Auxiliary Energy Estimation'!$E$25, 1, 0)</f>
        <v>1</v>
      </c>
      <c r="I8654" s="26">
        <f>IF(E8654&lt;='Auxiliary Energy Estimation'!$E$25, 1, 0)</f>
        <v>1</v>
      </c>
    </row>
    <row r="8655" spans="2:9" ht="15" x14ac:dyDescent="0.3">
      <c r="B8655" s="33">
        <v>8650.5</v>
      </c>
      <c r="C8655" s="34">
        <v>5.6</v>
      </c>
      <c r="D8655" s="32">
        <f t="shared" si="270"/>
        <v>42.08</v>
      </c>
      <c r="E8655" s="37">
        <f t="shared" si="271"/>
        <v>50.495999999999995</v>
      </c>
      <c r="F8655" s="32">
        <f>'Auxiliary Energy Estimation'!$E$25-D8655</f>
        <v>12.920000000000002</v>
      </c>
      <c r="G8655" s="32">
        <f>'Auxiliary Energy Estimation'!$E$25-E8655</f>
        <v>4.5040000000000049</v>
      </c>
      <c r="H8655" s="26">
        <f>IF(D8655&lt;='Auxiliary Energy Estimation'!$E$25, 1, 0)</f>
        <v>1</v>
      </c>
      <c r="I8655" s="26">
        <f>IF(E8655&lt;='Auxiliary Energy Estimation'!$E$25, 1, 0)</f>
        <v>1</v>
      </c>
    </row>
    <row r="8656" spans="2:9" ht="15" x14ac:dyDescent="0.3">
      <c r="B8656" s="33">
        <v>8651.5</v>
      </c>
      <c r="C8656" s="34">
        <v>7.2</v>
      </c>
      <c r="D8656" s="32">
        <f t="shared" si="270"/>
        <v>44.96</v>
      </c>
      <c r="E8656" s="37">
        <f t="shared" si="271"/>
        <v>53.951999999999998</v>
      </c>
      <c r="F8656" s="32">
        <f>'Auxiliary Energy Estimation'!$E$25-D8656</f>
        <v>10.039999999999999</v>
      </c>
      <c r="G8656" s="32">
        <f>'Auxiliary Energy Estimation'!$E$25-E8656</f>
        <v>1.0480000000000018</v>
      </c>
      <c r="H8656" s="26">
        <f>IF(D8656&lt;='Auxiliary Energy Estimation'!$E$25, 1, 0)</f>
        <v>1</v>
      </c>
      <c r="I8656" s="26">
        <f>IF(E8656&lt;='Auxiliary Energy Estimation'!$E$25, 1, 0)</f>
        <v>1</v>
      </c>
    </row>
    <row r="8657" spans="2:9" ht="15" x14ac:dyDescent="0.3">
      <c r="B8657" s="33">
        <v>8652.5</v>
      </c>
      <c r="C8657" s="34">
        <v>8.3000000000000007</v>
      </c>
      <c r="D8657" s="32">
        <f t="shared" si="270"/>
        <v>46.94</v>
      </c>
      <c r="E8657" s="37">
        <f t="shared" si="271"/>
        <v>56.327999999999996</v>
      </c>
      <c r="F8657" s="32">
        <f>'Auxiliary Energy Estimation'!$E$25-D8657</f>
        <v>8.0600000000000023</v>
      </c>
      <c r="G8657" s="32">
        <f>'Auxiliary Energy Estimation'!$E$25-E8657</f>
        <v>-1.3279999999999959</v>
      </c>
      <c r="H8657" s="26">
        <f>IF(D8657&lt;='Auxiliary Energy Estimation'!$E$25, 1, 0)</f>
        <v>1</v>
      </c>
      <c r="I8657" s="26">
        <f>IF(E8657&lt;='Auxiliary Energy Estimation'!$E$25, 1, 0)</f>
        <v>0</v>
      </c>
    </row>
    <row r="8658" spans="2:9" ht="15" x14ac:dyDescent="0.3">
      <c r="B8658" s="33">
        <v>8653.5</v>
      </c>
      <c r="C8658" s="34">
        <v>8.3000000000000007</v>
      </c>
      <c r="D8658" s="32">
        <f t="shared" si="270"/>
        <v>46.94</v>
      </c>
      <c r="E8658" s="37">
        <f t="shared" si="271"/>
        <v>56.327999999999996</v>
      </c>
      <c r="F8658" s="32">
        <f>'Auxiliary Energy Estimation'!$E$25-D8658</f>
        <v>8.0600000000000023</v>
      </c>
      <c r="G8658" s="32">
        <f>'Auxiliary Energy Estimation'!$E$25-E8658</f>
        <v>-1.3279999999999959</v>
      </c>
      <c r="H8658" s="26">
        <f>IF(D8658&lt;='Auxiliary Energy Estimation'!$E$25, 1, 0)</f>
        <v>1</v>
      </c>
      <c r="I8658" s="26">
        <f>IF(E8658&lt;='Auxiliary Energy Estimation'!$E$25, 1, 0)</f>
        <v>0</v>
      </c>
    </row>
    <row r="8659" spans="2:9" ht="15" x14ac:dyDescent="0.3">
      <c r="B8659" s="33">
        <v>8654.5</v>
      </c>
      <c r="C8659" s="34">
        <v>8.9</v>
      </c>
      <c r="D8659" s="32">
        <f t="shared" si="270"/>
        <v>48.019999999999996</v>
      </c>
      <c r="E8659" s="37">
        <f t="shared" si="271"/>
        <v>57.623999999999995</v>
      </c>
      <c r="F8659" s="32">
        <f>'Auxiliary Energy Estimation'!$E$25-D8659</f>
        <v>6.980000000000004</v>
      </c>
      <c r="G8659" s="32">
        <f>'Auxiliary Energy Estimation'!$E$25-E8659</f>
        <v>-2.6239999999999952</v>
      </c>
      <c r="H8659" s="26">
        <f>IF(D8659&lt;='Auxiliary Energy Estimation'!$E$25, 1, 0)</f>
        <v>1</v>
      </c>
      <c r="I8659" s="26">
        <f>IF(E8659&lt;='Auxiliary Energy Estimation'!$E$25, 1, 0)</f>
        <v>0</v>
      </c>
    </row>
    <row r="8660" spans="2:9" ht="15" x14ac:dyDescent="0.3">
      <c r="B8660" s="33">
        <v>8655.5</v>
      </c>
      <c r="C8660" s="34">
        <v>7.8</v>
      </c>
      <c r="D8660" s="32">
        <f t="shared" si="270"/>
        <v>46.04</v>
      </c>
      <c r="E8660" s="37">
        <f t="shared" si="271"/>
        <v>55.247999999999998</v>
      </c>
      <c r="F8660" s="32">
        <f>'Auxiliary Energy Estimation'!$E$25-D8660</f>
        <v>8.9600000000000009</v>
      </c>
      <c r="G8660" s="32">
        <f>'Auxiliary Energy Estimation'!$E$25-E8660</f>
        <v>-0.24799999999999756</v>
      </c>
      <c r="H8660" s="26">
        <f>IF(D8660&lt;='Auxiliary Energy Estimation'!$E$25, 1, 0)</f>
        <v>1</v>
      </c>
      <c r="I8660" s="26">
        <f>IF(E8660&lt;='Auxiliary Energy Estimation'!$E$25, 1, 0)</f>
        <v>0</v>
      </c>
    </row>
    <row r="8661" spans="2:9" ht="15" x14ac:dyDescent="0.3">
      <c r="B8661" s="33">
        <v>8656.5</v>
      </c>
      <c r="C8661" s="34">
        <v>6.1</v>
      </c>
      <c r="D8661" s="32">
        <f t="shared" si="270"/>
        <v>42.980000000000004</v>
      </c>
      <c r="E8661" s="37">
        <f t="shared" si="271"/>
        <v>51.576000000000001</v>
      </c>
      <c r="F8661" s="32">
        <f>'Auxiliary Energy Estimation'!$E$25-D8661</f>
        <v>12.019999999999996</v>
      </c>
      <c r="G8661" s="32">
        <f>'Auxiliary Energy Estimation'!$E$25-E8661</f>
        <v>3.4239999999999995</v>
      </c>
      <c r="H8661" s="26">
        <f>IF(D8661&lt;='Auxiliary Energy Estimation'!$E$25, 1, 0)</f>
        <v>1</v>
      </c>
      <c r="I8661" s="26">
        <f>IF(E8661&lt;='Auxiliary Energy Estimation'!$E$25, 1, 0)</f>
        <v>1</v>
      </c>
    </row>
    <row r="8662" spans="2:9" ht="15" x14ac:dyDescent="0.3">
      <c r="B8662" s="33">
        <v>8657.5</v>
      </c>
      <c r="C8662" s="34">
        <v>4.4000000000000004</v>
      </c>
      <c r="D8662" s="32">
        <f t="shared" si="270"/>
        <v>39.92</v>
      </c>
      <c r="E8662" s="37">
        <f t="shared" si="271"/>
        <v>47.904000000000003</v>
      </c>
      <c r="F8662" s="32">
        <f>'Auxiliary Energy Estimation'!$E$25-D8662</f>
        <v>15.079999999999998</v>
      </c>
      <c r="G8662" s="32">
        <f>'Auxiliary Energy Estimation'!$E$25-E8662</f>
        <v>7.0959999999999965</v>
      </c>
      <c r="H8662" s="26">
        <f>IF(D8662&lt;='Auxiliary Energy Estimation'!$E$25, 1, 0)</f>
        <v>1</v>
      </c>
      <c r="I8662" s="26">
        <f>IF(E8662&lt;='Auxiliary Energy Estimation'!$E$25, 1, 0)</f>
        <v>1</v>
      </c>
    </row>
    <row r="8663" spans="2:9" ht="15" x14ac:dyDescent="0.3">
      <c r="B8663" s="33">
        <v>8658.5</v>
      </c>
      <c r="C8663" s="34">
        <v>4.4000000000000004</v>
      </c>
      <c r="D8663" s="32">
        <f t="shared" si="270"/>
        <v>39.92</v>
      </c>
      <c r="E8663" s="37">
        <f t="shared" si="271"/>
        <v>47.904000000000003</v>
      </c>
      <c r="F8663" s="32">
        <f>'Auxiliary Energy Estimation'!$E$25-D8663</f>
        <v>15.079999999999998</v>
      </c>
      <c r="G8663" s="32">
        <f>'Auxiliary Energy Estimation'!$E$25-E8663</f>
        <v>7.0959999999999965</v>
      </c>
      <c r="H8663" s="26">
        <f>IF(D8663&lt;='Auxiliary Energy Estimation'!$E$25, 1, 0)</f>
        <v>1</v>
      </c>
      <c r="I8663" s="26">
        <f>IF(E8663&lt;='Auxiliary Energy Estimation'!$E$25, 1, 0)</f>
        <v>1</v>
      </c>
    </row>
    <row r="8664" spans="2:9" ht="15" x14ac:dyDescent="0.3">
      <c r="B8664" s="33">
        <v>8659.5</v>
      </c>
      <c r="C8664" s="34">
        <v>3.9</v>
      </c>
      <c r="D8664" s="32">
        <f t="shared" si="270"/>
        <v>39.019999999999996</v>
      </c>
      <c r="E8664" s="37">
        <f t="shared" si="271"/>
        <v>46.823999999999991</v>
      </c>
      <c r="F8664" s="32">
        <f>'Auxiliary Energy Estimation'!$E$25-D8664</f>
        <v>15.980000000000004</v>
      </c>
      <c r="G8664" s="32">
        <f>'Auxiliary Energy Estimation'!$E$25-E8664</f>
        <v>8.176000000000009</v>
      </c>
      <c r="H8664" s="26">
        <f>IF(D8664&lt;='Auxiliary Energy Estimation'!$E$25, 1, 0)</f>
        <v>1</v>
      </c>
      <c r="I8664" s="26">
        <f>IF(E8664&lt;='Auxiliary Energy Estimation'!$E$25, 1, 0)</f>
        <v>1</v>
      </c>
    </row>
    <row r="8665" spans="2:9" ht="15" x14ac:dyDescent="0.3">
      <c r="B8665" s="33">
        <v>8660.5</v>
      </c>
      <c r="C8665" s="34">
        <v>2.8</v>
      </c>
      <c r="D8665" s="32">
        <f t="shared" si="270"/>
        <v>37.04</v>
      </c>
      <c r="E8665" s="37">
        <f t="shared" si="271"/>
        <v>44.448</v>
      </c>
      <c r="F8665" s="32">
        <f>'Auxiliary Energy Estimation'!$E$25-D8665</f>
        <v>17.96</v>
      </c>
      <c r="G8665" s="32">
        <f>'Auxiliary Energy Estimation'!$E$25-E8665</f>
        <v>10.552</v>
      </c>
      <c r="H8665" s="26">
        <f>IF(D8665&lt;='Auxiliary Energy Estimation'!$E$25, 1, 0)</f>
        <v>1</v>
      </c>
      <c r="I8665" s="26">
        <f>IF(E8665&lt;='Auxiliary Energy Estimation'!$E$25, 1, 0)</f>
        <v>1</v>
      </c>
    </row>
    <row r="8666" spans="2:9" ht="15" x14ac:dyDescent="0.3">
      <c r="B8666" s="33">
        <v>8661.5</v>
      </c>
      <c r="C8666" s="34">
        <v>2.2000000000000002</v>
      </c>
      <c r="D8666" s="32">
        <f t="shared" si="270"/>
        <v>35.96</v>
      </c>
      <c r="E8666" s="37">
        <f t="shared" si="271"/>
        <v>43.152000000000001</v>
      </c>
      <c r="F8666" s="32">
        <f>'Auxiliary Energy Estimation'!$E$25-D8666</f>
        <v>19.04</v>
      </c>
      <c r="G8666" s="32">
        <f>'Auxiliary Energy Estimation'!$E$25-E8666</f>
        <v>11.847999999999999</v>
      </c>
      <c r="H8666" s="26">
        <f>IF(D8666&lt;='Auxiliary Energy Estimation'!$E$25, 1, 0)</f>
        <v>1</v>
      </c>
      <c r="I8666" s="26">
        <f>IF(E8666&lt;='Auxiliary Energy Estimation'!$E$25, 1, 0)</f>
        <v>1</v>
      </c>
    </row>
    <row r="8667" spans="2:9" ht="15" x14ac:dyDescent="0.3">
      <c r="B8667" s="33">
        <v>8662.5</v>
      </c>
      <c r="C8667" s="34">
        <v>1.7</v>
      </c>
      <c r="D8667" s="32">
        <f t="shared" si="270"/>
        <v>35.06</v>
      </c>
      <c r="E8667" s="37">
        <f t="shared" si="271"/>
        <v>42.072000000000003</v>
      </c>
      <c r="F8667" s="32">
        <f>'Auxiliary Energy Estimation'!$E$25-D8667</f>
        <v>19.939999999999998</v>
      </c>
      <c r="G8667" s="32">
        <f>'Auxiliary Energy Estimation'!$E$25-E8667</f>
        <v>12.927999999999997</v>
      </c>
      <c r="H8667" s="26">
        <f>IF(D8667&lt;='Auxiliary Energy Estimation'!$E$25, 1, 0)</f>
        <v>1</v>
      </c>
      <c r="I8667" s="26">
        <f>IF(E8667&lt;='Auxiliary Energy Estimation'!$E$25, 1, 0)</f>
        <v>1</v>
      </c>
    </row>
    <row r="8668" spans="2:9" ht="15" x14ac:dyDescent="0.3">
      <c r="B8668" s="33">
        <v>8663.5</v>
      </c>
      <c r="C8668" s="34">
        <v>1.1000000000000001</v>
      </c>
      <c r="D8668" s="32">
        <f t="shared" si="270"/>
        <v>33.979999999999997</v>
      </c>
      <c r="E8668" s="37">
        <f t="shared" si="271"/>
        <v>40.775999999999996</v>
      </c>
      <c r="F8668" s="32">
        <f>'Auxiliary Energy Estimation'!$E$25-D8668</f>
        <v>21.020000000000003</v>
      </c>
      <c r="G8668" s="32">
        <f>'Auxiliary Energy Estimation'!$E$25-E8668</f>
        <v>14.224000000000004</v>
      </c>
      <c r="H8668" s="26">
        <f>IF(D8668&lt;='Auxiliary Energy Estimation'!$E$25, 1, 0)</f>
        <v>1</v>
      </c>
      <c r="I8668" s="26">
        <f>IF(E8668&lt;='Auxiliary Energy Estimation'!$E$25, 1, 0)</f>
        <v>1</v>
      </c>
    </row>
    <row r="8669" spans="2:9" ht="15" x14ac:dyDescent="0.3">
      <c r="B8669" s="33">
        <v>8664.5</v>
      </c>
      <c r="C8669" s="34">
        <v>1.1000000000000001</v>
      </c>
      <c r="D8669" s="32">
        <f t="shared" si="270"/>
        <v>33.979999999999997</v>
      </c>
      <c r="E8669" s="37">
        <f t="shared" si="271"/>
        <v>40.775999999999996</v>
      </c>
      <c r="F8669" s="32">
        <f>'Auxiliary Energy Estimation'!$E$25-D8669</f>
        <v>21.020000000000003</v>
      </c>
      <c r="G8669" s="32">
        <f>'Auxiliary Energy Estimation'!$E$25-E8669</f>
        <v>14.224000000000004</v>
      </c>
      <c r="H8669" s="26">
        <f>IF(D8669&lt;='Auxiliary Energy Estimation'!$E$25, 1, 0)</f>
        <v>1</v>
      </c>
      <c r="I8669" s="26">
        <f>IF(E8669&lt;='Auxiliary Energy Estimation'!$E$25, 1, 0)</f>
        <v>1</v>
      </c>
    </row>
    <row r="8670" spans="2:9" ht="15" x14ac:dyDescent="0.3">
      <c r="B8670" s="33">
        <v>8665.5</v>
      </c>
      <c r="C8670" s="34">
        <v>1.1000000000000001</v>
      </c>
      <c r="D8670" s="32">
        <f t="shared" si="270"/>
        <v>33.979999999999997</v>
      </c>
      <c r="E8670" s="37">
        <f t="shared" si="271"/>
        <v>40.775999999999996</v>
      </c>
      <c r="F8670" s="32">
        <f>'Auxiliary Energy Estimation'!$E$25-D8670</f>
        <v>21.020000000000003</v>
      </c>
      <c r="G8670" s="32">
        <f>'Auxiliary Energy Estimation'!$E$25-E8670</f>
        <v>14.224000000000004</v>
      </c>
      <c r="H8670" s="26">
        <f>IF(D8670&lt;='Auxiliary Energy Estimation'!$E$25, 1, 0)</f>
        <v>1</v>
      </c>
      <c r="I8670" s="26">
        <f>IF(E8670&lt;='Auxiliary Energy Estimation'!$E$25, 1, 0)</f>
        <v>1</v>
      </c>
    </row>
    <row r="8671" spans="2:9" ht="15" x14ac:dyDescent="0.3">
      <c r="B8671" s="33">
        <v>8666.5</v>
      </c>
      <c r="C8671" s="34">
        <v>0.6</v>
      </c>
      <c r="D8671" s="32">
        <f t="shared" si="270"/>
        <v>33.08</v>
      </c>
      <c r="E8671" s="37">
        <f t="shared" si="271"/>
        <v>39.695999999999998</v>
      </c>
      <c r="F8671" s="32">
        <f>'Auxiliary Energy Estimation'!$E$25-D8671</f>
        <v>21.92</v>
      </c>
      <c r="G8671" s="32">
        <f>'Auxiliary Energy Estimation'!$E$25-E8671</f>
        <v>15.304000000000002</v>
      </c>
      <c r="H8671" s="26">
        <f>IF(D8671&lt;='Auxiliary Energy Estimation'!$E$25, 1, 0)</f>
        <v>1</v>
      </c>
      <c r="I8671" s="26">
        <f>IF(E8671&lt;='Auxiliary Energy Estimation'!$E$25, 1, 0)</f>
        <v>1</v>
      </c>
    </row>
    <row r="8672" spans="2:9" ht="15" x14ac:dyDescent="0.3">
      <c r="B8672" s="33">
        <v>8667.5</v>
      </c>
      <c r="C8672" s="34">
        <v>0.6</v>
      </c>
      <c r="D8672" s="32">
        <f t="shared" si="270"/>
        <v>33.08</v>
      </c>
      <c r="E8672" s="37">
        <f t="shared" si="271"/>
        <v>39.695999999999998</v>
      </c>
      <c r="F8672" s="32">
        <f>'Auxiliary Energy Estimation'!$E$25-D8672</f>
        <v>21.92</v>
      </c>
      <c r="G8672" s="32">
        <f>'Auxiliary Energy Estimation'!$E$25-E8672</f>
        <v>15.304000000000002</v>
      </c>
      <c r="H8672" s="26">
        <f>IF(D8672&lt;='Auxiliary Energy Estimation'!$E$25, 1, 0)</f>
        <v>1</v>
      </c>
      <c r="I8672" s="26">
        <f>IF(E8672&lt;='Auxiliary Energy Estimation'!$E$25, 1, 0)</f>
        <v>1</v>
      </c>
    </row>
    <row r="8673" spans="2:9" ht="15" x14ac:dyDescent="0.3">
      <c r="B8673" s="33">
        <v>8668.5</v>
      </c>
      <c r="C8673" s="34">
        <v>0</v>
      </c>
      <c r="D8673" s="32">
        <f t="shared" si="270"/>
        <v>32</v>
      </c>
      <c r="E8673" s="37">
        <f t="shared" si="271"/>
        <v>38.4</v>
      </c>
      <c r="F8673" s="32">
        <f>'Auxiliary Energy Estimation'!$E$25-D8673</f>
        <v>23</v>
      </c>
      <c r="G8673" s="32">
        <f>'Auxiliary Energy Estimation'!$E$25-E8673</f>
        <v>16.600000000000001</v>
      </c>
      <c r="H8673" s="26">
        <f>IF(D8673&lt;='Auxiliary Energy Estimation'!$E$25, 1, 0)</f>
        <v>1</v>
      </c>
      <c r="I8673" s="26">
        <f>IF(E8673&lt;='Auxiliary Energy Estimation'!$E$25, 1, 0)</f>
        <v>1</v>
      </c>
    </row>
    <row r="8674" spans="2:9" ht="15" x14ac:dyDescent="0.3">
      <c r="B8674" s="33">
        <v>8669.5</v>
      </c>
      <c r="C8674" s="34">
        <v>0.6</v>
      </c>
      <c r="D8674" s="32">
        <f t="shared" si="270"/>
        <v>33.08</v>
      </c>
      <c r="E8674" s="37">
        <f t="shared" si="271"/>
        <v>39.695999999999998</v>
      </c>
      <c r="F8674" s="32">
        <f>'Auxiliary Energy Estimation'!$E$25-D8674</f>
        <v>21.92</v>
      </c>
      <c r="G8674" s="32">
        <f>'Auxiliary Energy Estimation'!$E$25-E8674</f>
        <v>15.304000000000002</v>
      </c>
      <c r="H8674" s="26">
        <f>IF(D8674&lt;='Auxiliary Energy Estimation'!$E$25, 1, 0)</f>
        <v>1</v>
      </c>
      <c r="I8674" s="26">
        <f>IF(E8674&lt;='Auxiliary Energy Estimation'!$E$25, 1, 0)</f>
        <v>1</v>
      </c>
    </row>
    <row r="8675" spans="2:9" ht="15" x14ac:dyDescent="0.3">
      <c r="B8675" s="33">
        <v>8670.5</v>
      </c>
      <c r="C8675" s="34">
        <v>0</v>
      </c>
      <c r="D8675" s="32">
        <f t="shared" si="270"/>
        <v>32</v>
      </c>
      <c r="E8675" s="37">
        <f t="shared" si="271"/>
        <v>38.4</v>
      </c>
      <c r="F8675" s="32">
        <f>'Auxiliary Energy Estimation'!$E$25-D8675</f>
        <v>23</v>
      </c>
      <c r="G8675" s="32">
        <f>'Auxiliary Energy Estimation'!$E$25-E8675</f>
        <v>16.600000000000001</v>
      </c>
      <c r="H8675" s="26">
        <f>IF(D8675&lt;='Auxiliary Energy Estimation'!$E$25, 1, 0)</f>
        <v>1</v>
      </c>
      <c r="I8675" s="26">
        <f>IF(E8675&lt;='Auxiliary Energy Estimation'!$E$25, 1, 0)</f>
        <v>1</v>
      </c>
    </row>
    <row r="8676" spans="2:9" ht="15" x14ac:dyDescent="0.3">
      <c r="B8676" s="33">
        <v>8671.5</v>
      </c>
      <c r="C8676" s="34">
        <v>0</v>
      </c>
      <c r="D8676" s="32">
        <f t="shared" si="270"/>
        <v>32</v>
      </c>
      <c r="E8676" s="37">
        <f t="shared" si="271"/>
        <v>38.4</v>
      </c>
      <c r="F8676" s="32">
        <f>'Auxiliary Energy Estimation'!$E$25-D8676</f>
        <v>23</v>
      </c>
      <c r="G8676" s="32">
        <f>'Auxiliary Energy Estimation'!$E$25-E8676</f>
        <v>16.600000000000001</v>
      </c>
      <c r="H8676" s="26">
        <f>IF(D8676&lt;='Auxiliary Energy Estimation'!$E$25, 1, 0)</f>
        <v>1</v>
      </c>
      <c r="I8676" s="26">
        <f>IF(E8676&lt;='Auxiliary Energy Estimation'!$E$25, 1, 0)</f>
        <v>1</v>
      </c>
    </row>
    <row r="8677" spans="2:9" ht="15" x14ac:dyDescent="0.3">
      <c r="B8677" s="33">
        <v>8672.5</v>
      </c>
      <c r="C8677" s="34">
        <v>2.2000000000000002</v>
      </c>
      <c r="D8677" s="32">
        <f t="shared" si="270"/>
        <v>35.96</v>
      </c>
      <c r="E8677" s="37">
        <f t="shared" si="271"/>
        <v>43.152000000000001</v>
      </c>
      <c r="F8677" s="32">
        <f>'Auxiliary Energy Estimation'!$E$25-D8677</f>
        <v>19.04</v>
      </c>
      <c r="G8677" s="32">
        <f>'Auxiliary Energy Estimation'!$E$25-E8677</f>
        <v>11.847999999999999</v>
      </c>
      <c r="H8677" s="26">
        <f>IF(D8677&lt;='Auxiliary Energy Estimation'!$E$25, 1, 0)</f>
        <v>1</v>
      </c>
      <c r="I8677" s="26">
        <f>IF(E8677&lt;='Auxiliary Energy Estimation'!$E$25, 1, 0)</f>
        <v>1</v>
      </c>
    </row>
    <row r="8678" spans="2:9" ht="15" x14ac:dyDescent="0.3">
      <c r="B8678" s="33">
        <v>8673.5</v>
      </c>
      <c r="C8678" s="34">
        <v>5</v>
      </c>
      <c r="D8678" s="32">
        <f t="shared" si="270"/>
        <v>41</v>
      </c>
      <c r="E8678" s="37">
        <f t="shared" si="271"/>
        <v>49.199999999999996</v>
      </c>
      <c r="F8678" s="32">
        <f>'Auxiliary Energy Estimation'!$E$25-D8678</f>
        <v>14</v>
      </c>
      <c r="G8678" s="32">
        <f>'Auxiliary Energy Estimation'!$E$25-E8678</f>
        <v>5.8000000000000043</v>
      </c>
      <c r="H8678" s="26">
        <f>IF(D8678&lt;='Auxiliary Energy Estimation'!$E$25, 1, 0)</f>
        <v>1</v>
      </c>
      <c r="I8678" s="26">
        <f>IF(E8678&lt;='Auxiliary Energy Estimation'!$E$25, 1, 0)</f>
        <v>1</v>
      </c>
    </row>
    <row r="8679" spans="2:9" ht="15" x14ac:dyDescent="0.3">
      <c r="B8679" s="33">
        <v>8674.5</v>
      </c>
      <c r="C8679" s="34">
        <v>7.8</v>
      </c>
      <c r="D8679" s="32">
        <f t="shared" si="270"/>
        <v>46.04</v>
      </c>
      <c r="E8679" s="37">
        <f t="shared" si="271"/>
        <v>55.247999999999998</v>
      </c>
      <c r="F8679" s="32">
        <f>'Auxiliary Energy Estimation'!$E$25-D8679</f>
        <v>8.9600000000000009</v>
      </c>
      <c r="G8679" s="32">
        <f>'Auxiliary Energy Estimation'!$E$25-E8679</f>
        <v>-0.24799999999999756</v>
      </c>
      <c r="H8679" s="26">
        <f>IF(D8679&lt;='Auxiliary Energy Estimation'!$E$25, 1, 0)</f>
        <v>1</v>
      </c>
      <c r="I8679" s="26">
        <f>IF(E8679&lt;='Auxiliary Energy Estimation'!$E$25, 1, 0)</f>
        <v>0</v>
      </c>
    </row>
    <row r="8680" spans="2:9" ht="15" x14ac:dyDescent="0.3">
      <c r="B8680" s="33">
        <v>8675.5</v>
      </c>
      <c r="C8680" s="34">
        <v>10</v>
      </c>
      <c r="D8680" s="32">
        <f t="shared" si="270"/>
        <v>50</v>
      </c>
      <c r="E8680" s="37">
        <f t="shared" si="271"/>
        <v>60</v>
      </c>
      <c r="F8680" s="32">
        <f>'Auxiliary Energy Estimation'!$E$25-D8680</f>
        <v>5</v>
      </c>
      <c r="G8680" s="32">
        <f>'Auxiliary Energy Estimation'!$E$25-E8680</f>
        <v>-5</v>
      </c>
      <c r="H8680" s="26">
        <f>IF(D8680&lt;='Auxiliary Energy Estimation'!$E$25, 1, 0)</f>
        <v>1</v>
      </c>
      <c r="I8680" s="26">
        <f>IF(E8680&lt;='Auxiliary Energy Estimation'!$E$25, 1, 0)</f>
        <v>0</v>
      </c>
    </row>
    <row r="8681" spans="2:9" ht="15" x14ac:dyDescent="0.3">
      <c r="B8681" s="33">
        <v>8676.5</v>
      </c>
      <c r="C8681" s="34">
        <v>10.6</v>
      </c>
      <c r="D8681" s="32">
        <f t="shared" si="270"/>
        <v>51.08</v>
      </c>
      <c r="E8681" s="37">
        <f t="shared" si="271"/>
        <v>61.295999999999992</v>
      </c>
      <c r="F8681" s="32">
        <f>'Auxiliary Energy Estimation'!$E$25-D8681</f>
        <v>3.9200000000000017</v>
      </c>
      <c r="G8681" s="32">
        <f>'Auxiliary Energy Estimation'!$E$25-E8681</f>
        <v>-6.2959999999999923</v>
      </c>
      <c r="H8681" s="26">
        <f>IF(D8681&lt;='Auxiliary Energy Estimation'!$E$25, 1, 0)</f>
        <v>1</v>
      </c>
      <c r="I8681" s="26">
        <f>IF(E8681&lt;='Auxiliary Energy Estimation'!$E$25, 1, 0)</f>
        <v>0</v>
      </c>
    </row>
    <row r="8682" spans="2:9" ht="15" x14ac:dyDescent="0.3">
      <c r="B8682" s="33">
        <v>8677.5</v>
      </c>
      <c r="C8682" s="34">
        <v>11.1</v>
      </c>
      <c r="D8682" s="32">
        <f t="shared" si="270"/>
        <v>51.980000000000004</v>
      </c>
      <c r="E8682" s="37">
        <f t="shared" si="271"/>
        <v>62.376000000000005</v>
      </c>
      <c r="F8682" s="32">
        <f>'Auxiliary Energy Estimation'!$E$25-D8682</f>
        <v>3.019999999999996</v>
      </c>
      <c r="G8682" s="32">
        <f>'Auxiliary Energy Estimation'!$E$25-E8682</f>
        <v>-7.3760000000000048</v>
      </c>
      <c r="H8682" s="26">
        <f>IF(D8682&lt;='Auxiliary Energy Estimation'!$E$25, 1, 0)</f>
        <v>1</v>
      </c>
      <c r="I8682" s="26">
        <f>IF(E8682&lt;='Auxiliary Energy Estimation'!$E$25, 1, 0)</f>
        <v>0</v>
      </c>
    </row>
    <row r="8683" spans="2:9" ht="15" x14ac:dyDescent="0.3">
      <c r="B8683" s="33">
        <v>8678.5</v>
      </c>
      <c r="C8683" s="34">
        <v>10.6</v>
      </c>
      <c r="D8683" s="32">
        <f t="shared" si="270"/>
        <v>51.08</v>
      </c>
      <c r="E8683" s="37">
        <f t="shared" si="271"/>
        <v>61.295999999999992</v>
      </c>
      <c r="F8683" s="32">
        <f>'Auxiliary Energy Estimation'!$E$25-D8683</f>
        <v>3.9200000000000017</v>
      </c>
      <c r="G8683" s="32">
        <f>'Auxiliary Energy Estimation'!$E$25-E8683</f>
        <v>-6.2959999999999923</v>
      </c>
      <c r="H8683" s="26">
        <f>IF(D8683&lt;='Auxiliary Energy Estimation'!$E$25, 1, 0)</f>
        <v>1</v>
      </c>
      <c r="I8683" s="26">
        <f>IF(E8683&lt;='Auxiliary Energy Estimation'!$E$25, 1, 0)</f>
        <v>0</v>
      </c>
    </row>
    <row r="8684" spans="2:9" ht="15" x14ac:dyDescent="0.3">
      <c r="B8684" s="33">
        <v>8679.5</v>
      </c>
      <c r="C8684" s="34">
        <v>9.4</v>
      </c>
      <c r="D8684" s="32">
        <f t="shared" si="270"/>
        <v>48.92</v>
      </c>
      <c r="E8684" s="37">
        <f t="shared" si="271"/>
        <v>58.704000000000001</v>
      </c>
      <c r="F8684" s="32">
        <f>'Auxiliary Energy Estimation'!$E$25-D8684</f>
        <v>6.0799999999999983</v>
      </c>
      <c r="G8684" s="32">
        <f>'Auxiliary Energy Estimation'!$E$25-E8684</f>
        <v>-3.7040000000000006</v>
      </c>
      <c r="H8684" s="26">
        <f>IF(D8684&lt;='Auxiliary Energy Estimation'!$E$25, 1, 0)</f>
        <v>1</v>
      </c>
      <c r="I8684" s="26">
        <f>IF(E8684&lt;='Auxiliary Energy Estimation'!$E$25, 1, 0)</f>
        <v>0</v>
      </c>
    </row>
    <row r="8685" spans="2:9" ht="15" x14ac:dyDescent="0.3">
      <c r="B8685" s="33">
        <v>8680.5</v>
      </c>
      <c r="C8685" s="34">
        <v>8.3000000000000007</v>
      </c>
      <c r="D8685" s="32">
        <f t="shared" si="270"/>
        <v>46.94</v>
      </c>
      <c r="E8685" s="37">
        <f t="shared" si="271"/>
        <v>56.327999999999996</v>
      </c>
      <c r="F8685" s="32">
        <f>'Auxiliary Energy Estimation'!$E$25-D8685</f>
        <v>8.0600000000000023</v>
      </c>
      <c r="G8685" s="32">
        <f>'Auxiliary Energy Estimation'!$E$25-E8685</f>
        <v>-1.3279999999999959</v>
      </c>
      <c r="H8685" s="26">
        <f>IF(D8685&lt;='Auxiliary Energy Estimation'!$E$25, 1, 0)</f>
        <v>1</v>
      </c>
      <c r="I8685" s="26">
        <f>IF(E8685&lt;='Auxiliary Energy Estimation'!$E$25, 1, 0)</f>
        <v>0</v>
      </c>
    </row>
    <row r="8686" spans="2:9" ht="15" x14ac:dyDescent="0.3">
      <c r="B8686" s="33">
        <v>8681.5</v>
      </c>
      <c r="C8686" s="34">
        <v>7.8</v>
      </c>
      <c r="D8686" s="32">
        <f t="shared" si="270"/>
        <v>46.04</v>
      </c>
      <c r="E8686" s="37">
        <f t="shared" si="271"/>
        <v>55.247999999999998</v>
      </c>
      <c r="F8686" s="32">
        <f>'Auxiliary Energy Estimation'!$E$25-D8686</f>
        <v>8.9600000000000009</v>
      </c>
      <c r="G8686" s="32">
        <f>'Auxiliary Energy Estimation'!$E$25-E8686</f>
        <v>-0.24799999999999756</v>
      </c>
      <c r="H8686" s="26">
        <f>IF(D8686&lt;='Auxiliary Energy Estimation'!$E$25, 1, 0)</f>
        <v>1</v>
      </c>
      <c r="I8686" s="26">
        <f>IF(E8686&lt;='Auxiliary Energy Estimation'!$E$25, 1, 0)</f>
        <v>0</v>
      </c>
    </row>
    <row r="8687" spans="2:9" ht="15" x14ac:dyDescent="0.3">
      <c r="B8687" s="33">
        <v>8682.5</v>
      </c>
      <c r="C8687" s="34">
        <v>7.2</v>
      </c>
      <c r="D8687" s="32">
        <f t="shared" si="270"/>
        <v>44.96</v>
      </c>
      <c r="E8687" s="37">
        <f t="shared" si="271"/>
        <v>53.951999999999998</v>
      </c>
      <c r="F8687" s="32">
        <f>'Auxiliary Energy Estimation'!$E$25-D8687</f>
        <v>10.039999999999999</v>
      </c>
      <c r="G8687" s="32">
        <f>'Auxiliary Energy Estimation'!$E$25-E8687</f>
        <v>1.0480000000000018</v>
      </c>
      <c r="H8687" s="26">
        <f>IF(D8687&lt;='Auxiliary Energy Estimation'!$E$25, 1, 0)</f>
        <v>1</v>
      </c>
      <c r="I8687" s="26">
        <f>IF(E8687&lt;='Auxiliary Energy Estimation'!$E$25, 1, 0)</f>
        <v>1</v>
      </c>
    </row>
    <row r="8688" spans="2:9" ht="15" x14ac:dyDescent="0.3">
      <c r="B8688" s="33">
        <v>8683.5</v>
      </c>
      <c r="C8688" s="34">
        <v>5.6</v>
      </c>
      <c r="D8688" s="32">
        <f t="shared" si="270"/>
        <v>42.08</v>
      </c>
      <c r="E8688" s="37">
        <f t="shared" si="271"/>
        <v>50.495999999999995</v>
      </c>
      <c r="F8688" s="32">
        <f>'Auxiliary Energy Estimation'!$E$25-D8688</f>
        <v>12.920000000000002</v>
      </c>
      <c r="G8688" s="32">
        <f>'Auxiliary Energy Estimation'!$E$25-E8688</f>
        <v>4.5040000000000049</v>
      </c>
      <c r="H8688" s="26">
        <f>IF(D8688&lt;='Auxiliary Energy Estimation'!$E$25, 1, 0)</f>
        <v>1</v>
      </c>
      <c r="I8688" s="26">
        <f>IF(E8688&lt;='Auxiliary Energy Estimation'!$E$25, 1, 0)</f>
        <v>1</v>
      </c>
    </row>
    <row r="8689" spans="2:9" ht="15" x14ac:dyDescent="0.3">
      <c r="B8689" s="33">
        <v>8684.5</v>
      </c>
      <c r="C8689" s="34">
        <v>6.1</v>
      </c>
      <c r="D8689" s="32">
        <f t="shared" si="270"/>
        <v>42.980000000000004</v>
      </c>
      <c r="E8689" s="37">
        <f t="shared" si="271"/>
        <v>51.576000000000001</v>
      </c>
      <c r="F8689" s="32">
        <f>'Auxiliary Energy Estimation'!$E$25-D8689</f>
        <v>12.019999999999996</v>
      </c>
      <c r="G8689" s="32">
        <f>'Auxiliary Energy Estimation'!$E$25-E8689</f>
        <v>3.4239999999999995</v>
      </c>
      <c r="H8689" s="26">
        <f>IF(D8689&lt;='Auxiliary Energy Estimation'!$E$25, 1, 0)</f>
        <v>1</v>
      </c>
      <c r="I8689" s="26">
        <f>IF(E8689&lt;='Auxiliary Energy Estimation'!$E$25, 1, 0)</f>
        <v>1</v>
      </c>
    </row>
    <row r="8690" spans="2:9" ht="15" x14ac:dyDescent="0.3">
      <c r="B8690" s="33">
        <v>8685.5</v>
      </c>
      <c r="C8690" s="34">
        <v>4.4000000000000004</v>
      </c>
      <c r="D8690" s="32">
        <f t="shared" si="270"/>
        <v>39.92</v>
      </c>
      <c r="E8690" s="37">
        <f t="shared" si="271"/>
        <v>47.904000000000003</v>
      </c>
      <c r="F8690" s="32">
        <f>'Auxiliary Energy Estimation'!$E$25-D8690</f>
        <v>15.079999999999998</v>
      </c>
      <c r="G8690" s="32">
        <f>'Auxiliary Energy Estimation'!$E$25-E8690</f>
        <v>7.0959999999999965</v>
      </c>
      <c r="H8690" s="26">
        <f>IF(D8690&lt;='Auxiliary Energy Estimation'!$E$25, 1, 0)</f>
        <v>1</v>
      </c>
      <c r="I8690" s="26">
        <f>IF(E8690&lt;='Auxiliary Energy Estimation'!$E$25, 1, 0)</f>
        <v>1</v>
      </c>
    </row>
    <row r="8691" spans="2:9" ht="15" x14ac:dyDescent="0.3">
      <c r="B8691" s="33">
        <v>8686.5</v>
      </c>
      <c r="C8691" s="34">
        <v>5</v>
      </c>
      <c r="D8691" s="32">
        <f t="shared" si="270"/>
        <v>41</v>
      </c>
      <c r="E8691" s="37">
        <f t="shared" si="271"/>
        <v>49.199999999999996</v>
      </c>
      <c r="F8691" s="32">
        <f>'Auxiliary Energy Estimation'!$E$25-D8691</f>
        <v>14</v>
      </c>
      <c r="G8691" s="32">
        <f>'Auxiliary Energy Estimation'!$E$25-E8691</f>
        <v>5.8000000000000043</v>
      </c>
      <c r="H8691" s="26">
        <f>IF(D8691&lt;='Auxiliary Energy Estimation'!$E$25, 1, 0)</f>
        <v>1</v>
      </c>
      <c r="I8691" s="26">
        <f>IF(E8691&lt;='Auxiliary Energy Estimation'!$E$25, 1, 0)</f>
        <v>1</v>
      </c>
    </row>
    <row r="8692" spans="2:9" ht="15" x14ac:dyDescent="0.3">
      <c r="B8692" s="33">
        <v>8687.5</v>
      </c>
      <c r="C8692" s="34">
        <v>3.9</v>
      </c>
      <c r="D8692" s="32">
        <f t="shared" si="270"/>
        <v>39.019999999999996</v>
      </c>
      <c r="E8692" s="37">
        <f t="shared" si="271"/>
        <v>46.823999999999991</v>
      </c>
      <c r="F8692" s="32">
        <f>'Auxiliary Energy Estimation'!$E$25-D8692</f>
        <v>15.980000000000004</v>
      </c>
      <c r="G8692" s="32">
        <f>'Auxiliary Energy Estimation'!$E$25-E8692</f>
        <v>8.176000000000009</v>
      </c>
      <c r="H8692" s="26">
        <f>IF(D8692&lt;='Auxiliary Energy Estimation'!$E$25, 1, 0)</f>
        <v>1</v>
      </c>
      <c r="I8692" s="26">
        <f>IF(E8692&lt;='Auxiliary Energy Estimation'!$E$25, 1, 0)</f>
        <v>1</v>
      </c>
    </row>
    <row r="8693" spans="2:9" ht="15" x14ac:dyDescent="0.3">
      <c r="B8693" s="33">
        <v>8688.5</v>
      </c>
      <c r="C8693" s="34">
        <v>3.3</v>
      </c>
      <c r="D8693" s="32">
        <f t="shared" si="270"/>
        <v>37.94</v>
      </c>
      <c r="E8693" s="37">
        <f t="shared" si="271"/>
        <v>45.527999999999999</v>
      </c>
      <c r="F8693" s="32">
        <f>'Auxiliary Energy Estimation'!$E$25-D8693</f>
        <v>17.060000000000002</v>
      </c>
      <c r="G8693" s="32">
        <f>'Auxiliary Energy Estimation'!$E$25-E8693</f>
        <v>9.4720000000000013</v>
      </c>
      <c r="H8693" s="26">
        <f>IF(D8693&lt;='Auxiliary Energy Estimation'!$E$25, 1, 0)</f>
        <v>1</v>
      </c>
      <c r="I8693" s="26">
        <f>IF(E8693&lt;='Auxiliary Energy Estimation'!$E$25, 1, 0)</f>
        <v>1</v>
      </c>
    </row>
    <row r="8694" spans="2:9" ht="15" x14ac:dyDescent="0.3">
      <c r="B8694" s="33">
        <v>8689.5</v>
      </c>
      <c r="C8694" s="34">
        <v>3.9</v>
      </c>
      <c r="D8694" s="32">
        <f t="shared" si="270"/>
        <v>39.019999999999996</v>
      </c>
      <c r="E8694" s="37">
        <f t="shared" si="271"/>
        <v>46.823999999999991</v>
      </c>
      <c r="F8694" s="32">
        <f>'Auxiliary Energy Estimation'!$E$25-D8694</f>
        <v>15.980000000000004</v>
      </c>
      <c r="G8694" s="32">
        <f>'Auxiliary Energy Estimation'!$E$25-E8694</f>
        <v>8.176000000000009</v>
      </c>
      <c r="H8694" s="26">
        <f>IF(D8694&lt;='Auxiliary Energy Estimation'!$E$25, 1, 0)</f>
        <v>1</v>
      </c>
      <c r="I8694" s="26">
        <f>IF(E8694&lt;='Auxiliary Energy Estimation'!$E$25, 1, 0)</f>
        <v>1</v>
      </c>
    </row>
    <row r="8695" spans="2:9" ht="15" x14ac:dyDescent="0.3">
      <c r="B8695" s="33">
        <v>8690.5</v>
      </c>
      <c r="C8695" s="34">
        <v>3.9</v>
      </c>
      <c r="D8695" s="32">
        <f t="shared" si="270"/>
        <v>39.019999999999996</v>
      </c>
      <c r="E8695" s="37">
        <f t="shared" si="271"/>
        <v>46.823999999999991</v>
      </c>
      <c r="F8695" s="32">
        <f>'Auxiliary Energy Estimation'!$E$25-D8695</f>
        <v>15.980000000000004</v>
      </c>
      <c r="G8695" s="32">
        <f>'Auxiliary Energy Estimation'!$E$25-E8695</f>
        <v>8.176000000000009</v>
      </c>
      <c r="H8695" s="26">
        <f>IF(D8695&lt;='Auxiliary Energy Estimation'!$E$25, 1, 0)</f>
        <v>1</v>
      </c>
      <c r="I8695" s="26">
        <f>IF(E8695&lt;='Auxiliary Energy Estimation'!$E$25, 1, 0)</f>
        <v>1</v>
      </c>
    </row>
    <row r="8696" spans="2:9" ht="15" x14ac:dyDescent="0.3">
      <c r="B8696" s="33">
        <v>8691.5</v>
      </c>
      <c r="C8696" s="34">
        <v>2.8</v>
      </c>
      <c r="D8696" s="32">
        <f t="shared" si="270"/>
        <v>37.04</v>
      </c>
      <c r="E8696" s="37">
        <f t="shared" si="271"/>
        <v>44.448</v>
      </c>
      <c r="F8696" s="32">
        <f>'Auxiliary Energy Estimation'!$E$25-D8696</f>
        <v>17.96</v>
      </c>
      <c r="G8696" s="32">
        <f>'Auxiliary Energy Estimation'!$E$25-E8696</f>
        <v>10.552</v>
      </c>
      <c r="H8696" s="26">
        <f>IF(D8696&lt;='Auxiliary Energy Estimation'!$E$25, 1, 0)</f>
        <v>1</v>
      </c>
      <c r="I8696" s="26">
        <f>IF(E8696&lt;='Auxiliary Energy Estimation'!$E$25, 1, 0)</f>
        <v>1</v>
      </c>
    </row>
    <row r="8697" spans="2:9" ht="15" x14ac:dyDescent="0.3">
      <c r="B8697" s="33">
        <v>8692.5</v>
      </c>
      <c r="C8697" s="34">
        <v>3.3</v>
      </c>
      <c r="D8697" s="32">
        <f t="shared" si="270"/>
        <v>37.94</v>
      </c>
      <c r="E8697" s="37">
        <f t="shared" si="271"/>
        <v>45.527999999999999</v>
      </c>
      <c r="F8697" s="32">
        <f>'Auxiliary Energy Estimation'!$E$25-D8697</f>
        <v>17.060000000000002</v>
      </c>
      <c r="G8697" s="32">
        <f>'Auxiliary Energy Estimation'!$E$25-E8697</f>
        <v>9.4720000000000013</v>
      </c>
      <c r="H8697" s="26">
        <f>IF(D8697&lt;='Auxiliary Energy Estimation'!$E$25, 1, 0)</f>
        <v>1</v>
      </c>
      <c r="I8697" s="26">
        <f>IF(E8697&lt;='Auxiliary Energy Estimation'!$E$25, 1, 0)</f>
        <v>1</v>
      </c>
    </row>
    <row r="8698" spans="2:9" ht="15" x14ac:dyDescent="0.3">
      <c r="B8698" s="33">
        <v>8693.5</v>
      </c>
      <c r="C8698" s="34">
        <v>3.3</v>
      </c>
      <c r="D8698" s="32">
        <f t="shared" si="270"/>
        <v>37.94</v>
      </c>
      <c r="E8698" s="37">
        <f t="shared" si="271"/>
        <v>45.527999999999999</v>
      </c>
      <c r="F8698" s="32">
        <f>'Auxiliary Energy Estimation'!$E$25-D8698</f>
        <v>17.060000000000002</v>
      </c>
      <c r="G8698" s="32">
        <f>'Auxiliary Energy Estimation'!$E$25-E8698</f>
        <v>9.4720000000000013</v>
      </c>
      <c r="H8698" s="26">
        <f>IF(D8698&lt;='Auxiliary Energy Estimation'!$E$25, 1, 0)</f>
        <v>1</v>
      </c>
      <c r="I8698" s="26">
        <f>IF(E8698&lt;='Auxiliary Energy Estimation'!$E$25, 1, 0)</f>
        <v>1</v>
      </c>
    </row>
    <row r="8699" spans="2:9" ht="15" x14ac:dyDescent="0.3">
      <c r="B8699" s="33">
        <v>8694.5</v>
      </c>
      <c r="C8699" s="34">
        <v>3.3</v>
      </c>
      <c r="D8699" s="32">
        <f t="shared" si="270"/>
        <v>37.94</v>
      </c>
      <c r="E8699" s="37">
        <f t="shared" si="271"/>
        <v>45.527999999999999</v>
      </c>
      <c r="F8699" s="32">
        <f>'Auxiliary Energy Estimation'!$E$25-D8699</f>
        <v>17.060000000000002</v>
      </c>
      <c r="G8699" s="32">
        <f>'Auxiliary Energy Estimation'!$E$25-E8699</f>
        <v>9.4720000000000013</v>
      </c>
      <c r="H8699" s="26">
        <f>IF(D8699&lt;='Auxiliary Energy Estimation'!$E$25, 1, 0)</f>
        <v>1</v>
      </c>
      <c r="I8699" s="26">
        <f>IF(E8699&lt;='Auxiliary Energy Estimation'!$E$25, 1, 0)</f>
        <v>1</v>
      </c>
    </row>
    <row r="8700" spans="2:9" ht="15" x14ac:dyDescent="0.3">
      <c r="B8700" s="33">
        <v>8695.5</v>
      </c>
      <c r="C8700" s="34">
        <v>3.3</v>
      </c>
      <c r="D8700" s="32">
        <f t="shared" si="270"/>
        <v>37.94</v>
      </c>
      <c r="E8700" s="37">
        <f t="shared" si="271"/>
        <v>45.527999999999999</v>
      </c>
      <c r="F8700" s="32">
        <f>'Auxiliary Energy Estimation'!$E$25-D8700</f>
        <v>17.060000000000002</v>
      </c>
      <c r="G8700" s="32">
        <f>'Auxiliary Energy Estimation'!$E$25-E8700</f>
        <v>9.4720000000000013</v>
      </c>
      <c r="H8700" s="26">
        <f>IF(D8700&lt;='Auxiliary Energy Estimation'!$E$25, 1, 0)</f>
        <v>1</v>
      </c>
      <c r="I8700" s="26">
        <f>IF(E8700&lt;='Auxiliary Energy Estimation'!$E$25, 1, 0)</f>
        <v>1</v>
      </c>
    </row>
    <row r="8701" spans="2:9" ht="15" x14ac:dyDescent="0.3">
      <c r="B8701" s="33">
        <v>8696.5</v>
      </c>
      <c r="C8701" s="34">
        <v>6.1</v>
      </c>
      <c r="D8701" s="32">
        <f t="shared" si="270"/>
        <v>42.980000000000004</v>
      </c>
      <c r="E8701" s="37">
        <f t="shared" si="271"/>
        <v>51.576000000000001</v>
      </c>
      <c r="F8701" s="32">
        <f>'Auxiliary Energy Estimation'!$E$25-D8701</f>
        <v>12.019999999999996</v>
      </c>
      <c r="G8701" s="32">
        <f>'Auxiliary Energy Estimation'!$E$25-E8701</f>
        <v>3.4239999999999995</v>
      </c>
      <c r="H8701" s="26">
        <f>IF(D8701&lt;='Auxiliary Energy Estimation'!$E$25, 1, 0)</f>
        <v>1</v>
      </c>
      <c r="I8701" s="26">
        <f>IF(E8701&lt;='Auxiliary Energy Estimation'!$E$25, 1, 0)</f>
        <v>1</v>
      </c>
    </row>
    <row r="8702" spans="2:9" ht="15" x14ac:dyDescent="0.3">
      <c r="B8702" s="33">
        <v>8697.5</v>
      </c>
      <c r="C8702" s="34">
        <v>8.3000000000000007</v>
      </c>
      <c r="D8702" s="32">
        <f t="shared" si="270"/>
        <v>46.94</v>
      </c>
      <c r="E8702" s="37">
        <f t="shared" si="271"/>
        <v>56.327999999999996</v>
      </c>
      <c r="F8702" s="32">
        <f>'Auxiliary Energy Estimation'!$E$25-D8702</f>
        <v>8.0600000000000023</v>
      </c>
      <c r="G8702" s="32">
        <f>'Auxiliary Energy Estimation'!$E$25-E8702</f>
        <v>-1.3279999999999959</v>
      </c>
      <c r="H8702" s="26">
        <f>IF(D8702&lt;='Auxiliary Energy Estimation'!$E$25, 1, 0)</f>
        <v>1</v>
      </c>
      <c r="I8702" s="26">
        <f>IF(E8702&lt;='Auxiliary Energy Estimation'!$E$25, 1, 0)</f>
        <v>0</v>
      </c>
    </row>
    <row r="8703" spans="2:9" ht="15" x14ac:dyDescent="0.3">
      <c r="B8703" s="33">
        <v>8698.5</v>
      </c>
      <c r="C8703" s="34">
        <v>10</v>
      </c>
      <c r="D8703" s="32">
        <f t="shared" si="270"/>
        <v>50</v>
      </c>
      <c r="E8703" s="37">
        <f t="shared" si="271"/>
        <v>60</v>
      </c>
      <c r="F8703" s="32">
        <f>'Auxiliary Energy Estimation'!$E$25-D8703</f>
        <v>5</v>
      </c>
      <c r="G8703" s="32">
        <f>'Auxiliary Energy Estimation'!$E$25-E8703</f>
        <v>-5</v>
      </c>
      <c r="H8703" s="26">
        <f>IF(D8703&lt;='Auxiliary Energy Estimation'!$E$25, 1, 0)</f>
        <v>1</v>
      </c>
      <c r="I8703" s="26">
        <f>IF(E8703&lt;='Auxiliary Energy Estimation'!$E$25, 1, 0)</f>
        <v>0</v>
      </c>
    </row>
    <row r="8704" spans="2:9" ht="15" x14ac:dyDescent="0.3">
      <c r="B8704" s="33">
        <v>8699.5</v>
      </c>
      <c r="C8704" s="34">
        <v>11.7</v>
      </c>
      <c r="D8704" s="32">
        <f t="shared" si="270"/>
        <v>53.06</v>
      </c>
      <c r="E8704" s="37">
        <f t="shared" si="271"/>
        <v>63.671999999999997</v>
      </c>
      <c r="F8704" s="32">
        <f>'Auxiliary Energy Estimation'!$E$25-D8704</f>
        <v>1.9399999999999977</v>
      </c>
      <c r="G8704" s="32">
        <f>'Auxiliary Energy Estimation'!$E$25-E8704</f>
        <v>-8.671999999999997</v>
      </c>
      <c r="H8704" s="26">
        <f>IF(D8704&lt;='Auxiliary Energy Estimation'!$E$25, 1, 0)</f>
        <v>1</v>
      </c>
      <c r="I8704" s="26">
        <f>IF(E8704&lt;='Auxiliary Energy Estimation'!$E$25, 1, 0)</f>
        <v>0</v>
      </c>
    </row>
    <row r="8705" spans="2:9" ht="15" x14ac:dyDescent="0.3">
      <c r="B8705" s="33">
        <v>8700.5</v>
      </c>
      <c r="C8705" s="34">
        <v>13.3</v>
      </c>
      <c r="D8705" s="32">
        <f t="shared" si="270"/>
        <v>55.94</v>
      </c>
      <c r="E8705" s="37">
        <f t="shared" si="271"/>
        <v>67.128</v>
      </c>
      <c r="F8705" s="32">
        <f>'Auxiliary Energy Estimation'!$E$25-D8705</f>
        <v>-0.93999999999999773</v>
      </c>
      <c r="G8705" s="32">
        <f>'Auxiliary Energy Estimation'!$E$25-E8705</f>
        <v>-12.128</v>
      </c>
      <c r="H8705" s="26">
        <f>IF(D8705&lt;='Auxiliary Energy Estimation'!$E$25, 1, 0)</f>
        <v>0</v>
      </c>
      <c r="I8705" s="26">
        <f>IF(E8705&lt;='Auxiliary Energy Estimation'!$E$25, 1, 0)</f>
        <v>0</v>
      </c>
    </row>
    <row r="8706" spans="2:9" ht="15" x14ac:dyDescent="0.3">
      <c r="B8706" s="33">
        <v>8701.5</v>
      </c>
      <c r="C8706" s="34">
        <v>14.4</v>
      </c>
      <c r="D8706" s="32">
        <f t="shared" si="270"/>
        <v>57.92</v>
      </c>
      <c r="E8706" s="37">
        <f t="shared" si="271"/>
        <v>69.504000000000005</v>
      </c>
      <c r="F8706" s="32">
        <f>'Auxiliary Energy Estimation'!$E$25-D8706</f>
        <v>-2.9200000000000017</v>
      </c>
      <c r="G8706" s="32">
        <f>'Auxiliary Energy Estimation'!$E$25-E8706</f>
        <v>-14.504000000000005</v>
      </c>
      <c r="H8706" s="26">
        <f>IF(D8706&lt;='Auxiliary Energy Estimation'!$E$25, 1, 0)</f>
        <v>0</v>
      </c>
      <c r="I8706" s="26">
        <f>IF(E8706&lt;='Auxiliary Energy Estimation'!$E$25, 1, 0)</f>
        <v>0</v>
      </c>
    </row>
    <row r="8707" spans="2:9" ht="15" x14ac:dyDescent="0.3">
      <c r="B8707" s="33">
        <v>8702.5</v>
      </c>
      <c r="C8707" s="34">
        <v>13.3</v>
      </c>
      <c r="D8707" s="32">
        <f t="shared" si="270"/>
        <v>55.94</v>
      </c>
      <c r="E8707" s="37">
        <f t="shared" si="271"/>
        <v>67.128</v>
      </c>
      <c r="F8707" s="32">
        <f>'Auxiliary Energy Estimation'!$E$25-D8707</f>
        <v>-0.93999999999999773</v>
      </c>
      <c r="G8707" s="32">
        <f>'Auxiliary Energy Estimation'!$E$25-E8707</f>
        <v>-12.128</v>
      </c>
      <c r="H8707" s="26">
        <f>IF(D8707&lt;='Auxiliary Energy Estimation'!$E$25, 1, 0)</f>
        <v>0</v>
      </c>
      <c r="I8707" s="26">
        <f>IF(E8707&lt;='Auxiliary Energy Estimation'!$E$25, 1, 0)</f>
        <v>0</v>
      </c>
    </row>
    <row r="8708" spans="2:9" ht="15" x14ac:dyDescent="0.3">
      <c r="B8708" s="33">
        <v>8703.5</v>
      </c>
      <c r="C8708" s="34">
        <v>12.2</v>
      </c>
      <c r="D8708" s="32">
        <f t="shared" si="270"/>
        <v>53.96</v>
      </c>
      <c r="E8708" s="37">
        <f t="shared" si="271"/>
        <v>64.751999999999995</v>
      </c>
      <c r="F8708" s="32">
        <f>'Auxiliary Energy Estimation'!$E$25-D8708</f>
        <v>1.0399999999999991</v>
      </c>
      <c r="G8708" s="32">
        <f>'Auxiliary Energy Estimation'!$E$25-E8708</f>
        <v>-9.7519999999999953</v>
      </c>
      <c r="H8708" s="26">
        <f>IF(D8708&lt;='Auxiliary Energy Estimation'!$E$25, 1, 0)</f>
        <v>1</v>
      </c>
      <c r="I8708" s="26">
        <f>IF(E8708&lt;='Auxiliary Energy Estimation'!$E$25, 1, 0)</f>
        <v>0</v>
      </c>
    </row>
    <row r="8709" spans="2:9" ht="15" x14ac:dyDescent="0.3">
      <c r="B8709" s="33">
        <v>8704.5</v>
      </c>
      <c r="C8709" s="34">
        <v>10.6</v>
      </c>
      <c r="D8709" s="32">
        <f t="shared" ref="D8709:D8764" si="272">CONVERT(C8709,"C","F")</f>
        <v>51.08</v>
      </c>
      <c r="E8709" s="37">
        <f t="shared" ref="E8709:E8764" si="273">D8709*1.2</f>
        <v>61.295999999999992</v>
      </c>
      <c r="F8709" s="32">
        <f>'Auxiliary Energy Estimation'!$E$25-D8709</f>
        <v>3.9200000000000017</v>
      </c>
      <c r="G8709" s="32">
        <f>'Auxiliary Energy Estimation'!$E$25-E8709</f>
        <v>-6.2959999999999923</v>
      </c>
      <c r="H8709" s="26">
        <f>IF(D8709&lt;='Auxiliary Energy Estimation'!$E$25, 1, 0)</f>
        <v>1</v>
      </c>
      <c r="I8709" s="26">
        <f>IF(E8709&lt;='Auxiliary Energy Estimation'!$E$25, 1, 0)</f>
        <v>0</v>
      </c>
    </row>
    <row r="8710" spans="2:9" ht="15" x14ac:dyDescent="0.3">
      <c r="B8710" s="33">
        <v>8705.5</v>
      </c>
      <c r="C8710" s="34">
        <v>10</v>
      </c>
      <c r="D8710" s="32">
        <f t="shared" si="272"/>
        <v>50</v>
      </c>
      <c r="E8710" s="37">
        <f t="shared" si="273"/>
        <v>60</v>
      </c>
      <c r="F8710" s="32">
        <f>'Auxiliary Energy Estimation'!$E$25-D8710</f>
        <v>5</v>
      </c>
      <c r="G8710" s="32">
        <f>'Auxiliary Energy Estimation'!$E$25-E8710</f>
        <v>-5</v>
      </c>
      <c r="H8710" s="26">
        <f>IF(D8710&lt;='Auxiliary Energy Estimation'!$E$25, 1, 0)</f>
        <v>1</v>
      </c>
      <c r="I8710" s="26">
        <f>IF(E8710&lt;='Auxiliary Energy Estimation'!$E$25, 1, 0)</f>
        <v>0</v>
      </c>
    </row>
    <row r="8711" spans="2:9" ht="15" x14ac:dyDescent="0.3">
      <c r="B8711" s="33">
        <v>8706.5</v>
      </c>
      <c r="C8711" s="34">
        <v>9.4</v>
      </c>
      <c r="D8711" s="32">
        <f t="shared" si="272"/>
        <v>48.92</v>
      </c>
      <c r="E8711" s="37">
        <f t="shared" si="273"/>
        <v>58.704000000000001</v>
      </c>
      <c r="F8711" s="32">
        <f>'Auxiliary Energy Estimation'!$E$25-D8711</f>
        <v>6.0799999999999983</v>
      </c>
      <c r="G8711" s="32">
        <f>'Auxiliary Energy Estimation'!$E$25-E8711</f>
        <v>-3.7040000000000006</v>
      </c>
      <c r="H8711" s="26">
        <f>IF(D8711&lt;='Auxiliary Energy Estimation'!$E$25, 1, 0)</f>
        <v>1</v>
      </c>
      <c r="I8711" s="26">
        <f>IF(E8711&lt;='Auxiliary Energy Estimation'!$E$25, 1, 0)</f>
        <v>0</v>
      </c>
    </row>
    <row r="8712" spans="2:9" ht="15" x14ac:dyDescent="0.3">
      <c r="B8712" s="33">
        <v>8707.5</v>
      </c>
      <c r="C8712" s="34">
        <v>8.3000000000000007</v>
      </c>
      <c r="D8712" s="32">
        <f t="shared" si="272"/>
        <v>46.94</v>
      </c>
      <c r="E8712" s="37">
        <f t="shared" si="273"/>
        <v>56.327999999999996</v>
      </c>
      <c r="F8712" s="32">
        <f>'Auxiliary Energy Estimation'!$E$25-D8712</f>
        <v>8.0600000000000023</v>
      </c>
      <c r="G8712" s="32">
        <f>'Auxiliary Energy Estimation'!$E$25-E8712</f>
        <v>-1.3279999999999959</v>
      </c>
      <c r="H8712" s="26">
        <f>IF(D8712&lt;='Auxiliary Energy Estimation'!$E$25, 1, 0)</f>
        <v>1</v>
      </c>
      <c r="I8712" s="26">
        <f>IF(E8712&lt;='Auxiliary Energy Estimation'!$E$25, 1, 0)</f>
        <v>0</v>
      </c>
    </row>
    <row r="8713" spans="2:9" ht="15" x14ac:dyDescent="0.3">
      <c r="B8713" s="33">
        <v>8708.5</v>
      </c>
      <c r="C8713" s="34">
        <v>7.2</v>
      </c>
      <c r="D8713" s="32">
        <f t="shared" si="272"/>
        <v>44.96</v>
      </c>
      <c r="E8713" s="37">
        <f t="shared" si="273"/>
        <v>53.951999999999998</v>
      </c>
      <c r="F8713" s="32">
        <f>'Auxiliary Energy Estimation'!$E$25-D8713</f>
        <v>10.039999999999999</v>
      </c>
      <c r="G8713" s="32">
        <f>'Auxiliary Energy Estimation'!$E$25-E8713</f>
        <v>1.0480000000000018</v>
      </c>
      <c r="H8713" s="26">
        <f>IF(D8713&lt;='Auxiliary Energy Estimation'!$E$25, 1, 0)</f>
        <v>1</v>
      </c>
      <c r="I8713" s="26">
        <f>IF(E8713&lt;='Auxiliary Energy Estimation'!$E$25, 1, 0)</f>
        <v>1</v>
      </c>
    </row>
    <row r="8714" spans="2:9" ht="15" x14ac:dyDescent="0.3">
      <c r="B8714" s="33">
        <v>8709.5</v>
      </c>
      <c r="C8714" s="34">
        <v>6.7</v>
      </c>
      <c r="D8714" s="32">
        <f t="shared" si="272"/>
        <v>44.06</v>
      </c>
      <c r="E8714" s="37">
        <f t="shared" si="273"/>
        <v>52.872</v>
      </c>
      <c r="F8714" s="32">
        <f>'Auxiliary Energy Estimation'!$E$25-D8714</f>
        <v>10.939999999999998</v>
      </c>
      <c r="G8714" s="32">
        <f>'Auxiliary Energy Estimation'!$E$25-E8714</f>
        <v>2.1280000000000001</v>
      </c>
      <c r="H8714" s="26">
        <f>IF(D8714&lt;='Auxiliary Energy Estimation'!$E$25, 1, 0)</f>
        <v>1</v>
      </c>
      <c r="I8714" s="26">
        <f>IF(E8714&lt;='Auxiliary Energy Estimation'!$E$25, 1, 0)</f>
        <v>1</v>
      </c>
    </row>
    <row r="8715" spans="2:9" ht="15" x14ac:dyDescent="0.3">
      <c r="B8715" s="33">
        <v>8710.5</v>
      </c>
      <c r="C8715" s="34">
        <v>5.6</v>
      </c>
      <c r="D8715" s="32">
        <f t="shared" si="272"/>
        <v>42.08</v>
      </c>
      <c r="E8715" s="37">
        <f t="shared" si="273"/>
        <v>50.495999999999995</v>
      </c>
      <c r="F8715" s="32">
        <f>'Auxiliary Energy Estimation'!$E$25-D8715</f>
        <v>12.920000000000002</v>
      </c>
      <c r="G8715" s="32">
        <f>'Auxiliary Energy Estimation'!$E$25-E8715</f>
        <v>4.5040000000000049</v>
      </c>
      <c r="H8715" s="26">
        <f>IF(D8715&lt;='Auxiliary Energy Estimation'!$E$25, 1, 0)</f>
        <v>1</v>
      </c>
      <c r="I8715" s="26">
        <f>IF(E8715&lt;='Auxiliary Energy Estimation'!$E$25, 1, 0)</f>
        <v>1</v>
      </c>
    </row>
    <row r="8716" spans="2:9" ht="15" x14ac:dyDescent="0.3">
      <c r="B8716" s="33">
        <v>8711.5</v>
      </c>
      <c r="C8716" s="34">
        <v>5.6</v>
      </c>
      <c r="D8716" s="32">
        <f t="shared" si="272"/>
        <v>42.08</v>
      </c>
      <c r="E8716" s="37">
        <f t="shared" si="273"/>
        <v>50.495999999999995</v>
      </c>
      <c r="F8716" s="32">
        <f>'Auxiliary Energy Estimation'!$E$25-D8716</f>
        <v>12.920000000000002</v>
      </c>
      <c r="G8716" s="32">
        <f>'Auxiliary Energy Estimation'!$E$25-E8716</f>
        <v>4.5040000000000049</v>
      </c>
      <c r="H8716" s="26">
        <f>IF(D8716&lt;='Auxiliary Energy Estimation'!$E$25, 1, 0)</f>
        <v>1</v>
      </c>
      <c r="I8716" s="26">
        <f>IF(E8716&lt;='Auxiliary Energy Estimation'!$E$25, 1, 0)</f>
        <v>1</v>
      </c>
    </row>
    <row r="8717" spans="2:9" ht="15" x14ac:dyDescent="0.3">
      <c r="B8717" s="33">
        <v>8712.5</v>
      </c>
      <c r="C8717" s="34">
        <v>5</v>
      </c>
      <c r="D8717" s="32">
        <f t="shared" si="272"/>
        <v>41</v>
      </c>
      <c r="E8717" s="37">
        <f t="shared" si="273"/>
        <v>49.199999999999996</v>
      </c>
      <c r="F8717" s="32">
        <f>'Auxiliary Energy Estimation'!$E$25-D8717</f>
        <v>14</v>
      </c>
      <c r="G8717" s="32">
        <f>'Auxiliary Energy Estimation'!$E$25-E8717</f>
        <v>5.8000000000000043</v>
      </c>
      <c r="H8717" s="26">
        <f>IF(D8717&lt;='Auxiliary Energy Estimation'!$E$25, 1, 0)</f>
        <v>1</v>
      </c>
      <c r="I8717" s="26">
        <f>IF(E8717&lt;='Auxiliary Energy Estimation'!$E$25, 1, 0)</f>
        <v>1</v>
      </c>
    </row>
    <row r="8718" spans="2:9" ht="15" x14ac:dyDescent="0.3">
      <c r="B8718" s="33">
        <v>8713.5</v>
      </c>
      <c r="C8718" s="34">
        <v>5</v>
      </c>
      <c r="D8718" s="32">
        <f t="shared" si="272"/>
        <v>41</v>
      </c>
      <c r="E8718" s="37">
        <f t="shared" si="273"/>
        <v>49.199999999999996</v>
      </c>
      <c r="F8718" s="32">
        <f>'Auxiliary Energy Estimation'!$E$25-D8718</f>
        <v>14</v>
      </c>
      <c r="G8718" s="32">
        <f>'Auxiliary Energy Estimation'!$E$25-E8718</f>
        <v>5.8000000000000043</v>
      </c>
      <c r="H8718" s="26">
        <f>IF(D8718&lt;='Auxiliary Energy Estimation'!$E$25, 1, 0)</f>
        <v>1</v>
      </c>
      <c r="I8718" s="26">
        <f>IF(E8718&lt;='Auxiliary Energy Estimation'!$E$25, 1, 0)</f>
        <v>1</v>
      </c>
    </row>
    <row r="8719" spans="2:9" ht="15" x14ac:dyDescent="0.3">
      <c r="B8719" s="33">
        <v>8714.5</v>
      </c>
      <c r="C8719" s="34">
        <v>3.9</v>
      </c>
      <c r="D8719" s="32">
        <f t="shared" si="272"/>
        <v>39.019999999999996</v>
      </c>
      <c r="E8719" s="37">
        <f t="shared" si="273"/>
        <v>46.823999999999991</v>
      </c>
      <c r="F8719" s="32">
        <f>'Auxiliary Energy Estimation'!$E$25-D8719</f>
        <v>15.980000000000004</v>
      </c>
      <c r="G8719" s="32">
        <f>'Auxiliary Energy Estimation'!$E$25-E8719</f>
        <v>8.176000000000009</v>
      </c>
      <c r="H8719" s="26">
        <f>IF(D8719&lt;='Auxiliary Energy Estimation'!$E$25, 1, 0)</f>
        <v>1</v>
      </c>
      <c r="I8719" s="26">
        <f>IF(E8719&lt;='Auxiliary Energy Estimation'!$E$25, 1, 0)</f>
        <v>1</v>
      </c>
    </row>
    <row r="8720" spans="2:9" ht="15" x14ac:dyDescent="0.3">
      <c r="B8720" s="33">
        <v>8715.5</v>
      </c>
      <c r="C8720" s="34">
        <v>5</v>
      </c>
      <c r="D8720" s="32">
        <f t="shared" si="272"/>
        <v>41</v>
      </c>
      <c r="E8720" s="37">
        <f t="shared" si="273"/>
        <v>49.199999999999996</v>
      </c>
      <c r="F8720" s="32">
        <f>'Auxiliary Energy Estimation'!$E$25-D8720</f>
        <v>14</v>
      </c>
      <c r="G8720" s="32">
        <f>'Auxiliary Energy Estimation'!$E$25-E8720</f>
        <v>5.8000000000000043</v>
      </c>
      <c r="H8720" s="26">
        <f>IF(D8720&lt;='Auxiliary Energy Estimation'!$E$25, 1, 0)</f>
        <v>1</v>
      </c>
      <c r="I8720" s="26">
        <f>IF(E8720&lt;='Auxiliary Energy Estimation'!$E$25, 1, 0)</f>
        <v>1</v>
      </c>
    </row>
    <row r="8721" spans="2:9" ht="15" x14ac:dyDescent="0.3">
      <c r="B8721" s="33">
        <v>8716.5</v>
      </c>
      <c r="C8721" s="34">
        <v>5.6</v>
      </c>
      <c r="D8721" s="32">
        <f t="shared" si="272"/>
        <v>42.08</v>
      </c>
      <c r="E8721" s="37">
        <f t="shared" si="273"/>
        <v>50.495999999999995</v>
      </c>
      <c r="F8721" s="32">
        <f>'Auxiliary Energy Estimation'!$E$25-D8721</f>
        <v>12.920000000000002</v>
      </c>
      <c r="G8721" s="32">
        <f>'Auxiliary Energy Estimation'!$E$25-E8721</f>
        <v>4.5040000000000049</v>
      </c>
      <c r="H8721" s="26">
        <f>IF(D8721&lt;='Auxiliary Energy Estimation'!$E$25, 1, 0)</f>
        <v>1</v>
      </c>
      <c r="I8721" s="26">
        <f>IF(E8721&lt;='Auxiliary Energy Estimation'!$E$25, 1, 0)</f>
        <v>1</v>
      </c>
    </row>
    <row r="8722" spans="2:9" ht="15" x14ac:dyDescent="0.3">
      <c r="B8722" s="33">
        <v>8717.5</v>
      </c>
      <c r="C8722" s="34">
        <v>6.1</v>
      </c>
      <c r="D8722" s="32">
        <f t="shared" si="272"/>
        <v>42.980000000000004</v>
      </c>
      <c r="E8722" s="37">
        <f t="shared" si="273"/>
        <v>51.576000000000001</v>
      </c>
      <c r="F8722" s="32">
        <f>'Auxiliary Energy Estimation'!$E$25-D8722</f>
        <v>12.019999999999996</v>
      </c>
      <c r="G8722" s="32">
        <f>'Auxiliary Energy Estimation'!$E$25-E8722</f>
        <v>3.4239999999999995</v>
      </c>
      <c r="H8722" s="26">
        <f>IF(D8722&lt;='Auxiliary Energy Estimation'!$E$25, 1, 0)</f>
        <v>1</v>
      </c>
      <c r="I8722" s="26">
        <f>IF(E8722&lt;='Auxiliary Energy Estimation'!$E$25, 1, 0)</f>
        <v>1</v>
      </c>
    </row>
    <row r="8723" spans="2:9" ht="15" x14ac:dyDescent="0.3">
      <c r="B8723" s="33">
        <v>8718.5</v>
      </c>
      <c r="C8723" s="34">
        <v>8.3000000000000007</v>
      </c>
      <c r="D8723" s="32">
        <f t="shared" si="272"/>
        <v>46.94</v>
      </c>
      <c r="E8723" s="37">
        <f t="shared" si="273"/>
        <v>56.327999999999996</v>
      </c>
      <c r="F8723" s="32">
        <f>'Auxiliary Energy Estimation'!$E$25-D8723</f>
        <v>8.0600000000000023</v>
      </c>
      <c r="G8723" s="32">
        <f>'Auxiliary Energy Estimation'!$E$25-E8723</f>
        <v>-1.3279999999999959</v>
      </c>
      <c r="H8723" s="26">
        <f>IF(D8723&lt;='Auxiliary Energy Estimation'!$E$25, 1, 0)</f>
        <v>1</v>
      </c>
      <c r="I8723" s="26">
        <f>IF(E8723&lt;='Auxiliary Energy Estimation'!$E$25, 1, 0)</f>
        <v>0</v>
      </c>
    </row>
    <row r="8724" spans="2:9" ht="15" x14ac:dyDescent="0.3">
      <c r="B8724" s="33">
        <v>8719.5</v>
      </c>
      <c r="C8724" s="34">
        <v>8.9</v>
      </c>
      <c r="D8724" s="32">
        <f t="shared" si="272"/>
        <v>48.019999999999996</v>
      </c>
      <c r="E8724" s="37">
        <f t="shared" si="273"/>
        <v>57.623999999999995</v>
      </c>
      <c r="F8724" s="32">
        <f>'Auxiliary Energy Estimation'!$E$25-D8724</f>
        <v>6.980000000000004</v>
      </c>
      <c r="G8724" s="32">
        <f>'Auxiliary Energy Estimation'!$E$25-E8724</f>
        <v>-2.6239999999999952</v>
      </c>
      <c r="H8724" s="26">
        <f>IF(D8724&lt;='Auxiliary Energy Estimation'!$E$25, 1, 0)</f>
        <v>1</v>
      </c>
      <c r="I8724" s="26">
        <f>IF(E8724&lt;='Auxiliary Energy Estimation'!$E$25, 1, 0)</f>
        <v>0</v>
      </c>
    </row>
    <row r="8725" spans="2:9" ht="15" x14ac:dyDescent="0.3">
      <c r="B8725" s="33">
        <v>8720.5</v>
      </c>
      <c r="C8725" s="34">
        <v>10</v>
      </c>
      <c r="D8725" s="32">
        <f t="shared" si="272"/>
        <v>50</v>
      </c>
      <c r="E8725" s="37">
        <f t="shared" si="273"/>
        <v>60</v>
      </c>
      <c r="F8725" s="32">
        <f>'Auxiliary Energy Estimation'!$E$25-D8725</f>
        <v>5</v>
      </c>
      <c r="G8725" s="32">
        <f>'Auxiliary Energy Estimation'!$E$25-E8725</f>
        <v>-5</v>
      </c>
      <c r="H8725" s="26">
        <f>IF(D8725&lt;='Auxiliary Energy Estimation'!$E$25, 1, 0)</f>
        <v>1</v>
      </c>
      <c r="I8725" s="26">
        <f>IF(E8725&lt;='Auxiliary Energy Estimation'!$E$25, 1, 0)</f>
        <v>0</v>
      </c>
    </row>
    <row r="8726" spans="2:9" ht="15" x14ac:dyDescent="0.3">
      <c r="B8726" s="33">
        <v>8721.5</v>
      </c>
      <c r="C8726" s="34">
        <v>11.1</v>
      </c>
      <c r="D8726" s="32">
        <f t="shared" si="272"/>
        <v>51.980000000000004</v>
      </c>
      <c r="E8726" s="37">
        <f t="shared" si="273"/>
        <v>62.376000000000005</v>
      </c>
      <c r="F8726" s="32">
        <f>'Auxiliary Energy Estimation'!$E$25-D8726</f>
        <v>3.019999999999996</v>
      </c>
      <c r="G8726" s="32">
        <f>'Auxiliary Energy Estimation'!$E$25-E8726</f>
        <v>-7.3760000000000048</v>
      </c>
      <c r="H8726" s="26">
        <f>IF(D8726&lt;='Auxiliary Energy Estimation'!$E$25, 1, 0)</f>
        <v>1</v>
      </c>
      <c r="I8726" s="26">
        <f>IF(E8726&lt;='Auxiliary Energy Estimation'!$E$25, 1, 0)</f>
        <v>0</v>
      </c>
    </row>
    <row r="8727" spans="2:9" ht="15" x14ac:dyDescent="0.3">
      <c r="B8727" s="33">
        <v>8722.5</v>
      </c>
      <c r="C8727" s="34">
        <v>11.7</v>
      </c>
      <c r="D8727" s="32">
        <f t="shared" si="272"/>
        <v>53.06</v>
      </c>
      <c r="E8727" s="37">
        <f t="shared" si="273"/>
        <v>63.671999999999997</v>
      </c>
      <c r="F8727" s="32">
        <f>'Auxiliary Energy Estimation'!$E$25-D8727</f>
        <v>1.9399999999999977</v>
      </c>
      <c r="G8727" s="32">
        <f>'Auxiliary Energy Estimation'!$E$25-E8727</f>
        <v>-8.671999999999997</v>
      </c>
      <c r="H8727" s="26">
        <f>IF(D8727&lt;='Auxiliary Energy Estimation'!$E$25, 1, 0)</f>
        <v>1</v>
      </c>
      <c r="I8727" s="26">
        <f>IF(E8727&lt;='Auxiliary Energy Estimation'!$E$25, 1, 0)</f>
        <v>0</v>
      </c>
    </row>
    <row r="8728" spans="2:9" ht="15" x14ac:dyDescent="0.3">
      <c r="B8728" s="33">
        <v>8723.5</v>
      </c>
      <c r="C8728" s="34">
        <v>11.7</v>
      </c>
      <c r="D8728" s="32">
        <f t="shared" si="272"/>
        <v>53.06</v>
      </c>
      <c r="E8728" s="37">
        <f t="shared" si="273"/>
        <v>63.671999999999997</v>
      </c>
      <c r="F8728" s="32">
        <f>'Auxiliary Energy Estimation'!$E$25-D8728</f>
        <v>1.9399999999999977</v>
      </c>
      <c r="G8728" s="32">
        <f>'Auxiliary Energy Estimation'!$E$25-E8728</f>
        <v>-8.671999999999997</v>
      </c>
      <c r="H8728" s="26">
        <f>IF(D8728&lt;='Auxiliary Energy Estimation'!$E$25, 1, 0)</f>
        <v>1</v>
      </c>
      <c r="I8728" s="26">
        <f>IF(E8728&lt;='Auxiliary Energy Estimation'!$E$25, 1, 0)</f>
        <v>0</v>
      </c>
    </row>
    <row r="8729" spans="2:9" ht="15" x14ac:dyDescent="0.3">
      <c r="B8729" s="33">
        <v>8724.5</v>
      </c>
      <c r="C8729" s="34">
        <v>12.2</v>
      </c>
      <c r="D8729" s="32">
        <f t="shared" si="272"/>
        <v>53.96</v>
      </c>
      <c r="E8729" s="37">
        <f t="shared" si="273"/>
        <v>64.751999999999995</v>
      </c>
      <c r="F8729" s="32">
        <f>'Auxiliary Energy Estimation'!$E$25-D8729</f>
        <v>1.0399999999999991</v>
      </c>
      <c r="G8729" s="32">
        <f>'Auxiliary Energy Estimation'!$E$25-E8729</f>
        <v>-9.7519999999999953</v>
      </c>
      <c r="H8729" s="26">
        <f>IF(D8729&lt;='Auxiliary Energy Estimation'!$E$25, 1, 0)</f>
        <v>1</v>
      </c>
      <c r="I8729" s="26">
        <f>IF(E8729&lt;='Auxiliary Energy Estimation'!$E$25, 1, 0)</f>
        <v>0</v>
      </c>
    </row>
    <row r="8730" spans="2:9" ht="15" x14ac:dyDescent="0.3">
      <c r="B8730" s="33">
        <v>8725.5</v>
      </c>
      <c r="C8730" s="34">
        <v>11.7</v>
      </c>
      <c r="D8730" s="32">
        <f t="shared" si="272"/>
        <v>53.06</v>
      </c>
      <c r="E8730" s="37">
        <f t="shared" si="273"/>
        <v>63.671999999999997</v>
      </c>
      <c r="F8730" s="32">
        <f>'Auxiliary Energy Estimation'!$E$25-D8730</f>
        <v>1.9399999999999977</v>
      </c>
      <c r="G8730" s="32">
        <f>'Auxiliary Energy Estimation'!$E$25-E8730</f>
        <v>-8.671999999999997</v>
      </c>
      <c r="H8730" s="26">
        <f>IF(D8730&lt;='Auxiliary Energy Estimation'!$E$25, 1, 0)</f>
        <v>1</v>
      </c>
      <c r="I8730" s="26">
        <f>IF(E8730&lt;='Auxiliary Energy Estimation'!$E$25, 1, 0)</f>
        <v>0</v>
      </c>
    </row>
    <row r="8731" spans="2:9" ht="15" x14ac:dyDescent="0.3">
      <c r="B8731" s="33">
        <v>8726.5</v>
      </c>
      <c r="C8731" s="34">
        <v>9.4</v>
      </c>
      <c r="D8731" s="32">
        <f t="shared" si="272"/>
        <v>48.92</v>
      </c>
      <c r="E8731" s="37">
        <f t="shared" si="273"/>
        <v>58.704000000000001</v>
      </c>
      <c r="F8731" s="32">
        <f>'Auxiliary Energy Estimation'!$E$25-D8731</f>
        <v>6.0799999999999983</v>
      </c>
      <c r="G8731" s="32">
        <f>'Auxiliary Energy Estimation'!$E$25-E8731</f>
        <v>-3.7040000000000006</v>
      </c>
      <c r="H8731" s="26">
        <f>IF(D8731&lt;='Auxiliary Energy Estimation'!$E$25, 1, 0)</f>
        <v>1</v>
      </c>
      <c r="I8731" s="26">
        <f>IF(E8731&lt;='Auxiliary Energy Estimation'!$E$25, 1, 0)</f>
        <v>0</v>
      </c>
    </row>
    <row r="8732" spans="2:9" ht="15" x14ac:dyDescent="0.3">
      <c r="B8732" s="33">
        <v>8727.5</v>
      </c>
      <c r="C8732" s="34">
        <v>8.3000000000000007</v>
      </c>
      <c r="D8732" s="32">
        <f t="shared" si="272"/>
        <v>46.94</v>
      </c>
      <c r="E8732" s="37">
        <f t="shared" si="273"/>
        <v>56.327999999999996</v>
      </c>
      <c r="F8732" s="32">
        <f>'Auxiliary Energy Estimation'!$E$25-D8732</f>
        <v>8.0600000000000023</v>
      </c>
      <c r="G8732" s="32">
        <f>'Auxiliary Energy Estimation'!$E$25-E8732</f>
        <v>-1.3279999999999959</v>
      </c>
      <c r="H8732" s="26">
        <f>IF(D8732&lt;='Auxiliary Energy Estimation'!$E$25, 1, 0)</f>
        <v>1</v>
      </c>
      <c r="I8732" s="26">
        <f>IF(E8732&lt;='Auxiliary Energy Estimation'!$E$25, 1, 0)</f>
        <v>0</v>
      </c>
    </row>
    <row r="8733" spans="2:9" ht="15" x14ac:dyDescent="0.3">
      <c r="B8733" s="33">
        <v>8728.5</v>
      </c>
      <c r="C8733" s="34">
        <v>7.2</v>
      </c>
      <c r="D8733" s="32">
        <f t="shared" si="272"/>
        <v>44.96</v>
      </c>
      <c r="E8733" s="37">
        <f t="shared" si="273"/>
        <v>53.951999999999998</v>
      </c>
      <c r="F8733" s="32">
        <f>'Auxiliary Energy Estimation'!$E$25-D8733</f>
        <v>10.039999999999999</v>
      </c>
      <c r="G8733" s="32">
        <f>'Auxiliary Energy Estimation'!$E$25-E8733</f>
        <v>1.0480000000000018</v>
      </c>
      <c r="H8733" s="26">
        <f>IF(D8733&lt;='Auxiliary Energy Estimation'!$E$25, 1, 0)</f>
        <v>1</v>
      </c>
      <c r="I8733" s="26">
        <f>IF(E8733&lt;='Auxiliary Energy Estimation'!$E$25, 1, 0)</f>
        <v>1</v>
      </c>
    </row>
    <row r="8734" spans="2:9" ht="15" x14ac:dyDescent="0.3">
      <c r="B8734" s="33">
        <v>8729.5</v>
      </c>
      <c r="C8734" s="34">
        <v>6.7</v>
      </c>
      <c r="D8734" s="32">
        <f t="shared" si="272"/>
        <v>44.06</v>
      </c>
      <c r="E8734" s="37">
        <f t="shared" si="273"/>
        <v>52.872</v>
      </c>
      <c r="F8734" s="32">
        <f>'Auxiliary Energy Estimation'!$E$25-D8734</f>
        <v>10.939999999999998</v>
      </c>
      <c r="G8734" s="32">
        <f>'Auxiliary Energy Estimation'!$E$25-E8734</f>
        <v>2.1280000000000001</v>
      </c>
      <c r="H8734" s="26">
        <f>IF(D8734&lt;='Auxiliary Energy Estimation'!$E$25, 1, 0)</f>
        <v>1</v>
      </c>
      <c r="I8734" s="26">
        <f>IF(E8734&lt;='Auxiliary Energy Estimation'!$E$25, 1, 0)</f>
        <v>1</v>
      </c>
    </row>
    <row r="8735" spans="2:9" ht="15" x14ac:dyDescent="0.3">
      <c r="B8735" s="33">
        <v>8730.5</v>
      </c>
      <c r="C8735" s="34">
        <v>6.1</v>
      </c>
      <c r="D8735" s="32">
        <f t="shared" si="272"/>
        <v>42.980000000000004</v>
      </c>
      <c r="E8735" s="37">
        <f t="shared" si="273"/>
        <v>51.576000000000001</v>
      </c>
      <c r="F8735" s="32">
        <f>'Auxiliary Energy Estimation'!$E$25-D8735</f>
        <v>12.019999999999996</v>
      </c>
      <c r="G8735" s="32">
        <f>'Auxiliary Energy Estimation'!$E$25-E8735</f>
        <v>3.4239999999999995</v>
      </c>
      <c r="H8735" s="26">
        <f>IF(D8735&lt;='Auxiliary Energy Estimation'!$E$25, 1, 0)</f>
        <v>1</v>
      </c>
      <c r="I8735" s="26">
        <f>IF(E8735&lt;='Auxiliary Energy Estimation'!$E$25, 1, 0)</f>
        <v>1</v>
      </c>
    </row>
    <row r="8736" spans="2:9" ht="15" x14ac:dyDescent="0.3">
      <c r="B8736" s="33">
        <v>8731.5</v>
      </c>
      <c r="C8736" s="34">
        <v>5.6</v>
      </c>
      <c r="D8736" s="32">
        <f t="shared" si="272"/>
        <v>42.08</v>
      </c>
      <c r="E8736" s="37">
        <f t="shared" si="273"/>
        <v>50.495999999999995</v>
      </c>
      <c r="F8736" s="32">
        <f>'Auxiliary Energy Estimation'!$E$25-D8736</f>
        <v>12.920000000000002</v>
      </c>
      <c r="G8736" s="32">
        <f>'Auxiliary Energy Estimation'!$E$25-E8736</f>
        <v>4.5040000000000049</v>
      </c>
      <c r="H8736" s="26">
        <f>IF(D8736&lt;='Auxiliary Energy Estimation'!$E$25, 1, 0)</f>
        <v>1</v>
      </c>
      <c r="I8736" s="26">
        <f>IF(E8736&lt;='Auxiliary Energy Estimation'!$E$25, 1, 0)</f>
        <v>1</v>
      </c>
    </row>
    <row r="8737" spans="2:9" ht="15" x14ac:dyDescent="0.3">
      <c r="B8737" s="33">
        <v>8732.5</v>
      </c>
      <c r="C8737" s="34">
        <v>5.6</v>
      </c>
      <c r="D8737" s="32">
        <f t="shared" si="272"/>
        <v>42.08</v>
      </c>
      <c r="E8737" s="37">
        <f t="shared" si="273"/>
        <v>50.495999999999995</v>
      </c>
      <c r="F8737" s="32">
        <f>'Auxiliary Energy Estimation'!$E$25-D8737</f>
        <v>12.920000000000002</v>
      </c>
      <c r="G8737" s="32">
        <f>'Auxiliary Energy Estimation'!$E$25-E8737</f>
        <v>4.5040000000000049</v>
      </c>
      <c r="H8737" s="26">
        <f>IF(D8737&lt;='Auxiliary Energy Estimation'!$E$25, 1, 0)</f>
        <v>1</v>
      </c>
      <c r="I8737" s="26">
        <f>IF(E8737&lt;='Auxiliary Energy Estimation'!$E$25, 1, 0)</f>
        <v>1</v>
      </c>
    </row>
    <row r="8738" spans="2:9" ht="15" x14ac:dyDescent="0.3">
      <c r="B8738" s="33">
        <v>8733.5</v>
      </c>
      <c r="C8738" s="34">
        <v>5</v>
      </c>
      <c r="D8738" s="32">
        <f t="shared" si="272"/>
        <v>41</v>
      </c>
      <c r="E8738" s="37">
        <f t="shared" si="273"/>
        <v>49.199999999999996</v>
      </c>
      <c r="F8738" s="32">
        <f>'Auxiliary Energy Estimation'!$E$25-D8738</f>
        <v>14</v>
      </c>
      <c r="G8738" s="32">
        <f>'Auxiliary Energy Estimation'!$E$25-E8738</f>
        <v>5.8000000000000043</v>
      </c>
      <c r="H8738" s="26">
        <f>IF(D8738&lt;='Auxiliary Energy Estimation'!$E$25, 1, 0)</f>
        <v>1</v>
      </c>
      <c r="I8738" s="26">
        <f>IF(E8738&lt;='Auxiliary Energy Estimation'!$E$25, 1, 0)</f>
        <v>1</v>
      </c>
    </row>
    <row r="8739" spans="2:9" ht="15" x14ac:dyDescent="0.3">
      <c r="B8739" s="33">
        <v>8734.5</v>
      </c>
      <c r="C8739" s="34">
        <v>5</v>
      </c>
      <c r="D8739" s="32">
        <f t="shared" si="272"/>
        <v>41</v>
      </c>
      <c r="E8739" s="37">
        <f t="shared" si="273"/>
        <v>49.199999999999996</v>
      </c>
      <c r="F8739" s="32">
        <f>'Auxiliary Energy Estimation'!$E$25-D8739</f>
        <v>14</v>
      </c>
      <c r="G8739" s="32">
        <f>'Auxiliary Energy Estimation'!$E$25-E8739</f>
        <v>5.8000000000000043</v>
      </c>
      <c r="H8739" s="26">
        <f>IF(D8739&lt;='Auxiliary Energy Estimation'!$E$25, 1, 0)</f>
        <v>1</v>
      </c>
      <c r="I8739" s="26">
        <f>IF(E8739&lt;='Auxiliary Energy Estimation'!$E$25, 1, 0)</f>
        <v>1</v>
      </c>
    </row>
    <row r="8740" spans="2:9" ht="15" x14ac:dyDescent="0.3">
      <c r="B8740" s="33">
        <v>8735.5</v>
      </c>
      <c r="C8740" s="34">
        <v>5</v>
      </c>
      <c r="D8740" s="32">
        <f t="shared" si="272"/>
        <v>41</v>
      </c>
      <c r="E8740" s="37">
        <f t="shared" si="273"/>
        <v>49.199999999999996</v>
      </c>
      <c r="F8740" s="32">
        <f>'Auxiliary Energy Estimation'!$E$25-D8740</f>
        <v>14</v>
      </c>
      <c r="G8740" s="32">
        <f>'Auxiliary Energy Estimation'!$E$25-E8740</f>
        <v>5.8000000000000043</v>
      </c>
      <c r="H8740" s="26">
        <f>IF(D8740&lt;='Auxiliary Energy Estimation'!$E$25, 1, 0)</f>
        <v>1</v>
      </c>
      <c r="I8740" s="26">
        <f>IF(E8740&lt;='Auxiliary Energy Estimation'!$E$25, 1, 0)</f>
        <v>1</v>
      </c>
    </row>
    <row r="8741" spans="2:9" ht="15" x14ac:dyDescent="0.3">
      <c r="B8741" s="33">
        <v>8736.5</v>
      </c>
      <c r="C8741" s="34">
        <v>5</v>
      </c>
      <c r="D8741" s="32">
        <f t="shared" si="272"/>
        <v>41</v>
      </c>
      <c r="E8741" s="37">
        <f t="shared" si="273"/>
        <v>49.199999999999996</v>
      </c>
      <c r="F8741" s="32">
        <f>'Auxiliary Energy Estimation'!$E$25-D8741</f>
        <v>14</v>
      </c>
      <c r="G8741" s="32">
        <f>'Auxiliary Energy Estimation'!$E$25-E8741</f>
        <v>5.8000000000000043</v>
      </c>
      <c r="H8741" s="26">
        <f>IF(D8741&lt;='Auxiliary Energy Estimation'!$E$25, 1, 0)</f>
        <v>1</v>
      </c>
      <c r="I8741" s="26">
        <f>IF(E8741&lt;='Auxiliary Energy Estimation'!$E$25, 1, 0)</f>
        <v>1</v>
      </c>
    </row>
    <row r="8742" spans="2:9" ht="15" x14ac:dyDescent="0.3">
      <c r="B8742" s="33">
        <v>8737.5</v>
      </c>
      <c r="C8742" s="34">
        <v>4.4000000000000004</v>
      </c>
      <c r="D8742" s="32">
        <f t="shared" si="272"/>
        <v>39.92</v>
      </c>
      <c r="E8742" s="37">
        <f t="shared" si="273"/>
        <v>47.904000000000003</v>
      </c>
      <c r="F8742" s="32">
        <f>'Auxiliary Energy Estimation'!$E$25-D8742</f>
        <v>15.079999999999998</v>
      </c>
      <c r="G8742" s="32">
        <f>'Auxiliary Energy Estimation'!$E$25-E8742</f>
        <v>7.0959999999999965</v>
      </c>
      <c r="H8742" s="26">
        <f>IF(D8742&lt;='Auxiliary Energy Estimation'!$E$25, 1, 0)</f>
        <v>1</v>
      </c>
      <c r="I8742" s="26">
        <f>IF(E8742&lt;='Auxiliary Energy Estimation'!$E$25, 1, 0)</f>
        <v>1</v>
      </c>
    </row>
    <row r="8743" spans="2:9" ht="15" x14ac:dyDescent="0.3">
      <c r="B8743" s="33">
        <v>8738.5</v>
      </c>
      <c r="C8743" s="34">
        <v>4.4000000000000004</v>
      </c>
      <c r="D8743" s="32">
        <f t="shared" si="272"/>
        <v>39.92</v>
      </c>
      <c r="E8743" s="37">
        <f t="shared" si="273"/>
        <v>47.904000000000003</v>
      </c>
      <c r="F8743" s="32">
        <f>'Auxiliary Energy Estimation'!$E$25-D8743</f>
        <v>15.079999999999998</v>
      </c>
      <c r="G8743" s="32">
        <f>'Auxiliary Energy Estimation'!$E$25-E8743</f>
        <v>7.0959999999999965</v>
      </c>
      <c r="H8743" s="26">
        <f>IF(D8743&lt;='Auxiliary Energy Estimation'!$E$25, 1, 0)</f>
        <v>1</v>
      </c>
      <c r="I8743" s="26">
        <f>IF(E8743&lt;='Auxiliary Energy Estimation'!$E$25, 1, 0)</f>
        <v>1</v>
      </c>
    </row>
    <row r="8744" spans="2:9" ht="15" x14ac:dyDescent="0.3">
      <c r="B8744" s="33">
        <v>8739.5</v>
      </c>
      <c r="C8744" s="34">
        <v>4.4000000000000004</v>
      </c>
      <c r="D8744" s="32">
        <f t="shared" si="272"/>
        <v>39.92</v>
      </c>
      <c r="E8744" s="37">
        <f t="shared" si="273"/>
        <v>47.904000000000003</v>
      </c>
      <c r="F8744" s="32">
        <f>'Auxiliary Energy Estimation'!$E$25-D8744</f>
        <v>15.079999999999998</v>
      </c>
      <c r="G8744" s="32">
        <f>'Auxiliary Energy Estimation'!$E$25-E8744</f>
        <v>7.0959999999999965</v>
      </c>
      <c r="H8744" s="26">
        <f>IF(D8744&lt;='Auxiliary Energy Estimation'!$E$25, 1, 0)</f>
        <v>1</v>
      </c>
      <c r="I8744" s="26">
        <f>IF(E8744&lt;='Auxiliary Energy Estimation'!$E$25, 1, 0)</f>
        <v>1</v>
      </c>
    </row>
    <row r="8745" spans="2:9" ht="15" x14ac:dyDescent="0.3">
      <c r="B8745" s="33">
        <v>8740.5</v>
      </c>
      <c r="C8745" s="34">
        <v>3.9</v>
      </c>
      <c r="D8745" s="32">
        <f t="shared" si="272"/>
        <v>39.019999999999996</v>
      </c>
      <c r="E8745" s="37">
        <f t="shared" si="273"/>
        <v>46.823999999999991</v>
      </c>
      <c r="F8745" s="32">
        <f>'Auxiliary Energy Estimation'!$E$25-D8745</f>
        <v>15.980000000000004</v>
      </c>
      <c r="G8745" s="32">
        <f>'Auxiliary Energy Estimation'!$E$25-E8745</f>
        <v>8.176000000000009</v>
      </c>
      <c r="H8745" s="26">
        <f>IF(D8745&lt;='Auxiliary Energy Estimation'!$E$25, 1, 0)</f>
        <v>1</v>
      </c>
      <c r="I8745" s="26">
        <f>IF(E8745&lt;='Auxiliary Energy Estimation'!$E$25, 1, 0)</f>
        <v>1</v>
      </c>
    </row>
    <row r="8746" spans="2:9" ht="15" x14ac:dyDescent="0.3">
      <c r="B8746" s="33">
        <v>8741.5</v>
      </c>
      <c r="C8746" s="34">
        <v>3.9</v>
      </c>
      <c r="D8746" s="32">
        <f t="shared" si="272"/>
        <v>39.019999999999996</v>
      </c>
      <c r="E8746" s="37">
        <f t="shared" si="273"/>
        <v>46.823999999999991</v>
      </c>
      <c r="F8746" s="32">
        <f>'Auxiliary Energy Estimation'!$E$25-D8746</f>
        <v>15.980000000000004</v>
      </c>
      <c r="G8746" s="32">
        <f>'Auxiliary Energy Estimation'!$E$25-E8746</f>
        <v>8.176000000000009</v>
      </c>
      <c r="H8746" s="26">
        <f>IF(D8746&lt;='Auxiliary Energy Estimation'!$E$25, 1, 0)</f>
        <v>1</v>
      </c>
      <c r="I8746" s="26">
        <f>IF(E8746&lt;='Auxiliary Energy Estimation'!$E$25, 1, 0)</f>
        <v>1</v>
      </c>
    </row>
    <row r="8747" spans="2:9" ht="15" x14ac:dyDescent="0.3">
      <c r="B8747" s="33">
        <v>8742.5</v>
      </c>
      <c r="C8747" s="34">
        <v>3.3</v>
      </c>
      <c r="D8747" s="32">
        <f t="shared" si="272"/>
        <v>37.94</v>
      </c>
      <c r="E8747" s="37">
        <f t="shared" si="273"/>
        <v>45.527999999999999</v>
      </c>
      <c r="F8747" s="32">
        <f>'Auxiliary Energy Estimation'!$E$25-D8747</f>
        <v>17.060000000000002</v>
      </c>
      <c r="G8747" s="32">
        <f>'Auxiliary Energy Estimation'!$E$25-E8747</f>
        <v>9.4720000000000013</v>
      </c>
      <c r="H8747" s="26">
        <f>IF(D8747&lt;='Auxiliary Energy Estimation'!$E$25, 1, 0)</f>
        <v>1</v>
      </c>
      <c r="I8747" s="26">
        <f>IF(E8747&lt;='Auxiliary Energy Estimation'!$E$25, 1, 0)</f>
        <v>1</v>
      </c>
    </row>
    <row r="8748" spans="2:9" ht="15" x14ac:dyDescent="0.3">
      <c r="B8748" s="33">
        <v>8743.5</v>
      </c>
      <c r="C8748" s="34">
        <v>3.9</v>
      </c>
      <c r="D8748" s="32">
        <f t="shared" si="272"/>
        <v>39.019999999999996</v>
      </c>
      <c r="E8748" s="37">
        <f t="shared" si="273"/>
        <v>46.823999999999991</v>
      </c>
      <c r="F8748" s="32">
        <f>'Auxiliary Energy Estimation'!$E$25-D8748</f>
        <v>15.980000000000004</v>
      </c>
      <c r="G8748" s="32">
        <f>'Auxiliary Energy Estimation'!$E$25-E8748</f>
        <v>8.176000000000009</v>
      </c>
      <c r="H8748" s="26">
        <f>IF(D8748&lt;='Auxiliary Energy Estimation'!$E$25, 1, 0)</f>
        <v>1</v>
      </c>
      <c r="I8748" s="26">
        <f>IF(E8748&lt;='Auxiliary Energy Estimation'!$E$25, 1, 0)</f>
        <v>1</v>
      </c>
    </row>
    <row r="8749" spans="2:9" ht="15" x14ac:dyDescent="0.3">
      <c r="B8749" s="33">
        <v>8744.5</v>
      </c>
      <c r="C8749" s="34">
        <v>4.4000000000000004</v>
      </c>
      <c r="D8749" s="32">
        <f t="shared" si="272"/>
        <v>39.92</v>
      </c>
      <c r="E8749" s="37">
        <f t="shared" si="273"/>
        <v>47.904000000000003</v>
      </c>
      <c r="F8749" s="32">
        <f>'Auxiliary Energy Estimation'!$E$25-D8749</f>
        <v>15.079999999999998</v>
      </c>
      <c r="G8749" s="32">
        <f>'Auxiliary Energy Estimation'!$E$25-E8749</f>
        <v>7.0959999999999965</v>
      </c>
      <c r="H8749" s="26">
        <f>IF(D8749&lt;='Auxiliary Energy Estimation'!$E$25, 1, 0)</f>
        <v>1</v>
      </c>
      <c r="I8749" s="26">
        <f>IF(E8749&lt;='Auxiliary Energy Estimation'!$E$25, 1, 0)</f>
        <v>1</v>
      </c>
    </row>
    <row r="8750" spans="2:9" ht="15" x14ac:dyDescent="0.3">
      <c r="B8750" s="33">
        <v>8745.5</v>
      </c>
      <c r="C8750" s="34">
        <v>5</v>
      </c>
      <c r="D8750" s="32">
        <f t="shared" si="272"/>
        <v>41</v>
      </c>
      <c r="E8750" s="37">
        <f t="shared" si="273"/>
        <v>49.199999999999996</v>
      </c>
      <c r="F8750" s="32">
        <f>'Auxiliary Energy Estimation'!$E$25-D8750</f>
        <v>14</v>
      </c>
      <c r="G8750" s="32">
        <f>'Auxiliary Energy Estimation'!$E$25-E8750</f>
        <v>5.8000000000000043</v>
      </c>
      <c r="H8750" s="26">
        <f>IF(D8750&lt;='Auxiliary Energy Estimation'!$E$25, 1, 0)</f>
        <v>1</v>
      </c>
      <c r="I8750" s="26">
        <f>IF(E8750&lt;='Auxiliary Energy Estimation'!$E$25, 1, 0)</f>
        <v>1</v>
      </c>
    </row>
    <row r="8751" spans="2:9" ht="15" x14ac:dyDescent="0.3">
      <c r="B8751" s="33">
        <v>8746.5</v>
      </c>
      <c r="C8751" s="34">
        <v>5</v>
      </c>
      <c r="D8751" s="32">
        <f t="shared" si="272"/>
        <v>41</v>
      </c>
      <c r="E8751" s="37">
        <f t="shared" si="273"/>
        <v>49.199999999999996</v>
      </c>
      <c r="F8751" s="32">
        <f>'Auxiliary Energy Estimation'!$E$25-D8751</f>
        <v>14</v>
      </c>
      <c r="G8751" s="32">
        <f>'Auxiliary Energy Estimation'!$E$25-E8751</f>
        <v>5.8000000000000043</v>
      </c>
      <c r="H8751" s="26">
        <f>IF(D8751&lt;='Auxiliary Energy Estimation'!$E$25, 1, 0)</f>
        <v>1</v>
      </c>
      <c r="I8751" s="26">
        <f>IF(E8751&lt;='Auxiliary Energy Estimation'!$E$25, 1, 0)</f>
        <v>1</v>
      </c>
    </row>
    <row r="8752" spans="2:9" ht="15" x14ac:dyDescent="0.3">
      <c r="B8752" s="33">
        <v>8747.5</v>
      </c>
      <c r="C8752" s="34">
        <v>5.6</v>
      </c>
      <c r="D8752" s="32">
        <f t="shared" si="272"/>
        <v>42.08</v>
      </c>
      <c r="E8752" s="37">
        <f t="shared" si="273"/>
        <v>50.495999999999995</v>
      </c>
      <c r="F8752" s="32">
        <f>'Auxiliary Energy Estimation'!$E$25-D8752</f>
        <v>12.920000000000002</v>
      </c>
      <c r="G8752" s="32">
        <f>'Auxiliary Energy Estimation'!$E$25-E8752</f>
        <v>4.5040000000000049</v>
      </c>
      <c r="H8752" s="26">
        <f>IF(D8752&lt;='Auxiliary Energy Estimation'!$E$25, 1, 0)</f>
        <v>1</v>
      </c>
      <c r="I8752" s="26">
        <f>IF(E8752&lt;='Auxiliary Energy Estimation'!$E$25, 1, 0)</f>
        <v>1</v>
      </c>
    </row>
    <row r="8753" spans="2:9" ht="15" x14ac:dyDescent="0.3">
      <c r="B8753" s="33">
        <v>8748.5</v>
      </c>
      <c r="C8753" s="34">
        <v>6.1</v>
      </c>
      <c r="D8753" s="32">
        <f t="shared" si="272"/>
        <v>42.980000000000004</v>
      </c>
      <c r="E8753" s="37">
        <f t="shared" si="273"/>
        <v>51.576000000000001</v>
      </c>
      <c r="F8753" s="32">
        <f>'Auxiliary Energy Estimation'!$E$25-D8753</f>
        <v>12.019999999999996</v>
      </c>
      <c r="G8753" s="32">
        <f>'Auxiliary Energy Estimation'!$E$25-E8753</f>
        <v>3.4239999999999995</v>
      </c>
      <c r="H8753" s="26">
        <f>IF(D8753&lt;='Auxiliary Energy Estimation'!$E$25, 1, 0)</f>
        <v>1</v>
      </c>
      <c r="I8753" s="26">
        <f>IF(E8753&lt;='Auxiliary Energy Estimation'!$E$25, 1, 0)</f>
        <v>1</v>
      </c>
    </row>
    <row r="8754" spans="2:9" ht="15" x14ac:dyDescent="0.3">
      <c r="B8754" s="33">
        <v>8749.5</v>
      </c>
      <c r="C8754" s="34">
        <v>7.2</v>
      </c>
      <c r="D8754" s="32">
        <f t="shared" si="272"/>
        <v>44.96</v>
      </c>
      <c r="E8754" s="37">
        <f t="shared" si="273"/>
        <v>53.951999999999998</v>
      </c>
      <c r="F8754" s="32">
        <f>'Auxiliary Energy Estimation'!$E$25-D8754</f>
        <v>10.039999999999999</v>
      </c>
      <c r="G8754" s="32">
        <f>'Auxiliary Energy Estimation'!$E$25-E8754</f>
        <v>1.0480000000000018</v>
      </c>
      <c r="H8754" s="26">
        <f>IF(D8754&lt;='Auxiliary Energy Estimation'!$E$25, 1, 0)</f>
        <v>1</v>
      </c>
      <c r="I8754" s="26">
        <f>IF(E8754&lt;='Auxiliary Energy Estimation'!$E$25, 1, 0)</f>
        <v>1</v>
      </c>
    </row>
    <row r="8755" spans="2:9" ht="15" x14ac:dyDescent="0.3">
      <c r="B8755" s="33">
        <v>8750.5</v>
      </c>
      <c r="C8755" s="34">
        <v>7.2</v>
      </c>
      <c r="D8755" s="32">
        <f t="shared" si="272"/>
        <v>44.96</v>
      </c>
      <c r="E8755" s="37">
        <f t="shared" si="273"/>
        <v>53.951999999999998</v>
      </c>
      <c r="F8755" s="32">
        <f>'Auxiliary Energy Estimation'!$E$25-D8755</f>
        <v>10.039999999999999</v>
      </c>
      <c r="G8755" s="32">
        <f>'Auxiliary Energy Estimation'!$E$25-E8755</f>
        <v>1.0480000000000018</v>
      </c>
      <c r="H8755" s="26">
        <f>IF(D8755&lt;='Auxiliary Energy Estimation'!$E$25, 1, 0)</f>
        <v>1</v>
      </c>
      <c r="I8755" s="26">
        <f>IF(E8755&lt;='Auxiliary Energy Estimation'!$E$25, 1, 0)</f>
        <v>1</v>
      </c>
    </row>
    <row r="8756" spans="2:9" ht="15" x14ac:dyDescent="0.3">
      <c r="B8756" s="33">
        <v>8751.5</v>
      </c>
      <c r="C8756" s="34">
        <v>6.7</v>
      </c>
      <c r="D8756" s="32">
        <f t="shared" si="272"/>
        <v>44.06</v>
      </c>
      <c r="E8756" s="37">
        <f t="shared" si="273"/>
        <v>52.872</v>
      </c>
      <c r="F8756" s="32">
        <f>'Auxiliary Energy Estimation'!$E$25-D8756</f>
        <v>10.939999999999998</v>
      </c>
      <c r="G8756" s="32">
        <f>'Auxiliary Energy Estimation'!$E$25-E8756</f>
        <v>2.1280000000000001</v>
      </c>
      <c r="H8756" s="26">
        <f>IF(D8756&lt;='Auxiliary Energy Estimation'!$E$25, 1, 0)</f>
        <v>1</v>
      </c>
      <c r="I8756" s="26">
        <f>IF(E8756&lt;='Auxiliary Energy Estimation'!$E$25, 1, 0)</f>
        <v>1</v>
      </c>
    </row>
    <row r="8757" spans="2:9" ht="15" x14ac:dyDescent="0.3">
      <c r="B8757" s="33">
        <v>8752.5</v>
      </c>
      <c r="C8757" s="34">
        <v>5</v>
      </c>
      <c r="D8757" s="32">
        <f t="shared" si="272"/>
        <v>41</v>
      </c>
      <c r="E8757" s="37">
        <f t="shared" si="273"/>
        <v>49.199999999999996</v>
      </c>
      <c r="F8757" s="32">
        <f>'Auxiliary Energy Estimation'!$E$25-D8757</f>
        <v>14</v>
      </c>
      <c r="G8757" s="32">
        <f>'Auxiliary Energy Estimation'!$E$25-E8757</f>
        <v>5.8000000000000043</v>
      </c>
      <c r="H8757" s="26">
        <f>IF(D8757&lt;='Auxiliary Energy Estimation'!$E$25, 1, 0)</f>
        <v>1</v>
      </c>
      <c r="I8757" s="26">
        <f>IF(E8757&lt;='Auxiliary Energy Estimation'!$E$25, 1, 0)</f>
        <v>1</v>
      </c>
    </row>
    <row r="8758" spans="2:9" ht="15" x14ac:dyDescent="0.3">
      <c r="B8758" s="33">
        <v>8753.5</v>
      </c>
      <c r="C8758" s="34">
        <v>3.9</v>
      </c>
      <c r="D8758" s="32">
        <f t="shared" si="272"/>
        <v>39.019999999999996</v>
      </c>
      <c r="E8758" s="37">
        <f t="shared" si="273"/>
        <v>46.823999999999991</v>
      </c>
      <c r="F8758" s="32">
        <f>'Auxiliary Energy Estimation'!$E$25-D8758</f>
        <v>15.980000000000004</v>
      </c>
      <c r="G8758" s="32">
        <f>'Auxiliary Energy Estimation'!$E$25-E8758</f>
        <v>8.176000000000009</v>
      </c>
      <c r="H8758" s="26">
        <f>IF(D8758&lt;='Auxiliary Energy Estimation'!$E$25, 1, 0)</f>
        <v>1</v>
      </c>
      <c r="I8758" s="26">
        <f>IF(E8758&lt;='Auxiliary Energy Estimation'!$E$25, 1, 0)</f>
        <v>1</v>
      </c>
    </row>
    <row r="8759" spans="2:9" ht="15" x14ac:dyDescent="0.3">
      <c r="B8759" s="33">
        <v>8754.5</v>
      </c>
      <c r="C8759" s="34">
        <v>3.3</v>
      </c>
      <c r="D8759" s="32">
        <f t="shared" si="272"/>
        <v>37.94</v>
      </c>
      <c r="E8759" s="37">
        <f t="shared" si="273"/>
        <v>45.527999999999999</v>
      </c>
      <c r="F8759" s="32">
        <f>'Auxiliary Energy Estimation'!$E$25-D8759</f>
        <v>17.060000000000002</v>
      </c>
      <c r="G8759" s="32">
        <f>'Auxiliary Energy Estimation'!$E$25-E8759</f>
        <v>9.4720000000000013</v>
      </c>
      <c r="H8759" s="26">
        <f>IF(D8759&lt;='Auxiliary Energy Estimation'!$E$25, 1, 0)</f>
        <v>1</v>
      </c>
      <c r="I8759" s="26">
        <f>IF(E8759&lt;='Auxiliary Energy Estimation'!$E$25, 1, 0)</f>
        <v>1</v>
      </c>
    </row>
    <row r="8760" spans="2:9" ht="15" x14ac:dyDescent="0.3">
      <c r="B8760" s="33">
        <v>8755.5</v>
      </c>
      <c r="C8760" s="34">
        <v>5</v>
      </c>
      <c r="D8760" s="32">
        <f t="shared" si="272"/>
        <v>41</v>
      </c>
      <c r="E8760" s="37">
        <f t="shared" si="273"/>
        <v>49.199999999999996</v>
      </c>
      <c r="F8760" s="32">
        <f>'Auxiliary Energy Estimation'!$E$25-D8760</f>
        <v>14</v>
      </c>
      <c r="G8760" s="32">
        <f>'Auxiliary Energy Estimation'!$E$25-E8760</f>
        <v>5.8000000000000043</v>
      </c>
      <c r="H8760" s="26">
        <f>IF(D8760&lt;='Auxiliary Energy Estimation'!$E$25, 1, 0)</f>
        <v>1</v>
      </c>
      <c r="I8760" s="26">
        <f>IF(E8760&lt;='Auxiliary Energy Estimation'!$E$25, 1, 0)</f>
        <v>1</v>
      </c>
    </row>
    <row r="8761" spans="2:9" ht="15" x14ac:dyDescent="0.3">
      <c r="B8761" s="33">
        <v>8756.5</v>
      </c>
      <c r="C8761" s="34">
        <v>4.4000000000000004</v>
      </c>
      <c r="D8761" s="32">
        <f t="shared" si="272"/>
        <v>39.92</v>
      </c>
      <c r="E8761" s="37">
        <f t="shared" si="273"/>
        <v>47.904000000000003</v>
      </c>
      <c r="F8761" s="32">
        <f>'Auxiliary Energy Estimation'!$E$25-D8761</f>
        <v>15.079999999999998</v>
      </c>
      <c r="G8761" s="32">
        <f>'Auxiliary Energy Estimation'!$E$25-E8761</f>
        <v>7.0959999999999965</v>
      </c>
      <c r="H8761" s="26">
        <f>IF(D8761&lt;='Auxiliary Energy Estimation'!$E$25, 1, 0)</f>
        <v>1</v>
      </c>
      <c r="I8761" s="26">
        <f>IF(E8761&lt;='Auxiliary Energy Estimation'!$E$25, 1, 0)</f>
        <v>1</v>
      </c>
    </row>
    <row r="8762" spans="2:9" ht="15" x14ac:dyDescent="0.3">
      <c r="B8762" s="33">
        <v>8757.5</v>
      </c>
      <c r="C8762" s="34">
        <v>4.4000000000000004</v>
      </c>
      <c r="D8762" s="32">
        <f t="shared" si="272"/>
        <v>39.92</v>
      </c>
      <c r="E8762" s="37">
        <f t="shared" si="273"/>
        <v>47.904000000000003</v>
      </c>
      <c r="F8762" s="32">
        <f>'Auxiliary Energy Estimation'!$E$25-D8762</f>
        <v>15.079999999999998</v>
      </c>
      <c r="G8762" s="32">
        <f>'Auxiliary Energy Estimation'!$E$25-E8762</f>
        <v>7.0959999999999965</v>
      </c>
      <c r="H8762" s="26">
        <f>IF(D8762&lt;='Auxiliary Energy Estimation'!$E$25, 1, 0)</f>
        <v>1</v>
      </c>
      <c r="I8762" s="26">
        <f>IF(E8762&lt;='Auxiliary Energy Estimation'!$E$25, 1, 0)</f>
        <v>1</v>
      </c>
    </row>
    <row r="8763" spans="2:9" ht="15" x14ac:dyDescent="0.3">
      <c r="B8763" s="33">
        <v>8758.5</v>
      </c>
      <c r="C8763" s="34">
        <v>5</v>
      </c>
      <c r="D8763" s="32">
        <f t="shared" si="272"/>
        <v>41</v>
      </c>
      <c r="E8763" s="37">
        <f t="shared" si="273"/>
        <v>49.199999999999996</v>
      </c>
      <c r="F8763" s="32">
        <f>'Auxiliary Energy Estimation'!$E$25-D8763</f>
        <v>14</v>
      </c>
      <c r="G8763" s="32">
        <f>'Auxiliary Energy Estimation'!$E$25-E8763</f>
        <v>5.8000000000000043</v>
      </c>
      <c r="H8763" s="26">
        <f>IF(D8763&lt;='Auxiliary Energy Estimation'!$E$25, 1, 0)</f>
        <v>1</v>
      </c>
      <c r="I8763" s="26">
        <f>IF(E8763&lt;='Auxiliary Energy Estimation'!$E$25, 1, 0)</f>
        <v>1</v>
      </c>
    </row>
    <row r="8764" spans="2:9" ht="15" x14ac:dyDescent="0.3">
      <c r="B8764" s="33">
        <v>8759.5</v>
      </c>
      <c r="C8764" s="34">
        <v>5</v>
      </c>
      <c r="D8764" s="32">
        <f t="shared" si="272"/>
        <v>41</v>
      </c>
      <c r="E8764" s="37">
        <f t="shared" si="273"/>
        <v>49.199999999999996</v>
      </c>
      <c r="F8764" s="32">
        <f>'Auxiliary Energy Estimation'!$E$25-D8764</f>
        <v>14</v>
      </c>
      <c r="G8764" s="32">
        <f>'Auxiliary Energy Estimation'!$E$25-E8764</f>
        <v>5.8000000000000043</v>
      </c>
      <c r="H8764" s="26">
        <f>IF(D8764&lt;='Auxiliary Energy Estimation'!$E$25, 1, 0)</f>
        <v>1</v>
      </c>
      <c r="I8764" s="26">
        <f>IF(E8764&lt;='Auxiliary Energy Estimation'!$E$25, 1, 0)</f>
        <v>1</v>
      </c>
    </row>
  </sheetData>
  <mergeCells count="9">
    <mergeCell ref="E3:E4"/>
    <mergeCell ref="B2:C2"/>
    <mergeCell ref="I3:I4"/>
    <mergeCell ref="G3:G4"/>
    <mergeCell ref="F3:F4"/>
    <mergeCell ref="B3:B4"/>
    <mergeCell ref="H3:H4"/>
    <mergeCell ref="D3:D4"/>
    <mergeCell ref="C3:C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B0EF2-D1E7-4B02-8EE4-6398239E00DA}">
  <sheetPr>
    <tabColor rgb="FF6E4692"/>
  </sheetPr>
  <dimension ref="B1:AH8765"/>
  <sheetViews>
    <sheetView topLeftCell="A4" zoomScale="110" zoomScaleNormal="110" workbookViewId="0">
      <selection activeCell="C15" sqref="C15:F16"/>
    </sheetView>
  </sheetViews>
  <sheetFormatPr defaultColWidth="8.88671875" defaultRowHeight="14.4" x14ac:dyDescent="0.3"/>
  <cols>
    <col min="1" max="1" width="3.109375" style="25" customWidth="1"/>
    <col min="2" max="2" width="6" style="25" hidden="1" customWidth="1"/>
    <col min="3" max="3" width="29.44140625" bestFit="1" customWidth="1"/>
    <col min="4" max="4" width="27.6640625" bestFit="1" customWidth="1"/>
    <col min="5" max="5" width="25.88671875" bestFit="1" customWidth="1"/>
    <col min="6" max="6" width="18.88671875" bestFit="1" customWidth="1"/>
    <col min="7" max="7" width="26.5546875" bestFit="1" customWidth="1"/>
    <col min="8" max="9" width="16.44140625" customWidth="1"/>
    <col min="10" max="10" width="2.109375" customWidth="1"/>
    <col min="11" max="11" width="16.5546875" style="25" customWidth="1"/>
    <col min="12" max="12" width="21.88671875" style="25" customWidth="1"/>
    <col min="13" max="13" width="12.33203125" style="26" customWidth="1"/>
    <col min="14" max="14" width="27.6640625" style="26" customWidth="1"/>
    <col min="15" max="16" width="7.6640625" style="25" customWidth="1"/>
    <col min="17" max="17" width="8.6640625" style="25" customWidth="1"/>
    <col min="18" max="18" width="9.88671875" style="25" customWidth="1"/>
    <col min="19" max="19" width="7.6640625" style="26" customWidth="1"/>
    <col min="20" max="20" width="8.88671875" style="26" customWidth="1"/>
    <col min="21" max="22" width="8.88671875" customWidth="1"/>
    <col min="23" max="23" width="9.109375"/>
    <col min="24" max="24" width="8.88671875" customWidth="1"/>
    <col min="25" max="34" width="9.109375" customWidth="1"/>
    <col min="35" max="16384" width="8.88671875" style="25"/>
  </cols>
  <sheetData>
    <row r="1" spans="3:26" s="16" customFormat="1" ht="15.6" thickBot="1" x14ac:dyDescent="0.35">
      <c r="C1" s="172" t="s">
        <v>2675</v>
      </c>
      <c r="D1" s="172"/>
      <c r="E1" s="172"/>
      <c r="F1" s="172"/>
      <c r="G1" s="172"/>
      <c r="H1" s="172"/>
      <c r="I1" s="172"/>
      <c r="J1" s="172"/>
      <c r="K1" s="172"/>
      <c r="L1" s="172"/>
      <c r="M1" s="172"/>
      <c r="N1" s="172"/>
      <c r="O1" s="172"/>
      <c r="P1" s="172"/>
      <c r="Q1" s="172"/>
      <c r="R1" s="172"/>
    </row>
    <row r="2" spans="3:26" s="16" customFormat="1" ht="24" customHeight="1" thickBot="1" x14ac:dyDescent="0.35">
      <c r="C2" s="324" t="s">
        <v>2713</v>
      </c>
      <c r="D2" s="324"/>
      <c r="E2" s="324"/>
      <c r="F2" s="324"/>
      <c r="G2" s="324"/>
      <c r="H2" s="26"/>
      <c r="I2"/>
      <c r="J2"/>
      <c r="K2" s="25"/>
      <c r="L2" s="25"/>
      <c r="M2" s="236" t="s">
        <v>2715</v>
      </c>
      <c r="N2" s="237"/>
      <c r="O2" s="25"/>
      <c r="P2" s="25"/>
      <c r="Q2" s="25"/>
      <c r="R2" s="26"/>
      <c r="S2" s="25"/>
      <c r="T2" s="25"/>
      <c r="U2" t="s">
        <v>2677</v>
      </c>
      <c r="V2"/>
      <c r="W2"/>
      <c r="X2" s="25"/>
      <c r="Y2"/>
      <c r="Z2"/>
    </row>
    <row r="3" spans="3:26" s="16" customFormat="1" ht="6" hidden="1" customHeight="1" thickBot="1" x14ac:dyDescent="0.35">
      <c r="C3"/>
      <c r="D3"/>
      <c r="E3"/>
      <c r="F3"/>
      <c r="G3"/>
      <c r="H3" s="112"/>
      <c r="I3" s="28"/>
      <c r="J3" s="28"/>
      <c r="K3" s="302" t="s">
        <v>2</v>
      </c>
      <c r="L3" s="325">
        <v>55</v>
      </c>
      <c r="M3" s="127"/>
      <c r="N3" s="128"/>
      <c r="O3" s="302" t="s">
        <v>2688</v>
      </c>
      <c r="P3" s="294" t="s">
        <v>2689</v>
      </c>
      <c r="Q3" s="294" t="s">
        <v>2695</v>
      </c>
      <c r="R3" s="294" t="s">
        <v>2696</v>
      </c>
      <c r="S3" s="300" t="s">
        <v>2690</v>
      </c>
      <c r="T3" s="296" t="s">
        <v>2691</v>
      </c>
      <c r="U3" s="28" t="s">
        <v>2678</v>
      </c>
      <c r="V3" s="28"/>
      <c r="W3" s="28"/>
      <c r="X3" s="28"/>
      <c r="Y3" s="28"/>
      <c r="Z3" s="28"/>
    </row>
    <row r="4" spans="3:26" s="16" customFormat="1" ht="139.94999999999999" customHeight="1" x14ac:dyDescent="0.3">
      <c r="C4" s="308" t="s">
        <v>2719</v>
      </c>
      <c r="D4" s="309"/>
      <c r="E4" s="309"/>
      <c r="F4" s="309"/>
      <c r="G4" s="310"/>
      <c r="H4" s="112"/>
      <c r="I4" s="28"/>
      <c r="J4" s="28"/>
      <c r="K4" s="317"/>
      <c r="L4" s="326"/>
      <c r="M4" s="318" t="s">
        <v>2718</v>
      </c>
      <c r="N4" s="319"/>
      <c r="O4" s="317"/>
      <c r="P4" s="317"/>
      <c r="Q4" s="317"/>
      <c r="R4" s="317"/>
      <c r="S4" s="323"/>
      <c r="T4" s="323"/>
      <c r="U4" s="28"/>
      <c r="V4" s="28"/>
      <c r="W4" s="28"/>
      <c r="X4" s="28"/>
      <c r="Y4" s="28"/>
      <c r="Z4" s="28"/>
    </row>
    <row r="5" spans="3:26" s="16" customFormat="1" ht="45.6" thickBot="1" x14ac:dyDescent="0.35">
      <c r="C5" s="210" t="s">
        <v>35</v>
      </c>
      <c r="D5" s="210"/>
      <c r="E5" s="210"/>
      <c r="F5" s="210"/>
      <c r="G5" s="210"/>
      <c r="H5" s="113"/>
      <c r="I5" s="28"/>
      <c r="J5" s="28"/>
      <c r="K5" s="303"/>
      <c r="L5" s="327"/>
      <c r="M5" s="20" t="s">
        <v>0</v>
      </c>
      <c r="N5" s="129" t="s">
        <v>2706</v>
      </c>
      <c r="O5" s="303"/>
      <c r="P5" s="295"/>
      <c r="Q5" s="295"/>
      <c r="R5" s="295"/>
      <c r="S5" s="301"/>
      <c r="T5" s="297"/>
      <c r="U5" s="28"/>
      <c r="V5" s="28"/>
      <c r="W5" s="28"/>
      <c r="X5" s="28"/>
      <c r="Y5" s="28"/>
      <c r="Z5" s="28"/>
    </row>
    <row r="6" spans="3:26" ht="15" customHeight="1" x14ac:dyDescent="0.3">
      <c r="C6" s="21" t="s">
        <v>2709</v>
      </c>
      <c r="D6" s="20" t="s">
        <v>2705</v>
      </c>
      <c r="E6" s="20" t="s">
        <v>2676</v>
      </c>
      <c r="F6" s="20" t="s">
        <v>2680</v>
      </c>
      <c r="G6" s="22" t="s">
        <v>2681</v>
      </c>
      <c r="H6" s="113"/>
      <c r="K6"/>
      <c r="M6" s="36">
        <v>0.5</v>
      </c>
      <c r="N6" s="36">
        <v>1.7</v>
      </c>
      <c r="O6" s="37">
        <f t="shared" ref="O6:O69" si="0">CONVERT(N6,"C","F")</f>
        <v>35.06</v>
      </c>
      <c r="P6" s="37">
        <f>O6*1.2</f>
        <v>42.072000000000003</v>
      </c>
      <c r="Q6" s="37">
        <f t="shared" ref="Q6:Q69" si="1">$L$3-O6</f>
        <v>19.939999999999998</v>
      </c>
      <c r="R6" s="37">
        <f t="shared" ref="R6:R69" si="2">$L$3-P6</f>
        <v>12.927999999999997</v>
      </c>
      <c r="S6" s="26">
        <f t="shared" ref="S6:S69" si="3">IF(O6&lt;=$L$3, 1, 0)</f>
        <v>1</v>
      </c>
      <c r="T6" s="26">
        <f t="shared" ref="T6:T69" si="4">IF(P6&lt;=$L$3, 1, 0)</f>
        <v>1</v>
      </c>
    </row>
    <row r="7" spans="3:26" ht="15" x14ac:dyDescent="0.3">
      <c r="C7" s="117" t="s">
        <v>2711</v>
      </c>
      <c r="D7" s="111" t="s">
        <v>2677</v>
      </c>
      <c r="E7" s="34">
        <v>20</v>
      </c>
      <c r="F7" s="116">
        <f>12*24</f>
        <v>288</v>
      </c>
      <c r="G7" s="118">
        <f>IF(ISBLANK($F7),"-",IF(ISBLANK($E7),"-",1/$E7*$F7))</f>
        <v>14.4</v>
      </c>
      <c r="H7" s="113"/>
      <c r="K7"/>
      <c r="M7" s="34">
        <v>1.5</v>
      </c>
      <c r="N7" s="34">
        <v>1.7</v>
      </c>
      <c r="O7" s="32">
        <f t="shared" si="0"/>
        <v>35.06</v>
      </c>
      <c r="P7" s="37">
        <f t="shared" ref="P7:P70" si="5">O7*1.2</f>
        <v>42.072000000000003</v>
      </c>
      <c r="Q7" s="32">
        <f t="shared" si="1"/>
        <v>19.939999999999998</v>
      </c>
      <c r="R7" s="32">
        <f t="shared" si="2"/>
        <v>12.927999999999997</v>
      </c>
      <c r="S7" s="26">
        <f t="shared" si="3"/>
        <v>1</v>
      </c>
      <c r="T7" s="26">
        <f t="shared" si="4"/>
        <v>1</v>
      </c>
    </row>
    <row r="8" spans="3:26" s="28" customFormat="1" ht="15" x14ac:dyDescent="0.3">
      <c r="C8" s="117" t="s">
        <v>2712</v>
      </c>
      <c r="D8" s="111" t="s">
        <v>2677</v>
      </c>
      <c r="E8" s="34">
        <f>1.8*5.5</f>
        <v>9.9</v>
      </c>
      <c r="F8" s="116">
        <f>(12*40)+(24*40)</f>
        <v>1440</v>
      </c>
      <c r="G8" s="118">
        <f>IF(ISBLANK($F8),"-",IF(ISBLANK($E8),"-",1/$E8*$F8))</f>
        <v>145.45454545454544</v>
      </c>
      <c r="H8" s="113"/>
      <c r="I8"/>
      <c r="J8"/>
      <c r="K8"/>
      <c r="L8" s="25"/>
      <c r="M8" s="34">
        <v>2.5</v>
      </c>
      <c r="N8" s="34">
        <v>1.1000000000000001</v>
      </c>
      <c r="O8" s="32">
        <f t="shared" si="0"/>
        <v>33.979999999999997</v>
      </c>
      <c r="P8" s="37">
        <f t="shared" si="5"/>
        <v>40.775999999999996</v>
      </c>
      <c r="Q8" s="32">
        <f t="shared" si="1"/>
        <v>21.020000000000003</v>
      </c>
      <c r="R8" s="32">
        <f t="shared" si="2"/>
        <v>14.224000000000004</v>
      </c>
      <c r="S8" s="26">
        <f t="shared" si="3"/>
        <v>1</v>
      </c>
      <c r="T8" s="26">
        <f t="shared" si="4"/>
        <v>1</v>
      </c>
      <c r="U8"/>
      <c r="V8"/>
      <c r="W8"/>
      <c r="X8"/>
      <c r="Y8"/>
      <c r="Z8"/>
    </row>
    <row r="9" spans="3:26" s="28" customFormat="1" ht="15" x14ac:dyDescent="0.3">
      <c r="C9" s="117" t="s">
        <v>2717</v>
      </c>
      <c r="D9" s="111" t="s">
        <v>2678</v>
      </c>
      <c r="E9" s="34">
        <v>1</v>
      </c>
      <c r="F9" s="116">
        <f>12*24</f>
        <v>288</v>
      </c>
      <c r="G9" s="118">
        <f>IF(ISBLANK($F9),"-",IF(ISBLANK($E9),"-",1/$E9*$F9))</f>
        <v>288</v>
      </c>
      <c r="H9" s="26"/>
      <c r="I9"/>
      <c r="J9"/>
      <c r="K9"/>
      <c r="L9" s="25"/>
      <c r="M9" s="34">
        <v>3.5</v>
      </c>
      <c r="N9" s="34">
        <v>1.1000000000000001</v>
      </c>
      <c r="O9" s="32">
        <f t="shared" si="0"/>
        <v>33.979999999999997</v>
      </c>
      <c r="P9" s="37">
        <f t="shared" si="5"/>
        <v>40.775999999999996</v>
      </c>
      <c r="Q9" s="32">
        <f t="shared" si="1"/>
        <v>21.020000000000003</v>
      </c>
      <c r="R9" s="32">
        <f t="shared" si="2"/>
        <v>14.224000000000004</v>
      </c>
      <c r="S9" s="26">
        <f t="shared" si="3"/>
        <v>1</v>
      </c>
      <c r="T9" s="26">
        <f t="shared" si="4"/>
        <v>1</v>
      </c>
      <c r="U9"/>
      <c r="V9"/>
      <c r="W9"/>
      <c r="X9"/>
      <c r="Y9"/>
      <c r="Z9"/>
    </row>
    <row r="10" spans="3:26" ht="15.6" thickBot="1" x14ac:dyDescent="0.35">
      <c r="C10" s="117"/>
      <c r="D10" s="111"/>
      <c r="E10" s="34"/>
      <c r="F10" s="116"/>
      <c r="G10" s="119" t="str">
        <f>IF(ISBLANK($F10),"-",IF(ISBLANK($E10),"-",1/$E10*$F10))</f>
        <v>-</v>
      </c>
      <c r="H10" s="112"/>
      <c r="K10"/>
      <c r="M10" s="34">
        <v>4.5</v>
      </c>
      <c r="N10" s="34">
        <v>1.1000000000000001</v>
      </c>
      <c r="O10" s="32">
        <f t="shared" si="0"/>
        <v>33.979999999999997</v>
      </c>
      <c r="P10" s="37">
        <f t="shared" si="5"/>
        <v>40.775999999999996</v>
      </c>
      <c r="Q10" s="32">
        <f t="shared" si="1"/>
        <v>21.020000000000003</v>
      </c>
      <c r="R10" s="32">
        <f t="shared" si="2"/>
        <v>14.224000000000004</v>
      </c>
      <c r="S10" s="26">
        <f t="shared" si="3"/>
        <v>1</v>
      </c>
      <c r="T10" s="26">
        <f t="shared" si="4"/>
        <v>1</v>
      </c>
    </row>
    <row r="11" spans="3:26" ht="15" x14ac:dyDescent="0.3">
      <c r="H11" s="114"/>
      <c r="K11"/>
      <c r="M11" s="34">
        <v>5.5</v>
      </c>
      <c r="N11" s="34">
        <v>1.1000000000000001</v>
      </c>
      <c r="O11" s="32">
        <f t="shared" si="0"/>
        <v>33.979999999999997</v>
      </c>
      <c r="P11" s="37">
        <f t="shared" si="5"/>
        <v>40.775999999999996</v>
      </c>
      <c r="Q11" s="32">
        <f t="shared" si="1"/>
        <v>21.020000000000003</v>
      </c>
      <c r="R11" s="32">
        <f t="shared" si="2"/>
        <v>14.224000000000004</v>
      </c>
      <c r="S11" s="26">
        <f t="shared" si="3"/>
        <v>1</v>
      </c>
      <c r="T11" s="26">
        <f t="shared" si="4"/>
        <v>1</v>
      </c>
    </row>
    <row r="12" spans="3:26" ht="17.399999999999999" x14ac:dyDescent="0.3">
      <c r="C12" s="210" t="s">
        <v>2714</v>
      </c>
      <c r="D12" s="210"/>
      <c r="E12" s="210"/>
      <c r="F12" s="210"/>
      <c r="G12" s="210"/>
      <c r="H12" s="112"/>
      <c r="M12" s="34">
        <v>6.5</v>
      </c>
      <c r="N12" s="34">
        <v>0.6</v>
      </c>
      <c r="O12" s="32">
        <f t="shared" si="0"/>
        <v>33.08</v>
      </c>
      <c r="P12" s="37">
        <f t="shared" si="5"/>
        <v>39.695999999999998</v>
      </c>
      <c r="Q12" s="32">
        <f t="shared" si="1"/>
        <v>21.92</v>
      </c>
      <c r="R12" s="32">
        <f t="shared" si="2"/>
        <v>15.304000000000002</v>
      </c>
      <c r="S12" s="26">
        <f t="shared" si="3"/>
        <v>1</v>
      </c>
      <c r="T12" s="26">
        <f t="shared" si="4"/>
        <v>1</v>
      </c>
    </row>
    <row r="13" spans="3:26" ht="15" x14ac:dyDescent="0.3">
      <c r="C13" s="21" t="s">
        <v>7</v>
      </c>
      <c r="D13" s="20" t="s">
        <v>8</v>
      </c>
      <c r="E13" s="20" t="s">
        <v>9</v>
      </c>
      <c r="F13" s="20" t="s">
        <v>10</v>
      </c>
      <c r="G13" s="22" t="s">
        <v>6</v>
      </c>
      <c r="H13" s="115"/>
      <c r="M13" s="34">
        <v>7.5</v>
      </c>
      <c r="N13" s="34">
        <v>0.6</v>
      </c>
      <c r="O13" s="32">
        <f t="shared" si="0"/>
        <v>33.08</v>
      </c>
      <c r="P13" s="37">
        <f t="shared" si="5"/>
        <v>39.695999999999998</v>
      </c>
      <c r="Q13" s="32">
        <f t="shared" si="1"/>
        <v>21.92</v>
      </c>
      <c r="R13" s="32">
        <f t="shared" si="2"/>
        <v>15.304000000000002</v>
      </c>
      <c r="S13" s="26">
        <f t="shared" si="3"/>
        <v>1</v>
      </c>
      <c r="T13" s="26">
        <f t="shared" si="4"/>
        <v>1</v>
      </c>
    </row>
    <row r="14" spans="3:26" ht="40.200000000000003" customHeight="1" thickBot="1" x14ac:dyDescent="0.35">
      <c r="C14" s="124" t="str">
        <f>'Temperature Reduction Factor'!B10&amp;" "&amp;"Aux Energy"</f>
        <v>Freeze Protection (stair, bike, fire) Aux Energy</v>
      </c>
      <c r="D14" s="125" t="s">
        <v>12</v>
      </c>
      <c r="E14" s="125">
        <v>1</v>
      </c>
      <c r="F14" s="126" t="s">
        <v>11</v>
      </c>
      <c r="G14" s="31">
        <f>ROUNDUP((G20+G22)/8760,0)</f>
        <v>970</v>
      </c>
      <c r="M14" s="34">
        <v>8.5</v>
      </c>
      <c r="N14" s="34">
        <v>0.6</v>
      </c>
      <c r="O14" s="32">
        <f t="shared" si="0"/>
        <v>33.08</v>
      </c>
      <c r="P14" s="37">
        <f t="shared" si="5"/>
        <v>39.695999999999998</v>
      </c>
      <c r="Q14" s="32">
        <f t="shared" si="1"/>
        <v>21.92</v>
      </c>
      <c r="R14" s="32">
        <f t="shared" si="2"/>
        <v>15.304000000000002</v>
      </c>
      <c r="S14" s="26">
        <f t="shared" si="3"/>
        <v>1</v>
      </c>
      <c r="T14" s="26">
        <f t="shared" si="4"/>
        <v>1</v>
      </c>
    </row>
    <row r="15" spans="3:26" ht="40.950000000000003" customHeight="1" x14ac:dyDescent="0.3">
      <c r="C15" s="311" t="s">
        <v>2720</v>
      </c>
      <c r="D15" s="312"/>
      <c r="E15" s="312"/>
      <c r="F15" s="313"/>
      <c r="G15" s="122" t="s">
        <v>13</v>
      </c>
      <c r="H15" s="25"/>
      <c r="I15" s="25"/>
      <c r="J15" s="25"/>
      <c r="M15" s="34">
        <v>9.5</v>
      </c>
      <c r="N15" s="34">
        <v>0</v>
      </c>
      <c r="O15" s="32">
        <f t="shared" si="0"/>
        <v>32</v>
      </c>
      <c r="P15" s="37">
        <f t="shared" si="5"/>
        <v>38.4</v>
      </c>
      <c r="Q15" s="32">
        <f t="shared" si="1"/>
        <v>23</v>
      </c>
      <c r="R15" s="32">
        <f t="shared" si="2"/>
        <v>16.600000000000001</v>
      </c>
      <c r="S15" s="26">
        <f t="shared" si="3"/>
        <v>1</v>
      </c>
      <c r="T15" s="26">
        <f t="shared" si="4"/>
        <v>1</v>
      </c>
    </row>
    <row r="16" spans="3:26" ht="40.950000000000003" customHeight="1" thickBot="1" x14ac:dyDescent="0.35">
      <c r="C16" s="314"/>
      <c r="D16" s="315"/>
      <c r="E16" s="315"/>
      <c r="F16" s="316"/>
      <c r="G16" s="123">
        <v>1</v>
      </c>
      <c r="H16" s="25"/>
      <c r="I16" s="25"/>
      <c r="J16" s="25"/>
      <c r="M16" s="34">
        <v>10.5</v>
      </c>
      <c r="N16" s="34">
        <v>1.1000000000000001</v>
      </c>
      <c r="O16" s="32">
        <f t="shared" si="0"/>
        <v>33.979999999999997</v>
      </c>
      <c r="P16" s="37">
        <f t="shared" si="5"/>
        <v>40.775999999999996</v>
      </c>
      <c r="Q16" s="32">
        <f t="shared" si="1"/>
        <v>21.020000000000003</v>
      </c>
      <c r="R16" s="32">
        <f t="shared" si="2"/>
        <v>14.224000000000004</v>
      </c>
      <c r="S16" s="26">
        <f t="shared" si="3"/>
        <v>1</v>
      </c>
      <c r="T16" s="26">
        <f t="shared" si="4"/>
        <v>1</v>
      </c>
    </row>
    <row r="17" spans="2:20" ht="15" x14ac:dyDescent="0.3">
      <c r="H17" s="25"/>
      <c r="I17" s="25"/>
      <c r="J17" s="108"/>
      <c r="M17" s="34">
        <v>11.5</v>
      </c>
      <c r="N17" s="34">
        <v>1.1000000000000001</v>
      </c>
      <c r="O17" s="32">
        <f t="shared" si="0"/>
        <v>33.979999999999997</v>
      </c>
      <c r="P17" s="37">
        <f t="shared" si="5"/>
        <v>40.775999999999996</v>
      </c>
      <c r="Q17" s="32">
        <f t="shared" si="1"/>
        <v>21.020000000000003</v>
      </c>
      <c r="R17" s="32">
        <f t="shared" si="2"/>
        <v>14.224000000000004</v>
      </c>
      <c r="S17" s="26">
        <f t="shared" si="3"/>
        <v>1</v>
      </c>
      <c r="T17" s="26">
        <f t="shared" si="4"/>
        <v>1</v>
      </c>
    </row>
    <row r="18" spans="2:20" ht="18" thickBot="1" x14ac:dyDescent="0.35">
      <c r="C18" s="320" t="s">
        <v>32</v>
      </c>
      <c r="D18" s="320"/>
      <c r="E18" s="320"/>
      <c r="F18" s="320"/>
      <c r="G18" s="320"/>
      <c r="H18" s="25"/>
      <c r="I18" s="25"/>
      <c r="J18" s="25"/>
      <c r="M18" s="34">
        <v>12.5</v>
      </c>
      <c r="N18" s="34">
        <v>2.2000000000000002</v>
      </c>
      <c r="O18" s="32">
        <f t="shared" si="0"/>
        <v>35.96</v>
      </c>
      <c r="P18" s="37">
        <f t="shared" si="5"/>
        <v>43.152000000000001</v>
      </c>
      <c r="Q18" s="32">
        <f t="shared" si="1"/>
        <v>19.04</v>
      </c>
      <c r="R18" s="32">
        <f t="shared" si="2"/>
        <v>11.847999999999999</v>
      </c>
      <c r="S18" s="26">
        <f t="shared" si="3"/>
        <v>1</v>
      </c>
      <c r="T18" s="26">
        <f t="shared" si="4"/>
        <v>1</v>
      </c>
    </row>
    <row r="19" spans="2:20" ht="18" customHeight="1" thickBot="1" x14ac:dyDescent="0.35">
      <c r="C19" s="106" t="s">
        <v>2692</v>
      </c>
      <c r="D19" s="24" t="s">
        <v>2700</v>
      </c>
      <c r="E19" s="24" t="s">
        <v>2698</v>
      </c>
      <c r="F19" s="23" t="s">
        <v>2679</v>
      </c>
      <c r="G19" s="27" t="s">
        <v>1</v>
      </c>
      <c r="H19" s="107" t="s">
        <v>2684</v>
      </c>
      <c r="I19" s="25">
        <f>SUMIF(D7:D10,"Ambient",F7:F10)</f>
        <v>1728</v>
      </c>
      <c r="J19" s="108"/>
      <c r="M19" s="34">
        <v>13.5</v>
      </c>
      <c r="N19" s="34">
        <v>2.8</v>
      </c>
      <c r="O19" s="32">
        <f t="shared" si="0"/>
        <v>37.04</v>
      </c>
      <c r="P19" s="37">
        <f t="shared" si="5"/>
        <v>44.448</v>
      </c>
      <c r="Q19" s="32">
        <f t="shared" si="1"/>
        <v>17.96</v>
      </c>
      <c r="R19" s="32">
        <f t="shared" si="2"/>
        <v>10.552</v>
      </c>
      <c r="S19" s="26">
        <f t="shared" si="3"/>
        <v>1</v>
      </c>
      <c r="T19" s="26">
        <f t="shared" si="4"/>
        <v>1</v>
      </c>
    </row>
    <row r="20" spans="2:20" ht="28.95" customHeight="1" thickBot="1" x14ac:dyDescent="0.35">
      <c r="B20" s="306" t="s">
        <v>2707</v>
      </c>
      <c r="C20" s="120">
        <f>SUMIF(S:S, 1, Q:Q)</f>
        <v>83918.840000000229</v>
      </c>
      <c r="D20" s="29">
        <f>1/I23</f>
        <v>10.809827115559601</v>
      </c>
      <c r="E20" s="29">
        <f>SUMIF($D$7:$D$10,"Ambient",$F$7:$F$10)</f>
        <v>1728</v>
      </c>
      <c r="F20" s="29">
        <f>(1/D20)*E20*C20</f>
        <v>13414808.023272764</v>
      </c>
      <c r="G20" s="30">
        <f>F20/3.412</f>
        <v>3931655.3409357457</v>
      </c>
      <c r="H20" s="107" t="s">
        <v>2685</v>
      </c>
      <c r="I20" s="25">
        <f>SUMIF(D7:D10,"Ground",F7:F10)</f>
        <v>288</v>
      </c>
      <c r="J20" s="25"/>
      <c r="K20"/>
      <c r="M20" s="34">
        <v>14.5</v>
      </c>
      <c r="N20" s="34">
        <v>2.8</v>
      </c>
      <c r="O20" s="32">
        <f t="shared" si="0"/>
        <v>37.04</v>
      </c>
      <c r="P20" s="37">
        <f t="shared" si="5"/>
        <v>44.448</v>
      </c>
      <c r="Q20" s="32">
        <f t="shared" si="1"/>
        <v>17.96</v>
      </c>
      <c r="R20" s="32">
        <f t="shared" si="2"/>
        <v>10.552</v>
      </c>
      <c r="S20" s="26">
        <f t="shared" si="3"/>
        <v>1</v>
      </c>
      <c r="T20" s="26">
        <f t="shared" si="4"/>
        <v>1</v>
      </c>
    </row>
    <row r="21" spans="2:20" ht="15" x14ac:dyDescent="0.3">
      <c r="B21" s="321"/>
      <c r="C21" s="106" t="s">
        <v>2693</v>
      </c>
      <c r="D21" s="24" t="s">
        <v>2699</v>
      </c>
      <c r="E21" s="24" t="s">
        <v>2697</v>
      </c>
      <c r="F21" s="23" t="s">
        <v>2679</v>
      </c>
      <c r="G21" s="27" t="s">
        <v>1</v>
      </c>
      <c r="H21" s="107" t="s">
        <v>2701</v>
      </c>
      <c r="I21" s="108">
        <f>SUMIF(D7:D10,"Ambient",(G7:G10))</f>
        <v>159.85454545454544</v>
      </c>
      <c r="J21" s="109"/>
      <c r="K21"/>
      <c r="M21" s="34">
        <v>15.5</v>
      </c>
      <c r="N21" s="34">
        <v>2.2000000000000002</v>
      </c>
      <c r="O21" s="32">
        <f t="shared" si="0"/>
        <v>35.96</v>
      </c>
      <c r="P21" s="37">
        <f t="shared" si="5"/>
        <v>43.152000000000001</v>
      </c>
      <c r="Q21" s="32">
        <f t="shared" si="1"/>
        <v>19.04</v>
      </c>
      <c r="R21" s="32">
        <f t="shared" si="2"/>
        <v>11.847999999999999</v>
      </c>
      <c r="S21" s="26">
        <f t="shared" si="3"/>
        <v>1</v>
      </c>
      <c r="T21" s="26">
        <f t="shared" si="4"/>
        <v>1</v>
      </c>
    </row>
    <row r="22" spans="2:20" ht="15.6" thickBot="1" x14ac:dyDescent="0.35">
      <c r="B22" s="321"/>
      <c r="C22" s="120">
        <f>SUMIF(T:T, 1, R:R)</f>
        <v>54004.888000000195</v>
      </c>
      <c r="D22" s="29">
        <f>IF(E22=0,0,1/I24)</f>
        <v>1</v>
      </c>
      <c r="E22" s="29">
        <f>SUMIF(D7:D10,"Ground",F7:F10)</f>
        <v>288</v>
      </c>
      <c r="F22" s="29">
        <f>IF(E22=0,0,(1/D22)*E22*C22)</f>
        <v>15553407.744000057</v>
      </c>
      <c r="G22" s="30">
        <f>F22/3.412</f>
        <v>4558443.0668229945</v>
      </c>
      <c r="H22" s="107" t="s">
        <v>2702</v>
      </c>
      <c r="I22" s="25">
        <f>SUMIF(D7:D10, "Ground",(G7:G10))</f>
        <v>288</v>
      </c>
      <c r="J22" s="25"/>
      <c r="K22"/>
      <c r="M22" s="34">
        <v>16.5</v>
      </c>
      <c r="N22" s="34">
        <v>1.1000000000000001</v>
      </c>
      <c r="O22" s="32">
        <f t="shared" si="0"/>
        <v>33.979999999999997</v>
      </c>
      <c r="P22" s="37">
        <f t="shared" si="5"/>
        <v>40.775999999999996</v>
      </c>
      <c r="Q22" s="32">
        <f t="shared" si="1"/>
        <v>21.020000000000003</v>
      </c>
      <c r="R22" s="32">
        <f t="shared" si="2"/>
        <v>14.224000000000004</v>
      </c>
      <c r="S22" s="26">
        <f t="shared" si="3"/>
        <v>1</v>
      </c>
      <c r="T22" s="26">
        <f t="shared" si="4"/>
        <v>1</v>
      </c>
    </row>
    <row r="23" spans="2:20" ht="29.4" thickBot="1" x14ac:dyDescent="0.35">
      <c r="B23" s="322"/>
      <c r="C23" s="106" t="s">
        <v>2698</v>
      </c>
      <c r="D23" s="24" t="s">
        <v>2694</v>
      </c>
      <c r="E23" s="24" t="s">
        <v>2704</v>
      </c>
      <c r="F23" s="24" t="s">
        <v>2703</v>
      </c>
      <c r="G23" s="27" t="s">
        <v>1</v>
      </c>
      <c r="H23" s="107" t="s">
        <v>2682</v>
      </c>
      <c r="I23" s="108">
        <f>I21/E20</f>
        <v>9.2508417508417498E-2</v>
      </c>
      <c r="M23" s="34">
        <v>17.5</v>
      </c>
      <c r="N23" s="34">
        <v>0</v>
      </c>
      <c r="O23" s="32">
        <f t="shared" si="0"/>
        <v>32</v>
      </c>
      <c r="P23" s="37">
        <f t="shared" si="5"/>
        <v>38.4</v>
      </c>
      <c r="Q23" s="32">
        <f t="shared" si="1"/>
        <v>23</v>
      </c>
      <c r="R23" s="32">
        <f t="shared" si="2"/>
        <v>16.600000000000001</v>
      </c>
      <c r="S23" s="26">
        <f t="shared" si="3"/>
        <v>1</v>
      </c>
      <c r="T23" s="26">
        <f t="shared" si="4"/>
        <v>1</v>
      </c>
    </row>
    <row r="24" spans="2:20" ht="30.6" customHeight="1" thickBot="1" x14ac:dyDescent="0.35">
      <c r="B24" s="306" t="s">
        <v>2708</v>
      </c>
      <c r="C24" s="120">
        <f>SUMIF($D$7:$D$10,"Ambient",$F$7:$F$10)</f>
        <v>1728</v>
      </c>
      <c r="D24" s="29">
        <f>(C24*((4/50)^0.7))</f>
        <v>294.92170028558098</v>
      </c>
      <c r="E24" s="110">
        <v>1.7999999999999999E-2</v>
      </c>
      <c r="F24" s="29">
        <f>(D24/60)*E24*C20</f>
        <v>7424.846093638108</v>
      </c>
      <c r="G24" s="30">
        <f>F24*3.412</f>
        <v>25333.574871493223</v>
      </c>
      <c r="H24" s="107" t="s">
        <v>2683</v>
      </c>
      <c r="I24" s="25">
        <f>IF(E22=0,0,I22/E22)</f>
        <v>1</v>
      </c>
      <c r="M24" s="34">
        <v>18.5</v>
      </c>
      <c r="N24" s="34">
        <v>-1.1000000000000001</v>
      </c>
      <c r="O24" s="32">
        <f t="shared" si="0"/>
        <v>30.02</v>
      </c>
      <c r="P24" s="37">
        <f t="shared" si="5"/>
        <v>36.024000000000001</v>
      </c>
      <c r="Q24" s="32">
        <f t="shared" si="1"/>
        <v>24.98</v>
      </c>
      <c r="R24" s="32">
        <f t="shared" si="2"/>
        <v>18.975999999999999</v>
      </c>
      <c r="S24" s="26">
        <f t="shared" si="3"/>
        <v>1</v>
      </c>
      <c r="T24" s="26">
        <f t="shared" si="4"/>
        <v>1</v>
      </c>
    </row>
    <row r="25" spans="2:20" ht="30.6" customHeight="1" thickBot="1" x14ac:dyDescent="0.35">
      <c r="B25" s="307"/>
      <c r="H25" s="107" t="s">
        <v>2686</v>
      </c>
      <c r="I25" s="109">
        <f>1/I23</f>
        <v>10.809827115559601</v>
      </c>
      <c r="M25" s="34">
        <v>19.5</v>
      </c>
      <c r="N25" s="34">
        <v>-2.2000000000000002</v>
      </c>
      <c r="O25" s="32">
        <f t="shared" si="0"/>
        <v>28.04</v>
      </c>
      <c r="P25" s="37">
        <f t="shared" si="5"/>
        <v>33.647999999999996</v>
      </c>
      <c r="Q25" s="32">
        <f t="shared" si="1"/>
        <v>26.96</v>
      </c>
      <c r="R25" s="32">
        <f t="shared" si="2"/>
        <v>21.352000000000004</v>
      </c>
      <c r="S25" s="26">
        <f t="shared" si="3"/>
        <v>1</v>
      </c>
      <c r="T25" s="26">
        <f t="shared" si="4"/>
        <v>1</v>
      </c>
    </row>
    <row r="26" spans="2:20" ht="15" x14ac:dyDescent="0.3">
      <c r="H26" s="107" t="s">
        <v>2687</v>
      </c>
      <c r="I26" s="25">
        <f>IF(E22=0,0,1/I24)</f>
        <v>1</v>
      </c>
      <c r="M26" s="34">
        <v>20.5</v>
      </c>
      <c r="N26" s="34">
        <v>-3.3</v>
      </c>
      <c r="O26" s="32">
        <f t="shared" si="0"/>
        <v>26.060000000000002</v>
      </c>
      <c r="P26" s="37">
        <f t="shared" si="5"/>
        <v>31.272000000000002</v>
      </c>
      <c r="Q26" s="32">
        <f t="shared" si="1"/>
        <v>28.939999999999998</v>
      </c>
      <c r="R26" s="32">
        <f t="shared" si="2"/>
        <v>23.727999999999998</v>
      </c>
      <c r="S26" s="26">
        <f t="shared" si="3"/>
        <v>1</v>
      </c>
      <c r="T26" s="26">
        <f t="shared" si="4"/>
        <v>1</v>
      </c>
    </row>
    <row r="27" spans="2:20" ht="15" x14ac:dyDescent="0.3">
      <c r="M27" s="34">
        <v>21.5</v>
      </c>
      <c r="N27" s="34">
        <v>-4.4000000000000004</v>
      </c>
      <c r="O27" s="32">
        <f t="shared" si="0"/>
        <v>24.08</v>
      </c>
      <c r="P27" s="37">
        <f t="shared" si="5"/>
        <v>28.895999999999997</v>
      </c>
      <c r="Q27" s="32">
        <f t="shared" si="1"/>
        <v>30.92</v>
      </c>
      <c r="R27" s="32">
        <f t="shared" si="2"/>
        <v>26.104000000000003</v>
      </c>
      <c r="S27" s="26">
        <f t="shared" si="3"/>
        <v>1</v>
      </c>
      <c r="T27" s="26">
        <f t="shared" si="4"/>
        <v>1</v>
      </c>
    </row>
    <row r="28" spans="2:20" ht="15" x14ac:dyDescent="0.3">
      <c r="M28" s="34">
        <v>22.5</v>
      </c>
      <c r="N28" s="34">
        <v>-5.6</v>
      </c>
      <c r="O28" s="32">
        <f t="shared" si="0"/>
        <v>21.92</v>
      </c>
      <c r="P28" s="37">
        <f t="shared" si="5"/>
        <v>26.304000000000002</v>
      </c>
      <c r="Q28" s="32">
        <f t="shared" si="1"/>
        <v>33.08</v>
      </c>
      <c r="R28" s="32">
        <f t="shared" si="2"/>
        <v>28.695999999999998</v>
      </c>
      <c r="S28" s="26">
        <f t="shared" si="3"/>
        <v>1</v>
      </c>
      <c r="T28" s="26">
        <f t="shared" si="4"/>
        <v>1</v>
      </c>
    </row>
    <row r="29" spans="2:20" ht="15" x14ac:dyDescent="0.3">
      <c r="M29" s="34">
        <v>23.5</v>
      </c>
      <c r="N29" s="34">
        <v>-6.7</v>
      </c>
      <c r="O29" s="32">
        <f t="shared" si="0"/>
        <v>19.939999999999998</v>
      </c>
      <c r="P29" s="37">
        <f t="shared" si="5"/>
        <v>23.927999999999997</v>
      </c>
      <c r="Q29" s="32">
        <f t="shared" si="1"/>
        <v>35.06</v>
      </c>
      <c r="R29" s="32">
        <f t="shared" si="2"/>
        <v>31.072000000000003</v>
      </c>
      <c r="S29" s="26">
        <f t="shared" si="3"/>
        <v>1</v>
      </c>
      <c r="T29" s="26">
        <f t="shared" si="4"/>
        <v>1</v>
      </c>
    </row>
    <row r="30" spans="2:20" ht="15" x14ac:dyDescent="0.3">
      <c r="M30" s="34">
        <v>24.5</v>
      </c>
      <c r="N30" s="34">
        <v>-6.7</v>
      </c>
      <c r="O30" s="32">
        <f t="shared" si="0"/>
        <v>19.939999999999998</v>
      </c>
      <c r="P30" s="37">
        <f t="shared" si="5"/>
        <v>23.927999999999997</v>
      </c>
      <c r="Q30" s="32">
        <f t="shared" si="1"/>
        <v>35.06</v>
      </c>
      <c r="R30" s="32">
        <f t="shared" si="2"/>
        <v>31.072000000000003</v>
      </c>
      <c r="S30" s="26">
        <f t="shared" si="3"/>
        <v>1</v>
      </c>
      <c r="T30" s="26">
        <f t="shared" si="4"/>
        <v>1</v>
      </c>
    </row>
    <row r="31" spans="2:20" ht="15" x14ac:dyDescent="0.3">
      <c r="M31" s="34">
        <v>25.5</v>
      </c>
      <c r="N31" s="34">
        <v>-7.2</v>
      </c>
      <c r="O31" s="32">
        <f t="shared" si="0"/>
        <v>19.04</v>
      </c>
      <c r="P31" s="37">
        <f t="shared" si="5"/>
        <v>22.847999999999999</v>
      </c>
      <c r="Q31" s="32">
        <f t="shared" si="1"/>
        <v>35.96</v>
      </c>
      <c r="R31" s="32">
        <f t="shared" si="2"/>
        <v>32.152000000000001</v>
      </c>
      <c r="S31" s="26">
        <f t="shared" si="3"/>
        <v>1</v>
      </c>
      <c r="T31" s="26">
        <f t="shared" si="4"/>
        <v>1</v>
      </c>
    </row>
    <row r="32" spans="2:20" ht="15" x14ac:dyDescent="0.3">
      <c r="M32" s="34">
        <v>26.5</v>
      </c>
      <c r="N32" s="34">
        <v>-7.8</v>
      </c>
      <c r="O32" s="32">
        <f t="shared" si="0"/>
        <v>17.96</v>
      </c>
      <c r="P32" s="37">
        <f t="shared" si="5"/>
        <v>21.552</v>
      </c>
      <c r="Q32" s="32">
        <f t="shared" si="1"/>
        <v>37.04</v>
      </c>
      <c r="R32" s="32">
        <f t="shared" si="2"/>
        <v>33.448</v>
      </c>
      <c r="S32" s="26">
        <f t="shared" si="3"/>
        <v>1</v>
      </c>
      <c r="T32" s="26">
        <f t="shared" si="4"/>
        <v>1</v>
      </c>
    </row>
    <row r="33" spans="13:20" ht="15" x14ac:dyDescent="0.3">
      <c r="M33" s="34">
        <v>27.5</v>
      </c>
      <c r="N33" s="34">
        <v>-7.8</v>
      </c>
      <c r="O33" s="32">
        <f t="shared" si="0"/>
        <v>17.96</v>
      </c>
      <c r="P33" s="37">
        <f t="shared" si="5"/>
        <v>21.552</v>
      </c>
      <c r="Q33" s="32">
        <f t="shared" si="1"/>
        <v>37.04</v>
      </c>
      <c r="R33" s="32">
        <f t="shared" si="2"/>
        <v>33.448</v>
      </c>
      <c r="S33" s="26">
        <f t="shared" si="3"/>
        <v>1</v>
      </c>
      <c r="T33" s="26">
        <f t="shared" si="4"/>
        <v>1</v>
      </c>
    </row>
    <row r="34" spans="13:20" ht="15" x14ac:dyDescent="0.3">
      <c r="M34" s="34">
        <v>28.5</v>
      </c>
      <c r="N34" s="34">
        <v>-7.8</v>
      </c>
      <c r="O34" s="32">
        <f t="shared" si="0"/>
        <v>17.96</v>
      </c>
      <c r="P34" s="37">
        <f t="shared" si="5"/>
        <v>21.552</v>
      </c>
      <c r="Q34" s="32">
        <f t="shared" si="1"/>
        <v>37.04</v>
      </c>
      <c r="R34" s="32">
        <f t="shared" si="2"/>
        <v>33.448</v>
      </c>
      <c r="S34" s="26">
        <f t="shared" si="3"/>
        <v>1</v>
      </c>
      <c r="T34" s="26">
        <f t="shared" si="4"/>
        <v>1</v>
      </c>
    </row>
    <row r="35" spans="13:20" ht="15" x14ac:dyDescent="0.3">
      <c r="M35" s="34">
        <v>29.5</v>
      </c>
      <c r="N35" s="34">
        <v>-8.3000000000000007</v>
      </c>
      <c r="O35" s="32">
        <f t="shared" si="0"/>
        <v>17.059999999999999</v>
      </c>
      <c r="P35" s="37">
        <f t="shared" si="5"/>
        <v>20.471999999999998</v>
      </c>
      <c r="Q35" s="32">
        <f t="shared" si="1"/>
        <v>37.94</v>
      </c>
      <c r="R35" s="32">
        <f t="shared" si="2"/>
        <v>34.528000000000006</v>
      </c>
      <c r="S35" s="26">
        <f t="shared" si="3"/>
        <v>1</v>
      </c>
      <c r="T35" s="26">
        <f t="shared" si="4"/>
        <v>1</v>
      </c>
    </row>
    <row r="36" spans="13:20" ht="15" x14ac:dyDescent="0.3">
      <c r="M36" s="34">
        <v>30.5</v>
      </c>
      <c r="N36" s="34">
        <v>-8.3000000000000007</v>
      </c>
      <c r="O36" s="32">
        <f t="shared" si="0"/>
        <v>17.059999999999999</v>
      </c>
      <c r="P36" s="37">
        <f t="shared" si="5"/>
        <v>20.471999999999998</v>
      </c>
      <c r="Q36" s="32">
        <f t="shared" si="1"/>
        <v>37.94</v>
      </c>
      <c r="R36" s="32">
        <f t="shared" si="2"/>
        <v>34.528000000000006</v>
      </c>
      <c r="S36" s="26">
        <f t="shared" si="3"/>
        <v>1</v>
      </c>
      <c r="T36" s="26">
        <f t="shared" si="4"/>
        <v>1</v>
      </c>
    </row>
    <row r="37" spans="13:20" ht="15" x14ac:dyDescent="0.3">
      <c r="M37" s="34">
        <v>31.5</v>
      </c>
      <c r="N37" s="34">
        <v>-8.3000000000000007</v>
      </c>
      <c r="O37" s="32">
        <f t="shared" si="0"/>
        <v>17.059999999999999</v>
      </c>
      <c r="P37" s="37">
        <f t="shared" si="5"/>
        <v>20.471999999999998</v>
      </c>
      <c r="Q37" s="32">
        <f t="shared" si="1"/>
        <v>37.94</v>
      </c>
      <c r="R37" s="32">
        <f t="shared" si="2"/>
        <v>34.528000000000006</v>
      </c>
      <c r="S37" s="26">
        <f t="shared" si="3"/>
        <v>1</v>
      </c>
      <c r="T37" s="26">
        <f t="shared" si="4"/>
        <v>1</v>
      </c>
    </row>
    <row r="38" spans="13:20" ht="15" x14ac:dyDescent="0.3">
      <c r="M38" s="34">
        <v>32.5</v>
      </c>
      <c r="N38" s="34">
        <v>-7.2</v>
      </c>
      <c r="O38" s="32">
        <f t="shared" si="0"/>
        <v>19.04</v>
      </c>
      <c r="P38" s="37">
        <f t="shared" si="5"/>
        <v>22.847999999999999</v>
      </c>
      <c r="Q38" s="32">
        <f t="shared" si="1"/>
        <v>35.96</v>
      </c>
      <c r="R38" s="32">
        <f t="shared" si="2"/>
        <v>32.152000000000001</v>
      </c>
      <c r="S38" s="26">
        <f t="shared" si="3"/>
        <v>1</v>
      </c>
      <c r="T38" s="26">
        <f t="shared" si="4"/>
        <v>1</v>
      </c>
    </row>
    <row r="39" spans="13:20" ht="15" x14ac:dyDescent="0.3">
      <c r="M39" s="34">
        <v>33.5</v>
      </c>
      <c r="N39" s="34">
        <v>-5.6</v>
      </c>
      <c r="O39" s="32">
        <f t="shared" si="0"/>
        <v>21.92</v>
      </c>
      <c r="P39" s="37">
        <f t="shared" si="5"/>
        <v>26.304000000000002</v>
      </c>
      <c r="Q39" s="32">
        <f t="shared" si="1"/>
        <v>33.08</v>
      </c>
      <c r="R39" s="32">
        <f t="shared" si="2"/>
        <v>28.695999999999998</v>
      </c>
      <c r="S39" s="26">
        <f t="shared" si="3"/>
        <v>1</v>
      </c>
      <c r="T39" s="26">
        <f t="shared" si="4"/>
        <v>1</v>
      </c>
    </row>
    <row r="40" spans="13:20" ht="15" x14ac:dyDescent="0.3">
      <c r="M40" s="34">
        <v>34.5</v>
      </c>
      <c r="N40" s="34">
        <v>-4.4000000000000004</v>
      </c>
      <c r="O40" s="32">
        <f t="shared" si="0"/>
        <v>24.08</v>
      </c>
      <c r="P40" s="37">
        <f t="shared" si="5"/>
        <v>28.895999999999997</v>
      </c>
      <c r="Q40" s="32">
        <f t="shared" si="1"/>
        <v>30.92</v>
      </c>
      <c r="R40" s="32">
        <f t="shared" si="2"/>
        <v>26.104000000000003</v>
      </c>
      <c r="S40" s="26">
        <f t="shared" si="3"/>
        <v>1</v>
      </c>
      <c r="T40" s="26">
        <f t="shared" si="4"/>
        <v>1</v>
      </c>
    </row>
    <row r="41" spans="13:20" ht="15" x14ac:dyDescent="0.3">
      <c r="M41" s="34">
        <v>35.5</v>
      </c>
      <c r="N41" s="34">
        <v>-3.3</v>
      </c>
      <c r="O41" s="32">
        <f t="shared" si="0"/>
        <v>26.060000000000002</v>
      </c>
      <c r="P41" s="37">
        <f t="shared" si="5"/>
        <v>31.272000000000002</v>
      </c>
      <c r="Q41" s="32">
        <f t="shared" si="1"/>
        <v>28.939999999999998</v>
      </c>
      <c r="R41" s="32">
        <f t="shared" si="2"/>
        <v>23.727999999999998</v>
      </c>
      <c r="S41" s="26">
        <f t="shared" si="3"/>
        <v>1</v>
      </c>
      <c r="T41" s="26">
        <f t="shared" si="4"/>
        <v>1</v>
      </c>
    </row>
    <row r="42" spans="13:20" ht="15" x14ac:dyDescent="0.3">
      <c r="M42" s="34">
        <v>36.5</v>
      </c>
      <c r="N42" s="34">
        <v>-1.7</v>
      </c>
      <c r="O42" s="32">
        <f t="shared" si="0"/>
        <v>28.94</v>
      </c>
      <c r="P42" s="37">
        <f t="shared" si="5"/>
        <v>34.728000000000002</v>
      </c>
      <c r="Q42" s="32">
        <f t="shared" si="1"/>
        <v>26.06</v>
      </c>
      <c r="R42" s="32">
        <f t="shared" si="2"/>
        <v>20.271999999999998</v>
      </c>
      <c r="S42" s="26">
        <f t="shared" si="3"/>
        <v>1</v>
      </c>
      <c r="T42" s="26">
        <f t="shared" si="4"/>
        <v>1</v>
      </c>
    </row>
    <row r="43" spans="13:20" ht="15" x14ac:dyDescent="0.3">
      <c r="M43" s="34">
        <v>37.5</v>
      </c>
      <c r="N43" s="34">
        <v>-1.1000000000000001</v>
      </c>
      <c r="O43" s="32">
        <f t="shared" si="0"/>
        <v>30.02</v>
      </c>
      <c r="P43" s="37">
        <f t="shared" si="5"/>
        <v>36.024000000000001</v>
      </c>
      <c r="Q43" s="32">
        <f t="shared" si="1"/>
        <v>24.98</v>
      </c>
      <c r="R43" s="32">
        <f t="shared" si="2"/>
        <v>18.975999999999999</v>
      </c>
      <c r="S43" s="26">
        <f t="shared" si="3"/>
        <v>1</v>
      </c>
      <c r="T43" s="26">
        <f t="shared" si="4"/>
        <v>1</v>
      </c>
    </row>
    <row r="44" spans="13:20" ht="15" x14ac:dyDescent="0.3">
      <c r="M44" s="34">
        <v>38.5</v>
      </c>
      <c r="N44" s="34">
        <v>-1.1000000000000001</v>
      </c>
      <c r="O44" s="32">
        <f t="shared" si="0"/>
        <v>30.02</v>
      </c>
      <c r="P44" s="37">
        <f t="shared" si="5"/>
        <v>36.024000000000001</v>
      </c>
      <c r="Q44" s="32">
        <f t="shared" si="1"/>
        <v>24.98</v>
      </c>
      <c r="R44" s="32">
        <f t="shared" si="2"/>
        <v>18.975999999999999</v>
      </c>
      <c r="S44" s="26">
        <f t="shared" si="3"/>
        <v>1</v>
      </c>
      <c r="T44" s="26">
        <f t="shared" si="4"/>
        <v>1</v>
      </c>
    </row>
    <row r="45" spans="13:20" ht="15" x14ac:dyDescent="0.3">
      <c r="M45" s="34">
        <v>39.5</v>
      </c>
      <c r="N45" s="34">
        <v>-1.7</v>
      </c>
      <c r="O45" s="32">
        <f t="shared" si="0"/>
        <v>28.94</v>
      </c>
      <c r="P45" s="37">
        <f t="shared" si="5"/>
        <v>34.728000000000002</v>
      </c>
      <c r="Q45" s="32">
        <f t="shared" si="1"/>
        <v>26.06</v>
      </c>
      <c r="R45" s="32">
        <f t="shared" si="2"/>
        <v>20.271999999999998</v>
      </c>
      <c r="S45" s="26">
        <f t="shared" si="3"/>
        <v>1</v>
      </c>
      <c r="T45" s="26">
        <f t="shared" si="4"/>
        <v>1</v>
      </c>
    </row>
    <row r="46" spans="13:20" ht="15" x14ac:dyDescent="0.3">
      <c r="M46" s="34">
        <v>40.5</v>
      </c>
      <c r="N46" s="34">
        <v>-1.7</v>
      </c>
      <c r="O46" s="32">
        <f t="shared" si="0"/>
        <v>28.94</v>
      </c>
      <c r="P46" s="37">
        <f t="shared" si="5"/>
        <v>34.728000000000002</v>
      </c>
      <c r="Q46" s="32">
        <f t="shared" si="1"/>
        <v>26.06</v>
      </c>
      <c r="R46" s="32">
        <f t="shared" si="2"/>
        <v>20.271999999999998</v>
      </c>
      <c r="S46" s="26">
        <f t="shared" si="3"/>
        <v>1</v>
      </c>
      <c r="T46" s="26">
        <f t="shared" si="4"/>
        <v>1</v>
      </c>
    </row>
    <row r="47" spans="13:20" ht="15" x14ac:dyDescent="0.3">
      <c r="M47" s="34">
        <v>41.5</v>
      </c>
      <c r="N47" s="34">
        <v>-1.7</v>
      </c>
      <c r="O47" s="32">
        <f t="shared" si="0"/>
        <v>28.94</v>
      </c>
      <c r="P47" s="37">
        <f t="shared" si="5"/>
        <v>34.728000000000002</v>
      </c>
      <c r="Q47" s="32">
        <f t="shared" si="1"/>
        <v>26.06</v>
      </c>
      <c r="R47" s="32">
        <f t="shared" si="2"/>
        <v>20.271999999999998</v>
      </c>
      <c r="S47" s="26">
        <f t="shared" si="3"/>
        <v>1</v>
      </c>
      <c r="T47" s="26">
        <f t="shared" si="4"/>
        <v>1</v>
      </c>
    </row>
    <row r="48" spans="13:20" ht="15" x14ac:dyDescent="0.3">
      <c r="M48" s="34">
        <v>42.5</v>
      </c>
      <c r="N48" s="34">
        <v>-1.7</v>
      </c>
      <c r="O48" s="32">
        <f t="shared" si="0"/>
        <v>28.94</v>
      </c>
      <c r="P48" s="37">
        <f t="shared" si="5"/>
        <v>34.728000000000002</v>
      </c>
      <c r="Q48" s="32">
        <f t="shared" si="1"/>
        <v>26.06</v>
      </c>
      <c r="R48" s="32">
        <f t="shared" si="2"/>
        <v>20.271999999999998</v>
      </c>
      <c r="S48" s="26">
        <f t="shared" si="3"/>
        <v>1</v>
      </c>
      <c r="T48" s="26">
        <f t="shared" si="4"/>
        <v>1</v>
      </c>
    </row>
    <row r="49" spans="13:20" ht="15" x14ac:dyDescent="0.3">
      <c r="M49" s="34">
        <v>43.5</v>
      </c>
      <c r="N49" s="34">
        <v>-1.7</v>
      </c>
      <c r="O49" s="32">
        <f t="shared" si="0"/>
        <v>28.94</v>
      </c>
      <c r="P49" s="37">
        <f t="shared" si="5"/>
        <v>34.728000000000002</v>
      </c>
      <c r="Q49" s="32">
        <f t="shared" si="1"/>
        <v>26.06</v>
      </c>
      <c r="R49" s="32">
        <f t="shared" si="2"/>
        <v>20.271999999999998</v>
      </c>
      <c r="S49" s="26">
        <f t="shared" si="3"/>
        <v>1</v>
      </c>
      <c r="T49" s="26">
        <f t="shared" si="4"/>
        <v>1</v>
      </c>
    </row>
    <row r="50" spans="13:20" ht="15" x14ac:dyDescent="0.3">
      <c r="M50" s="34">
        <v>44.5</v>
      </c>
      <c r="N50" s="34">
        <v>-1.1000000000000001</v>
      </c>
      <c r="O50" s="32">
        <f t="shared" si="0"/>
        <v>30.02</v>
      </c>
      <c r="P50" s="37">
        <f t="shared" si="5"/>
        <v>36.024000000000001</v>
      </c>
      <c r="Q50" s="32">
        <f t="shared" si="1"/>
        <v>24.98</v>
      </c>
      <c r="R50" s="32">
        <f t="shared" si="2"/>
        <v>18.975999999999999</v>
      </c>
      <c r="S50" s="26">
        <f t="shared" si="3"/>
        <v>1</v>
      </c>
      <c r="T50" s="26">
        <f t="shared" si="4"/>
        <v>1</v>
      </c>
    </row>
    <row r="51" spans="13:20" ht="15" x14ac:dyDescent="0.3">
      <c r="M51" s="34">
        <v>45.5</v>
      </c>
      <c r="N51" s="34">
        <v>-0.6</v>
      </c>
      <c r="O51" s="32">
        <f t="shared" si="0"/>
        <v>30.92</v>
      </c>
      <c r="P51" s="37">
        <f t="shared" si="5"/>
        <v>37.103999999999999</v>
      </c>
      <c r="Q51" s="32">
        <f t="shared" si="1"/>
        <v>24.08</v>
      </c>
      <c r="R51" s="32">
        <f t="shared" si="2"/>
        <v>17.896000000000001</v>
      </c>
      <c r="S51" s="26">
        <f t="shared" si="3"/>
        <v>1</v>
      </c>
      <c r="T51" s="26">
        <f t="shared" si="4"/>
        <v>1</v>
      </c>
    </row>
    <row r="52" spans="13:20" ht="15" x14ac:dyDescent="0.3">
      <c r="M52" s="34">
        <v>46.5</v>
      </c>
      <c r="N52" s="34">
        <v>-0.6</v>
      </c>
      <c r="O52" s="32">
        <f t="shared" si="0"/>
        <v>30.92</v>
      </c>
      <c r="P52" s="37">
        <f t="shared" si="5"/>
        <v>37.103999999999999</v>
      </c>
      <c r="Q52" s="32">
        <f t="shared" si="1"/>
        <v>24.08</v>
      </c>
      <c r="R52" s="32">
        <f t="shared" si="2"/>
        <v>17.896000000000001</v>
      </c>
      <c r="S52" s="26">
        <f t="shared" si="3"/>
        <v>1</v>
      </c>
      <c r="T52" s="26">
        <f t="shared" si="4"/>
        <v>1</v>
      </c>
    </row>
    <row r="53" spans="13:20" ht="15" x14ac:dyDescent="0.3">
      <c r="M53" s="34">
        <v>47.5</v>
      </c>
      <c r="N53" s="34">
        <v>-0.6</v>
      </c>
      <c r="O53" s="32">
        <f t="shared" si="0"/>
        <v>30.92</v>
      </c>
      <c r="P53" s="37">
        <f t="shared" si="5"/>
        <v>37.103999999999999</v>
      </c>
      <c r="Q53" s="32">
        <f t="shared" si="1"/>
        <v>24.08</v>
      </c>
      <c r="R53" s="32">
        <f t="shared" si="2"/>
        <v>17.896000000000001</v>
      </c>
      <c r="S53" s="26">
        <f t="shared" si="3"/>
        <v>1</v>
      </c>
      <c r="T53" s="26">
        <f t="shared" si="4"/>
        <v>1</v>
      </c>
    </row>
    <row r="54" spans="13:20" ht="15" x14ac:dyDescent="0.3">
      <c r="M54" s="34">
        <v>48.5</v>
      </c>
      <c r="N54" s="34">
        <v>0</v>
      </c>
      <c r="O54" s="32">
        <f t="shared" si="0"/>
        <v>32</v>
      </c>
      <c r="P54" s="37">
        <f t="shared" si="5"/>
        <v>38.4</v>
      </c>
      <c r="Q54" s="32">
        <f t="shared" si="1"/>
        <v>23</v>
      </c>
      <c r="R54" s="32">
        <f t="shared" si="2"/>
        <v>16.600000000000001</v>
      </c>
      <c r="S54" s="26">
        <f t="shared" si="3"/>
        <v>1</v>
      </c>
      <c r="T54" s="26">
        <f t="shared" si="4"/>
        <v>1</v>
      </c>
    </row>
    <row r="55" spans="13:20" ht="15" x14ac:dyDescent="0.3">
      <c r="M55" s="34">
        <v>49.5</v>
      </c>
      <c r="N55" s="34">
        <v>0</v>
      </c>
      <c r="O55" s="32">
        <f t="shared" si="0"/>
        <v>32</v>
      </c>
      <c r="P55" s="37">
        <f t="shared" si="5"/>
        <v>38.4</v>
      </c>
      <c r="Q55" s="32">
        <f t="shared" si="1"/>
        <v>23</v>
      </c>
      <c r="R55" s="32">
        <f t="shared" si="2"/>
        <v>16.600000000000001</v>
      </c>
      <c r="S55" s="26">
        <f t="shared" si="3"/>
        <v>1</v>
      </c>
      <c r="T55" s="26">
        <f t="shared" si="4"/>
        <v>1</v>
      </c>
    </row>
    <row r="56" spans="13:20" ht="15" x14ac:dyDescent="0.3">
      <c r="M56" s="34">
        <v>50.5</v>
      </c>
      <c r="N56" s="34">
        <v>0.6</v>
      </c>
      <c r="O56" s="32">
        <f t="shared" si="0"/>
        <v>33.08</v>
      </c>
      <c r="P56" s="37">
        <f t="shared" si="5"/>
        <v>39.695999999999998</v>
      </c>
      <c r="Q56" s="32">
        <f t="shared" si="1"/>
        <v>21.92</v>
      </c>
      <c r="R56" s="32">
        <f t="shared" si="2"/>
        <v>15.304000000000002</v>
      </c>
      <c r="S56" s="26">
        <f t="shared" si="3"/>
        <v>1</v>
      </c>
      <c r="T56" s="26">
        <f t="shared" si="4"/>
        <v>1</v>
      </c>
    </row>
    <row r="57" spans="13:20" ht="15" x14ac:dyDescent="0.3">
      <c r="M57" s="34">
        <v>51.5</v>
      </c>
      <c r="N57" s="34">
        <v>0.6</v>
      </c>
      <c r="O57" s="32">
        <f t="shared" si="0"/>
        <v>33.08</v>
      </c>
      <c r="P57" s="37">
        <f t="shared" si="5"/>
        <v>39.695999999999998</v>
      </c>
      <c r="Q57" s="32">
        <f t="shared" si="1"/>
        <v>21.92</v>
      </c>
      <c r="R57" s="32">
        <f t="shared" si="2"/>
        <v>15.304000000000002</v>
      </c>
      <c r="S57" s="26">
        <f t="shared" si="3"/>
        <v>1</v>
      </c>
      <c r="T57" s="26">
        <f t="shared" si="4"/>
        <v>1</v>
      </c>
    </row>
    <row r="58" spans="13:20" ht="15" x14ac:dyDescent="0.3">
      <c r="M58" s="34">
        <v>52.5</v>
      </c>
      <c r="N58" s="34">
        <v>1.1000000000000001</v>
      </c>
      <c r="O58" s="32">
        <f t="shared" si="0"/>
        <v>33.979999999999997</v>
      </c>
      <c r="P58" s="37">
        <f t="shared" si="5"/>
        <v>40.775999999999996</v>
      </c>
      <c r="Q58" s="32">
        <f t="shared" si="1"/>
        <v>21.020000000000003</v>
      </c>
      <c r="R58" s="32">
        <f t="shared" si="2"/>
        <v>14.224000000000004</v>
      </c>
      <c r="S58" s="26">
        <f t="shared" si="3"/>
        <v>1</v>
      </c>
      <c r="T58" s="26">
        <f t="shared" si="4"/>
        <v>1</v>
      </c>
    </row>
    <row r="59" spans="13:20" ht="15" x14ac:dyDescent="0.3">
      <c r="M59" s="34">
        <v>53.5</v>
      </c>
      <c r="N59" s="34">
        <v>1.1000000000000001</v>
      </c>
      <c r="O59" s="32">
        <f t="shared" si="0"/>
        <v>33.979999999999997</v>
      </c>
      <c r="P59" s="37">
        <f t="shared" si="5"/>
        <v>40.775999999999996</v>
      </c>
      <c r="Q59" s="32">
        <f t="shared" si="1"/>
        <v>21.020000000000003</v>
      </c>
      <c r="R59" s="32">
        <f t="shared" si="2"/>
        <v>14.224000000000004</v>
      </c>
      <c r="S59" s="26">
        <f t="shared" si="3"/>
        <v>1</v>
      </c>
      <c r="T59" s="26">
        <f t="shared" si="4"/>
        <v>1</v>
      </c>
    </row>
    <row r="60" spans="13:20" ht="15" x14ac:dyDescent="0.3">
      <c r="M60" s="34">
        <v>54.5</v>
      </c>
      <c r="N60" s="34">
        <v>1.1000000000000001</v>
      </c>
      <c r="O60" s="32">
        <f t="shared" si="0"/>
        <v>33.979999999999997</v>
      </c>
      <c r="P60" s="37">
        <f t="shared" si="5"/>
        <v>40.775999999999996</v>
      </c>
      <c r="Q60" s="32">
        <f t="shared" si="1"/>
        <v>21.020000000000003</v>
      </c>
      <c r="R60" s="32">
        <f t="shared" si="2"/>
        <v>14.224000000000004</v>
      </c>
      <c r="S60" s="26">
        <f t="shared" si="3"/>
        <v>1</v>
      </c>
      <c r="T60" s="26">
        <f t="shared" si="4"/>
        <v>1</v>
      </c>
    </row>
    <row r="61" spans="13:20" ht="15" x14ac:dyDescent="0.3">
      <c r="M61" s="34">
        <v>55.5</v>
      </c>
      <c r="N61" s="34">
        <v>1.1000000000000001</v>
      </c>
      <c r="O61" s="32">
        <f t="shared" si="0"/>
        <v>33.979999999999997</v>
      </c>
      <c r="P61" s="37">
        <f t="shared" si="5"/>
        <v>40.775999999999996</v>
      </c>
      <c r="Q61" s="32">
        <f t="shared" si="1"/>
        <v>21.020000000000003</v>
      </c>
      <c r="R61" s="32">
        <f t="shared" si="2"/>
        <v>14.224000000000004</v>
      </c>
      <c r="S61" s="26">
        <f t="shared" si="3"/>
        <v>1</v>
      </c>
      <c r="T61" s="26">
        <f t="shared" si="4"/>
        <v>1</v>
      </c>
    </row>
    <row r="62" spans="13:20" ht="15" x14ac:dyDescent="0.3">
      <c r="M62" s="34">
        <v>56.5</v>
      </c>
      <c r="N62" s="34">
        <v>1.7</v>
      </c>
      <c r="O62" s="32">
        <f t="shared" si="0"/>
        <v>35.06</v>
      </c>
      <c r="P62" s="37">
        <f t="shared" si="5"/>
        <v>42.072000000000003</v>
      </c>
      <c r="Q62" s="32">
        <f t="shared" si="1"/>
        <v>19.939999999999998</v>
      </c>
      <c r="R62" s="32">
        <f t="shared" si="2"/>
        <v>12.927999999999997</v>
      </c>
      <c r="S62" s="26">
        <f t="shared" si="3"/>
        <v>1</v>
      </c>
      <c r="T62" s="26">
        <f t="shared" si="4"/>
        <v>1</v>
      </c>
    </row>
    <row r="63" spans="13:20" ht="15" x14ac:dyDescent="0.3">
      <c r="M63" s="34">
        <v>57.5</v>
      </c>
      <c r="N63" s="34">
        <v>1.7</v>
      </c>
      <c r="O63" s="32">
        <f t="shared" si="0"/>
        <v>35.06</v>
      </c>
      <c r="P63" s="37">
        <f t="shared" si="5"/>
        <v>42.072000000000003</v>
      </c>
      <c r="Q63" s="32">
        <f t="shared" si="1"/>
        <v>19.939999999999998</v>
      </c>
      <c r="R63" s="32">
        <f t="shared" si="2"/>
        <v>12.927999999999997</v>
      </c>
      <c r="S63" s="26">
        <f t="shared" si="3"/>
        <v>1</v>
      </c>
      <c r="T63" s="26">
        <f t="shared" si="4"/>
        <v>1</v>
      </c>
    </row>
    <row r="64" spans="13:20" ht="15" x14ac:dyDescent="0.3">
      <c r="M64" s="34">
        <v>58.5</v>
      </c>
      <c r="N64" s="34">
        <v>2.2000000000000002</v>
      </c>
      <c r="O64" s="32">
        <f t="shared" si="0"/>
        <v>35.96</v>
      </c>
      <c r="P64" s="37">
        <f t="shared" si="5"/>
        <v>43.152000000000001</v>
      </c>
      <c r="Q64" s="32">
        <f t="shared" si="1"/>
        <v>19.04</v>
      </c>
      <c r="R64" s="32">
        <f t="shared" si="2"/>
        <v>11.847999999999999</v>
      </c>
      <c r="S64" s="26">
        <f t="shared" si="3"/>
        <v>1</v>
      </c>
      <c r="T64" s="26">
        <f t="shared" si="4"/>
        <v>1</v>
      </c>
    </row>
    <row r="65" spans="13:20" ht="15" x14ac:dyDescent="0.3">
      <c r="M65" s="34">
        <v>59.5</v>
      </c>
      <c r="N65" s="34">
        <v>2.2000000000000002</v>
      </c>
      <c r="O65" s="32">
        <f t="shared" si="0"/>
        <v>35.96</v>
      </c>
      <c r="P65" s="37">
        <f t="shared" si="5"/>
        <v>43.152000000000001</v>
      </c>
      <c r="Q65" s="32">
        <f t="shared" si="1"/>
        <v>19.04</v>
      </c>
      <c r="R65" s="32">
        <f t="shared" si="2"/>
        <v>11.847999999999999</v>
      </c>
      <c r="S65" s="26">
        <f t="shared" si="3"/>
        <v>1</v>
      </c>
      <c r="T65" s="26">
        <f t="shared" si="4"/>
        <v>1</v>
      </c>
    </row>
    <row r="66" spans="13:20" ht="15" x14ac:dyDescent="0.3">
      <c r="M66" s="34">
        <v>60.5</v>
      </c>
      <c r="N66" s="34">
        <v>2.8</v>
      </c>
      <c r="O66" s="32">
        <f t="shared" si="0"/>
        <v>37.04</v>
      </c>
      <c r="P66" s="37">
        <f t="shared" si="5"/>
        <v>44.448</v>
      </c>
      <c r="Q66" s="32">
        <f t="shared" si="1"/>
        <v>17.96</v>
      </c>
      <c r="R66" s="32">
        <f t="shared" si="2"/>
        <v>10.552</v>
      </c>
      <c r="S66" s="26">
        <f t="shared" si="3"/>
        <v>1</v>
      </c>
      <c r="T66" s="26">
        <f t="shared" si="4"/>
        <v>1</v>
      </c>
    </row>
    <row r="67" spans="13:20" ht="15" x14ac:dyDescent="0.3">
      <c r="M67" s="34">
        <v>61.5</v>
      </c>
      <c r="N67" s="34">
        <v>3.3</v>
      </c>
      <c r="O67" s="32">
        <f t="shared" si="0"/>
        <v>37.94</v>
      </c>
      <c r="P67" s="37">
        <f t="shared" si="5"/>
        <v>45.527999999999999</v>
      </c>
      <c r="Q67" s="32">
        <f t="shared" si="1"/>
        <v>17.060000000000002</v>
      </c>
      <c r="R67" s="32">
        <f t="shared" si="2"/>
        <v>9.4720000000000013</v>
      </c>
      <c r="S67" s="26">
        <f t="shared" si="3"/>
        <v>1</v>
      </c>
      <c r="T67" s="26">
        <f t="shared" si="4"/>
        <v>1</v>
      </c>
    </row>
    <row r="68" spans="13:20" ht="15" x14ac:dyDescent="0.3">
      <c r="M68" s="34">
        <v>62.5</v>
      </c>
      <c r="N68" s="34">
        <v>3.3</v>
      </c>
      <c r="O68" s="32">
        <f t="shared" si="0"/>
        <v>37.94</v>
      </c>
      <c r="P68" s="37">
        <f t="shared" si="5"/>
        <v>45.527999999999999</v>
      </c>
      <c r="Q68" s="32">
        <f t="shared" si="1"/>
        <v>17.060000000000002</v>
      </c>
      <c r="R68" s="32">
        <f t="shared" si="2"/>
        <v>9.4720000000000013</v>
      </c>
      <c r="S68" s="26">
        <f t="shared" si="3"/>
        <v>1</v>
      </c>
      <c r="T68" s="26">
        <f t="shared" si="4"/>
        <v>1</v>
      </c>
    </row>
    <row r="69" spans="13:20" ht="15" x14ac:dyDescent="0.3">
      <c r="M69" s="34">
        <v>63.5</v>
      </c>
      <c r="N69" s="34">
        <v>3.3</v>
      </c>
      <c r="O69" s="32">
        <f t="shared" si="0"/>
        <v>37.94</v>
      </c>
      <c r="P69" s="37">
        <f t="shared" si="5"/>
        <v>45.527999999999999</v>
      </c>
      <c r="Q69" s="32">
        <f t="shared" si="1"/>
        <v>17.060000000000002</v>
      </c>
      <c r="R69" s="32">
        <f t="shared" si="2"/>
        <v>9.4720000000000013</v>
      </c>
      <c r="S69" s="26">
        <f t="shared" si="3"/>
        <v>1</v>
      </c>
      <c r="T69" s="26">
        <f t="shared" si="4"/>
        <v>1</v>
      </c>
    </row>
    <row r="70" spans="13:20" ht="15" x14ac:dyDescent="0.3">
      <c r="M70" s="34">
        <v>64.5</v>
      </c>
      <c r="N70" s="34">
        <v>3.9</v>
      </c>
      <c r="O70" s="32">
        <f t="shared" ref="O70:O133" si="6">CONVERT(N70,"C","F")</f>
        <v>39.019999999999996</v>
      </c>
      <c r="P70" s="37">
        <f t="shared" si="5"/>
        <v>46.823999999999991</v>
      </c>
      <c r="Q70" s="32">
        <f t="shared" ref="Q70:Q133" si="7">$L$3-O70</f>
        <v>15.980000000000004</v>
      </c>
      <c r="R70" s="32">
        <f t="shared" ref="R70:R133" si="8">$L$3-P70</f>
        <v>8.176000000000009</v>
      </c>
      <c r="S70" s="26">
        <f t="shared" ref="S70:S133" si="9">IF(O70&lt;=$L$3, 1, 0)</f>
        <v>1</v>
      </c>
      <c r="T70" s="26">
        <f t="shared" ref="T70:T133" si="10">IF(P70&lt;=$L$3, 1, 0)</f>
        <v>1</v>
      </c>
    </row>
    <row r="71" spans="13:20" ht="15" x14ac:dyDescent="0.3">
      <c r="M71" s="34">
        <v>65.5</v>
      </c>
      <c r="N71" s="34">
        <v>5</v>
      </c>
      <c r="O71" s="32">
        <f t="shared" si="6"/>
        <v>41</v>
      </c>
      <c r="P71" s="37">
        <f t="shared" ref="P71:P134" si="11">O71*1.2</f>
        <v>49.199999999999996</v>
      </c>
      <c r="Q71" s="32">
        <f t="shared" si="7"/>
        <v>14</v>
      </c>
      <c r="R71" s="32">
        <f t="shared" si="8"/>
        <v>5.8000000000000043</v>
      </c>
      <c r="S71" s="26">
        <f t="shared" si="9"/>
        <v>1</v>
      </c>
      <c r="T71" s="26">
        <f t="shared" si="10"/>
        <v>1</v>
      </c>
    </row>
    <row r="72" spans="13:20" ht="15" x14ac:dyDescent="0.3">
      <c r="M72" s="34">
        <v>66.5</v>
      </c>
      <c r="N72" s="34">
        <v>5.6</v>
      </c>
      <c r="O72" s="32">
        <f t="shared" si="6"/>
        <v>42.08</v>
      </c>
      <c r="P72" s="37">
        <f t="shared" si="11"/>
        <v>50.495999999999995</v>
      </c>
      <c r="Q72" s="32">
        <f t="shared" si="7"/>
        <v>12.920000000000002</v>
      </c>
      <c r="R72" s="32">
        <f t="shared" si="8"/>
        <v>4.5040000000000049</v>
      </c>
      <c r="S72" s="26">
        <f t="shared" si="9"/>
        <v>1</v>
      </c>
      <c r="T72" s="26">
        <f t="shared" si="10"/>
        <v>1</v>
      </c>
    </row>
    <row r="73" spans="13:20" ht="15" x14ac:dyDescent="0.3">
      <c r="M73" s="34">
        <v>67.5</v>
      </c>
      <c r="N73" s="34">
        <v>5</v>
      </c>
      <c r="O73" s="32">
        <f t="shared" si="6"/>
        <v>41</v>
      </c>
      <c r="P73" s="37">
        <f t="shared" si="11"/>
        <v>49.199999999999996</v>
      </c>
      <c r="Q73" s="32">
        <f t="shared" si="7"/>
        <v>14</v>
      </c>
      <c r="R73" s="32">
        <f t="shared" si="8"/>
        <v>5.8000000000000043</v>
      </c>
      <c r="S73" s="26">
        <f t="shared" si="9"/>
        <v>1</v>
      </c>
      <c r="T73" s="26">
        <f t="shared" si="10"/>
        <v>1</v>
      </c>
    </row>
    <row r="74" spans="13:20" ht="15" x14ac:dyDescent="0.3">
      <c r="M74" s="34">
        <v>68.5</v>
      </c>
      <c r="N74" s="34">
        <v>4.4000000000000004</v>
      </c>
      <c r="O74" s="32">
        <f t="shared" si="6"/>
        <v>39.92</v>
      </c>
      <c r="P74" s="37">
        <f t="shared" si="11"/>
        <v>47.904000000000003</v>
      </c>
      <c r="Q74" s="32">
        <f t="shared" si="7"/>
        <v>15.079999999999998</v>
      </c>
      <c r="R74" s="32">
        <f t="shared" si="8"/>
        <v>7.0959999999999965</v>
      </c>
      <c r="S74" s="26">
        <f t="shared" si="9"/>
        <v>1</v>
      </c>
      <c r="T74" s="26">
        <f t="shared" si="10"/>
        <v>1</v>
      </c>
    </row>
    <row r="75" spans="13:20" ht="15" x14ac:dyDescent="0.3">
      <c r="M75" s="34">
        <v>69.5</v>
      </c>
      <c r="N75" s="34">
        <v>4.4000000000000004</v>
      </c>
      <c r="O75" s="32">
        <f t="shared" si="6"/>
        <v>39.92</v>
      </c>
      <c r="P75" s="37">
        <f t="shared" si="11"/>
        <v>47.904000000000003</v>
      </c>
      <c r="Q75" s="32">
        <f t="shared" si="7"/>
        <v>15.079999999999998</v>
      </c>
      <c r="R75" s="32">
        <f t="shared" si="8"/>
        <v>7.0959999999999965</v>
      </c>
      <c r="S75" s="26">
        <f t="shared" si="9"/>
        <v>1</v>
      </c>
      <c r="T75" s="26">
        <f t="shared" si="10"/>
        <v>1</v>
      </c>
    </row>
    <row r="76" spans="13:20" ht="15" x14ac:dyDescent="0.3">
      <c r="M76" s="34">
        <v>70.5</v>
      </c>
      <c r="N76" s="34">
        <v>3.9</v>
      </c>
      <c r="O76" s="32">
        <f t="shared" si="6"/>
        <v>39.019999999999996</v>
      </c>
      <c r="P76" s="37">
        <f t="shared" si="11"/>
        <v>46.823999999999991</v>
      </c>
      <c r="Q76" s="32">
        <f t="shared" si="7"/>
        <v>15.980000000000004</v>
      </c>
      <c r="R76" s="32">
        <f t="shared" si="8"/>
        <v>8.176000000000009</v>
      </c>
      <c r="S76" s="26">
        <f t="shared" si="9"/>
        <v>1</v>
      </c>
      <c r="T76" s="26">
        <f t="shared" si="10"/>
        <v>1</v>
      </c>
    </row>
    <row r="77" spans="13:20" ht="15" x14ac:dyDescent="0.3">
      <c r="M77" s="34">
        <v>71.5</v>
      </c>
      <c r="N77" s="34">
        <v>3.3</v>
      </c>
      <c r="O77" s="32">
        <f t="shared" si="6"/>
        <v>37.94</v>
      </c>
      <c r="P77" s="37">
        <f t="shared" si="11"/>
        <v>45.527999999999999</v>
      </c>
      <c r="Q77" s="32">
        <f t="shared" si="7"/>
        <v>17.060000000000002</v>
      </c>
      <c r="R77" s="32">
        <f t="shared" si="8"/>
        <v>9.4720000000000013</v>
      </c>
      <c r="S77" s="26">
        <f t="shared" si="9"/>
        <v>1</v>
      </c>
      <c r="T77" s="26">
        <f t="shared" si="10"/>
        <v>1</v>
      </c>
    </row>
    <row r="78" spans="13:20" ht="15" x14ac:dyDescent="0.3">
      <c r="M78" s="34">
        <v>72.5</v>
      </c>
      <c r="N78" s="34">
        <v>2.8</v>
      </c>
      <c r="O78" s="32">
        <f t="shared" si="6"/>
        <v>37.04</v>
      </c>
      <c r="P78" s="37">
        <f t="shared" si="11"/>
        <v>44.448</v>
      </c>
      <c r="Q78" s="32">
        <f t="shared" si="7"/>
        <v>17.96</v>
      </c>
      <c r="R78" s="32">
        <f t="shared" si="8"/>
        <v>10.552</v>
      </c>
      <c r="S78" s="26">
        <f t="shared" si="9"/>
        <v>1</v>
      </c>
      <c r="T78" s="26">
        <f t="shared" si="10"/>
        <v>1</v>
      </c>
    </row>
    <row r="79" spans="13:20" ht="15" x14ac:dyDescent="0.3">
      <c r="M79" s="34">
        <v>73.5</v>
      </c>
      <c r="N79" s="34">
        <v>1.7</v>
      </c>
      <c r="O79" s="32">
        <f t="shared" si="6"/>
        <v>35.06</v>
      </c>
      <c r="P79" s="37">
        <f t="shared" si="11"/>
        <v>42.072000000000003</v>
      </c>
      <c r="Q79" s="32">
        <f t="shared" si="7"/>
        <v>19.939999999999998</v>
      </c>
      <c r="R79" s="32">
        <f t="shared" si="8"/>
        <v>12.927999999999997</v>
      </c>
      <c r="S79" s="26">
        <f t="shared" si="9"/>
        <v>1</v>
      </c>
      <c r="T79" s="26">
        <f t="shared" si="10"/>
        <v>1</v>
      </c>
    </row>
    <row r="80" spans="13:20" ht="15" x14ac:dyDescent="0.3">
      <c r="M80" s="34">
        <v>74.5</v>
      </c>
      <c r="N80" s="34">
        <v>1.7</v>
      </c>
      <c r="O80" s="32">
        <f t="shared" si="6"/>
        <v>35.06</v>
      </c>
      <c r="P80" s="37">
        <f t="shared" si="11"/>
        <v>42.072000000000003</v>
      </c>
      <c r="Q80" s="32">
        <f t="shared" si="7"/>
        <v>19.939999999999998</v>
      </c>
      <c r="R80" s="32">
        <f t="shared" si="8"/>
        <v>12.927999999999997</v>
      </c>
      <c r="S80" s="26">
        <f t="shared" si="9"/>
        <v>1</v>
      </c>
      <c r="T80" s="26">
        <f t="shared" si="10"/>
        <v>1</v>
      </c>
    </row>
    <row r="81" spans="13:20" ht="15" x14ac:dyDescent="0.3">
      <c r="M81" s="34">
        <v>75.5</v>
      </c>
      <c r="N81" s="34">
        <v>1.1000000000000001</v>
      </c>
      <c r="O81" s="32">
        <f t="shared" si="6"/>
        <v>33.979999999999997</v>
      </c>
      <c r="P81" s="37">
        <f t="shared" si="11"/>
        <v>40.775999999999996</v>
      </c>
      <c r="Q81" s="32">
        <f t="shared" si="7"/>
        <v>21.020000000000003</v>
      </c>
      <c r="R81" s="32">
        <f t="shared" si="8"/>
        <v>14.224000000000004</v>
      </c>
      <c r="S81" s="26">
        <f t="shared" si="9"/>
        <v>1</v>
      </c>
      <c r="T81" s="26">
        <f t="shared" si="10"/>
        <v>1</v>
      </c>
    </row>
    <row r="82" spans="13:20" ht="15" x14ac:dyDescent="0.3">
      <c r="M82" s="34">
        <v>76.5</v>
      </c>
      <c r="N82" s="34">
        <v>1.1000000000000001</v>
      </c>
      <c r="O82" s="32">
        <f t="shared" si="6"/>
        <v>33.979999999999997</v>
      </c>
      <c r="P82" s="37">
        <f t="shared" si="11"/>
        <v>40.775999999999996</v>
      </c>
      <c r="Q82" s="32">
        <f t="shared" si="7"/>
        <v>21.020000000000003</v>
      </c>
      <c r="R82" s="32">
        <f t="shared" si="8"/>
        <v>14.224000000000004</v>
      </c>
      <c r="S82" s="26">
        <f t="shared" si="9"/>
        <v>1</v>
      </c>
      <c r="T82" s="26">
        <f t="shared" si="10"/>
        <v>1</v>
      </c>
    </row>
    <row r="83" spans="13:20" ht="15" x14ac:dyDescent="0.3">
      <c r="M83" s="34">
        <v>77.5</v>
      </c>
      <c r="N83" s="34">
        <v>0.6</v>
      </c>
      <c r="O83" s="32">
        <f t="shared" si="6"/>
        <v>33.08</v>
      </c>
      <c r="P83" s="37">
        <f t="shared" si="11"/>
        <v>39.695999999999998</v>
      </c>
      <c r="Q83" s="32">
        <f t="shared" si="7"/>
        <v>21.92</v>
      </c>
      <c r="R83" s="32">
        <f t="shared" si="8"/>
        <v>15.304000000000002</v>
      </c>
      <c r="S83" s="26">
        <f t="shared" si="9"/>
        <v>1</v>
      </c>
      <c r="T83" s="26">
        <f t="shared" si="10"/>
        <v>1</v>
      </c>
    </row>
    <row r="84" spans="13:20" ht="15" x14ac:dyDescent="0.3">
      <c r="M84" s="34">
        <v>78.5</v>
      </c>
      <c r="N84" s="34">
        <v>0.6</v>
      </c>
      <c r="O84" s="32">
        <f t="shared" si="6"/>
        <v>33.08</v>
      </c>
      <c r="P84" s="37">
        <f t="shared" si="11"/>
        <v>39.695999999999998</v>
      </c>
      <c r="Q84" s="32">
        <f t="shared" si="7"/>
        <v>21.92</v>
      </c>
      <c r="R84" s="32">
        <f t="shared" si="8"/>
        <v>15.304000000000002</v>
      </c>
      <c r="S84" s="26">
        <f t="shared" si="9"/>
        <v>1</v>
      </c>
      <c r="T84" s="26">
        <f t="shared" si="10"/>
        <v>1</v>
      </c>
    </row>
    <row r="85" spans="13:20" ht="15" x14ac:dyDescent="0.3">
      <c r="M85" s="34">
        <v>79.5</v>
      </c>
      <c r="N85" s="34">
        <v>3.3</v>
      </c>
      <c r="O85" s="32">
        <f t="shared" si="6"/>
        <v>37.94</v>
      </c>
      <c r="P85" s="37">
        <f t="shared" si="11"/>
        <v>45.527999999999999</v>
      </c>
      <c r="Q85" s="32">
        <f t="shared" si="7"/>
        <v>17.060000000000002</v>
      </c>
      <c r="R85" s="32">
        <f t="shared" si="8"/>
        <v>9.4720000000000013</v>
      </c>
      <c r="S85" s="26">
        <f t="shared" si="9"/>
        <v>1</v>
      </c>
      <c r="T85" s="26">
        <f t="shared" si="10"/>
        <v>1</v>
      </c>
    </row>
    <row r="86" spans="13:20" ht="15" x14ac:dyDescent="0.3">
      <c r="M86" s="34">
        <v>80.5</v>
      </c>
      <c r="N86" s="34">
        <v>0.6</v>
      </c>
      <c r="O86" s="32">
        <f t="shared" si="6"/>
        <v>33.08</v>
      </c>
      <c r="P86" s="37">
        <f t="shared" si="11"/>
        <v>39.695999999999998</v>
      </c>
      <c r="Q86" s="32">
        <f t="shared" si="7"/>
        <v>21.92</v>
      </c>
      <c r="R86" s="32">
        <f t="shared" si="8"/>
        <v>15.304000000000002</v>
      </c>
      <c r="S86" s="26">
        <f t="shared" si="9"/>
        <v>1</v>
      </c>
      <c r="T86" s="26">
        <f t="shared" si="10"/>
        <v>1</v>
      </c>
    </row>
    <row r="87" spans="13:20" ht="15" x14ac:dyDescent="0.3">
      <c r="M87" s="34">
        <v>81.5</v>
      </c>
      <c r="N87" s="34">
        <v>0</v>
      </c>
      <c r="O87" s="32">
        <f t="shared" si="6"/>
        <v>32</v>
      </c>
      <c r="P87" s="37">
        <f t="shared" si="11"/>
        <v>38.4</v>
      </c>
      <c r="Q87" s="32">
        <f t="shared" si="7"/>
        <v>23</v>
      </c>
      <c r="R87" s="32">
        <f t="shared" si="8"/>
        <v>16.600000000000001</v>
      </c>
      <c r="S87" s="26">
        <f t="shared" si="9"/>
        <v>1</v>
      </c>
      <c r="T87" s="26">
        <f t="shared" si="10"/>
        <v>1</v>
      </c>
    </row>
    <row r="88" spans="13:20" ht="15" x14ac:dyDescent="0.3">
      <c r="M88" s="34">
        <v>82.5</v>
      </c>
      <c r="N88" s="34">
        <v>0</v>
      </c>
      <c r="O88" s="32">
        <f t="shared" si="6"/>
        <v>32</v>
      </c>
      <c r="P88" s="37">
        <f t="shared" si="11"/>
        <v>38.4</v>
      </c>
      <c r="Q88" s="32">
        <f t="shared" si="7"/>
        <v>23</v>
      </c>
      <c r="R88" s="32">
        <f t="shared" si="8"/>
        <v>16.600000000000001</v>
      </c>
      <c r="S88" s="26">
        <f t="shared" si="9"/>
        <v>1</v>
      </c>
      <c r="T88" s="26">
        <f t="shared" si="10"/>
        <v>1</v>
      </c>
    </row>
    <row r="89" spans="13:20" ht="15" x14ac:dyDescent="0.3">
      <c r="M89" s="34">
        <v>83.5</v>
      </c>
      <c r="N89" s="34">
        <v>0</v>
      </c>
      <c r="O89" s="32">
        <f t="shared" si="6"/>
        <v>32</v>
      </c>
      <c r="P89" s="37">
        <f t="shared" si="11"/>
        <v>38.4</v>
      </c>
      <c r="Q89" s="32">
        <f t="shared" si="7"/>
        <v>23</v>
      </c>
      <c r="R89" s="32">
        <f t="shared" si="8"/>
        <v>16.600000000000001</v>
      </c>
      <c r="S89" s="26">
        <f t="shared" si="9"/>
        <v>1</v>
      </c>
      <c r="T89" s="26">
        <f t="shared" si="10"/>
        <v>1</v>
      </c>
    </row>
    <row r="90" spans="13:20" ht="15" x14ac:dyDescent="0.3">
      <c r="M90" s="34">
        <v>84.5</v>
      </c>
      <c r="N90" s="34">
        <v>0.6</v>
      </c>
      <c r="O90" s="32">
        <f t="shared" si="6"/>
        <v>33.08</v>
      </c>
      <c r="P90" s="37">
        <f t="shared" si="11"/>
        <v>39.695999999999998</v>
      </c>
      <c r="Q90" s="32">
        <f t="shared" si="7"/>
        <v>21.92</v>
      </c>
      <c r="R90" s="32">
        <f t="shared" si="8"/>
        <v>15.304000000000002</v>
      </c>
      <c r="S90" s="26">
        <f t="shared" si="9"/>
        <v>1</v>
      </c>
      <c r="T90" s="26">
        <f t="shared" si="10"/>
        <v>1</v>
      </c>
    </row>
    <row r="91" spans="13:20" ht="15" x14ac:dyDescent="0.3">
      <c r="M91" s="34">
        <v>85.5</v>
      </c>
      <c r="N91" s="34">
        <v>0.6</v>
      </c>
      <c r="O91" s="32">
        <f t="shared" si="6"/>
        <v>33.08</v>
      </c>
      <c r="P91" s="37">
        <f t="shared" si="11"/>
        <v>39.695999999999998</v>
      </c>
      <c r="Q91" s="32">
        <f t="shared" si="7"/>
        <v>21.92</v>
      </c>
      <c r="R91" s="32">
        <f t="shared" si="8"/>
        <v>15.304000000000002</v>
      </c>
      <c r="S91" s="26">
        <f t="shared" si="9"/>
        <v>1</v>
      </c>
      <c r="T91" s="26">
        <f t="shared" si="10"/>
        <v>1</v>
      </c>
    </row>
    <row r="92" spans="13:20" ht="15" x14ac:dyDescent="0.3">
      <c r="M92" s="34">
        <v>86.5</v>
      </c>
      <c r="N92" s="34">
        <v>0.6</v>
      </c>
      <c r="O92" s="32">
        <f t="shared" si="6"/>
        <v>33.08</v>
      </c>
      <c r="P92" s="37">
        <f t="shared" si="11"/>
        <v>39.695999999999998</v>
      </c>
      <c r="Q92" s="32">
        <f t="shared" si="7"/>
        <v>21.92</v>
      </c>
      <c r="R92" s="32">
        <f t="shared" si="8"/>
        <v>15.304000000000002</v>
      </c>
      <c r="S92" s="26">
        <f t="shared" si="9"/>
        <v>1</v>
      </c>
      <c r="T92" s="26">
        <f t="shared" si="10"/>
        <v>1</v>
      </c>
    </row>
    <row r="93" spans="13:20" ht="15" x14ac:dyDescent="0.3">
      <c r="M93" s="34">
        <v>87.5</v>
      </c>
      <c r="N93" s="34">
        <v>0</v>
      </c>
      <c r="O93" s="32">
        <f t="shared" si="6"/>
        <v>32</v>
      </c>
      <c r="P93" s="37">
        <f t="shared" si="11"/>
        <v>38.4</v>
      </c>
      <c r="Q93" s="32">
        <f t="shared" si="7"/>
        <v>23</v>
      </c>
      <c r="R93" s="32">
        <f t="shared" si="8"/>
        <v>16.600000000000001</v>
      </c>
      <c r="S93" s="26">
        <f t="shared" si="9"/>
        <v>1</v>
      </c>
      <c r="T93" s="26">
        <f t="shared" si="10"/>
        <v>1</v>
      </c>
    </row>
    <row r="94" spans="13:20" ht="15" x14ac:dyDescent="0.3">
      <c r="M94" s="34">
        <v>88.5</v>
      </c>
      <c r="N94" s="34">
        <v>-1.1000000000000001</v>
      </c>
      <c r="O94" s="32">
        <f t="shared" si="6"/>
        <v>30.02</v>
      </c>
      <c r="P94" s="37">
        <f t="shared" si="11"/>
        <v>36.024000000000001</v>
      </c>
      <c r="Q94" s="32">
        <f t="shared" si="7"/>
        <v>24.98</v>
      </c>
      <c r="R94" s="32">
        <f t="shared" si="8"/>
        <v>18.975999999999999</v>
      </c>
      <c r="S94" s="26">
        <f t="shared" si="9"/>
        <v>1</v>
      </c>
      <c r="T94" s="26">
        <f t="shared" si="10"/>
        <v>1</v>
      </c>
    </row>
    <row r="95" spans="13:20" ht="15" x14ac:dyDescent="0.3">
      <c r="M95" s="34">
        <v>89.5</v>
      </c>
      <c r="N95" s="34">
        <v>-2.2000000000000002</v>
      </c>
      <c r="O95" s="32">
        <f t="shared" si="6"/>
        <v>28.04</v>
      </c>
      <c r="P95" s="37">
        <f t="shared" si="11"/>
        <v>33.647999999999996</v>
      </c>
      <c r="Q95" s="32">
        <f t="shared" si="7"/>
        <v>26.96</v>
      </c>
      <c r="R95" s="32">
        <f t="shared" si="8"/>
        <v>21.352000000000004</v>
      </c>
      <c r="S95" s="26">
        <f t="shared" si="9"/>
        <v>1</v>
      </c>
      <c r="T95" s="26">
        <f t="shared" si="10"/>
        <v>1</v>
      </c>
    </row>
    <row r="96" spans="13:20" ht="15" x14ac:dyDescent="0.3">
      <c r="M96" s="34">
        <v>90.5</v>
      </c>
      <c r="N96" s="34">
        <v>-3.3</v>
      </c>
      <c r="O96" s="32">
        <f t="shared" si="6"/>
        <v>26.060000000000002</v>
      </c>
      <c r="P96" s="37">
        <f t="shared" si="11"/>
        <v>31.272000000000002</v>
      </c>
      <c r="Q96" s="32">
        <f t="shared" si="7"/>
        <v>28.939999999999998</v>
      </c>
      <c r="R96" s="32">
        <f t="shared" si="8"/>
        <v>23.727999999999998</v>
      </c>
      <c r="S96" s="26">
        <f t="shared" si="9"/>
        <v>1</v>
      </c>
      <c r="T96" s="26">
        <f t="shared" si="10"/>
        <v>1</v>
      </c>
    </row>
    <row r="97" spans="13:20" ht="15" x14ac:dyDescent="0.3">
      <c r="M97" s="34">
        <v>91.5</v>
      </c>
      <c r="N97" s="34">
        <v>-3.9</v>
      </c>
      <c r="O97" s="32">
        <f t="shared" si="6"/>
        <v>24.98</v>
      </c>
      <c r="P97" s="37">
        <f t="shared" si="11"/>
        <v>29.975999999999999</v>
      </c>
      <c r="Q97" s="32">
        <f t="shared" si="7"/>
        <v>30.02</v>
      </c>
      <c r="R97" s="32">
        <f t="shared" si="8"/>
        <v>25.024000000000001</v>
      </c>
      <c r="S97" s="26">
        <f t="shared" si="9"/>
        <v>1</v>
      </c>
      <c r="T97" s="26">
        <f t="shared" si="10"/>
        <v>1</v>
      </c>
    </row>
    <row r="98" spans="13:20" ht="15" x14ac:dyDescent="0.3">
      <c r="M98" s="34">
        <v>92.5</v>
      </c>
      <c r="N98" s="34">
        <v>-5</v>
      </c>
      <c r="O98" s="32">
        <f t="shared" si="6"/>
        <v>23</v>
      </c>
      <c r="P98" s="37">
        <f t="shared" si="11"/>
        <v>27.599999999999998</v>
      </c>
      <c r="Q98" s="32">
        <f t="shared" si="7"/>
        <v>32</v>
      </c>
      <c r="R98" s="32">
        <f t="shared" si="8"/>
        <v>27.400000000000002</v>
      </c>
      <c r="S98" s="26">
        <f t="shared" si="9"/>
        <v>1</v>
      </c>
      <c r="T98" s="26">
        <f t="shared" si="10"/>
        <v>1</v>
      </c>
    </row>
    <row r="99" spans="13:20" ht="15" x14ac:dyDescent="0.3">
      <c r="M99" s="34">
        <v>93.5</v>
      </c>
      <c r="N99" s="34">
        <v>-5.6</v>
      </c>
      <c r="O99" s="32">
        <f t="shared" si="6"/>
        <v>21.92</v>
      </c>
      <c r="P99" s="37">
        <f t="shared" si="11"/>
        <v>26.304000000000002</v>
      </c>
      <c r="Q99" s="32">
        <f t="shared" si="7"/>
        <v>33.08</v>
      </c>
      <c r="R99" s="32">
        <f t="shared" si="8"/>
        <v>28.695999999999998</v>
      </c>
      <c r="S99" s="26">
        <f t="shared" si="9"/>
        <v>1</v>
      </c>
      <c r="T99" s="26">
        <f t="shared" si="10"/>
        <v>1</v>
      </c>
    </row>
    <row r="100" spans="13:20" ht="15" x14ac:dyDescent="0.3">
      <c r="M100" s="34">
        <v>94.5</v>
      </c>
      <c r="N100" s="34">
        <v>-6.1</v>
      </c>
      <c r="O100" s="32">
        <f t="shared" si="6"/>
        <v>21.02</v>
      </c>
      <c r="P100" s="37">
        <f t="shared" si="11"/>
        <v>25.224</v>
      </c>
      <c r="Q100" s="32">
        <f t="shared" si="7"/>
        <v>33.980000000000004</v>
      </c>
      <c r="R100" s="32">
        <f t="shared" si="8"/>
        <v>29.776</v>
      </c>
      <c r="S100" s="26">
        <f t="shared" si="9"/>
        <v>1</v>
      </c>
      <c r="T100" s="26">
        <f t="shared" si="10"/>
        <v>1</v>
      </c>
    </row>
    <row r="101" spans="13:20" ht="15" x14ac:dyDescent="0.3">
      <c r="M101" s="34">
        <v>95.5</v>
      </c>
      <c r="N101" s="34">
        <v>-7.2</v>
      </c>
      <c r="O101" s="32">
        <f t="shared" si="6"/>
        <v>19.04</v>
      </c>
      <c r="P101" s="37">
        <f t="shared" si="11"/>
        <v>22.847999999999999</v>
      </c>
      <c r="Q101" s="32">
        <f t="shared" si="7"/>
        <v>35.96</v>
      </c>
      <c r="R101" s="32">
        <f t="shared" si="8"/>
        <v>32.152000000000001</v>
      </c>
      <c r="S101" s="26">
        <f t="shared" si="9"/>
        <v>1</v>
      </c>
      <c r="T101" s="26">
        <f t="shared" si="10"/>
        <v>1</v>
      </c>
    </row>
    <row r="102" spans="13:20" ht="15" x14ac:dyDescent="0.3">
      <c r="M102" s="34">
        <v>96.5</v>
      </c>
      <c r="N102" s="34">
        <v>-7.8</v>
      </c>
      <c r="O102" s="32">
        <f t="shared" si="6"/>
        <v>17.96</v>
      </c>
      <c r="P102" s="37">
        <f t="shared" si="11"/>
        <v>21.552</v>
      </c>
      <c r="Q102" s="32">
        <f t="shared" si="7"/>
        <v>37.04</v>
      </c>
      <c r="R102" s="32">
        <f t="shared" si="8"/>
        <v>33.448</v>
      </c>
      <c r="S102" s="26">
        <f t="shared" si="9"/>
        <v>1</v>
      </c>
      <c r="T102" s="26">
        <f t="shared" si="10"/>
        <v>1</v>
      </c>
    </row>
    <row r="103" spans="13:20" ht="15" x14ac:dyDescent="0.3">
      <c r="M103" s="34">
        <v>97.5</v>
      </c>
      <c r="N103" s="34">
        <v>-8.3000000000000007</v>
      </c>
      <c r="O103" s="32">
        <f t="shared" si="6"/>
        <v>17.059999999999999</v>
      </c>
      <c r="P103" s="37">
        <f t="shared" si="11"/>
        <v>20.471999999999998</v>
      </c>
      <c r="Q103" s="32">
        <f t="shared" si="7"/>
        <v>37.94</v>
      </c>
      <c r="R103" s="32">
        <f t="shared" si="8"/>
        <v>34.528000000000006</v>
      </c>
      <c r="S103" s="26">
        <f t="shared" si="9"/>
        <v>1</v>
      </c>
      <c r="T103" s="26">
        <f t="shared" si="10"/>
        <v>1</v>
      </c>
    </row>
    <row r="104" spans="13:20" ht="15" x14ac:dyDescent="0.3">
      <c r="M104" s="34">
        <v>98.5</v>
      </c>
      <c r="N104" s="34">
        <v>-8.9</v>
      </c>
      <c r="O104" s="32">
        <f t="shared" si="6"/>
        <v>15.98</v>
      </c>
      <c r="P104" s="37">
        <f t="shared" si="11"/>
        <v>19.175999999999998</v>
      </c>
      <c r="Q104" s="32">
        <f t="shared" si="7"/>
        <v>39.019999999999996</v>
      </c>
      <c r="R104" s="32">
        <f t="shared" si="8"/>
        <v>35.823999999999998</v>
      </c>
      <c r="S104" s="26">
        <f t="shared" si="9"/>
        <v>1</v>
      </c>
      <c r="T104" s="26">
        <f t="shared" si="10"/>
        <v>1</v>
      </c>
    </row>
    <row r="105" spans="13:20" ht="15" x14ac:dyDescent="0.3">
      <c r="M105" s="34">
        <v>99.5</v>
      </c>
      <c r="N105" s="34">
        <v>-9.4</v>
      </c>
      <c r="O105" s="32">
        <f t="shared" si="6"/>
        <v>15.079999999999998</v>
      </c>
      <c r="P105" s="37">
        <f t="shared" si="11"/>
        <v>18.095999999999997</v>
      </c>
      <c r="Q105" s="32">
        <f t="shared" si="7"/>
        <v>39.92</v>
      </c>
      <c r="R105" s="32">
        <f t="shared" si="8"/>
        <v>36.904000000000003</v>
      </c>
      <c r="S105" s="26">
        <f t="shared" si="9"/>
        <v>1</v>
      </c>
      <c r="T105" s="26">
        <f t="shared" si="10"/>
        <v>1</v>
      </c>
    </row>
    <row r="106" spans="13:20" ht="15" x14ac:dyDescent="0.3">
      <c r="M106" s="34">
        <v>100.5</v>
      </c>
      <c r="N106" s="34">
        <v>-9.4</v>
      </c>
      <c r="O106" s="32">
        <f t="shared" si="6"/>
        <v>15.079999999999998</v>
      </c>
      <c r="P106" s="37">
        <f t="shared" si="11"/>
        <v>18.095999999999997</v>
      </c>
      <c r="Q106" s="32">
        <f t="shared" si="7"/>
        <v>39.92</v>
      </c>
      <c r="R106" s="32">
        <f t="shared" si="8"/>
        <v>36.904000000000003</v>
      </c>
      <c r="S106" s="26">
        <f t="shared" si="9"/>
        <v>1</v>
      </c>
      <c r="T106" s="26">
        <f t="shared" si="10"/>
        <v>1</v>
      </c>
    </row>
    <row r="107" spans="13:20" ht="15" x14ac:dyDescent="0.3">
      <c r="M107" s="34">
        <v>101.5</v>
      </c>
      <c r="N107" s="34">
        <v>-10</v>
      </c>
      <c r="O107" s="32">
        <f t="shared" si="6"/>
        <v>14</v>
      </c>
      <c r="P107" s="37">
        <f t="shared" si="11"/>
        <v>16.8</v>
      </c>
      <c r="Q107" s="32">
        <f t="shared" si="7"/>
        <v>41</v>
      </c>
      <c r="R107" s="32">
        <f t="shared" si="8"/>
        <v>38.200000000000003</v>
      </c>
      <c r="S107" s="26">
        <f t="shared" si="9"/>
        <v>1</v>
      </c>
      <c r="T107" s="26">
        <f t="shared" si="10"/>
        <v>1</v>
      </c>
    </row>
    <row r="108" spans="13:20" ht="15" x14ac:dyDescent="0.3">
      <c r="M108" s="34">
        <v>102.5</v>
      </c>
      <c r="N108" s="34">
        <v>-10</v>
      </c>
      <c r="O108" s="32">
        <f t="shared" si="6"/>
        <v>14</v>
      </c>
      <c r="P108" s="37">
        <f t="shared" si="11"/>
        <v>16.8</v>
      </c>
      <c r="Q108" s="32">
        <f t="shared" si="7"/>
        <v>41</v>
      </c>
      <c r="R108" s="32">
        <f t="shared" si="8"/>
        <v>38.200000000000003</v>
      </c>
      <c r="S108" s="26">
        <f t="shared" si="9"/>
        <v>1</v>
      </c>
      <c r="T108" s="26">
        <f t="shared" si="10"/>
        <v>1</v>
      </c>
    </row>
    <row r="109" spans="13:20" ht="15" x14ac:dyDescent="0.3">
      <c r="M109" s="34">
        <v>103.5</v>
      </c>
      <c r="N109" s="34">
        <v>-10</v>
      </c>
      <c r="O109" s="32">
        <f t="shared" si="6"/>
        <v>14</v>
      </c>
      <c r="P109" s="37">
        <f t="shared" si="11"/>
        <v>16.8</v>
      </c>
      <c r="Q109" s="32">
        <f t="shared" si="7"/>
        <v>41</v>
      </c>
      <c r="R109" s="32">
        <f t="shared" si="8"/>
        <v>38.200000000000003</v>
      </c>
      <c r="S109" s="26">
        <f t="shared" si="9"/>
        <v>1</v>
      </c>
      <c r="T109" s="26">
        <f t="shared" si="10"/>
        <v>1</v>
      </c>
    </row>
    <row r="110" spans="13:20" ht="15" x14ac:dyDescent="0.3">
      <c r="M110" s="34">
        <v>104.5</v>
      </c>
      <c r="N110" s="34">
        <v>-10</v>
      </c>
      <c r="O110" s="32">
        <f t="shared" si="6"/>
        <v>14</v>
      </c>
      <c r="P110" s="37">
        <f t="shared" si="11"/>
        <v>16.8</v>
      </c>
      <c r="Q110" s="32">
        <f t="shared" si="7"/>
        <v>41</v>
      </c>
      <c r="R110" s="32">
        <f t="shared" si="8"/>
        <v>38.200000000000003</v>
      </c>
      <c r="S110" s="26">
        <f t="shared" si="9"/>
        <v>1</v>
      </c>
      <c r="T110" s="26">
        <f t="shared" si="10"/>
        <v>1</v>
      </c>
    </row>
    <row r="111" spans="13:20" ht="15" x14ac:dyDescent="0.3">
      <c r="M111" s="34">
        <v>105.5</v>
      </c>
      <c r="N111" s="34">
        <v>-9.4</v>
      </c>
      <c r="O111" s="32">
        <f t="shared" si="6"/>
        <v>15.079999999999998</v>
      </c>
      <c r="P111" s="37">
        <f t="shared" si="11"/>
        <v>18.095999999999997</v>
      </c>
      <c r="Q111" s="32">
        <f t="shared" si="7"/>
        <v>39.92</v>
      </c>
      <c r="R111" s="32">
        <f t="shared" si="8"/>
        <v>36.904000000000003</v>
      </c>
      <c r="S111" s="26">
        <f t="shared" si="9"/>
        <v>1</v>
      </c>
      <c r="T111" s="26">
        <f t="shared" si="10"/>
        <v>1</v>
      </c>
    </row>
    <row r="112" spans="13:20" ht="15" x14ac:dyDescent="0.3">
      <c r="M112" s="34">
        <v>106.5</v>
      </c>
      <c r="N112" s="34">
        <v>-8.3000000000000007</v>
      </c>
      <c r="O112" s="32">
        <f t="shared" si="6"/>
        <v>17.059999999999999</v>
      </c>
      <c r="P112" s="37">
        <f t="shared" si="11"/>
        <v>20.471999999999998</v>
      </c>
      <c r="Q112" s="32">
        <f t="shared" si="7"/>
        <v>37.94</v>
      </c>
      <c r="R112" s="32">
        <f t="shared" si="8"/>
        <v>34.528000000000006</v>
      </c>
      <c r="S112" s="26">
        <f t="shared" si="9"/>
        <v>1</v>
      </c>
      <c r="T112" s="26">
        <f t="shared" si="10"/>
        <v>1</v>
      </c>
    </row>
    <row r="113" spans="13:20" ht="15" x14ac:dyDescent="0.3">
      <c r="M113" s="34">
        <v>107.5</v>
      </c>
      <c r="N113" s="34">
        <v>-7.2</v>
      </c>
      <c r="O113" s="32">
        <f t="shared" si="6"/>
        <v>19.04</v>
      </c>
      <c r="P113" s="37">
        <f t="shared" si="11"/>
        <v>22.847999999999999</v>
      </c>
      <c r="Q113" s="32">
        <f t="shared" si="7"/>
        <v>35.96</v>
      </c>
      <c r="R113" s="32">
        <f t="shared" si="8"/>
        <v>32.152000000000001</v>
      </c>
      <c r="S113" s="26">
        <f t="shared" si="9"/>
        <v>1</v>
      </c>
      <c r="T113" s="26">
        <f t="shared" si="10"/>
        <v>1</v>
      </c>
    </row>
    <row r="114" spans="13:20" ht="15" x14ac:dyDescent="0.3">
      <c r="M114" s="34">
        <v>108.5</v>
      </c>
      <c r="N114" s="34">
        <v>-6.7</v>
      </c>
      <c r="O114" s="32">
        <f t="shared" si="6"/>
        <v>19.939999999999998</v>
      </c>
      <c r="P114" s="37">
        <f t="shared" si="11"/>
        <v>23.927999999999997</v>
      </c>
      <c r="Q114" s="32">
        <f t="shared" si="7"/>
        <v>35.06</v>
      </c>
      <c r="R114" s="32">
        <f t="shared" si="8"/>
        <v>31.072000000000003</v>
      </c>
      <c r="S114" s="26">
        <f t="shared" si="9"/>
        <v>1</v>
      </c>
      <c r="T114" s="26">
        <f t="shared" si="10"/>
        <v>1</v>
      </c>
    </row>
    <row r="115" spans="13:20" ht="15" x14ac:dyDescent="0.3">
      <c r="M115" s="34">
        <v>109.5</v>
      </c>
      <c r="N115" s="34">
        <v>-5.6</v>
      </c>
      <c r="O115" s="32">
        <f t="shared" si="6"/>
        <v>21.92</v>
      </c>
      <c r="P115" s="37">
        <f t="shared" si="11"/>
        <v>26.304000000000002</v>
      </c>
      <c r="Q115" s="32">
        <f t="shared" si="7"/>
        <v>33.08</v>
      </c>
      <c r="R115" s="32">
        <f t="shared" si="8"/>
        <v>28.695999999999998</v>
      </c>
      <c r="S115" s="26">
        <f t="shared" si="9"/>
        <v>1</v>
      </c>
      <c r="T115" s="26">
        <f t="shared" si="10"/>
        <v>1</v>
      </c>
    </row>
    <row r="116" spans="13:20" ht="15" x14ac:dyDescent="0.3">
      <c r="M116" s="34">
        <v>110.5</v>
      </c>
      <c r="N116" s="34">
        <v>-5</v>
      </c>
      <c r="O116" s="32">
        <f t="shared" si="6"/>
        <v>23</v>
      </c>
      <c r="P116" s="37">
        <f t="shared" si="11"/>
        <v>27.599999999999998</v>
      </c>
      <c r="Q116" s="32">
        <f t="shared" si="7"/>
        <v>32</v>
      </c>
      <c r="R116" s="32">
        <f t="shared" si="8"/>
        <v>27.400000000000002</v>
      </c>
      <c r="S116" s="26">
        <f t="shared" si="9"/>
        <v>1</v>
      </c>
      <c r="T116" s="26">
        <f t="shared" si="10"/>
        <v>1</v>
      </c>
    </row>
    <row r="117" spans="13:20" ht="15" x14ac:dyDescent="0.3">
      <c r="M117" s="34">
        <v>111.5</v>
      </c>
      <c r="N117" s="34">
        <v>-5.6</v>
      </c>
      <c r="O117" s="32">
        <f t="shared" si="6"/>
        <v>21.92</v>
      </c>
      <c r="P117" s="37">
        <f t="shared" si="11"/>
        <v>26.304000000000002</v>
      </c>
      <c r="Q117" s="32">
        <f t="shared" si="7"/>
        <v>33.08</v>
      </c>
      <c r="R117" s="32">
        <f t="shared" si="8"/>
        <v>28.695999999999998</v>
      </c>
      <c r="S117" s="26">
        <f t="shared" si="9"/>
        <v>1</v>
      </c>
      <c r="T117" s="26">
        <f t="shared" si="10"/>
        <v>1</v>
      </c>
    </row>
    <row r="118" spans="13:20" ht="15" x14ac:dyDescent="0.3">
      <c r="M118" s="34">
        <v>112.5</v>
      </c>
      <c r="N118" s="34">
        <v>-6.7</v>
      </c>
      <c r="O118" s="32">
        <f t="shared" si="6"/>
        <v>19.939999999999998</v>
      </c>
      <c r="P118" s="37">
        <f t="shared" si="11"/>
        <v>23.927999999999997</v>
      </c>
      <c r="Q118" s="32">
        <f t="shared" si="7"/>
        <v>35.06</v>
      </c>
      <c r="R118" s="32">
        <f t="shared" si="8"/>
        <v>31.072000000000003</v>
      </c>
      <c r="S118" s="26">
        <f t="shared" si="9"/>
        <v>1</v>
      </c>
      <c r="T118" s="26">
        <f t="shared" si="10"/>
        <v>1</v>
      </c>
    </row>
    <row r="119" spans="13:20" ht="15" x14ac:dyDescent="0.3">
      <c r="M119" s="34">
        <v>113.5</v>
      </c>
      <c r="N119" s="34">
        <v>-7.2</v>
      </c>
      <c r="O119" s="32">
        <f t="shared" si="6"/>
        <v>19.04</v>
      </c>
      <c r="P119" s="37">
        <f t="shared" si="11"/>
        <v>22.847999999999999</v>
      </c>
      <c r="Q119" s="32">
        <f t="shared" si="7"/>
        <v>35.96</v>
      </c>
      <c r="R119" s="32">
        <f t="shared" si="8"/>
        <v>32.152000000000001</v>
      </c>
      <c r="S119" s="26">
        <f t="shared" si="9"/>
        <v>1</v>
      </c>
      <c r="T119" s="26">
        <f t="shared" si="10"/>
        <v>1</v>
      </c>
    </row>
    <row r="120" spans="13:20" ht="15" x14ac:dyDescent="0.3">
      <c r="M120" s="34">
        <v>114.5</v>
      </c>
      <c r="N120" s="34">
        <v>-7.8</v>
      </c>
      <c r="O120" s="32">
        <f t="shared" si="6"/>
        <v>17.96</v>
      </c>
      <c r="P120" s="37">
        <f t="shared" si="11"/>
        <v>21.552</v>
      </c>
      <c r="Q120" s="32">
        <f t="shared" si="7"/>
        <v>37.04</v>
      </c>
      <c r="R120" s="32">
        <f t="shared" si="8"/>
        <v>33.448</v>
      </c>
      <c r="S120" s="26">
        <f t="shared" si="9"/>
        <v>1</v>
      </c>
      <c r="T120" s="26">
        <f t="shared" si="10"/>
        <v>1</v>
      </c>
    </row>
    <row r="121" spans="13:20" ht="15" x14ac:dyDescent="0.3">
      <c r="M121" s="34">
        <v>115.5</v>
      </c>
      <c r="N121" s="34">
        <v>-8.3000000000000007</v>
      </c>
      <c r="O121" s="32">
        <f t="shared" si="6"/>
        <v>17.059999999999999</v>
      </c>
      <c r="P121" s="37">
        <f t="shared" si="11"/>
        <v>20.471999999999998</v>
      </c>
      <c r="Q121" s="32">
        <f t="shared" si="7"/>
        <v>37.94</v>
      </c>
      <c r="R121" s="32">
        <f t="shared" si="8"/>
        <v>34.528000000000006</v>
      </c>
      <c r="S121" s="26">
        <f t="shared" si="9"/>
        <v>1</v>
      </c>
      <c r="T121" s="26">
        <f t="shared" si="10"/>
        <v>1</v>
      </c>
    </row>
    <row r="122" spans="13:20" ht="15" x14ac:dyDescent="0.3">
      <c r="M122" s="34">
        <v>116.5</v>
      </c>
      <c r="N122" s="34">
        <v>-8.9</v>
      </c>
      <c r="O122" s="32">
        <f t="shared" si="6"/>
        <v>15.98</v>
      </c>
      <c r="P122" s="37">
        <f t="shared" si="11"/>
        <v>19.175999999999998</v>
      </c>
      <c r="Q122" s="32">
        <f t="shared" si="7"/>
        <v>39.019999999999996</v>
      </c>
      <c r="R122" s="32">
        <f t="shared" si="8"/>
        <v>35.823999999999998</v>
      </c>
      <c r="S122" s="26">
        <f t="shared" si="9"/>
        <v>1</v>
      </c>
      <c r="T122" s="26">
        <f t="shared" si="10"/>
        <v>1</v>
      </c>
    </row>
    <row r="123" spans="13:20" ht="15" x14ac:dyDescent="0.3">
      <c r="M123" s="34">
        <v>117.5</v>
      </c>
      <c r="N123" s="34">
        <v>-8.9</v>
      </c>
      <c r="O123" s="32">
        <f t="shared" si="6"/>
        <v>15.98</v>
      </c>
      <c r="P123" s="37">
        <f t="shared" si="11"/>
        <v>19.175999999999998</v>
      </c>
      <c r="Q123" s="32">
        <f t="shared" si="7"/>
        <v>39.019999999999996</v>
      </c>
      <c r="R123" s="32">
        <f t="shared" si="8"/>
        <v>35.823999999999998</v>
      </c>
      <c r="S123" s="26">
        <f t="shared" si="9"/>
        <v>1</v>
      </c>
      <c r="T123" s="26">
        <f t="shared" si="10"/>
        <v>1</v>
      </c>
    </row>
    <row r="124" spans="13:20" ht="15" x14ac:dyDescent="0.3">
      <c r="M124" s="34">
        <v>118.5</v>
      </c>
      <c r="N124" s="34">
        <v>-9.4</v>
      </c>
      <c r="O124" s="32">
        <f t="shared" si="6"/>
        <v>15.079999999999998</v>
      </c>
      <c r="P124" s="37">
        <f t="shared" si="11"/>
        <v>18.095999999999997</v>
      </c>
      <c r="Q124" s="32">
        <f t="shared" si="7"/>
        <v>39.92</v>
      </c>
      <c r="R124" s="32">
        <f t="shared" si="8"/>
        <v>36.904000000000003</v>
      </c>
      <c r="S124" s="26">
        <f t="shared" si="9"/>
        <v>1</v>
      </c>
      <c r="T124" s="26">
        <f t="shared" si="10"/>
        <v>1</v>
      </c>
    </row>
    <row r="125" spans="13:20" ht="15" x14ac:dyDescent="0.3">
      <c r="M125" s="34">
        <v>119.5</v>
      </c>
      <c r="N125" s="34">
        <v>-10</v>
      </c>
      <c r="O125" s="32">
        <f t="shared" si="6"/>
        <v>14</v>
      </c>
      <c r="P125" s="37">
        <f t="shared" si="11"/>
        <v>16.8</v>
      </c>
      <c r="Q125" s="32">
        <f t="shared" si="7"/>
        <v>41</v>
      </c>
      <c r="R125" s="32">
        <f t="shared" si="8"/>
        <v>38.200000000000003</v>
      </c>
      <c r="S125" s="26">
        <f t="shared" si="9"/>
        <v>1</v>
      </c>
      <c r="T125" s="26">
        <f t="shared" si="10"/>
        <v>1</v>
      </c>
    </row>
    <row r="126" spans="13:20" ht="15" x14ac:dyDescent="0.3">
      <c r="M126" s="34">
        <v>120.5</v>
      </c>
      <c r="N126" s="34">
        <v>-10.6</v>
      </c>
      <c r="O126" s="32">
        <f t="shared" si="6"/>
        <v>12.920000000000002</v>
      </c>
      <c r="P126" s="37">
        <f t="shared" si="11"/>
        <v>15.504000000000001</v>
      </c>
      <c r="Q126" s="32">
        <f t="shared" si="7"/>
        <v>42.08</v>
      </c>
      <c r="R126" s="32">
        <f t="shared" si="8"/>
        <v>39.495999999999995</v>
      </c>
      <c r="S126" s="26">
        <f t="shared" si="9"/>
        <v>1</v>
      </c>
      <c r="T126" s="26">
        <f t="shared" si="10"/>
        <v>1</v>
      </c>
    </row>
    <row r="127" spans="13:20" ht="15" x14ac:dyDescent="0.3">
      <c r="M127" s="34">
        <v>121.5</v>
      </c>
      <c r="N127" s="34">
        <v>-10.6</v>
      </c>
      <c r="O127" s="32">
        <f t="shared" si="6"/>
        <v>12.920000000000002</v>
      </c>
      <c r="P127" s="37">
        <f t="shared" si="11"/>
        <v>15.504000000000001</v>
      </c>
      <c r="Q127" s="32">
        <f t="shared" si="7"/>
        <v>42.08</v>
      </c>
      <c r="R127" s="32">
        <f t="shared" si="8"/>
        <v>39.495999999999995</v>
      </c>
      <c r="S127" s="26">
        <f t="shared" si="9"/>
        <v>1</v>
      </c>
      <c r="T127" s="26">
        <f t="shared" si="10"/>
        <v>1</v>
      </c>
    </row>
    <row r="128" spans="13:20" ht="15" x14ac:dyDescent="0.3">
      <c r="M128" s="34">
        <v>122.5</v>
      </c>
      <c r="N128" s="34">
        <v>-10.6</v>
      </c>
      <c r="O128" s="32">
        <f t="shared" si="6"/>
        <v>12.920000000000002</v>
      </c>
      <c r="P128" s="37">
        <f t="shared" si="11"/>
        <v>15.504000000000001</v>
      </c>
      <c r="Q128" s="32">
        <f t="shared" si="7"/>
        <v>42.08</v>
      </c>
      <c r="R128" s="32">
        <f t="shared" si="8"/>
        <v>39.495999999999995</v>
      </c>
      <c r="S128" s="26">
        <f t="shared" si="9"/>
        <v>1</v>
      </c>
      <c r="T128" s="26">
        <f t="shared" si="10"/>
        <v>1</v>
      </c>
    </row>
    <row r="129" spans="13:20" ht="15" x14ac:dyDescent="0.3">
      <c r="M129" s="34">
        <v>123.5</v>
      </c>
      <c r="N129" s="34">
        <v>-11.1</v>
      </c>
      <c r="O129" s="32">
        <f t="shared" si="6"/>
        <v>12.02</v>
      </c>
      <c r="P129" s="37">
        <f t="shared" si="11"/>
        <v>14.423999999999999</v>
      </c>
      <c r="Q129" s="32">
        <f t="shared" si="7"/>
        <v>42.980000000000004</v>
      </c>
      <c r="R129" s="32">
        <f t="shared" si="8"/>
        <v>40.576000000000001</v>
      </c>
      <c r="S129" s="26">
        <f t="shared" si="9"/>
        <v>1</v>
      </c>
      <c r="T129" s="26">
        <f t="shared" si="10"/>
        <v>1</v>
      </c>
    </row>
    <row r="130" spans="13:20" ht="15" x14ac:dyDescent="0.3">
      <c r="M130" s="34">
        <v>124.5</v>
      </c>
      <c r="N130" s="34">
        <v>-10.6</v>
      </c>
      <c r="O130" s="32">
        <f t="shared" si="6"/>
        <v>12.920000000000002</v>
      </c>
      <c r="P130" s="37">
        <f t="shared" si="11"/>
        <v>15.504000000000001</v>
      </c>
      <c r="Q130" s="32">
        <f t="shared" si="7"/>
        <v>42.08</v>
      </c>
      <c r="R130" s="32">
        <f t="shared" si="8"/>
        <v>39.495999999999995</v>
      </c>
      <c r="S130" s="26">
        <f t="shared" si="9"/>
        <v>1</v>
      </c>
      <c r="T130" s="26">
        <f t="shared" si="10"/>
        <v>1</v>
      </c>
    </row>
    <row r="131" spans="13:20" ht="15" x14ac:dyDescent="0.3">
      <c r="M131" s="34">
        <v>125.5</v>
      </c>
      <c r="N131" s="34">
        <v>-11.1</v>
      </c>
      <c r="O131" s="32">
        <f t="shared" si="6"/>
        <v>12.02</v>
      </c>
      <c r="P131" s="37">
        <f t="shared" si="11"/>
        <v>14.423999999999999</v>
      </c>
      <c r="Q131" s="32">
        <f t="shared" si="7"/>
        <v>42.980000000000004</v>
      </c>
      <c r="R131" s="32">
        <f t="shared" si="8"/>
        <v>40.576000000000001</v>
      </c>
      <c r="S131" s="26">
        <f t="shared" si="9"/>
        <v>1</v>
      </c>
      <c r="T131" s="26">
        <f t="shared" si="10"/>
        <v>1</v>
      </c>
    </row>
    <row r="132" spans="13:20" ht="15" x14ac:dyDescent="0.3">
      <c r="M132" s="34">
        <v>126.5</v>
      </c>
      <c r="N132" s="34">
        <v>-11.1</v>
      </c>
      <c r="O132" s="32">
        <f t="shared" si="6"/>
        <v>12.02</v>
      </c>
      <c r="P132" s="37">
        <f t="shared" si="11"/>
        <v>14.423999999999999</v>
      </c>
      <c r="Q132" s="32">
        <f t="shared" si="7"/>
        <v>42.980000000000004</v>
      </c>
      <c r="R132" s="32">
        <f t="shared" si="8"/>
        <v>40.576000000000001</v>
      </c>
      <c r="S132" s="26">
        <f t="shared" si="9"/>
        <v>1</v>
      </c>
      <c r="T132" s="26">
        <f t="shared" si="10"/>
        <v>1</v>
      </c>
    </row>
    <row r="133" spans="13:20" ht="15" x14ac:dyDescent="0.3">
      <c r="M133" s="34">
        <v>127.5</v>
      </c>
      <c r="N133" s="34">
        <v>-10.6</v>
      </c>
      <c r="O133" s="32">
        <f t="shared" si="6"/>
        <v>12.920000000000002</v>
      </c>
      <c r="P133" s="37">
        <f t="shared" si="11"/>
        <v>15.504000000000001</v>
      </c>
      <c r="Q133" s="32">
        <f t="shared" si="7"/>
        <v>42.08</v>
      </c>
      <c r="R133" s="32">
        <f t="shared" si="8"/>
        <v>39.495999999999995</v>
      </c>
      <c r="S133" s="26">
        <f t="shared" si="9"/>
        <v>1</v>
      </c>
      <c r="T133" s="26">
        <f t="shared" si="10"/>
        <v>1</v>
      </c>
    </row>
    <row r="134" spans="13:20" ht="15" x14ac:dyDescent="0.3">
      <c r="M134" s="34">
        <v>128.5</v>
      </c>
      <c r="N134" s="34">
        <v>-8.9</v>
      </c>
      <c r="O134" s="32">
        <f t="shared" ref="O134:O197" si="12">CONVERT(N134,"C","F")</f>
        <v>15.98</v>
      </c>
      <c r="P134" s="37">
        <f t="shared" si="11"/>
        <v>19.175999999999998</v>
      </c>
      <c r="Q134" s="32">
        <f t="shared" ref="Q134:Q197" si="13">$L$3-O134</f>
        <v>39.019999999999996</v>
      </c>
      <c r="R134" s="32">
        <f t="shared" ref="R134:R197" si="14">$L$3-P134</f>
        <v>35.823999999999998</v>
      </c>
      <c r="S134" s="26">
        <f t="shared" ref="S134:S197" si="15">IF(O134&lt;=$L$3, 1, 0)</f>
        <v>1</v>
      </c>
      <c r="T134" s="26">
        <f t="shared" ref="T134:T197" si="16">IF(P134&lt;=$L$3, 1, 0)</f>
        <v>1</v>
      </c>
    </row>
    <row r="135" spans="13:20" ht="15" x14ac:dyDescent="0.3">
      <c r="M135" s="34">
        <v>129.5</v>
      </c>
      <c r="N135" s="34">
        <v>-6.7</v>
      </c>
      <c r="O135" s="32">
        <f t="shared" si="12"/>
        <v>19.939999999999998</v>
      </c>
      <c r="P135" s="37">
        <f t="shared" ref="P135:P198" si="17">O135*1.2</f>
        <v>23.927999999999997</v>
      </c>
      <c r="Q135" s="32">
        <f t="shared" si="13"/>
        <v>35.06</v>
      </c>
      <c r="R135" s="32">
        <f t="shared" si="14"/>
        <v>31.072000000000003</v>
      </c>
      <c r="S135" s="26">
        <f t="shared" si="15"/>
        <v>1</v>
      </c>
      <c r="T135" s="26">
        <f t="shared" si="16"/>
        <v>1</v>
      </c>
    </row>
    <row r="136" spans="13:20" ht="15" x14ac:dyDescent="0.3">
      <c r="M136" s="34">
        <v>130.5</v>
      </c>
      <c r="N136" s="34">
        <v>-5</v>
      </c>
      <c r="O136" s="32">
        <f t="shared" si="12"/>
        <v>23</v>
      </c>
      <c r="P136" s="37">
        <f t="shared" si="17"/>
        <v>27.599999999999998</v>
      </c>
      <c r="Q136" s="32">
        <f t="shared" si="13"/>
        <v>32</v>
      </c>
      <c r="R136" s="32">
        <f t="shared" si="14"/>
        <v>27.400000000000002</v>
      </c>
      <c r="S136" s="26">
        <f t="shared" si="15"/>
        <v>1</v>
      </c>
      <c r="T136" s="26">
        <f t="shared" si="16"/>
        <v>1</v>
      </c>
    </row>
    <row r="137" spans="13:20" ht="15" x14ac:dyDescent="0.3">
      <c r="M137" s="34">
        <v>131.5</v>
      </c>
      <c r="N137" s="34">
        <v>-3.9</v>
      </c>
      <c r="O137" s="32">
        <f t="shared" si="12"/>
        <v>24.98</v>
      </c>
      <c r="P137" s="37">
        <f t="shared" si="17"/>
        <v>29.975999999999999</v>
      </c>
      <c r="Q137" s="32">
        <f t="shared" si="13"/>
        <v>30.02</v>
      </c>
      <c r="R137" s="32">
        <f t="shared" si="14"/>
        <v>25.024000000000001</v>
      </c>
      <c r="S137" s="26">
        <f t="shared" si="15"/>
        <v>1</v>
      </c>
      <c r="T137" s="26">
        <f t="shared" si="16"/>
        <v>1</v>
      </c>
    </row>
    <row r="138" spans="13:20" ht="15" x14ac:dyDescent="0.3">
      <c r="M138" s="34">
        <v>132.5</v>
      </c>
      <c r="N138" s="34">
        <v>-2.8</v>
      </c>
      <c r="O138" s="32">
        <f t="shared" si="12"/>
        <v>26.96</v>
      </c>
      <c r="P138" s="37">
        <f t="shared" si="17"/>
        <v>32.351999999999997</v>
      </c>
      <c r="Q138" s="32">
        <f t="shared" si="13"/>
        <v>28.04</v>
      </c>
      <c r="R138" s="32">
        <f t="shared" si="14"/>
        <v>22.648000000000003</v>
      </c>
      <c r="S138" s="26">
        <f t="shared" si="15"/>
        <v>1</v>
      </c>
      <c r="T138" s="26">
        <f t="shared" si="16"/>
        <v>1</v>
      </c>
    </row>
    <row r="139" spans="13:20" ht="15" x14ac:dyDescent="0.3">
      <c r="M139" s="34">
        <v>133.5</v>
      </c>
      <c r="N139" s="34">
        <v>-1.7</v>
      </c>
      <c r="O139" s="32">
        <f t="shared" si="12"/>
        <v>28.94</v>
      </c>
      <c r="P139" s="37">
        <f t="shared" si="17"/>
        <v>34.728000000000002</v>
      </c>
      <c r="Q139" s="32">
        <f t="shared" si="13"/>
        <v>26.06</v>
      </c>
      <c r="R139" s="32">
        <f t="shared" si="14"/>
        <v>20.271999999999998</v>
      </c>
      <c r="S139" s="26">
        <f t="shared" si="15"/>
        <v>1</v>
      </c>
      <c r="T139" s="26">
        <f t="shared" si="16"/>
        <v>1</v>
      </c>
    </row>
    <row r="140" spans="13:20" ht="15" x14ac:dyDescent="0.3">
      <c r="M140" s="34">
        <v>134.5</v>
      </c>
      <c r="N140" s="34">
        <v>-1.7</v>
      </c>
      <c r="O140" s="32">
        <f t="shared" si="12"/>
        <v>28.94</v>
      </c>
      <c r="P140" s="37">
        <f t="shared" si="17"/>
        <v>34.728000000000002</v>
      </c>
      <c r="Q140" s="32">
        <f t="shared" si="13"/>
        <v>26.06</v>
      </c>
      <c r="R140" s="32">
        <f t="shared" si="14"/>
        <v>20.271999999999998</v>
      </c>
      <c r="S140" s="26">
        <f t="shared" si="15"/>
        <v>1</v>
      </c>
      <c r="T140" s="26">
        <f t="shared" si="16"/>
        <v>1</v>
      </c>
    </row>
    <row r="141" spans="13:20" ht="15" x14ac:dyDescent="0.3">
      <c r="M141" s="34">
        <v>135.5</v>
      </c>
      <c r="N141" s="34">
        <v>-1.1000000000000001</v>
      </c>
      <c r="O141" s="32">
        <f t="shared" si="12"/>
        <v>30.02</v>
      </c>
      <c r="P141" s="37">
        <f t="shared" si="17"/>
        <v>36.024000000000001</v>
      </c>
      <c r="Q141" s="32">
        <f t="shared" si="13"/>
        <v>24.98</v>
      </c>
      <c r="R141" s="32">
        <f t="shared" si="14"/>
        <v>18.975999999999999</v>
      </c>
      <c r="S141" s="26">
        <f t="shared" si="15"/>
        <v>1</v>
      </c>
      <c r="T141" s="26">
        <f t="shared" si="16"/>
        <v>1</v>
      </c>
    </row>
    <row r="142" spans="13:20" ht="15" x14ac:dyDescent="0.3">
      <c r="M142" s="34">
        <v>136.5</v>
      </c>
      <c r="N142" s="34">
        <v>-1.1000000000000001</v>
      </c>
      <c r="O142" s="32">
        <f t="shared" si="12"/>
        <v>30.02</v>
      </c>
      <c r="P142" s="37">
        <f t="shared" si="17"/>
        <v>36.024000000000001</v>
      </c>
      <c r="Q142" s="32">
        <f t="shared" si="13"/>
        <v>24.98</v>
      </c>
      <c r="R142" s="32">
        <f t="shared" si="14"/>
        <v>18.975999999999999</v>
      </c>
      <c r="S142" s="26">
        <f t="shared" si="15"/>
        <v>1</v>
      </c>
      <c r="T142" s="26">
        <f t="shared" si="16"/>
        <v>1</v>
      </c>
    </row>
    <row r="143" spans="13:20" ht="15" x14ac:dyDescent="0.3">
      <c r="M143" s="34">
        <v>137.5</v>
      </c>
      <c r="N143" s="34">
        <v>-1.1000000000000001</v>
      </c>
      <c r="O143" s="32">
        <f t="shared" si="12"/>
        <v>30.02</v>
      </c>
      <c r="P143" s="37">
        <f t="shared" si="17"/>
        <v>36.024000000000001</v>
      </c>
      <c r="Q143" s="32">
        <f t="shared" si="13"/>
        <v>24.98</v>
      </c>
      <c r="R143" s="32">
        <f t="shared" si="14"/>
        <v>18.975999999999999</v>
      </c>
      <c r="S143" s="26">
        <f t="shared" si="15"/>
        <v>1</v>
      </c>
      <c r="T143" s="26">
        <f t="shared" si="16"/>
        <v>1</v>
      </c>
    </row>
    <row r="144" spans="13:20" ht="15" x14ac:dyDescent="0.3">
      <c r="M144" s="34">
        <v>138.5</v>
      </c>
      <c r="N144" s="34">
        <v>-1.7</v>
      </c>
      <c r="O144" s="32">
        <f t="shared" si="12"/>
        <v>28.94</v>
      </c>
      <c r="P144" s="37">
        <f t="shared" si="17"/>
        <v>34.728000000000002</v>
      </c>
      <c r="Q144" s="32">
        <f t="shared" si="13"/>
        <v>26.06</v>
      </c>
      <c r="R144" s="32">
        <f t="shared" si="14"/>
        <v>20.271999999999998</v>
      </c>
      <c r="S144" s="26">
        <f t="shared" si="15"/>
        <v>1</v>
      </c>
      <c r="T144" s="26">
        <f t="shared" si="16"/>
        <v>1</v>
      </c>
    </row>
    <row r="145" spans="13:20" ht="15" x14ac:dyDescent="0.3">
      <c r="M145" s="34">
        <v>139.5</v>
      </c>
      <c r="N145" s="34">
        <v>-1.7</v>
      </c>
      <c r="O145" s="32">
        <f t="shared" si="12"/>
        <v>28.94</v>
      </c>
      <c r="P145" s="37">
        <f t="shared" si="17"/>
        <v>34.728000000000002</v>
      </c>
      <c r="Q145" s="32">
        <f t="shared" si="13"/>
        <v>26.06</v>
      </c>
      <c r="R145" s="32">
        <f t="shared" si="14"/>
        <v>20.271999999999998</v>
      </c>
      <c r="S145" s="26">
        <f t="shared" si="15"/>
        <v>1</v>
      </c>
      <c r="T145" s="26">
        <f t="shared" si="16"/>
        <v>1</v>
      </c>
    </row>
    <row r="146" spans="13:20" ht="15" x14ac:dyDescent="0.3">
      <c r="M146" s="34">
        <v>140.5</v>
      </c>
      <c r="N146" s="34">
        <v>-2.2000000000000002</v>
      </c>
      <c r="O146" s="32">
        <f t="shared" si="12"/>
        <v>28.04</v>
      </c>
      <c r="P146" s="37">
        <f t="shared" si="17"/>
        <v>33.647999999999996</v>
      </c>
      <c r="Q146" s="32">
        <f t="shared" si="13"/>
        <v>26.96</v>
      </c>
      <c r="R146" s="32">
        <f t="shared" si="14"/>
        <v>21.352000000000004</v>
      </c>
      <c r="S146" s="26">
        <f t="shared" si="15"/>
        <v>1</v>
      </c>
      <c r="T146" s="26">
        <f t="shared" si="16"/>
        <v>1</v>
      </c>
    </row>
    <row r="147" spans="13:20" ht="15" x14ac:dyDescent="0.3">
      <c r="M147" s="34">
        <v>141.5</v>
      </c>
      <c r="N147" s="34">
        <v>-2.2000000000000002</v>
      </c>
      <c r="O147" s="32">
        <f t="shared" si="12"/>
        <v>28.04</v>
      </c>
      <c r="P147" s="37">
        <f t="shared" si="17"/>
        <v>33.647999999999996</v>
      </c>
      <c r="Q147" s="32">
        <f t="shared" si="13"/>
        <v>26.96</v>
      </c>
      <c r="R147" s="32">
        <f t="shared" si="14"/>
        <v>21.352000000000004</v>
      </c>
      <c r="S147" s="26">
        <f t="shared" si="15"/>
        <v>1</v>
      </c>
      <c r="T147" s="26">
        <f t="shared" si="16"/>
        <v>1</v>
      </c>
    </row>
    <row r="148" spans="13:20" ht="15" x14ac:dyDescent="0.3">
      <c r="M148" s="34">
        <v>142.5</v>
      </c>
      <c r="N148" s="34">
        <v>-2.2000000000000002</v>
      </c>
      <c r="O148" s="32">
        <f t="shared" si="12"/>
        <v>28.04</v>
      </c>
      <c r="P148" s="37">
        <f t="shared" si="17"/>
        <v>33.647999999999996</v>
      </c>
      <c r="Q148" s="32">
        <f t="shared" si="13"/>
        <v>26.96</v>
      </c>
      <c r="R148" s="32">
        <f t="shared" si="14"/>
        <v>21.352000000000004</v>
      </c>
      <c r="S148" s="26">
        <f t="shared" si="15"/>
        <v>1</v>
      </c>
      <c r="T148" s="26">
        <f t="shared" si="16"/>
        <v>1</v>
      </c>
    </row>
    <row r="149" spans="13:20" ht="15" x14ac:dyDescent="0.3">
      <c r="M149" s="34">
        <v>143.5</v>
      </c>
      <c r="N149" s="34">
        <v>-2.2000000000000002</v>
      </c>
      <c r="O149" s="32">
        <f t="shared" si="12"/>
        <v>28.04</v>
      </c>
      <c r="P149" s="37">
        <f t="shared" si="17"/>
        <v>33.647999999999996</v>
      </c>
      <c r="Q149" s="32">
        <f t="shared" si="13"/>
        <v>26.96</v>
      </c>
      <c r="R149" s="32">
        <f t="shared" si="14"/>
        <v>21.352000000000004</v>
      </c>
      <c r="S149" s="26">
        <f t="shared" si="15"/>
        <v>1</v>
      </c>
      <c r="T149" s="26">
        <f t="shared" si="16"/>
        <v>1</v>
      </c>
    </row>
    <row r="150" spans="13:20" ht="15" x14ac:dyDescent="0.3">
      <c r="M150" s="34">
        <v>144.5</v>
      </c>
      <c r="N150" s="34">
        <v>-1.7</v>
      </c>
      <c r="O150" s="32">
        <f t="shared" si="12"/>
        <v>28.94</v>
      </c>
      <c r="P150" s="37">
        <f t="shared" si="17"/>
        <v>34.728000000000002</v>
      </c>
      <c r="Q150" s="32">
        <f t="shared" si="13"/>
        <v>26.06</v>
      </c>
      <c r="R150" s="32">
        <f t="shared" si="14"/>
        <v>20.271999999999998</v>
      </c>
      <c r="S150" s="26">
        <f t="shared" si="15"/>
        <v>1</v>
      </c>
      <c r="T150" s="26">
        <f t="shared" si="16"/>
        <v>1</v>
      </c>
    </row>
    <row r="151" spans="13:20" ht="15" x14ac:dyDescent="0.3">
      <c r="M151" s="34">
        <v>145.5</v>
      </c>
      <c r="N151" s="34">
        <v>-1.7</v>
      </c>
      <c r="O151" s="32">
        <f t="shared" si="12"/>
        <v>28.94</v>
      </c>
      <c r="P151" s="37">
        <f t="shared" si="17"/>
        <v>34.728000000000002</v>
      </c>
      <c r="Q151" s="32">
        <f t="shared" si="13"/>
        <v>26.06</v>
      </c>
      <c r="R151" s="32">
        <f t="shared" si="14"/>
        <v>20.271999999999998</v>
      </c>
      <c r="S151" s="26">
        <f t="shared" si="15"/>
        <v>1</v>
      </c>
      <c r="T151" s="26">
        <f t="shared" si="16"/>
        <v>1</v>
      </c>
    </row>
    <row r="152" spans="13:20" ht="15" x14ac:dyDescent="0.3">
      <c r="M152" s="34">
        <v>146.5</v>
      </c>
      <c r="N152" s="34">
        <v>-1.7</v>
      </c>
      <c r="O152" s="32">
        <f t="shared" si="12"/>
        <v>28.94</v>
      </c>
      <c r="P152" s="37">
        <f t="shared" si="17"/>
        <v>34.728000000000002</v>
      </c>
      <c r="Q152" s="32">
        <f t="shared" si="13"/>
        <v>26.06</v>
      </c>
      <c r="R152" s="32">
        <f t="shared" si="14"/>
        <v>20.271999999999998</v>
      </c>
      <c r="S152" s="26">
        <f t="shared" si="15"/>
        <v>1</v>
      </c>
      <c r="T152" s="26">
        <f t="shared" si="16"/>
        <v>1</v>
      </c>
    </row>
    <row r="153" spans="13:20" ht="15" x14ac:dyDescent="0.3">
      <c r="M153" s="34">
        <v>147.5</v>
      </c>
      <c r="N153" s="34">
        <v>-1.1000000000000001</v>
      </c>
      <c r="O153" s="32">
        <f t="shared" si="12"/>
        <v>30.02</v>
      </c>
      <c r="P153" s="37">
        <f t="shared" si="17"/>
        <v>36.024000000000001</v>
      </c>
      <c r="Q153" s="32">
        <f t="shared" si="13"/>
        <v>24.98</v>
      </c>
      <c r="R153" s="32">
        <f t="shared" si="14"/>
        <v>18.975999999999999</v>
      </c>
      <c r="S153" s="26">
        <f t="shared" si="15"/>
        <v>1</v>
      </c>
      <c r="T153" s="26">
        <f t="shared" si="16"/>
        <v>1</v>
      </c>
    </row>
    <row r="154" spans="13:20" ht="15" x14ac:dyDescent="0.3">
      <c r="M154" s="34">
        <v>148.5</v>
      </c>
      <c r="N154" s="34">
        <v>-0.6</v>
      </c>
      <c r="O154" s="32">
        <f t="shared" si="12"/>
        <v>30.92</v>
      </c>
      <c r="P154" s="37">
        <f t="shared" si="17"/>
        <v>37.103999999999999</v>
      </c>
      <c r="Q154" s="32">
        <f t="shared" si="13"/>
        <v>24.08</v>
      </c>
      <c r="R154" s="32">
        <f t="shared" si="14"/>
        <v>17.896000000000001</v>
      </c>
      <c r="S154" s="26">
        <f t="shared" si="15"/>
        <v>1</v>
      </c>
      <c r="T154" s="26">
        <f t="shared" si="16"/>
        <v>1</v>
      </c>
    </row>
    <row r="155" spans="13:20" ht="15" x14ac:dyDescent="0.3">
      <c r="M155" s="34">
        <v>149.5</v>
      </c>
      <c r="N155" s="34">
        <v>-0.6</v>
      </c>
      <c r="O155" s="32">
        <f t="shared" si="12"/>
        <v>30.92</v>
      </c>
      <c r="P155" s="37">
        <f t="shared" si="17"/>
        <v>37.103999999999999</v>
      </c>
      <c r="Q155" s="32">
        <f t="shared" si="13"/>
        <v>24.08</v>
      </c>
      <c r="R155" s="32">
        <f t="shared" si="14"/>
        <v>17.896000000000001</v>
      </c>
      <c r="S155" s="26">
        <f t="shared" si="15"/>
        <v>1</v>
      </c>
      <c r="T155" s="26">
        <f t="shared" si="16"/>
        <v>1</v>
      </c>
    </row>
    <row r="156" spans="13:20" ht="15" x14ac:dyDescent="0.3">
      <c r="M156" s="34">
        <v>150.5</v>
      </c>
      <c r="N156" s="34">
        <v>-0.6</v>
      </c>
      <c r="O156" s="32">
        <f t="shared" si="12"/>
        <v>30.92</v>
      </c>
      <c r="P156" s="37">
        <f t="shared" si="17"/>
        <v>37.103999999999999</v>
      </c>
      <c r="Q156" s="32">
        <f t="shared" si="13"/>
        <v>24.08</v>
      </c>
      <c r="R156" s="32">
        <f t="shared" si="14"/>
        <v>17.896000000000001</v>
      </c>
      <c r="S156" s="26">
        <f t="shared" si="15"/>
        <v>1</v>
      </c>
      <c r="T156" s="26">
        <f t="shared" si="16"/>
        <v>1</v>
      </c>
    </row>
    <row r="157" spans="13:20" ht="15" x14ac:dyDescent="0.3">
      <c r="M157" s="34">
        <v>151.5</v>
      </c>
      <c r="N157" s="34">
        <v>0</v>
      </c>
      <c r="O157" s="32">
        <f t="shared" si="12"/>
        <v>32</v>
      </c>
      <c r="P157" s="37">
        <f t="shared" si="17"/>
        <v>38.4</v>
      </c>
      <c r="Q157" s="32">
        <f t="shared" si="13"/>
        <v>23</v>
      </c>
      <c r="R157" s="32">
        <f t="shared" si="14"/>
        <v>16.600000000000001</v>
      </c>
      <c r="S157" s="26">
        <f t="shared" si="15"/>
        <v>1</v>
      </c>
      <c r="T157" s="26">
        <f t="shared" si="16"/>
        <v>1</v>
      </c>
    </row>
    <row r="158" spans="13:20" ht="15" x14ac:dyDescent="0.3">
      <c r="M158" s="34">
        <v>152.5</v>
      </c>
      <c r="N158" s="34">
        <v>0.6</v>
      </c>
      <c r="O158" s="32">
        <f t="shared" si="12"/>
        <v>33.08</v>
      </c>
      <c r="P158" s="37">
        <f t="shared" si="17"/>
        <v>39.695999999999998</v>
      </c>
      <c r="Q158" s="32">
        <f t="shared" si="13"/>
        <v>21.92</v>
      </c>
      <c r="R158" s="32">
        <f t="shared" si="14"/>
        <v>15.304000000000002</v>
      </c>
      <c r="S158" s="26">
        <f t="shared" si="15"/>
        <v>1</v>
      </c>
      <c r="T158" s="26">
        <f t="shared" si="16"/>
        <v>1</v>
      </c>
    </row>
    <row r="159" spans="13:20" ht="15" x14ac:dyDescent="0.3">
      <c r="M159" s="34">
        <v>153.5</v>
      </c>
      <c r="N159" s="34">
        <v>1.7</v>
      </c>
      <c r="O159" s="32">
        <f t="shared" si="12"/>
        <v>35.06</v>
      </c>
      <c r="P159" s="37">
        <f t="shared" si="17"/>
        <v>42.072000000000003</v>
      </c>
      <c r="Q159" s="32">
        <f t="shared" si="13"/>
        <v>19.939999999999998</v>
      </c>
      <c r="R159" s="32">
        <f t="shared" si="14"/>
        <v>12.927999999999997</v>
      </c>
      <c r="S159" s="26">
        <f t="shared" si="15"/>
        <v>1</v>
      </c>
      <c r="T159" s="26">
        <f t="shared" si="16"/>
        <v>1</v>
      </c>
    </row>
    <row r="160" spans="13:20" ht="15" x14ac:dyDescent="0.3">
      <c r="M160" s="34">
        <v>154.5</v>
      </c>
      <c r="N160" s="34">
        <v>3.3</v>
      </c>
      <c r="O160" s="32">
        <f t="shared" si="12"/>
        <v>37.94</v>
      </c>
      <c r="P160" s="37">
        <f t="shared" si="17"/>
        <v>45.527999999999999</v>
      </c>
      <c r="Q160" s="32">
        <f t="shared" si="13"/>
        <v>17.060000000000002</v>
      </c>
      <c r="R160" s="32">
        <f t="shared" si="14"/>
        <v>9.4720000000000013</v>
      </c>
      <c r="S160" s="26">
        <f t="shared" si="15"/>
        <v>1</v>
      </c>
      <c r="T160" s="26">
        <f t="shared" si="16"/>
        <v>1</v>
      </c>
    </row>
    <row r="161" spans="13:20" ht="15" x14ac:dyDescent="0.3">
      <c r="M161" s="34">
        <v>155.5</v>
      </c>
      <c r="N161" s="34">
        <v>4.4000000000000004</v>
      </c>
      <c r="O161" s="32">
        <f t="shared" si="12"/>
        <v>39.92</v>
      </c>
      <c r="P161" s="37">
        <f t="shared" si="17"/>
        <v>47.904000000000003</v>
      </c>
      <c r="Q161" s="32">
        <f t="shared" si="13"/>
        <v>15.079999999999998</v>
      </c>
      <c r="R161" s="32">
        <f t="shared" si="14"/>
        <v>7.0959999999999965</v>
      </c>
      <c r="S161" s="26">
        <f t="shared" si="15"/>
        <v>1</v>
      </c>
      <c r="T161" s="26">
        <f t="shared" si="16"/>
        <v>1</v>
      </c>
    </row>
    <row r="162" spans="13:20" ht="15" x14ac:dyDescent="0.3">
      <c r="M162" s="34">
        <v>156.5</v>
      </c>
      <c r="N162" s="34">
        <v>5</v>
      </c>
      <c r="O162" s="32">
        <f t="shared" si="12"/>
        <v>41</v>
      </c>
      <c r="P162" s="37">
        <f t="shared" si="17"/>
        <v>49.199999999999996</v>
      </c>
      <c r="Q162" s="32">
        <f t="shared" si="13"/>
        <v>14</v>
      </c>
      <c r="R162" s="32">
        <f t="shared" si="14"/>
        <v>5.8000000000000043</v>
      </c>
      <c r="S162" s="26">
        <f t="shared" si="15"/>
        <v>1</v>
      </c>
      <c r="T162" s="26">
        <f t="shared" si="16"/>
        <v>1</v>
      </c>
    </row>
    <row r="163" spans="13:20" ht="15" x14ac:dyDescent="0.3">
      <c r="M163" s="34">
        <v>157.5</v>
      </c>
      <c r="N163" s="34">
        <v>5.6</v>
      </c>
      <c r="O163" s="32">
        <f t="shared" si="12"/>
        <v>42.08</v>
      </c>
      <c r="P163" s="37">
        <f t="shared" si="17"/>
        <v>50.495999999999995</v>
      </c>
      <c r="Q163" s="32">
        <f t="shared" si="13"/>
        <v>12.920000000000002</v>
      </c>
      <c r="R163" s="32">
        <f t="shared" si="14"/>
        <v>4.5040000000000049</v>
      </c>
      <c r="S163" s="26">
        <f t="shared" si="15"/>
        <v>1</v>
      </c>
      <c r="T163" s="26">
        <f t="shared" si="16"/>
        <v>1</v>
      </c>
    </row>
    <row r="164" spans="13:20" ht="15" x14ac:dyDescent="0.3">
      <c r="M164" s="34">
        <v>158.5</v>
      </c>
      <c r="N164" s="34">
        <v>5.6</v>
      </c>
      <c r="O164" s="32">
        <f t="shared" si="12"/>
        <v>42.08</v>
      </c>
      <c r="P164" s="37">
        <f t="shared" si="17"/>
        <v>50.495999999999995</v>
      </c>
      <c r="Q164" s="32">
        <f t="shared" si="13"/>
        <v>12.920000000000002</v>
      </c>
      <c r="R164" s="32">
        <f t="shared" si="14"/>
        <v>4.5040000000000049</v>
      </c>
      <c r="S164" s="26">
        <f t="shared" si="15"/>
        <v>1</v>
      </c>
      <c r="T164" s="26">
        <f t="shared" si="16"/>
        <v>1</v>
      </c>
    </row>
    <row r="165" spans="13:20" ht="15" x14ac:dyDescent="0.3">
      <c r="M165" s="34">
        <v>159.5</v>
      </c>
      <c r="N165" s="34">
        <v>5.6</v>
      </c>
      <c r="O165" s="32">
        <f t="shared" si="12"/>
        <v>42.08</v>
      </c>
      <c r="P165" s="37">
        <f t="shared" si="17"/>
        <v>50.495999999999995</v>
      </c>
      <c r="Q165" s="32">
        <f t="shared" si="13"/>
        <v>12.920000000000002</v>
      </c>
      <c r="R165" s="32">
        <f t="shared" si="14"/>
        <v>4.5040000000000049</v>
      </c>
      <c r="S165" s="26">
        <f t="shared" si="15"/>
        <v>1</v>
      </c>
      <c r="T165" s="26">
        <f t="shared" si="16"/>
        <v>1</v>
      </c>
    </row>
    <row r="166" spans="13:20" ht="15" x14ac:dyDescent="0.3">
      <c r="M166" s="34">
        <v>160.5</v>
      </c>
      <c r="N166" s="34">
        <v>5.6</v>
      </c>
      <c r="O166" s="32">
        <f t="shared" si="12"/>
        <v>42.08</v>
      </c>
      <c r="P166" s="37">
        <f t="shared" si="17"/>
        <v>50.495999999999995</v>
      </c>
      <c r="Q166" s="32">
        <f t="shared" si="13"/>
        <v>12.920000000000002</v>
      </c>
      <c r="R166" s="32">
        <f t="shared" si="14"/>
        <v>4.5040000000000049</v>
      </c>
      <c r="S166" s="26">
        <f t="shared" si="15"/>
        <v>1</v>
      </c>
      <c r="T166" s="26">
        <f t="shared" si="16"/>
        <v>1</v>
      </c>
    </row>
    <row r="167" spans="13:20" ht="15" x14ac:dyDescent="0.3">
      <c r="M167" s="34">
        <v>161.5</v>
      </c>
      <c r="N167" s="34">
        <v>5</v>
      </c>
      <c r="O167" s="32">
        <f t="shared" si="12"/>
        <v>41</v>
      </c>
      <c r="P167" s="37">
        <f t="shared" si="17"/>
        <v>49.199999999999996</v>
      </c>
      <c r="Q167" s="32">
        <f t="shared" si="13"/>
        <v>14</v>
      </c>
      <c r="R167" s="32">
        <f t="shared" si="14"/>
        <v>5.8000000000000043</v>
      </c>
      <c r="S167" s="26">
        <f t="shared" si="15"/>
        <v>1</v>
      </c>
      <c r="T167" s="26">
        <f t="shared" si="16"/>
        <v>1</v>
      </c>
    </row>
    <row r="168" spans="13:20" ht="15" x14ac:dyDescent="0.3">
      <c r="M168" s="34">
        <v>162.5</v>
      </c>
      <c r="N168" s="34">
        <v>5</v>
      </c>
      <c r="O168" s="32">
        <f t="shared" si="12"/>
        <v>41</v>
      </c>
      <c r="P168" s="37">
        <f t="shared" si="17"/>
        <v>49.199999999999996</v>
      </c>
      <c r="Q168" s="32">
        <f t="shared" si="13"/>
        <v>14</v>
      </c>
      <c r="R168" s="32">
        <f t="shared" si="14"/>
        <v>5.8000000000000043</v>
      </c>
      <c r="S168" s="26">
        <f t="shared" si="15"/>
        <v>1</v>
      </c>
      <c r="T168" s="26">
        <f t="shared" si="16"/>
        <v>1</v>
      </c>
    </row>
    <row r="169" spans="13:20" ht="15" x14ac:dyDescent="0.3">
      <c r="M169" s="34">
        <v>163.5</v>
      </c>
      <c r="N169" s="34">
        <v>5</v>
      </c>
      <c r="O169" s="32">
        <f t="shared" si="12"/>
        <v>41</v>
      </c>
      <c r="P169" s="37">
        <f t="shared" si="17"/>
        <v>49.199999999999996</v>
      </c>
      <c r="Q169" s="32">
        <f t="shared" si="13"/>
        <v>14</v>
      </c>
      <c r="R169" s="32">
        <f t="shared" si="14"/>
        <v>5.8000000000000043</v>
      </c>
      <c r="S169" s="26">
        <f t="shared" si="15"/>
        <v>1</v>
      </c>
      <c r="T169" s="26">
        <f t="shared" si="16"/>
        <v>1</v>
      </c>
    </row>
    <row r="170" spans="13:20" ht="15" x14ac:dyDescent="0.3">
      <c r="M170" s="34">
        <v>164.5</v>
      </c>
      <c r="N170" s="34">
        <v>5</v>
      </c>
      <c r="O170" s="32">
        <f t="shared" si="12"/>
        <v>41</v>
      </c>
      <c r="P170" s="37">
        <f t="shared" si="17"/>
        <v>49.199999999999996</v>
      </c>
      <c r="Q170" s="32">
        <f t="shared" si="13"/>
        <v>14</v>
      </c>
      <c r="R170" s="32">
        <f t="shared" si="14"/>
        <v>5.8000000000000043</v>
      </c>
      <c r="S170" s="26">
        <f t="shared" si="15"/>
        <v>1</v>
      </c>
      <c r="T170" s="26">
        <f t="shared" si="16"/>
        <v>1</v>
      </c>
    </row>
    <row r="171" spans="13:20" ht="15" x14ac:dyDescent="0.3">
      <c r="M171" s="34">
        <v>165.5</v>
      </c>
      <c r="N171" s="34">
        <v>4.4000000000000004</v>
      </c>
      <c r="O171" s="32">
        <f t="shared" si="12"/>
        <v>39.92</v>
      </c>
      <c r="P171" s="37">
        <f t="shared" si="17"/>
        <v>47.904000000000003</v>
      </c>
      <c r="Q171" s="32">
        <f t="shared" si="13"/>
        <v>15.079999999999998</v>
      </c>
      <c r="R171" s="32">
        <f t="shared" si="14"/>
        <v>7.0959999999999965</v>
      </c>
      <c r="S171" s="26">
        <f t="shared" si="15"/>
        <v>1</v>
      </c>
      <c r="T171" s="26">
        <f t="shared" si="16"/>
        <v>1</v>
      </c>
    </row>
    <row r="172" spans="13:20" ht="15" x14ac:dyDescent="0.3">
      <c r="M172" s="34">
        <v>166.5</v>
      </c>
      <c r="N172" s="34">
        <v>4.4000000000000004</v>
      </c>
      <c r="O172" s="32">
        <f t="shared" si="12"/>
        <v>39.92</v>
      </c>
      <c r="P172" s="37">
        <f t="shared" si="17"/>
        <v>47.904000000000003</v>
      </c>
      <c r="Q172" s="32">
        <f t="shared" si="13"/>
        <v>15.079999999999998</v>
      </c>
      <c r="R172" s="32">
        <f t="shared" si="14"/>
        <v>7.0959999999999965</v>
      </c>
      <c r="S172" s="26">
        <f t="shared" si="15"/>
        <v>1</v>
      </c>
      <c r="T172" s="26">
        <f t="shared" si="16"/>
        <v>1</v>
      </c>
    </row>
    <row r="173" spans="13:20" ht="15" x14ac:dyDescent="0.3">
      <c r="M173" s="34">
        <v>167.5</v>
      </c>
      <c r="N173" s="34">
        <v>4.4000000000000004</v>
      </c>
      <c r="O173" s="32">
        <f t="shared" si="12"/>
        <v>39.92</v>
      </c>
      <c r="P173" s="37">
        <f t="shared" si="17"/>
        <v>47.904000000000003</v>
      </c>
      <c r="Q173" s="32">
        <f t="shared" si="13"/>
        <v>15.079999999999998</v>
      </c>
      <c r="R173" s="32">
        <f t="shared" si="14"/>
        <v>7.0959999999999965</v>
      </c>
      <c r="S173" s="26">
        <f t="shared" si="15"/>
        <v>1</v>
      </c>
      <c r="T173" s="26">
        <f t="shared" si="16"/>
        <v>1</v>
      </c>
    </row>
    <row r="174" spans="13:20" ht="15" x14ac:dyDescent="0.3">
      <c r="M174" s="34">
        <v>168.5</v>
      </c>
      <c r="N174" s="34">
        <v>3.9</v>
      </c>
      <c r="O174" s="32">
        <f t="shared" si="12"/>
        <v>39.019999999999996</v>
      </c>
      <c r="P174" s="37">
        <f t="shared" si="17"/>
        <v>46.823999999999991</v>
      </c>
      <c r="Q174" s="32">
        <f t="shared" si="13"/>
        <v>15.980000000000004</v>
      </c>
      <c r="R174" s="32">
        <f t="shared" si="14"/>
        <v>8.176000000000009</v>
      </c>
      <c r="S174" s="26">
        <f t="shared" si="15"/>
        <v>1</v>
      </c>
      <c r="T174" s="26">
        <f t="shared" si="16"/>
        <v>1</v>
      </c>
    </row>
    <row r="175" spans="13:20" ht="15" x14ac:dyDescent="0.3">
      <c r="M175" s="34">
        <v>169.5</v>
      </c>
      <c r="N175" s="34">
        <v>4.4000000000000004</v>
      </c>
      <c r="O175" s="32">
        <f t="shared" si="12"/>
        <v>39.92</v>
      </c>
      <c r="P175" s="37">
        <f t="shared" si="17"/>
        <v>47.904000000000003</v>
      </c>
      <c r="Q175" s="32">
        <f t="shared" si="13"/>
        <v>15.079999999999998</v>
      </c>
      <c r="R175" s="32">
        <f t="shared" si="14"/>
        <v>7.0959999999999965</v>
      </c>
      <c r="S175" s="26">
        <f t="shared" si="15"/>
        <v>1</v>
      </c>
      <c r="T175" s="26">
        <f t="shared" si="16"/>
        <v>1</v>
      </c>
    </row>
    <row r="176" spans="13:20" ht="15" x14ac:dyDescent="0.3">
      <c r="M176" s="34">
        <v>170.5</v>
      </c>
      <c r="N176" s="34">
        <v>4.4000000000000004</v>
      </c>
      <c r="O176" s="32">
        <f t="shared" si="12"/>
        <v>39.92</v>
      </c>
      <c r="P176" s="37">
        <f t="shared" si="17"/>
        <v>47.904000000000003</v>
      </c>
      <c r="Q176" s="32">
        <f t="shared" si="13"/>
        <v>15.079999999999998</v>
      </c>
      <c r="R176" s="32">
        <f t="shared" si="14"/>
        <v>7.0959999999999965</v>
      </c>
      <c r="S176" s="26">
        <f t="shared" si="15"/>
        <v>1</v>
      </c>
      <c r="T176" s="26">
        <f t="shared" si="16"/>
        <v>1</v>
      </c>
    </row>
    <row r="177" spans="13:20" ht="15" x14ac:dyDescent="0.3">
      <c r="M177" s="34">
        <v>171.5</v>
      </c>
      <c r="N177" s="34">
        <v>2.8</v>
      </c>
      <c r="O177" s="32">
        <f t="shared" si="12"/>
        <v>37.04</v>
      </c>
      <c r="P177" s="37">
        <f t="shared" si="17"/>
        <v>44.448</v>
      </c>
      <c r="Q177" s="32">
        <f t="shared" si="13"/>
        <v>17.96</v>
      </c>
      <c r="R177" s="32">
        <f t="shared" si="14"/>
        <v>10.552</v>
      </c>
      <c r="S177" s="26">
        <f t="shared" si="15"/>
        <v>1</v>
      </c>
      <c r="T177" s="26">
        <f t="shared" si="16"/>
        <v>1</v>
      </c>
    </row>
    <row r="178" spans="13:20" ht="15" x14ac:dyDescent="0.3">
      <c r="M178" s="34">
        <v>172.5</v>
      </c>
      <c r="N178" s="34">
        <v>2.2000000000000002</v>
      </c>
      <c r="O178" s="32">
        <f t="shared" si="12"/>
        <v>35.96</v>
      </c>
      <c r="P178" s="37">
        <f t="shared" si="17"/>
        <v>43.152000000000001</v>
      </c>
      <c r="Q178" s="32">
        <f t="shared" si="13"/>
        <v>19.04</v>
      </c>
      <c r="R178" s="32">
        <f t="shared" si="14"/>
        <v>11.847999999999999</v>
      </c>
      <c r="S178" s="26">
        <f t="shared" si="15"/>
        <v>1</v>
      </c>
      <c r="T178" s="26">
        <f t="shared" si="16"/>
        <v>1</v>
      </c>
    </row>
    <row r="179" spans="13:20" ht="15" x14ac:dyDescent="0.3">
      <c r="M179" s="34">
        <v>173.5</v>
      </c>
      <c r="N179" s="34">
        <v>2.2000000000000002</v>
      </c>
      <c r="O179" s="32">
        <f t="shared" si="12"/>
        <v>35.96</v>
      </c>
      <c r="P179" s="37">
        <f t="shared" si="17"/>
        <v>43.152000000000001</v>
      </c>
      <c r="Q179" s="32">
        <f t="shared" si="13"/>
        <v>19.04</v>
      </c>
      <c r="R179" s="32">
        <f t="shared" si="14"/>
        <v>11.847999999999999</v>
      </c>
      <c r="S179" s="26">
        <f t="shared" si="15"/>
        <v>1</v>
      </c>
      <c r="T179" s="26">
        <f t="shared" si="16"/>
        <v>1</v>
      </c>
    </row>
    <row r="180" spans="13:20" ht="15" x14ac:dyDescent="0.3">
      <c r="M180" s="34">
        <v>174.5</v>
      </c>
      <c r="N180" s="34">
        <v>2.2000000000000002</v>
      </c>
      <c r="O180" s="32">
        <f t="shared" si="12"/>
        <v>35.96</v>
      </c>
      <c r="P180" s="37">
        <f t="shared" si="17"/>
        <v>43.152000000000001</v>
      </c>
      <c r="Q180" s="32">
        <f t="shared" si="13"/>
        <v>19.04</v>
      </c>
      <c r="R180" s="32">
        <f t="shared" si="14"/>
        <v>11.847999999999999</v>
      </c>
      <c r="S180" s="26">
        <f t="shared" si="15"/>
        <v>1</v>
      </c>
      <c r="T180" s="26">
        <f t="shared" si="16"/>
        <v>1</v>
      </c>
    </row>
    <row r="181" spans="13:20" ht="15" x14ac:dyDescent="0.3">
      <c r="M181" s="34">
        <v>175.5</v>
      </c>
      <c r="N181" s="34">
        <v>2.2000000000000002</v>
      </c>
      <c r="O181" s="32">
        <f t="shared" si="12"/>
        <v>35.96</v>
      </c>
      <c r="P181" s="37">
        <f t="shared" si="17"/>
        <v>43.152000000000001</v>
      </c>
      <c r="Q181" s="32">
        <f t="shared" si="13"/>
        <v>19.04</v>
      </c>
      <c r="R181" s="32">
        <f t="shared" si="14"/>
        <v>11.847999999999999</v>
      </c>
      <c r="S181" s="26">
        <f t="shared" si="15"/>
        <v>1</v>
      </c>
      <c r="T181" s="26">
        <f t="shared" si="16"/>
        <v>1</v>
      </c>
    </row>
    <row r="182" spans="13:20" ht="15" x14ac:dyDescent="0.3">
      <c r="M182" s="34">
        <v>176.5</v>
      </c>
      <c r="N182" s="34">
        <v>2.2000000000000002</v>
      </c>
      <c r="O182" s="32">
        <f t="shared" si="12"/>
        <v>35.96</v>
      </c>
      <c r="P182" s="37">
        <f t="shared" si="17"/>
        <v>43.152000000000001</v>
      </c>
      <c r="Q182" s="32">
        <f t="shared" si="13"/>
        <v>19.04</v>
      </c>
      <c r="R182" s="32">
        <f t="shared" si="14"/>
        <v>11.847999999999999</v>
      </c>
      <c r="S182" s="26">
        <f t="shared" si="15"/>
        <v>1</v>
      </c>
      <c r="T182" s="26">
        <f t="shared" si="16"/>
        <v>1</v>
      </c>
    </row>
    <row r="183" spans="13:20" ht="15" x14ac:dyDescent="0.3">
      <c r="M183" s="34">
        <v>177.5</v>
      </c>
      <c r="N183" s="34">
        <v>2.2000000000000002</v>
      </c>
      <c r="O183" s="32">
        <f t="shared" si="12"/>
        <v>35.96</v>
      </c>
      <c r="P183" s="37">
        <f t="shared" si="17"/>
        <v>43.152000000000001</v>
      </c>
      <c r="Q183" s="32">
        <f t="shared" si="13"/>
        <v>19.04</v>
      </c>
      <c r="R183" s="32">
        <f t="shared" si="14"/>
        <v>11.847999999999999</v>
      </c>
      <c r="S183" s="26">
        <f t="shared" si="15"/>
        <v>1</v>
      </c>
      <c r="T183" s="26">
        <f t="shared" si="16"/>
        <v>1</v>
      </c>
    </row>
    <row r="184" spans="13:20" ht="15" x14ac:dyDescent="0.3">
      <c r="M184" s="34">
        <v>178.5</v>
      </c>
      <c r="N184" s="34">
        <v>1.7</v>
      </c>
      <c r="O184" s="32">
        <f t="shared" si="12"/>
        <v>35.06</v>
      </c>
      <c r="P184" s="37">
        <f t="shared" si="17"/>
        <v>42.072000000000003</v>
      </c>
      <c r="Q184" s="32">
        <f t="shared" si="13"/>
        <v>19.939999999999998</v>
      </c>
      <c r="R184" s="32">
        <f t="shared" si="14"/>
        <v>12.927999999999997</v>
      </c>
      <c r="S184" s="26">
        <f t="shared" si="15"/>
        <v>1</v>
      </c>
      <c r="T184" s="26">
        <f t="shared" si="16"/>
        <v>1</v>
      </c>
    </row>
    <row r="185" spans="13:20" ht="15" x14ac:dyDescent="0.3">
      <c r="M185" s="34">
        <v>179.5</v>
      </c>
      <c r="N185" s="34">
        <v>2.2000000000000002</v>
      </c>
      <c r="O185" s="32">
        <f t="shared" si="12"/>
        <v>35.96</v>
      </c>
      <c r="P185" s="37">
        <f t="shared" si="17"/>
        <v>43.152000000000001</v>
      </c>
      <c r="Q185" s="32">
        <f t="shared" si="13"/>
        <v>19.04</v>
      </c>
      <c r="R185" s="32">
        <f t="shared" si="14"/>
        <v>11.847999999999999</v>
      </c>
      <c r="S185" s="26">
        <f t="shared" si="15"/>
        <v>1</v>
      </c>
      <c r="T185" s="26">
        <f t="shared" si="16"/>
        <v>1</v>
      </c>
    </row>
    <row r="186" spans="13:20" ht="15" x14ac:dyDescent="0.3">
      <c r="M186" s="34">
        <v>180.5</v>
      </c>
      <c r="N186" s="34">
        <v>1.7</v>
      </c>
      <c r="O186" s="32">
        <f t="shared" si="12"/>
        <v>35.06</v>
      </c>
      <c r="P186" s="37">
        <f t="shared" si="17"/>
        <v>42.072000000000003</v>
      </c>
      <c r="Q186" s="32">
        <f t="shared" si="13"/>
        <v>19.939999999999998</v>
      </c>
      <c r="R186" s="32">
        <f t="shared" si="14"/>
        <v>12.927999999999997</v>
      </c>
      <c r="S186" s="26">
        <f t="shared" si="15"/>
        <v>1</v>
      </c>
      <c r="T186" s="26">
        <f t="shared" si="16"/>
        <v>1</v>
      </c>
    </row>
    <row r="187" spans="13:20" ht="15" x14ac:dyDescent="0.3">
      <c r="M187" s="34">
        <v>181.5</v>
      </c>
      <c r="N187" s="34">
        <v>1.1000000000000001</v>
      </c>
      <c r="O187" s="32">
        <f t="shared" si="12"/>
        <v>33.979999999999997</v>
      </c>
      <c r="P187" s="37">
        <f t="shared" si="17"/>
        <v>40.775999999999996</v>
      </c>
      <c r="Q187" s="32">
        <f t="shared" si="13"/>
        <v>21.020000000000003</v>
      </c>
      <c r="R187" s="32">
        <f t="shared" si="14"/>
        <v>14.224000000000004</v>
      </c>
      <c r="S187" s="26">
        <f t="shared" si="15"/>
        <v>1</v>
      </c>
      <c r="T187" s="26">
        <f t="shared" si="16"/>
        <v>1</v>
      </c>
    </row>
    <row r="188" spans="13:20" ht="15" x14ac:dyDescent="0.3">
      <c r="M188" s="34">
        <v>182.5</v>
      </c>
      <c r="N188" s="34">
        <v>0</v>
      </c>
      <c r="O188" s="32">
        <f t="shared" si="12"/>
        <v>32</v>
      </c>
      <c r="P188" s="37">
        <f t="shared" si="17"/>
        <v>38.4</v>
      </c>
      <c r="Q188" s="32">
        <f t="shared" si="13"/>
        <v>23</v>
      </c>
      <c r="R188" s="32">
        <f t="shared" si="14"/>
        <v>16.600000000000001</v>
      </c>
      <c r="S188" s="26">
        <f t="shared" si="15"/>
        <v>1</v>
      </c>
      <c r="T188" s="26">
        <f t="shared" si="16"/>
        <v>1</v>
      </c>
    </row>
    <row r="189" spans="13:20" ht="15" x14ac:dyDescent="0.3">
      <c r="M189" s="34">
        <v>183.5</v>
      </c>
      <c r="N189" s="34">
        <v>-1.1000000000000001</v>
      </c>
      <c r="O189" s="32">
        <f t="shared" si="12"/>
        <v>30.02</v>
      </c>
      <c r="P189" s="37">
        <f t="shared" si="17"/>
        <v>36.024000000000001</v>
      </c>
      <c r="Q189" s="32">
        <f t="shared" si="13"/>
        <v>24.98</v>
      </c>
      <c r="R189" s="32">
        <f t="shared" si="14"/>
        <v>18.975999999999999</v>
      </c>
      <c r="S189" s="26">
        <f t="shared" si="15"/>
        <v>1</v>
      </c>
      <c r="T189" s="26">
        <f t="shared" si="16"/>
        <v>1</v>
      </c>
    </row>
    <row r="190" spans="13:20" ht="15" x14ac:dyDescent="0.3">
      <c r="M190" s="34">
        <v>184.5</v>
      </c>
      <c r="N190" s="34">
        <v>-1.7</v>
      </c>
      <c r="O190" s="32">
        <f t="shared" si="12"/>
        <v>28.94</v>
      </c>
      <c r="P190" s="37">
        <f t="shared" si="17"/>
        <v>34.728000000000002</v>
      </c>
      <c r="Q190" s="32">
        <f t="shared" si="13"/>
        <v>26.06</v>
      </c>
      <c r="R190" s="32">
        <f t="shared" si="14"/>
        <v>20.271999999999998</v>
      </c>
      <c r="S190" s="26">
        <f t="shared" si="15"/>
        <v>1</v>
      </c>
      <c r="T190" s="26">
        <f t="shared" si="16"/>
        <v>1</v>
      </c>
    </row>
    <row r="191" spans="13:20" ht="15" x14ac:dyDescent="0.3">
      <c r="M191" s="34">
        <v>185.5</v>
      </c>
      <c r="N191" s="34">
        <v>-2.8</v>
      </c>
      <c r="O191" s="32">
        <f t="shared" si="12"/>
        <v>26.96</v>
      </c>
      <c r="P191" s="37">
        <f t="shared" si="17"/>
        <v>32.351999999999997</v>
      </c>
      <c r="Q191" s="32">
        <f t="shared" si="13"/>
        <v>28.04</v>
      </c>
      <c r="R191" s="32">
        <f t="shared" si="14"/>
        <v>22.648000000000003</v>
      </c>
      <c r="S191" s="26">
        <f t="shared" si="15"/>
        <v>1</v>
      </c>
      <c r="T191" s="26">
        <f t="shared" si="16"/>
        <v>1</v>
      </c>
    </row>
    <row r="192" spans="13:20" ht="15" x14ac:dyDescent="0.3">
      <c r="M192" s="34">
        <v>186.5</v>
      </c>
      <c r="N192" s="34">
        <v>-4.4000000000000004</v>
      </c>
      <c r="O192" s="32">
        <f t="shared" si="12"/>
        <v>24.08</v>
      </c>
      <c r="P192" s="37">
        <f t="shared" si="17"/>
        <v>28.895999999999997</v>
      </c>
      <c r="Q192" s="32">
        <f t="shared" si="13"/>
        <v>30.92</v>
      </c>
      <c r="R192" s="32">
        <f t="shared" si="14"/>
        <v>26.104000000000003</v>
      </c>
      <c r="S192" s="26">
        <f t="shared" si="15"/>
        <v>1</v>
      </c>
      <c r="T192" s="26">
        <f t="shared" si="16"/>
        <v>1</v>
      </c>
    </row>
    <row r="193" spans="13:20" ht="15" x14ac:dyDescent="0.3">
      <c r="M193" s="34">
        <v>187.5</v>
      </c>
      <c r="N193" s="34">
        <v>-5</v>
      </c>
      <c r="O193" s="32">
        <f t="shared" si="12"/>
        <v>23</v>
      </c>
      <c r="P193" s="37">
        <f t="shared" si="17"/>
        <v>27.599999999999998</v>
      </c>
      <c r="Q193" s="32">
        <f t="shared" si="13"/>
        <v>32</v>
      </c>
      <c r="R193" s="32">
        <f t="shared" si="14"/>
        <v>27.400000000000002</v>
      </c>
      <c r="S193" s="26">
        <f t="shared" si="15"/>
        <v>1</v>
      </c>
      <c r="T193" s="26">
        <f t="shared" si="16"/>
        <v>1</v>
      </c>
    </row>
    <row r="194" spans="13:20" ht="15" x14ac:dyDescent="0.3">
      <c r="M194" s="34">
        <v>188.5</v>
      </c>
      <c r="N194" s="34">
        <v>-6.1</v>
      </c>
      <c r="O194" s="32">
        <f t="shared" si="12"/>
        <v>21.02</v>
      </c>
      <c r="P194" s="37">
        <f t="shared" si="17"/>
        <v>25.224</v>
      </c>
      <c r="Q194" s="32">
        <f t="shared" si="13"/>
        <v>33.980000000000004</v>
      </c>
      <c r="R194" s="32">
        <f t="shared" si="14"/>
        <v>29.776</v>
      </c>
      <c r="S194" s="26">
        <f t="shared" si="15"/>
        <v>1</v>
      </c>
      <c r="T194" s="26">
        <f t="shared" si="16"/>
        <v>1</v>
      </c>
    </row>
    <row r="195" spans="13:20" ht="15" x14ac:dyDescent="0.3">
      <c r="M195" s="34">
        <v>189.5</v>
      </c>
      <c r="N195" s="34">
        <v>-6.7</v>
      </c>
      <c r="O195" s="32">
        <f t="shared" si="12"/>
        <v>19.939999999999998</v>
      </c>
      <c r="P195" s="37">
        <f t="shared" si="17"/>
        <v>23.927999999999997</v>
      </c>
      <c r="Q195" s="32">
        <f t="shared" si="13"/>
        <v>35.06</v>
      </c>
      <c r="R195" s="32">
        <f t="shared" si="14"/>
        <v>31.072000000000003</v>
      </c>
      <c r="S195" s="26">
        <f t="shared" si="15"/>
        <v>1</v>
      </c>
      <c r="T195" s="26">
        <f t="shared" si="16"/>
        <v>1</v>
      </c>
    </row>
    <row r="196" spans="13:20" ht="15" x14ac:dyDescent="0.3">
      <c r="M196" s="34">
        <v>190.5</v>
      </c>
      <c r="N196" s="34">
        <v>-7.2</v>
      </c>
      <c r="O196" s="32">
        <f t="shared" si="12"/>
        <v>19.04</v>
      </c>
      <c r="P196" s="37">
        <f t="shared" si="17"/>
        <v>22.847999999999999</v>
      </c>
      <c r="Q196" s="32">
        <f t="shared" si="13"/>
        <v>35.96</v>
      </c>
      <c r="R196" s="32">
        <f t="shared" si="14"/>
        <v>32.152000000000001</v>
      </c>
      <c r="S196" s="26">
        <f t="shared" si="15"/>
        <v>1</v>
      </c>
      <c r="T196" s="26">
        <f t="shared" si="16"/>
        <v>1</v>
      </c>
    </row>
    <row r="197" spans="13:20" ht="15" x14ac:dyDescent="0.3">
      <c r="M197" s="34">
        <v>191.5</v>
      </c>
      <c r="N197" s="34">
        <v>-7.8</v>
      </c>
      <c r="O197" s="32">
        <f t="shared" si="12"/>
        <v>17.96</v>
      </c>
      <c r="P197" s="37">
        <f t="shared" si="17"/>
        <v>21.552</v>
      </c>
      <c r="Q197" s="32">
        <f t="shared" si="13"/>
        <v>37.04</v>
      </c>
      <c r="R197" s="32">
        <f t="shared" si="14"/>
        <v>33.448</v>
      </c>
      <c r="S197" s="26">
        <f t="shared" si="15"/>
        <v>1</v>
      </c>
      <c r="T197" s="26">
        <f t="shared" si="16"/>
        <v>1</v>
      </c>
    </row>
    <row r="198" spans="13:20" ht="15" x14ac:dyDescent="0.3">
      <c r="M198" s="34">
        <v>192.5</v>
      </c>
      <c r="N198" s="34">
        <v>-8.3000000000000007</v>
      </c>
      <c r="O198" s="32">
        <f t="shared" ref="O198:O261" si="18">CONVERT(N198,"C","F")</f>
        <v>17.059999999999999</v>
      </c>
      <c r="P198" s="37">
        <f t="shared" si="17"/>
        <v>20.471999999999998</v>
      </c>
      <c r="Q198" s="32">
        <f t="shared" ref="Q198:Q261" si="19">$L$3-O198</f>
        <v>37.94</v>
      </c>
      <c r="R198" s="32">
        <f t="shared" ref="R198:R261" si="20">$L$3-P198</f>
        <v>34.528000000000006</v>
      </c>
      <c r="S198" s="26">
        <f t="shared" ref="S198:S261" si="21">IF(O198&lt;=$L$3, 1, 0)</f>
        <v>1</v>
      </c>
      <c r="T198" s="26">
        <f t="shared" ref="T198:T261" si="22">IF(P198&lt;=$L$3, 1, 0)</f>
        <v>1</v>
      </c>
    </row>
    <row r="199" spans="13:20" ht="15" x14ac:dyDescent="0.3">
      <c r="M199" s="34">
        <v>193.5</v>
      </c>
      <c r="N199" s="34">
        <v>-8.9</v>
      </c>
      <c r="O199" s="32">
        <f t="shared" si="18"/>
        <v>15.98</v>
      </c>
      <c r="P199" s="37">
        <f t="shared" ref="P199:P262" si="23">O199*1.2</f>
        <v>19.175999999999998</v>
      </c>
      <c r="Q199" s="32">
        <f t="shared" si="19"/>
        <v>39.019999999999996</v>
      </c>
      <c r="R199" s="32">
        <f t="shared" si="20"/>
        <v>35.823999999999998</v>
      </c>
      <c r="S199" s="26">
        <f t="shared" si="21"/>
        <v>1</v>
      </c>
      <c r="T199" s="26">
        <f t="shared" si="22"/>
        <v>1</v>
      </c>
    </row>
    <row r="200" spans="13:20" ht="15" x14ac:dyDescent="0.3">
      <c r="M200" s="34">
        <v>194.5</v>
      </c>
      <c r="N200" s="34">
        <v>-10</v>
      </c>
      <c r="O200" s="32">
        <f t="shared" si="18"/>
        <v>14</v>
      </c>
      <c r="P200" s="37">
        <f t="shared" si="23"/>
        <v>16.8</v>
      </c>
      <c r="Q200" s="32">
        <f t="shared" si="19"/>
        <v>41</v>
      </c>
      <c r="R200" s="32">
        <f t="shared" si="20"/>
        <v>38.200000000000003</v>
      </c>
      <c r="S200" s="26">
        <f t="shared" si="21"/>
        <v>1</v>
      </c>
      <c r="T200" s="26">
        <f t="shared" si="22"/>
        <v>1</v>
      </c>
    </row>
    <row r="201" spans="13:20" ht="15" x14ac:dyDescent="0.3">
      <c r="M201" s="34">
        <v>195.5</v>
      </c>
      <c r="N201" s="34">
        <v>-11.1</v>
      </c>
      <c r="O201" s="32">
        <f t="shared" si="18"/>
        <v>12.02</v>
      </c>
      <c r="P201" s="37">
        <f t="shared" si="23"/>
        <v>14.423999999999999</v>
      </c>
      <c r="Q201" s="32">
        <f t="shared" si="19"/>
        <v>42.980000000000004</v>
      </c>
      <c r="R201" s="32">
        <f t="shared" si="20"/>
        <v>40.576000000000001</v>
      </c>
      <c r="S201" s="26">
        <f t="shared" si="21"/>
        <v>1</v>
      </c>
      <c r="T201" s="26">
        <f t="shared" si="22"/>
        <v>1</v>
      </c>
    </row>
    <row r="202" spans="13:20" ht="15" x14ac:dyDescent="0.3">
      <c r="M202" s="34">
        <v>196.5</v>
      </c>
      <c r="N202" s="34">
        <v>-11.1</v>
      </c>
      <c r="O202" s="32">
        <f t="shared" si="18"/>
        <v>12.02</v>
      </c>
      <c r="P202" s="37">
        <f t="shared" si="23"/>
        <v>14.423999999999999</v>
      </c>
      <c r="Q202" s="32">
        <f t="shared" si="19"/>
        <v>42.980000000000004</v>
      </c>
      <c r="R202" s="32">
        <f t="shared" si="20"/>
        <v>40.576000000000001</v>
      </c>
      <c r="S202" s="26">
        <f t="shared" si="21"/>
        <v>1</v>
      </c>
      <c r="T202" s="26">
        <f t="shared" si="22"/>
        <v>1</v>
      </c>
    </row>
    <row r="203" spans="13:20" ht="15" x14ac:dyDescent="0.3">
      <c r="M203" s="34">
        <v>197.5</v>
      </c>
      <c r="N203" s="34">
        <v>-11.7</v>
      </c>
      <c r="O203" s="32">
        <f t="shared" si="18"/>
        <v>10.940000000000001</v>
      </c>
      <c r="P203" s="37">
        <f t="shared" si="23"/>
        <v>13.128000000000002</v>
      </c>
      <c r="Q203" s="32">
        <f t="shared" si="19"/>
        <v>44.06</v>
      </c>
      <c r="R203" s="32">
        <f t="shared" si="20"/>
        <v>41.872</v>
      </c>
      <c r="S203" s="26">
        <f t="shared" si="21"/>
        <v>1</v>
      </c>
      <c r="T203" s="26">
        <f t="shared" si="22"/>
        <v>1</v>
      </c>
    </row>
    <row r="204" spans="13:20" ht="15" x14ac:dyDescent="0.3">
      <c r="M204" s="34">
        <v>198.5</v>
      </c>
      <c r="N204" s="34">
        <v>-11.7</v>
      </c>
      <c r="O204" s="32">
        <f t="shared" si="18"/>
        <v>10.940000000000001</v>
      </c>
      <c r="P204" s="37">
        <f t="shared" si="23"/>
        <v>13.128000000000002</v>
      </c>
      <c r="Q204" s="32">
        <f t="shared" si="19"/>
        <v>44.06</v>
      </c>
      <c r="R204" s="32">
        <f t="shared" si="20"/>
        <v>41.872</v>
      </c>
      <c r="S204" s="26">
        <f t="shared" si="21"/>
        <v>1</v>
      </c>
      <c r="T204" s="26">
        <f t="shared" si="22"/>
        <v>1</v>
      </c>
    </row>
    <row r="205" spans="13:20" ht="15" x14ac:dyDescent="0.3">
      <c r="M205" s="34">
        <v>199.5</v>
      </c>
      <c r="N205" s="34">
        <v>-11.7</v>
      </c>
      <c r="O205" s="32">
        <f t="shared" si="18"/>
        <v>10.940000000000001</v>
      </c>
      <c r="P205" s="37">
        <f t="shared" si="23"/>
        <v>13.128000000000002</v>
      </c>
      <c r="Q205" s="32">
        <f t="shared" si="19"/>
        <v>44.06</v>
      </c>
      <c r="R205" s="32">
        <f t="shared" si="20"/>
        <v>41.872</v>
      </c>
      <c r="S205" s="26">
        <f t="shared" si="21"/>
        <v>1</v>
      </c>
      <c r="T205" s="26">
        <f t="shared" si="22"/>
        <v>1</v>
      </c>
    </row>
    <row r="206" spans="13:20" ht="15" x14ac:dyDescent="0.3">
      <c r="M206" s="34">
        <v>200.5</v>
      </c>
      <c r="N206" s="34">
        <v>-10</v>
      </c>
      <c r="O206" s="32">
        <f t="shared" si="18"/>
        <v>14</v>
      </c>
      <c r="P206" s="37">
        <f t="shared" si="23"/>
        <v>16.8</v>
      </c>
      <c r="Q206" s="32">
        <f t="shared" si="19"/>
        <v>41</v>
      </c>
      <c r="R206" s="32">
        <f t="shared" si="20"/>
        <v>38.200000000000003</v>
      </c>
      <c r="S206" s="26">
        <f t="shared" si="21"/>
        <v>1</v>
      </c>
      <c r="T206" s="26">
        <f t="shared" si="22"/>
        <v>1</v>
      </c>
    </row>
    <row r="207" spans="13:20" ht="15" x14ac:dyDescent="0.3">
      <c r="M207" s="34">
        <v>201.5</v>
      </c>
      <c r="N207" s="34">
        <v>-8.9</v>
      </c>
      <c r="O207" s="32">
        <f t="shared" si="18"/>
        <v>15.98</v>
      </c>
      <c r="P207" s="37">
        <f t="shared" si="23"/>
        <v>19.175999999999998</v>
      </c>
      <c r="Q207" s="32">
        <f t="shared" si="19"/>
        <v>39.019999999999996</v>
      </c>
      <c r="R207" s="32">
        <f t="shared" si="20"/>
        <v>35.823999999999998</v>
      </c>
      <c r="S207" s="26">
        <f t="shared" si="21"/>
        <v>1</v>
      </c>
      <c r="T207" s="26">
        <f t="shared" si="22"/>
        <v>1</v>
      </c>
    </row>
    <row r="208" spans="13:20" ht="15" x14ac:dyDescent="0.3">
      <c r="M208" s="34">
        <v>202.5</v>
      </c>
      <c r="N208" s="34">
        <v>-7.2</v>
      </c>
      <c r="O208" s="32">
        <f t="shared" si="18"/>
        <v>19.04</v>
      </c>
      <c r="P208" s="37">
        <f t="shared" si="23"/>
        <v>22.847999999999999</v>
      </c>
      <c r="Q208" s="32">
        <f t="shared" si="19"/>
        <v>35.96</v>
      </c>
      <c r="R208" s="32">
        <f t="shared" si="20"/>
        <v>32.152000000000001</v>
      </c>
      <c r="S208" s="26">
        <f t="shared" si="21"/>
        <v>1</v>
      </c>
      <c r="T208" s="26">
        <f t="shared" si="22"/>
        <v>1</v>
      </c>
    </row>
    <row r="209" spans="13:20" ht="15" x14ac:dyDescent="0.3">
      <c r="M209" s="34">
        <v>203.5</v>
      </c>
      <c r="N209" s="34">
        <v>-5.6</v>
      </c>
      <c r="O209" s="32">
        <f t="shared" si="18"/>
        <v>21.92</v>
      </c>
      <c r="P209" s="37">
        <f t="shared" si="23"/>
        <v>26.304000000000002</v>
      </c>
      <c r="Q209" s="32">
        <f t="shared" si="19"/>
        <v>33.08</v>
      </c>
      <c r="R209" s="32">
        <f t="shared" si="20"/>
        <v>28.695999999999998</v>
      </c>
      <c r="S209" s="26">
        <f t="shared" si="21"/>
        <v>1</v>
      </c>
      <c r="T209" s="26">
        <f t="shared" si="22"/>
        <v>1</v>
      </c>
    </row>
    <row r="210" spans="13:20" ht="15" x14ac:dyDescent="0.3">
      <c r="M210" s="34">
        <v>204.5</v>
      </c>
      <c r="N210" s="34">
        <v>-4.4000000000000004</v>
      </c>
      <c r="O210" s="32">
        <f t="shared" si="18"/>
        <v>24.08</v>
      </c>
      <c r="P210" s="37">
        <f t="shared" si="23"/>
        <v>28.895999999999997</v>
      </c>
      <c r="Q210" s="32">
        <f t="shared" si="19"/>
        <v>30.92</v>
      </c>
      <c r="R210" s="32">
        <f t="shared" si="20"/>
        <v>26.104000000000003</v>
      </c>
      <c r="S210" s="26">
        <f t="shared" si="21"/>
        <v>1</v>
      </c>
      <c r="T210" s="26">
        <f t="shared" si="22"/>
        <v>1</v>
      </c>
    </row>
    <row r="211" spans="13:20" ht="15" x14ac:dyDescent="0.3">
      <c r="M211" s="34">
        <v>205.5</v>
      </c>
      <c r="N211" s="34">
        <v>-3.3</v>
      </c>
      <c r="O211" s="32">
        <f t="shared" si="18"/>
        <v>26.060000000000002</v>
      </c>
      <c r="P211" s="37">
        <f t="shared" si="23"/>
        <v>31.272000000000002</v>
      </c>
      <c r="Q211" s="32">
        <f t="shared" si="19"/>
        <v>28.939999999999998</v>
      </c>
      <c r="R211" s="32">
        <f t="shared" si="20"/>
        <v>23.727999999999998</v>
      </c>
      <c r="S211" s="26">
        <f t="shared" si="21"/>
        <v>1</v>
      </c>
      <c r="T211" s="26">
        <f t="shared" si="22"/>
        <v>1</v>
      </c>
    </row>
    <row r="212" spans="13:20" ht="15" x14ac:dyDescent="0.3">
      <c r="M212" s="34">
        <v>206.5</v>
      </c>
      <c r="N212" s="34">
        <v>-3.9</v>
      </c>
      <c r="O212" s="32">
        <f t="shared" si="18"/>
        <v>24.98</v>
      </c>
      <c r="P212" s="37">
        <f t="shared" si="23"/>
        <v>29.975999999999999</v>
      </c>
      <c r="Q212" s="32">
        <f t="shared" si="19"/>
        <v>30.02</v>
      </c>
      <c r="R212" s="32">
        <f t="shared" si="20"/>
        <v>25.024000000000001</v>
      </c>
      <c r="S212" s="26">
        <f t="shared" si="21"/>
        <v>1</v>
      </c>
      <c r="T212" s="26">
        <f t="shared" si="22"/>
        <v>1</v>
      </c>
    </row>
    <row r="213" spans="13:20" ht="15" x14ac:dyDescent="0.3">
      <c r="M213" s="34">
        <v>207.5</v>
      </c>
      <c r="N213" s="34">
        <v>-4.4000000000000004</v>
      </c>
      <c r="O213" s="32">
        <f t="shared" si="18"/>
        <v>24.08</v>
      </c>
      <c r="P213" s="37">
        <f t="shared" si="23"/>
        <v>28.895999999999997</v>
      </c>
      <c r="Q213" s="32">
        <f t="shared" si="19"/>
        <v>30.92</v>
      </c>
      <c r="R213" s="32">
        <f t="shared" si="20"/>
        <v>26.104000000000003</v>
      </c>
      <c r="S213" s="26">
        <f t="shared" si="21"/>
        <v>1</v>
      </c>
      <c r="T213" s="26">
        <f t="shared" si="22"/>
        <v>1</v>
      </c>
    </row>
    <row r="214" spans="13:20" ht="15" x14ac:dyDescent="0.3">
      <c r="M214" s="34">
        <v>208.5</v>
      </c>
      <c r="N214" s="34">
        <v>-4.4000000000000004</v>
      </c>
      <c r="O214" s="32">
        <f t="shared" si="18"/>
        <v>24.08</v>
      </c>
      <c r="P214" s="37">
        <f t="shared" si="23"/>
        <v>28.895999999999997</v>
      </c>
      <c r="Q214" s="32">
        <f t="shared" si="19"/>
        <v>30.92</v>
      </c>
      <c r="R214" s="32">
        <f t="shared" si="20"/>
        <v>26.104000000000003</v>
      </c>
      <c r="S214" s="26">
        <f t="shared" si="21"/>
        <v>1</v>
      </c>
      <c r="T214" s="26">
        <f t="shared" si="22"/>
        <v>1</v>
      </c>
    </row>
    <row r="215" spans="13:20" ht="15" x14ac:dyDescent="0.3">
      <c r="M215" s="34">
        <v>209.5</v>
      </c>
      <c r="N215" s="34">
        <v>-5</v>
      </c>
      <c r="O215" s="32">
        <f t="shared" si="18"/>
        <v>23</v>
      </c>
      <c r="P215" s="37">
        <f t="shared" si="23"/>
        <v>27.599999999999998</v>
      </c>
      <c r="Q215" s="32">
        <f t="shared" si="19"/>
        <v>32</v>
      </c>
      <c r="R215" s="32">
        <f t="shared" si="20"/>
        <v>27.400000000000002</v>
      </c>
      <c r="S215" s="26">
        <f t="shared" si="21"/>
        <v>1</v>
      </c>
      <c r="T215" s="26">
        <f t="shared" si="22"/>
        <v>1</v>
      </c>
    </row>
    <row r="216" spans="13:20" ht="15" x14ac:dyDescent="0.3">
      <c r="M216" s="34">
        <v>210.5</v>
      </c>
      <c r="N216" s="34">
        <v>-5</v>
      </c>
      <c r="O216" s="32">
        <f t="shared" si="18"/>
        <v>23</v>
      </c>
      <c r="P216" s="37">
        <f t="shared" si="23"/>
        <v>27.599999999999998</v>
      </c>
      <c r="Q216" s="32">
        <f t="shared" si="19"/>
        <v>32</v>
      </c>
      <c r="R216" s="32">
        <f t="shared" si="20"/>
        <v>27.400000000000002</v>
      </c>
      <c r="S216" s="26">
        <f t="shared" si="21"/>
        <v>1</v>
      </c>
      <c r="T216" s="26">
        <f t="shared" si="22"/>
        <v>1</v>
      </c>
    </row>
    <row r="217" spans="13:20" ht="15" x14ac:dyDescent="0.3">
      <c r="M217" s="34">
        <v>211.5</v>
      </c>
      <c r="N217" s="34">
        <v>-5.6</v>
      </c>
      <c r="O217" s="32">
        <f t="shared" si="18"/>
        <v>21.92</v>
      </c>
      <c r="P217" s="37">
        <f t="shared" si="23"/>
        <v>26.304000000000002</v>
      </c>
      <c r="Q217" s="32">
        <f t="shared" si="19"/>
        <v>33.08</v>
      </c>
      <c r="R217" s="32">
        <f t="shared" si="20"/>
        <v>28.695999999999998</v>
      </c>
      <c r="S217" s="26">
        <f t="shared" si="21"/>
        <v>1</v>
      </c>
      <c r="T217" s="26">
        <f t="shared" si="22"/>
        <v>1</v>
      </c>
    </row>
    <row r="218" spans="13:20" ht="15" x14ac:dyDescent="0.3">
      <c r="M218" s="34">
        <v>212.5</v>
      </c>
      <c r="N218" s="34">
        <v>-6.1</v>
      </c>
      <c r="O218" s="32">
        <f t="shared" si="18"/>
        <v>21.02</v>
      </c>
      <c r="P218" s="37">
        <f t="shared" si="23"/>
        <v>25.224</v>
      </c>
      <c r="Q218" s="32">
        <f t="shared" si="19"/>
        <v>33.980000000000004</v>
      </c>
      <c r="R218" s="32">
        <f t="shared" si="20"/>
        <v>29.776</v>
      </c>
      <c r="S218" s="26">
        <f t="shared" si="21"/>
        <v>1</v>
      </c>
      <c r="T218" s="26">
        <f t="shared" si="22"/>
        <v>1</v>
      </c>
    </row>
    <row r="219" spans="13:20" ht="15" x14ac:dyDescent="0.3">
      <c r="M219" s="34">
        <v>213.5</v>
      </c>
      <c r="N219" s="34">
        <v>-6.7</v>
      </c>
      <c r="O219" s="32">
        <f t="shared" si="18"/>
        <v>19.939999999999998</v>
      </c>
      <c r="P219" s="37">
        <f t="shared" si="23"/>
        <v>23.927999999999997</v>
      </c>
      <c r="Q219" s="32">
        <f t="shared" si="19"/>
        <v>35.06</v>
      </c>
      <c r="R219" s="32">
        <f t="shared" si="20"/>
        <v>31.072000000000003</v>
      </c>
      <c r="S219" s="26">
        <f t="shared" si="21"/>
        <v>1</v>
      </c>
      <c r="T219" s="26">
        <f t="shared" si="22"/>
        <v>1</v>
      </c>
    </row>
    <row r="220" spans="13:20" ht="15" x14ac:dyDescent="0.3">
      <c r="M220" s="34">
        <v>214.5</v>
      </c>
      <c r="N220" s="34">
        <v>-6.7</v>
      </c>
      <c r="O220" s="32">
        <f t="shared" si="18"/>
        <v>19.939999999999998</v>
      </c>
      <c r="P220" s="37">
        <f t="shared" si="23"/>
        <v>23.927999999999997</v>
      </c>
      <c r="Q220" s="32">
        <f t="shared" si="19"/>
        <v>35.06</v>
      </c>
      <c r="R220" s="32">
        <f t="shared" si="20"/>
        <v>31.072000000000003</v>
      </c>
      <c r="S220" s="26">
        <f t="shared" si="21"/>
        <v>1</v>
      </c>
      <c r="T220" s="26">
        <f t="shared" si="22"/>
        <v>1</v>
      </c>
    </row>
    <row r="221" spans="13:20" ht="15" x14ac:dyDescent="0.3">
      <c r="M221" s="34">
        <v>215.5</v>
      </c>
      <c r="N221" s="34">
        <v>-7.2</v>
      </c>
      <c r="O221" s="32">
        <f t="shared" si="18"/>
        <v>19.04</v>
      </c>
      <c r="P221" s="37">
        <f t="shared" si="23"/>
        <v>22.847999999999999</v>
      </c>
      <c r="Q221" s="32">
        <f t="shared" si="19"/>
        <v>35.96</v>
      </c>
      <c r="R221" s="32">
        <f t="shared" si="20"/>
        <v>32.152000000000001</v>
      </c>
      <c r="S221" s="26">
        <f t="shared" si="21"/>
        <v>1</v>
      </c>
      <c r="T221" s="26">
        <f t="shared" si="22"/>
        <v>1</v>
      </c>
    </row>
    <row r="222" spans="13:20" ht="15" x14ac:dyDescent="0.3">
      <c r="M222" s="34">
        <v>216.5</v>
      </c>
      <c r="N222" s="34">
        <v>-7.2</v>
      </c>
      <c r="O222" s="32">
        <f t="shared" si="18"/>
        <v>19.04</v>
      </c>
      <c r="P222" s="37">
        <f t="shared" si="23"/>
        <v>22.847999999999999</v>
      </c>
      <c r="Q222" s="32">
        <f t="shared" si="19"/>
        <v>35.96</v>
      </c>
      <c r="R222" s="32">
        <f t="shared" si="20"/>
        <v>32.152000000000001</v>
      </c>
      <c r="S222" s="26">
        <f t="shared" si="21"/>
        <v>1</v>
      </c>
      <c r="T222" s="26">
        <f t="shared" si="22"/>
        <v>1</v>
      </c>
    </row>
    <row r="223" spans="13:20" ht="15" x14ac:dyDescent="0.3">
      <c r="M223" s="34">
        <v>217.5</v>
      </c>
      <c r="N223" s="34">
        <v>-7.8</v>
      </c>
      <c r="O223" s="32">
        <f t="shared" si="18"/>
        <v>17.96</v>
      </c>
      <c r="P223" s="37">
        <f t="shared" si="23"/>
        <v>21.552</v>
      </c>
      <c r="Q223" s="32">
        <f t="shared" si="19"/>
        <v>37.04</v>
      </c>
      <c r="R223" s="32">
        <f t="shared" si="20"/>
        <v>33.448</v>
      </c>
      <c r="S223" s="26">
        <f t="shared" si="21"/>
        <v>1</v>
      </c>
      <c r="T223" s="26">
        <f t="shared" si="22"/>
        <v>1</v>
      </c>
    </row>
    <row r="224" spans="13:20" ht="15" x14ac:dyDescent="0.3">
      <c r="M224" s="34">
        <v>218.5</v>
      </c>
      <c r="N224" s="34">
        <v>-7.8</v>
      </c>
      <c r="O224" s="32">
        <f t="shared" si="18"/>
        <v>17.96</v>
      </c>
      <c r="P224" s="37">
        <f t="shared" si="23"/>
        <v>21.552</v>
      </c>
      <c r="Q224" s="32">
        <f t="shared" si="19"/>
        <v>37.04</v>
      </c>
      <c r="R224" s="32">
        <f t="shared" si="20"/>
        <v>33.448</v>
      </c>
      <c r="S224" s="26">
        <f t="shared" si="21"/>
        <v>1</v>
      </c>
      <c r="T224" s="26">
        <f t="shared" si="22"/>
        <v>1</v>
      </c>
    </row>
    <row r="225" spans="13:20" ht="15" x14ac:dyDescent="0.3">
      <c r="M225" s="34">
        <v>219.5</v>
      </c>
      <c r="N225" s="34">
        <v>-7.8</v>
      </c>
      <c r="O225" s="32">
        <f t="shared" si="18"/>
        <v>17.96</v>
      </c>
      <c r="P225" s="37">
        <f t="shared" si="23"/>
        <v>21.552</v>
      </c>
      <c r="Q225" s="32">
        <f t="shared" si="19"/>
        <v>37.04</v>
      </c>
      <c r="R225" s="32">
        <f t="shared" si="20"/>
        <v>33.448</v>
      </c>
      <c r="S225" s="26">
        <f t="shared" si="21"/>
        <v>1</v>
      </c>
      <c r="T225" s="26">
        <f t="shared" si="22"/>
        <v>1</v>
      </c>
    </row>
    <row r="226" spans="13:20" ht="15" x14ac:dyDescent="0.3">
      <c r="M226" s="34">
        <v>220.5</v>
      </c>
      <c r="N226" s="34">
        <v>-7.8</v>
      </c>
      <c r="O226" s="32">
        <f t="shared" si="18"/>
        <v>17.96</v>
      </c>
      <c r="P226" s="37">
        <f t="shared" si="23"/>
        <v>21.552</v>
      </c>
      <c r="Q226" s="32">
        <f t="shared" si="19"/>
        <v>37.04</v>
      </c>
      <c r="R226" s="32">
        <f t="shared" si="20"/>
        <v>33.448</v>
      </c>
      <c r="S226" s="26">
        <f t="shared" si="21"/>
        <v>1</v>
      </c>
      <c r="T226" s="26">
        <f t="shared" si="22"/>
        <v>1</v>
      </c>
    </row>
    <row r="227" spans="13:20" ht="15" x14ac:dyDescent="0.3">
      <c r="M227" s="34">
        <v>221.5</v>
      </c>
      <c r="N227" s="34">
        <v>-8.3000000000000007</v>
      </c>
      <c r="O227" s="32">
        <f t="shared" si="18"/>
        <v>17.059999999999999</v>
      </c>
      <c r="P227" s="37">
        <f t="shared" si="23"/>
        <v>20.471999999999998</v>
      </c>
      <c r="Q227" s="32">
        <f t="shared" si="19"/>
        <v>37.94</v>
      </c>
      <c r="R227" s="32">
        <f t="shared" si="20"/>
        <v>34.528000000000006</v>
      </c>
      <c r="S227" s="26">
        <f t="shared" si="21"/>
        <v>1</v>
      </c>
      <c r="T227" s="26">
        <f t="shared" si="22"/>
        <v>1</v>
      </c>
    </row>
    <row r="228" spans="13:20" ht="15" x14ac:dyDescent="0.3">
      <c r="M228" s="34">
        <v>222.5</v>
      </c>
      <c r="N228" s="34">
        <v>-8.9</v>
      </c>
      <c r="O228" s="32">
        <f t="shared" si="18"/>
        <v>15.98</v>
      </c>
      <c r="P228" s="37">
        <f t="shared" si="23"/>
        <v>19.175999999999998</v>
      </c>
      <c r="Q228" s="32">
        <f t="shared" si="19"/>
        <v>39.019999999999996</v>
      </c>
      <c r="R228" s="32">
        <f t="shared" si="20"/>
        <v>35.823999999999998</v>
      </c>
      <c r="S228" s="26">
        <f t="shared" si="21"/>
        <v>1</v>
      </c>
      <c r="T228" s="26">
        <f t="shared" si="22"/>
        <v>1</v>
      </c>
    </row>
    <row r="229" spans="13:20" ht="15" x14ac:dyDescent="0.3">
      <c r="M229" s="34">
        <v>223.5</v>
      </c>
      <c r="N229" s="34">
        <v>-8.9</v>
      </c>
      <c r="O229" s="32">
        <f t="shared" si="18"/>
        <v>15.98</v>
      </c>
      <c r="P229" s="37">
        <f t="shared" si="23"/>
        <v>19.175999999999998</v>
      </c>
      <c r="Q229" s="32">
        <f t="shared" si="19"/>
        <v>39.019999999999996</v>
      </c>
      <c r="R229" s="32">
        <f t="shared" si="20"/>
        <v>35.823999999999998</v>
      </c>
      <c r="S229" s="26">
        <f t="shared" si="21"/>
        <v>1</v>
      </c>
      <c r="T229" s="26">
        <f t="shared" si="22"/>
        <v>1</v>
      </c>
    </row>
    <row r="230" spans="13:20" ht="15" x14ac:dyDescent="0.3">
      <c r="M230" s="34">
        <v>224.5</v>
      </c>
      <c r="N230" s="34">
        <v>-8.3000000000000007</v>
      </c>
      <c r="O230" s="32">
        <f t="shared" si="18"/>
        <v>17.059999999999999</v>
      </c>
      <c r="P230" s="37">
        <f t="shared" si="23"/>
        <v>20.471999999999998</v>
      </c>
      <c r="Q230" s="32">
        <f t="shared" si="19"/>
        <v>37.94</v>
      </c>
      <c r="R230" s="32">
        <f t="shared" si="20"/>
        <v>34.528000000000006</v>
      </c>
      <c r="S230" s="26">
        <f t="shared" si="21"/>
        <v>1</v>
      </c>
      <c r="T230" s="26">
        <f t="shared" si="22"/>
        <v>1</v>
      </c>
    </row>
    <row r="231" spans="13:20" ht="15" x14ac:dyDescent="0.3">
      <c r="M231" s="34">
        <v>225.5</v>
      </c>
      <c r="N231" s="34">
        <v>-7.2</v>
      </c>
      <c r="O231" s="32">
        <f t="shared" si="18"/>
        <v>19.04</v>
      </c>
      <c r="P231" s="37">
        <f t="shared" si="23"/>
        <v>22.847999999999999</v>
      </c>
      <c r="Q231" s="32">
        <f t="shared" si="19"/>
        <v>35.96</v>
      </c>
      <c r="R231" s="32">
        <f t="shared" si="20"/>
        <v>32.152000000000001</v>
      </c>
      <c r="S231" s="26">
        <f t="shared" si="21"/>
        <v>1</v>
      </c>
      <c r="T231" s="26">
        <f t="shared" si="22"/>
        <v>1</v>
      </c>
    </row>
    <row r="232" spans="13:20" ht="15" x14ac:dyDescent="0.3">
      <c r="M232" s="34">
        <v>226.5</v>
      </c>
      <c r="N232" s="34">
        <v>-5.6</v>
      </c>
      <c r="O232" s="32">
        <f t="shared" si="18"/>
        <v>21.92</v>
      </c>
      <c r="P232" s="37">
        <f t="shared" si="23"/>
        <v>26.304000000000002</v>
      </c>
      <c r="Q232" s="32">
        <f t="shared" si="19"/>
        <v>33.08</v>
      </c>
      <c r="R232" s="32">
        <f t="shared" si="20"/>
        <v>28.695999999999998</v>
      </c>
      <c r="S232" s="26">
        <f t="shared" si="21"/>
        <v>1</v>
      </c>
      <c r="T232" s="26">
        <f t="shared" si="22"/>
        <v>1</v>
      </c>
    </row>
    <row r="233" spans="13:20" ht="15" x14ac:dyDescent="0.3">
      <c r="M233" s="34">
        <v>227.5</v>
      </c>
      <c r="N233" s="34">
        <v>-5</v>
      </c>
      <c r="O233" s="32">
        <f t="shared" si="18"/>
        <v>23</v>
      </c>
      <c r="P233" s="37">
        <f t="shared" si="23"/>
        <v>27.599999999999998</v>
      </c>
      <c r="Q233" s="32">
        <f t="shared" si="19"/>
        <v>32</v>
      </c>
      <c r="R233" s="32">
        <f t="shared" si="20"/>
        <v>27.400000000000002</v>
      </c>
      <c r="S233" s="26">
        <f t="shared" si="21"/>
        <v>1</v>
      </c>
      <c r="T233" s="26">
        <f t="shared" si="22"/>
        <v>1</v>
      </c>
    </row>
    <row r="234" spans="13:20" ht="15" x14ac:dyDescent="0.3">
      <c r="M234" s="34">
        <v>228.5</v>
      </c>
      <c r="N234" s="34">
        <v>-4.4000000000000004</v>
      </c>
      <c r="O234" s="32">
        <f t="shared" si="18"/>
        <v>24.08</v>
      </c>
      <c r="P234" s="37">
        <f t="shared" si="23"/>
        <v>28.895999999999997</v>
      </c>
      <c r="Q234" s="32">
        <f t="shared" si="19"/>
        <v>30.92</v>
      </c>
      <c r="R234" s="32">
        <f t="shared" si="20"/>
        <v>26.104000000000003</v>
      </c>
      <c r="S234" s="26">
        <f t="shared" si="21"/>
        <v>1</v>
      </c>
      <c r="T234" s="26">
        <f t="shared" si="22"/>
        <v>1</v>
      </c>
    </row>
    <row r="235" spans="13:20" ht="15" x14ac:dyDescent="0.3">
      <c r="M235" s="34">
        <v>229.5</v>
      </c>
      <c r="N235" s="34">
        <v>-4.4000000000000004</v>
      </c>
      <c r="O235" s="32">
        <f t="shared" si="18"/>
        <v>24.08</v>
      </c>
      <c r="P235" s="37">
        <f t="shared" si="23"/>
        <v>28.895999999999997</v>
      </c>
      <c r="Q235" s="32">
        <f t="shared" si="19"/>
        <v>30.92</v>
      </c>
      <c r="R235" s="32">
        <f t="shared" si="20"/>
        <v>26.104000000000003</v>
      </c>
      <c r="S235" s="26">
        <f t="shared" si="21"/>
        <v>1</v>
      </c>
      <c r="T235" s="26">
        <f t="shared" si="22"/>
        <v>1</v>
      </c>
    </row>
    <row r="236" spans="13:20" ht="15" x14ac:dyDescent="0.3">
      <c r="M236" s="34">
        <v>230.5</v>
      </c>
      <c r="N236" s="34">
        <v>-4.4000000000000004</v>
      </c>
      <c r="O236" s="32">
        <f t="shared" si="18"/>
        <v>24.08</v>
      </c>
      <c r="P236" s="37">
        <f t="shared" si="23"/>
        <v>28.895999999999997</v>
      </c>
      <c r="Q236" s="32">
        <f t="shared" si="19"/>
        <v>30.92</v>
      </c>
      <c r="R236" s="32">
        <f t="shared" si="20"/>
        <v>26.104000000000003</v>
      </c>
      <c r="S236" s="26">
        <f t="shared" si="21"/>
        <v>1</v>
      </c>
      <c r="T236" s="26">
        <f t="shared" si="22"/>
        <v>1</v>
      </c>
    </row>
    <row r="237" spans="13:20" ht="15" x14ac:dyDescent="0.3">
      <c r="M237" s="34">
        <v>231.5</v>
      </c>
      <c r="N237" s="34">
        <v>-4.4000000000000004</v>
      </c>
      <c r="O237" s="32">
        <f t="shared" si="18"/>
        <v>24.08</v>
      </c>
      <c r="P237" s="37">
        <f t="shared" si="23"/>
        <v>28.895999999999997</v>
      </c>
      <c r="Q237" s="32">
        <f t="shared" si="19"/>
        <v>30.92</v>
      </c>
      <c r="R237" s="32">
        <f t="shared" si="20"/>
        <v>26.104000000000003</v>
      </c>
      <c r="S237" s="26">
        <f t="shared" si="21"/>
        <v>1</v>
      </c>
      <c r="T237" s="26">
        <f t="shared" si="22"/>
        <v>1</v>
      </c>
    </row>
    <row r="238" spans="13:20" ht="15" x14ac:dyDescent="0.3">
      <c r="M238" s="34">
        <v>232.5</v>
      </c>
      <c r="N238" s="34">
        <v>-5</v>
      </c>
      <c r="O238" s="32">
        <f t="shared" si="18"/>
        <v>23</v>
      </c>
      <c r="P238" s="37">
        <f t="shared" si="23"/>
        <v>27.599999999999998</v>
      </c>
      <c r="Q238" s="32">
        <f t="shared" si="19"/>
        <v>32</v>
      </c>
      <c r="R238" s="32">
        <f t="shared" si="20"/>
        <v>27.400000000000002</v>
      </c>
      <c r="S238" s="26">
        <f t="shared" si="21"/>
        <v>1</v>
      </c>
      <c r="T238" s="26">
        <f t="shared" si="22"/>
        <v>1</v>
      </c>
    </row>
    <row r="239" spans="13:20" ht="15" x14ac:dyDescent="0.3">
      <c r="M239" s="34">
        <v>233.5</v>
      </c>
      <c r="N239" s="34">
        <v>-5.6</v>
      </c>
      <c r="O239" s="32">
        <f t="shared" si="18"/>
        <v>21.92</v>
      </c>
      <c r="P239" s="37">
        <f t="shared" si="23"/>
        <v>26.304000000000002</v>
      </c>
      <c r="Q239" s="32">
        <f t="shared" si="19"/>
        <v>33.08</v>
      </c>
      <c r="R239" s="32">
        <f t="shared" si="20"/>
        <v>28.695999999999998</v>
      </c>
      <c r="S239" s="26">
        <f t="shared" si="21"/>
        <v>1</v>
      </c>
      <c r="T239" s="26">
        <f t="shared" si="22"/>
        <v>1</v>
      </c>
    </row>
    <row r="240" spans="13:20" ht="15" x14ac:dyDescent="0.3">
      <c r="M240" s="34">
        <v>234.5</v>
      </c>
      <c r="N240" s="34">
        <v>-5.6</v>
      </c>
      <c r="O240" s="32">
        <f t="shared" si="18"/>
        <v>21.92</v>
      </c>
      <c r="P240" s="37">
        <f t="shared" si="23"/>
        <v>26.304000000000002</v>
      </c>
      <c r="Q240" s="32">
        <f t="shared" si="19"/>
        <v>33.08</v>
      </c>
      <c r="R240" s="32">
        <f t="shared" si="20"/>
        <v>28.695999999999998</v>
      </c>
      <c r="S240" s="26">
        <f t="shared" si="21"/>
        <v>1</v>
      </c>
      <c r="T240" s="26">
        <f t="shared" si="22"/>
        <v>1</v>
      </c>
    </row>
    <row r="241" spans="13:20" ht="15" x14ac:dyDescent="0.3">
      <c r="M241" s="34">
        <v>235.5</v>
      </c>
      <c r="N241" s="34">
        <v>-7.2</v>
      </c>
      <c r="O241" s="32">
        <f t="shared" si="18"/>
        <v>19.04</v>
      </c>
      <c r="P241" s="37">
        <f t="shared" si="23"/>
        <v>22.847999999999999</v>
      </c>
      <c r="Q241" s="32">
        <f t="shared" si="19"/>
        <v>35.96</v>
      </c>
      <c r="R241" s="32">
        <f t="shared" si="20"/>
        <v>32.152000000000001</v>
      </c>
      <c r="S241" s="26">
        <f t="shared" si="21"/>
        <v>1</v>
      </c>
      <c r="T241" s="26">
        <f t="shared" si="22"/>
        <v>1</v>
      </c>
    </row>
    <row r="242" spans="13:20" ht="15" x14ac:dyDescent="0.3">
      <c r="M242" s="34">
        <v>236.5</v>
      </c>
      <c r="N242" s="34">
        <v>-8.9</v>
      </c>
      <c r="O242" s="32">
        <f t="shared" si="18"/>
        <v>15.98</v>
      </c>
      <c r="P242" s="37">
        <f t="shared" si="23"/>
        <v>19.175999999999998</v>
      </c>
      <c r="Q242" s="32">
        <f t="shared" si="19"/>
        <v>39.019999999999996</v>
      </c>
      <c r="R242" s="32">
        <f t="shared" si="20"/>
        <v>35.823999999999998</v>
      </c>
      <c r="S242" s="26">
        <f t="shared" si="21"/>
        <v>1</v>
      </c>
      <c r="T242" s="26">
        <f t="shared" si="22"/>
        <v>1</v>
      </c>
    </row>
    <row r="243" spans="13:20" ht="15" x14ac:dyDescent="0.3">
      <c r="M243" s="34">
        <v>237.5</v>
      </c>
      <c r="N243" s="34">
        <v>-10</v>
      </c>
      <c r="O243" s="32">
        <f t="shared" si="18"/>
        <v>14</v>
      </c>
      <c r="P243" s="37">
        <f t="shared" si="23"/>
        <v>16.8</v>
      </c>
      <c r="Q243" s="32">
        <f t="shared" si="19"/>
        <v>41</v>
      </c>
      <c r="R243" s="32">
        <f t="shared" si="20"/>
        <v>38.200000000000003</v>
      </c>
      <c r="S243" s="26">
        <f t="shared" si="21"/>
        <v>1</v>
      </c>
      <c r="T243" s="26">
        <f t="shared" si="22"/>
        <v>1</v>
      </c>
    </row>
    <row r="244" spans="13:20" ht="15" x14ac:dyDescent="0.3">
      <c r="M244" s="34">
        <v>238.5</v>
      </c>
      <c r="N244" s="34">
        <v>-11.1</v>
      </c>
      <c r="O244" s="32">
        <f t="shared" si="18"/>
        <v>12.02</v>
      </c>
      <c r="P244" s="37">
        <f t="shared" si="23"/>
        <v>14.423999999999999</v>
      </c>
      <c r="Q244" s="32">
        <f t="shared" si="19"/>
        <v>42.980000000000004</v>
      </c>
      <c r="R244" s="32">
        <f t="shared" si="20"/>
        <v>40.576000000000001</v>
      </c>
      <c r="S244" s="26">
        <f t="shared" si="21"/>
        <v>1</v>
      </c>
      <c r="T244" s="26">
        <f t="shared" si="22"/>
        <v>1</v>
      </c>
    </row>
    <row r="245" spans="13:20" ht="15" x14ac:dyDescent="0.3">
      <c r="M245" s="34">
        <v>239.5</v>
      </c>
      <c r="N245" s="34">
        <v>-11.1</v>
      </c>
      <c r="O245" s="32">
        <f t="shared" si="18"/>
        <v>12.02</v>
      </c>
      <c r="P245" s="37">
        <f t="shared" si="23"/>
        <v>14.423999999999999</v>
      </c>
      <c r="Q245" s="32">
        <f t="shared" si="19"/>
        <v>42.980000000000004</v>
      </c>
      <c r="R245" s="32">
        <f t="shared" si="20"/>
        <v>40.576000000000001</v>
      </c>
      <c r="S245" s="26">
        <f t="shared" si="21"/>
        <v>1</v>
      </c>
      <c r="T245" s="26">
        <f t="shared" si="22"/>
        <v>1</v>
      </c>
    </row>
    <row r="246" spans="13:20" ht="15" x14ac:dyDescent="0.3">
      <c r="M246" s="34">
        <v>240.5</v>
      </c>
      <c r="N246" s="34">
        <v>-11.7</v>
      </c>
      <c r="O246" s="32">
        <f t="shared" si="18"/>
        <v>10.940000000000001</v>
      </c>
      <c r="P246" s="37">
        <f t="shared" si="23"/>
        <v>13.128000000000002</v>
      </c>
      <c r="Q246" s="32">
        <f t="shared" si="19"/>
        <v>44.06</v>
      </c>
      <c r="R246" s="32">
        <f t="shared" si="20"/>
        <v>41.872</v>
      </c>
      <c r="S246" s="26">
        <f t="shared" si="21"/>
        <v>1</v>
      </c>
      <c r="T246" s="26">
        <f t="shared" si="22"/>
        <v>1</v>
      </c>
    </row>
    <row r="247" spans="13:20" ht="15" x14ac:dyDescent="0.3">
      <c r="M247" s="34">
        <v>241.5</v>
      </c>
      <c r="N247" s="34">
        <v>-12.2</v>
      </c>
      <c r="O247" s="32">
        <f t="shared" si="18"/>
        <v>10.039999999999999</v>
      </c>
      <c r="P247" s="37">
        <f t="shared" si="23"/>
        <v>12.047999999999998</v>
      </c>
      <c r="Q247" s="32">
        <f t="shared" si="19"/>
        <v>44.96</v>
      </c>
      <c r="R247" s="32">
        <f t="shared" si="20"/>
        <v>42.951999999999998</v>
      </c>
      <c r="S247" s="26">
        <f t="shared" si="21"/>
        <v>1</v>
      </c>
      <c r="T247" s="26">
        <f t="shared" si="22"/>
        <v>1</v>
      </c>
    </row>
    <row r="248" spans="13:20" ht="15" x14ac:dyDescent="0.3">
      <c r="M248" s="34">
        <v>242.5</v>
      </c>
      <c r="N248" s="34">
        <v>-12.2</v>
      </c>
      <c r="O248" s="32">
        <f t="shared" si="18"/>
        <v>10.039999999999999</v>
      </c>
      <c r="P248" s="37">
        <f t="shared" si="23"/>
        <v>12.047999999999998</v>
      </c>
      <c r="Q248" s="32">
        <f t="shared" si="19"/>
        <v>44.96</v>
      </c>
      <c r="R248" s="32">
        <f t="shared" si="20"/>
        <v>42.951999999999998</v>
      </c>
      <c r="S248" s="26">
        <f t="shared" si="21"/>
        <v>1</v>
      </c>
      <c r="T248" s="26">
        <f t="shared" si="22"/>
        <v>1</v>
      </c>
    </row>
    <row r="249" spans="13:20" ht="15" x14ac:dyDescent="0.3">
      <c r="M249" s="34">
        <v>243.5</v>
      </c>
      <c r="N249" s="34">
        <v>-12.8</v>
      </c>
      <c r="O249" s="32">
        <f t="shared" si="18"/>
        <v>8.9599999999999973</v>
      </c>
      <c r="P249" s="37">
        <f t="shared" si="23"/>
        <v>10.751999999999997</v>
      </c>
      <c r="Q249" s="32">
        <f t="shared" si="19"/>
        <v>46.040000000000006</v>
      </c>
      <c r="R249" s="32">
        <f t="shared" si="20"/>
        <v>44.248000000000005</v>
      </c>
      <c r="S249" s="26">
        <f t="shared" si="21"/>
        <v>1</v>
      </c>
      <c r="T249" s="26">
        <f t="shared" si="22"/>
        <v>1</v>
      </c>
    </row>
    <row r="250" spans="13:20" ht="15" x14ac:dyDescent="0.3">
      <c r="M250" s="34">
        <v>244.5</v>
      </c>
      <c r="N250" s="34">
        <v>-12.8</v>
      </c>
      <c r="O250" s="32">
        <f t="shared" si="18"/>
        <v>8.9599999999999973</v>
      </c>
      <c r="P250" s="37">
        <f t="shared" si="23"/>
        <v>10.751999999999997</v>
      </c>
      <c r="Q250" s="32">
        <f t="shared" si="19"/>
        <v>46.040000000000006</v>
      </c>
      <c r="R250" s="32">
        <f t="shared" si="20"/>
        <v>44.248000000000005</v>
      </c>
      <c r="S250" s="26">
        <f t="shared" si="21"/>
        <v>1</v>
      </c>
      <c r="T250" s="26">
        <f t="shared" si="22"/>
        <v>1</v>
      </c>
    </row>
    <row r="251" spans="13:20" ht="15" x14ac:dyDescent="0.3">
      <c r="M251" s="34">
        <v>245.5</v>
      </c>
      <c r="N251" s="34">
        <v>-13.3</v>
      </c>
      <c r="O251" s="32">
        <f t="shared" si="18"/>
        <v>8.0599999999999987</v>
      </c>
      <c r="P251" s="37">
        <f t="shared" si="23"/>
        <v>9.6719999999999988</v>
      </c>
      <c r="Q251" s="32">
        <f t="shared" si="19"/>
        <v>46.94</v>
      </c>
      <c r="R251" s="32">
        <f t="shared" si="20"/>
        <v>45.328000000000003</v>
      </c>
      <c r="S251" s="26">
        <f t="shared" si="21"/>
        <v>1</v>
      </c>
      <c r="T251" s="26">
        <f t="shared" si="22"/>
        <v>1</v>
      </c>
    </row>
    <row r="252" spans="13:20" ht="15" x14ac:dyDescent="0.3">
      <c r="M252" s="34">
        <v>246.5</v>
      </c>
      <c r="N252" s="34">
        <v>-13.3</v>
      </c>
      <c r="O252" s="32">
        <f t="shared" si="18"/>
        <v>8.0599999999999987</v>
      </c>
      <c r="P252" s="37">
        <f t="shared" si="23"/>
        <v>9.6719999999999988</v>
      </c>
      <c r="Q252" s="32">
        <f t="shared" si="19"/>
        <v>46.94</v>
      </c>
      <c r="R252" s="32">
        <f t="shared" si="20"/>
        <v>45.328000000000003</v>
      </c>
      <c r="S252" s="26">
        <f t="shared" si="21"/>
        <v>1</v>
      </c>
      <c r="T252" s="26">
        <f t="shared" si="22"/>
        <v>1</v>
      </c>
    </row>
    <row r="253" spans="13:20" ht="15" x14ac:dyDescent="0.3">
      <c r="M253" s="34">
        <v>247.5</v>
      </c>
      <c r="N253" s="34">
        <v>-13.3</v>
      </c>
      <c r="O253" s="32">
        <f t="shared" si="18"/>
        <v>8.0599999999999987</v>
      </c>
      <c r="P253" s="37">
        <f t="shared" si="23"/>
        <v>9.6719999999999988</v>
      </c>
      <c r="Q253" s="32">
        <f t="shared" si="19"/>
        <v>46.94</v>
      </c>
      <c r="R253" s="32">
        <f t="shared" si="20"/>
        <v>45.328000000000003</v>
      </c>
      <c r="S253" s="26">
        <f t="shared" si="21"/>
        <v>1</v>
      </c>
      <c r="T253" s="26">
        <f t="shared" si="22"/>
        <v>1</v>
      </c>
    </row>
    <row r="254" spans="13:20" ht="15" x14ac:dyDescent="0.3">
      <c r="M254" s="34">
        <v>248.5</v>
      </c>
      <c r="N254" s="34">
        <v>-12.2</v>
      </c>
      <c r="O254" s="32">
        <f t="shared" si="18"/>
        <v>10.039999999999999</v>
      </c>
      <c r="P254" s="37">
        <f t="shared" si="23"/>
        <v>12.047999999999998</v>
      </c>
      <c r="Q254" s="32">
        <f t="shared" si="19"/>
        <v>44.96</v>
      </c>
      <c r="R254" s="32">
        <f t="shared" si="20"/>
        <v>42.951999999999998</v>
      </c>
      <c r="S254" s="26">
        <f t="shared" si="21"/>
        <v>1</v>
      </c>
      <c r="T254" s="26">
        <f t="shared" si="22"/>
        <v>1</v>
      </c>
    </row>
    <row r="255" spans="13:20" ht="15" x14ac:dyDescent="0.3">
      <c r="M255" s="34">
        <v>249.5</v>
      </c>
      <c r="N255" s="34">
        <v>-10.6</v>
      </c>
      <c r="O255" s="32">
        <f t="shared" si="18"/>
        <v>12.920000000000002</v>
      </c>
      <c r="P255" s="37">
        <f t="shared" si="23"/>
        <v>15.504000000000001</v>
      </c>
      <c r="Q255" s="32">
        <f t="shared" si="19"/>
        <v>42.08</v>
      </c>
      <c r="R255" s="32">
        <f t="shared" si="20"/>
        <v>39.495999999999995</v>
      </c>
      <c r="S255" s="26">
        <f t="shared" si="21"/>
        <v>1</v>
      </c>
      <c r="T255" s="26">
        <f t="shared" si="22"/>
        <v>1</v>
      </c>
    </row>
    <row r="256" spans="13:20" ht="15" x14ac:dyDescent="0.3">
      <c r="M256" s="34">
        <v>250.5</v>
      </c>
      <c r="N256" s="34">
        <v>-9.4</v>
      </c>
      <c r="O256" s="32">
        <f t="shared" si="18"/>
        <v>15.079999999999998</v>
      </c>
      <c r="P256" s="37">
        <f t="shared" si="23"/>
        <v>18.095999999999997</v>
      </c>
      <c r="Q256" s="32">
        <f t="shared" si="19"/>
        <v>39.92</v>
      </c>
      <c r="R256" s="32">
        <f t="shared" si="20"/>
        <v>36.904000000000003</v>
      </c>
      <c r="S256" s="26">
        <f t="shared" si="21"/>
        <v>1</v>
      </c>
      <c r="T256" s="26">
        <f t="shared" si="22"/>
        <v>1</v>
      </c>
    </row>
    <row r="257" spans="13:20" ht="15" x14ac:dyDescent="0.3">
      <c r="M257" s="34">
        <v>251.5</v>
      </c>
      <c r="N257" s="34">
        <v>-8.9</v>
      </c>
      <c r="O257" s="32">
        <f t="shared" si="18"/>
        <v>15.98</v>
      </c>
      <c r="P257" s="37">
        <f t="shared" si="23"/>
        <v>19.175999999999998</v>
      </c>
      <c r="Q257" s="32">
        <f t="shared" si="19"/>
        <v>39.019999999999996</v>
      </c>
      <c r="R257" s="32">
        <f t="shared" si="20"/>
        <v>35.823999999999998</v>
      </c>
      <c r="S257" s="26">
        <f t="shared" si="21"/>
        <v>1</v>
      </c>
      <c r="T257" s="26">
        <f t="shared" si="22"/>
        <v>1</v>
      </c>
    </row>
    <row r="258" spans="13:20" ht="15" x14ac:dyDescent="0.3">
      <c r="M258" s="34">
        <v>252.5</v>
      </c>
      <c r="N258" s="34">
        <v>-7.8</v>
      </c>
      <c r="O258" s="32">
        <f t="shared" si="18"/>
        <v>17.96</v>
      </c>
      <c r="P258" s="37">
        <f t="shared" si="23"/>
        <v>21.552</v>
      </c>
      <c r="Q258" s="32">
        <f t="shared" si="19"/>
        <v>37.04</v>
      </c>
      <c r="R258" s="32">
        <f t="shared" si="20"/>
        <v>33.448</v>
      </c>
      <c r="S258" s="26">
        <f t="shared" si="21"/>
        <v>1</v>
      </c>
      <c r="T258" s="26">
        <f t="shared" si="22"/>
        <v>1</v>
      </c>
    </row>
    <row r="259" spans="13:20" ht="15" x14ac:dyDescent="0.3">
      <c r="M259" s="34">
        <v>253.5</v>
      </c>
      <c r="N259" s="34">
        <v>-7.2</v>
      </c>
      <c r="O259" s="32">
        <f t="shared" si="18"/>
        <v>19.04</v>
      </c>
      <c r="P259" s="37">
        <f t="shared" si="23"/>
        <v>22.847999999999999</v>
      </c>
      <c r="Q259" s="32">
        <f t="shared" si="19"/>
        <v>35.96</v>
      </c>
      <c r="R259" s="32">
        <f t="shared" si="20"/>
        <v>32.152000000000001</v>
      </c>
      <c r="S259" s="26">
        <f t="shared" si="21"/>
        <v>1</v>
      </c>
      <c r="T259" s="26">
        <f t="shared" si="22"/>
        <v>1</v>
      </c>
    </row>
    <row r="260" spans="13:20" ht="15" x14ac:dyDescent="0.3">
      <c r="M260" s="34">
        <v>254.5</v>
      </c>
      <c r="N260" s="34">
        <v>-7.2</v>
      </c>
      <c r="O260" s="32">
        <f t="shared" si="18"/>
        <v>19.04</v>
      </c>
      <c r="P260" s="37">
        <f t="shared" si="23"/>
        <v>22.847999999999999</v>
      </c>
      <c r="Q260" s="32">
        <f t="shared" si="19"/>
        <v>35.96</v>
      </c>
      <c r="R260" s="32">
        <f t="shared" si="20"/>
        <v>32.152000000000001</v>
      </c>
      <c r="S260" s="26">
        <f t="shared" si="21"/>
        <v>1</v>
      </c>
      <c r="T260" s="26">
        <f t="shared" si="22"/>
        <v>1</v>
      </c>
    </row>
    <row r="261" spans="13:20" ht="15" x14ac:dyDescent="0.3">
      <c r="M261" s="34">
        <v>255.5</v>
      </c>
      <c r="N261" s="34">
        <v>-6.7</v>
      </c>
      <c r="O261" s="32">
        <f t="shared" si="18"/>
        <v>19.939999999999998</v>
      </c>
      <c r="P261" s="37">
        <f t="shared" si="23"/>
        <v>23.927999999999997</v>
      </c>
      <c r="Q261" s="32">
        <f t="shared" si="19"/>
        <v>35.06</v>
      </c>
      <c r="R261" s="32">
        <f t="shared" si="20"/>
        <v>31.072000000000003</v>
      </c>
      <c r="S261" s="26">
        <f t="shared" si="21"/>
        <v>1</v>
      </c>
      <c r="T261" s="26">
        <f t="shared" si="22"/>
        <v>1</v>
      </c>
    </row>
    <row r="262" spans="13:20" ht="15" x14ac:dyDescent="0.3">
      <c r="M262" s="34">
        <v>256.5</v>
      </c>
      <c r="N262" s="34">
        <v>-5.6</v>
      </c>
      <c r="O262" s="32">
        <f t="shared" ref="O262:O325" si="24">CONVERT(N262,"C","F")</f>
        <v>21.92</v>
      </c>
      <c r="P262" s="37">
        <f t="shared" si="23"/>
        <v>26.304000000000002</v>
      </c>
      <c r="Q262" s="32">
        <f t="shared" ref="Q262:Q325" si="25">$L$3-O262</f>
        <v>33.08</v>
      </c>
      <c r="R262" s="32">
        <f t="shared" ref="R262:R325" si="26">$L$3-P262</f>
        <v>28.695999999999998</v>
      </c>
      <c r="S262" s="26">
        <f t="shared" ref="S262:S325" si="27">IF(O262&lt;=$L$3, 1, 0)</f>
        <v>1</v>
      </c>
      <c r="T262" s="26">
        <f t="shared" ref="T262:T325" si="28">IF(P262&lt;=$L$3, 1, 0)</f>
        <v>1</v>
      </c>
    </row>
    <row r="263" spans="13:20" ht="15" x14ac:dyDescent="0.3">
      <c r="M263" s="34">
        <v>257.5</v>
      </c>
      <c r="N263" s="34">
        <v>-5</v>
      </c>
      <c r="O263" s="32">
        <f t="shared" si="24"/>
        <v>23</v>
      </c>
      <c r="P263" s="37">
        <f t="shared" ref="P263:P326" si="29">O263*1.2</f>
        <v>27.599999999999998</v>
      </c>
      <c r="Q263" s="32">
        <f t="shared" si="25"/>
        <v>32</v>
      </c>
      <c r="R263" s="32">
        <f t="shared" si="26"/>
        <v>27.400000000000002</v>
      </c>
      <c r="S263" s="26">
        <f t="shared" si="27"/>
        <v>1</v>
      </c>
      <c r="T263" s="26">
        <f t="shared" si="28"/>
        <v>1</v>
      </c>
    </row>
    <row r="264" spans="13:20" ht="15" x14ac:dyDescent="0.3">
      <c r="M264" s="34">
        <v>258.5</v>
      </c>
      <c r="N264" s="34">
        <v>-4.4000000000000004</v>
      </c>
      <c r="O264" s="32">
        <f t="shared" si="24"/>
        <v>24.08</v>
      </c>
      <c r="P264" s="37">
        <f t="shared" si="29"/>
        <v>28.895999999999997</v>
      </c>
      <c r="Q264" s="32">
        <f t="shared" si="25"/>
        <v>30.92</v>
      </c>
      <c r="R264" s="32">
        <f t="shared" si="26"/>
        <v>26.104000000000003</v>
      </c>
      <c r="S264" s="26">
        <f t="shared" si="27"/>
        <v>1</v>
      </c>
      <c r="T264" s="26">
        <f t="shared" si="28"/>
        <v>1</v>
      </c>
    </row>
    <row r="265" spans="13:20" ht="15" x14ac:dyDescent="0.3">
      <c r="M265" s="34">
        <v>259.5</v>
      </c>
      <c r="N265" s="34">
        <v>-3.9</v>
      </c>
      <c r="O265" s="32">
        <f t="shared" si="24"/>
        <v>24.98</v>
      </c>
      <c r="P265" s="37">
        <f t="shared" si="29"/>
        <v>29.975999999999999</v>
      </c>
      <c r="Q265" s="32">
        <f t="shared" si="25"/>
        <v>30.02</v>
      </c>
      <c r="R265" s="32">
        <f t="shared" si="26"/>
        <v>25.024000000000001</v>
      </c>
      <c r="S265" s="26">
        <f t="shared" si="27"/>
        <v>1</v>
      </c>
      <c r="T265" s="26">
        <f t="shared" si="28"/>
        <v>1</v>
      </c>
    </row>
    <row r="266" spans="13:20" ht="15" x14ac:dyDescent="0.3">
      <c r="M266" s="34">
        <v>260.5</v>
      </c>
      <c r="N266" s="34">
        <v>-5</v>
      </c>
      <c r="O266" s="32">
        <f t="shared" si="24"/>
        <v>23</v>
      </c>
      <c r="P266" s="37">
        <f t="shared" si="29"/>
        <v>27.599999999999998</v>
      </c>
      <c r="Q266" s="32">
        <f t="shared" si="25"/>
        <v>32</v>
      </c>
      <c r="R266" s="32">
        <f t="shared" si="26"/>
        <v>27.400000000000002</v>
      </c>
      <c r="S266" s="26">
        <f t="shared" si="27"/>
        <v>1</v>
      </c>
      <c r="T266" s="26">
        <f t="shared" si="28"/>
        <v>1</v>
      </c>
    </row>
    <row r="267" spans="13:20" ht="15" x14ac:dyDescent="0.3">
      <c r="M267" s="34">
        <v>261.5</v>
      </c>
      <c r="N267" s="34">
        <v>-6.7</v>
      </c>
      <c r="O267" s="32">
        <f t="shared" si="24"/>
        <v>19.939999999999998</v>
      </c>
      <c r="P267" s="37">
        <f t="shared" si="29"/>
        <v>23.927999999999997</v>
      </c>
      <c r="Q267" s="32">
        <f t="shared" si="25"/>
        <v>35.06</v>
      </c>
      <c r="R267" s="32">
        <f t="shared" si="26"/>
        <v>31.072000000000003</v>
      </c>
      <c r="S267" s="26">
        <f t="shared" si="27"/>
        <v>1</v>
      </c>
      <c r="T267" s="26">
        <f t="shared" si="28"/>
        <v>1</v>
      </c>
    </row>
    <row r="268" spans="13:20" ht="15" x14ac:dyDescent="0.3">
      <c r="M268" s="34">
        <v>262.5</v>
      </c>
      <c r="N268" s="34">
        <v>-6.7</v>
      </c>
      <c r="O268" s="32">
        <f t="shared" si="24"/>
        <v>19.939999999999998</v>
      </c>
      <c r="P268" s="37">
        <f t="shared" si="29"/>
        <v>23.927999999999997</v>
      </c>
      <c r="Q268" s="32">
        <f t="shared" si="25"/>
        <v>35.06</v>
      </c>
      <c r="R268" s="32">
        <f t="shared" si="26"/>
        <v>31.072000000000003</v>
      </c>
      <c r="S268" s="26">
        <f t="shared" si="27"/>
        <v>1</v>
      </c>
      <c r="T268" s="26">
        <f t="shared" si="28"/>
        <v>1</v>
      </c>
    </row>
    <row r="269" spans="13:20" ht="15" x14ac:dyDescent="0.3">
      <c r="M269" s="34">
        <v>263.5</v>
      </c>
      <c r="N269" s="34">
        <v>-6.7</v>
      </c>
      <c r="O269" s="32">
        <f t="shared" si="24"/>
        <v>19.939999999999998</v>
      </c>
      <c r="P269" s="37">
        <f t="shared" si="29"/>
        <v>23.927999999999997</v>
      </c>
      <c r="Q269" s="32">
        <f t="shared" si="25"/>
        <v>35.06</v>
      </c>
      <c r="R269" s="32">
        <f t="shared" si="26"/>
        <v>31.072000000000003</v>
      </c>
      <c r="S269" s="26">
        <f t="shared" si="27"/>
        <v>1</v>
      </c>
      <c r="T269" s="26">
        <f t="shared" si="28"/>
        <v>1</v>
      </c>
    </row>
    <row r="270" spans="13:20" ht="15" x14ac:dyDescent="0.3">
      <c r="M270" s="34">
        <v>264.5</v>
      </c>
      <c r="N270" s="34">
        <v>-7.2</v>
      </c>
      <c r="O270" s="32">
        <f t="shared" si="24"/>
        <v>19.04</v>
      </c>
      <c r="P270" s="37">
        <f t="shared" si="29"/>
        <v>22.847999999999999</v>
      </c>
      <c r="Q270" s="32">
        <f t="shared" si="25"/>
        <v>35.96</v>
      </c>
      <c r="R270" s="32">
        <f t="shared" si="26"/>
        <v>32.152000000000001</v>
      </c>
      <c r="S270" s="26">
        <f t="shared" si="27"/>
        <v>1</v>
      </c>
      <c r="T270" s="26">
        <f t="shared" si="28"/>
        <v>1</v>
      </c>
    </row>
    <row r="271" spans="13:20" ht="15" x14ac:dyDescent="0.3">
      <c r="M271" s="34">
        <v>265.5</v>
      </c>
      <c r="N271" s="34">
        <v>-8.9</v>
      </c>
      <c r="O271" s="32">
        <f t="shared" si="24"/>
        <v>15.98</v>
      </c>
      <c r="P271" s="37">
        <f t="shared" si="29"/>
        <v>19.175999999999998</v>
      </c>
      <c r="Q271" s="32">
        <f t="shared" si="25"/>
        <v>39.019999999999996</v>
      </c>
      <c r="R271" s="32">
        <f t="shared" si="26"/>
        <v>35.823999999999998</v>
      </c>
      <c r="S271" s="26">
        <f t="shared" si="27"/>
        <v>1</v>
      </c>
      <c r="T271" s="26">
        <f t="shared" si="28"/>
        <v>1</v>
      </c>
    </row>
    <row r="272" spans="13:20" ht="15" x14ac:dyDescent="0.3">
      <c r="M272" s="34">
        <v>266.5</v>
      </c>
      <c r="N272" s="34">
        <v>-8.9</v>
      </c>
      <c r="O272" s="32">
        <f t="shared" si="24"/>
        <v>15.98</v>
      </c>
      <c r="P272" s="37">
        <f t="shared" si="29"/>
        <v>19.175999999999998</v>
      </c>
      <c r="Q272" s="32">
        <f t="shared" si="25"/>
        <v>39.019999999999996</v>
      </c>
      <c r="R272" s="32">
        <f t="shared" si="26"/>
        <v>35.823999999999998</v>
      </c>
      <c r="S272" s="26">
        <f t="shared" si="27"/>
        <v>1</v>
      </c>
      <c r="T272" s="26">
        <f t="shared" si="28"/>
        <v>1</v>
      </c>
    </row>
    <row r="273" spans="13:20" ht="15" x14ac:dyDescent="0.3">
      <c r="M273" s="34">
        <v>267.5</v>
      </c>
      <c r="N273" s="34">
        <v>-8.9</v>
      </c>
      <c r="O273" s="32">
        <f t="shared" si="24"/>
        <v>15.98</v>
      </c>
      <c r="P273" s="37">
        <f t="shared" si="29"/>
        <v>19.175999999999998</v>
      </c>
      <c r="Q273" s="32">
        <f t="shared" si="25"/>
        <v>39.019999999999996</v>
      </c>
      <c r="R273" s="32">
        <f t="shared" si="26"/>
        <v>35.823999999999998</v>
      </c>
      <c r="S273" s="26">
        <f t="shared" si="27"/>
        <v>1</v>
      </c>
      <c r="T273" s="26">
        <f t="shared" si="28"/>
        <v>1</v>
      </c>
    </row>
    <row r="274" spans="13:20" ht="15" x14ac:dyDescent="0.3">
      <c r="M274" s="34">
        <v>268.5</v>
      </c>
      <c r="N274" s="34">
        <v>-8.9</v>
      </c>
      <c r="O274" s="32">
        <f t="shared" si="24"/>
        <v>15.98</v>
      </c>
      <c r="P274" s="37">
        <f t="shared" si="29"/>
        <v>19.175999999999998</v>
      </c>
      <c r="Q274" s="32">
        <f t="shared" si="25"/>
        <v>39.019999999999996</v>
      </c>
      <c r="R274" s="32">
        <f t="shared" si="26"/>
        <v>35.823999999999998</v>
      </c>
      <c r="S274" s="26">
        <f t="shared" si="27"/>
        <v>1</v>
      </c>
      <c r="T274" s="26">
        <f t="shared" si="28"/>
        <v>1</v>
      </c>
    </row>
    <row r="275" spans="13:20" ht="15" x14ac:dyDescent="0.3">
      <c r="M275" s="34">
        <v>269.5</v>
      </c>
      <c r="N275" s="34">
        <v>-9.4</v>
      </c>
      <c r="O275" s="32">
        <f t="shared" si="24"/>
        <v>15.079999999999998</v>
      </c>
      <c r="P275" s="37">
        <f t="shared" si="29"/>
        <v>18.095999999999997</v>
      </c>
      <c r="Q275" s="32">
        <f t="shared" si="25"/>
        <v>39.92</v>
      </c>
      <c r="R275" s="32">
        <f t="shared" si="26"/>
        <v>36.904000000000003</v>
      </c>
      <c r="S275" s="26">
        <f t="shared" si="27"/>
        <v>1</v>
      </c>
      <c r="T275" s="26">
        <f t="shared" si="28"/>
        <v>1</v>
      </c>
    </row>
    <row r="276" spans="13:20" ht="15" x14ac:dyDescent="0.3">
      <c r="M276" s="34">
        <v>270.5</v>
      </c>
      <c r="N276" s="34">
        <v>-9.4</v>
      </c>
      <c r="O276" s="32">
        <f t="shared" si="24"/>
        <v>15.079999999999998</v>
      </c>
      <c r="P276" s="37">
        <f t="shared" si="29"/>
        <v>18.095999999999997</v>
      </c>
      <c r="Q276" s="32">
        <f t="shared" si="25"/>
        <v>39.92</v>
      </c>
      <c r="R276" s="32">
        <f t="shared" si="26"/>
        <v>36.904000000000003</v>
      </c>
      <c r="S276" s="26">
        <f t="shared" si="27"/>
        <v>1</v>
      </c>
      <c r="T276" s="26">
        <f t="shared" si="28"/>
        <v>1</v>
      </c>
    </row>
    <row r="277" spans="13:20" ht="15" x14ac:dyDescent="0.3">
      <c r="M277" s="34">
        <v>271.5</v>
      </c>
      <c r="N277" s="34">
        <v>-9.4</v>
      </c>
      <c r="O277" s="32">
        <f t="shared" si="24"/>
        <v>15.079999999999998</v>
      </c>
      <c r="P277" s="37">
        <f t="shared" si="29"/>
        <v>18.095999999999997</v>
      </c>
      <c r="Q277" s="32">
        <f t="shared" si="25"/>
        <v>39.92</v>
      </c>
      <c r="R277" s="32">
        <f t="shared" si="26"/>
        <v>36.904000000000003</v>
      </c>
      <c r="S277" s="26">
        <f t="shared" si="27"/>
        <v>1</v>
      </c>
      <c r="T277" s="26">
        <f t="shared" si="28"/>
        <v>1</v>
      </c>
    </row>
    <row r="278" spans="13:20" ht="15" x14ac:dyDescent="0.3">
      <c r="M278" s="34">
        <v>272.5</v>
      </c>
      <c r="N278" s="34">
        <v>-9.4</v>
      </c>
      <c r="O278" s="32">
        <f t="shared" si="24"/>
        <v>15.079999999999998</v>
      </c>
      <c r="P278" s="37">
        <f t="shared" si="29"/>
        <v>18.095999999999997</v>
      </c>
      <c r="Q278" s="32">
        <f t="shared" si="25"/>
        <v>39.92</v>
      </c>
      <c r="R278" s="32">
        <f t="shared" si="26"/>
        <v>36.904000000000003</v>
      </c>
      <c r="S278" s="26">
        <f t="shared" si="27"/>
        <v>1</v>
      </c>
      <c r="T278" s="26">
        <f t="shared" si="28"/>
        <v>1</v>
      </c>
    </row>
    <row r="279" spans="13:20" ht="15" x14ac:dyDescent="0.3">
      <c r="M279" s="34">
        <v>273.5</v>
      </c>
      <c r="N279" s="34">
        <v>-9.4</v>
      </c>
      <c r="O279" s="32">
        <f t="shared" si="24"/>
        <v>15.079999999999998</v>
      </c>
      <c r="P279" s="37">
        <f t="shared" si="29"/>
        <v>18.095999999999997</v>
      </c>
      <c r="Q279" s="32">
        <f t="shared" si="25"/>
        <v>39.92</v>
      </c>
      <c r="R279" s="32">
        <f t="shared" si="26"/>
        <v>36.904000000000003</v>
      </c>
      <c r="S279" s="26">
        <f t="shared" si="27"/>
        <v>1</v>
      </c>
      <c r="T279" s="26">
        <f t="shared" si="28"/>
        <v>1</v>
      </c>
    </row>
    <row r="280" spans="13:20" ht="15" x14ac:dyDescent="0.3">
      <c r="M280" s="34">
        <v>274.5</v>
      </c>
      <c r="N280" s="34">
        <v>-8.9</v>
      </c>
      <c r="O280" s="32">
        <f t="shared" si="24"/>
        <v>15.98</v>
      </c>
      <c r="P280" s="37">
        <f t="shared" si="29"/>
        <v>19.175999999999998</v>
      </c>
      <c r="Q280" s="32">
        <f t="shared" si="25"/>
        <v>39.019999999999996</v>
      </c>
      <c r="R280" s="32">
        <f t="shared" si="26"/>
        <v>35.823999999999998</v>
      </c>
      <c r="S280" s="26">
        <f t="shared" si="27"/>
        <v>1</v>
      </c>
      <c r="T280" s="26">
        <f t="shared" si="28"/>
        <v>1</v>
      </c>
    </row>
    <row r="281" spans="13:20" ht="15" x14ac:dyDescent="0.3">
      <c r="M281" s="34">
        <v>275.5</v>
      </c>
      <c r="N281" s="34">
        <v>-7.8</v>
      </c>
      <c r="O281" s="32">
        <f t="shared" si="24"/>
        <v>17.96</v>
      </c>
      <c r="P281" s="37">
        <f t="shared" si="29"/>
        <v>21.552</v>
      </c>
      <c r="Q281" s="32">
        <f t="shared" si="25"/>
        <v>37.04</v>
      </c>
      <c r="R281" s="32">
        <f t="shared" si="26"/>
        <v>33.448</v>
      </c>
      <c r="S281" s="26">
        <f t="shared" si="27"/>
        <v>1</v>
      </c>
      <c r="T281" s="26">
        <f t="shared" si="28"/>
        <v>1</v>
      </c>
    </row>
    <row r="282" spans="13:20" ht="15" x14ac:dyDescent="0.3">
      <c r="M282" s="34">
        <v>276.5</v>
      </c>
      <c r="N282" s="34">
        <v>-7.8</v>
      </c>
      <c r="O282" s="32">
        <f t="shared" si="24"/>
        <v>17.96</v>
      </c>
      <c r="P282" s="37">
        <f t="shared" si="29"/>
        <v>21.552</v>
      </c>
      <c r="Q282" s="32">
        <f t="shared" si="25"/>
        <v>37.04</v>
      </c>
      <c r="R282" s="32">
        <f t="shared" si="26"/>
        <v>33.448</v>
      </c>
      <c r="S282" s="26">
        <f t="shared" si="27"/>
        <v>1</v>
      </c>
      <c r="T282" s="26">
        <f t="shared" si="28"/>
        <v>1</v>
      </c>
    </row>
    <row r="283" spans="13:20" ht="15" x14ac:dyDescent="0.3">
      <c r="M283" s="34">
        <v>277.5</v>
      </c>
      <c r="N283" s="34">
        <v>-6.7</v>
      </c>
      <c r="O283" s="32">
        <f t="shared" si="24"/>
        <v>19.939999999999998</v>
      </c>
      <c r="P283" s="37">
        <f t="shared" si="29"/>
        <v>23.927999999999997</v>
      </c>
      <c r="Q283" s="32">
        <f t="shared" si="25"/>
        <v>35.06</v>
      </c>
      <c r="R283" s="32">
        <f t="shared" si="26"/>
        <v>31.072000000000003</v>
      </c>
      <c r="S283" s="26">
        <f t="shared" si="27"/>
        <v>1</v>
      </c>
      <c r="T283" s="26">
        <f t="shared" si="28"/>
        <v>1</v>
      </c>
    </row>
    <row r="284" spans="13:20" ht="15" x14ac:dyDescent="0.3">
      <c r="M284" s="34">
        <v>278.5</v>
      </c>
      <c r="N284" s="34">
        <v>-6.1</v>
      </c>
      <c r="O284" s="32">
        <f t="shared" si="24"/>
        <v>21.02</v>
      </c>
      <c r="P284" s="37">
        <f t="shared" si="29"/>
        <v>25.224</v>
      </c>
      <c r="Q284" s="32">
        <f t="shared" si="25"/>
        <v>33.980000000000004</v>
      </c>
      <c r="R284" s="32">
        <f t="shared" si="26"/>
        <v>29.776</v>
      </c>
      <c r="S284" s="26">
        <f t="shared" si="27"/>
        <v>1</v>
      </c>
      <c r="T284" s="26">
        <f t="shared" si="28"/>
        <v>1</v>
      </c>
    </row>
    <row r="285" spans="13:20" ht="15" x14ac:dyDescent="0.3">
      <c r="M285" s="34">
        <v>279.5</v>
      </c>
      <c r="N285" s="34">
        <v>-6.7</v>
      </c>
      <c r="O285" s="32">
        <f t="shared" si="24"/>
        <v>19.939999999999998</v>
      </c>
      <c r="P285" s="37">
        <f t="shared" si="29"/>
        <v>23.927999999999997</v>
      </c>
      <c r="Q285" s="32">
        <f t="shared" si="25"/>
        <v>35.06</v>
      </c>
      <c r="R285" s="32">
        <f t="shared" si="26"/>
        <v>31.072000000000003</v>
      </c>
      <c r="S285" s="26">
        <f t="shared" si="27"/>
        <v>1</v>
      </c>
      <c r="T285" s="26">
        <f t="shared" si="28"/>
        <v>1</v>
      </c>
    </row>
    <row r="286" spans="13:20" ht="15" x14ac:dyDescent="0.3">
      <c r="M286" s="34">
        <v>280.5</v>
      </c>
      <c r="N286" s="34">
        <v>-7.2</v>
      </c>
      <c r="O286" s="32">
        <f t="shared" si="24"/>
        <v>19.04</v>
      </c>
      <c r="P286" s="37">
        <f t="shared" si="29"/>
        <v>22.847999999999999</v>
      </c>
      <c r="Q286" s="32">
        <f t="shared" si="25"/>
        <v>35.96</v>
      </c>
      <c r="R286" s="32">
        <f t="shared" si="26"/>
        <v>32.152000000000001</v>
      </c>
      <c r="S286" s="26">
        <f t="shared" si="27"/>
        <v>1</v>
      </c>
      <c r="T286" s="26">
        <f t="shared" si="28"/>
        <v>1</v>
      </c>
    </row>
    <row r="287" spans="13:20" ht="15" x14ac:dyDescent="0.3">
      <c r="M287" s="34">
        <v>281.5</v>
      </c>
      <c r="N287" s="34">
        <v>-7.2</v>
      </c>
      <c r="O287" s="32">
        <f t="shared" si="24"/>
        <v>19.04</v>
      </c>
      <c r="P287" s="37">
        <f t="shared" si="29"/>
        <v>22.847999999999999</v>
      </c>
      <c r="Q287" s="32">
        <f t="shared" si="25"/>
        <v>35.96</v>
      </c>
      <c r="R287" s="32">
        <f t="shared" si="26"/>
        <v>32.152000000000001</v>
      </c>
      <c r="S287" s="26">
        <f t="shared" si="27"/>
        <v>1</v>
      </c>
      <c r="T287" s="26">
        <f t="shared" si="28"/>
        <v>1</v>
      </c>
    </row>
    <row r="288" spans="13:20" ht="15" x14ac:dyDescent="0.3">
      <c r="M288" s="34">
        <v>282.5</v>
      </c>
      <c r="N288" s="34">
        <v>-7.2</v>
      </c>
      <c r="O288" s="32">
        <f t="shared" si="24"/>
        <v>19.04</v>
      </c>
      <c r="P288" s="37">
        <f t="shared" si="29"/>
        <v>22.847999999999999</v>
      </c>
      <c r="Q288" s="32">
        <f t="shared" si="25"/>
        <v>35.96</v>
      </c>
      <c r="R288" s="32">
        <f t="shared" si="26"/>
        <v>32.152000000000001</v>
      </c>
      <c r="S288" s="26">
        <f t="shared" si="27"/>
        <v>1</v>
      </c>
      <c r="T288" s="26">
        <f t="shared" si="28"/>
        <v>1</v>
      </c>
    </row>
    <row r="289" spans="13:20" ht="15" x14ac:dyDescent="0.3">
      <c r="M289" s="34">
        <v>283.5</v>
      </c>
      <c r="N289" s="34">
        <v>-7.2</v>
      </c>
      <c r="O289" s="32">
        <f t="shared" si="24"/>
        <v>19.04</v>
      </c>
      <c r="P289" s="37">
        <f t="shared" si="29"/>
        <v>22.847999999999999</v>
      </c>
      <c r="Q289" s="32">
        <f t="shared" si="25"/>
        <v>35.96</v>
      </c>
      <c r="R289" s="32">
        <f t="shared" si="26"/>
        <v>32.152000000000001</v>
      </c>
      <c r="S289" s="26">
        <f t="shared" si="27"/>
        <v>1</v>
      </c>
      <c r="T289" s="26">
        <f t="shared" si="28"/>
        <v>1</v>
      </c>
    </row>
    <row r="290" spans="13:20" ht="15" x14ac:dyDescent="0.3">
      <c r="M290" s="34">
        <v>284.5</v>
      </c>
      <c r="N290" s="34">
        <v>-7.8</v>
      </c>
      <c r="O290" s="32">
        <f t="shared" si="24"/>
        <v>17.96</v>
      </c>
      <c r="P290" s="37">
        <f t="shared" si="29"/>
        <v>21.552</v>
      </c>
      <c r="Q290" s="32">
        <f t="shared" si="25"/>
        <v>37.04</v>
      </c>
      <c r="R290" s="32">
        <f t="shared" si="26"/>
        <v>33.448</v>
      </c>
      <c r="S290" s="26">
        <f t="shared" si="27"/>
        <v>1</v>
      </c>
      <c r="T290" s="26">
        <f t="shared" si="28"/>
        <v>1</v>
      </c>
    </row>
    <row r="291" spans="13:20" ht="15" x14ac:dyDescent="0.3">
      <c r="M291" s="34">
        <v>285.5</v>
      </c>
      <c r="N291" s="34">
        <v>-8.3000000000000007</v>
      </c>
      <c r="O291" s="32">
        <f t="shared" si="24"/>
        <v>17.059999999999999</v>
      </c>
      <c r="P291" s="37">
        <f t="shared" si="29"/>
        <v>20.471999999999998</v>
      </c>
      <c r="Q291" s="32">
        <f t="shared" si="25"/>
        <v>37.94</v>
      </c>
      <c r="R291" s="32">
        <f t="shared" si="26"/>
        <v>34.528000000000006</v>
      </c>
      <c r="S291" s="26">
        <f t="shared" si="27"/>
        <v>1</v>
      </c>
      <c r="T291" s="26">
        <f t="shared" si="28"/>
        <v>1</v>
      </c>
    </row>
    <row r="292" spans="13:20" ht="15" x14ac:dyDescent="0.3">
      <c r="M292" s="34">
        <v>286.5</v>
      </c>
      <c r="N292" s="34">
        <v>-7.8</v>
      </c>
      <c r="O292" s="32">
        <f t="shared" si="24"/>
        <v>17.96</v>
      </c>
      <c r="P292" s="37">
        <f t="shared" si="29"/>
        <v>21.552</v>
      </c>
      <c r="Q292" s="32">
        <f t="shared" si="25"/>
        <v>37.04</v>
      </c>
      <c r="R292" s="32">
        <f t="shared" si="26"/>
        <v>33.448</v>
      </c>
      <c r="S292" s="26">
        <f t="shared" si="27"/>
        <v>1</v>
      </c>
      <c r="T292" s="26">
        <f t="shared" si="28"/>
        <v>1</v>
      </c>
    </row>
    <row r="293" spans="13:20" ht="15" x14ac:dyDescent="0.3">
      <c r="M293" s="34">
        <v>287.5</v>
      </c>
      <c r="N293" s="34">
        <v>-8.3000000000000007</v>
      </c>
      <c r="O293" s="32">
        <f t="shared" si="24"/>
        <v>17.059999999999999</v>
      </c>
      <c r="P293" s="37">
        <f t="shared" si="29"/>
        <v>20.471999999999998</v>
      </c>
      <c r="Q293" s="32">
        <f t="shared" si="25"/>
        <v>37.94</v>
      </c>
      <c r="R293" s="32">
        <f t="shared" si="26"/>
        <v>34.528000000000006</v>
      </c>
      <c r="S293" s="26">
        <f t="shared" si="27"/>
        <v>1</v>
      </c>
      <c r="T293" s="26">
        <f t="shared" si="28"/>
        <v>1</v>
      </c>
    </row>
    <row r="294" spans="13:20" ht="15" x14ac:dyDescent="0.3">
      <c r="M294" s="34">
        <v>288.5</v>
      </c>
      <c r="N294" s="34">
        <v>-9.4</v>
      </c>
      <c r="O294" s="32">
        <f t="shared" si="24"/>
        <v>15.079999999999998</v>
      </c>
      <c r="P294" s="37">
        <f t="shared" si="29"/>
        <v>18.095999999999997</v>
      </c>
      <c r="Q294" s="32">
        <f t="shared" si="25"/>
        <v>39.92</v>
      </c>
      <c r="R294" s="32">
        <f t="shared" si="26"/>
        <v>36.904000000000003</v>
      </c>
      <c r="S294" s="26">
        <f t="shared" si="27"/>
        <v>1</v>
      </c>
      <c r="T294" s="26">
        <f t="shared" si="28"/>
        <v>1</v>
      </c>
    </row>
    <row r="295" spans="13:20" ht="15" x14ac:dyDescent="0.3">
      <c r="M295" s="34">
        <v>289.5</v>
      </c>
      <c r="N295" s="34">
        <v>-8.3000000000000007</v>
      </c>
      <c r="O295" s="32">
        <f t="shared" si="24"/>
        <v>17.059999999999999</v>
      </c>
      <c r="P295" s="37">
        <f t="shared" si="29"/>
        <v>20.471999999999998</v>
      </c>
      <c r="Q295" s="32">
        <f t="shared" si="25"/>
        <v>37.94</v>
      </c>
      <c r="R295" s="32">
        <f t="shared" si="26"/>
        <v>34.528000000000006</v>
      </c>
      <c r="S295" s="26">
        <f t="shared" si="27"/>
        <v>1</v>
      </c>
      <c r="T295" s="26">
        <f t="shared" si="28"/>
        <v>1</v>
      </c>
    </row>
    <row r="296" spans="13:20" ht="15" x14ac:dyDescent="0.3">
      <c r="M296" s="34">
        <v>290.5</v>
      </c>
      <c r="N296" s="34">
        <v>-10.6</v>
      </c>
      <c r="O296" s="32">
        <f t="shared" si="24"/>
        <v>12.920000000000002</v>
      </c>
      <c r="P296" s="37">
        <f t="shared" si="29"/>
        <v>15.504000000000001</v>
      </c>
      <c r="Q296" s="32">
        <f t="shared" si="25"/>
        <v>42.08</v>
      </c>
      <c r="R296" s="32">
        <f t="shared" si="26"/>
        <v>39.495999999999995</v>
      </c>
      <c r="S296" s="26">
        <f t="shared" si="27"/>
        <v>1</v>
      </c>
      <c r="T296" s="26">
        <f t="shared" si="28"/>
        <v>1</v>
      </c>
    </row>
    <row r="297" spans="13:20" ht="15" x14ac:dyDescent="0.3">
      <c r="M297" s="34">
        <v>291.5</v>
      </c>
      <c r="N297" s="34">
        <v>-11.7</v>
      </c>
      <c r="O297" s="32">
        <f t="shared" si="24"/>
        <v>10.940000000000001</v>
      </c>
      <c r="P297" s="37">
        <f t="shared" si="29"/>
        <v>13.128000000000002</v>
      </c>
      <c r="Q297" s="32">
        <f t="shared" si="25"/>
        <v>44.06</v>
      </c>
      <c r="R297" s="32">
        <f t="shared" si="26"/>
        <v>41.872</v>
      </c>
      <c r="S297" s="26">
        <f t="shared" si="27"/>
        <v>1</v>
      </c>
      <c r="T297" s="26">
        <f t="shared" si="28"/>
        <v>1</v>
      </c>
    </row>
    <row r="298" spans="13:20" ht="15" x14ac:dyDescent="0.3">
      <c r="M298" s="34">
        <v>292.5</v>
      </c>
      <c r="N298" s="34">
        <v>-10</v>
      </c>
      <c r="O298" s="32">
        <f t="shared" si="24"/>
        <v>14</v>
      </c>
      <c r="P298" s="37">
        <f t="shared" si="29"/>
        <v>16.8</v>
      </c>
      <c r="Q298" s="32">
        <f t="shared" si="25"/>
        <v>41</v>
      </c>
      <c r="R298" s="32">
        <f t="shared" si="26"/>
        <v>38.200000000000003</v>
      </c>
      <c r="S298" s="26">
        <f t="shared" si="27"/>
        <v>1</v>
      </c>
      <c r="T298" s="26">
        <f t="shared" si="28"/>
        <v>1</v>
      </c>
    </row>
    <row r="299" spans="13:20" ht="15" x14ac:dyDescent="0.3">
      <c r="M299" s="34">
        <v>293.5</v>
      </c>
      <c r="N299" s="34">
        <v>-9.4</v>
      </c>
      <c r="O299" s="32">
        <f t="shared" si="24"/>
        <v>15.079999999999998</v>
      </c>
      <c r="P299" s="37">
        <f t="shared" si="29"/>
        <v>18.095999999999997</v>
      </c>
      <c r="Q299" s="32">
        <f t="shared" si="25"/>
        <v>39.92</v>
      </c>
      <c r="R299" s="32">
        <f t="shared" si="26"/>
        <v>36.904000000000003</v>
      </c>
      <c r="S299" s="26">
        <f t="shared" si="27"/>
        <v>1</v>
      </c>
      <c r="T299" s="26">
        <f t="shared" si="28"/>
        <v>1</v>
      </c>
    </row>
    <row r="300" spans="13:20" ht="15" x14ac:dyDescent="0.3">
      <c r="M300" s="34">
        <v>294.5</v>
      </c>
      <c r="N300" s="34">
        <v>-10.6</v>
      </c>
      <c r="O300" s="32">
        <f t="shared" si="24"/>
        <v>12.920000000000002</v>
      </c>
      <c r="P300" s="37">
        <f t="shared" si="29"/>
        <v>15.504000000000001</v>
      </c>
      <c r="Q300" s="32">
        <f t="shared" si="25"/>
        <v>42.08</v>
      </c>
      <c r="R300" s="32">
        <f t="shared" si="26"/>
        <v>39.495999999999995</v>
      </c>
      <c r="S300" s="26">
        <f t="shared" si="27"/>
        <v>1</v>
      </c>
      <c r="T300" s="26">
        <f t="shared" si="28"/>
        <v>1</v>
      </c>
    </row>
    <row r="301" spans="13:20" ht="15" x14ac:dyDescent="0.3">
      <c r="M301" s="34">
        <v>295.5</v>
      </c>
      <c r="N301" s="34">
        <v>-10</v>
      </c>
      <c r="O301" s="32">
        <f t="shared" si="24"/>
        <v>14</v>
      </c>
      <c r="P301" s="37">
        <f t="shared" si="29"/>
        <v>16.8</v>
      </c>
      <c r="Q301" s="32">
        <f t="shared" si="25"/>
        <v>41</v>
      </c>
      <c r="R301" s="32">
        <f t="shared" si="26"/>
        <v>38.200000000000003</v>
      </c>
      <c r="S301" s="26">
        <f t="shared" si="27"/>
        <v>1</v>
      </c>
      <c r="T301" s="26">
        <f t="shared" si="28"/>
        <v>1</v>
      </c>
    </row>
    <row r="302" spans="13:20" ht="15" x14ac:dyDescent="0.3">
      <c r="M302" s="34">
        <v>296.5</v>
      </c>
      <c r="N302" s="34">
        <v>-8.3000000000000007</v>
      </c>
      <c r="O302" s="32">
        <f t="shared" si="24"/>
        <v>17.059999999999999</v>
      </c>
      <c r="P302" s="37">
        <f t="shared" si="29"/>
        <v>20.471999999999998</v>
      </c>
      <c r="Q302" s="32">
        <f t="shared" si="25"/>
        <v>37.94</v>
      </c>
      <c r="R302" s="32">
        <f t="shared" si="26"/>
        <v>34.528000000000006</v>
      </c>
      <c r="S302" s="26">
        <f t="shared" si="27"/>
        <v>1</v>
      </c>
      <c r="T302" s="26">
        <f t="shared" si="28"/>
        <v>1</v>
      </c>
    </row>
    <row r="303" spans="13:20" ht="15" x14ac:dyDescent="0.3">
      <c r="M303" s="34">
        <v>297.5</v>
      </c>
      <c r="N303" s="34">
        <v>-7.2</v>
      </c>
      <c r="O303" s="32">
        <f t="shared" si="24"/>
        <v>19.04</v>
      </c>
      <c r="P303" s="37">
        <f t="shared" si="29"/>
        <v>22.847999999999999</v>
      </c>
      <c r="Q303" s="32">
        <f t="shared" si="25"/>
        <v>35.96</v>
      </c>
      <c r="R303" s="32">
        <f t="shared" si="26"/>
        <v>32.152000000000001</v>
      </c>
      <c r="S303" s="26">
        <f t="shared" si="27"/>
        <v>1</v>
      </c>
      <c r="T303" s="26">
        <f t="shared" si="28"/>
        <v>1</v>
      </c>
    </row>
    <row r="304" spans="13:20" ht="15" x14ac:dyDescent="0.3">
      <c r="M304" s="34">
        <v>298.5</v>
      </c>
      <c r="N304" s="34">
        <v>-4.4000000000000004</v>
      </c>
      <c r="O304" s="32">
        <f t="shared" si="24"/>
        <v>24.08</v>
      </c>
      <c r="P304" s="37">
        <f t="shared" si="29"/>
        <v>28.895999999999997</v>
      </c>
      <c r="Q304" s="32">
        <f t="shared" si="25"/>
        <v>30.92</v>
      </c>
      <c r="R304" s="32">
        <f t="shared" si="26"/>
        <v>26.104000000000003</v>
      </c>
      <c r="S304" s="26">
        <f t="shared" si="27"/>
        <v>1</v>
      </c>
      <c r="T304" s="26">
        <f t="shared" si="28"/>
        <v>1</v>
      </c>
    </row>
    <row r="305" spans="13:20" ht="15" x14ac:dyDescent="0.3">
      <c r="M305" s="34">
        <v>299.5</v>
      </c>
      <c r="N305" s="34">
        <v>-3.9</v>
      </c>
      <c r="O305" s="32">
        <f t="shared" si="24"/>
        <v>24.98</v>
      </c>
      <c r="P305" s="37">
        <f t="shared" si="29"/>
        <v>29.975999999999999</v>
      </c>
      <c r="Q305" s="32">
        <f t="shared" si="25"/>
        <v>30.02</v>
      </c>
      <c r="R305" s="32">
        <f t="shared" si="26"/>
        <v>25.024000000000001</v>
      </c>
      <c r="S305" s="26">
        <f t="shared" si="27"/>
        <v>1</v>
      </c>
      <c r="T305" s="26">
        <f t="shared" si="28"/>
        <v>1</v>
      </c>
    </row>
    <row r="306" spans="13:20" ht="15" x14ac:dyDescent="0.3">
      <c r="M306" s="34">
        <v>300.5</v>
      </c>
      <c r="N306" s="34">
        <v>-2.8</v>
      </c>
      <c r="O306" s="32">
        <f t="shared" si="24"/>
        <v>26.96</v>
      </c>
      <c r="P306" s="37">
        <f t="shared" si="29"/>
        <v>32.351999999999997</v>
      </c>
      <c r="Q306" s="32">
        <f t="shared" si="25"/>
        <v>28.04</v>
      </c>
      <c r="R306" s="32">
        <f t="shared" si="26"/>
        <v>22.648000000000003</v>
      </c>
      <c r="S306" s="26">
        <f t="shared" si="27"/>
        <v>1</v>
      </c>
      <c r="T306" s="26">
        <f t="shared" si="28"/>
        <v>1</v>
      </c>
    </row>
    <row r="307" spans="13:20" ht="15" x14ac:dyDescent="0.3">
      <c r="M307" s="34">
        <v>301.5</v>
      </c>
      <c r="N307" s="34">
        <v>-0.6</v>
      </c>
      <c r="O307" s="32">
        <f t="shared" si="24"/>
        <v>30.92</v>
      </c>
      <c r="P307" s="37">
        <f t="shared" si="29"/>
        <v>37.103999999999999</v>
      </c>
      <c r="Q307" s="32">
        <f t="shared" si="25"/>
        <v>24.08</v>
      </c>
      <c r="R307" s="32">
        <f t="shared" si="26"/>
        <v>17.896000000000001</v>
      </c>
      <c r="S307" s="26">
        <f t="shared" si="27"/>
        <v>1</v>
      </c>
      <c r="T307" s="26">
        <f t="shared" si="28"/>
        <v>1</v>
      </c>
    </row>
    <row r="308" spans="13:20" ht="15" x14ac:dyDescent="0.3">
      <c r="M308" s="34">
        <v>302.5</v>
      </c>
      <c r="N308" s="34">
        <v>-0.6</v>
      </c>
      <c r="O308" s="32">
        <f t="shared" si="24"/>
        <v>30.92</v>
      </c>
      <c r="P308" s="37">
        <f t="shared" si="29"/>
        <v>37.103999999999999</v>
      </c>
      <c r="Q308" s="32">
        <f t="shared" si="25"/>
        <v>24.08</v>
      </c>
      <c r="R308" s="32">
        <f t="shared" si="26"/>
        <v>17.896000000000001</v>
      </c>
      <c r="S308" s="26">
        <f t="shared" si="27"/>
        <v>1</v>
      </c>
      <c r="T308" s="26">
        <f t="shared" si="28"/>
        <v>1</v>
      </c>
    </row>
    <row r="309" spans="13:20" ht="15" x14ac:dyDescent="0.3">
      <c r="M309" s="34">
        <v>303.5</v>
      </c>
      <c r="N309" s="34">
        <v>0</v>
      </c>
      <c r="O309" s="32">
        <f t="shared" si="24"/>
        <v>32</v>
      </c>
      <c r="P309" s="37">
        <f t="shared" si="29"/>
        <v>38.4</v>
      </c>
      <c r="Q309" s="32">
        <f t="shared" si="25"/>
        <v>23</v>
      </c>
      <c r="R309" s="32">
        <f t="shared" si="26"/>
        <v>16.600000000000001</v>
      </c>
      <c r="S309" s="26">
        <f t="shared" si="27"/>
        <v>1</v>
      </c>
      <c r="T309" s="26">
        <f t="shared" si="28"/>
        <v>1</v>
      </c>
    </row>
    <row r="310" spans="13:20" ht="15" x14ac:dyDescent="0.3">
      <c r="M310" s="34">
        <v>304.5</v>
      </c>
      <c r="N310" s="34">
        <v>1.1000000000000001</v>
      </c>
      <c r="O310" s="32">
        <f t="shared" si="24"/>
        <v>33.979999999999997</v>
      </c>
      <c r="P310" s="37">
        <f t="shared" si="29"/>
        <v>40.775999999999996</v>
      </c>
      <c r="Q310" s="32">
        <f t="shared" si="25"/>
        <v>21.020000000000003</v>
      </c>
      <c r="R310" s="32">
        <f t="shared" si="26"/>
        <v>14.224000000000004</v>
      </c>
      <c r="S310" s="26">
        <f t="shared" si="27"/>
        <v>1</v>
      </c>
      <c r="T310" s="26">
        <f t="shared" si="28"/>
        <v>1</v>
      </c>
    </row>
    <row r="311" spans="13:20" ht="15" x14ac:dyDescent="0.3">
      <c r="M311" s="34">
        <v>305.5</v>
      </c>
      <c r="N311" s="34">
        <v>1.1000000000000001</v>
      </c>
      <c r="O311" s="32">
        <f t="shared" si="24"/>
        <v>33.979999999999997</v>
      </c>
      <c r="P311" s="37">
        <f t="shared" si="29"/>
        <v>40.775999999999996</v>
      </c>
      <c r="Q311" s="32">
        <f t="shared" si="25"/>
        <v>21.020000000000003</v>
      </c>
      <c r="R311" s="32">
        <f t="shared" si="26"/>
        <v>14.224000000000004</v>
      </c>
      <c r="S311" s="26">
        <f t="shared" si="27"/>
        <v>1</v>
      </c>
      <c r="T311" s="26">
        <f t="shared" si="28"/>
        <v>1</v>
      </c>
    </row>
    <row r="312" spans="13:20" ht="15" x14ac:dyDescent="0.3">
      <c r="M312" s="34">
        <v>306.5</v>
      </c>
      <c r="N312" s="34">
        <v>1.1000000000000001</v>
      </c>
      <c r="O312" s="32">
        <f t="shared" si="24"/>
        <v>33.979999999999997</v>
      </c>
      <c r="P312" s="37">
        <f t="shared" si="29"/>
        <v>40.775999999999996</v>
      </c>
      <c r="Q312" s="32">
        <f t="shared" si="25"/>
        <v>21.020000000000003</v>
      </c>
      <c r="R312" s="32">
        <f t="shared" si="26"/>
        <v>14.224000000000004</v>
      </c>
      <c r="S312" s="26">
        <f t="shared" si="27"/>
        <v>1</v>
      </c>
      <c r="T312" s="26">
        <f t="shared" si="28"/>
        <v>1</v>
      </c>
    </row>
    <row r="313" spans="13:20" ht="15" x14ac:dyDescent="0.3">
      <c r="M313" s="34">
        <v>307.5</v>
      </c>
      <c r="N313" s="34">
        <v>2.2000000000000002</v>
      </c>
      <c r="O313" s="32">
        <f t="shared" si="24"/>
        <v>35.96</v>
      </c>
      <c r="P313" s="37">
        <f t="shared" si="29"/>
        <v>43.152000000000001</v>
      </c>
      <c r="Q313" s="32">
        <f t="shared" si="25"/>
        <v>19.04</v>
      </c>
      <c r="R313" s="32">
        <f t="shared" si="26"/>
        <v>11.847999999999999</v>
      </c>
      <c r="S313" s="26">
        <f t="shared" si="27"/>
        <v>1</v>
      </c>
      <c r="T313" s="26">
        <f t="shared" si="28"/>
        <v>1</v>
      </c>
    </row>
    <row r="314" spans="13:20" ht="15" x14ac:dyDescent="0.3">
      <c r="M314" s="34">
        <v>308.5</v>
      </c>
      <c r="N314" s="34">
        <v>2.2000000000000002</v>
      </c>
      <c r="O314" s="32">
        <f t="shared" si="24"/>
        <v>35.96</v>
      </c>
      <c r="P314" s="37">
        <f t="shared" si="29"/>
        <v>43.152000000000001</v>
      </c>
      <c r="Q314" s="32">
        <f t="shared" si="25"/>
        <v>19.04</v>
      </c>
      <c r="R314" s="32">
        <f t="shared" si="26"/>
        <v>11.847999999999999</v>
      </c>
      <c r="S314" s="26">
        <f t="shared" si="27"/>
        <v>1</v>
      </c>
      <c r="T314" s="26">
        <f t="shared" si="28"/>
        <v>1</v>
      </c>
    </row>
    <row r="315" spans="13:20" ht="15" x14ac:dyDescent="0.3">
      <c r="M315" s="34">
        <v>309.5</v>
      </c>
      <c r="N315" s="34">
        <v>2.8</v>
      </c>
      <c r="O315" s="32">
        <f t="shared" si="24"/>
        <v>37.04</v>
      </c>
      <c r="P315" s="37">
        <f t="shared" si="29"/>
        <v>44.448</v>
      </c>
      <c r="Q315" s="32">
        <f t="shared" si="25"/>
        <v>17.96</v>
      </c>
      <c r="R315" s="32">
        <f t="shared" si="26"/>
        <v>10.552</v>
      </c>
      <c r="S315" s="26">
        <f t="shared" si="27"/>
        <v>1</v>
      </c>
      <c r="T315" s="26">
        <f t="shared" si="28"/>
        <v>1</v>
      </c>
    </row>
    <row r="316" spans="13:20" ht="15" x14ac:dyDescent="0.3">
      <c r="M316" s="34">
        <v>310.5</v>
      </c>
      <c r="N316" s="34">
        <v>3.9</v>
      </c>
      <c r="O316" s="32">
        <f t="shared" si="24"/>
        <v>39.019999999999996</v>
      </c>
      <c r="P316" s="37">
        <f t="shared" si="29"/>
        <v>46.823999999999991</v>
      </c>
      <c r="Q316" s="32">
        <f t="shared" si="25"/>
        <v>15.980000000000004</v>
      </c>
      <c r="R316" s="32">
        <f t="shared" si="26"/>
        <v>8.176000000000009</v>
      </c>
      <c r="S316" s="26">
        <f t="shared" si="27"/>
        <v>1</v>
      </c>
      <c r="T316" s="26">
        <f t="shared" si="28"/>
        <v>1</v>
      </c>
    </row>
    <row r="317" spans="13:20" ht="15" x14ac:dyDescent="0.3">
      <c r="M317" s="34">
        <v>311.5</v>
      </c>
      <c r="N317" s="34">
        <v>5</v>
      </c>
      <c r="O317" s="32">
        <f t="shared" si="24"/>
        <v>41</v>
      </c>
      <c r="P317" s="37">
        <f t="shared" si="29"/>
        <v>49.199999999999996</v>
      </c>
      <c r="Q317" s="32">
        <f t="shared" si="25"/>
        <v>14</v>
      </c>
      <c r="R317" s="32">
        <f t="shared" si="26"/>
        <v>5.8000000000000043</v>
      </c>
      <c r="S317" s="26">
        <f t="shared" si="27"/>
        <v>1</v>
      </c>
      <c r="T317" s="26">
        <f t="shared" si="28"/>
        <v>1</v>
      </c>
    </row>
    <row r="318" spans="13:20" ht="15" x14ac:dyDescent="0.3">
      <c r="M318" s="34">
        <v>312.5</v>
      </c>
      <c r="N318" s="34">
        <v>7.2</v>
      </c>
      <c r="O318" s="32">
        <f t="shared" si="24"/>
        <v>44.96</v>
      </c>
      <c r="P318" s="37">
        <f t="shared" si="29"/>
        <v>53.951999999999998</v>
      </c>
      <c r="Q318" s="32">
        <f t="shared" si="25"/>
        <v>10.039999999999999</v>
      </c>
      <c r="R318" s="32">
        <f t="shared" si="26"/>
        <v>1.0480000000000018</v>
      </c>
      <c r="S318" s="26">
        <f t="shared" si="27"/>
        <v>1</v>
      </c>
      <c r="T318" s="26">
        <f t="shared" si="28"/>
        <v>1</v>
      </c>
    </row>
    <row r="319" spans="13:20" ht="15" x14ac:dyDescent="0.3">
      <c r="M319" s="34">
        <v>313.5</v>
      </c>
      <c r="N319" s="34">
        <v>8.3000000000000007</v>
      </c>
      <c r="O319" s="32">
        <f t="shared" si="24"/>
        <v>46.94</v>
      </c>
      <c r="P319" s="37">
        <f t="shared" si="29"/>
        <v>56.327999999999996</v>
      </c>
      <c r="Q319" s="32">
        <f t="shared" si="25"/>
        <v>8.0600000000000023</v>
      </c>
      <c r="R319" s="32">
        <f t="shared" si="26"/>
        <v>-1.3279999999999959</v>
      </c>
      <c r="S319" s="26">
        <f t="shared" si="27"/>
        <v>1</v>
      </c>
      <c r="T319" s="26">
        <f t="shared" si="28"/>
        <v>0</v>
      </c>
    </row>
    <row r="320" spans="13:20" ht="15" x14ac:dyDescent="0.3">
      <c r="M320" s="34">
        <v>314.5</v>
      </c>
      <c r="N320" s="34">
        <v>9.4</v>
      </c>
      <c r="O320" s="32">
        <f t="shared" si="24"/>
        <v>48.92</v>
      </c>
      <c r="P320" s="37">
        <f t="shared" si="29"/>
        <v>58.704000000000001</v>
      </c>
      <c r="Q320" s="32">
        <f t="shared" si="25"/>
        <v>6.0799999999999983</v>
      </c>
      <c r="R320" s="32">
        <f t="shared" si="26"/>
        <v>-3.7040000000000006</v>
      </c>
      <c r="S320" s="26">
        <f t="shared" si="27"/>
        <v>1</v>
      </c>
      <c r="T320" s="26">
        <f t="shared" si="28"/>
        <v>0</v>
      </c>
    </row>
    <row r="321" spans="13:20" ht="15" x14ac:dyDescent="0.3">
      <c r="M321" s="34">
        <v>315.5</v>
      </c>
      <c r="N321" s="34">
        <v>10</v>
      </c>
      <c r="O321" s="32">
        <f t="shared" si="24"/>
        <v>50</v>
      </c>
      <c r="P321" s="37">
        <f t="shared" si="29"/>
        <v>60</v>
      </c>
      <c r="Q321" s="32">
        <f t="shared" si="25"/>
        <v>5</v>
      </c>
      <c r="R321" s="32">
        <f t="shared" si="26"/>
        <v>-5</v>
      </c>
      <c r="S321" s="26">
        <f t="shared" si="27"/>
        <v>1</v>
      </c>
      <c r="T321" s="26">
        <f t="shared" si="28"/>
        <v>0</v>
      </c>
    </row>
    <row r="322" spans="13:20" ht="15" x14ac:dyDescent="0.3">
      <c r="M322" s="34">
        <v>316.5</v>
      </c>
      <c r="N322" s="34">
        <v>10</v>
      </c>
      <c r="O322" s="32">
        <f t="shared" si="24"/>
        <v>50</v>
      </c>
      <c r="P322" s="37">
        <f t="shared" si="29"/>
        <v>60</v>
      </c>
      <c r="Q322" s="32">
        <f t="shared" si="25"/>
        <v>5</v>
      </c>
      <c r="R322" s="32">
        <f t="shared" si="26"/>
        <v>-5</v>
      </c>
      <c r="S322" s="26">
        <f t="shared" si="27"/>
        <v>1</v>
      </c>
      <c r="T322" s="26">
        <f t="shared" si="28"/>
        <v>0</v>
      </c>
    </row>
    <row r="323" spans="13:20" ht="15" x14ac:dyDescent="0.3">
      <c r="M323" s="34">
        <v>317.5</v>
      </c>
      <c r="N323" s="34">
        <v>10</v>
      </c>
      <c r="O323" s="32">
        <f t="shared" si="24"/>
        <v>50</v>
      </c>
      <c r="P323" s="37">
        <f t="shared" si="29"/>
        <v>60</v>
      </c>
      <c r="Q323" s="32">
        <f t="shared" si="25"/>
        <v>5</v>
      </c>
      <c r="R323" s="32">
        <f t="shared" si="26"/>
        <v>-5</v>
      </c>
      <c r="S323" s="26">
        <f t="shared" si="27"/>
        <v>1</v>
      </c>
      <c r="T323" s="26">
        <f t="shared" si="28"/>
        <v>0</v>
      </c>
    </row>
    <row r="324" spans="13:20" ht="15" x14ac:dyDescent="0.3">
      <c r="M324" s="34">
        <v>318.5</v>
      </c>
      <c r="N324" s="34">
        <v>9.4</v>
      </c>
      <c r="O324" s="32">
        <f t="shared" si="24"/>
        <v>48.92</v>
      </c>
      <c r="P324" s="37">
        <f t="shared" si="29"/>
        <v>58.704000000000001</v>
      </c>
      <c r="Q324" s="32">
        <f t="shared" si="25"/>
        <v>6.0799999999999983</v>
      </c>
      <c r="R324" s="32">
        <f t="shared" si="26"/>
        <v>-3.7040000000000006</v>
      </c>
      <c r="S324" s="26">
        <f t="shared" si="27"/>
        <v>1</v>
      </c>
      <c r="T324" s="26">
        <f t="shared" si="28"/>
        <v>0</v>
      </c>
    </row>
    <row r="325" spans="13:20" ht="15" x14ac:dyDescent="0.3">
      <c r="M325" s="34">
        <v>319.5</v>
      </c>
      <c r="N325" s="34">
        <v>6.1</v>
      </c>
      <c r="O325" s="32">
        <f t="shared" si="24"/>
        <v>42.980000000000004</v>
      </c>
      <c r="P325" s="37">
        <f t="shared" si="29"/>
        <v>51.576000000000001</v>
      </c>
      <c r="Q325" s="32">
        <f t="shared" si="25"/>
        <v>12.019999999999996</v>
      </c>
      <c r="R325" s="32">
        <f t="shared" si="26"/>
        <v>3.4239999999999995</v>
      </c>
      <c r="S325" s="26">
        <f t="shared" si="27"/>
        <v>1</v>
      </c>
      <c r="T325" s="26">
        <f t="shared" si="28"/>
        <v>1</v>
      </c>
    </row>
    <row r="326" spans="13:20" ht="15" x14ac:dyDescent="0.3">
      <c r="M326" s="34">
        <v>320.5</v>
      </c>
      <c r="N326" s="34">
        <v>5.6</v>
      </c>
      <c r="O326" s="32">
        <f t="shared" ref="O326:O389" si="30">CONVERT(N326,"C","F")</f>
        <v>42.08</v>
      </c>
      <c r="P326" s="37">
        <f t="shared" si="29"/>
        <v>50.495999999999995</v>
      </c>
      <c r="Q326" s="32">
        <f t="shared" ref="Q326:Q389" si="31">$L$3-O326</f>
        <v>12.920000000000002</v>
      </c>
      <c r="R326" s="32">
        <f t="shared" ref="R326:R389" si="32">$L$3-P326</f>
        <v>4.5040000000000049</v>
      </c>
      <c r="S326" s="26">
        <f t="shared" ref="S326:S389" si="33">IF(O326&lt;=$L$3, 1, 0)</f>
        <v>1</v>
      </c>
      <c r="T326" s="26">
        <f t="shared" ref="T326:T389" si="34">IF(P326&lt;=$L$3, 1, 0)</f>
        <v>1</v>
      </c>
    </row>
    <row r="327" spans="13:20" ht="15" x14ac:dyDescent="0.3">
      <c r="M327" s="34">
        <v>321.5</v>
      </c>
      <c r="N327" s="34">
        <v>5.6</v>
      </c>
      <c r="O327" s="32">
        <f t="shared" si="30"/>
        <v>42.08</v>
      </c>
      <c r="P327" s="37">
        <f t="shared" ref="P327:P390" si="35">O327*1.2</f>
        <v>50.495999999999995</v>
      </c>
      <c r="Q327" s="32">
        <f t="shared" si="31"/>
        <v>12.920000000000002</v>
      </c>
      <c r="R327" s="32">
        <f t="shared" si="32"/>
        <v>4.5040000000000049</v>
      </c>
      <c r="S327" s="26">
        <f t="shared" si="33"/>
        <v>1</v>
      </c>
      <c r="T327" s="26">
        <f t="shared" si="34"/>
        <v>1</v>
      </c>
    </row>
    <row r="328" spans="13:20" ht="15" x14ac:dyDescent="0.3">
      <c r="M328" s="34">
        <v>322.5</v>
      </c>
      <c r="N328" s="34">
        <v>6.1</v>
      </c>
      <c r="O328" s="32">
        <f t="shared" si="30"/>
        <v>42.980000000000004</v>
      </c>
      <c r="P328" s="37">
        <f t="shared" si="35"/>
        <v>51.576000000000001</v>
      </c>
      <c r="Q328" s="32">
        <f t="shared" si="31"/>
        <v>12.019999999999996</v>
      </c>
      <c r="R328" s="32">
        <f t="shared" si="32"/>
        <v>3.4239999999999995</v>
      </c>
      <c r="S328" s="26">
        <f t="shared" si="33"/>
        <v>1</v>
      </c>
      <c r="T328" s="26">
        <f t="shared" si="34"/>
        <v>1</v>
      </c>
    </row>
    <row r="329" spans="13:20" ht="15" x14ac:dyDescent="0.3">
      <c r="M329" s="34">
        <v>323.5</v>
      </c>
      <c r="N329" s="34">
        <v>5.6</v>
      </c>
      <c r="O329" s="32">
        <f t="shared" si="30"/>
        <v>42.08</v>
      </c>
      <c r="P329" s="37">
        <f t="shared" si="35"/>
        <v>50.495999999999995</v>
      </c>
      <c r="Q329" s="32">
        <f t="shared" si="31"/>
        <v>12.920000000000002</v>
      </c>
      <c r="R329" s="32">
        <f t="shared" si="32"/>
        <v>4.5040000000000049</v>
      </c>
      <c r="S329" s="26">
        <f t="shared" si="33"/>
        <v>1</v>
      </c>
      <c r="T329" s="26">
        <f t="shared" si="34"/>
        <v>1</v>
      </c>
    </row>
    <row r="330" spans="13:20" ht="15" x14ac:dyDescent="0.3">
      <c r="M330" s="34">
        <v>324.5</v>
      </c>
      <c r="N330" s="34">
        <v>5.6</v>
      </c>
      <c r="O330" s="32">
        <f t="shared" si="30"/>
        <v>42.08</v>
      </c>
      <c r="P330" s="37">
        <f t="shared" si="35"/>
        <v>50.495999999999995</v>
      </c>
      <c r="Q330" s="32">
        <f t="shared" si="31"/>
        <v>12.920000000000002</v>
      </c>
      <c r="R330" s="32">
        <f t="shared" si="32"/>
        <v>4.5040000000000049</v>
      </c>
      <c r="S330" s="26">
        <f t="shared" si="33"/>
        <v>1</v>
      </c>
      <c r="T330" s="26">
        <f t="shared" si="34"/>
        <v>1</v>
      </c>
    </row>
    <row r="331" spans="13:20" ht="15" x14ac:dyDescent="0.3">
      <c r="M331" s="34">
        <v>325.5</v>
      </c>
      <c r="N331" s="34">
        <v>5</v>
      </c>
      <c r="O331" s="32">
        <f t="shared" si="30"/>
        <v>41</v>
      </c>
      <c r="P331" s="37">
        <f t="shared" si="35"/>
        <v>49.199999999999996</v>
      </c>
      <c r="Q331" s="32">
        <f t="shared" si="31"/>
        <v>14</v>
      </c>
      <c r="R331" s="32">
        <f t="shared" si="32"/>
        <v>5.8000000000000043</v>
      </c>
      <c r="S331" s="26">
        <f t="shared" si="33"/>
        <v>1</v>
      </c>
      <c r="T331" s="26">
        <f t="shared" si="34"/>
        <v>1</v>
      </c>
    </row>
    <row r="332" spans="13:20" ht="15" x14ac:dyDescent="0.3">
      <c r="M332" s="34">
        <v>326.5</v>
      </c>
      <c r="N332" s="34">
        <v>8.3000000000000007</v>
      </c>
      <c r="O332" s="32">
        <f t="shared" si="30"/>
        <v>46.94</v>
      </c>
      <c r="P332" s="37">
        <f t="shared" si="35"/>
        <v>56.327999999999996</v>
      </c>
      <c r="Q332" s="32">
        <f t="shared" si="31"/>
        <v>8.0600000000000023</v>
      </c>
      <c r="R332" s="32">
        <f t="shared" si="32"/>
        <v>-1.3279999999999959</v>
      </c>
      <c r="S332" s="26">
        <f t="shared" si="33"/>
        <v>1</v>
      </c>
      <c r="T332" s="26">
        <f t="shared" si="34"/>
        <v>0</v>
      </c>
    </row>
    <row r="333" spans="13:20" ht="15" x14ac:dyDescent="0.3">
      <c r="M333" s="34">
        <v>327.5</v>
      </c>
      <c r="N333" s="34">
        <v>4.4000000000000004</v>
      </c>
      <c r="O333" s="32">
        <f t="shared" si="30"/>
        <v>39.92</v>
      </c>
      <c r="P333" s="37">
        <f t="shared" si="35"/>
        <v>47.904000000000003</v>
      </c>
      <c r="Q333" s="32">
        <f t="shared" si="31"/>
        <v>15.079999999999998</v>
      </c>
      <c r="R333" s="32">
        <f t="shared" si="32"/>
        <v>7.0959999999999965</v>
      </c>
      <c r="S333" s="26">
        <f t="shared" si="33"/>
        <v>1</v>
      </c>
      <c r="T333" s="26">
        <f t="shared" si="34"/>
        <v>1</v>
      </c>
    </row>
    <row r="334" spans="13:20" ht="15" x14ac:dyDescent="0.3">
      <c r="M334" s="34">
        <v>328.5</v>
      </c>
      <c r="N334" s="34">
        <v>3.9</v>
      </c>
      <c r="O334" s="32">
        <f t="shared" si="30"/>
        <v>39.019999999999996</v>
      </c>
      <c r="P334" s="37">
        <f t="shared" si="35"/>
        <v>46.823999999999991</v>
      </c>
      <c r="Q334" s="32">
        <f t="shared" si="31"/>
        <v>15.980000000000004</v>
      </c>
      <c r="R334" s="32">
        <f t="shared" si="32"/>
        <v>8.176000000000009</v>
      </c>
      <c r="S334" s="26">
        <f t="shared" si="33"/>
        <v>1</v>
      </c>
      <c r="T334" s="26">
        <f t="shared" si="34"/>
        <v>1</v>
      </c>
    </row>
    <row r="335" spans="13:20" ht="15" x14ac:dyDescent="0.3">
      <c r="M335" s="34">
        <v>329.5</v>
      </c>
      <c r="N335" s="34">
        <v>2.8</v>
      </c>
      <c r="O335" s="32">
        <f t="shared" si="30"/>
        <v>37.04</v>
      </c>
      <c r="P335" s="37">
        <f t="shared" si="35"/>
        <v>44.448</v>
      </c>
      <c r="Q335" s="32">
        <f t="shared" si="31"/>
        <v>17.96</v>
      </c>
      <c r="R335" s="32">
        <f t="shared" si="32"/>
        <v>10.552</v>
      </c>
      <c r="S335" s="26">
        <f t="shared" si="33"/>
        <v>1</v>
      </c>
      <c r="T335" s="26">
        <f t="shared" si="34"/>
        <v>1</v>
      </c>
    </row>
    <row r="336" spans="13:20" ht="15" x14ac:dyDescent="0.3">
      <c r="M336" s="34">
        <v>330.5</v>
      </c>
      <c r="N336" s="34">
        <v>2.2000000000000002</v>
      </c>
      <c r="O336" s="32">
        <f t="shared" si="30"/>
        <v>35.96</v>
      </c>
      <c r="P336" s="37">
        <f t="shared" si="35"/>
        <v>43.152000000000001</v>
      </c>
      <c r="Q336" s="32">
        <f t="shared" si="31"/>
        <v>19.04</v>
      </c>
      <c r="R336" s="32">
        <f t="shared" si="32"/>
        <v>11.847999999999999</v>
      </c>
      <c r="S336" s="26">
        <f t="shared" si="33"/>
        <v>1</v>
      </c>
      <c r="T336" s="26">
        <f t="shared" si="34"/>
        <v>1</v>
      </c>
    </row>
    <row r="337" spans="13:20" ht="15" x14ac:dyDescent="0.3">
      <c r="M337" s="34">
        <v>331.5</v>
      </c>
      <c r="N337" s="34">
        <v>2.2000000000000002</v>
      </c>
      <c r="O337" s="32">
        <f t="shared" si="30"/>
        <v>35.96</v>
      </c>
      <c r="P337" s="37">
        <f t="shared" si="35"/>
        <v>43.152000000000001</v>
      </c>
      <c r="Q337" s="32">
        <f t="shared" si="31"/>
        <v>19.04</v>
      </c>
      <c r="R337" s="32">
        <f t="shared" si="32"/>
        <v>11.847999999999999</v>
      </c>
      <c r="S337" s="26">
        <f t="shared" si="33"/>
        <v>1</v>
      </c>
      <c r="T337" s="26">
        <f t="shared" si="34"/>
        <v>1</v>
      </c>
    </row>
    <row r="338" spans="13:20" ht="15" x14ac:dyDescent="0.3">
      <c r="M338" s="34">
        <v>332.5</v>
      </c>
      <c r="N338" s="34">
        <v>1.7</v>
      </c>
      <c r="O338" s="32">
        <f t="shared" si="30"/>
        <v>35.06</v>
      </c>
      <c r="P338" s="37">
        <f t="shared" si="35"/>
        <v>42.072000000000003</v>
      </c>
      <c r="Q338" s="32">
        <f t="shared" si="31"/>
        <v>19.939999999999998</v>
      </c>
      <c r="R338" s="32">
        <f t="shared" si="32"/>
        <v>12.927999999999997</v>
      </c>
      <c r="S338" s="26">
        <f t="shared" si="33"/>
        <v>1</v>
      </c>
      <c r="T338" s="26">
        <f t="shared" si="34"/>
        <v>1</v>
      </c>
    </row>
    <row r="339" spans="13:20" ht="15" x14ac:dyDescent="0.3">
      <c r="M339" s="34">
        <v>333.5</v>
      </c>
      <c r="N339" s="34">
        <v>1.1000000000000001</v>
      </c>
      <c r="O339" s="32">
        <f t="shared" si="30"/>
        <v>33.979999999999997</v>
      </c>
      <c r="P339" s="37">
        <f t="shared" si="35"/>
        <v>40.775999999999996</v>
      </c>
      <c r="Q339" s="32">
        <f t="shared" si="31"/>
        <v>21.020000000000003</v>
      </c>
      <c r="R339" s="32">
        <f t="shared" si="32"/>
        <v>14.224000000000004</v>
      </c>
      <c r="S339" s="26">
        <f t="shared" si="33"/>
        <v>1</v>
      </c>
      <c r="T339" s="26">
        <f t="shared" si="34"/>
        <v>1</v>
      </c>
    </row>
    <row r="340" spans="13:20" ht="15" x14ac:dyDescent="0.3">
      <c r="M340" s="34">
        <v>334.5</v>
      </c>
      <c r="N340" s="34">
        <v>1.1000000000000001</v>
      </c>
      <c r="O340" s="32">
        <f t="shared" si="30"/>
        <v>33.979999999999997</v>
      </c>
      <c r="P340" s="37">
        <f t="shared" si="35"/>
        <v>40.775999999999996</v>
      </c>
      <c r="Q340" s="32">
        <f t="shared" si="31"/>
        <v>21.020000000000003</v>
      </c>
      <c r="R340" s="32">
        <f t="shared" si="32"/>
        <v>14.224000000000004</v>
      </c>
      <c r="S340" s="26">
        <f t="shared" si="33"/>
        <v>1</v>
      </c>
      <c r="T340" s="26">
        <f t="shared" si="34"/>
        <v>1</v>
      </c>
    </row>
    <row r="341" spans="13:20" ht="15" x14ac:dyDescent="0.3">
      <c r="M341" s="34">
        <v>335.5</v>
      </c>
      <c r="N341" s="34">
        <v>0</v>
      </c>
      <c r="O341" s="32">
        <f t="shared" si="30"/>
        <v>32</v>
      </c>
      <c r="P341" s="37">
        <f t="shared" si="35"/>
        <v>38.4</v>
      </c>
      <c r="Q341" s="32">
        <f t="shared" si="31"/>
        <v>23</v>
      </c>
      <c r="R341" s="32">
        <f t="shared" si="32"/>
        <v>16.600000000000001</v>
      </c>
      <c r="S341" s="26">
        <f t="shared" si="33"/>
        <v>1</v>
      </c>
      <c r="T341" s="26">
        <f t="shared" si="34"/>
        <v>1</v>
      </c>
    </row>
    <row r="342" spans="13:20" ht="15" x14ac:dyDescent="0.3">
      <c r="M342" s="34">
        <v>336.5</v>
      </c>
      <c r="N342" s="34">
        <v>-0.6</v>
      </c>
      <c r="O342" s="32">
        <f t="shared" si="30"/>
        <v>30.92</v>
      </c>
      <c r="P342" s="37">
        <f t="shared" si="35"/>
        <v>37.103999999999999</v>
      </c>
      <c r="Q342" s="32">
        <f t="shared" si="31"/>
        <v>24.08</v>
      </c>
      <c r="R342" s="32">
        <f t="shared" si="32"/>
        <v>17.896000000000001</v>
      </c>
      <c r="S342" s="26">
        <f t="shared" si="33"/>
        <v>1</v>
      </c>
      <c r="T342" s="26">
        <f t="shared" si="34"/>
        <v>1</v>
      </c>
    </row>
    <row r="343" spans="13:20" ht="15" x14ac:dyDescent="0.3">
      <c r="M343" s="34">
        <v>337.5</v>
      </c>
      <c r="N343" s="34">
        <v>-0.6</v>
      </c>
      <c r="O343" s="32">
        <f t="shared" si="30"/>
        <v>30.92</v>
      </c>
      <c r="P343" s="37">
        <f t="shared" si="35"/>
        <v>37.103999999999999</v>
      </c>
      <c r="Q343" s="32">
        <f t="shared" si="31"/>
        <v>24.08</v>
      </c>
      <c r="R343" s="32">
        <f t="shared" si="32"/>
        <v>17.896000000000001</v>
      </c>
      <c r="S343" s="26">
        <f t="shared" si="33"/>
        <v>1</v>
      </c>
      <c r="T343" s="26">
        <f t="shared" si="34"/>
        <v>1</v>
      </c>
    </row>
    <row r="344" spans="13:20" ht="15" x14ac:dyDescent="0.3">
      <c r="M344" s="34">
        <v>338.5</v>
      </c>
      <c r="N344" s="34">
        <v>-1.1000000000000001</v>
      </c>
      <c r="O344" s="32">
        <f t="shared" si="30"/>
        <v>30.02</v>
      </c>
      <c r="P344" s="37">
        <f t="shared" si="35"/>
        <v>36.024000000000001</v>
      </c>
      <c r="Q344" s="32">
        <f t="shared" si="31"/>
        <v>24.98</v>
      </c>
      <c r="R344" s="32">
        <f t="shared" si="32"/>
        <v>18.975999999999999</v>
      </c>
      <c r="S344" s="26">
        <f t="shared" si="33"/>
        <v>1</v>
      </c>
      <c r="T344" s="26">
        <f t="shared" si="34"/>
        <v>1</v>
      </c>
    </row>
    <row r="345" spans="13:20" ht="15" x14ac:dyDescent="0.3">
      <c r="M345" s="34">
        <v>339.5</v>
      </c>
      <c r="N345" s="34">
        <v>-1.1000000000000001</v>
      </c>
      <c r="O345" s="32">
        <f t="shared" si="30"/>
        <v>30.02</v>
      </c>
      <c r="P345" s="37">
        <f t="shared" si="35"/>
        <v>36.024000000000001</v>
      </c>
      <c r="Q345" s="32">
        <f t="shared" si="31"/>
        <v>24.98</v>
      </c>
      <c r="R345" s="32">
        <f t="shared" si="32"/>
        <v>18.975999999999999</v>
      </c>
      <c r="S345" s="26">
        <f t="shared" si="33"/>
        <v>1</v>
      </c>
      <c r="T345" s="26">
        <f t="shared" si="34"/>
        <v>1</v>
      </c>
    </row>
    <row r="346" spans="13:20" ht="15" x14ac:dyDescent="0.3">
      <c r="M346" s="34">
        <v>340.5</v>
      </c>
      <c r="N346" s="34">
        <v>-1.1000000000000001</v>
      </c>
      <c r="O346" s="32">
        <f t="shared" si="30"/>
        <v>30.02</v>
      </c>
      <c r="P346" s="37">
        <f t="shared" si="35"/>
        <v>36.024000000000001</v>
      </c>
      <c r="Q346" s="32">
        <f t="shared" si="31"/>
        <v>24.98</v>
      </c>
      <c r="R346" s="32">
        <f t="shared" si="32"/>
        <v>18.975999999999999</v>
      </c>
      <c r="S346" s="26">
        <f t="shared" si="33"/>
        <v>1</v>
      </c>
      <c r="T346" s="26">
        <f t="shared" si="34"/>
        <v>1</v>
      </c>
    </row>
    <row r="347" spans="13:20" ht="15" x14ac:dyDescent="0.3">
      <c r="M347" s="34">
        <v>341.5</v>
      </c>
      <c r="N347" s="34">
        <v>-1.7</v>
      </c>
      <c r="O347" s="32">
        <f t="shared" si="30"/>
        <v>28.94</v>
      </c>
      <c r="P347" s="37">
        <f t="shared" si="35"/>
        <v>34.728000000000002</v>
      </c>
      <c r="Q347" s="32">
        <f t="shared" si="31"/>
        <v>26.06</v>
      </c>
      <c r="R347" s="32">
        <f t="shared" si="32"/>
        <v>20.271999999999998</v>
      </c>
      <c r="S347" s="26">
        <f t="shared" si="33"/>
        <v>1</v>
      </c>
      <c r="T347" s="26">
        <f t="shared" si="34"/>
        <v>1</v>
      </c>
    </row>
    <row r="348" spans="13:20" ht="15" x14ac:dyDescent="0.3">
      <c r="M348" s="34">
        <v>342.5</v>
      </c>
      <c r="N348" s="34">
        <v>-1.7</v>
      </c>
      <c r="O348" s="32">
        <f t="shared" si="30"/>
        <v>28.94</v>
      </c>
      <c r="P348" s="37">
        <f t="shared" si="35"/>
        <v>34.728000000000002</v>
      </c>
      <c r="Q348" s="32">
        <f t="shared" si="31"/>
        <v>26.06</v>
      </c>
      <c r="R348" s="32">
        <f t="shared" si="32"/>
        <v>20.271999999999998</v>
      </c>
      <c r="S348" s="26">
        <f t="shared" si="33"/>
        <v>1</v>
      </c>
      <c r="T348" s="26">
        <f t="shared" si="34"/>
        <v>1</v>
      </c>
    </row>
    <row r="349" spans="13:20" ht="15" x14ac:dyDescent="0.3">
      <c r="M349" s="34">
        <v>343.5</v>
      </c>
      <c r="N349" s="34">
        <v>-1.7</v>
      </c>
      <c r="O349" s="32">
        <f t="shared" si="30"/>
        <v>28.94</v>
      </c>
      <c r="P349" s="37">
        <f t="shared" si="35"/>
        <v>34.728000000000002</v>
      </c>
      <c r="Q349" s="32">
        <f t="shared" si="31"/>
        <v>26.06</v>
      </c>
      <c r="R349" s="32">
        <f t="shared" si="32"/>
        <v>20.271999999999998</v>
      </c>
      <c r="S349" s="26">
        <f t="shared" si="33"/>
        <v>1</v>
      </c>
      <c r="T349" s="26">
        <f t="shared" si="34"/>
        <v>1</v>
      </c>
    </row>
    <row r="350" spans="13:20" ht="15" x14ac:dyDescent="0.3">
      <c r="M350" s="34">
        <v>344.5</v>
      </c>
      <c r="N350" s="34">
        <v>-1.7</v>
      </c>
      <c r="O350" s="32">
        <f t="shared" si="30"/>
        <v>28.94</v>
      </c>
      <c r="P350" s="37">
        <f t="shared" si="35"/>
        <v>34.728000000000002</v>
      </c>
      <c r="Q350" s="32">
        <f t="shared" si="31"/>
        <v>26.06</v>
      </c>
      <c r="R350" s="32">
        <f t="shared" si="32"/>
        <v>20.271999999999998</v>
      </c>
      <c r="S350" s="26">
        <f t="shared" si="33"/>
        <v>1</v>
      </c>
      <c r="T350" s="26">
        <f t="shared" si="34"/>
        <v>1</v>
      </c>
    </row>
    <row r="351" spans="13:20" ht="15" x14ac:dyDescent="0.3">
      <c r="M351" s="34">
        <v>345.5</v>
      </c>
      <c r="N351" s="34">
        <v>-1.7</v>
      </c>
      <c r="O351" s="32">
        <f t="shared" si="30"/>
        <v>28.94</v>
      </c>
      <c r="P351" s="37">
        <f t="shared" si="35"/>
        <v>34.728000000000002</v>
      </c>
      <c r="Q351" s="32">
        <f t="shared" si="31"/>
        <v>26.06</v>
      </c>
      <c r="R351" s="32">
        <f t="shared" si="32"/>
        <v>20.271999999999998</v>
      </c>
      <c r="S351" s="26">
        <f t="shared" si="33"/>
        <v>1</v>
      </c>
      <c r="T351" s="26">
        <f t="shared" si="34"/>
        <v>1</v>
      </c>
    </row>
    <row r="352" spans="13:20" ht="15" x14ac:dyDescent="0.3">
      <c r="M352" s="34">
        <v>346.5</v>
      </c>
      <c r="N352" s="34">
        <v>-1.1000000000000001</v>
      </c>
      <c r="O352" s="32">
        <f t="shared" si="30"/>
        <v>30.02</v>
      </c>
      <c r="P352" s="37">
        <f t="shared" si="35"/>
        <v>36.024000000000001</v>
      </c>
      <c r="Q352" s="32">
        <f t="shared" si="31"/>
        <v>24.98</v>
      </c>
      <c r="R352" s="32">
        <f t="shared" si="32"/>
        <v>18.975999999999999</v>
      </c>
      <c r="S352" s="26">
        <f t="shared" si="33"/>
        <v>1</v>
      </c>
      <c r="T352" s="26">
        <f t="shared" si="34"/>
        <v>1</v>
      </c>
    </row>
    <row r="353" spans="13:20" ht="15" x14ac:dyDescent="0.3">
      <c r="M353" s="34">
        <v>347.5</v>
      </c>
      <c r="N353" s="34">
        <v>-1.7</v>
      </c>
      <c r="O353" s="32">
        <f t="shared" si="30"/>
        <v>28.94</v>
      </c>
      <c r="P353" s="37">
        <f t="shared" si="35"/>
        <v>34.728000000000002</v>
      </c>
      <c r="Q353" s="32">
        <f t="shared" si="31"/>
        <v>26.06</v>
      </c>
      <c r="R353" s="32">
        <f t="shared" si="32"/>
        <v>20.271999999999998</v>
      </c>
      <c r="S353" s="26">
        <f t="shared" si="33"/>
        <v>1</v>
      </c>
      <c r="T353" s="26">
        <f t="shared" si="34"/>
        <v>1</v>
      </c>
    </row>
    <row r="354" spans="13:20" ht="15" x14ac:dyDescent="0.3">
      <c r="M354" s="34">
        <v>348.5</v>
      </c>
      <c r="N354" s="34">
        <v>-1.7</v>
      </c>
      <c r="O354" s="32">
        <f t="shared" si="30"/>
        <v>28.94</v>
      </c>
      <c r="P354" s="37">
        <f t="shared" si="35"/>
        <v>34.728000000000002</v>
      </c>
      <c r="Q354" s="32">
        <f t="shared" si="31"/>
        <v>26.06</v>
      </c>
      <c r="R354" s="32">
        <f t="shared" si="32"/>
        <v>20.271999999999998</v>
      </c>
      <c r="S354" s="26">
        <f t="shared" si="33"/>
        <v>1</v>
      </c>
      <c r="T354" s="26">
        <f t="shared" si="34"/>
        <v>1</v>
      </c>
    </row>
    <row r="355" spans="13:20" ht="15" x14ac:dyDescent="0.3">
      <c r="M355" s="34">
        <v>349.5</v>
      </c>
      <c r="N355" s="34">
        <v>-1.1000000000000001</v>
      </c>
      <c r="O355" s="32">
        <f t="shared" si="30"/>
        <v>30.02</v>
      </c>
      <c r="P355" s="37">
        <f t="shared" si="35"/>
        <v>36.024000000000001</v>
      </c>
      <c r="Q355" s="32">
        <f t="shared" si="31"/>
        <v>24.98</v>
      </c>
      <c r="R355" s="32">
        <f t="shared" si="32"/>
        <v>18.975999999999999</v>
      </c>
      <c r="S355" s="26">
        <f t="shared" si="33"/>
        <v>1</v>
      </c>
      <c r="T355" s="26">
        <f t="shared" si="34"/>
        <v>1</v>
      </c>
    </row>
    <row r="356" spans="13:20" ht="15" x14ac:dyDescent="0.3">
      <c r="M356" s="34">
        <v>350.5</v>
      </c>
      <c r="N356" s="34">
        <v>-1.1000000000000001</v>
      </c>
      <c r="O356" s="32">
        <f t="shared" si="30"/>
        <v>30.02</v>
      </c>
      <c r="P356" s="37">
        <f t="shared" si="35"/>
        <v>36.024000000000001</v>
      </c>
      <c r="Q356" s="32">
        <f t="shared" si="31"/>
        <v>24.98</v>
      </c>
      <c r="R356" s="32">
        <f t="shared" si="32"/>
        <v>18.975999999999999</v>
      </c>
      <c r="S356" s="26">
        <f t="shared" si="33"/>
        <v>1</v>
      </c>
      <c r="T356" s="26">
        <f t="shared" si="34"/>
        <v>1</v>
      </c>
    </row>
    <row r="357" spans="13:20" ht="15" x14ac:dyDescent="0.3">
      <c r="M357" s="34">
        <v>351.5</v>
      </c>
      <c r="N357" s="34">
        <v>-1.7</v>
      </c>
      <c r="O357" s="32">
        <f t="shared" si="30"/>
        <v>28.94</v>
      </c>
      <c r="P357" s="37">
        <f t="shared" si="35"/>
        <v>34.728000000000002</v>
      </c>
      <c r="Q357" s="32">
        <f t="shared" si="31"/>
        <v>26.06</v>
      </c>
      <c r="R357" s="32">
        <f t="shared" si="32"/>
        <v>20.271999999999998</v>
      </c>
      <c r="S357" s="26">
        <f t="shared" si="33"/>
        <v>1</v>
      </c>
      <c r="T357" s="26">
        <f t="shared" si="34"/>
        <v>1</v>
      </c>
    </row>
    <row r="358" spans="13:20" ht="15" x14ac:dyDescent="0.3">
      <c r="M358" s="34">
        <v>352.5</v>
      </c>
      <c r="N358" s="34">
        <v>-2.2000000000000002</v>
      </c>
      <c r="O358" s="32">
        <f t="shared" si="30"/>
        <v>28.04</v>
      </c>
      <c r="P358" s="37">
        <f t="shared" si="35"/>
        <v>33.647999999999996</v>
      </c>
      <c r="Q358" s="32">
        <f t="shared" si="31"/>
        <v>26.96</v>
      </c>
      <c r="R358" s="32">
        <f t="shared" si="32"/>
        <v>21.352000000000004</v>
      </c>
      <c r="S358" s="26">
        <f t="shared" si="33"/>
        <v>1</v>
      </c>
      <c r="T358" s="26">
        <f t="shared" si="34"/>
        <v>1</v>
      </c>
    </row>
    <row r="359" spans="13:20" ht="15" x14ac:dyDescent="0.3">
      <c r="M359" s="34">
        <v>353.5</v>
      </c>
      <c r="N359" s="34">
        <v>-2.2000000000000002</v>
      </c>
      <c r="O359" s="32">
        <f t="shared" si="30"/>
        <v>28.04</v>
      </c>
      <c r="P359" s="37">
        <f t="shared" si="35"/>
        <v>33.647999999999996</v>
      </c>
      <c r="Q359" s="32">
        <f t="shared" si="31"/>
        <v>26.96</v>
      </c>
      <c r="R359" s="32">
        <f t="shared" si="32"/>
        <v>21.352000000000004</v>
      </c>
      <c r="S359" s="26">
        <f t="shared" si="33"/>
        <v>1</v>
      </c>
      <c r="T359" s="26">
        <f t="shared" si="34"/>
        <v>1</v>
      </c>
    </row>
    <row r="360" spans="13:20" ht="15" x14ac:dyDescent="0.3">
      <c r="M360" s="34">
        <v>354.5</v>
      </c>
      <c r="N360" s="34">
        <v>-3.3</v>
      </c>
      <c r="O360" s="32">
        <f t="shared" si="30"/>
        <v>26.060000000000002</v>
      </c>
      <c r="P360" s="37">
        <f t="shared" si="35"/>
        <v>31.272000000000002</v>
      </c>
      <c r="Q360" s="32">
        <f t="shared" si="31"/>
        <v>28.939999999999998</v>
      </c>
      <c r="R360" s="32">
        <f t="shared" si="32"/>
        <v>23.727999999999998</v>
      </c>
      <c r="S360" s="26">
        <f t="shared" si="33"/>
        <v>1</v>
      </c>
      <c r="T360" s="26">
        <f t="shared" si="34"/>
        <v>1</v>
      </c>
    </row>
    <row r="361" spans="13:20" ht="15" x14ac:dyDescent="0.3">
      <c r="M361" s="34">
        <v>355.5</v>
      </c>
      <c r="N361" s="34">
        <v>-3.9</v>
      </c>
      <c r="O361" s="32">
        <f t="shared" si="30"/>
        <v>24.98</v>
      </c>
      <c r="P361" s="37">
        <f t="shared" si="35"/>
        <v>29.975999999999999</v>
      </c>
      <c r="Q361" s="32">
        <f t="shared" si="31"/>
        <v>30.02</v>
      </c>
      <c r="R361" s="32">
        <f t="shared" si="32"/>
        <v>25.024000000000001</v>
      </c>
      <c r="S361" s="26">
        <f t="shared" si="33"/>
        <v>1</v>
      </c>
      <c r="T361" s="26">
        <f t="shared" si="34"/>
        <v>1</v>
      </c>
    </row>
    <row r="362" spans="13:20" ht="15" x14ac:dyDescent="0.3">
      <c r="M362" s="34">
        <v>356.5</v>
      </c>
      <c r="N362" s="34">
        <v>-3.9</v>
      </c>
      <c r="O362" s="32">
        <f t="shared" si="30"/>
        <v>24.98</v>
      </c>
      <c r="P362" s="37">
        <f t="shared" si="35"/>
        <v>29.975999999999999</v>
      </c>
      <c r="Q362" s="32">
        <f t="shared" si="31"/>
        <v>30.02</v>
      </c>
      <c r="R362" s="32">
        <f t="shared" si="32"/>
        <v>25.024000000000001</v>
      </c>
      <c r="S362" s="26">
        <f t="shared" si="33"/>
        <v>1</v>
      </c>
      <c r="T362" s="26">
        <f t="shared" si="34"/>
        <v>1</v>
      </c>
    </row>
    <row r="363" spans="13:20" ht="15" x14ac:dyDescent="0.3">
      <c r="M363" s="34">
        <v>357.5</v>
      </c>
      <c r="N363" s="34">
        <v>-3.9</v>
      </c>
      <c r="O363" s="32">
        <f t="shared" si="30"/>
        <v>24.98</v>
      </c>
      <c r="P363" s="37">
        <f t="shared" si="35"/>
        <v>29.975999999999999</v>
      </c>
      <c r="Q363" s="32">
        <f t="shared" si="31"/>
        <v>30.02</v>
      </c>
      <c r="R363" s="32">
        <f t="shared" si="32"/>
        <v>25.024000000000001</v>
      </c>
      <c r="S363" s="26">
        <f t="shared" si="33"/>
        <v>1</v>
      </c>
      <c r="T363" s="26">
        <f t="shared" si="34"/>
        <v>1</v>
      </c>
    </row>
    <row r="364" spans="13:20" ht="15" x14ac:dyDescent="0.3">
      <c r="M364" s="34">
        <v>358.5</v>
      </c>
      <c r="N364" s="34">
        <v>-4.4000000000000004</v>
      </c>
      <c r="O364" s="32">
        <f t="shared" si="30"/>
        <v>24.08</v>
      </c>
      <c r="P364" s="37">
        <f t="shared" si="35"/>
        <v>28.895999999999997</v>
      </c>
      <c r="Q364" s="32">
        <f t="shared" si="31"/>
        <v>30.92</v>
      </c>
      <c r="R364" s="32">
        <f t="shared" si="32"/>
        <v>26.104000000000003</v>
      </c>
      <c r="S364" s="26">
        <f t="shared" si="33"/>
        <v>1</v>
      </c>
      <c r="T364" s="26">
        <f t="shared" si="34"/>
        <v>1</v>
      </c>
    </row>
    <row r="365" spans="13:20" ht="15" x14ac:dyDescent="0.3">
      <c r="M365" s="34">
        <v>359.5</v>
      </c>
      <c r="N365" s="34">
        <v>-4.4000000000000004</v>
      </c>
      <c r="O365" s="32">
        <f t="shared" si="30"/>
        <v>24.08</v>
      </c>
      <c r="P365" s="37">
        <f t="shared" si="35"/>
        <v>28.895999999999997</v>
      </c>
      <c r="Q365" s="32">
        <f t="shared" si="31"/>
        <v>30.92</v>
      </c>
      <c r="R365" s="32">
        <f t="shared" si="32"/>
        <v>26.104000000000003</v>
      </c>
      <c r="S365" s="26">
        <f t="shared" si="33"/>
        <v>1</v>
      </c>
      <c r="T365" s="26">
        <f t="shared" si="34"/>
        <v>1</v>
      </c>
    </row>
    <row r="366" spans="13:20" ht="15" x14ac:dyDescent="0.3">
      <c r="M366" s="34">
        <v>360.5</v>
      </c>
      <c r="N366" s="34">
        <v>-3.9</v>
      </c>
      <c r="O366" s="32">
        <f t="shared" si="30"/>
        <v>24.98</v>
      </c>
      <c r="P366" s="37">
        <f t="shared" si="35"/>
        <v>29.975999999999999</v>
      </c>
      <c r="Q366" s="32">
        <f t="shared" si="31"/>
        <v>30.02</v>
      </c>
      <c r="R366" s="32">
        <f t="shared" si="32"/>
        <v>25.024000000000001</v>
      </c>
      <c r="S366" s="26">
        <f t="shared" si="33"/>
        <v>1</v>
      </c>
      <c r="T366" s="26">
        <f t="shared" si="34"/>
        <v>1</v>
      </c>
    </row>
    <row r="367" spans="13:20" ht="15" x14ac:dyDescent="0.3">
      <c r="M367" s="34">
        <v>361.5</v>
      </c>
      <c r="N367" s="34">
        <v>-4.4000000000000004</v>
      </c>
      <c r="O367" s="32">
        <f t="shared" si="30"/>
        <v>24.08</v>
      </c>
      <c r="P367" s="37">
        <f t="shared" si="35"/>
        <v>28.895999999999997</v>
      </c>
      <c r="Q367" s="32">
        <f t="shared" si="31"/>
        <v>30.92</v>
      </c>
      <c r="R367" s="32">
        <f t="shared" si="32"/>
        <v>26.104000000000003</v>
      </c>
      <c r="S367" s="26">
        <f t="shared" si="33"/>
        <v>1</v>
      </c>
      <c r="T367" s="26">
        <f t="shared" si="34"/>
        <v>1</v>
      </c>
    </row>
    <row r="368" spans="13:20" ht="15" x14ac:dyDescent="0.3">
      <c r="M368" s="34">
        <v>362.5</v>
      </c>
      <c r="N368" s="34">
        <v>-5</v>
      </c>
      <c r="O368" s="32">
        <f t="shared" si="30"/>
        <v>23</v>
      </c>
      <c r="P368" s="37">
        <f t="shared" si="35"/>
        <v>27.599999999999998</v>
      </c>
      <c r="Q368" s="32">
        <f t="shared" si="31"/>
        <v>32</v>
      </c>
      <c r="R368" s="32">
        <f t="shared" si="32"/>
        <v>27.400000000000002</v>
      </c>
      <c r="S368" s="26">
        <f t="shared" si="33"/>
        <v>1</v>
      </c>
      <c r="T368" s="26">
        <f t="shared" si="34"/>
        <v>1</v>
      </c>
    </row>
    <row r="369" spans="13:20" ht="15" x14ac:dyDescent="0.3">
      <c r="M369" s="34">
        <v>363.5</v>
      </c>
      <c r="N369" s="34">
        <v>-5</v>
      </c>
      <c r="O369" s="32">
        <f t="shared" si="30"/>
        <v>23</v>
      </c>
      <c r="P369" s="37">
        <f t="shared" si="35"/>
        <v>27.599999999999998</v>
      </c>
      <c r="Q369" s="32">
        <f t="shared" si="31"/>
        <v>32</v>
      </c>
      <c r="R369" s="32">
        <f t="shared" si="32"/>
        <v>27.400000000000002</v>
      </c>
      <c r="S369" s="26">
        <f t="shared" si="33"/>
        <v>1</v>
      </c>
      <c r="T369" s="26">
        <f t="shared" si="34"/>
        <v>1</v>
      </c>
    </row>
    <row r="370" spans="13:20" ht="15" x14ac:dyDescent="0.3">
      <c r="M370" s="34">
        <v>364.5</v>
      </c>
      <c r="N370" s="34">
        <v>-5</v>
      </c>
      <c r="O370" s="32">
        <f t="shared" si="30"/>
        <v>23</v>
      </c>
      <c r="P370" s="37">
        <f t="shared" si="35"/>
        <v>27.599999999999998</v>
      </c>
      <c r="Q370" s="32">
        <f t="shared" si="31"/>
        <v>32</v>
      </c>
      <c r="R370" s="32">
        <f t="shared" si="32"/>
        <v>27.400000000000002</v>
      </c>
      <c r="S370" s="26">
        <f t="shared" si="33"/>
        <v>1</v>
      </c>
      <c r="T370" s="26">
        <f t="shared" si="34"/>
        <v>1</v>
      </c>
    </row>
    <row r="371" spans="13:20" ht="15" x14ac:dyDescent="0.3">
      <c r="M371" s="34">
        <v>365.5</v>
      </c>
      <c r="N371" s="34">
        <v>-5</v>
      </c>
      <c r="O371" s="32">
        <f t="shared" si="30"/>
        <v>23</v>
      </c>
      <c r="P371" s="37">
        <f t="shared" si="35"/>
        <v>27.599999999999998</v>
      </c>
      <c r="Q371" s="32">
        <f t="shared" si="31"/>
        <v>32</v>
      </c>
      <c r="R371" s="32">
        <f t="shared" si="32"/>
        <v>27.400000000000002</v>
      </c>
      <c r="S371" s="26">
        <f t="shared" si="33"/>
        <v>1</v>
      </c>
      <c r="T371" s="26">
        <f t="shared" si="34"/>
        <v>1</v>
      </c>
    </row>
    <row r="372" spans="13:20" ht="15" x14ac:dyDescent="0.3">
      <c r="M372" s="34">
        <v>366.5</v>
      </c>
      <c r="N372" s="34">
        <v>-5</v>
      </c>
      <c r="O372" s="32">
        <f t="shared" si="30"/>
        <v>23</v>
      </c>
      <c r="P372" s="37">
        <f t="shared" si="35"/>
        <v>27.599999999999998</v>
      </c>
      <c r="Q372" s="32">
        <f t="shared" si="31"/>
        <v>32</v>
      </c>
      <c r="R372" s="32">
        <f t="shared" si="32"/>
        <v>27.400000000000002</v>
      </c>
      <c r="S372" s="26">
        <f t="shared" si="33"/>
        <v>1</v>
      </c>
      <c r="T372" s="26">
        <f t="shared" si="34"/>
        <v>1</v>
      </c>
    </row>
    <row r="373" spans="13:20" ht="15" x14ac:dyDescent="0.3">
      <c r="M373" s="34">
        <v>367.5</v>
      </c>
      <c r="N373" s="34">
        <v>-4.4000000000000004</v>
      </c>
      <c r="O373" s="32">
        <f t="shared" si="30"/>
        <v>24.08</v>
      </c>
      <c r="P373" s="37">
        <f t="shared" si="35"/>
        <v>28.895999999999997</v>
      </c>
      <c r="Q373" s="32">
        <f t="shared" si="31"/>
        <v>30.92</v>
      </c>
      <c r="R373" s="32">
        <f t="shared" si="32"/>
        <v>26.104000000000003</v>
      </c>
      <c r="S373" s="26">
        <f t="shared" si="33"/>
        <v>1</v>
      </c>
      <c r="T373" s="26">
        <f t="shared" si="34"/>
        <v>1</v>
      </c>
    </row>
    <row r="374" spans="13:20" ht="15" x14ac:dyDescent="0.3">
      <c r="M374" s="34">
        <v>368.5</v>
      </c>
      <c r="N374" s="34">
        <v>-3.9</v>
      </c>
      <c r="O374" s="32">
        <f t="shared" si="30"/>
        <v>24.98</v>
      </c>
      <c r="P374" s="37">
        <f t="shared" si="35"/>
        <v>29.975999999999999</v>
      </c>
      <c r="Q374" s="32">
        <f t="shared" si="31"/>
        <v>30.02</v>
      </c>
      <c r="R374" s="32">
        <f t="shared" si="32"/>
        <v>25.024000000000001</v>
      </c>
      <c r="S374" s="26">
        <f t="shared" si="33"/>
        <v>1</v>
      </c>
      <c r="T374" s="26">
        <f t="shared" si="34"/>
        <v>1</v>
      </c>
    </row>
    <row r="375" spans="13:20" ht="15" x14ac:dyDescent="0.3">
      <c r="M375" s="34">
        <v>369.5</v>
      </c>
      <c r="N375" s="34">
        <v>-2.8</v>
      </c>
      <c r="O375" s="32">
        <f t="shared" si="30"/>
        <v>26.96</v>
      </c>
      <c r="P375" s="37">
        <f t="shared" si="35"/>
        <v>32.351999999999997</v>
      </c>
      <c r="Q375" s="32">
        <f t="shared" si="31"/>
        <v>28.04</v>
      </c>
      <c r="R375" s="32">
        <f t="shared" si="32"/>
        <v>22.648000000000003</v>
      </c>
      <c r="S375" s="26">
        <f t="shared" si="33"/>
        <v>1</v>
      </c>
      <c r="T375" s="26">
        <f t="shared" si="34"/>
        <v>1</v>
      </c>
    </row>
    <row r="376" spans="13:20" ht="15" x14ac:dyDescent="0.3">
      <c r="M376" s="34">
        <v>370.5</v>
      </c>
      <c r="N376" s="34">
        <v>-1.1000000000000001</v>
      </c>
      <c r="O376" s="32">
        <f t="shared" si="30"/>
        <v>30.02</v>
      </c>
      <c r="P376" s="37">
        <f t="shared" si="35"/>
        <v>36.024000000000001</v>
      </c>
      <c r="Q376" s="32">
        <f t="shared" si="31"/>
        <v>24.98</v>
      </c>
      <c r="R376" s="32">
        <f t="shared" si="32"/>
        <v>18.975999999999999</v>
      </c>
      <c r="S376" s="26">
        <f t="shared" si="33"/>
        <v>1</v>
      </c>
      <c r="T376" s="26">
        <f t="shared" si="34"/>
        <v>1</v>
      </c>
    </row>
    <row r="377" spans="13:20" ht="15" x14ac:dyDescent="0.3">
      <c r="M377" s="34">
        <v>371.5</v>
      </c>
      <c r="N377" s="34">
        <v>0.6</v>
      </c>
      <c r="O377" s="32">
        <f t="shared" si="30"/>
        <v>33.08</v>
      </c>
      <c r="P377" s="37">
        <f t="shared" si="35"/>
        <v>39.695999999999998</v>
      </c>
      <c r="Q377" s="32">
        <f t="shared" si="31"/>
        <v>21.92</v>
      </c>
      <c r="R377" s="32">
        <f t="shared" si="32"/>
        <v>15.304000000000002</v>
      </c>
      <c r="S377" s="26">
        <f t="shared" si="33"/>
        <v>1</v>
      </c>
      <c r="T377" s="26">
        <f t="shared" si="34"/>
        <v>1</v>
      </c>
    </row>
    <row r="378" spans="13:20" ht="15" x14ac:dyDescent="0.3">
      <c r="M378" s="34">
        <v>372.5</v>
      </c>
      <c r="N378" s="34">
        <v>1.1000000000000001</v>
      </c>
      <c r="O378" s="32">
        <f t="shared" si="30"/>
        <v>33.979999999999997</v>
      </c>
      <c r="P378" s="37">
        <f t="shared" si="35"/>
        <v>40.775999999999996</v>
      </c>
      <c r="Q378" s="32">
        <f t="shared" si="31"/>
        <v>21.020000000000003</v>
      </c>
      <c r="R378" s="32">
        <f t="shared" si="32"/>
        <v>14.224000000000004</v>
      </c>
      <c r="S378" s="26">
        <f t="shared" si="33"/>
        <v>1</v>
      </c>
      <c r="T378" s="26">
        <f t="shared" si="34"/>
        <v>1</v>
      </c>
    </row>
    <row r="379" spans="13:20" ht="15" x14ac:dyDescent="0.3">
      <c r="M379" s="34">
        <v>373.5</v>
      </c>
      <c r="N379" s="34">
        <v>2.2000000000000002</v>
      </c>
      <c r="O379" s="32">
        <f t="shared" si="30"/>
        <v>35.96</v>
      </c>
      <c r="P379" s="37">
        <f t="shared" si="35"/>
        <v>43.152000000000001</v>
      </c>
      <c r="Q379" s="32">
        <f t="shared" si="31"/>
        <v>19.04</v>
      </c>
      <c r="R379" s="32">
        <f t="shared" si="32"/>
        <v>11.847999999999999</v>
      </c>
      <c r="S379" s="26">
        <f t="shared" si="33"/>
        <v>1</v>
      </c>
      <c r="T379" s="26">
        <f t="shared" si="34"/>
        <v>1</v>
      </c>
    </row>
    <row r="380" spans="13:20" ht="15" x14ac:dyDescent="0.3">
      <c r="M380" s="34">
        <v>374.5</v>
      </c>
      <c r="N380" s="34">
        <v>2.2000000000000002</v>
      </c>
      <c r="O380" s="32">
        <f t="shared" si="30"/>
        <v>35.96</v>
      </c>
      <c r="P380" s="37">
        <f t="shared" si="35"/>
        <v>43.152000000000001</v>
      </c>
      <c r="Q380" s="32">
        <f t="shared" si="31"/>
        <v>19.04</v>
      </c>
      <c r="R380" s="32">
        <f t="shared" si="32"/>
        <v>11.847999999999999</v>
      </c>
      <c r="S380" s="26">
        <f t="shared" si="33"/>
        <v>1</v>
      </c>
      <c r="T380" s="26">
        <f t="shared" si="34"/>
        <v>1</v>
      </c>
    </row>
    <row r="381" spans="13:20" ht="15" x14ac:dyDescent="0.3">
      <c r="M381" s="34">
        <v>375.5</v>
      </c>
      <c r="N381" s="34">
        <v>2.8</v>
      </c>
      <c r="O381" s="32">
        <f t="shared" si="30"/>
        <v>37.04</v>
      </c>
      <c r="P381" s="37">
        <f t="shared" si="35"/>
        <v>44.448</v>
      </c>
      <c r="Q381" s="32">
        <f t="shared" si="31"/>
        <v>17.96</v>
      </c>
      <c r="R381" s="32">
        <f t="shared" si="32"/>
        <v>10.552</v>
      </c>
      <c r="S381" s="26">
        <f t="shared" si="33"/>
        <v>1</v>
      </c>
      <c r="T381" s="26">
        <f t="shared" si="34"/>
        <v>1</v>
      </c>
    </row>
    <row r="382" spans="13:20" ht="15" x14ac:dyDescent="0.3">
      <c r="M382" s="34">
        <v>376.5</v>
      </c>
      <c r="N382" s="34">
        <v>2.8</v>
      </c>
      <c r="O382" s="32">
        <f t="shared" si="30"/>
        <v>37.04</v>
      </c>
      <c r="P382" s="37">
        <f t="shared" si="35"/>
        <v>44.448</v>
      </c>
      <c r="Q382" s="32">
        <f t="shared" si="31"/>
        <v>17.96</v>
      </c>
      <c r="R382" s="32">
        <f t="shared" si="32"/>
        <v>10.552</v>
      </c>
      <c r="S382" s="26">
        <f t="shared" si="33"/>
        <v>1</v>
      </c>
      <c r="T382" s="26">
        <f t="shared" si="34"/>
        <v>1</v>
      </c>
    </row>
    <row r="383" spans="13:20" ht="15" x14ac:dyDescent="0.3">
      <c r="M383" s="34">
        <v>377.5</v>
      </c>
      <c r="N383" s="34">
        <v>2.8</v>
      </c>
      <c r="O383" s="32">
        <f t="shared" si="30"/>
        <v>37.04</v>
      </c>
      <c r="P383" s="37">
        <f t="shared" si="35"/>
        <v>44.448</v>
      </c>
      <c r="Q383" s="32">
        <f t="shared" si="31"/>
        <v>17.96</v>
      </c>
      <c r="R383" s="32">
        <f t="shared" si="32"/>
        <v>10.552</v>
      </c>
      <c r="S383" s="26">
        <f t="shared" si="33"/>
        <v>1</v>
      </c>
      <c r="T383" s="26">
        <f t="shared" si="34"/>
        <v>1</v>
      </c>
    </row>
    <row r="384" spans="13:20" ht="15" x14ac:dyDescent="0.3">
      <c r="M384" s="34">
        <v>378.5</v>
      </c>
      <c r="N384" s="34">
        <v>3.3</v>
      </c>
      <c r="O384" s="32">
        <f t="shared" si="30"/>
        <v>37.94</v>
      </c>
      <c r="P384" s="37">
        <f t="shared" si="35"/>
        <v>45.527999999999999</v>
      </c>
      <c r="Q384" s="32">
        <f t="shared" si="31"/>
        <v>17.060000000000002</v>
      </c>
      <c r="R384" s="32">
        <f t="shared" si="32"/>
        <v>9.4720000000000013</v>
      </c>
      <c r="S384" s="26">
        <f t="shared" si="33"/>
        <v>1</v>
      </c>
      <c r="T384" s="26">
        <f t="shared" si="34"/>
        <v>1</v>
      </c>
    </row>
    <row r="385" spans="13:20" ht="15" x14ac:dyDescent="0.3">
      <c r="M385" s="34">
        <v>379.5</v>
      </c>
      <c r="N385" s="34">
        <v>3.9</v>
      </c>
      <c r="O385" s="32">
        <f t="shared" si="30"/>
        <v>39.019999999999996</v>
      </c>
      <c r="P385" s="37">
        <f t="shared" si="35"/>
        <v>46.823999999999991</v>
      </c>
      <c r="Q385" s="32">
        <f t="shared" si="31"/>
        <v>15.980000000000004</v>
      </c>
      <c r="R385" s="32">
        <f t="shared" si="32"/>
        <v>8.176000000000009</v>
      </c>
      <c r="S385" s="26">
        <f t="shared" si="33"/>
        <v>1</v>
      </c>
      <c r="T385" s="26">
        <f t="shared" si="34"/>
        <v>1</v>
      </c>
    </row>
    <row r="386" spans="13:20" ht="15" x14ac:dyDescent="0.3">
      <c r="M386" s="34">
        <v>380.5</v>
      </c>
      <c r="N386" s="34">
        <v>2.8</v>
      </c>
      <c r="O386" s="32">
        <f t="shared" si="30"/>
        <v>37.04</v>
      </c>
      <c r="P386" s="37">
        <f t="shared" si="35"/>
        <v>44.448</v>
      </c>
      <c r="Q386" s="32">
        <f t="shared" si="31"/>
        <v>17.96</v>
      </c>
      <c r="R386" s="32">
        <f t="shared" si="32"/>
        <v>10.552</v>
      </c>
      <c r="S386" s="26">
        <f t="shared" si="33"/>
        <v>1</v>
      </c>
      <c r="T386" s="26">
        <f t="shared" si="34"/>
        <v>1</v>
      </c>
    </row>
    <row r="387" spans="13:20" ht="15" x14ac:dyDescent="0.3">
      <c r="M387" s="34">
        <v>381.5</v>
      </c>
      <c r="N387" s="34">
        <v>3.3</v>
      </c>
      <c r="O387" s="32">
        <f t="shared" si="30"/>
        <v>37.94</v>
      </c>
      <c r="P387" s="37">
        <f t="shared" si="35"/>
        <v>45.527999999999999</v>
      </c>
      <c r="Q387" s="32">
        <f t="shared" si="31"/>
        <v>17.060000000000002</v>
      </c>
      <c r="R387" s="32">
        <f t="shared" si="32"/>
        <v>9.4720000000000013</v>
      </c>
      <c r="S387" s="26">
        <f t="shared" si="33"/>
        <v>1</v>
      </c>
      <c r="T387" s="26">
        <f t="shared" si="34"/>
        <v>1</v>
      </c>
    </row>
    <row r="388" spans="13:20" ht="15" x14ac:dyDescent="0.3">
      <c r="M388" s="34">
        <v>382.5</v>
      </c>
      <c r="N388" s="34">
        <v>2.8</v>
      </c>
      <c r="O388" s="32">
        <f t="shared" si="30"/>
        <v>37.04</v>
      </c>
      <c r="P388" s="37">
        <f t="shared" si="35"/>
        <v>44.448</v>
      </c>
      <c r="Q388" s="32">
        <f t="shared" si="31"/>
        <v>17.96</v>
      </c>
      <c r="R388" s="32">
        <f t="shared" si="32"/>
        <v>10.552</v>
      </c>
      <c r="S388" s="26">
        <f t="shared" si="33"/>
        <v>1</v>
      </c>
      <c r="T388" s="26">
        <f t="shared" si="34"/>
        <v>1</v>
      </c>
    </row>
    <row r="389" spans="13:20" ht="15" x14ac:dyDescent="0.3">
      <c r="M389" s="34">
        <v>383.5</v>
      </c>
      <c r="N389" s="34">
        <v>1.7</v>
      </c>
      <c r="O389" s="32">
        <f t="shared" si="30"/>
        <v>35.06</v>
      </c>
      <c r="P389" s="37">
        <f t="shared" si="35"/>
        <v>42.072000000000003</v>
      </c>
      <c r="Q389" s="32">
        <f t="shared" si="31"/>
        <v>19.939999999999998</v>
      </c>
      <c r="R389" s="32">
        <f t="shared" si="32"/>
        <v>12.927999999999997</v>
      </c>
      <c r="S389" s="26">
        <f t="shared" si="33"/>
        <v>1</v>
      </c>
      <c r="T389" s="26">
        <f t="shared" si="34"/>
        <v>1</v>
      </c>
    </row>
    <row r="390" spans="13:20" ht="15" x14ac:dyDescent="0.3">
      <c r="M390" s="34">
        <v>384.5</v>
      </c>
      <c r="N390" s="34">
        <v>1.1000000000000001</v>
      </c>
      <c r="O390" s="32">
        <f t="shared" ref="O390:O453" si="36">CONVERT(N390,"C","F")</f>
        <v>33.979999999999997</v>
      </c>
      <c r="P390" s="37">
        <f t="shared" si="35"/>
        <v>40.775999999999996</v>
      </c>
      <c r="Q390" s="32">
        <f t="shared" ref="Q390:Q453" si="37">$L$3-O390</f>
        <v>21.020000000000003</v>
      </c>
      <c r="R390" s="32">
        <f t="shared" ref="R390:R453" si="38">$L$3-P390</f>
        <v>14.224000000000004</v>
      </c>
      <c r="S390" s="26">
        <f t="shared" ref="S390:S453" si="39">IF(O390&lt;=$L$3, 1, 0)</f>
        <v>1</v>
      </c>
      <c r="T390" s="26">
        <f t="shared" ref="T390:T453" si="40">IF(P390&lt;=$L$3, 1, 0)</f>
        <v>1</v>
      </c>
    </row>
    <row r="391" spans="13:20" ht="15" x14ac:dyDescent="0.3">
      <c r="M391" s="34">
        <v>385.5</v>
      </c>
      <c r="N391" s="34">
        <v>0</v>
      </c>
      <c r="O391" s="32">
        <f t="shared" si="36"/>
        <v>32</v>
      </c>
      <c r="P391" s="37">
        <f t="shared" ref="P391:P454" si="41">O391*1.2</f>
        <v>38.4</v>
      </c>
      <c r="Q391" s="32">
        <f t="shared" si="37"/>
        <v>23</v>
      </c>
      <c r="R391" s="32">
        <f t="shared" si="38"/>
        <v>16.600000000000001</v>
      </c>
      <c r="S391" s="26">
        <f t="shared" si="39"/>
        <v>1</v>
      </c>
      <c r="T391" s="26">
        <f t="shared" si="40"/>
        <v>1</v>
      </c>
    </row>
    <row r="392" spans="13:20" ht="15" x14ac:dyDescent="0.3">
      <c r="M392" s="34">
        <v>386.5</v>
      </c>
      <c r="N392" s="34">
        <v>-0.6</v>
      </c>
      <c r="O392" s="32">
        <f t="shared" si="36"/>
        <v>30.92</v>
      </c>
      <c r="P392" s="37">
        <f t="shared" si="41"/>
        <v>37.103999999999999</v>
      </c>
      <c r="Q392" s="32">
        <f t="shared" si="37"/>
        <v>24.08</v>
      </c>
      <c r="R392" s="32">
        <f t="shared" si="38"/>
        <v>17.896000000000001</v>
      </c>
      <c r="S392" s="26">
        <f t="shared" si="39"/>
        <v>1</v>
      </c>
      <c r="T392" s="26">
        <f t="shared" si="40"/>
        <v>1</v>
      </c>
    </row>
    <row r="393" spans="13:20" ht="15" x14ac:dyDescent="0.3">
      <c r="M393" s="34">
        <v>387.5</v>
      </c>
      <c r="N393" s="34">
        <v>-0.6</v>
      </c>
      <c r="O393" s="32">
        <f t="shared" si="36"/>
        <v>30.92</v>
      </c>
      <c r="P393" s="37">
        <f t="shared" si="41"/>
        <v>37.103999999999999</v>
      </c>
      <c r="Q393" s="32">
        <f t="shared" si="37"/>
        <v>24.08</v>
      </c>
      <c r="R393" s="32">
        <f t="shared" si="38"/>
        <v>17.896000000000001</v>
      </c>
      <c r="S393" s="26">
        <f t="shared" si="39"/>
        <v>1</v>
      </c>
      <c r="T393" s="26">
        <f t="shared" si="40"/>
        <v>1</v>
      </c>
    </row>
    <row r="394" spans="13:20" ht="15" x14ac:dyDescent="0.3">
      <c r="M394" s="34">
        <v>388.5</v>
      </c>
      <c r="N394" s="34">
        <v>-0.6</v>
      </c>
      <c r="O394" s="32">
        <f t="shared" si="36"/>
        <v>30.92</v>
      </c>
      <c r="P394" s="37">
        <f t="shared" si="41"/>
        <v>37.103999999999999</v>
      </c>
      <c r="Q394" s="32">
        <f t="shared" si="37"/>
        <v>24.08</v>
      </c>
      <c r="R394" s="32">
        <f t="shared" si="38"/>
        <v>17.896000000000001</v>
      </c>
      <c r="S394" s="26">
        <f t="shared" si="39"/>
        <v>1</v>
      </c>
      <c r="T394" s="26">
        <f t="shared" si="40"/>
        <v>1</v>
      </c>
    </row>
    <row r="395" spans="13:20" ht="15" x14ac:dyDescent="0.3">
      <c r="M395" s="34">
        <v>389.5</v>
      </c>
      <c r="N395" s="34">
        <v>-1.1000000000000001</v>
      </c>
      <c r="O395" s="32">
        <f t="shared" si="36"/>
        <v>30.02</v>
      </c>
      <c r="P395" s="37">
        <f t="shared" si="41"/>
        <v>36.024000000000001</v>
      </c>
      <c r="Q395" s="32">
        <f t="shared" si="37"/>
        <v>24.98</v>
      </c>
      <c r="R395" s="32">
        <f t="shared" si="38"/>
        <v>18.975999999999999</v>
      </c>
      <c r="S395" s="26">
        <f t="shared" si="39"/>
        <v>1</v>
      </c>
      <c r="T395" s="26">
        <f t="shared" si="40"/>
        <v>1</v>
      </c>
    </row>
    <row r="396" spans="13:20" ht="15" x14ac:dyDescent="0.3">
      <c r="M396" s="34">
        <v>390.5</v>
      </c>
      <c r="N396" s="34">
        <v>-1.7</v>
      </c>
      <c r="O396" s="32">
        <f t="shared" si="36"/>
        <v>28.94</v>
      </c>
      <c r="P396" s="37">
        <f t="shared" si="41"/>
        <v>34.728000000000002</v>
      </c>
      <c r="Q396" s="32">
        <f t="shared" si="37"/>
        <v>26.06</v>
      </c>
      <c r="R396" s="32">
        <f t="shared" si="38"/>
        <v>20.271999999999998</v>
      </c>
      <c r="S396" s="26">
        <f t="shared" si="39"/>
        <v>1</v>
      </c>
      <c r="T396" s="26">
        <f t="shared" si="40"/>
        <v>1</v>
      </c>
    </row>
    <row r="397" spans="13:20" ht="15" x14ac:dyDescent="0.3">
      <c r="M397" s="34">
        <v>391.5</v>
      </c>
      <c r="N397" s="34">
        <v>-2.2000000000000002</v>
      </c>
      <c r="O397" s="32">
        <f t="shared" si="36"/>
        <v>28.04</v>
      </c>
      <c r="P397" s="37">
        <f t="shared" si="41"/>
        <v>33.647999999999996</v>
      </c>
      <c r="Q397" s="32">
        <f t="shared" si="37"/>
        <v>26.96</v>
      </c>
      <c r="R397" s="32">
        <f t="shared" si="38"/>
        <v>21.352000000000004</v>
      </c>
      <c r="S397" s="26">
        <f t="shared" si="39"/>
        <v>1</v>
      </c>
      <c r="T397" s="26">
        <f t="shared" si="40"/>
        <v>1</v>
      </c>
    </row>
    <row r="398" spans="13:20" ht="15" x14ac:dyDescent="0.3">
      <c r="M398" s="34">
        <v>392.5</v>
      </c>
      <c r="N398" s="34">
        <v>-2.8</v>
      </c>
      <c r="O398" s="32">
        <f t="shared" si="36"/>
        <v>26.96</v>
      </c>
      <c r="P398" s="37">
        <f t="shared" si="41"/>
        <v>32.351999999999997</v>
      </c>
      <c r="Q398" s="32">
        <f t="shared" si="37"/>
        <v>28.04</v>
      </c>
      <c r="R398" s="32">
        <f t="shared" si="38"/>
        <v>22.648000000000003</v>
      </c>
      <c r="S398" s="26">
        <f t="shared" si="39"/>
        <v>1</v>
      </c>
      <c r="T398" s="26">
        <f t="shared" si="40"/>
        <v>1</v>
      </c>
    </row>
    <row r="399" spans="13:20" ht="15" x14ac:dyDescent="0.3">
      <c r="M399" s="34">
        <v>393.5</v>
      </c>
      <c r="N399" s="34">
        <v>-3.3</v>
      </c>
      <c r="O399" s="32">
        <f t="shared" si="36"/>
        <v>26.060000000000002</v>
      </c>
      <c r="P399" s="37">
        <f t="shared" si="41"/>
        <v>31.272000000000002</v>
      </c>
      <c r="Q399" s="32">
        <f t="shared" si="37"/>
        <v>28.939999999999998</v>
      </c>
      <c r="R399" s="32">
        <f t="shared" si="38"/>
        <v>23.727999999999998</v>
      </c>
      <c r="S399" s="26">
        <f t="shared" si="39"/>
        <v>1</v>
      </c>
      <c r="T399" s="26">
        <f t="shared" si="40"/>
        <v>1</v>
      </c>
    </row>
    <row r="400" spans="13:20" ht="15" x14ac:dyDescent="0.3">
      <c r="M400" s="34">
        <v>394.5</v>
      </c>
      <c r="N400" s="34">
        <v>-3.9</v>
      </c>
      <c r="O400" s="32">
        <f t="shared" si="36"/>
        <v>24.98</v>
      </c>
      <c r="P400" s="37">
        <f t="shared" si="41"/>
        <v>29.975999999999999</v>
      </c>
      <c r="Q400" s="32">
        <f t="shared" si="37"/>
        <v>30.02</v>
      </c>
      <c r="R400" s="32">
        <f t="shared" si="38"/>
        <v>25.024000000000001</v>
      </c>
      <c r="S400" s="26">
        <f t="shared" si="39"/>
        <v>1</v>
      </c>
      <c r="T400" s="26">
        <f t="shared" si="40"/>
        <v>1</v>
      </c>
    </row>
    <row r="401" spans="13:20" ht="15" x14ac:dyDescent="0.3">
      <c r="M401" s="34">
        <v>395.5</v>
      </c>
      <c r="N401" s="34">
        <v>-2.8</v>
      </c>
      <c r="O401" s="32">
        <f t="shared" si="36"/>
        <v>26.96</v>
      </c>
      <c r="P401" s="37">
        <f t="shared" si="41"/>
        <v>32.351999999999997</v>
      </c>
      <c r="Q401" s="32">
        <f t="shared" si="37"/>
        <v>28.04</v>
      </c>
      <c r="R401" s="32">
        <f t="shared" si="38"/>
        <v>22.648000000000003</v>
      </c>
      <c r="S401" s="26">
        <f t="shared" si="39"/>
        <v>1</v>
      </c>
      <c r="T401" s="26">
        <f t="shared" si="40"/>
        <v>1</v>
      </c>
    </row>
    <row r="402" spans="13:20" ht="15" x14ac:dyDescent="0.3">
      <c r="M402" s="34">
        <v>396.5</v>
      </c>
      <c r="N402" s="34">
        <v>-2.8</v>
      </c>
      <c r="O402" s="32">
        <f t="shared" si="36"/>
        <v>26.96</v>
      </c>
      <c r="P402" s="37">
        <f t="shared" si="41"/>
        <v>32.351999999999997</v>
      </c>
      <c r="Q402" s="32">
        <f t="shared" si="37"/>
        <v>28.04</v>
      </c>
      <c r="R402" s="32">
        <f t="shared" si="38"/>
        <v>22.648000000000003</v>
      </c>
      <c r="S402" s="26">
        <f t="shared" si="39"/>
        <v>1</v>
      </c>
      <c r="T402" s="26">
        <f t="shared" si="40"/>
        <v>1</v>
      </c>
    </row>
    <row r="403" spans="13:20" ht="15" x14ac:dyDescent="0.3">
      <c r="M403" s="34">
        <v>397.5</v>
      </c>
      <c r="N403" s="34">
        <v>-2.8</v>
      </c>
      <c r="O403" s="32">
        <f t="shared" si="36"/>
        <v>26.96</v>
      </c>
      <c r="P403" s="37">
        <f t="shared" si="41"/>
        <v>32.351999999999997</v>
      </c>
      <c r="Q403" s="32">
        <f t="shared" si="37"/>
        <v>28.04</v>
      </c>
      <c r="R403" s="32">
        <f t="shared" si="38"/>
        <v>22.648000000000003</v>
      </c>
      <c r="S403" s="26">
        <f t="shared" si="39"/>
        <v>1</v>
      </c>
      <c r="T403" s="26">
        <f t="shared" si="40"/>
        <v>1</v>
      </c>
    </row>
    <row r="404" spans="13:20" ht="15" x14ac:dyDescent="0.3">
      <c r="M404" s="34">
        <v>398.5</v>
      </c>
      <c r="N404" s="34">
        <v>-2.8</v>
      </c>
      <c r="O404" s="32">
        <f t="shared" si="36"/>
        <v>26.96</v>
      </c>
      <c r="P404" s="37">
        <f t="shared" si="41"/>
        <v>32.351999999999997</v>
      </c>
      <c r="Q404" s="32">
        <f t="shared" si="37"/>
        <v>28.04</v>
      </c>
      <c r="R404" s="32">
        <f t="shared" si="38"/>
        <v>22.648000000000003</v>
      </c>
      <c r="S404" s="26">
        <f t="shared" si="39"/>
        <v>1</v>
      </c>
      <c r="T404" s="26">
        <f t="shared" si="40"/>
        <v>1</v>
      </c>
    </row>
    <row r="405" spans="13:20" ht="15" x14ac:dyDescent="0.3">
      <c r="M405" s="34">
        <v>399.5</v>
      </c>
      <c r="N405" s="34">
        <v>-4.4000000000000004</v>
      </c>
      <c r="O405" s="32">
        <f t="shared" si="36"/>
        <v>24.08</v>
      </c>
      <c r="P405" s="37">
        <f t="shared" si="41"/>
        <v>28.895999999999997</v>
      </c>
      <c r="Q405" s="32">
        <f t="shared" si="37"/>
        <v>30.92</v>
      </c>
      <c r="R405" s="32">
        <f t="shared" si="38"/>
        <v>26.104000000000003</v>
      </c>
      <c r="S405" s="26">
        <f t="shared" si="39"/>
        <v>1</v>
      </c>
      <c r="T405" s="26">
        <f t="shared" si="40"/>
        <v>1</v>
      </c>
    </row>
    <row r="406" spans="13:20" ht="15" x14ac:dyDescent="0.3">
      <c r="M406" s="34">
        <v>400.5</v>
      </c>
      <c r="N406" s="34">
        <v>-5.6</v>
      </c>
      <c r="O406" s="32">
        <f t="shared" si="36"/>
        <v>21.92</v>
      </c>
      <c r="P406" s="37">
        <f t="shared" si="41"/>
        <v>26.304000000000002</v>
      </c>
      <c r="Q406" s="32">
        <f t="shared" si="37"/>
        <v>33.08</v>
      </c>
      <c r="R406" s="32">
        <f t="shared" si="38"/>
        <v>28.695999999999998</v>
      </c>
      <c r="S406" s="26">
        <f t="shared" si="39"/>
        <v>1</v>
      </c>
      <c r="T406" s="26">
        <f t="shared" si="40"/>
        <v>1</v>
      </c>
    </row>
    <row r="407" spans="13:20" ht="15" x14ac:dyDescent="0.3">
      <c r="M407" s="34">
        <v>401.5</v>
      </c>
      <c r="N407" s="34">
        <v>-6.7</v>
      </c>
      <c r="O407" s="32">
        <f t="shared" si="36"/>
        <v>19.939999999999998</v>
      </c>
      <c r="P407" s="37">
        <f t="shared" si="41"/>
        <v>23.927999999999997</v>
      </c>
      <c r="Q407" s="32">
        <f t="shared" si="37"/>
        <v>35.06</v>
      </c>
      <c r="R407" s="32">
        <f t="shared" si="38"/>
        <v>31.072000000000003</v>
      </c>
      <c r="S407" s="26">
        <f t="shared" si="39"/>
        <v>1</v>
      </c>
      <c r="T407" s="26">
        <f t="shared" si="40"/>
        <v>1</v>
      </c>
    </row>
    <row r="408" spans="13:20" ht="15" x14ac:dyDescent="0.3">
      <c r="M408" s="34">
        <v>402.5</v>
      </c>
      <c r="N408" s="34">
        <v>-7.8</v>
      </c>
      <c r="O408" s="32">
        <f t="shared" si="36"/>
        <v>17.96</v>
      </c>
      <c r="P408" s="37">
        <f t="shared" si="41"/>
        <v>21.552</v>
      </c>
      <c r="Q408" s="32">
        <f t="shared" si="37"/>
        <v>37.04</v>
      </c>
      <c r="R408" s="32">
        <f t="shared" si="38"/>
        <v>33.448</v>
      </c>
      <c r="S408" s="26">
        <f t="shared" si="39"/>
        <v>1</v>
      </c>
      <c r="T408" s="26">
        <f t="shared" si="40"/>
        <v>1</v>
      </c>
    </row>
    <row r="409" spans="13:20" ht="15" x14ac:dyDescent="0.3">
      <c r="M409" s="34">
        <v>403.5</v>
      </c>
      <c r="N409" s="34">
        <v>-8.3000000000000007</v>
      </c>
      <c r="O409" s="32">
        <f t="shared" si="36"/>
        <v>17.059999999999999</v>
      </c>
      <c r="P409" s="37">
        <f t="shared" si="41"/>
        <v>20.471999999999998</v>
      </c>
      <c r="Q409" s="32">
        <f t="shared" si="37"/>
        <v>37.94</v>
      </c>
      <c r="R409" s="32">
        <f t="shared" si="38"/>
        <v>34.528000000000006</v>
      </c>
      <c r="S409" s="26">
        <f t="shared" si="39"/>
        <v>1</v>
      </c>
      <c r="T409" s="26">
        <f t="shared" si="40"/>
        <v>1</v>
      </c>
    </row>
    <row r="410" spans="13:20" ht="15" x14ac:dyDescent="0.3">
      <c r="M410" s="34">
        <v>404.5</v>
      </c>
      <c r="N410" s="34">
        <v>-8.9</v>
      </c>
      <c r="O410" s="32">
        <f t="shared" si="36"/>
        <v>15.98</v>
      </c>
      <c r="P410" s="37">
        <f t="shared" si="41"/>
        <v>19.175999999999998</v>
      </c>
      <c r="Q410" s="32">
        <f t="shared" si="37"/>
        <v>39.019999999999996</v>
      </c>
      <c r="R410" s="32">
        <f t="shared" si="38"/>
        <v>35.823999999999998</v>
      </c>
      <c r="S410" s="26">
        <f t="shared" si="39"/>
        <v>1</v>
      </c>
      <c r="T410" s="26">
        <f t="shared" si="40"/>
        <v>1</v>
      </c>
    </row>
    <row r="411" spans="13:20" ht="15" x14ac:dyDescent="0.3">
      <c r="M411" s="34">
        <v>405.5</v>
      </c>
      <c r="N411" s="34">
        <v>-9.4</v>
      </c>
      <c r="O411" s="32">
        <f t="shared" si="36"/>
        <v>15.079999999999998</v>
      </c>
      <c r="P411" s="37">
        <f t="shared" si="41"/>
        <v>18.095999999999997</v>
      </c>
      <c r="Q411" s="32">
        <f t="shared" si="37"/>
        <v>39.92</v>
      </c>
      <c r="R411" s="32">
        <f t="shared" si="38"/>
        <v>36.904000000000003</v>
      </c>
      <c r="S411" s="26">
        <f t="shared" si="39"/>
        <v>1</v>
      </c>
      <c r="T411" s="26">
        <f t="shared" si="40"/>
        <v>1</v>
      </c>
    </row>
    <row r="412" spans="13:20" ht="15" x14ac:dyDescent="0.3">
      <c r="M412" s="34">
        <v>406.5</v>
      </c>
      <c r="N412" s="34">
        <v>-10</v>
      </c>
      <c r="O412" s="32">
        <f t="shared" si="36"/>
        <v>14</v>
      </c>
      <c r="P412" s="37">
        <f t="shared" si="41"/>
        <v>16.8</v>
      </c>
      <c r="Q412" s="32">
        <f t="shared" si="37"/>
        <v>41</v>
      </c>
      <c r="R412" s="32">
        <f t="shared" si="38"/>
        <v>38.200000000000003</v>
      </c>
      <c r="S412" s="26">
        <f t="shared" si="39"/>
        <v>1</v>
      </c>
      <c r="T412" s="26">
        <f t="shared" si="40"/>
        <v>1</v>
      </c>
    </row>
    <row r="413" spans="13:20" ht="15" x14ac:dyDescent="0.3">
      <c r="M413" s="34">
        <v>407.5</v>
      </c>
      <c r="N413" s="34">
        <v>-11.1</v>
      </c>
      <c r="O413" s="32">
        <f t="shared" si="36"/>
        <v>12.02</v>
      </c>
      <c r="P413" s="37">
        <f t="shared" si="41"/>
        <v>14.423999999999999</v>
      </c>
      <c r="Q413" s="32">
        <f t="shared" si="37"/>
        <v>42.980000000000004</v>
      </c>
      <c r="R413" s="32">
        <f t="shared" si="38"/>
        <v>40.576000000000001</v>
      </c>
      <c r="S413" s="26">
        <f t="shared" si="39"/>
        <v>1</v>
      </c>
      <c r="T413" s="26">
        <f t="shared" si="40"/>
        <v>1</v>
      </c>
    </row>
    <row r="414" spans="13:20" ht="15" x14ac:dyDescent="0.3">
      <c r="M414" s="34">
        <v>408.5</v>
      </c>
      <c r="N414" s="34">
        <v>-11.7</v>
      </c>
      <c r="O414" s="32">
        <f t="shared" si="36"/>
        <v>10.940000000000001</v>
      </c>
      <c r="P414" s="37">
        <f t="shared" si="41"/>
        <v>13.128000000000002</v>
      </c>
      <c r="Q414" s="32">
        <f t="shared" si="37"/>
        <v>44.06</v>
      </c>
      <c r="R414" s="32">
        <f t="shared" si="38"/>
        <v>41.872</v>
      </c>
      <c r="S414" s="26">
        <f t="shared" si="39"/>
        <v>1</v>
      </c>
      <c r="T414" s="26">
        <f t="shared" si="40"/>
        <v>1</v>
      </c>
    </row>
    <row r="415" spans="13:20" ht="15" x14ac:dyDescent="0.3">
      <c r="M415" s="34">
        <v>409.5</v>
      </c>
      <c r="N415" s="34">
        <v>-12.2</v>
      </c>
      <c r="O415" s="32">
        <f t="shared" si="36"/>
        <v>10.039999999999999</v>
      </c>
      <c r="P415" s="37">
        <f t="shared" si="41"/>
        <v>12.047999999999998</v>
      </c>
      <c r="Q415" s="32">
        <f t="shared" si="37"/>
        <v>44.96</v>
      </c>
      <c r="R415" s="32">
        <f t="shared" si="38"/>
        <v>42.951999999999998</v>
      </c>
      <c r="S415" s="26">
        <f t="shared" si="39"/>
        <v>1</v>
      </c>
      <c r="T415" s="26">
        <f t="shared" si="40"/>
        <v>1</v>
      </c>
    </row>
    <row r="416" spans="13:20" ht="15" x14ac:dyDescent="0.3">
      <c r="M416" s="34">
        <v>410.5</v>
      </c>
      <c r="N416" s="34">
        <v>-12.8</v>
      </c>
      <c r="O416" s="32">
        <f t="shared" si="36"/>
        <v>8.9599999999999973</v>
      </c>
      <c r="P416" s="37">
        <f t="shared" si="41"/>
        <v>10.751999999999997</v>
      </c>
      <c r="Q416" s="32">
        <f t="shared" si="37"/>
        <v>46.040000000000006</v>
      </c>
      <c r="R416" s="32">
        <f t="shared" si="38"/>
        <v>44.248000000000005</v>
      </c>
      <c r="S416" s="26">
        <f t="shared" si="39"/>
        <v>1</v>
      </c>
      <c r="T416" s="26">
        <f t="shared" si="40"/>
        <v>1</v>
      </c>
    </row>
    <row r="417" spans="13:20" ht="15" x14ac:dyDescent="0.3">
      <c r="M417" s="34">
        <v>411.5</v>
      </c>
      <c r="N417" s="34">
        <v>-13.3</v>
      </c>
      <c r="O417" s="32">
        <f t="shared" si="36"/>
        <v>8.0599999999999987</v>
      </c>
      <c r="P417" s="37">
        <f t="shared" si="41"/>
        <v>9.6719999999999988</v>
      </c>
      <c r="Q417" s="32">
        <f t="shared" si="37"/>
        <v>46.94</v>
      </c>
      <c r="R417" s="32">
        <f t="shared" si="38"/>
        <v>45.328000000000003</v>
      </c>
      <c r="S417" s="26">
        <f t="shared" si="39"/>
        <v>1</v>
      </c>
      <c r="T417" s="26">
        <f t="shared" si="40"/>
        <v>1</v>
      </c>
    </row>
    <row r="418" spans="13:20" ht="15" x14ac:dyDescent="0.3">
      <c r="M418" s="34">
        <v>412.5</v>
      </c>
      <c r="N418" s="34">
        <v>-13.9</v>
      </c>
      <c r="O418" s="32">
        <f t="shared" si="36"/>
        <v>6.98</v>
      </c>
      <c r="P418" s="37">
        <f t="shared" si="41"/>
        <v>8.3759999999999994</v>
      </c>
      <c r="Q418" s="32">
        <f t="shared" si="37"/>
        <v>48.019999999999996</v>
      </c>
      <c r="R418" s="32">
        <f t="shared" si="38"/>
        <v>46.624000000000002</v>
      </c>
      <c r="S418" s="26">
        <f t="shared" si="39"/>
        <v>1</v>
      </c>
      <c r="T418" s="26">
        <f t="shared" si="40"/>
        <v>1</v>
      </c>
    </row>
    <row r="419" spans="13:20" ht="15" x14ac:dyDescent="0.3">
      <c r="M419" s="34">
        <v>413.5</v>
      </c>
      <c r="N419" s="34">
        <v>-14.4</v>
      </c>
      <c r="O419" s="32">
        <f t="shared" si="36"/>
        <v>6.0799999999999983</v>
      </c>
      <c r="P419" s="37">
        <f t="shared" si="41"/>
        <v>7.2959999999999976</v>
      </c>
      <c r="Q419" s="32">
        <f t="shared" si="37"/>
        <v>48.92</v>
      </c>
      <c r="R419" s="32">
        <f t="shared" si="38"/>
        <v>47.704000000000001</v>
      </c>
      <c r="S419" s="26">
        <f t="shared" si="39"/>
        <v>1</v>
      </c>
      <c r="T419" s="26">
        <f t="shared" si="40"/>
        <v>1</v>
      </c>
    </row>
    <row r="420" spans="13:20" ht="15" x14ac:dyDescent="0.3">
      <c r="M420" s="34">
        <v>414.5</v>
      </c>
      <c r="N420" s="34">
        <v>-14.4</v>
      </c>
      <c r="O420" s="32">
        <f t="shared" si="36"/>
        <v>6.0799999999999983</v>
      </c>
      <c r="P420" s="37">
        <f t="shared" si="41"/>
        <v>7.2959999999999976</v>
      </c>
      <c r="Q420" s="32">
        <f t="shared" si="37"/>
        <v>48.92</v>
      </c>
      <c r="R420" s="32">
        <f t="shared" si="38"/>
        <v>47.704000000000001</v>
      </c>
      <c r="S420" s="26">
        <f t="shared" si="39"/>
        <v>1</v>
      </c>
      <c r="T420" s="26">
        <f t="shared" si="40"/>
        <v>1</v>
      </c>
    </row>
    <row r="421" spans="13:20" ht="15" x14ac:dyDescent="0.3">
      <c r="M421" s="34">
        <v>415.5</v>
      </c>
      <c r="N421" s="34">
        <v>-15</v>
      </c>
      <c r="O421" s="32">
        <f t="shared" si="36"/>
        <v>5</v>
      </c>
      <c r="P421" s="37">
        <f t="shared" si="41"/>
        <v>6</v>
      </c>
      <c r="Q421" s="32">
        <f t="shared" si="37"/>
        <v>50</v>
      </c>
      <c r="R421" s="32">
        <f t="shared" si="38"/>
        <v>49</v>
      </c>
      <c r="S421" s="26">
        <f t="shared" si="39"/>
        <v>1</v>
      </c>
      <c r="T421" s="26">
        <f t="shared" si="40"/>
        <v>1</v>
      </c>
    </row>
    <row r="422" spans="13:20" ht="15" x14ac:dyDescent="0.3">
      <c r="M422" s="34">
        <v>416.5</v>
      </c>
      <c r="N422" s="34">
        <v>-15</v>
      </c>
      <c r="O422" s="32">
        <f t="shared" si="36"/>
        <v>5</v>
      </c>
      <c r="P422" s="37">
        <f t="shared" si="41"/>
        <v>6</v>
      </c>
      <c r="Q422" s="32">
        <f t="shared" si="37"/>
        <v>50</v>
      </c>
      <c r="R422" s="32">
        <f t="shared" si="38"/>
        <v>49</v>
      </c>
      <c r="S422" s="26">
        <f t="shared" si="39"/>
        <v>1</v>
      </c>
      <c r="T422" s="26">
        <f t="shared" si="40"/>
        <v>1</v>
      </c>
    </row>
    <row r="423" spans="13:20" ht="15" x14ac:dyDescent="0.3">
      <c r="M423" s="34">
        <v>417.5</v>
      </c>
      <c r="N423" s="34">
        <v>-13.9</v>
      </c>
      <c r="O423" s="32">
        <f t="shared" si="36"/>
        <v>6.98</v>
      </c>
      <c r="P423" s="37">
        <f t="shared" si="41"/>
        <v>8.3759999999999994</v>
      </c>
      <c r="Q423" s="32">
        <f t="shared" si="37"/>
        <v>48.019999999999996</v>
      </c>
      <c r="R423" s="32">
        <f t="shared" si="38"/>
        <v>46.624000000000002</v>
      </c>
      <c r="S423" s="26">
        <f t="shared" si="39"/>
        <v>1</v>
      </c>
      <c r="T423" s="26">
        <f t="shared" si="40"/>
        <v>1</v>
      </c>
    </row>
    <row r="424" spans="13:20" ht="15" x14ac:dyDescent="0.3">
      <c r="M424" s="34">
        <v>418.5</v>
      </c>
      <c r="N424" s="34">
        <v>-12.2</v>
      </c>
      <c r="O424" s="32">
        <f t="shared" si="36"/>
        <v>10.039999999999999</v>
      </c>
      <c r="P424" s="37">
        <f t="shared" si="41"/>
        <v>12.047999999999998</v>
      </c>
      <c r="Q424" s="32">
        <f t="shared" si="37"/>
        <v>44.96</v>
      </c>
      <c r="R424" s="32">
        <f t="shared" si="38"/>
        <v>42.951999999999998</v>
      </c>
      <c r="S424" s="26">
        <f t="shared" si="39"/>
        <v>1</v>
      </c>
      <c r="T424" s="26">
        <f t="shared" si="40"/>
        <v>1</v>
      </c>
    </row>
    <row r="425" spans="13:20" ht="15" x14ac:dyDescent="0.3">
      <c r="M425" s="34">
        <v>419.5</v>
      </c>
      <c r="N425" s="34">
        <v>-11.1</v>
      </c>
      <c r="O425" s="32">
        <f t="shared" si="36"/>
        <v>12.02</v>
      </c>
      <c r="P425" s="37">
        <f t="shared" si="41"/>
        <v>14.423999999999999</v>
      </c>
      <c r="Q425" s="32">
        <f t="shared" si="37"/>
        <v>42.980000000000004</v>
      </c>
      <c r="R425" s="32">
        <f t="shared" si="38"/>
        <v>40.576000000000001</v>
      </c>
      <c r="S425" s="26">
        <f t="shared" si="39"/>
        <v>1</v>
      </c>
      <c r="T425" s="26">
        <f t="shared" si="40"/>
        <v>1</v>
      </c>
    </row>
    <row r="426" spans="13:20" ht="15" x14ac:dyDescent="0.3">
      <c r="M426" s="34">
        <v>420.5</v>
      </c>
      <c r="N426" s="34">
        <v>-9.4</v>
      </c>
      <c r="O426" s="32">
        <f t="shared" si="36"/>
        <v>15.079999999999998</v>
      </c>
      <c r="P426" s="37">
        <f t="shared" si="41"/>
        <v>18.095999999999997</v>
      </c>
      <c r="Q426" s="32">
        <f t="shared" si="37"/>
        <v>39.92</v>
      </c>
      <c r="R426" s="32">
        <f t="shared" si="38"/>
        <v>36.904000000000003</v>
      </c>
      <c r="S426" s="26">
        <f t="shared" si="39"/>
        <v>1</v>
      </c>
      <c r="T426" s="26">
        <f t="shared" si="40"/>
        <v>1</v>
      </c>
    </row>
    <row r="427" spans="13:20" ht="15" x14ac:dyDescent="0.3">
      <c r="M427" s="34">
        <v>421.5</v>
      </c>
      <c r="N427" s="34">
        <v>-7.8</v>
      </c>
      <c r="O427" s="32">
        <f t="shared" si="36"/>
        <v>17.96</v>
      </c>
      <c r="P427" s="37">
        <f t="shared" si="41"/>
        <v>21.552</v>
      </c>
      <c r="Q427" s="32">
        <f t="shared" si="37"/>
        <v>37.04</v>
      </c>
      <c r="R427" s="32">
        <f t="shared" si="38"/>
        <v>33.448</v>
      </c>
      <c r="S427" s="26">
        <f t="shared" si="39"/>
        <v>1</v>
      </c>
      <c r="T427" s="26">
        <f t="shared" si="40"/>
        <v>1</v>
      </c>
    </row>
    <row r="428" spans="13:20" ht="15" x14ac:dyDescent="0.3">
      <c r="M428" s="34">
        <v>422.5</v>
      </c>
      <c r="N428" s="34">
        <v>-7.8</v>
      </c>
      <c r="O428" s="32">
        <f t="shared" si="36"/>
        <v>17.96</v>
      </c>
      <c r="P428" s="37">
        <f t="shared" si="41"/>
        <v>21.552</v>
      </c>
      <c r="Q428" s="32">
        <f t="shared" si="37"/>
        <v>37.04</v>
      </c>
      <c r="R428" s="32">
        <f t="shared" si="38"/>
        <v>33.448</v>
      </c>
      <c r="S428" s="26">
        <f t="shared" si="39"/>
        <v>1</v>
      </c>
      <c r="T428" s="26">
        <f t="shared" si="40"/>
        <v>1</v>
      </c>
    </row>
    <row r="429" spans="13:20" ht="15" x14ac:dyDescent="0.3">
      <c r="M429" s="34">
        <v>423.5</v>
      </c>
      <c r="N429" s="34">
        <v>-7.8</v>
      </c>
      <c r="O429" s="32">
        <f t="shared" si="36"/>
        <v>17.96</v>
      </c>
      <c r="P429" s="37">
        <f t="shared" si="41"/>
        <v>21.552</v>
      </c>
      <c r="Q429" s="32">
        <f t="shared" si="37"/>
        <v>37.04</v>
      </c>
      <c r="R429" s="32">
        <f t="shared" si="38"/>
        <v>33.448</v>
      </c>
      <c r="S429" s="26">
        <f t="shared" si="39"/>
        <v>1</v>
      </c>
      <c r="T429" s="26">
        <f t="shared" si="40"/>
        <v>1</v>
      </c>
    </row>
    <row r="430" spans="13:20" ht="15" x14ac:dyDescent="0.3">
      <c r="M430" s="34">
        <v>424.5</v>
      </c>
      <c r="N430" s="34">
        <v>-8.9</v>
      </c>
      <c r="O430" s="32">
        <f t="shared" si="36"/>
        <v>15.98</v>
      </c>
      <c r="P430" s="37">
        <f t="shared" si="41"/>
        <v>19.175999999999998</v>
      </c>
      <c r="Q430" s="32">
        <f t="shared" si="37"/>
        <v>39.019999999999996</v>
      </c>
      <c r="R430" s="32">
        <f t="shared" si="38"/>
        <v>35.823999999999998</v>
      </c>
      <c r="S430" s="26">
        <f t="shared" si="39"/>
        <v>1</v>
      </c>
      <c r="T430" s="26">
        <f t="shared" si="40"/>
        <v>1</v>
      </c>
    </row>
    <row r="431" spans="13:20" ht="15" x14ac:dyDescent="0.3">
      <c r="M431" s="34">
        <v>425.5</v>
      </c>
      <c r="N431" s="34">
        <v>-10.6</v>
      </c>
      <c r="O431" s="32">
        <f t="shared" si="36"/>
        <v>12.920000000000002</v>
      </c>
      <c r="P431" s="37">
        <f t="shared" si="41"/>
        <v>15.504000000000001</v>
      </c>
      <c r="Q431" s="32">
        <f t="shared" si="37"/>
        <v>42.08</v>
      </c>
      <c r="R431" s="32">
        <f t="shared" si="38"/>
        <v>39.495999999999995</v>
      </c>
      <c r="S431" s="26">
        <f t="shared" si="39"/>
        <v>1</v>
      </c>
      <c r="T431" s="26">
        <f t="shared" si="40"/>
        <v>1</v>
      </c>
    </row>
    <row r="432" spans="13:20" ht="15" x14ac:dyDescent="0.3">
      <c r="M432" s="34">
        <v>426.5</v>
      </c>
      <c r="N432" s="34">
        <v>-11.7</v>
      </c>
      <c r="O432" s="32">
        <f t="shared" si="36"/>
        <v>10.940000000000001</v>
      </c>
      <c r="P432" s="37">
        <f t="shared" si="41"/>
        <v>13.128000000000002</v>
      </c>
      <c r="Q432" s="32">
        <f t="shared" si="37"/>
        <v>44.06</v>
      </c>
      <c r="R432" s="32">
        <f t="shared" si="38"/>
        <v>41.872</v>
      </c>
      <c r="S432" s="26">
        <f t="shared" si="39"/>
        <v>1</v>
      </c>
      <c r="T432" s="26">
        <f t="shared" si="40"/>
        <v>1</v>
      </c>
    </row>
    <row r="433" spans="13:20" ht="15" x14ac:dyDescent="0.3">
      <c r="M433" s="34">
        <v>427.5</v>
      </c>
      <c r="N433" s="34">
        <v>-12.2</v>
      </c>
      <c r="O433" s="32">
        <f t="shared" si="36"/>
        <v>10.039999999999999</v>
      </c>
      <c r="P433" s="37">
        <f t="shared" si="41"/>
        <v>12.047999999999998</v>
      </c>
      <c r="Q433" s="32">
        <f t="shared" si="37"/>
        <v>44.96</v>
      </c>
      <c r="R433" s="32">
        <f t="shared" si="38"/>
        <v>42.951999999999998</v>
      </c>
      <c r="S433" s="26">
        <f t="shared" si="39"/>
        <v>1</v>
      </c>
      <c r="T433" s="26">
        <f t="shared" si="40"/>
        <v>1</v>
      </c>
    </row>
    <row r="434" spans="13:20" ht="15" x14ac:dyDescent="0.3">
      <c r="M434" s="34">
        <v>428.5</v>
      </c>
      <c r="N434" s="34">
        <v>-13.3</v>
      </c>
      <c r="O434" s="32">
        <f t="shared" si="36"/>
        <v>8.0599999999999987</v>
      </c>
      <c r="P434" s="37">
        <f t="shared" si="41"/>
        <v>9.6719999999999988</v>
      </c>
      <c r="Q434" s="32">
        <f t="shared" si="37"/>
        <v>46.94</v>
      </c>
      <c r="R434" s="32">
        <f t="shared" si="38"/>
        <v>45.328000000000003</v>
      </c>
      <c r="S434" s="26">
        <f t="shared" si="39"/>
        <v>1</v>
      </c>
      <c r="T434" s="26">
        <f t="shared" si="40"/>
        <v>1</v>
      </c>
    </row>
    <row r="435" spans="13:20" ht="15" x14ac:dyDescent="0.3">
      <c r="M435" s="34">
        <v>429.5</v>
      </c>
      <c r="N435" s="34">
        <v>-13.9</v>
      </c>
      <c r="O435" s="32">
        <f t="shared" si="36"/>
        <v>6.98</v>
      </c>
      <c r="P435" s="37">
        <f t="shared" si="41"/>
        <v>8.3759999999999994</v>
      </c>
      <c r="Q435" s="32">
        <f t="shared" si="37"/>
        <v>48.019999999999996</v>
      </c>
      <c r="R435" s="32">
        <f t="shared" si="38"/>
        <v>46.624000000000002</v>
      </c>
      <c r="S435" s="26">
        <f t="shared" si="39"/>
        <v>1</v>
      </c>
      <c r="T435" s="26">
        <f t="shared" si="40"/>
        <v>1</v>
      </c>
    </row>
    <row r="436" spans="13:20" ht="15" x14ac:dyDescent="0.3">
      <c r="M436" s="34">
        <v>430.5</v>
      </c>
      <c r="N436" s="34">
        <v>-13.9</v>
      </c>
      <c r="O436" s="32">
        <f t="shared" si="36"/>
        <v>6.98</v>
      </c>
      <c r="P436" s="37">
        <f t="shared" si="41"/>
        <v>8.3759999999999994</v>
      </c>
      <c r="Q436" s="32">
        <f t="shared" si="37"/>
        <v>48.019999999999996</v>
      </c>
      <c r="R436" s="32">
        <f t="shared" si="38"/>
        <v>46.624000000000002</v>
      </c>
      <c r="S436" s="26">
        <f t="shared" si="39"/>
        <v>1</v>
      </c>
      <c r="T436" s="26">
        <f t="shared" si="40"/>
        <v>1</v>
      </c>
    </row>
    <row r="437" spans="13:20" ht="15" x14ac:dyDescent="0.3">
      <c r="M437" s="34">
        <v>431.5</v>
      </c>
      <c r="N437" s="34">
        <v>-14.4</v>
      </c>
      <c r="O437" s="32">
        <f t="shared" si="36"/>
        <v>6.0799999999999983</v>
      </c>
      <c r="P437" s="37">
        <f t="shared" si="41"/>
        <v>7.2959999999999976</v>
      </c>
      <c r="Q437" s="32">
        <f t="shared" si="37"/>
        <v>48.92</v>
      </c>
      <c r="R437" s="32">
        <f t="shared" si="38"/>
        <v>47.704000000000001</v>
      </c>
      <c r="S437" s="26">
        <f t="shared" si="39"/>
        <v>1</v>
      </c>
      <c r="T437" s="26">
        <f t="shared" si="40"/>
        <v>1</v>
      </c>
    </row>
    <row r="438" spans="13:20" ht="15" x14ac:dyDescent="0.3">
      <c r="M438" s="34">
        <v>432.5</v>
      </c>
      <c r="N438" s="34">
        <v>-14.4</v>
      </c>
      <c r="O438" s="32">
        <f t="shared" si="36"/>
        <v>6.0799999999999983</v>
      </c>
      <c r="P438" s="37">
        <f t="shared" si="41"/>
        <v>7.2959999999999976</v>
      </c>
      <c r="Q438" s="32">
        <f t="shared" si="37"/>
        <v>48.92</v>
      </c>
      <c r="R438" s="32">
        <f t="shared" si="38"/>
        <v>47.704000000000001</v>
      </c>
      <c r="S438" s="26">
        <f t="shared" si="39"/>
        <v>1</v>
      </c>
      <c r="T438" s="26">
        <f t="shared" si="40"/>
        <v>1</v>
      </c>
    </row>
    <row r="439" spans="13:20" ht="15" x14ac:dyDescent="0.3">
      <c r="M439" s="34">
        <v>433.5</v>
      </c>
      <c r="N439" s="34">
        <v>-14.4</v>
      </c>
      <c r="O439" s="32">
        <f t="shared" si="36"/>
        <v>6.0799999999999983</v>
      </c>
      <c r="P439" s="37">
        <f t="shared" si="41"/>
        <v>7.2959999999999976</v>
      </c>
      <c r="Q439" s="32">
        <f t="shared" si="37"/>
        <v>48.92</v>
      </c>
      <c r="R439" s="32">
        <f t="shared" si="38"/>
        <v>47.704000000000001</v>
      </c>
      <c r="S439" s="26">
        <f t="shared" si="39"/>
        <v>1</v>
      </c>
      <c r="T439" s="26">
        <f t="shared" si="40"/>
        <v>1</v>
      </c>
    </row>
    <row r="440" spans="13:20" ht="15" x14ac:dyDescent="0.3">
      <c r="M440" s="34">
        <v>434.5</v>
      </c>
      <c r="N440" s="34">
        <v>-14.4</v>
      </c>
      <c r="O440" s="32">
        <f t="shared" si="36"/>
        <v>6.0799999999999983</v>
      </c>
      <c r="P440" s="37">
        <f t="shared" si="41"/>
        <v>7.2959999999999976</v>
      </c>
      <c r="Q440" s="32">
        <f t="shared" si="37"/>
        <v>48.92</v>
      </c>
      <c r="R440" s="32">
        <f t="shared" si="38"/>
        <v>47.704000000000001</v>
      </c>
      <c r="S440" s="26">
        <f t="shared" si="39"/>
        <v>1</v>
      </c>
      <c r="T440" s="26">
        <f t="shared" si="40"/>
        <v>1</v>
      </c>
    </row>
    <row r="441" spans="13:20" ht="15" x14ac:dyDescent="0.3">
      <c r="M441" s="34">
        <v>435.5</v>
      </c>
      <c r="N441" s="34">
        <v>-14.4</v>
      </c>
      <c r="O441" s="32">
        <f t="shared" si="36"/>
        <v>6.0799999999999983</v>
      </c>
      <c r="P441" s="37">
        <f t="shared" si="41"/>
        <v>7.2959999999999976</v>
      </c>
      <c r="Q441" s="32">
        <f t="shared" si="37"/>
        <v>48.92</v>
      </c>
      <c r="R441" s="32">
        <f t="shared" si="38"/>
        <v>47.704000000000001</v>
      </c>
      <c r="S441" s="26">
        <f t="shared" si="39"/>
        <v>1</v>
      </c>
      <c r="T441" s="26">
        <f t="shared" si="40"/>
        <v>1</v>
      </c>
    </row>
    <row r="442" spans="13:20" ht="15" x14ac:dyDescent="0.3">
      <c r="M442" s="34">
        <v>436.5</v>
      </c>
      <c r="N442" s="34">
        <v>-14.4</v>
      </c>
      <c r="O442" s="32">
        <f t="shared" si="36"/>
        <v>6.0799999999999983</v>
      </c>
      <c r="P442" s="37">
        <f t="shared" si="41"/>
        <v>7.2959999999999976</v>
      </c>
      <c r="Q442" s="32">
        <f t="shared" si="37"/>
        <v>48.92</v>
      </c>
      <c r="R442" s="32">
        <f t="shared" si="38"/>
        <v>47.704000000000001</v>
      </c>
      <c r="S442" s="26">
        <f t="shared" si="39"/>
        <v>1</v>
      </c>
      <c r="T442" s="26">
        <f t="shared" si="40"/>
        <v>1</v>
      </c>
    </row>
    <row r="443" spans="13:20" ht="15" x14ac:dyDescent="0.3">
      <c r="M443" s="34">
        <v>437.5</v>
      </c>
      <c r="N443" s="34">
        <v>-15</v>
      </c>
      <c r="O443" s="32">
        <f t="shared" si="36"/>
        <v>5</v>
      </c>
      <c r="P443" s="37">
        <f t="shared" si="41"/>
        <v>6</v>
      </c>
      <c r="Q443" s="32">
        <f t="shared" si="37"/>
        <v>50</v>
      </c>
      <c r="R443" s="32">
        <f t="shared" si="38"/>
        <v>49</v>
      </c>
      <c r="S443" s="26">
        <f t="shared" si="39"/>
        <v>1</v>
      </c>
      <c r="T443" s="26">
        <f t="shared" si="40"/>
        <v>1</v>
      </c>
    </row>
    <row r="444" spans="13:20" ht="15" x14ac:dyDescent="0.3">
      <c r="M444" s="34">
        <v>438.5</v>
      </c>
      <c r="N444" s="34">
        <v>-15</v>
      </c>
      <c r="O444" s="32">
        <f t="shared" si="36"/>
        <v>5</v>
      </c>
      <c r="P444" s="37">
        <f t="shared" si="41"/>
        <v>6</v>
      </c>
      <c r="Q444" s="32">
        <f t="shared" si="37"/>
        <v>50</v>
      </c>
      <c r="R444" s="32">
        <f t="shared" si="38"/>
        <v>49</v>
      </c>
      <c r="S444" s="26">
        <f t="shared" si="39"/>
        <v>1</v>
      </c>
      <c r="T444" s="26">
        <f t="shared" si="40"/>
        <v>1</v>
      </c>
    </row>
    <row r="445" spans="13:20" ht="15" x14ac:dyDescent="0.3">
      <c r="M445" s="34">
        <v>439.5</v>
      </c>
      <c r="N445" s="34">
        <v>-15</v>
      </c>
      <c r="O445" s="32">
        <f t="shared" si="36"/>
        <v>5</v>
      </c>
      <c r="P445" s="37">
        <f t="shared" si="41"/>
        <v>6</v>
      </c>
      <c r="Q445" s="32">
        <f t="shared" si="37"/>
        <v>50</v>
      </c>
      <c r="R445" s="32">
        <f t="shared" si="38"/>
        <v>49</v>
      </c>
      <c r="S445" s="26">
        <f t="shared" si="39"/>
        <v>1</v>
      </c>
      <c r="T445" s="26">
        <f t="shared" si="40"/>
        <v>1</v>
      </c>
    </row>
    <row r="446" spans="13:20" ht="15" x14ac:dyDescent="0.3">
      <c r="M446" s="34">
        <v>440.5</v>
      </c>
      <c r="N446" s="34">
        <v>-14.4</v>
      </c>
      <c r="O446" s="32">
        <f t="shared" si="36"/>
        <v>6.0799999999999983</v>
      </c>
      <c r="P446" s="37">
        <f t="shared" si="41"/>
        <v>7.2959999999999976</v>
      </c>
      <c r="Q446" s="32">
        <f t="shared" si="37"/>
        <v>48.92</v>
      </c>
      <c r="R446" s="32">
        <f t="shared" si="38"/>
        <v>47.704000000000001</v>
      </c>
      <c r="S446" s="26">
        <f t="shared" si="39"/>
        <v>1</v>
      </c>
      <c r="T446" s="26">
        <f t="shared" si="40"/>
        <v>1</v>
      </c>
    </row>
    <row r="447" spans="13:20" ht="15" x14ac:dyDescent="0.3">
      <c r="M447" s="34">
        <v>441.5</v>
      </c>
      <c r="N447" s="34">
        <v>-11.1</v>
      </c>
      <c r="O447" s="32">
        <f t="shared" si="36"/>
        <v>12.02</v>
      </c>
      <c r="P447" s="37">
        <f t="shared" si="41"/>
        <v>14.423999999999999</v>
      </c>
      <c r="Q447" s="32">
        <f t="shared" si="37"/>
        <v>42.980000000000004</v>
      </c>
      <c r="R447" s="32">
        <f t="shared" si="38"/>
        <v>40.576000000000001</v>
      </c>
      <c r="S447" s="26">
        <f t="shared" si="39"/>
        <v>1</v>
      </c>
      <c r="T447" s="26">
        <f t="shared" si="40"/>
        <v>1</v>
      </c>
    </row>
    <row r="448" spans="13:20" ht="15" x14ac:dyDescent="0.3">
      <c r="M448" s="34">
        <v>442.5</v>
      </c>
      <c r="N448" s="34">
        <v>-8.9</v>
      </c>
      <c r="O448" s="32">
        <f t="shared" si="36"/>
        <v>15.98</v>
      </c>
      <c r="P448" s="37">
        <f t="shared" si="41"/>
        <v>19.175999999999998</v>
      </c>
      <c r="Q448" s="32">
        <f t="shared" si="37"/>
        <v>39.019999999999996</v>
      </c>
      <c r="R448" s="32">
        <f t="shared" si="38"/>
        <v>35.823999999999998</v>
      </c>
      <c r="S448" s="26">
        <f t="shared" si="39"/>
        <v>1</v>
      </c>
      <c r="T448" s="26">
        <f t="shared" si="40"/>
        <v>1</v>
      </c>
    </row>
    <row r="449" spans="13:20" ht="15" x14ac:dyDescent="0.3">
      <c r="M449" s="34">
        <v>443.5</v>
      </c>
      <c r="N449" s="34">
        <v>-6.7</v>
      </c>
      <c r="O449" s="32">
        <f t="shared" si="36"/>
        <v>19.939999999999998</v>
      </c>
      <c r="P449" s="37">
        <f t="shared" si="41"/>
        <v>23.927999999999997</v>
      </c>
      <c r="Q449" s="32">
        <f t="shared" si="37"/>
        <v>35.06</v>
      </c>
      <c r="R449" s="32">
        <f t="shared" si="38"/>
        <v>31.072000000000003</v>
      </c>
      <c r="S449" s="26">
        <f t="shared" si="39"/>
        <v>1</v>
      </c>
      <c r="T449" s="26">
        <f t="shared" si="40"/>
        <v>1</v>
      </c>
    </row>
    <row r="450" spans="13:20" ht="15" x14ac:dyDescent="0.3">
      <c r="M450" s="34">
        <v>444.5</v>
      </c>
      <c r="N450" s="34">
        <v>-6.1</v>
      </c>
      <c r="O450" s="32">
        <f t="shared" si="36"/>
        <v>21.02</v>
      </c>
      <c r="P450" s="37">
        <f t="shared" si="41"/>
        <v>25.224</v>
      </c>
      <c r="Q450" s="32">
        <f t="shared" si="37"/>
        <v>33.980000000000004</v>
      </c>
      <c r="R450" s="32">
        <f t="shared" si="38"/>
        <v>29.776</v>
      </c>
      <c r="S450" s="26">
        <f t="shared" si="39"/>
        <v>1</v>
      </c>
      <c r="T450" s="26">
        <f t="shared" si="40"/>
        <v>1</v>
      </c>
    </row>
    <row r="451" spans="13:20" ht="15" x14ac:dyDescent="0.3">
      <c r="M451" s="34">
        <v>445.5</v>
      </c>
      <c r="N451" s="34">
        <v>-5.6</v>
      </c>
      <c r="O451" s="32">
        <f t="shared" si="36"/>
        <v>21.92</v>
      </c>
      <c r="P451" s="37">
        <f t="shared" si="41"/>
        <v>26.304000000000002</v>
      </c>
      <c r="Q451" s="32">
        <f t="shared" si="37"/>
        <v>33.08</v>
      </c>
      <c r="R451" s="32">
        <f t="shared" si="38"/>
        <v>28.695999999999998</v>
      </c>
      <c r="S451" s="26">
        <f t="shared" si="39"/>
        <v>1</v>
      </c>
      <c r="T451" s="26">
        <f t="shared" si="40"/>
        <v>1</v>
      </c>
    </row>
    <row r="452" spans="13:20" ht="15" x14ac:dyDescent="0.3">
      <c r="M452" s="34">
        <v>446.5</v>
      </c>
      <c r="N452" s="34">
        <v>-5</v>
      </c>
      <c r="O452" s="32">
        <f t="shared" si="36"/>
        <v>23</v>
      </c>
      <c r="P452" s="37">
        <f t="shared" si="41"/>
        <v>27.599999999999998</v>
      </c>
      <c r="Q452" s="32">
        <f t="shared" si="37"/>
        <v>32</v>
      </c>
      <c r="R452" s="32">
        <f t="shared" si="38"/>
        <v>27.400000000000002</v>
      </c>
      <c r="S452" s="26">
        <f t="shared" si="39"/>
        <v>1</v>
      </c>
      <c r="T452" s="26">
        <f t="shared" si="40"/>
        <v>1</v>
      </c>
    </row>
    <row r="453" spans="13:20" ht="15" x14ac:dyDescent="0.3">
      <c r="M453" s="34">
        <v>447.5</v>
      </c>
      <c r="N453" s="34">
        <v>-5</v>
      </c>
      <c r="O453" s="32">
        <f t="shared" si="36"/>
        <v>23</v>
      </c>
      <c r="P453" s="37">
        <f t="shared" si="41"/>
        <v>27.599999999999998</v>
      </c>
      <c r="Q453" s="32">
        <f t="shared" si="37"/>
        <v>32</v>
      </c>
      <c r="R453" s="32">
        <f t="shared" si="38"/>
        <v>27.400000000000002</v>
      </c>
      <c r="S453" s="26">
        <f t="shared" si="39"/>
        <v>1</v>
      </c>
      <c r="T453" s="26">
        <f t="shared" si="40"/>
        <v>1</v>
      </c>
    </row>
    <row r="454" spans="13:20" ht="15" x14ac:dyDescent="0.3">
      <c r="M454" s="34">
        <v>448.5</v>
      </c>
      <c r="N454" s="34">
        <v>-5</v>
      </c>
      <c r="O454" s="32">
        <f t="shared" ref="O454:O517" si="42">CONVERT(N454,"C","F")</f>
        <v>23</v>
      </c>
      <c r="P454" s="37">
        <f t="shared" si="41"/>
        <v>27.599999999999998</v>
      </c>
      <c r="Q454" s="32">
        <f t="shared" ref="Q454:Q517" si="43">$L$3-O454</f>
        <v>32</v>
      </c>
      <c r="R454" s="32">
        <f t="shared" ref="R454:R517" si="44">$L$3-P454</f>
        <v>27.400000000000002</v>
      </c>
      <c r="S454" s="26">
        <f t="shared" ref="S454:S517" si="45">IF(O454&lt;=$L$3, 1, 0)</f>
        <v>1</v>
      </c>
      <c r="T454" s="26">
        <f t="shared" ref="T454:T517" si="46">IF(P454&lt;=$L$3, 1, 0)</f>
        <v>1</v>
      </c>
    </row>
    <row r="455" spans="13:20" ht="15" x14ac:dyDescent="0.3">
      <c r="M455" s="34">
        <v>449.5</v>
      </c>
      <c r="N455" s="34">
        <v>-5.6</v>
      </c>
      <c r="O455" s="32">
        <f t="shared" si="42"/>
        <v>21.92</v>
      </c>
      <c r="P455" s="37">
        <f t="shared" ref="P455:P518" si="47">O455*1.2</f>
        <v>26.304000000000002</v>
      </c>
      <c r="Q455" s="32">
        <f t="shared" si="43"/>
        <v>33.08</v>
      </c>
      <c r="R455" s="32">
        <f t="shared" si="44"/>
        <v>28.695999999999998</v>
      </c>
      <c r="S455" s="26">
        <f t="shared" si="45"/>
        <v>1</v>
      </c>
      <c r="T455" s="26">
        <f t="shared" si="46"/>
        <v>1</v>
      </c>
    </row>
    <row r="456" spans="13:20" ht="15" x14ac:dyDescent="0.3">
      <c r="M456" s="34">
        <v>450.5</v>
      </c>
      <c r="N456" s="34">
        <v>-5.6</v>
      </c>
      <c r="O456" s="32">
        <f t="shared" si="42"/>
        <v>21.92</v>
      </c>
      <c r="P456" s="37">
        <f t="shared" si="47"/>
        <v>26.304000000000002</v>
      </c>
      <c r="Q456" s="32">
        <f t="shared" si="43"/>
        <v>33.08</v>
      </c>
      <c r="R456" s="32">
        <f t="shared" si="44"/>
        <v>28.695999999999998</v>
      </c>
      <c r="S456" s="26">
        <f t="shared" si="45"/>
        <v>1</v>
      </c>
      <c r="T456" s="26">
        <f t="shared" si="46"/>
        <v>1</v>
      </c>
    </row>
    <row r="457" spans="13:20" ht="15" x14ac:dyDescent="0.3">
      <c r="M457" s="34">
        <v>451.5</v>
      </c>
      <c r="N457" s="34">
        <v>-6.1</v>
      </c>
      <c r="O457" s="32">
        <f t="shared" si="42"/>
        <v>21.02</v>
      </c>
      <c r="P457" s="37">
        <f t="shared" si="47"/>
        <v>25.224</v>
      </c>
      <c r="Q457" s="32">
        <f t="shared" si="43"/>
        <v>33.980000000000004</v>
      </c>
      <c r="R457" s="32">
        <f t="shared" si="44"/>
        <v>29.776</v>
      </c>
      <c r="S457" s="26">
        <f t="shared" si="45"/>
        <v>1</v>
      </c>
      <c r="T457" s="26">
        <f t="shared" si="46"/>
        <v>1</v>
      </c>
    </row>
    <row r="458" spans="13:20" ht="15" x14ac:dyDescent="0.3">
      <c r="M458" s="34">
        <v>452.5</v>
      </c>
      <c r="N458" s="34">
        <v>-5.6</v>
      </c>
      <c r="O458" s="32">
        <f t="shared" si="42"/>
        <v>21.92</v>
      </c>
      <c r="P458" s="37">
        <f t="shared" si="47"/>
        <v>26.304000000000002</v>
      </c>
      <c r="Q458" s="32">
        <f t="shared" si="43"/>
        <v>33.08</v>
      </c>
      <c r="R458" s="32">
        <f t="shared" si="44"/>
        <v>28.695999999999998</v>
      </c>
      <c r="S458" s="26">
        <f t="shared" si="45"/>
        <v>1</v>
      </c>
      <c r="T458" s="26">
        <f t="shared" si="46"/>
        <v>1</v>
      </c>
    </row>
    <row r="459" spans="13:20" ht="15" x14ac:dyDescent="0.3">
      <c r="M459" s="34">
        <v>453.5</v>
      </c>
      <c r="N459" s="34">
        <v>-5.6</v>
      </c>
      <c r="O459" s="32">
        <f t="shared" si="42"/>
        <v>21.92</v>
      </c>
      <c r="P459" s="37">
        <f t="shared" si="47"/>
        <v>26.304000000000002</v>
      </c>
      <c r="Q459" s="32">
        <f t="shared" si="43"/>
        <v>33.08</v>
      </c>
      <c r="R459" s="32">
        <f t="shared" si="44"/>
        <v>28.695999999999998</v>
      </c>
      <c r="S459" s="26">
        <f t="shared" si="45"/>
        <v>1</v>
      </c>
      <c r="T459" s="26">
        <f t="shared" si="46"/>
        <v>1</v>
      </c>
    </row>
    <row r="460" spans="13:20" ht="15" x14ac:dyDescent="0.3">
      <c r="M460" s="34">
        <v>454.5</v>
      </c>
      <c r="N460" s="34">
        <v>-6.1</v>
      </c>
      <c r="O460" s="32">
        <f t="shared" si="42"/>
        <v>21.02</v>
      </c>
      <c r="P460" s="37">
        <f t="shared" si="47"/>
        <v>25.224</v>
      </c>
      <c r="Q460" s="32">
        <f t="shared" si="43"/>
        <v>33.980000000000004</v>
      </c>
      <c r="R460" s="32">
        <f t="shared" si="44"/>
        <v>29.776</v>
      </c>
      <c r="S460" s="26">
        <f t="shared" si="45"/>
        <v>1</v>
      </c>
      <c r="T460" s="26">
        <f t="shared" si="46"/>
        <v>1</v>
      </c>
    </row>
    <row r="461" spans="13:20" ht="15" x14ac:dyDescent="0.3">
      <c r="M461" s="34">
        <v>455.5</v>
      </c>
      <c r="N461" s="34">
        <v>-6.1</v>
      </c>
      <c r="O461" s="32">
        <f t="shared" si="42"/>
        <v>21.02</v>
      </c>
      <c r="P461" s="37">
        <f t="shared" si="47"/>
        <v>25.224</v>
      </c>
      <c r="Q461" s="32">
        <f t="shared" si="43"/>
        <v>33.980000000000004</v>
      </c>
      <c r="R461" s="32">
        <f t="shared" si="44"/>
        <v>29.776</v>
      </c>
      <c r="S461" s="26">
        <f t="shared" si="45"/>
        <v>1</v>
      </c>
      <c r="T461" s="26">
        <f t="shared" si="46"/>
        <v>1</v>
      </c>
    </row>
    <row r="462" spans="13:20" ht="15" x14ac:dyDescent="0.3">
      <c r="M462" s="34">
        <v>456.5</v>
      </c>
      <c r="N462" s="34">
        <v>-6.1</v>
      </c>
      <c r="O462" s="32">
        <f t="shared" si="42"/>
        <v>21.02</v>
      </c>
      <c r="P462" s="37">
        <f t="shared" si="47"/>
        <v>25.224</v>
      </c>
      <c r="Q462" s="32">
        <f t="shared" si="43"/>
        <v>33.980000000000004</v>
      </c>
      <c r="R462" s="32">
        <f t="shared" si="44"/>
        <v>29.776</v>
      </c>
      <c r="S462" s="26">
        <f t="shared" si="45"/>
        <v>1</v>
      </c>
      <c r="T462" s="26">
        <f t="shared" si="46"/>
        <v>1</v>
      </c>
    </row>
    <row r="463" spans="13:20" ht="15" x14ac:dyDescent="0.3">
      <c r="M463" s="34">
        <v>457.5</v>
      </c>
      <c r="N463" s="34">
        <v>-6.1</v>
      </c>
      <c r="O463" s="32">
        <f t="shared" si="42"/>
        <v>21.02</v>
      </c>
      <c r="P463" s="37">
        <f t="shared" si="47"/>
        <v>25.224</v>
      </c>
      <c r="Q463" s="32">
        <f t="shared" si="43"/>
        <v>33.980000000000004</v>
      </c>
      <c r="R463" s="32">
        <f t="shared" si="44"/>
        <v>29.776</v>
      </c>
      <c r="S463" s="26">
        <f t="shared" si="45"/>
        <v>1</v>
      </c>
      <c r="T463" s="26">
        <f t="shared" si="46"/>
        <v>1</v>
      </c>
    </row>
    <row r="464" spans="13:20" ht="15" x14ac:dyDescent="0.3">
      <c r="M464" s="34">
        <v>458.5</v>
      </c>
      <c r="N464" s="34">
        <v>-6.1</v>
      </c>
      <c r="O464" s="32">
        <f t="shared" si="42"/>
        <v>21.02</v>
      </c>
      <c r="P464" s="37">
        <f t="shared" si="47"/>
        <v>25.224</v>
      </c>
      <c r="Q464" s="32">
        <f t="shared" si="43"/>
        <v>33.980000000000004</v>
      </c>
      <c r="R464" s="32">
        <f t="shared" si="44"/>
        <v>29.776</v>
      </c>
      <c r="S464" s="26">
        <f t="shared" si="45"/>
        <v>1</v>
      </c>
      <c r="T464" s="26">
        <f t="shared" si="46"/>
        <v>1</v>
      </c>
    </row>
    <row r="465" spans="13:20" ht="15" x14ac:dyDescent="0.3">
      <c r="M465" s="34">
        <v>459.5</v>
      </c>
      <c r="N465" s="34">
        <v>-5</v>
      </c>
      <c r="O465" s="32">
        <f t="shared" si="42"/>
        <v>23</v>
      </c>
      <c r="P465" s="37">
        <f t="shared" si="47"/>
        <v>27.599999999999998</v>
      </c>
      <c r="Q465" s="32">
        <f t="shared" si="43"/>
        <v>32</v>
      </c>
      <c r="R465" s="32">
        <f t="shared" si="44"/>
        <v>27.400000000000002</v>
      </c>
      <c r="S465" s="26">
        <f t="shared" si="45"/>
        <v>1</v>
      </c>
      <c r="T465" s="26">
        <f t="shared" si="46"/>
        <v>1</v>
      </c>
    </row>
    <row r="466" spans="13:20" ht="15" x14ac:dyDescent="0.3">
      <c r="M466" s="34">
        <v>460.5</v>
      </c>
      <c r="N466" s="34">
        <v>-5</v>
      </c>
      <c r="O466" s="32">
        <f t="shared" si="42"/>
        <v>23</v>
      </c>
      <c r="P466" s="37">
        <f t="shared" si="47"/>
        <v>27.599999999999998</v>
      </c>
      <c r="Q466" s="32">
        <f t="shared" si="43"/>
        <v>32</v>
      </c>
      <c r="R466" s="32">
        <f t="shared" si="44"/>
        <v>27.400000000000002</v>
      </c>
      <c r="S466" s="26">
        <f t="shared" si="45"/>
        <v>1</v>
      </c>
      <c r="T466" s="26">
        <f t="shared" si="46"/>
        <v>1</v>
      </c>
    </row>
    <row r="467" spans="13:20" ht="15" x14ac:dyDescent="0.3">
      <c r="M467" s="34">
        <v>461.5</v>
      </c>
      <c r="N467" s="34">
        <v>-3.9</v>
      </c>
      <c r="O467" s="32">
        <f t="shared" si="42"/>
        <v>24.98</v>
      </c>
      <c r="P467" s="37">
        <f t="shared" si="47"/>
        <v>29.975999999999999</v>
      </c>
      <c r="Q467" s="32">
        <f t="shared" si="43"/>
        <v>30.02</v>
      </c>
      <c r="R467" s="32">
        <f t="shared" si="44"/>
        <v>25.024000000000001</v>
      </c>
      <c r="S467" s="26">
        <f t="shared" si="45"/>
        <v>1</v>
      </c>
      <c r="T467" s="26">
        <f t="shared" si="46"/>
        <v>1</v>
      </c>
    </row>
    <row r="468" spans="13:20" ht="15" x14ac:dyDescent="0.3">
      <c r="M468" s="34">
        <v>462.5</v>
      </c>
      <c r="N468" s="34">
        <v>-2.8</v>
      </c>
      <c r="O468" s="32">
        <f t="shared" si="42"/>
        <v>26.96</v>
      </c>
      <c r="P468" s="37">
        <f t="shared" si="47"/>
        <v>32.351999999999997</v>
      </c>
      <c r="Q468" s="32">
        <f t="shared" si="43"/>
        <v>28.04</v>
      </c>
      <c r="R468" s="32">
        <f t="shared" si="44"/>
        <v>22.648000000000003</v>
      </c>
      <c r="S468" s="26">
        <f t="shared" si="45"/>
        <v>1</v>
      </c>
      <c r="T468" s="26">
        <f t="shared" si="46"/>
        <v>1</v>
      </c>
    </row>
    <row r="469" spans="13:20" ht="15" x14ac:dyDescent="0.3">
      <c r="M469" s="34">
        <v>463.5</v>
      </c>
      <c r="N469" s="34">
        <v>-2.2000000000000002</v>
      </c>
      <c r="O469" s="32">
        <f t="shared" si="42"/>
        <v>28.04</v>
      </c>
      <c r="P469" s="37">
        <f t="shared" si="47"/>
        <v>33.647999999999996</v>
      </c>
      <c r="Q469" s="32">
        <f t="shared" si="43"/>
        <v>26.96</v>
      </c>
      <c r="R469" s="32">
        <f t="shared" si="44"/>
        <v>21.352000000000004</v>
      </c>
      <c r="S469" s="26">
        <f t="shared" si="45"/>
        <v>1</v>
      </c>
      <c r="T469" s="26">
        <f t="shared" si="46"/>
        <v>1</v>
      </c>
    </row>
    <row r="470" spans="13:20" ht="15" x14ac:dyDescent="0.3">
      <c r="M470" s="34">
        <v>464.5</v>
      </c>
      <c r="N470" s="34">
        <v>-1.7</v>
      </c>
      <c r="O470" s="32">
        <f t="shared" si="42"/>
        <v>28.94</v>
      </c>
      <c r="P470" s="37">
        <f t="shared" si="47"/>
        <v>34.728000000000002</v>
      </c>
      <c r="Q470" s="32">
        <f t="shared" si="43"/>
        <v>26.06</v>
      </c>
      <c r="R470" s="32">
        <f t="shared" si="44"/>
        <v>20.271999999999998</v>
      </c>
      <c r="S470" s="26">
        <f t="shared" si="45"/>
        <v>1</v>
      </c>
      <c r="T470" s="26">
        <f t="shared" si="46"/>
        <v>1</v>
      </c>
    </row>
    <row r="471" spans="13:20" ht="15" x14ac:dyDescent="0.3">
      <c r="M471" s="34">
        <v>465.5</v>
      </c>
      <c r="N471" s="34">
        <v>-0.6</v>
      </c>
      <c r="O471" s="32">
        <f t="shared" si="42"/>
        <v>30.92</v>
      </c>
      <c r="P471" s="37">
        <f t="shared" si="47"/>
        <v>37.103999999999999</v>
      </c>
      <c r="Q471" s="32">
        <f t="shared" si="43"/>
        <v>24.08</v>
      </c>
      <c r="R471" s="32">
        <f t="shared" si="44"/>
        <v>17.896000000000001</v>
      </c>
      <c r="S471" s="26">
        <f t="shared" si="45"/>
        <v>1</v>
      </c>
      <c r="T471" s="26">
        <f t="shared" si="46"/>
        <v>1</v>
      </c>
    </row>
    <row r="472" spans="13:20" ht="15" x14ac:dyDescent="0.3">
      <c r="M472" s="34">
        <v>466.5</v>
      </c>
      <c r="N472" s="34">
        <v>1.1000000000000001</v>
      </c>
      <c r="O472" s="32">
        <f t="shared" si="42"/>
        <v>33.979999999999997</v>
      </c>
      <c r="P472" s="37">
        <f t="shared" si="47"/>
        <v>40.775999999999996</v>
      </c>
      <c r="Q472" s="32">
        <f t="shared" si="43"/>
        <v>21.020000000000003</v>
      </c>
      <c r="R472" s="32">
        <f t="shared" si="44"/>
        <v>14.224000000000004</v>
      </c>
      <c r="S472" s="26">
        <f t="shared" si="45"/>
        <v>1</v>
      </c>
      <c r="T472" s="26">
        <f t="shared" si="46"/>
        <v>1</v>
      </c>
    </row>
    <row r="473" spans="13:20" ht="15" x14ac:dyDescent="0.3">
      <c r="M473" s="34">
        <v>467.5</v>
      </c>
      <c r="N473" s="34">
        <v>1.1000000000000001</v>
      </c>
      <c r="O473" s="32">
        <f t="shared" si="42"/>
        <v>33.979999999999997</v>
      </c>
      <c r="P473" s="37">
        <f t="shared" si="47"/>
        <v>40.775999999999996</v>
      </c>
      <c r="Q473" s="32">
        <f t="shared" si="43"/>
        <v>21.020000000000003</v>
      </c>
      <c r="R473" s="32">
        <f t="shared" si="44"/>
        <v>14.224000000000004</v>
      </c>
      <c r="S473" s="26">
        <f t="shared" si="45"/>
        <v>1</v>
      </c>
      <c r="T473" s="26">
        <f t="shared" si="46"/>
        <v>1</v>
      </c>
    </row>
    <row r="474" spans="13:20" ht="15" x14ac:dyDescent="0.3">
      <c r="M474" s="34">
        <v>468.5</v>
      </c>
      <c r="N474" s="34">
        <v>1.1000000000000001</v>
      </c>
      <c r="O474" s="32">
        <f t="shared" si="42"/>
        <v>33.979999999999997</v>
      </c>
      <c r="P474" s="37">
        <f t="shared" si="47"/>
        <v>40.775999999999996</v>
      </c>
      <c r="Q474" s="32">
        <f t="shared" si="43"/>
        <v>21.020000000000003</v>
      </c>
      <c r="R474" s="32">
        <f t="shared" si="44"/>
        <v>14.224000000000004</v>
      </c>
      <c r="S474" s="26">
        <f t="shared" si="45"/>
        <v>1</v>
      </c>
      <c r="T474" s="26">
        <f t="shared" si="46"/>
        <v>1</v>
      </c>
    </row>
    <row r="475" spans="13:20" ht="15" x14ac:dyDescent="0.3">
      <c r="M475" s="34">
        <v>469.5</v>
      </c>
      <c r="N475" s="34">
        <v>0.6</v>
      </c>
      <c r="O475" s="32">
        <f t="shared" si="42"/>
        <v>33.08</v>
      </c>
      <c r="P475" s="37">
        <f t="shared" si="47"/>
        <v>39.695999999999998</v>
      </c>
      <c r="Q475" s="32">
        <f t="shared" si="43"/>
        <v>21.92</v>
      </c>
      <c r="R475" s="32">
        <f t="shared" si="44"/>
        <v>15.304000000000002</v>
      </c>
      <c r="S475" s="26">
        <f t="shared" si="45"/>
        <v>1</v>
      </c>
      <c r="T475" s="26">
        <f t="shared" si="46"/>
        <v>1</v>
      </c>
    </row>
    <row r="476" spans="13:20" ht="15" x14ac:dyDescent="0.3">
      <c r="M476" s="34">
        <v>470.5</v>
      </c>
      <c r="N476" s="34">
        <v>0</v>
      </c>
      <c r="O476" s="32">
        <f t="shared" si="42"/>
        <v>32</v>
      </c>
      <c r="P476" s="37">
        <f t="shared" si="47"/>
        <v>38.4</v>
      </c>
      <c r="Q476" s="32">
        <f t="shared" si="43"/>
        <v>23</v>
      </c>
      <c r="R476" s="32">
        <f t="shared" si="44"/>
        <v>16.600000000000001</v>
      </c>
      <c r="S476" s="26">
        <f t="shared" si="45"/>
        <v>1</v>
      </c>
      <c r="T476" s="26">
        <f t="shared" si="46"/>
        <v>1</v>
      </c>
    </row>
    <row r="477" spans="13:20" ht="15" x14ac:dyDescent="0.3">
      <c r="M477" s="34">
        <v>471.5</v>
      </c>
      <c r="N477" s="34">
        <v>0</v>
      </c>
      <c r="O477" s="32">
        <f t="shared" si="42"/>
        <v>32</v>
      </c>
      <c r="P477" s="37">
        <f t="shared" si="47"/>
        <v>38.4</v>
      </c>
      <c r="Q477" s="32">
        <f t="shared" si="43"/>
        <v>23</v>
      </c>
      <c r="R477" s="32">
        <f t="shared" si="44"/>
        <v>16.600000000000001</v>
      </c>
      <c r="S477" s="26">
        <f t="shared" si="45"/>
        <v>1</v>
      </c>
      <c r="T477" s="26">
        <f t="shared" si="46"/>
        <v>1</v>
      </c>
    </row>
    <row r="478" spans="13:20" ht="15" x14ac:dyDescent="0.3">
      <c r="M478" s="34">
        <v>472.5</v>
      </c>
      <c r="N478" s="34">
        <v>0</v>
      </c>
      <c r="O478" s="32">
        <f t="shared" si="42"/>
        <v>32</v>
      </c>
      <c r="P478" s="37">
        <f t="shared" si="47"/>
        <v>38.4</v>
      </c>
      <c r="Q478" s="32">
        <f t="shared" si="43"/>
        <v>23</v>
      </c>
      <c r="R478" s="32">
        <f t="shared" si="44"/>
        <v>16.600000000000001</v>
      </c>
      <c r="S478" s="26">
        <f t="shared" si="45"/>
        <v>1</v>
      </c>
      <c r="T478" s="26">
        <f t="shared" si="46"/>
        <v>1</v>
      </c>
    </row>
    <row r="479" spans="13:20" ht="15" x14ac:dyDescent="0.3">
      <c r="M479" s="34">
        <v>473.5</v>
      </c>
      <c r="N479" s="34">
        <v>0</v>
      </c>
      <c r="O479" s="32">
        <f t="shared" si="42"/>
        <v>32</v>
      </c>
      <c r="P479" s="37">
        <f t="shared" si="47"/>
        <v>38.4</v>
      </c>
      <c r="Q479" s="32">
        <f t="shared" si="43"/>
        <v>23</v>
      </c>
      <c r="R479" s="32">
        <f t="shared" si="44"/>
        <v>16.600000000000001</v>
      </c>
      <c r="S479" s="26">
        <f t="shared" si="45"/>
        <v>1</v>
      </c>
      <c r="T479" s="26">
        <f t="shared" si="46"/>
        <v>1</v>
      </c>
    </row>
    <row r="480" spans="13:20" ht="15" x14ac:dyDescent="0.3">
      <c r="M480" s="34">
        <v>474.5</v>
      </c>
      <c r="N480" s="34">
        <v>-0.6</v>
      </c>
      <c r="O480" s="32">
        <f t="shared" si="42"/>
        <v>30.92</v>
      </c>
      <c r="P480" s="37">
        <f t="shared" si="47"/>
        <v>37.103999999999999</v>
      </c>
      <c r="Q480" s="32">
        <f t="shared" si="43"/>
        <v>24.08</v>
      </c>
      <c r="R480" s="32">
        <f t="shared" si="44"/>
        <v>17.896000000000001</v>
      </c>
      <c r="S480" s="26">
        <f t="shared" si="45"/>
        <v>1</v>
      </c>
      <c r="T480" s="26">
        <f t="shared" si="46"/>
        <v>1</v>
      </c>
    </row>
    <row r="481" spans="13:20" ht="15" x14ac:dyDescent="0.3">
      <c r="M481" s="34">
        <v>475.5</v>
      </c>
      <c r="N481" s="34">
        <v>-1.1000000000000001</v>
      </c>
      <c r="O481" s="32">
        <f t="shared" si="42"/>
        <v>30.02</v>
      </c>
      <c r="P481" s="37">
        <f t="shared" si="47"/>
        <v>36.024000000000001</v>
      </c>
      <c r="Q481" s="32">
        <f t="shared" si="43"/>
        <v>24.98</v>
      </c>
      <c r="R481" s="32">
        <f t="shared" si="44"/>
        <v>18.975999999999999</v>
      </c>
      <c r="S481" s="26">
        <f t="shared" si="45"/>
        <v>1</v>
      </c>
      <c r="T481" s="26">
        <f t="shared" si="46"/>
        <v>1</v>
      </c>
    </row>
    <row r="482" spans="13:20" ht="15" x14ac:dyDescent="0.3">
      <c r="M482" s="34">
        <v>476.5</v>
      </c>
      <c r="N482" s="34">
        <v>-1.7</v>
      </c>
      <c r="O482" s="32">
        <f t="shared" si="42"/>
        <v>28.94</v>
      </c>
      <c r="P482" s="37">
        <f t="shared" si="47"/>
        <v>34.728000000000002</v>
      </c>
      <c r="Q482" s="32">
        <f t="shared" si="43"/>
        <v>26.06</v>
      </c>
      <c r="R482" s="32">
        <f t="shared" si="44"/>
        <v>20.271999999999998</v>
      </c>
      <c r="S482" s="26">
        <f t="shared" si="45"/>
        <v>1</v>
      </c>
      <c r="T482" s="26">
        <f t="shared" si="46"/>
        <v>1</v>
      </c>
    </row>
    <row r="483" spans="13:20" ht="15" x14ac:dyDescent="0.3">
      <c r="M483" s="34">
        <v>477.5</v>
      </c>
      <c r="N483" s="34">
        <v>-2.2000000000000002</v>
      </c>
      <c r="O483" s="32">
        <f t="shared" si="42"/>
        <v>28.04</v>
      </c>
      <c r="P483" s="37">
        <f t="shared" si="47"/>
        <v>33.647999999999996</v>
      </c>
      <c r="Q483" s="32">
        <f t="shared" si="43"/>
        <v>26.96</v>
      </c>
      <c r="R483" s="32">
        <f t="shared" si="44"/>
        <v>21.352000000000004</v>
      </c>
      <c r="S483" s="26">
        <f t="shared" si="45"/>
        <v>1</v>
      </c>
      <c r="T483" s="26">
        <f t="shared" si="46"/>
        <v>1</v>
      </c>
    </row>
    <row r="484" spans="13:20" ht="15" x14ac:dyDescent="0.3">
      <c r="M484" s="34">
        <v>478.5</v>
      </c>
      <c r="N484" s="34">
        <v>-2.2000000000000002</v>
      </c>
      <c r="O484" s="32">
        <f t="shared" si="42"/>
        <v>28.04</v>
      </c>
      <c r="P484" s="37">
        <f t="shared" si="47"/>
        <v>33.647999999999996</v>
      </c>
      <c r="Q484" s="32">
        <f t="shared" si="43"/>
        <v>26.96</v>
      </c>
      <c r="R484" s="32">
        <f t="shared" si="44"/>
        <v>21.352000000000004</v>
      </c>
      <c r="S484" s="26">
        <f t="shared" si="45"/>
        <v>1</v>
      </c>
      <c r="T484" s="26">
        <f t="shared" si="46"/>
        <v>1</v>
      </c>
    </row>
    <row r="485" spans="13:20" ht="15" x14ac:dyDescent="0.3">
      <c r="M485" s="34">
        <v>479.5</v>
      </c>
      <c r="N485" s="34">
        <v>-2.2000000000000002</v>
      </c>
      <c r="O485" s="32">
        <f t="shared" si="42"/>
        <v>28.04</v>
      </c>
      <c r="P485" s="37">
        <f t="shared" si="47"/>
        <v>33.647999999999996</v>
      </c>
      <c r="Q485" s="32">
        <f t="shared" si="43"/>
        <v>26.96</v>
      </c>
      <c r="R485" s="32">
        <f t="shared" si="44"/>
        <v>21.352000000000004</v>
      </c>
      <c r="S485" s="26">
        <f t="shared" si="45"/>
        <v>1</v>
      </c>
      <c r="T485" s="26">
        <f t="shared" si="46"/>
        <v>1</v>
      </c>
    </row>
    <row r="486" spans="13:20" ht="15" x14ac:dyDescent="0.3">
      <c r="M486" s="34">
        <v>480.5</v>
      </c>
      <c r="N486" s="34">
        <v>-2.2000000000000002</v>
      </c>
      <c r="O486" s="32">
        <f t="shared" si="42"/>
        <v>28.04</v>
      </c>
      <c r="P486" s="37">
        <f t="shared" si="47"/>
        <v>33.647999999999996</v>
      </c>
      <c r="Q486" s="32">
        <f t="shared" si="43"/>
        <v>26.96</v>
      </c>
      <c r="R486" s="32">
        <f t="shared" si="44"/>
        <v>21.352000000000004</v>
      </c>
      <c r="S486" s="26">
        <f t="shared" si="45"/>
        <v>1</v>
      </c>
      <c r="T486" s="26">
        <f t="shared" si="46"/>
        <v>1</v>
      </c>
    </row>
    <row r="487" spans="13:20" ht="15" x14ac:dyDescent="0.3">
      <c r="M487" s="34">
        <v>481.5</v>
      </c>
      <c r="N487" s="34">
        <v>-2.8</v>
      </c>
      <c r="O487" s="32">
        <f t="shared" si="42"/>
        <v>26.96</v>
      </c>
      <c r="P487" s="37">
        <f t="shared" si="47"/>
        <v>32.351999999999997</v>
      </c>
      <c r="Q487" s="32">
        <f t="shared" si="43"/>
        <v>28.04</v>
      </c>
      <c r="R487" s="32">
        <f t="shared" si="44"/>
        <v>22.648000000000003</v>
      </c>
      <c r="S487" s="26">
        <f t="shared" si="45"/>
        <v>1</v>
      </c>
      <c r="T487" s="26">
        <f t="shared" si="46"/>
        <v>1</v>
      </c>
    </row>
    <row r="488" spans="13:20" ht="15" x14ac:dyDescent="0.3">
      <c r="M488" s="34">
        <v>482.5</v>
      </c>
      <c r="N488" s="34">
        <v>-2.8</v>
      </c>
      <c r="O488" s="32">
        <f t="shared" si="42"/>
        <v>26.96</v>
      </c>
      <c r="P488" s="37">
        <f t="shared" si="47"/>
        <v>32.351999999999997</v>
      </c>
      <c r="Q488" s="32">
        <f t="shared" si="43"/>
        <v>28.04</v>
      </c>
      <c r="R488" s="32">
        <f t="shared" si="44"/>
        <v>22.648000000000003</v>
      </c>
      <c r="S488" s="26">
        <f t="shared" si="45"/>
        <v>1</v>
      </c>
      <c r="T488" s="26">
        <f t="shared" si="46"/>
        <v>1</v>
      </c>
    </row>
    <row r="489" spans="13:20" ht="15" x14ac:dyDescent="0.3">
      <c r="M489" s="34">
        <v>483.5</v>
      </c>
      <c r="N489" s="34">
        <v>-2.8</v>
      </c>
      <c r="O489" s="32">
        <f t="shared" si="42"/>
        <v>26.96</v>
      </c>
      <c r="P489" s="37">
        <f t="shared" si="47"/>
        <v>32.351999999999997</v>
      </c>
      <c r="Q489" s="32">
        <f t="shared" si="43"/>
        <v>28.04</v>
      </c>
      <c r="R489" s="32">
        <f t="shared" si="44"/>
        <v>22.648000000000003</v>
      </c>
      <c r="S489" s="26">
        <f t="shared" si="45"/>
        <v>1</v>
      </c>
      <c r="T489" s="26">
        <f t="shared" si="46"/>
        <v>1</v>
      </c>
    </row>
    <row r="490" spans="13:20" ht="15" x14ac:dyDescent="0.3">
      <c r="M490" s="34">
        <v>484.5</v>
      </c>
      <c r="N490" s="34">
        <v>-5</v>
      </c>
      <c r="O490" s="32">
        <f t="shared" si="42"/>
        <v>23</v>
      </c>
      <c r="P490" s="37">
        <f t="shared" si="47"/>
        <v>27.599999999999998</v>
      </c>
      <c r="Q490" s="32">
        <f t="shared" si="43"/>
        <v>32</v>
      </c>
      <c r="R490" s="32">
        <f t="shared" si="44"/>
        <v>27.400000000000002</v>
      </c>
      <c r="S490" s="26">
        <f t="shared" si="45"/>
        <v>1</v>
      </c>
      <c r="T490" s="26">
        <f t="shared" si="46"/>
        <v>1</v>
      </c>
    </row>
    <row r="491" spans="13:20" ht="15" x14ac:dyDescent="0.3">
      <c r="M491" s="34">
        <v>485.5</v>
      </c>
      <c r="N491" s="34">
        <v>-3.3</v>
      </c>
      <c r="O491" s="32">
        <f t="shared" si="42"/>
        <v>26.060000000000002</v>
      </c>
      <c r="P491" s="37">
        <f t="shared" si="47"/>
        <v>31.272000000000002</v>
      </c>
      <c r="Q491" s="32">
        <f t="shared" si="43"/>
        <v>28.939999999999998</v>
      </c>
      <c r="R491" s="32">
        <f t="shared" si="44"/>
        <v>23.727999999999998</v>
      </c>
      <c r="S491" s="26">
        <f t="shared" si="45"/>
        <v>1</v>
      </c>
      <c r="T491" s="26">
        <f t="shared" si="46"/>
        <v>1</v>
      </c>
    </row>
    <row r="492" spans="13:20" ht="15" x14ac:dyDescent="0.3">
      <c r="M492" s="34">
        <v>486.5</v>
      </c>
      <c r="N492" s="34">
        <v>-4.4000000000000004</v>
      </c>
      <c r="O492" s="32">
        <f t="shared" si="42"/>
        <v>24.08</v>
      </c>
      <c r="P492" s="37">
        <f t="shared" si="47"/>
        <v>28.895999999999997</v>
      </c>
      <c r="Q492" s="32">
        <f t="shared" si="43"/>
        <v>30.92</v>
      </c>
      <c r="R492" s="32">
        <f t="shared" si="44"/>
        <v>26.104000000000003</v>
      </c>
      <c r="S492" s="26">
        <f t="shared" si="45"/>
        <v>1</v>
      </c>
      <c r="T492" s="26">
        <f t="shared" si="46"/>
        <v>1</v>
      </c>
    </row>
    <row r="493" spans="13:20" ht="15" x14ac:dyDescent="0.3">
      <c r="M493" s="34">
        <v>487.5</v>
      </c>
      <c r="N493" s="34">
        <v>-4.4000000000000004</v>
      </c>
      <c r="O493" s="32">
        <f t="shared" si="42"/>
        <v>24.08</v>
      </c>
      <c r="P493" s="37">
        <f t="shared" si="47"/>
        <v>28.895999999999997</v>
      </c>
      <c r="Q493" s="32">
        <f t="shared" si="43"/>
        <v>30.92</v>
      </c>
      <c r="R493" s="32">
        <f t="shared" si="44"/>
        <v>26.104000000000003</v>
      </c>
      <c r="S493" s="26">
        <f t="shared" si="45"/>
        <v>1</v>
      </c>
      <c r="T493" s="26">
        <f t="shared" si="46"/>
        <v>1</v>
      </c>
    </row>
    <row r="494" spans="13:20" ht="15" x14ac:dyDescent="0.3">
      <c r="M494" s="34">
        <v>488.5</v>
      </c>
      <c r="N494" s="34">
        <v>-2.8</v>
      </c>
      <c r="O494" s="32">
        <f t="shared" si="42"/>
        <v>26.96</v>
      </c>
      <c r="P494" s="37">
        <f t="shared" si="47"/>
        <v>32.351999999999997</v>
      </c>
      <c r="Q494" s="32">
        <f t="shared" si="43"/>
        <v>28.04</v>
      </c>
      <c r="R494" s="32">
        <f t="shared" si="44"/>
        <v>22.648000000000003</v>
      </c>
      <c r="S494" s="26">
        <f t="shared" si="45"/>
        <v>1</v>
      </c>
      <c r="T494" s="26">
        <f t="shared" si="46"/>
        <v>1</v>
      </c>
    </row>
    <row r="495" spans="13:20" ht="15" x14ac:dyDescent="0.3">
      <c r="M495" s="34">
        <v>489.5</v>
      </c>
      <c r="N495" s="34">
        <v>-0.6</v>
      </c>
      <c r="O495" s="32">
        <f t="shared" si="42"/>
        <v>30.92</v>
      </c>
      <c r="P495" s="37">
        <f t="shared" si="47"/>
        <v>37.103999999999999</v>
      </c>
      <c r="Q495" s="32">
        <f t="shared" si="43"/>
        <v>24.08</v>
      </c>
      <c r="R495" s="32">
        <f t="shared" si="44"/>
        <v>17.896000000000001</v>
      </c>
      <c r="S495" s="26">
        <f t="shared" si="45"/>
        <v>1</v>
      </c>
      <c r="T495" s="26">
        <f t="shared" si="46"/>
        <v>1</v>
      </c>
    </row>
    <row r="496" spans="13:20" ht="15" x14ac:dyDescent="0.3">
      <c r="M496" s="34">
        <v>490.5</v>
      </c>
      <c r="N496" s="34">
        <v>1.1000000000000001</v>
      </c>
      <c r="O496" s="32">
        <f t="shared" si="42"/>
        <v>33.979999999999997</v>
      </c>
      <c r="P496" s="37">
        <f t="shared" si="47"/>
        <v>40.775999999999996</v>
      </c>
      <c r="Q496" s="32">
        <f t="shared" si="43"/>
        <v>21.020000000000003</v>
      </c>
      <c r="R496" s="32">
        <f t="shared" si="44"/>
        <v>14.224000000000004</v>
      </c>
      <c r="S496" s="26">
        <f t="shared" si="45"/>
        <v>1</v>
      </c>
      <c r="T496" s="26">
        <f t="shared" si="46"/>
        <v>1</v>
      </c>
    </row>
    <row r="497" spans="13:20" ht="15" x14ac:dyDescent="0.3">
      <c r="M497" s="34">
        <v>491.5</v>
      </c>
      <c r="N497" s="34">
        <v>1.1000000000000001</v>
      </c>
      <c r="O497" s="32">
        <f t="shared" si="42"/>
        <v>33.979999999999997</v>
      </c>
      <c r="P497" s="37">
        <f t="shared" si="47"/>
        <v>40.775999999999996</v>
      </c>
      <c r="Q497" s="32">
        <f t="shared" si="43"/>
        <v>21.020000000000003</v>
      </c>
      <c r="R497" s="32">
        <f t="shared" si="44"/>
        <v>14.224000000000004</v>
      </c>
      <c r="S497" s="26">
        <f t="shared" si="45"/>
        <v>1</v>
      </c>
      <c r="T497" s="26">
        <f t="shared" si="46"/>
        <v>1</v>
      </c>
    </row>
    <row r="498" spans="13:20" ht="15" x14ac:dyDescent="0.3">
      <c r="M498" s="34">
        <v>492.5</v>
      </c>
      <c r="N498" s="34">
        <v>2.2000000000000002</v>
      </c>
      <c r="O498" s="32">
        <f t="shared" si="42"/>
        <v>35.96</v>
      </c>
      <c r="P498" s="37">
        <f t="shared" si="47"/>
        <v>43.152000000000001</v>
      </c>
      <c r="Q498" s="32">
        <f t="shared" si="43"/>
        <v>19.04</v>
      </c>
      <c r="R498" s="32">
        <f t="shared" si="44"/>
        <v>11.847999999999999</v>
      </c>
      <c r="S498" s="26">
        <f t="shared" si="45"/>
        <v>1</v>
      </c>
      <c r="T498" s="26">
        <f t="shared" si="46"/>
        <v>1</v>
      </c>
    </row>
    <row r="499" spans="13:20" ht="15" x14ac:dyDescent="0.3">
      <c r="M499" s="34">
        <v>493.5</v>
      </c>
      <c r="N499" s="34">
        <v>2.8</v>
      </c>
      <c r="O499" s="32">
        <f t="shared" si="42"/>
        <v>37.04</v>
      </c>
      <c r="P499" s="37">
        <f t="shared" si="47"/>
        <v>44.448</v>
      </c>
      <c r="Q499" s="32">
        <f t="shared" si="43"/>
        <v>17.96</v>
      </c>
      <c r="R499" s="32">
        <f t="shared" si="44"/>
        <v>10.552</v>
      </c>
      <c r="S499" s="26">
        <f t="shared" si="45"/>
        <v>1</v>
      </c>
      <c r="T499" s="26">
        <f t="shared" si="46"/>
        <v>1</v>
      </c>
    </row>
    <row r="500" spans="13:20" ht="15" x14ac:dyDescent="0.3">
      <c r="M500" s="34">
        <v>494.5</v>
      </c>
      <c r="N500" s="34">
        <v>2.2000000000000002</v>
      </c>
      <c r="O500" s="32">
        <f t="shared" si="42"/>
        <v>35.96</v>
      </c>
      <c r="P500" s="37">
        <f t="shared" si="47"/>
        <v>43.152000000000001</v>
      </c>
      <c r="Q500" s="32">
        <f t="shared" si="43"/>
        <v>19.04</v>
      </c>
      <c r="R500" s="32">
        <f t="shared" si="44"/>
        <v>11.847999999999999</v>
      </c>
      <c r="S500" s="26">
        <f t="shared" si="45"/>
        <v>1</v>
      </c>
      <c r="T500" s="26">
        <f t="shared" si="46"/>
        <v>1</v>
      </c>
    </row>
    <row r="501" spans="13:20" ht="15" x14ac:dyDescent="0.3">
      <c r="M501" s="34">
        <v>495.5</v>
      </c>
      <c r="N501" s="34">
        <v>2.2000000000000002</v>
      </c>
      <c r="O501" s="32">
        <f t="shared" si="42"/>
        <v>35.96</v>
      </c>
      <c r="P501" s="37">
        <f t="shared" si="47"/>
        <v>43.152000000000001</v>
      </c>
      <c r="Q501" s="32">
        <f t="shared" si="43"/>
        <v>19.04</v>
      </c>
      <c r="R501" s="32">
        <f t="shared" si="44"/>
        <v>11.847999999999999</v>
      </c>
      <c r="S501" s="26">
        <f t="shared" si="45"/>
        <v>1</v>
      </c>
      <c r="T501" s="26">
        <f t="shared" si="46"/>
        <v>1</v>
      </c>
    </row>
    <row r="502" spans="13:20" ht="15" x14ac:dyDescent="0.3">
      <c r="M502" s="34">
        <v>496.5</v>
      </c>
      <c r="N502" s="34">
        <v>2.2000000000000002</v>
      </c>
      <c r="O502" s="32">
        <f t="shared" si="42"/>
        <v>35.96</v>
      </c>
      <c r="P502" s="37">
        <f t="shared" si="47"/>
        <v>43.152000000000001</v>
      </c>
      <c r="Q502" s="32">
        <f t="shared" si="43"/>
        <v>19.04</v>
      </c>
      <c r="R502" s="32">
        <f t="shared" si="44"/>
        <v>11.847999999999999</v>
      </c>
      <c r="S502" s="26">
        <f t="shared" si="45"/>
        <v>1</v>
      </c>
      <c r="T502" s="26">
        <f t="shared" si="46"/>
        <v>1</v>
      </c>
    </row>
    <row r="503" spans="13:20" ht="15" x14ac:dyDescent="0.3">
      <c r="M503" s="34">
        <v>497.5</v>
      </c>
      <c r="N503" s="34">
        <v>1.7</v>
      </c>
      <c r="O503" s="32">
        <f t="shared" si="42"/>
        <v>35.06</v>
      </c>
      <c r="P503" s="37">
        <f t="shared" si="47"/>
        <v>42.072000000000003</v>
      </c>
      <c r="Q503" s="32">
        <f t="shared" si="43"/>
        <v>19.939999999999998</v>
      </c>
      <c r="R503" s="32">
        <f t="shared" si="44"/>
        <v>12.927999999999997</v>
      </c>
      <c r="S503" s="26">
        <f t="shared" si="45"/>
        <v>1</v>
      </c>
      <c r="T503" s="26">
        <f t="shared" si="46"/>
        <v>1</v>
      </c>
    </row>
    <row r="504" spans="13:20" ht="15" x14ac:dyDescent="0.3">
      <c r="M504" s="34">
        <v>498.5</v>
      </c>
      <c r="N504" s="34">
        <v>1.1000000000000001</v>
      </c>
      <c r="O504" s="32">
        <f t="shared" si="42"/>
        <v>33.979999999999997</v>
      </c>
      <c r="P504" s="37">
        <f t="shared" si="47"/>
        <v>40.775999999999996</v>
      </c>
      <c r="Q504" s="32">
        <f t="shared" si="43"/>
        <v>21.020000000000003</v>
      </c>
      <c r="R504" s="32">
        <f t="shared" si="44"/>
        <v>14.224000000000004</v>
      </c>
      <c r="S504" s="26">
        <f t="shared" si="45"/>
        <v>1</v>
      </c>
      <c r="T504" s="26">
        <f t="shared" si="46"/>
        <v>1</v>
      </c>
    </row>
    <row r="505" spans="13:20" ht="15" x14ac:dyDescent="0.3">
      <c r="M505" s="34">
        <v>499.5</v>
      </c>
      <c r="N505" s="34">
        <v>1.1000000000000001</v>
      </c>
      <c r="O505" s="32">
        <f t="shared" si="42"/>
        <v>33.979999999999997</v>
      </c>
      <c r="P505" s="37">
        <f t="shared" si="47"/>
        <v>40.775999999999996</v>
      </c>
      <c r="Q505" s="32">
        <f t="shared" si="43"/>
        <v>21.020000000000003</v>
      </c>
      <c r="R505" s="32">
        <f t="shared" si="44"/>
        <v>14.224000000000004</v>
      </c>
      <c r="S505" s="26">
        <f t="shared" si="45"/>
        <v>1</v>
      </c>
      <c r="T505" s="26">
        <f t="shared" si="46"/>
        <v>1</v>
      </c>
    </row>
    <row r="506" spans="13:20" ht="15" x14ac:dyDescent="0.3">
      <c r="M506" s="34">
        <v>500.5</v>
      </c>
      <c r="N506" s="34">
        <v>1.1000000000000001</v>
      </c>
      <c r="O506" s="32">
        <f t="shared" si="42"/>
        <v>33.979999999999997</v>
      </c>
      <c r="P506" s="37">
        <f t="shared" si="47"/>
        <v>40.775999999999996</v>
      </c>
      <c r="Q506" s="32">
        <f t="shared" si="43"/>
        <v>21.020000000000003</v>
      </c>
      <c r="R506" s="32">
        <f t="shared" si="44"/>
        <v>14.224000000000004</v>
      </c>
      <c r="S506" s="26">
        <f t="shared" si="45"/>
        <v>1</v>
      </c>
      <c r="T506" s="26">
        <f t="shared" si="46"/>
        <v>1</v>
      </c>
    </row>
    <row r="507" spans="13:20" ht="15" x14ac:dyDescent="0.3">
      <c r="M507" s="34">
        <v>501.5</v>
      </c>
      <c r="N507" s="34">
        <v>0.6</v>
      </c>
      <c r="O507" s="32">
        <f t="shared" si="42"/>
        <v>33.08</v>
      </c>
      <c r="P507" s="37">
        <f t="shared" si="47"/>
        <v>39.695999999999998</v>
      </c>
      <c r="Q507" s="32">
        <f t="shared" si="43"/>
        <v>21.92</v>
      </c>
      <c r="R507" s="32">
        <f t="shared" si="44"/>
        <v>15.304000000000002</v>
      </c>
      <c r="S507" s="26">
        <f t="shared" si="45"/>
        <v>1</v>
      </c>
      <c r="T507" s="26">
        <f t="shared" si="46"/>
        <v>1</v>
      </c>
    </row>
    <row r="508" spans="13:20" ht="15" x14ac:dyDescent="0.3">
      <c r="M508" s="34">
        <v>502.5</v>
      </c>
      <c r="N508" s="34">
        <v>0.6</v>
      </c>
      <c r="O508" s="32">
        <f t="shared" si="42"/>
        <v>33.08</v>
      </c>
      <c r="P508" s="37">
        <f t="shared" si="47"/>
        <v>39.695999999999998</v>
      </c>
      <c r="Q508" s="32">
        <f t="shared" si="43"/>
        <v>21.92</v>
      </c>
      <c r="R508" s="32">
        <f t="shared" si="44"/>
        <v>15.304000000000002</v>
      </c>
      <c r="S508" s="26">
        <f t="shared" si="45"/>
        <v>1</v>
      </c>
      <c r="T508" s="26">
        <f t="shared" si="46"/>
        <v>1</v>
      </c>
    </row>
    <row r="509" spans="13:20" ht="15" x14ac:dyDescent="0.3">
      <c r="M509" s="34">
        <v>503.5</v>
      </c>
      <c r="N509" s="34">
        <v>0</v>
      </c>
      <c r="O509" s="32">
        <f t="shared" si="42"/>
        <v>32</v>
      </c>
      <c r="P509" s="37">
        <f t="shared" si="47"/>
        <v>38.4</v>
      </c>
      <c r="Q509" s="32">
        <f t="shared" si="43"/>
        <v>23</v>
      </c>
      <c r="R509" s="32">
        <f t="shared" si="44"/>
        <v>16.600000000000001</v>
      </c>
      <c r="S509" s="26">
        <f t="shared" si="45"/>
        <v>1</v>
      </c>
      <c r="T509" s="26">
        <f t="shared" si="46"/>
        <v>1</v>
      </c>
    </row>
    <row r="510" spans="13:20" ht="15" x14ac:dyDescent="0.3">
      <c r="M510" s="34">
        <v>504.5</v>
      </c>
      <c r="N510" s="34">
        <v>0</v>
      </c>
      <c r="O510" s="32">
        <f t="shared" si="42"/>
        <v>32</v>
      </c>
      <c r="P510" s="37">
        <f t="shared" si="47"/>
        <v>38.4</v>
      </c>
      <c r="Q510" s="32">
        <f t="shared" si="43"/>
        <v>23</v>
      </c>
      <c r="R510" s="32">
        <f t="shared" si="44"/>
        <v>16.600000000000001</v>
      </c>
      <c r="S510" s="26">
        <f t="shared" si="45"/>
        <v>1</v>
      </c>
      <c r="T510" s="26">
        <f t="shared" si="46"/>
        <v>1</v>
      </c>
    </row>
    <row r="511" spans="13:20" ht="15" x14ac:dyDescent="0.3">
      <c r="M511" s="34">
        <v>505.5</v>
      </c>
      <c r="N511" s="34">
        <v>-0.6</v>
      </c>
      <c r="O511" s="32">
        <f t="shared" si="42"/>
        <v>30.92</v>
      </c>
      <c r="P511" s="37">
        <f t="shared" si="47"/>
        <v>37.103999999999999</v>
      </c>
      <c r="Q511" s="32">
        <f t="shared" si="43"/>
        <v>24.08</v>
      </c>
      <c r="R511" s="32">
        <f t="shared" si="44"/>
        <v>17.896000000000001</v>
      </c>
      <c r="S511" s="26">
        <f t="shared" si="45"/>
        <v>1</v>
      </c>
      <c r="T511" s="26">
        <f t="shared" si="46"/>
        <v>1</v>
      </c>
    </row>
    <row r="512" spans="13:20" ht="15" x14ac:dyDescent="0.3">
      <c r="M512" s="34">
        <v>506.5</v>
      </c>
      <c r="N512" s="34">
        <v>-0.6</v>
      </c>
      <c r="O512" s="32">
        <f t="shared" si="42"/>
        <v>30.92</v>
      </c>
      <c r="P512" s="37">
        <f t="shared" si="47"/>
        <v>37.103999999999999</v>
      </c>
      <c r="Q512" s="32">
        <f t="shared" si="43"/>
        <v>24.08</v>
      </c>
      <c r="R512" s="32">
        <f t="shared" si="44"/>
        <v>17.896000000000001</v>
      </c>
      <c r="S512" s="26">
        <f t="shared" si="45"/>
        <v>1</v>
      </c>
      <c r="T512" s="26">
        <f t="shared" si="46"/>
        <v>1</v>
      </c>
    </row>
    <row r="513" spans="13:20" ht="15" x14ac:dyDescent="0.3">
      <c r="M513" s="34">
        <v>507.5</v>
      </c>
      <c r="N513" s="34">
        <v>-0.6</v>
      </c>
      <c r="O513" s="32">
        <f t="shared" si="42"/>
        <v>30.92</v>
      </c>
      <c r="P513" s="37">
        <f t="shared" si="47"/>
        <v>37.103999999999999</v>
      </c>
      <c r="Q513" s="32">
        <f t="shared" si="43"/>
        <v>24.08</v>
      </c>
      <c r="R513" s="32">
        <f t="shared" si="44"/>
        <v>17.896000000000001</v>
      </c>
      <c r="S513" s="26">
        <f t="shared" si="45"/>
        <v>1</v>
      </c>
      <c r="T513" s="26">
        <f t="shared" si="46"/>
        <v>1</v>
      </c>
    </row>
    <row r="514" spans="13:20" ht="15" x14ac:dyDescent="0.3">
      <c r="M514" s="34">
        <v>508.5</v>
      </c>
      <c r="N514" s="34">
        <v>-1.1000000000000001</v>
      </c>
      <c r="O514" s="32">
        <f t="shared" si="42"/>
        <v>30.02</v>
      </c>
      <c r="P514" s="37">
        <f t="shared" si="47"/>
        <v>36.024000000000001</v>
      </c>
      <c r="Q514" s="32">
        <f t="shared" si="43"/>
        <v>24.98</v>
      </c>
      <c r="R514" s="32">
        <f t="shared" si="44"/>
        <v>18.975999999999999</v>
      </c>
      <c r="S514" s="26">
        <f t="shared" si="45"/>
        <v>1</v>
      </c>
      <c r="T514" s="26">
        <f t="shared" si="46"/>
        <v>1</v>
      </c>
    </row>
    <row r="515" spans="13:20" ht="15" x14ac:dyDescent="0.3">
      <c r="M515" s="34">
        <v>509.5</v>
      </c>
      <c r="N515" s="34">
        <v>-1.1000000000000001</v>
      </c>
      <c r="O515" s="32">
        <f t="shared" si="42"/>
        <v>30.02</v>
      </c>
      <c r="P515" s="37">
        <f t="shared" si="47"/>
        <v>36.024000000000001</v>
      </c>
      <c r="Q515" s="32">
        <f t="shared" si="43"/>
        <v>24.98</v>
      </c>
      <c r="R515" s="32">
        <f t="shared" si="44"/>
        <v>18.975999999999999</v>
      </c>
      <c r="S515" s="26">
        <f t="shared" si="45"/>
        <v>1</v>
      </c>
      <c r="T515" s="26">
        <f t="shared" si="46"/>
        <v>1</v>
      </c>
    </row>
    <row r="516" spans="13:20" ht="15" x14ac:dyDescent="0.3">
      <c r="M516" s="34">
        <v>510.5</v>
      </c>
      <c r="N516" s="34">
        <v>-1.1000000000000001</v>
      </c>
      <c r="O516" s="32">
        <f t="shared" si="42"/>
        <v>30.02</v>
      </c>
      <c r="P516" s="37">
        <f t="shared" si="47"/>
        <v>36.024000000000001</v>
      </c>
      <c r="Q516" s="32">
        <f t="shared" si="43"/>
        <v>24.98</v>
      </c>
      <c r="R516" s="32">
        <f t="shared" si="44"/>
        <v>18.975999999999999</v>
      </c>
      <c r="S516" s="26">
        <f t="shared" si="45"/>
        <v>1</v>
      </c>
      <c r="T516" s="26">
        <f t="shared" si="46"/>
        <v>1</v>
      </c>
    </row>
    <row r="517" spans="13:20" ht="15" x14ac:dyDescent="0.3">
      <c r="M517" s="34">
        <v>511.5</v>
      </c>
      <c r="N517" s="34">
        <v>-1.7</v>
      </c>
      <c r="O517" s="32">
        <f t="shared" si="42"/>
        <v>28.94</v>
      </c>
      <c r="P517" s="37">
        <f t="shared" si="47"/>
        <v>34.728000000000002</v>
      </c>
      <c r="Q517" s="32">
        <f t="shared" si="43"/>
        <v>26.06</v>
      </c>
      <c r="R517" s="32">
        <f t="shared" si="44"/>
        <v>20.271999999999998</v>
      </c>
      <c r="S517" s="26">
        <f t="shared" si="45"/>
        <v>1</v>
      </c>
      <c r="T517" s="26">
        <f t="shared" si="46"/>
        <v>1</v>
      </c>
    </row>
    <row r="518" spans="13:20" ht="15" x14ac:dyDescent="0.3">
      <c r="M518" s="34">
        <v>512.5</v>
      </c>
      <c r="N518" s="34">
        <v>-2.2000000000000002</v>
      </c>
      <c r="O518" s="32">
        <f t="shared" ref="O518:O581" si="48">CONVERT(N518,"C","F")</f>
        <v>28.04</v>
      </c>
      <c r="P518" s="37">
        <f t="shared" si="47"/>
        <v>33.647999999999996</v>
      </c>
      <c r="Q518" s="32">
        <f t="shared" ref="Q518:Q581" si="49">$L$3-O518</f>
        <v>26.96</v>
      </c>
      <c r="R518" s="32">
        <f t="shared" ref="R518:R581" si="50">$L$3-P518</f>
        <v>21.352000000000004</v>
      </c>
      <c r="S518" s="26">
        <f t="shared" ref="S518:S581" si="51">IF(O518&lt;=$L$3, 1, 0)</f>
        <v>1</v>
      </c>
      <c r="T518" s="26">
        <f t="shared" ref="T518:T581" si="52">IF(P518&lt;=$L$3, 1, 0)</f>
        <v>1</v>
      </c>
    </row>
    <row r="519" spans="13:20" ht="15" x14ac:dyDescent="0.3">
      <c r="M519" s="34">
        <v>513.5</v>
      </c>
      <c r="N519" s="34">
        <v>-2.2000000000000002</v>
      </c>
      <c r="O519" s="32">
        <f t="shared" si="48"/>
        <v>28.04</v>
      </c>
      <c r="P519" s="37">
        <f t="shared" ref="P519:P582" si="53">O519*1.2</f>
        <v>33.647999999999996</v>
      </c>
      <c r="Q519" s="32">
        <f t="shared" si="49"/>
        <v>26.96</v>
      </c>
      <c r="R519" s="32">
        <f t="shared" si="50"/>
        <v>21.352000000000004</v>
      </c>
      <c r="S519" s="26">
        <f t="shared" si="51"/>
        <v>1</v>
      </c>
      <c r="T519" s="26">
        <f t="shared" si="52"/>
        <v>1</v>
      </c>
    </row>
    <row r="520" spans="13:20" ht="15" x14ac:dyDescent="0.3">
      <c r="M520" s="34">
        <v>514.5</v>
      </c>
      <c r="N520" s="34">
        <v>-2.2000000000000002</v>
      </c>
      <c r="O520" s="32">
        <f t="shared" si="48"/>
        <v>28.04</v>
      </c>
      <c r="P520" s="37">
        <f t="shared" si="53"/>
        <v>33.647999999999996</v>
      </c>
      <c r="Q520" s="32">
        <f t="shared" si="49"/>
        <v>26.96</v>
      </c>
      <c r="R520" s="32">
        <f t="shared" si="50"/>
        <v>21.352000000000004</v>
      </c>
      <c r="S520" s="26">
        <f t="shared" si="51"/>
        <v>1</v>
      </c>
      <c r="T520" s="26">
        <f t="shared" si="52"/>
        <v>1</v>
      </c>
    </row>
    <row r="521" spans="13:20" ht="15" x14ac:dyDescent="0.3">
      <c r="M521" s="34">
        <v>515.5</v>
      </c>
      <c r="N521" s="34">
        <v>-3.9</v>
      </c>
      <c r="O521" s="32">
        <f t="shared" si="48"/>
        <v>24.98</v>
      </c>
      <c r="P521" s="37">
        <f t="shared" si="53"/>
        <v>29.975999999999999</v>
      </c>
      <c r="Q521" s="32">
        <f t="shared" si="49"/>
        <v>30.02</v>
      </c>
      <c r="R521" s="32">
        <f t="shared" si="50"/>
        <v>25.024000000000001</v>
      </c>
      <c r="S521" s="26">
        <f t="shared" si="51"/>
        <v>1</v>
      </c>
      <c r="T521" s="26">
        <f t="shared" si="52"/>
        <v>1</v>
      </c>
    </row>
    <row r="522" spans="13:20" ht="15" x14ac:dyDescent="0.3">
      <c r="M522" s="34">
        <v>516.5</v>
      </c>
      <c r="N522" s="34">
        <v>-5.6</v>
      </c>
      <c r="O522" s="32">
        <f t="shared" si="48"/>
        <v>21.92</v>
      </c>
      <c r="P522" s="37">
        <f t="shared" si="53"/>
        <v>26.304000000000002</v>
      </c>
      <c r="Q522" s="32">
        <f t="shared" si="49"/>
        <v>33.08</v>
      </c>
      <c r="R522" s="32">
        <f t="shared" si="50"/>
        <v>28.695999999999998</v>
      </c>
      <c r="S522" s="26">
        <f t="shared" si="51"/>
        <v>1</v>
      </c>
      <c r="T522" s="26">
        <f t="shared" si="52"/>
        <v>1</v>
      </c>
    </row>
    <row r="523" spans="13:20" ht="15" x14ac:dyDescent="0.3">
      <c r="M523" s="34">
        <v>517.5</v>
      </c>
      <c r="N523" s="34">
        <v>-6.7</v>
      </c>
      <c r="O523" s="32">
        <f t="shared" si="48"/>
        <v>19.939999999999998</v>
      </c>
      <c r="P523" s="37">
        <f t="shared" si="53"/>
        <v>23.927999999999997</v>
      </c>
      <c r="Q523" s="32">
        <f t="shared" si="49"/>
        <v>35.06</v>
      </c>
      <c r="R523" s="32">
        <f t="shared" si="50"/>
        <v>31.072000000000003</v>
      </c>
      <c r="S523" s="26">
        <f t="shared" si="51"/>
        <v>1</v>
      </c>
      <c r="T523" s="26">
        <f t="shared" si="52"/>
        <v>1</v>
      </c>
    </row>
    <row r="524" spans="13:20" ht="15" x14ac:dyDescent="0.3">
      <c r="M524" s="34">
        <v>518.5</v>
      </c>
      <c r="N524" s="34">
        <v>-7.8</v>
      </c>
      <c r="O524" s="32">
        <f t="shared" si="48"/>
        <v>17.96</v>
      </c>
      <c r="P524" s="37">
        <f t="shared" si="53"/>
        <v>21.552</v>
      </c>
      <c r="Q524" s="32">
        <f t="shared" si="49"/>
        <v>37.04</v>
      </c>
      <c r="R524" s="32">
        <f t="shared" si="50"/>
        <v>33.448</v>
      </c>
      <c r="S524" s="26">
        <f t="shared" si="51"/>
        <v>1</v>
      </c>
      <c r="T524" s="26">
        <f t="shared" si="52"/>
        <v>1</v>
      </c>
    </row>
    <row r="525" spans="13:20" ht="15" x14ac:dyDescent="0.3">
      <c r="M525" s="34">
        <v>519.5</v>
      </c>
      <c r="N525" s="34">
        <v>-9.4</v>
      </c>
      <c r="O525" s="32">
        <f t="shared" si="48"/>
        <v>15.079999999999998</v>
      </c>
      <c r="P525" s="37">
        <f t="shared" si="53"/>
        <v>18.095999999999997</v>
      </c>
      <c r="Q525" s="32">
        <f t="shared" si="49"/>
        <v>39.92</v>
      </c>
      <c r="R525" s="32">
        <f t="shared" si="50"/>
        <v>36.904000000000003</v>
      </c>
      <c r="S525" s="26">
        <f t="shared" si="51"/>
        <v>1</v>
      </c>
      <c r="T525" s="26">
        <f t="shared" si="52"/>
        <v>1</v>
      </c>
    </row>
    <row r="526" spans="13:20" ht="15" x14ac:dyDescent="0.3">
      <c r="M526" s="34">
        <v>520.5</v>
      </c>
      <c r="N526" s="34">
        <v>-11.1</v>
      </c>
      <c r="O526" s="32">
        <f t="shared" si="48"/>
        <v>12.02</v>
      </c>
      <c r="P526" s="37">
        <f t="shared" si="53"/>
        <v>14.423999999999999</v>
      </c>
      <c r="Q526" s="32">
        <f t="shared" si="49"/>
        <v>42.980000000000004</v>
      </c>
      <c r="R526" s="32">
        <f t="shared" si="50"/>
        <v>40.576000000000001</v>
      </c>
      <c r="S526" s="26">
        <f t="shared" si="51"/>
        <v>1</v>
      </c>
      <c r="T526" s="26">
        <f t="shared" si="52"/>
        <v>1</v>
      </c>
    </row>
    <row r="527" spans="13:20" ht="15" x14ac:dyDescent="0.3">
      <c r="M527" s="34">
        <v>521.5</v>
      </c>
      <c r="N527" s="34">
        <v>-11.7</v>
      </c>
      <c r="O527" s="32">
        <f t="shared" si="48"/>
        <v>10.940000000000001</v>
      </c>
      <c r="P527" s="37">
        <f t="shared" si="53"/>
        <v>13.128000000000002</v>
      </c>
      <c r="Q527" s="32">
        <f t="shared" si="49"/>
        <v>44.06</v>
      </c>
      <c r="R527" s="32">
        <f t="shared" si="50"/>
        <v>41.872</v>
      </c>
      <c r="S527" s="26">
        <f t="shared" si="51"/>
        <v>1</v>
      </c>
      <c r="T527" s="26">
        <f t="shared" si="52"/>
        <v>1</v>
      </c>
    </row>
    <row r="528" spans="13:20" ht="15" x14ac:dyDescent="0.3">
      <c r="M528" s="34">
        <v>522.5</v>
      </c>
      <c r="N528" s="34">
        <v>-12.8</v>
      </c>
      <c r="O528" s="32">
        <f t="shared" si="48"/>
        <v>8.9599999999999973</v>
      </c>
      <c r="P528" s="37">
        <f t="shared" si="53"/>
        <v>10.751999999999997</v>
      </c>
      <c r="Q528" s="32">
        <f t="shared" si="49"/>
        <v>46.040000000000006</v>
      </c>
      <c r="R528" s="32">
        <f t="shared" si="50"/>
        <v>44.248000000000005</v>
      </c>
      <c r="S528" s="26">
        <f t="shared" si="51"/>
        <v>1</v>
      </c>
      <c r="T528" s="26">
        <f t="shared" si="52"/>
        <v>1</v>
      </c>
    </row>
    <row r="529" spans="13:20" ht="15" x14ac:dyDescent="0.3">
      <c r="M529" s="34">
        <v>523.5</v>
      </c>
      <c r="N529" s="34">
        <v>-14.4</v>
      </c>
      <c r="O529" s="32">
        <f t="shared" si="48"/>
        <v>6.0799999999999983</v>
      </c>
      <c r="P529" s="37">
        <f t="shared" si="53"/>
        <v>7.2959999999999976</v>
      </c>
      <c r="Q529" s="32">
        <f t="shared" si="49"/>
        <v>48.92</v>
      </c>
      <c r="R529" s="32">
        <f t="shared" si="50"/>
        <v>47.704000000000001</v>
      </c>
      <c r="S529" s="26">
        <f t="shared" si="51"/>
        <v>1</v>
      </c>
      <c r="T529" s="26">
        <f t="shared" si="52"/>
        <v>1</v>
      </c>
    </row>
    <row r="530" spans="13:20" ht="15" x14ac:dyDescent="0.3">
      <c r="M530" s="34">
        <v>524.5</v>
      </c>
      <c r="N530" s="34">
        <v>-15</v>
      </c>
      <c r="O530" s="32">
        <f t="shared" si="48"/>
        <v>5</v>
      </c>
      <c r="P530" s="37">
        <f t="shared" si="53"/>
        <v>6</v>
      </c>
      <c r="Q530" s="32">
        <f t="shared" si="49"/>
        <v>50</v>
      </c>
      <c r="R530" s="32">
        <f t="shared" si="50"/>
        <v>49</v>
      </c>
      <c r="S530" s="26">
        <f t="shared" si="51"/>
        <v>1</v>
      </c>
      <c r="T530" s="26">
        <f t="shared" si="52"/>
        <v>1</v>
      </c>
    </row>
    <row r="531" spans="13:20" ht="15" x14ac:dyDescent="0.3">
      <c r="M531" s="34">
        <v>525.5</v>
      </c>
      <c r="N531" s="34">
        <v>-16.100000000000001</v>
      </c>
      <c r="O531" s="32">
        <f t="shared" si="48"/>
        <v>3.019999999999996</v>
      </c>
      <c r="P531" s="37">
        <f t="shared" si="53"/>
        <v>3.6239999999999952</v>
      </c>
      <c r="Q531" s="32">
        <f t="shared" si="49"/>
        <v>51.980000000000004</v>
      </c>
      <c r="R531" s="32">
        <f t="shared" si="50"/>
        <v>51.376000000000005</v>
      </c>
      <c r="S531" s="26">
        <f t="shared" si="51"/>
        <v>1</v>
      </c>
      <c r="T531" s="26">
        <f t="shared" si="52"/>
        <v>1</v>
      </c>
    </row>
    <row r="532" spans="13:20" ht="15" x14ac:dyDescent="0.3">
      <c r="M532" s="34">
        <v>526.5</v>
      </c>
      <c r="N532" s="34">
        <v>-17.8</v>
      </c>
      <c r="O532" s="32">
        <f t="shared" si="48"/>
        <v>-3.9999999999999147E-2</v>
      </c>
      <c r="P532" s="37">
        <f t="shared" si="53"/>
        <v>-4.7999999999998974E-2</v>
      </c>
      <c r="Q532" s="32">
        <f t="shared" si="49"/>
        <v>55.04</v>
      </c>
      <c r="R532" s="32">
        <f t="shared" si="50"/>
        <v>55.048000000000002</v>
      </c>
      <c r="S532" s="26">
        <f t="shared" si="51"/>
        <v>1</v>
      </c>
      <c r="T532" s="26">
        <f t="shared" si="52"/>
        <v>1</v>
      </c>
    </row>
    <row r="533" spans="13:20" ht="15" x14ac:dyDescent="0.3">
      <c r="M533" s="34">
        <v>527.5</v>
      </c>
      <c r="N533" s="34">
        <v>-18.3</v>
      </c>
      <c r="O533" s="32">
        <f t="shared" si="48"/>
        <v>-0.94000000000000483</v>
      </c>
      <c r="P533" s="37">
        <f t="shared" si="53"/>
        <v>-1.1280000000000057</v>
      </c>
      <c r="Q533" s="32">
        <f t="shared" si="49"/>
        <v>55.940000000000005</v>
      </c>
      <c r="R533" s="32">
        <f t="shared" si="50"/>
        <v>56.128000000000007</v>
      </c>
      <c r="S533" s="26">
        <f t="shared" si="51"/>
        <v>1</v>
      </c>
      <c r="T533" s="26">
        <f t="shared" si="52"/>
        <v>1</v>
      </c>
    </row>
    <row r="534" spans="13:20" ht="15" x14ac:dyDescent="0.3">
      <c r="M534" s="34">
        <v>528.5</v>
      </c>
      <c r="N534" s="34">
        <v>-19.399999999999999</v>
      </c>
      <c r="O534" s="32">
        <f t="shared" si="48"/>
        <v>-2.9200000000000017</v>
      </c>
      <c r="P534" s="37">
        <f t="shared" si="53"/>
        <v>-3.5040000000000018</v>
      </c>
      <c r="Q534" s="32">
        <f t="shared" si="49"/>
        <v>57.92</v>
      </c>
      <c r="R534" s="32">
        <f t="shared" si="50"/>
        <v>58.504000000000005</v>
      </c>
      <c r="S534" s="26">
        <f t="shared" si="51"/>
        <v>1</v>
      </c>
      <c r="T534" s="26">
        <f t="shared" si="52"/>
        <v>1</v>
      </c>
    </row>
    <row r="535" spans="13:20" ht="15" x14ac:dyDescent="0.3">
      <c r="M535" s="34">
        <v>529.5</v>
      </c>
      <c r="N535" s="34">
        <v>-20</v>
      </c>
      <c r="O535" s="32">
        <f t="shared" si="48"/>
        <v>-4</v>
      </c>
      <c r="P535" s="37">
        <f t="shared" si="53"/>
        <v>-4.8</v>
      </c>
      <c r="Q535" s="32">
        <f t="shared" si="49"/>
        <v>59</v>
      </c>
      <c r="R535" s="32">
        <f t="shared" si="50"/>
        <v>59.8</v>
      </c>
      <c r="S535" s="26">
        <f t="shared" si="51"/>
        <v>1</v>
      </c>
      <c r="T535" s="26">
        <f t="shared" si="52"/>
        <v>1</v>
      </c>
    </row>
    <row r="536" spans="13:20" ht="15" x14ac:dyDescent="0.3">
      <c r="M536" s="34">
        <v>530.5</v>
      </c>
      <c r="N536" s="34">
        <v>-20</v>
      </c>
      <c r="O536" s="32">
        <f t="shared" si="48"/>
        <v>-4</v>
      </c>
      <c r="P536" s="37">
        <f t="shared" si="53"/>
        <v>-4.8</v>
      </c>
      <c r="Q536" s="32">
        <f t="shared" si="49"/>
        <v>59</v>
      </c>
      <c r="R536" s="32">
        <f t="shared" si="50"/>
        <v>59.8</v>
      </c>
      <c r="S536" s="26">
        <f t="shared" si="51"/>
        <v>1</v>
      </c>
      <c r="T536" s="26">
        <f t="shared" si="52"/>
        <v>1</v>
      </c>
    </row>
    <row r="537" spans="13:20" ht="15" x14ac:dyDescent="0.3">
      <c r="M537" s="34">
        <v>531.5</v>
      </c>
      <c r="N537" s="34">
        <v>-20</v>
      </c>
      <c r="O537" s="32">
        <f t="shared" si="48"/>
        <v>-4</v>
      </c>
      <c r="P537" s="37">
        <f t="shared" si="53"/>
        <v>-4.8</v>
      </c>
      <c r="Q537" s="32">
        <f t="shared" si="49"/>
        <v>59</v>
      </c>
      <c r="R537" s="32">
        <f t="shared" si="50"/>
        <v>59.8</v>
      </c>
      <c r="S537" s="26">
        <f t="shared" si="51"/>
        <v>1</v>
      </c>
      <c r="T537" s="26">
        <f t="shared" si="52"/>
        <v>1</v>
      </c>
    </row>
    <row r="538" spans="13:20" ht="15" x14ac:dyDescent="0.3">
      <c r="M538" s="34">
        <v>532.5</v>
      </c>
      <c r="N538" s="34">
        <v>-19.399999999999999</v>
      </c>
      <c r="O538" s="32">
        <f t="shared" si="48"/>
        <v>-2.9200000000000017</v>
      </c>
      <c r="P538" s="37">
        <f t="shared" si="53"/>
        <v>-3.5040000000000018</v>
      </c>
      <c r="Q538" s="32">
        <f t="shared" si="49"/>
        <v>57.92</v>
      </c>
      <c r="R538" s="32">
        <f t="shared" si="50"/>
        <v>58.504000000000005</v>
      </c>
      <c r="S538" s="26">
        <f t="shared" si="51"/>
        <v>1</v>
      </c>
      <c r="T538" s="26">
        <f t="shared" si="52"/>
        <v>1</v>
      </c>
    </row>
    <row r="539" spans="13:20" ht="15" x14ac:dyDescent="0.3">
      <c r="M539" s="34">
        <v>533.5</v>
      </c>
      <c r="N539" s="34">
        <v>-19.399999999999999</v>
      </c>
      <c r="O539" s="32">
        <f t="shared" si="48"/>
        <v>-2.9200000000000017</v>
      </c>
      <c r="P539" s="37">
        <f t="shared" si="53"/>
        <v>-3.5040000000000018</v>
      </c>
      <c r="Q539" s="32">
        <f t="shared" si="49"/>
        <v>57.92</v>
      </c>
      <c r="R539" s="32">
        <f t="shared" si="50"/>
        <v>58.504000000000005</v>
      </c>
      <c r="S539" s="26">
        <f t="shared" si="51"/>
        <v>1</v>
      </c>
      <c r="T539" s="26">
        <f t="shared" si="52"/>
        <v>1</v>
      </c>
    </row>
    <row r="540" spans="13:20" ht="15" x14ac:dyDescent="0.3">
      <c r="M540" s="34">
        <v>534.5</v>
      </c>
      <c r="N540" s="34">
        <v>-18.899999999999999</v>
      </c>
      <c r="O540" s="32">
        <f t="shared" si="48"/>
        <v>-2.019999999999996</v>
      </c>
      <c r="P540" s="37">
        <f t="shared" si="53"/>
        <v>-2.423999999999995</v>
      </c>
      <c r="Q540" s="32">
        <f t="shared" si="49"/>
        <v>57.019999999999996</v>
      </c>
      <c r="R540" s="32">
        <f t="shared" si="50"/>
        <v>57.423999999999992</v>
      </c>
      <c r="S540" s="26">
        <f t="shared" si="51"/>
        <v>1</v>
      </c>
      <c r="T540" s="26">
        <f t="shared" si="52"/>
        <v>1</v>
      </c>
    </row>
    <row r="541" spans="13:20" ht="15" x14ac:dyDescent="0.3">
      <c r="M541" s="34">
        <v>535.5</v>
      </c>
      <c r="N541" s="34">
        <v>-18.3</v>
      </c>
      <c r="O541" s="32">
        <f t="shared" si="48"/>
        <v>-0.94000000000000483</v>
      </c>
      <c r="P541" s="37">
        <f t="shared" si="53"/>
        <v>-1.1280000000000057</v>
      </c>
      <c r="Q541" s="32">
        <f t="shared" si="49"/>
        <v>55.940000000000005</v>
      </c>
      <c r="R541" s="32">
        <f t="shared" si="50"/>
        <v>56.128000000000007</v>
      </c>
      <c r="S541" s="26">
        <f t="shared" si="51"/>
        <v>1</v>
      </c>
      <c r="T541" s="26">
        <f t="shared" si="52"/>
        <v>1</v>
      </c>
    </row>
    <row r="542" spans="13:20" ht="15" x14ac:dyDescent="0.3">
      <c r="M542" s="34">
        <v>536.5</v>
      </c>
      <c r="N542" s="34">
        <v>-17.2</v>
      </c>
      <c r="O542" s="32">
        <f t="shared" si="48"/>
        <v>1.0399999999999991</v>
      </c>
      <c r="P542" s="37">
        <f t="shared" si="53"/>
        <v>1.2479999999999989</v>
      </c>
      <c r="Q542" s="32">
        <f t="shared" si="49"/>
        <v>53.96</v>
      </c>
      <c r="R542" s="32">
        <f t="shared" si="50"/>
        <v>53.752000000000002</v>
      </c>
      <c r="S542" s="26">
        <f t="shared" si="51"/>
        <v>1</v>
      </c>
      <c r="T542" s="26">
        <f t="shared" si="52"/>
        <v>1</v>
      </c>
    </row>
    <row r="543" spans="13:20" ht="15" x14ac:dyDescent="0.3">
      <c r="M543" s="34">
        <v>537.5</v>
      </c>
      <c r="N543" s="34">
        <v>-15</v>
      </c>
      <c r="O543" s="32">
        <f t="shared" si="48"/>
        <v>5</v>
      </c>
      <c r="P543" s="37">
        <f t="shared" si="53"/>
        <v>6</v>
      </c>
      <c r="Q543" s="32">
        <f t="shared" si="49"/>
        <v>50</v>
      </c>
      <c r="R543" s="32">
        <f t="shared" si="50"/>
        <v>49</v>
      </c>
      <c r="S543" s="26">
        <f t="shared" si="51"/>
        <v>1</v>
      </c>
      <c r="T543" s="26">
        <f t="shared" si="52"/>
        <v>1</v>
      </c>
    </row>
    <row r="544" spans="13:20" ht="15" x14ac:dyDescent="0.3">
      <c r="M544" s="34">
        <v>538.5</v>
      </c>
      <c r="N544" s="34">
        <v>-13.9</v>
      </c>
      <c r="O544" s="32">
        <f t="shared" si="48"/>
        <v>6.98</v>
      </c>
      <c r="P544" s="37">
        <f t="shared" si="53"/>
        <v>8.3759999999999994</v>
      </c>
      <c r="Q544" s="32">
        <f t="shared" si="49"/>
        <v>48.019999999999996</v>
      </c>
      <c r="R544" s="32">
        <f t="shared" si="50"/>
        <v>46.624000000000002</v>
      </c>
      <c r="S544" s="26">
        <f t="shared" si="51"/>
        <v>1</v>
      </c>
      <c r="T544" s="26">
        <f t="shared" si="52"/>
        <v>1</v>
      </c>
    </row>
    <row r="545" spans="13:20" ht="15" x14ac:dyDescent="0.3">
      <c r="M545" s="34">
        <v>539.5</v>
      </c>
      <c r="N545" s="34">
        <v>-12.8</v>
      </c>
      <c r="O545" s="32">
        <f t="shared" si="48"/>
        <v>8.9599999999999973</v>
      </c>
      <c r="P545" s="37">
        <f t="shared" si="53"/>
        <v>10.751999999999997</v>
      </c>
      <c r="Q545" s="32">
        <f t="shared" si="49"/>
        <v>46.040000000000006</v>
      </c>
      <c r="R545" s="32">
        <f t="shared" si="50"/>
        <v>44.248000000000005</v>
      </c>
      <c r="S545" s="26">
        <f t="shared" si="51"/>
        <v>1</v>
      </c>
      <c r="T545" s="26">
        <f t="shared" si="52"/>
        <v>1</v>
      </c>
    </row>
    <row r="546" spans="13:20" ht="15" x14ac:dyDescent="0.3">
      <c r="M546" s="34">
        <v>540.5</v>
      </c>
      <c r="N546" s="34">
        <v>-11.1</v>
      </c>
      <c r="O546" s="32">
        <f t="shared" si="48"/>
        <v>12.02</v>
      </c>
      <c r="P546" s="37">
        <f t="shared" si="53"/>
        <v>14.423999999999999</v>
      </c>
      <c r="Q546" s="32">
        <f t="shared" si="49"/>
        <v>42.980000000000004</v>
      </c>
      <c r="R546" s="32">
        <f t="shared" si="50"/>
        <v>40.576000000000001</v>
      </c>
      <c r="S546" s="26">
        <f t="shared" si="51"/>
        <v>1</v>
      </c>
      <c r="T546" s="26">
        <f t="shared" si="52"/>
        <v>1</v>
      </c>
    </row>
    <row r="547" spans="13:20" ht="15" x14ac:dyDescent="0.3">
      <c r="M547" s="34">
        <v>541.5</v>
      </c>
      <c r="N547" s="34">
        <v>-10.6</v>
      </c>
      <c r="O547" s="32">
        <f t="shared" si="48"/>
        <v>12.920000000000002</v>
      </c>
      <c r="P547" s="37">
        <f t="shared" si="53"/>
        <v>15.504000000000001</v>
      </c>
      <c r="Q547" s="32">
        <f t="shared" si="49"/>
        <v>42.08</v>
      </c>
      <c r="R547" s="32">
        <f t="shared" si="50"/>
        <v>39.495999999999995</v>
      </c>
      <c r="S547" s="26">
        <f t="shared" si="51"/>
        <v>1</v>
      </c>
      <c r="T547" s="26">
        <f t="shared" si="52"/>
        <v>1</v>
      </c>
    </row>
    <row r="548" spans="13:20" ht="15" x14ac:dyDescent="0.3">
      <c r="M548" s="34">
        <v>542.5</v>
      </c>
      <c r="N548" s="34">
        <v>-9.4</v>
      </c>
      <c r="O548" s="32">
        <f t="shared" si="48"/>
        <v>15.079999999999998</v>
      </c>
      <c r="P548" s="37">
        <f t="shared" si="53"/>
        <v>18.095999999999997</v>
      </c>
      <c r="Q548" s="32">
        <f t="shared" si="49"/>
        <v>39.92</v>
      </c>
      <c r="R548" s="32">
        <f t="shared" si="50"/>
        <v>36.904000000000003</v>
      </c>
      <c r="S548" s="26">
        <f t="shared" si="51"/>
        <v>1</v>
      </c>
      <c r="T548" s="26">
        <f t="shared" si="52"/>
        <v>1</v>
      </c>
    </row>
    <row r="549" spans="13:20" ht="15" x14ac:dyDescent="0.3">
      <c r="M549" s="34">
        <v>543.5</v>
      </c>
      <c r="N549" s="34">
        <v>-8.9</v>
      </c>
      <c r="O549" s="32">
        <f t="shared" si="48"/>
        <v>15.98</v>
      </c>
      <c r="P549" s="37">
        <f t="shared" si="53"/>
        <v>19.175999999999998</v>
      </c>
      <c r="Q549" s="32">
        <f t="shared" si="49"/>
        <v>39.019999999999996</v>
      </c>
      <c r="R549" s="32">
        <f t="shared" si="50"/>
        <v>35.823999999999998</v>
      </c>
      <c r="S549" s="26">
        <f t="shared" si="51"/>
        <v>1</v>
      </c>
      <c r="T549" s="26">
        <f t="shared" si="52"/>
        <v>1</v>
      </c>
    </row>
    <row r="550" spans="13:20" ht="15" x14ac:dyDescent="0.3">
      <c r="M550" s="34">
        <v>544.5</v>
      </c>
      <c r="N550" s="34">
        <v>-10</v>
      </c>
      <c r="O550" s="32">
        <f t="shared" si="48"/>
        <v>14</v>
      </c>
      <c r="P550" s="37">
        <f t="shared" si="53"/>
        <v>16.8</v>
      </c>
      <c r="Q550" s="32">
        <f t="shared" si="49"/>
        <v>41</v>
      </c>
      <c r="R550" s="32">
        <f t="shared" si="50"/>
        <v>38.200000000000003</v>
      </c>
      <c r="S550" s="26">
        <f t="shared" si="51"/>
        <v>1</v>
      </c>
      <c r="T550" s="26">
        <f t="shared" si="52"/>
        <v>1</v>
      </c>
    </row>
    <row r="551" spans="13:20" ht="15" x14ac:dyDescent="0.3">
      <c r="M551" s="34">
        <v>545.5</v>
      </c>
      <c r="N551" s="34">
        <v>-10</v>
      </c>
      <c r="O551" s="32">
        <f t="shared" si="48"/>
        <v>14</v>
      </c>
      <c r="P551" s="37">
        <f t="shared" si="53"/>
        <v>16.8</v>
      </c>
      <c r="Q551" s="32">
        <f t="shared" si="49"/>
        <v>41</v>
      </c>
      <c r="R551" s="32">
        <f t="shared" si="50"/>
        <v>38.200000000000003</v>
      </c>
      <c r="S551" s="26">
        <f t="shared" si="51"/>
        <v>1</v>
      </c>
      <c r="T551" s="26">
        <f t="shared" si="52"/>
        <v>1</v>
      </c>
    </row>
    <row r="552" spans="13:20" ht="15" x14ac:dyDescent="0.3">
      <c r="M552" s="34">
        <v>546.5</v>
      </c>
      <c r="N552" s="34">
        <v>-10.6</v>
      </c>
      <c r="O552" s="32">
        <f t="shared" si="48"/>
        <v>12.920000000000002</v>
      </c>
      <c r="P552" s="37">
        <f t="shared" si="53"/>
        <v>15.504000000000001</v>
      </c>
      <c r="Q552" s="32">
        <f t="shared" si="49"/>
        <v>42.08</v>
      </c>
      <c r="R552" s="32">
        <f t="shared" si="50"/>
        <v>39.495999999999995</v>
      </c>
      <c r="S552" s="26">
        <f t="shared" si="51"/>
        <v>1</v>
      </c>
      <c r="T552" s="26">
        <f t="shared" si="52"/>
        <v>1</v>
      </c>
    </row>
    <row r="553" spans="13:20" ht="15" x14ac:dyDescent="0.3">
      <c r="M553" s="34">
        <v>547.5</v>
      </c>
      <c r="N553" s="34">
        <v>-11.1</v>
      </c>
      <c r="O553" s="32">
        <f t="shared" si="48"/>
        <v>12.02</v>
      </c>
      <c r="P553" s="37">
        <f t="shared" si="53"/>
        <v>14.423999999999999</v>
      </c>
      <c r="Q553" s="32">
        <f t="shared" si="49"/>
        <v>42.980000000000004</v>
      </c>
      <c r="R553" s="32">
        <f t="shared" si="50"/>
        <v>40.576000000000001</v>
      </c>
      <c r="S553" s="26">
        <f t="shared" si="51"/>
        <v>1</v>
      </c>
      <c r="T553" s="26">
        <f t="shared" si="52"/>
        <v>1</v>
      </c>
    </row>
    <row r="554" spans="13:20" ht="15" x14ac:dyDescent="0.3">
      <c r="M554" s="34">
        <v>548.5</v>
      </c>
      <c r="N554" s="34">
        <v>-11.1</v>
      </c>
      <c r="O554" s="32">
        <f t="shared" si="48"/>
        <v>12.02</v>
      </c>
      <c r="P554" s="37">
        <f t="shared" si="53"/>
        <v>14.423999999999999</v>
      </c>
      <c r="Q554" s="32">
        <f t="shared" si="49"/>
        <v>42.980000000000004</v>
      </c>
      <c r="R554" s="32">
        <f t="shared" si="50"/>
        <v>40.576000000000001</v>
      </c>
      <c r="S554" s="26">
        <f t="shared" si="51"/>
        <v>1</v>
      </c>
      <c r="T554" s="26">
        <f t="shared" si="52"/>
        <v>1</v>
      </c>
    </row>
    <row r="555" spans="13:20" ht="15" x14ac:dyDescent="0.3">
      <c r="M555" s="34">
        <v>549.5</v>
      </c>
      <c r="N555" s="34">
        <v>-11.1</v>
      </c>
      <c r="O555" s="32">
        <f t="shared" si="48"/>
        <v>12.02</v>
      </c>
      <c r="P555" s="37">
        <f t="shared" si="53"/>
        <v>14.423999999999999</v>
      </c>
      <c r="Q555" s="32">
        <f t="shared" si="49"/>
        <v>42.980000000000004</v>
      </c>
      <c r="R555" s="32">
        <f t="shared" si="50"/>
        <v>40.576000000000001</v>
      </c>
      <c r="S555" s="26">
        <f t="shared" si="51"/>
        <v>1</v>
      </c>
      <c r="T555" s="26">
        <f t="shared" si="52"/>
        <v>1</v>
      </c>
    </row>
    <row r="556" spans="13:20" ht="15" x14ac:dyDescent="0.3">
      <c r="M556" s="34">
        <v>550.5</v>
      </c>
      <c r="N556" s="34">
        <v>-11.7</v>
      </c>
      <c r="O556" s="32">
        <f t="shared" si="48"/>
        <v>10.940000000000001</v>
      </c>
      <c r="P556" s="37">
        <f t="shared" si="53"/>
        <v>13.128000000000002</v>
      </c>
      <c r="Q556" s="32">
        <f t="shared" si="49"/>
        <v>44.06</v>
      </c>
      <c r="R556" s="32">
        <f t="shared" si="50"/>
        <v>41.872</v>
      </c>
      <c r="S556" s="26">
        <f t="shared" si="51"/>
        <v>1</v>
      </c>
      <c r="T556" s="26">
        <f t="shared" si="52"/>
        <v>1</v>
      </c>
    </row>
    <row r="557" spans="13:20" ht="15" x14ac:dyDescent="0.3">
      <c r="M557" s="34">
        <v>551.5</v>
      </c>
      <c r="N557" s="34">
        <v>-12.2</v>
      </c>
      <c r="O557" s="32">
        <f t="shared" si="48"/>
        <v>10.039999999999999</v>
      </c>
      <c r="P557" s="37">
        <f t="shared" si="53"/>
        <v>12.047999999999998</v>
      </c>
      <c r="Q557" s="32">
        <f t="shared" si="49"/>
        <v>44.96</v>
      </c>
      <c r="R557" s="32">
        <f t="shared" si="50"/>
        <v>42.951999999999998</v>
      </c>
      <c r="S557" s="26">
        <f t="shared" si="51"/>
        <v>1</v>
      </c>
      <c r="T557" s="26">
        <f t="shared" si="52"/>
        <v>1</v>
      </c>
    </row>
    <row r="558" spans="13:20" ht="15" x14ac:dyDescent="0.3">
      <c r="M558" s="34">
        <v>552.5</v>
      </c>
      <c r="N558" s="34">
        <v>-12.2</v>
      </c>
      <c r="O558" s="32">
        <f t="shared" si="48"/>
        <v>10.039999999999999</v>
      </c>
      <c r="P558" s="37">
        <f t="shared" si="53"/>
        <v>12.047999999999998</v>
      </c>
      <c r="Q558" s="32">
        <f t="shared" si="49"/>
        <v>44.96</v>
      </c>
      <c r="R558" s="32">
        <f t="shared" si="50"/>
        <v>42.951999999999998</v>
      </c>
      <c r="S558" s="26">
        <f t="shared" si="51"/>
        <v>1</v>
      </c>
      <c r="T558" s="26">
        <f t="shared" si="52"/>
        <v>1</v>
      </c>
    </row>
    <row r="559" spans="13:20" ht="15" x14ac:dyDescent="0.3">
      <c r="M559" s="34">
        <v>553.5</v>
      </c>
      <c r="N559" s="34">
        <v>-12.2</v>
      </c>
      <c r="O559" s="32">
        <f t="shared" si="48"/>
        <v>10.039999999999999</v>
      </c>
      <c r="P559" s="37">
        <f t="shared" si="53"/>
        <v>12.047999999999998</v>
      </c>
      <c r="Q559" s="32">
        <f t="shared" si="49"/>
        <v>44.96</v>
      </c>
      <c r="R559" s="32">
        <f t="shared" si="50"/>
        <v>42.951999999999998</v>
      </c>
      <c r="S559" s="26">
        <f t="shared" si="51"/>
        <v>1</v>
      </c>
      <c r="T559" s="26">
        <f t="shared" si="52"/>
        <v>1</v>
      </c>
    </row>
    <row r="560" spans="13:20" ht="15" x14ac:dyDescent="0.3">
      <c r="M560" s="34">
        <v>554.5</v>
      </c>
      <c r="N560" s="34">
        <v>-12.2</v>
      </c>
      <c r="O560" s="32">
        <f t="shared" si="48"/>
        <v>10.039999999999999</v>
      </c>
      <c r="P560" s="37">
        <f t="shared" si="53"/>
        <v>12.047999999999998</v>
      </c>
      <c r="Q560" s="32">
        <f t="shared" si="49"/>
        <v>44.96</v>
      </c>
      <c r="R560" s="32">
        <f t="shared" si="50"/>
        <v>42.951999999999998</v>
      </c>
      <c r="S560" s="26">
        <f t="shared" si="51"/>
        <v>1</v>
      </c>
      <c r="T560" s="26">
        <f t="shared" si="52"/>
        <v>1</v>
      </c>
    </row>
    <row r="561" spans="13:20" ht="15" x14ac:dyDescent="0.3">
      <c r="M561" s="34">
        <v>555.5</v>
      </c>
      <c r="N561" s="34">
        <v>-12.2</v>
      </c>
      <c r="O561" s="32">
        <f t="shared" si="48"/>
        <v>10.039999999999999</v>
      </c>
      <c r="P561" s="37">
        <f t="shared" si="53"/>
        <v>12.047999999999998</v>
      </c>
      <c r="Q561" s="32">
        <f t="shared" si="49"/>
        <v>44.96</v>
      </c>
      <c r="R561" s="32">
        <f t="shared" si="50"/>
        <v>42.951999999999998</v>
      </c>
      <c r="S561" s="26">
        <f t="shared" si="51"/>
        <v>1</v>
      </c>
      <c r="T561" s="26">
        <f t="shared" si="52"/>
        <v>1</v>
      </c>
    </row>
    <row r="562" spans="13:20" ht="15" x14ac:dyDescent="0.3">
      <c r="M562" s="34">
        <v>556.5</v>
      </c>
      <c r="N562" s="34">
        <v>-12.2</v>
      </c>
      <c r="O562" s="32">
        <f t="shared" si="48"/>
        <v>10.039999999999999</v>
      </c>
      <c r="P562" s="37">
        <f t="shared" si="53"/>
        <v>12.047999999999998</v>
      </c>
      <c r="Q562" s="32">
        <f t="shared" si="49"/>
        <v>44.96</v>
      </c>
      <c r="R562" s="32">
        <f t="shared" si="50"/>
        <v>42.951999999999998</v>
      </c>
      <c r="S562" s="26">
        <f t="shared" si="51"/>
        <v>1</v>
      </c>
      <c r="T562" s="26">
        <f t="shared" si="52"/>
        <v>1</v>
      </c>
    </row>
    <row r="563" spans="13:20" ht="15" x14ac:dyDescent="0.3">
      <c r="M563" s="34">
        <v>557.5</v>
      </c>
      <c r="N563" s="34">
        <v>-11.7</v>
      </c>
      <c r="O563" s="32">
        <f t="shared" si="48"/>
        <v>10.940000000000001</v>
      </c>
      <c r="P563" s="37">
        <f t="shared" si="53"/>
        <v>13.128000000000002</v>
      </c>
      <c r="Q563" s="32">
        <f t="shared" si="49"/>
        <v>44.06</v>
      </c>
      <c r="R563" s="32">
        <f t="shared" si="50"/>
        <v>41.872</v>
      </c>
      <c r="S563" s="26">
        <f t="shared" si="51"/>
        <v>1</v>
      </c>
      <c r="T563" s="26">
        <f t="shared" si="52"/>
        <v>1</v>
      </c>
    </row>
    <row r="564" spans="13:20" ht="15" x14ac:dyDescent="0.3">
      <c r="M564" s="34">
        <v>558.5</v>
      </c>
      <c r="N564" s="34">
        <v>-11.7</v>
      </c>
      <c r="O564" s="32">
        <f t="shared" si="48"/>
        <v>10.940000000000001</v>
      </c>
      <c r="P564" s="37">
        <f t="shared" si="53"/>
        <v>13.128000000000002</v>
      </c>
      <c r="Q564" s="32">
        <f t="shared" si="49"/>
        <v>44.06</v>
      </c>
      <c r="R564" s="32">
        <f t="shared" si="50"/>
        <v>41.872</v>
      </c>
      <c r="S564" s="26">
        <f t="shared" si="51"/>
        <v>1</v>
      </c>
      <c r="T564" s="26">
        <f t="shared" si="52"/>
        <v>1</v>
      </c>
    </row>
    <row r="565" spans="13:20" ht="15" x14ac:dyDescent="0.3">
      <c r="M565" s="34">
        <v>559.5</v>
      </c>
      <c r="N565" s="34">
        <v>-11.7</v>
      </c>
      <c r="O565" s="32">
        <f t="shared" si="48"/>
        <v>10.940000000000001</v>
      </c>
      <c r="P565" s="37">
        <f t="shared" si="53"/>
        <v>13.128000000000002</v>
      </c>
      <c r="Q565" s="32">
        <f t="shared" si="49"/>
        <v>44.06</v>
      </c>
      <c r="R565" s="32">
        <f t="shared" si="50"/>
        <v>41.872</v>
      </c>
      <c r="S565" s="26">
        <f t="shared" si="51"/>
        <v>1</v>
      </c>
      <c r="T565" s="26">
        <f t="shared" si="52"/>
        <v>1</v>
      </c>
    </row>
    <row r="566" spans="13:20" ht="15" x14ac:dyDescent="0.3">
      <c r="M566" s="34">
        <v>560.5</v>
      </c>
      <c r="N566" s="34">
        <v>-11.1</v>
      </c>
      <c r="O566" s="32">
        <f t="shared" si="48"/>
        <v>12.02</v>
      </c>
      <c r="P566" s="37">
        <f t="shared" si="53"/>
        <v>14.423999999999999</v>
      </c>
      <c r="Q566" s="32">
        <f t="shared" si="49"/>
        <v>42.980000000000004</v>
      </c>
      <c r="R566" s="32">
        <f t="shared" si="50"/>
        <v>40.576000000000001</v>
      </c>
      <c r="S566" s="26">
        <f t="shared" si="51"/>
        <v>1</v>
      </c>
      <c r="T566" s="26">
        <f t="shared" si="52"/>
        <v>1</v>
      </c>
    </row>
    <row r="567" spans="13:20" ht="15" x14ac:dyDescent="0.3">
      <c r="M567" s="34">
        <v>561.5</v>
      </c>
      <c r="N567" s="34">
        <v>-10.6</v>
      </c>
      <c r="O567" s="32">
        <f t="shared" si="48"/>
        <v>12.920000000000002</v>
      </c>
      <c r="P567" s="37">
        <f t="shared" si="53"/>
        <v>15.504000000000001</v>
      </c>
      <c r="Q567" s="32">
        <f t="shared" si="49"/>
        <v>42.08</v>
      </c>
      <c r="R567" s="32">
        <f t="shared" si="50"/>
        <v>39.495999999999995</v>
      </c>
      <c r="S567" s="26">
        <f t="shared" si="51"/>
        <v>1</v>
      </c>
      <c r="T567" s="26">
        <f t="shared" si="52"/>
        <v>1</v>
      </c>
    </row>
    <row r="568" spans="13:20" ht="15" x14ac:dyDescent="0.3">
      <c r="M568" s="34">
        <v>562.5</v>
      </c>
      <c r="N568" s="34">
        <v>-10.6</v>
      </c>
      <c r="O568" s="32">
        <f t="shared" si="48"/>
        <v>12.920000000000002</v>
      </c>
      <c r="P568" s="37">
        <f t="shared" si="53"/>
        <v>15.504000000000001</v>
      </c>
      <c r="Q568" s="32">
        <f t="shared" si="49"/>
        <v>42.08</v>
      </c>
      <c r="R568" s="32">
        <f t="shared" si="50"/>
        <v>39.495999999999995</v>
      </c>
      <c r="S568" s="26">
        <f t="shared" si="51"/>
        <v>1</v>
      </c>
      <c r="T568" s="26">
        <f t="shared" si="52"/>
        <v>1</v>
      </c>
    </row>
    <row r="569" spans="13:20" ht="15" x14ac:dyDescent="0.3">
      <c r="M569" s="34">
        <v>563.5</v>
      </c>
      <c r="N569" s="34">
        <v>-10</v>
      </c>
      <c r="O569" s="32">
        <f t="shared" si="48"/>
        <v>14</v>
      </c>
      <c r="P569" s="37">
        <f t="shared" si="53"/>
        <v>16.8</v>
      </c>
      <c r="Q569" s="32">
        <f t="shared" si="49"/>
        <v>41</v>
      </c>
      <c r="R569" s="32">
        <f t="shared" si="50"/>
        <v>38.200000000000003</v>
      </c>
      <c r="S569" s="26">
        <f t="shared" si="51"/>
        <v>1</v>
      </c>
      <c r="T569" s="26">
        <f t="shared" si="52"/>
        <v>1</v>
      </c>
    </row>
    <row r="570" spans="13:20" ht="15" x14ac:dyDescent="0.3">
      <c r="M570" s="34">
        <v>564.5</v>
      </c>
      <c r="N570" s="34">
        <v>-9.4</v>
      </c>
      <c r="O570" s="32">
        <f t="shared" si="48"/>
        <v>15.079999999999998</v>
      </c>
      <c r="P570" s="37">
        <f t="shared" si="53"/>
        <v>18.095999999999997</v>
      </c>
      <c r="Q570" s="32">
        <f t="shared" si="49"/>
        <v>39.92</v>
      </c>
      <c r="R570" s="32">
        <f t="shared" si="50"/>
        <v>36.904000000000003</v>
      </c>
      <c r="S570" s="26">
        <f t="shared" si="51"/>
        <v>1</v>
      </c>
      <c r="T570" s="26">
        <f t="shared" si="52"/>
        <v>1</v>
      </c>
    </row>
    <row r="571" spans="13:20" ht="15" x14ac:dyDescent="0.3">
      <c r="M571" s="34">
        <v>565.5</v>
      </c>
      <c r="N571" s="34">
        <v>-8.9</v>
      </c>
      <c r="O571" s="32">
        <f t="shared" si="48"/>
        <v>15.98</v>
      </c>
      <c r="P571" s="37">
        <f t="shared" si="53"/>
        <v>19.175999999999998</v>
      </c>
      <c r="Q571" s="32">
        <f t="shared" si="49"/>
        <v>39.019999999999996</v>
      </c>
      <c r="R571" s="32">
        <f t="shared" si="50"/>
        <v>35.823999999999998</v>
      </c>
      <c r="S571" s="26">
        <f t="shared" si="51"/>
        <v>1</v>
      </c>
      <c r="T571" s="26">
        <f t="shared" si="52"/>
        <v>1</v>
      </c>
    </row>
    <row r="572" spans="13:20" ht="15" x14ac:dyDescent="0.3">
      <c r="M572" s="34">
        <v>566.5</v>
      </c>
      <c r="N572" s="34">
        <v>-8.9</v>
      </c>
      <c r="O572" s="32">
        <f t="shared" si="48"/>
        <v>15.98</v>
      </c>
      <c r="P572" s="37">
        <f t="shared" si="53"/>
        <v>19.175999999999998</v>
      </c>
      <c r="Q572" s="32">
        <f t="shared" si="49"/>
        <v>39.019999999999996</v>
      </c>
      <c r="R572" s="32">
        <f t="shared" si="50"/>
        <v>35.823999999999998</v>
      </c>
      <c r="S572" s="26">
        <f t="shared" si="51"/>
        <v>1</v>
      </c>
      <c r="T572" s="26">
        <f t="shared" si="52"/>
        <v>1</v>
      </c>
    </row>
    <row r="573" spans="13:20" ht="15" x14ac:dyDescent="0.3">
      <c r="M573" s="34">
        <v>567.5</v>
      </c>
      <c r="N573" s="34">
        <v>-8.3000000000000007</v>
      </c>
      <c r="O573" s="32">
        <f t="shared" si="48"/>
        <v>17.059999999999999</v>
      </c>
      <c r="P573" s="37">
        <f t="shared" si="53"/>
        <v>20.471999999999998</v>
      </c>
      <c r="Q573" s="32">
        <f t="shared" si="49"/>
        <v>37.94</v>
      </c>
      <c r="R573" s="32">
        <f t="shared" si="50"/>
        <v>34.528000000000006</v>
      </c>
      <c r="S573" s="26">
        <f t="shared" si="51"/>
        <v>1</v>
      </c>
      <c r="T573" s="26">
        <f t="shared" si="52"/>
        <v>1</v>
      </c>
    </row>
    <row r="574" spans="13:20" ht="15" x14ac:dyDescent="0.3">
      <c r="M574" s="34">
        <v>568.5</v>
      </c>
      <c r="N574" s="34">
        <v>-8.3000000000000007</v>
      </c>
      <c r="O574" s="32">
        <f t="shared" si="48"/>
        <v>17.059999999999999</v>
      </c>
      <c r="P574" s="37">
        <f t="shared" si="53"/>
        <v>20.471999999999998</v>
      </c>
      <c r="Q574" s="32">
        <f t="shared" si="49"/>
        <v>37.94</v>
      </c>
      <c r="R574" s="32">
        <f t="shared" si="50"/>
        <v>34.528000000000006</v>
      </c>
      <c r="S574" s="26">
        <f t="shared" si="51"/>
        <v>1</v>
      </c>
      <c r="T574" s="26">
        <f t="shared" si="52"/>
        <v>1</v>
      </c>
    </row>
    <row r="575" spans="13:20" ht="15" x14ac:dyDescent="0.3">
      <c r="M575" s="34">
        <v>569.5</v>
      </c>
      <c r="N575" s="34">
        <v>-7.8</v>
      </c>
      <c r="O575" s="32">
        <f t="shared" si="48"/>
        <v>17.96</v>
      </c>
      <c r="P575" s="37">
        <f t="shared" si="53"/>
        <v>21.552</v>
      </c>
      <c r="Q575" s="32">
        <f t="shared" si="49"/>
        <v>37.04</v>
      </c>
      <c r="R575" s="32">
        <f t="shared" si="50"/>
        <v>33.448</v>
      </c>
      <c r="S575" s="26">
        <f t="shared" si="51"/>
        <v>1</v>
      </c>
      <c r="T575" s="26">
        <f t="shared" si="52"/>
        <v>1</v>
      </c>
    </row>
    <row r="576" spans="13:20" ht="15" x14ac:dyDescent="0.3">
      <c r="M576" s="34">
        <v>570.5</v>
      </c>
      <c r="N576" s="34">
        <v>-7.8</v>
      </c>
      <c r="O576" s="32">
        <f t="shared" si="48"/>
        <v>17.96</v>
      </c>
      <c r="P576" s="37">
        <f t="shared" si="53"/>
        <v>21.552</v>
      </c>
      <c r="Q576" s="32">
        <f t="shared" si="49"/>
        <v>37.04</v>
      </c>
      <c r="R576" s="32">
        <f t="shared" si="50"/>
        <v>33.448</v>
      </c>
      <c r="S576" s="26">
        <f t="shared" si="51"/>
        <v>1</v>
      </c>
      <c r="T576" s="26">
        <f t="shared" si="52"/>
        <v>1</v>
      </c>
    </row>
    <row r="577" spans="13:20" ht="15" x14ac:dyDescent="0.3">
      <c r="M577" s="34">
        <v>571.5</v>
      </c>
      <c r="N577" s="34">
        <v>-7.8</v>
      </c>
      <c r="O577" s="32">
        <f t="shared" si="48"/>
        <v>17.96</v>
      </c>
      <c r="P577" s="37">
        <f t="shared" si="53"/>
        <v>21.552</v>
      </c>
      <c r="Q577" s="32">
        <f t="shared" si="49"/>
        <v>37.04</v>
      </c>
      <c r="R577" s="32">
        <f t="shared" si="50"/>
        <v>33.448</v>
      </c>
      <c r="S577" s="26">
        <f t="shared" si="51"/>
        <v>1</v>
      </c>
      <c r="T577" s="26">
        <f t="shared" si="52"/>
        <v>1</v>
      </c>
    </row>
    <row r="578" spans="13:20" ht="15" x14ac:dyDescent="0.3">
      <c r="M578" s="34">
        <v>572.5</v>
      </c>
      <c r="N578" s="34">
        <v>-7.8</v>
      </c>
      <c r="O578" s="32">
        <f t="shared" si="48"/>
        <v>17.96</v>
      </c>
      <c r="P578" s="37">
        <f t="shared" si="53"/>
        <v>21.552</v>
      </c>
      <c r="Q578" s="32">
        <f t="shared" si="49"/>
        <v>37.04</v>
      </c>
      <c r="R578" s="32">
        <f t="shared" si="50"/>
        <v>33.448</v>
      </c>
      <c r="S578" s="26">
        <f t="shared" si="51"/>
        <v>1</v>
      </c>
      <c r="T578" s="26">
        <f t="shared" si="52"/>
        <v>1</v>
      </c>
    </row>
    <row r="579" spans="13:20" ht="15" x14ac:dyDescent="0.3">
      <c r="M579" s="34">
        <v>573.5</v>
      </c>
      <c r="N579" s="34">
        <v>-8.3000000000000007</v>
      </c>
      <c r="O579" s="32">
        <f t="shared" si="48"/>
        <v>17.059999999999999</v>
      </c>
      <c r="P579" s="37">
        <f t="shared" si="53"/>
        <v>20.471999999999998</v>
      </c>
      <c r="Q579" s="32">
        <f t="shared" si="49"/>
        <v>37.94</v>
      </c>
      <c r="R579" s="32">
        <f t="shared" si="50"/>
        <v>34.528000000000006</v>
      </c>
      <c r="S579" s="26">
        <f t="shared" si="51"/>
        <v>1</v>
      </c>
      <c r="T579" s="26">
        <f t="shared" si="52"/>
        <v>1</v>
      </c>
    </row>
    <row r="580" spans="13:20" ht="15" x14ac:dyDescent="0.3">
      <c r="M580" s="34">
        <v>574.5</v>
      </c>
      <c r="N580" s="34">
        <v>-8.3000000000000007</v>
      </c>
      <c r="O580" s="32">
        <f t="shared" si="48"/>
        <v>17.059999999999999</v>
      </c>
      <c r="P580" s="37">
        <f t="shared" si="53"/>
        <v>20.471999999999998</v>
      </c>
      <c r="Q580" s="32">
        <f t="shared" si="49"/>
        <v>37.94</v>
      </c>
      <c r="R580" s="32">
        <f t="shared" si="50"/>
        <v>34.528000000000006</v>
      </c>
      <c r="S580" s="26">
        <f t="shared" si="51"/>
        <v>1</v>
      </c>
      <c r="T580" s="26">
        <f t="shared" si="52"/>
        <v>1</v>
      </c>
    </row>
    <row r="581" spans="13:20" ht="15" x14ac:dyDescent="0.3">
      <c r="M581" s="34">
        <v>575.5</v>
      </c>
      <c r="N581" s="34">
        <v>-8.3000000000000007</v>
      </c>
      <c r="O581" s="32">
        <f t="shared" si="48"/>
        <v>17.059999999999999</v>
      </c>
      <c r="P581" s="37">
        <f t="shared" si="53"/>
        <v>20.471999999999998</v>
      </c>
      <c r="Q581" s="32">
        <f t="shared" si="49"/>
        <v>37.94</v>
      </c>
      <c r="R581" s="32">
        <f t="shared" si="50"/>
        <v>34.528000000000006</v>
      </c>
      <c r="S581" s="26">
        <f t="shared" si="51"/>
        <v>1</v>
      </c>
      <c r="T581" s="26">
        <f t="shared" si="52"/>
        <v>1</v>
      </c>
    </row>
    <row r="582" spans="13:20" ht="15" x14ac:dyDescent="0.3">
      <c r="M582" s="34">
        <v>576.5</v>
      </c>
      <c r="N582" s="34">
        <v>-8.3000000000000007</v>
      </c>
      <c r="O582" s="32">
        <f t="shared" ref="O582:O645" si="54">CONVERT(N582,"C","F")</f>
        <v>17.059999999999999</v>
      </c>
      <c r="P582" s="37">
        <f t="shared" si="53"/>
        <v>20.471999999999998</v>
      </c>
      <c r="Q582" s="32">
        <f t="shared" ref="Q582:Q645" si="55">$L$3-O582</f>
        <v>37.94</v>
      </c>
      <c r="R582" s="32">
        <f t="shared" ref="R582:R645" si="56">$L$3-P582</f>
        <v>34.528000000000006</v>
      </c>
      <c r="S582" s="26">
        <f t="shared" ref="S582:S645" si="57">IF(O582&lt;=$L$3, 1, 0)</f>
        <v>1</v>
      </c>
      <c r="T582" s="26">
        <f t="shared" ref="T582:T645" si="58">IF(P582&lt;=$L$3, 1, 0)</f>
        <v>1</v>
      </c>
    </row>
    <row r="583" spans="13:20" ht="15" x14ac:dyDescent="0.3">
      <c r="M583" s="34">
        <v>577.5</v>
      </c>
      <c r="N583" s="34">
        <v>-8.3000000000000007</v>
      </c>
      <c r="O583" s="32">
        <f t="shared" si="54"/>
        <v>17.059999999999999</v>
      </c>
      <c r="P583" s="37">
        <f t="shared" ref="P583:P646" si="59">O583*1.2</f>
        <v>20.471999999999998</v>
      </c>
      <c r="Q583" s="32">
        <f t="shared" si="55"/>
        <v>37.94</v>
      </c>
      <c r="R583" s="32">
        <f t="shared" si="56"/>
        <v>34.528000000000006</v>
      </c>
      <c r="S583" s="26">
        <f t="shared" si="57"/>
        <v>1</v>
      </c>
      <c r="T583" s="26">
        <f t="shared" si="58"/>
        <v>1</v>
      </c>
    </row>
    <row r="584" spans="13:20" ht="15" x14ac:dyDescent="0.3">
      <c r="M584" s="34">
        <v>578.5</v>
      </c>
      <c r="N584" s="34">
        <v>-8.3000000000000007</v>
      </c>
      <c r="O584" s="32">
        <f t="shared" si="54"/>
        <v>17.059999999999999</v>
      </c>
      <c r="P584" s="37">
        <f t="shared" si="59"/>
        <v>20.471999999999998</v>
      </c>
      <c r="Q584" s="32">
        <f t="shared" si="55"/>
        <v>37.94</v>
      </c>
      <c r="R584" s="32">
        <f t="shared" si="56"/>
        <v>34.528000000000006</v>
      </c>
      <c r="S584" s="26">
        <f t="shared" si="57"/>
        <v>1</v>
      </c>
      <c r="T584" s="26">
        <f t="shared" si="58"/>
        <v>1</v>
      </c>
    </row>
    <row r="585" spans="13:20" ht="15" x14ac:dyDescent="0.3">
      <c r="M585" s="34">
        <v>579.5</v>
      </c>
      <c r="N585" s="34">
        <v>-7.8</v>
      </c>
      <c r="O585" s="32">
        <f t="shared" si="54"/>
        <v>17.96</v>
      </c>
      <c r="P585" s="37">
        <f t="shared" si="59"/>
        <v>21.552</v>
      </c>
      <c r="Q585" s="32">
        <f t="shared" si="55"/>
        <v>37.04</v>
      </c>
      <c r="R585" s="32">
        <f t="shared" si="56"/>
        <v>33.448</v>
      </c>
      <c r="S585" s="26">
        <f t="shared" si="57"/>
        <v>1</v>
      </c>
      <c r="T585" s="26">
        <f t="shared" si="58"/>
        <v>1</v>
      </c>
    </row>
    <row r="586" spans="13:20" ht="15" x14ac:dyDescent="0.3">
      <c r="M586" s="34">
        <v>580.5</v>
      </c>
      <c r="N586" s="34">
        <v>-7.8</v>
      </c>
      <c r="O586" s="32">
        <f t="shared" si="54"/>
        <v>17.96</v>
      </c>
      <c r="P586" s="37">
        <f t="shared" si="59"/>
        <v>21.552</v>
      </c>
      <c r="Q586" s="32">
        <f t="shared" si="55"/>
        <v>37.04</v>
      </c>
      <c r="R586" s="32">
        <f t="shared" si="56"/>
        <v>33.448</v>
      </c>
      <c r="S586" s="26">
        <f t="shared" si="57"/>
        <v>1</v>
      </c>
      <c r="T586" s="26">
        <f t="shared" si="58"/>
        <v>1</v>
      </c>
    </row>
    <row r="587" spans="13:20" ht="15" x14ac:dyDescent="0.3">
      <c r="M587" s="34">
        <v>581.5</v>
      </c>
      <c r="N587" s="34">
        <v>-8.3000000000000007</v>
      </c>
      <c r="O587" s="32">
        <f t="shared" si="54"/>
        <v>17.059999999999999</v>
      </c>
      <c r="P587" s="37">
        <f t="shared" si="59"/>
        <v>20.471999999999998</v>
      </c>
      <c r="Q587" s="32">
        <f t="shared" si="55"/>
        <v>37.94</v>
      </c>
      <c r="R587" s="32">
        <f t="shared" si="56"/>
        <v>34.528000000000006</v>
      </c>
      <c r="S587" s="26">
        <f t="shared" si="57"/>
        <v>1</v>
      </c>
      <c r="T587" s="26">
        <f t="shared" si="58"/>
        <v>1</v>
      </c>
    </row>
    <row r="588" spans="13:20" ht="15" x14ac:dyDescent="0.3">
      <c r="M588" s="34">
        <v>582.5</v>
      </c>
      <c r="N588" s="34">
        <v>-7.8</v>
      </c>
      <c r="O588" s="32">
        <f t="shared" si="54"/>
        <v>17.96</v>
      </c>
      <c r="P588" s="37">
        <f t="shared" si="59"/>
        <v>21.552</v>
      </c>
      <c r="Q588" s="32">
        <f t="shared" si="55"/>
        <v>37.04</v>
      </c>
      <c r="R588" s="32">
        <f t="shared" si="56"/>
        <v>33.448</v>
      </c>
      <c r="S588" s="26">
        <f t="shared" si="57"/>
        <v>1</v>
      </c>
      <c r="T588" s="26">
        <f t="shared" si="58"/>
        <v>1</v>
      </c>
    </row>
    <row r="589" spans="13:20" ht="15" x14ac:dyDescent="0.3">
      <c r="M589" s="34">
        <v>583.5</v>
      </c>
      <c r="N589" s="34">
        <v>-6.7</v>
      </c>
      <c r="O589" s="32">
        <f t="shared" si="54"/>
        <v>19.939999999999998</v>
      </c>
      <c r="P589" s="37">
        <f t="shared" si="59"/>
        <v>23.927999999999997</v>
      </c>
      <c r="Q589" s="32">
        <f t="shared" si="55"/>
        <v>35.06</v>
      </c>
      <c r="R589" s="32">
        <f t="shared" si="56"/>
        <v>31.072000000000003</v>
      </c>
      <c r="S589" s="26">
        <f t="shared" si="57"/>
        <v>1</v>
      </c>
      <c r="T589" s="26">
        <f t="shared" si="58"/>
        <v>1</v>
      </c>
    </row>
    <row r="590" spans="13:20" ht="15" x14ac:dyDescent="0.3">
      <c r="M590" s="34">
        <v>584.5</v>
      </c>
      <c r="N590" s="34">
        <v>-5.6</v>
      </c>
      <c r="O590" s="32">
        <f t="shared" si="54"/>
        <v>21.92</v>
      </c>
      <c r="P590" s="37">
        <f t="shared" si="59"/>
        <v>26.304000000000002</v>
      </c>
      <c r="Q590" s="32">
        <f t="shared" si="55"/>
        <v>33.08</v>
      </c>
      <c r="R590" s="32">
        <f t="shared" si="56"/>
        <v>28.695999999999998</v>
      </c>
      <c r="S590" s="26">
        <f t="shared" si="57"/>
        <v>1</v>
      </c>
      <c r="T590" s="26">
        <f t="shared" si="58"/>
        <v>1</v>
      </c>
    </row>
    <row r="591" spans="13:20" ht="15" x14ac:dyDescent="0.3">
      <c r="M591" s="34">
        <v>585.5</v>
      </c>
      <c r="N591" s="34">
        <v>-4.4000000000000004</v>
      </c>
      <c r="O591" s="32">
        <f t="shared" si="54"/>
        <v>24.08</v>
      </c>
      <c r="P591" s="37">
        <f t="shared" si="59"/>
        <v>28.895999999999997</v>
      </c>
      <c r="Q591" s="32">
        <f t="shared" si="55"/>
        <v>30.92</v>
      </c>
      <c r="R591" s="32">
        <f t="shared" si="56"/>
        <v>26.104000000000003</v>
      </c>
      <c r="S591" s="26">
        <f t="shared" si="57"/>
        <v>1</v>
      </c>
      <c r="T591" s="26">
        <f t="shared" si="58"/>
        <v>1</v>
      </c>
    </row>
    <row r="592" spans="13:20" ht="15" x14ac:dyDescent="0.3">
      <c r="M592" s="34">
        <v>586.5</v>
      </c>
      <c r="N592" s="34">
        <v>-3.9</v>
      </c>
      <c r="O592" s="32">
        <f t="shared" si="54"/>
        <v>24.98</v>
      </c>
      <c r="P592" s="37">
        <f t="shared" si="59"/>
        <v>29.975999999999999</v>
      </c>
      <c r="Q592" s="32">
        <f t="shared" si="55"/>
        <v>30.02</v>
      </c>
      <c r="R592" s="32">
        <f t="shared" si="56"/>
        <v>25.024000000000001</v>
      </c>
      <c r="S592" s="26">
        <f t="shared" si="57"/>
        <v>1</v>
      </c>
      <c r="T592" s="26">
        <f t="shared" si="58"/>
        <v>1</v>
      </c>
    </row>
    <row r="593" spans="13:20" ht="15" x14ac:dyDescent="0.3">
      <c r="M593" s="34">
        <v>587.5</v>
      </c>
      <c r="N593" s="34">
        <v>-2.8</v>
      </c>
      <c r="O593" s="32">
        <f t="shared" si="54"/>
        <v>26.96</v>
      </c>
      <c r="P593" s="37">
        <f t="shared" si="59"/>
        <v>32.351999999999997</v>
      </c>
      <c r="Q593" s="32">
        <f t="shared" si="55"/>
        <v>28.04</v>
      </c>
      <c r="R593" s="32">
        <f t="shared" si="56"/>
        <v>22.648000000000003</v>
      </c>
      <c r="S593" s="26">
        <f t="shared" si="57"/>
        <v>1</v>
      </c>
      <c r="T593" s="26">
        <f t="shared" si="58"/>
        <v>1</v>
      </c>
    </row>
    <row r="594" spans="13:20" ht="15" x14ac:dyDescent="0.3">
      <c r="M594" s="34">
        <v>588.5</v>
      </c>
      <c r="N594" s="34">
        <v>-1.7</v>
      </c>
      <c r="O594" s="32">
        <f t="shared" si="54"/>
        <v>28.94</v>
      </c>
      <c r="P594" s="37">
        <f t="shared" si="59"/>
        <v>34.728000000000002</v>
      </c>
      <c r="Q594" s="32">
        <f t="shared" si="55"/>
        <v>26.06</v>
      </c>
      <c r="R594" s="32">
        <f t="shared" si="56"/>
        <v>20.271999999999998</v>
      </c>
      <c r="S594" s="26">
        <f t="shared" si="57"/>
        <v>1</v>
      </c>
      <c r="T594" s="26">
        <f t="shared" si="58"/>
        <v>1</v>
      </c>
    </row>
    <row r="595" spans="13:20" ht="15" x14ac:dyDescent="0.3">
      <c r="M595" s="34">
        <v>589.5</v>
      </c>
      <c r="N595" s="34">
        <v>-1.1000000000000001</v>
      </c>
      <c r="O595" s="32">
        <f t="shared" si="54"/>
        <v>30.02</v>
      </c>
      <c r="P595" s="37">
        <f t="shared" si="59"/>
        <v>36.024000000000001</v>
      </c>
      <c r="Q595" s="32">
        <f t="shared" si="55"/>
        <v>24.98</v>
      </c>
      <c r="R595" s="32">
        <f t="shared" si="56"/>
        <v>18.975999999999999</v>
      </c>
      <c r="S595" s="26">
        <f t="shared" si="57"/>
        <v>1</v>
      </c>
      <c r="T595" s="26">
        <f t="shared" si="58"/>
        <v>1</v>
      </c>
    </row>
    <row r="596" spans="13:20" ht="15" x14ac:dyDescent="0.3">
      <c r="M596" s="34">
        <v>590.5</v>
      </c>
      <c r="N596" s="34">
        <v>-1.1000000000000001</v>
      </c>
      <c r="O596" s="32">
        <f t="shared" si="54"/>
        <v>30.02</v>
      </c>
      <c r="P596" s="37">
        <f t="shared" si="59"/>
        <v>36.024000000000001</v>
      </c>
      <c r="Q596" s="32">
        <f t="shared" si="55"/>
        <v>24.98</v>
      </c>
      <c r="R596" s="32">
        <f t="shared" si="56"/>
        <v>18.975999999999999</v>
      </c>
      <c r="S596" s="26">
        <f t="shared" si="57"/>
        <v>1</v>
      </c>
      <c r="T596" s="26">
        <f t="shared" si="58"/>
        <v>1</v>
      </c>
    </row>
    <row r="597" spans="13:20" ht="15" x14ac:dyDescent="0.3">
      <c r="M597" s="34">
        <v>591.5</v>
      </c>
      <c r="N597" s="34">
        <v>-0.6</v>
      </c>
      <c r="O597" s="32">
        <f t="shared" si="54"/>
        <v>30.92</v>
      </c>
      <c r="P597" s="37">
        <f t="shared" si="59"/>
        <v>37.103999999999999</v>
      </c>
      <c r="Q597" s="32">
        <f t="shared" si="55"/>
        <v>24.08</v>
      </c>
      <c r="R597" s="32">
        <f t="shared" si="56"/>
        <v>17.896000000000001</v>
      </c>
      <c r="S597" s="26">
        <f t="shared" si="57"/>
        <v>1</v>
      </c>
      <c r="T597" s="26">
        <f t="shared" si="58"/>
        <v>1</v>
      </c>
    </row>
    <row r="598" spans="13:20" ht="15" x14ac:dyDescent="0.3">
      <c r="M598" s="34">
        <v>592.5</v>
      </c>
      <c r="N598" s="34">
        <v>-1.1000000000000001</v>
      </c>
      <c r="O598" s="32">
        <f t="shared" si="54"/>
        <v>30.02</v>
      </c>
      <c r="P598" s="37">
        <f t="shared" si="59"/>
        <v>36.024000000000001</v>
      </c>
      <c r="Q598" s="32">
        <f t="shared" si="55"/>
        <v>24.98</v>
      </c>
      <c r="R598" s="32">
        <f t="shared" si="56"/>
        <v>18.975999999999999</v>
      </c>
      <c r="S598" s="26">
        <f t="shared" si="57"/>
        <v>1</v>
      </c>
      <c r="T598" s="26">
        <f t="shared" si="58"/>
        <v>1</v>
      </c>
    </row>
    <row r="599" spans="13:20" ht="15" x14ac:dyDescent="0.3">
      <c r="M599" s="34">
        <v>593.5</v>
      </c>
      <c r="N599" s="34">
        <v>-1.1000000000000001</v>
      </c>
      <c r="O599" s="32">
        <f t="shared" si="54"/>
        <v>30.02</v>
      </c>
      <c r="P599" s="37">
        <f t="shared" si="59"/>
        <v>36.024000000000001</v>
      </c>
      <c r="Q599" s="32">
        <f t="shared" si="55"/>
        <v>24.98</v>
      </c>
      <c r="R599" s="32">
        <f t="shared" si="56"/>
        <v>18.975999999999999</v>
      </c>
      <c r="S599" s="26">
        <f t="shared" si="57"/>
        <v>1</v>
      </c>
      <c r="T599" s="26">
        <f t="shared" si="58"/>
        <v>1</v>
      </c>
    </row>
    <row r="600" spans="13:20" ht="15" x14ac:dyDescent="0.3">
      <c r="M600" s="34">
        <v>594.5</v>
      </c>
      <c r="N600" s="34">
        <v>-1.1000000000000001</v>
      </c>
      <c r="O600" s="32">
        <f t="shared" si="54"/>
        <v>30.02</v>
      </c>
      <c r="P600" s="37">
        <f t="shared" si="59"/>
        <v>36.024000000000001</v>
      </c>
      <c r="Q600" s="32">
        <f t="shared" si="55"/>
        <v>24.98</v>
      </c>
      <c r="R600" s="32">
        <f t="shared" si="56"/>
        <v>18.975999999999999</v>
      </c>
      <c r="S600" s="26">
        <f t="shared" si="57"/>
        <v>1</v>
      </c>
      <c r="T600" s="26">
        <f t="shared" si="58"/>
        <v>1</v>
      </c>
    </row>
    <row r="601" spans="13:20" ht="15" x14ac:dyDescent="0.3">
      <c r="M601" s="34">
        <v>595.5</v>
      </c>
      <c r="N601" s="34">
        <v>0.6</v>
      </c>
      <c r="O601" s="32">
        <f t="shared" si="54"/>
        <v>33.08</v>
      </c>
      <c r="P601" s="37">
        <f t="shared" si="59"/>
        <v>39.695999999999998</v>
      </c>
      <c r="Q601" s="32">
        <f t="shared" si="55"/>
        <v>21.92</v>
      </c>
      <c r="R601" s="32">
        <f t="shared" si="56"/>
        <v>15.304000000000002</v>
      </c>
      <c r="S601" s="26">
        <f t="shared" si="57"/>
        <v>1</v>
      </c>
      <c r="T601" s="26">
        <f t="shared" si="58"/>
        <v>1</v>
      </c>
    </row>
    <row r="602" spans="13:20" ht="15" x14ac:dyDescent="0.3">
      <c r="M602" s="34">
        <v>596.5</v>
      </c>
      <c r="N602" s="34">
        <v>0.6</v>
      </c>
      <c r="O602" s="32">
        <f t="shared" si="54"/>
        <v>33.08</v>
      </c>
      <c r="P602" s="37">
        <f t="shared" si="59"/>
        <v>39.695999999999998</v>
      </c>
      <c r="Q602" s="32">
        <f t="shared" si="55"/>
        <v>21.92</v>
      </c>
      <c r="R602" s="32">
        <f t="shared" si="56"/>
        <v>15.304000000000002</v>
      </c>
      <c r="S602" s="26">
        <f t="shared" si="57"/>
        <v>1</v>
      </c>
      <c r="T602" s="26">
        <f t="shared" si="58"/>
        <v>1</v>
      </c>
    </row>
    <row r="603" spans="13:20" ht="15" x14ac:dyDescent="0.3">
      <c r="M603" s="34">
        <v>597.5</v>
      </c>
      <c r="N603" s="34">
        <v>1.1000000000000001</v>
      </c>
      <c r="O603" s="32">
        <f t="shared" si="54"/>
        <v>33.979999999999997</v>
      </c>
      <c r="P603" s="37">
        <f t="shared" si="59"/>
        <v>40.775999999999996</v>
      </c>
      <c r="Q603" s="32">
        <f t="shared" si="55"/>
        <v>21.020000000000003</v>
      </c>
      <c r="R603" s="32">
        <f t="shared" si="56"/>
        <v>14.224000000000004</v>
      </c>
      <c r="S603" s="26">
        <f t="shared" si="57"/>
        <v>1</v>
      </c>
      <c r="T603" s="26">
        <f t="shared" si="58"/>
        <v>1</v>
      </c>
    </row>
    <row r="604" spans="13:20" ht="15" x14ac:dyDescent="0.3">
      <c r="M604" s="34">
        <v>598.5</v>
      </c>
      <c r="N604" s="34">
        <v>1.1000000000000001</v>
      </c>
      <c r="O604" s="32">
        <f t="shared" si="54"/>
        <v>33.979999999999997</v>
      </c>
      <c r="P604" s="37">
        <f t="shared" si="59"/>
        <v>40.775999999999996</v>
      </c>
      <c r="Q604" s="32">
        <f t="shared" si="55"/>
        <v>21.020000000000003</v>
      </c>
      <c r="R604" s="32">
        <f t="shared" si="56"/>
        <v>14.224000000000004</v>
      </c>
      <c r="S604" s="26">
        <f t="shared" si="57"/>
        <v>1</v>
      </c>
      <c r="T604" s="26">
        <f t="shared" si="58"/>
        <v>1</v>
      </c>
    </row>
    <row r="605" spans="13:20" ht="15" x14ac:dyDescent="0.3">
      <c r="M605" s="34">
        <v>599.5</v>
      </c>
      <c r="N605" s="34">
        <v>1.7</v>
      </c>
      <c r="O605" s="32">
        <f t="shared" si="54"/>
        <v>35.06</v>
      </c>
      <c r="P605" s="37">
        <f t="shared" si="59"/>
        <v>42.072000000000003</v>
      </c>
      <c r="Q605" s="32">
        <f t="shared" si="55"/>
        <v>19.939999999999998</v>
      </c>
      <c r="R605" s="32">
        <f t="shared" si="56"/>
        <v>12.927999999999997</v>
      </c>
      <c r="S605" s="26">
        <f t="shared" si="57"/>
        <v>1</v>
      </c>
      <c r="T605" s="26">
        <f t="shared" si="58"/>
        <v>1</v>
      </c>
    </row>
    <row r="606" spans="13:20" ht="15" x14ac:dyDescent="0.3">
      <c r="M606" s="34">
        <v>600.5</v>
      </c>
      <c r="N606" s="34">
        <v>1.7</v>
      </c>
      <c r="O606" s="32">
        <f t="shared" si="54"/>
        <v>35.06</v>
      </c>
      <c r="P606" s="37">
        <f t="shared" si="59"/>
        <v>42.072000000000003</v>
      </c>
      <c r="Q606" s="32">
        <f t="shared" si="55"/>
        <v>19.939999999999998</v>
      </c>
      <c r="R606" s="32">
        <f t="shared" si="56"/>
        <v>12.927999999999997</v>
      </c>
      <c r="S606" s="26">
        <f t="shared" si="57"/>
        <v>1</v>
      </c>
      <c r="T606" s="26">
        <f t="shared" si="58"/>
        <v>1</v>
      </c>
    </row>
    <row r="607" spans="13:20" ht="15" x14ac:dyDescent="0.3">
      <c r="M607" s="34">
        <v>601.5</v>
      </c>
      <c r="N607" s="34">
        <v>2.2000000000000002</v>
      </c>
      <c r="O607" s="32">
        <f t="shared" si="54"/>
        <v>35.96</v>
      </c>
      <c r="P607" s="37">
        <f t="shared" si="59"/>
        <v>43.152000000000001</v>
      </c>
      <c r="Q607" s="32">
        <f t="shared" si="55"/>
        <v>19.04</v>
      </c>
      <c r="R607" s="32">
        <f t="shared" si="56"/>
        <v>11.847999999999999</v>
      </c>
      <c r="S607" s="26">
        <f t="shared" si="57"/>
        <v>1</v>
      </c>
      <c r="T607" s="26">
        <f t="shared" si="58"/>
        <v>1</v>
      </c>
    </row>
    <row r="608" spans="13:20" ht="15" x14ac:dyDescent="0.3">
      <c r="M608" s="34">
        <v>602.5</v>
      </c>
      <c r="N608" s="34">
        <v>2.2000000000000002</v>
      </c>
      <c r="O608" s="32">
        <f t="shared" si="54"/>
        <v>35.96</v>
      </c>
      <c r="P608" s="37">
        <f t="shared" si="59"/>
        <v>43.152000000000001</v>
      </c>
      <c r="Q608" s="32">
        <f t="shared" si="55"/>
        <v>19.04</v>
      </c>
      <c r="R608" s="32">
        <f t="shared" si="56"/>
        <v>11.847999999999999</v>
      </c>
      <c r="S608" s="26">
        <f t="shared" si="57"/>
        <v>1</v>
      </c>
      <c r="T608" s="26">
        <f t="shared" si="58"/>
        <v>1</v>
      </c>
    </row>
    <row r="609" spans="13:20" ht="15" x14ac:dyDescent="0.3">
      <c r="M609" s="34">
        <v>603.5</v>
      </c>
      <c r="N609" s="34">
        <v>2.2000000000000002</v>
      </c>
      <c r="O609" s="32">
        <f t="shared" si="54"/>
        <v>35.96</v>
      </c>
      <c r="P609" s="37">
        <f t="shared" si="59"/>
        <v>43.152000000000001</v>
      </c>
      <c r="Q609" s="32">
        <f t="shared" si="55"/>
        <v>19.04</v>
      </c>
      <c r="R609" s="32">
        <f t="shared" si="56"/>
        <v>11.847999999999999</v>
      </c>
      <c r="S609" s="26">
        <f t="shared" si="57"/>
        <v>1</v>
      </c>
      <c r="T609" s="26">
        <f t="shared" si="58"/>
        <v>1</v>
      </c>
    </row>
    <row r="610" spans="13:20" ht="15" x14ac:dyDescent="0.3">
      <c r="M610" s="34">
        <v>604.5</v>
      </c>
      <c r="N610" s="34">
        <v>3.3</v>
      </c>
      <c r="O610" s="32">
        <f t="shared" si="54"/>
        <v>37.94</v>
      </c>
      <c r="P610" s="37">
        <f t="shared" si="59"/>
        <v>45.527999999999999</v>
      </c>
      <c r="Q610" s="32">
        <f t="shared" si="55"/>
        <v>17.060000000000002</v>
      </c>
      <c r="R610" s="32">
        <f t="shared" si="56"/>
        <v>9.4720000000000013</v>
      </c>
      <c r="S610" s="26">
        <f t="shared" si="57"/>
        <v>1</v>
      </c>
      <c r="T610" s="26">
        <f t="shared" si="58"/>
        <v>1</v>
      </c>
    </row>
    <row r="611" spans="13:20" ht="15" x14ac:dyDescent="0.3">
      <c r="M611" s="34">
        <v>605.5</v>
      </c>
      <c r="N611" s="34">
        <v>3.3</v>
      </c>
      <c r="O611" s="32">
        <f t="shared" si="54"/>
        <v>37.94</v>
      </c>
      <c r="P611" s="37">
        <f t="shared" si="59"/>
        <v>45.527999999999999</v>
      </c>
      <c r="Q611" s="32">
        <f t="shared" si="55"/>
        <v>17.060000000000002</v>
      </c>
      <c r="R611" s="32">
        <f t="shared" si="56"/>
        <v>9.4720000000000013</v>
      </c>
      <c r="S611" s="26">
        <f t="shared" si="57"/>
        <v>1</v>
      </c>
      <c r="T611" s="26">
        <f t="shared" si="58"/>
        <v>1</v>
      </c>
    </row>
    <row r="612" spans="13:20" ht="15" x14ac:dyDescent="0.3">
      <c r="M612" s="34">
        <v>606.5</v>
      </c>
      <c r="N612" s="34">
        <v>3.3</v>
      </c>
      <c r="O612" s="32">
        <f t="shared" si="54"/>
        <v>37.94</v>
      </c>
      <c r="P612" s="37">
        <f t="shared" si="59"/>
        <v>45.527999999999999</v>
      </c>
      <c r="Q612" s="32">
        <f t="shared" si="55"/>
        <v>17.060000000000002</v>
      </c>
      <c r="R612" s="32">
        <f t="shared" si="56"/>
        <v>9.4720000000000013</v>
      </c>
      <c r="S612" s="26">
        <f t="shared" si="57"/>
        <v>1</v>
      </c>
      <c r="T612" s="26">
        <f t="shared" si="58"/>
        <v>1</v>
      </c>
    </row>
    <row r="613" spans="13:20" ht="15" x14ac:dyDescent="0.3">
      <c r="M613" s="34">
        <v>607.5</v>
      </c>
      <c r="N613" s="34">
        <v>2.8</v>
      </c>
      <c r="O613" s="32">
        <f t="shared" si="54"/>
        <v>37.04</v>
      </c>
      <c r="P613" s="37">
        <f t="shared" si="59"/>
        <v>44.448</v>
      </c>
      <c r="Q613" s="32">
        <f t="shared" si="55"/>
        <v>17.96</v>
      </c>
      <c r="R613" s="32">
        <f t="shared" si="56"/>
        <v>10.552</v>
      </c>
      <c r="S613" s="26">
        <f t="shared" si="57"/>
        <v>1</v>
      </c>
      <c r="T613" s="26">
        <f t="shared" si="58"/>
        <v>1</v>
      </c>
    </row>
    <row r="614" spans="13:20" ht="15" x14ac:dyDescent="0.3">
      <c r="M614" s="34">
        <v>608.5</v>
      </c>
      <c r="N614" s="34">
        <v>3.9</v>
      </c>
      <c r="O614" s="32">
        <f t="shared" si="54"/>
        <v>39.019999999999996</v>
      </c>
      <c r="P614" s="37">
        <f t="shared" si="59"/>
        <v>46.823999999999991</v>
      </c>
      <c r="Q614" s="32">
        <f t="shared" si="55"/>
        <v>15.980000000000004</v>
      </c>
      <c r="R614" s="32">
        <f t="shared" si="56"/>
        <v>8.176000000000009</v>
      </c>
      <c r="S614" s="26">
        <f t="shared" si="57"/>
        <v>1</v>
      </c>
      <c r="T614" s="26">
        <f t="shared" si="58"/>
        <v>1</v>
      </c>
    </row>
    <row r="615" spans="13:20" ht="15" x14ac:dyDescent="0.3">
      <c r="M615" s="34">
        <v>609.5</v>
      </c>
      <c r="N615" s="34">
        <v>3.9</v>
      </c>
      <c r="O615" s="32">
        <f t="shared" si="54"/>
        <v>39.019999999999996</v>
      </c>
      <c r="P615" s="37">
        <f t="shared" si="59"/>
        <v>46.823999999999991</v>
      </c>
      <c r="Q615" s="32">
        <f t="shared" si="55"/>
        <v>15.980000000000004</v>
      </c>
      <c r="R615" s="32">
        <f t="shared" si="56"/>
        <v>8.176000000000009</v>
      </c>
      <c r="S615" s="26">
        <f t="shared" si="57"/>
        <v>1</v>
      </c>
      <c r="T615" s="26">
        <f t="shared" si="58"/>
        <v>1</v>
      </c>
    </row>
    <row r="616" spans="13:20" ht="15" x14ac:dyDescent="0.3">
      <c r="M616" s="34">
        <v>610.5</v>
      </c>
      <c r="N616" s="34">
        <v>3.9</v>
      </c>
      <c r="O616" s="32">
        <f t="shared" si="54"/>
        <v>39.019999999999996</v>
      </c>
      <c r="P616" s="37">
        <f t="shared" si="59"/>
        <v>46.823999999999991</v>
      </c>
      <c r="Q616" s="32">
        <f t="shared" si="55"/>
        <v>15.980000000000004</v>
      </c>
      <c r="R616" s="32">
        <f t="shared" si="56"/>
        <v>8.176000000000009</v>
      </c>
      <c r="S616" s="26">
        <f t="shared" si="57"/>
        <v>1</v>
      </c>
      <c r="T616" s="26">
        <f t="shared" si="58"/>
        <v>1</v>
      </c>
    </row>
    <row r="617" spans="13:20" ht="15" x14ac:dyDescent="0.3">
      <c r="M617" s="34">
        <v>611.5</v>
      </c>
      <c r="N617" s="34">
        <v>4.4000000000000004</v>
      </c>
      <c r="O617" s="32">
        <f t="shared" si="54"/>
        <v>39.92</v>
      </c>
      <c r="P617" s="37">
        <f t="shared" si="59"/>
        <v>47.904000000000003</v>
      </c>
      <c r="Q617" s="32">
        <f t="shared" si="55"/>
        <v>15.079999999999998</v>
      </c>
      <c r="R617" s="32">
        <f t="shared" si="56"/>
        <v>7.0959999999999965</v>
      </c>
      <c r="S617" s="26">
        <f t="shared" si="57"/>
        <v>1</v>
      </c>
      <c r="T617" s="26">
        <f t="shared" si="58"/>
        <v>1</v>
      </c>
    </row>
    <row r="618" spans="13:20" ht="15" x14ac:dyDescent="0.3">
      <c r="M618" s="34">
        <v>612.5</v>
      </c>
      <c r="N618" s="34">
        <v>4.4000000000000004</v>
      </c>
      <c r="O618" s="32">
        <f t="shared" si="54"/>
        <v>39.92</v>
      </c>
      <c r="P618" s="37">
        <f t="shared" si="59"/>
        <v>47.904000000000003</v>
      </c>
      <c r="Q618" s="32">
        <f t="shared" si="55"/>
        <v>15.079999999999998</v>
      </c>
      <c r="R618" s="32">
        <f t="shared" si="56"/>
        <v>7.0959999999999965</v>
      </c>
      <c r="S618" s="26">
        <f t="shared" si="57"/>
        <v>1</v>
      </c>
      <c r="T618" s="26">
        <f t="shared" si="58"/>
        <v>1</v>
      </c>
    </row>
    <row r="619" spans="13:20" ht="15" x14ac:dyDescent="0.3">
      <c r="M619" s="34">
        <v>613.5</v>
      </c>
      <c r="N619" s="34">
        <v>4.4000000000000004</v>
      </c>
      <c r="O619" s="32">
        <f t="shared" si="54"/>
        <v>39.92</v>
      </c>
      <c r="P619" s="37">
        <f t="shared" si="59"/>
        <v>47.904000000000003</v>
      </c>
      <c r="Q619" s="32">
        <f t="shared" si="55"/>
        <v>15.079999999999998</v>
      </c>
      <c r="R619" s="32">
        <f t="shared" si="56"/>
        <v>7.0959999999999965</v>
      </c>
      <c r="S619" s="26">
        <f t="shared" si="57"/>
        <v>1</v>
      </c>
      <c r="T619" s="26">
        <f t="shared" si="58"/>
        <v>1</v>
      </c>
    </row>
    <row r="620" spans="13:20" ht="15" x14ac:dyDescent="0.3">
      <c r="M620" s="34">
        <v>614.5</v>
      </c>
      <c r="N620" s="34">
        <v>5</v>
      </c>
      <c r="O620" s="32">
        <f t="shared" si="54"/>
        <v>41</v>
      </c>
      <c r="P620" s="37">
        <f t="shared" si="59"/>
        <v>49.199999999999996</v>
      </c>
      <c r="Q620" s="32">
        <f t="shared" si="55"/>
        <v>14</v>
      </c>
      <c r="R620" s="32">
        <f t="shared" si="56"/>
        <v>5.8000000000000043</v>
      </c>
      <c r="S620" s="26">
        <f t="shared" si="57"/>
        <v>1</v>
      </c>
      <c r="T620" s="26">
        <f t="shared" si="58"/>
        <v>1</v>
      </c>
    </row>
    <row r="621" spans="13:20" ht="15" x14ac:dyDescent="0.3">
      <c r="M621" s="34">
        <v>615.5</v>
      </c>
      <c r="N621" s="34">
        <v>5</v>
      </c>
      <c r="O621" s="32">
        <f t="shared" si="54"/>
        <v>41</v>
      </c>
      <c r="P621" s="37">
        <f t="shared" si="59"/>
        <v>49.199999999999996</v>
      </c>
      <c r="Q621" s="32">
        <f t="shared" si="55"/>
        <v>14</v>
      </c>
      <c r="R621" s="32">
        <f t="shared" si="56"/>
        <v>5.8000000000000043</v>
      </c>
      <c r="S621" s="26">
        <f t="shared" si="57"/>
        <v>1</v>
      </c>
      <c r="T621" s="26">
        <f t="shared" si="58"/>
        <v>1</v>
      </c>
    </row>
    <row r="622" spans="13:20" ht="15" x14ac:dyDescent="0.3">
      <c r="M622" s="34">
        <v>616.5</v>
      </c>
      <c r="N622" s="34">
        <v>4.4000000000000004</v>
      </c>
      <c r="O622" s="32">
        <f t="shared" si="54"/>
        <v>39.92</v>
      </c>
      <c r="P622" s="37">
        <f t="shared" si="59"/>
        <v>47.904000000000003</v>
      </c>
      <c r="Q622" s="32">
        <f t="shared" si="55"/>
        <v>15.079999999999998</v>
      </c>
      <c r="R622" s="32">
        <f t="shared" si="56"/>
        <v>7.0959999999999965</v>
      </c>
      <c r="S622" s="26">
        <f t="shared" si="57"/>
        <v>1</v>
      </c>
      <c r="T622" s="26">
        <f t="shared" si="58"/>
        <v>1</v>
      </c>
    </row>
    <row r="623" spans="13:20" ht="15" x14ac:dyDescent="0.3">
      <c r="M623" s="34">
        <v>617.5</v>
      </c>
      <c r="N623" s="34">
        <v>3.9</v>
      </c>
      <c r="O623" s="32">
        <f t="shared" si="54"/>
        <v>39.019999999999996</v>
      </c>
      <c r="P623" s="37">
        <f t="shared" si="59"/>
        <v>46.823999999999991</v>
      </c>
      <c r="Q623" s="32">
        <f t="shared" si="55"/>
        <v>15.980000000000004</v>
      </c>
      <c r="R623" s="32">
        <f t="shared" si="56"/>
        <v>8.176000000000009</v>
      </c>
      <c r="S623" s="26">
        <f t="shared" si="57"/>
        <v>1</v>
      </c>
      <c r="T623" s="26">
        <f t="shared" si="58"/>
        <v>1</v>
      </c>
    </row>
    <row r="624" spans="13:20" ht="15" x14ac:dyDescent="0.3">
      <c r="M624" s="34">
        <v>618.5</v>
      </c>
      <c r="N624" s="34">
        <v>4.4000000000000004</v>
      </c>
      <c r="O624" s="32">
        <f t="shared" si="54"/>
        <v>39.92</v>
      </c>
      <c r="P624" s="37">
        <f t="shared" si="59"/>
        <v>47.904000000000003</v>
      </c>
      <c r="Q624" s="32">
        <f t="shared" si="55"/>
        <v>15.079999999999998</v>
      </c>
      <c r="R624" s="32">
        <f t="shared" si="56"/>
        <v>7.0959999999999965</v>
      </c>
      <c r="S624" s="26">
        <f t="shared" si="57"/>
        <v>1</v>
      </c>
      <c r="T624" s="26">
        <f t="shared" si="58"/>
        <v>1</v>
      </c>
    </row>
    <row r="625" spans="13:20" ht="15" x14ac:dyDescent="0.3">
      <c r="M625" s="34">
        <v>619.5</v>
      </c>
      <c r="N625" s="34">
        <v>3.3</v>
      </c>
      <c r="O625" s="32">
        <f t="shared" si="54"/>
        <v>37.94</v>
      </c>
      <c r="P625" s="37">
        <f t="shared" si="59"/>
        <v>45.527999999999999</v>
      </c>
      <c r="Q625" s="32">
        <f t="shared" si="55"/>
        <v>17.060000000000002</v>
      </c>
      <c r="R625" s="32">
        <f t="shared" si="56"/>
        <v>9.4720000000000013</v>
      </c>
      <c r="S625" s="26">
        <f t="shared" si="57"/>
        <v>1</v>
      </c>
      <c r="T625" s="26">
        <f t="shared" si="58"/>
        <v>1</v>
      </c>
    </row>
    <row r="626" spans="13:20" ht="15" x14ac:dyDescent="0.3">
      <c r="M626" s="34">
        <v>620.5</v>
      </c>
      <c r="N626" s="34">
        <v>3.3</v>
      </c>
      <c r="O626" s="32">
        <f t="shared" si="54"/>
        <v>37.94</v>
      </c>
      <c r="P626" s="37">
        <f t="shared" si="59"/>
        <v>45.527999999999999</v>
      </c>
      <c r="Q626" s="32">
        <f t="shared" si="55"/>
        <v>17.060000000000002</v>
      </c>
      <c r="R626" s="32">
        <f t="shared" si="56"/>
        <v>9.4720000000000013</v>
      </c>
      <c r="S626" s="26">
        <f t="shared" si="57"/>
        <v>1</v>
      </c>
      <c r="T626" s="26">
        <f t="shared" si="58"/>
        <v>1</v>
      </c>
    </row>
    <row r="627" spans="13:20" ht="15" x14ac:dyDescent="0.3">
      <c r="M627" s="34">
        <v>621.5</v>
      </c>
      <c r="N627" s="34">
        <v>3.3</v>
      </c>
      <c r="O627" s="32">
        <f t="shared" si="54"/>
        <v>37.94</v>
      </c>
      <c r="P627" s="37">
        <f t="shared" si="59"/>
        <v>45.527999999999999</v>
      </c>
      <c r="Q627" s="32">
        <f t="shared" si="55"/>
        <v>17.060000000000002</v>
      </c>
      <c r="R627" s="32">
        <f t="shared" si="56"/>
        <v>9.4720000000000013</v>
      </c>
      <c r="S627" s="26">
        <f t="shared" si="57"/>
        <v>1</v>
      </c>
      <c r="T627" s="26">
        <f t="shared" si="58"/>
        <v>1</v>
      </c>
    </row>
    <row r="628" spans="13:20" ht="15" x14ac:dyDescent="0.3">
      <c r="M628" s="34">
        <v>622.5</v>
      </c>
      <c r="N628" s="34">
        <v>3.3</v>
      </c>
      <c r="O628" s="32">
        <f t="shared" si="54"/>
        <v>37.94</v>
      </c>
      <c r="P628" s="37">
        <f t="shared" si="59"/>
        <v>45.527999999999999</v>
      </c>
      <c r="Q628" s="32">
        <f t="shared" si="55"/>
        <v>17.060000000000002</v>
      </c>
      <c r="R628" s="32">
        <f t="shared" si="56"/>
        <v>9.4720000000000013</v>
      </c>
      <c r="S628" s="26">
        <f t="shared" si="57"/>
        <v>1</v>
      </c>
      <c r="T628" s="26">
        <f t="shared" si="58"/>
        <v>1</v>
      </c>
    </row>
    <row r="629" spans="13:20" ht="15" x14ac:dyDescent="0.3">
      <c r="M629" s="34">
        <v>623.5</v>
      </c>
      <c r="N629" s="34">
        <v>4.4000000000000004</v>
      </c>
      <c r="O629" s="32">
        <f t="shared" si="54"/>
        <v>39.92</v>
      </c>
      <c r="P629" s="37">
        <f t="shared" si="59"/>
        <v>47.904000000000003</v>
      </c>
      <c r="Q629" s="32">
        <f t="shared" si="55"/>
        <v>15.079999999999998</v>
      </c>
      <c r="R629" s="32">
        <f t="shared" si="56"/>
        <v>7.0959999999999965</v>
      </c>
      <c r="S629" s="26">
        <f t="shared" si="57"/>
        <v>1</v>
      </c>
      <c r="T629" s="26">
        <f t="shared" si="58"/>
        <v>1</v>
      </c>
    </row>
    <row r="630" spans="13:20" ht="15" x14ac:dyDescent="0.3">
      <c r="M630" s="34">
        <v>624.5</v>
      </c>
      <c r="N630" s="34">
        <v>5</v>
      </c>
      <c r="O630" s="32">
        <f t="shared" si="54"/>
        <v>41</v>
      </c>
      <c r="P630" s="37">
        <f t="shared" si="59"/>
        <v>49.199999999999996</v>
      </c>
      <c r="Q630" s="32">
        <f t="shared" si="55"/>
        <v>14</v>
      </c>
      <c r="R630" s="32">
        <f t="shared" si="56"/>
        <v>5.8000000000000043</v>
      </c>
      <c r="S630" s="26">
        <f t="shared" si="57"/>
        <v>1</v>
      </c>
      <c r="T630" s="26">
        <f t="shared" si="58"/>
        <v>1</v>
      </c>
    </row>
    <row r="631" spans="13:20" ht="15" x14ac:dyDescent="0.3">
      <c r="M631" s="34">
        <v>625.5</v>
      </c>
      <c r="N631" s="34">
        <v>8.9</v>
      </c>
      <c r="O631" s="32">
        <f t="shared" si="54"/>
        <v>48.019999999999996</v>
      </c>
      <c r="P631" s="37">
        <f t="shared" si="59"/>
        <v>57.623999999999995</v>
      </c>
      <c r="Q631" s="32">
        <f t="shared" si="55"/>
        <v>6.980000000000004</v>
      </c>
      <c r="R631" s="32">
        <f t="shared" si="56"/>
        <v>-2.6239999999999952</v>
      </c>
      <c r="S631" s="26">
        <f t="shared" si="57"/>
        <v>1</v>
      </c>
      <c r="T631" s="26">
        <f t="shared" si="58"/>
        <v>0</v>
      </c>
    </row>
    <row r="632" spans="13:20" ht="15" x14ac:dyDescent="0.3">
      <c r="M632" s="34">
        <v>626.5</v>
      </c>
      <c r="N632" s="34">
        <v>10.6</v>
      </c>
      <c r="O632" s="32">
        <f t="shared" si="54"/>
        <v>51.08</v>
      </c>
      <c r="P632" s="37">
        <f t="shared" si="59"/>
        <v>61.295999999999992</v>
      </c>
      <c r="Q632" s="32">
        <f t="shared" si="55"/>
        <v>3.9200000000000017</v>
      </c>
      <c r="R632" s="32">
        <f t="shared" si="56"/>
        <v>-6.2959999999999923</v>
      </c>
      <c r="S632" s="26">
        <f t="shared" si="57"/>
        <v>1</v>
      </c>
      <c r="T632" s="26">
        <f t="shared" si="58"/>
        <v>0</v>
      </c>
    </row>
    <row r="633" spans="13:20" ht="15" x14ac:dyDescent="0.3">
      <c r="M633" s="34">
        <v>627.5</v>
      </c>
      <c r="N633" s="34">
        <v>11.1</v>
      </c>
      <c r="O633" s="32">
        <f t="shared" si="54"/>
        <v>51.980000000000004</v>
      </c>
      <c r="P633" s="37">
        <f t="shared" si="59"/>
        <v>62.376000000000005</v>
      </c>
      <c r="Q633" s="32">
        <f t="shared" si="55"/>
        <v>3.019999999999996</v>
      </c>
      <c r="R633" s="32">
        <f t="shared" si="56"/>
        <v>-7.3760000000000048</v>
      </c>
      <c r="S633" s="26">
        <f t="shared" si="57"/>
        <v>1</v>
      </c>
      <c r="T633" s="26">
        <f t="shared" si="58"/>
        <v>0</v>
      </c>
    </row>
    <row r="634" spans="13:20" ht="15" x14ac:dyDescent="0.3">
      <c r="M634" s="34">
        <v>628.5</v>
      </c>
      <c r="N634" s="34">
        <v>11.7</v>
      </c>
      <c r="O634" s="32">
        <f t="shared" si="54"/>
        <v>53.06</v>
      </c>
      <c r="P634" s="37">
        <f t="shared" si="59"/>
        <v>63.671999999999997</v>
      </c>
      <c r="Q634" s="32">
        <f t="shared" si="55"/>
        <v>1.9399999999999977</v>
      </c>
      <c r="R634" s="32">
        <f t="shared" si="56"/>
        <v>-8.671999999999997</v>
      </c>
      <c r="S634" s="26">
        <f t="shared" si="57"/>
        <v>1</v>
      </c>
      <c r="T634" s="26">
        <f t="shared" si="58"/>
        <v>0</v>
      </c>
    </row>
    <row r="635" spans="13:20" ht="15" x14ac:dyDescent="0.3">
      <c r="M635" s="34">
        <v>629.5</v>
      </c>
      <c r="N635" s="34">
        <v>12.2</v>
      </c>
      <c r="O635" s="32">
        <f t="shared" si="54"/>
        <v>53.96</v>
      </c>
      <c r="P635" s="37">
        <f t="shared" si="59"/>
        <v>64.751999999999995</v>
      </c>
      <c r="Q635" s="32">
        <f t="shared" si="55"/>
        <v>1.0399999999999991</v>
      </c>
      <c r="R635" s="32">
        <f t="shared" si="56"/>
        <v>-9.7519999999999953</v>
      </c>
      <c r="S635" s="26">
        <f t="shared" si="57"/>
        <v>1</v>
      </c>
      <c r="T635" s="26">
        <f t="shared" si="58"/>
        <v>0</v>
      </c>
    </row>
    <row r="636" spans="13:20" ht="15" x14ac:dyDescent="0.3">
      <c r="M636" s="34">
        <v>630.5</v>
      </c>
      <c r="N636" s="34">
        <v>11.1</v>
      </c>
      <c r="O636" s="32">
        <f t="shared" si="54"/>
        <v>51.980000000000004</v>
      </c>
      <c r="P636" s="37">
        <f t="shared" si="59"/>
        <v>62.376000000000005</v>
      </c>
      <c r="Q636" s="32">
        <f t="shared" si="55"/>
        <v>3.019999999999996</v>
      </c>
      <c r="R636" s="32">
        <f t="shared" si="56"/>
        <v>-7.3760000000000048</v>
      </c>
      <c r="S636" s="26">
        <f t="shared" si="57"/>
        <v>1</v>
      </c>
      <c r="T636" s="26">
        <f t="shared" si="58"/>
        <v>0</v>
      </c>
    </row>
    <row r="637" spans="13:20" ht="15" x14ac:dyDescent="0.3">
      <c r="M637" s="34">
        <v>631.5</v>
      </c>
      <c r="N637" s="34">
        <v>11.1</v>
      </c>
      <c r="O637" s="32">
        <f t="shared" si="54"/>
        <v>51.980000000000004</v>
      </c>
      <c r="P637" s="37">
        <f t="shared" si="59"/>
        <v>62.376000000000005</v>
      </c>
      <c r="Q637" s="32">
        <f t="shared" si="55"/>
        <v>3.019999999999996</v>
      </c>
      <c r="R637" s="32">
        <f t="shared" si="56"/>
        <v>-7.3760000000000048</v>
      </c>
      <c r="S637" s="26">
        <f t="shared" si="57"/>
        <v>1</v>
      </c>
      <c r="T637" s="26">
        <f t="shared" si="58"/>
        <v>0</v>
      </c>
    </row>
    <row r="638" spans="13:20" ht="15" x14ac:dyDescent="0.3">
      <c r="M638" s="34">
        <v>632.5</v>
      </c>
      <c r="N638" s="34">
        <v>12.2</v>
      </c>
      <c r="O638" s="32">
        <f t="shared" si="54"/>
        <v>53.96</v>
      </c>
      <c r="P638" s="37">
        <f t="shared" si="59"/>
        <v>64.751999999999995</v>
      </c>
      <c r="Q638" s="32">
        <f t="shared" si="55"/>
        <v>1.0399999999999991</v>
      </c>
      <c r="R638" s="32">
        <f t="shared" si="56"/>
        <v>-9.7519999999999953</v>
      </c>
      <c r="S638" s="26">
        <f t="shared" si="57"/>
        <v>1</v>
      </c>
      <c r="T638" s="26">
        <f t="shared" si="58"/>
        <v>0</v>
      </c>
    </row>
    <row r="639" spans="13:20" ht="15" x14ac:dyDescent="0.3">
      <c r="M639" s="34">
        <v>633.5</v>
      </c>
      <c r="N639" s="34">
        <v>11.7</v>
      </c>
      <c r="O639" s="32">
        <f t="shared" si="54"/>
        <v>53.06</v>
      </c>
      <c r="P639" s="37">
        <f t="shared" si="59"/>
        <v>63.671999999999997</v>
      </c>
      <c r="Q639" s="32">
        <f t="shared" si="55"/>
        <v>1.9399999999999977</v>
      </c>
      <c r="R639" s="32">
        <f t="shared" si="56"/>
        <v>-8.671999999999997</v>
      </c>
      <c r="S639" s="26">
        <f t="shared" si="57"/>
        <v>1</v>
      </c>
      <c r="T639" s="26">
        <f t="shared" si="58"/>
        <v>0</v>
      </c>
    </row>
    <row r="640" spans="13:20" ht="15" x14ac:dyDescent="0.3">
      <c r="M640" s="34">
        <v>634.5</v>
      </c>
      <c r="N640" s="34">
        <v>12.8</v>
      </c>
      <c r="O640" s="32">
        <f t="shared" si="54"/>
        <v>55.040000000000006</v>
      </c>
      <c r="P640" s="37">
        <f t="shared" si="59"/>
        <v>66.048000000000002</v>
      </c>
      <c r="Q640" s="32">
        <f t="shared" si="55"/>
        <v>-4.0000000000006253E-2</v>
      </c>
      <c r="R640" s="32">
        <f t="shared" si="56"/>
        <v>-11.048000000000002</v>
      </c>
      <c r="S640" s="26">
        <f t="shared" si="57"/>
        <v>0</v>
      </c>
      <c r="T640" s="26">
        <f t="shared" si="58"/>
        <v>0</v>
      </c>
    </row>
    <row r="641" spans="13:20" ht="15" x14ac:dyDescent="0.3">
      <c r="M641" s="34">
        <v>635.5</v>
      </c>
      <c r="N641" s="34">
        <v>12.2</v>
      </c>
      <c r="O641" s="32">
        <f t="shared" si="54"/>
        <v>53.96</v>
      </c>
      <c r="P641" s="37">
        <f t="shared" si="59"/>
        <v>64.751999999999995</v>
      </c>
      <c r="Q641" s="32">
        <f t="shared" si="55"/>
        <v>1.0399999999999991</v>
      </c>
      <c r="R641" s="32">
        <f t="shared" si="56"/>
        <v>-9.7519999999999953</v>
      </c>
      <c r="S641" s="26">
        <f t="shared" si="57"/>
        <v>1</v>
      </c>
      <c r="T641" s="26">
        <f t="shared" si="58"/>
        <v>0</v>
      </c>
    </row>
    <row r="642" spans="13:20" ht="15" x14ac:dyDescent="0.3">
      <c r="M642" s="34">
        <v>636.5</v>
      </c>
      <c r="N642" s="34">
        <v>12.8</v>
      </c>
      <c r="O642" s="32">
        <f t="shared" si="54"/>
        <v>55.040000000000006</v>
      </c>
      <c r="P642" s="37">
        <f t="shared" si="59"/>
        <v>66.048000000000002</v>
      </c>
      <c r="Q642" s="32">
        <f t="shared" si="55"/>
        <v>-4.0000000000006253E-2</v>
      </c>
      <c r="R642" s="32">
        <f t="shared" si="56"/>
        <v>-11.048000000000002</v>
      </c>
      <c r="S642" s="26">
        <f t="shared" si="57"/>
        <v>0</v>
      </c>
      <c r="T642" s="26">
        <f t="shared" si="58"/>
        <v>0</v>
      </c>
    </row>
    <row r="643" spans="13:20" ht="15" x14ac:dyDescent="0.3">
      <c r="M643" s="34">
        <v>637.5</v>
      </c>
      <c r="N643" s="34">
        <v>11.1</v>
      </c>
      <c r="O643" s="32">
        <f t="shared" si="54"/>
        <v>51.980000000000004</v>
      </c>
      <c r="P643" s="37">
        <f t="shared" si="59"/>
        <v>62.376000000000005</v>
      </c>
      <c r="Q643" s="32">
        <f t="shared" si="55"/>
        <v>3.019999999999996</v>
      </c>
      <c r="R643" s="32">
        <f t="shared" si="56"/>
        <v>-7.3760000000000048</v>
      </c>
      <c r="S643" s="26">
        <f t="shared" si="57"/>
        <v>1</v>
      </c>
      <c r="T643" s="26">
        <f t="shared" si="58"/>
        <v>0</v>
      </c>
    </row>
    <row r="644" spans="13:20" ht="15" x14ac:dyDescent="0.3">
      <c r="M644" s="34">
        <v>638.5</v>
      </c>
      <c r="N644" s="34">
        <v>11.1</v>
      </c>
      <c r="O644" s="32">
        <f t="shared" si="54"/>
        <v>51.980000000000004</v>
      </c>
      <c r="P644" s="37">
        <f t="shared" si="59"/>
        <v>62.376000000000005</v>
      </c>
      <c r="Q644" s="32">
        <f t="shared" si="55"/>
        <v>3.019999999999996</v>
      </c>
      <c r="R644" s="32">
        <f t="shared" si="56"/>
        <v>-7.3760000000000048</v>
      </c>
      <c r="S644" s="26">
        <f t="shared" si="57"/>
        <v>1</v>
      </c>
      <c r="T644" s="26">
        <f t="shared" si="58"/>
        <v>0</v>
      </c>
    </row>
    <row r="645" spans="13:20" ht="15" x14ac:dyDescent="0.3">
      <c r="M645" s="34">
        <v>639.5</v>
      </c>
      <c r="N645" s="34">
        <v>11.1</v>
      </c>
      <c r="O645" s="32">
        <f t="shared" si="54"/>
        <v>51.980000000000004</v>
      </c>
      <c r="P645" s="37">
        <f t="shared" si="59"/>
        <v>62.376000000000005</v>
      </c>
      <c r="Q645" s="32">
        <f t="shared" si="55"/>
        <v>3.019999999999996</v>
      </c>
      <c r="R645" s="32">
        <f t="shared" si="56"/>
        <v>-7.3760000000000048</v>
      </c>
      <c r="S645" s="26">
        <f t="shared" si="57"/>
        <v>1</v>
      </c>
      <c r="T645" s="26">
        <f t="shared" si="58"/>
        <v>0</v>
      </c>
    </row>
    <row r="646" spans="13:20" ht="15" x14ac:dyDescent="0.3">
      <c r="M646" s="34">
        <v>640.5</v>
      </c>
      <c r="N646" s="34">
        <v>11.1</v>
      </c>
      <c r="O646" s="32">
        <f t="shared" ref="O646:O709" si="60">CONVERT(N646,"C","F")</f>
        <v>51.980000000000004</v>
      </c>
      <c r="P646" s="37">
        <f t="shared" si="59"/>
        <v>62.376000000000005</v>
      </c>
      <c r="Q646" s="32">
        <f t="shared" ref="Q646:Q709" si="61">$L$3-O646</f>
        <v>3.019999999999996</v>
      </c>
      <c r="R646" s="32">
        <f t="shared" ref="R646:R709" si="62">$L$3-P646</f>
        <v>-7.3760000000000048</v>
      </c>
      <c r="S646" s="26">
        <f t="shared" ref="S646:S709" si="63">IF(O646&lt;=$L$3, 1, 0)</f>
        <v>1</v>
      </c>
      <c r="T646" s="26">
        <f t="shared" ref="T646:T709" si="64">IF(P646&lt;=$L$3, 1, 0)</f>
        <v>0</v>
      </c>
    </row>
    <row r="647" spans="13:20" ht="15" x14ac:dyDescent="0.3">
      <c r="M647" s="34">
        <v>641.5</v>
      </c>
      <c r="N647" s="34">
        <v>11.1</v>
      </c>
      <c r="O647" s="32">
        <f t="shared" si="60"/>
        <v>51.980000000000004</v>
      </c>
      <c r="P647" s="37">
        <f t="shared" ref="P647:P710" si="65">O647*1.2</f>
        <v>62.376000000000005</v>
      </c>
      <c r="Q647" s="32">
        <f t="shared" si="61"/>
        <v>3.019999999999996</v>
      </c>
      <c r="R647" s="32">
        <f t="shared" si="62"/>
        <v>-7.3760000000000048</v>
      </c>
      <c r="S647" s="26">
        <f t="shared" si="63"/>
        <v>1</v>
      </c>
      <c r="T647" s="26">
        <f t="shared" si="64"/>
        <v>0</v>
      </c>
    </row>
    <row r="648" spans="13:20" ht="15" x14ac:dyDescent="0.3">
      <c r="M648" s="34">
        <v>642.5</v>
      </c>
      <c r="N648" s="34">
        <v>11.7</v>
      </c>
      <c r="O648" s="32">
        <f t="shared" si="60"/>
        <v>53.06</v>
      </c>
      <c r="P648" s="37">
        <f t="shared" si="65"/>
        <v>63.671999999999997</v>
      </c>
      <c r="Q648" s="32">
        <f t="shared" si="61"/>
        <v>1.9399999999999977</v>
      </c>
      <c r="R648" s="32">
        <f t="shared" si="62"/>
        <v>-8.671999999999997</v>
      </c>
      <c r="S648" s="26">
        <f t="shared" si="63"/>
        <v>1</v>
      </c>
      <c r="T648" s="26">
        <f t="shared" si="64"/>
        <v>0</v>
      </c>
    </row>
    <row r="649" spans="13:20" ht="15" x14ac:dyDescent="0.3">
      <c r="M649" s="34">
        <v>643.5</v>
      </c>
      <c r="N649" s="34">
        <v>12.8</v>
      </c>
      <c r="O649" s="32">
        <f t="shared" si="60"/>
        <v>55.040000000000006</v>
      </c>
      <c r="P649" s="37">
        <f t="shared" si="65"/>
        <v>66.048000000000002</v>
      </c>
      <c r="Q649" s="32">
        <f t="shared" si="61"/>
        <v>-4.0000000000006253E-2</v>
      </c>
      <c r="R649" s="32">
        <f t="shared" si="62"/>
        <v>-11.048000000000002</v>
      </c>
      <c r="S649" s="26">
        <f t="shared" si="63"/>
        <v>0</v>
      </c>
      <c r="T649" s="26">
        <f t="shared" si="64"/>
        <v>0</v>
      </c>
    </row>
    <row r="650" spans="13:20" ht="15" x14ac:dyDescent="0.3">
      <c r="M650" s="34">
        <v>644.5</v>
      </c>
      <c r="N650" s="34">
        <v>12.2</v>
      </c>
      <c r="O650" s="32">
        <f t="shared" si="60"/>
        <v>53.96</v>
      </c>
      <c r="P650" s="37">
        <f t="shared" si="65"/>
        <v>64.751999999999995</v>
      </c>
      <c r="Q650" s="32">
        <f t="shared" si="61"/>
        <v>1.0399999999999991</v>
      </c>
      <c r="R650" s="32">
        <f t="shared" si="62"/>
        <v>-9.7519999999999953</v>
      </c>
      <c r="S650" s="26">
        <f t="shared" si="63"/>
        <v>1</v>
      </c>
      <c r="T650" s="26">
        <f t="shared" si="64"/>
        <v>0</v>
      </c>
    </row>
    <row r="651" spans="13:20" ht="15" x14ac:dyDescent="0.3">
      <c r="M651" s="34">
        <v>645.5</v>
      </c>
      <c r="N651" s="34">
        <v>12.2</v>
      </c>
      <c r="O651" s="32">
        <f t="shared" si="60"/>
        <v>53.96</v>
      </c>
      <c r="P651" s="37">
        <f t="shared" si="65"/>
        <v>64.751999999999995</v>
      </c>
      <c r="Q651" s="32">
        <f t="shared" si="61"/>
        <v>1.0399999999999991</v>
      </c>
      <c r="R651" s="32">
        <f t="shared" si="62"/>
        <v>-9.7519999999999953</v>
      </c>
      <c r="S651" s="26">
        <f t="shared" si="63"/>
        <v>1</v>
      </c>
      <c r="T651" s="26">
        <f t="shared" si="64"/>
        <v>0</v>
      </c>
    </row>
    <row r="652" spans="13:20" ht="15" x14ac:dyDescent="0.3">
      <c r="M652" s="34">
        <v>646.5</v>
      </c>
      <c r="N652" s="34">
        <v>12.2</v>
      </c>
      <c r="O652" s="32">
        <f t="shared" si="60"/>
        <v>53.96</v>
      </c>
      <c r="P652" s="37">
        <f t="shared" si="65"/>
        <v>64.751999999999995</v>
      </c>
      <c r="Q652" s="32">
        <f t="shared" si="61"/>
        <v>1.0399999999999991</v>
      </c>
      <c r="R652" s="32">
        <f t="shared" si="62"/>
        <v>-9.7519999999999953</v>
      </c>
      <c r="S652" s="26">
        <f t="shared" si="63"/>
        <v>1</v>
      </c>
      <c r="T652" s="26">
        <f t="shared" si="64"/>
        <v>0</v>
      </c>
    </row>
    <row r="653" spans="13:20" ht="15" x14ac:dyDescent="0.3">
      <c r="M653" s="34">
        <v>647.5</v>
      </c>
      <c r="N653" s="34">
        <v>13.3</v>
      </c>
      <c r="O653" s="32">
        <f t="shared" si="60"/>
        <v>55.94</v>
      </c>
      <c r="P653" s="37">
        <f t="shared" si="65"/>
        <v>67.128</v>
      </c>
      <c r="Q653" s="32">
        <f t="shared" si="61"/>
        <v>-0.93999999999999773</v>
      </c>
      <c r="R653" s="32">
        <f t="shared" si="62"/>
        <v>-12.128</v>
      </c>
      <c r="S653" s="26">
        <f t="shared" si="63"/>
        <v>0</v>
      </c>
      <c r="T653" s="26">
        <f t="shared" si="64"/>
        <v>0</v>
      </c>
    </row>
    <row r="654" spans="13:20" ht="15" x14ac:dyDescent="0.3">
      <c r="M654" s="34">
        <v>648.5</v>
      </c>
      <c r="N654" s="34">
        <v>7.8</v>
      </c>
      <c r="O654" s="32">
        <f t="shared" si="60"/>
        <v>46.04</v>
      </c>
      <c r="P654" s="37">
        <f t="shared" si="65"/>
        <v>55.247999999999998</v>
      </c>
      <c r="Q654" s="32">
        <f t="shared" si="61"/>
        <v>8.9600000000000009</v>
      </c>
      <c r="R654" s="32">
        <f t="shared" si="62"/>
        <v>-0.24799999999999756</v>
      </c>
      <c r="S654" s="26">
        <f t="shared" si="63"/>
        <v>1</v>
      </c>
      <c r="T654" s="26">
        <f t="shared" si="64"/>
        <v>0</v>
      </c>
    </row>
    <row r="655" spans="13:20" ht="15" x14ac:dyDescent="0.3">
      <c r="M655" s="34">
        <v>649.5</v>
      </c>
      <c r="N655" s="34">
        <v>7.8</v>
      </c>
      <c r="O655" s="32">
        <f t="shared" si="60"/>
        <v>46.04</v>
      </c>
      <c r="P655" s="37">
        <f t="shared" si="65"/>
        <v>55.247999999999998</v>
      </c>
      <c r="Q655" s="32">
        <f t="shared" si="61"/>
        <v>8.9600000000000009</v>
      </c>
      <c r="R655" s="32">
        <f t="shared" si="62"/>
        <v>-0.24799999999999756</v>
      </c>
      <c r="S655" s="26">
        <f t="shared" si="63"/>
        <v>1</v>
      </c>
      <c r="T655" s="26">
        <f t="shared" si="64"/>
        <v>0</v>
      </c>
    </row>
    <row r="656" spans="13:20" ht="15" x14ac:dyDescent="0.3">
      <c r="M656" s="34">
        <v>650.5</v>
      </c>
      <c r="N656" s="34">
        <v>6.1</v>
      </c>
      <c r="O656" s="32">
        <f t="shared" si="60"/>
        <v>42.980000000000004</v>
      </c>
      <c r="P656" s="37">
        <f t="shared" si="65"/>
        <v>51.576000000000001</v>
      </c>
      <c r="Q656" s="32">
        <f t="shared" si="61"/>
        <v>12.019999999999996</v>
      </c>
      <c r="R656" s="32">
        <f t="shared" si="62"/>
        <v>3.4239999999999995</v>
      </c>
      <c r="S656" s="26">
        <f t="shared" si="63"/>
        <v>1</v>
      </c>
      <c r="T656" s="26">
        <f t="shared" si="64"/>
        <v>1</v>
      </c>
    </row>
    <row r="657" spans="13:20" ht="15" x14ac:dyDescent="0.3">
      <c r="M657" s="34">
        <v>651.5</v>
      </c>
      <c r="N657" s="34">
        <v>5.6</v>
      </c>
      <c r="O657" s="32">
        <f t="shared" si="60"/>
        <v>42.08</v>
      </c>
      <c r="P657" s="37">
        <f t="shared" si="65"/>
        <v>50.495999999999995</v>
      </c>
      <c r="Q657" s="32">
        <f t="shared" si="61"/>
        <v>12.920000000000002</v>
      </c>
      <c r="R657" s="32">
        <f t="shared" si="62"/>
        <v>4.5040000000000049</v>
      </c>
      <c r="S657" s="26">
        <f t="shared" si="63"/>
        <v>1</v>
      </c>
      <c r="T657" s="26">
        <f t="shared" si="64"/>
        <v>1</v>
      </c>
    </row>
    <row r="658" spans="13:20" ht="15" x14ac:dyDescent="0.3">
      <c r="M658" s="34">
        <v>652.5</v>
      </c>
      <c r="N658" s="34">
        <v>5.6</v>
      </c>
      <c r="O658" s="32">
        <f t="shared" si="60"/>
        <v>42.08</v>
      </c>
      <c r="P658" s="37">
        <f t="shared" si="65"/>
        <v>50.495999999999995</v>
      </c>
      <c r="Q658" s="32">
        <f t="shared" si="61"/>
        <v>12.920000000000002</v>
      </c>
      <c r="R658" s="32">
        <f t="shared" si="62"/>
        <v>4.5040000000000049</v>
      </c>
      <c r="S658" s="26">
        <f t="shared" si="63"/>
        <v>1</v>
      </c>
      <c r="T658" s="26">
        <f t="shared" si="64"/>
        <v>1</v>
      </c>
    </row>
    <row r="659" spans="13:20" ht="15" x14ac:dyDescent="0.3">
      <c r="M659" s="34">
        <v>653.5</v>
      </c>
      <c r="N659" s="34">
        <v>7.2</v>
      </c>
      <c r="O659" s="32">
        <f t="shared" si="60"/>
        <v>44.96</v>
      </c>
      <c r="P659" s="37">
        <f t="shared" si="65"/>
        <v>53.951999999999998</v>
      </c>
      <c r="Q659" s="32">
        <f t="shared" si="61"/>
        <v>10.039999999999999</v>
      </c>
      <c r="R659" s="32">
        <f t="shared" si="62"/>
        <v>1.0480000000000018</v>
      </c>
      <c r="S659" s="26">
        <f t="shared" si="63"/>
        <v>1</v>
      </c>
      <c r="T659" s="26">
        <f t="shared" si="64"/>
        <v>1</v>
      </c>
    </row>
    <row r="660" spans="13:20" ht="15" x14ac:dyDescent="0.3">
      <c r="M660" s="34">
        <v>654.5</v>
      </c>
      <c r="N660" s="34">
        <v>6.1</v>
      </c>
      <c r="O660" s="32">
        <f t="shared" si="60"/>
        <v>42.980000000000004</v>
      </c>
      <c r="P660" s="37">
        <f t="shared" si="65"/>
        <v>51.576000000000001</v>
      </c>
      <c r="Q660" s="32">
        <f t="shared" si="61"/>
        <v>12.019999999999996</v>
      </c>
      <c r="R660" s="32">
        <f t="shared" si="62"/>
        <v>3.4239999999999995</v>
      </c>
      <c r="S660" s="26">
        <f t="shared" si="63"/>
        <v>1</v>
      </c>
      <c r="T660" s="26">
        <f t="shared" si="64"/>
        <v>1</v>
      </c>
    </row>
    <row r="661" spans="13:20" ht="15" x14ac:dyDescent="0.3">
      <c r="M661" s="34">
        <v>655.5</v>
      </c>
      <c r="N661" s="34">
        <v>5.6</v>
      </c>
      <c r="O661" s="32">
        <f t="shared" si="60"/>
        <v>42.08</v>
      </c>
      <c r="P661" s="37">
        <f t="shared" si="65"/>
        <v>50.495999999999995</v>
      </c>
      <c r="Q661" s="32">
        <f t="shared" si="61"/>
        <v>12.920000000000002</v>
      </c>
      <c r="R661" s="32">
        <f t="shared" si="62"/>
        <v>4.5040000000000049</v>
      </c>
      <c r="S661" s="26">
        <f t="shared" si="63"/>
        <v>1</v>
      </c>
      <c r="T661" s="26">
        <f t="shared" si="64"/>
        <v>1</v>
      </c>
    </row>
    <row r="662" spans="13:20" ht="15" x14ac:dyDescent="0.3">
      <c r="M662" s="34">
        <v>656.5</v>
      </c>
      <c r="N662" s="34">
        <v>5</v>
      </c>
      <c r="O662" s="32">
        <f t="shared" si="60"/>
        <v>41</v>
      </c>
      <c r="P662" s="37">
        <f t="shared" si="65"/>
        <v>49.199999999999996</v>
      </c>
      <c r="Q662" s="32">
        <f t="shared" si="61"/>
        <v>14</v>
      </c>
      <c r="R662" s="32">
        <f t="shared" si="62"/>
        <v>5.8000000000000043</v>
      </c>
      <c r="S662" s="26">
        <f t="shared" si="63"/>
        <v>1</v>
      </c>
      <c r="T662" s="26">
        <f t="shared" si="64"/>
        <v>1</v>
      </c>
    </row>
    <row r="663" spans="13:20" ht="15" x14ac:dyDescent="0.3">
      <c r="M663" s="34">
        <v>657.5</v>
      </c>
      <c r="N663" s="34">
        <v>5</v>
      </c>
      <c r="O663" s="32">
        <f t="shared" si="60"/>
        <v>41</v>
      </c>
      <c r="P663" s="37">
        <f t="shared" si="65"/>
        <v>49.199999999999996</v>
      </c>
      <c r="Q663" s="32">
        <f t="shared" si="61"/>
        <v>14</v>
      </c>
      <c r="R663" s="32">
        <f t="shared" si="62"/>
        <v>5.8000000000000043</v>
      </c>
      <c r="S663" s="26">
        <f t="shared" si="63"/>
        <v>1</v>
      </c>
      <c r="T663" s="26">
        <f t="shared" si="64"/>
        <v>1</v>
      </c>
    </row>
    <row r="664" spans="13:20" ht="15" x14ac:dyDescent="0.3">
      <c r="M664" s="34">
        <v>658.5</v>
      </c>
      <c r="N664" s="34">
        <v>5</v>
      </c>
      <c r="O664" s="32">
        <f t="shared" si="60"/>
        <v>41</v>
      </c>
      <c r="P664" s="37">
        <f t="shared" si="65"/>
        <v>49.199999999999996</v>
      </c>
      <c r="Q664" s="32">
        <f t="shared" si="61"/>
        <v>14</v>
      </c>
      <c r="R664" s="32">
        <f t="shared" si="62"/>
        <v>5.8000000000000043</v>
      </c>
      <c r="S664" s="26">
        <f t="shared" si="63"/>
        <v>1</v>
      </c>
      <c r="T664" s="26">
        <f t="shared" si="64"/>
        <v>1</v>
      </c>
    </row>
    <row r="665" spans="13:20" ht="15" x14ac:dyDescent="0.3">
      <c r="M665" s="34">
        <v>659.5</v>
      </c>
      <c r="N665" s="34">
        <v>4.4000000000000004</v>
      </c>
      <c r="O665" s="32">
        <f t="shared" si="60"/>
        <v>39.92</v>
      </c>
      <c r="P665" s="37">
        <f t="shared" si="65"/>
        <v>47.904000000000003</v>
      </c>
      <c r="Q665" s="32">
        <f t="shared" si="61"/>
        <v>15.079999999999998</v>
      </c>
      <c r="R665" s="32">
        <f t="shared" si="62"/>
        <v>7.0959999999999965</v>
      </c>
      <c r="S665" s="26">
        <f t="shared" si="63"/>
        <v>1</v>
      </c>
      <c r="T665" s="26">
        <f t="shared" si="64"/>
        <v>1</v>
      </c>
    </row>
    <row r="666" spans="13:20" ht="15" x14ac:dyDescent="0.3">
      <c r="M666" s="34">
        <v>660.5</v>
      </c>
      <c r="N666" s="34">
        <v>3.9</v>
      </c>
      <c r="O666" s="32">
        <f t="shared" si="60"/>
        <v>39.019999999999996</v>
      </c>
      <c r="P666" s="37">
        <f t="shared" si="65"/>
        <v>46.823999999999991</v>
      </c>
      <c r="Q666" s="32">
        <f t="shared" si="61"/>
        <v>15.980000000000004</v>
      </c>
      <c r="R666" s="32">
        <f t="shared" si="62"/>
        <v>8.176000000000009</v>
      </c>
      <c r="S666" s="26">
        <f t="shared" si="63"/>
        <v>1</v>
      </c>
      <c r="T666" s="26">
        <f t="shared" si="64"/>
        <v>1</v>
      </c>
    </row>
    <row r="667" spans="13:20" ht="15" x14ac:dyDescent="0.3">
      <c r="M667" s="34">
        <v>661.5</v>
      </c>
      <c r="N667" s="34">
        <v>3.9</v>
      </c>
      <c r="O667" s="32">
        <f t="shared" si="60"/>
        <v>39.019999999999996</v>
      </c>
      <c r="P667" s="37">
        <f t="shared" si="65"/>
        <v>46.823999999999991</v>
      </c>
      <c r="Q667" s="32">
        <f t="shared" si="61"/>
        <v>15.980000000000004</v>
      </c>
      <c r="R667" s="32">
        <f t="shared" si="62"/>
        <v>8.176000000000009</v>
      </c>
      <c r="S667" s="26">
        <f t="shared" si="63"/>
        <v>1</v>
      </c>
      <c r="T667" s="26">
        <f t="shared" si="64"/>
        <v>1</v>
      </c>
    </row>
    <row r="668" spans="13:20" ht="15" x14ac:dyDescent="0.3">
      <c r="M668" s="34">
        <v>662.5</v>
      </c>
      <c r="N668" s="34">
        <v>3.9</v>
      </c>
      <c r="O668" s="32">
        <f t="shared" si="60"/>
        <v>39.019999999999996</v>
      </c>
      <c r="P668" s="37">
        <f t="shared" si="65"/>
        <v>46.823999999999991</v>
      </c>
      <c r="Q668" s="32">
        <f t="shared" si="61"/>
        <v>15.980000000000004</v>
      </c>
      <c r="R668" s="32">
        <f t="shared" si="62"/>
        <v>8.176000000000009</v>
      </c>
      <c r="S668" s="26">
        <f t="shared" si="63"/>
        <v>1</v>
      </c>
      <c r="T668" s="26">
        <f t="shared" si="64"/>
        <v>1</v>
      </c>
    </row>
    <row r="669" spans="13:20" ht="15" x14ac:dyDescent="0.3">
      <c r="M669" s="34">
        <v>663.5</v>
      </c>
      <c r="N669" s="34">
        <v>3.3</v>
      </c>
      <c r="O669" s="32">
        <f t="shared" si="60"/>
        <v>37.94</v>
      </c>
      <c r="P669" s="37">
        <f t="shared" si="65"/>
        <v>45.527999999999999</v>
      </c>
      <c r="Q669" s="32">
        <f t="shared" si="61"/>
        <v>17.060000000000002</v>
      </c>
      <c r="R669" s="32">
        <f t="shared" si="62"/>
        <v>9.4720000000000013</v>
      </c>
      <c r="S669" s="26">
        <f t="shared" si="63"/>
        <v>1</v>
      </c>
      <c r="T669" s="26">
        <f t="shared" si="64"/>
        <v>1</v>
      </c>
    </row>
    <row r="670" spans="13:20" ht="15" x14ac:dyDescent="0.3">
      <c r="M670" s="34">
        <v>664.5</v>
      </c>
      <c r="N670" s="34">
        <v>2.2000000000000002</v>
      </c>
      <c r="O670" s="32">
        <f t="shared" si="60"/>
        <v>35.96</v>
      </c>
      <c r="P670" s="37">
        <f t="shared" si="65"/>
        <v>43.152000000000001</v>
      </c>
      <c r="Q670" s="32">
        <f t="shared" si="61"/>
        <v>19.04</v>
      </c>
      <c r="R670" s="32">
        <f t="shared" si="62"/>
        <v>11.847999999999999</v>
      </c>
      <c r="S670" s="26">
        <f t="shared" si="63"/>
        <v>1</v>
      </c>
      <c r="T670" s="26">
        <f t="shared" si="64"/>
        <v>1</v>
      </c>
    </row>
    <row r="671" spans="13:20" ht="15" x14ac:dyDescent="0.3">
      <c r="M671" s="34">
        <v>665.5</v>
      </c>
      <c r="N671" s="34">
        <v>1.7</v>
      </c>
      <c r="O671" s="32">
        <f t="shared" si="60"/>
        <v>35.06</v>
      </c>
      <c r="P671" s="37">
        <f t="shared" si="65"/>
        <v>42.072000000000003</v>
      </c>
      <c r="Q671" s="32">
        <f t="shared" si="61"/>
        <v>19.939999999999998</v>
      </c>
      <c r="R671" s="32">
        <f t="shared" si="62"/>
        <v>12.927999999999997</v>
      </c>
      <c r="S671" s="26">
        <f t="shared" si="63"/>
        <v>1</v>
      </c>
      <c r="T671" s="26">
        <f t="shared" si="64"/>
        <v>1</v>
      </c>
    </row>
    <row r="672" spans="13:20" ht="15" x14ac:dyDescent="0.3">
      <c r="M672" s="34">
        <v>666.5</v>
      </c>
      <c r="N672" s="34">
        <v>0.6</v>
      </c>
      <c r="O672" s="32">
        <f t="shared" si="60"/>
        <v>33.08</v>
      </c>
      <c r="P672" s="37">
        <f t="shared" si="65"/>
        <v>39.695999999999998</v>
      </c>
      <c r="Q672" s="32">
        <f t="shared" si="61"/>
        <v>21.92</v>
      </c>
      <c r="R672" s="32">
        <f t="shared" si="62"/>
        <v>15.304000000000002</v>
      </c>
      <c r="S672" s="26">
        <f t="shared" si="63"/>
        <v>1</v>
      </c>
      <c r="T672" s="26">
        <f t="shared" si="64"/>
        <v>1</v>
      </c>
    </row>
    <row r="673" spans="13:20" ht="15" x14ac:dyDescent="0.3">
      <c r="M673" s="34">
        <v>667.5</v>
      </c>
      <c r="N673" s="34">
        <v>0</v>
      </c>
      <c r="O673" s="32">
        <f t="shared" si="60"/>
        <v>32</v>
      </c>
      <c r="P673" s="37">
        <f t="shared" si="65"/>
        <v>38.4</v>
      </c>
      <c r="Q673" s="32">
        <f t="shared" si="61"/>
        <v>23</v>
      </c>
      <c r="R673" s="32">
        <f t="shared" si="62"/>
        <v>16.600000000000001</v>
      </c>
      <c r="S673" s="26">
        <f t="shared" si="63"/>
        <v>1</v>
      </c>
      <c r="T673" s="26">
        <f t="shared" si="64"/>
        <v>1</v>
      </c>
    </row>
    <row r="674" spans="13:20" ht="15" x14ac:dyDescent="0.3">
      <c r="M674" s="34">
        <v>668.5</v>
      </c>
      <c r="N674" s="34">
        <v>-0.6</v>
      </c>
      <c r="O674" s="32">
        <f t="shared" si="60"/>
        <v>30.92</v>
      </c>
      <c r="P674" s="37">
        <f t="shared" si="65"/>
        <v>37.103999999999999</v>
      </c>
      <c r="Q674" s="32">
        <f t="shared" si="61"/>
        <v>24.08</v>
      </c>
      <c r="R674" s="32">
        <f t="shared" si="62"/>
        <v>17.896000000000001</v>
      </c>
      <c r="S674" s="26">
        <f t="shared" si="63"/>
        <v>1</v>
      </c>
      <c r="T674" s="26">
        <f t="shared" si="64"/>
        <v>1</v>
      </c>
    </row>
    <row r="675" spans="13:20" ht="15" x14ac:dyDescent="0.3">
      <c r="M675" s="34">
        <v>669.5</v>
      </c>
      <c r="N675" s="34">
        <v>-0.6</v>
      </c>
      <c r="O675" s="32">
        <f t="shared" si="60"/>
        <v>30.92</v>
      </c>
      <c r="P675" s="37">
        <f t="shared" si="65"/>
        <v>37.103999999999999</v>
      </c>
      <c r="Q675" s="32">
        <f t="shared" si="61"/>
        <v>24.08</v>
      </c>
      <c r="R675" s="32">
        <f t="shared" si="62"/>
        <v>17.896000000000001</v>
      </c>
      <c r="S675" s="26">
        <f t="shared" si="63"/>
        <v>1</v>
      </c>
      <c r="T675" s="26">
        <f t="shared" si="64"/>
        <v>1</v>
      </c>
    </row>
    <row r="676" spans="13:20" ht="15" x14ac:dyDescent="0.3">
      <c r="M676" s="34">
        <v>670.5</v>
      </c>
      <c r="N676" s="34">
        <v>-1.1000000000000001</v>
      </c>
      <c r="O676" s="32">
        <f t="shared" si="60"/>
        <v>30.02</v>
      </c>
      <c r="P676" s="37">
        <f t="shared" si="65"/>
        <v>36.024000000000001</v>
      </c>
      <c r="Q676" s="32">
        <f t="shared" si="61"/>
        <v>24.98</v>
      </c>
      <c r="R676" s="32">
        <f t="shared" si="62"/>
        <v>18.975999999999999</v>
      </c>
      <c r="S676" s="26">
        <f t="shared" si="63"/>
        <v>1</v>
      </c>
      <c r="T676" s="26">
        <f t="shared" si="64"/>
        <v>1</v>
      </c>
    </row>
    <row r="677" spans="13:20" ht="15" x14ac:dyDescent="0.3">
      <c r="M677" s="34">
        <v>671.5</v>
      </c>
      <c r="N677" s="34">
        <v>-1.1000000000000001</v>
      </c>
      <c r="O677" s="32">
        <f t="shared" si="60"/>
        <v>30.02</v>
      </c>
      <c r="P677" s="37">
        <f t="shared" si="65"/>
        <v>36.024000000000001</v>
      </c>
      <c r="Q677" s="32">
        <f t="shared" si="61"/>
        <v>24.98</v>
      </c>
      <c r="R677" s="32">
        <f t="shared" si="62"/>
        <v>18.975999999999999</v>
      </c>
      <c r="S677" s="26">
        <f t="shared" si="63"/>
        <v>1</v>
      </c>
      <c r="T677" s="26">
        <f t="shared" si="64"/>
        <v>1</v>
      </c>
    </row>
    <row r="678" spans="13:20" ht="15" x14ac:dyDescent="0.3">
      <c r="M678" s="34">
        <v>672.5</v>
      </c>
      <c r="N678" s="34">
        <v>-1.1000000000000001</v>
      </c>
      <c r="O678" s="32">
        <f t="shared" si="60"/>
        <v>30.02</v>
      </c>
      <c r="P678" s="37">
        <f t="shared" si="65"/>
        <v>36.024000000000001</v>
      </c>
      <c r="Q678" s="32">
        <f t="shared" si="61"/>
        <v>24.98</v>
      </c>
      <c r="R678" s="32">
        <f t="shared" si="62"/>
        <v>18.975999999999999</v>
      </c>
      <c r="S678" s="26">
        <f t="shared" si="63"/>
        <v>1</v>
      </c>
      <c r="T678" s="26">
        <f t="shared" si="64"/>
        <v>1</v>
      </c>
    </row>
    <row r="679" spans="13:20" ht="15" x14ac:dyDescent="0.3">
      <c r="M679" s="34">
        <v>673.5</v>
      </c>
      <c r="N679" s="34">
        <v>-1.1000000000000001</v>
      </c>
      <c r="O679" s="32">
        <f t="shared" si="60"/>
        <v>30.02</v>
      </c>
      <c r="P679" s="37">
        <f t="shared" si="65"/>
        <v>36.024000000000001</v>
      </c>
      <c r="Q679" s="32">
        <f t="shared" si="61"/>
        <v>24.98</v>
      </c>
      <c r="R679" s="32">
        <f t="shared" si="62"/>
        <v>18.975999999999999</v>
      </c>
      <c r="S679" s="26">
        <f t="shared" si="63"/>
        <v>1</v>
      </c>
      <c r="T679" s="26">
        <f t="shared" si="64"/>
        <v>1</v>
      </c>
    </row>
    <row r="680" spans="13:20" ht="15" x14ac:dyDescent="0.3">
      <c r="M680" s="34">
        <v>674.5</v>
      </c>
      <c r="N680" s="34">
        <v>-1.1000000000000001</v>
      </c>
      <c r="O680" s="32">
        <f t="shared" si="60"/>
        <v>30.02</v>
      </c>
      <c r="P680" s="37">
        <f t="shared" si="65"/>
        <v>36.024000000000001</v>
      </c>
      <c r="Q680" s="32">
        <f t="shared" si="61"/>
        <v>24.98</v>
      </c>
      <c r="R680" s="32">
        <f t="shared" si="62"/>
        <v>18.975999999999999</v>
      </c>
      <c r="S680" s="26">
        <f t="shared" si="63"/>
        <v>1</v>
      </c>
      <c r="T680" s="26">
        <f t="shared" si="64"/>
        <v>1</v>
      </c>
    </row>
    <row r="681" spans="13:20" ht="15" x14ac:dyDescent="0.3">
      <c r="M681" s="34">
        <v>675.5</v>
      </c>
      <c r="N681" s="34">
        <v>-1.1000000000000001</v>
      </c>
      <c r="O681" s="32">
        <f t="shared" si="60"/>
        <v>30.02</v>
      </c>
      <c r="P681" s="37">
        <f t="shared" si="65"/>
        <v>36.024000000000001</v>
      </c>
      <c r="Q681" s="32">
        <f t="shared" si="61"/>
        <v>24.98</v>
      </c>
      <c r="R681" s="32">
        <f t="shared" si="62"/>
        <v>18.975999999999999</v>
      </c>
      <c r="S681" s="26">
        <f t="shared" si="63"/>
        <v>1</v>
      </c>
      <c r="T681" s="26">
        <f t="shared" si="64"/>
        <v>1</v>
      </c>
    </row>
    <row r="682" spans="13:20" ht="15" x14ac:dyDescent="0.3">
      <c r="M682" s="34">
        <v>676.5</v>
      </c>
      <c r="N682" s="34">
        <v>-1.1000000000000001</v>
      </c>
      <c r="O682" s="32">
        <f t="shared" si="60"/>
        <v>30.02</v>
      </c>
      <c r="P682" s="37">
        <f t="shared" si="65"/>
        <v>36.024000000000001</v>
      </c>
      <c r="Q682" s="32">
        <f t="shared" si="61"/>
        <v>24.98</v>
      </c>
      <c r="R682" s="32">
        <f t="shared" si="62"/>
        <v>18.975999999999999</v>
      </c>
      <c r="S682" s="26">
        <f t="shared" si="63"/>
        <v>1</v>
      </c>
      <c r="T682" s="26">
        <f t="shared" si="64"/>
        <v>1</v>
      </c>
    </row>
    <row r="683" spans="13:20" ht="15" x14ac:dyDescent="0.3">
      <c r="M683" s="34">
        <v>677.5</v>
      </c>
      <c r="N683" s="34">
        <v>-0.6</v>
      </c>
      <c r="O683" s="32">
        <f t="shared" si="60"/>
        <v>30.92</v>
      </c>
      <c r="P683" s="37">
        <f t="shared" si="65"/>
        <v>37.103999999999999</v>
      </c>
      <c r="Q683" s="32">
        <f t="shared" si="61"/>
        <v>24.08</v>
      </c>
      <c r="R683" s="32">
        <f t="shared" si="62"/>
        <v>17.896000000000001</v>
      </c>
      <c r="S683" s="26">
        <f t="shared" si="63"/>
        <v>1</v>
      </c>
      <c r="T683" s="26">
        <f t="shared" si="64"/>
        <v>1</v>
      </c>
    </row>
    <row r="684" spans="13:20" ht="15" x14ac:dyDescent="0.3">
      <c r="M684" s="34">
        <v>678.5</v>
      </c>
      <c r="N684" s="34">
        <v>-0.6</v>
      </c>
      <c r="O684" s="32">
        <f t="shared" si="60"/>
        <v>30.92</v>
      </c>
      <c r="P684" s="37">
        <f t="shared" si="65"/>
        <v>37.103999999999999</v>
      </c>
      <c r="Q684" s="32">
        <f t="shared" si="61"/>
        <v>24.08</v>
      </c>
      <c r="R684" s="32">
        <f t="shared" si="62"/>
        <v>17.896000000000001</v>
      </c>
      <c r="S684" s="26">
        <f t="shared" si="63"/>
        <v>1</v>
      </c>
      <c r="T684" s="26">
        <f t="shared" si="64"/>
        <v>1</v>
      </c>
    </row>
    <row r="685" spans="13:20" ht="15" x14ac:dyDescent="0.3">
      <c r="M685" s="34">
        <v>679.5</v>
      </c>
      <c r="N685" s="34">
        <v>-0.6</v>
      </c>
      <c r="O685" s="32">
        <f t="shared" si="60"/>
        <v>30.92</v>
      </c>
      <c r="P685" s="37">
        <f t="shared" si="65"/>
        <v>37.103999999999999</v>
      </c>
      <c r="Q685" s="32">
        <f t="shared" si="61"/>
        <v>24.08</v>
      </c>
      <c r="R685" s="32">
        <f t="shared" si="62"/>
        <v>17.896000000000001</v>
      </c>
      <c r="S685" s="26">
        <f t="shared" si="63"/>
        <v>1</v>
      </c>
      <c r="T685" s="26">
        <f t="shared" si="64"/>
        <v>1</v>
      </c>
    </row>
    <row r="686" spans="13:20" ht="15" x14ac:dyDescent="0.3">
      <c r="M686" s="34">
        <v>680.5</v>
      </c>
      <c r="N686" s="34">
        <v>0</v>
      </c>
      <c r="O686" s="32">
        <f t="shared" si="60"/>
        <v>32</v>
      </c>
      <c r="P686" s="37">
        <f t="shared" si="65"/>
        <v>38.4</v>
      </c>
      <c r="Q686" s="32">
        <f t="shared" si="61"/>
        <v>23</v>
      </c>
      <c r="R686" s="32">
        <f t="shared" si="62"/>
        <v>16.600000000000001</v>
      </c>
      <c r="S686" s="26">
        <f t="shared" si="63"/>
        <v>1</v>
      </c>
      <c r="T686" s="26">
        <f t="shared" si="64"/>
        <v>1</v>
      </c>
    </row>
    <row r="687" spans="13:20" ht="15" x14ac:dyDescent="0.3">
      <c r="M687" s="34">
        <v>681.5</v>
      </c>
      <c r="N687" s="34">
        <v>1.1000000000000001</v>
      </c>
      <c r="O687" s="32">
        <f t="shared" si="60"/>
        <v>33.979999999999997</v>
      </c>
      <c r="P687" s="37">
        <f t="shared" si="65"/>
        <v>40.775999999999996</v>
      </c>
      <c r="Q687" s="32">
        <f t="shared" si="61"/>
        <v>21.020000000000003</v>
      </c>
      <c r="R687" s="32">
        <f t="shared" si="62"/>
        <v>14.224000000000004</v>
      </c>
      <c r="S687" s="26">
        <f t="shared" si="63"/>
        <v>1</v>
      </c>
      <c r="T687" s="26">
        <f t="shared" si="64"/>
        <v>1</v>
      </c>
    </row>
    <row r="688" spans="13:20" ht="15" x14ac:dyDescent="0.3">
      <c r="M688" s="34">
        <v>682.5</v>
      </c>
      <c r="N688" s="34">
        <v>2.8</v>
      </c>
      <c r="O688" s="32">
        <f t="shared" si="60"/>
        <v>37.04</v>
      </c>
      <c r="P688" s="37">
        <f t="shared" si="65"/>
        <v>44.448</v>
      </c>
      <c r="Q688" s="32">
        <f t="shared" si="61"/>
        <v>17.96</v>
      </c>
      <c r="R688" s="32">
        <f t="shared" si="62"/>
        <v>10.552</v>
      </c>
      <c r="S688" s="26">
        <f t="shared" si="63"/>
        <v>1</v>
      </c>
      <c r="T688" s="26">
        <f t="shared" si="64"/>
        <v>1</v>
      </c>
    </row>
    <row r="689" spans="13:20" ht="15" x14ac:dyDescent="0.3">
      <c r="M689" s="34">
        <v>683.5</v>
      </c>
      <c r="N689" s="34">
        <v>3.9</v>
      </c>
      <c r="O689" s="32">
        <f t="shared" si="60"/>
        <v>39.019999999999996</v>
      </c>
      <c r="P689" s="37">
        <f t="shared" si="65"/>
        <v>46.823999999999991</v>
      </c>
      <c r="Q689" s="32">
        <f t="shared" si="61"/>
        <v>15.980000000000004</v>
      </c>
      <c r="R689" s="32">
        <f t="shared" si="62"/>
        <v>8.176000000000009</v>
      </c>
      <c r="S689" s="26">
        <f t="shared" si="63"/>
        <v>1</v>
      </c>
      <c r="T689" s="26">
        <f t="shared" si="64"/>
        <v>1</v>
      </c>
    </row>
    <row r="690" spans="13:20" ht="15" x14ac:dyDescent="0.3">
      <c r="M690" s="34">
        <v>684.5</v>
      </c>
      <c r="N690" s="34">
        <v>5</v>
      </c>
      <c r="O690" s="32">
        <f t="shared" si="60"/>
        <v>41</v>
      </c>
      <c r="P690" s="37">
        <f t="shared" si="65"/>
        <v>49.199999999999996</v>
      </c>
      <c r="Q690" s="32">
        <f t="shared" si="61"/>
        <v>14</v>
      </c>
      <c r="R690" s="32">
        <f t="shared" si="62"/>
        <v>5.8000000000000043</v>
      </c>
      <c r="S690" s="26">
        <f t="shared" si="63"/>
        <v>1</v>
      </c>
      <c r="T690" s="26">
        <f t="shared" si="64"/>
        <v>1</v>
      </c>
    </row>
    <row r="691" spans="13:20" ht="15" x14ac:dyDescent="0.3">
      <c r="M691" s="34">
        <v>685.5</v>
      </c>
      <c r="N691" s="34">
        <v>5</v>
      </c>
      <c r="O691" s="32">
        <f t="shared" si="60"/>
        <v>41</v>
      </c>
      <c r="P691" s="37">
        <f t="shared" si="65"/>
        <v>49.199999999999996</v>
      </c>
      <c r="Q691" s="32">
        <f t="shared" si="61"/>
        <v>14</v>
      </c>
      <c r="R691" s="32">
        <f t="shared" si="62"/>
        <v>5.8000000000000043</v>
      </c>
      <c r="S691" s="26">
        <f t="shared" si="63"/>
        <v>1</v>
      </c>
      <c r="T691" s="26">
        <f t="shared" si="64"/>
        <v>1</v>
      </c>
    </row>
    <row r="692" spans="13:20" ht="15" x14ac:dyDescent="0.3">
      <c r="M692" s="34">
        <v>686.5</v>
      </c>
      <c r="N692" s="34">
        <v>5</v>
      </c>
      <c r="O692" s="32">
        <f t="shared" si="60"/>
        <v>41</v>
      </c>
      <c r="P692" s="37">
        <f t="shared" si="65"/>
        <v>49.199999999999996</v>
      </c>
      <c r="Q692" s="32">
        <f t="shared" si="61"/>
        <v>14</v>
      </c>
      <c r="R692" s="32">
        <f t="shared" si="62"/>
        <v>5.8000000000000043</v>
      </c>
      <c r="S692" s="26">
        <f t="shared" si="63"/>
        <v>1</v>
      </c>
      <c r="T692" s="26">
        <f t="shared" si="64"/>
        <v>1</v>
      </c>
    </row>
    <row r="693" spans="13:20" ht="15" x14ac:dyDescent="0.3">
      <c r="M693" s="34">
        <v>687.5</v>
      </c>
      <c r="N693" s="34">
        <v>4.4000000000000004</v>
      </c>
      <c r="O693" s="32">
        <f t="shared" si="60"/>
        <v>39.92</v>
      </c>
      <c r="P693" s="37">
        <f t="shared" si="65"/>
        <v>47.904000000000003</v>
      </c>
      <c r="Q693" s="32">
        <f t="shared" si="61"/>
        <v>15.079999999999998</v>
      </c>
      <c r="R693" s="32">
        <f t="shared" si="62"/>
        <v>7.0959999999999965</v>
      </c>
      <c r="S693" s="26">
        <f t="shared" si="63"/>
        <v>1</v>
      </c>
      <c r="T693" s="26">
        <f t="shared" si="64"/>
        <v>1</v>
      </c>
    </row>
    <row r="694" spans="13:20" ht="15" x14ac:dyDescent="0.3">
      <c r="M694" s="34">
        <v>688.5</v>
      </c>
      <c r="N694" s="34">
        <v>3.9</v>
      </c>
      <c r="O694" s="32">
        <f t="shared" si="60"/>
        <v>39.019999999999996</v>
      </c>
      <c r="P694" s="37">
        <f t="shared" si="65"/>
        <v>46.823999999999991</v>
      </c>
      <c r="Q694" s="32">
        <f t="shared" si="61"/>
        <v>15.980000000000004</v>
      </c>
      <c r="R694" s="32">
        <f t="shared" si="62"/>
        <v>8.176000000000009</v>
      </c>
      <c r="S694" s="26">
        <f t="shared" si="63"/>
        <v>1</v>
      </c>
      <c r="T694" s="26">
        <f t="shared" si="64"/>
        <v>1</v>
      </c>
    </row>
    <row r="695" spans="13:20" ht="15" x14ac:dyDescent="0.3">
      <c r="M695" s="34">
        <v>689.5</v>
      </c>
      <c r="N695" s="34">
        <v>3.9</v>
      </c>
      <c r="O695" s="32">
        <f t="shared" si="60"/>
        <v>39.019999999999996</v>
      </c>
      <c r="P695" s="37">
        <f t="shared" si="65"/>
        <v>46.823999999999991</v>
      </c>
      <c r="Q695" s="32">
        <f t="shared" si="61"/>
        <v>15.980000000000004</v>
      </c>
      <c r="R695" s="32">
        <f t="shared" si="62"/>
        <v>8.176000000000009</v>
      </c>
      <c r="S695" s="26">
        <f t="shared" si="63"/>
        <v>1</v>
      </c>
      <c r="T695" s="26">
        <f t="shared" si="64"/>
        <v>1</v>
      </c>
    </row>
    <row r="696" spans="13:20" ht="15" x14ac:dyDescent="0.3">
      <c r="M696" s="34">
        <v>690.5</v>
      </c>
      <c r="N696" s="34">
        <v>3.3</v>
      </c>
      <c r="O696" s="32">
        <f t="shared" si="60"/>
        <v>37.94</v>
      </c>
      <c r="P696" s="37">
        <f t="shared" si="65"/>
        <v>45.527999999999999</v>
      </c>
      <c r="Q696" s="32">
        <f t="shared" si="61"/>
        <v>17.060000000000002</v>
      </c>
      <c r="R696" s="32">
        <f t="shared" si="62"/>
        <v>9.4720000000000013</v>
      </c>
      <c r="S696" s="26">
        <f t="shared" si="63"/>
        <v>1</v>
      </c>
      <c r="T696" s="26">
        <f t="shared" si="64"/>
        <v>1</v>
      </c>
    </row>
    <row r="697" spans="13:20" ht="15" x14ac:dyDescent="0.3">
      <c r="M697" s="34">
        <v>691.5</v>
      </c>
      <c r="N697" s="34">
        <v>3.3</v>
      </c>
      <c r="O697" s="32">
        <f t="shared" si="60"/>
        <v>37.94</v>
      </c>
      <c r="P697" s="37">
        <f t="shared" si="65"/>
        <v>45.527999999999999</v>
      </c>
      <c r="Q697" s="32">
        <f t="shared" si="61"/>
        <v>17.060000000000002</v>
      </c>
      <c r="R697" s="32">
        <f t="shared" si="62"/>
        <v>9.4720000000000013</v>
      </c>
      <c r="S697" s="26">
        <f t="shared" si="63"/>
        <v>1</v>
      </c>
      <c r="T697" s="26">
        <f t="shared" si="64"/>
        <v>1</v>
      </c>
    </row>
    <row r="698" spans="13:20" ht="15" x14ac:dyDescent="0.3">
      <c r="M698" s="34">
        <v>692.5</v>
      </c>
      <c r="N698" s="34">
        <v>3.3</v>
      </c>
      <c r="O698" s="32">
        <f t="shared" si="60"/>
        <v>37.94</v>
      </c>
      <c r="P698" s="37">
        <f t="shared" si="65"/>
        <v>45.527999999999999</v>
      </c>
      <c r="Q698" s="32">
        <f t="shared" si="61"/>
        <v>17.060000000000002</v>
      </c>
      <c r="R698" s="32">
        <f t="shared" si="62"/>
        <v>9.4720000000000013</v>
      </c>
      <c r="S698" s="26">
        <f t="shared" si="63"/>
        <v>1</v>
      </c>
      <c r="T698" s="26">
        <f t="shared" si="64"/>
        <v>1</v>
      </c>
    </row>
    <row r="699" spans="13:20" ht="15" x14ac:dyDescent="0.3">
      <c r="M699" s="34">
        <v>693.5</v>
      </c>
      <c r="N699" s="34">
        <v>3.3</v>
      </c>
      <c r="O699" s="32">
        <f t="shared" si="60"/>
        <v>37.94</v>
      </c>
      <c r="P699" s="37">
        <f t="shared" si="65"/>
        <v>45.527999999999999</v>
      </c>
      <c r="Q699" s="32">
        <f t="shared" si="61"/>
        <v>17.060000000000002</v>
      </c>
      <c r="R699" s="32">
        <f t="shared" si="62"/>
        <v>9.4720000000000013</v>
      </c>
      <c r="S699" s="26">
        <f t="shared" si="63"/>
        <v>1</v>
      </c>
      <c r="T699" s="26">
        <f t="shared" si="64"/>
        <v>1</v>
      </c>
    </row>
    <row r="700" spans="13:20" ht="15" x14ac:dyDescent="0.3">
      <c r="M700" s="34">
        <v>694.5</v>
      </c>
      <c r="N700" s="34">
        <v>3.3</v>
      </c>
      <c r="O700" s="32">
        <f t="shared" si="60"/>
        <v>37.94</v>
      </c>
      <c r="P700" s="37">
        <f t="shared" si="65"/>
        <v>45.527999999999999</v>
      </c>
      <c r="Q700" s="32">
        <f t="shared" si="61"/>
        <v>17.060000000000002</v>
      </c>
      <c r="R700" s="32">
        <f t="shared" si="62"/>
        <v>9.4720000000000013</v>
      </c>
      <c r="S700" s="26">
        <f t="shared" si="63"/>
        <v>1</v>
      </c>
      <c r="T700" s="26">
        <f t="shared" si="64"/>
        <v>1</v>
      </c>
    </row>
    <row r="701" spans="13:20" ht="15" x14ac:dyDescent="0.3">
      <c r="M701" s="34">
        <v>695.5</v>
      </c>
      <c r="N701" s="34">
        <v>2.8</v>
      </c>
      <c r="O701" s="32">
        <f t="shared" si="60"/>
        <v>37.04</v>
      </c>
      <c r="P701" s="37">
        <f t="shared" si="65"/>
        <v>44.448</v>
      </c>
      <c r="Q701" s="32">
        <f t="shared" si="61"/>
        <v>17.96</v>
      </c>
      <c r="R701" s="32">
        <f t="shared" si="62"/>
        <v>10.552</v>
      </c>
      <c r="S701" s="26">
        <f t="shared" si="63"/>
        <v>1</v>
      </c>
      <c r="T701" s="26">
        <f t="shared" si="64"/>
        <v>1</v>
      </c>
    </row>
    <row r="702" spans="13:20" ht="15" x14ac:dyDescent="0.3">
      <c r="M702" s="34">
        <v>696.5</v>
      </c>
      <c r="N702" s="34">
        <v>2.2000000000000002</v>
      </c>
      <c r="O702" s="32">
        <f t="shared" si="60"/>
        <v>35.96</v>
      </c>
      <c r="P702" s="37">
        <f t="shared" si="65"/>
        <v>43.152000000000001</v>
      </c>
      <c r="Q702" s="32">
        <f t="shared" si="61"/>
        <v>19.04</v>
      </c>
      <c r="R702" s="32">
        <f t="shared" si="62"/>
        <v>11.847999999999999</v>
      </c>
      <c r="S702" s="26">
        <f t="shared" si="63"/>
        <v>1</v>
      </c>
      <c r="T702" s="26">
        <f t="shared" si="64"/>
        <v>1</v>
      </c>
    </row>
    <row r="703" spans="13:20" ht="15" x14ac:dyDescent="0.3">
      <c r="M703" s="34">
        <v>697.5</v>
      </c>
      <c r="N703" s="34">
        <v>1.1000000000000001</v>
      </c>
      <c r="O703" s="32">
        <f t="shared" si="60"/>
        <v>33.979999999999997</v>
      </c>
      <c r="P703" s="37">
        <f t="shared" si="65"/>
        <v>40.775999999999996</v>
      </c>
      <c r="Q703" s="32">
        <f t="shared" si="61"/>
        <v>21.020000000000003</v>
      </c>
      <c r="R703" s="32">
        <f t="shared" si="62"/>
        <v>14.224000000000004</v>
      </c>
      <c r="S703" s="26">
        <f t="shared" si="63"/>
        <v>1</v>
      </c>
      <c r="T703" s="26">
        <f t="shared" si="64"/>
        <v>1</v>
      </c>
    </row>
    <row r="704" spans="13:20" ht="15" x14ac:dyDescent="0.3">
      <c r="M704" s="34">
        <v>698.5</v>
      </c>
      <c r="N704" s="34">
        <v>0</v>
      </c>
      <c r="O704" s="32">
        <f t="shared" si="60"/>
        <v>32</v>
      </c>
      <c r="P704" s="37">
        <f t="shared" si="65"/>
        <v>38.4</v>
      </c>
      <c r="Q704" s="32">
        <f t="shared" si="61"/>
        <v>23</v>
      </c>
      <c r="R704" s="32">
        <f t="shared" si="62"/>
        <v>16.600000000000001</v>
      </c>
      <c r="S704" s="26">
        <f t="shared" si="63"/>
        <v>1</v>
      </c>
      <c r="T704" s="26">
        <f t="shared" si="64"/>
        <v>1</v>
      </c>
    </row>
    <row r="705" spans="13:20" ht="15" x14ac:dyDescent="0.3">
      <c r="M705" s="34">
        <v>699.5</v>
      </c>
      <c r="N705" s="34">
        <v>-0.6</v>
      </c>
      <c r="O705" s="32">
        <f t="shared" si="60"/>
        <v>30.92</v>
      </c>
      <c r="P705" s="37">
        <f t="shared" si="65"/>
        <v>37.103999999999999</v>
      </c>
      <c r="Q705" s="32">
        <f t="shared" si="61"/>
        <v>24.08</v>
      </c>
      <c r="R705" s="32">
        <f t="shared" si="62"/>
        <v>17.896000000000001</v>
      </c>
      <c r="S705" s="26">
        <f t="shared" si="63"/>
        <v>1</v>
      </c>
      <c r="T705" s="26">
        <f t="shared" si="64"/>
        <v>1</v>
      </c>
    </row>
    <row r="706" spans="13:20" ht="15" x14ac:dyDescent="0.3">
      <c r="M706" s="34">
        <v>700.5</v>
      </c>
      <c r="N706" s="34">
        <v>-0.6</v>
      </c>
      <c r="O706" s="32">
        <f t="shared" si="60"/>
        <v>30.92</v>
      </c>
      <c r="P706" s="37">
        <f t="shared" si="65"/>
        <v>37.103999999999999</v>
      </c>
      <c r="Q706" s="32">
        <f t="shared" si="61"/>
        <v>24.08</v>
      </c>
      <c r="R706" s="32">
        <f t="shared" si="62"/>
        <v>17.896000000000001</v>
      </c>
      <c r="S706" s="26">
        <f t="shared" si="63"/>
        <v>1</v>
      </c>
      <c r="T706" s="26">
        <f t="shared" si="64"/>
        <v>1</v>
      </c>
    </row>
    <row r="707" spans="13:20" ht="15" x14ac:dyDescent="0.3">
      <c r="M707" s="34">
        <v>701.5</v>
      </c>
      <c r="N707" s="34">
        <v>-1.1000000000000001</v>
      </c>
      <c r="O707" s="32">
        <f t="shared" si="60"/>
        <v>30.02</v>
      </c>
      <c r="P707" s="37">
        <f t="shared" si="65"/>
        <v>36.024000000000001</v>
      </c>
      <c r="Q707" s="32">
        <f t="shared" si="61"/>
        <v>24.98</v>
      </c>
      <c r="R707" s="32">
        <f t="shared" si="62"/>
        <v>18.975999999999999</v>
      </c>
      <c r="S707" s="26">
        <f t="shared" si="63"/>
        <v>1</v>
      </c>
      <c r="T707" s="26">
        <f t="shared" si="64"/>
        <v>1</v>
      </c>
    </row>
    <row r="708" spans="13:20" ht="15" x14ac:dyDescent="0.3">
      <c r="M708" s="34">
        <v>702.5</v>
      </c>
      <c r="N708" s="34">
        <v>-1.1000000000000001</v>
      </c>
      <c r="O708" s="32">
        <f t="shared" si="60"/>
        <v>30.02</v>
      </c>
      <c r="P708" s="37">
        <f t="shared" si="65"/>
        <v>36.024000000000001</v>
      </c>
      <c r="Q708" s="32">
        <f t="shared" si="61"/>
        <v>24.98</v>
      </c>
      <c r="R708" s="32">
        <f t="shared" si="62"/>
        <v>18.975999999999999</v>
      </c>
      <c r="S708" s="26">
        <f t="shared" si="63"/>
        <v>1</v>
      </c>
      <c r="T708" s="26">
        <f t="shared" si="64"/>
        <v>1</v>
      </c>
    </row>
    <row r="709" spans="13:20" ht="15" x14ac:dyDescent="0.3">
      <c r="M709" s="34">
        <v>703.5</v>
      </c>
      <c r="N709" s="34">
        <v>-1.1000000000000001</v>
      </c>
      <c r="O709" s="32">
        <f t="shared" si="60"/>
        <v>30.02</v>
      </c>
      <c r="P709" s="37">
        <f t="shared" si="65"/>
        <v>36.024000000000001</v>
      </c>
      <c r="Q709" s="32">
        <f t="shared" si="61"/>
        <v>24.98</v>
      </c>
      <c r="R709" s="32">
        <f t="shared" si="62"/>
        <v>18.975999999999999</v>
      </c>
      <c r="S709" s="26">
        <f t="shared" si="63"/>
        <v>1</v>
      </c>
      <c r="T709" s="26">
        <f t="shared" si="64"/>
        <v>1</v>
      </c>
    </row>
    <row r="710" spans="13:20" ht="15" x14ac:dyDescent="0.3">
      <c r="M710" s="34">
        <v>704.5</v>
      </c>
      <c r="N710" s="34">
        <v>-1.1000000000000001</v>
      </c>
      <c r="O710" s="32">
        <f t="shared" ref="O710:O773" si="66">CONVERT(N710,"C","F")</f>
        <v>30.02</v>
      </c>
      <c r="P710" s="37">
        <f t="shared" si="65"/>
        <v>36.024000000000001</v>
      </c>
      <c r="Q710" s="32">
        <f t="shared" ref="Q710:Q773" si="67">$L$3-O710</f>
        <v>24.98</v>
      </c>
      <c r="R710" s="32">
        <f t="shared" ref="R710:R773" si="68">$L$3-P710</f>
        <v>18.975999999999999</v>
      </c>
      <c r="S710" s="26">
        <f t="shared" ref="S710:S773" si="69">IF(O710&lt;=$L$3, 1, 0)</f>
        <v>1</v>
      </c>
      <c r="T710" s="26">
        <f t="shared" ref="T710:T773" si="70">IF(P710&lt;=$L$3, 1, 0)</f>
        <v>1</v>
      </c>
    </row>
    <row r="711" spans="13:20" ht="15" x14ac:dyDescent="0.3">
      <c r="M711" s="34">
        <v>705.5</v>
      </c>
      <c r="N711" s="34">
        <v>0</v>
      </c>
      <c r="O711" s="32">
        <f t="shared" si="66"/>
        <v>32</v>
      </c>
      <c r="P711" s="37">
        <f t="shared" ref="P711:P774" si="71">O711*1.2</f>
        <v>38.4</v>
      </c>
      <c r="Q711" s="32">
        <f t="shared" si="67"/>
        <v>23</v>
      </c>
      <c r="R711" s="32">
        <f t="shared" si="68"/>
        <v>16.600000000000001</v>
      </c>
      <c r="S711" s="26">
        <f t="shared" si="69"/>
        <v>1</v>
      </c>
      <c r="T711" s="26">
        <f t="shared" si="70"/>
        <v>1</v>
      </c>
    </row>
    <row r="712" spans="13:20" ht="15" x14ac:dyDescent="0.3">
      <c r="M712" s="34">
        <v>706.5</v>
      </c>
      <c r="N712" s="34">
        <v>0.6</v>
      </c>
      <c r="O712" s="32">
        <f t="shared" si="66"/>
        <v>33.08</v>
      </c>
      <c r="P712" s="37">
        <f t="shared" si="71"/>
        <v>39.695999999999998</v>
      </c>
      <c r="Q712" s="32">
        <f t="shared" si="67"/>
        <v>21.92</v>
      </c>
      <c r="R712" s="32">
        <f t="shared" si="68"/>
        <v>15.304000000000002</v>
      </c>
      <c r="S712" s="26">
        <f t="shared" si="69"/>
        <v>1</v>
      </c>
      <c r="T712" s="26">
        <f t="shared" si="70"/>
        <v>1</v>
      </c>
    </row>
    <row r="713" spans="13:20" ht="15" x14ac:dyDescent="0.3">
      <c r="M713" s="34">
        <v>707.5</v>
      </c>
      <c r="N713" s="34">
        <v>0.6</v>
      </c>
      <c r="O713" s="32">
        <f t="shared" si="66"/>
        <v>33.08</v>
      </c>
      <c r="P713" s="37">
        <f t="shared" si="71"/>
        <v>39.695999999999998</v>
      </c>
      <c r="Q713" s="32">
        <f t="shared" si="67"/>
        <v>21.92</v>
      </c>
      <c r="R713" s="32">
        <f t="shared" si="68"/>
        <v>15.304000000000002</v>
      </c>
      <c r="S713" s="26">
        <f t="shared" si="69"/>
        <v>1</v>
      </c>
      <c r="T713" s="26">
        <f t="shared" si="70"/>
        <v>1</v>
      </c>
    </row>
    <row r="714" spans="13:20" ht="15" x14ac:dyDescent="0.3">
      <c r="M714" s="34">
        <v>708.5</v>
      </c>
      <c r="N714" s="34">
        <v>0.6</v>
      </c>
      <c r="O714" s="32">
        <f t="shared" si="66"/>
        <v>33.08</v>
      </c>
      <c r="P714" s="37">
        <f t="shared" si="71"/>
        <v>39.695999999999998</v>
      </c>
      <c r="Q714" s="32">
        <f t="shared" si="67"/>
        <v>21.92</v>
      </c>
      <c r="R714" s="32">
        <f t="shared" si="68"/>
        <v>15.304000000000002</v>
      </c>
      <c r="S714" s="26">
        <f t="shared" si="69"/>
        <v>1</v>
      </c>
      <c r="T714" s="26">
        <f t="shared" si="70"/>
        <v>1</v>
      </c>
    </row>
    <row r="715" spans="13:20" ht="15" x14ac:dyDescent="0.3">
      <c r="M715" s="34">
        <v>709.5</v>
      </c>
      <c r="N715" s="34">
        <v>1.1000000000000001</v>
      </c>
      <c r="O715" s="32">
        <f t="shared" si="66"/>
        <v>33.979999999999997</v>
      </c>
      <c r="P715" s="37">
        <f t="shared" si="71"/>
        <v>40.775999999999996</v>
      </c>
      <c r="Q715" s="32">
        <f t="shared" si="67"/>
        <v>21.020000000000003</v>
      </c>
      <c r="R715" s="32">
        <f t="shared" si="68"/>
        <v>14.224000000000004</v>
      </c>
      <c r="S715" s="26">
        <f t="shared" si="69"/>
        <v>1</v>
      </c>
      <c r="T715" s="26">
        <f t="shared" si="70"/>
        <v>1</v>
      </c>
    </row>
    <row r="716" spans="13:20" ht="15" x14ac:dyDescent="0.3">
      <c r="M716" s="34">
        <v>710.5</v>
      </c>
      <c r="N716" s="34">
        <v>1.1000000000000001</v>
      </c>
      <c r="O716" s="32">
        <f t="shared" si="66"/>
        <v>33.979999999999997</v>
      </c>
      <c r="P716" s="37">
        <f t="shared" si="71"/>
        <v>40.775999999999996</v>
      </c>
      <c r="Q716" s="32">
        <f t="shared" si="67"/>
        <v>21.020000000000003</v>
      </c>
      <c r="R716" s="32">
        <f t="shared" si="68"/>
        <v>14.224000000000004</v>
      </c>
      <c r="S716" s="26">
        <f t="shared" si="69"/>
        <v>1</v>
      </c>
      <c r="T716" s="26">
        <f t="shared" si="70"/>
        <v>1</v>
      </c>
    </row>
    <row r="717" spans="13:20" ht="15" x14ac:dyDescent="0.3">
      <c r="M717" s="34">
        <v>711.5</v>
      </c>
      <c r="N717" s="34">
        <v>0</v>
      </c>
      <c r="O717" s="32">
        <f t="shared" si="66"/>
        <v>32</v>
      </c>
      <c r="P717" s="37">
        <f t="shared" si="71"/>
        <v>38.4</v>
      </c>
      <c r="Q717" s="32">
        <f t="shared" si="67"/>
        <v>23</v>
      </c>
      <c r="R717" s="32">
        <f t="shared" si="68"/>
        <v>16.600000000000001</v>
      </c>
      <c r="S717" s="26">
        <f t="shared" si="69"/>
        <v>1</v>
      </c>
      <c r="T717" s="26">
        <f t="shared" si="70"/>
        <v>1</v>
      </c>
    </row>
    <row r="718" spans="13:20" ht="15" x14ac:dyDescent="0.3">
      <c r="M718" s="34">
        <v>712.5</v>
      </c>
      <c r="N718" s="34">
        <v>0</v>
      </c>
      <c r="O718" s="32">
        <f t="shared" si="66"/>
        <v>32</v>
      </c>
      <c r="P718" s="37">
        <f t="shared" si="71"/>
        <v>38.4</v>
      </c>
      <c r="Q718" s="32">
        <f t="shared" si="67"/>
        <v>23</v>
      </c>
      <c r="R718" s="32">
        <f t="shared" si="68"/>
        <v>16.600000000000001</v>
      </c>
      <c r="S718" s="26">
        <f t="shared" si="69"/>
        <v>1</v>
      </c>
      <c r="T718" s="26">
        <f t="shared" si="70"/>
        <v>1</v>
      </c>
    </row>
    <row r="719" spans="13:20" ht="15" x14ac:dyDescent="0.3">
      <c r="M719" s="34">
        <v>713.5</v>
      </c>
      <c r="N719" s="34">
        <v>-0.6</v>
      </c>
      <c r="O719" s="32">
        <f t="shared" si="66"/>
        <v>30.92</v>
      </c>
      <c r="P719" s="37">
        <f t="shared" si="71"/>
        <v>37.103999999999999</v>
      </c>
      <c r="Q719" s="32">
        <f t="shared" si="67"/>
        <v>24.08</v>
      </c>
      <c r="R719" s="32">
        <f t="shared" si="68"/>
        <v>17.896000000000001</v>
      </c>
      <c r="S719" s="26">
        <f t="shared" si="69"/>
        <v>1</v>
      </c>
      <c r="T719" s="26">
        <f t="shared" si="70"/>
        <v>1</v>
      </c>
    </row>
    <row r="720" spans="13:20" ht="15" x14ac:dyDescent="0.3">
      <c r="M720" s="34">
        <v>714.5</v>
      </c>
      <c r="N720" s="34">
        <v>-0.6</v>
      </c>
      <c r="O720" s="32">
        <f t="shared" si="66"/>
        <v>30.92</v>
      </c>
      <c r="P720" s="37">
        <f t="shared" si="71"/>
        <v>37.103999999999999</v>
      </c>
      <c r="Q720" s="32">
        <f t="shared" si="67"/>
        <v>24.08</v>
      </c>
      <c r="R720" s="32">
        <f t="shared" si="68"/>
        <v>17.896000000000001</v>
      </c>
      <c r="S720" s="26">
        <f t="shared" si="69"/>
        <v>1</v>
      </c>
      <c r="T720" s="26">
        <f t="shared" si="70"/>
        <v>1</v>
      </c>
    </row>
    <row r="721" spans="13:20" ht="15" x14ac:dyDescent="0.3">
      <c r="M721" s="34">
        <v>715.5</v>
      </c>
      <c r="N721" s="34">
        <v>-1.1000000000000001</v>
      </c>
      <c r="O721" s="32">
        <f t="shared" si="66"/>
        <v>30.02</v>
      </c>
      <c r="P721" s="37">
        <f t="shared" si="71"/>
        <v>36.024000000000001</v>
      </c>
      <c r="Q721" s="32">
        <f t="shared" si="67"/>
        <v>24.98</v>
      </c>
      <c r="R721" s="32">
        <f t="shared" si="68"/>
        <v>18.975999999999999</v>
      </c>
      <c r="S721" s="26">
        <f t="shared" si="69"/>
        <v>1</v>
      </c>
      <c r="T721" s="26">
        <f t="shared" si="70"/>
        <v>1</v>
      </c>
    </row>
    <row r="722" spans="13:20" ht="15" x14ac:dyDescent="0.3">
      <c r="M722" s="34">
        <v>716.5</v>
      </c>
      <c r="N722" s="34">
        <v>-1.7</v>
      </c>
      <c r="O722" s="32">
        <f t="shared" si="66"/>
        <v>28.94</v>
      </c>
      <c r="P722" s="37">
        <f t="shared" si="71"/>
        <v>34.728000000000002</v>
      </c>
      <c r="Q722" s="32">
        <f t="shared" si="67"/>
        <v>26.06</v>
      </c>
      <c r="R722" s="32">
        <f t="shared" si="68"/>
        <v>20.271999999999998</v>
      </c>
      <c r="S722" s="26">
        <f t="shared" si="69"/>
        <v>1</v>
      </c>
      <c r="T722" s="26">
        <f t="shared" si="70"/>
        <v>1</v>
      </c>
    </row>
    <row r="723" spans="13:20" ht="15" x14ac:dyDescent="0.3">
      <c r="M723" s="34">
        <v>717.5</v>
      </c>
      <c r="N723" s="34">
        <v>-2.8</v>
      </c>
      <c r="O723" s="32">
        <f t="shared" si="66"/>
        <v>26.96</v>
      </c>
      <c r="P723" s="37">
        <f t="shared" si="71"/>
        <v>32.351999999999997</v>
      </c>
      <c r="Q723" s="32">
        <f t="shared" si="67"/>
        <v>28.04</v>
      </c>
      <c r="R723" s="32">
        <f t="shared" si="68"/>
        <v>22.648000000000003</v>
      </c>
      <c r="S723" s="26">
        <f t="shared" si="69"/>
        <v>1</v>
      </c>
      <c r="T723" s="26">
        <f t="shared" si="70"/>
        <v>1</v>
      </c>
    </row>
    <row r="724" spans="13:20" ht="15" x14ac:dyDescent="0.3">
      <c r="M724" s="34">
        <v>718.5</v>
      </c>
      <c r="N724" s="34">
        <v>-3.3</v>
      </c>
      <c r="O724" s="32">
        <f t="shared" si="66"/>
        <v>26.060000000000002</v>
      </c>
      <c r="P724" s="37">
        <f t="shared" si="71"/>
        <v>31.272000000000002</v>
      </c>
      <c r="Q724" s="32">
        <f t="shared" si="67"/>
        <v>28.939999999999998</v>
      </c>
      <c r="R724" s="32">
        <f t="shared" si="68"/>
        <v>23.727999999999998</v>
      </c>
      <c r="S724" s="26">
        <f t="shared" si="69"/>
        <v>1</v>
      </c>
      <c r="T724" s="26">
        <f t="shared" si="70"/>
        <v>1</v>
      </c>
    </row>
    <row r="725" spans="13:20" ht="15" x14ac:dyDescent="0.3">
      <c r="M725" s="34">
        <v>719.5</v>
      </c>
      <c r="N725" s="34">
        <v>-3.9</v>
      </c>
      <c r="O725" s="32">
        <f t="shared" si="66"/>
        <v>24.98</v>
      </c>
      <c r="P725" s="37">
        <f t="shared" si="71"/>
        <v>29.975999999999999</v>
      </c>
      <c r="Q725" s="32">
        <f t="shared" si="67"/>
        <v>30.02</v>
      </c>
      <c r="R725" s="32">
        <f t="shared" si="68"/>
        <v>25.024000000000001</v>
      </c>
      <c r="S725" s="26">
        <f t="shared" si="69"/>
        <v>1</v>
      </c>
      <c r="T725" s="26">
        <f t="shared" si="70"/>
        <v>1</v>
      </c>
    </row>
    <row r="726" spans="13:20" ht="15" x14ac:dyDescent="0.3">
      <c r="M726" s="34">
        <v>720.5</v>
      </c>
      <c r="N726" s="34">
        <v>-4.4000000000000004</v>
      </c>
      <c r="O726" s="32">
        <f t="shared" si="66"/>
        <v>24.08</v>
      </c>
      <c r="P726" s="37">
        <f t="shared" si="71"/>
        <v>28.895999999999997</v>
      </c>
      <c r="Q726" s="32">
        <f t="shared" si="67"/>
        <v>30.92</v>
      </c>
      <c r="R726" s="32">
        <f t="shared" si="68"/>
        <v>26.104000000000003</v>
      </c>
      <c r="S726" s="26">
        <f t="shared" si="69"/>
        <v>1</v>
      </c>
      <c r="T726" s="26">
        <f t="shared" si="70"/>
        <v>1</v>
      </c>
    </row>
    <row r="727" spans="13:20" ht="15" x14ac:dyDescent="0.3">
      <c r="M727" s="34">
        <v>721.5</v>
      </c>
      <c r="N727" s="34">
        <v>-5</v>
      </c>
      <c r="O727" s="32">
        <f t="shared" si="66"/>
        <v>23</v>
      </c>
      <c r="P727" s="37">
        <f t="shared" si="71"/>
        <v>27.599999999999998</v>
      </c>
      <c r="Q727" s="32">
        <f t="shared" si="67"/>
        <v>32</v>
      </c>
      <c r="R727" s="32">
        <f t="shared" si="68"/>
        <v>27.400000000000002</v>
      </c>
      <c r="S727" s="26">
        <f t="shared" si="69"/>
        <v>1</v>
      </c>
      <c r="T727" s="26">
        <f t="shared" si="70"/>
        <v>1</v>
      </c>
    </row>
    <row r="728" spans="13:20" ht="15" x14ac:dyDescent="0.3">
      <c r="M728" s="34">
        <v>722.5</v>
      </c>
      <c r="N728" s="34">
        <v>-5.6</v>
      </c>
      <c r="O728" s="32">
        <f t="shared" si="66"/>
        <v>21.92</v>
      </c>
      <c r="P728" s="37">
        <f t="shared" si="71"/>
        <v>26.304000000000002</v>
      </c>
      <c r="Q728" s="32">
        <f t="shared" si="67"/>
        <v>33.08</v>
      </c>
      <c r="R728" s="32">
        <f t="shared" si="68"/>
        <v>28.695999999999998</v>
      </c>
      <c r="S728" s="26">
        <f t="shared" si="69"/>
        <v>1</v>
      </c>
      <c r="T728" s="26">
        <f t="shared" si="70"/>
        <v>1</v>
      </c>
    </row>
    <row r="729" spans="13:20" ht="15" x14ac:dyDescent="0.3">
      <c r="M729" s="34">
        <v>723.5</v>
      </c>
      <c r="N729" s="34">
        <v>-6.1</v>
      </c>
      <c r="O729" s="32">
        <f t="shared" si="66"/>
        <v>21.02</v>
      </c>
      <c r="P729" s="37">
        <f t="shared" si="71"/>
        <v>25.224</v>
      </c>
      <c r="Q729" s="32">
        <f t="shared" si="67"/>
        <v>33.980000000000004</v>
      </c>
      <c r="R729" s="32">
        <f t="shared" si="68"/>
        <v>29.776</v>
      </c>
      <c r="S729" s="26">
        <f t="shared" si="69"/>
        <v>1</v>
      </c>
      <c r="T729" s="26">
        <f t="shared" si="70"/>
        <v>1</v>
      </c>
    </row>
    <row r="730" spans="13:20" ht="15" x14ac:dyDescent="0.3">
      <c r="M730" s="34">
        <v>724.5</v>
      </c>
      <c r="N730" s="34">
        <v>-6.7</v>
      </c>
      <c r="O730" s="32">
        <f t="shared" si="66"/>
        <v>19.939999999999998</v>
      </c>
      <c r="P730" s="37">
        <f t="shared" si="71"/>
        <v>23.927999999999997</v>
      </c>
      <c r="Q730" s="32">
        <f t="shared" si="67"/>
        <v>35.06</v>
      </c>
      <c r="R730" s="32">
        <f t="shared" si="68"/>
        <v>31.072000000000003</v>
      </c>
      <c r="S730" s="26">
        <f t="shared" si="69"/>
        <v>1</v>
      </c>
      <c r="T730" s="26">
        <f t="shared" si="70"/>
        <v>1</v>
      </c>
    </row>
    <row r="731" spans="13:20" ht="15" x14ac:dyDescent="0.3">
      <c r="M731" s="34">
        <v>725.5</v>
      </c>
      <c r="N731" s="34">
        <v>-7.2</v>
      </c>
      <c r="O731" s="32">
        <f t="shared" si="66"/>
        <v>19.04</v>
      </c>
      <c r="P731" s="37">
        <f t="shared" si="71"/>
        <v>22.847999999999999</v>
      </c>
      <c r="Q731" s="32">
        <f t="shared" si="67"/>
        <v>35.96</v>
      </c>
      <c r="R731" s="32">
        <f t="shared" si="68"/>
        <v>32.152000000000001</v>
      </c>
      <c r="S731" s="26">
        <f t="shared" si="69"/>
        <v>1</v>
      </c>
      <c r="T731" s="26">
        <f t="shared" si="70"/>
        <v>1</v>
      </c>
    </row>
    <row r="732" spans="13:20" ht="15" x14ac:dyDescent="0.3">
      <c r="M732" s="34">
        <v>726.5</v>
      </c>
      <c r="N732" s="34">
        <v>-7.2</v>
      </c>
      <c r="O732" s="32">
        <f t="shared" si="66"/>
        <v>19.04</v>
      </c>
      <c r="P732" s="37">
        <f t="shared" si="71"/>
        <v>22.847999999999999</v>
      </c>
      <c r="Q732" s="32">
        <f t="shared" si="67"/>
        <v>35.96</v>
      </c>
      <c r="R732" s="32">
        <f t="shared" si="68"/>
        <v>32.152000000000001</v>
      </c>
      <c r="S732" s="26">
        <f t="shared" si="69"/>
        <v>1</v>
      </c>
      <c r="T732" s="26">
        <f t="shared" si="70"/>
        <v>1</v>
      </c>
    </row>
    <row r="733" spans="13:20" ht="15" x14ac:dyDescent="0.3">
      <c r="M733" s="34">
        <v>727.5</v>
      </c>
      <c r="N733" s="34">
        <v>-7.2</v>
      </c>
      <c r="O733" s="32">
        <f t="shared" si="66"/>
        <v>19.04</v>
      </c>
      <c r="P733" s="37">
        <f t="shared" si="71"/>
        <v>22.847999999999999</v>
      </c>
      <c r="Q733" s="32">
        <f t="shared" si="67"/>
        <v>35.96</v>
      </c>
      <c r="R733" s="32">
        <f t="shared" si="68"/>
        <v>32.152000000000001</v>
      </c>
      <c r="S733" s="26">
        <f t="shared" si="69"/>
        <v>1</v>
      </c>
      <c r="T733" s="26">
        <f t="shared" si="70"/>
        <v>1</v>
      </c>
    </row>
    <row r="734" spans="13:20" ht="15" x14ac:dyDescent="0.3">
      <c r="M734" s="34">
        <v>728.5</v>
      </c>
      <c r="N734" s="34">
        <v>-6.1</v>
      </c>
      <c r="O734" s="32">
        <f t="shared" si="66"/>
        <v>21.02</v>
      </c>
      <c r="P734" s="37">
        <f t="shared" si="71"/>
        <v>25.224</v>
      </c>
      <c r="Q734" s="32">
        <f t="shared" si="67"/>
        <v>33.980000000000004</v>
      </c>
      <c r="R734" s="32">
        <f t="shared" si="68"/>
        <v>29.776</v>
      </c>
      <c r="S734" s="26">
        <f t="shared" si="69"/>
        <v>1</v>
      </c>
      <c r="T734" s="26">
        <f t="shared" si="70"/>
        <v>1</v>
      </c>
    </row>
    <row r="735" spans="13:20" ht="15" x14ac:dyDescent="0.3">
      <c r="M735" s="34">
        <v>729.5</v>
      </c>
      <c r="N735" s="34">
        <v>-5</v>
      </c>
      <c r="O735" s="32">
        <f t="shared" si="66"/>
        <v>23</v>
      </c>
      <c r="P735" s="37">
        <f t="shared" si="71"/>
        <v>27.599999999999998</v>
      </c>
      <c r="Q735" s="32">
        <f t="shared" si="67"/>
        <v>32</v>
      </c>
      <c r="R735" s="32">
        <f t="shared" si="68"/>
        <v>27.400000000000002</v>
      </c>
      <c r="S735" s="26">
        <f t="shared" si="69"/>
        <v>1</v>
      </c>
      <c r="T735" s="26">
        <f t="shared" si="70"/>
        <v>1</v>
      </c>
    </row>
    <row r="736" spans="13:20" ht="15" x14ac:dyDescent="0.3">
      <c r="M736" s="34">
        <v>730.5</v>
      </c>
      <c r="N736" s="34">
        <v>-3.3</v>
      </c>
      <c r="O736" s="32">
        <f t="shared" si="66"/>
        <v>26.060000000000002</v>
      </c>
      <c r="P736" s="37">
        <f t="shared" si="71"/>
        <v>31.272000000000002</v>
      </c>
      <c r="Q736" s="32">
        <f t="shared" si="67"/>
        <v>28.939999999999998</v>
      </c>
      <c r="R736" s="32">
        <f t="shared" si="68"/>
        <v>23.727999999999998</v>
      </c>
      <c r="S736" s="26">
        <f t="shared" si="69"/>
        <v>1</v>
      </c>
      <c r="T736" s="26">
        <f t="shared" si="70"/>
        <v>1</v>
      </c>
    </row>
    <row r="737" spans="13:20" ht="15" x14ac:dyDescent="0.3">
      <c r="M737" s="34">
        <v>731.5</v>
      </c>
      <c r="N737" s="34">
        <v>-2.8</v>
      </c>
      <c r="O737" s="32">
        <f t="shared" si="66"/>
        <v>26.96</v>
      </c>
      <c r="P737" s="37">
        <f t="shared" si="71"/>
        <v>32.351999999999997</v>
      </c>
      <c r="Q737" s="32">
        <f t="shared" si="67"/>
        <v>28.04</v>
      </c>
      <c r="R737" s="32">
        <f t="shared" si="68"/>
        <v>22.648000000000003</v>
      </c>
      <c r="S737" s="26">
        <f t="shared" si="69"/>
        <v>1</v>
      </c>
      <c r="T737" s="26">
        <f t="shared" si="70"/>
        <v>1</v>
      </c>
    </row>
    <row r="738" spans="13:20" ht="15" x14ac:dyDescent="0.3">
      <c r="M738" s="34">
        <v>732.5</v>
      </c>
      <c r="N738" s="34">
        <v>-2.2000000000000002</v>
      </c>
      <c r="O738" s="32">
        <f t="shared" si="66"/>
        <v>28.04</v>
      </c>
      <c r="P738" s="37">
        <f t="shared" si="71"/>
        <v>33.647999999999996</v>
      </c>
      <c r="Q738" s="32">
        <f t="shared" si="67"/>
        <v>26.96</v>
      </c>
      <c r="R738" s="32">
        <f t="shared" si="68"/>
        <v>21.352000000000004</v>
      </c>
      <c r="S738" s="26">
        <f t="shared" si="69"/>
        <v>1</v>
      </c>
      <c r="T738" s="26">
        <f t="shared" si="70"/>
        <v>1</v>
      </c>
    </row>
    <row r="739" spans="13:20" ht="15" x14ac:dyDescent="0.3">
      <c r="M739" s="34">
        <v>733.5</v>
      </c>
      <c r="N739" s="34">
        <v>-2.2000000000000002</v>
      </c>
      <c r="O739" s="32">
        <f t="shared" si="66"/>
        <v>28.04</v>
      </c>
      <c r="P739" s="37">
        <f t="shared" si="71"/>
        <v>33.647999999999996</v>
      </c>
      <c r="Q739" s="32">
        <f t="shared" si="67"/>
        <v>26.96</v>
      </c>
      <c r="R739" s="32">
        <f t="shared" si="68"/>
        <v>21.352000000000004</v>
      </c>
      <c r="S739" s="26">
        <f t="shared" si="69"/>
        <v>1</v>
      </c>
      <c r="T739" s="26">
        <f t="shared" si="70"/>
        <v>1</v>
      </c>
    </row>
    <row r="740" spans="13:20" ht="15" x14ac:dyDescent="0.3">
      <c r="M740" s="34">
        <v>734.5</v>
      </c>
      <c r="N740" s="34">
        <v>-1.7</v>
      </c>
      <c r="O740" s="32">
        <f t="shared" si="66"/>
        <v>28.94</v>
      </c>
      <c r="P740" s="37">
        <f t="shared" si="71"/>
        <v>34.728000000000002</v>
      </c>
      <c r="Q740" s="32">
        <f t="shared" si="67"/>
        <v>26.06</v>
      </c>
      <c r="R740" s="32">
        <f t="shared" si="68"/>
        <v>20.271999999999998</v>
      </c>
      <c r="S740" s="26">
        <f t="shared" si="69"/>
        <v>1</v>
      </c>
      <c r="T740" s="26">
        <f t="shared" si="70"/>
        <v>1</v>
      </c>
    </row>
    <row r="741" spans="13:20" ht="15" x14ac:dyDescent="0.3">
      <c r="M741" s="34">
        <v>735.5</v>
      </c>
      <c r="N741" s="34">
        <v>-1.1000000000000001</v>
      </c>
      <c r="O741" s="32">
        <f t="shared" si="66"/>
        <v>30.02</v>
      </c>
      <c r="P741" s="37">
        <f t="shared" si="71"/>
        <v>36.024000000000001</v>
      </c>
      <c r="Q741" s="32">
        <f t="shared" si="67"/>
        <v>24.98</v>
      </c>
      <c r="R741" s="32">
        <f t="shared" si="68"/>
        <v>18.975999999999999</v>
      </c>
      <c r="S741" s="26">
        <f t="shared" si="69"/>
        <v>1</v>
      </c>
      <c r="T741" s="26">
        <f t="shared" si="70"/>
        <v>1</v>
      </c>
    </row>
    <row r="742" spans="13:20" ht="15" x14ac:dyDescent="0.3">
      <c r="M742" s="34">
        <v>736.5</v>
      </c>
      <c r="N742" s="34">
        <v>-1.1000000000000001</v>
      </c>
      <c r="O742" s="32">
        <f t="shared" si="66"/>
        <v>30.02</v>
      </c>
      <c r="P742" s="37">
        <f t="shared" si="71"/>
        <v>36.024000000000001</v>
      </c>
      <c r="Q742" s="32">
        <f t="shared" si="67"/>
        <v>24.98</v>
      </c>
      <c r="R742" s="32">
        <f t="shared" si="68"/>
        <v>18.975999999999999</v>
      </c>
      <c r="S742" s="26">
        <f t="shared" si="69"/>
        <v>1</v>
      </c>
      <c r="T742" s="26">
        <f t="shared" si="70"/>
        <v>1</v>
      </c>
    </row>
    <row r="743" spans="13:20" ht="15" x14ac:dyDescent="0.3">
      <c r="M743" s="34">
        <v>737.5</v>
      </c>
      <c r="N743" s="34">
        <v>-0.6</v>
      </c>
      <c r="O743" s="32">
        <f t="shared" si="66"/>
        <v>30.92</v>
      </c>
      <c r="P743" s="37">
        <f t="shared" si="71"/>
        <v>37.103999999999999</v>
      </c>
      <c r="Q743" s="32">
        <f t="shared" si="67"/>
        <v>24.08</v>
      </c>
      <c r="R743" s="32">
        <f t="shared" si="68"/>
        <v>17.896000000000001</v>
      </c>
      <c r="S743" s="26">
        <f t="shared" si="69"/>
        <v>1</v>
      </c>
      <c r="T743" s="26">
        <f t="shared" si="70"/>
        <v>1</v>
      </c>
    </row>
    <row r="744" spans="13:20" ht="15" x14ac:dyDescent="0.3">
      <c r="M744" s="34">
        <v>738.5</v>
      </c>
      <c r="N744" s="34">
        <v>-0.6</v>
      </c>
      <c r="O744" s="32">
        <f t="shared" si="66"/>
        <v>30.92</v>
      </c>
      <c r="P744" s="37">
        <f t="shared" si="71"/>
        <v>37.103999999999999</v>
      </c>
      <c r="Q744" s="32">
        <f t="shared" si="67"/>
        <v>24.08</v>
      </c>
      <c r="R744" s="32">
        <f t="shared" si="68"/>
        <v>17.896000000000001</v>
      </c>
      <c r="S744" s="26">
        <f t="shared" si="69"/>
        <v>1</v>
      </c>
      <c r="T744" s="26">
        <f t="shared" si="70"/>
        <v>1</v>
      </c>
    </row>
    <row r="745" spans="13:20" ht="15" x14ac:dyDescent="0.3">
      <c r="M745" s="34">
        <v>739.5</v>
      </c>
      <c r="N745" s="34">
        <v>-0.6</v>
      </c>
      <c r="O745" s="32">
        <f t="shared" si="66"/>
        <v>30.92</v>
      </c>
      <c r="P745" s="37">
        <f t="shared" si="71"/>
        <v>37.103999999999999</v>
      </c>
      <c r="Q745" s="32">
        <f t="shared" si="67"/>
        <v>24.08</v>
      </c>
      <c r="R745" s="32">
        <f t="shared" si="68"/>
        <v>17.896000000000001</v>
      </c>
      <c r="S745" s="26">
        <f t="shared" si="69"/>
        <v>1</v>
      </c>
      <c r="T745" s="26">
        <f t="shared" si="70"/>
        <v>1</v>
      </c>
    </row>
    <row r="746" spans="13:20" ht="15" x14ac:dyDescent="0.3">
      <c r="M746" s="34">
        <v>740.5</v>
      </c>
      <c r="N746" s="34">
        <v>-0.6</v>
      </c>
      <c r="O746" s="32">
        <f t="shared" si="66"/>
        <v>30.92</v>
      </c>
      <c r="P746" s="37">
        <f t="shared" si="71"/>
        <v>37.103999999999999</v>
      </c>
      <c r="Q746" s="32">
        <f t="shared" si="67"/>
        <v>24.08</v>
      </c>
      <c r="R746" s="32">
        <f t="shared" si="68"/>
        <v>17.896000000000001</v>
      </c>
      <c r="S746" s="26">
        <f t="shared" si="69"/>
        <v>1</v>
      </c>
      <c r="T746" s="26">
        <f t="shared" si="70"/>
        <v>1</v>
      </c>
    </row>
    <row r="747" spans="13:20" ht="15" x14ac:dyDescent="0.3">
      <c r="M747" s="34">
        <v>741.5</v>
      </c>
      <c r="N747" s="34">
        <v>-1.7</v>
      </c>
      <c r="O747" s="32">
        <f t="shared" si="66"/>
        <v>28.94</v>
      </c>
      <c r="P747" s="37">
        <f t="shared" si="71"/>
        <v>34.728000000000002</v>
      </c>
      <c r="Q747" s="32">
        <f t="shared" si="67"/>
        <v>26.06</v>
      </c>
      <c r="R747" s="32">
        <f t="shared" si="68"/>
        <v>20.271999999999998</v>
      </c>
      <c r="S747" s="26">
        <f t="shared" si="69"/>
        <v>1</v>
      </c>
      <c r="T747" s="26">
        <f t="shared" si="70"/>
        <v>1</v>
      </c>
    </row>
    <row r="748" spans="13:20" ht="15" x14ac:dyDescent="0.3">
      <c r="M748" s="34">
        <v>742.5</v>
      </c>
      <c r="N748" s="34">
        <v>-2.9</v>
      </c>
      <c r="O748" s="32">
        <f t="shared" si="66"/>
        <v>26.78</v>
      </c>
      <c r="P748" s="37">
        <f t="shared" si="71"/>
        <v>32.136000000000003</v>
      </c>
      <c r="Q748" s="32">
        <f t="shared" si="67"/>
        <v>28.22</v>
      </c>
      <c r="R748" s="32">
        <f t="shared" si="68"/>
        <v>22.863999999999997</v>
      </c>
      <c r="S748" s="26">
        <f t="shared" si="69"/>
        <v>1</v>
      </c>
      <c r="T748" s="26">
        <f t="shared" si="70"/>
        <v>1</v>
      </c>
    </row>
    <row r="749" spans="13:20" ht="15" x14ac:dyDescent="0.3">
      <c r="M749" s="34">
        <v>743.5</v>
      </c>
      <c r="N749" s="34">
        <v>-4.0999999999999996</v>
      </c>
      <c r="O749" s="32">
        <f t="shared" si="66"/>
        <v>24.62</v>
      </c>
      <c r="P749" s="37">
        <f t="shared" si="71"/>
        <v>29.544</v>
      </c>
      <c r="Q749" s="32">
        <f t="shared" si="67"/>
        <v>30.38</v>
      </c>
      <c r="R749" s="32">
        <f t="shared" si="68"/>
        <v>25.456</v>
      </c>
      <c r="S749" s="26">
        <f t="shared" si="69"/>
        <v>1</v>
      </c>
      <c r="T749" s="26">
        <f t="shared" si="70"/>
        <v>1</v>
      </c>
    </row>
    <row r="750" spans="13:20" ht="15" x14ac:dyDescent="0.3">
      <c r="M750" s="34">
        <v>744.5</v>
      </c>
      <c r="N750" s="34">
        <v>-5.2</v>
      </c>
      <c r="O750" s="32">
        <f t="shared" si="66"/>
        <v>22.64</v>
      </c>
      <c r="P750" s="37">
        <f t="shared" si="71"/>
        <v>27.167999999999999</v>
      </c>
      <c r="Q750" s="32">
        <f t="shared" si="67"/>
        <v>32.36</v>
      </c>
      <c r="R750" s="32">
        <f t="shared" si="68"/>
        <v>27.832000000000001</v>
      </c>
      <c r="S750" s="26">
        <f t="shared" si="69"/>
        <v>1</v>
      </c>
      <c r="T750" s="26">
        <f t="shared" si="70"/>
        <v>1</v>
      </c>
    </row>
    <row r="751" spans="13:20" ht="15" x14ac:dyDescent="0.3">
      <c r="M751" s="34">
        <v>745.5</v>
      </c>
      <c r="N751" s="34">
        <v>-6.4</v>
      </c>
      <c r="O751" s="32">
        <f t="shared" si="66"/>
        <v>20.479999999999997</v>
      </c>
      <c r="P751" s="37">
        <f t="shared" si="71"/>
        <v>24.575999999999997</v>
      </c>
      <c r="Q751" s="32">
        <f t="shared" si="67"/>
        <v>34.520000000000003</v>
      </c>
      <c r="R751" s="32">
        <f t="shared" si="68"/>
        <v>30.424000000000003</v>
      </c>
      <c r="S751" s="26">
        <f t="shared" si="69"/>
        <v>1</v>
      </c>
      <c r="T751" s="26">
        <f t="shared" si="70"/>
        <v>1</v>
      </c>
    </row>
    <row r="752" spans="13:20" ht="15" x14ac:dyDescent="0.3">
      <c r="M752" s="34">
        <v>746.5</v>
      </c>
      <c r="N752" s="34">
        <v>-7.6</v>
      </c>
      <c r="O752" s="32">
        <f t="shared" si="66"/>
        <v>18.32</v>
      </c>
      <c r="P752" s="37">
        <f t="shared" si="71"/>
        <v>21.983999999999998</v>
      </c>
      <c r="Q752" s="32">
        <f t="shared" si="67"/>
        <v>36.68</v>
      </c>
      <c r="R752" s="32">
        <f t="shared" si="68"/>
        <v>33.016000000000005</v>
      </c>
      <c r="S752" s="26">
        <f t="shared" si="69"/>
        <v>1</v>
      </c>
      <c r="T752" s="26">
        <f t="shared" si="70"/>
        <v>1</v>
      </c>
    </row>
    <row r="753" spans="13:20" ht="15" x14ac:dyDescent="0.3">
      <c r="M753" s="34">
        <v>747.5</v>
      </c>
      <c r="N753" s="34">
        <v>-8.9</v>
      </c>
      <c r="O753" s="32">
        <f t="shared" si="66"/>
        <v>15.98</v>
      </c>
      <c r="P753" s="37">
        <f t="shared" si="71"/>
        <v>19.175999999999998</v>
      </c>
      <c r="Q753" s="32">
        <f t="shared" si="67"/>
        <v>39.019999999999996</v>
      </c>
      <c r="R753" s="32">
        <f t="shared" si="68"/>
        <v>35.823999999999998</v>
      </c>
      <c r="S753" s="26">
        <f t="shared" si="69"/>
        <v>1</v>
      </c>
      <c r="T753" s="26">
        <f t="shared" si="70"/>
        <v>1</v>
      </c>
    </row>
    <row r="754" spans="13:20" ht="15" x14ac:dyDescent="0.3">
      <c r="M754" s="34">
        <v>748.5</v>
      </c>
      <c r="N754" s="34">
        <v>-8.9</v>
      </c>
      <c r="O754" s="32">
        <f t="shared" si="66"/>
        <v>15.98</v>
      </c>
      <c r="P754" s="37">
        <f t="shared" si="71"/>
        <v>19.175999999999998</v>
      </c>
      <c r="Q754" s="32">
        <f t="shared" si="67"/>
        <v>39.019999999999996</v>
      </c>
      <c r="R754" s="32">
        <f t="shared" si="68"/>
        <v>35.823999999999998</v>
      </c>
      <c r="S754" s="26">
        <f t="shared" si="69"/>
        <v>1</v>
      </c>
      <c r="T754" s="26">
        <f t="shared" si="70"/>
        <v>1</v>
      </c>
    </row>
    <row r="755" spans="13:20" ht="15" x14ac:dyDescent="0.3">
      <c r="M755" s="34">
        <v>749.5</v>
      </c>
      <c r="N755" s="34">
        <v>-8.3000000000000007</v>
      </c>
      <c r="O755" s="32">
        <f t="shared" si="66"/>
        <v>17.059999999999999</v>
      </c>
      <c r="P755" s="37">
        <f t="shared" si="71"/>
        <v>20.471999999999998</v>
      </c>
      <c r="Q755" s="32">
        <f t="shared" si="67"/>
        <v>37.94</v>
      </c>
      <c r="R755" s="32">
        <f t="shared" si="68"/>
        <v>34.528000000000006</v>
      </c>
      <c r="S755" s="26">
        <f t="shared" si="69"/>
        <v>1</v>
      </c>
      <c r="T755" s="26">
        <f t="shared" si="70"/>
        <v>1</v>
      </c>
    </row>
    <row r="756" spans="13:20" ht="15" x14ac:dyDescent="0.3">
      <c r="M756" s="34">
        <v>750.5</v>
      </c>
      <c r="N756" s="34">
        <v>-8.3000000000000007</v>
      </c>
      <c r="O756" s="32">
        <f t="shared" si="66"/>
        <v>17.059999999999999</v>
      </c>
      <c r="P756" s="37">
        <f t="shared" si="71"/>
        <v>20.471999999999998</v>
      </c>
      <c r="Q756" s="32">
        <f t="shared" si="67"/>
        <v>37.94</v>
      </c>
      <c r="R756" s="32">
        <f t="shared" si="68"/>
        <v>34.528000000000006</v>
      </c>
      <c r="S756" s="26">
        <f t="shared" si="69"/>
        <v>1</v>
      </c>
      <c r="T756" s="26">
        <f t="shared" si="70"/>
        <v>1</v>
      </c>
    </row>
    <row r="757" spans="13:20" ht="15" x14ac:dyDescent="0.3">
      <c r="M757" s="34">
        <v>751.5</v>
      </c>
      <c r="N757" s="34">
        <v>-7.8</v>
      </c>
      <c r="O757" s="32">
        <f t="shared" si="66"/>
        <v>17.96</v>
      </c>
      <c r="P757" s="37">
        <f t="shared" si="71"/>
        <v>21.552</v>
      </c>
      <c r="Q757" s="32">
        <f t="shared" si="67"/>
        <v>37.04</v>
      </c>
      <c r="R757" s="32">
        <f t="shared" si="68"/>
        <v>33.448</v>
      </c>
      <c r="S757" s="26">
        <f t="shared" si="69"/>
        <v>1</v>
      </c>
      <c r="T757" s="26">
        <f t="shared" si="70"/>
        <v>1</v>
      </c>
    </row>
    <row r="758" spans="13:20" ht="15" x14ac:dyDescent="0.3">
      <c r="M758" s="34">
        <v>752.5</v>
      </c>
      <c r="N758" s="34">
        <v>-7.2</v>
      </c>
      <c r="O758" s="32">
        <f t="shared" si="66"/>
        <v>19.04</v>
      </c>
      <c r="P758" s="37">
        <f t="shared" si="71"/>
        <v>22.847999999999999</v>
      </c>
      <c r="Q758" s="32">
        <f t="shared" si="67"/>
        <v>35.96</v>
      </c>
      <c r="R758" s="32">
        <f t="shared" si="68"/>
        <v>32.152000000000001</v>
      </c>
      <c r="S758" s="26">
        <f t="shared" si="69"/>
        <v>1</v>
      </c>
      <c r="T758" s="26">
        <f t="shared" si="70"/>
        <v>1</v>
      </c>
    </row>
    <row r="759" spans="13:20" ht="15" x14ac:dyDescent="0.3">
      <c r="M759" s="34">
        <v>753.5</v>
      </c>
      <c r="N759" s="34">
        <v>-6.7</v>
      </c>
      <c r="O759" s="32">
        <f t="shared" si="66"/>
        <v>19.939999999999998</v>
      </c>
      <c r="P759" s="37">
        <f t="shared" si="71"/>
        <v>23.927999999999997</v>
      </c>
      <c r="Q759" s="32">
        <f t="shared" si="67"/>
        <v>35.06</v>
      </c>
      <c r="R759" s="32">
        <f t="shared" si="68"/>
        <v>31.072000000000003</v>
      </c>
      <c r="S759" s="26">
        <f t="shared" si="69"/>
        <v>1</v>
      </c>
      <c r="T759" s="26">
        <f t="shared" si="70"/>
        <v>1</v>
      </c>
    </row>
    <row r="760" spans="13:20" ht="15" x14ac:dyDescent="0.3">
      <c r="M760" s="34">
        <v>754.5</v>
      </c>
      <c r="N760" s="34">
        <v>-4.4000000000000004</v>
      </c>
      <c r="O760" s="32">
        <f t="shared" si="66"/>
        <v>24.08</v>
      </c>
      <c r="P760" s="37">
        <f t="shared" si="71"/>
        <v>28.895999999999997</v>
      </c>
      <c r="Q760" s="32">
        <f t="shared" si="67"/>
        <v>30.92</v>
      </c>
      <c r="R760" s="32">
        <f t="shared" si="68"/>
        <v>26.104000000000003</v>
      </c>
      <c r="S760" s="26">
        <f t="shared" si="69"/>
        <v>1</v>
      </c>
      <c r="T760" s="26">
        <f t="shared" si="70"/>
        <v>1</v>
      </c>
    </row>
    <row r="761" spans="13:20" ht="15" x14ac:dyDescent="0.3">
      <c r="M761" s="34">
        <v>755.5</v>
      </c>
      <c r="N761" s="34">
        <v>-2.8</v>
      </c>
      <c r="O761" s="32">
        <f t="shared" si="66"/>
        <v>26.96</v>
      </c>
      <c r="P761" s="37">
        <f t="shared" si="71"/>
        <v>32.351999999999997</v>
      </c>
      <c r="Q761" s="32">
        <f t="shared" si="67"/>
        <v>28.04</v>
      </c>
      <c r="R761" s="32">
        <f t="shared" si="68"/>
        <v>22.648000000000003</v>
      </c>
      <c r="S761" s="26">
        <f t="shared" si="69"/>
        <v>1</v>
      </c>
      <c r="T761" s="26">
        <f t="shared" si="70"/>
        <v>1</v>
      </c>
    </row>
    <row r="762" spans="13:20" ht="15" x14ac:dyDescent="0.3">
      <c r="M762" s="34">
        <v>756.5</v>
      </c>
      <c r="N762" s="34">
        <v>-1.7</v>
      </c>
      <c r="O762" s="32">
        <f t="shared" si="66"/>
        <v>28.94</v>
      </c>
      <c r="P762" s="37">
        <f t="shared" si="71"/>
        <v>34.728000000000002</v>
      </c>
      <c r="Q762" s="32">
        <f t="shared" si="67"/>
        <v>26.06</v>
      </c>
      <c r="R762" s="32">
        <f t="shared" si="68"/>
        <v>20.271999999999998</v>
      </c>
      <c r="S762" s="26">
        <f t="shared" si="69"/>
        <v>1</v>
      </c>
      <c r="T762" s="26">
        <f t="shared" si="70"/>
        <v>1</v>
      </c>
    </row>
    <row r="763" spans="13:20" ht="15" x14ac:dyDescent="0.3">
      <c r="M763" s="34">
        <v>757.5</v>
      </c>
      <c r="N763" s="34">
        <v>-1.7</v>
      </c>
      <c r="O763" s="32">
        <f t="shared" si="66"/>
        <v>28.94</v>
      </c>
      <c r="P763" s="37">
        <f t="shared" si="71"/>
        <v>34.728000000000002</v>
      </c>
      <c r="Q763" s="32">
        <f t="shared" si="67"/>
        <v>26.06</v>
      </c>
      <c r="R763" s="32">
        <f t="shared" si="68"/>
        <v>20.271999999999998</v>
      </c>
      <c r="S763" s="26">
        <f t="shared" si="69"/>
        <v>1</v>
      </c>
      <c r="T763" s="26">
        <f t="shared" si="70"/>
        <v>1</v>
      </c>
    </row>
    <row r="764" spans="13:20" ht="15" x14ac:dyDescent="0.3">
      <c r="M764" s="34">
        <v>758.5</v>
      </c>
      <c r="N764" s="34">
        <v>-2.2000000000000002</v>
      </c>
      <c r="O764" s="32">
        <f t="shared" si="66"/>
        <v>28.04</v>
      </c>
      <c r="P764" s="37">
        <f t="shared" si="71"/>
        <v>33.647999999999996</v>
      </c>
      <c r="Q764" s="32">
        <f t="shared" si="67"/>
        <v>26.96</v>
      </c>
      <c r="R764" s="32">
        <f t="shared" si="68"/>
        <v>21.352000000000004</v>
      </c>
      <c r="S764" s="26">
        <f t="shared" si="69"/>
        <v>1</v>
      </c>
      <c r="T764" s="26">
        <f t="shared" si="70"/>
        <v>1</v>
      </c>
    </row>
    <row r="765" spans="13:20" ht="15" x14ac:dyDescent="0.3">
      <c r="M765" s="34">
        <v>759.5</v>
      </c>
      <c r="N765" s="34">
        <v>-1.7</v>
      </c>
      <c r="O765" s="32">
        <f t="shared" si="66"/>
        <v>28.94</v>
      </c>
      <c r="P765" s="37">
        <f t="shared" si="71"/>
        <v>34.728000000000002</v>
      </c>
      <c r="Q765" s="32">
        <f t="shared" si="67"/>
        <v>26.06</v>
      </c>
      <c r="R765" s="32">
        <f t="shared" si="68"/>
        <v>20.271999999999998</v>
      </c>
      <c r="S765" s="26">
        <f t="shared" si="69"/>
        <v>1</v>
      </c>
      <c r="T765" s="26">
        <f t="shared" si="70"/>
        <v>1</v>
      </c>
    </row>
    <row r="766" spans="13:20" ht="15" x14ac:dyDescent="0.3">
      <c r="M766" s="34">
        <v>760.5</v>
      </c>
      <c r="N766" s="34">
        <v>-2.2000000000000002</v>
      </c>
      <c r="O766" s="32">
        <f t="shared" si="66"/>
        <v>28.04</v>
      </c>
      <c r="P766" s="37">
        <f t="shared" si="71"/>
        <v>33.647999999999996</v>
      </c>
      <c r="Q766" s="32">
        <f t="shared" si="67"/>
        <v>26.96</v>
      </c>
      <c r="R766" s="32">
        <f t="shared" si="68"/>
        <v>21.352000000000004</v>
      </c>
      <c r="S766" s="26">
        <f t="shared" si="69"/>
        <v>1</v>
      </c>
      <c r="T766" s="26">
        <f t="shared" si="70"/>
        <v>1</v>
      </c>
    </row>
    <row r="767" spans="13:20" ht="15" x14ac:dyDescent="0.3">
      <c r="M767" s="34">
        <v>761.5</v>
      </c>
      <c r="N767" s="34">
        <v>-3.3</v>
      </c>
      <c r="O767" s="32">
        <f t="shared" si="66"/>
        <v>26.060000000000002</v>
      </c>
      <c r="P767" s="37">
        <f t="shared" si="71"/>
        <v>31.272000000000002</v>
      </c>
      <c r="Q767" s="32">
        <f t="shared" si="67"/>
        <v>28.939999999999998</v>
      </c>
      <c r="R767" s="32">
        <f t="shared" si="68"/>
        <v>23.727999999999998</v>
      </c>
      <c r="S767" s="26">
        <f t="shared" si="69"/>
        <v>1</v>
      </c>
      <c r="T767" s="26">
        <f t="shared" si="70"/>
        <v>1</v>
      </c>
    </row>
    <row r="768" spans="13:20" ht="15" x14ac:dyDescent="0.3">
      <c r="M768" s="34">
        <v>762.5</v>
      </c>
      <c r="N768" s="34">
        <v>-3.9</v>
      </c>
      <c r="O768" s="32">
        <f t="shared" si="66"/>
        <v>24.98</v>
      </c>
      <c r="P768" s="37">
        <f t="shared" si="71"/>
        <v>29.975999999999999</v>
      </c>
      <c r="Q768" s="32">
        <f t="shared" si="67"/>
        <v>30.02</v>
      </c>
      <c r="R768" s="32">
        <f t="shared" si="68"/>
        <v>25.024000000000001</v>
      </c>
      <c r="S768" s="26">
        <f t="shared" si="69"/>
        <v>1</v>
      </c>
      <c r="T768" s="26">
        <f t="shared" si="70"/>
        <v>1</v>
      </c>
    </row>
    <row r="769" spans="13:20" ht="15" x14ac:dyDescent="0.3">
      <c r="M769" s="34">
        <v>763.5</v>
      </c>
      <c r="N769" s="34">
        <v>-4.4000000000000004</v>
      </c>
      <c r="O769" s="32">
        <f t="shared" si="66"/>
        <v>24.08</v>
      </c>
      <c r="P769" s="37">
        <f t="shared" si="71"/>
        <v>28.895999999999997</v>
      </c>
      <c r="Q769" s="32">
        <f t="shared" si="67"/>
        <v>30.92</v>
      </c>
      <c r="R769" s="32">
        <f t="shared" si="68"/>
        <v>26.104000000000003</v>
      </c>
      <c r="S769" s="26">
        <f t="shared" si="69"/>
        <v>1</v>
      </c>
      <c r="T769" s="26">
        <f t="shared" si="70"/>
        <v>1</v>
      </c>
    </row>
    <row r="770" spans="13:20" ht="15" x14ac:dyDescent="0.3">
      <c r="M770" s="34">
        <v>764.5</v>
      </c>
      <c r="N770" s="34">
        <v>-6.1</v>
      </c>
      <c r="O770" s="32">
        <f t="shared" si="66"/>
        <v>21.02</v>
      </c>
      <c r="P770" s="37">
        <f t="shared" si="71"/>
        <v>25.224</v>
      </c>
      <c r="Q770" s="32">
        <f t="shared" si="67"/>
        <v>33.980000000000004</v>
      </c>
      <c r="R770" s="32">
        <f t="shared" si="68"/>
        <v>29.776</v>
      </c>
      <c r="S770" s="26">
        <f t="shared" si="69"/>
        <v>1</v>
      </c>
      <c r="T770" s="26">
        <f t="shared" si="70"/>
        <v>1</v>
      </c>
    </row>
    <row r="771" spans="13:20" ht="15" x14ac:dyDescent="0.3">
      <c r="M771" s="34">
        <v>765.5</v>
      </c>
      <c r="N771" s="34">
        <v>-7.2</v>
      </c>
      <c r="O771" s="32">
        <f t="shared" si="66"/>
        <v>19.04</v>
      </c>
      <c r="P771" s="37">
        <f t="shared" si="71"/>
        <v>22.847999999999999</v>
      </c>
      <c r="Q771" s="32">
        <f t="shared" si="67"/>
        <v>35.96</v>
      </c>
      <c r="R771" s="32">
        <f t="shared" si="68"/>
        <v>32.152000000000001</v>
      </c>
      <c r="S771" s="26">
        <f t="shared" si="69"/>
        <v>1</v>
      </c>
      <c r="T771" s="26">
        <f t="shared" si="70"/>
        <v>1</v>
      </c>
    </row>
    <row r="772" spans="13:20" ht="15" x14ac:dyDescent="0.3">
      <c r="M772" s="34">
        <v>766.5</v>
      </c>
      <c r="N772" s="34">
        <v>-8.3000000000000007</v>
      </c>
      <c r="O772" s="32">
        <f t="shared" si="66"/>
        <v>17.059999999999999</v>
      </c>
      <c r="P772" s="37">
        <f t="shared" si="71"/>
        <v>20.471999999999998</v>
      </c>
      <c r="Q772" s="32">
        <f t="shared" si="67"/>
        <v>37.94</v>
      </c>
      <c r="R772" s="32">
        <f t="shared" si="68"/>
        <v>34.528000000000006</v>
      </c>
      <c r="S772" s="26">
        <f t="shared" si="69"/>
        <v>1</v>
      </c>
      <c r="T772" s="26">
        <f t="shared" si="70"/>
        <v>1</v>
      </c>
    </row>
    <row r="773" spans="13:20" ht="15" x14ac:dyDescent="0.3">
      <c r="M773" s="34">
        <v>767.5</v>
      </c>
      <c r="N773" s="34">
        <v>-8.9</v>
      </c>
      <c r="O773" s="32">
        <f t="shared" si="66"/>
        <v>15.98</v>
      </c>
      <c r="P773" s="37">
        <f t="shared" si="71"/>
        <v>19.175999999999998</v>
      </c>
      <c r="Q773" s="32">
        <f t="shared" si="67"/>
        <v>39.019999999999996</v>
      </c>
      <c r="R773" s="32">
        <f t="shared" si="68"/>
        <v>35.823999999999998</v>
      </c>
      <c r="S773" s="26">
        <f t="shared" si="69"/>
        <v>1</v>
      </c>
      <c r="T773" s="26">
        <f t="shared" si="70"/>
        <v>1</v>
      </c>
    </row>
    <row r="774" spans="13:20" ht="15" x14ac:dyDescent="0.3">
      <c r="M774" s="34">
        <v>768.5</v>
      </c>
      <c r="N774" s="34">
        <v>-8.9</v>
      </c>
      <c r="O774" s="32">
        <f t="shared" ref="O774:O837" si="72">CONVERT(N774,"C","F")</f>
        <v>15.98</v>
      </c>
      <c r="P774" s="37">
        <f t="shared" si="71"/>
        <v>19.175999999999998</v>
      </c>
      <c r="Q774" s="32">
        <f t="shared" ref="Q774:Q837" si="73">$L$3-O774</f>
        <v>39.019999999999996</v>
      </c>
      <c r="R774" s="32">
        <f t="shared" ref="R774:R837" si="74">$L$3-P774</f>
        <v>35.823999999999998</v>
      </c>
      <c r="S774" s="26">
        <f t="shared" ref="S774:S837" si="75">IF(O774&lt;=$L$3, 1, 0)</f>
        <v>1</v>
      </c>
      <c r="T774" s="26">
        <f t="shared" ref="T774:T837" si="76">IF(P774&lt;=$L$3, 1, 0)</f>
        <v>1</v>
      </c>
    </row>
    <row r="775" spans="13:20" ht="15" x14ac:dyDescent="0.3">
      <c r="M775" s="34">
        <v>769.5</v>
      </c>
      <c r="N775" s="34">
        <v>-8.9</v>
      </c>
      <c r="O775" s="32">
        <f t="shared" si="72"/>
        <v>15.98</v>
      </c>
      <c r="P775" s="37">
        <f t="shared" ref="P775:P838" si="77">O775*1.2</f>
        <v>19.175999999999998</v>
      </c>
      <c r="Q775" s="32">
        <f t="shared" si="73"/>
        <v>39.019999999999996</v>
      </c>
      <c r="R775" s="32">
        <f t="shared" si="74"/>
        <v>35.823999999999998</v>
      </c>
      <c r="S775" s="26">
        <f t="shared" si="75"/>
        <v>1</v>
      </c>
      <c r="T775" s="26">
        <f t="shared" si="76"/>
        <v>1</v>
      </c>
    </row>
    <row r="776" spans="13:20" ht="15" x14ac:dyDescent="0.3">
      <c r="M776" s="34">
        <v>770.5</v>
      </c>
      <c r="N776" s="34">
        <v>-9.4</v>
      </c>
      <c r="O776" s="32">
        <f t="shared" si="72"/>
        <v>15.079999999999998</v>
      </c>
      <c r="P776" s="37">
        <f t="shared" si="77"/>
        <v>18.095999999999997</v>
      </c>
      <c r="Q776" s="32">
        <f t="shared" si="73"/>
        <v>39.92</v>
      </c>
      <c r="R776" s="32">
        <f t="shared" si="74"/>
        <v>36.904000000000003</v>
      </c>
      <c r="S776" s="26">
        <f t="shared" si="75"/>
        <v>1</v>
      </c>
      <c r="T776" s="26">
        <f t="shared" si="76"/>
        <v>1</v>
      </c>
    </row>
    <row r="777" spans="13:20" ht="15" x14ac:dyDescent="0.3">
      <c r="M777" s="34">
        <v>771.5</v>
      </c>
      <c r="N777" s="34">
        <v>-9.4</v>
      </c>
      <c r="O777" s="32">
        <f t="shared" si="72"/>
        <v>15.079999999999998</v>
      </c>
      <c r="P777" s="37">
        <f t="shared" si="77"/>
        <v>18.095999999999997</v>
      </c>
      <c r="Q777" s="32">
        <f t="shared" si="73"/>
        <v>39.92</v>
      </c>
      <c r="R777" s="32">
        <f t="shared" si="74"/>
        <v>36.904000000000003</v>
      </c>
      <c r="S777" s="26">
        <f t="shared" si="75"/>
        <v>1</v>
      </c>
      <c r="T777" s="26">
        <f t="shared" si="76"/>
        <v>1</v>
      </c>
    </row>
    <row r="778" spans="13:20" ht="15" x14ac:dyDescent="0.3">
      <c r="M778" s="34">
        <v>772.5</v>
      </c>
      <c r="N778" s="34">
        <v>-10</v>
      </c>
      <c r="O778" s="32">
        <f t="shared" si="72"/>
        <v>14</v>
      </c>
      <c r="P778" s="37">
        <f t="shared" si="77"/>
        <v>16.8</v>
      </c>
      <c r="Q778" s="32">
        <f t="shared" si="73"/>
        <v>41</v>
      </c>
      <c r="R778" s="32">
        <f t="shared" si="74"/>
        <v>38.200000000000003</v>
      </c>
      <c r="S778" s="26">
        <f t="shared" si="75"/>
        <v>1</v>
      </c>
      <c r="T778" s="26">
        <f t="shared" si="76"/>
        <v>1</v>
      </c>
    </row>
    <row r="779" spans="13:20" ht="15" x14ac:dyDescent="0.3">
      <c r="M779" s="34">
        <v>773.5</v>
      </c>
      <c r="N779" s="34">
        <v>-10.6</v>
      </c>
      <c r="O779" s="32">
        <f t="shared" si="72"/>
        <v>12.920000000000002</v>
      </c>
      <c r="P779" s="37">
        <f t="shared" si="77"/>
        <v>15.504000000000001</v>
      </c>
      <c r="Q779" s="32">
        <f t="shared" si="73"/>
        <v>42.08</v>
      </c>
      <c r="R779" s="32">
        <f t="shared" si="74"/>
        <v>39.495999999999995</v>
      </c>
      <c r="S779" s="26">
        <f t="shared" si="75"/>
        <v>1</v>
      </c>
      <c r="T779" s="26">
        <f t="shared" si="76"/>
        <v>1</v>
      </c>
    </row>
    <row r="780" spans="13:20" ht="15" x14ac:dyDescent="0.3">
      <c r="M780" s="34">
        <v>774.5</v>
      </c>
      <c r="N780" s="34">
        <v>-10.6</v>
      </c>
      <c r="O780" s="32">
        <f t="shared" si="72"/>
        <v>12.920000000000002</v>
      </c>
      <c r="P780" s="37">
        <f t="shared" si="77"/>
        <v>15.504000000000001</v>
      </c>
      <c r="Q780" s="32">
        <f t="shared" si="73"/>
        <v>42.08</v>
      </c>
      <c r="R780" s="32">
        <f t="shared" si="74"/>
        <v>39.495999999999995</v>
      </c>
      <c r="S780" s="26">
        <f t="shared" si="75"/>
        <v>1</v>
      </c>
      <c r="T780" s="26">
        <f t="shared" si="76"/>
        <v>1</v>
      </c>
    </row>
    <row r="781" spans="13:20" ht="15" x14ac:dyDescent="0.3">
      <c r="M781" s="34">
        <v>775.5</v>
      </c>
      <c r="N781" s="34">
        <v>-10</v>
      </c>
      <c r="O781" s="32">
        <f t="shared" si="72"/>
        <v>14</v>
      </c>
      <c r="P781" s="37">
        <f t="shared" si="77"/>
        <v>16.8</v>
      </c>
      <c r="Q781" s="32">
        <f t="shared" si="73"/>
        <v>41</v>
      </c>
      <c r="R781" s="32">
        <f t="shared" si="74"/>
        <v>38.200000000000003</v>
      </c>
      <c r="S781" s="26">
        <f t="shared" si="75"/>
        <v>1</v>
      </c>
      <c r="T781" s="26">
        <f t="shared" si="76"/>
        <v>1</v>
      </c>
    </row>
    <row r="782" spans="13:20" ht="15" x14ac:dyDescent="0.3">
      <c r="M782" s="34">
        <v>776.5</v>
      </c>
      <c r="N782" s="34">
        <v>-9.4</v>
      </c>
      <c r="O782" s="32">
        <f t="shared" si="72"/>
        <v>15.079999999999998</v>
      </c>
      <c r="P782" s="37">
        <f t="shared" si="77"/>
        <v>18.095999999999997</v>
      </c>
      <c r="Q782" s="32">
        <f t="shared" si="73"/>
        <v>39.92</v>
      </c>
      <c r="R782" s="32">
        <f t="shared" si="74"/>
        <v>36.904000000000003</v>
      </c>
      <c r="S782" s="26">
        <f t="shared" si="75"/>
        <v>1</v>
      </c>
      <c r="T782" s="26">
        <f t="shared" si="76"/>
        <v>1</v>
      </c>
    </row>
    <row r="783" spans="13:20" ht="15" x14ac:dyDescent="0.3">
      <c r="M783" s="34">
        <v>777.5</v>
      </c>
      <c r="N783" s="34">
        <v>-8.9</v>
      </c>
      <c r="O783" s="32">
        <f t="shared" si="72"/>
        <v>15.98</v>
      </c>
      <c r="P783" s="37">
        <f t="shared" si="77"/>
        <v>19.175999999999998</v>
      </c>
      <c r="Q783" s="32">
        <f t="shared" si="73"/>
        <v>39.019999999999996</v>
      </c>
      <c r="R783" s="32">
        <f t="shared" si="74"/>
        <v>35.823999999999998</v>
      </c>
      <c r="S783" s="26">
        <f t="shared" si="75"/>
        <v>1</v>
      </c>
      <c r="T783" s="26">
        <f t="shared" si="76"/>
        <v>1</v>
      </c>
    </row>
    <row r="784" spans="13:20" ht="15" x14ac:dyDescent="0.3">
      <c r="M784" s="34">
        <v>778.5</v>
      </c>
      <c r="N784" s="34">
        <v>-7.8</v>
      </c>
      <c r="O784" s="32">
        <f t="shared" si="72"/>
        <v>17.96</v>
      </c>
      <c r="P784" s="37">
        <f t="shared" si="77"/>
        <v>21.552</v>
      </c>
      <c r="Q784" s="32">
        <f t="shared" si="73"/>
        <v>37.04</v>
      </c>
      <c r="R784" s="32">
        <f t="shared" si="74"/>
        <v>33.448</v>
      </c>
      <c r="S784" s="26">
        <f t="shared" si="75"/>
        <v>1</v>
      </c>
      <c r="T784" s="26">
        <f t="shared" si="76"/>
        <v>1</v>
      </c>
    </row>
    <row r="785" spans="13:20" ht="15" x14ac:dyDescent="0.3">
      <c r="M785" s="34">
        <v>779.5</v>
      </c>
      <c r="N785" s="34">
        <v>-6.7</v>
      </c>
      <c r="O785" s="32">
        <f t="shared" si="72"/>
        <v>19.939999999999998</v>
      </c>
      <c r="P785" s="37">
        <f t="shared" si="77"/>
        <v>23.927999999999997</v>
      </c>
      <c r="Q785" s="32">
        <f t="shared" si="73"/>
        <v>35.06</v>
      </c>
      <c r="R785" s="32">
        <f t="shared" si="74"/>
        <v>31.072000000000003</v>
      </c>
      <c r="S785" s="26">
        <f t="shared" si="75"/>
        <v>1</v>
      </c>
      <c r="T785" s="26">
        <f t="shared" si="76"/>
        <v>1</v>
      </c>
    </row>
    <row r="786" spans="13:20" ht="15" x14ac:dyDescent="0.3">
      <c r="M786" s="34">
        <v>780.5</v>
      </c>
      <c r="N786" s="34">
        <v>-5.6</v>
      </c>
      <c r="O786" s="32">
        <f t="shared" si="72"/>
        <v>21.92</v>
      </c>
      <c r="P786" s="37">
        <f t="shared" si="77"/>
        <v>26.304000000000002</v>
      </c>
      <c r="Q786" s="32">
        <f t="shared" si="73"/>
        <v>33.08</v>
      </c>
      <c r="R786" s="32">
        <f t="shared" si="74"/>
        <v>28.695999999999998</v>
      </c>
      <c r="S786" s="26">
        <f t="shared" si="75"/>
        <v>1</v>
      </c>
      <c r="T786" s="26">
        <f t="shared" si="76"/>
        <v>1</v>
      </c>
    </row>
    <row r="787" spans="13:20" ht="15" x14ac:dyDescent="0.3">
      <c r="M787" s="34">
        <v>781.5</v>
      </c>
      <c r="N787" s="34">
        <v>-4.4000000000000004</v>
      </c>
      <c r="O787" s="32">
        <f t="shared" si="72"/>
        <v>24.08</v>
      </c>
      <c r="P787" s="37">
        <f t="shared" si="77"/>
        <v>28.895999999999997</v>
      </c>
      <c r="Q787" s="32">
        <f t="shared" si="73"/>
        <v>30.92</v>
      </c>
      <c r="R787" s="32">
        <f t="shared" si="74"/>
        <v>26.104000000000003</v>
      </c>
      <c r="S787" s="26">
        <f t="shared" si="75"/>
        <v>1</v>
      </c>
      <c r="T787" s="26">
        <f t="shared" si="76"/>
        <v>1</v>
      </c>
    </row>
    <row r="788" spans="13:20" ht="15" x14ac:dyDescent="0.3">
      <c r="M788" s="34">
        <v>782.5</v>
      </c>
      <c r="N788" s="34">
        <v>-3.3</v>
      </c>
      <c r="O788" s="32">
        <f t="shared" si="72"/>
        <v>26.060000000000002</v>
      </c>
      <c r="P788" s="37">
        <f t="shared" si="77"/>
        <v>31.272000000000002</v>
      </c>
      <c r="Q788" s="32">
        <f t="shared" si="73"/>
        <v>28.939999999999998</v>
      </c>
      <c r="R788" s="32">
        <f t="shared" si="74"/>
        <v>23.727999999999998</v>
      </c>
      <c r="S788" s="26">
        <f t="shared" si="75"/>
        <v>1</v>
      </c>
      <c r="T788" s="26">
        <f t="shared" si="76"/>
        <v>1</v>
      </c>
    </row>
    <row r="789" spans="13:20" ht="15" x14ac:dyDescent="0.3">
      <c r="M789" s="34">
        <v>783.5</v>
      </c>
      <c r="N789" s="34">
        <v>-2.8</v>
      </c>
      <c r="O789" s="32">
        <f t="shared" si="72"/>
        <v>26.96</v>
      </c>
      <c r="P789" s="37">
        <f t="shared" si="77"/>
        <v>32.351999999999997</v>
      </c>
      <c r="Q789" s="32">
        <f t="shared" si="73"/>
        <v>28.04</v>
      </c>
      <c r="R789" s="32">
        <f t="shared" si="74"/>
        <v>22.648000000000003</v>
      </c>
      <c r="S789" s="26">
        <f t="shared" si="75"/>
        <v>1</v>
      </c>
      <c r="T789" s="26">
        <f t="shared" si="76"/>
        <v>1</v>
      </c>
    </row>
    <row r="790" spans="13:20" ht="15" x14ac:dyDescent="0.3">
      <c r="M790" s="34">
        <v>784.5</v>
      </c>
      <c r="N790" s="34">
        <v>-2.8</v>
      </c>
      <c r="O790" s="32">
        <f t="shared" si="72"/>
        <v>26.96</v>
      </c>
      <c r="P790" s="37">
        <f t="shared" si="77"/>
        <v>32.351999999999997</v>
      </c>
      <c r="Q790" s="32">
        <f t="shared" si="73"/>
        <v>28.04</v>
      </c>
      <c r="R790" s="32">
        <f t="shared" si="74"/>
        <v>22.648000000000003</v>
      </c>
      <c r="S790" s="26">
        <f t="shared" si="75"/>
        <v>1</v>
      </c>
      <c r="T790" s="26">
        <f t="shared" si="76"/>
        <v>1</v>
      </c>
    </row>
    <row r="791" spans="13:20" ht="15" x14ac:dyDescent="0.3">
      <c r="M791" s="34">
        <v>785.5</v>
      </c>
      <c r="N791" s="34">
        <v>-3.3</v>
      </c>
      <c r="O791" s="32">
        <f t="shared" si="72"/>
        <v>26.060000000000002</v>
      </c>
      <c r="P791" s="37">
        <f t="shared" si="77"/>
        <v>31.272000000000002</v>
      </c>
      <c r="Q791" s="32">
        <f t="shared" si="73"/>
        <v>28.939999999999998</v>
      </c>
      <c r="R791" s="32">
        <f t="shared" si="74"/>
        <v>23.727999999999998</v>
      </c>
      <c r="S791" s="26">
        <f t="shared" si="75"/>
        <v>1</v>
      </c>
      <c r="T791" s="26">
        <f t="shared" si="76"/>
        <v>1</v>
      </c>
    </row>
    <row r="792" spans="13:20" ht="15" x14ac:dyDescent="0.3">
      <c r="M792" s="34">
        <v>786.5</v>
      </c>
      <c r="N792" s="34">
        <v>-3.9</v>
      </c>
      <c r="O792" s="32">
        <f t="shared" si="72"/>
        <v>24.98</v>
      </c>
      <c r="P792" s="37">
        <f t="shared" si="77"/>
        <v>29.975999999999999</v>
      </c>
      <c r="Q792" s="32">
        <f t="shared" si="73"/>
        <v>30.02</v>
      </c>
      <c r="R792" s="32">
        <f t="shared" si="74"/>
        <v>25.024000000000001</v>
      </c>
      <c r="S792" s="26">
        <f t="shared" si="75"/>
        <v>1</v>
      </c>
      <c r="T792" s="26">
        <f t="shared" si="76"/>
        <v>1</v>
      </c>
    </row>
    <row r="793" spans="13:20" ht="15" x14ac:dyDescent="0.3">
      <c r="M793" s="34">
        <v>787.5</v>
      </c>
      <c r="N793" s="34">
        <v>-4.4000000000000004</v>
      </c>
      <c r="O793" s="32">
        <f t="shared" si="72"/>
        <v>24.08</v>
      </c>
      <c r="P793" s="37">
        <f t="shared" si="77"/>
        <v>28.895999999999997</v>
      </c>
      <c r="Q793" s="32">
        <f t="shared" si="73"/>
        <v>30.92</v>
      </c>
      <c r="R793" s="32">
        <f t="shared" si="74"/>
        <v>26.104000000000003</v>
      </c>
      <c r="S793" s="26">
        <f t="shared" si="75"/>
        <v>1</v>
      </c>
      <c r="T793" s="26">
        <f t="shared" si="76"/>
        <v>1</v>
      </c>
    </row>
    <row r="794" spans="13:20" ht="15" x14ac:dyDescent="0.3">
      <c r="M794" s="34">
        <v>788.5</v>
      </c>
      <c r="N794" s="34">
        <v>-5</v>
      </c>
      <c r="O794" s="32">
        <f t="shared" si="72"/>
        <v>23</v>
      </c>
      <c r="P794" s="37">
        <f t="shared" si="77"/>
        <v>27.599999999999998</v>
      </c>
      <c r="Q794" s="32">
        <f t="shared" si="73"/>
        <v>32</v>
      </c>
      <c r="R794" s="32">
        <f t="shared" si="74"/>
        <v>27.400000000000002</v>
      </c>
      <c r="S794" s="26">
        <f t="shared" si="75"/>
        <v>1</v>
      </c>
      <c r="T794" s="26">
        <f t="shared" si="76"/>
        <v>1</v>
      </c>
    </row>
    <row r="795" spans="13:20" ht="15" x14ac:dyDescent="0.3">
      <c r="M795" s="34">
        <v>789.5</v>
      </c>
      <c r="N795" s="34">
        <v>-5.6</v>
      </c>
      <c r="O795" s="32">
        <f t="shared" si="72"/>
        <v>21.92</v>
      </c>
      <c r="P795" s="37">
        <f t="shared" si="77"/>
        <v>26.304000000000002</v>
      </c>
      <c r="Q795" s="32">
        <f t="shared" si="73"/>
        <v>33.08</v>
      </c>
      <c r="R795" s="32">
        <f t="shared" si="74"/>
        <v>28.695999999999998</v>
      </c>
      <c r="S795" s="26">
        <f t="shared" si="75"/>
        <v>1</v>
      </c>
      <c r="T795" s="26">
        <f t="shared" si="76"/>
        <v>1</v>
      </c>
    </row>
    <row r="796" spans="13:20" ht="15" x14ac:dyDescent="0.3">
      <c r="M796" s="34">
        <v>790.5</v>
      </c>
      <c r="N796" s="34">
        <v>-5.6</v>
      </c>
      <c r="O796" s="32">
        <f t="shared" si="72"/>
        <v>21.92</v>
      </c>
      <c r="P796" s="37">
        <f t="shared" si="77"/>
        <v>26.304000000000002</v>
      </c>
      <c r="Q796" s="32">
        <f t="shared" si="73"/>
        <v>33.08</v>
      </c>
      <c r="R796" s="32">
        <f t="shared" si="74"/>
        <v>28.695999999999998</v>
      </c>
      <c r="S796" s="26">
        <f t="shared" si="75"/>
        <v>1</v>
      </c>
      <c r="T796" s="26">
        <f t="shared" si="76"/>
        <v>1</v>
      </c>
    </row>
    <row r="797" spans="13:20" ht="15" x14ac:dyDescent="0.3">
      <c r="M797" s="34">
        <v>791.5</v>
      </c>
      <c r="N797" s="34">
        <v>-6.7</v>
      </c>
      <c r="O797" s="32">
        <f t="shared" si="72"/>
        <v>19.939999999999998</v>
      </c>
      <c r="P797" s="37">
        <f t="shared" si="77"/>
        <v>23.927999999999997</v>
      </c>
      <c r="Q797" s="32">
        <f t="shared" si="73"/>
        <v>35.06</v>
      </c>
      <c r="R797" s="32">
        <f t="shared" si="74"/>
        <v>31.072000000000003</v>
      </c>
      <c r="S797" s="26">
        <f t="shared" si="75"/>
        <v>1</v>
      </c>
      <c r="T797" s="26">
        <f t="shared" si="76"/>
        <v>1</v>
      </c>
    </row>
    <row r="798" spans="13:20" ht="15" x14ac:dyDescent="0.3">
      <c r="M798" s="34">
        <v>792.5</v>
      </c>
      <c r="N798" s="34">
        <v>-6.7</v>
      </c>
      <c r="O798" s="32">
        <f t="shared" si="72"/>
        <v>19.939999999999998</v>
      </c>
      <c r="P798" s="37">
        <f t="shared" si="77"/>
        <v>23.927999999999997</v>
      </c>
      <c r="Q798" s="32">
        <f t="shared" si="73"/>
        <v>35.06</v>
      </c>
      <c r="R798" s="32">
        <f t="shared" si="74"/>
        <v>31.072000000000003</v>
      </c>
      <c r="S798" s="26">
        <f t="shared" si="75"/>
        <v>1</v>
      </c>
      <c r="T798" s="26">
        <f t="shared" si="76"/>
        <v>1</v>
      </c>
    </row>
    <row r="799" spans="13:20" ht="15" x14ac:dyDescent="0.3">
      <c r="M799" s="34">
        <v>793.5</v>
      </c>
      <c r="N799" s="34">
        <v>-7.2</v>
      </c>
      <c r="O799" s="32">
        <f t="shared" si="72"/>
        <v>19.04</v>
      </c>
      <c r="P799" s="37">
        <f t="shared" si="77"/>
        <v>22.847999999999999</v>
      </c>
      <c r="Q799" s="32">
        <f t="shared" si="73"/>
        <v>35.96</v>
      </c>
      <c r="R799" s="32">
        <f t="shared" si="74"/>
        <v>32.152000000000001</v>
      </c>
      <c r="S799" s="26">
        <f t="shared" si="75"/>
        <v>1</v>
      </c>
      <c r="T799" s="26">
        <f t="shared" si="76"/>
        <v>1</v>
      </c>
    </row>
    <row r="800" spans="13:20" ht="15" x14ac:dyDescent="0.3">
      <c r="M800" s="34">
        <v>794.5</v>
      </c>
      <c r="N800" s="34">
        <v>-6.7</v>
      </c>
      <c r="O800" s="32">
        <f t="shared" si="72"/>
        <v>19.939999999999998</v>
      </c>
      <c r="P800" s="37">
        <f t="shared" si="77"/>
        <v>23.927999999999997</v>
      </c>
      <c r="Q800" s="32">
        <f t="shared" si="73"/>
        <v>35.06</v>
      </c>
      <c r="R800" s="32">
        <f t="shared" si="74"/>
        <v>31.072000000000003</v>
      </c>
      <c r="S800" s="26">
        <f t="shared" si="75"/>
        <v>1</v>
      </c>
      <c r="T800" s="26">
        <f t="shared" si="76"/>
        <v>1</v>
      </c>
    </row>
    <row r="801" spans="13:20" ht="15" x14ac:dyDescent="0.3">
      <c r="M801" s="34">
        <v>795.5</v>
      </c>
      <c r="N801" s="34">
        <v>-6.7</v>
      </c>
      <c r="O801" s="32">
        <f t="shared" si="72"/>
        <v>19.939999999999998</v>
      </c>
      <c r="P801" s="37">
        <f t="shared" si="77"/>
        <v>23.927999999999997</v>
      </c>
      <c r="Q801" s="32">
        <f t="shared" si="73"/>
        <v>35.06</v>
      </c>
      <c r="R801" s="32">
        <f t="shared" si="74"/>
        <v>31.072000000000003</v>
      </c>
      <c r="S801" s="26">
        <f t="shared" si="75"/>
        <v>1</v>
      </c>
      <c r="T801" s="26">
        <f t="shared" si="76"/>
        <v>1</v>
      </c>
    </row>
    <row r="802" spans="13:20" ht="15" x14ac:dyDescent="0.3">
      <c r="M802" s="34">
        <v>796.5</v>
      </c>
      <c r="N802" s="34">
        <v>-6.1</v>
      </c>
      <c r="O802" s="32">
        <f t="shared" si="72"/>
        <v>21.02</v>
      </c>
      <c r="P802" s="37">
        <f t="shared" si="77"/>
        <v>25.224</v>
      </c>
      <c r="Q802" s="32">
        <f t="shared" si="73"/>
        <v>33.980000000000004</v>
      </c>
      <c r="R802" s="32">
        <f t="shared" si="74"/>
        <v>29.776</v>
      </c>
      <c r="S802" s="26">
        <f t="shared" si="75"/>
        <v>1</v>
      </c>
      <c r="T802" s="26">
        <f t="shared" si="76"/>
        <v>1</v>
      </c>
    </row>
    <row r="803" spans="13:20" ht="15" x14ac:dyDescent="0.3">
      <c r="M803" s="34">
        <v>797.5</v>
      </c>
      <c r="N803" s="34">
        <v>-5.6</v>
      </c>
      <c r="O803" s="32">
        <f t="shared" si="72"/>
        <v>21.92</v>
      </c>
      <c r="P803" s="37">
        <f t="shared" si="77"/>
        <v>26.304000000000002</v>
      </c>
      <c r="Q803" s="32">
        <f t="shared" si="73"/>
        <v>33.08</v>
      </c>
      <c r="R803" s="32">
        <f t="shared" si="74"/>
        <v>28.695999999999998</v>
      </c>
      <c r="S803" s="26">
        <f t="shared" si="75"/>
        <v>1</v>
      </c>
      <c r="T803" s="26">
        <f t="shared" si="76"/>
        <v>1</v>
      </c>
    </row>
    <row r="804" spans="13:20" ht="15" x14ac:dyDescent="0.3">
      <c r="M804" s="34">
        <v>798.5</v>
      </c>
      <c r="N804" s="34">
        <v>-5.6</v>
      </c>
      <c r="O804" s="32">
        <f t="shared" si="72"/>
        <v>21.92</v>
      </c>
      <c r="P804" s="37">
        <f t="shared" si="77"/>
        <v>26.304000000000002</v>
      </c>
      <c r="Q804" s="32">
        <f t="shared" si="73"/>
        <v>33.08</v>
      </c>
      <c r="R804" s="32">
        <f t="shared" si="74"/>
        <v>28.695999999999998</v>
      </c>
      <c r="S804" s="26">
        <f t="shared" si="75"/>
        <v>1</v>
      </c>
      <c r="T804" s="26">
        <f t="shared" si="76"/>
        <v>1</v>
      </c>
    </row>
    <row r="805" spans="13:20" ht="15" x14ac:dyDescent="0.3">
      <c r="M805" s="34">
        <v>799.5</v>
      </c>
      <c r="N805" s="34">
        <v>-5</v>
      </c>
      <c r="O805" s="32">
        <f t="shared" si="72"/>
        <v>23</v>
      </c>
      <c r="P805" s="37">
        <f t="shared" si="77"/>
        <v>27.599999999999998</v>
      </c>
      <c r="Q805" s="32">
        <f t="shared" si="73"/>
        <v>32</v>
      </c>
      <c r="R805" s="32">
        <f t="shared" si="74"/>
        <v>27.400000000000002</v>
      </c>
      <c r="S805" s="26">
        <f t="shared" si="75"/>
        <v>1</v>
      </c>
      <c r="T805" s="26">
        <f t="shared" si="76"/>
        <v>1</v>
      </c>
    </row>
    <row r="806" spans="13:20" ht="15" x14ac:dyDescent="0.3">
      <c r="M806" s="34">
        <v>800.5</v>
      </c>
      <c r="N806" s="34">
        <v>-4.4000000000000004</v>
      </c>
      <c r="O806" s="32">
        <f t="shared" si="72"/>
        <v>24.08</v>
      </c>
      <c r="P806" s="37">
        <f t="shared" si="77"/>
        <v>28.895999999999997</v>
      </c>
      <c r="Q806" s="32">
        <f t="shared" si="73"/>
        <v>30.92</v>
      </c>
      <c r="R806" s="32">
        <f t="shared" si="74"/>
        <v>26.104000000000003</v>
      </c>
      <c r="S806" s="26">
        <f t="shared" si="75"/>
        <v>1</v>
      </c>
      <c r="T806" s="26">
        <f t="shared" si="76"/>
        <v>1</v>
      </c>
    </row>
    <row r="807" spans="13:20" ht="15" x14ac:dyDescent="0.3">
      <c r="M807" s="34">
        <v>801.5</v>
      </c>
      <c r="N807" s="34">
        <v>-3.3</v>
      </c>
      <c r="O807" s="32">
        <f t="shared" si="72"/>
        <v>26.060000000000002</v>
      </c>
      <c r="P807" s="37">
        <f t="shared" si="77"/>
        <v>31.272000000000002</v>
      </c>
      <c r="Q807" s="32">
        <f t="shared" si="73"/>
        <v>28.939999999999998</v>
      </c>
      <c r="R807" s="32">
        <f t="shared" si="74"/>
        <v>23.727999999999998</v>
      </c>
      <c r="S807" s="26">
        <f t="shared" si="75"/>
        <v>1</v>
      </c>
      <c r="T807" s="26">
        <f t="shared" si="76"/>
        <v>1</v>
      </c>
    </row>
    <row r="808" spans="13:20" ht="15" x14ac:dyDescent="0.3">
      <c r="M808" s="34">
        <v>802.5</v>
      </c>
      <c r="N808" s="34">
        <v>-1.1000000000000001</v>
      </c>
      <c r="O808" s="32">
        <f t="shared" si="72"/>
        <v>30.02</v>
      </c>
      <c r="P808" s="37">
        <f t="shared" si="77"/>
        <v>36.024000000000001</v>
      </c>
      <c r="Q808" s="32">
        <f t="shared" si="73"/>
        <v>24.98</v>
      </c>
      <c r="R808" s="32">
        <f t="shared" si="74"/>
        <v>18.975999999999999</v>
      </c>
      <c r="S808" s="26">
        <f t="shared" si="75"/>
        <v>1</v>
      </c>
      <c r="T808" s="26">
        <f t="shared" si="76"/>
        <v>1</v>
      </c>
    </row>
    <row r="809" spans="13:20" ht="15" x14ac:dyDescent="0.3">
      <c r="M809" s="34">
        <v>803.5</v>
      </c>
      <c r="N809" s="34">
        <v>0</v>
      </c>
      <c r="O809" s="32">
        <f t="shared" si="72"/>
        <v>32</v>
      </c>
      <c r="P809" s="37">
        <f t="shared" si="77"/>
        <v>38.4</v>
      </c>
      <c r="Q809" s="32">
        <f t="shared" si="73"/>
        <v>23</v>
      </c>
      <c r="R809" s="32">
        <f t="shared" si="74"/>
        <v>16.600000000000001</v>
      </c>
      <c r="S809" s="26">
        <f t="shared" si="75"/>
        <v>1</v>
      </c>
      <c r="T809" s="26">
        <f t="shared" si="76"/>
        <v>1</v>
      </c>
    </row>
    <row r="810" spans="13:20" ht="15" x14ac:dyDescent="0.3">
      <c r="M810" s="34">
        <v>804.5</v>
      </c>
      <c r="N810" s="34">
        <v>0.6</v>
      </c>
      <c r="O810" s="32">
        <f t="shared" si="72"/>
        <v>33.08</v>
      </c>
      <c r="P810" s="37">
        <f t="shared" si="77"/>
        <v>39.695999999999998</v>
      </c>
      <c r="Q810" s="32">
        <f t="shared" si="73"/>
        <v>21.92</v>
      </c>
      <c r="R810" s="32">
        <f t="shared" si="74"/>
        <v>15.304000000000002</v>
      </c>
      <c r="S810" s="26">
        <f t="shared" si="75"/>
        <v>1</v>
      </c>
      <c r="T810" s="26">
        <f t="shared" si="76"/>
        <v>1</v>
      </c>
    </row>
    <row r="811" spans="13:20" ht="15" x14ac:dyDescent="0.3">
      <c r="M811" s="34">
        <v>805.5</v>
      </c>
      <c r="N811" s="34">
        <v>1.1000000000000001</v>
      </c>
      <c r="O811" s="32">
        <f t="shared" si="72"/>
        <v>33.979999999999997</v>
      </c>
      <c r="P811" s="37">
        <f t="shared" si="77"/>
        <v>40.775999999999996</v>
      </c>
      <c r="Q811" s="32">
        <f t="shared" si="73"/>
        <v>21.020000000000003</v>
      </c>
      <c r="R811" s="32">
        <f t="shared" si="74"/>
        <v>14.224000000000004</v>
      </c>
      <c r="S811" s="26">
        <f t="shared" si="75"/>
        <v>1</v>
      </c>
      <c r="T811" s="26">
        <f t="shared" si="76"/>
        <v>1</v>
      </c>
    </row>
    <row r="812" spans="13:20" ht="15" x14ac:dyDescent="0.3">
      <c r="M812" s="34">
        <v>806.5</v>
      </c>
      <c r="N812" s="34">
        <v>1.7</v>
      </c>
      <c r="O812" s="32">
        <f t="shared" si="72"/>
        <v>35.06</v>
      </c>
      <c r="P812" s="37">
        <f t="shared" si="77"/>
        <v>42.072000000000003</v>
      </c>
      <c r="Q812" s="32">
        <f t="shared" si="73"/>
        <v>19.939999999999998</v>
      </c>
      <c r="R812" s="32">
        <f t="shared" si="74"/>
        <v>12.927999999999997</v>
      </c>
      <c r="S812" s="26">
        <f t="shared" si="75"/>
        <v>1</v>
      </c>
      <c r="T812" s="26">
        <f t="shared" si="76"/>
        <v>1</v>
      </c>
    </row>
    <row r="813" spans="13:20" ht="15" x14ac:dyDescent="0.3">
      <c r="M813" s="34">
        <v>807.5</v>
      </c>
      <c r="N813" s="34">
        <v>1.1000000000000001</v>
      </c>
      <c r="O813" s="32">
        <f t="shared" si="72"/>
        <v>33.979999999999997</v>
      </c>
      <c r="P813" s="37">
        <f t="shared" si="77"/>
        <v>40.775999999999996</v>
      </c>
      <c r="Q813" s="32">
        <f t="shared" si="73"/>
        <v>21.020000000000003</v>
      </c>
      <c r="R813" s="32">
        <f t="shared" si="74"/>
        <v>14.224000000000004</v>
      </c>
      <c r="S813" s="26">
        <f t="shared" si="75"/>
        <v>1</v>
      </c>
      <c r="T813" s="26">
        <f t="shared" si="76"/>
        <v>1</v>
      </c>
    </row>
    <row r="814" spans="13:20" ht="15" x14ac:dyDescent="0.3">
      <c r="M814" s="34">
        <v>808.5</v>
      </c>
      <c r="N814" s="34">
        <v>1.7</v>
      </c>
      <c r="O814" s="32">
        <f t="shared" si="72"/>
        <v>35.06</v>
      </c>
      <c r="P814" s="37">
        <f t="shared" si="77"/>
        <v>42.072000000000003</v>
      </c>
      <c r="Q814" s="32">
        <f t="shared" si="73"/>
        <v>19.939999999999998</v>
      </c>
      <c r="R814" s="32">
        <f t="shared" si="74"/>
        <v>12.927999999999997</v>
      </c>
      <c r="S814" s="26">
        <f t="shared" si="75"/>
        <v>1</v>
      </c>
      <c r="T814" s="26">
        <f t="shared" si="76"/>
        <v>1</v>
      </c>
    </row>
    <row r="815" spans="13:20" ht="15" x14ac:dyDescent="0.3">
      <c r="M815" s="34">
        <v>809.5</v>
      </c>
      <c r="N815" s="34">
        <v>1.7</v>
      </c>
      <c r="O815" s="32">
        <f t="shared" si="72"/>
        <v>35.06</v>
      </c>
      <c r="P815" s="37">
        <f t="shared" si="77"/>
        <v>42.072000000000003</v>
      </c>
      <c r="Q815" s="32">
        <f t="shared" si="73"/>
        <v>19.939999999999998</v>
      </c>
      <c r="R815" s="32">
        <f t="shared" si="74"/>
        <v>12.927999999999997</v>
      </c>
      <c r="S815" s="26">
        <f t="shared" si="75"/>
        <v>1</v>
      </c>
      <c r="T815" s="26">
        <f t="shared" si="76"/>
        <v>1</v>
      </c>
    </row>
    <row r="816" spans="13:20" ht="15" x14ac:dyDescent="0.3">
      <c r="M816" s="34">
        <v>810.5</v>
      </c>
      <c r="N816" s="34">
        <v>1.7</v>
      </c>
      <c r="O816" s="32">
        <f t="shared" si="72"/>
        <v>35.06</v>
      </c>
      <c r="P816" s="37">
        <f t="shared" si="77"/>
        <v>42.072000000000003</v>
      </c>
      <c r="Q816" s="32">
        <f t="shared" si="73"/>
        <v>19.939999999999998</v>
      </c>
      <c r="R816" s="32">
        <f t="shared" si="74"/>
        <v>12.927999999999997</v>
      </c>
      <c r="S816" s="26">
        <f t="shared" si="75"/>
        <v>1</v>
      </c>
      <c r="T816" s="26">
        <f t="shared" si="76"/>
        <v>1</v>
      </c>
    </row>
    <row r="817" spans="13:20" ht="15" x14ac:dyDescent="0.3">
      <c r="M817" s="34">
        <v>811.5</v>
      </c>
      <c r="N817" s="34">
        <v>1.1000000000000001</v>
      </c>
      <c r="O817" s="32">
        <f t="shared" si="72"/>
        <v>33.979999999999997</v>
      </c>
      <c r="P817" s="37">
        <f t="shared" si="77"/>
        <v>40.775999999999996</v>
      </c>
      <c r="Q817" s="32">
        <f t="shared" si="73"/>
        <v>21.020000000000003</v>
      </c>
      <c r="R817" s="32">
        <f t="shared" si="74"/>
        <v>14.224000000000004</v>
      </c>
      <c r="S817" s="26">
        <f t="shared" si="75"/>
        <v>1</v>
      </c>
      <c r="T817" s="26">
        <f t="shared" si="76"/>
        <v>1</v>
      </c>
    </row>
    <row r="818" spans="13:20" ht="15" x14ac:dyDescent="0.3">
      <c r="M818" s="34">
        <v>812.5</v>
      </c>
      <c r="N818" s="34">
        <v>1.1000000000000001</v>
      </c>
      <c r="O818" s="32">
        <f t="shared" si="72"/>
        <v>33.979999999999997</v>
      </c>
      <c r="P818" s="37">
        <f t="shared" si="77"/>
        <v>40.775999999999996</v>
      </c>
      <c r="Q818" s="32">
        <f t="shared" si="73"/>
        <v>21.020000000000003</v>
      </c>
      <c r="R818" s="32">
        <f t="shared" si="74"/>
        <v>14.224000000000004</v>
      </c>
      <c r="S818" s="26">
        <f t="shared" si="75"/>
        <v>1</v>
      </c>
      <c r="T818" s="26">
        <f t="shared" si="76"/>
        <v>1</v>
      </c>
    </row>
    <row r="819" spans="13:20" ht="15" x14ac:dyDescent="0.3">
      <c r="M819" s="34">
        <v>813.5</v>
      </c>
      <c r="N819" s="34">
        <v>0.6</v>
      </c>
      <c r="O819" s="32">
        <f t="shared" si="72"/>
        <v>33.08</v>
      </c>
      <c r="P819" s="37">
        <f t="shared" si="77"/>
        <v>39.695999999999998</v>
      </c>
      <c r="Q819" s="32">
        <f t="shared" si="73"/>
        <v>21.92</v>
      </c>
      <c r="R819" s="32">
        <f t="shared" si="74"/>
        <v>15.304000000000002</v>
      </c>
      <c r="S819" s="26">
        <f t="shared" si="75"/>
        <v>1</v>
      </c>
      <c r="T819" s="26">
        <f t="shared" si="76"/>
        <v>1</v>
      </c>
    </row>
    <row r="820" spans="13:20" ht="15" x14ac:dyDescent="0.3">
      <c r="M820" s="34">
        <v>814.5</v>
      </c>
      <c r="N820" s="34">
        <v>0</v>
      </c>
      <c r="O820" s="32">
        <f t="shared" si="72"/>
        <v>32</v>
      </c>
      <c r="P820" s="37">
        <f t="shared" si="77"/>
        <v>38.4</v>
      </c>
      <c r="Q820" s="32">
        <f t="shared" si="73"/>
        <v>23</v>
      </c>
      <c r="R820" s="32">
        <f t="shared" si="74"/>
        <v>16.600000000000001</v>
      </c>
      <c r="S820" s="26">
        <f t="shared" si="75"/>
        <v>1</v>
      </c>
      <c r="T820" s="26">
        <f t="shared" si="76"/>
        <v>1</v>
      </c>
    </row>
    <row r="821" spans="13:20" ht="15" x14ac:dyDescent="0.3">
      <c r="M821" s="34">
        <v>815.5</v>
      </c>
      <c r="N821" s="34">
        <v>-0.6</v>
      </c>
      <c r="O821" s="32">
        <f t="shared" si="72"/>
        <v>30.92</v>
      </c>
      <c r="P821" s="37">
        <f t="shared" si="77"/>
        <v>37.103999999999999</v>
      </c>
      <c r="Q821" s="32">
        <f t="shared" si="73"/>
        <v>24.08</v>
      </c>
      <c r="R821" s="32">
        <f t="shared" si="74"/>
        <v>17.896000000000001</v>
      </c>
      <c r="S821" s="26">
        <f t="shared" si="75"/>
        <v>1</v>
      </c>
      <c r="T821" s="26">
        <f t="shared" si="76"/>
        <v>1</v>
      </c>
    </row>
    <row r="822" spans="13:20" ht="15" x14ac:dyDescent="0.3">
      <c r="M822" s="34">
        <v>816.5</v>
      </c>
      <c r="N822" s="34">
        <v>-1.1000000000000001</v>
      </c>
      <c r="O822" s="32">
        <f t="shared" si="72"/>
        <v>30.02</v>
      </c>
      <c r="P822" s="37">
        <f t="shared" si="77"/>
        <v>36.024000000000001</v>
      </c>
      <c r="Q822" s="32">
        <f t="shared" si="73"/>
        <v>24.98</v>
      </c>
      <c r="R822" s="32">
        <f t="shared" si="74"/>
        <v>18.975999999999999</v>
      </c>
      <c r="S822" s="26">
        <f t="shared" si="75"/>
        <v>1</v>
      </c>
      <c r="T822" s="26">
        <f t="shared" si="76"/>
        <v>1</v>
      </c>
    </row>
    <row r="823" spans="13:20" ht="15" x14ac:dyDescent="0.3">
      <c r="M823" s="34">
        <v>817.5</v>
      </c>
      <c r="N823" s="34">
        <v>-1.1000000000000001</v>
      </c>
      <c r="O823" s="32">
        <f t="shared" si="72"/>
        <v>30.02</v>
      </c>
      <c r="P823" s="37">
        <f t="shared" si="77"/>
        <v>36.024000000000001</v>
      </c>
      <c r="Q823" s="32">
        <f t="shared" si="73"/>
        <v>24.98</v>
      </c>
      <c r="R823" s="32">
        <f t="shared" si="74"/>
        <v>18.975999999999999</v>
      </c>
      <c r="S823" s="26">
        <f t="shared" si="75"/>
        <v>1</v>
      </c>
      <c r="T823" s="26">
        <f t="shared" si="76"/>
        <v>1</v>
      </c>
    </row>
    <row r="824" spans="13:20" ht="15" x14ac:dyDescent="0.3">
      <c r="M824" s="34">
        <v>818.5</v>
      </c>
      <c r="N824" s="34">
        <v>-1.1000000000000001</v>
      </c>
      <c r="O824" s="32">
        <f t="shared" si="72"/>
        <v>30.02</v>
      </c>
      <c r="P824" s="37">
        <f t="shared" si="77"/>
        <v>36.024000000000001</v>
      </c>
      <c r="Q824" s="32">
        <f t="shared" si="73"/>
        <v>24.98</v>
      </c>
      <c r="R824" s="32">
        <f t="shared" si="74"/>
        <v>18.975999999999999</v>
      </c>
      <c r="S824" s="26">
        <f t="shared" si="75"/>
        <v>1</v>
      </c>
      <c r="T824" s="26">
        <f t="shared" si="76"/>
        <v>1</v>
      </c>
    </row>
    <row r="825" spans="13:20" ht="15" x14ac:dyDescent="0.3">
      <c r="M825" s="34">
        <v>819.5</v>
      </c>
      <c r="N825" s="34">
        <v>-0.6</v>
      </c>
      <c r="O825" s="32">
        <f t="shared" si="72"/>
        <v>30.92</v>
      </c>
      <c r="P825" s="37">
        <f t="shared" si="77"/>
        <v>37.103999999999999</v>
      </c>
      <c r="Q825" s="32">
        <f t="shared" si="73"/>
        <v>24.08</v>
      </c>
      <c r="R825" s="32">
        <f t="shared" si="74"/>
        <v>17.896000000000001</v>
      </c>
      <c r="S825" s="26">
        <f t="shared" si="75"/>
        <v>1</v>
      </c>
      <c r="T825" s="26">
        <f t="shared" si="76"/>
        <v>1</v>
      </c>
    </row>
    <row r="826" spans="13:20" ht="15" x14ac:dyDescent="0.3">
      <c r="M826" s="34">
        <v>820.5</v>
      </c>
      <c r="N826" s="34">
        <v>-1.1000000000000001</v>
      </c>
      <c r="O826" s="32">
        <f t="shared" si="72"/>
        <v>30.02</v>
      </c>
      <c r="P826" s="37">
        <f t="shared" si="77"/>
        <v>36.024000000000001</v>
      </c>
      <c r="Q826" s="32">
        <f t="shared" si="73"/>
        <v>24.98</v>
      </c>
      <c r="R826" s="32">
        <f t="shared" si="74"/>
        <v>18.975999999999999</v>
      </c>
      <c r="S826" s="26">
        <f t="shared" si="75"/>
        <v>1</v>
      </c>
      <c r="T826" s="26">
        <f t="shared" si="76"/>
        <v>1</v>
      </c>
    </row>
    <row r="827" spans="13:20" ht="15" x14ac:dyDescent="0.3">
      <c r="M827" s="34">
        <v>821.5</v>
      </c>
      <c r="N827" s="34">
        <v>-1.1000000000000001</v>
      </c>
      <c r="O827" s="32">
        <f t="shared" si="72"/>
        <v>30.02</v>
      </c>
      <c r="P827" s="37">
        <f t="shared" si="77"/>
        <v>36.024000000000001</v>
      </c>
      <c r="Q827" s="32">
        <f t="shared" si="73"/>
        <v>24.98</v>
      </c>
      <c r="R827" s="32">
        <f t="shared" si="74"/>
        <v>18.975999999999999</v>
      </c>
      <c r="S827" s="26">
        <f t="shared" si="75"/>
        <v>1</v>
      </c>
      <c r="T827" s="26">
        <f t="shared" si="76"/>
        <v>1</v>
      </c>
    </row>
    <row r="828" spans="13:20" ht="15" x14ac:dyDescent="0.3">
      <c r="M828" s="34">
        <v>822.5</v>
      </c>
      <c r="N828" s="34">
        <v>-1.7</v>
      </c>
      <c r="O828" s="32">
        <f t="shared" si="72"/>
        <v>28.94</v>
      </c>
      <c r="P828" s="37">
        <f t="shared" si="77"/>
        <v>34.728000000000002</v>
      </c>
      <c r="Q828" s="32">
        <f t="shared" si="73"/>
        <v>26.06</v>
      </c>
      <c r="R828" s="32">
        <f t="shared" si="74"/>
        <v>20.271999999999998</v>
      </c>
      <c r="S828" s="26">
        <f t="shared" si="75"/>
        <v>1</v>
      </c>
      <c r="T828" s="26">
        <f t="shared" si="76"/>
        <v>1</v>
      </c>
    </row>
    <row r="829" spans="13:20" ht="15" x14ac:dyDescent="0.3">
      <c r="M829" s="34">
        <v>823.5</v>
      </c>
      <c r="N829" s="34">
        <v>-1.7</v>
      </c>
      <c r="O829" s="32">
        <f t="shared" si="72"/>
        <v>28.94</v>
      </c>
      <c r="P829" s="37">
        <f t="shared" si="77"/>
        <v>34.728000000000002</v>
      </c>
      <c r="Q829" s="32">
        <f t="shared" si="73"/>
        <v>26.06</v>
      </c>
      <c r="R829" s="32">
        <f t="shared" si="74"/>
        <v>20.271999999999998</v>
      </c>
      <c r="S829" s="26">
        <f t="shared" si="75"/>
        <v>1</v>
      </c>
      <c r="T829" s="26">
        <f t="shared" si="76"/>
        <v>1</v>
      </c>
    </row>
    <row r="830" spans="13:20" ht="15" x14ac:dyDescent="0.3">
      <c r="M830" s="34">
        <v>824.5</v>
      </c>
      <c r="N830" s="34">
        <v>-1.7</v>
      </c>
      <c r="O830" s="32">
        <f t="shared" si="72"/>
        <v>28.94</v>
      </c>
      <c r="P830" s="37">
        <f t="shared" si="77"/>
        <v>34.728000000000002</v>
      </c>
      <c r="Q830" s="32">
        <f t="shared" si="73"/>
        <v>26.06</v>
      </c>
      <c r="R830" s="32">
        <f t="shared" si="74"/>
        <v>20.271999999999998</v>
      </c>
      <c r="S830" s="26">
        <f t="shared" si="75"/>
        <v>1</v>
      </c>
      <c r="T830" s="26">
        <f t="shared" si="76"/>
        <v>1</v>
      </c>
    </row>
    <row r="831" spans="13:20" ht="15" x14ac:dyDescent="0.3">
      <c r="M831" s="34">
        <v>825.5</v>
      </c>
      <c r="N831" s="34">
        <v>-1.1000000000000001</v>
      </c>
      <c r="O831" s="32">
        <f t="shared" si="72"/>
        <v>30.02</v>
      </c>
      <c r="P831" s="37">
        <f t="shared" si="77"/>
        <v>36.024000000000001</v>
      </c>
      <c r="Q831" s="32">
        <f t="shared" si="73"/>
        <v>24.98</v>
      </c>
      <c r="R831" s="32">
        <f t="shared" si="74"/>
        <v>18.975999999999999</v>
      </c>
      <c r="S831" s="26">
        <f t="shared" si="75"/>
        <v>1</v>
      </c>
      <c r="T831" s="26">
        <f t="shared" si="76"/>
        <v>1</v>
      </c>
    </row>
    <row r="832" spans="13:20" ht="15" x14ac:dyDescent="0.3">
      <c r="M832" s="34">
        <v>826.5</v>
      </c>
      <c r="N832" s="34">
        <v>-0.6</v>
      </c>
      <c r="O832" s="32">
        <f t="shared" si="72"/>
        <v>30.92</v>
      </c>
      <c r="P832" s="37">
        <f t="shared" si="77"/>
        <v>37.103999999999999</v>
      </c>
      <c r="Q832" s="32">
        <f t="shared" si="73"/>
        <v>24.08</v>
      </c>
      <c r="R832" s="32">
        <f t="shared" si="74"/>
        <v>17.896000000000001</v>
      </c>
      <c r="S832" s="26">
        <f t="shared" si="75"/>
        <v>1</v>
      </c>
      <c r="T832" s="26">
        <f t="shared" si="76"/>
        <v>1</v>
      </c>
    </row>
    <row r="833" spans="13:20" ht="15" x14ac:dyDescent="0.3">
      <c r="M833" s="34">
        <v>827.5</v>
      </c>
      <c r="N833" s="34">
        <v>0</v>
      </c>
      <c r="O833" s="32">
        <f t="shared" si="72"/>
        <v>32</v>
      </c>
      <c r="P833" s="37">
        <f t="shared" si="77"/>
        <v>38.4</v>
      </c>
      <c r="Q833" s="32">
        <f t="shared" si="73"/>
        <v>23</v>
      </c>
      <c r="R833" s="32">
        <f t="shared" si="74"/>
        <v>16.600000000000001</v>
      </c>
      <c r="S833" s="26">
        <f t="shared" si="75"/>
        <v>1</v>
      </c>
      <c r="T833" s="26">
        <f t="shared" si="76"/>
        <v>1</v>
      </c>
    </row>
    <row r="834" spans="13:20" ht="15" x14ac:dyDescent="0.3">
      <c r="M834" s="34">
        <v>828.5</v>
      </c>
      <c r="N834" s="34">
        <v>1.1000000000000001</v>
      </c>
      <c r="O834" s="32">
        <f t="shared" si="72"/>
        <v>33.979999999999997</v>
      </c>
      <c r="P834" s="37">
        <f t="shared" si="77"/>
        <v>40.775999999999996</v>
      </c>
      <c r="Q834" s="32">
        <f t="shared" si="73"/>
        <v>21.020000000000003</v>
      </c>
      <c r="R834" s="32">
        <f t="shared" si="74"/>
        <v>14.224000000000004</v>
      </c>
      <c r="S834" s="26">
        <f t="shared" si="75"/>
        <v>1</v>
      </c>
      <c r="T834" s="26">
        <f t="shared" si="76"/>
        <v>1</v>
      </c>
    </row>
    <row r="835" spans="13:20" ht="15" x14ac:dyDescent="0.3">
      <c r="M835" s="34">
        <v>829.5</v>
      </c>
      <c r="N835" s="34">
        <v>1.7</v>
      </c>
      <c r="O835" s="32">
        <f t="shared" si="72"/>
        <v>35.06</v>
      </c>
      <c r="P835" s="37">
        <f t="shared" si="77"/>
        <v>42.072000000000003</v>
      </c>
      <c r="Q835" s="32">
        <f t="shared" si="73"/>
        <v>19.939999999999998</v>
      </c>
      <c r="R835" s="32">
        <f t="shared" si="74"/>
        <v>12.927999999999997</v>
      </c>
      <c r="S835" s="26">
        <f t="shared" si="75"/>
        <v>1</v>
      </c>
      <c r="T835" s="26">
        <f t="shared" si="76"/>
        <v>1</v>
      </c>
    </row>
    <row r="836" spans="13:20" ht="15" x14ac:dyDescent="0.3">
      <c r="M836" s="34">
        <v>830.5</v>
      </c>
      <c r="N836" s="34">
        <v>1.7</v>
      </c>
      <c r="O836" s="32">
        <f t="shared" si="72"/>
        <v>35.06</v>
      </c>
      <c r="P836" s="37">
        <f t="shared" si="77"/>
        <v>42.072000000000003</v>
      </c>
      <c r="Q836" s="32">
        <f t="shared" si="73"/>
        <v>19.939999999999998</v>
      </c>
      <c r="R836" s="32">
        <f t="shared" si="74"/>
        <v>12.927999999999997</v>
      </c>
      <c r="S836" s="26">
        <f t="shared" si="75"/>
        <v>1</v>
      </c>
      <c r="T836" s="26">
        <f t="shared" si="76"/>
        <v>1</v>
      </c>
    </row>
    <row r="837" spans="13:20" ht="15" x14ac:dyDescent="0.3">
      <c r="M837" s="34">
        <v>831.5</v>
      </c>
      <c r="N837" s="34">
        <v>1.7</v>
      </c>
      <c r="O837" s="32">
        <f t="shared" si="72"/>
        <v>35.06</v>
      </c>
      <c r="P837" s="37">
        <f t="shared" si="77"/>
        <v>42.072000000000003</v>
      </c>
      <c r="Q837" s="32">
        <f t="shared" si="73"/>
        <v>19.939999999999998</v>
      </c>
      <c r="R837" s="32">
        <f t="shared" si="74"/>
        <v>12.927999999999997</v>
      </c>
      <c r="S837" s="26">
        <f t="shared" si="75"/>
        <v>1</v>
      </c>
      <c r="T837" s="26">
        <f t="shared" si="76"/>
        <v>1</v>
      </c>
    </row>
    <row r="838" spans="13:20" ht="15" x14ac:dyDescent="0.3">
      <c r="M838" s="34">
        <v>832.5</v>
      </c>
      <c r="N838" s="34">
        <v>1.1000000000000001</v>
      </c>
      <c r="O838" s="32">
        <f t="shared" ref="O838:O901" si="78">CONVERT(N838,"C","F")</f>
        <v>33.979999999999997</v>
      </c>
      <c r="P838" s="37">
        <f t="shared" si="77"/>
        <v>40.775999999999996</v>
      </c>
      <c r="Q838" s="32">
        <f t="shared" ref="Q838:Q901" si="79">$L$3-O838</f>
        <v>21.020000000000003</v>
      </c>
      <c r="R838" s="32">
        <f t="shared" ref="R838:R901" si="80">$L$3-P838</f>
        <v>14.224000000000004</v>
      </c>
      <c r="S838" s="26">
        <f t="shared" ref="S838:S901" si="81">IF(O838&lt;=$L$3, 1, 0)</f>
        <v>1</v>
      </c>
      <c r="T838" s="26">
        <f t="shared" ref="T838:T901" si="82">IF(P838&lt;=$L$3, 1, 0)</f>
        <v>1</v>
      </c>
    </row>
    <row r="839" spans="13:20" ht="15" x14ac:dyDescent="0.3">
      <c r="M839" s="34">
        <v>833.5</v>
      </c>
      <c r="N839" s="34">
        <v>1.1000000000000001</v>
      </c>
      <c r="O839" s="32">
        <f t="shared" si="78"/>
        <v>33.979999999999997</v>
      </c>
      <c r="P839" s="37">
        <f t="shared" ref="P839:P902" si="83">O839*1.2</f>
        <v>40.775999999999996</v>
      </c>
      <c r="Q839" s="32">
        <f t="shared" si="79"/>
        <v>21.020000000000003</v>
      </c>
      <c r="R839" s="32">
        <f t="shared" si="80"/>
        <v>14.224000000000004</v>
      </c>
      <c r="S839" s="26">
        <f t="shared" si="81"/>
        <v>1</v>
      </c>
      <c r="T839" s="26">
        <f t="shared" si="82"/>
        <v>1</v>
      </c>
    </row>
    <row r="840" spans="13:20" ht="15" x14ac:dyDescent="0.3">
      <c r="M840" s="34">
        <v>834.5</v>
      </c>
      <c r="N840" s="34">
        <v>0.6</v>
      </c>
      <c r="O840" s="32">
        <f t="shared" si="78"/>
        <v>33.08</v>
      </c>
      <c r="P840" s="37">
        <f t="shared" si="83"/>
        <v>39.695999999999998</v>
      </c>
      <c r="Q840" s="32">
        <f t="shared" si="79"/>
        <v>21.92</v>
      </c>
      <c r="R840" s="32">
        <f t="shared" si="80"/>
        <v>15.304000000000002</v>
      </c>
      <c r="S840" s="26">
        <f t="shared" si="81"/>
        <v>1</v>
      </c>
      <c r="T840" s="26">
        <f t="shared" si="82"/>
        <v>1</v>
      </c>
    </row>
    <row r="841" spans="13:20" ht="15" x14ac:dyDescent="0.3">
      <c r="M841" s="34">
        <v>835.5</v>
      </c>
      <c r="N841" s="34">
        <v>0.6</v>
      </c>
      <c r="O841" s="32">
        <f t="shared" si="78"/>
        <v>33.08</v>
      </c>
      <c r="P841" s="37">
        <f t="shared" si="83"/>
        <v>39.695999999999998</v>
      </c>
      <c r="Q841" s="32">
        <f t="shared" si="79"/>
        <v>21.92</v>
      </c>
      <c r="R841" s="32">
        <f t="shared" si="80"/>
        <v>15.304000000000002</v>
      </c>
      <c r="S841" s="26">
        <f t="shared" si="81"/>
        <v>1</v>
      </c>
      <c r="T841" s="26">
        <f t="shared" si="82"/>
        <v>1</v>
      </c>
    </row>
    <row r="842" spans="13:20" ht="15" x14ac:dyDescent="0.3">
      <c r="M842" s="34">
        <v>836.5</v>
      </c>
      <c r="N842" s="34">
        <v>0.6</v>
      </c>
      <c r="O842" s="32">
        <f t="shared" si="78"/>
        <v>33.08</v>
      </c>
      <c r="P842" s="37">
        <f t="shared" si="83"/>
        <v>39.695999999999998</v>
      </c>
      <c r="Q842" s="32">
        <f t="shared" si="79"/>
        <v>21.92</v>
      </c>
      <c r="R842" s="32">
        <f t="shared" si="80"/>
        <v>15.304000000000002</v>
      </c>
      <c r="S842" s="26">
        <f t="shared" si="81"/>
        <v>1</v>
      </c>
      <c r="T842" s="26">
        <f t="shared" si="82"/>
        <v>1</v>
      </c>
    </row>
    <row r="843" spans="13:20" ht="15" x14ac:dyDescent="0.3">
      <c r="M843" s="34">
        <v>837.5</v>
      </c>
      <c r="N843" s="34">
        <v>0.6</v>
      </c>
      <c r="O843" s="32">
        <f t="shared" si="78"/>
        <v>33.08</v>
      </c>
      <c r="P843" s="37">
        <f t="shared" si="83"/>
        <v>39.695999999999998</v>
      </c>
      <c r="Q843" s="32">
        <f t="shared" si="79"/>
        <v>21.92</v>
      </c>
      <c r="R843" s="32">
        <f t="shared" si="80"/>
        <v>15.304000000000002</v>
      </c>
      <c r="S843" s="26">
        <f t="shared" si="81"/>
        <v>1</v>
      </c>
      <c r="T843" s="26">
        <f t="shared" si="82"/>
        <v>1</v>
      </c>
    </row>
    <row r="844" spans="13:20" ht="15" x14ac:dyDescent="0.3">
      <c r="M844" s="34">
        <v>838.5</v>
      </c>
      <c r="N844" s="34">
        <v>-0.6</v>
      </c>
      <c r="O844" s="32">
        <f t="shared" si="78"/>
        <v>30.92</v>
      </c>
      <c r="P844" s="37">
        <f t="shared" si="83"/>
        <v>37.103999999999999</v>
      </c>
      <c r="Q844" s="32">
        <f t="shared" si="79"/>
        <v>24.08</v>
      </c>
      <c r="R844" s="32">
        <f t="shared" si="80"/>
        <v>17.896000000000001</v>
      </c>
      <c r="S844" s="26">
        <f t="shared" si="81"/>
        <v>1</v>
      </c>
      <c r="T844" s="26">
        <f t="shared" si="82"/>
        <v>1</v>
      </c>
    </row>
    <row r="845" spans="13:20" ht="15" x14ac:dyDescent="0.3">
      <c r="M845" s="34">
        <v>839.5</v>
      </c>
      <c r="N845" s="34">
        <v>-0.6</v>
      </c>
      <c r="O845" s="32">
        <f t="shared" si="78"/>
        <v>30.92</v>
      </c>
      <c r="P845" s="37">
        <f t="shared" si="83"/>
        <v>37.103999999999999</v>
      </c>
      <c r="Q845" s="32">
        <f t="shared" si="79"/>
        <v>24.08</v>
      </c>
      <c r="R845" s="32">
        <f t="shared" si="80"/>
        <v>17.896000000000001</v>
      </c>
      <c r="S845" s="26">
        <f t="shared" si="81"/>
        <v>1</v>
      </c>
      <c r="T845" s="26">
        <f t="shared" si="82"/>
        <v>1</v>
      </c>
    </row>
    <row r="846" spans="13:20" ht="15" x14ac:dyDescent="0.3">
      <c r="M846" s="34">
        <v>840.5</v>
      </c>
      <c r="N846" s="34">
        <v>-0.6</v>
      </c>
      <c r="O846" s="32">
        <f t="shared" si="78"/>
        <v>30.92</v>
      </c>
      <c r="P846" s="37">
        <f t="shared" si="83"/>
        <v>37.103999999999999</v>
      </c>
      <c r="Q846" s="32">
        <f t="shared" si="79"/>
        <v>24.08</v>
      </c>
      <c r="R846" s="32">
        <f t="shared" si="80"/>
        <v>17.896000000000001</v>
      </c>
      <c r="S846" s="26">
        <f t="shared" si="81"/>
        <v>1</v>
      </c>
      <c r="T846" s="26">
        <f t="shared" si="82"/>
        <v>1</v>
      </c>
    </row>
    <row r="847" spans="13:20" ht="15" x14ac:dyDescent="0.3">
      <c r="M847" s="34">
        <v>841.5</v>
      </c>
      <c r="N847" s="34">
        <v>-1.7</v>
      </c>
      <c r="O847" s="32">
        <f t="shared" si="78"/>
        <v>28.94</v>
      </c>
      <c r="P847" s="37">
        <f t="shared" si="83"/>
        <v>34.728000000000002</v>
      </c>
      <c r="Q847" s="32">
        <f t="shared" si="79"/>
        <v>26.06</v>
      </c>
      <c r="R847" s="32">
        <f t="shared" si="80"/>
        <v>20.271999999999998</v>
      </c>
      <c r="S847" s="26">
        <f t="shared" si="81"/>
        <v>1</v>
      </c>
      <c r="T847" s="26">
        <f t="shared" si="82"/>
        <v>1</v>
      </c>
    </row>
    <row r="848" spans="13:20" ht="15" x14ac:dyDescent="0.3">
      <c r="M848" s="34">
        <v>842.5</v>
      </c>
      <c r="N848" s="34">
        <v>-2.2000000000000002</v>
      </c>
      <c r="O848" s="32">
        <f t="shared" si="78"/>
        <v>28.04</v>
      </c>
      <c r="P848" s="37">
        <f t="shared" si="83"/>
        <v>33.647999999999996</v>
      </c>
      <c r="Q848" s="32">
        <f t="shared" si="79"/>
        <v>26.96</v>
      </c>
      <c r="R848" s="32">
        <f t="shared" si="80"/>
        <v>21.352000000000004</v>
      </c>
      <c r="S848" s="26">
        <f t="shared" si="81"/>
        <v>1</v>
      </c>
      <c r="T848" s="26">
        <f t="shared" si="82"/>
        <v>1</v>
      </c>
    </row>
    <row r="849" spans="13:20" ht="15" x14ac:dyDescent="0.3">
      <c r="M849" s="34">
        <v>843.5</v>
      </c>
      <c r="N849" s="34">
        <v>-3.3</v>
      </c>
      <c r="O849" s="32">
        <f t="shared" si="78"/>
        <v>26.060000000000002</v>
      </c>
      <c r="P849" s="37">
        <f t="shared" si="83"/>
        <v>31.272000000000002</v>
      </c>
      <c r="Q849" s="32">
        <f t="shared" si="79"/>
        <v>28.939999999999998</v>
      </c>
      <c r="R849" s="32">
        <f t="shared" si="80"/>
        <v>23.727999999999998</v>
      </c>
      <c r="S849" s="26">
        <f t="shared" si="81"/>
        <v>1</v>
      </c>
      <c r="T849" s="26">
        <f t="shared" si="82"/>
        <v>1</v>
      </c>
    </row>
    <row r="850" spans="13:20" ht="15" x14ac:dyDescent="0.3">
      <c r="M850" s="34">
        <v>844.5</v>
      </c>
      <c r="N850" s="34">
        <v>-2.8</v>
      </c>
      <c r="O850" s="32">
        <f t="shared" si="78"/>
        <v>26.96</v>
      </c>
      <c r="P850" s="37">
        <f t="shared" si="83"/>
        <v>32.351999999999997</v>
      </c>
      <c r="Q850" s="32">
        <f t="shared" si="79"/>
        <v>28.04</v>
      </c>
      <c r="R850" s="32">
        <f t="shared" si="80"/>
        <v>22.648000000000003</v>
      </c>
      <c r="S850" s="26">
        <f t="shared" si="81"/>
        <v>1</v>
      </c>
      <c r="T850" s="26">
        <f t="shared" si="82"/>
        <v>1</v>
      </c>
    </row>
    <row r="851" spans="13:20" ht="15" x14ac:dyDescent="0.3">
      <c r="M851" s="34">
        <v>845.5</v>
      </c>
      <c r="N851" s="34">
        <v>-2.8</v>
      </c>
      <c r="O851" s="32">
        <f t="shared" si="78"/>
        <v>26.96</v>
      </c>
      <c r="P851" s="37">
        <f t="shared" si="83"/>
        <v>32.351999999999997</v>
      </c>
      <c r="Q851" s="32">
        <f t="shared" si="79"/>
        <v>28.04</v>
      </c>
      <c r="R851" s="32">
        <f t="shared" si="80"/>
        <v>22.648000000000003</v>
      </c>
      <c r="S851" s="26">
        <f t="shared" si="81"/>
        <v>1</v>
      </c>
      <c r="T851" s="26">
        <f t="shared" si="82"/>
        <v>1</v>
      </c>
    </row>
    <row r="852" spans="13:20" ht="15" x14ac:dyDescent="0.3">
      <c r="M852" s="34">
        <v>846.5</v>
      </c>
      <c r="N852" s="34">
        <v>-2.2000000000000002</v>
      </c>
      <c r="O852" s="32">
        <f t="shared" si="78"/>
        <v>28.04</v>
      </c>
      <c r="P852" s="37">
        <f t="shared" si="83"/>
        <v>33.647999999999996</v>
      </c>
      <c r="Q852" s="32">
        <f t="shared" si="79"/>
        <v>26.96</v>
      </c>
      <c r="R852" s="32">
        <f t="shared" si="80"/>
        <v>21.352000000000004</v>
      </c>
      <c r="S852" s="26">
        <f t="shared" si="81"/>
        <v>1</v>
      </c>
      <c r="T852" s="26">
        <f t="shared" si="82"/>
        <v>1</v>
      </c>
    </row>
    <row r="853" spans="13:20" ht="15" x14ac:dyDescent="0.3">
      <c r="M853" s="34">
        <v>847.5</v>
      </c>
      <c r="N853" s="34">
        <v>-2.8</v>
      </c>
      <c r="O853" s="32">
        <f t="shared" si="78"/>
        <v>26.96</v>
      </c>
      <c r="P853" s="37">
        <f t="shared" si="83"/>
        <v>32.351999999999997</v>
      </c>
      <c r="Q853" s="32">
        <f t="shared" si="79"/>
        <v>28.04</v>
      </c>
      <c r="R853" s="32">
        <f t="shared" si="80"/>
        <v>22.648000000000003</v>
      </c>
      <c r="S853" s="26">
        <f t="shared" si="81"/>
        <v>1</v>
      </c>
      <c r="T853" s="26">
        <f t="shared" si="82"/>
        <v>1</v>
      </c>
    </row>
    <row r="854" spans="13:20" ht="15" x14ac:dyDescent="0.3">
      <c r="M854" s="34">
        <v>848.5</v>
      </c>
      <c r="N854" s="34">
        <v>-1.7</v>
      </c>
      <c r="O854" s="32">
        <f t="shared" si="78"/>
        <v>28.94</v>
      </c>
      <c r="P854" s="37">
        <f t="shared" si="83"/>
        <v>34.728000000000002</v>
      </c>
      <c r="Q854" s="32">
        <f t="shared" si="79"/>
        <v>26.06</v>
      </c>
      <c r="R854" s="32">
        <f t="shared" si="80"/>
        <v>20.271999999999998</v>
      </c>
      <c r="S854" s="26">
        <f t="shared" si="81"/>
        <v>1</v>
      </c>
      <c r="T854" s="26">
        <f t="shared" si="82"/>
        <v>1</v>
      </c>
    </row>
    <row r="855" spans="13:20" ht="15" x14ac:dyDescent="0.3">
      <c r="M855" s="34">
        <v>849.5</v>
      </c>
      <c r="N855" s="34">
        <v>-1.1000000000000001</v>
      </c>
      <c r="O855" s="32">
        <f t="shared" si="78"/>
        <v>30.02</v>
      </c>
      <c r="P855" s="37">
        <f t="shared" si="83"/>
        <v>36.024000000000001</v>
      </c>
      <c r="Q855" s="32">
        <f t="shared" si="79"/>
        <v>24.98</v>
      </c>
      <c r="R855" s="32">
        <f t="shared" si="80"/>
        <v>18.975999999999999</v>
      </c>
      <c r="S855" s="26">
        <f t="shared" si="81"/>
        <v>1</v>
      </c>
      <c r="T855" s="26">
        <f t="shared" si="82"/>
        <v>1</v>
      </c>
    </row>
    <row r="856" spans="13:20" ht="15" x14ac:dyDescent="0.3">
      <c r="M856" s="34">
        <v>850.5</v>
      </c>
      <c r="N856" s="34">
        <v>-1.1000000000000001</v>
      </c>
      <c r="O856" s="32">
        <f t="shared" si="78"/>
        <v>30.02</v>
      </c>
      <c r="P856" s="37">
        <f t="shared" si="83"/>
        <v>36.024000000000001</v>
      </c>
      <c r="Q856" s="32">
        <f t="shared" si="79"/>
        <v>24.98</v>
      </c>
      <c r="R856" s="32">
        <f t="shared" si="80"/>
        <v>18.975999999999999</v>
      </c>
      <c r="S856" s="26">
        <f t="shared" si="81"/>
        <v>1</v>
      </c>
      <c r="T856" s="26">
        <f t="shared" si="82"/>
        <v>1</v>
      </c>
    </row>
    <row r="857" spans="13:20" ht="15" x14ac:dyDescent="0.3">
      <c r="M857" s="34">
        <v>851.5</v>
      </c>
      <c r="N857" s="34">
        <v>-0.6</v>
      </c>
      <c r="O857" s="32">
        <f t="shared" si="78"/>
        <v>30.92</v>
      </c>
      <c r="P857" s="37">
        <f t="shared" si="83"/>
        <v>37.103999999999999</v>
      </c>
      <c r="Q857" s="32">
        <f t="shared" si="79"/>
        <v>24.08</v>
      </c>
      <c r="R857" s="32">
        <f t="shared" si="80"/>
        <v>17.896000000000001</v>
      </c>
      <c r="S857" s="26">
        <f t="shared" si="81"/>
        <v>1</v>
      </c>
      <c r="T857" s="26">
        <f t="shared" si="82"/>
        <v>1</v>
      </c>
    </row>
    <row r="858" spans="13:20" ht="15" x14ac:dyDescent="0.3">
      <c r="M858" s="34">
        <v>852.5</v>
      </c>
      <c r="N858" s="34">
        <v>-0.6</v>
      </c>
      <c r="O858" s="32">
        <f t="shared" si="78"/>
        <v>30.92</v>
      </c>
      <c r="P858" s="37">
        <f t="shared" si="83"/>
        <v>37.103999999999999</v>
      </c>
      <c r="Q858" s="32">
        <f t="shared" si="79"/>
        <v>24.08</v>
      </c>
      <c r="R858" s="32">
        <f t="shared" si="80"/>
        <v>17.896000000000001</v>
      </c>
      <c r="S858" s="26">
        <f t="shared" si="81"/>
        <v>1</v>
      </c>
      <c r="T858" s="26">
        <f t="shared" si="82"/>
        <v>1</v>
      </c>
    </row>
    <row r="859" spans="13:20" ht="15" x14ac:dyDescent="0.3">
      <c r="M859" s="34">
        <v>853.5</v>
      </c>
      <c r="N859" s="34">
        <v>-0.6</v>
      </c>
      <c r="O859" s="32">
        <f t="shared" si="78"/>
        <v>30.92</v>
      </c>
      <c r="P859" s="37">
        <f t="shared" si="83"/>
        <v>37.103999999999999</v>
      </c>
      <c r="Q859" s="32">
        <f t="shared" si="79"/>
        <v>24.08</v>
      </c>
      <c r="R859" s="32">
        <f t="shared" si="80"/>
        <v>17.896000000000001</v>
      </c>
      <c r="S859" s="26">
        <f t="shared" si="81"/>
        <v>1</v>
      </c>
      <c r="T859" s="26">
        <f t="shared" si="82"/>
        <v>1</v>
      </c>
    </row>
    <row r="860" spans="13:20" ht="15" x14ac:dyDescent="0.3">
      <c r="M860" s="34">
        <v>854.5</v>
      </c>
      <c r="N860" s="34">
        <v>-0.6</v>
      </c>
      <c r="O860" s="32">
        <f t="shared" si="78"/>
        <v>30.92</v>
      </c>
      <c r="P860" s="37">
        <f t="shared" si="83"/>
        <v>37.103999999999999</v>
      </c>
      <c r="Q860" s="32">
        <f t="shared" si="79"/>
        <v>24.08</v>
      </c>
      <c r="R860" s="32">
        <f t="shared" si="80"/>
        <v>17.896000000000001</v>
      </c>
      <c r="S860" s="26">
        <f t="shared" si="81"/>
        <v>1</v>
      </c>
      <c r="T860" s="26">
        <f t="shared" si="82"/>
        <v>1</v>
      </c>
    </row>
    <row r="861" spans="13:20" ht="15" x14ac:dyDescent="0.3">
      <c r="M861" s="34">
        <v>855.5</v>
      </c>
      <c r="N861" s="34">
        <v>-0.6</v>
      </c>
      <c r="O861" s="32">
        <f t="shared" si="78"/>
        <v>30.92</v>
      </c>
      <c r="P861" s="37">
        <f t="shared" si="83"/>
        <v>37.103999999999999</v>
      </c>
      <c r="Q861" s="32">
        <f t="shared" si="79"/>
        <v>24.08</v>
      </c>
      <c r="R861" s="32">
        <f t="shared" si="80"/>
        <v>17.896000000000001</v>
      </c>
      <c r="S861" s="26">
        <f t="shared" si="81"/>
        <v>1</v>
      </c>
      <c r="T861" s="26">
        <f t="shared" si="82"/>
        <v>1</v>
      </c>
    </row>
    <row r="862" spans="13:20" ht="15" x14ac:dyDescent="0.3">
      <c r="M862" s="34">
        <v>856.5</v>
      </c>
      <c r="N862" s="34">
        <v>-0.6</v>
      </c>
      <c r="O862" s="32">
        <f t="shared" si="78"/>
        <v>30.92</v>
      </c>
      <c r="P862" s="37">
        <f t="shared" si="83"/>
        <v>37.103999999999999</v>
      </c>
      <c r="Q862" s="32">
        <f t="shared" si="79"/>
        <v>24.08</v>
      </c>
      <c r="R862" s="32">
        <f t="shared" si="80"/>
        <v>17.896000000000001</v>
      </c>
      <c r="S862" s="26">
        <f t="shared" si="81"/>
        <v>1</v>
      </c>
      <c r="T862" s="26">
        <f t="shared" si="82"/>
        <v>1</v>
      </c>
    </row>
    <row r="863" spans="13:20" ht="15" x14ac:dyDescent="0.3">
      <c r="M863" s="34">
        <v>857.5</v>
      </c>
      <c r="N863" s="34">
        <v>-0.6</v>
      </c>
      <c r="O863" s="32">
        <f t="shared" si="78"/>
        <v>30.92</v>
      </c>
      <c r="P863" s="37">
        <f t="shared" si="83"/>
        <v>37.103999999999999</v>
      </c>
      <c r="Q863" s="32">
        <f t="shared" si="79"/>
        <v>24.08</v>
      </c>
      <c r="R863" s="32">
        <f t="shared" si="80"/>
        <v>17.896000000000001</v>
      </c>
      <c r="S863" s="26">
        <f t="shared" si="81"/>
        <v>1</v>
      </c>
      <c r="T863" s="26">
        <f t="shared" si="82"/>
        <v>1</v>
      </c>
    </row>
    <row r="864" spans="13:20" ht="15" x14ac:dyDescent="0.3">
      <c r="M864" s="34">
        <v>858.5</v>
      </c>
      <c r="N864" s="34">
        <v>-0.6</v>
      </c>
      <c r="O864" s="32">
        <f t="shared" si="78"/>
        <v>30.92</v>
      </c>
      <c r="P864" s="37">
        <f t="shared" si="83"/>
        <v>37.103999999999999</v>
      </c>
      <c r="Q864" s="32">
        <f t="shared" si="79"/>
        <v>24.08</v>
      </c>
      <c r="R864" s="32">
        <f t="shared" si="80"/>
        <v>17.896000000000001</v>
      </c>
      <c r="S864" s="26">
        <f t="shared" si="81"/>
        <v>1</v>
      </c>
      <c r="T864" s="26">
        <f t="shared" si="82"/>
        <v>1</v>
      </c>
    </row>
    <row r="865" spans="13:20" ht="15" x14ac:dyDescent="0.3">
      <c r="M865" s="34">
        <v>859.5</v>
      </c>
      <c r="N865" s="34">
        <v>-1.7</v>
      </c>
      <c r="O865" s="32">
        <f t="shared" si="78"/>
        <v>28.94</v>
      </c>
      <c r="P865" s="37">
        <f t="shared" si="83"/>
        <v>34.728000000000002</v>
      </c>
      <c r="Q865" s="32">
        <f t="shared" si="79"/>
        <v>26.06</v>
      </c>
      <c r="R865" s="32">
        <f t="shared" si="80"/>
        <v>20.271999999999998</v>
      </c>
      <c r="S865" s="26">
        <f t="shared" si="81"/>
        <v>1</v>
      </c>
      <c r="T865" s="26">
        <f t="shared" si="82"/>
        <v>1</v>
      </c>
    </row>
    <row r="866" spans="13:20" ht="15" x14ac:dyDescent="0.3">
      <c r="M866" s="34">
        <v>860.5</v>
      </c>
      <c r="N866" s="34">
        <v>-1.7</v>
      </c>
      <c r="O866" s="32">
        <f t="shared" si="78"/>
        <v>28.94</v>
      </c>
      <c r="P866" s="37">
        <f t="shared" si="83"/>
        <v>34.728000000000002</v>
      </c>
      <c r="Q866" s="32">
        <f t="shared" si="79"/>
        <v>26.06</v>
      </c>
      <c r="R866" s="32">
        <f t="shared" si="80"/>
        <v>20.271999999999998</v>
      </c>
      <c r="S866" s="26">
        <f t="shared" si="81"/>
        <v>1</v>
      </c>
      <c r="T866" s="26">
        <f t="shared" si="82"/>
        <v>1</v>
      </c>
    </row>
    <row r="867" spans="13:20" ht="15" x14ac:dyDescent="0.3">
      <c r="M867" s="34">
        <v>861.5</v>
      </c>
      <c r="N867" s="34">
        <v>-2.2000000000000002</v>
      </c>
      <c r="O867" s="32">
        <f t="shared" si="78"/>
        <v>28.04</v>
      </c>
      <c r="P867" s="37">
        <f t="shared" si="83"/>
        <v>33.647999999999996</v>
      </c>
      <c r="Q867" s="32">
        <f t="shared" si="79"/>
        <v>26.96</v>
      </c>
      <c r="R867" s="32">
        <f t="shared" si="80"/>
        <v>21.352000000000004</v>
      </c>
      <c r="S867" s="26">
        <f t="shared" si="81"/>
        <v>1</v>
      </c>
      <c r="T867" s="26">
        <f t="shared" si="82"/>
        <v>1</v>
      </c>
    </row>
    <row r="868" spans="13:20" ht="15" x14ac:dyDescent="0.3">
      <c r="M868" s="34">
        <v>862.5</v>
      </c>
      <c r="N868" s="34">
        <v>-2.8</v>
      </c>
      <c r="O868" s="32">
        <f t="shared" si="78"/>
        <v>26.96</v>
      </c>
      <c r="P868" s="37">
        <f t="shared" si="83"/>
        <v>32.351999999999997</v>
      </c>
      <c r="Q868" s="32">
        <f t="shared" si="79"/>
        <v>28.04</v>
      </c>
      <c r="R868" s="32">
        <f t="shared" si="80"/>
        <v>22.648000000000003</v>
      </c>
      <c r="S868" s="26">
        <f t="shared" si="81"/>
        <v>1</v>
      </c>
      <c r="T868" s="26">
        <f t="shared" si="82"/>
        <v>1</v>
      </c>
    </row>
    <row r="869" spans="13:20" ht="15" x14ac:dyDescent="0.3">
      <c r="M869" s="34">
        <v>863.5</v>
      </c>
      <c r="N869" s="34">
        <v>-2.8</v>
      </c>
      <c r="O869" s="32">
        <f t="shared" si="78"/>
        <v>26.96</v>
      </c>
      <c r="P869" s="37">
        <f t="shared" si="83"/>
        <v>32.351999999999997</v>
      </c>
      <c r="Q869" s="32">
        <f t="shared" si="79"/>
        <v>28.04</v>
      </c>
      <c r="R869" s="32">
        <f t="shared" si="80"/>
        <v>22.648000000000003</v>
      </c>
      <c r="S869" s="26">
        <f t="shared" si="81"/>
        <v>1</v>
      </c>
      <c r="T869" s="26">
        <f t="shared" si="82"/>
        <v>1</v>
      </c>
    </row>
    <row r="870" spans="13:20" ht="15" x14ac:dyDescent="0.3">
      <c r="M870" s="34">
        <v>864.5</v>
      </c>
      <c r="N870" s="34">
        <v>-2.8</v>
      </c>
      <c r="O870" s="32">
        <f t="shared" si="78"/>
        <v>26.96</v>
      </c>
      <c r="P870" s="37">
        <f t="shared" si="83"/>
        <v>32.351999999999997</v>
      </c>
      <c r="Q870" s="32">
        <f t="shared" si="79"/>
        <v>28.04</v>
      </c>
      <c r="R870" s="32">
        <f t="shared" si="80"/>
        <v>22.648000000000003</v>
      </c>
      <c r="S870" s="26">
        <f t="shared" si="81"/>
        <v>1</v>
      </c>
      <c r="T870" s="26">
        <f t="shared" si="82"/>
        <v>1</v>
      </c>
    </row>
    <row r="871" spans="13:20" ht="15" x14ac:dyDescent="0.3">
      <c r="M871" s="34">
        <v>865.5</v>
      </c>
      <c r="N871" s="34">
        <v>-2.8</v>
      </c>
      <c r="O871" s="32">
        <f t="shared" si="78"/>
        <v>26.96</v>
      </c>
      <c r="P871" s="37">
        <f t="shared" si="83"/>
        <v>32.351999999999997</v>
      </c>
      <c r="Q871" s="32">
        <f t="shared" si="79"/>
        <v>28.04</v>
      </c>
      <c r="R871" s="32">
        <f t="shared" si="80"/>
        <v>22.648000000000003</v>
      </c>
      <c r="S871" s="26">
        <f t="shared" si="81"/>
        <v>1</v>
      </c>
      <c r="T871" s="26">
        <f t="shared" si="82"/>
        <v>1</v>
      </c>
    </row>
    <row r="872" spans="13:20" ht="15" x14ac:dyDescent="0.3">
      <c r="M872" s="34">
        <v>866.5</v>
      </c>
      <c r="N872" s="34">
        <v>-4.4000000000000004</v>
      </c>
      <c r="O872" s="32">
        <f t="shared" si="78"/>
        <v>24.08</v>
      </c>
      <c r="P872" s="37">
        <f t="shared" si="83"/>
        <v>28.895999999999997</v>
      </c>
      <c r="Q872" s="32">
        <f t="shared" si="79"/>
        <v>30.92</v>
      </c>
      <c r="R872" s="32">
        <f t="shared" si="80"/>
        <v>26.104000000000003</v>
      </c>
      <c r="S872" s="26">
        <f t="shared" si="81"/>
        <v>1</v>
      </c>
      <c r="T872" s="26">
        <f t="shared" si="82"/>
        <v>1</v>
      </c>
    </row>
    <row r="873" spans="13:20" ht="15" x14ac:dyDescent="0.3">
      <c r="M873" s="34">
        <v>867.5</v>
      </c>
      <c r="N873" s="34">
        <v>-5.6</v>
      </c>
      <c r="O873" s="32">
        <f t="shared" si="78"/>
        <v>21.92</v>
      </c>
      <c r="P873" s="37">
        <f t="shared" si="83"/>
        <v>26.304000000000002</v>
      </c>
      <c r="Q873" s="32">
        <f t="shared" si="79"/>
        <v>33.08</v>
      </c>
      <c r="R873" s="32">
        <f t="shared" si="80"/>
        <v>28.695999999999998</v>
      </c>
      <c r="S873" s="26">
        <f t="shared" si="81"/>
        <v>1</v>
      </c>
      <c r="T873" s="26">
        <f t="shared" si="82"/>
        <v>1</v>
      </c>
    </row>
    <row r="874" spans="13:20" ht="15" x14ac:dyDescent="0.3">
      <c r="M874" s="34">
        <v>868.5</v>
      </c>
      <c r="N874" s="34">
        <v>-5.6</v>
      </c>
      <c r="O874" s="32">
        <f t="shared" si="78"/>
        <v>21.92</v>
      </c>
      <c r="P874" s="37">
        <f t="shared" si="83"/>
        <v>26.304000000000002</v>
      </c>
      <c r="Q874" s="32">
        <f t="shared" si="79"/>
        <v>33.08</v>
      </c>
      <c r="R874" s="32">
        <f t="shared" si="80"/>
        <v>28.695999999999998</v>
      </c>
      <c r="S874" s="26">
        <f t="shared" si="81"/>
        <v>1</v>
      </c>
      <c r="T874" s="26">
        <f t="shared" si="82"/>
        <v>1</v>
      </c>
    </row>
    <row r="875" spans="13:20" ht="15" x14ac:dyDescent="0.3">
      <c r="M875" s="34">
        <v>869.5</v>
      </c>
      <c r="N875" s="34">
        <v>-6.7</v>
      </c>
      <c r="O875" s="32">
        <f t="shared" si="78"/>
        <v>19.939999999999998</v>
      </c>
      <c r="P875" s="37">
        <f t="shared" si="83"/>
        <v>23.927999999999997</v>
      </c>
      <c r="Q875" s="32">
        <f t="shared" si="79"/>
        <v>35.06</v>
      </c>
      <c r="R875" s="32">
        <f t="shared" si="80"/>
        <v>31.072000000000003</v>
      </c>
      <c r="S875" s="26">
        <f t="shared" si="81"/>
        <v>1</v>
      </c>
      <c r="T875" s="26">
        <f t="shared" si="82"/>
        <v>1</v>
      </c>
    </row>
    <row r="876" spans="13:20" ht="15" x14ac:dyDescent="0.3">
      <c r="M876" s="34">
        <v>870.5</v>
      </c>
      <c r="N876" s="34">
        <v>-6.7</v>
      </c>
      <c r="O876" s="32">
        <f t="shared" si="78"/>
        <v>19.939999999999998</v>
      </c>
      <c r="P876" s="37">
        <f t="shared" si="83"/>
        <v>23.927999999999997</v>
      </c>
      <c r="Q876" s="32">
        <f t="shared" si="79"/>
        <v>35.06</v>
      </c>
      <c r="R876" s="32">
        <f t="shared" si="80"/>
        <v>31.072000000000003</v>
      </c>
      <c r="S876" s="26">
        <f t="shared" si="81"/>
        <v>1</v>
      </c>
      <c r="T876" s="26">
        <f t="shared" si="82"/>
        <v>1</v>
      </c>
    </row>
    <row r="877" spans="13:20" ht="15" x14ac:dyDescent="0.3">
      <c r="M877" s="34">
        <v>871.5</v>
      </c>
      <c r="N877" s="34">
        <v>-6.7</v>
      </c>
      <c r="O877" s="32">
        <f t="shared" si="78"/>
        <v>19.939999999999998</v>
      </c>
      <c r="P877" s="37">
        <f t="shared" si="83"/>
        <v>23.927999999999997</v>
      </c>
      <c r="Q877" s="32">
        <f t="shared" si="79"/>
        <v>35.06</v>
      </c>
      <c r="R877" s="32">
        <f t="shared" si="80"/>
        <v>31.072000000000003</v>
      </c>
      <c r="S877" s="26">
        <f t="shared" si="81"/>
        <v>1</v>
      </c>
      <c r="T877" s="26">
        <f t="shared" si="82"/>
        <v>1</v>
      </c>
    </row>
    <row r="878" spans="13:20" ht="15" x14ac:dyDescent="0.3">
      <c r="M878" s="34">
        <v>872.5</v>
      </c>
      <c r="N878" s="34">
        <v>-6.7</v>
      </c>
      <c r="O878" s="32">
        <f t="shared" si="78"/>
        <v>19.939999999999998</v>
      </c>
      <c r="P878" s="37">
        <f t="shared" si="83"/>
        <v>23.927999999999997</v>
      </c>
      <c r="Q878" s="32">
        <f t="shared" si="79"/>
        <v>35.06</v>
      </c>
      <c r="R878" s="32">
        <f t="shared" si="80"/>
        <v>31.072000000000003</v>
      </c>
      <c r="S878" s="26">
        <f t="shared" si="81"/>
        <v>1</v>
      </c>
      <c r="T878" s="26">
        <f t="shared" si="82"/>
        <v>1</v>
      </c>
    </row>
    <row r="879" spans="13:20" ht="15" x14ac:dyDescent="0.3">
      <c r="M879" s="34">
        <v>873.5</v>
      </c>
      <c r="N879" s="34">
        <v>-7.2</v>
      </c>
      <c r="O879" s="32">
        <f t="shared" si="78"/>
        <v>19.04</v>
      </c>
      <c r="P879" s="37">
        <f t="shared" si="83"/>
        <v>22.847999999999999</v>
      </c>
      <c r="Q879" s="32">
        <f t="shared" si="79"/>
        <v>35.96</v>
      </c>
      <c r="R879" s="32">
        <f t="shared" si="80"/>
        <v>32.152000000000001</v>
      </c>
      <c r="S879" s="26">
        <f t="shared" si="81"/>
        <v>1</v>
      </c>
      <c r="T879" s="26">
        <f t="shared" si="82"/>
        <v>1</v>
      </c>
    </row>
    <row r="880" spans="13:20" ht="15" x14ac:dyDescent="0.3">
      <c r="M880" s="34">
        <v>874.5</v>
      </c>
      <c r="N880" s="34">
        <v>-6.1</v>
      </c>
      <c r="O880" s="32">
        <f t="shared" si="78"/>
        <v>21.02</v>
      </c>
      <c r="P880" s="37">
        <f t="shared" si="83"/>
        <v>25.224</v>
      </c>
      <c r="Q880" s="32">
        <f t="shared" si="79"/>
        <v>33.980000000000004</v>
      </c>
      <c r="R880" s="32">
        <f t="shared" si="80"/>
        <v>29.776</v>
      </c>
      <c r="S880" s="26">
        <f t="shared" si="81"/>
        <v>1</v>
      </c>
      <c r="T880" s="26">
        <f t="shared" si="82"/>
        <v>1</v>
      </c>
    </row>
    <row r="881" spans="13:20" ht="15" x14ac:dyDescent="0.3">
      <c r="M881" s="34">
        <v>875.5</v>
      </c>
      <c r="N881" s="34">
        <v>-5.6</v>
      </c>
      <c r="O881" s="32">
        <f t="shared" si="78"/>
        <v>21.92</v>
      </c>
      <c r="P881" s="37">
        <f t="shared" si="83"/>
        <v>26.304000000000002</v>
      </c>
      <c r="Q881" s="32">
        <f t="shared" si="79"/>
        <v>33.08</v>
      </c>
      <c r="R881" s="32">
        <f t="shared" si="80"/>
        <v>28.695999999999998</v>
      </c>
      <c r="S881" s="26">
        <f t="shared" si="81"/>
        <v>1</v>
      </c>
      <c r="T881" s="26">
        <f t="shared" si="82"/>
        <v>1</v>
      </c>
    </row>
    <row r="882" spans="13:20" ht="15" x14ac:dyDescent="0.3">
      <c r="M882" s="34">
        <v>876.5</v>
      </c>
      <c r="N882" s="34">
        <v>-5</v>
      </c>
      <c r="O882" s="32">
        <f t="shared" si="78"/>
        <v>23</v>
      </c>
      <c r="P882" s="37">
        <f t="shared" si="83"/>
        <v>27.599999999999998</v>
      </c>
      <c r="Q882" s="32">
        <f t="shared" si="79"/>
        <v>32</v>
      </c>
      <c r="R882" s="32">
        <f t="shared" si="80"/>
        <v>27.400000000000002</v>
      </c>
      <c r="S882" s="26">
        <f t="shared" si="81"/>
        <v>1</v>
      </c>
      <c r="T882" s="26">
        <f t="shared" si="82"/>
        <v>1</v>
      </c>
    </row>
    <row r="883" spans="13:20" ht="15" x14ac:dyDescent="0.3">
      <c r="M883" s="34">
        <v>877.5</v>
      </c>
      <c r="N883" s="34">
        <v>-3.9</v>
      </c>
      <c r="O883" s="32">
        <f t="shared" si="78"/>
        <v>24.98</v>
      </c>
      <c r="P883" s="37">
        <f t="shared" si="83"/>
        <v>29.975999999999999</v>
      </c>
      <c r="Q883" s="32">
        <f t="shared" si="79"/>
        <v>30.02</v>
      </c>
      <c r="R883" s="32">
        <f t="shared" si="80"/>
        <v>25.024000000000001</v>
      </c>
      <c r="S883" s="26">
        <f t="shared" si="81"/>
        <v>1</v>
      </c>
      <c r="T883" s="26">
        <f t="shared" si="82"/>
        <v>1</v>
      </c>
    </row>
    <row r="884" spans="13:20" ht="15" x14ac:dyDescent="0.3">
      <c r="M884" s="34">
        <v>878.5</v>
      </c>
      <c r="N884" s="34">
        <v>-3.3</v>
      </c>
      <c r="O884" s="32">
        <f t="shared" si="78"/>
        <v>26.060000000000002</v>
      </c>
      <c r="P884" s="37">
        <f t="shared" si="83"/>
        <v>31.272000000000002</v>
      </c>
      <c r="Q884" s="32">
        <f t="shared" si="79"/>
        <v>28.939999999999998</v>
      </c>
      <c r="R884" s="32">
        <f t="shared" si="80"/>
        <v>23.727999999999998</v>
      </c>
      <c r="S884" s="26">
        <f t="shared" si="81"/>
        <v>1</v>
      </c>
      <c r="T884" s="26">
        <f t="shared" si="82"/>
        <v>1</v>
      </c>
    </row>
    <row r="885" spans="13:20" ht="15" x14ac:dyDescent="0.3">
      <c r="M885" s="34">
        <v>879.5</v>
      </c>
      <c r="N885" s="34">
        <v>-4.4000000000000004</v>
      </c>
      <c r="O885" s="32">
        <f t="shared" si="78"/>
        <v>24.08</v>
      </c>
      <c r="P885" s="37">
        <f t="shared" si="83"/>
        <v>28.895999999999997</v>
      </c>
      <c r="Q885" s="32">
        <f t="shared" si="79"/>
        <v>30.92</v>
      </c>
      <c r="R885" s="32">
        <f t="shared" si="80"/>
        <v>26.104000000000003</v>
      </c>
      <c r="S885" s="26">
        <f t="shared" si="81"/>
        <v>1</v>
      </c>
      <c r="T885" s="26">
        <f t="shared" si="82"/>
        <v>1</v>
      </c>
    </row>
    <row r="886" spans="13:20" ht="15" x14ac:dyDescent="0.3">
      <c r="M886" s="34">
        <v>880.5</v>
      </c>
      <c r="N886" s="34">
        <v>-5.6</v>
      </c>
      <c r="O886" s="32">
        <f t="shared" si="78"/>
        <v>21.92</v>
      </c>
      <c r="P886" s="37">
        <f t="shared" si="83"/>
        <v>26.304000000000002</v>
      </c>
      <c r="Q886" s="32">
        <f t="shared" si="79"/>
        <v>33.08</v>
      </c>
      <c r="R886" s="32">
        <f t="shared" si="80"/>
        <v>28.695999999999998</v>
      </c>
      <c r="S886" s="26">
        <f t="shared" si="81"/>
        <v>1</v>
      </c>
      <c r="T886" s="26">
        <f t="shared" si="82"/>
        <v>1</v>
      </c>
    </row>
    <row r="887" spans="13:20" ht="15" x14ac:dyDescent="0.3">
      <c r="M887" s="34">
        <v>881.5</v>
      </c>
      <c r="N887" s="34">
        <v>-5.6</v>
      </c>
      <c r="O887" s="32">
        <f t="shared" si="78"/>
        <v>21.92</v>
      </c>
      <c r="P887" s="37">
        <f t="shared" si="83"/>
        <v>26.304000000000002</v>
      </c>
      <c r="Q887" s="32">
        <f t="shared" si="79"/>
        <v>33.08</v>
      </c>
      <c r="R887" s="32">
        <f t="shared" si="80"/>
        <v>28.695999999999998</v>
      </c>
      <c r="S887" s="26">
        <f t="shared" si="81"/>
        <v>1</v>
      </c>
      <c r="T887" s="26">
        <f t="shared" si="82"/>
        <v>1</v>
      </c>
    </row>
    <row r="888" spans="13:20" ht="15" x14ac:dyDescent="0.3">
      <c r="M888" s="34">
        <v>882.5</v>
      </c>
      <c r="N888" s="34">
        <v>-6.7</v>
      </c>
      <c r="O888" s="32">
        <f t="shared" si="78"/>
        <v>19.939999999999998</v>
      </c>
      <c r="P888" s="37">
        <f t="shared" si="83"/>
        <v>23.927999999999997</v>
      </c>
      <c r="Q888" s="32">
        <f t="shared" si="79"/>
        <v>35.06</v>
      </c>
      <c r="R888" s="32">
        <f t="shared" si="80"/>
        <v>31.072000000000003</v>
      </c>
      <c r="S888" s="26">
        <f t="shared" si="81"/>
        <v>1</v>
      </c>
      <c r="T888" s="26">
        <f t="shared" si="82"/>
        <v>1</v>
      </c>
    </row>
    <row r="889" spans="13:20" ht="15" x14ac:dyDescent="0.3">
      <c r="M889" s="34">
        <v>883.5</v>
      </c>
      <c r="N889" s="34">
        <v>-7.2</v>
      </c>
      <c r="O889" s="32">
        <f t="shared" si="78"/>
        <v>19.04</v>
      </c>
      <c r="P889" s="37">
        <f t="shared" si="83"/>
        <v>22.847999999999999</v>
      </c>
      <c r="Q889" s="32">
        <f t="shared" si="79"/>
        <v>35.96</v>
      </c>
      <c r="R889" s="32">
        <f t="shared" si="80"/>
        <v>32.152000000000001</v>
      </c>
      <c r="S889" s="26">
        <f t="shared" si="81"/>
        <v>1</v>
      </c>
      <c r="T889" s="26">
        <f t="shared" si="82"/>
        <v>1</v>
      </c>
    </row>
    <row r="890" spans="13:20" ht="15" x14ac:dyDescent="0.3">
      <c r="M890" s="34">
        <v>884.5</v>
      </c>
      <c r="N890" s="34">
        <v>-7.8</v>
      </c>
      <c r="O890" s="32">
        <f t="shared" si="78"/>
        <v>17.96</v>
      </c>
      <c r="P890" s="37">
        <f t="shared" si="83"/>
        <v>21.552</v>
      </c>
      <c r="Q890" s="32">
        <f t="shared" si="79"/>
        <v>37.04</v>
      </c>
      <c r="R890" s="32">
        <f t="shared" si="80"/>
        <v>33.448</v>
      </c>
      <c r="S890" s="26">
        <f t="shared" si="81"/>
        <v>1</v>
      </c>
      <c r="T890" s="26">
        <f t="shared" si="82"/>
        <v>1</v>
      </c>
    </row>
    <row r="891" spans="13:20" ht="15" x14ac:dyDescent="0.3">
      <c r="M891" s="34">
        <v>885.5</v>
      </c>
      <c r="N891" s="34">
        <v>-7.8</v>
      </c>
      <c r="O891" s="32">
        <f t="shared" si="78"/>
        <v>17.96</v>
      </c>
      <c r="P891" s="37">
        <f t="shared" si="83"/>
        <v>21.552</v>
      </c>
      <c r="Q891" s="32">
        <f t="shared" si="79"/>
        <v>37.04</v>
      </c>
      <c r="R891" s="32">
        <f t="shared" si="80"/>
        <v>33.448</v>
      </c>
      <c r="S891" s="26">
        <f t="shared" si="81"/>
        <v>1</v>
      </c>
      <c r="T891" s="26">
        <f t="shared" si="82"/>
        <v>1</v>
      </c>
    </row>
    <row r="892" spans="13:20" ht="15" x14ac:dyDescent="0.3">
      <c r="M892" s="34">
        <v>886.5</v>
      </c>
      <c r="N892" s="34">
        <v>-8.3000000000000007</v>
      </c>
      <c r="O892" s="32">
        <f t="shared" si="78"/>
        <v>17.059999999999999</v>
      </c>
      <c r="P892" s="37">
        <f t="shared" si="83"/>
        <v>20.471999999999998</v>
      </c>
      <c r="Q892" s="32">
        <f t="shared" si="79"/>
        <v>37.94</v>
      </c>
      <c r="R892" s="32">
        <f t="shared" si="80"/>
        <v>34.528000000000006</v>
      </c>
      <c r="S892" s="26">
        <f t="shared" si="81"/>
        <v>1</v>
      </c>
      <c r="T892" s="26">
        <f t="shared" si="82"/>
        <v>1</v>
      </c>
    </row>
    <row r="893" spans="13:20" ht="15" x14ac:dyDescent="0.3">
      <c r="M893" s="34">
        <v>887.5</v>
      </c>
      <c r="N893" s="34">
        <v>-8.3000000000000007</v>
      </c>
      <c r="O893" s="32">
        <f t="shared" si="78"/>
        <v>17.059999999999999</v>
      </c>
      <c r="P893" s="37">
        <f t="shared" si="83"/>
        <v>20.471999999999998</v>
      </c>
      <c r="Q893" s="32">
        <f t="shared" si="79"/>
        <v>37.94</v>
      </c>
      <c r="R893" s="32">
        <f t="shared" si="80"/>
        <v>34.528000000000006</v>
      </c>
      <c r="S893" s="26">
        <f t="shared" si="81"/>
        <v>1</v>
      </c>
      <c r="T893" s="26">
        <f t="shared" si="82"/>
        <v>1</v>
      </c>
    </row>
    <row r="894" spans="13:20" ht="15" x14ac:dyDescent="0.3">
      <c r="M894" s="34">
        <v>888.5</v>
      </c>
      <c r="N894" s="34">
        <v>-8.3000000000000007</v>
      </c>
      <c r="O894" s="32">
        <f t="shared" si="78"/>
        <v>17.059999999999999</v>
      </c>
      <c r="P894" s="37">
        <f t="shared" si="83"/>
        <v>20.471999999999998</v>
      </c>
      <c r="Q894" s="32">
        <f t="shared" si="79"/>
        <v>37.94</v>
      </c>
      <c r="R894" s="32">
        <f t="shared" si="80"/>
        <v>34.528000000000006</v>
      </c>
      <c r="S894" s="26">
        <f t="shared" si="81"/>
        <v>1</v>
      </c>
      <c r="T894" s="26">
        <f t="shared" si="82"/>
        <v>1</v>
      </c>
    </row>
    <row r="895" spans="13:20" ht="15" x14ac:dyDescent="0.3">
      <c r="M895" s="34">
        <v>889.5</v>
      </c>
      <c r="N895" s="34">
        <v>-8.3000000000000007</v>
      </c>
      <c r="O895" s="32">
        <f t="shared" si="78"/>
        <v>17.059999999999999</v>
      </c>
      <c r="P895" s="37">
        <f t="shared" si="83"/>
        <v>20.471999999999998</v>
      </c>
      <c r="Q895" s="32">
        <f t="shared" si="79"/>
        <v>37.94</v>
      </c>
      <c r="R895" s="32">
        <f t="shared" si="80"/>
        <v>34.528000000000006</v>
      </c>
      <c r="S895" s="26">
        <f t="shared" si="81"/>
        <v>1</v>
      </c>
      <c r="T895" s="26">
        <f t="shared" si="82"/>
        <v>1</v>
      </c>
    </row>
    <row r="896" spans="13:20" ht="15" x14ac:dyDescent="0.3">
      <c r="M896" s="34">
        <v>890.5</v>
      </c>
      <c r="N896" s="34">
        <v>-7.8</v>
      </c>
      <c r="O896" s="32">
        <f t="shared" si="78"/>
        <v>17.96</v>
      </c>
      <c r="P896" s="37">
        <f t="shared" si="83"/>
        <v>21.552</v>
      </c>
      <c r="Q896" s="32">
        <f t="shared" si="79"/>
        <v>37.04</v>
      </c>
      <c r="R896" s="32">
        <f t="shared" si="80"/>
        <v>33.448</v>
      </c>
      <c r="S896" s="26">
        <f t="shared" si="81"/>
        <v>1</v>
      </c>
      <c r="T896" s="26">
        <f t="shared" si="82"/>
        <v>1</v>
      </c>
    </row>
    <row r="897" spans="13:20" ht="15" x14ac:dyDescent="0.3">
      <c r="M897" s="34">
        <v>891.5</v>
      </c>
      <c r="N897" s="34">
        <v>-7.8</v>
      </c>
      <c r="O897" s="32">
        <f t="shared" si="78"/>
        <v>17.96</v>
      </c>
      <c r="P897" s="37">
        <f t="shared" si="83"/>
        <v>21.552</v>
      </c>
      <c r="Q897" s="32">
        <f t="shared" si="79"/>
        <v>37.04</v>
      </c>
      <c r="R897" s="32">
        <f t="shared" si="80"/>
        <v>33.448</v>
      </c>
      <c r="S897" s="26">
        <f t="shared" si="81"/>
        <v>1</v>
      </c>
      <c r="T897" s="26">
        <f t="shared" si="82"/>
        <v>1</v>
      </c>
    </row>
    <row r="898" spans="13:20" ht="15" x14ac:dyDescent="0.3">
      <c r="M898" s="34">
        <v>892.5</v>
      </c>
      <c r="N898" s="34">
        <v>-7.8</v>
      </c>
      <c r="O898" s="32">
        <f t="shared" si="78"/>
        <v>17.96</v>
      </c>
      <c r="P898" s="37">
        <f t="shared" si="83"/>
        <v>21.552</v>
      </c>
      <c r="Q898" s="32">
        <f t="shared" si="79"/>
        <v>37.04</v>
      </c>
      <c r="R898" s="32">
        <f t="shared" si="80"/>
        <v>33.448</v>
      </c>
      <c r="S898" s="26">
        <f t="shared" si="81"/>
        <v>1</v>
      </c>
      <c r="T898" s="26">
        <f t="shared" si="82"/>
        <v>1</v>
      </c>
    </row>
    <row r="899" spans="13:20" ht="15" x14ac:dyDescent="0.3">
      <c r="M899" s="34">
        <v>893.5</v>
      </c>
      <c r="N899" s="34">
        <v>-7.8</v>
      </c>
      <c r="O899" s="32">
        <f t="shared" si="78"/>
        <v>17.96</v>
      </c>
      <c r="P899" s="37">
        <f t="shared" si="83"/>
        <v>21.552</v>
      </c>
      <c r="Q899" s="32">
        <f t="shared" si="79"/>
        <v>37.04</v>
      </c>
      <c r="R899" s="32">
        <f t="shared" si="80"/>
        <v>33.448</v>
      </c>
      <c r="S899" s="26">
        <f t="shared" si="81"/>
        <v>1</v>
      </c>
      <c r="T899" s="26">
        <f t="shared" si="82"/>
        <v>1</v>
      </c>
    </row>
    <row r="900" spans="13:20" ht="15" x14ac:dyDescent="0.3">
      <c r="M900" s="34">
        <v>894.5</v>
      </c>
      <c r="N900" s="34">
        <v>-7.2</v>
      </c>
      <c r="O900" s="32">
        <f t="shared" si="78"/>
        <v>19.04</v>
      </c>
      <c r="P900" s="37">
        <f t="shared" si="83"/>
        <v>22.847999999999999</v>
      </c>
      <c r="Q900" s="32">
        <f t="shared" si="79"/>
        <v>35.96</v>
      </c>
      <c r="R900" s="32">
        <f t="shared" si="80"/>
        <v>32.152000000000001</v>
      </c>
      <c r="S900" s="26">
        <f t="shared" si="81"/>
        <v>1</v>
      </c>
      <c r="T900" s="26">
        <f t="shared" si="82"/>
        <v>1</v>
      </c>
    </row>
    <row r="901" spans="13:20" ht="15" x14ac:dyDescent="0.3">
      <c r="M901" s="34">
        <v>895.5</v>
      </c>
      <c r="N901" s="34">
        <v>-7.2</v>
      </c>
      <c r="O901" s="32">
        <f t="shared" si="78"/>
        <v>19.04</v>
      </c>
      <c r="P901" s="37">
        <f t="shared" si="83"/>
        <v>22.847999999999999</v>
      </c>
      <c r="Q901" s="32">
        <f t="shared" si="79"/>
        <v>35.96</v>
      </c>
      <c r="R901" s="32">
        <f t="shared" si="80"/>
        <v>32.152000000000001</v>
      </c>
      <c r="S901" s="26">
        <f t="shared" si="81"/>
        <v>1</v>
      </c>
      <c r="T901" s="26">
        <f t="shared" si="82"/>
        <v>1</v>
      </c>
    </row>
    <row r="902" spans="13:20" ht="15" x14ac:dyDescent="0.3">
      <c r="M902" s="34">
        <v>896.5</v>
      </c>
      <c r="N902" s="34">
        <v>-7.2</v>
      </c>
      <c r="O902" s="32">
        <f t="shared" ref="O902:O965" si="84">CONVERT(N902,"C","F")</f>
        <v>19.04</v>
      </c>
      <c r="P902" s="37">
        <f t="shared" si="83"/>
        <v>22.847999999999999</v>
      </c>
      <c r="Q902" s="32">
        <f t="shared" ref="Q902:Q965" si="85">$L$3-O902</f>
        <v>35.96</v>
      </c>
      <c r="R902" s="32">
        <f t="shared" ref="R902:R965" si="86">$L$3-P902</f>
        <v>32.152000000000001</v>
      </c>
      <c r="S902" s="26">
        <f t="shared" ref="S902:S965" si="87">IF(O902&lt;=$L$3, 1, 0)</f>
        <v>1</v>
      </c>
      <c r="T902" s="26">
        <f t="shared" ref="T902:T965" si="88">IF(P902&lt;=$L$3, 1, 0)</f>
        <v>1</v>
      </c>
    </row>
    <row r="903" spans="13:20" ht="15" x14ac:dyDescent="0.3">
      <c r="M903" s="34">
        <v>897.5</v>
      </c>
      <c r="N903" s="34">
        <v>-7.2</v>
      </c>
      <c r="O903" s="32">
        <f t="shared" si="84"/>
        <v>19.04</v>
      </c>
      <c r="P903" s="37">
        <f t="shared" ref="P903:P966" si="89">O903*1.2</f>
        <v>22.847999999999999</v>
      </c>
      <c r="Q903" s="32">
        <f t="shared" si="85"/>
        <v>35.96</v>
      </c>
      <c r="R903" s="32">
        <f t="shared" si="86"/>
        <v>32.152000000000001</v>
      </c>
      <c r="S903" s="26">
        <f t="shared" si="87"/>
        <v>1</v>
      </c>
      <c r="T903" s="26">
        <f t="shared" si="88"/>
        <v>1</v>
      </c>
    </row>
    <row r="904" spans="13:20" ht="15" x14ac:dyDescent="0.3">
      <c r="M904" s="34">
        <v>898.5</v>
      </c>
      <c r="N904" s="34">
        <v>-6.7</v>
      </c>
      <c r="O904" s="32">
        <f t="shared" si="84"/>
        <v>19.939999999999998</v>
      </c>
      <c r="P904" s="37">
        <f t="shared" si="89"/>
        <v>23.927999999999997</v>
      </c>
      <c r="Q904" s="32">
        <f t="shared" si="85"/>
        <v>35.06</v>
      </c>
      <c r="R904" s="32">
        <f t="shared" si="86"/>
        <v>31.072000000000003</v>
      </c>
      <c r="S904" s="26">
        <f t="shared" si="87"/>
        <v>1</v>
      </c>
      <c r="T904" s="26">
        <f t="shared" si="88"/>
        <v>1</v>
      </c>
    </row>
    <row r="905" spans="13:20" ht="15" x14ac:dyDescent="0.3">
      <c r="M905" s="34">
        <v>899.5</v>
      </c>
      <c r="N905" s="34">
        <v>-5.6</v>
      </c>
      <c r="O905" s="32">
        <f t="shared" si="84"/>
        <v>21.92</v>
      </c>
      <c r="P905" s="37">
        <f t="shared" si="89"/>
        <v>26.304000000000002</v>
      </c>
      <c r="Q905" s="32">
        <f t="shared" si="85"/>
        <v>33.08</v>
      </c>
      <c r="R905" s="32">
        <f t="shared" si="86"/>
        <v>28.695999999999998</v>
      </c>
      <c r="S905" s="26">
        <f t="shared" si="87"/>
        <v>1</v>
      </c>
      <c r="T905" s="26">
        <f t="shared" si="88"/>
        <v>1</v>
      </c>
    </row>
    <row r="906" spans="13:20" ht="15" x14ac:dyDescent="0.3">
      <c r="M906" s="34">
        <v>900.5</v>
      </c>
      <c r="N906" s="34">
        <v>-4.4000000000000004</v>
      </c>
      <c r="O906" s="32">
        <f t="shared" si="84"/>
        <v>24.08</v>
      </c>
      <c r="P906" s="37">
        <f t="shared" si="89"/>
        <v>28.895999999999997</v>
      </c>
      <c r="Q906" s="32">
        <f t="shared" si="85"/>
        <v>30.92</v>
      </c>
      <c r="R906" s="32">
        <f t="shared" si="86"/>
        <v>26.104000000000003</v>
      </c>
      <c r="S906" s="26">
        <f t="shared" si="87"/>
        <v>1</v>
      </c>
      <c r="T906" s="26">
        <f t="shared" si="88"/>
        <v>1</v>
      </c>
    </row>
    <row r="907" spans="13:20" ht="15" x14ac:dyDescent="0.3">
      <c r="M907" s="34">
        <v>901.5</v>
      </c>
      <c r="N907" s="34">
        <v>-3.9</v>
      </c>
      <c r="O907" s="32">
        <f t="shared" si="84"/>
        <v>24.98</v>
      </c>
      <c r="P907" s="37">
        <f t="shared" si="89"/>
        <v>29.975999999999999</v>
      </c>
      <c r="Q907" s="32">
        <f t="shared" si="85"/>
        <v>30.02</v>
      </c>
      <c r="R907" s="32">
        <f t="shared" si="86"/>
        <v>25.024000000000001</v>
      </c>
      <c r="S907" s="26">
        <f t="shared" si="87"/>
        <v>1</v>
      </c>
      <c r="T907" s="26">
        <f t="shared" si="88"/>
        <v>1</v>
      </c>
    </row>
    <row r="908" spans="13:20" ht="15" x14ac:dyDescent="0.3">
      <c r="M908" s="34">
        <v>902.5</v>
      </c>
      <c r="N908" s="34">
        <v>-2.8</v>
      </c>
      <c r="O908" s="32">
        <f t="shared" si="84"/>
        <v>26.96</v>
      </c>
      <c r="P908" s="37">
        <f t="shared" si="89"/>
        <v>32.351999999999997</v>
      </c>
      <c r="Q908" s="32">
        <f t="shared" si="85"/>
        <v>28.04</v>
      </c>
      <c r="R908" s="32">
        <f t="shared" si="86"/>
        <v>22.648000000000003</v>
      </c>
      <c r="S908" s="26">
        <f t="shared" si="87"/>
        <v>1</v>
      </c>
      <c r="T908" s="26">
        <f t="shared" si="88"/>
        <v>1</v>
      </c>
    </row>
    <row r="909" spans="13:20" ht="15" x14ac:dyDescent="0.3">
      <c r="M909" s="34">
        <v>903.5</v>
      </c>
      <c r="N909" s="34">
        <v>-2.8</v>
      </c>
      <c r="O909" s="32">
        <f t="shared" si="84"/>
        <v>26.96</v>
      </c>
      <c r="P909" s="37">
        <f t="shared" si="89"/>
        <v>32.351999999999997</v>
      </c>
      <c r="Q909" s="32">
        <f t="shared" si="85"/>
        <v>28.04</v>
      </c>
      <c r="R909" s="32">
        <f t="shared" si="86"/>
        <v>22.648000000000003</v>
      </c>
      <c r="S909" s="26">
        <f t="shared" si="87"/>
        <v>1</v>
      </c>
      <c r="T909" s="26">
        <f t="shared" si="88"/>
        <v>1</v>
      </c>
    </row>
    <row r="910" spans="13:20" ht="15" x14ac:dyDescent="0.3">
      <c r="M910" s="34">
        <v>904.5</v>
      </c>
      <c r="N910" s="34">
        <v>-2.8</v>
      </c>
      <c r="O910" s="32">
        <f t="shared" si="84"/>
        <v>26.96</v>
      </c>
      <c r="P910" s="37">
        <f t="shared" si="89"/>
        <v>32.351999999999997</v>
      </c>
      <c r="Q910" s="32">
        <f t="shared" si="85"/>
        <v>28.04</v>
      </c>
      <c r="R910" s="32">
        <f t="shared" si="86"/>
        <v>22.648000000000003</v>
      </c>
      <c r="S910" s="26">
        <f t="shared" si="87"/>
        <v>1</v>
      </c>
      <c r="T910" s="26">
        <f t="shared" si="88"/>
        <v>1</v>
      </c>
    </row>
    <row r="911" spans="13:20" ht="15" x14ac:dyDescent="0.3">
      <c r="M911" s="34">
        <v>905.5</v>
      </c>
      <c r="N911" s="34">
        <v>-3.3</v>
      </c>
      <c r="O911" s="32">
        <f t="shared" si="84"/>
        <v>26.060000000000002</v>
      </c>
      <c r="P911" s="37">
        <f t="shared" si="89"/>
        <v>31.272000000000002</v>
      </c>
      <c r="Q911" s="32">
        <f t="shared" si="85"/>
        <v>28.939999999999998</v>
      </c>
      <c r="R911" s="32">
        <f t="shared" si="86"/>
        <v>23.727999999999998</v>
      </c>
      <c r="S911" s="26">
        <f t="shared" si="87"/>
        <v>1</v>
      </c>
      <c r="T911" s="26">
        <f t="shared" si="88"/>
        <v>1</v>
      </c>
    </row>
    <row r="912" spans="13:20" ht="15" x14ac:dyDescent="0.3">
      <c r="M912" s="34">
        <v>906.5</v>
      </c>
      <c r="N912" s="34">
        <v>-3.9</v>
      </c>
      <c r="O912" s="32">
        <f t="shared" si="84"/>
        <v>24.98</v>
      </c>
      <c r="P912" s="37">
        <f t="shared" si="89"/>
        <v>29.975999999999999</v>
      </c>
      <c r="Q912" s="32">
        <f t="shared" si="85"/>
        <v>30.02</v>
      </c>
      <c r="R912" s="32">
        <f t="shared" si="86"/>
        <v>25.024000000000001</v>
      </c>
      <c r="S912" s="26">
        <f t="shared" si="87"/>
        <v>1</v>
      </c>
      <c r="T912" s="26">
        <f t="shared" si="88"/>
        <v>1</v>
      </c>
    </row>
    <row r="913" spans="13:20" ht="15" x14ac:dyDescent="0.3">
      <c r="M913" s="34">
        <v>907.5</v>
      </c>
      <c r="N913" s="34">
        <v>-4.4000000000000004</v>
      </c>
      <c r="O913" s="32">
        <f t="shared" si="84"/>
        <v>24.08</v>
      </c>
      <c r="P913" s="37">
        <f t="shared" si="89"/>
        <v>28.895999999999997</v>
      </c>
      <c r="Q913" s="32">
        <f t="shared" si="85"/>
        <v>30.92</v>
      </c>
      <c r="R913" s="32">
        <f t="shared" si="86"/>
        <v>26.104000000000003</v>
      </c>
      <c r="S913" s="26">
        <f t="shared" si="87"/>
        <v>1</v>
      </c>
      <c r="T913" s="26">
        <f t="shared" si="88"/>
        <v>1</v>
      </c>
    </row>
    <row r="914" spans="13:20" ht="15" x14ac:dyDescent="0.3">
      <c r="M914" s="34">
        <v>908.5</v>
      </c>
      <c r="N914" s="34">
        <v>-5.6</v>
      </c>
      <c r="O914" s="32">
        <f t="shared" si="84"/>
        <v>21.92</v>
      </c>
      <c r="P914" s="37">
        <f t="shared" si="89"/>
        <v>26.304000000000002</v>
      </c>
      <c r="Q914" s="32">
        <f t="shared" si="85"/>
        <v>33.08</v>
      </c>
      <c r="R914" s="32">
        <f t="shared" si="86"/>
        <v>28.695999999999998</v>
      </c>
      <c r="S914" s="26">
        <f t="shared" si="87"/>
        <v>1</v>
      </c>
      <c r="T914" s="26">
        <f t="shared" si="88"/>
        <v>1</v>
      </c>
    </row>
    <row r="915" spans="13:20" ht="15" x14ac:dyDescent="0.3">
      <c r="M915" s="34">
        <v>909.5</v>
      </c>
      <c r="N915" s="34">
        <v>-6.1</v>
      </c>
      <c r="O915" s="32">
        <f t="shared" si="84"/>
        <v>21.02</v>
      </c>
      <c r="P915" s="37">
        <f t="shared" si="89"/>
        <v>25.224</v>
      </c>
      <c r="Q915" s="32">
        <f t="shared" si="85"/>
        <v>33.980000000000004</v>
      </c>
      <c r="R915" s="32">
        <f t="shared" si="86"/>
        <v>29.776</v>
      </c>
      <c r="S915" s="26">
        <f t="shared" si="87"/>
        <v>1</v>
      </c>
      <c r="T915" s="26">
        <f t="shared" si="88"/>
        <v>1</v>
      </c>
    </row>
    <row r="916" spans="13:20" ht="15" x14ac:dyDescent="0.3">
      <c r="M916" s="34">
        <v>910.5</v>
      </c>
      <c r="N916" s="34">
        <v>-6.7</v>
      </c>
      <c r="O916" s="32">
        <f t="shared" si="84"/>
        <v>19.939999999999998</v>
      </c>
      <c r="P916" s="37">
        <f t="shared" si="89"/>
        <v>23.927999999999997</v>
      </c>
      <c r="Q916" s="32">
        <f t="shared" si="85"/>
        <v>35.06</v>
      </c>
      <c r="R916" s="32">
        <f t="shared" si="86"/>
        <v>31.072000000000003</v>
      </c>
      <c r="S916" s="26">
        <f t="shared" si="87"/>
        <v>1</v>
      </c>
      <c r="T916" s="26">
        <f t="shared" si="88"/>
        <v>1</v>
      </c>
    </row>
    <row r="917" spans="13:20" ht="15" x14ac:dyDescent="0.3">
      <c r="M917" s="34">
        <v>911.5</v>
      </c>
      <c r="N917" s="34">
        <v>-7.2</v>
      </c>
      <c r="O917" s="32">
        <f t="shared" si="84"/>
        <v>19.04</v>
      </c>
      <c r="P917" s="37">
        <f t="shared" si="89"/>
        <v>22.847999999999999</v>
      </c>
      <c r="Q917" s="32">
        <f t="shared" si="85"/>
        <v>35.96</v>
      </c>
      <c r="R917" s="32">
        <f t="shared" si="86"/>
        <v>32.152000000000001</v>
      </c>
      <c r="S917" s="26">
        <f t="shared" si="87"/>
        <v>1</v>
      </c>
      <c r="T917" s="26">
        <f t="shared" si="88"/>
        <v>1</v>
      </c>
    </row>
    <row r="918" spans="13:20" ht="15" x14ac:dyDescent="0.3">
      <c r="M918" s="34">
        <v>912.5</v>
      </c>
      <c r="N918" s="34">
        <v>-7.2</v>
      </c>
      <c r="O918" s="32">
        <f t="shared" si="84"/>
        <v>19.04</v>
      </c>
      <c r="P918" s="37">
        <f t="shared" si="89"/>
        <v>22.847999999999999</v>
      </c>
      <c r="Q918" s="32">
        <f t="shared" si="85"/>
        <v>35.96</v>
      </c>
      <c r="R918" s="32">
        <f t="shared" si="86"/>
        <v>32.152000000000001</v>
      </c>
      <c r="S918" s="26">
        <f t="shared" si="87"/>
        <v>1</v>
      </c>
      <c r="T918" s="26">
        <f t="shared" si="88"/>
        <v>1</v>
      </c>
    </row>
    <row r="919" spans="13:20" ht="15" x14ac:dyDescent="0.3">
      <c r="M919" s="34">
        <v>913.5</v>
      </c>
      <c r="N919" s="34">
        <v>-7.8</v>
      </c>
      <c r="O919" s="32">
        <f t="shared" si="84"/>
        <v>17.96</v>
      </c>
      <c r="P919" s="37">
        <f t="shared" si="89"/>
        <v>21.552</v>
      </c>
      <c r="Q919" s="32">
        <f t="shared" si="85"/>
        <v>37.04</v>
      </c>
      <c r="R919" s="32">
        <f t="shared" si="86"/>
        <v>33.448</v>
      </c>
      <c r="S919" s="26">
        <f t="shared" si="87"/>
        <v>1</v>
      </c>
      <c r="T919" s="26">
        <f t="shared" si="88"/>
        <v>1</v>
      </c>
    </row>
    <row r="920" spans="13:20" ht="15" x14ac:dyDescent="0.3">
      <c r="M920" s="34">
        <v>914.5</v>
      </c>
      <c r="N920" s="34">
        <v>-7.8</v>
      </c>
      <c r="O920" s="32">
        <f t="shared" si="84"/>
        <v>17.96</v>
      </c>
      <c r="P920" s="37">
        <f t="shared" si="89"/>
        <v>21.552</v>
      </c>
      <c r="Q920" s="32">
        <f t="shared" si="85"/>
        <v>37.04</v>
      </c>
      <c r="R920" s="32">
        <f t="shared" si="86"/>
        <v>33.448</v>
      </c>
      <c r="S920" s="26">
        <f t="shared" si="87"/>
        <v>1</v>
      </c>
      <c r="T920" s="26">
        <f t="shared" si="88"/>
        <v>1</v>
      </c>
    </row>
    <row r="921" spans="13:20" ht="15" x14ac:dyDescent="0.3">
      <c r="M921" s="34">
        <v>915.5</v>
      </c>
      <c r="N921" s="34">
        <v>-7.2</v>
      </c>
      <c r="O921" s="32">
        <f t="shared" si="84"/>
        <v>19.04</v>
      </c>
      <c r="P921" s="37">
        <f t="shared" si="89"/>
        <v>22.847999999999999</v>
      </c>
      <c r="Q921" s="32">
        <f t="shared" si="85"/>
        <v>35.96</v>
      </c>
      <c r="R921" s="32">
        <f t="shared" si="86"/>
        <v>32.152000000000001</v>
      </c>
      <c r="S921" s="26">
        <f t="shared" si="87"/>
        <v>1</v>
      </c>
      <c r="T921" s="26">
        <f t="shared" si="88"/>
        <v>1</v>
      </c>
    </row>
    <row r="922" spans="13:20" ht="15" x14ac:dyDescent="0.3">
      <c r="M922" s="34">
        <v>916.5</v>
      </c>
      <c r="N922" s="34">
        <v>-7.8</v>
      </c>
      <c r="O922" s="32">
        <f t="shared" si="84"/>
        <v>17.96</v>
      </c>
      <c r="P922" s="37">
        <f t="shared" si="89"/>
        <v>21.552</v>
      </c>
      <c r="Q922" s="32">
        <f t="shared" si="85"/>
        <v>37.04</v>
      </c>
      <c r="R922" s="32">
        <f t="shared" si="86"/>
        <v>33.448</v>
      </c>
      <c r="S922" s="26">
        <f t="shared" si="87"/>
        <v>1</v>
      </c>
      <c r="T922" s="26">
        <f t="shared" si="88"/>
        <v>1</v>
      </c>
    </row>
    <row r="923" spans="13:20" ht="15" x14ac:dyDescent="0.3">
      <c r="M923" s="34">
        <v>917.5</v>
      </c>
      <c r="N923" s="34">
        <v>-7.8</v>
      </c>
      <c r="O923" s="32">
        <f t="shared" si="84"/>
        <v>17.96</v>
      </c>
      <c r="P923" s="37">
        <f t="shared" si="89"/>
        <v>21.552</v>
      </c>
      <c r="Q923" s="32">
        <f t="shared" si="85"/>
        <v>37.04</v>
      </c>
      <c r="R923" s="32">
        <f t="shared" si="86"/>
        <v>33.448</v>
      </c>
      <c r="S923" s="26">
        <f t="shared" si="87"/>
        <v>1</v>
      </c>
      <c r="T923" s="26">
        <f t="shared" si="88"/>
        <v>1</v>
      </c>
    </row>
    <row r="924" spans="13:20" ht="15" x14ac:dyDescent="0.3">
      <c r="M924" s="34">
        <v>918.5</v>
      </c>
      <c r="N924" s="34">
        <v>-7.8</v>
      </c>
      <c r="O924" s="32">
        <f t="shared" si="84"/>
        <v>17.96</v>
      </c>
      <c r="P924" s="37">
        <f t="shared" si="89"/>
        <v>21.552</v>
      </c>
      <c r="Q924" s="32">
        <f t="shared" si="85"/>
        <v>37.04</v>
      </c>
      <c r="R924" s="32">
        <f t="shared" si="86"/>
        <v>33.448</v>
      </c>
      <c r="S924" s="26">
        <f t="shared" si="87"/>
        <v>1</v>
      </c>
      <c r="T924" s="26">
        <f t="shared" si="88"/>
        <v>1</v>
      </c>
    </row>
    <row r="925" spans="13:20" ht="15" x14ac:dyDescent="0.3">
      <c r="M925" s="34">
        <v>919.5</v>
      </c>
      <c r="N925" s="34">
        <v>-7.2</v>
      </c>
      <c r="O925" s="32">
        <f t="shared" si="84"/>
        <v>19.04</v>
      </c>
      <c r="P925" s="37">
        <f t="shared" si="89"/>
        <v>22.847999999999999</v>
      </c>
      <c r="Q925" s="32">
        <f t="shared" si="85"/>
        <v>35.96</v>
      </c>
      <c r="R925" s="32">
        <f t="shared" si="86"/>
        <v>32.152000000000001</v>
      </c>
      <c r="S925" s="26">
        <f t="shared" si="87"/>
        <v>1</v>
      </c>
      <c r="T925" s="26">
        <f t="shared" si="88"/>
        <v>1</v>
      </c>
    </row>
    <row r="926" spans="13:20" ht="15" x14ac:dyDescent="0.3">
      <c r="M926" s="34">
        <v>920.5</v>
      </c>
      <c r="N926" s="34">
        <v>-6.7</v>
      </c>
      <c r="O926" s="32">
        <f t="shared" si="84"/>
        <v>19.939999999999998</v>
      </c>
      <c r="P926" s="37">
        <f t="shared" si="89"/>
        <v>23.927999999999997</v>
      </c>
      <c r="Q926" s="32">
        <f t="shared" si="85"/>
        <v>35.06</v>
      </c>
      <c r="R926" s="32">
        <f t="shared" si="86"/>
        <v>31.072000000000003</v>
      </c>
      <c r="S926" s="26">
        <f t="shared" si="87"/>
        <v>1</v>
      </c>
      <c r="T926" s="26">
        <f t="shared" si="88"/>
        <v>1</v>
      </c>
    </row>
    <row r="927" spans="13:20" ht="15" x14ac:dyDescent="0.3">
      <c r="M927" s="34">
        <v>921.5</v>
      </c>
      <c r="N927" s="34">
        <v>-5.6</v>
      </c>
      <c r="O927" s="32">
        <f t="shared" si="84"/>
        <v>21.92</v>
      </c>
      <c r="P927" s="37">
        <f t="shared" si="89"/>
        <v>26.304000000000002</v>
      </c>
      <c r="Q927" s="32">
        <f t="shared" si="85"/>
        <v>33.08</v>
      </c>
      <c r="R927" s="32">
        <f t="shared" si="86"/>
        <v>28.695999999999998</v>
      </c>
      <c r="S927" s="26">
        <f t="shared" si="87"/>
        <v>1</v>
      </c>
      <c r="T927" s="26">
        <f t="shared" si="88"/>
        <v>1</v>
      </c>
    </row>
    <row r="928" spans="13:20" ht="15" x14ac:dyDescent="0.3">
      <c r="M928" s="34">
        <v>922.5</v>
      </c>
      <c r="N928" s="34">
        <v>-3.9</v>
      </c>
      <c r="O928" s="32">
        <f t="shared" si="84"/>
        <v>24.98</v>
      </c>
      <c r="P928" s="37">
        <f t="shared" si="89"/>
        <v>29.975999999999999</v>
      </c>
      <c r="Q928" s="32">
        <f t="shared" si="85"/>
        <v>30.02</v>
      </c>
      <c r="R928" s="32">
        <f t="shared" si="86"/>
        <v>25.024000000000001</v>
      </c>
      <c r="S928" s="26">
        <f t="shared" si="87"/>
        <v>1</v>
      </c>
      <c r="T928" s="26">
        <f t="shared" si="88"/>
        <v>1</v>
      </c>
    </row>
    <row r="929" spans="13:20" ht="15" x14ac:dyDescent="0.3">
      <c r="M929" s="34">
        <v>923.5</v>
      </c>
      <c r="N929" s="34">
        <v>-2.2000000000000002</v>
      </c>
      <c r="O929" s="32">
        <f t="shared" si="84"/>
        <v>28.04</v>
      </c>
      <c r="P929" s="37">
        <f t="shared" si="89"/>
        <v>33.647999999999996</v>
      </c>
      <c r="Q929" s="32">
        <f t="shared" si="85"/>
        <v>26.96</v>
      </c>
      <c r="R929" s="32">
        <f t="shared" si="86"/>
        <v>21.352000000000004</v>
      </c>
      <c r="S929" s="26">
        <f t="shared" si="87"/>
        <v>1</v>
      </c>
      <c r="T929" s="26">
        <f t="shared" si="88"/>
        <v>1</v>
      </c>
    </row>
    <row r="930" spans="13:20" ht="15" x14ac:dyDescent="0.3">
      <c r="M930" s="34">
        <v>924.5</v>
      </c>
      <c r="N930" s="34">
        <v>-1.1000000000000001</v>
      </c>
      <c r="O930" s="32">
        <f t="shared" si="84"/>
        <v>30.02</v>
      </c>
      <c r="P930" s="37">
        <f t="shared" si="89"/>
        <v>36.024000000000001</v>
      </c>
      <c r="Q930" s="32">
        <f t="shared" si="85"/>
        <v>24.98</v>
      </c>
      <c r="R930" s="32">
        <f t="shared" si="86"/>
        <v>18.975999999999999</v>
      </c>
      <c r="S930" s="26">
        <f t="shared" si="87"/>
        <v>1</v>
      </c>
      <c r="T930" s="26">
        <f t="shared" si="88"/>
        <v>1</v>
      </c>
    </row>
    <row r="931" spans="13:20" ht="15" x14ac:dyDescent="0.3">
      <c r="M931" s="34">
        <v>925.5</v>
      </c>
      <c r="N931" s="34">
        <v>0.6</v>
      </c>
      <c r="O931" s="32">
        <f t="shared" si="84"/>
        <v>33.08</v>
      </c>
      <c r="P931" s="37">
        <f t="shared" si="89"/>
        <v>39.695999999999998</v>
      </c>
      <c r="Q931" s="32">
        <f t="shared" si="85"/>
        <v>21.92</v>
      </c>
      <c r="R931" s="32">
        <f t="shared" si="86"/>
        <v>15.304000000000002</v>
      </c>
      <c r="S931" s="26">
        <f t="shared" si="87"/>
        <v>1</v>
      </c>
      <c r="T931" s="26">
        <f t="shared" si="88"/>
        <v>1</v>
      </c>
    </row>
    <row r="932" spans="13:20" ht="15" x14ac:dyDescent="0.3">
      <c r="M932" s="34">
        <v>926.5</v>
      </c>
      <c r="N932" s="34">
        <v>0.6</v>
      </c>
      <c r="O932" s="32">
        <f t="shared" si="84"/>
        <v>33.08</v>
      </c>
      <c r="P932" s="37">
        <f t="shared" si="89"/>
        <v>39.695999999999998</v>
      </c>
      <c r="Q932" s="32">
        <f t="shared" si="85"/>
        <v>21.92</v>
      </c>
      <c r="R932" s="32">
        <f t="shared" si="86"/>
        <v>15.304000000000002</v>
      </c>
      <c r="S932" s="26">
        <f t="shared" si="87"/>
        <v>1</v>
      </c>
      <c r="T932" s="26">
        <f t="shared" si="88"/>
        <v>1</v>
      </c>
    </row>
    <row r="933" spans="13:20" ht="15" x14ac:dyDescent="0.3">
      <c r="M933" s="34">
        <v>927.5</v>
      </c>
      <c r="N933" s="34">
        <v>0.6</v>
      </c>
      <c r="O933" s="32">
        <f t="shared" si="84"/>
        <v>33.08</v>
      </c>
      <c r="P933" s="37">
        <f t="shared" si="89"/>
        <v>39.695999999999998</v>
      </c>
      <c r="Q933" s="32">
        <f t="shared" si="85"/>
        <v>21.92</v>
      </c>
      <c r="R933" s="32">
        <f t="shared" si="86"/>
        <v>15.304000000000002</v>
      </c>
      <c r="S933" s="26">
        <f t="shared" si="87"/>
        <v>1</v>
      </c>
      <c r="T933" s="26">
        <f t="shared" si="88"/>
        <v>1</v>
      </c>
    </row>
    <row r="934" spans="13:20" ht="15" x14ac:dyDescent="0.3">
      <c r="M934" s="34">
        <v>928.5</v>
      </c>
      <c r="N934" s="34">
        <v>0</v>
      </c>
      <c r="O934" s="32">
        <f t="shared" si="84"/>
        <v>32</v>
      </c>
      <c r="P934" s="37">
        <f t="shared" si="89"/>
        <v>38.4</v>
      </c>
      <c r="Q934" s="32">
        <f t="shared" si="85"/>
        <v>23</v>
      </c>
      <c r="R934" s="32">
        <f t="shared" si="86"/>
        <v>16.600000000000001</v>
      </c>
      <c r="S934" s="26">
        <f t="shared" si="87"/>
        <v>1</v>
      </c>
      <c r="T934" s="26">
        <f t="shared" si="88"/>
        <v>1</v>
      </c>
    </row>
    <row r="935" spans="13:20" ht="15" x14ac:dyDescent="0.3">
      <c r="M935" s="34">
        <v>929.5</v>
      </c>
      <c r="N935" s="34">
        <v>-0.6</v>
      </c>
      <c r="O935" s="32">
        <f t="shared" si="84"/>
        <v>30.92</v>
      </c>
      <c r="P935" s="37">
        <f t="shared" si="89"/>
        <v>37.103999999999999</v>
      </c>
      <c r="Q935" s="32">
        <f t="shared" si="85"/>
        <v>24.08</v>
      </c>
      <c r="R935" s="32">
        <f t="shared" si="86"/>
        <v>17.896000000000001</v>
      </c>
      <c r="S935" s="26">
        <f t="shared" si="87"/>
        <v>1</v>
      </c>
      <c r="T935" s="26">
        <f t="shared" si="88"/>
        <v>1</v>
      </c>
    </row>
    <row r="936" spans="13:20" ht="15" x14ac:dyDescent="0.3">
      <c r="M936" s="34">
        <v>930.5</v>
      </c>
      <c r="N936" s="34">
        <v>-1.1000000000000001</v>
      </c>
      <c r="O936" s="32">
        <f t="shared" si="84"/>
        <v>30.02</v>
      </c>
      <c r="P936" s="37">
        <f t="shared" si="89"/>
        <v>36.024000000000001</v>
      </c>
      <c r="Q936" s="32">
        <f t="shared" si="85"/>
        <v>24.98</v>
      </c>
      <c r="R936" s="32">
        <f t="shared" si="86"/>
        <v>18.975999999999999</v>
      </c>
      <c r="S936" s="26">
        <f t="shared" si="87"/>
        <v>1</v>
      </c>
      <c r="T936" s="26">
        <f t="shared" si="88"/>
        <v>1</v>
      </c>
    </row>
    <row r="937" spans="13:20" ht="15" x14ac:dyDescent="0.3">
      <c r="M937" s="34">
        <v>931.5</v>
      </c>
      <c r="N937" s="34">
        <v>-1.7</v>
      </c>
      <c r="O937" s="32">
        <f t="shared" si="84"/>
        <v>28.94</v>
      </c>
      <c r="P937" s="37">
        <f t="shared" si="89"/>
        <v>34.728000000000002</v>
      </c>
      <c r="Q937" s="32">
        <f t="shared" si="85"/>
        <v>26.06</v>
      </c>
      <c r="R937" s="32">
        <f t="shared" si="86"/>
        <v>20.271999999999998</v>
      </c>
      <c r="S937" s="26">
        <f t="shared" si="87"/>
        <v>1</v>
      </c>
      <c r="T937" s="26">
        <f t="shared" si="88"/>
        <v>1</v>
      </c>
    </row>
    <row r="938" spans="13:20" ht="15" x14ac:dyDescent="0.3">
      <c r="M938" s="34">
        <v>932.5</v>
      </c>
      <c r="N938" s="34">
        <v>-2.2000000000000002</v>
      </c>
      <c r="O938" s="32">
        <f t="shared" si="84"/>
        <v>28.04</v>
      </c>
      <c r="P938" s="37">
        <f t="shared" si="89"/>
        <v>33.647999999999996</v>
      </c>
      <c r="Q938" s="32">
        <f t="shared" si="85"/>
        <v>26.96</v>
      </c>
      <c r="R938" s="32">
        <f t="shared" si="86"/>
        <v>21.352000000000004</v>
      </c>
      <c r="S938" s="26">
        <f t="shared" si="87"/>
        <v>1</v>
      </c>
      <c r="T938" s="26">
        <f t="shared" si="88"/>
        <v>1</v>
      </c>
    </row>
    <row r="939" spans="13:20" ht="15" x14ac:dyDescent="0.3">
      <c r="M939" s="34">
        <v>933.5</v>
      </c>
      <c r="N939" s="34">
        <v>-2.8</v>
      </c>
      <c r="O939" s="32">
        <f t="shared" si="84"/>
        <v>26.96</v>
      </c>
      <c r="P939" s="37">
        <f t="shared" si="89"/>
        <v>32.351999999999997</v>
      </c>
      <c r="Q939" s="32">
        <f t="shared" si="85"/>
        <v>28.04</v>
      </c>
      <c r="R939" s="32">
        <f t="shared" si="86"/>
        <v>22.648000000000003</v>
      </c>
      <c r="S939" s="26">
        <f t="shared" si="87"/>
        <v>1</v>
      </c>
      <c r="T939" s="26">
        <f t="shared" si="88"/>
        <v>1</v>
      </c>
    </row>
    <row r="940" spans="13:20" ht="15" x14ac:dyDescent="0.3">
      <c r="M940" s="34">
        <v>934.5</v>
      </c>
      <c r="N940" s="34">
        <v>-2.8</v>
      </c>
      <c r="O940" s="32">
        <f t="shared" si="84"/>
        <v>26.96</v>
      </c>
      <c r="P940" s="37">
        <f t="shared" si="89"/>
        <v>32.351999999999997</v>
      </c>
      <c r="Q940" s="32">
        <f t="shared" si="85"/>
        <v>28.04</v>
      </c>
      <c r="R940" s="32">
        <f t="shared" si="86"/>
        <v>22.648000000000003</v>
      </c>
      <c r="S940" s="26">
        <f t="shared" si="87"/>
        <v>1</v>
      </c>
      <c r="T940" s="26">
        <f t="shared" si="88"/>
        <v>1</v>
      </c>
    </row>
    <row r="941" spans="13:20" ht="15" x14ac:dyDescent="0.3">
      <c r="M941" s="34">
        <v>935.5</v>
      </c>
      <c r="N941" s="34">
        <v>-3.9</v>
      </c>
      <c r="O941" s="32">
        <f t="shared" si="84"/>
        <v>24.98</v>
      </c>
      <c r="P941" s="37">
        <f t="shared" si="89"/>
        <v>29.975999999999999</v>
      </c>
      <c r="Q941" s="32">
        <f t="shared" si="85"/>
        <v>30.02</v>
      </c>
      <c r="R941" s="32">
        <f t="shared" si="86"/>
        <v>25.024000000000001</v>
      </c>
      <c r="S941" s="26">
        <f t="shared" si="87"/>
        <v>1</v>
      </c>
      <c r="T941" s="26">
        <f t="shared" si="88"/>
        <v>1</v>
      </c>
    </row>
    <row r="942" spans="13:20" ht="15" x14ac:dyDescent="0.3">
      <c r="M942" s="34">
        <v>936.5</v>
      </c>
      <c r="N942" s="34">
        <v>-4.4000000000000004</v>
      </c>
      <c r="O942" s="32">
        <f t="shared" si="84"/>
        <v>24.08</v>
      </c>
      <c r="P942" s="37">
        <f t="shared" si="89"/>
        <v>28.895999999999997</v>
      </c>
      <c r="Q942" s="32">
        <f t="shared" si="85"/>
        <v>30.92</v>
      </c>
      <c r="R942" s="32">
        <f t="shared" si="86"/>
        <v>26.104000000000003</v>
      </c>
      <c r="S942" s="26">
        <f t="shared" si="87"/>
        <v>1</v>
      </c>
      <c r="T942" s="26">
        <f t="shared" si="88"/>
        <v>1</v>
      </c>
    </row>
    <row r="943" spans="13:20" ht="15" x14ac:dyDescent="0.3">
      <c r="M943" s="34">
        <v>937.5</v>
      </c>
      <c r="N943" s="34">
        <v>-5</v>
      </c>
      <c r="O943" s="32">
        <f t="shared" si="84"/>
        <v>23</v>
      </c>
      <c r="P943" s="37">
        <f t="shared" si="89"/>
        <v>27.599999999999998</v>
      </c>
      <c r="Q943" s="32">
        <f t="shared" si="85"/>
        <v>32</v>
      </c>
      <c r="R943" s="32">
        <f t="shared" si="86"/>
        <v>27.400000000000002</v>
      </c>
      <c r="S943" s="26">
        <f t="shared" si="87"/>
        <v>1</v>
      </c>
      <c r="T943" s="26">
        <f t="shared" si="88"/>
        <v>1</v>
      </c>
    </row>
    <row r="944" spans="13:20" ht="15" x14ac:dyDescent="0.3">
      <c r="M944" s="34">
        <v>938.5</v>
      </c>
      <c r="N944" s="34">
        <v>-5.6</v>
      </c>
      <c r="O944" s="32">
        <f t="shared" si="84"/>
        <v>21.92</v>
      </c>
      <c r="P944" s="37">
        <f t="shared" si="89"/>
        <v>26.304000000000002</v>
      </c>
      <c r="Q944" s="32">
        <f t="shared" si="85"/>
        <v>33.08</v>
      </c>
      <c r="R944" s="32">
        <f t="shared" si="86"/>
        <v>28.695999999999998</v>
      </c>
      <c r="S944" s="26">
        <f t="shared" si="87"/>
        <v>1</v>
      </c>
      <c r="T944" s="26">
        <f t="shared" si="88"/>
        <v>1</v>
      </c>
    </row>
    <row r="945" spans="13:20" ht="15" x14ac:dyDescent="0.3">
      <c r="M945" s="34">
        <v>939.5</v>
      </c>
      <c r="N945" s="34">
        <v>-5</v>
      </c>
      <c r="O945" s="32">
        <f t="shared" si="84"/>
        <v>23</v>
      </c>
      <c r="P945" s="37">
        <f t="shared" si="89"/>
        <v>27.599999999999998</v>
      </c>
      <c r="Q945" s="32">
        <f t="shared" si="85"/>
        <v>32</v>
      </c>
      <c r="R945" s="32">
        <f t="shared" si="86"/>
        <v>27.400000000000002</v>
      </c>
      <c r="S945" s="26">
        <f t="shared" si="87"/>
        <v>1</v>
      </c>
      <c r="T945" s="26">
        <f t="shared" si="88"/>
        <v>1</v>
      </c>
    </row>
    <row r="946" spans="13:20" ht="15" x14ac:dyDescent="0.3">
      <c r="M946" s="34">
        <v>940.5</v>
      </c>
      <c r="N946" s="34">
        <v>-5</v>
      </c>
      <c r="O946" s="32">
        <f t="shared" si="84"/>
        <v>23</v>
      </c>
      <c r="P946" s="37">
        <f t="shared" si="89"/>
        <v>27.599999999999998</v>
      </c>
      <c r="Q946" s="32">
        <f t="shared" si="85"/>
        <v>32</v>
      </c>
      <c r="R946" s="32">
        <f t="shared" si="86"/>
        <v>27.400000000000002</v>
      </c>
      <c r="S946" s="26">
        <f t="shared" si="87"/>
        <v>1</v>
      </c>
      <c r="T946" s="26">
        <f t="shared" si="88"/>
        <v>1</v>
      </c>
    </row>
    <row r="947" spans="13:20" ht="15" x14ac:dyDescent="0.3">
      <c r="M947" s="34">
        <v>941.5</v>
      </c>
      <c r="N947" s="34">
        <v>-5</v>
      </c>
      <c r="O947" s="32">
        <f t="shared" si="84"/>
        <v>23</v>
      </c>
      <c r="P947" s="37">
        <f t="shared" si="89"/>
        <v>27.599999999999998</v>
      </c>
      <c r="Q947" s="32">
        <f t="shared" si="85"/>
        <v>32</v>
      </c>
      <c r="R947" s="32">
        <f t="shared" si="86"/>
        <v>27.400000000000002</v>
      </c>
      <c r="S947" s="26">
        <f t="shared" si="87"/>
        <v>1</v>
      </c>
      <c r="T947" s="26">
        <f t="shared" si="88"/>
        <v>1</v>
      </c>
    </row>
    <row r="948" spans="13:20" ht="15" x14ac:dyDescent="0.3">
      <c r="M948" s="34">
        <v>942.5</v>
      </c>
      <c r="N948" s="34">
        <v>-5</v>
      </c>
      <c r="O948" s="32">
        <f t="shared" si="84"/>
        <v>23</v>
      </c>
      <c r="P948" s="37">
        <f t="shared" si="89"/>
        <v>27.599999999999998</v>
      </c>
      <c r="Q948" s="32">
        <f t="shared" si="85"/>
        <v>32</v>
      </c>
      <c r="R948" s="32">
        <f t="shared" si="86"/>
        <v>27.400000000000002</v>
      </c>
      <c r="S948" s="26">
        <f t="shared" si="87"/>
        <v>1</v>
      </c>
      <c r="T948" s="26">
        <f t="shared" si="88"/>
        <v>1</v>
      </c>
    </row>
    <row r="949" spans="13:20" ht="15" x14ac:dyDescent="0.3">
      <c r="M949" s="34">
        <v>943.5</v>
      </c>
      <c r="N949" s="34">
        <v>-6.1</v>
      </c>
      <c r="O949" s="32">
        <f t="shared" si="84"/>
        <v>21.02</v>
      </c>
      <c r="P949" s="37">
        <f t="shared" si="89"/>
        <v>25.224</v>
      </c>
      <c r="Q949" s="32">
        <f t="shared" si="85"/>
        <v>33.980000000000004</v>
      </c>
      <c r="R949" s="32">
        <f t="shared" si="86"/>
        <v>29.776</v>
      </c>
      <c r="S949" s="26">
        <f t="shared" si="87"/>
        <v>1</v>
      </c>
      <c r="T949" s="26">
        <f t="shared" si="88"/>
        <v>1</v>
      </c>
    </row>
    <row r="950" spans="13:20" ht="15" x14ac:dyDescent="0.3">
      <c r="M950" s="34">
        <v>944.5</v>
      </c>
      <c r="N950" s="34">
        <v>-4.4000000000000004</v>
      </c>
      <c r="O950" s="32">
        <f t="shared" si="84"/>
        <v>24.08</v>
      </c>
      <c r="P950" s="37">
        <f t="shared" si="89"/>
        <v>28.895999999999997</v>
      </c>
      <c r="Q950" s="32">
        <f t="shared" si="85"/>
        <v>30.92</v>
      </c>
      <c r="R950" s="32">
        <f t="shared" si="86"/>
        <v>26.104000000000003</v>
      </c>
      <c r="S950" s="26">
        <f t="shared" si="87"/>
        <v>1</v>
      </c>
      <c r="T950" s="26">
        <f t="shared" si="88"/>
        <v>1</v>
      </c>
    </row>
    <row r="951" spans="13:20" ht="15" x14ac:dyDescent="0.3">
      <c r="M951" s="34">
        <v>945.5</v>
      </c>
      <c r="N951" s="34">
        <v>-3.3</v>
      </c>
      <c r="O951" s="32">
        <f t="shared" si="84"/>
        <v>26.060000000000002</v>
      </c>
      <c r="P951" s="37">
        <f t="shared" si="89"/>
        <v>31.272000000000002</v>
      </c>
      <c r="Q951" s="32">
        <f t="shared" si="85"/>
        <v>28.939999999999998</v>
      </c>
      <c r="R951" s="32">
        <f t="shared" si="86"/>
        <v>23.727999999999998</v>
      </c>
      <c r="S951" s="26">
        <f t="shared" si="87"/>
        <v>1</v>
      </c>
      <c r="T951" s="26">
        <f t="shared" si="88"/>
        <v>1</v>
      </c>
    </row>
    <row r="952" spans="13:20" ht="15" x14ac:dyDescent="0.3">
      <c r="M952" s="34">
        <v>946.5</v>
      </c>
      <c r="N952" s="34">
        <v>-1.1000000000000001</v>
      </c>
      <c r="O952" s="32">
        <f t="shared" si="84"/>
        <v>30.02</v>
      </c>
      <c r="P952" s="37">
        <f t="shared" si="89"/>
        <v>36.024000000000001</v>
      </c>
      <c r="Q952" s="32">
        <f t="shared" si="85"/>
        <v>24.98</v>
      </c>
      <c r="R952" s="32">
        <f t="shared" si="86"/>
        <v>18.975999999999999</v>
      </c>
      <c r="S952" s="26">
        <f t="shared" si="87"/>
        <v>1</v>
      </c>
      <c r="T952" s="26">
        <f t="shared" si="88"/>
        <v>1</v>
      </c>
    </row>
    <row r="953" spans="13:20" ht="15" x14ac:dyDescent="0.3">
      <c r="M953" s="34">
        <v>947.5</v>
      </c>
      <c r="N953" s="34">
        <v>0</v>
      </c>
      <c r="O953" s="32">
        <f t="shared" si="84"/>
        <v>32</v>
      </c>
      <c r="P953" s="37">
        <f t="shared" si="89"/>
        <v>38.4</v>
      </c>
      <c r="Q953" s="32">
        <f t="shared" si="85"/>
        <v>23</v>
      </c>
      <c r="R953" s="32">
        <f t="shared" si="86"/>
        <v>16.600000000000001</v>
      </c>
      <c r="S953" s="26">
        <f t="shared" si="87"/>
        <v>1</v>
      </c>
      <c r="T953" s="26">
        <f t="shared" si="88"/>
        <v>1</v>
      </c>
    </row>
    <row r="954" spans="13:20" ht="15" x14ac:dyDescent="0.3">
      <c r="M954" s="34">
        <v>948.5</v>
      </c>
      <c r="N954" s="34">
        <v>1.1000000000000001</v>
      </c>
      <c r="O954" s="32">
        <f t="shared" si="84"/>
        <v>33.979999999999997</v>
      </c>
      <c r="P954" s="37">
        <f t="shared" si="89"/>
        <v>40.775999999999996</v>
      </c>
      <c r="Q954" s="32">
        <f t="shared" si="85"/>
        <v>21.020000000000003</v>
      </c>
      <c r="R954" s="32">
        <f t="shared" si="86"/>
        <v>14.224000000000004</v>
      </c>
      <c r="S954" s="26">
        <f t="shared" si="87"/>
        <v>1</v>
      </c>
      <c r="T954" s="26">
        <f t="shared" si="88"/>
        <v>1</v>
      </c>
    </row>
    <row r="955" spans="13:20" ht="15" x14ac:dyDescent="0.3">
      <c r="M955" s="34">
        <v>949.5</v>
      </c>
      <c r="N955" s="34">
        <v>1.1000000000000001</v>
      </c>
      <c r="O955" s="32">
        <f t="shared" si="84"/>
        <v>33.979999999999997</v>
      </c>
      <c r="P955" s="37">
        <f t="shared" si="89"/>
        <v>40.775999999999996</v>
      </c>
      <c r="Q955" s="32">
        <f t="shared" si="85"/>
        <v>21.020000000000003</v>
      </c>
      <c r="R955" s="32">
        <f t="shared" si="86"/>
        <v>14.224000000000004</v>
      </c>
      <c r="S955" s="26">
        <f t="shared" si="87"/>
        <v>1</v>
      </c>
      <c r="T955" s="26">
        <f t="shared" si="88"/>
        <v>1</v>
      </c>
    </row>
    <row r="956" spans="13:20" ht="15" x14ac:dyDescent="0.3">
      <c r="M956" s="34">
        <v>950.5</v>
      </c>
      <c r="N956" s="34">
        <v>2.2000000000000002</v>
      </c>
      <c r="O956" s="32">
        <f t="shared" si="84"/>
        <v>35.96</v>
      </c>
      <c r="P956" s="37">
        <f t="shared" si="89"/>
        <v>43.152000000000001</v>
      </c>
      <c r="Q956" s="32">
        <f t="shared" si="85"/>
        <v>19.04</v>
      </c>
      <c r="R956" s="32">
        <f t="shared" si="86"/>
        <v>11.847999999999999</v>
      </c>
      <c r="S956" s="26">
        <f t="shared" si="87"/>
        <v>1</v>
      </c>
      <c r="T956" s="26">
        <f t="shared" si="88"/>
        <v>1</v>
      </c>
    </row>
    <row r="957" spans="13:20" ht="15" x14ac:dyDescent="0.3">
      <c r="M957" s="34">
        <v>951.5</v>
      </c>
      <c r="N957" s="34">
        <v>1.7</v>
      </c>
      <c r="O957" s="32">
        <f t="shared" si="84"/>
        <v>35.06</v>
      </c>
      <c r="P957" s="37">
        <f t="shared" si="89"/>
        <v>42.072000000000003</v>
      </c>
      <c r="Q957" s="32">
        <f t="shared" si="85"/>
        <v>19.939999999999998</v>
      </c>
      <c r="R957" s="32">
        <f t="shared" si="86"/>
        <v>12.927999999999997</v>
      </c>
      <c r="S957" s="26">
        <f t="shared" si="87"/>
        <v>1</v>
      </c>
      <c r="T957" s="26">
        <f t="shared" si="88"/>
        <v>1</v>
      </c>
    </row>
    <row r="958" spans="13:20" ht="15" x14ac:dyDescent="0.3">
      <c r="M958" s="34">
        <v>952.5</v>
      </c>
      <c r="N958" s="34">
        <v>1.7</v>
      </c>
      <c r="O958" s="32">
        <f t="shared" si="84"/>
        <v>35.06</v>
      </c>
      <c r="P958" s="37">
        <f t="shared" si="89"/>
        <v>42.072000000000003</v>
      </c>
      <c r="Q958" s="32">
        <f t="shared" si="85"/>
        <v>19.939999999999998</v>
      </c>
      <c r="R958" s="32">
        <f t="shared" si="86"/>
        <v>12.927999999999997</v>
      </c>
      <c r="S958" s="26">
        <f t="shared" si="87"/>
        <v>1</v>
      </c>
      <c r="T958" s="26">
        <f t="shared" si="88"/>
        <v>1</v>
      </c>
    </row>
    <row r="959" spans="13:20" ht="15" x14ac:dyDescent="0.3">
      <c r="M959" s="34">
        <v>953.5</v>
      </c>
      <c r="N959" s="34">
        <v>0.6</v>
      </c>
      <c r="O959" s="32">
        <f t="shared" si="84"/>
        <v>33.08</v>
      </c>
      <c r="P959" s="37">
        <f t="shared" si="89"/>
        <v>39.695999999999998</v>
      </c>
      <c r="Q959" s="32">
        <f t="shared" si="85"/>
        <v>21.92</v>
      </c>
      <c r="R959" s="32">
        <f t="shared" si="86"/>
        <v>15.304000000000002</v>
      </c>
      <c r="S959" s="26">
        <f t="shared" si="87"/>
        <v>1</v>
      </c>
      <c r="T959" s="26">
        <f t="shared" si="88"/>
        <v>1</v>
      </c>
    </row>
    <row r="960" spans="13:20" ht="15" x14ac:dyDescent="0.3">
      <c r="M960" s="34">
        <v>954.5</v>
      </c>
      <c r="N960" s="34">
        <v>0</v>
      </c>
      <c r="O960" s="32">
        <f t="shared" si="84"/>
        <v>32</v>
      </c>
      <c r="P960" s="37">
        <f t="shared" si="89"/>
        <v>38.4</v>
      </c>
      <c r="Q960" s="32">
        <f t="shared" si="85"/>
        <v>23</v>
      </c>
      <c r="R960" s="32">
        <f t="shared" si="86"/>
        <v>16.600000000000001</v>
      </c>
      <c r="S960" s="26">
        <f t="shared" si="87"/>
        <v>1</v>
      </c>
      <c r="T960" s="26">
        <f t="shared" si="88"/>
        <v>1</v>
      </c>
    </row>
    <row r="961" spans="13:20" ht="15" x14ac:dyDescent="0.3">
      <c r="M961" s="34">
        <v>955.5</v>
      </c>
      <c r="N961" s="34">
        <v>0</v>
      </c>
      <c r="O961" s="32">
        <f t="shared" si="84"/>
        <v>32</v>
      </c>
      <c r="P961" s="37">
        <f t="shared" si="89"/>
        <v>38.4</v>
      </c>
      <c r="Q961" s="32">
        <f t="shared" si="85"/>
        <v>23</v>
      </c>
      <c r="R961" s="32">
        <f t="shared" si="86"/>
        <v>16.600000000000001</v>
      </c>
      <c r="S961" s="26">
        <f t="shared" si="87"/>
        <v>1</v>
      </c>
      <c r="T961" s="26">
        <f t="shared" si="88"/>
        <v>1</v>
      </c>
    </row>
    <row r="962" spans="13:20" ht="15" x14ac:dyDescent="0.3">
      <c r="M962" s="34">
        <v>956.5</v>
      </c>
      <c r="N962" s="34">
        <v>0</v>
      </c>
      <c r="O962" s="32">
        <f t="shared" si="84"/>
        <v>32</v>
      </c>
      <c r="P962" s="37">
        <f t="shared" si="89"/>
        <v>38.4</v>
      </c>
      <c r="Q962" s="32">
        <f t="shared" si="85"/>
        <v>23</v>
      </c>
      <c r="R962" s="32">
        <f t="shared" si="86"/>
        <v>16.600000000000001</v>
      </c>
      <c r="S962" s="26">
        <f t="shared" si="87"/>
        <v>1</v>
      </c>
      <c r="T962" s="26">
        <f t="shared" si="88"/>
        <v>1</v>
      </c>
    </row>
    <row r="963" spans="13:20" ht="15" x14ac:dyDescent="0.3">
      <c r="M963" s="34">
        <v>957.5</v>
      </c>
      <c r="N963" s="34">
        <v>0.6</v>
      </c>
      <c r="O963" s="32">
        <f t="shared" si="84"/>
        <v>33.08</v>
      </c>
      <c r="P963" s="37">
        <f t="shared" si="89"/>
        <v>39.695999999999998</v>
      </c>
      <c r="Q963" s="32">
        <f t="shared" si="85"/>
        <v>21.92</v>
      </c>
      <c r="R963" s="32">
        <f t="shared" si="86"/>
        <v>15.304000000000002</v>
      </c>
      <c r="S963" s="26">
        <f t="shared" si="87"/>
        <v>1</v>
      </c>
      <c r="T963" s="26">
        <f t="shared" si="88"/>
        <v>1</v>
      </c>
    </row>
    <row r="964" spans="13:20" ht="15" x14ac:dyDescent="0.3">
      <c r="M964" s="34">
        <v>958.5</v>
      </c>
      <c r="N964" s="34">
        <v>0.6</v>
      </c>
      <c r="O964" s="32">
        <f t="shared" si="84"/>
        <v>33.08</v>
      </c>
      <c r="P964" s="37">
        <f t="shared" si="89"/>
        <v>39.695999999999998</v>
      </c>
      <c r="Q964" s="32">
        <f t="shared" si="85"/>
        <v>21.92</v>
      </c>
      <c r="R964" s="32">
        <f t="shared" si="86"/>
        <v>15.304000000000002</v>
      </c>
      <c r="S964" s="26">
        <f t="shared" si="87"/>
        <v>1</v>
      </c>
      <c r="T964" s="26">
        <f t="shared" si="88"/>
        <v>1</v>
      </c>
    </row>
    <row r="965" spans="13:20" ht="15" x14ac:dyDescent="0.3">
      <c r="M965" s="34">
        <v>959.5</v>
      </c>
      <c r="N965" s="34">
        <v>0.6</v>
      </c>
      <c r="O965" s="32">
        <f t="shared" si="84"/>
        <v>33.08</v>
      </c>
      <c r="P965" s="37">
        <f t="shared" si="89"/>
        <v>39.695999999999998</v>
      </c>
      <c r="Q965" s="32">
        <f t="shared" si="85"/>
        <v>21.92</v>
      </c>
      <c r="R965" s="32">
        <f t="shared" si="86"/>
        <v>15.304000000000002</v>
      </c>
      <c r="S965" s="26">
        <f t="shared" si="87"/>
        <v>1</v>
      </c>
      <c r="T965" s="26">
        <f t="shared" si="88"/>
        <v>1</v>
      </c>
    </row>
    <row r="966" spans="13:20" ht="15" x14ac:dyDescent="0.3">
      <c r="M966" s="34">
        <v>960.5</v>
      </c>
      <c r="N966" s="34">
        <v>1.1000000000000001</v>
      </c>
      <c r="O966" s="32">
        <f t="shared" ref="O966:O1029" si="90">CONVERT(N966,"C","F")</f>
        <v>33.979999999999997</v>
      </c>
      <c r="P966" s="37">
        <f t="shared" si="89"/>
        <v>40.775999999999996</v>
      </c>
      <c r="Q966" s="32">
        <f t="shared" ref="Q966:Q1029" si="91">$L$3-O966</f>
        <v>21.020000000000003</v>
      </c>
      <c r="R966" s="32">
        <f t="shared" ref="R966:R1029" si="92">$L$3-P966</f>
        <v>14.224000000000004</v>
      </c>
      <c r="S966" s="26">
        <f t="shared" ref="S966:S1029" si="93">IF(O966&lt;=$L$3, 1, 0)</f>
        <v>1</v>
      </c>
      <c r="T966" s="26">
        <f t="shared" ref="T966:T1029" si="94">IF(P966&lt;=$L$3, 1, 0)</f>
        <v>1</v>
      </c>
    </row>
    <row r="967" spans="13:20" ht="15" x14ac:dyDescent="0.3">
      <c r="M967" s="34">
        <v>961.5</v>
      </c>
      <c r="N967" s="34">
        <v>1.1000000000000001</v>
      </c>
      <c r="O967" s="32">
        <f t="shared" si="90"/>
        <v>33.979999999999997</v>
      </c>
      <c r="P967" s="37">
        <f t="shared" ref="P967:P1030" si="95">O967*1.2</f>
        <v>40.775999999999996</v>
      </c>
      <c r="Q967" s="32">
        <f t="shared" si="91"/>
        <v>21.020000000000003</v>
      </c>
      <c r="R967" s="32">
        <f t="shared" si="92"/>
        <v>14.224000000000004</v>
      </c>
      <c r="S967" s="26">
        <f t="shared" si="93"/>
        <v>1</v>
      </c>
      <c r="T967" s="26">
        <f t="shared" si="94"/>
        <v>1</v>
      </c>
    </row>
    <row r="968" spans="13:20" ht="15" x14ac:dyDescent="0.3">
      <c r="M968" s="34">
        <v>962.5</v>
      </c>
      <c r="N968" s="34">
        <v>1.1000000000000001</v>
      </c>
      <c r="O968" s="32">
        <f t="shared" si="90"/>
        <v>33.979999999999997</v>
      </c>
      <c r="P968" s="37">
        <f t="shared" si="95"/>
        <v>40.775999999999996</v>
      </c>
      <c r="Q968" s="32">
        <f t="shared" si="91"/>
        <v>21.020000000000003</v>
      </c>
      <c r="R968" s="32">
        <f t="shared" si="92"/>
        <v>14.224000000000004</v>
      </c>
      <c r="S968" s="26">
        <f t="shared" si="93"/>
        <v>1</v>
      </c>
      <c r="T968" s="26">
        <f t="shared" si="94"/>
        <v>1</v>
      </c>
    </row>
    <row r="969" spans="13:20" ht="15" x14ac:dyDescent="0.3">
      <c r="M969" s="34">
        <v>963.5</v>
      </c>
      <c r="N969" s="34">
        <v>0.6</v>
      </c>
      <c r="O969" s="32">
        <f t="shared" si="90"/>
        <v>33.08</v>
      </c>
      <c r="P969" s="37">
        <f t="shared" si="95"/>
        <v>39.695999999999998</v>
      </c>
      <c r="Q969" s="32">
        <f t="shared" si="91"/>
        <v>21.92</v>
      </c>
      <c r="R969" s="32">
        <f t="shared" si="92"/>
        <v>15.304000000000002</v>
      </c>
      <c r="S969" s="26">
        <f t="shared" si="93"/>
        <v>1</v>
      </c>
      <c r="T969" s="26">
        <f t="shared" si="94"/>
        <v>1</v>
      </c>
    </row>
    <row r="970" spans="13:20" ht="15" x14ac:dyDescent="0.3">
      <c r="M970" s="34">
        <v>964.5</v>
      </c>
      <c r="N970" s="34">
        <v>0.6</v>
      </c>
      <c r="O970" s="32">
        <f t="shared" si="90"/>
        <v>33.08</v>
      </c>
      <c r="P970" s="37">
        <f t="shared" si="95"/>
        <v>39.695999999999998</v>
      </c>
      <c r="Q970" s="32">
        <f t="shared" si="91"/>
        <v>21.92</v>
      </c>
      <c r="R970" s="32">
        <f t="shared" si="92"/>
        <v>15.304000000000002</v>
      </c>
      <c r="S970" s="26">
        <f t="shared" si="93"/>
        <v>1</v>
      </c>
      <c r="T970" s="26">
        <f t="shared" si="94"/>
        <v>1</v>
      </c>
    </row>
    <row r="971" spans="13:20" ht="15" x14ac:dyDescent="0.3">
      <c r="M971" s="34">
        <v>965.5</v>
      </c>
      <c r="N971" s="34">
        <v>0</v>
      </c>
      <c r="O971" s="32">
        <f t="shared" si="90"/>
        <v>32</v>
      </c>
      <c r="P971" s="37">
        <f t="shared" si="95"/>
        <v>38.4</v>
      </c>
      <c r="Q971" s="32">
        <f t="shared" si="91"/>
        <v>23</v>
      </c>
      <c r="R971" s="32">
        <f t="shared" si="92"/>
        <v>16.600000000000001</v>
      </c>
      <c r="S971" s="26">
        <f t="shared" si="93"/>
        <v>1</v>
      </c>
      <c r="T971" s="26">
        <f t="shared" si="94"/>
        <v>1</v>
      </c>
    </row>
    <row r="972" spans="13:20" ht="15" x14ac:dyDescent="0.3">
      <c r="M972" s="34">
        <v>966.5</v>
      </c>
      <c r="N972" s="34">
        <v>0.6</v>
      </c>
      <c r="O972" s="32">
        <f t="shared" si="90"/>
        <v>33.08</v>
      </c>
      <c r="P972" s="37">
        <f t="shared" si="95"/>
        <v>39.695999999999998</v>
      </c>
      <c r="Q972" s="32">
        <f t="shared" si="91"/>
        <v>21.92</v>
      </c>
      <c r="R972" s="32">
        <f t="shared" si="92"/>
        <v>15.304000000000002</v>
      </c>
      <c r="S972" s="26">
        <f t="shared" si="93"/>
        <v>1</v>
      </c>
      <c r="T972" s="26">
        <f t="shared" si="94"/>
        <v>1</v>
      </c>
    </row>
    <row r="973" spans="13:20" ht="15" x14ac:dyDescent="0.3">
      <c r="M973" s="34">
        <v>967.5</v>
      </c>
      <c r="N973" s="34">
        <v>1.7</v>
      </c>
      <c r="O973" s="32">
        <f t="shared" si="90"/>
        <v>35.06</v>
      </c>
      <c r="P973" s="37">
        <f t="shared" si="95"/>
        <v>42.072000000000003</v>
      </c>
      <c r="Q973" s="32">
        <f t="shared" si="91"/>
        <v>19.939999999999998</v>
      </c>
      <c r="R973" s="32">
        <f t="shared" si="92"/>
        <v>12.927999999999997</v>
      </c>
      <c r="S973" s="26">
        <f t="shared" si="93"/>
        <v>1</v>
      </c>
      <c r="T973" s="26">
        <f t="shared" si="94"/>
        <v>1</v>
      </c>
    </row>
    <row r="974" spans="13:20" ht="15" x14ac:dyDescent="0.3">
      <c r="M974" s="34">
        <v>968.5</v>
      </c>
      <c r="N974" s="34">
        <v>-0.6</v>
      </c>
      <c r="O974" s="32">
        <f t="shared" si="90"/>
        <v>30.92</v>
      </c>
      <c r="P974" s="37">
        <f t="shared" si="95"/>
        <v>37.103999999999999</v>
      </c>
      <c r="Q974" s="32">
        <f t="shared" si="91"/>
        <v>24.08</v>
      </c>
      <c r="R974" s="32">
        <f t="shared" si="92"/>
        <v>17.896000000000001</v>
      </c>
      <c r="S974" s="26">
        <f t="shared" si="93"/>
        <v>1</v>
      </c>
      <c r="T974" s="26">
        <f t="shared" si="94"/>
        <v>1</v>
      </c>
    </row>
    <row r="975" spans="13:20" ht="15" x14ac:dyDescent="0.3">
      <c r="M975" s="34">
        <v>969.5</v>
      </c>
      <c r="N975" s="34">
        <v>1.1000000000000001</v>
      </c>
      <c r="O975" s="32">
        <f t="shared" si="90"/>
        <v>33.979999999999997</v>
      </c>
      <c r="P975" s="37">
        <f t="shared" si="95"/>
        <v>40.775999999999996</v>
      </c>
      <c r="Q975" s="32">
        <f t="shared" si="91"/>
        <v>21.020000000000003</v>
      </c>
      <c r="R975" s="32">
        <f t="shared" si="92"/>
        <v>14.224000000000004</v>
      </c>
      <c r="S975" s="26">
        <f t="shared" si="93"/>
        <v>1</v>
      </c>
      <c r="T975" s="26">
        <f t="shared" si="94"/>
        <v>1</v>
      </c>
    </row>
    <row r="976" spans="13:20" ht="15" x14ac:dyDescent="0.3">
      <c r="M976" s="34">
        <v>970.5</v>
      </c>
      <c r="N976" s="34">
        <v>2.8</v>
      </c>
      <c r="O976" s="32">
        <f t="shared" si="90"/>
        <v>37.04</v>
      </c>
      <c r="P976" s="37">
        <f t="shared" si="95"/>
        <v>44.448</v>
      </c>
      <c r="Q976" s="32">
        <f t="shared" si="91"/>
        <v>17.96</v>
      </c>
      <c r="R976" s="32">
        <f t="shared" si="92"/>
        <v>10.552</v>
      </c>
      <c r="S976" s="26">
        <f t="shared" si="93"/>
        <v>1</v>
      </c>
      <c r="T976" s="26">
        <f t="shared" si="94"/>
        <v>1</v>
      </c>
    </row>
    <row r="977" spans="13:20" ht="15" x14ac:dyDescent="0.3">
      <c r="M977" s="34">
        <v>971.5</v>
      </c>
      <c r="N977" s="34">
        <v>3.9</v>
      </c>
      <c r="O977" s="32">
        <f t="shared" si="90"/>
        <v>39.019999999999996</v>
      </c>
      <c r="P977" s="37">
        <f t="shared" si="95"/>
        <v>46.823999999999991</v>
      </c>
      <c r="Q977" s="32">
        <f t="shared" si="91"/>
        <v>15.980000000000004</v>
      </c>
      <c r="R977" s="32">
        <f t="shared" si="92"/>
        <v>8.176000000000009</v>
      </c>
      <c r="S977" s="26">
        <f t="shared" si="93"/>
        <v>1</v>
      </c>
      <c r="T977" s="26">
        <f t="shared" si="94"/>
        <v>1</v>
      </c>
    </row>
    <row r="978" spans="13:20" ht="15" x14ac:dyDescent="0.3">
      <c r="M978" s="34">
        <v>972.5</v>
      </c>
      <c r="N978" s="34">
        <v>4.4000000000000004</v>
      </c>
      <c r="O978" s="32">
        <f t="shared" si="90"/>
        <v>39.92</v>
      </c>
      <c r="P978" s="37">
        <f t="shared" si="95"/>
        <v>47.904000000000003</v>
      </c>
      <c r="Q978" s="32">
        <f t="shared" si="91"/>
        <v>15.079999999999998</v>
      </c>
      <c r="R978" s="32">
        <f t="shared" si="92"/>
        <v>7.0959999999999965</v>
      </c>
      <c r="S978" s="26">
        <f t="shared" si="93"/>
        <v>1</v>
      </c>
      <c r="T978" s="26">
        <f t="shared" si="94"/>
        <v>1</v>
      </c>
    </row>
    <row r="979" spans="13:20" ht="15" x14ac:dyDescent="0.3">
      <c r="M979" s="34">
        <v>973.5</v>
      </c>
      <c r="N979" s="34">
        <v>5</v>
      </c>
      <c r="O979" s="32">
        <f t="shared" si="90"/>
        <v>41</v>
      </c>
      <c r="P979" s="37">
        <f t="shared" si="95"/>
        <v>49.199999999999996</v>
      </c>
      <c r="Q979" s="32">
        <f t="shared" si="91"/>
        <v>14</v>
      </c>
      <c r="R979" s="32">
        <f t="shared" si="92"/>
        <v>5.8000000000000043</v>
      </c>
      <c r="S979" s="26">
        <f t="shared" si="93"/>
        <v>1</v>
      </c>
      <c r="T979" s="26">
        <f t="shared" si="94"/>
        <v>1</v>
      </c>
    </row>
    <row r="980" spans="13:20" ht="15" x14ac:dyDescent="0.3">
      <c r="M980" s="34">
        <v>974.5</v>
      </c>
      <c r="N980" s="34">
        <v>5</v>
      </c>
      <c r="O980" s="32">
        <f t="shared" si="90"/>
        <v>41</v>
      </c>
      <c r="P980" s="37">
        <f t="shared" si="95"/>
        <v>49.199999999999996</v>
      </c>
      <c r="Q980" s="32">
        <f t="shared" si="91"/>
        <v>14</v>
      </c>
      <c r="R980" s="32">
        <f t="shared" si="92"/>
        <v>5.8000000000000043</v>
      </c>
      <c r="S980" s="26">
        <f t="shared" si="93"/>
        <v>1</v>
      </c>
      <c r="T980" s="26">
        <f t="shared" si="94"/>
        <v>1</v>
      </c>
    </row>
    <row r="981" spans="13:20" ht="15" x14ac:dyDescent="0.3">
      <c r="M981" s="34">
        <v>975.5</v>
      </c>
      <c r="N981" s="34">
        <v>5</v>
      </c>
      <c r="O981" s="32">
        <f t="shared" si="90"/>
        <v>41</v>
      </c>
      <c r="P981" s="37">
        <f t="shared" si="95"/>
        <v>49.199999999999996</v>
      </c>
      <c r="Q981" s="32">
        <f t="shared" si="91"/>
        <v>14</v>
      </c>
      <c r="R981" s="32">
        <f t="shared" si="92"/>
        <v>5.8000000000000043</v>
      </c>
      <c r="S981" s="26">
        <f t="shared" si="93"/>
        <v>1</v>
      </c>
      <c r="T981" s="26">
        <f t="shared" si="94"/>
        <v>1</v>
      </c>
    </row>
    <row r="982" spans="13:20" ht="15" x14ac:dyDescent="0.3">
      <c r="M982" s="34">
        <v>976.5</v>
      </c>
      <c r="N982" s="34">
        <v>4.4000000000000004</v>
      </c>
      <c r="O982" s="32">
        <f t="shared" si="90"/>
        <v>39.92</v>
      </c>
      <c r="P982" s="37">
        <f t="shared" si="95"/>
        <v>47.904000000000003</v>
      </c>
      <c r="Q982" s="32">
        <f t="shared" si="91"/>
        <v>15.079999999999998</v>
      </c>
      <c r="R982" s="32">
        <f t="shared" si="92"/>
        <v>7.0959999999999965</v>
      </c>
      <c r="S982" s="26">
        <f t="shared" si="93"/>
        <v>1</v>
      </c>
      <c r="T982" s="26">
        <f t="shared" si="94"/>
        <v>1</v>
      </c>
    </row>
    <row r="983" spans="13:20" ht="15" x14ac:dyDescent="0.3">
      <c r="M983" s="34">
        <v>977.5</v>
      </c>
      <c r="N983" s="34">
        <v>3.9</v>
      </c>
      <c r="O983" s="32">
        <f t="shared" si="90"/>
        <v>39.019999999999996</v>
      </c>
      <c r="P983" s="37">
        <f t="shared" si="95"/>
        <v>46.823999999999991</v>
      </c>
      <c r="Q983" s="32">
        <f t="shared" si="91"/>
        <v>15.980000000000004</v>
      </c>
      <c r="R983" s="32">
        <f t="shared" si="92"/>
        <v>8.176000000000009</v>
      </c>
      <c r="S983" s="26">
        <f t="shared" si="93"/>
        <v>1</v>
      </c>
      <c r="T983" s="26">
        <f t="shared" si="94"/>
        <v>1</v>
      </c>
    </row>
    <row r="984" spans="13:20" ht="15" x14ac:dyDescent="0.3">
      <c r="M984" s="34">
        <v>978.5</v>
      </c>
      <c r="N984" s="34">
        <v>3.3</v>
      </c>
      <c r="O984" s="32">
        <f t="shared" si="90"/>
        <v>37.94</v>
      </c>
      <c r="P984" s="37">
        <f t="shared" si="95"/>
        <v>45.527999999999999</v>
      </c>
      <c r="Q984" s="32">
        <f t="shared" si="91"/>
        <v>17.060000000000002</v>
      </c>
      <c r="R984" s="32">
        <f t="shared" si="92"/>
        <v>9.4720000000000013</v>
      </c>
      <c r="S984" s="26">
        <f t="shared" si="93"/>
        <v>1</v>
      </c>
      <c r="T984" s="26">
        <f t="shared" si="94"/>
        <v>1</v>
      </c>
    </row>
    <row r="985" spans="13:20" ht="15" x14ac:dyDescent="0.3">
      <c r="M985" s="34">
        <v>979.5</v>
      </c>
      <c r="N985" s="34">
        <v>2.2000000000000002</v>
      </c>
      <c r="O985" s="32">
        <f t="shared" si="90"/>
        <v>35.96</v>
      </c>
      <c r="P985" s="37">
        <f t="shared" si="95"/>
        <v>43.152000000000001</v>
      </c>
      <c r="Q985" s="32">
        <f t="shared" si="91"/>
        <v>19.04</v>
      </c>
      <c r="R985" s="32">
        <f t="shared" si="92"/>
        <v>11.847999999999999</v>
      </c>
      <c r="S985" s="26">
        <f t="shared" si="93"/>
        <v>1</v>
      </c>
      <c r="T985" s="26">
        <f t="shared" si="94"/>
        <v>1</v>
      </c>
    </row>
    <row r="986" spans="13:20" ht="15" x14ac:dyDescent="0.3">
      <c r="M986" s="34">
        <v>980.5</v>
      </c>
      <c r="N986" s="34">
        <v>1.7</v>
      </c>
      <c r="O986" s="32">
        <f t="shared" si="90"/>
        <v>35.06</v>
      </c>
      <c r="P986" s="37">
        <f t="shared" si="95"/>
        <v>42.072000000000003</v>
      </c>
      <c r="Q986" s="32">
        <f t="shared" si="91"/>
        <v>19.939999999999998</v>
      </c>
      <c r="R986" s="32">
        <f t="shared" si="92"/>
        <v>12.927999999999997</v>
      </c>
      <c r="S986" s="26">
        <f t="shared" si="93"/>
        <v>1</v>
      </c>
      <c r="T986" s="26">
        <f t="shared" si="94"/>
        <v>1</v>
      </c>
    </row>
    <row r="987" spans="13:20" ht="15" x14ac:dyDescent="0.3">
      <c r="M987" s="34">
        <v>981.5</v>
      </c>
      <c r="N987" s="34">
        <v>1.7</v>
      </c>
      <c r="O987" s="32">
        <f t="shared" si="90"/>
        <v>35.06</v>
      </c>
      <c r="P987" s="37">
        <f t="shared" si="95"/>
        <v>42.072000000000003</v>
      </c>
      <c r="Q987" s="32">
        <f t="shared" si="91"/>
        <v>19.939999999999998</v>
      </c>
      <c r="R987" s="32">
        <f t="shared" si="92"/>
        <v>12.927999999999997</v>
      </c>
      <c r="S987" s="26">
        <f t="shared" si="93"/>
        <v>1</v>
      </c>
      <c r="T987" s="26">
        <f t="shared" si="94"/>
        <v>1</v>
      </c>
    </row>
    <row r="988" spans="13:20" ht="15" x14ac:dyDescent="0.3">
      <c r="M988" s="34">
        <v>982.5</v>
      </c>
      <c r="N988" s="34">
        <v>0</v>
      </c>
      <c r="O988" s="32">
        <f t="shared" si="90"/>
        <v>32</v>
      </c>
      <c r="P988" s="37">
        <f t="shared" si="95"/>
        <v>38.4</v>
      </c>
      <c r="Q988" s="32">
        <f t="shared" si="91"/>
        <v>23</v>
      </c>
      <c r="R988" s="32">
        <f t="shared" si="92"/>
        <v>16.600000000000001</v>
      </c>
      <c r="S988" s="26">
        <f t="shared" si="93"/>
        <v>1</v>
      </c>
      <c r="T988" s="26">
        <f t="shared" si="94"/>
        <v>1</v>
      </c>
    </row>
    <row r="989" spans="13:20" ht="15" x14ac:dyDescent="0.3">
      <c r="M989" s="34">
        <v>983.5</v>
      </c>
      <c r="N989" s="34">
        <v>-1.7</v>
      </c>
      <c r="O989" s="32">
        <f t="shared" si="90"/>
        <v>28.94</v>
      </c>
      <c r="P989" s="37">
        <f t="shared" si="95"/>
        <v>34.728000000000002</v>
      </c>
      <c r="Q989" s="32">
        <f t="shared" si="91"/>
        <v>26.06</v>
      </c>
      <c r="R989" s="32">
        <f t="shared" si="92"/>
        <v>20.271999999999998</v>
      </c>
      <c r="S989" s="26">
        <f t="shared" si="93"/>
        <v>1</v>
      </c>
      <c r="T989" s="26">
        <f t="shared" si="94"/>
        <v>1</v>
      </c>
    </row>
    <row r="990" spans="13:20" ht="15" x14ac:dyDescent="0.3">
      <c r="M990" s="34">
        <v>984.5</v>
      </c>
      <c r="N990" s="34">
        <v>-1.7</v>
      </c>
      <c r="O990" s="32">
        <f t="shared" si="90"/>
        <v>28.94</v>
      </c>
      <c r="P990" s="37">
        <f t="shared" si="95"/>
        <v>34.728000000000002</v>
      </c>
      <c r="Q990" s="32">
        <f t="shared" si="91"/>
        <v>26.06</v>
      </c>
      <c r="R990" s="32">
        <f t="shared" si="92"/>
        <v>20.271999999999998</v>
      </c>
      <c r="S990" s="26">
        <f t="shared" si="93"/>
        <v>1</v>
      </c>
      <c r="T990" s="26">
        <f t="shared" si="94"/>
        <v>1</v>
      </c>
    </row>
    <row r="991" spans="13:20" ht="15" x14ac:dyDescent="0.3">
      <c r="M991" s="34">
        <v>985.5</v>
      </c>
      <c r="N991" s="34">
        <v>-1.1000000000000001</v>
      </c>
      <c r="O991" s="32">
        <f t="shared" si="90"/>
        <v>30.02</v>
      </c>
      <c r="P991" s="37">
        <f t="shared" si="95"/>
        <v>36.024000000000001</v>
      </c>
      <c r="Q991" s="32">
        <f t="shared" si="91"/>
        <v>24.98</v>
      </c>
      <c r="R991" s="32">
        <f t="shared" si="92"/>
        <v>18.975999999999999</v>
      </c>
      <c r="S991" s="26">
        <f t="shared" si="93"/>
        <v>1</v>
      </c>
      <c r="T991" s="26">
        <f t="shared" si="94"/>
        <v>1</v>
      </c>
    </row>
    <row r="992" spans="13:20" ht="15" x14ac:dyDescent="0.3">
      <c r="M992" s="34">
        <v>986.5</v>
      </c>
      <c r="N992" s="34">
        <v>0</v>
      </c>
      <c r="O992" s="32">
        <f t="shared" si="90"/>
        <v>32</v>
      </c>
      <c r="P992" s="37">
        <f t="shared" si="95"/>
        <v>38.4</v>
      </c>
      <c r="Q992" s="32">
        <f t="shared" si="91"/>
        <v>23</v>
      </c>
      <c r="R992" s="32">
        <f t="shared" si="92"/>
        <v>16.600000000000001</v>
      </c>
      <c r="S992" s="26">
        <f t="shared" si="93"/>
        <v>1</v>
      </c>
      <c r="T992" s="26">
        <f t="shared" si="94"/>
        <v>1</v>
      </c>
    </row>
    <row r="993" spans="13:20" ht="15" x14ac:dyDescent="0.3">
      <c r="M993" s="34">
        <v>987.5</v>
      </c>
      <c r="N993" s="34">
        <v>0</v>
      </c>
      <c r="O993" s="32">
        <f t="shared" si="90"/>
        <v>32</v>
      </c>
      <c r="P993" s="37">
        <f t="shared" si="95"/>
        <v>38.4</v>
      </c>
      <c r="Q993" s="32">
        <f t="shared" si="91"/>
        <v>23</v>
      </c>
      <c r="R993" s="32">
        <f t="shared" si="92"/>
        <v>16.600000000000001</v>
      </c>
      <c r="S993" s="26">
        <f t="shared" si="93"/>
        <v>1</v>
      </c>
      <c r="T993" s="26">
        <f t="shared" si="94"/>
        <v>1</v>
      </c>
    </row>
    <row r="994" spans="13:20" ht="15" x14ac:dyDescent="0.3">
      <c r="M994" s="34">
        <v>988.5</v>
      </c>
      <c r="N994" s="34">
        <v>-1.1000000000000001</v>
      </c>
      <c r="O994" s="32">
        <f t="shared" si="90"/>
        <v>30.02</v>
      </c>
      <c r="P994" s="37">
        <f t="shared" si="95"/>
        <v>36.024000000000001</v>
      </c>
      <c r="Q994" s="32">
        <f t="shared" si="91"/>
        <v>24.98</v>
      </c>
      <c r="R994" s="32">
        <f t="shared" si="92"/>
        <v>18.975999999999999</v>
      </c>
      <c r="S994" s="26">
        <f t="shared" si="93"/>
        <v>1</v>
      </c>
      <c r="T994" s="26">
        <f t="shared" si="94"/>
        <v>1</v>
      </c>
    </row>
    <row r="995" spans="13:20" ht="15" x14ac:dyDescent="0.3">
      <c r="M995" s="34">
        <v>989.5</v>
      </c>
      <c r="N995" s="34">
        <v>-1.7</v>
      </c>
      <c r="O995" s="32">
        <f t="shared" si="90"/>
        <v>28.94</v>
      </c>
      <c r="P995" s="37">
        <f t="shared" si="95"/>
        <v>34.728000000000002</v>
      </c>
      <c r="Q995" s="32">
        <f t="shared" si="91"/>
        <v>26.06</v>
      </c>
      <c r="R995" s="32">
        <f t="shared" si="92"/>
        <v>20.271999999999998</v>
      </c>
      <c r="S995" s="26">
        <f t="shared" si="93"/>
        <v>1</v>
      </c>
      <c r="T995" s="26">
        <f t="shared" si="94"/>
        <v>1</v>
      </c>
    </row>
    <row r="996" spans="13:20" ht="15" x14ac:dyDescent="0.3">
      <c r="M996" s="34">
        <v>990.5</v>
      </c>
      <c r="N996" s="34">
        <v>-2.2000000000000002</v>
      </c>
      <c r="O996" s="32">
        <f t="shared" si="90"/>
        <v>28.04</v>
      </c>
      <c r="P996" s="37">
        <f t="shared" si="95"/>
        <v>33.647999999999996</v>
      </c>
      <c r="Q996" s="32">
        <f t="shared" si="91"/>
        <v>26.96</v>
      </c>
      <c r="R996" s="32">
        <f t="shared" si="92"/>
        <v>21.352000000000004</v>
      </c>
      <c r="S996" s="26">
        <f t="shared" si="93"/>
        <v>1</v>
      </c>
      <c r="T996" s="26">
        <f t="shared" si="94"/>
        <v>1</v>
      </c>
    </row>
    <row r="997" spans="13:20" ht="15" x14ac:dyDescent="0.3">
      <c r="M997" s="34">
        <v>991.5</v>
      </c>
      <c r="N997" s="34">
        <v>-1.1000000000000001</v>
      </c>
      <c r="O997" s="32">
        <f t="shared" si="90"/>
        <v>30.02</v>
      </c>
      <c r="P997" s="37">
        <f t="shared" si="95"/>
        <v>36.024000000000001</v>
      </c>
      <c r="Q997" s="32">
        <f t="shared" si="91"/>
        <v>24.98</v>
      </c>
      <c r="R997" s="32">
        <f t="shared" si="92"/>
        <v>18.975999999999999</v>
      </c>
      <c r="S997" s="26">
        <f t="shared" si="93"/>
        <v>1</v>
      </c>
      <c r="T997" s="26">
        <f t="shared" si="94"/>
        <v>1</v>
      </c>
    </row>
    <row r="998" spans="13:20" ht="15" x14ac:dyDescent="0.3">
      <c r="M998" s="34">
        <v>992.5</v>
      </c>
      <c r="N998" s="34">
        <v>-0.6</v>
      </c>
      <c r="O998" s="32">
        <f t="shared" si="90"/>
        <v>30.92</v>
      </c>
      <c r="P998" s="37">
        <f t="shared" si="95"/>
        <v>37.103999999999999</v>
      </c>
      <c r="Q998" s="32">
        <f t="shared" si="91"/>
        <v>24.08</v>
      </c>
      <c r="R998" s="32">
        <f t="shared" si="92"/>
        <v>17.896000000000001</v>
      </c>
      <c r="S998" s="26">
        <f t="shared" si="93"/>
        <v>1</v>
      </c>
      <c r="T998" s="26">
        <f t="shared" si="94"/>
        <v>1</v>
      </c>
    </row>
    <row r="999" spans="13:20" ht="15" x14ac:dyDescent="0.3">
      <c r="M999" s="34">
        <v>993.5</v>
      </c>
      <c r="N999" s="34">
        <v>2.2000000000000002</v>
      </c>
      <c r="O999" s="32">
        <f t="shared" si="90"/>
        <v>35.96</v>
      </c>
      <c r="P999" s="37">
        <f t="shared" si="95"/>
        <v>43.152000000000001</v>
      </c>
      <c r="Q999" s="32">
        <f t="shared" si="91"/>
        <v>19.04</v>
      </c>
      <c r="R999" s="32">
        <f t="shared" si="92"/>
        <v>11.847999999999999</v>
      </c>
      <c r="S999" s="26">
        <f t="shared" si="93"/>
        <v>1</v>
      </c>
      <c r="T999" s="26">
        <f t="shared" si="94"/>
        <v>1</v>
      </c>
    </row>
    <row r="1000" spans="13:20" ht="15" x14ac:dyDescent="0.3">
      <c r="M1000" s="34">
        <v>994.5</v>
      </c>
      <c r="N1000" s="34">
        <v>3.9</v>
      </c>
      <c r="O1000" s="32">
        <f t="shared" si="90"/>
        <v>39.019999999999996</v>
      </c>
      <c r="P1000" s="37">
        <f t="shared" si="95"/>
        <v>46.823999999999991</v>
      </c>
      <c r="Q1000" s="32">
        <f t="shared" si="91"/>
        <v>15.980000000000004</v>
      </c>
      <c r="R1000" s="32">
        <f t="shared" si="92"/>
        <v>8.176000000000009</v>
      </c>
      <c r="S1000" s="26">
        <f t="shared" si="93"/>
        <v>1</v>
      </c>
      <c r="T1000" s="26">
        <f t="shared" si="94"/>
        <v>1</v>
      </c>
    </row>
    <row r="1001" spans="13:20" ht="15" x14ac:dyDescent="0.3">
      <c r="M1001" s="34">
        <v>995.5</v>
      </c>
      <c r="N1001" s="34">
        <v>4.4000000000000004</v>
      </c>
      <c r="O1001" s="32">
        <f t="shared" si="90"/>
        <v>39.92</v>
      </c>
      <c r="P1001" s="37">
        <f t="shared" si="95"/>
        <v>47.904000000000003</v>
      </c>
      <c r="Q1001" s="32">
        <f t="shared" si="91"/>
        <v>15.079999999999998</v>
      </c>
      <c r="R1001" s="32">
        <f t="shared" si="92"/>
        <v>7.0959999999999965</v>
      </c>
      <c r="S1001" s="26">
        <f t="shared" si="93"/>
        <v>1</v>
      </c>
      <c r="T1001" s="26">
        <f t="shared" si="94"/>
        <v>1</v>
      </c>
    </row>
    <row r="1002" spans="13:20" ht="15" x14ac:dyDescent="0.3">
      <c r="M1002" s="34">
        <v>996.5</v>
      </c>
      <c r="N1002" s="34">
        <v>5</v>
      </c>
      <c r="O1002" s="32">
        <f t="shared" si="90"/>
        <v>41</v>
      </c>
      <c r="P1002" s="37">
        <f t="shared" si="95"/>
        <v>49.199999999999996</v>
      </c>
      <c r="Q1002" s="32">
        <f t="shared" si="91"/>
        <v>14</v>
      </c>
      <c r="R1002" s="32">
        <f t="shared" si="92"/>
        <v>5.8000000000000043</v>
      </c>
      <c r="S1002" s="26">
        <f t="shared" si="93"/>
        <v>1</v>
      </c>
      <c r="T1002" s="26">
        <f t="shared" si="94"/>
        <v>1</v>
      </c>
    </row>
    <row r="1003" spans="13:20" ht="15" x14ac:dyDescent="0.3">
      <c r="M1003" s="34">
        <v>997.5</v>
      </c>
      <c r="N1003" s="34">
        <v>6.1</v>
      </c>
      <c r="O1003" s="32">
        <f t="shared" si="90"/>
        <v>42.980000000000004</v>
      </c>
      <c r="P1003" s="37">
        <f t="shared" si="95"/>
        <v>51.576000000000001</v>
      </c>
      <c r="Q1003" s="32">
        <f t="shared" si="91"/>
        <v>12.019999999999996</v>
      </c>
      <c r="R1003" s="32">
        <f t="shared" si="92"/>
        <v>3.4239999999999995</v>
      </c>
      <c r="S1003" s="26">
        <f t="shared" si="93"/>
        <v>1</v>
      </c>
      <c r="T1003" s="26">
        <f t="shared" si="94"/>
        <v>1</v>
      </c>
    </row>
    <row r="1004" spans="13:20" ht="15" x14ac:dyDescent="0.3">
      <c r="M1004" s="34">
        <v>998.5</v>
      </c>
      <c r="N1004" s="34">
        <v>6.7</v>
      </c>
      <c r="O1004" s="32">
        <f t="shared" si="90"/>
        <v>44.06</v>
      </c>
      <c r="P1004" s="37">
        <f t="shared" si="95"/>
        <v>52.872</v>
      </c>
      <c r="Q1004" s="32">
        <f t="shared" si="91"/>
        <v>10.939999999999998</v>
      </c>
      <c r="R1004" s="32">
        <f t="shared" si="92"/>
        <v>2.1280000000000001</v>
      </c>
      <c r="S1004" s="26">
        <f t="shared" si="93"/>
        <v>1</v>
      </c>
      <c r="T1004" s="26">
        <f t="shared" si="94"/>
        <v>1</v>
      </c>
    </row>
    <row r="1005" spans="13:20" ht="15" x14ac:dyDescent="0.3">
      <c r="M1005" s="34">
        <v>999.5</v>
      </c>
      <c r="N1005" s="34">
        <v>6.1</v>
      </c>
      <c r="O1005" s="32">
        <f t="shared" si="90"/>
        <v>42.980000000000004</v>
      </c>
      <c r="P1005" s="37">
        <f t="shared" si="95"/>
        <v>51.576000000000001</v>
      </c>
      <c r="Q1005" s="32">
        <f t="shared" si="91"/>
        <v>12.019999999999996</v>
      </c>
      <c r="R1005" s="32">
        <f t="shared" si="92"/>
        <v>3.4239999999999995</v>
      </c>
      <c r="S1005" s="26">
        <f t="shared" si="93"/>
        <v>1</v>
      </c>
      <c r="T1005" s="26">
        <f t="shared" si="94"/>
        <v>1</v>
      </c>
    </row>
    <row r="1006" spans="13:20" ht="15" x14ac:dyDescent="0.3">
      <c r="M1006" s="34">
        <v>1000.5</v>
      </c>
      <c r="N1006" s="34">
        <v>6.1</v>
      </c>
      <c r="O1006" s="32">
        <f t="shared" si="90"/>
        <v>42.980000000000004</v>
      </c>
      <c r="P1006" s="37">
        <f t="shared" si="95"/>
        <v>51.576000000000001</v>
      </c>
      <c r="Q1006" s="32">
        <f t="shared" si="91"/>
        <v>12.019999999999996</v>
      </c>
      <c r="R1006" s="32">
        <f t="shared" si="92"/>
        <v>3.4239999999999995</v>
      </c>
      <c r="S1006" s="26">
        <f t="shared" si="93"/>
        <v>1</v>
      </c>
      <c r="T1006" s="26">
        <f t="shared" si="94"/>
        <v>1</v>
      </c>
    </row>
    <row r="1007" spans="13:20" ht="15" x14ac:dyDescent="0.3">
      <c r="M1007" s="34">
        <v>1001.5</v>
      </c>
      <c r="N1007" s="34">
        <v>4.4000000000000004</v>
      </c>
      <c r="O1007" s="32">
        <f t="shared" si="90"/>
        <v>39.92</v>
      </c>
      <c r="P1007" s="37">
        <f t="shared" si="95"/>
        <v>47.904000000000003</v>
      </c>
      <c r="Q1007" s="32">
        <f t="shared" si="91"/>
        <v>15.079999999999998</v>
      </c>
      <c r="R1007" s="32">
        <f t="shared" si="92"/>
        <v>7.0959999999999965</v>
      </c>
      <c r="S1007" s="26">
        <f t="shared" si="93"/>
        <v>1</v>
      </c>
      <c r="T1007" s="26">
        <f t="shared" si="94"/>
        <v>1</v>
      </c>
    </row>
    <row r="1008" spans="13:20" ht="15" x14ac:dyDescent="0.3">
      <c r="M1008" s="34">
        <v>1002.5</v>
      </c>
      <c r="N1008" s="34">
        <v>3.9</v>
      </c>
      <c r="O1008" s="32">
        <f t="shared" si="90"/>
        <v>39.019999999999996</v>
      </c>
      <c r="P1008" s="37">
        <f t="shared" si="95"/>
        <v>46.823999999999991</v>
      </c>
      <c r="Q1008" s="32">
        <f t="shared" si="91"/>
        <v>15.980000000000004</v>
      </c>
      <c r="R1008" s="32">
        <f t="shared" si="92"/>
        <v>8.176000000000009</v>
      </c>
      <c r="S1008" s="26">
        <f t="shared" si="93"/>
        <v>1</v>
      </c>
      <c r="T1008" s="26">
        <f t="shared" si="94"/>
        <v>1</v>
      </c>
    </row>
    <row r="1009" spans="13:20" ht="15" x14ac:dyDescent="0.3">
      <c r="M1009" s="34">
        <v>1003.5</v>
      </c>
      <c r="N1009" s="34">
        <v>5.6</v>
      </c>
      <c r="O1009" s="32">
        <f t="shared" si="90"/>
        <v>42.08</v>
      </c>
      <c r="P1009" s="37">
        <f t="shared" si="95"/>
        <v>50.495999999999995</v>
      </c>
      <c r="Q1009" s="32">
        <f t="shared" si="91"/>
        <v>12.920000000000002</v>
      </c>
      <c r="R1009" s="32">
        <f t="shared" si="92"/>
        <v>4.5040000000000049</v>
      </c>
      <c r="S1009" s="26">
        <f t="shared" si="93"/>
        <v>1</v>
      </c>
      <c r="T1009" s="26">
        <f t="shared" si="94"/>
        <v>1</v>
      </c>
    </row>
    <row r="1010" spans="13:20" ht="15" x14ac:dyDescent="0.3">
      <c r="M1010" s="34">
        <v>1004.5</v>
      </c>
      <c r="N1010" s="34">
        <v>6.1</v>
      </c>
      <c r="O1010" s="32">
        <f t="shared" si="90"/>
        <v>42.980000000000004</v>
      </c>
      <c r="P1010" s="37">
        <f t="shared" si="95"/>
        <v>51.576000000000001</v>
      </c>
      <c r="Q1010" s="32">
        <f t="shared" si="91"/>
        <v>12.019999999999996</v>
      </c>
      <c r="R1010" s="32">
        <f t="shared" si="92"/>
        <v>3.4239999999999995</v>
      </c>
      <c r="S1010" s="26">
        <f t="shared" si="93"/>
        <v>1</v>
      </c>
      <c r="T1010" s="26">
        <f t="shared" si="94"/>
        <v>1</v>
      </c>
    </row>
    <row r="1011" spans="13:20" ht="15" x14ac:dyDescent="0.3">
      <c r="M1011" s="34">
        <v>1005.5</v>
      </c>
      <c r="N1011" s="34">
        <v>6.1</v>
      </c>
      <c r="O1011" s="32">
        <f t="shared" si="90"/>
        <v>42.980000000000004</v>
      </c>
      <c r="P1011" s="37">
        <f t="shared" si="95"/>
        <v>51.576000000000001</v>
      </c>
      <c r="Q1011" s="32">
        <f t="shared" si="91"/>
        <v>12.019999999999996</v>
      </c>
      <c r="R1011" s="32">
        <f t="shared" si="92"/>
        <v>3.4239999999999995</v>
      </c>
      <c r="S1011" s="26">
        <f t="shared" si="93"/>
        <v>1</v>
      </c>
      <c r="T1011" s="26">
        <f t="shared" si="94"/>
        <v>1</v>
      </c>
    </row>
    <row r="1012" spans="13:20" ht="15" x14ac:dyDescent="0.3">
      <c r="M1012" s="34">
        <v>1006.5</v>
      </c>
      <c r="N1012" s="34">
        <v>6.7</v>
      </c>
      <c r="O1012" s="32">
        <f t="shared" si="90"/>
        <v>44.06</v>
      </c>
      <c r="P1012" s="37">
        <f t="shared" si="95"/>
        <v>52.872</v>
      </c>
      <c r="Q1012" s="32">
        <f t="shared" si="91"/>
        <v>10.939999999999998</v>
      </c>
      <c r="R1012" s="32">
        <f t="shared" si="92"/>
        <v>2.1280000000000001</v>
      </c>
      <c r="S1012" s="26">
        <f t="shared" si="93"/>
        <v>1</v>
      </c>
      <c r="T1012" s="26">
        <f t="shared" si="94"/>
        <v>1</v>
      </c>
    </row>
    <row r="1013" spans="13:20" ht="15" x14ac:dyDescent="0.3">
      <c r="M1013" s="34">
        <v>1007.5</v>
      </c>
      <c r="N1013" s="34">
        <v>8.3000000000000007</v>
      </c>
      <c r="O1013" s="32">
        <f t="shared" si="90"/>
        <v>46.94</v>
      </c>
      <c r="P1013" s="37">
        <f t="shared" si="95"/>
        <v>56.327999999999996</v>
      </c>
      <c r="Q1013" s="32">
        <f t="shared" si="91"/>
        <v>8.0600000000000023</v>
      </c>
      <c r="R1013" s="32">
        <f t="shared" si="92"/>
        <v>-1.3279999999999959</v>
      </c>
      <c r="S1013" s="26">
        <f t="shared" si="93"/>
        <v>1</v>
      </c>
      <c r="T1013" s="26">
        <f t="shared" si="94"/>
        <v>0</v>
      </c>
    </row>
    <row r="1014" spans="13:20" ht="15" x14ac:dyDescent="0.3">
      <c r="M1014" s="34">
        <v>1008.5</v>
      </c>
      <c r="N1014" s="34">
        <v>6.7</v>
      </c>
      <c r="O1014" s="32">
        <f t="shared" si="90"/>
        <v>44.06</v>
      </c>
      <c r="P1014" s="37">
        <f t="shared" si="95"/>
        <v>52.872</v>
      </c>
      <c r="Q1014" s="32">
        <f t="shared" si="91"/>
        <v>10.939999999999998</v>
      </c>
      <c r="R1014" s="32">
        <f t="shared" si="92"/>
        <v>2.1280000000000001</v>
      </c>
      <c r="S1014" s="26">
        <f t="shared" si="93"/>
        <v>1</v>
      </c>
      <c r="T1014" s="26">
        <f t="shared" si="94"/>
        <v>1</v>
      </c>
    </row>
    <row r="1015" spans="13:20" ht="15" x14ac:dyDescent="0.3">
      <c r="M1015" s="34">
        <v>1009.5</v>
      </c>
      <c r="N1015" s="34">
        <v>5.6</v>
      </c>
      <c r="O1015" s="32">
        <f t="shared" si="90"/>
        <v>42.08</v>
      </c>
      <c r="P1015" s="37">
        <f t="shared" si="95"/>
        <v>50.495999999999995</v>
      </c>
      <c r="Q1015" s="32">
        <f t="shared" si="91"/>
        <v>12.920000000000002</v>
      </c>
      <c r="R1015" s="32">
        <f t="shared" si="92"/>
        <v>4.5040000000000049</v>
      </c>
      <c r="S1015" s="26">
        <f t="shared" si="93"/>
        <v>1</v>
      </c>
      <c r="T1015" s="26">
        <f t="shared" si="94"/>
        <v>1</v>
      </c>
    </row>
    <row r="1016" spans="13:20" ht="15" x14ac:dyDescent="0.3">
      <c r="M1016" s="34">
        <v>1010.5</v>
      </c>
      <c r="N1016" s="34">
        <v>5</v>
      </c>
      <c r="O1016" s="32">
        <f t="shared" si="90"/>
        <v>41</v>
      </c>
      <c r="P1016" s="37">
        <f t="shared" si="95"/>
        <v>49.199999999999996</v>
      </c>
      <c r="Q1016" s="32">
        <f t="shared" si="91"/>
        <v>14</v>
      </c>
      <c r="R1016" s="32">
        <f t="shared" si="92"/>
        <v>5.8000000000000043</v>
      </c>
      <c r="S1016" s="26">
        <f t="shared" si="93"/>
        <v>1</v>
      </c>
      <c r="T1016" s="26">
        <f t="shared" si="94"/>
        <v>1</v>
      </c>
    </row>
    <row r="1017" spans="13:20" ht="15" x14ac:dyDescent="0.3">
      <c r="M1017" s="34">
        <v>1011.5</v>
      </c>
      <c r="N1017" s="34">
        <v>5</v>
      </c>
      <c r="O1017" s="32">
        <f t="shared" si="90"/>
        <v>41</v>
      </c>
      <c r="P1017" s="37">
        <f t="shared" si="95"/>
        <v>49.199999999999996</v>
      </c>
      <c r="Q1017" s="32">
        <f t="shared" si="91"/>
        <v>14</v>
      </c>
      <c r="R1017" s="32">
        <f t="shared" si="92"/>
        <v>5.8000000000000043</v>
      </c>
      <c r="S1017" s="26">
        <f t="shared" si="93"/>
        <v>1</v>
      </c>
      <c r="T1017" s="26">
        <f t="shared" si="94"/>
        <v>1</v>
      </c>
    </row>
    <row r="1018" spans="13:20" ht="15" x14ac:dyDescent="0.3">
      <c r="M1018" s="34">
        <v>1012.5</v>
      </c>
      <c r="N1018" s="34">
        <v>4.4000000000000004</v>
      </c>
      <c r="O1018" s="32">
        <f t="shared" si="90"/>
        <v>39.92</v>
      </c>
      <c r="P1018" s="37">
        <f t="shared" si="95"/>
        <v>47.904000000000003</v>
      </c>
      <c r="Q1018" s="32">
        <f t="shared" si="91"/>
        <v>15.079999999999998</v>
      </c>
      <c r="R1018" s="32">
        <f t="shared" si="92"/>
        <v>7.0959999999999965</v>
      </c>
      <c r="S1018" s="26">
        <f t="shared" si="93"/>
        <v>1</v>
      </c>
      <c r="T1018" s="26">
        <f t="shared" si="94"/>
        <v>1</v>
      </c>
    </row>
    <row r="1019" spans="13:20" ht="15" x14ac:dyDescent="0.3">
      <c r="M1019" s="34">
        <v>1013.5</v>
      </c>
      <c r="N1019" s="34">
        <v>4.4000000000000004</v>
      </c>
      <c r="O1019" s="32">
        <f t="shared" si="90"/>
        <v>39.92</v>
      </c>
      <c r="P1019" s="37">
        <f t="shared" si="95"/>
        <v>47.904000000000003</v>
      </c>
      <c r="Q1019" s="32">
        <f t="shared" si="91"/>
        <v>15.079999999999998</v>
      </c>
      <c r="R1019" s="32">
        <f t="shared" si="92"/>
        <v>7.0959999999999965</v>
      </c>
      <c r="S1019" s="26">
        <f t="shared" si="93"/>
        <v>1</v>
      </c>
      <c r="T1019" s="26">
        <f t="shared" si="94"/>
        <v>1</v>
      </c>
    </row>
    <row r="1020" spans="13:20" ht="15" x14ac:dyDescent="0.3">
      <c r="M1020" s="34">
        <v>1014.5</v>
      </c>
      <c r="N1020" s="34">
        <v>4.4000000000000004</v>
      </c>
      <c r="O1020" s="32">
        <f t="shared" si="90"/>
        <v>39.92</v>
      </c>
      <c r="P1020" s="37">
        <f t="shared" si="95"/>
        <v>47.904000000000003</v>
      </c>
      <c r="Q1020" s="32">
        <f t="shared" si="91"/>
        <v>15.079999999999998</v>
      </c>
      <c r="R1020" s="32">
        <f t="shared" si="92"/>
        <v>7.0959999999999965</v>
      </c>
      <c r="S1020" s="26">
        <f t="shared" si="93"/>
        <v>1</v>
      </c>
      <c r="T1020" s="26">
        <f t="shared" si="94"/>
        <v>1</v>
      </c>
    </row>
    <row r="1021" spans="13:20" ht="15" x14ac:dyDescent="0.3">
      <c r="M1021" s="34">
        <v>1015.5</v>
      </c>
      <c r="N1021" s="34">
        <v>5</v>
      </c>
      <c r="O1021" s="32">
        <f t="shared" si="90"/>
        <v>41</v>
      </c>
      <c r="P1021" s="37">
        <f t="shared" si="95"/>
        <v>49.199999999999996</v>
      </c>
      <c r="Q1021" s="32">
        <f t="shared" si="91"/>
        <v>14</v>
      </c>
      <c r="R1021" s="32">
        <f t="shared" si="92"/>
        <v>5.8000000000000043</v>
      </c>
      <c r="S1021" s="26">
        <f t="shared" si="93"/>
        <v>1</v>
      </c>
      <c r="T1021" s="26">
        <f t="shared" si="94"/>
        <v>1</v>
      </c>
    </row>
    <row r="1022" spans="13:20" ht="15" x14ac:dyDescent="0.3">
      <c r="M1022" s="34">
        <v>1016.5</v>
      </c>
      <c r="N1022" s="34">
        <v>5</v>
      </c>
      <c r="O1022" s="32">
        <f t="shared" si="90"/>
        <v>41</v>
      </c>
      <c r="P1022" s="37">
        <f t="shared" si="95"/>
        <v>49.199999999999996</v>
      </c>
      <c r="Q1022" s="32">
        <f t="shared" si="91"/>
        <v>14</v>
      </c>
      <c r="R1022" s="32">
        <f t="shared" si="92"/>
        <v>5.8000000000000043</v>
      </c>
      <c r="S1022" s="26">
        <f t="shared" si="93"/>
        <v>1</v>
      </c>
      <c r="T1022" s="26">
        <f t="shared" si="94"/>
        <v>1</v>
      </c>
    </row>
    <row r="1023" spans="13:20" ht="15" x14ac:dyDescent="0.3">
      <c r="M1023" s="34">
        <v>1017.5</v>
      </c>
      <c r="N1023" s="34">
        <v>5.6</v>
      </c>
      <c r="O1023" s="32">
        <f t="shared" si="90"/>
        <v>42.08</v>
      </c>
      <c r="P1023" s="37">
        <f t="shared" si="95"/>
        <v>50.495999999999995</v>
      </c>
      <c r="Q1023" s="32">
        <f t="shared" si="91"/>
        <v>12.920000000000002</v>
      </c>
      <c r="R1023" s="32">
        <f t="shared" si="92"/>
        <v>4.5040000000000049</v>
      </c>
      <c r="S1023" s="26">
        <f t="shared" si="93"/>
        <v>1</v>
      </c>
      <c r="T1023" s="26">
        <f t="shared" si="94"/>
        <v>1</v>
      </c>
    </row>
    <row r="1024" spans="13:20" ht="15" x14ac:dyDescent="0.3">
      <c r="M1024" s="34">
        <v>1018.5</v>
      </c>
      <c r="N1024" s="34">
        <v>5</v>
      </c>
      <c r="O1024" s="32">
        <f t="shared" si="90"/>
        <v>41</v>
      </c>
      <c r="P1024" s="37">
        <f t="shared" si="95"/>
        <v>49.199999999999996</v>
      </c>
      <c r="Q1024" s="32">
        <f t="shared" si="91"/>
        <v>14</v>
      </c>
      <c r="R1024" s="32">
        <f t="shared" si="92"/>
        <v>5.8000000000000043</v>
      </c>
      <c r="S1024" s="26">
        <f t="shared" si="93"/>
        <v>1</v>
      </c>
      <c r="T1024" s="26">
        <f t="shared" si="94"/>
        <v>1</v>
      </c>
    </row>
    <row r="1025" spans="13:20" ht="15" x14ac:dyDescent="0.3">
      <c r="M1025" s="34">
        <v>1019.5</v>
      </c>
      <c r="N1025" s="34">
        <v>6.7</v>
      </c>
      <c r="O1025" s="32">
        <f t="shared" si="90"/>
        <v>44.06</v>
      </c>
      <c r="P1025" s="37">
        <f t="shared" si="95"/>
        <v>52.872</v>
      </c>
      <c r="Q1025" s="32">
        <f t="shared" si="91"/>
        <v>10.939999999999998</v>
      </c>
      <c r="R1025" s="32">
        <f t="shared" si="92"/>
        <v>2.1280000000000001</v>
      </c>
      <c r="S1025" s="26">
        <f t="shared" si="93"/>
        <v>1</v>
      </c>
      <c r="T1025" s="26">
        <f t="shared" si="94"/>
        <v>1</v>
      </c>
    </row>
    <row r="1026" spans="13:20" ht="15" x14ac:dyDescent="0.3">
      <c r="M1026" s="34">
        <v>1020.5</v>
      </c>
      <c r="N1026" s="34">
        <v>7.2</v>
      </c>
      <c r="O1026" s="32">
        <f t="shared" si="90"/>
        <v>44.96</v>
      </c>
      <c r="P1026" s="37">
        <f t="shared" si="95"/>
        <v>53.951999999999998</v>
      </c>
      <c r="Q1026" s="32">
        <f t="shared" si="91"/>
        <v>10.039999999999999</v>
      </c>
      <c r="R1026" s="32">
        <f t="shared" si="92"/>
        <v>1.0480000000000018</v>
      </c>
      <c r="S1026" s="26">
        <f t="shared" si="93"/>
        <v>1</v>
      </c>
      <c r="T1026" s="26">
        <f t="shared" si="94"/>
        <v>1</v>
      </c>
    </row>
    <row r="1027" spans="13:20" ht="15" x14ac:dyDescent="0.3">
      <c r="M1027" s="34">
        <v>1021.5</v>
      </c>
      <c r="N1027" s="34">
        <v>7.8</v>
      </c>
      <c r="O1027" s="32">
        <f t="shared" si="90"/>
        <v>46.04</v>
      </c>
      <c r="P1027" s="37">
        <f t="shared" si="95"/>
        <v>55.247999999999998</v>
      </c>
      <c r="Q1027" s="32">
        <f t="shared" si="91"/>
        <v>8.9600000000000009</v>
      </c>
      <c r="R1027" s="32">
        <f t="shared" si="92"/>
        <v>-0.24799999999999756</v>
      </c>
      <c r="S1027" s="26">
        <f t="shared" si="93"/>
        <v>1</v>
      </c>
      <c r="T1027" s="26">
        <f t="shared" si="94"/>
        <v>0</v>
      </c>
    </row>
    <row r="1028" spans="13:20" ht="15" x14ac:dyDescent="0.3">
      <c r="M1028" s="34">
        <v>1022.5</v>
      </c>
      <c r="N1028" s="34">
        <v>6.7</v>
      </c>
      <c r="O1028" s="32">
        <f t="shared" si="90"/>
        <v>44.06</v>
      </c>
      <c r="P1028" s="37">
        <f t="shared" si="95"/>
        <v>52.872</v>
      </c>
      <c r="Q1028" s="32">
        <f t="shared" si="91"/>
        <v>10.939999999999998</v>
      </c>
      <c r="R1028" s="32">
        <f t="shared" si="92"/>
        <v>2.1280000000000001</v>
      </c>
      <c r="S1028" s="26">
        <f t="shared" si="93"/>
        <v>1</v>
      </c>
      <c r="T1028" s="26">
        <f t="shared" si="94"/>
        <v>1</v>
      </c>
    </row>
    <row r="1029" spans="13:20" ht="15" x14ac:dyDescent="0.3">
      <c r="M1029" s="34">
        <v>1023.5</v>
      </c>
      <c r="N1029" s="34">
        <v>6.7</v>
      </c>
      <c r="O1029" s="32">
        <f t="shared" si="90"/>
        <v>44.06</v>
      </c>
      <c r="P1029" s="37">
        <f t="shared" si="95"/>
        <v>52.872</v>
      </c>
      <c r="Q1029" s="32">
        <f t="shared" si="91"/>
        <v>10.939999999999998</v>
      </c>
      <c r="R1029" s="32">
        <f t="shared" si="92"/>
        <v>2.1280000000000001</v>
      </c>
      <c r="S1029" s="26">
        <f t="shared" si="93"/>
        <v>1</v>
      </c>
      <c r="T1029" s="26">
        <f t="shared" si="94"/>
        <v>1</v>
      </c>
    </row>
    <row r="1030" spans="13:20" ht="15" x14ac:dyDescent="0.3">
      <c r="M1030" s="34">
        <v>1024.5</v>
      </c>
      <c r="N1030" s="34">
        <v>6.7</v>
      </c>
      <c r="O1030" s="32">
        <f t="shared" ref="O1030:O1093" si="96">CONVERT(N1030,"C","F")</f>
        <v>44.06</v>
      </c>
      <c r="P1030" s="37">
        <f t="shared" si="95"/>
        <v>52.872</v>
      </c>
      <c r="Q1030" s="32">
        <f t="shared" ref="Q1030:Q1093" si="97">$L$3-O1030</f>
        <v>10.939999999999998</v>
      </c>
      <c r="R1030" s="32">
        <f t="shared" ref="R1030:R1093" si="98">$L$3-P1030</f>
        <v>2.1280000000000001</v>
      </c>
      <c r="S1030" s="26">
        <f t="shared" ref="S1030:S1093" si="99">IF(O1030&lt;=$L$3, 1, 0)</f>
        <v>1</v>
      </c>
      <c r="T1030" s="26">
        <f t="shared" ref="T1030:T1093" si="100">IF(P1030&lt;=$L$3, 1, 0)</f>
        <v>1</v>
      </c>
    </row>
    <row r="1031" spans="13:20" ht="15" x14ac:dyDescent="0.3">
      <c r="M1031" s="34">
        <v>1025.5</v>
      </c>
      <c r="N1031" s="34">
        <v>6.1</v>
      </c>
      <c r="O1031" s="32">
        <f t="shared" si="96"/>
        <v>42.980000000000004</v>
      </c>
      <c r="P1031" s="37">
        <f t="shared" ref="P1031:P1094" si="101">O1031*1.2</f>
        <v>51.576000000000001</v>
      </c>
      <c r="Q1031" s="32">
        <f t="shared" si="97"/>
        <v>12.019999999999996</v>
      </c>
      <c r="R1031" s="32">
        <f t="shared" si="98"/>
        <v>3.4239999999999995</v>
      </c>
      <c r="S1031" s="26">
        <f t="shared" si="99"/>
        <v>1</v>
      </c>
      <c r="T1031" s="26">
        <f t="shared" si="100"/>
        <v>1</v>
      </c>
    </row>
    <row r="1032" spans="13:20" ht="15" x14ac:dyDescent="0.3">
      <c r="M1032" s="34">
        <v>1026.5</v>
      </c>
      <c r="N1032" s="34">
        <v>5</v>
      </c>
      <c r="O1032" s="32">
        <f t="shared" si="96"/>
        <v>41</v>
      </c>
      <c r="P1032" s="37">
        <f t="shared" si="101"/>
        <v>49.199999999999996</v>
      </c>
      <c r="Q1032" s="32">
        <f t="shared" si="97"/>
        <v>14</v>
      </c>
      <c r="R1032" s="32">
        <f t="shared" si="98"/>
        <v>5.8000000000000043</v>
      </c>
      <c r="S1032" s="26">
        <f t="shared" si="99"/>
        <v>1</v>
      </c>
      <c r="T1032" s="26">
        <f t="shared" si="100"/>
        <v>1</v>
      </c>
    </row>
    <row r="1033" spans="13:20" ht="15" x14ac:dyDescent="0.3">
      <c r="M1033" s="34">
        <v>1027.5</v>
      </c>
      <c r="N1033" s="34">
        <v>4.4000000000000004</v>
      </c>
      <c r="O1033" s="32">
        <f t="shared" si="96"/>
        <v>39.92</v>
      </c>
      <c r="P1033" s="37">
        <f t="shared" si="101"/>
        <v>47.904000000000003</v>
      </c>
      <c r="Q1033" s="32">
        <f t="shared" si="97"/>
        <v>15.079999999999998</v>
      </c>
      <c r="R1033" s="32">
        <f t="shared" si="98"/>
        <v>7.0959999999999965</v>
      </c>
      <c r="S1033" s="26">
        <f t="shared" si="99"/>
        <v>1</v>
      </c>
      <c r="T1033" s="26">
        <f t="shared" si="100"/>
        <v>1</v>
      </c>
    </row>
    <row r="1034" spans="13:20" ht="15" x14ac:dyDescent="0.3">
      <c r="M1034" s="34">
        <v>1028.5</v>
      </c>
      <c r="N1034" s="34">
        <v>3.9</v>
      </c>
      <c r="O1034" s="32">
        <f t="shared" si="96"/>
        <v>39.019999999999996</v>
      </c>
      <c r="P1034" s="37">
        <f t="shared" si="101"/>
        <v>46.823999999999991</v>
      </c>
      <c r="Q1034" s="32">
        <f t="shared" si="97"/>
        <v>15.980000000000004</v>
      </c>
      <c r="R1034" s="32">
        <f t="shared" si="98"/>
        <v>8.176000000000009</v>
      </c>
      <c r="S1034" s="26">
        <f t="shared" si="99"/>
        <v>1</v>
      </c>
      <c r="T1034" s="26">
        <f t="shared" si="100"/>
        <v>1</v>
      </c>
    </row>
    <row r="1035" spans="13:20" ht="15" x14ac:dyDescent="0.3">
      <c r="M1035" s="34">
        <v>1029.5</v>
      </c>
      <c r="N1035" s="34">
        <v>2.8</v>
      </c>
      <c r="O1035" s="32">
        <f t="shared" si="96"/>
        <v>37.04</v>
      </c>
      <c r="P1035" s="37">
        <f t="shared" si="101"/>
        <v>44.448</v>
      </c>
      <c r="Q1035" s="32">
        <f t="shared" si="97"/>
        <v>17.96</v>
      </c>
      <c r="R1035" s="32">
        <f t="shared" si="98"/>
        <v>10.552</v>
      </c>
      <c r="S1035" s="26">
        <f t="shared" si="99"/>
        <v>1</v>
      </c>
      <c r="T1035" s="26">
        <f t="shared" si="100"/>
        <v>1</v>
      </c>
    </row>
    <row r="1036" spans="13:20" ht="15" x14ac:dyDescent="0.3">
      <c r="M1036" s="34">
        <v>1030.5</v>
      </c>
      <c r="N1036" s="34">
        <v>2.8</v>
      </c>
      <c r="O1036" s="32">
        <f t="shared" si="96"/>
        <v>37.04</v>
      </c>
      <c r="P1036" s="37">
        <f t="shared" si="101"/>
        <v>44.448</v>
      </c>
      <c r="Q1036" s="32">
        <f t="shared" si="97"/>
        <v>17.96</v>
      </c>
      <c r="R1036" s="32">
        <f t="shared" si="98"/>
        <v>10.552</v>
      </c>
      <c r="S1036" s="26">
        <f t="shared" si="99"/>
        <v>1</v>
      </c>
      <c r="T1036" s="26">
        <f t="shared" si="100"/>
        <v>1</v>
      </c>
    </row>
    <row r="1037" spans="13:20" ht="15" x14ac:dyDescent="0.3">
      <c r="M1037" s="34">
        <v>1031.5</v>
      </c>
      <c r="N1037" s="34">
        <v>2.2000000000000002</v>
      </c>
      <c r="O1037" s="32">
        <f t="shared" si="96"/>
        <v>35.96</v>
      </c>
      <c r="P1037" s="37">
        <f t="shared" si="101"/>
        <v>43.152000000000001</v>
      </c>
      <c r="Q1037" s="32">
        <f t="shared" si="97"/>
        <v>19.04</v>
      </c>
      <c r="R1037" s="32">
        <f t="shared" si="98"/>
        <v>11.847999999999999</v>
      </c>
      <c r="S1037" s="26">
        <f t="shared" si="99"/>
        <v>1</v>
      </c>
      <c r="T1037" s="26">
        <f t="shared" si="100"/>
        <v>1</v>
      </c>
    </row>
    <row r="1038" spans="13:20" ht="15" x14ac:dyDescent="0.3">
      <c r="M1038" s="34">
        <v>1032.5</v>
      </c>
      <c r="N1038" s="34">
        <v>2.2000000000000002</v>
      </c>
      <c r="O1038" s="32">
        <f t="shared" si="96"/>
        <v>35.96</v>
      </c>
      <c r="P1038" s="37">
        <f t="shared" si="101"/>
        <v>43.152000000000001</v>
      </c>
      <c r="Q1038" s="32">
        <f t="shared" si="97"/>
        <v>19.04</v>
      </c>
      <c r="R1038" s="32">
        <f t="shared" si="98"/>
        <v>11.847999999999999</v>
      </c>
      <c r="S1038" s="26">
        <f t="shared" si="99"/>
        <v>1</v>
      </c>
      <c r="T1038" s="26">
        <f t="shared" si="100"/>
        <v>1</v>
      </c>
    </row>
    <row r="1039" spans="13:20" ht="15" x14ac:dyDescent="0.3">
      <c r="M1039" s="34">
        <v>1033.5</v>
      </c>
      <c r="N1039" s="34">
        <v>2.2000000000000002</v>
      </c>
      <c r="O1039" s="32">
        <f t="shared" si="96"/>
        <v>35.96</v>
      </c>
      <c r="P1039" s="37">
        <f t="shared" si="101"/>
        <v>43.152000000000001</v>
      </c>
      <c r="Q1039" s="32">
        <f t="shared" si="97"/>
        <v>19.04</v>
      </c>
      <c r="R1039" s="32">
        <f t="shared" si="98"/>
        <v>11.847999999999999</v>
      </c>
      <c r="S1039" s="26">
        <f t="shared" si="99"/>
        <v>1</v>
      </c>
      <c r="T1039" s="26">
        <f t="shared" si="100"/>
        <v>1</v>
      </c>
    </row>
    <row r="1040" spans="13:20" ht="15" x14ac:dyDescent="0.3">
      <c r="M1040" s="34">
        <v>1034.5</v>
      </c>
      <c r="N1040" s="34">
        <v>1.7</v>
      </c>
      <c r="O1040" s="32">
        <f t="shared" si="96"/>
        <v>35.06</v>
      </c>
      <c r="P1040" s="37">
        <f t="shared" si="101"/>
        <v>42.072000000000003</v>
      </c>
      <c r="Q1040" s="32">
        <f t="shared" si="97"/>
        <v>19.939999999999998</v>
      </c>
      <c r="R1040" s="32">
        <f t="shared" si="98"/>
        <v>12.927999999999997</v>
      </c>
      <c r="S1040" s="26">
        <f t="shared" si="99"/>
        <v>1</v>
      </c>
      <c r="T1040" s="26">
        <f t="shared" si="100"/>
        <v>1</v>
      </c>
    </row>
    <row r="1041" spans="13:20" ht="15" x14ac:dyDescent="0.3">
      <c r="M1041" s="34">
        <v>1035.5</v>
      </c>
      <c r="N1041" s="34">
        <v>1.7</v>
      </c>
      <c r="O1041" s="32">
        <f t="shared" si="96"/>
        <v>35.06</v>
      </c>
      <c r="P1041" s="37">
        <f t="shared" si="101"/>
        <v>42.072000000000003</v>
      </c>
      <c r="Q1041" s="32">
        <f t="shared" si="97"/>
        <v>19.939999999999998</v>
      </c>
      <c r="R1041" s="32">
        <f t="shared" si="98"/>
        <v>12.927999999999997</v>
      </c>
      <c r="S1041" s="26">
        <f t="shared" si="99"/>
        <v>1</v>
      </c>
      <c r="T1041" s="26">
        <f t="shared" si="100"/>
        <v>1</v>
      </c>
    </row>
    <row r="1042" spans="13:20" ht="15" x14ac:dyDescent="0.3">
      <c r="M1042" s="34">
        <v>1036.5</v>
      </c>
      <c r="N1042" s="34">
        <v>1.1000000000000001</v>
      </c>
      <c r="O1042" s="32">
        <f t="shared" si="96"/>
        <v>33.979999999999997</v>
      </c>
      <c r="P1042" s="37">
        <f t="shared" si="101"/>
        <v>40.775999999999996</v>
      </c>
      <c r="Q1042" s="32">
        <f t="shared" si="97"/>
        <v>21.020000000000003</v>
      </c>
      <c r="R1042" s="32">
        <f t="shared" si="98"/>
        <v>14.224000000000004</v>
      </c>
      <c r="S1042" s="26">
        <f t="shared" si="99"/>
        <v>1</v>
      </c>
      <c r="T1042" s="26">
        <f t="shared" si="100"/>
        <v>1</v>
      </c>
    </row>
    <row r="1043" spans="13:20" ht="15" x14ac:dyDescent="0.3">
      <c r="M1043" s="34">
        <v>1037.5</v>
      </c>
      <c r="N1043" s="34">
        <v>1.7</v>
      </c>
      <c r="O1043" s="32">
        <f t="shared" si="96"/>
        <v>35.06</v>
      </c>
      <c r="P1043" s="37">
        <f t="shared" si="101"/>
        <v>42.072000000000003</v>
      </c>
      <c r="Q1043" s="32">
        <f t="shared" si="97"/>
        <v>19.939999999999998</v>
      </c>
      <c r="R1043" s="32">
        <f t="shared" si="98"/>
        <v>12.927999999999997</v>
      </c>
      <c r="S1043" s="26">
        <f t="shared" si="99"/>
        <v>1</v>
      </c>
      <c r="T1043" s="26">
        <f t="shared" si="100"/>
        <v>1</v>
      </c>
    </row>
    <row r="1044" spans="13:20" ht="15" x14ac:dyDescent="0.3">
      <c r="M1044" s="34">
        <v>1038.5</v>
      </c>
      <c r="N1044" s="34">
        <v>1.7</v>
      </c>
      <c r="O1044" s="32">
        <f t="shared" si="96"/>
        <v>35.06</v>
      </c>
      <c r="P1044" s="37">
        <f t="shared" si="101"/>
        <v>42.072000000000003</v>
      </c>
      <c r="Q1044" s="32">
        <f t="shared" si="97"/>
        <v>19.939999999999998</v>
      </c>
      <c r="R1044" s="32">
        <f t="shared" si="98"/>
        <v>12.927999999999997</v>
      </c>
      <c r="S1044" s="26">
        <f t="shared" si="99"/>
        <v>1</v>
      </c>
      <c r="T1044" s="26">
        <f t="shared" si="100"/>
        <v>1</v>
      </c>
    </row>
    <row r="1045" spans="13:20" ht="15" x14ac:dyDescent="0.3">
      <c r="M1045" s="34">
        <v>1039.5</v>
      </c>
      <c r="N1045" s="34">
        <v>1.7</v>
      </c>
      <c r="O1045" s="32">
        <f t="shared" si="96"/>
        <v>35.06</v>
      </c>
      <c r="P1045" s="37">
        <f t="shared" si="101"/>
        <v>42.072000000000003</v>
      </c>
      <c r="Q1045" s="32">
        <f t="shared" si="97"/>
        <v>19.939999999999998</v>
      </c>
      <c r="R1045" s="32">
        <f t="shared" si="98"/>
        <v>12.927999999999997</v>
      </c>
      <c r="S1045" s="26">
        <f t="shared" si="99"/>
        <v>1</v>
      </c>
      <c r="T1045" s="26">
        <f t="shared" si="100"/>
        <v>1</v>
      </c>
    </row>
    <row r="1046" spans="13:20" ht="15" x14ac:dyDescent="0.3">
      <c r="M1046" s="34">
        <v>1040.5</v>
      </c>
      <c r="N1046" s="34">
        <v>2.2000000000000002</v>
      </c>
      <c r="O1046" s="32">
        <f t="shared" si="96"/>
        <v>35.96</v>
      </c>
      <c r="P1046" s="37">
        <f t="shared" si="101"/>
        <v>43.152000000000001</v>
      </c>
      <c r="Q1046" s="32">
        <f t="shared" si="97"/>
        <v>19.04</v>
      </c>
      <c r="R1046" s="32">
        <f t="shared" si="98"/>
        <v>11.847999999999999</v>
      </c>
      <c r="S1046" s="26">
        <f t="shared" si="99"/>
        <v>1</v>
      </c>
      <c r="T1046" s="26">
        <f t="shared" si="100"/>
        <v>1</v>
      </c>
    </row>
    <row r="1047" spans="13:20" ht="15" x14ac:dyDescent="0.3">
      <c r="M1047" s="34">
        <v>1041.5</v>
      </c>
      <c r="N1047" s="34">
        <v>2.2000000000000002</v>
      </c>
      <c r="O1047" s="32">
        <f t="shared" si="96"/>
        <v>35.96</v>
      </c>
      <c r="P1047" s="37">
        <f t="shared" si="101"/>
        <v>43.152000000000001</v>
      </c>
      <c r="Q1047" s="32">
        <f t="shared" si="97"/>
        <v>19.04</v>
      </c>
      <c r="R1047" s="32">
        <f t="shared" si="98"/>
        <v>11.847999999999999</v>
      </c>
      <c r="S1047" s="26">
        <f t="shared" si="99"/>
        <v>1</v>
      </c>
      <c r="T1047" s="26">
        <f t="shared" si="100"/>
        <v>1</v>
      </c>
    </row>
    <row r="1048" spans="13:20" ht="15" x14ac:dyDescent="0.3">
      <c r="M1048" s="34">
        <v>1042.5</v>
      </c>
      <c r="N1048" s="34">
        <v>3.9</v>
      </c>
      <c r="O1048" s="32">
        <f t="shared" si="96"/>
        <v>39.019999999999996</v>
      </c>
      <c r="P1048" s="37">
        <f t="shared" si="101"/>
        <v>46.823999999999991</v>
      </c>
      <c r="Q1048" s="32">
        <f t="shared" si="97"/>
        <v>15.980000000000004</v>
      </c>
      <c r="R1048" s="32">
        <f t="shared" si="98"/>
        <v>8.176000000000009</v>
      </c>
      <c r="S1048" s="26">
        <f t="shared" si="99"/>
        <v>1</v>
      </c>
      <c r="T1048" s="26">
        <f t="shared" si="100"/>
        <v>1</v>
      </c>
    </row>
    <row r="1049" spans="13:20" ht="15" x14ac:dyDescent="0.3">
      <c r="M1049" s="34">
        <v>1043.5</v>
      </c>
      <c r="N1049" s="34">
        <v>3.9</v>
      </c>
      <c r="O1049" s="32">
        <f t="shared" si="96"/>
        <v>39.019999999999996</v>
      </c>
      <c r="P1049" s="37">
        <f t="shared" si="101"/>
        <v>46.823999999999991</v>
      </c>
      <c r="Q1049" s="32">
        <f t="shared" si="97"/>
        <v>15.980000000000004</v>
      </c>
      <c r="R1049" s="32">
        <f t="shared" si="98"/>
        <v>8.176000000000009</v>
      </c>
      <c r="S1049" s="26">
        <f t="shared" si="99"/>
        <v>1</v>
      </c>
      <c r="T1049" s="26">
        <f t="shared" si="100"/>
        <v>1</v>
      </c>
    </row>
    <row r="1050" spans="13:20" ht="15" x14ac:dyDescent="0.3">
      <c r="M1050" s="34">
        <v>1044.5</v>
      </c>
      <c r="N1050" s="34">
        <v>3.3</v>
      </c>
      <c r="O1050" s="32">
        <f t="shared" si="96"/>
        <v>37.94</v>
      </c>
      <c r="P1050" s="37">
        <f t="shared" si="101"/>
        <v>45.527999999999999</v>
      </c>
      <c r="Q1050" s="32">
        <f t="shared" si="97"/>
        <v>17.060000000000002</v>
      </c>
      <c r="R1050" s="32">
        <f t="shared" si="98"/>
        <v>9.4720000000000013</v>
      </c>
      <c r="S1050" s="26">
        <f t="shared" si="99"/>
        <v>1</v>
      </c>
      <c r="T1050" s="26">
        <f t="shared" si="100"/>
        <v>1</v>
      </c>
    </row>
    <row r="1051" spans="13:20" ht="15" x14ac:dyDescent="0.3">
      <c r="M1051" s="34">
        <v>1045.5</v>
      </c>
      <c r="N1051" s="34">
        <v>3.9</v>
      </c>
      <c r="O1051" s="32">
        <f t="shared" si="96"/>
        <v>39.019999999999996</v>
      </c>
      <c r="P1051" s="37">
        <f t="shared" si="101"/>
        <v>46.823999999999991</v>
      </c>
      <c r="Q1051" s="32">
        <f t="shared" si="97"/>
        <v>15.980000000000004</v>
      </c>
      <c r="R1051" s="32">
        <f t="shared" si="98"/>
        <v>8.176000000000009</v>
      </c>
      <c r="S1051" s="26">
        <f t="shared" si="99"/>
        <v>1</v>
      </c>
      <c r="T1051" s="26">
        <f t="shared" si="100"/>
        <v>1</v>
      </c>
    </row>
    <row r="1052" spans="13:20" ht="15" x14ac:dyDescent="0.3">
      <c r="M1052" s="34">
        <v>1046.5</v>
      </c>
      <c r="N1052" s="34">
        <v>5</v>
      </c>
      <c r="O1052" s="32">
        <f t="shared" si="96"/>
        <v>41</v>
      </c>
      <c r="P1052" s="37">
        <f t="shared" si="101"/>
        <v>49.199999999999996</v>
      </c>
      <c r="Q1052" s="32">
        <f t="shared" si="97"/>
        <v>14</v>
      </c>
      <c r="R1052" s="32">
        <f t="shared" si="98"/>
        <v>5.8000000000000043</v>
      </c>
      <c r="S1052" s="26">
        <f t="shared" si="99"/>
        <v>1</v>
      </c>
      <c r="T1052" s="26">
        <f t="shared" si="100"/>
        <v>1</v>
      </c>
    </row>
    <row r="1053" spans="13:20" ht="15" x14ac:dyDescent="0.3">
      <c r="M1053" s="34">
        <v>1047.5</v>
      </c>
      <c r="N1053" s="34">
        <v>4.4000000000000004</v>
      </c>
      <c r="O1053" s="32">
        <f t="shared" si="96"/>
        <v>39.92</v>
      </c>
      <c r="P1053" s="37">
        <f t="shared" si="101"/>
        <v>47.904000000000003</v>
      </c>
      <c r="Q1053" s="32">
        <f t="shared" si="97"/>
        <v>15.079999999999998</v>
      </c>
      <c r="R1053" s="32">
        <f t="shared" si="98"/>
        <v>7.0959999999999965</v>
      </c>
      <c r="S1053" s="26">
        <f t="shared" si="99"/>
        <v>1</v>
      </c>
      <c r="T1053" s="26">
        <f t="shared" si="100"/>
        <v>1</v>
      </c>
    </row>
    <row r="1054" spans="13:20" ht="15" x14ac:dyDescent="0.3">
      <c r="M1054" s="34">
        <v>1048.5</v>
      </c>
      <c r="N1054" s="34">
        <v>3.3</v>
      </c>
      <c r="O1054" s="32">
        <f t="shared" si="96"/>
        <v>37.94</v>
      </c>
      <c r="P1054" s="37">
        <f t="shared" si="101"/>
        <v>45.527999999999999</v>
      </c>
      <c r="Q1054" s="32">
        <f t="shared" si="97"/>
        <v>17.060000000000002</v>
      </c>
      <c r="R1054" s="32">
        <f t="shared" si="98"/>
        <v>9.4720000000000013</v>
      </c>
      <c r="S1054" s="26">
        <f t="shared" si="99"/>
        <v>1</v>
      </c>
      <c r="T1054" s="26">
        <f t="shared" si="100"/>
        <v>1</v>
      </c>
    </row>
    <row r="1055" spans="13:20" ht="15" x14ac:dyDescent="0.3">
      <c r="M1055" s="34">
        <v>1049.5</v>
      </c>
      <c r="N1055" s="34">
        <v>3.3</v>
      </c>
      <c r="O1055" s="32">
        <f t="shared" si="96"/>
        <v>37.94</v>
      </c>
      <c r="P1055" s="37">
        <f t="shared" si="101"/>
        <v>45.527999999999999</v>
      </c>
      <c r="Q1055" s="32">
        <f t="shared" si="97"/>
        <v>17.060000000000002</v>
      </c>
      <c r="R1055" s="32">
        <f t="shared" si="98"/>
        <v>9.4720000000000013</v>
      </c>
      <c r="S1055" s="26">
        <f t="shared" si="99"/>
        <v>1</v>
      </c>
      <c r="T1055" s="26">
        <f t="shared" si="100"/>
        <v>1</v>
      </c>
    </row>
    <row r="1056" spans="13:20" ht="15" x14ac:dyDescent="0.3">
      <c r="M1056" s="34">
        <v>1050.5</v>
      </c>
      <c r="N1056" s="34">
        <v>3.9</v>
      </c>
      <c r="O1056" s="32">
        <f t="shared" si="96"/>
        <v>39.019999999999996</v>
      </c>
      <c r="P1056" s="37">
        <f t="shared" si="101"/>
        <v>46.823999999999991</v>
      </c>
      <c r="Q1056" s="32">
        <f t="shared" si="97"/>
        <v>15.980000000000004</v>
      </c>
      <c r="R1056" s="32">
        <f t="shared" si="98"/>
        <v>8.176000000000009</v>
      </c>
      <c r="S1056" s="26">
        <f t="shared" si="99"/>
        <v>1</v>
      </c>
      <c r="T1056" s="26">
        <f t="shared" si="100"/>
        <v>1</v>
      </c>
    </row>
    <row r="1057" spans="13:20" ht="15" x14ac:dyDescent="0.3">
      <c r="M1057" s="34">
        <v>1051.5</v>
      </c>
      <c r="N1057" s="34">
        <v>3.9</v>
      </c>
      <c r="O1057" s="32">
        <f t="shared" si="96"/>
        <v>39.019999999999996</v>
      </c>
      <c r="P1057" s="37">
        <f t="shared" si="101"/>
        <v>46.823999999999991</v>
      </c>
      <c r="Q1057" s="32">
        <f t="shared" si="97"/>
        <v>15.980000000000004</v>
      </c>
      <c r="R1057" s="32">
        <f t="shared" si="98"/>
        <v>8.176000000000009</v>
      </c>
      <c r="S1057" s="26">
        <f t="shared" si="99"/>
        <v>1</v>
      </c>
      <c r="T1057" s="26">
        <f t="shared" si="100"/>
        <v>1</v>
      </c>
    </row>
    <row r="1058" spans="13:20" ht="15" x14ac:dyDescent="0.3">
      <c r="M1058" s="34">
        <v>1052.5</v>
      </c>
      <c r="N1058" s="34">
        <v>4.4000000000000004</v>
      </c>
      <c r="O1058" s="32">
        <f t="shared" si="96"/>
        <v>39.92</v>
      </c>
      <c r="P1058" s="37">
        <f t="shared" si="101"/>
        <v>47.904000000000003</v>
      </c>
      <c r="Q1058" s="32">
        <f t="shared" si="97"/>
        <v>15.079999999999998</v>
      </c>
      <c r="R1058" s="32">
        <f t="shared" si="98"/>
        <v>7.0959999999999965</v>
      </c>
      <c r="S1058" s="26">
        <f t="shared" si="99"/>
        <v>1</v>
      </c>
      <c r="T1058" s="26">
        <f t="shared" si="100"/>
        <v>1</v>
      </c>
    </row>
    <row r="1059" spans="13:20" ht="15" x14ac:dyDescent="0.3">
      <c r="M1059" s="34">
        <v>1053.5</v>
      </c>
      <c r="N1059" s="34">
        <v>3.9</v>
      </c>
      <c r="O1059" s="32">
        <f t="shared" si="96"/>
        <v>39.019999999999996</v>
      </c>
      <c r="P1059" s="37">
        <f t="shared" si="101"/>
        <v>46.823999999999991</v>
      </c>
      <c r="Q1059" s="32">
        <f t="shared" si="97"/>
        <v>15.980000000000004</v>
      </c>
      <c r="R1059" s="32">
        <f t="shared" si="98"/>
        <v>8.176000000000009</v>
      </c>
      <c r="S1059" s="26">
        <f t="shared" si="99"/>
        <v>1</v>
      </c>
      <c r="T1059" s="26">
        <f t="shared" si="100"/>
        <v>1</v>
      </c>
    </row>
    <row r="1060" spans="13:20" ht="15" x14ac:dyDescent="0.3">
      <c r="M1060" s="34">
        <v>1054.5</v>
      </c>
      <c r="N1060" s="34">
        <v>4.4000000000000004</v>
      </c>
      <c r="O1060" s="32">
        <f t="shared" si="96"/>
        <v>39.92</v>
      </c>
      <c r="P1060" s="37">
        <f t="shared" si="101"/>
        <v>47.904000000000003</v>
      </c>
      <c r="Q1060" s="32">
        <f t="shared" si="97"/>
        <v>15.079999999999998</v>
      </c>
      <c r="R1060" s="32">
        <f t="shared" si="98"/>
        <v>7.0959999999999965</v>
      </c>
      <c r="S1060" s="26">
        <f t="shared" si="99"/>
        <v>1</v>
      </c>
      <c r="T1060" s="26">
        <f t="shared" si="100"/>
        <v>1</v>
      </c>
    </row>
    <row r="1061" spans="13:20" ht="15" x14ac:dyDescent="0.3">
      <c r="M1061" s="34">
        <v>1055.5</v>
      </c>
      <c r="N1061" s="34">
        <v>5</v>
      </c>
      <c r="O1061" s="32">
        <f t="shared" si="96"/>
        <v>41</v>
      </c>
      <c r="P1061" s="37">
        <f t="shared" si="101"/>
        <v>49.199999999999996</v>
      </c>
      <c r="Q1061" s="32">
        <f t="shared" si="97"/>
        <v>14</v>
      </c>
      <c r="R1061" s="32">
        <f t="shared" si="98"/>
        <v>5.8000000000000043</v>
      </c>
      <c r="S1061" s="26">
        <f t="shared" si="99"/>
        <v>1</v>
      </c>
      <c r="T1061" s="26">
        <f t="shared" si="100"/>
        <v>1</v>
      </c>
    </row>
    <row r="1062" spans="13:20" ht="15" x14ac:dyDescent="0.3">
      <c r="M1062" s="34">
        <v>1056.5</v>
      </c>
      <c r="N1062" s="34">
        <v>3.9</v>
      </c>
      <c r="O1062" s="32">
        <f t="shared" si="96"/>
        <v>39.019999999999996</v>
      </c>
      <c r="P1062" s="37">
        <f t="shared" si="101"/>
        <v>46.823999999999991</v>
      </c>
      <c r="Q1062" s="32">
        <f t="shared" si="97"/>
        <v>15.980000000000004</v>
      </c>
      <c r="R1062" s="32">
        <f t="shared" si="98"/>
        <v>8.176000000000009</v>
      </c>
      <c r="S1062" s="26">
        <f t="shared" si="99"/>
        <v>1</v>
      </c>
      <c r="T1062" s="26">
        <f t="shared" si="100"/>
        <v>1</v>
      </c>
    </row>
    <row r="1063" spans="13:20" ht="15" x14ac:dyDescent="0.3">
      <c r="M1063" s="34">
        <v>1057.5</v>
      </c>
      <c r="N1063" s="34">
        <v>3.3</v>
      </c>
      <c r="O1063" s="32">
        <f t="shared" si="96"/>
        <v>37.94</v>
      </c>
      <c r="P1063" s="37">
        <f t="shared" si="101"/>
        <v>45.527999999999999</v>
      </c>
      <c r="Q1063" s="32">
        <f t="shared" si="97"/>
        <v>17.060000000000002</v>
      </c>
      <c r="R1063" s="32">
        <f t="shared" si="98"/>
        <v>9.4720000000000013</v>
      </c>
      <c r="S1063" s="26">
        <f t="shared" si="99"/>
        <v>1</v>
      </c>
      <c r="T1063" s="26">
        <f t="shared" si="100"/>
        <v>1</v>
      </c>
    </row>
    <row r="1064" spans="13:20" ht="15" x14ac:dyDescent="0.3">
      <c r="M1064" s="34">
        <v>1058.5</v>
      </c>
      <c r="N1064" s="34">
        <v>3.3</v>
      </c>
      <c r="O1064" s="32">
        <f t="shared" si="96"/>
        <v>37.94</v>
      </c>
      <c r="P1064" s="37">
        <f t="shared" si="101"/>
        <v>45.527999999999999</v>
      </c>
      <c r="Q1064" s="32">
        <f t="shared" si="97"/>
        <v>17.060000000000002</v>
      </c>
      <c r="R1064" s="32">
        <f t="shared" si="98"/>
        <v>9.4720000000000013</v>
      </c>
      <c r="S1064" s="26">
        <f t="shared" si="99"/>
        <v>1</v>
      </c>
      <c r="T1064" s="26">
        <f t="shared" si="100"/>
        <v>1</v>
      </c>
    </row>
    <row r="1065" spans="13:20" ht="15" x14ac:dyDescent="0.3">
      <c r="M1065" s="34">
        <v>1059.5</v>
      </c>
      <c r="N1065" s="34">
        <v>2.8</v>
      </c>
      <c r="O1065" s="32">
        <f t="shared" si="96"/>
        <v>37.04</v>
      </c>
      <c r="P1065" s="37">
        <f t="shared" si="101"/>
        <v>44.448</v>
      </c>
      <c r="Q1065" s="32">
        <f t="shared" si="97"/>
        <v>17.96</v>
      </c>
      <c r="R1065" s="32">
        <f t="shared" si="98"/>
        <v>10.552</v>
      </c>
      <c r="S1065" s="26">
        <f t="shared" si="99"/>
        <v>1</v>
      </c>
      <c r="T1065" s="26">
        <f t="shared" si="100"/>
        <v>1</v>
      </c>
    </row>
    <row r="1066" spans="13:20" ht="15" x14ac:dyDescent="0.3">
      <c r="M1066" s="34">
        <v>1060.5</v>
      </c>
      <c r="N1066" s="34">
        <v>1.7</v>
      </c>
      <c r="O1066" s="32">
        <f t="shared" si="96"/>
        <v>35.06</v>
      </c>
      <c r="P1066" s="37">
        <f t="shared" si="101"/>
        <v>42.072000000000003</v>
      </c>
      <c r="Q1066" s="32">
        <f t="shared" si="97"/>
        <v>19.939999999999998</v>
      </c>
      <c r="R1066" s="32">
        <f t="shared" si="98"/>
        <v>12.927999999999997</v>
      </c>
      <c r="S1066" s="26">
        <f t="shared" si="99"/>
        <v>1</v>
      </c>
      <c r="T1066" s="26">
        <f t="shared" si="100"/>
        <v>1</v>
      </c>
    </row>
    <row r="1067" spans="13:20" ht="15" x14ac:dyDescent="0.3">
      <c r="M1067" s="34">
        <v>1061.5</v>
      </c>
      <c r="N1067" s="34">
        <v>1.7</v>
      </c>
      <c r="O1067" s="32">
        <f t="shared" si="96"/>
        <v>35.06</v>
      </c>
      <c r="P1067" s="37">
        <f t="shared" si="101"/>
        <v>42.072000000000003</v>
      </c>
      <c r="Q1067" s="32">
        <f t="shared" si="97"/>
        <v>19.939999999999998</v>
      </c>
      <c r="R1067" s="32">
        <f t="shared" si="98"/>
        <v>12.927999999999997</v>
      </c>
      <c r="S1067" s="26">
        <f t="shared" si="99"/>
        <v>1</v>
      </c>
      <c r="T1067" s="26">
        <f t="shared" si="100"/>
        <v>1</v>
      </c>
    </row>
    <row r="1068" spans="13:20" ht="15" x14ac:dyDescent="0.3">
      <c r="M1068" s="34">
        <v>1062.5</v>
      </c>
      <c r="N1068" s="34">
        <v>1.7</v>
      </c>
      <c r="O1068" s="32">
        <f t="shared" si="96"/>
        <v>35.06</v>
      </c>
      <c r="P1068" s="37">
        <f t="shared" si="101"/>
        <v>42.072000000000003</v>
      </c>
      <c r="Q1068" s="32">
        <f t="shared" si="97"/>
        <v>19.939999999999998</v>
      </c>
      <c r="R1068" s="32">
        <f t="shared" si="98"/>
        <v>12.927999999999997</v>
      </c>
      <c r="S1068" s="26">
        <f t="shared" si="99"/>
        <v>1</v>
      </c>
      <c r="T1068" s="26">
        <f t="shared" si="100"/>
        <v>1</v>
      </c>
    </row>
    <row r="1069" spans="13:20" ht="15" x14ac:dyDescent="0.3">
      <c r="M1069" s="34">
        <v>1063.5</v>
      </c>
      <c r="N1069" s="34">
        <v>2.2000000000000002</v>
      </c>
      <c r="O1069" s="32">
        <f t="shared" si="96"/>
        <v>35.96</v>
      </c>
      <c r="P1069" s="37">
        <f t="shared" si="101"/>
        <v>43.152000000000001</v>
      </c>
      <c r="Q1069" s="32">
        <f t="shared" si="97"/>
        <v>19.04</v>
      </c>
      <c r="R1069" s="32">
        <f t="shared" si="98"/>
        <v>11.847999999999999</v>
      </c>
      <c r="S1069" s="26">
        <f t="shared" si="99"/>
        <v>1</v>
      </c>
      <c r="T1069" s="26">
        <f t="shared" si="100"/>
        <v>1</v>
      </c>
    </row>
    <row r="1070" spans="13:20" ht="15" x14ac:dyDescent="0.3">
      <c r="M1070" s="34">
        <v>1064.5</v>
      </c>
      <c r="N1070" s="34">
        <v>3.3</v>
      </c>
      <c r="O1070" s="32">
        <f t="shared" si="96"/>
        <v>37.94</v>
      </c>
      <c r="P1070" s="37">
        <f t="shared" si="101"/>
        <v>45.527999999999999</v>
      </c>
      <c r="Q1070" s="32">
        <f t="shared" si="97"/>
        <v>17.060000000000002</v>
      </c>
      <c r="R1070" s="32">
        <f t="shared" si="98"/>
        <v>9.4720000000000013</v>
      </c>
      <c r="S1070" s="26">
        <f t="shared" si="99"/>
        <v>1</v>
      </c>
      <c r="T1070" s="26">
        <f t="shared" si="100"/>
        <v>1</v>
      </c>
    </row>
    <row r="1071" spans="13:20" ht="15" x14ac:dyDescent="0.3">
      <c r="M1071" s="34">
        <v>1065.5</v>
      </c>
      <c r="N1071" s="34">
        <v>4.4000000000000004</v>
      </c>
      <c r="O1071" s="32">
        <f t="shared" si="96"/>
        <v>39.92</v>
      </c>
      <c r="P1071" s="37">
        <f t="shared" si="101"/>
        <v>47.904000000000003</v>
      </c>
      <c r="Q1071" s="32">
        <f t="shared" si="97"/>
        <v>15.079999999999998</v>
      </c>
      <c r="R1071" s="32">
        <f t="shared" si="98"/>
        <v>7.0959999999999965</v>
      </c>
      <c r="S1071" s="26">
        <f t="shared" si="99"/>
        <v>1</v>
      </c>
      <c r="T1071" s="26">
        <f t="shared" si="100"/>
        <v>1</v>
      </c>
    </row>
    <row r="1072" spans="13:20" ht="15" x14ac:dyDescent="0.3">
      <c r="M1072" s="34">
        <v>1066.5</v>
      </c>
      <c r="N1072" s="34">
        <v>5</v>
      </c>
      <c r="O1072" s="32">
        <f t="shared" si="96"/>
        <v>41</v>
      </c>
      <c r="P1072" s="37">
        <f t="shared" si="101"/>
        <v>49.199999999999996</v>
      </c>
      <c r="Q1072" s="32">
        <f t="shared" si="97"/>
        <v>14</v>
      </c>
      <c r="R1072" s="32">
        <f t="shared" si="98"/>
        <v>5.8000000000000043</v>
      </c>
      <c r="S1072" s="26">
        <f t="shared" si="99"/>
        <v>1</v>
      </c>
      <c r="T1072" s="26">
        <f t="shared" si="100"/>
        <v>1</v>
      </c>
    </row>
    <row r="1073" spans="13:20" ht="15" x14ac:dyDescent="0.3">
      <c r="M1073" s="34">
        <v>1067.5</v>
      </c>
      <c r="N1073" s="34">
        <v>5.6</v>
      </c>
      <c r="O1073" s="32">
        <f t="shared" si="96"/>
        <v>42.08</v>
      </c>
      <c r="P1073" s="37">
        <f t="shared" si="101"/>
        <v>50.495999999999995</v>
      </c>
      <c r="Q1073" s="32">
        <f t="shared" si="97"/>
        <v>12.920000000000002</v>
      </c>
      <c r="R1073" s="32">
        <f t="shared" si="98"/>
        <v>4.5040000000000049</v>
      </c>
      <c r="S1073" s="26">
        <f t="shared" si="99"/>
        <v>1</v>
      </c>
      <c r="T1073" s="26">
        <f t="shared" si="100"/>
        <v>1</v>
      </c>
    </row>
    <row r="1074" spans="13:20" ht="15" x14ac:dyDescent="0.3">
      <c r="M1074" s="34">
        <v>1068.5</v>
      </c>
      <c r="N1074" s="34">
        <v>5.6</v>
      </c>
      <c r="O1074" s="32">
        <f t="shared" si="96"/>
        <v>42.08</v>
      </c>
      <c r="P1074" s="37">
        <f t="shared" si="101"/>
        <v>50.495999999999995</v>
      </c>
      <c r="Q1074" s="32">
        <f t="shared" si="97"/>
        <v>12.920000000000002</v>
      </c>
      <c r="R1074" s="32">
        <f t="shared" si="98"/>
        <v>4.5040000000000049</v>
      </c>
      <c r="S1074" s="26">
        <f t="shared" si="99"/>
        <v>1</v>
      </c>
      <c r="T1074" s="26">
        <f t="shared" si="100"/>
        <v>1</v>
      </c>
    </row>
    <row r="1075" spans="13:20" ht="15" x14ac:dyDescent="0.3">
      <c r="M1075" s="34">
        <v>1069.5</v>
      </c>
      <c r="N1075" s="34">
        <v>6.1</v>
      </c>
      <c r="O1075" s="32">
        <f t="shared" si="96"/>
        <v>42.980000000000004</v>
      </c>
      <c r="P1075" s="37">
        <f t="shared" si="101"/>
        <v>51.576000000000001</v>
      </c>
      <c r="Q1075" s="32">
        <f t="shared" si="97"/>
        <v>12.019999999999996</v>
      </c>
      <c r="R1075" s="32">
        <f t="shared" si="98"/>
        <v>3.4239999999999995</v>
      </c>
      <c r="S1075" s="26">
        <f t="shared" si="99"/>
        <v>1</v>
      </c>
      <c r="T1075" s="26">
        <f t="shared" si="100"/>
        <v>1</v>
      </c>
    </row>
    <row r="1076" spans="13:20" ht="15" x14ac:dyDescent="0.3">
      <c r="M1076" s="34">
        <v>1070.5</v>
      </c>
      <c r="N1076" s="34">
        <v>6.1</v>
      </c>
      <c r="O1076" s="32">
        <f t="shared" si="96"/>
        <v>42.980000000000004</v>
      </c>
      <c r="P1076" s="37">
        <f t="shared" si="101"/>
        <v>51.576000000000001</v>
      </c>
      <c r="Q1076" s="32">
        <f t="shared" si="97"/>
        <v>12.019999999999996</v>
      </c>
      <c r="R1076" s="32">
        <f t="shared" si="98"/>
        <v>3.4239999999999995</v>
      </c>
      <c r="S1076" s="26">
        <f t="shared" si="99"/>
        <v>1</v>
      </c>
      <c r="T1076" s="26">
        <f t="shared" si="100"/>
        <v>1</v>
      </c>
    </row>
    <row r="1077" spans="13:20" ht="15" x14ac:dyDescent="0.3">
      <c r="M1077" s="34">
        <v>1071.5</v>
      </c>
      <c r="N1077" s="34">
        <v>6.7</v>
      </c>
      <c r="O1077" s="32">
        <f t="shared" si="96"/>
        <v>44.06</v>
      </c>
      <c r="P1077" s="37">
        <f t="shared" si="101"/>
        <v>52.872</v>
      </c>
      <c r="Q1077" s="32">
        <f t="shared" si="97"/>
        <v>10.939999999999998</v>
      </c>
      <c r="R1077" s="32">
        <f t="shared" si="98"/>
        <v>2.1280000000000001</v>
      </c>
      <c r="S1077" s="26">
        <f t="shared" si="99"/>
        <v>1</v>
      </c>
      <c r="T1077" s="26">
        <f t="shared" si="100"/>
        <v>1</v>
      </c>
    </row>
    <row r="1078" spans="13:20" ht="15" x14ac:dyDescent="0.3">
      <c r="M1078" s="34">
        <v>1072.5</v>
      </c>
      <c r="N1078" s="34">
        <v>6.1</v>
      </c>
      <c r="O1078" s="32">
        <f t="shared" si="96"/>
        <v>42.980000000000004</v>
      </c>
      <c r="P1078" s="37">
        <f t="shared" si="101"/>
        <v>51.576000000000001</v>
      </c>
      <c r="Q1078" s="32">
        <f t="shared" si="97"/>
        <v>12.019999999999996</v>
      </c>
      <c r="R1078" s="32">
        <f t="shared" si="98"/>
        <v>3.4239999999999995</v>
      </c>
      <c r="S1078" s="26">
        <f t="shared" si="99"/>
        <v>1</v>
      </c>
      <c r="T1078" s="26">
        <f t="shared" si="100"/>
        <v>1</v>
      </c>
    </row>
    <row r="1079" spans="13:20" ht="15" x14ac:dyDescent="0.3">
      <c r="M1079" s="34">
        <v>1073.5</v>
      </c>
      <c r="N1079" s="34">
        <v>6.1</v>
      </c>
      <c r="O1079" s="32">
        <f t="shared" si="96"/>
        <v>42.980000000000004</v>
      </c>
      <c r="P1079" s="37">
        <f t="shared" si="101"/>
        <v>51.576000000000001</v>
      </c>
      <c r="Q1079" s="32">
        <f t="shared" si="97"/>
        <v>12.019999999999996</v>
      </c>
      <c r="R1079" s="32">
        <f t="shared" si="98"/>
        <v>3.4239999999999995</v>
      </c>
      <c r="S1079" s="26">
        <f t="shared" si="99"/>
        <v>1</v>
      </c>
      <c r="T1079" s="26">
        <f t="shared" si="100"/>
        <v>1</v>
      </c>
    </row>
    <row r="1080" spans="13:20" ht="15" x14ac:dyDescent="0.3">
      <c r="M1080" s="34">
        <v>1074.5</v>
      </c>
      <c r="N1080" s="34">
        <v>5</v>
      </c>
      <c r="O1080" s="32">
        <f t="shared" si="96"/>
        <v>41</v>
      </c>
      <c r="P1080" s="37">
        <f t="shared" si="101"/>
        <v>49.199999999999996</v>
      </c>
      <c r="Q1080" s="32">
        <f t="shared" si="97"/>
        <v>14</v>
      </c>
      <c r="R1080" s="32">
        <f t="shared" si="98"/>
        <v>5.8000000000000043</v>
      </c>
      <c r="S1080" s="26">
        <f t="shared" si="99"/>
        <v>1</v>
      </c>
      <c r="T1080" s="26">
        <f t="shared" si="100"/>
        <v>1</v>
      </c>
    </row>
    <row r="1081" spans="13:20" ht="15" x14ac:dyDescent="0.3">
      <c r="M1081" s="34">
        <v>1075.5</v>
      </c>
      <c r="N1081" s="34">
        <v>3.3</v>
      </c>
      <c r="O1081" s="32">
        <f t="shared" si="96"/>
        <v>37.94</v>
      </c>
      <c r="P1081" s="37">
        <f t="shared" si="101"/>
        <v>45.527999999999999</v>
      </c>
      <c r="Q1081" s="32">
        <f t="shared" si="97"/>
        <v>17.060000000000002</v>
      </c>
      <c r="R1081" s="32">
        <f t="shared" si="98"/>
        <v>9.4720000000000013</v>
      </c>
      <c r="S1081" s="26">
        <f t="shared" si="99"/>
        <v>1</v>
      </c>
      <c r="T1081" s="26">
        <f t="shared" si="100"/>
        <v>1</v>
      </c>
    </row>
    <row r="1082" spans="13:20" ht="15" x14ac:dyDescent="0.3">
      <c r="M1082" s="34">
        <v>1076.5</v>
      </c>
      <c r="N1082" s="34">
        <v>2.8</v>
      </c>
      <c r="O1082" s="32">
        <f t="shared" si="96"/>
        <v>37.04</v>
      </c>
      <c r="P1082" s="37">
        <f t="shared" si="101"/>
        <v>44.448</v>
      </c>
      <c r="Q1082" s="32">
        <f t="shared" si="97"/>
        <v>17.96</v>
      </c>
      <c r="R1082" s="32">
        <f t="shared" si="98"/>
        <v>10.552</v>
      </c>
      <c r="S1082" s="26">
        <f t="shared" si="99"/>
        <v>1</v>
      </c>
      <c r="T1082" s="26">
        <f t="shared" si="100"/>
        <v>1</v>
      </c>
    </row>
    <row r="1083" spans="13:20" ht="15" x14ac:dyDescent="0.3">
      <c r="M1083" s="34">
        <v>1077.5</v>
      </c>
      <c r="N1083" s="34">
        <v>3.3</v>
      </c>
      <c r="O1083" s="32">
        <f t="shared" si="96"/>
        <v>37.94</v>
      </c>
      <c r="P1083" s="37">
        <f t="shared" si="101"/>
        <v>45.527999999999999</v>
      </c>
      <c r="Q1083" s="32">
        <f t="shared" si="97"/>
        <v>17.060000000000002</v>
      </c>
      <c r="R1083" s="32">
        <f t="shared" si="98"/>
        <v>9.4720000000000013</v>
      </c>
      <c r="S1083" s="26">
        <f t="shared" si="99"/>
        <v>1</v>
      </c>
      <c r="T1083" s="26">
        <f t="shared" si="100"/>
        <v>1</v>
      </c>
    </row>
    <row r="1084" spans="13:20" ht="15" x14ac:dyDescent="0.3">
      <c r="M1084" s="34">
        <v>1078.5</v>
      </c>
      <c r="N1084" s="34">
        <v>2.8</v>
      </c>
      <c r="O1084" s="32">
        <f t="shared" si="96"/>
        <v>37.04</v>
      </c>
      <c r="P1084" s="37">
        <f t="shared" si="101"/>
        <v>44.448</v>
      </c>
      <c r="Q1084" s="32">
        <f t="shared" si="97"/>
        <v>17.96</v>
      </c>
      <c r="R1084" s="32">
        <f t="shared" si="98"/>
        <v>10.552</v>
      </c>
      <c r="S1084" s="26">
        <f t="shared" si="99"/>
        <v>1</v>
      </c>
      <c r="T1084" s="26">
        <f t="shared" si="100"/>
        <v>1</v>
      </c>
    </row>
    <row r="1085" spans="13:20" ht="15" x14ac:dyDescent="0.3">
      <c r="M1085" s="34">
        <v>1079.5</v>
      </c>
      <c r="N1085" s="34">
        <v>2.2000000000000002</v>
      </c>
      <c r="O1085" s="32">
        <f t="shared" si="96"/>
        <v>35.96</v>
      </c>
      <c r="P1085" s="37">
        <f t="shared" si="101"/>
        <v>43.152000000000001</v>
      </c>
      <c r="Q1085" s="32">
        <f t="shared" si="97"/>
        <v>19.04</v>
      </c>
      <c r="R1085" s="32">
        <f t="shared" si="98"/>
        <v>11.847999999999999</v>
      </c>
      <c r="S1085" s="26">
        <f t="shared" si="99"/>
        <v>1</v>
      </c>
      <c r="T1085" s="26">
        <f t="shared" si="100"/>
        <v>1</v>
      </c>
    </row>
    <row r="1086" spans="13:20" ht="15" x14ac:dyDescent="0.3">
      <c r="M1086" s="34">
        <v>1080.5</v>
      </c>
      <c r="N1086" s="34">
        <v>2.2000000000000002</v>
      </c>
      <c r="O1086" s="32">
        <f t="shared" si="96"/>
        <v>35.96</v>
      </c>
      <c r="P1086" s="37">
        <f t="shared" si="101"/>
        <v>43.152000000000001</v>
      </c>
      <c r="Q1086" s="32">
        <f t="shared" si="97"/>
        <v>19.04</v>
      </c>
      <c r="R1086" s="32">
        <f t="shared" si="98"/>
        <v>11.847999999999999</v>
      </c>
      <c r="S1086" s="26">
        <f t="shared" si="99"/>
        <v>1</v>
      </c>
      <c r="T1086" s="26">
        <f t="shared" si="100"/>
        <v>1</v>
      </c>
    </row>
    <row r="1087" spans="13:20" ht="15" x14ac:dyDescent="0.3">
      <c r="M1087" s="34">
        <v>1081.5</v>
      </c>
      <c r="N1087" s="34">
        <v>1.7</v>
      </c>
      <c r="O1087" s="32">
        <f t="shared" si="96"/>
        <v>35.06</v>
      </c>
      <c r="P1087" s="37">
        <f t="shared" si="101"/>
        <v>42.072000000000003</v>
      </c>
      <c r="Q1087" s="32">
        <f t="shared" si="97"/>
        <v>19.939999999999998</v>
      </c>
      <c r="R1087" s="32">
        <f t="shared" si="98"/>
        <v>12.927999999999997</v>
      </c>
      <c r="S1087" s="26">
        <f t="shared" si="99"/>
        <v>1</v>
      </c>
      <c r="T1087" s="26">
        <f t="shared" si="100"/>
        <v>1</v>
      </c>
    </row>
    <row r="1088" spans="13:20" ht="15" x14ac:dyDescent="0.3">
      <c r="M1088" s="34">
        <v>1082.5</v>
      </c>
      <c r="N1088" s="34">
        <v>1.7</v>
      </c>
      <c r="O1088" s="32">
        <f t="shared" si="96"/>
        <v>35.06</v>
      </c>
      <c r="P1088" s="37">
        <f t="shared" si="101"/>
        <v>42.072000000000003</v>
      </c>
      <c r="Q1088" s="32">
        <f t="shared" si="97"/>
        <v>19.939999999999998</v>
      </c>
      <c r="R1088" s="32">
        <f t="shared" si="98"/>
        <v>12.927999999999997</v>
      </c>
      <c r="S1088" s="26">
        <f t="shared" si="99"/>
        <v>1</v>
      </c>
      <c r="T1088" s="26">
        <f t="shared" si="100"/>
        <v>1</v>
      </c>
    </row>
    <row r="1089" spans="13:20" ht="15" x14ac:dyDescent="0.3">
      <c r="M1089" s="34">
        <v>1083.5</v>
      </c>
      <c r="N1089" s="34">
        <v>1.7</v>
      </c>
      <c r="O1089" s="32">
        <f t="shared" si="96"/>
        <v>35.06</v>
      </c>
      <c r="P1089" s="37">
        <f t="shared" si="101"/>
        <v>42.072000000000003</v>
      </c>
      <c r="Q1089" s="32">
        <f t="shared" si="97"/>
        <v>19.939999999999998</v>
      </c>
      <c r="R1089" s="32">
        <f t="shared" si="98"/>
        <v>12.927999999999997</v>
      </c>
      <c r="S1089" s="26">
        <f t="shared" si="99"/>
        <v>1</v>
      </c>
      <c r="T1089" s="26">
        <f t="shared" si="100"/>
        <v>1</v>
      </c>
    </row>
    <row r="1090" spans="13:20" ht="15" x14ac:dyDescent="0.3">
      <c r="M1090" s="34">
        <v>1084.5</v>
      </c>
      <c r="N1090" s="34">
        <v>1.1000000000000001</v>
      </c>
      <c r="O1090" s="32">
        <f t="shared" si="96"/>
        <v>33.979999999999997</v>
      </c>
      <c r="P1090" s="37">
        <f t="shared" si="101"/>
        <v>40.775999999999996</v>
      </c>
      <c r="Q1090" s="32">
        <f t="shared" si="97"/>
        <v>21.020000000000003</v>
      </c>
      <c r="R1090" s="32">
        <f t="shared" si="98"/>
        <v>14.224000000000004</v>
      </c>
      <c r="S1090" s="26">
        <f t="shared" si="99"/>
        <v>1</v>
      </c>
      <c r="T1090" s="26">
        <f t="shared" si="100"/>
        <v>1</v>
      </c>
    </row>
    <row r="1091" spans="13:20" ht="15" x14ac:dyDescent="0.3">
      <c r="M1091" s="34">
        <v>1085.5</v>
      </c>
      <c r="N1091" s="34">
        <v>1.7</v>
      </c>
      <c r="O1091" s="32">
        <f t="shared" si="96"/>
        <v>35.06</v>
      </c>
      <c r="P1091" s="37">
        <f t="shared" si="101"/>
        <v>42.072000000000003</v>
      </c>
      <c r="Q1091" s="32">
        <f t="shared" si="97"/>
        <v>19.939999999999998</v>
      </c>
      <c r="R1091" s="32">
        <f t="shared" si="98"/>
        <v>12.927999999999997</v>
      </c>
      <c r="S1091" s="26">
        <f t="shared" si="99"/>
        <v>1</v>
      </c>
      <c r="T1091" s="26">
        <f t="shared" si="100"/>
        <v>1</v>
      </c>
    </row>
    <row r="1092" spans="13:20" ht="15" x14ac:dyDescent="0.3">
      <c r="M1092" s="34">
        <v>1086.5</v>
      </c>
      <c r="N1092" s="34">
        <v>1.7</v>
      </c>
      <c r="O1092" s="32">
        <f t="shared" si="96"/>
        <v>35.06</v>
      </c>
      <c r="P1092" s="37">
        <f t="shared" si="101"/>
        <v>42.072000000000003</v>
      </c>
      <c r="Q1092" s="32">
        <f t="shared" si="97"/>
        <v>19.939999999999998</v>
      </c>
      <c r="R1092" s="32">
        <f t="shared" si="98"/>
        <v>12.927999999999997</v>
      </c>
      <c r="S1092" s="26">
        <f t="shared" si="99"/>
        <v>1</v>
      </c>
      <c r="T1092" s="26">
        <f t="shared" si="100"/>
        <v>1</v>
      </c>
    </row>
    <row r="1093" spans="13:20" ht="15" x14ac:dyDescent="0.3">
      <c r="M1093" s="34">
        <v>1087.5</v>
      </c>
      <c r="N1093" s="34">
        <v>1.7</v>
      </c>
      <c r="O1093" s="32">
        <f t="shared" si="96"/>
        <v>35.06</v>
      </c>
      <c r="P1093" s="37">
        <f t="shared" si="101"/>
        <v>42.072000000000003</v>
      </c>
      <c r="Q1093" s="32">
        <f t="shared" si="97"/>
        <v>19.939999999999998</v>
      </c>
      <c r="R1093" s="32">
        <f t="shared" si="98"/>
        <v>12.927999999999997</v>
      </c>
      <c r="S1093" s="26">
        <f t="shared" si="99"/>
        <v>1</v>
      </c>
      <c r="T1093" s="26">
        <f t="shared" si="100"/>
        <v>1</v>
      </c>
    </row>
    <row r="1094" spans="13:20" ht="15" x14ac:dyDescent="0.3">
      <c r="M1094" s="34">
        <v>1088.5</v>
      </c>
      <c r="N1094" s="34">
        <v>1.1000000000000001</v>
      </c>
      <c r="O1094" s="32">
        <f t="shared" ref="O1094:O1157" si="102">CONVERT(N1094,"C","F")</f>
        <v>33.979999999999997</v>
      </c>
      <c r="P1094" s="37">
        <f t="shared" si="101"/>
        <v>40.775999999999996</v>
      </c>
      <c r="Q1094" s="32">
        <f t="shared" ref="Q1094:Q1157" si="103">$L$3-O1094</f>
        <v>21.020000000000003</v>
      </c>
      <c r="R1094" s="32">
        <f t="shared" ref="R1094:R1157" si="104">$L$3-P1094</f>
        <v>14.224000000000004</v>
      </c>
      <c r="S1094" s="26">
        <f t="shared" ref="S1094:S1157" si="105">IF(O1094&lt;=$L$3, 1, 0)</f>
        <v>1</v>
      </c>
      <c r="T1094" s="26">
        <f t="shared" ref="T1094:T1157" si="106">IF(P1094&lt;=$L$3, 1, 0)</f>
        <v>1</v>
      </c>
    </row>
    <row r="1095" spans="13:20" ht="15" x14ac:dyDescent="0.3">
      <c r="M1095" s="34">
        <v>1089.5</v>
      </c>
      <c r="N1095" s="34">
        <v>1.1000000000000001</v>
      </c>
      <c r="O1095" s="32">
        <f t="shared" si="102"/>
        <v>33.979999999999997</v>
      </c>
      <c r="P1095" s="37">
        <f t="shared" ref="P1095:P1158" si="107">O1095*1.2</f>
        <v>40.775999999999996</v>
      </c>
      <c r="Q1095" s="32">
        <f t="shared" si="103"/>
        <v>21.020000000000003</v>
      </c>
      <c r="R1095" s="32">
        <f t="shared" si="104"/>
        <v>14.224000000000004</v>
      </c>
      <c r="S1095" s="26">
        <f t="shared" si="105"/>
        <v>1</v>
      </c>
      <c r="T1095" s="26">
        <f t="shared" si="106"/>
        <v>1</v>
      </c>
    </row>
    <row r="1096" spans="13:20" ht="15" x14ac:dyDescent="0.3">
      <c r="M1096" s="34">
        <v>1090.5</v>
      </c>
      <c r="N1096" s="34">
        <v>0.6</v>
      </c>
      <c r="O1096" s="32">
        <f t="shared" si="102"/>
        <v>33.08</v>
      </c>
      <c r="P1096" s="37">
        <f t="shared" si="107"/>
        <v>39.695999999999998</v>
      </c>
      <c r="Q1096" s="32">
        <f t="shared" si="103"/>
        <v>21.92</v>
      </c>
      <c r="R1096" s="32">
        <f t="shared" si="104"/>
        <v>15.304000000000002</v>
      </c>
      <c r="S1096" s="26">
        <f t="shared" si="105"/>
        <v>1</v>
      </c>
      <c r="T1096" s="26">
        <f t="shared" si="106"/>
        <v>1</v>
      </c>
    </row>
    <row r="1097" spans="13:20" ht="15" x14ac:dyDescent="0.3">
      <c r="M1097" s="34">
        <v>1091.5</v>
      </c>
      <c r="N1097" s="34">
        <v>1.1000000000000001</v>
      </c>
      <c r="O1097" s="32">
        <f t="shared" si="102"/>
        <v>33.979999999999997</v>
      </c>
      <c r="P1097" s="37">
        <f t="shared" si="107"/>
        <v>40.775999999999996</v>
      </c>
      <c r="Q1097" s="32">
        <f t="shared" si="103"/>
        <v>21.020000000000003</v>
      </c>
      <c r="R1097" s="32">
        <f t="shared" si="104"/>
        <v>14.224000000000004</v>
      </c>
      <c r="S1097" s="26">
        <f t="shared" si="105"/>
        <v>1</v>
      </c>
      <c r="T1097" s="26">
        <f t="shared" si="106"/>
        <v>1</v>
      </c>
    </row>
    <row r="1098" spans="13:20" ht="15" x14ac:dyDescent="0.3">
      <c r="M1098" s="34">
        <v>1092.5</v>
      </c>
      <c r="N1098" s="34">
        <v>1.1000000000000001</v>
      </c>
      <c r="O1098" s="32">
        <f t="shared" si="102"/>
        <v>33.979999999999997</v>
      </c>
      <c r="P1098" s="37">
        <f t="shared" si="107"/>
        <v>40.775999999999996</v>
      </c>
      <c r="Q1098" s="32">
        <f t="shared" si="103"/>
        <v>21.020000000000003</v>
      </c>
      <c r="R1098" s="32">
        <f t="shared" si="104"/>
        <v>14.224000000000004</v>
      </c>
      <c r="S1098" s="26">
        <f t="shared" si="105"/>
        <v>1</v>
      </c>
      <c r="T1098" s="26">
        <f t="shared" si="106"/>
        <v>1</v>
      </c>
    </row>
    <row r="1099" spans="13:20" ht="15" x14ac:dyDescent="0.3">
      <c r="M1099" s="34">
        <v>1093.5</v>
      </c>
      <c r="N1099" s="34">
        <v>2.2000000000000002</v>
      </c>
      <c r="O1099" s="32">
        <f t="shared" si="102"/>
        <v>35.96</v>
      </c>
      <c r="P1099" s="37">
        <f t="shared" si="107"/>
        <v>43.152000000000001</v>
      </c>
      <c r="Q1099" s="32">
        <f t="shared" si="103"/>
        <v>19.04</v>
      </c>
      <c r="R1099" s="32">
        <f t="shared" si="104"/>
        <v>11.847999999999999</v>
      </c>
      <c r="S1099" s="26">
        <f t="shared" si="105"/>
        <v>1</v>
      </c>
      <c r="T1099" s="26">
        <f t="shared" si="106"/>
        <v>1</v>
      </c>
    </row>
    <row r="1100" spans="13:20" ht="15" x14ac:dyDescent="0.3">
      <c r="M1100" s="34">
        <v>1094.5</v>
      </c>
      <c r="N1100" s="34">
        <v>1.7</v>
      </c>
      <c r="O1100" s="32">
        <f t="shared" si="102"/>
        <v>35.06</v>
      </c>
      <c r="P1100" s="37">
        <f t="shared" si="107"/>
        <v>42.072000000000003</v>
      </c>
      <c r="Q1100" s="32">
        <f t="shared" si="103"/>
        <v>19.939999999999998</v>
      </c>
      <c r="R1100" s="32">
        <f t="shared" si="104"/>
        <v>12.927999999999997</v>
      </c>
      <c r="S1100" s="26">
        <f t="shared" si="105"/>
        <v>1</v>
      </c>
      <c r="T1100" s="26">
        <f t="shared" si="106"/>
        <v>1</v>
      </c>
    </row>
    <row r="1101" spans="13:20" ht="15" x14ac:dyDescent="0.3">
      <c r="M1101" s="34">
        <v>1095.5</v>
      </c>
      <c r="N1101" s="34">
        <v>2.2000000000000002</v>
      </c>
      <c r="O1101" s="32">
        <f t="shared" si="102"/>
        <v>35.96</v>
      </c>
      <c r="P1101" s="37">
        <f t="shared" si="107"/>
        <v>43.152000000000001</v>
      </c>
      <c r="Q1101" s="32">
        <f t="shared" si="103"/>
        <v>19.04</v>
      </c>
      <c r="R1101" s="32">
        <f t="shared" si="104"/>
        <v>11.847999999999999</v>
      </c>
      <c r="S1101" s="26">
        <f t="shared" si="105"/>
        <v>1</v>
      </c>
      <c r="T1101" s="26">
        <f t="shared" si="106"/>
        <v>1</v>
      </c>
    </row>
    <row r="1102" spans="13:20" ht="15" x14ac:dyDescent="0.3">
      <c r="M1102" s="34">
        <v>1096.5</v>
      </c>
      <c r="N1102" s="34">
        <v>2.2000000000000002</v>
      </c>
      <c r="O1102" s="32">
        <f t="shared" si="102"/>
        <v>35.96</v>
      </c>
      <c r="P1102" s="37">
        <f t="shared" si="107"/>
        <v>43.152000000000001</v>
      </c>
      <c r="Q1102" s="32">
        <f t="shared" si="103"/>
        <v>19.04</v>
      </c>
      <c r="R1102" s="32">
        <f t="shared" si="104"/>
        <v>11.847999999999999</v>
      </c>
      <c r="S1102" s="26">
        <f t="shared" si="105"/>
        <v>1</v>
      </c>
      <c r="T1102" s="26">
        <f t="shared" si="106"/>
        <v>1</v>
      </c>
    </row>
    <row r="1103" spans="13:20" ht="15" x14ac:dyDescent="0.3">
      <c r="M1103" s="34">
        <v>1097.5</v>
      </c>
      <c r="N1103" s="34">
        <v>1.1000000000000001</v>
      </c>
      <c r="O1103" s="32">
        <f t="shared" si="102"/>
        <v>33.979999999999997</v>
      </c>
      <c r="P1103" s="37">
        <f t="shared" si="107"/>
        <v>40.775999999999996</v>
      </c>
      <c r="Q1103" s="32">
        <f t="shared" si="103"/>
        <v>21.020000000000003</v>
      </c>
      <c r="R1103" s="32">
        <f t="shared" si="104"/>
        <v>14.224000000000004</v>
      </c>
      <c r="S1103" s="26">
        <f t="shared" si="105"/>
        <v>1</v>
      </c>
      <c r="T1103" s="26">
        <f t="shared" si="106"/>
        <v>1</v>
      </c>
    </row>
    <row r="1104" spans="13:20" ht="15" x14ac:dyDescent="0.3">
      <c r="M1104" s="34">
        <v>1098.5</v>
      </c>
      <c r="N1104" s="34">
        <v>-0.6</v>
      </c>
      <c r="O1104" s="32">
        <f t="shared" si="102"/>
        <v>30.92</v>
      </c>
      <c r="P1104" s="37">
        <f t="shared" si="107"/>
        <v>37.103999999999999</v>
      </c>
      <c r="Q1104" s="32">
        <f t="shared" si="103"/>
        <v>24.08</v>
      </c>
      <c r="R1104" s="32">
        <f t="shared" si="104"/>
        <v>17.896000000000001</v>
      </c>
      <c r="S1104" s="26">
        <f t="shared" si="105"/>
        <v>1</v>
      </c>
      <c r="T1104" s="26">
        <f t="shared" si="106"/>
        <v>1</v>
      </c>
    </row>
    <row r="1105" spans="13:20" ht="15" x14ac:dyDescent="0.3">
      <c r="M1105" s="34">
        <v>1099.5</v>
      </c>
      <c r="N1105" s="34">
        <v>-0.6</v>
      </c>
      <c r="O1105" s="32">
        <f t="shared" si="102"/>
        <v>30.92</v>
      </c>
      <c r="P1105" s="37">
        <f t="shared" si="107"/>
        <v>37.103999999999999</v>
      </c>
      <c r="Q1105" s="32">
        <f t="shared" si="103"/>
        <v>24.08</v>
      </c>
      <c r="R1105" s="32">
        <f t="shared" si="104"/>
        <v>17.896000000000001</v>
      </c>
      <c r="S1105" s="26">
        <f t="shared" si="105"/>
        <v>1</v>
      </c>
      <c r="T1105" s="26">
        <f t="shared" si="106"/>
        <v>1</v>
      </c>
    </row>
    <row r="1106" spans="13:20" ht="15" x14ac:dyDescent="0.3">
      <c r="M1106" s="34">
        <v>1100.5</v>
      </c>
      <c r="N1106" s="34">
        <v>-1.7</v>
      </c>
      <c r="O1106" s="32">
        <f t="shared" si="102"/>
        <v>28.94</v>
      </c>
      <c r="P1106" s="37">
        <f t="shared" si="107"/>
        <v>34.728000000000002</v>
      </c>
      <c r="Q1106" s="32">
        <f t="shared" si="103"/>
        <v>26.06</v>
      </c>
      <c r="R1106" s="32">
        <f t="shared" si="104"/>
        <v>20.271999999999998</v>
      </c>
      <c r="S1106" s="26">
        <f t="shared" si="105"/>
        <v>1</v>
      </c>
      <c r="T1106" s="26">
        <f t="shared" si="106"/>
        <v>1</v>
      </c>
    </row>
    <row r="1107" spans="13:20" ht="15" x14ac:dyDescent="0.3">
      <c r="M1107" s="34">
        <v>1101.5</v>
      </c>
      <c r="N1107" s="34">
        <v>-2.2000000000000002</v>
      </c>
      <c r="O1107" s="32">
        <f t="shared" si="102"/>
        <v>28.04</v>
      </c>
      <c r="P1107" s="37">
        <f t="shared" si="107"/>
        <v>33.647999999999996</v>
      </c>
      <c r="Q1107" s="32">
        <f t="shared" si="103"/>
        <v>26.96</v>
      </c>
      <c r="R1107" s="32">
        <f t="shared" si="104"/>
        <v>21.352000000000004</v>
      </c>
      <c r="S1107" s="26">
        <f t="shared" si="105"/>
        <v>1</v>
      </c>
      <c r="T1107" s="26">
        <f t="shared" si="106"/>
        <v>1</v>
      </c>
    </row>
    <row r="1108" spans="13:20" ht="15" x14ac:dyDescent="0.3">
      <c r="M1108" s="34">
        <v>1102.5</v>
      </c>
      <c r="N1108" s="34">
        <v>-2.8</v>
      </c>
      <c r="O1108" s="32">
        <f t="shared" si="102"/>
        <v>26.96</v>
      </c>
      <c r="P1108" s="37">
        <f t="shared" si="107"/>
        <v>32.351999999999997</v>
      </c>
      <c r="Q1108" s="32">
        <f t="shared" si="103"/>
        <v>28.04</v>
      </c>
      <c r="R1108" s="32">
        <f t="shared" si="104"/>
        <v>22.648000000000003</v>
      </c>
      <c r="S1108" s="26">
        <f t="shared" si="105"/>
        <v>1</v>
      </c>
      <c r="T1108" s="26">
        <f t="shared" si="106"/>
        <v>1</v>
      </c>
    </row>
    <row r="1109" spans="13:20" ht="15" x14ac:dyDescent="0.3">
      <c r="M1109" s="34">
        <v>1103.5</v>
      </c>
      <c r="N1109" s="34">
        <v>-3.3</v>
      </c>
      <c r="O1109" s="32">
        <f t="shared" si="102"/>
        <v>26.060000000000002</v>
      </c>
      <c r="P1109" s="37">
        <f t="shared" si="107"/>
        <v>31.272000000000002</v>
      </c>
      <c r="Q1109" s="32">
        <f t="shared" si="103"/>
        <v>28.939999999999998</v>
      </c>
      <c r="R1109" s="32">
        <f t="shared" si="104"/>
        <v>23.727999999999998</v>
      </c>
      <c r="S1109" s="26">
        <f t="shared" si="105"/>
        <v>1</v>
      </c>
      <c r="T1109" s="26">
        <f t="shared" si="106"/>
        <v>1</v>
      </c>
    </row>
    <row r="1110" spans="13:20" ht="15" x14ac:dyDescent="0.3">
      <c r="M1110" s="34">
        <v>1104.5</v>
      </c>
      <c r="N1110" s="34">
        <v>-4.4000000000000004</v>
      </c>
      <c r="O1110" s="32">
        <f t="shared" si="102"/>
        <v>24.08</v>
      </c>
      <c r="P1110" s="37">
        <f t="shared" si="107"/>
        <v>28.895999999999997</v>
      </c>
      <c r="Q1110" s="32">
        <f t="shared" si="103"/>
        <v>30.92</v>
      </c>
      <c r="R1110" s="32">
        <f t="shared" si="104"/>
        <v>26.104000000000003</v>
      </c>
      <c r="S1110" s="26">
        <f t="shared" si="105"/>
        <v>1</v>
      </c>
      <c r="T1110" s="26">
        <f t="shared" si="106"/>
        <v>1</v>
      </c>
    </row>
    <row r="1111" spans="13:20" ht="15" x14ac:dyDescent="0.3">
      <c r="M1111" s="34">
        <v>1105.5</v>
      </c>
      <c r="N1111" s="34">
        <v>-5</v>
      </c>
      <c r="O1111" s="32">
        <f t="shared" si="102"/>
        <v>23</v>
      </c>
      <c r="P1111" s="37">
        <f t="shared" si="107"/>
        <v>27.599999999999998</v>
      </c>
      <c r="Q1111" s="32">
        <f t="shared" si="103"/>
        <v>32</v>
      </c>
      <c r="R1111" s="32">
        <f t="shared" si="104"/>
        <v>27.400000000000002</v>
      </c>
      <c r="S1111" s="26">
        <f t="shared" si="105"/>
        <v>1</v>
      </c>
      <c r="T1111" s="26">
        <f t="shared" si="106"/>
        <v>1</v>
      </c>
    </row>
    <row r="1112" spans="13:20" ht="15" x14ac:dyDescent="0.3">
      <c r="M1112" s="34">
        <v>1106.5</v>
      </c>
      <c r="N1112" s="34">
        <v>-5.6</v>
      </c>
      <c r="O1112" s="32">
        <f t="shared" si="102"/>
        <v>21.92</v>
      </c>
      <c r="P1112" s="37">
        <f t="shared" si="107"/>
        <v>26.304000000000002</v>
      </c>
      <c r="Q1112" s="32">
        <f t="shared" si="103"/>
        <v>33.08</v>
      </c>
      <c r="R1112" s="32">
        <f t="shared" si="104"/>
        <v>28.695999999999998</v>
      </c>
      <c r="S1112" s="26">
        <f t="shared" si="105"/>
        <v>1</v>
      </c>
      <c r="T1112" s="26">
        <f t="shared" si="106"/>
        <v>1</v>
      </c>
    </row>
    <row r="1113" spans="13:20" ht="15" x14ac:dyDescent="0.3">
      <c r="M1113" s="34">
        <v>1107.5</v>
      </c>
      <c r="N1113" s="34">
        <v>-6.1</v>
      </c>
      <c r="O1113" s="32">
        <f t="shared" si="102"/>
        <v>21.02</v>
      </c>
      <c r="P1113" s="37">
        <f t="shared" si="107"/>
        <v>25.224</v>
      </c>
      <c r="Q1113" s="32">
        <f t="shared" si="103"/>
        <v>33.980000000000004</v>
      </c>
      <c r="R1113" s="32">
        <f t="shared" si="104"/>
        <v>29.776</v>
      </c>
      <c r="S1113" s="26">
        <f t="shared" si="105"/>
        <v>1</v>
      </c>
      <c r="T1113" s="26">
        <f t="shared" si="106"/>
        <v>1</v>
      </c>
    </row>
    <row r="1114" spans="13:20" ht="15" x14ac:dyDescent="0.3">
      <c r="M1114" s="34">
        <v>1108.5</v>
      </c>
      <c r="N1114" s="34">
        <v>-6.1</v>
      </c>
      <c r="O1114" s="32">
        <f t="shared" si="102"/>
        <v>21.02</v>
      </c>
      <c r="P1114" s="37">
        <f t="shared" si="107"/>
        <v>25.224</v>
      </c>
      <c r="Q1114" s="32">
        <f t="shared" si="103"/>
        <v>33.980000000000004</v>
      </c>
      <c r="R1114" s="32">
        <f t="shared" si="104"/>
        <v>29.776</v>
      </c>
      <c r="S1114" s="26">
        <f t="shared" si="105"/>
        <v>1</v>
      </c>
      <c r="T1114" s="26">
        <f t="shared" si="106"/>
        <v>1</v>
      </c>
    </row>
    <row r="1115" spans="13:20" ht="15" x14ac:dyDescent="0.3">
      <c r="M1115" s="34">
        <v>1109.5</v>
      </c>
      <c r="N1115" s="34">
        <v>-6.7</v>
      </c>
      <c r="O1115" s="32">
        <f t="shared" si="102"/>
        <v>19.939999999999998</v>
      </c>
      <c r="P1115" s="37">
        <f t="shared" si="107"/>
        <v>23.927999999999997</v>
      </c>
      <c r="Q1115" s="32">
        <f t="shared" si="103"/>
        <v>35.06</v>
      </c>
      <c r="R1115" s="32">
        <f t="shared" si="104"/>
        <v>31.072000000000003</v>
      </c>
      <c r="S1115" s="26">
        <f t="shared" si="105"/>
        <v>1</v>
      </c>
      <c r="T1115" s="26">
        <f t="shared" si="106"/>
        <v>1</v>
      </c>
    </row>
    <row r="1116" spans="13:20" ht="15" x14ac:dyDescent="0.3">
      <c r="M1116" s="34">
        <v>1110.5</v>
      </c>
      <c r="N1116" s="34">
        <v>-6.7</v>
      </c>
      <c r="O1116" s="32">
        <f t="shared" si="102"/>
        <v>19.939999999999998</v>
      </c>
      <c r="P1116" s="37">
        <f t="shared" si="107"/>
        <v>23.927999999999997</v>
      </c>
      <c r="Q1116" s="32">
        <f t="shared" si="103"/>
        <v>35.06</v>
      </c>
      <c r="R1116" s="32">
        <f t="shared" si="104"/>
        <v>31.072000000000003</v>
      </c>
      <c r="S1116" s="26">
        <f t="shared" si="105"/>
        <v>1</v>
      </c>
      <c r="T1116" s="26">
        <f t="shared" si="106"/>
        <v>1</v>
      </c>
    </row>
    <row r="1117" spans="13:20" ht="15" x14ac:dyDescent="0.3">
      <c r="M1117" s="34">
        <v>1111.5</v>
      </c>
      <c r="N1117" s="34">
        <v>-6.1</v>
      </c>
      <c r="O1117" s="32">
        <f t="shared" si="102"/>
        <v>21.02</v>
      </c>
      <c r="P1117" s="37">
        <f t="shared" si="107"/>
        <v>25.224</v>
      </c>
      <c r="Q1117" s="32">
        <f t="shared" si="103"/>
        <v>33.980000000000004</v>
      </c>
      <c r="R1117" s="32">
        <f t="shared" si="104"/>
        <v>29.776</v>
      </c>
      <c r="S1117" s="26">
        <f t="shared" si="105"/>
        <v>1</v>
      </c>
      <c r="T1117" s="26">
        <f t="shared" si="106"/>
        <v>1</v>
      </c>
    </row>
    <row r="1118" spans="13:20" ht="15" x14ac:dyDescent="0.3">
      <c r="M1118" s="34">
        <v>1112.5</v>
      </c>
      <c r="N1118" s="34">
        <v>-6.1</v>
      </c>
      <c r="O1118" s="32">
        <f t="shared" si="102"/>
        <v>21.02</v>
      </c>
      <c r="P1118" s="37">
        <f t="shared" si="107"/>
        <v>25.224</v>
      </c>
      <c r="Q1118" s="32">
        <f t="shared" si="103"/>
        <v>33.980000000000004</v>
      </c>
      <c r="R1118" s="32">
        <f t="shared" si="104"/>
        <v>29.776</v>
      </c>
      <c r="S1118" s="26">
        <f t="shared" si="105"/>
        <v>1</v>
      </c>
      <c r="T1118" s="26">
        <f t="shared" si="106"/>
        <v>1</v>
      </c>
    </row>
    <row r="1119" spans="13:20" ht="15" x14ac:dyDescent="0.3">
      <c r="M1119" s="34">
        <v>1113.5</v>
      </c>
      <c r="N1119" s="34">
        <v>-5</v>
      </c>
      <c r="O1119" s="32">
        <f t="shared" si="102"/>
        <v>23</v>
      </c>
      <c r="P1119" s="37">
        <f t="shared" si="107"/>
        <v>27.599999999999998</v>
      </c>
      <c r="Q1119" s="32">
        <f t="shared" si="103"/>
        <v>32</v>
      </c>
      <c r="R1119" s="32">
        <f t="shared" si="104"/>
        <v>27.400000000000002</v>
      </c>
      <c r="S1119" s="26">
        <f t="shared" si="105"/>
        <v>1</v>
      </c>
      <c r="T1119" s="26">
        <f t="shared" si="106"/>
        <v>1</v>
      </c>
    </row>
    <row r="1120" spans="13:20" ht="15" x14ac:dyDescent="0.3">
      <c r="M1120" s="34">
        <v>1114.5</v>
      </c>
      <c r="N1120" s="34">
        <v>-5</v>
      </c>
      <c r="O1120" s="32">
        <f t="shared" si="102"/>
        <v>23</v>
      </c>
      <c r="P1120" s="37">
        <f t="shared" si="107"/>
        <v>27.599999999999998</v>
      </c>
      <c r="Q1120" s="32">
        <f t="shared" si="103"/>
        <v>32</v>
      </c>
      <c r="R1120" s="32">
        <f t="shared" si="104"/>
        <v>27.400000000000002</v>
      </c>
      <c r="S1120" s="26">
        <f t="shared" si="105"/>
        <v>1</v>
      </c>
      <c r="T1120" s="26">
        <f t="shared" si="106"/>
        <v>1</v>
      </c>
    </row>
    <row r="1121" spans="13:20" ht="15" x14ac:dyDescent="0.3">
      <c r="M1121" s="34">
        <v>1115.5</v>
      </c>
      <c r="N1121" s="34">
        <v>-3.9</v>
      </c>
      <c r="O1121" s="32">
        <f t="shared" si="102"/>
        <v>24.98</v>
      </c>
      <c r="P1121" s="37">
        <f t="shared" si="107"/>
        <v>29.975999999999999</v>
      </c>
      <c r="Q1121" s="32">
        <f t="shared" si="103"/>
        <v>30.02</v>
      </c>
      <c r="R1121" s="32">
        <f t="shared" si="104"/>
        <v>25.024000000000001</v>
      </c>
      <c r="S1121" s="26">
        <f t="shared" si="105"/>
        <v>1</v>
      </c>
      <c r="T1121" s="26">
        <f t="shared" si="106"/>
        <v>1</v>
      </c>
    </row>
    <row r="1122" spans="13:20" ht="15" x14ac:dyDescent="0.3">
      <c r="M1122" s="34">
        <v>1116.5</v>
      </c>
      <c r="N1122" s="34">
        <v>-3.3</v>
      </c>
      <c r="O1122" s="32">
        <f t="shared" si="102"/>
        <v>26.060000000000002</v>
      </c>
      <c r="P1122" s="37">
        <f t="shared" si="107"/>
        <v>31.272000000000002</v>
      </c>
      <c r="Q1122" s="32">
        <f t="shared" si="103"/>
        <v>28.939999999999998</v>
      </c>
      <c r="R1122" s="32">
        <f t="shared" si="104"/>
        <v>23.727999999999998</v>
      </c>
      <c r="S1122" s="26">
        <f t="shared" si="105"/>
        <v>1</v>
      </c>
      <c r="T1122" s="26">
        <f t="shared" si="106"/>
        <v>1</v>
      </c>
    </row>
    <row r="1123" spans="13:20" ht="15" x14ac:dyDescent="0.3">
      <c r="M1123" s="34">
        <v>1117.5</v>
      </c>
      <c r="N1123" s="34">
        <v>-3.3</v>
      </c>
      <c r="O1123" s="32">
        <f t="shared" si="102"/>
        <v>26.060000000000002</v>
      </c>
      <c r="P1123" s="37">
        <f t="shared" si="107"/>
        <v>31.272000000000002</v>
      </c>
      <c r="Q1123" s="32">
        <f t="shared" si="103"/>
        <v>28.939999999999998</v>
      </c>
      <c r="R1123" s="32">
        <f t="shared" si="104"/>
        <v>23.727999999999998</v>
      </c>
      <c r="S1123" s="26">
        <f t="shared" si="105"/>
        <v>1</v>
      </c>
      <c r="T1123" s="26">
        <f t="shared" si="106"/>
        <v>1</v>
      </c>
    </row>
    <row r="1124" spans="13:20" ht="15" x14ac:dyDescent="0.3">
      <c r="M1124" s="34">
        <v>1118.5</v>
      </c>
      <c r="N1124" s="34">
        <v>-2.2000000000000002</v>
      </c>
      <c r="O1124" s="32">
        <f t="shared" si="102"/>
        <v>28.04</v>
      </c>
      <c r="P1124" s="37">
        <f t="shared" si="107"/>
        <v>33.647999999999996</v>
      </c>
      <c r="Q1124" s="32">
        <f t="shared" si="103"/>
        <v>26.96</v>
      </c>
      <c r="R1124" s="32">
        <f t="shared" si="104"/>
        <v>21.352000000000004</v>
      </c>
      <c r="S1124" s="26">
        <f t="shared" si="105"/>
        <v>1</v>
      </c>
      <c r="T1124" s="26">
        <f t="shared" si="106"/>
        <v>1</v>
      </c>
    </row>
    <row r="1125" spans="13:20" ht="15" x14ac:dyDescent="0.3">
      <c r="M1125" s="34">
        <v>1119.5</v>
      </c>
      <c r="N1125" s="34">
        <v>-2.8</v>
      </c>
      <c r="O1125" s="32">
        <f t="shared" si="102"/>
        <v>26.96</v>
      </c>
      <c r="P1125" s="37">
        <f t="shared" si="107"/>
        <v>32.351999999999997</v>
      </c>
      <c r="Q1125" s="32">
        <f t="shared" si="103"/>
        <v>28.04</v>
      </c>
      <c r="R1125" s="32">
        <f t="shared" si="104"/>
        <v>22.648000000000003</v>
      </c>
      <c r="S1125" s="26">
        <f t="shared" si="105"/>
        <v>1</v>
      </c>
      <c r="T1125" s="26">
        <f t="shared" si="106"/>
        <v>1</v>
      </c>
    </row>
    <row r="1126" spans="13:20" ht="15" x14ac:dyDescent="0.3">
      <c r="M1126" s="34">
        <v>1120.5</v>
      </c>
      <c r="N1126" s="34">
        <v>-2.2000000000000002</v>
      </c>
      <c r="O1126" s="32">
        <f t="shared" si="102"/>
        <v>28.04</v>
      </c>
      <c r="P1126" s="37">
        <f t="shared" si="107"/>
        <v>33.647999999999996</v>
      </c>
      <c r="Q1126" s="32">
        <f t="shared" si="103"/>
        <v>26.96</v>
      </c>
      <c r="R1126" s="32">
        <f t="shared" si="104"/>
        <v>21.352000000000004</v>
      </c>
      <c r="S1126" s="26">
        <f t="shared" si="105"/>
        <v>1</v>
      </c>
      <c r="T1126" s="26">
        <f t="shared" si="106"/>
        <v>1</v>
      </c>
    </row>
    <row r="1127" spans="13:20" ht="15" x14ac:dyDescent="0.3">
      <c r="M1127" s="34">
        <v>1121.5</v>
      </c>
      <c r="N1127" s="34">
        <v>-3.3</v>
      </c>
      <c r="O1127" s="32">
        <f t="shared" si="102"/>
        <v>26.060000000000002</v>
      </c>
      <c r="P1127" s="37">
        <f t="shared" si="107"/>
        <v>31.272000000000002</v>
      </c>
      <c r="Q1127" s="32">
        <f t="shared" si="103"/>
        <v>28.939999999999998</v>
      </c>
      <c r="R1127" s="32">
        <f t="shared" si="104"/>
        <v>23.727999999999998</v>
      </c>
      <c r="S1127" s="26">
        <f t="shared" si="105"/>
        <v>1</v>
      </c>
      <c r="T1127" s="26">
        <f t="shared" si="106"/>
        <v>1</v>
      </c>
    </row>
    <row r="1128" spans="13:20" ht="15" x14ac:dyDescent="0.3">
      <c r="M1128" s="34">
        <v>1122.5</v>
      </c>
      <c r="N1128" s="34">
        <v>-3.9</v>
      </c>
      <c r="O1128" s="32">
        <f t="shared" si="102"/>
        <v>24.98</v>
      </c>
      <c r="P1128" s="37">
        <f t="shared" si="107"/>
        <v>29.975999999999999</v>
      </c>
      <c r="Q1128" s="32">
        <f t="shared" si="103"/>
        <v>30.02</v>
      </c>
      <c r="R1128" s="32">
        <f t="shared" si="104"/>
        <v>25.024000000000001</v>
      </c>
      <c r="S1128" s="26">
        <f t="shared" si="105"/>
        <v>1</v>
      </c>
      <c r="T1128" s="26">
        <f t="shared" si="106"/>
        <v>1</v>
      </c>
    </row>
    <row r="1129" spans="13:20" ht="15" x14ac:dyDescent="0.3">
      <c r="M1129" s="34">
        <v>1123.5</v>
      </c>
      <c r="N1129" s="34">
        <v>-5</v>
      </c>
      <c r="O1129" s="32">
        <f t="shared" si="102"/>
        <v>23</v>
      </c>
      <c r="P1129" s="37">
        <f t="shared" si="107"/>
        <v>27.599999999999998</v>
      </c>
      <c r="Q1129" s="32">
        <f t="shared" si="103"/>
        <v>32</v>
      </c>
      <c r="R1129" s="32">
        <f t="shared" si="104"/>
        <v>27.400000000000002</v>
      </c>
      <c r="S1129" s="26">
        <f t="shared" si="105"/>
        <v>1</v>
      </c>
      <c r="T1129" s="26">
        <f t="shared" si="106"/>
        <v>1</v>
      </c>
    </row>
    <row r="1130" spans="13:20" ht="15" x14ac:dyDescent="0.3">
      <c r="M1130" s="34">
        <v>1124.5</v>
      </c>
      <c r="N1130" s="34">
        <v>-6.1</v>
      </c>
      <c r="O1130" s="32">
        <f t="shared" si="102"/>
        <v>21.02</v>
      </c>
      <c r="P1130" s="37">
        <f t="shared" si="107"/>
        <v>25.224</v>
      </c>
      <c r="Q1130" s="32">
        <f t="shared" si="103"/>
        <v>33.980000000000004</v>
      </c>
      <c r="R1130" s="32">
        <f t="shared" si="104"/>
        <v>29.776</v>
      </c>
      <c r="S1130" s="26">
        <f t="shared" si="105"/>
        <v>1</v>
      </c>
      <c r="T1130" s="26">
        <f t="shared" si="106"/>
        <v>1</v>
      </c>
    </row>
    <row r="1131" spans="13:20" ht="15" x14ac:dyDescent="0.3">
      <c r="M1131" s="34">
        <v>1125.5</v>
      </c>
      <c r="N1131" s="34">
        <v>-6.7</v>
      </c>
      <c r="O1131" s="32">
        <f t="shared" si="102"/>
        <v>19.939999999999998</v>
      </c>
      <c r="P1131" s="37">
        <f t="shared" si="107"/>
        <v>23.927999999999997</v>
      </c>
      <c r="Q1131" s="32">
        <f t="shared" si="103"/>
        <v>35.06</v>
      </c>
      <c r="R1131" s="32">
        <f t="shared" si="104"/>
        <v>31.072000000000003</v>
      </c>
      <c r="S1131" s="26">
        <f t="shared" si="105"/>
        <v>1</v>
      </c>
      <c r="T1131" s="26">
        <f t="shared" si="106"/>
        <v>1</v>
      </c>
    </row>
    <row r="1132" spans="13:20" ht="15" x14ac:dyDescent="0.3">
      <c r="M1132" s="34">
        <v>1126.5</v>
      </c>
      <c r="N1132" s="34">
        <v>-7.2</v>
      </c>
      <c r="O1132" s="32">
        <f t="shared" si="102"/>
        <v>19.04</v>
      </c>
      <c r="P1132" s="37">
        <f t="shared" si="107"/>
        <v>22.847999999999999</v>
      </c>
      <c r="Q1132" s="32">
        <f t="shared" si="103"/>
        <v>35.96</v>
      </c>
      <c r="R1132" s="32">
        <f t="shared" si="104"/>
        <v>32.152000000000001</v>
      </c>
      <c r="S1132" s="26">
        <f t="shared" si="105"/>
        <v>1</v>
      </c>
      <c r="T1132" s="26">
        <f t="shared" si="106"/>
        <v>1</v>
      </c>
    </row>
    <row r="1133" spans="13:20" ht="15" x14ac:dyDescent="0.3">
      <c r="M1133" s="34">
        <v>1127.5</v>
      </c>
      <c r="N1133" s="34">
        <v>-7.8</v>
      </c>
      <c r="O1133" s="32">
        <f t="shared" si="102"/>
        <v>17.96</v>
      </c>
      <c r="P1133" s="37">
        <f t="shared" si="107"/>
        <v>21.552</v>
      </c>
      <c r="Q1133" s="32">
        <f t="shared" si="103"/>
        <v>37.04</v>
      </c>
      <c r="R1133" s="32">
        <f t="shared" si="104"/>
        <v>33.448</v>
      </c>
      <c r="S1133" s="26">
        <f t="shared" si="105"/>
        <v>1</v>
      </c>
      <c r="T1133" s="26">
        <f t="shared" si="106"/>
        <v>1</v>
      </c>
    </row>
    <row r="1134" spans="13:20" ht="15" x14ac:dyDescent="0.3">
      <c r="M1134" s="34">
        <v>1128.5</v>
      </c>
      <c r="N1134" s="34">
        <v>-8.3000000000000007</v>
      </c>
      <c r="O1134" s="32">
        <f t="shared" si="102"/>
        <v>17.059999999999999</v>
      </c>
      <c r="P1134" s="37">
        <f t="shared" si="107"/>
        <v>20.471999999999998</v>
      </c>
      <c r="Q1134" s="32">
        <f t="shared" si="103"/>
        <v>37.94</v>
      </c>
      <c r="R1134" s="32">
        <f t="shared" si="104"/>
        <v>34.528000000000006</v>
      </c>
      <c r="S1134" s="26">
        <f t="shared" si="105"/>
        <v>1</v>
      </c>
      <c r="T1134" s="26">
        <f t="shared" si="106"/>
        <v>1</v>
      </c>
    </row>
    <row r="1135" spans="13:20" ht="15" x14ac:dyDescent="0.3">
      <c r="M1135" s="34">
        <v>1129.5</v>
      </c>
      <c r="N1135" s="34">
        <v>-9.4</v>
      </c>
      <c r="O1135" s="32">
        <f t="shared" si="102"/>
        <v>15.079999999999998</v>
      </c>
      <c r="P1135" s="37">
        <f t="shared" si="107"/>
        <v>18.095999999999997</v>
      </c>
      <c r="Q1135" s="32">
        <f t="shared" si="103"/>
        <v>39.92</v>
      </c>
      <c r="R1135" s="32">
        <f t="shared" si="104"/>
        <v>36.904000000000003</v>
      </c>
      <c r="S1135" s="26">
        <f t="shared" si="105"/>
        <v>1</v>
      </c>
      <c r="T1135" s="26">
        <f t="shared" si="106"/>
        <v>1</v>
      </c>
    </row>
    <row r="1136" spans="13:20" ht="15" x14ac:dyDescent="0.3">
      <c r="M1136" s="34">
        <v>1130.5</v>
      </c>
      <c r="N1136" s="34">
        <v>-10.6</v>
      </c>
      <c r="O1136" s="32">
        <f t="shared" si="102"/>
        <v>12.920000000000002</v>
      </c>
      <c r="P1136" s="37">
        <f t="shared" si="107"/>
        <v>15.504000000000001</v>
      </c>
      <c r="Q1136" s="32">
        <f t="shared" si="103"/>
        <v>42.08</v>
      </c>
      <c r="R1136" s="32">
        <f t="shared" si="104"/>
        <v>39.495999999999995</v>
      </c>
      <c r="S1136" s="26">
        <f t="shared" si="105"/>
        <v>1</v>
      </c>
      <c r="T1136" s="26">
        <f t="shared" si="106"/>
        <v>1</v>
      </c>
    </row>
    <row r="1137" spans="13:20" ht="15" x14ac:dyDescent="0.3">
      <c r="M1137" s="34">
        <v>1131.5</v>
      </c>
      <c r="N1137" s="34">
        <v>-11.7</v>
      </c>
      <c r="O1137" s="32">
        <f t="shared" si="102"/>
        <v>10.940000000000001</v>
      </c>
      <c r="P1137" s="37">
        <f t="shared" si="107"/>
        <v>13.128000000000002</v>
      </c>
      <c r="Q1137" s="32">
        <f t="shared" si="103"/>
        <v>44.06</v>
      </c>
      <c r="R1137" s="32">
        <f t="shared" si="104"/>
        <v>41.872</v>
      </c>
      <c r="S1137" s="26">
        <f t="shared" si="105"/>
        <v>1</v>
      </c>
      <c r="T1137" s="26">
        <f t="shared" si="106"/>
        <v>1</v>
      </c>
    </row>
    <row r="1138" spans="13:20" ht="15" x14ac:dyDescent="0.3">
      <c r="M1138" s="34">
        <v>1132.5</v>
      </c>
      <c r="N1138" s="34">
        <v>-12.2</v>
      </c>
      <c r="O1138" s="32">
        <f t="shared" si="102"/>
        <v>10.039999999999999</v>
      </c>
      <c r="P1138" s="37">
        <f t="shared" si="107"/>
        <v>12.047999999999998</v>
      </c>
      <c r="Q1138" s="32">
        <f t="shared" si="103"/>
        <v>44.96</v>
      </c>
      <c r="R1138" s="32">
        <f t="shared" si="104"/>
        <v>42.951999999999998</v>
      </c>
      <c r="S1138" s="26">
        <f t="shared" si="105"/>
        <v>1</v>
      </c>
      <c r="T1138" s="26">
        <f t="shared" si="106"/>
        <v>1</v>
      </c>
    </row>
    <row r="1139" spans="13:20" ht="15" x14ac:dyDescent="0.3">
      <c r="M1139" s="34">
        <v>1133.5</v>
      </c>
      <c r="N1139" s="34">
        <v>-12.8</v>
      </c>
      <c r="O1139" s="32">
        <f t="shared" si="102"/>
        <v>8.9599999999999973</v>
      </c>
      <c r="P1139" s="37">
        <f t="shared" si="107"/>
        <v>10.751999999999997</v>
      </c>
      <c r="Q1139" s="32">
        <f t="shared" si="103"/>
        <v>46.040000000000006</v>
      </c>
      <c r="R1139" s="32">
        <f t="shared" si="104"/>
        <v>44.248000000000005</v>
      </c>
      <c r="S1139" s="26">
        <f t="shared" si="105"/>
        <v>1</v>
      </c>
      <c r="T1139" s="26">
        <f t="shared" si="106"/>
        <v>1</v>
      </c>
    </row>
    <row r="1140" spans="13:20" ht="15" x14ac:dyDescent="0.3">
      <c r="M1140" s="34">
        <v>1134.5</v>
      </c>
      <c r="N1140" s="34">
        <v>-12.8</v>
      </c>
      <c r="O1140" s="32">
        <f t="shared" si="102"/>
        <v>8.9599999999999973</v>
      </c>
      <c r="P1140" s="37">
        <f t="shared" si="107"/>
        <v>10.751999999999997</v>
      </c>
      <c r="Q1140" s="32">
        <f t="shared" si="103"/>
        <v>46.040000000000006</v>
      </c>
      <c r="R1140" s="32">
        <f t="shared" si="104"/>
        <v>44.248000000000005</v>
      </c>
      <c r="S1140" s="26">
        <f t="shared" si="105"/>
        <v>1</v>
      </c>
      <c r="T1140" s="26">
        <f t="shared" si="106"/>
        <v>1</v>
      </c>
    </row>
    <row r="1141" spans="13:20" ht="15" x14ac:dyDescent="0.3">
      <c r="M1141" s="34">
        <v>1135.5</v>
      </c>
      <c r="N1141" s="34">
        <v>-12.2</v>
      </c>
      <c r="O1141" s="32">
        <f t="shared" si="102"/>
        <v>10.039999999999999</v>
      </c>
      <c r="P1141" s="37">
        <f t="shared" si="107"/>
        <v>12.047999999999998</v>
      </c>
      <c r="Q1141" s="32">
        <f t="shared" si="103"/>
        <v>44.96</v>
      </c>
      <c r="R1141" s="32">
        <f t="shared" si="104"/>
        <v>42.951999999999998</v>
      </c>
      <c r="S1141" s="26">
        <f t="shared" si="105"/>
        <v>1</v>
      </c>
      <c r="T1141" s="26">
        <f t="shared" si="106"/>
        <v>1</v>
      </c>
    </row>
    <row r="1142" spans="13:20" ht="15" x14ac:dyDescent="0.3">
      <c r="M1142" s="34">
        <v>1136.5</v>
      </c>
      <c r="N1142" s="34">
        <v>-11.1</v>
      </c>
      <c r="O1142" s="32">
        <f t="shared" si="102"/>
        <v>12.02</v>
      </c>
      <c r="P1142" s="37">
        <f t="shared" si="107"/>
        <v>14.423999999999999</v>
      </c>
      <c r="Q1142" s="32">
        <f t="shared" si="103"/>
        <v>42.980000000000004</v>
      </c>
      <c r="R1142" s="32">
        <f t="shared" si="104"/>
        <v>40.576000000000001</v>
      </c>
      <c r="S1142" s="26">
        <f t="shared" si="105"/>
        <v>1</v>
      </c>
      <c r="T1142" s="26">
        <f t="shared" si="106"/>
        <v>1</v>
      </c>
    </row>
    <row r="1143" spans="13:20" ht="15" x14ac:dyDescent="0.3">
      <c r="M1143" s="34">
        <v>1137.5</v>
      </c>
      <c r="N1143" s="34">
        <v>-10</v>
      </c>
      <c r="O1143" s="32">
        <f t="shared" si="102"/>
        <v>14</v>
      </c>
      <c r="P1143" s="37">
        <f t="shared" si="107"/>
        <v>16.8</v>
      </c>
      <c r="Q1143" s="32">
        <f t="shared" si="103"/>
        <v>41</v>
      </c>
      <c r="R1143" s="32">
        <f t="shared" si="104"/>
        <v>38.200000000000003</v>
      </c>
      <c r="S1143" s="26">
        <f t="shared" si="105"/>
        <v>1</v>
      </c>
      <c r="T1143" s="26">
        <f t="shared" si="106"/>
        <v>1</v>
      </c>
    </row>
    <row r="1144" spans="13:20" ht="15" x14ac:dyDescent="0.3">
      <c r="M1144" s="34">
        <v>1138.5</v>
      </c>
      <c r="N1144" s="34">
        <v>-8.9</v>
      </c>
      <c r="O1144" s="32">
        <f t="shared" si="102"/>
        <v>15.98</v>
      </c>
      <c r="P1144" s="37">
        <f t="shared" si="107"/>
        <v>19.175999999999998</v>
      </c>
      <c r="Q1144" s="32">
        <f t="shared" si="103"/>
        <v>39.019999999999996</v>
      </c>
      <c r="R1144" s="32">
        <f t="shared" si="104"/>
        <v>35.823999999999998</v>
      </c>
      <c r="S1144" s="26">
        <f t="shared" si="105"/>
        <v>1</v>
      </c>
      <c r="T1144" s="26">
        <f t="shared" si="106"/>
        <v>1</v>
      </c>
    </row>
    <row r="1145" spans="13:20" ht="15" x14ac:dyDescent="0.3">
      <c r="M1145" s="34">
        <v>1139.5</v>
      </c>
      <c r="N1145" s="34">
        <v>-8.3000000000000007</v>
      </c>
      <c r="O1145" s="32">
        <f t="shared" si="102"/>
        <v>17.059999999999999</v>
      </c>
      <c r="P1145" s="37">
        <f t="shared" si="107"/>
        <v>20.471999999999998</v>
      </c>
      <c r="Q1145" s="32">
        <f t="shared" si="103"/>
        <v>37.94</v>
      </c>
      <c r="R1145" s="32">
        <f t="shared" si="104"/>
        <v>34.528000000000006</v>
      </c>
      <c r="S1145" s="26">
        <f t="shared" si="105"/>
        <v>1</v>
      </c>
      <c r="T1145" s="26">
        <f t="shared" si="106"/>
        <v>1</v>
      </c>
    </row>
    <row r="1146" spans="13:20" ht="15" x14ac:dyDescent="0.3">
      <c r="M1146" s="34">
        <v>1140.5</v>
      </c>
      <c r="N1146" s="34">
        <v>-7.2</v>
      </c>
      <c r="O1146" s="32">
        <f t="shared" si="102"/>
        <v>19.04</v>
      </c>
      <c r="P1146" s="37">
        <f t="shared" si="107"/>
        <v>22.847999999999999</v>
      </c>
      <c r="Q1146" s="32">
        <f t="shared" si="103"/>
        <v>35.96</v>
      </c>
      <c r="R1146" s="32">
        <f t="shared" si="104"/>
        <v>32.152000000000001</v>
      </c>
      <c r="S1146" s="26">
        <f t="shared" si="105"/>
        <v>1</v>
      </c>
      <c r="T1146" s="26">
        <f t="shared" si="106"/>
        <v>1</v>
      </c>
    </row>
    <row r="1147" spans="13:20" ht="15" x14ac:dyDescent="0.3">
      <c r="M1147" s="34">
        <v>1141.5</v>
      </c>
      <c r="N1147" s="34">
        <v>-6.1</v>
      </c>
      <c r="O1147" s="32">
        <f t="shared" si="102"/>
        <v>21.02</v>
      </c>
      <c r="P1147" s="37">
        <f t="shared" si="107"/>
        <v>25.224</v>
      </c>
      <c r="Q1147" s="32">
        <f t="shared" si="103"/>
        <v>33.980000000000004</v>
      </c>
      <c r="R1147" s="32">
        <f t="shared" si="104"/>
        <v>29.776</v>
      </c>
      <c r="S1147" s="26">
        <f t="shared" si="105"/>
        <v>1</v>
      </c>
      <c r="T1147" s="26">
        <f t="shared" si="106"/>
        <v>1</v>
      </c>
    </row>
    <row r="1148" spans="13:20" ht="15" x14ac:dyDescent="0.3">
      <c r="M1148" s="34">
        <v>1142.5</v>
      </c>
      <c r="N1148" s="34">
        <v>-5</v>
      </c>
      <c r="O1148" s="32">
        <f t="shared" si="102"/>
        <v>23</v>
      </c>
      <c r="P1148" s="37">
        <f t="shared" si="107"/>
        <v>27.599999999999998</v>
      </c>
      <c r="Q1148" s="32">
        <f t="shared" si="103"/>
        <v>32</v>
      </c>
      <c r="R1148" s="32">
        <f t="shared" si="104"/>
        <v>27.400000000000002</v>
      </c>
      <c r="S1148" s="26">
        <f t="shared" si="105"/>
        <v>1</v>
      </c>
      <c r="T1148" s="26">
        <f t="shared" si="106"/>
        <v>1</v>
      </c>
    </row>
    <row r="1149" spans="13:20" ht="15" x14ac:dyDescent="0.3">
      <c r="M1149" s="34">
        <v>1143.5</v>
      </c>
      <c r="N1149" s="34">
        <v>-5</v>
      </c>
      <c r="O1149" s="32">
        <f t="shared" si="102"/>
        <v>23</v>
      </c>
      <c r="P1149" s="37">
        <f t="shared" si="107"/>
        <v>27.599999999999998</v>
      </c>
      <c r="Q1149" s="32">
        <f t="shared" si="103"/>
        <v>32</v>
      </c>
      <c r="R1149" s="32">
        <f t="shared" si="104"/>
        <v>27.400000000000002</v>
      </c>
      <c r="S1149" s="26">
        <f t="shared" si="105"/>
        <v>1</v>
      </c>
      <c r="T1149" s="26">
        <f t="shared" si="106"/>
        <v>1</v>
      </c>
    </row>
    <row r="1150" spans="13:20" ht="15" x14ac:dyDescent="0.3">
      <c r="M1150" s="34">
        <v>1144.5</v>
      </c>
      <c r="N1150" s="34">
        <v>-5</v>
      </c>
      <c r="O1150" s="32">
        <f t="shared" si="102"/>
        <v>23</v>
      </c>
      <c r="P1150" s="37">
        <f t="shared" si="107"/>
        <v>27.599999999999998</v>
      </c>
      <c r="Q1150" s="32">
        <f t="shared" si="103"/>
        <v>32</v>
      </c>
      <c r="R1150" s="32">
        <f t="shared" si="104"/>
        <v>27.400000000000002</v>
      </c>
      <c r="S1150" s="26">
        <f t="shared" si="105"/>
        <v>1</v>
      </c>
      <c r="T1150" s="26">
        <f t="shared" si="106"/>
        <v>1</v>
      </c>
    </row>
    <row r="1151" spans="13:20" ht="15" x14ac:dyDescent="0.3">
      <c r="M1151" s="34">
        <v>1145.5</v>
      </c>
      <c r="N1151" s="34">
        <v>-5</v>
      </c>
      <c r="O1151" s="32">
        <f t="shared" si="102"/>
        <v>23</v>
      </c>
      <c r="P1151" s="37">
        <f t="shared" si="107"/>
        <v>27.599999999999998</v>
      </c>
      <c r="Q1151" s="32">
        <f t="shared" si="103"/>
        <v>32</v>
      </c>
      <c r="R1151" s="32">
        <f t="shared" si="104"/>
        <v>27.400000000000002</v>
      </c>
      <c r="S1151" s="26">
        <f t="shared" si="105"/>
        <v>1</v>
      </c>
      <c r="T1151" s="26">
        <f t="shared" si="106"/>
        <v>1</v>
      </c>
    </row>
    <row r="1152" spans="13:20" ht="15" x14ac:dyDescent="0.3">
      <c r="M1152" s="34">
        <v>1146.5</v>
      </c>
      <c r="N1152" s="34">
        <v>-5.6</v>
      </c>
      <c r="O1152" s="32">
        <f t="shared" si="102"/>
        <v>21.92</v>
      </c>
      <c r="P1152" s="37">
        <f t="shared" si="107"/>
        <v>26.304000000000002</v>
      </c>
      <c r="Q1152" s="32">
        <f t="shared" si="103"/>
        <v>33.08</v>
      </c>
      <c r="R1152" s="32">
        <f t="shared" si="104"/>
        <v>28.695999999999998</v>
      </c>
      <c r="S1152" s="26">
        <f t="shared" si="105"/>
        <v>1</v>
      </c>
      <c r="T1152" s="26">
        <f t="shared" si="106"/>
        <v>1</v>
      </c>
    </row>
    <row r="1153" spans="13:20" ht="15" x14ac:dyDescent="0.3">
      <c r="M1153" s="34">
        <v>1147.5</v>
      </c>
      <c r="N1153" s="34">
        <v>-5.6</v>
      </c>
      <c r="O1153" s="32">
        <f t="shared" si="102"/>
        <v>21.92</v>
      </c>
      <c r="P1153" s="37">
        <f t="shared" si="107"/>
        <v>26.304000000000002</v>
      </c>
      <c r="Q1153" s="32">
        <f t="shared" si="103"/>
        <v>33.08</v>
      </c>
      <c r="R1153" s="32">
        <f t="shared" si="104"/>
        <v>28.695999999999998</v>
      </c>
      <c r="S1153" s="26">
        <f t="shared" si="105"/>
        <v>1</v>
      </c>
      <c r="T1153" s="26">
        <f t="shared" si="106"/>
        <v>1</v>
      </c>
    </row>
    <row r="1154" spans="13:20" ht="15" x14ac:dyDescent="0.3">
      <c r="M1154" s="34">
        <v>1148.5</v>
      </c>
      <c r="N1154" s="34">
        <v>-6.1</v>
      </c>
      <c r="O1154" s="32">
        <f t="shared" si="102"/>
        <v>21.02</v>
      </c>
      <c r="P1154" s="37">
        <f t="shared" si="107"/>
        <v>25.224</v>
      </c>
      <c r="Q1154" s="32">
        <f t="shared" si="103"/>
        <v>33.980000000000004</v>
      </c>
      <c r="R1154" s="32">
        <f t="shared" si="104"/>
        <v>29.776</v>
      </c>
      <c r="S1154" s="26">
        <f t="shared" si="105"/>
        <v>1</v>
      </c>
      <c r="T1154" s="26">
        <f t="shared" si="106"/>
        <v>1</v>
      </c>
    </row>
    <row r="1155" spans="13:20" ht="15" x14ac:dyDescent="0.3">
      <c r="M1155" s="34">
        <v>1149.5</v>
      </c>
      <c r="N1155" s="34">
        <v>-6.7</v>
      </c>
      <c r="O1155" s="32">
        <f t="shared" si="102"/>
        <v>19.939999999999998</v>
      </c>
      <c r="P1155" s="37">
        <f t="shared" si="107"/>
        <v>23.927999999999997</v>
      </c>
      <c r="Q1155" s="32">
        <f t="shared" si="103"/>
        <v>35.06</v>
      </c>
      <c r="R1155" s="32">
        <f t="shared" si="104"/>
        <v>31.072000000000003</v>
      </c>
      <c r="S1155" s="26">
        <f t="shared" si="105"/>
        <v>1</v>
      </c>
      <c r="T1155" s="26">
        <f t="shared" si="106"/>
        <v>1</v>
      </c>
    </row>
    <row r="1156" spans="13:20" ht="15" x14ac:dyDescent="0.3">
      <c r="M1156" s="34">
        <v>1150.5</v>
      </c>
      <c r="N1156" s="34">
        <v>-7.8</v>
      </c>
      <c r="O1156" s="32">
        <f t="shared" si="102"/>
        <v>17.96</v>
      </c>
      <c r="P1156" s="37">
        <f t="shared" si="107"/>
        <v>21.552</v>
      </c>
      <c r="Q1156" s="32">
        <f t="shared" si="103"/>
        <v>37.04</v>
      </c>
      <c r="R1156" s="32">
        <f t="shared" si="104"/>
        <v>33.448</v>
      </c>
      <c r="S1156" s="26">
        <f t="shared" si="105"/>
        <v>1</v>
      </c>
      <c r="T1156" s="26">
        <f t="shared" si="106"/>
        <v>1</v>
      </c>
    </row>
    <row r="1157" spans="13:20" ht="15" x14ac:dyDescent="0.3">
      <c r="M1157" s="34">
        <v>1151.5</v>
      </c>
      <c r="N1157" s="34">
        <v>-7.8</v>
      </c>
      <c r="O1157" s="32">
        <f t="shared" si="102"/>
        <v>17.96</v>
      </c>
      <c r="P1157" s="37">
        <f t="shared" si="107"/>
        <v>21.552</v>
      </c>
      <c r="Q1157" s="32">
        <f t="shared" si="103"/>
        <v>37.04</v>
      </c>
      <c r="R1157" s="32">
        <f t="shared" si="104"/>
        <v>33.448</v>
      </c>
      <c r="S1157" s="26">
        <f t="shared" si="105"/>
        <v>1</v>
      </c>
      <c r="T1157" s="26">
        <f t="shared" si="106"/>
        <v>1</v>
      </c>
    </row>
    <row r="1158" spans="13:20" ht="15" x14ac:dyDescent="0.3">
      <c r="M1158" s="34">
        <v>1152.5</v>
      </c>
      <c r="N1158" s="34">
        <v>-7.8</v>
      </c>
      <c r="O1158" s="32">
        <f t="shared" ref="O1158:O1221" si="108">CONVERT(N1158,"C","F")</f>
        <v>17.96</v>
      </c>
      <c r="P1158" s="37">
        <f t="shared" si="107"/>
        <v>21.552</v>
      </c>
      <c r="Q1158" s="32">
        <f t="shared" ref="Q1158:Q1221" si="109">$L$3-O1158</f>
        <v>37.04</v>
      </c>
      <c r="R1158" s="32">
        <f t="shared" ref="R1158:R1221" si="110">$L$3-P1158</f>
        <v>33.448</v>
      </c>
      <c r="S1158" s="26">
        <f t="shared" ref="S1158:S1221" si="111">IF(O1158&lt;=$L$3, 1, 0)</f>
        <v>1</v>
      </c>
      <c r="T1158" s="26">
        <f t="shared" ref="T1158:T1221" si="112">IF(P1158&lt;=$L$3, 1, 0)</f>
        <v>1</v>
      </c>
    </row>
    <row r="1159" spans="13:20" ht="15" x14ac:dyDescent="0.3">
      <c r="M1159" s="34">
        <v>1153.5</v>
      </c>
      <c r="N1159" s="34">
        <v>-8.3000000000000007</v>
      </c>
      <c r="O1159" s="32">
        <f t="shared" si="108"/>
        <v>17.059999999999999</v>
      </c>
      <c r="P1159" s="37">
        <f t="shared" ref="P1159:P1222" si="113">O1159*1.2</f>
        <v>20.471999999999998</v>
      </c>
      <c r="Q1159" s="32">
        <f t="shared" si="109"/>
        <v>37.94</v>
      </c>
      <c r="R1159" s="32">
        <f t="shared" si="110"/>
        <v>34.528000000000006</v>
      </c>
      <c r="S1159" s="26">
        <f t="shared" si="111"/>
        <v>1</v>
      </c>
      <c r="T1159" s="26">
        <f t="shared" si="112"/>
        <v>1</v>
      </c>
    </row>
    <row r="1160" spans="13:20" ht="15" x14ac:dyDescent="0.3">
      <c r="M1160" s="34">
        <v>1154.5</v>
      </c>
      <c r="N1160" s="34">
        <v>-7.8</v>
      </c>
      <c r="O1160" s="32">
        <f t="shared" si="108"/>
        <v>17.96</v>
      </c>
      <c r="P1160" s="37">
        <f t="shared" si="113"/>
        <v>21.552</v>
      </c>
      <c r="Q1160" s="32">
        <f t="shared" si="109"/>
        <v>37.04</v>
      </c>
      <c r="R1160" s="32">
        <f t="shared" si="110"/>
        <v>33.448</v>
      </c>
      <c r="S1160" s="26">
        <f t="shared" si="111"/>
        <v>1</v>
      </c>
      <c r="T1160" s="26">
        <f t="shared" si="112"/>
        <v>1</v>
      </c>
    </row>
    <row r="1161" spans="13:20" ht="15" x14ac:dyDescent="0.3">
      <c r="M1161" s="34">
        <v>1155.5</v>
      </c>
      <c r="N1161" s="34">
        <v>-8.3000000000000007</v>
      </c>
      <c r="O1161" s="32">
        <f t="shared" si="108"/>
        <v>17.059999999999999</v>
      </c>
      <c r="P1161" s="37">
        <f t="shared" si="113"/>
        <v>20.471999999999998</v>
      </c>
      <c r="Q1161" s="32">
        <f t="shared" si="109"/>
        <v>37.94</v>
      </c>
      <c r="R1161" s="32">
        <f t="shared" si="110"/>
        <v>34.528000000000006</v>
      </c>
      <c r="S1161" s="26">
        <f t="shared" si="111"/>
        <v>1</v>
      </c>
      <c r="T1161" s="26">
        <f t="shared" si="112"/>
        <v>1</v>
      </c>
    </row>
    <row r="1162" spans="13:20" ht="15" x14ac:dyDescent="0.3">
      <c r="M1162" s="34">
        <v>1156.5</v>
      </c>
      <c r="N1162" s="34">
        <v>-7.8</v>
      </c>
      <c r="O1162" s="32">
        <f t="shared" si="108"/>
        <v>17.96</v>
      </c>
      <c r="P1162" s="37">
        <f t="shared" si="113"/>
        <v>21.552</v>
      </c>
      <c r="Q1162" s="32">
        <f t="shared" si="109"/>
        <v>37.04</v>
      </c>
      <c r="R1162" s="32">
        <f t="shared" si="110"/>
        <v>33.448</v>
      </c>
      <c r="S1162" s="26">
        <f t="shared" si="111"/>
        <v>1</v>
      </c>
      <c r="T1162" s="26">
        <f t="shared" si="112"/>
        <v>1</v>
      </c>
    </row>
    <row r="1163" spans="13:20" ht="15" x14ac:dyDescent="0.3">
      <c r="M1163" s="34">
        <v>1157.5</v>
      </c>
      <c r="N1163" s="34">
        <v>-7.8</v>
      </c>
      <c r="O1163" s="32">
        <f t="shared" si="108"/>
        <v>17.96</v>
      </c>
      <c r="P1163" s="37">
        <f t="shared" si="113"/>
        <v>21.552</v>
      </c>
      <c r="Q1163" s="32">
        <f t="shared" si="109"/>
        <v>37.04</v>
      </c>
      <c r="R1163" s="32">
        <f t="shared" si="110"/>
        <v>33.448</v>
      </c>
      <c r="S1163" s="26">
        <f t="shared" si="111"/>
        <v>1</v>
      </c>
      <c r="T1163" s="26">
        <f t="shared" si="112"/>
        <v>1</v>
      </c>
    </row>
    <row r="1164" spans="13:20" ht="15" x14ac:dyDescent="0.3">
      <c r="M1164" s="34">
        <v>1158.5</v>
      </c>
      <c r="N1164" s="34">
        <v>-7.8</v>
      </c>
      <c r="O1164" s="32">
        <f t="shared" si="108"/>
        <v>17.96</v>
      </c>
      <c r="P1164" s="37">
        <f t="shared" si="113"/>
        <v>21.552</v>
      </c>
      <c r="Q1164" s="32">
        <f t="shared" si="109"/>
        <v>37.04</v>
      </c>
      <c r="R1164" s="32">
        <f t="shared" si="110"/>
        <v>33.448</v>
      </c>
      <c r="S1164" s="26">
        <f t="shared" si="111"/>
        <v>1</v>
      </c>
      <c r="T1164" s="26">
        <f t="shared" si="112"/>
        <v>1</v>
      </c>
    </row>
    <row r="1165" spans="13:20" ht="15" x14ac:dyDescent="0.3">
      <c r="M1165" s="34">
        <v>1159.5</v>
      </c>
      <c r="N1165" s="34">
        <v>-7.2</v>
      </c>
      <c r="O1165" s="32">
        <f t="shared" si="108"/>
        <v>19.04</v>
      </c>
      <c r="P1165" s="37">
        <f t="shared" si="113"/>
        <v>22.847999999999999</v>
      </c>
      <c r="Q1165" s="32">
        <f t="shared" si="109"/>
        <v>35.96</v>
      </c>
      <c r="R1165" s="32">
        <f t="shared" si="110"/>
        <v>32.152000000000001</v>
      </c>
      <c r="S1165" s="26">
        <f t="shared" si="111"/>
        <v>1</v>
      </c>
      <c r="T1165" s="26">
        <f t="shared" si="112"/>
        <v>1</v>
      </c>
    </row>
    <row r="1166" spans="13:20" ht="15" x14ac:dyDescent="0.3">
      <c r="M1166" s="34">
        <v>1160.5</v>
      </c>
      <c r="N1166" s="34">
        <v>-6.7</v>
      </c>
      <c r="O1166" s="32">
        <f t="shared" si="108"/>
        <v>19.939999999999998</v>
      </c>
      <c r="P1166" s="37">
        <f t="shared" si="113"/>
        <v>23.927999999999997</v>
      </c>
      <c r="Q1166" s="32">
        <f t="shared" si="109"/>
        <v>35.06</v>
      </c>
      <c r="R1166" s="32">
        <f t="shared" si="110"/>
        <v>31.072000000000003</v>
      </c>
      <c r="S1166" s="26">
        <f t="shared" si="111"/>
        <v>1</v>
      </c>
      <c r="T1166" s="26">
        <f t="shared" si="112"/>
        <v>1</v>
      </c>
    </row>
    <row r="1167" spans="13:20" ht="15" x14ac:dyDescent="0.3">
      <c r="M1167" s="34">
        <v>1161.5</v>
      </c>
      <c r="N1167" s="34">
        <v>-4.4000000000000004</v>
      </c>
      <c r="O1167" s="32">
        <f t="shared" si="108"/>
        <v>24.08</v>
      </c>
      <c r="P1167" s="37">
        <f t="shared" si="113"/>
        <v>28.895999999999997</v>
      </c>
      <c r="Q1167" s="32">
        <f t="shared" si="109"/>
        <v>30.92</v>
      </c>
      <c r="R1167" s="32">
        <f t="shared" si="110"/>
        <v>26.104000000000003</v>
      </c>
      <c r="S1167" s="26">
        <f t="shared" si="111"/>
        <v>1</v>
      </c>
      <c r="T1167" s="26">
        <f t="shared" si="112"/>
        <v>1</v>
      </c>
    </row>
    <row r="1168" spans="13:20" ht="15" x14ac:dyDescent="0.3">
      <c r="M1168" s="34">
        <v>1162.5</v>
      </c>
      <c r="N1168" s="34">
        <v>-2.2000000000000002</v>
      </c>
      <c r="O1168" s="32">
        <f t="shared" si="108"/>
        <v>28.04</v>
      </c>
      <c r="P1168" s="37">
        <f t="shared" si="113"/>
        <v>33.647999999999996</v>
      </c>
      <c r="Q1168" s="32">
        <f t="shared" si="109"/>
        <v>26.96</v>
      </c>
      <c r="R1168" s="32">
        <f t="shared" si="110"/>
        <v>21.352000000000004</v>
      </c>
      <c r="S1168" s="26">
        <f t="shared" si="111"/>
        <v>1</v>
      </c>
      <c r="T1168" s="26">
        <f t="shared" si="112"/>
        <v>1</v>
      </c>
    </row>
    <row r="1169" spans="13:20" ht="15" x14ac:dyDescent="0.3">
      <c r="M1169" s="34">
        <v>1163.5</v>
      </c>
      <c r="N1169" s="34">
        <v>-2.8</v>
      </c>
      <c r="O1169" s="32">
        <f t="shared" si="108"/>
        <v>26.96</v>
      </c>
      <c r="P1169" s="37">
        <f t="shared" si="113"/>
        <v>32.351999999999997</v>
      </c>
      <c r="Q1169" s="32">
        <f t="shared" si="109"/>
        <v>28.04</v>
      </c>
      <c r="R1169" s="32">
        <f t="shared" si="110"/>
        <v>22.648000000000003</v>
      </c>
      <c r="S1169" s="26">
        <f t="shared" si="111"/>
        <v>1</v>
      </c>
      <c r="T1169" s="26">
        <f t="shared" si="112"/>
        <v>1</v>
      </c>
    </row>
    <row r="1170" spans="13:20" ht="15" x14ac:dyDescent="0.3">
      <c r="M1170" s="34">
        <v>1164.5</v>
      </c>
      <c r="N1170" s="34">
        <v>-2.2000000000000002</v>
      </c>
      <c r="O1170" s="32">
        <f t="shared" si="108"/>
        <v>28.04</v>
      </c>
      <c r="P1170" s="37">
        <f t="shared" si="113"/>
        <v>33.647999999999996</v>
      </c>
      <c r="Q1170" s="32">
        <f t="shared" si="109"/>
        <v>26.96</v>
      </c>
      <c r="R1170" s="32">
        <f t="shared" si="110"/>
        <v>21.352000000000004</v>
      </c>
      <c r="S1170" s="26">
        <f t="shared" si="111"/>
        <v>1</v>
      </c>
      <c r="T1170" s="26">
        <f t="shared" si="112"/>
        <v>1</v>
      </c>
    </row>
    <row r="1171" spans="13:20" ht="15" x14ac:dyDescent="0.3">
      <c r="M1171" s="34">
        <v>1165.5</v>
      </c>
      <c r="N1171" s="34">
        <v>-1.1000000000000001</v>
      </c>
      <c r="O1171" s="32">
        <f t="shared" si="108"/>
        <v>30.02</v>
      </c>
      <c r="P1171" s="37">
        <f t="shared" si="113"/>
        <v>36.024000000000001</v>
      </c>
      <c r="Q1171" s="32">
        <f t="shared" si="109"/>
        <v>24.98</v>
      </c>
      <c r="R1171" s="32">
        <f t="shared" si="110"/>
        <v>18.975999999999999</v>
      </c>
      <c r="S1171" s="26">
        <f t="shared" si="111"/>
        <v>1</v>
      </c>
      <c r="T1171" s="26">
        <f t="shared" si="112"/>
        <v>1</v>
      </c>
    </row>
    <row r="1172" spans="13:20" ht="15" x14ac:dyDescent="0.3">
      <c r="M1172" s="34">
        <v>1166.5</v>
      </c>
      <c r="N1172" s="34">
        <v>-0.6</v>
      </c>
      <c r="O1172" s="32">
        <f t="shared" si="108"/>
        <v>30.92</v>
      </c>
      <c r="P1172" s="37">
        <f t="shared" si="113"/>
        <v>37.103999999999999</v>
      </c>
      <c r="Q1172" s="32">
        <f t="shared" si="109"/>
        <v>24.08</v>
      </c>
      <c r="R1172" s="32">
        <f t="shared" si="110"/>
        <v>17.896000000000001</v>
      </c>
      <c r="S1172" s="26">
        <f t="shared" si="111"/>
        <v>1</v>
      </c>
      <c r="T1172" s="26">
        <f t="shared" si="112"/>
        <v>1</v>
      </c>
    </row>
    <row r="1173" spans="13:20" ht="15" x14ac:dyDescent="0.3">
      <c r="M1173" s="34">
        <v>1167.5</v>
      </c>
      <c r="N1173" s="34">
        <v>0.6</v>
      </c>
      <c r="O1173" s="32">
        <f t="shared" si="108"/>
        <v>33.08</v>
      </c>
      <c r="P1173" s="37">
        <f t="shared" si="113"/>
        <v>39.695999999999998</v>
      </c>
      <c r="Q1173" s="32">
        <f t="shared" si="109"/>
        <v>21.92</v>
      </c>
      <c r="R1173" s="32">
        <f t="shared" si="110"/>
        <v>15.304000000000002</v>
      </c>
      <c r="S1173" s="26">
        <f t="shared" si="111"/>
        <v>1</v>
      </c>
      <c r="T1173" s="26">
        <f t="shared" si="112"/>
        <v>1</v>
      </c>
    </row>
    <row r="1174" spans="13:20" ht="15" x14ac:dyDescent="0.3">
      <c r="M1174" s="34">
        <v>1168.5</v>
      </c>
      <c r="N1174" s="34">
        <v>-2.2000000000000002</v>
      </c>
      <c r="O1174" s="32">
        <f t="shared" si="108"/>
        <v>28.04</v>
      </c>
      <c r="P1174" s="37">
        <f t="shared" si="113"/>
        <v>33.647999999999996</v>
      </c>
      <c r="Q1174" s="32">
        <f t="shared" si="109"/>
        <v>26.96</v>
      </c>
      <c r="R1174" s="32">
        <f t="shared" si="110"/>
        <v>21.352000000000004</v>
      </c>
      <c r="S1174" s="26">
        <f t="shared" si="111"/>
        <v>1</v>
      </c>
      <c r="T1174" s="26">
        <f t="shared" si="112"/>
        <v>1</v>
      </c>
    </row>
    <row r="1175" spans="13:20" ht="15" x14ac:dyDescent="0.3">
      <c r="M1175" s="34">
        <v>1169.5</v>
      </c>
      <c r="N1175" s="34">
        <v>-2.8</v>
      </c>
      <c r="O1175" s="32">
        <f t="shared" si="108"/>
        <v>26.96</v>
      </c>
      <c r="P1175" s="37">
        <f t="shared" si="113"/>
        <v>32.351999999999997</v>
      </c>
      <c r="Q1175" s="32">
        <f t="shared" si="109"/>
        <v>28.04</v>
      </c>
      <c r="R1175" s="32">
        <f t="shared" si="110"/>
        <v>22.648000000000003</v>
      </c>
      <c r="S1175" s="26">
        <f t="shared" si="111"/>
        <v>1</v>
      </c>
      <c r="T1175" s="26">
        <f t="shared" si="112"/>
        <v>1</v>
      </c>
    </row>
    <row r="1176" spans="13:20" ht="15" x14ac:dyDescent="0.3">
      <c r="M1176" s="34">
        <v>1170.5</v>
      </c>
      <c r="N1176" s="34">
        <v>-2.2000000000000002</v>
      </c>
      <c r="O1176" s="32">
        <f t="shared" si="108"/>
        <v>28.04</v>
      </c>
      <c r="P1176" s="37">
        <f t="shared" si="113"/>
        <v>33.647999999999996</v>
      </c>
      <c r="Q1176" s="32">
        <f t="shared" si="109"/>
        <v>26.96</v>
      </c>
      <c r="R1176" s="32">
        <f t="shared" si="110"/>
        <v>21.352000000000004</v>
      </c>
      <c r="S1176" s="26">
        <f t="shared" si="111"/>
        <v>1</v>
      </c>
      <c r="T1176" s="26">
        <f t="shared" si="112"/>
        <v>1</v>
      </c>
    </row>
    <row r="1177" spans="13:20" ht="15" x14ac:dyDescent="0.3">
      <c r="M1177" s="34">
        <v>1171.5</v>
      </c>
      <c r="N1177" s="34">
        <v>-2.8</v>
      </c>
      <c r="O1177" s="32">
        <f t="shared" si="108"/>
        <v>26.96</v>
      </c>
      <c r="P1177" s="37">
        <f t="shared" si="113"/>
        <v>32.351999999999997</v>
      </c>
      <c r="Q1177" s="32">
        <f t="shared" si="109"/>
        <v>28.04</v>
      </c>
      <c r="R1177" s="32">
        <f t="shared" si="110"/>
        <v>22.648000000000003</v>
      </c>
      <c r="S1177" s="26">
        <f t="shared" si="111"/>
        <v>1</v>
      </c>
      <c r="T1177" s="26">
        <f t="shared" si="112"/>
        <v>1</v>
      </c>
    </row>
    <row r="1178" spans="13:20" ht="15" x14ac:dyDescent="0.3">
      <c r="M1178" s="34">
        <v>1172.5</v>
      </c>
      <c r="N1178" s="34">
        <v>-2.2000000000000002</v>
      </c>
      <c r="O1178" s="32">
        <f t="shared" si="108"/>
        <v>28.04</v>
      </c>
      <c r="P1178" s="37">
        <f t="shared" si="113"/>
        <v>33.647999999999996</v>
      </c>
      <c r="Q1178" s="32">
        <f t="shared" si="109"/>
        <v>26.96</v>
      </c>
      <c r="R1178" s="32">
        <f t="shared" si="110"/>
        <v>21.352000000000004</v>
      </c>
      <c r="S1178" s="26">
        <f t="shared" si="111"/>
        <v>1</v>
      </c>
      <c r="T1178" s="26">
        <f t="shared" si="112"/>
        <v>1</v>
      </c>
    </row>
    <row r="1179" spans="13:20" ht="15" x14ac:dyDescent="0.3">
      <c r="M1179" s="34">
        <v>1173.5</v>
      </c>
      <c r="N1179" s="34">
        <v>-2.2000000000000002</v>
      </c>
      <c r="O1179" s="32">
        <f t="shared" si="108"/>
        <v>28.04</v>
      </c>
      <c r="P1179" s="37">
        <f t="shared" si="113"/>
        <v>33.647999999999996</v>
      </c>
      <c r="Q1179" s="32">
        <f t="shared" si="109"/>
        <v>26.96</v>
      </c>
      <c r="R1179" s="32">
        <f t="shared" si="110"/>
        <v>21.352000000000004</v>
      </c>
      <c r="S1179" s="26">
        <f t="shared" si="111"/>
        <v>1</v>
      </c>
      <c r="T1179" s="26">
        <f t="shared" si="112"/>
        <v>1</v>
      </c>
    </row>
    <row r="1180" spans="13:20" ht="15" x14ac:dyDescent="0.3">
      <c r="M1180" s="34">
        <v>1174.5</v>
      </c>
      <c r="N1180" s="34">
        <v>-3.9</v>
      </c>
      <c r="O1180" s="32">
        <f t="shared" si="108"/>
        <v>24.98</v>
      </c>
      <c r="P1180" s="37">
        <f t="shared" si="113"/>
        <v>29.975999999999999</v>
      </c>
      <c r="Q1180" s="32">
        <f t="shared" si="109"/>
        <v>30.02</v>
      </c>
      <c r="R1180" s="32">
        <f t="shared" si="110"/>
        <v>25.024000000000001</v>
      </c>
      <c r="S1180" s="26">
        <f t="shared" si="111"/>
        <v>1</v>
      </c>
      <c r="T1180" s="26">
        <f t="shared" si="112"/>
        <v>1</v>
      </c>
    </row>
    <row r="1181" spans="13:20" ht="15" x14ac:dyDescent="0.3">
      <c r="M1181" s="34">
        <v>1175.5</v>
      </c>
      <c r="N1181" s="34">
        <v>-4.4000000000000004</v>
      </c>
      <c r="O1181" s="32">
        <f t="shared" si="108"/>
        <v>24.08</v>
      </c>
      <c r="P1181" s="37">
        <f t="shared" si="113"/>
        <v>28.895999999999997</v>
      </c>
      <c r="Q1181" s="32">
        <f t="shared" si="109"/>
        <v>30.92</v>
      </c>
      <c r="R1181" s="32">
        <f t="shared" si="110"/>
        <v>26.104000000000003</v>
      </c>
      <c r="S1181" s="26">
        <f t="shared" si="111"/>
        <v>1</v>
      </c>
      <c r="T1181" s="26">
        <f t="shared" si="112"/>
        <v>1</v>
      </c>
    </row>
    <row r="1182" spans="13:20" ht="15" x14ac:dyDescent="0.3">
      <c r="M1182" s="34">
        <v>1176.5</v>
      </c>
      <c r="N1182" s="34">
        <v>-4.4000000000000004</v>
      </c>
      <c r="O1182" s="32">
        <f t="shared" si="108"/>
        <v>24.08</v>
      </c>
      <c r="P1182" s="37">
        <f t="shared" si="113"/>
        <v>28.895999999999997</v>
      </c>
      <c r="Q1182" s="32">
        <f t="shared" si="109"/>
        <v>30.92</v>
      </c>
      <c r="R1182" s="32">
        <f t="shared" si="110"/>
        <v>26.104000000000003</v>
      </c>
      <c r="S1182" s="26">
        <f t="shared" si="111"/>
        <v>1</v>
      </c>
      <c r="T1182" s="26">
        <f t="shared" si="112"/>
        <v>1</v>
      </c>
    </row>
    <row r="1183" spans="13:20" ht="15" x14ac:dyDescent="0.3">
      <c r="M1183" s="34">
        <v>1177.5</v>
      </c>
      <c r="N1183" s="34">
        <v>-4.4000000000000004</v>
      </c>
      <c r="O1183" s="32">
        <f t="shared" si="108"/>
        <v>24.08</v>
      </c>
      <c r="P1183" s="37">
        <f t="shared" si="113"/>
        <v>28.895999999999997</v>
      </c>
      <c r="Q1183" s="32">
        <f t="shared" si="109"/>
        <v>30.92</v>
      </c>
      <c r="R1183" s="32">
        <f t="shared" si="110"/>
        <v>26.104000000000003</v>
      </c>
      <c r="S1183" s="26">
        <f t="shared" si="111"/>
        <v>1</v>
      </c>
      <c r="T1183" s="26">
        <f t="shared" si="112"/>
        <v>1</v>
      </c>
    </row>
    <row r="1184" spans="13:20" ht="15" x14ac:dyDescent="0.3">
      <c r="M1184" s="34">
        <v>1178.5</v>
      </c>
      <c r="N1184" s="34">
        <v>-5</v>
      </c>
      <c r="O1184" s="32">
        <f t="shared" si="108"/>
        <v>23</v>
      </c>
      <c r="P1184" s="37">
        <f t="shared" si="113"/>
        <v>27.599999999999998</v>
      </c>
      <c r="Q1184" s="32">
        <f t="shared" si="109"/>
        <v>32</v>
      </c>
      <c r="R1184" s="32">
        <f t="shared" si="110"/>
        <v>27.400000000000002</v>
      </c>
      <c r="S1184" s="26">
        <f t="shared" si="111"/>
        <v>1</v>
      </c>
      <c r="T1184" s="26">
        <f t="shared" si="112"/>
        <v>1</v>
      </c>
    </row>
    <row r="1185" spans="13:20" ht="15" x14ac:dyDescent="0.3">
      <c r="M1185" s="34">
        <v>1179.5</v>
      </c>
      <c r="N1185" s="34">
        <v>-5</v>
      </c>
      <c r="O1185" s="32">
        <f t="shared" si="108"/>
        <v>23</v>
      </c>
      <c r="P1185" s="37">
        <f t="shared" si="113"/>
        <v>27.599999999999998</v>
      </c>
      <c r="Q1185" s="32">
        <f t="shared" si="109"/>
        <v>32</v>
      </c>
      <c r="R1185" s="32">
        <f t="shared" si="110"/>
        <v>27.400000000000002</v>
      </c>
      <c r="S1185" s="26">
        <f t="shared" si="111"/>
        <v>1</v>
      </c>
      <c r="T1185" s="26">
        <f t="shared" si="112"/>
        <v>1</v>
      </c>
    </row>
    <row r="1186" spans="13:20" ht="15" x14ac:dyDescent="0.3">
      <c r="M1186" s="34">
        <v>1180.5</v>
      </c>
      <c r="N1186" s="34">
        <v>-3.9</v>
      </c>
      <c r="O1186" s="32">
        <f t="shared" si="108"/>
        <v>24.98</v>
      </c>
      <c r="P1186" s="37">
        <f t="shared" si="113"/>
        <v>29.975999999999999</v>
      </c>
      <c r="Q1186" s="32">
        <f t="shared" si="109"/>
        <v>30.02</v>
      </c>
      <c r="R1186" s="32">
        <f t="shared" si="110"/>
        <v>25.024000000000001</v>
      </c>
      <c r="S1186" s="26">
        <f t="shared" si="111"/>
        <v>1</v>
      </c>
      <c r="T1186" s="26">
        <f t="shared" si="112"/>
        <v>1</v>
      </c>
    </row>
    <row r="1187" spans="13:20" ht="15" x14ac:dyDescent="0.3">
      <c r="M1187" s="34">
        <v>1181.5</v>
      </c>
      <c r="N1187" s="34">
        <v>-3.9</v>
      </c>
      <c r="O1187" s="32">
        <f t="shared" si="108"/>
        <v>24.98</v>
      </c>
      <c r="P1187" s="37">
        <f t="shared" si="113"/>
        <v>29.975999999999999</v>
      </c>
      <c r="Q1187" s="32">
        <f t="shared" si="109"/>
        <v>30.02</v>
      </c>
      <c r="R1187" s="32">
        <f t="shared" si="110"/>
        <v>25.024000000000001</v>
      </c>
      <c r="S1187" s="26">
        <f t="shared" si="111"/>
        <v>1</v>
      </c>
      <c r="T1187" s="26">
        <f t="shared" si="112"/>
        <v>1</v>
      </c>
    </row>
    <row r="1188" spans="13:20" ht="15" x14ac:dyDescent="0.3">
      <c r="M1188" s="34">
        <v>1182.5</v>
      </c>
      <c r="N1188" s="34">
        <v>-2.8</v>
      </c>
      <c r="O1188" s="32">
        <f t="shared" si="108"/>
        <v>26.96</v>
      </c>
      <c r="P1188" s="37">
        <f t="shared" si="113"/>
        <v>32.351999999999997</v>
      </c>
      <c r="Q1188" s="32">
        <f t="shared" si="109"/>
        <v>28.04</v>
      </c>
      <c r="R1188" s="32">
        <f t="shared" si="110"/>
        <v>22.648000000000003</v>
      </c>
      <c r="S1188" s="26">
        <f t="shared" si="111"/>
        <v>1</v>
      </c>
      <c r="T1188" s="26">
        <f t="shared" si="112"/>
        <v>1</v>
      </c>
    </row>
    <row r="1189" spans="13:20" ht="15" x14ac:dyDescent="0.3">
      <c r="M1189" s="34">
        <v>1183.5</v>
      </c>
      <c r="N1189" s="34">
        <v>-1.7</v>
      </c>
      <c r="O1189" s="32">
        <f t="shared" si="108"/>
        <v>28.94</v>
      </c>
      <c r="P1189" s="37">
        <f t="shared" si="113"/>
        <v>34.728000000000002</v>
      </c>
      <c r="Q1189" s="32">
        <f t="shared" si="109"/>
        <v>26.06</v>
      </c>
      <c r="R1189" s="32">
        <f t="shared" si="110"/>
        <v>20.271999999999998</v>
      </c>
      <c r="S1189" s="26">
        <f t="shared" si="111"/>
        <v>1</v>
      </c>
      <c r="T1189" s="26">
        <f t="shared" si="112"/>
        <v>1</v>
      </c>
    </row>
    <row r="1190" spans="13:20" ht="15" x14ac:dyDescent="0.3">
      <c r="M1190" s="34">
        <v>1184.5</v>
      </c>
      <c r="N1190" s="34">
        <v>-1.1000000000000001</v>
      </c>
      <c r="O1190" s="32">
        <f t="shared" si="108"/>
        <v>30.02</v>
      </c>
      <c r="P1190" s="37">
        <f t="shared" si="113"/>
        <v>36.024000000000001</v>
      </c>
      <c r="Q1190" s="32">
        <f t="shared" si="109"/>
        <v>24.98</v>
      </c>
      <c r="R1190" s="32">
        <f t="shared" si="110"/>
        <v>18.975999999999999</v>
      </c>
      <c r="S1190" s="26">
        <f t="shared" si="111"/>
        <v>1</v>
      </c>
      <c r="T1190" s="26">
        <f t="shared" si="112"/>
        <v>1</v>
      </c>
    </row>
    <row r="1191" spans="13:20" ht="15" x14ac:dyDescent="0.3">
      <c r="M1191" s="34">
        <v>1185.5</v>
      </c>
      <c r="N1191" s="34">
        <v>0</v>
      </c>
      <c r="O1191" s="32">
        <f t="shared" si="108"/>
        <v>32</v>
      </c>
      <c r="P1191" s="37">
        <f t="shared" si="113"/>
        <v>38.4</v>
      </c>
      <c r="Q1191" s="32">
        <f t="shared" si="109"/>
        <v>23</v>
      </c>
      <c r="R1191" s="32">
        <f t="shared" si="110"/>
        <v>16.600000000000001</v>
      </c>
      <c r="S1191" s="26">
        <f t="shared" si="111"/>
        <v>1</v>
      </c>
      <c r="T1191" s="26">
        <f t="shared" si="112"/>
        <v>1</v>
      </c>
    </row>
    <row r="1192" spans="13:20" ht="15" x14ac:dyDescent="0.3">
      <c r="M1192" s="34">
        <v>1186.5</v>
      </c>
      <c r="N1192" s="34">
        <v>1.7</v>
      </c>
      <c r="O1192" s="32">
        <f t="shared" si="108"/>
        <v>35.06</v>
      </c>
      <c r="P1192" s="37">
        <f t="shared" si="113"/>
        <v>42.072000000000003</v>
      </c>
      <c r="Q1192" s="32">
        <f t="shared" si="109"/>
        <v>19.939999999999998</v>
      </c>
      <c r="R1192" s="32">
        <f t="shared" si="110"/>
        <v>12.927999999999997</v>
      </c>
      <c r="S1192" s="26">
        <f t="shared" si="111"/>
        <v>1</v>
      </c>
      <c r="T1192" s="26">
        <f t="shared" si="112"/>
        <v>1</v>
      </c>
    </row>
    <row r="1193" spans="13:20" ht="15" x14ac:dyDescent="0.3">
      <c r="M1193" s="34">
        <v>1187.5</v>
      </c>
      <c r="N1193" s="34">
        <v>2.2000000000000002</v>
      </c>
      <c r="O1193" s="32">
        <f t="shared" si="108"/>
        <v>35.96</v>
      </c>
      <c r="P1193" s="37">
        <f t="shared" si="113"/>
        <v>43.152000000000001</v>
      </c>
      <c r="Q1193" s="32">
        <f t="shared" si="109"/>
        <v>19.04</v>
      </c>
      <c r="R1193" s="32">
        <f t="shared" si="110"/>
        <v>11.847999999999999</v>
      </c>
      <c r="S1193" s="26">
        <f t="shared" si="111"/>
        <v>1</v>
      </c>
      <c r="T1193" s="26">
        <f t="shared" si="112"/>
        <v>1</v>
      </c>
    </row>
    <row r="1194" spans="13:20" ht="15" x14ac:dyDescent="0.3">
      <c r="M1194" s="34">
        <v>1188.5</v>
      </c>
      <c r="N1194" s="34">
        <v>2.8</v>
      </c>
      <c r="O1194" s="32">
        <f t="shared" si="108"/>
        <v>37.04</v>
      </c>
      <c r="P1194" s="37">
        <f t="shared" si="113"/>
        <v>44.448</v>
      </c>
      <c r="Q1194" s="32">
        <f t="shared" si="109"/>
        <v>17.96</v>
      </c>
      <c r="R1194" s="32">
        <f t="shared" si="110"/>
        <v>10.552</v>
      </c>
      <c r="S1194" s="26">
        <f t="shared" si="111"/>
        <v>1</v>
      </c>
      <c r="T1194" s="26">
        <f t="shared" si="112"/>
        <v>1</v>
      </c>
    </row>
    <row r="1195" spans="13:20" ht="15" x14ac:dyDescent="0.3">
      <c r="M1195" s="34">
        <v>1189.5</v>
      </c>
      <c r="N1195" s="34">
        <v>3.3</v>
      </c>
      <c r="O1195" s="32">
        <f t="shared" si="108"/>
        <v>37.94</v>
      </c>
      <c r="P1195" s="37">
        <f t="shared" si="113"/>
        <v>45.527999999999999</v>
      </c>
      <c r="Q1195" s="32">
        <f t="shared" si="109"/>
        <v>17.060000000000002</v>
      </c>
      <c r="R1195" s="32">
        <f t="shared" si="110"/>
        <v>9.4720000000000013</v>
      </c>
      <c r="S1195" s="26">
        <f t="shared" si="111"/>
        <v>1</v>
      </c>
      <c r="T1195" s="26">
        <f t="shared" si="112"/>
        <v>1</v>
      </c>
    </row>
    <row r="1196" spans="13:20" ht="15" x14ac:dyDescent="0.3">
      <c r="M1196" s="34">
        <v>1190.5</v>
      </c>
      <c r="N1196" s="34">
        <v>2.8</v>
      </c>
      <c r="O1196" s="32">
        <f t="shared" si="108"/>
        <v>37.04</v>
      </c>
      <c r="P1196" s="37">
        <f t="shared" si="113"/>
        <v>44.448</v>
      </c>
      <c r="Q1196" s="32">
        <f t="shared" si="109"/>
        <v>17.96</v>
      </c>
      <c r="R1196" s="32">
        <f t="shared" si="110"/>
        <v>10.552</v>
      </c>
      <c r="S1196" s="26">
        <f t="shared" si="111"/>
        <v>1</v>
      </c>
      <c r="T1196" s="26">
        <f t="shared" si="112"/>
        <v>1</v>
      </c>
    </row>
    <row r="1197" spans="13:20" ht="15" x14ac:dyDescent="0.3">
      <c r="M1197" s="34">
        <v>1191.5</v>
      </c>
      <c r="N1197" s="34">
        <v>2.2000000000000002</v>
      </c>
      <c r="O1197" s="32">
        <f t="shared" si="108"/>
        <v>35.96</v>
      </c>
      <c r="P1197" s="37">
        <f t="shared" si="113"/>
        <v>43.152000000000001</v>
      </c>
      <c r="Q1197" s="32">
        <f t="shared" si="109"/>
        <v>19.04</v>
      </c>
      <c r="R1197" s="32">
        <f t="shared" si="110"/>
        <v>11.847999999999999</v>
      </c>
      <c r="S1197" s="26">
        <f t="shared" si="111"/>
        <v>1</v>
      </c>
      <c r="T1197" s="26">
        <f t="shared" si="112"/>
        <v>1</v>
      </c>
    </row>
    <row r="1198" spans="13:20" ht="15" x14ac:dyDescent="0.3">
      <c r="M1198" s="34">
        <v>1192.5</v>
      </c>
      <c r="N1198" s="34">
        <v>2.2000000000000002</v>
      </c>
      <c r="O1198" s="32">
        <f t="shared" si="108"/>
        <v>35.96</v>
      </c>
      <c r="P1198" s="37">
        <f t="shared" si="113"/>
        <v>43.152000000000001</v>
      </c>
      <c r="Q1198" s="32">
        <f t="shared" si="109"/>
        <v>19.04</v>
      </c>
      <c r="R1198" s="32">
        <f t="shared" si="110"/>
        <v>11.847999999999999</v>
      </c>
      <c r="S1198" s="26">
        <f t="shared" si="111"/>
        <v>1</v>
      </c>
      <c r="T1198" s="26">
        <f t="shared" si="112"/>
        <v>1</v>
      </c>
    </row>
    <row r="1199" spans="13:20" ht="15" x14ac:dyDescent="0.3">
      <c r="M1199" s="34">
        <v>1193.5</v>
      </c>
      <c r="N1199" s="34">
        <v>2.8</v>
      </c>
      <c r="O1199" s="32">
        <f t="shared" si="108"/>
        <v>37.04</v>
      </c>
      <c r="P1199" s="37">
        <f t="shared" si="113"/>
        <v>44.448</v>
      </c>
      <c r="Q1199" s="32">
        <f t="shared" si="109"/>
        <v>17.96</v>
      </c>
      <c r="R1199" s="32">
        <f t="shared" si="110"/>
        <v>10.552</v>
      </c>
      <c r="S1199" s="26">
        <f t="shared" si="111"/>
        <v>1</v>
      </c>
      <c r="T1199" s="26">
        <f t="shared" si="112"/>
        <v>1</v>
      </c>
    </row>
    <row r="1200" spans="13:20" ht="15" x14ac:dyDescent="0.3">
      <c r="M1200" s="34">
        <v>1194.5</v>
      </c>
      <c r="N1200" s="34">
        <v>2.8</v>
      </c>
      <c r="O1200" s="32">
        <f t="shared" si="108"/>
        <v>37.04</v>
      </c>
      <c r="P1200" s="37">
        <f t="shared" si="113"/>
        <v>44.448</v>
      </c>
      <c r="Q1200" s="32">
        <f t="shared" si="109"/>
        <v>17.96</v>
      </c>
      <c r="R1200" s="32">
        <f t="shared" si="110"/>
        <v>10.552</v>
      </c>
      <c r="S1200" s="26">
        <f t="shared" si="111"/>
        <v>1</v>
      </c>
      <c r="T1200" s="26">
        <f t="shared" si="112"/>
        <v>1</v>
      </c>
    </row>
    <row r="1201" spans="13:20" ht="15" x14ac:dyDescent="0.3">
      <c r="M1201" s="34">
        <v>1195.5</v>
      </c>
      <c r="N1201" s="34">
        <v>1.7</v>
      </c>
      <c r="O1201" s="32">
        <f t="shared" si="108"/>
        <v>35.06</v>
      </c>
      <c r="P1201" s="37">
        <f t="shared" si="113"/>
        <v>42.072000000000003</v>
      </c>
      <c r="Q1201" s="32">
        <f t="shared" si="109"/>
        <v>19.939999999999998</v>
      </c>
      <c r="R1201" s="32">
        <f t="shared" si="110"/>
        <v>12.927999999999997</v>
      </c>
      <c r="S1201" s="26">
        <f t="shared" si="111"/>
        <v>1</v>
      </c>
      <c r="T1201" s="26">
        <f t="shared" si="112"/>
        <v>1</v>
      </c>
    </row>
    <row r="1202" spans="13:20" ht="15" x14ac:dyDescent="0.3">
      <c r="M1202" s="34">
        <v>1196.5</v>
      </c>
      <c r="N1202" s="34">
        <v>0.6</v>
      </c>
      <c r="O1202" s="32">
        <f t="shared" si="108"/>
        <v>33.08</v>
      </c>
      <c r="P1202" s="37">
        <f t="shared" si="113"/>
        <v>39.695999999999998</v>
      </c>
      <c r="Q1202" s="32">
        <f t="shared" si="109"/>
        <v>21.92</v>
      </c>
      <c r="R1202" s="32">
        <f t="shared" si="110"/>
        <v>15.304000000000002</v>
      </c>
      <c r="S1202" s="26">
        <f t="shared" si="111"/>
        <v>1</v>
      </c>
      <c r="T1202" s="26">
        <f t="shared" si="112"/>
        <v>1</v>
      </c>
    </row>
    <row r="1203" spans="13:20" ht="15" x14ac:dyDescent="0.3">
      <c r="M1203" s="34">
        <v>1197.5</v>
      </c>
      <c r="N1203" s="34">
        <v>-0.6</v>
      </c>
      <c r="O1203" s="32">
        <f t="shared" si="108"/>
        <v>30.92</v>
      </c>
      <c r="P1203" s="37">
        <f t="shared" si="113"/>
        <v>37.103999999999999</v>
      </c>
      <c r="Q1203" s="32">
        <f t="shared" si="109"/>
        <v>24.08</v>
      </c>
      <c r="R1203" s="32">
        <f t="shared" si="110"/>
        <v>17.896000000000001</v>
      </c>
      <c r="S1203" s="26">
        <f t="shared" si="111"/>
        <v>1</v>
      </c>
      <c r="T1203" s="26">
        <f t="shared" si="112"/>
        <v>1</v>
      </c>
    </row>
    <row r="1204" spans="13:20" ht="15" x14ac:dyDescent="0.3">
      <c r="M1204" s="34">
        <v>1198.5</v>
      </c>
      <c r="N1204" s="34">
        <v>0</v>
      </c>
      <c r="O1204" s="32">
        <f t="shared" si="108"/>
        <v>32</v>
      </c>
      <c r="P1204" s="37">
        <f t="shared" si="113"/>
        <v>38.4</v>
      </c>
      <c r="Q1204" s="32">
        <f t="shared" si="109"/>
        <v>23</v>
      </c>
      <c r="R1204" s="32">
        <f t="shared" si="110"/>
        <v>16.600000000000001</v>
      </c>
      <c r="S1204" s="26">
        <f t="shared" si="111"/>
        <v>1</v>
      </c>
      <c r="T1204" s="26">
        <f t="shared" si="112"/>
        <v>1</v>
      </c>
    </row>
    <row r="1205" spans="13:20" ht="15" x14ac:dyDescent="0.3">
      <c r="M1205" s="34">
        <v>1199.5</v>
      </c>
      <c r="N1205" s="34">
        <v>0</v>
      </c>
      <c r="O1205" s="32">
        <f t="shared" si="108"/>
        <v>32</v>
      </c>
      <c r="P1205" s="37">
        <f t="shared" si="113"/>
        <v>38.4</v>
      </c>
      <c r="Q1205" s="32">
        <f t="shared" si="109"/>
        <v>23</v>
      </c>
      <c r="R1205" s="32">
        <f t="shared" si="110"/>
        <v>16.600000000000001</v>
      </c>
      <c r="S1205" s="26">
        <f t="shared" si="111"/>
        <v>1</v>
      </c>
      <c r="T1205" s="26">
        <f t="shared" si="112"/>
        <v>1</v>
      </c>
    </row>
    <row r="1206" spans="13:20" ht="15" x14ac:dyDescent="0.3">
      <c r="M1206" s="34">
        <v>1200.5</v>
      </c>
      <c r="N1206" s="34">
        <v>-0.6</v>
      </c>
      <c r="O1206" s="32">
        <f t="shared" si="108"/>
        <v>30.92</v>
      </c>
      <c r="P1206" s="37">
        <f t="shared" si="113"/>
        <v>37.103999999999999</v>
      </c>
      <c r="Q1206" s="32">
        <f t="shared" si="109"/>
        <v>24.08</v>
      </c>
      <c r="R1206" s="32">
        <f t="shared" si="110"/>
        <v>17.896000000000001</v>
      </c>
      <c r="S1206" s="26">
        <f t="shared" si="111"/>
        <v>1</v>
      </c>
      <c r="T1206" s="26">
        <f t="shared" si="112"/>
        <v>1</v>
      </c>
    </row>
    <row r="1207" spans="13:20" ht="15" x14ac:dyDescent="0.3">
      <c r="M1207" s="34">
        <v>1201.5</v>
      </c>
      <c r="N1207" s="34">
        <v>-2.8</v>
      </c>
      <c r="O1207" s="32">
        <f t="shared" si="108"/>
        <v>26.96</v>
      </c>
      <c r="P1207" s="37">
        <f t="shared" si="113"/>
        <v>32.351999999999997</v>
      </c>
      <c r="Q1207" s="32">
        <f t="shared" si="109"/>
        <v>28.04</v>
      </c>
      <c r="R1207" s="32">
        <f t="shared" si="110"/>
        <v>22.648000000000003</v>
      </c>
      <c r="S1207" s="26">
        <f t="shared" si="111"/>
        <v>1</v>
      </c>
      <c r="T1207" s="26">
        <f t="shared" si="112"/>
        <v>1</v>
      </c>
    </row>
    <row r="1208" spans="13:20" ht="15" x14ac:dyDescent="0.3">
      <c r="M1208" s="34">
        <v>1202.5</v>
      </c>
      <c r="N1208" s="34">
        <v>-0.6</v>
      </c>
      <c r="O1208" s="32">
        <f t="shared" si="108"/>
        <v>30.92</v>
      </c>
      <c r="P1208" s="37">
        <f t="shared" si="113"/>
        <v>37.103999999999999</v>
      </c>
      <c r="Q1208" s="32">
        <f t="shared" si="109"/>
        <v>24.08</v>
      </c>
      <c r="R1208" s="32">
        <f t="shared" si="110"/>
        <v>17.896000000000001</v>
      </c>
      <c r="S1208" s="26">
        <f t="shared" si="111"/>
        <v>1</v>
      </c>
      <c r="T1208" s="26">
        <f t="shared" si="112"/>
        <v>1</v>
      </c>
    </row>
    <row r="1209" spans="13:20" ht="15" x14ac:dyDescent="0.3">
      <c r="M1209" s="34">
        <v>1203.5</v>
      </c>
      <c r="N1209" s="34">
        <v>-1.7</v>
      </c>
      <c r="O1209" s="32">
        <f t="shared" si="108"/>
        <v>28.94</v>
      </c>
      <c r="P1209" s="37">
        <f t="shared" si="113"/>
        <v>34.728000000000002</v>
      </c>
      <c r="Q1209" s="32">
        <f t="shared" si="109"/>
        <v>26.06</v>
      </c>
      <c r="R1209" s="32">
        <f t="shared" si="110"/>
        <v>20.271999999999998</v>
      </c>
      <c r="S1209" s="26">
        <f t="shared" si="111"/>
        <v>1</v>
      </c>
      <c r="T1209" s="26">
        <f t="shared" si="112"/>
        <v>1</v>
      </c>
    </row>
    <row r="1210" spans="13:20" ht="15" x14ac:dyDescent="0.3">
      <c r="M1210" s="34">
        <v>1204.5</v>
      </c>
      <c r="N1210" s="34">
        <v>-1.7</v>
      </c>
      <c r="O1210" s="32">
        <f t="shared" si="108"/>
        <v>28.94</v>
      </c>
      <c r="P1210" s="37">
        <f t="shared" si="113"/>
        <v>34.728000000000002</v>
      </c>
      <c r="Q1210" s="32">
        <f t="shared" si="109"/>
        <v>26.06</v>
      </c>
      <c r="R1210" s="32">
        <f t="shared" si="110"/>
        <v>20.271999999999998</v>
      </c>
      <c r="S1210" s="26">
        <f t="shared" si="111"/>
        <v>1</v>
      </c>
      <c r="T1210" s="26">
        <f t="shared" si="112"/>
        <v>1</v>
      </c>
    </row>
    <row r="1211" spans="13:20" ht="15" x14ac:dyDescent="0.3">
      <c r="M1211" s="34">
        <v>1205.5</v>
      </c>
      <c r="N1211" s="34">
        <v>-1.7</v>
      </c>
      <c r="O1211" s="32">
        <f t="shared" si="108"/>
        <v>28.94</v>
      </c>
      <c r="P1211" s="37">
        <f t="shared" si="113"/>
        <v>34.728000000000002</v>
      </c>
      <c r="Q1211" s="32">
        <f t="shared" si="109"/>
        <v>26.06</v>
      </c>
      <c r="R1211" s="32">
        <f t="shared" si="110"/>
        <v>20.271999999999998</v>
      </c>
      <c r="S1211" s="26">
        <f t="shared" si="111"/>
        <v>1</v>
      </c>
      <c r="T1211" s="26">
        <f t="shared" si="112"/>
        <v>1</v>
      </c>
    </row>
    <row r="1212" spans="13:20" ht="15" x14ac:dyDescent="0.3">
      <c r="M1212" s="34">
        <v>1206.5</v>
      </c>
      <c r="N1212" s="34">
        <v>-1.7</v>
      </c>
      <c r="O1212" s="32">
        <f t="shared" si="108"/>
        <v>28.94</v>
      </c>
      <c r="P1212" s="37">
        <f t="shared" si="113"/>
        <v>34.728000000000002</v>
      </c>
      <c r="Q1212" s="32">
        <f t="shared" si="109"/>
        <v>26.06</v>
      </c>
      <c r="R1212" s="32">
        <f t="shared" si="110"/>
        <v>20.271999999999998</v>
      </c>
      <c r="S1212" s="26">
        <f t="shared" si="111"/>
        <v>1</v>
      </c>
      <c r="T1212" s="26">
        <f t="shared" si="112"/>
        <v>1</v>
      </c>
    </row>
    <row r="1213" spans="13:20" ht="15" x14ac:dyDescent="0.3">
      <c r="M1213" s="34">
        <v>1207.5</v>
      </c>
      <c r="N1213" s="34">
        <v>-0.6</v>
      </c>
      <c r="O1213" s="32">
        <f t="shared" si="108"/>
        <v>30.92</v>
      </c>
      <c r="P1213" s="37">
        <f t="shared" si="113"/>
        <v>37.103999999999999</v>
      </c>
      <c r="Q1213" s="32">
        <f t="shared" si="109"/>
        <v>24.08</v>
      </c>
      <c r="R1213" s="32">
        <f t="shared" si="110"/>
        <v>17.896000000000001</v>
      </c>
      <c r="S1213" s="26">
        <f t="shared" si="111"/>
        <v>1</v>
      </c>
      <c r="T1213" s="26">
        <f t="shared" si="112"/>
        <v>1</v>
      </c>
    </row>
    <row r="1214" spans="13:20" ht="15" x14ac:dyDescent="0.3">
      <c r="M1214" s="34">
        <v>1208.5</v>
      </c>
      <c r="N1214" s="34">
        <v>0</v>
      </c>
      <c r="O1214" s="32">
        <f t="shared" si="108"/>
        <v>32</v>
      </c>
      <c r="P1214" s="37">
        <f t="shared" si="113"/>
        <v>38.4</v>
      </c>
      <c r="Q1214" s="32">
        <f t="shared" si="109"/>
        <v>23</v>
      </c>
      <c r="R1214" s="32">
        <f t="shared" si="110"/>
        <v>16.600000000000001</v>
      </c>
      <c r="S1214" s="26">
        <f t="shared" si="111"/>
        <v>1</v>
      </c>
      <c r="T1214" s="26">
        <f t="shared" si="112"/>
        <v>1</v>
      </c>
    </row>
    <row r="1215" spans="13:20" ht="15" x14ac:dyDescent="0.3">
      <c r="M1215" s="34">
        <v>1209.5</v>
      </c>
      <c r="N1215" s="34">
        <v>1.1000000000000001</v>
      </c>
      <c r="O1215" s="32">
        <f t="shared" si="108"/>
        <v>33.979999999999997</v>
      </c>
      <c r="P1215" s="37">
        <f t="shared" si="113"/>
        <v>40.775999999999996</v>
      </c>
      <c r="Q1215" s="32">
        <f t="shared" si="109"/>
        <v>21.020000000000003</v>
      </c>
      <c r="R1215" s="32">
        <f t="shared" si="110"/>
        <v>14.224000000000004</v>
      </c>
      <c r="S1215" s="26">
        <f t="shared" si="111"/>
        <v>1</v>
      </c>
      <c r="T1215" s="26">
        <f t="shared" si="112"/>
        <v>1</v>
      </c>
    </row>
    <row r="1216" spans="13:20" ht="15" x14ac:dyDescent="0.3">
      <c r="M1216" s="34">
        <v>1210.5</v>
      </c>
      <c r="N1216" s="34">
        <v>2.2000000000000002</v>
      </c>
      <c r="O1216" s="32">
        <f t="shared" si="108"/>
        <v>35.96</v>
      </c>
      <c r="P1216" s="37">
        <f t="shared" si="113"/>
        <v>43.152000000000001</v>
      </c>
      <c r="Q1216" s="32">
        <f t="shared" si="109"/>
        <v>19.04</v>
      </c>
      <c r="R1216" s="32">
        <f t="shared" si="110"/>
        <v>11.847999999999999</v>
      </c>
      <c r="S1216" s="26">
        <f t="shared" si="111"/>
        <v>1</v>
      </c>
      <c r="T1216" s="26">
        <f t="shared" si="112"/>
        <v>1</v>
      </c>
    </row>
    <row r="1217" spans="13:20" ht="15" x14ac:dyDescent="0.3">
      <c r="M1217" s="34">
        <v>1211.5</v>
      </c>
      <c r="N1217" s="34">
        <v>1.7</v>
      </c>
      <c r="O1217" s="32">
        <f t="shared" si="108"/>
        <v>35.06</v>
      </c>
      <c r="P1217" s="37">
        <f t="shared" si="113"/>
        <v>42.072000000000003</v>
      </c>
      <c r="Q1217" s="32">
        <f t="shared" si="109"/>
        <v>19.939999999999998</v>
      </c>
      <c r="R1217" s="32">
        <f t="shared" si="110"/>
        <v>12.927999999999997</v>
      </c>
      <c r="S1217" s="26">
        <f t="shared" si="111"/>
        <v>1</v>
      </c>
      <c r="T1217" s="26">
        <f t="shared" si="112"/>
        <v>1</v>
      </c>
    </row>
    <row r="1218" spans="13:20" ht="15" x14ac:dyDescent="0.3">
      <c r="M1218" s="34">
        <v>1212.5</v>
      </c>
      <c r="N1218" s="34">
        <v>1.1000000000000001</v>
      </c>
      <c r="O1218" s="32">
        <f t="shared" si="108"/>
        <v>33.979999999999997</v>
      </c>
      <c r="P1218" s="37">
        <f t="shared" si="113"/>
        <v>40.775999999999996</v>
      </c>
      <c r="Q1218" s="32">
        <f t="shared" si="109"/>
        <v>21.020000000000003</v>
      </c>
      <c r="R1218" s="32">
        <f t="shared" si="110"/>
        <v>14.224000000000004</v>
      </c>
      <c r="S1218" s="26">
        <f t="shared" si="111"/>
        <v>1</v>
      </c>
      <c r="T1218" s="26">
        <f t="shared" si="112"/>
        <v>1</v>
      </c>
    </row>
    <row r="1219" spans="13:20" ht="15" x14ac:dyDescent="0.3">
      <c r="M1219" s="34">
        <v>1213.5</v>
      </c>
      <c r="N1219" s="34">
        <v>1.1000000000000001</v>
      </c>
      <c r="O1219" s="32">
        <f t="shared" si="108"/>
        <v>33.979999999999997</v>
      </c>
      <c r="P1219" s="37">
        <f t="shared" si="113"/>
        <v>40.775999999999996</v>
      </c>
      <c r="Q1219" s="32">
        <f t="shared" si="109"/>
        <v>21.020000000000003</v>
      </c>
      <c r="R1219" s="32">
        <f t="shared" si="110"/>
        <v>14.224000000000004</v>
      </c>
      <c r="S1219" s="26">
        <f t="shared" si="111"/>
        <v>1</v>
      </c>
      <c r="T1219" s="26">
        <f t="shared" si="112"/>
        <v>1</v>
      </c>
    </row>
    <row r="1220" spans="13:20" ht="15" x14ac:dyDescent="0.3">
      <c r="M1220" s="34">
        <v>1214.5</v>
      </c>
      <c r="N1220" s="34">
        <v>1.1000000000000001</v>
      </c>
      <c r="O1220" s="32">
        <f t="shared" si="108"/>
        <v>33.979999999999997</v>
      </c>
      <c r="P1220" s="37">
        <f t="shared" si="113"/>
        <v>40.775999999999996</v>
      </c>
      <c r="Q1220" s="32">
        <f t="shared" si="109"/>
        <v>21.020000000000003</v>
      </c>
      <c r="R1220" s="32">
        <f t="shared" si="110"/>
        <v>14.224000000000004</v>
      </c>
      <c r="S1220" s="26">
        <f t="shared" si="111"/>
        <v>1</v>
      </c>
      <c r="T1220" s="26">
        <f t="shared" si="112"/>
        <v>1</v>
      </c>
    </row>
    <row r="1221" spans="13:20" ht="15" x14ac:dyDescent="0.3">
      <c r="M1221" s="34">
        <v>1215.5</v>
      </c>
      <c r="N1221" s="34">
        <v>1.1000000000000001</v>
      </c>
      <c r="O1221" s="32">
        <f t="shared" si="108"/>
        <v>33.979999999999997</v>
      </c>
      <c r="P1221" s="37">
        <f t="shared" si="113"/>
        <v>40.775999999999996</v>
      </c>
      <c r="Q1221" s="32">
        <f t="shared" si="109"/>
        <v>21.020000000000003</v>
      </c>
      <c r="R1221" s="32">
        <f t="shared" si="110"/>
        <v>14.224000000000004</v>
      </c>
      <c r="S1221" s="26">
        <f t="shared" si="111"/>
        <v>1</v>
      </c>
      <c r="T1221" s="26">
        <f t="shared" si="112"/>
        <v>1</v>
      </c>
    </row>
    <row r="1222" spans="13:20" ht="15" x14ac:dyDescent="0.3">
      <c r="M1222" s="34">
        <v>1216.5</v>
      </c>
      <c r="N1222" s="34">
        <v>1.1000000000000001</v>
      </c>
      <c r="O1222" s="32">
        <f t="shared" ref="O1222:O1285" si="114">CONVERT(N1222,"C","F")</f>
        <v>33.979999999999997</v>
      </c>
      <c r="P1222" s="37">
        <f t="shared" si="113"/>
        <v>40.775999999999996</v>
      </c>
      <c r="Q1222" s="32">
        <f t="shared" ref="Q1222:Q1285" si="115">$L$3-O1222</f>
        <v>21.020000000000003</v>
      </c>
      <c r="R1222" s="32">
        <f t="shared" ref="R1222:R1285" si="116">$L$3-P1222</f>
        <v>14.224000000000004</v>
      </c>
      <c r="S1222" s="26">
        <f t="shared" ref="S1222:S1285" si="117">IF(O1222&lt;=$L$3, 1, 0)</f>
        <v>1</v>
      </c>
      <c r="T1222" s="26">
        <f t="shared" ref="T1222:T1285" si="118">IF(P1222&lt;=$L$3, 1, 0)</f>
        <v>1</v>
      </c>
    </row>
    <row r="1223" spans="13:20" ht="15" x14ac:dyDescent="0.3">
      <c r="M1223" s="34">
        <v>1217.5</v>
      </c>
      <c r="N1223" s="34">
        <v>0.6</v>
      </c>
      <c r="O1223" s="32">
        <f t="shared" si="114"/>
        <v>33.08</v>
      </c>
      <c r="P1223" s="37">
        <f t="shared" ref="P1223:P1286" si="119">O1223*1.2</f>
        <v>39.695999999999998</v>
      </c>
      <c r="Q1223" s="32">
        <f t="shared" si="115"/>
        <v>21.92</v>
      </c>
      <c r="R1223" s="32">
        <f t="shared" si="116"/>
        <v>15.304000000000002</v>
      </c>
      <c r="S1223" s="26">
        <f t="shared" si="117"/>
        <v>1</v>
      </c>
      <c r="T1223" s="26">
        <f t="shared" si="118"/>
        <v>1</v>
      </c>
    </row>
    <row r="1224" spans="13:20" ht="15" x14ac:dyDescent="0.3">
      <c r="M1224" s="34">
        <v>1218.5</v>
      </c>
      <c r="N1224" s="34">
        <v>0</v>
      </c>
      <c r="O1224" s="32">
        <f t="shared" si="114"/>
        <v>32</v>
      </c>
      <c r="P1224" s="37">
        <f t="shared" si="119"/>
        <v>38.4</v>
      </c>
      <c r="Q1224" s="32">
        <f t="shared" si="115"/>
        <v>23</v>
      </c>
      <c r="R1224" s="32">
        <f t="shared" si="116"/>
        <v>16.600000000000001</v>
      </c>
      <c r="S1224" s="26">
        <f t="shared" si="117"/>
        <v>1</v>
      </c>
      <c r="T1224" s="26">
        <f t="shared" si="118"/>
        <v>1</v>
      </c>
    </row>
    <row r="1225" spans="13:20" ht="15" x14ac:dyDescent="0.3">
      <c r="M1225" s="34">
        <v>1219.5</v>
      </c>
      <c r="N1225" s="34">
        <v>0</v>
      </c>
      <c r="O1225" s="32">
        <f t="shared" si="114"/>
        <v>32</v>
      </c>
      <c r="P1225" s="37">
        <f t="shared" si="119"/>
        <v>38.4</v>
      </c>
      <c r="Q1225" s="32">
        <f t="shared" si="115"/>
        <v>23</v>
      </c>
      <c r="R1225" s="32">
        <f t="shared" si="116"/>
        <v>16.600000000000001</v>
      </c>
      <c r="S1225" s="26">
        <f t="shared" si="117"/>
        <v>1</v>
      </c>
      <c r="T1225" s="26">
        <f t="shared" si="118"/>
        <v>1</v>
      </c>
    </row>
    <row r="1226" spans="13:20" ht="15" x14ac:dyDescent="0.3">
      <c r="M1226" s="34">
        <v>1220.5</v>
      </c>
      <c r="N1226" s="34">
        <v>0</v>
      </c>
      <c r="O1226" s="32">
        <f t="shared" si="114"/>
        <v>32</v>
      </c>
      <c r="P1226" s="37">
        <f t="shared" si="119"/>
        <v>38.4</v>
      </c>
      <c r="Q1226" s="32">
        <f t="shared" si="115"/>
        <v>23</v>
      </c>
      <c r="R1226" s="32">
        <f t="shared" si="116"/>
        <v>16.600000000000001</v>
      </c>
      <c r="S1226" s="26">
        <f t="shared" si="117"/>
        <v>1</v>
      </c>
      <c r="T1226" s="26">
        <f t="shared" si="118"/>
        <v>1</v>
      </c>
    </row>
    <row r="1227" spans="13:20" ht="15" x14ac:dyDescent="0.3">
      <c r="M1227" s="34">
        <v>1221.5</v>
      </c>
      <c r="N1227" s="34">
        <v>0</v>
      </c>
      <c r="O1227" s="32">
        <f t="shared" si="114"/>
        <v>32</v>
      </c>
      <c r="P1227" s="37">
        <f t="shared" si="119"/>
        <v>38.4</v>
      </c>
      <c r="Q1227" s="32">
        <f t="shared" si="115"/>
        <v>23</v>
      </c>
      <c r="R1227" s="32">
        <f t="shared" si="116"/>
        <v>16.600000000000001</v>
      </c>
      <c r="S1227" s="26">
        <f t="shared" si="117"/>
        <v>1</v>
      </c>
      <c r="T1227" s="26">
        <f t="shared" si="118"/>
        <v>1</v>
      </c>
    </row>
    <row r="1228" spans="13:20" ht="15" x14ac:dyDescent="0.3">
      <c r="M1228" s="34">
        <v>1222.5</v>
      </c>
      <c r="N1228" s="34">
        <v>-0.6</v>
      </c>
      <c r="O1228" s="32">
        <f t="shared" si="114"/>
        <v>30.92</v>
      </c>
      <c r="P1228" s="37">
        <f t="shared" si="119"/>
        <v>37.103999999999999</v>
      </c>
      <c r="Q1228" s="32">
        <f t="shared" si="115"/>
        <v>24.08</v>
      </c>
      <c r="R1228" s="32">
        <f t="shared" si="116"/>
        <v>17.896000000000001</v>
      </c>
      <c r="S1228" s="26">
        <f t="shared" si="117"/>
        <v>1</v>
      </c>
      <c r="T1228" s="26">
        <f t="shared" si="118"/>
        <v>1</v>
      </c>
    </row>
    <row r="1229" spans="13:20" ht="15" x14ac:dyDescent="0.3">
      <c r="M1229" s="34">
        <v>1223.5</v>
      </c>
      <c r="N1229" s="34">
        <v>-0.6</v>
      </c>
      <c r="O1229" s="32">
        <f t="shared" si="114"/>
        <v>30.92</v>
      </c>
      <c r="P1229" s="37">
        <f t="shared" si="119"/>
        <v>37.103999999999999</v>
      </c>
      <c r="Q1229" s="32">
        <f t="shared" si="115"/>
        <v>24.08</v>
      </c>
      <c r="R1229" s="32">
        <f t="shared" si="116"/>
        <v>17.896000000000001</v>
      </c>
      <c r="S1229" s="26">
        <f t="shared" si="117"/>
        <v>1</v>
      </c>
      <c r="T1229" s="26">
        <f t="shared" si="118"/>
        <v>1</v>
      </c>
    </row>
    <row r="1230" spans="13:20" ht="15" x14ac:dyDescent="0.3">
      <c r="M1230" s="34">
        <v>1224.5</v>
      </c>
      <c r="N1230" s="34">
        <v>-1.1000000000000001</v>
      </c>
      <c r="O1230" s="32">
        <f t="shared" si="114"/>
        <v>30.02</v>
      </c>
      <c r="P1230" s="37">
        <f t="shared" si="119"/>
        <v>36.024000000000001</v>
      </c>
      <c r="Q1230" s="32">
        <f t="shared" si="115"/>
        <v>24.98</v>
      </c>
      <c r="R1230" s="32">
        <f t="shared" si="116"/>
        <v>18.975999999999999</v>
      </c>
      <c r="S1230" s="26">
        <f t="shared" si="117"/>
        <v>1</v>
      </c>
      <c r="T1230" s="26">
        <f t="shared" si="118"/>
        <v>1</v>
      </c>
    </row>
    <row r="1231" spans="13:20" ht="15" x14ac:dyDescent="0.3">
      <c r="M1231" s="34">
        <v>1225.5</v>
      </c>
      <c r="N1231" s="34">
        <v>-1.1000000000000001</v>
      </c>
      <c r="O1231" s="32">
        <f t="shared" si="114"/>
        <v>30.02</v>
      </c>
      <c r="P1231" s="37">
        <f t="shared" si="119"/>
        <v>36.024000000000001</v>
      </c>
      <c r="Q1231" s="32">
        <f t="shared" si="115"/>
        <v>24.98</v>
      </c>
      <c r="R1231" s="32">
        <f t="shared" si="116"/>
        <v>18.975999999999999</v>
      </c>
      <c r="S1231" s="26">
        <f t="shared" si="117"/>
        <v>1</v>
      </c>
      <c r="T1231" s="26">
        <f t="shared" si="118"/>
        <v>1</v>
      </c>
    </row>
    <row r="1232" spans="13:20" ht="15" x14ac:dyDescent="0.3">
      <c r="M1232" s="34">
        <v>1226.5</v>
      </c>
      <c r="N1232" s="34">
        <v>-1.1000000000000001</v>
      </c>
      <c r="O1232" s="32">
        <f t="shared" si="114"/>
        <v>30.02</v>
      </c>
      <c r="P1232" s="37">
        <f t="shared" si="119"/>
        <v>36.024000000000001</v>
      </c>
      <c r="Q1232" s="32">
        <f t="shared" si="115"/>
        <v>24.98</v>
      </c>
      <c r="R1232" s="32">
        <f t="shared" si="116"/>
        <v>18.975999999999999</v>
      </c>
      <c r="S1232" s="26">
        <f t="shared" si="117"/>
        <v>1</v>
      </c>
      <c r="T1232" s="26">
        <f t="shared" si="118"/>
        <v>1</v>
      </c>
    </row>
    <row r="1233" spans="13:20" ht="15" x14ac:dyDescent="0.3">
      <c r="M1233" s="34">
        <v>1227.5</v>
      </c>
      <c r="N1233" s="34">
        <v>-1.1000000000000001</v>
      </c>
      <c r="O1233" s="32">
        <f t="shared" si="114"/>
        <v>30.02</v>
      </c>
      <c r="P1233" s="37">
        <f t="shared" si="119"/>
        <v>36.024000000000001</v>
      </c>
      <c r="Q1233" s="32">
        <f t="shared" si="115"/>
        <v>24.98</v>
      </c>
      <c r="R1233" s="32">
        <f t="shared" si="116"/>
        <v>18.975999999999999</v>
      </c>
      <c r="S1233" s="26">
        <f t="shared" si="117"/>
        <v>1</v>
      </c>
      <c r="T1233" s="26">
        <f t="shared" si="118"/>
        <v>1</v>
      </c>
    </row>
    <row r="1234" spans="13:20" ht="15" x14ac:dyDescent="0.3">
      <c r="M1234" s="34">
        <v>1228.5</v>
      </c>
      <c r="N1234" s="34">
        <v>-0.6</v>
      </c>
      <c r="O1234" s="32">
        <f t="shared" si="114"/>
        <v>30.92</v>
      </c>
      <c r="P1234" s="37">
        <f t="shared" si="119"/>
        <v>37.103999999999999</v>
      </c>
      <c r="Q1234" s="32">
        <f t="shared" si="115"/>
        <v>24.08</v>
      </c>
      <c r="R1234" s="32">
        <f t="shared" si="116"/>
        <v>17.896000000000001</v>
      </c>
      <c r="S1234" s="26">
        <f t="shared" si="117"/>
        <v>1</v>
      </c>
      <c r="T1234" s="26">
        <f t="shared" si="118"/>
        <v>1</v>
      </c>
    </row>
    <row r="1235" spans="13:20" ht="15" x14ac:dyDescent="0.3">
      <c r="M1235" s="34">
        <v>1229.5</v>
      </c>
      <c r="N1235" s="34">
        <v>-0.6</v>
      </c>
      <c r="O1235" s="32">
        <f t="shared" si="114"/>
        <v>30.92</v>
      </c>
      <c r="P1235" s="37">
        <f t="shared" si="119"/>
        <v>37.103999999999999</v>
      </c>
      <c r="Q1235" s="32">
        <f t="shared" si="115"/>
        <v>24.08</v>
      </c>
      <c r="R1235" s="32">
        <f t="shared" si="116"/>
        <v>17.896000000000001</v>
      </c>
      <c r="S1235" s="26">
        <f t="shared" si="117"/>
        <v>1</v>
      </c>
      <c r="T1235" s="26">
        <f t="shared" si="118"/>
        <v>1</v>
      </c>
    </row>
    <row r="1236" spans="13:20" ht="15" x14ac:dyDescent="0.3">
      <c r="M1236" s="34">
        <v>1230.5</v>
      </c>
      <c r="N1236" s="34">
        <v>-0.6</v>
      </c>
      <c r="O1236" s="32">
        <f t="shared" si="114"/>
        <v>30.92</v>
      </c>
      <c r="P1236" s="37">
        <f t="shared" si="119"/>
        <v>37.103999999999999</v>
      </c>
      <c r="Q1236" s="32">
        <f t="shared" si="115"/>
        <v>24.08</v>
      </c>
      <c r="R1236" s="32">
        <f t="shared" si="116"/>
        <v>17.896000000000001</v>
      </c>
      <c r="S1236" s="26">
        <f t="shared" si="117"/>
        <v>1</v>
      </c>
      <c r="T1236" s="26">
        <f t="shared" si="118"/>
        <v>1</v>
      </c>
    </row>
    <row r="1237" spans="13:20" ht="15" x14ac:dyDescent="0.3">
      <c r="M1237" s="34">
        <v>1231.5</v>
      </c>
      <c r="N1237" s="34">
        <v>-1.1000000000000001</v>
      </c>
      <c r="O1237" s="32">
        <f t="shared" si="114"/>
        <v>30.02</v>
      </c>
      <c r="P1237" s="37">
        <f t="shared" si="119"/>
        <v>36.024000000000001</v>
      </c>
      <c r="Q1237" s="32">
        <f t="shared" si="115"/>
        <v>24.98</v>
      </c>
      <c r="R1237" s="32">
        <f t="shared" si="116"/>
        <v>18.975999999999999</v>
      </c>
      <c r="S1237" s="26">
        <f t="shared" si="117"/>
        <v>1</v>
      </c>
      <c r="T1237" s="26">
        <f t="shared" si="118"/>
        <v>1</v>
      </c>
    </row>
    <row r="1238" spans="13:20" ht="15" x14ac:dyDescent="0.3">
      <c r="M1238" s="34">
        <v>1232.5</v>
      </c>
      <c r="N1238" s="34">
        <v>-1.1000000000000001</v>
      </c>
      <c r="O1238" s="32">
        <f t="shared" si="114"/>
        <v>30.02</v>
      </c>
      <c r="P1238" s="37">
        <f t="shared" si="119"/>
        <v>36.024000000000001</v>
      </c>
      <c r="Q1238" s="32">
        <f t="shared" si="115"/>
        <v>24.98</v>
      </c>
      <c r="R1238" s="32">
        <f t="shared" si="116"/>
        <v>18.975999999999999</v>
      </c>
      <c r="S1238" s="26">
        <f t="shared" si="117"/>
        <v>1</v>
      </c>
      <c r="T1238" s="26">
        <f t="shared" si="118"/>
        <v>1</v>
      </c>
    </row>
    <row r="1239" spans="13:20" ht="15" x14ac:dyDescent="0.3">
      <c r="M1239" s="34">
        <v>1233.5</v>
      </c>
      <c r="N1239" s="34">
        <v>-0.6</v>
      </c>
      <c r="O1239" s="32">
        <f t="shared" si="114"/>
        <v>30.92</v>
      </c>
      <c r="P1239" s="37">
        <f t="shared" si="119"/>
        <v>37.103999999999999</v>
      </c>
      <c r="Q1239" s="32">
        <f t="shared" si="115"/>
        <v>24.08</v>
      </c>
      <c r="R1239" s="32">
        <f t="shared" si="116"/>
        <v>17.896000000000001</v>
      </c>
      <c r="S1239" s="26">
        <f t="shared" si="117"/>
        <v>1</v>
      </c>
      <c r="T1239" s="26">
        <f t="shared" si="118"/>
        <v>1</v>
      </c>
    </row>
    <row r="1240" spans="13:20" ht="15" x14ac:dyDescent="0.3">
      <c r="M1240" s="34">
        <v>1234.5</v>
      </c>
      <c r="N1240" s="34">
        <v>-0.6</v>
      </c>
      <c r="O1240" s="32">
        <f t="shared" si="114"/>
        <v>30.92</v>
      </c>
      <c r="P1240" s="37">
        <f t="shared" si="119"/>
        <v>37.103999999999999</v>
      </c>
      <c r="Q1240" s="32">
        <f t="shared" si="115"/>
        <v>24.08</v>
      </c>
      <c r="R1240" s="32">
        <f t="shared" si="116"/>
        <v>17.896000000000001</v>
      </c>
      <c r="S1240" s="26">
        <f t="shared" si="117"/>
        <v>1</v>
      </c>
      <c r="T1240" s="26">
        <f t="shared" si="118"/>
        <v>1</v>
      </c>
    </row>
    <row r="1241" spans="13:20" ht="15" x14ac:dyDescent="0.3">
      <c r="M1241" s="34">
        <v>1235.5</v>
      </c>
      <c r="N1241" s="34">
        <v>0</v>
      </c>
      <c r="O1241" s="32">
        <f t="shared" si="114"/>
        <v>32</v>
      </c>
      <c r="P1241" s="37">
        <f t="shared" si="119"/>
        <v>38.4</v>
      </c>
      <c r="Q1241" s="32">
        <f t="shared" si="115"/>
        <v>23</v>
      </c>
      <c r="R1241" s="32">
        <f t="shared" si="116"/>
        <v>16.600000000000001</v>
      </c>
      <c r="S1241" s="26">
        <f t="shared" si="117"/>
        <v>1</v>
      </c>
      <c r="T1241" s="26">
        <f t="shared" si="118"/>
        <v>1</v>
      </c>
    </row>
    <row r="1242" spans="13:20" ht="15" x14ac:dyDescent="0.3">
      <c r="M1242" s="34">
        <v>1236.5</v>
      </c>
      <c r="N1242" s="34">
        <v>0</v>
      </c>
      <c r="O1242" s="32">
        <f t="shared" si="114"/>
        <v>32</v>
      </c>
      <c r="P1242" s="37">
        <f t="shared" si="119"/>
        <v>38.4</v>
      </c>
      <c r="Q1242" s="32">
        <f t="shared" si="115"/>
        <v>23</v>
      </c>
      <c r="R1242" s="32">
        <f t="shared" si="116"/>
        <v>16.600000000000001</v>
      </c>
      <c r="S1242" s="26">
        <f t="shared" si="117"/>
        <v>1</v>
      </c>
      <c r="T1242" s="26">
        <f t="shared" si="118"/>
        <v>1</v>
      </c>
    </row>
    <row r="1243" spans="13:20" ht="15" x14ac:dyDescent="0.3">
      <c r="M1243" s="34">
        <v>1237.5</v>
      </c>
      <c r="N1243" s="34">
        <v>0.6</v>
      </c>
      <c r="O1243" s="32">
        <f t="shared" si="114"/>
        <v>33.08</v>
      </c>
      <c r="P1243" s="37">
        <f t="shared" si="119"/>
        <v>39.695999999999998</v>
      </c>
      <c r="Q1243" s="32">
        <f t="shared" si="115"/>
        <v>21.92</v>
      </c>
      <c r="R1243" s="32">
        <f t="shared" si="116"/>
        <v>15.304000000000002</v>
      </c>
      <c r="S1243" s="26">
        <f t="shared" si="117"/>
        <v>1</v>
      </c>
      <c r="T1243" s="26">
        <f t="shared" si="118"/>
        <v>1</v>
      </c>
    </row>
    <row r="1244" spans="13:20" ht="15" x14ac:dyDescent="0.3">
      <c r="M1244" s="34">
        <v>1238.5</v>
      </c>
      <c r="N1244" s="34">
        <v>0.6</v>
      </c>
      <c r="O1244" s="32">
        <f t="shared" si="114"/>
        <v>33.08</v>
      </c>
      <c r="P1244" s="37">
        <f t="shared" si="119"/>
        <v>39.695999999999998</v>
      </c>
      <c r="Q1244" s="32">
        <f t="shared" si="115"/>
        <v>21.92</v>
      </c>
      <c r="R1244" s="32">
        <f t="shared" si="116"/>
        <v>15.304000000000002</v>
      </c>
      <c r="S1244" s="26">
        <f t="shared" si="117"/>
        <v>1</v>
      </c>
      <c r="T1244" s="26">
        <f t="shared" si="118"/>
        <v>1</v>
      </c>
    </row>
    <row r="1245" spans="13:20" ht="15" x14ac:dyDescent="0.3">
      <c r="M1245" s="34">
        <v>1239.5</v>
      </c>
      <c r="N1245" s="34">
        <v>0.6</v>
      </c>
      <c r="O1245" s="32">
        <f t="shared" si="114"/>
        <v>33.08</v>
      </c>
      <c r="P1245" s="37">
        <f t="shared" si="119"/>
        <v>39.695999999999998</v>
      </c>
      <c r="Q1245" s="32">
        <f t="shared" si="115"/>
        <v>21.92</v>
      </c>
      <c r="R1245" s="32">
        <f t="shared" si="116"/>
        <v>15.304000000000002</v>
      </c>
      <c r="S1245" s="26">
        <f t="shared" si="117"/>
        <v>1</v>
      </c>
      <c r="T1245" s="26">
        <f t="shared" si="118"/>
        <v>1</v>
      </c>
    </row>
    <row r="1246" spans="13:20" ht="15" x14ac:dyDescent="0.3">
      <c r="M1246" s="34">
        <v>1240.5</v>
      </c>
      <c r="N1246" s="34">
        <v>-0.6</v>
      </c>
      <c r="O1246" s="32">
        <f t="shared" si="114"/>
        <v>30.92</v>
      </c>
      <c r="P1246" s="37">
        <f t="shared" si="119"/>
        <v>37.103999999999999</v>
      </c>
      <c r="Q1246" s="32">
        <f t="shared" si="115"/>
        <v>24.08</v>
      </c>
      <c r="R1246" s="32">
        <f t="shared" si="116"/>
        <v>17.896000000000001</v>
      </c>
      <c r="S1246" s="26">
        <f t="shared" si="117"/>
        <v>1</v>
      </c>
      <c r="T1246" s="26">
        <f t="shared" si="118"/>
        <v>1</v>
      </c>
    </row>
    <row r="1247" spans="13:20" ht="15" x14ac:dyDescent="0.3">
      <c r="M1247" s="34">
        <v>1241.5</v>
      </c>
      <c r="N1247" s="34">
        <v>-0.6</v>
      </c>
      <c r="O1247" s="32">
        <f t="shared" si="114"/>
        <v>30.92</v>
      </c>
      <c r="P1247" s="37">
        <f t="shared" si="119"/>
        <v>37.103999999999999</v>
      </c>
      <c r="Q1247" s="32">
        <f t="shared" si="115"/>
        <v>24.08</v>
      </c>
      <c r="R1247" s="32">
        <f t="shared" si="116"/>
        <v>17.896000000000001</v>
      </c>
      <c r="S1247" s="26">
        <f t="shared" si="117"/>
        <v>1</v>
      </c>
      <c r="T1247" s="26">
        <f t="shared" si="118"/>
        <v>1</v>
      </c>
    </row>
    <row r="1248" spans="13:20" ht="15" x14ac:dyDescent="0.3">
      <c r="M1248" s="34">
        <v>1242.5</v>
      </c>
      <c r="N1248" s="34">
        <v>-1.7</v>
      </c>
      <c r="O1248" s="32">
        <f t="shared" si="114"/>
        <v>28.94</v>
      </c>
      <c r="P1248" s="37">
        <f t="shared" si="119"/>
        <v>34.728000000000002</v>
      </c>
      <c r="Q1248" s="32">
        <f t="shared" si="115"/>
        <v>26.06</v>
      </c>
      <c r="R1248" s="32">
        <f t="shared" si="116"/>
        <v>20.271999999999998</v>
      </c>
      <c r="S1248" s="26">
        <f t="shared" si="117"/>
        <v>1</v>
      </c>
      <c r="T1248" s="26">
        <f t="shared" si="118"/>
        <v>1</v>
      </c>
    </row>
    <row r="1249" spans="13:20" ht="15" x14ac:dyDescent="0.3">
      <c r="M1249" s="34">
        <v>1243.5</v>
      </c>
      <c r="N1249" s="34">
        <v>-2.2000000000000002</v>
      </c>
      <c r="O1249" s="32">
        <f t="shared" si="114"/>
        <v>28.04</v>
      </c>
      <c r="P1249" s="37">
        <f t="shared" si="119"/>
        <v>33.647999999999996</v>
      </c>
      <c r="Q1249" s="32">
        <f t="shared" si="115"/>
        <v>26.96</v>
      </c>
      <c r="R1249" s="32">
        <f t="shared" si="116"/>
        <v>21.352000000000004</v>
      </c>
      <c r="S1249" s="26">
        <f t="shared" si="117"/>
        <v>1</v>
      </c>
      <c r="T1249" s="26">
        <f t="shared" si="118"/>
        <v>1</v>
      </c>
    </row>
    <row r="1250" spans="13:20" ht="15" x14ac:dyDescent="0.3">
      <c r="M1250" s="34">
        <v>1244.5</v>
      </c>
      <c r="N1250" s="34">
        <v>-3.3</v>
      </c>
      <c r="O1250" s="32">
        <f t="shared" si="114"/>
        <v>26.060000000000002</v>
      </c>
      <c r="P1250" s="37">
        <f t="shared" si="119"/>
        <v>31.272000000000002</v>
      </c>
      <c r="Q1250" s="32">
        <f t="shared" si="115"/>
        <v>28.939999999999998</v>
      </c>
      <c r="R1250" s="32">
        <f t="shared" si="116"/>
        <v>23.727999999999998</v>
      </c>
      <c r="S1250" s="26">
        <f t="shared" si="117"/>
        <v>1</v>
      </c>
      <c r="T1250" s="26">
        <f t="shared" si="118"/>
        <v>1</v>
      </c>
    </row>
    <row r="1251" spans="13:20" ht="15" x14ac:dyDescent="0.3">
      <c r="M1251" s="34">
        <v>1245.5</v>
      </c>
      <c r="N1251" s="34">
        <v>-4.4000000000000004</v>
      </c>
      <c r="O1251" s="32">
        <f t="shared" si="114"/>
        <v>24.08</v>
      </c>
      <c r="P1251" s="37">
        <f t="shared" si="119"/>
        <v>28.895999999999997</v>
      </c>
      <c r="Q1251" s="32">
        <f t="shared" si="115"/>
        <v>30.92</v>
      </c>
      <c r="R1251" s="32">
        <f t="shared" si="116"/>
        <v>26.104000000000003</v>
      </c>
      <c r="S1251" s="26">
        <f t="shared" si="117"/>
        <v>1</v>
      </c>
      <c r="T1251" s="26">
        <f t="shared" si="118"/>
        <v>1</v>
      </c>
    </row>
    <row r="1252" spans="13:20" ht="15" x14ac:dyDescent="0.3">
      <c r="M1252" s="34">
        <v>1246.5</v>
      </c>
      <c r="N1252" s="34">
        <v>-5</v>
      </c>
      <c r="O1252" s="32">
        <f t="shared" si="114"/>
        <v>23</v>
      </c>
      <c r="P1252" s="37">
        <f t="shared" si="119"/>
        <v>27.599999999999998</v>
      </c>
      <c r="Q1252" s="32">
        <f t="shared" si="115"/>
        <v>32</v>
      </c>
      <c r="R1252" s="32">
        <f t="shared" si="116"/>
        <v>27.400000000000002</v>
      </c>
      <c r="S1252" s="26">
        <f t="shared" si="117"/>
        <v>1</v>
      </c>
      <c r="T1252" s="26">
        <f t="shared" si="118"/>
        <v>1</v>
      </c>
    </row>
    <row r="1253" spans="13:20" ht="15" x14ac:dyDescent="0.3">
      <c r="M1253" s="34">
        <v>1247.5</v>
      </c>
      <c r="N1253" s="34">
        <v>-6.1</v>
      </c>
      <c r="O1253" s="32">
        <f t="shared" si="114"/>
        <v>21.02</v>
      </c>
      <c r="P1253" s="37">
        <f t="shared" si="119"/>
        <v>25.224</v>
      </c>
      <c r="Q1253" s="32">
        <f t="shared" si="115"/>
        <v>33.980000000000004</v>
      </c>
      <c r="R1253" s="32">
        <f t="shared" si="116"/>
        <v>29.776</v>
      </c>
      <c r="S1253" s="26">
        <f t="shared" si="117"/>
        <v>1</v>
      </c>
      <c r="T1253" s="26">
        <f t="shared" si="118"/>
        <v>1</v>
      </c>
    </row>
    <row r="1254" spans="13:20" ht="15" x14ac:dyDescent="0.3">
      <c r="M1254" s="34">
        <v>1248.5</v>
      </c>
      <c r="N1254" s="34">
        <v>-5.6</v>
      </c>
      <c r="O1254" s="32">
        <f t="shared" si="114"/>
        <v>21.92</v>
      </c>
      <c r="P1254" s="37">
        <f t="shared" si="119"/>
        <v>26.304000000000002</v>
      </c>
      <c r="Q1254" s="32">
        <f t="shared" si="115"/>
        <v>33.08</v>
      </c>
      <c r="R1254" s="32">
        <f t="shared" si="116"/>
        <v>28.695999999999998</v>
      </c>
      <c r="S1254" s="26">
        <f t="shared" si="117"/>
        <v>1</v>
      </c>
      <c r="T1254" s="26">
        <f t="shared" si="118"/>
        <v>1</v>
      </c>
    </row>
    <row r="1255" spans="13:20" ht="15" x14ac:dyDescent="0.3">
      <c r="M1255" s="34">
        <v>1249.5</v>
      </c>
      <c r="N1255" s="34">
        <v>-6.7</v>
      </c>
      <c r="O1255" s="32">
        <f t="shared" si="114"/>
        <v>19.939999999999998</v>
      </c>
      <c r="P1255" s="37">
        <f t="shared" si="119"/>
        <v>23.927999999999997</v>
      </c>
      <c r="Q1255" s="32">
        <f t="shared" si="115"/>
        <v>35.06</v>
      </c>
      <c r="R1255" s="32">
        <f t="shared" si="116"/>
        <v>31.072000000000003</v>
      </c>
      <c r="S1255" s="26">
        <f t="shared" si="117"/>
        <v>1</v>
      </c>
      <c r="T1255" s="26">
        <f t="shared" si="118"/>
        <v>1</v>
      </c>
    </row>
    <row r="1256" spans="13:20" ht="15" x14ac:dyDescent="0.3">
      <c r="M1256" s="34">
        <v>1250.5</v>
      </c>
      <c r="N1256" s="34">
        <v>-6.7</v>
      </c>
      <c r="O1256" s="32">
        <f t="shared" si="114"/>
        <v>19.939999999999998</v>
      </c>
      <c r="P1256" s="37">
        <f t="shared" si="119"/>
        <v>23.927999999999997</v>
      </c>
      <c r="Q1256" s="32">
        <f t="shared" si="115"/>
        <v>35.06</v>
      </c>
      <c r="R1256" s="32">
        <f t="shared" si="116"/>
        <v>31.072000000000003</v>
      </c>
      <c r="S1256" s="26">
        <f t="shared" si="117"/>
        <v>1</v>
      </c>
      <c r="T1256" s="26">
        <f t="shared" si="118"/>
        <v>1</v>
      </c>
    </row>
    <row r="1257" spans="13:20" ht="15" x14ac:dyDescent="0.3">
      <c r="M1257" s="34">
        <v>1251.5</v>
      </c>
      <c r="N1257" s="34">
        <v>-7.2</v>
      </c>
      <c r="O1257" s="32">
        <f t="shared" si="114"/>
        <v>19.04</v>
      </c>
      <c r="P1257" s="37">
        <f t="shared" si="119"/>
        <v>22.847999999999999</v>
      </c>
      <c r="Q1257" s="32">
        <f t="shared" si="115"/>
        <v>35.96</v>
      </c>
      <c r="R1257" s="32">
        <f t="shared" si="116"/>
        <v>32.152000000000001</v>
      </c>
      <c r="S1257" s="26">
        <f t="shared" si="117"/>
        <v>1</v>
      </c>
      <c r="T1257" s="26">
        <f t="shared" si="118"/>
        <v>1</v>
      </c>
    </row>
    <row r="1258" spans="13:20" ht="15" x14ac:dyDescent="0.3">
      <c r="M1258" s="34">
        <v>1252.5</v>
      </c>
      <c r="N1258" s="34">
        <v>-7.2</v>
      </c>
      <c r="O1258" s="32">
        <f t="shared" si="114"/>
        <v>19.04</v>
      </c>
      <c r="P1258" s="37">
        <f t="shared" si="119"/>
        <v>22.847999999999999</v>
      </c>
      <c r="Q1258" s="32">
        <f t="shared" si="115"/>
        <v>35.96</v>
      </c>
      <c r="R1258" s="32">
        <f t="shared" si="116"/>
        <v>32.152000000000001</v>
      </c>
      <c r="S1258" s="26">
        <f t="shared" si="117"/>
        <v>1</v>
      </c>
      <c r="T1258" s="26">
        <f t="shared" si="118"/>
        <v>1</v>
      </c>
    </row>
    <row r="1259" spans="13:20" ht="15" x14ac:dyDescent="0.3">
      <c r="M1259" s="34">
        <v>1253.5</v>
      </c>
      <c r="N1259" s="34">
        <v>-8.3000000000000007</v>
      </c>
      <c r="O1259" s="32">
        <f t="shared" si="114"/>
        <v>17.059999999999999</v>
      </c>
      <c r="P1259" s="37">
        <f t="shared" si="119"/>
        <v>20.471999999999998</v>
      </c>
      <c r="Q1259" s="32">
        <f t="shared" si="115"/>
        <v>37.94</v>
      </c>
      <c r="R1259" s="32">
        <f t="shared" si="116"/>
        <v>34.528000000000006</v>
      </c>
      <c r="S1259" s="26">
        <f t="shared" si="117"/>
        <v>1</v>
      </c>
      <c r="T1259" s="26">
        <f t="shared" si="118"/>
        <v>1</v>
      </c>
    </row>
    <row r="1260" spans="13:20" ht="15" x14ac:dyDescent="0.3">
      <c r="M1260" s="34">
        <v>1254.5</v>
      </c>
      <c r="N1260" s="34">
        <v>-8.9</v>
      </c>
      <c r="O1260" s="32">
        <f t="shared" si="114"/>
        <v>15.98</v>
      </c>
      <c r="P1260" s="37">
        <f t="shared" si="119"/>
        <v>19.175999999999998</v>
      </c>
      <c r="Q1260" s="32">
        <f t="shared" si="115"/>
        <v>39.019999999999996</v>
      </c>
      <c r="R1260" s="32">
        <f t="shared" si="116"/>
        <v>35.823999999999998</v>
      </c>
      <c r="S1260" s="26">
        <f t="shared" si="117"/>
        <v>1</v>
      </c>
      <c r="T1260" s="26">
        <f t="shared" si="118"/>
        <v>1</v>
      </c>
    </row>
    <row r="1261" spans="13:20" ht="15" x14ac:dyDescent="0.3">
      <c r="M1261" s="34">
        <v>1255.5</v>
      </c>
      <c r="N1261" s="34">
        <v>-7.2</v>
      </c>
      <c r="O1261" s="32">
        <f t="shared" si="114"/>
        <v>19.04</v>
      </c>
      <c r="P1261" s="37">
        <f t="shared" si="119"/>
        <v>22.847999999999999</v>
      </c>
      <c r="Q1261" s="32">
        <f t="shared" si="115"/>
        <v>35.96</v>
      </c>
      <c r="R1261" s="32">
        <f t="shared" si="116"/>
        <v>32.152000000000001</v>
      </c>
      <c r="S1261" s="26">
        <f t="shared" si="117"/>
        <v>1</v>
      </c>
      <c r="T1261" s="26">
        <f t="shared" si="118"/>
        <v>1</v>
      </c>
    </row>
    <row r="1262" spans="13:20" ht="15" x14ac:dyDescent="0.3">
      <c r="M1262" s="34">
        <v>1256.5</v>
      </c>
      <c r="N1262" s="34">
        <v>-6.1</v>
      </c>
      <c r="O1262" s="32">
        <f t="shared" si="114"/>
        <v>21.02</v>
      </c>
      <c r="P1262" s="37">
        <f t="shared" si="119"/>
        <v>25.224</v>
      </c>
      <c r="Q1262" s="32">
        <f t="shared" si="115"/>
        <v>33.980000000000004</v>
      </c>
      <c r="R1262" s="32">
        <f t="shared" si="116"/>
        <v>29.776</v>
      </c>
      <c r="S1262" s="26">
        <f t="shared" si="117"/>
        <v>1</v>
      </c>
      <c r="T1262" s="26">
        <f t="shared" si="118"/>
        <v>1</v>
      </c>
    </row>
    <row r="1263" spans="13:20" ht="15" x14ac:dyDescent="0.3">
      <c r="M1263" s="34">
        <v>1257.5</v>
      </c>
      <c r="N1263" s="34">
        <v>-4.4000000000000004</v>
      </c>
      <c r="O1263" s="32">
        <f t="shared" si="114"/>
        <v>24.08</v>
      </c>
      <c r="P1263" s="37">
        <f t="shared" si="119"/>
        <v>28.895999999999997</v>
      </c>
      <c r="Q1263" s="32">
        <f t="shared" si="115"/>
        <v>30.92</v>
      </c>
      <c r="R1263" s="32">
        <f t="shared" si="116"/>
        <v>26.104000000000003</v>
      </c>
      <c r="S1263" s="26">
        <f t="shared" si="117"/>
        <v>1</v>
      </c>
      <c r="T1263" s="26">
        <f t="shared" si="118"/>
        <v>1</v>
      </c>
    </row>
    <row r="1264" spans="13:20" ht="15" x14ac:dyDescent="0.3">
      <c r="M1264" s="34">
        <v>1258.5</v>
      </c>
      <c r="N1264" s="34">
        <v>-2.2000000000000002</v>
      </c>
      <c r="O1264" s="32">
        <f t="shared" si="114"/>
        <v>28.04</v>
      </c>
      <c r="P1264" s="37">
        <f t="shared" si="119"/>
        <v>33.647999999999996</v>
      </c>
      <c r="Q1264" s="32">
        <f t="shared" si="115"/>
        <v>26.96</v>
      </c>
      <c r="R1264" s="32">
        <f t="shared" si="116"/>
        <v>21.352000000000004</v>
      </c>
      <c r="S1264" s="26">
        <f t="shared" si="117"/>
        <v>1</v>
      </c>
      <c r="T1264" s="26">
        <f t="shared" si="118"/>
        <v>1</v>
      </c>
    </row>
    <row r="1265" spans="13:20" ht="15" x14ac:dyDescent="0.3">
      <c r="M1265" s="34">
        <v>1259.5</v>
      </c>
      <c r="N1265" s="34">
        <v>-0.6</v>
      </c>
      <c r="O1265" s="32">
        <f t="shared" si="114"/>
        <v>30.92</v>
      </c>
      <c r="P1265" s="37">
        <f t="shared" si="119"/>
        <v>37.103999999999999</v>
      </c>
      <c r="Q1265" s="32">
        <f t="shared" si="115"/>
        <v>24.08</v>
      </c>
      <c r="R1265" s="32">
        <f t="shared" si="116"/>
        <v>17.896000000000001</v>
      </c>
      <c r="S1265" s="26">
        <f t="shared" si="117"/>
        <v>1</v>
      </c>
      <c r="T1265" s="26">
        <f t="shared" si="118"/>
        <v>1</v>
      </c>
    </row>
    <row r="1266" spans="13:20" ht="15" x14ac:dyDescent="0.3">
      <c r="M1266" s="34">
        <v>1260.5</v>
      </c>
      <c r="N1266" s="34">
        <v>0.6</v>
      </c>
      <c r="O1266" s="32">
        <f t="shared" si="114"/>
        <v>33.08</v>
      </c>
      <c r="P1266" s="37">
        <f t="shared" si="119"/>
        <v>39.695999999999998</v>
      </c>
      <c r="Q1266" s="32">
        <f t="shared" si="115"/>
        <v>21.92</v>
      </c>
      <c r="R1266" s="32">
        <f t="shared" si="116"/>
        <v>15.304000000000002</v>
      </c>
      <c r="S1266" s="26">
        <f t="shared" si="117"/>
        <v>1</v>
      </c>
      <c r="T1266" s="26">
        <f t="shared" si="118"/>
        <v>1</v>
      </c>
    </row>
    <row r="1267" spans="13:20" ht="15" x14ac:dyDescent="0.3">
      <c r="M1267" s="34">
        <v>1261.5</v>
      </c>
      <c r="N1267" s="34">
        <v>1.7</v>
      </c>
      <c r="O1267" s="32">
        <f t="shared" si="114"/>
        <v>35.06</v>
      </c>
      <c r="P1267" s="37">
        <f t="shared" si="119"/>
        <v>42.072000000000003</v>
      </c>
      <c r="Q1267" s="32">
        <f t="shared" si="115"/>
        <v>19.939999999999998</v>
      </c>
      <c r="R1267" s="32">
        <f t="shared" si="116"/>
        <v>12.927999999999997</v>
      </c>
      <c r="S1267" s="26">
        <f t="shared" si="117"/>
        <v>1</v>
      </c>
      <c r="T1267" s="26">
        <f t="shared" si="118"/>
        <v>1</v>
      </c>
    </row>
    <row r="1268" spans="13:20" ht="15" x14ac:dyDescent="0.3">
      <c r="M1268" s="34">
        <v>1262.5</v>
      </c>
      <c r="N1268" s="34">
        <v>2.2000000000000002</v>
      </c>
      <c r="O1268" s="32">
        <f t="shared" si="114"/>
        <v>35.96</v>
      </c>
      <c r="P1268" s="37">
        <f t="shared" si="119"/>
        <v>43.152000000000001</v>
      </c>
      <c r="Q1268" s="32">
        <f t="shared" si="115"/>
        <v>19.04</v>
      </c>
      <c r="R1268" s="32">
        <f t="shared" si="116"/>
        <v>11.847999999999999</v>
      </c>
      <c r="S1268" s="26">
        <f t="shared" si="117"/>
        <v>1</v>
      </c>
      <c r="T1268" s="26">
        <f t="shared" si="118"/>
        <v>1</v>
      </c>
    </row>
    <row r="1269" spans="13:20" ht="15" x14ac:dyDescent="0.3">
      <c r="M1269" s="34">
        <v>1263.5</v>
      </c>
      <c r="N1269" s="34">
        <v>2.2000000000000002</v>
      </c>
      <c r="O1269" s="32">
        <f t="shared" si="114"/>
        <v>35.96</v>
      </c>
      <c r="P1269" s="37">
        <f t="shared" si="119"/>
        <v>43.152000000000001</v>
      </c>
      <c r="Q1269" s="32">
        <f t="shared" si="115"/>
        <v>19.04</v>
      </c>
      <c r="R1269" s="32">
        <f t="shared" si="116"/>
        <v>11.847999999999999</v>
      </c>
      <c r="S1269" s="26">
        <f t="shared" si="117"/>
        <v>1</v>
      </c>
      <c r="T1269" s="26">
        <f t="shared" si="118"/>
        <v>1</v>
      </c>
    </row>
    <row r="1270" spans="13:20" ht="15" x14ac:dyDescent="0.3">
      <c r="M1270" s="34">
        <v>1264.5</v>
      </c>
      <c r="N1270" s="34">
        <v>2.8</v>
      </c>
      <c r="O1270" s="32">
        <f t="shared" si="114"/>
        <v>37.04</v>
      </c>
      <c r="P1270" s="37">
        <f t="shared" si="119"/>
        <v>44.448</v>
      </c>
      <c r="Q1270" s="32">
        <f t="shared" si="115"/>
        <v>17.96</v>
      </c>
      <c r="R1270" s="32">
        <f t="shared" si="116"/>
        <v>10.552</v>
      </c>
      <c r="S1270" s="26">
        <f t="shared" si="117"/>
        <v>1</v>
      </c>
      <c r="T1270" s="26">
        <f t="shared" si="118"/>
        <v>1</v>
      </c>
    </row>
    <row r="1271" spans="13:20" ht="15" x14ac:dyDescent="0.3">
      <c r="M1271" s="34">
        <v>1265.5</v>
      </c>
      <c r="N1271" s="34">
        <v>1.7</v>
      </c>
      <c r="O1271" s="32">
        <f t="shared" si="114"/>
        <v>35.06</v>
      </c>
      <c r="P1271" s="37">
        <f t="shared" si="119"/>
        <v>42.072000000000003</v>
      </c>
      <c r="Q1271" s="32">
        <f t="shared" si="115"/>
        <v>19.939999999999998</v>
      </c>
      <c r="R1271" s="32">
        <f t="shared" si="116"/>
        <v>12.927999999999997</v>
      </c>
      <c r="S1271" s="26">
        <f t="shared" si="117"/>
        <v>1</v>
      </c>
      <c r="T1271" s="26">
        <f t="shared" si="118"/>
        <v>1</v>
      </c>
    </row>
    <row r="1272" spans="13:20" ht="15" x14ac:dyDescent="0.3">
      <c r="M1272" s="34">
        <v>1266.5</v>
      </c>
      <c r="N1272" s="34">
        <v>1.7</v>
      </c>
      <c r="O1272" s="32">
        <f t="shared" si="114"/>
        <v>35.06</v>
      </c>
      <c r="P1272" s="37">
        <f t="shared" si="119"/>
        <v>42.072000000000003</v>
      </c>
      <c r="Q1272" s="32">
        <f t="shared" si="115"/>
        <v>19.939999999999998</v>
      </c>
      <c r="R1272" s="32">
        <f t="shared" si="116"/>
        <v>12.927999999999997</v>
      </c>
      <c r="S1272" s="26">
        <f t="shared" si="117"/>
        <v>1</v>
      </c>
      <c r="T1272" s="26">
        <f t="shared" si="118"/>
        <v>1</v>
      </c>
    </row>
    <row r="1273" spans="13:20" ht="15" x14ac:dyDescent="0.3">
      <c r="M1273" s="34">
        <v>1267.5</v>
      </c>
      <c r="N1273" s="34">
        <v>1.7</v>
      </c>
      <c r="O1273" s="32">
        <f t="shared" si="114"/>
        <v>35.06</v>
      </c>
      <c r="P1273" s="37">
        <f t="shared" si="119"/>
        <v>42.072000000000003</v>
      </c>
      <c r="Q1273" s="32">
        <f t="shared" si="115"/>
        <v>19.939999999999998</v>
      </c>
      <c r="R1273" s="32">
        <f t="shared" si="116"/>
        <v>12.927999999999997</v>
      </c>
      <c r="S1273" s="26">
        <f t="shared" si="117"/>
        <v>1</v>
      </c>
      <c r="T1273" s="26">
        <f t="shared" si="118"/>
        <v>1</v>
      </c>
    </row>
    <row r="1274" spans="13:20" ht="15" x14ac:dyDescent="0.3">
      <c r="M1274" s="34">
        <v>1268.5</v>
      </c>
      <c r="N1274" s="34">
        <v>1.1000000000000001</v>
      </c>
      <c r="O1274" s="32">
        <f t="shared" si="114"/>
        <v>33.979999999999997</v>
      </c>
      <c r="P1274" s="37">
        <f t="shared" si="119"/>
        <v>40.775999999999996</v>
      </c>
      <c r="Q1274" s="32">
        <f t="shared" si="115"/>
        <v>21.020000000000003</v>
      </c>
      <c r="R1274" s="32">
        <f t="shared" si="116"/>
        <v>14.224000000000004</v>
      </c>
      <c r="S1274" s="26">
        <f t="shared" si="117"/>
        <v>1</v>
      </c>
      <c r="T1274" s="26">
        <f t="shared" si="118"/>
        <v>1</v>
      </c>
    </row>
    <row r="1275" spans="13:20" ht="15" x14ac:dyDescent="0.3">
      <c r="M1275" s="34">
        <v>1269.5</v>
      </c>
      <c r="N1275" s="34">
        <v>0.6</v>
      </c>
      <c r="O1275" s="32">
        <f t="shared" si="114"/>
        <v>33.08</v>
      </c>
      <c r="P1275" s="37">
        <f t="shared" si="119"/>
        <v>39.695999999999998</v>
      </c>
      <c r="Q1275" s="32">
        <f t="shared" si="115"/>
        <v>21.92</v>
      </c>
      <c r="R1275" s="32">
        <f t="shared" si="116"/>
        <v>15.304000000000002</v>
      </c>
      <c r="S1275" s="26">
        <f t="shared" si="117"/>
        <v>1</v>
      </c>
      <c r="T1275" s="26">
        <f t="shared" si="118"/>
        <v>1</v>
      </c>
    </row>
    <row r="1276" spans="13:20" ht="15" x14ac:dyDescent="0.3">
      <c r="M1276" s="34">
        <v>1270.5</v>
      </c>
      <c r="N1276" s="34">
        <v>-1.1000000000000001</v>
      </c>
      <c r="O1276" s="32">
        <f t="shared" si="114"/>
        <v>30.02</v>
      </c>
      <c r="P1276" s="37">
        <f t="shared" si="119"/>
        <v>36.024000000000001</v>
      </c>
      <c r="Q1276" s="32">
        <f t="shared" si="115"/>
        <v>24.98</v>
      </c>
      <c r="R1276" s="32">
        <f t="shared" si="116"/>
        <v>18.975999999999999</v>
      </c>
      <c r="S1276" s="26">
        <f t="shared" si="117"/>
        <v>1</v>
      </c>
      <c r="T1276" s="26">
        <f t="shared" si="118"/>
        <v>1</v>
      </c>
    </row>
    <row r="1277" spans="13:20" ht="15" x14ac:dyDescent="0.3">
      <c r="M1277" s="34">
        <v>1271.5</v>
      </c>
      <c r="N1277" s="34">
        <v>0</v>
      </c>
      <c r="O1277" s="32">
        <f t="shared" si="114"/>
        <v>32</v>
      </c>
      <c r="P1277" s="37">
        <f t="shared" si="119"/>
        <v>38.4</v>
      </c>
      <c r="Q1277" s="32">
        <f t="shared" si="115"/>
        <v>23</v>
      </c>
      <c r="R1277" s="32">
        <f t="shared" si="116"/>
        <v>16.600000000000001</v>
      </c>
      <c r="S1277" s="26">
        <f t="shared" si="117"/>
        <v>1</v>
      </c>
      <c r="T1277" s="26">
        <f t="shared" si="118"/>
        <v>1</v>
      </c>
    </row>
    <row r="1278" spans="13:20" ht="15" x14ac:dyDescent="0.3">
      <c r="M1278" s="34">
        <v>1272.5</v>
      </c>
      <c r="N1278" s="34">
        <v>0.6</v>
      </c>
      <c r="O1278" s="32">
        <f t="shared" si="114"/>
        <v>33.08</v>
      </c>
      <c r="P1278" s="37">
        <f t="shared" si="119"/>
        <v>39.695999999999998</v>
      </c>
      <c r="Q1278" s="32">
        <f t="shared" si="115"/>
        <v>21.92</v>
      </c>
      <c r="R1278" s="32">
        <f t="shared" si="116"/>
        <v>15.304000000000002</v>
      </c>
      <c r="S1278" s="26">
        <f t="shared" si="117"/>
        <v>1</v>
      </c>
      <c r="T1278" s="26">
        <f t="shared" si="118"/>
        <v>1</v>
      </c>
    </row>
    <row r="1279" spans="13:20" ht="15" x14ac:dyDescent="0.3">
      <c r="M1279" s="34">
        <v>1273.5</v>
      </c>
      <c r="N1279" s="34">
        <v>0.6</v>
      </c>
      <c r="O1279" s="32">
        <f t="shared" si="114"/>
        <v>33.08</v>
      </c>
      <c r="P1279" s="37">
        <f t="shared" si="119"/>
        <v>39.695999999999998</v>
      </c>
      <c r="Q1279" s="32">
        <f t="shared" si="115"/>
        <v>21.92</v>
      </c>
      <c r="R1279" s="32">
        <f t="shared" si="116"/>
        <v>15.304000000000002</v>
      </c>
      <c r="S1279" s="26">
        <f t="shared" si="117"/>
        <v>1</v>
      </c>
      <c r="T1279" s="26">
        <f t="shared" si="118"/>
        <v>1</v>
      </c>
    </row>
    <row r="1280" spans="13:20" ht="15" x14ac:dyDescent="0.3">
      <c r="M1280" s="34">
        <v>1274.5</v>
      </c>
      <c r="N1280" s="34">
        <v>0.6</v>
      </c>
      <c r="O1280" s="32">
        <f t="shared" si="114"/>
        <v>33.08</v>
      </c>
      <c r="P1280" s="37">
        <f t="shared" si="119"/>
        <v>39.695999999999998</v>
      </c>
      <c r="Q1280" s="32">
        <f t="shared" si="115"/>
        <v>21.92</v>
      </c>
      <c r="R1280" s="32">
        <f t="shared" si="116"/>
        <v>15.304000000000002</v>
      </c>
      <c r="S1280" s="26">
        <f t="shared" si="117"/>
        <v>1</v>
      </c>
      <c r="T1280" s="26">
        <f t="shared" si="118"/>
        <v>1</v>
      </c>
    </row>
    <row r="1281" spans="13:20" ht="15" x14ac:dyDescent="0.3">
      <c r="M1281" s="34">
        <v>1275.5</v>
      </c>
      <c r="N1281" s="34">
        <v>0.6</v>
      </c>
      <c r="O1281" s="32">
        <f t="shared" si="114"/>
        <v>33.08</v>
      </c>
      <c r="P1281" s="37">
        <f t="shared" si="119"/>
        <v>39.695999999999998</v>
      </c>
      <c r="Q1281" s="32">
        <f t="shared" si="115"/>
        <v>21.92</v>
      </c>
      <c r="R1281" s="32">
        <f t="shared" si="116"/>
        <v>15.304000000000002</v>
      </c>
      <c r="S1281" s="26">
        <f t="shared" si="117"/>
        <v>1</v>
      </c>
      <c r="T1281" s="26">
        <f t="shared" si="118"/>
        <v>1</v>
      </c>
    </row>
    <row r="1282" spans="13:20" ht="15" x14ac:dyDescent="0.3">
      <c r="M1282" s="34">
        <v>1276.5</v>
      </c>
      <c r="N1282" s="34">
        <v>0.6</v>
      </c>
      <c r="O1282" s="32">
        <f t="shared" si="114"/>
        <v>33.08</v>
      </c>
      <c r="P1282" s="37">
        <f t="shared" si="119"/>
        <v>39.695999999999998</v>
      </c>
      <c r="Q1282" s="32">
        <f t="shared" si="115"/>
        <v>21.92</v>
      </c>
      <c r="R1282" s="32">
        <f t="shared" si="116"/>
        <v>15.304000000000002</v>
      </c>
      <c r="S1282" s="26">
        <f t="shared" si="117"/>
        <v>1</v>
      </c>
      <c r="T1282" s="26">
        <f t="shared" si="118"/>
        <v>1</v>
      </c>
    </row>
    <row r="1283" spans="13:20" ht="15" x14ac:dyDescent="0.3">
      <c r="M1283" s="34">
        <v>1277.5</v>
      </c>
      <c r="N1283" s="34">
        <v>0</v>
      </c>
      <c r="O1283" s="32">
        <f t="shared" si="114"/>
        <v>32</v>
      </c>
      <c r="P1283" s="37">
        <f t="shared" si="119"/>
        <v>38.4</v>
      </c>
      <c r="Q1283" s="32">
        <f t="shared" si="115"/>
        <v>23</v>
      </c>
      <c r="R1283" s="32">
        <f t="shared" si="116"/>
        <v>16.600000000000001</v>
      </c>
      <c r="S1283" s="26">
        <f t="shared" si="117"/>
        <v>1</v>
      </c>
      <c r="T1283" s="26">
        <f t="shared" si="118"/>
        <v>1</v>
      </c>
    </row>
    <row r="1284" spans="13:20" ht="15" x14ac:dyDescent="0.3">
      <c r="M1284" s="34">
        <v>1278.5</v>
      </c>
      <c r="N1284" s="34">
        <v>0</v>
      </c>
      <c r="O1284" s="32">
        <f t="shared" si="114"/>
        <v>32</v>
      </c>
      <c r="P1284" s="37">
        <f t="shared" si="119"/>
        <v>38.4</v>
      </c>
      <c r="Q1284" s="32">
        <f t="shared" si="115"/>
        <v>23</v>
      </c>
      <c r="R1284" s="32">
        <f t="shared" si="116"/>
        <v>16.600000000000001</v>
      </c>
      <c r="S1284" s="26">
        <f t="shared" si="117"/>
        <v>1</v>
      </c>
      <c r="T1284" s="26">
        <f t="shared" si="118"/>
        <v>1</v>
      </c>
    </row>
    <row r="1285" spans="13:20" ht="15" x14ac:dyDescent="0.3">
      <c r="M1285" s="34">
        <v>1279.5</v>
      </c>
      <c r="N1285" s="34">
        <v>0</v>
      </c>
      <c r="O1285" s="32">
        <f t="shared" si="114"/>
        <v>32</v>
      </c>
      <c r="P1285" s="37">
        <f t="shared" si="119"/>
        <v>38.4</v>
      </c>
      <c r="Q1285" s="32">
        <f t="shared" si="115"/>
        <v>23</v>
      </c>
      <c r="R1285" s="32">
        <f t="shared" si="116"/>
        <v>16.600000000000001</v>
      </c>
      <c r="S1285" s="26">
        <f t="shared" si="117"/>
        <v>1</v>
      </c>
      <c r="T1285" s="26">
        <f t="shared" si="118"/>
        <v>1</v>
      </c>
    </row>
    <row r="1286" spans="13:20" ht="15" x14ac:dyDescent="0.3">
      <c r="M1286" s="34">
        <v>1280.5</v>
      </c>
      <c r="N1286" s="34">
        <v>1.7</v>
      </c>
      <c r="O1286" s="32">
        <f t="shared" ref="O1286:O1349" si="120">CONVERT(N1286,"C","F")</f>
        <v>35.06</v>
      </c>
      <c r="P1286" s="37">
        <f t="shared" si="119"/>
        <v>42.072000000000003</v>
      </c>
      <c r="Q1286" s="32">
        <f t="shared" ref="Q1286:Q1349" si="121">$L$3-O1286</f>
        <v>19.939999999999998</v>
      </c>
      <c r="R1286" s="32">
        <f t="shared" ref="R1286:R1349" si="122">$L$3-P1286</f>
        <v>12.927999999999997</v>
      </c>
      <c r="S1286" s="26">
        <f t="shared" ref="S1286:S1349" si="123">IF(O1286&lt;=$L$3, 1, 0)</f>
        <v>1</v>
      </c>
      <c r="T1286" s="26">
        <f t="shared" ref="T1286:T1349" si="124">IF(P1286&lt;=$L$3, 1, 0)</f>
        <v>1</v>
      </c>
    </row>
    <row r="1287" spans="13:20" ht="15" x14ac:dyDescent="0.3">
      <c r="M1287" s="34">
        <v>1281.5</v>
      </c>
      <c r="N1287" s="34">
        <v>2.8</v>
      </c>
      <c r="O1287" s="32">
        <f t="shared" si="120"/>
        <v>37.04</v>
      </c>
      <c r="P1287" s="37">
        <f t="shared" ref="P1287:P1350" si="125">O1287*1.2</f>
        <v>44.448</v>
      </c>
      <c r="Q1287" s="32">
        <f t="shared" si="121"/>
        <v>17.96</v>
      </c>
      <c r="R1287" s="32">
        <f t="shared" si="122"/>
        <v>10.552</v>
      </c>
      <c r="S1287" s="26">
        <f t="shared" si="123"/>
        <v>1</v>
      </c>
      <c r="T1287" s="26">
        <f t="shared" si="124"/>
        <v>1</v>
      </c>
    </row>
    <row r="1288" spans="13:20" ht="15" x14ac:dyDescent="0.3">
      <c r="M1288" s="34">
        <v>1282.5</v>
      </c>
      <c r="N1288" s="34">
        <v>3.3</v>
      </c>
      <c r="O1288" s="32">
        <f t="shared" si="120"/>
        <v>37.94</v>
      </c>
      <c r="P1288" s="37">
        <f t="shared" si="125"/>
        <v>45.527999999999999</v>
      </c>
      <c r="Q1288" s="32">
        <f t="shared" si="121"/>
        <v>17.060000000000002</v>
      </c>
      <c r="R1288" s="32">
        <f t="shared" si="122"/>
        <v>9.4720000000000013</v>
      </c>
      <c r="S1288" s="26">
        <f t="shared" si="123"/>
        <v>1</v>
      </c>
      <c r="T1288" s="26">
        <f t="shared" si="124"/>
        <v>1</v>
      </c>
    </row>
    <row r="1289" spans="13:20" ht="15" x14ac:dyDescent="0.3">
      <c r="M1289" s="34">
        <v>1283.5</v>
      </c>
      <c r="N1289" s="34">
        <v>2.8</v>
      </c>
      <c r="O1289" s="32">
        <f t="shared" si="120"/>
        <v>37.04</v>
      </c>
      <c r="P1289" s="37">
        <f t="shared" si="125"/>
        <v>44.448</v>
      </c>
      <c r="Q1289" s="32">
        <f t="shared" si="121"/>
        <v>17.96</v>
      </c>
      <c r="R1289" s="32">
        <f t="shared" si="122"/>
        <v>10.552</v>
      </c>
      <c r="S1289" s="26">
        <f t="shared" si="123"/>
        <v>1</v>
      </c>
      <c r="T1289" s="26">
        <f t="shared" si="124"/>
        <v>1</v>
      </c>
    </row>
    <row r="1290" spans="13:20" ht="15" x14ac:dyDescent="0.3">
      <c r="M1290" s="34">
        <v>1284.5</v>
      </c>
      <c r="N1290" s="34">
        <v>2.8</v>
      </c>
      <c r="O1290" s="32">
        <f t="shared" si="120"/>
        <v>37.04</v>
      </c>
      <c r="P1290" s="37">
        <f t="shared" si="125"/>
        <v>44.448</v>
      </c>
      <c r="Q1290" s="32">
        <f t="shared" si="121"/>
        <v>17.96</v>
      </c>
      <c r="R1290" s="32">
        <f t="shared" si="122"/>
        <v>10.552</v>
      </c>
      <c r="S1290" s="26">
        <f t="shared" si="123"/>
        <v>1</v>
      </c>
      <c r="T1290" s="26">
        <f t="shared" si="124"/>
        <v>1</v>
      </c>
    </row>
    <row r="1291" spans="13:20" ht="15" x14ac:dyDescent="0.3">
      <c r="M1291" s="34">
        <v>1285.5</v>
      </c>
      <c r="N1291" s="34">
        <v>1.7</v>
      </c>
      <c r="O1291" s="32">
        <f t="shared" si="120"/>
        <v>35.06</v>
      </c>
      <c r="P1291" s="37">
        <f t="shared" si="125"/>
        <v>42.072000000000003</v>
      </c>
      <c r="Q1291" s="32">
        <f t="shared" si="121"/>
        <v>19.939999999999998</v>
      </c>
      <c r="R1291" s="32">
        <f t="shared" si="122"/>
        <v>12.927999999999997</v>
      </c>
      <c r="S1291" s="26">
        <f t="shared" si="123"/>
        <v>1</v>
      </c>
      <c r="T1291" s="26">
        <f t="shared" si="124"/>
        <v>1</v>
      </c>
    </row>
    <row r="1292" spans="13:20" ht="15" x14ac:dyDescent="0.3">
      <c r="M1292" s="34">
        <v>1286.5</v>
      </c>
      <c r="N1292" s="34">
        <v>1.7</v>
      </c>
      <c r="O1292" s="32">
        <f t="shared" si="120"/>
        <v>35.06</v>
      </c>
      <c r="P1292" s="37">
        <f t="shared" si="125"/>
        <v>42.072000000000003</v>
      </c>
      <c r="Q1292" s="32">
        <f t="shared" si="121"/>
        <v>19.939999999999998</v>
      </c>
      <c r="R1292" s="32">
        <f t="shared" si="122"/>
        <v>12.927999999999997</v>
      </c>
      <c r="S1292" s="26">
        <f t="shared" si="123"/>
        <v>1</v>
      </c>
      <c r="T1292" s="26">
        <f t="shared" si="124"/>
        <v>1</v>
      </c>
    </row>
    <row r="1293" spans="13:20" ht="15" x14ac:dyDescent="0.3">
      <c r="M1293" s="34">
        <v>1287.5</v>
      </c>
      <c r="N1293" s="34">
        <v>1.7</v>
      </c>
      <c r="O1293" s="32">
        <f t="shared" si="120"/>
        <v>35.06</v>
      </c>
      <c r="P1293" s="37">
        <f t="shared" si="125"/>
        <v>42.072000000000003</v>
      </c>
      <c r="Q1293" s="32">
        <f t="shared" si="121"/>
        <v>19.939999999999998</v>
      </c>
      <c r="R1293" s="32">
        <f t="shared" si="122"/>
        <v>12.927999999999997</v>
      </c>
      <c r="S1293" s="26">
        <f t="shared" si="123"/>
        <v>1</v>
      </c>
      <c r="T1293" s="26">
        <f t="shared" si="124"/>
        <v>1</v>
      </c>
    </row>
    <row r="1294" spans="13:20" ht="15" x14ac:dyDescent="0.3">
      <c r="M1294" s="34">
        <v>1288.5</v>
      </c>
      <c r="N1294" s="34">
        <v>1.7</v>
      </c>
      <c r="O1294" s="32">
        <f t="shared" si="120"/>
        <v>35.06</v>
      </c>
      <c r="P1294" s="37">
        <f t="shared" si="125"/>
        <v>42.072000000000003</v>
      </c>
      <c r="Q1294" s="32">
        <f t="shared" si="121"/>
        <v>19.939999999999998</v>
      </c>
      <c r="R1294" s="32">
        <f t="shared" si="122"/>
        <v>12.927999999999997</v>
      </c>
      <c r="S1294" s="26">
        <f t="shared" si="123"/>
        <v>1</v>
      </c>
      <c r="T1294" s="26">
        <f t="shared" si="124"/>
        <v>1</v>
      </c>
    </row>
    <row r="1295" spans="13:20" ht="15" x14ac:dyDescent="0.3">
      <c r="M1295" s="34">
        <v>1289.5</v>
      </c>
      <c r="N1295" s="34">
        <v>1.7</v>
      </c>
      <c r="O1295" s="32">
        <f t="shared" si="120"/>
        <v>35.06</v>
      </c>
      <c r="P1295" s="37">
        <f t="shared" si="125"/>
        <v>42.072000000000003</v>
      </c>
      <c r="Q1295" s="32">
        <f t="shared" si="121"/>
        <v>19.939999999999998</v>
      </c>
      <c r="R1295" s="32">
        <f t="shared" si="122"/>
        <v>12.927999999999997</v>
      </c>
      <c r="S1295" s="26">
        <f t="shared" si="123"/>
        <v>1</v>
      </c>
      <c r="T1295" s="26">
        <f t="shared" si="124"/>
        <v>1</v>
      </c>
    </row>
    <row r="1296" spans="13:20" ht="15" x14ac:dyDescent="0.3">
      <c r="M1296" s="34">
        <v>1290.5</v>
      </c>
      <c r="N1296" s="34">
        <v>1.7</v>
      </c>
      <c r="O1296" s="32">
        <f t="shared" si="120"/>
        <v>35.06</v>
      </c>
      <c r="P1296" s="37">
        <f t="shared" si="125"/>
        <v>42.072000000000003</v>
      </c>
      <c r="Q1296" s="32">
        <f t="shared" si="121"/>
        <v>19.939999999999998</v>
      </c>
      <c r="R1296" s="32">
        <f t="shared" si="122"/>
        <v>12.927999999999997</v>
      </c>
      <c r="S1296" s="26">
        <f t="shared" si="123"/>
        <v>1</v>
      </c>
      <c r="T1296" s="26">
        <f t="shared" si="124"/>
        <v>1</v>
      </c>
    </row>
    <row r="1297" spans="13:20" ht="15" x14ac:dyDescent="0.3">
      <c r="M1297" s="34">
        <v>1291.5</v>
      </c>
      <c r="N1297" s="34">
        <v>1.7</v>
      </c>
      <c r="O1297" s="32">
        <f t="shared" si="120"/>
        <v>35.06</v>
      </c>
      <c r="P1297" s="37">
        <f t="shared" si="125"/>
        <v>42.072000000000003</v>
      </c>
      <c r="Q1297" s="32">
        <f t="shared" si="121"/>
        <v>19.939999999999998</v>
      </c>
      <c r="R1297" s="32">
        <f t="shared" si="122"/>
        <v>12.927999999999997</v>
      </c>
      <c r="S1297" s="26">
        <f t="shared" si="123"/>
        <v>1</v>
      </c>
      <c r="T1297" s="26">
        <f t="shared" si="124"/>
        <v>1</v>
      </c>
    </row>
    <row r="1298" spans="13:20" ht="15" x14ac:dyDescent="0.3">
      <c r="M1298" s="34">
        <v>1292.5</v>
      </c>
      <c r="N1298" s="34">
        <v>1.7</v>
      </c>
      <c r="O1298" s="32">
        <f t="shared" si="120"/>
        <v>35.06</v>
      </c>
      <c r="P1298" s="37">
        <f t="shared" si="125"/>
        <v>42.072000000000003</v>
      </c>
      <c r="Q1298" s="32">
        <f t="shared" si="121"/>
        <v>19.939999999999998</v>
      </c>
      <c r="R1298" s="32">
        <f t="shared" si="122"/>
        <v>12.927999999999997</v>
      </c>
      <c r="S1298" s="26">
        <f t="shared" si="123"/>
        <v>1</v>
      </c>
      <c r="T1298" s="26">
        <f t="shared" si="124"/>
        <v>1</v>
      </c>
    </row>
    <row r="1299" spans="13:20" ht="15" x14ac:dyDescent="0.3">
      <c r="M1299" s="34">
        <v>1293.5</v>
      </c>
      <c r="N1299" s="34">
        <v>1.1000000000000001</v>
      </c>
      <c r="O1299" s="32">
        <f t="shared" si="120"/>
        <v>33.979999999999997</v>
      </c>
      <c r="P1299" s="37">
        <f t="shared" si="125"/>
        <v>40.775999999999996</v>
      </c>
      <c r="Q1299" s="32">
        <f t="shared" si="121"/>
        <v>21.020000000000003</v>
      </c>
      <c r="R1299" s="32">
        <f t="shared" si="122"/>
        <v>14.224000000000004</v>
      </c>
      <c r="S1299" s="26">
        <f t="shared" si="123"/>
        <v>1</v>
      </c>
      <c r="T1299" s="26">
        <f t="shared" si="124"/>
        <v>1</v>
      </c>
    </row>
    <row r="1300" spans="13:20" ht="15" x14ac:dyDescent="0.3">
      <c r="M1300" s="34">
        <v>1294.5</v>
      </c>
      <c r="N1300" s="34">
        <v>1.7</v>
      </c>
      <c r="O1300" s="32">
        <f t="shared" si="120"/>
        <v>35.06</v>
      </c>
      <c r="P1300" s="37">
        <f t="shared" si="125"/>
        <v>42.072000000000003</v>
      </c>
      <c r="Q1300" s="32">
        <f t="shared" si="121"/>
        <v>19.939999999999998</v>
      </c>
      <c r="R1300" s="32">
        <f t="shared" si="122"/>
        <v>12.927999999999997</v>
      </c>
      <c r="S1300" s="26">
        <f t="shared" si="123"/>
        <v>1</v>
      </c>
      <c r="T1300" s="26">
        <f t="shared" si="124"/>
        <v>1</v>
      </c>
    </row>
    <row r="1301" spans="13:20" ht="15" x14ac:dyDescent="0.3">
      <c r="M1301" s="34">
        <v>1295.5</v>
      </c>
      <c r="N1301" s="34">
        <v>1.7</v>
      </c>
      <c r="O1301" s="32">
        <f t="shared" si="120"/>
        <v>35.06</v>
      </c>
      <c r="P1301" s="37">
        <f t="shared" si="125"/>
        <v>42.072000000000003</v>
      </c>
      <c r="Q1301" s="32">
        <f t="shared" si="121"/>
        <v>19.939999999999998</v>
      </c>
      <c r="R1301" s="32">
        <f t="shared" si="122"/>
        <v>12.927999999999997</v>
      </c>
      <c r="S1301" s="26">
        <f t="shared" si="123"/>
        <v>1</v>
      </c>
      <c r="T1301" s="26">
        <f t="shared" si="124"/>
        <v>1</v>
      </c>
    </row>
    <row r="1302" spans="13:20" ht="15" x14ac:dyDescent="0.3">
      <c r="M1302" s="34">
        <v>1296.5</v>
      </c>
      <c r="N1302" s="34">
        <v>1.1000000000000001</v>
      </c>
      <c r="O1302" s="32">
        <f t="shared" si="120"/>
        <v>33.979999999999997</v>
      </c>
      <c r="P1302" s="37">
        <f t="shared" si="125"/>
        <v>40.775999999999996</v>
      </c>
      <c r="Q1302" s="32">
        <f t="shared" si="121"/>
        <v>21.020000000000003</v>
      </c>
      <c r="R1302" s="32">
        <f t="shared" si="122"/>
        <v>14.224000000000004</v>
      </c>
      <c r="S1302" s="26">
        <f t="shared" si="123"/>
        <v>1</v>
      </c>
      <c r="T1302" s="26">
        <f t="shared" si="124"/>
        <v>1</v>
      </c>
    </row>
    <row r="1303" spans="13:20" ht="15" x14ac:dyDescent="0.3">
      <c r="M1303" s="34">
        <v>1297.5</v>
      </c>
      <c r="N1303" s="34">
        <v>0.6</v>
      </c>
      <c r="O1303" s="32">
        <f t="shared" si="120"/>
        <v>33.08</v>
      </c>
      <c r="P1303" s="37">
        <f t="shared" si="125"/>
        <v>39.695999999999998</v>
      </c>
      <c r="Q1303" s="32">
        <f t="shared" si="121"/>
        <v>21.92</v>
      </c>
      <c r="R1303" s="32">
        <f t="shared" si="122"/>
        <v>15.304000000000002</v>
      </c>
      <c r="S1303" s="26">
        <f t="shared" si="123"/>
        <v>1</v>
      </c>
      <c r="T1303" s="26">
        <f t="shared" si="124"/>
        <v>1</v>
      </c>
    </row>
    <row r="1304" spans="13:20" ht="15" x14ac:dyDescent="0.3">
      <c r="M1304" s="34">
        <v>1298.5</v>
      </c>
      <c r="N1304" s="34">
        <v>0.6</v>
      </c>
      <c r="O1304" s="32">
        <f t="shared" si="120"/>
        <v>33.08</v>
      </c>
      <c r="P1304" s="37">
        <f t="shared" si="125"/>
        <v>39.695999999999998</v>
      </c>
      <c r="Q1304" s="32">
        <f t="shared" si="121"/>
        <v>21.92</v>
      </c>
      <c r="R1304" s="32">
        <f t="shared" si="122"/>
        <v>15.304000000000002</v>
      </c>
      <c r="S1304" s="26">
        <f t="shared" si="123"/>
        <v>1</v>
      </c>
      <c r="T1304" s="26">
        <f t="shared" si="124"/>
        <v>1</v>
      </c>
    </row>
    <row r="1305" spans="13:20" ht="15" x14ac:dyDescent="0.3">
      <c r="M1305" s="34">
        <v>1299.5</v>
      </c>
      <c r="N1305" s="34">
        <v>0.6</v>
      </c>
      <c r="O1305" s="32">
        <f t="shared" si="120"/>
        <v>33.08</v>
      </c>
      <c r="P1305" s="37">
        <f t="shared" si="125"/>
        <v>39.695999999999998</v>
      </c>
      <c r="Q1305" s="32">
        <f t="shared" si="121"/>
        <v>21.92</v>
      </c>
      <c r="R1305" s="32">
        <f t="shared" si="122"/>
        <v>15.304000000000002</v>
      </c>
      <c r="S1305" s="26">
        <f t="shared" si="123"/>
        <v>1</v>
      </c>
      <c r="T1305" s="26">
        <f t="shared" si="124"/>
        <v>1</v>
      </c>
    </row>
    <row r="1306" spans="13:20" ht="15" x14ac:dyDescent="0.3">
      <c r="M1306" s="34">
        <v>1300.5</v>
      </c>
      <c r="N1306" s="34">
        <v>1.1000000000000001</v>
      </c>
      <c r="O1306" s="32">
        <f t="shared" si="120"/>
        <v>33.979999999999997</v>
      </c>
      <c r="P1306" s="37">
        <f t="shared" si="125"/>
        <v>40.775999999999996</v>
      </c>
      <c r="Q1306" s="32">
        <f t="shared" si="121"/>
        <v>21.020000000000003</v>
      </c>
      <c r="R1306" s="32">
        <f t="shared" si="122"/>
        <v>14.224000000000004</v>
      </c>
      <c r="S1306" s="26">
        <f t="shared" si="123"/>
        <v>1</v>
      </c>
      <c r="T1306" s="26">
        <f t="shared" si="124"/>
        <v>1</v>
      </c>
    </row>
    <row r="1307" spans="13:20" ht="15" x14ac:dyDescent="0.3">
      <c r="M1307" s="34">
        <v>1301.5</v>
      </c>
      <c r="N1307" s="34">
        <v>1.1000000000000001</v>
      </c>
      <c r="O1307" s="32">
        <f t="shared" si="120"/>
        <v>33.979999999999997</v>
      </c>
      <c r="P1307" s="37">
        <f t="shared" si="125"/>
        <v>40.775999999999996</v>
      </c>
      <c r="Q1307" s="32">
        <f t="shared" si="121"/>
        <v>21.020000000000003</v>
      </c>
      <c r="R1307" s="32">
        <f t="shared" si="122"/>
        <v>14.224000000000004</v>
      </c>
      <c r="S1307" s="26">
        <f t="shared" si="123"/>
        <v>1</v>
      </c>
      <c r="T1307" s="26">
        <f t="shared" si="124"/>
        <v>1</v>
      </c>
    </row>
    <row r="1308" spans="13:20" ht="15" x14ac:dyDescent="0.3">
      <c r="M1308" s="34">
        <v>1302.5</v>
      </c>
      <c r="N1308" s="34">
        <v>1.1000000000000001</v>
      </c>
      <c r="O1308" s="32">
        <f t="shared" si="120"/>
        <v>33.979999999999997</v>
      </c>
      <c r="P1308" s="37">
        <f t="shared" si="125"/>
        <v>40.775999999999996</v>
      </c>
      <c r="Q1308" s="32">
        <f t="shared" si="121"/>
        <v>21.020000000000003</v>
      </c>
      <c r="R1308" s="32">
        <f t="shared" si="122"/>
        <v>14.224000000000004</v>
      </c>
      <c r="S1308" s="26">
        <f t="shared" si="123"/>
        <v>1</v>
      </c>
      <c r="T1308" s="26">
        <f t="shared" si="124"/>
        <v>1</v>
      </c>
    </row>
    <row r="1309" spans="13:20" ht="15" x14ac:dyDescent="0.3">
      <c r="M1309" s="34">
        <v>1303.5</v>
      </c>
      <c r="N1309" s="34">
        <v>1.7</v>
      </c>
      <c r="O1309" s="32">
        <f t="shared" si="120"/>
        <v>35.06</v>
      </c>
      <c r="P1309" s="37">
        <f t="shared" si="125"/>
        <v>42.072000000000003</v>
      </c>
      <c r="Q1309" s="32">
        <f t="shared" si="121"/>
        <v>19.939999999999998</v>
      </c>
      <c r="R1309" s="32">
        <f t="shared" si="122"/>
        <v>12.927999999999997</v>
      </c>
      <c r="S1309" s="26">
        <f t="shared" si="123"/>
        <v>1</v>
      </c>
      <c r="T1309" s="26">
        <f t="shared" si="124"/>
        <v>1</v>
      </c>
    </row>
    <row r="1310" spans="13:20" ht="15" x14ac:dyDescent="0.3">
      <c r="M1310" s="34">
        <v>1304.5</v>
      </c>
      <c r="N1310" s="34">
        <v>0.6</v>
      </c>
      <c r="O1310" s="32">
        <f t="shared" si="120"/>
        <v>33.08</v>
      </c>
      <c r="P1310" s="37">
        <f t="shared" si="125"/>
        <v>39.695999999999998</v>
      </c>
      <c r="Q1310" s="32">
        <f t="shared" si="121"/>
        <v>21.92</v>
      </c>
      <c r="R1310" s="32">
        <f t="shared" si="122"/>
        <v>15.304000000000002</v>
      </c>
      <c r="S1310" s="26">
        <f t="shared" si="123"/>
        <v>1</v>
      </c>
      <c r="T1310" s="26">
        <f t="shared" si="124"/>
        <v>1</v>
      </c>
    </row>
    <row r="1311" spans="13:20" ht="15" x14ac:dyDescent="0.3">
      <c r="M1311" s="34">
        <v>1305.5</v>
      </c>
      <c r="N1311" s="34">
        <v>0.6</v>
      </c>
      <c r="O1311" s="32">
        <f t="shared" si="120"/>
        <v>33.08</v>
      </c>
      <c r="P1311" s="37">
        <f t="shared" si="125"/>
        <v>39.695999999999998</v>
      </c>
      <c r="Q1311" s="32">
        <f t="shared" si="121"/>
        <v>21.92</v>
      </c>
      <c r="R1311" s="32">
        <f t="shared" si="122"/>
        <v>15.304000000000002</v>
      </c>
      <c r="S1311" s="26">
        <f t="shared" si="123"/>
        <v>1</v>
      </c>
      <c r="T1311" s="26">
        <f t="shared" si="124"/>
        <v>1</v>
      </c>
    </row>
    <row r="1312" spans="13:20" ht="15" x14ac:dyDescent="0.3">
      <c r="M1312" s="34">
        <v>1306.5</v>
      </c>
      <c r="N1312" s="34">
        <v>0.6</v>
      </c>
      <c r="O1312" s="32">
        <f t="shared" si="120"/>
        <v>33.08</v>
      </c>
      <c r="P1312" s="37">
        <f t="shared" si="125"/>
        <v>39.695999999999998</v>
      </c>
      <c r="Q1312" s="32">
        <f t="shared" si="121"/>
        <v>21.92</v>
      </c>
      <c r="R1312" s="32">
        <f t="shared" si="122"/>
        <v>15.304000000000002</v>
      </c>
      <c r="S1312" s="26">
        <f t="shared" si="123"/>
        <v>1</v>
      </c>
      <c r="T1312" s="26">
        <f t="shared" si="124"/>
        <v>1</v>
      </c>
    </row>
    <row r="1313" spans="13:20" ht="15" x14ac:dyDescent="0.3">
      <c r="M1313" s="34">
        <v>1307.5</v>
      </c>
      <c r="N1313" s="34">
        <v>1.1000000000000001</v>
      </c>
      <c r="O1313" s="32">
        <f t="shared" si="120"/>
        <v>33.979999999999997</v>
      </c>
      <c r="P1313" s="37">
        <f t="shared" si="125"/>
        <v>40.775999999999996</v>
      </c>
      <c r="Q1313" s="32">
        <f t="shared" si="121"/>
        <v>21.020000000000003</v>
      </c>
      <c r="R1313" s="32">
        <f t="shared" si="122"/>
        <v>14.224000000000004</v>
      </c>
      <c r="S1313" s="26">
        <f t="shared" si="123"/>
        <v>1</v>
      </c>
      <c r="T1313" s="26">
        <f t="shared" si="124"/>
        <v>1</v>
      </c>
    </row>
    <row r="1314" spans="13:20" ht="15" x14ac:dyDescent="0.3">
      <c r="M1314" s="34">
        <v>1308.5</v>
      </c>
      <c r="N1314" s="34">
        <v>1.1000000000000001</v>
      </c>
      <c r="O1314" s="32">
        <f t="shared" si="120"/>
        <v>33.979999999999997</v>
      </c>
      <c r="P1314" s="37">
        <f t="shared" si="125"/>
        <v>40.775999999999996</v>
      </c>
      <c r="Q1314" s="32">
        <f t="shared" si="121"/>
        <v>21.020000000000003</v>
      </c>
      <c r="R1314" s="32">
        <f t="shared" si="122"/>
        <v>14.224000000000004</v>
      </c>
      <c r="S1314" s="26">
        <f t="shared" si="123"/>
        <v>1</v>
      </c>
      <c r="T1314" s="26">
        <f t="shared" si="124"/>
        <v>1</v>
      </c>
    </row>
    <row r="1315" spans="13:20" ht="15" x14ac:dyDescent="0.3">
      <c r="M1315" s="34">
        <v>1309.5</v>
      </c>
      <c r="N1315" s="34">
        <v>1.7</v>
      </c>
      <c r="O1315" s="32">
        <f t="shared" si="120"/>
        <v>35.06</v>
      </c>
      <c r="P1315" s="37">
        <f t="shared" si="125"/>
        <v>42.072000000000003</v>
      </c>
      <c r="Q1315" s="32">
        <f t="shared" si="121"/>
        <v>19.939999999999998</v>
      </c>
      <c r="R1315" s="32">
        <f t="shared" si="122"/>
        <v>12.927999999999997</v>
      </c>
      <c r="S1315" s="26">
        <f t="shared" si="123"/>
        <v>1</v>
      </c>
      <c r="T1315" s="26">
        <f t="shared" si="124"/>
        <v>1</v>
      </c>
    </row>
    <row r="1316" spans="13:20" ht="15" x14ac:dyDescent="0.3">
      <c r="M1316" s="34">
        <v>1310.5</v>
      </c>
      <c r="N1316" s="34">
        <v>1.7</v>
      </c>
      <c r="O1316" s="32">
        <f t="shared" si="120"/>
        <v>35.06</v>
      </c>
      <c r="P1316" s="37">
        <f t="shared" si="125"/>
        <v>42.072000000000003</v>
      </c>
      <c r="Q1316" s="32">
        <f t="shared" si="121"/>
        <v>19.939999999999998</v>
      </c>
      <c r="R1316" s="32">
        <f t="shared" si="122"/>
        <v>12.927999999999997</v>
      </c>
      <c r="S1316" s="26">
        <f t="shared" si="123"/>
        <v>1</v>
      </c>
      <c r="T1316" s="26">
        <f t="shared" si="124"/>
        <v>1</v>
      </c>
    </row>
    <row r="1317" spans="13:20" ht="15" x14ac:dyDescent="0.3">
      <c r="M1317" s="34">
        <v>1311.5</v>
      </c>
      <c r="N1317" s="34">
        <v>2.2000000000000002</v>
      </c>
      <c r="O1317" s="32">
        <f t="shared" si="120"/>
        <v>35.96</v>
      </c>
      <c r="P1317" s="37">
        <f t="shared" si="125"/>
        <v>43.152000000000001</v>
      </c>
      <c r="Q1317" s="32">
        <f t="shared" si="121"/>
        <v>19.04</v>
      </c>
      <c r="R1317" s="32">
        <f t="shared" si="122"/>
        <v>11.847999999999999</v>
      </c>
      <c r="S1317" s="26">
        <f t="shared" si="123"/>
        <v>1</v>
      </c>
      <c r="T1317" s="26">
        <f t="shared" si="124"/>
        <v>1</v>
      </c>
    </row>
    <row r="1318" spans="13:20" ht="15" x14ac:dyDescent="0.3">
      <c r="M1318" s="34">
        <v>1312.5</v>
      </c>
      <c r="N1318" s="34">
        <v>2.2000000000000002</v>
      </c>
      <c r="O1318" s="32">
        <f t="shared" si="120"/>
        <v>35.96</v>
      </c>
      <c r="P1318" s="37">
        <f t="shared" si="125"/>
        <v>43.152000000000001</v>
      </c>
      <c r="Q1318" s="32">
        <f t="shared" si="121"/>
        <v>19.04</v>
      </c>
      <c r="R1318" s="32">
        <f t="shared" si="122"/>
        <v>11.847999999999999</v>
      </c>
      <c r="S1318" s="26">
        <f t="shared" si="123"/>
        <v>1</v>
      </c>
      <c r="T1318" s="26">
        <f t="shared" si="124"/>
        <v>1</v>
      </c>
    </row>
    <row r="1319" spans="13:20" ht="15" x14ac:dyDescent="0.3">
      <c r="M1319" s="34">
        <v>1313.5</v>
      </c>
      <c r="N1319" s="34">
        <v>2.8</v>
      </c>
      <c r="O1319" s="32">
        <f t="shared" si="120"/>
        <v>37.04</v>
      </c>
      <c r="P1319" s="37">
        <f t="shared" si="125"/>
        <v>44.448</v>
      </c>
      <c r="Q1319" s="32">
        <f t="shared" si="121"/>
        <v>17.96</v>
      </c>
      <c r="R1319" s="32">
        <f t="shared" si="122"/>
        <v>10.552</v>
      </c>
      <c r="S1319" s="26">
        <f t="shared" si="123"/>
        <v>1</v>
      </c>
      <c r="T1319" s="26">
        <f t="shared" si="124"/>
        <v>1</v>
      </c>
    </row>
    <row r="1320" spans="13:20" ht="15" x14ac:dyDescent="0.3">
      <c r="M1320" s="34">
        <v>1314.5</v>
      </c>
      <c r="N1320" s="34">
        <v>2.8</v>
      </c>
      <c r="O1320" s="32">
        <f t="shared" si="120"/>
        <v>37.04</v>
      </c>
      <c r="P1320" s="37">
        <f t="shared" si="125"/>
        <v>44.448</v>
      </c>
      <c r="Q1320" s="32">
        <f t="shared" si="121"/>
        <v>17.96</v>
      </c>
      <c r="R1320" s="32">
        <f t="shared" si="122"/>
        <v>10.552</v>
      </c>
      <c r="S1320" s="26">
        <f t="shared" si="123"/>
        <v>1</v>
      </c>
      <c r="T1320" s="26">
        <f t="shared" si="124"/>
        <v>1</v>
      </c>
    </row>
    <row r="1321" spans="13:20" ht="15" x14ac:dyDescent="0.3">
      <c r="M1321" s="34">
        <v>1315.5</v>
      </c>
      <c r="N1321" s="34">
        <v>3.3</v>
      </c>
      <c r="O1321" s="32">
        <f t="shared" si="120"/>
        <v>37.94</v>
      </c>
      <c r="P1321" s="37">
        <f t="shared" si="125"/>
        <v>45.527999999999999</v>
      </c>
      <c r="Q1321" s="32">
        <f t="shared" si="121"/>
        <v>17.060000000000002</v>
      </c>
      <c r="R1321" s="32">
        <f t="shared" si="122"/>
        <v>9.4720000000000013</v>
      </c>
      <c r="S1321" s="26">
        <f t="shared" si="123"/>
        <v>1</v>
      </c>
      <c r="T1321" s="26">
        <f t="shared" si="124"/>
        <v>1</v>
      </c>
    </row>
    <row r="1322" spans="13:20" ht="15" x14ac:dyDescent="0.3">
      <c r="M1322" s="34">
        <v>1316.5</v>
      </c>
      <c r="N1322" s="34">
        <v>3.9</v>
      </c>
      <c r="O1322" s="32">
        <f t="shared" si="120"/>
        <v>39.019999999999996</v>
      </c>
      <c r="P1322" s="37">
        <f t="shared" si="125"/>
        <v>46.823999999999991</v>
      </c>
      <c r="Q1322" s="32">
        <f t="shared" si="121"/>
        <v>15.980000000000004</v>
      </c>
      <c r="R1322" s="32">
        <f t="shared" si="122"/>
        <v>8.176000000000009</v>
      </c>
      <c r="S1322" s="26">
        <f t="shared" si="123"/>
        <v>1</v>
      </c>
      <c r="T1322" s="26">
        <f t="shared" si="124"/>
        <v>1</v>
      </c>
    </row>
    <row r="1323" spans="13:20" ht="15" x14ac:dyDescent="0.3">
      <c r="M1323" s="34">
        <v>1317.5</v>
      </c>
      <c r="N1323" s="34">
        <v>3.9</v>
      </c>
      <c r="O1323" s="32">
        <f t="shared" si="120"/>
        <v>39.019999999999996</v>
      </c>
      <c r="P1323" s="37">
        <f t="shared" si="125"/>
        <v>46.823999999999991</v>
      </c>
      <c r="Q1323" s="32">
        <f t="shared" si="121"/>
        <v>15.980000000000004</v>
      </c>
      <c r="R1323" s="32">
        <f t="shared" si="122"/>
        <v>8.176000000000009</v>
      </c>
      <c r="S1323" s="26">
        <f t="shared" si="123"/>
        <v>1</v>
      </c>
      <c r="T1323" s="26">
        <f t="shared" si="124"/>
        <v>1</v>
      </c>
    </row>
    <row r="1324" spans="13:20" ht="15" x14ac:dyDescent="0.3">
      <c r="M1324" s="34">
        <v>1318.5</v>
      </c>
      <c r="N1324" s="34">
        <v>3.3</v>
      </c>
      <c r="O1324" s="32">
        <f t="shared" si="120"/>
        <v>37.94</v>
      </c>
      <c r="P1324" s="37">
        <f t="shared" si="125"/>
        <v>45.527999999999999</v>
      </c>
      <c r="Q1324" s="32">
        <f t="shared" si="121"/>
        <v>17.060000000000002</v>
      </c>
      <c r="R1324" s="32">
        <f t="shared" si="122"/>
        <v>9.4720000000000013</v>
      </c>
      <c r="S1324" s="26">
        <f t="shared" si="123"/>
        <v>1</v>
      </c>
      <c r="T1324" s="26">
        <f t="shared" si="124"/>
        <v>1</v>
      </c>
    </row>
    <row r="1325" spans="13:20" ht="15" x14ac:dyDescent="0.3">
      <c r="M1325" s="34">
        <v>1319.5</v>
      </c>
      <c r="N1325" s="34">
        <v>3.3</v>
      </c>
      <c r="O1325" s="32">
        <f t="shared" si="120"/>
        <v>37.94</v>
      </c>
      <c r="P1325" s="37">
        <f t="shared" si="125"/>
        <v>45.527999999999999</v>
      </c>
      <c r="Q1325" s="32">
        <f t="shared" si="121"/>
        <v>17.060000000000002</v>
      </c>
      <c r="R1325" s="32">
        <f t="shared" si="122"/>
        <v>9.4720000000000013</v>
      </c>
      <c r="S1325" s="26">
        <f t="shared" si="123"/>
        <v>1</v>
      </c>
      <c r="T1325" s="26">
        <f t="shared" si="124"/>
        <v>1</v>
      </c>
    </row>
    <row r="1326" spans="13:20" ht="15" x14ac:dyDescent="0.3">
      <c r="M1326" s="34">
        <v>1320.5</v>
      </c>
      <c r="N1326" s="34">
        <v>4.4000000000000004</v>
      </c>
      <c r="O1326" s="32">
        <f t="shared" si="120"/>
        <v>39.92</v>
      </c>
      <c r="P1326" s="37">
        <f t="shared" si="125"/>
        <v>47.904000000000003</v>
      </c>
      <c r="Q1326" s="32">
        <f t="shared" si="121"/>
        <v>15.079999999999998</v>
      </c>
      <c r="R1326" s="32">
        <f t="shared" si="122"/>
        <v>7.0959999999999965</v>
      </c>
      <c r="S1326" s="26">
        <f t="shared" si="123"/>
        <v>1</v>
      </c>
      <c r="T1326" s="26">
        <f t="shared" si="124"/>
        <v>1</v>
      </c>
    </row>
    <row r="1327" spans="13:20" ht="15" x14ac:dyDescent="0.3">
      <c r="M1327" s="34">
        <v>1321.5</v>
      </c>
      <c r="N1327" s="34">
        <v>5</v>
      </c>
      <c r="O1327" s="32">
        <f t="shared" si="120"/>
        <v>41</v>
      </c>
      <c r="P1327" s="37">
        <f t="shared" si="125"/>
        <v>49.199999999999996</v>
      </c>
      <c r="Q1327" s="32">
        <f t="shared" si="121"/>
        <v>14</v>
      </c>
      <c r="R1327" s="32">
        <f t="shared" si="122"/>
        <v>5.8000000000000043</v>
      </c>
      <c r="S1327" s="26">
        <f t="shared" si="123"/>
        <v>1</v>
      </c>
      <c r="T1327" s="26">
        <f t="shared" si="124"/>
        <v>1</v>
      </c>
    </row>
    <row r="1328" spans="13:20" ht="15" x14ac:dyDescent="0.3">
      <c r="M1328" s="34">
        <v>1322.5</v>
      </c>
      <c r="N1328" s="34">
        <v>5.6</v>
      </c>
      <c r="O1328" s="32">
        <f t="shared" si="120"/>
        <v>42.08</v>
      </c>
      <c r="P1328" s="37">
        <f t="shared" si="125"/>
        <v>50.495999999999995</v>
      </c>
      <c r="Q1328" s="32">
        <f t="shared" si="121"/>
        <v>12.920000000000002</v>
      </c>
      <c r="R1328" s="32">
        <f t="shared" si="122"/>
        <v>4.5040000000000049</v>
      </c>
      <c r="S1328" s="26">
        <f t="shared" si="123"/>
        <v>1</v>
      </c>
      <c r="T1328" s="26">
        <f t="shared" si="124"/>
        <v>1</v>
      </c>
    </row>
    <row r="1329" spans="13:20" ht="15" x14ac:dyDescent="0.3">
      <c r="M1329" s="34">
        <v>1323.5</v>
      </c>
      <c r="N1329" s="34">
        <v>5</v>
      </c>
      <c r="O1329" s="32">
        <f t="shared" si="120"/>
        <v>41</v>
      </c>
      <c r="P1329" s="37">
        <f t="shared" si="125"/>
        <v>49.199999999999996</v>
      </c>
      <c r="Q1329" s="32">
        <f t="shared" si="121"/>
        <v>14</v>
      </c>
      <c r="R1329" s="32">
        <f t="shared" si="122"/>
        <v>5.8000000000000043</v>
      </c>
      <c r="S1329" s="26">
        <f t="shared" si="123"/>
        <v>1</v>
      </c>
      <c r="T1329" s="26">
        <f t="shared" si="124"/>
        <v>1</v>
      </c>
    </row>
    <row r="1330" spans="13:20" ht="15" x14ac:dyDescent="0.3">
      <c r="M1330" s="34">
        <v>1324.5</v>
      </c>
      <c r="N1330" s="34">
        <v>3.9</v>
      </c>
      <c r="O1330" s="32">
        <f t="shared" si="120"/>
        <v>39.019999999999996</v>
      </c>
      <c r="P1330" s="37">
        <f t="shared" si="125"/>
        <v>46.823999999999991</v>
      </c>
      <c r="Q1330" s="32">
        <f t="shared" si="121"/>
        <v>15.980000000000004</v>
      </c>
      <c r="R1330" s="32">
        <f t="shared" si="122"/>
        <v>8.176000000000009</v>
      </c>
      <c r="S1330" s="26">
        <f t="shared" si="123"/>
        <v>1</v>
      </c>
      <c r="T1330" s="26">
        <f t="shared" si="124"/>
        <v>1</v>
      </c>
    </row>
    <row r="1331" spans="13:20" ht="15" x14ac:dyDescent="0.3">
      <c r="M1331" s="34">
        <v>1325.5</v>
      </c>
      <c r="N1331" s="34">
        <v>5</v>
      </c>
      <c r="O1331" s="32">
        <f t="shared" si="120"/>
        <v>41</v>
      </c>
      <c r="P1331" s="37">
        <f t="shared" si="125"/>
        <v>49.199999999999996</v>
      </c>
      <c r="Q1331" s="32">
        <f t="shared" si="121"/>
        <v>14</v>
      </c>
      <c r="R1331" s="32">
        <f t="shared" si="122"/>
        <v>5.8000000000000043</v>
      </c>
      <c r="S1331" s="26">
        <f t="shared" si="123"/>
        <v>1</v>
      </c>
      <c r="T1331" s="26">
        <f t="shared" si="124"/>
        <v>1</v>
      </c>
    </row>
    <row r="1332" spans="13:20" ht="15" x14ac:dyDescent="0.3">
      <c r="M1332" s="34">
        <v>1326.5</v>
      </c>
      <c r="N1332" s="34">
        <v>3.9</v>
      </c>
      <c r="O1332" s="32">
        <f t="shared" si="120"/>
        <v>39.019999999999996</v>
      </c>
      <c r="P1332" s="37">
        <f t="shared" si="125"/>
        <v>46.823999999999991</v>
      </c>
      <c r="Q1332" s="32">
        <f t="shared" si="121"/>
        <v>15.980000000000004</v>
      </c>
      <c r="R1332" s="32">
        <f t="shared" si="122"/>
        <v>8.176000000000009</v>
      </c>
      <c r="S1332" s="26">
        <f t="shared" si="123"/>
        <v>1</v>
      </c>
      <c r="T1332" s="26">
        <f t="shared" si="124"/>
        <v>1</v>
      </c>
    </row>
    <row r="1333" spans="13:20" ht="15" x14ac:dyDescent="0.3">
      <c r="M1333" s="34">
        <v>1327.5</v>
      </c>
      <c r="N1333" s="34">
        <v>5</v>
      </c>
      <c r="O1333" s="32">
        <f t="shared" si="120"/>
        <v>41</v>
      </c>
      <c r="P1333" s="37">
        <f t="shared" si="125"/>
        <v>49.199999999999996</v>
      </c>
      <c r="Q1333" s="32">
        <f t="shared" si="121"/>
        <v>14</v>
      </c>
      <c r="R1333" s="32">
        <f t="shared" si="122"/>
        <v>5.8000000000000043</v>
      </c>
      <c r="S1333" s="26">
        <f t="shared" si="123"/>
        <v>1</v>
      </c>
      <c r="T1333" s="26">
        <f t="shared" si="124"/>
        <v>1</v>
      </c>
    </row>
    <row r="1334" spans="13:20" ht="15" x14ac:dyDescent="0.3">
      <c r="M1334" s="34">
        <v>1328.5</v>
      </c>
      <c r="N1334" s="34">
        <v>6.1</v>
      </c>
      <c r="O1334" s="32">
        <f t="shared" si="120"/>
        <v>42.980000000000004</v>
      </c>
      <c r="P1334" s="37">
        <f t="shared" si="125"/>
        <v>51.576000000000001</v>
      </c>
      <c r="Q1334" s="32">
        <f t="shared" si="121"/>
        <v>12.019999999999996</v>
      </c>
      <c r="R1334" s="32">
        <f t="shared" si="122"/>
        <v>3.4239999999999995</v>
      </c>
      <c r="S1334" s="26">
        <f t="shared" si="123"/>
        <v>1</v>
      </c>
      <c r="T1334" s="26">
        <f t="shared" si="124"/>
        <v>1</v>
      </c>
    </row>
    <row r="1335" spans="13:20" ht="15" x14ac:dyDescent="0.3">
      <c r="M1335" s="34">
        <v>1329.5</v>
      </c>
      <c r="N1335" s="34">
        <v>7.2</v>
      </c>
      <c r="O1335" s="32">
        <f t="shared" si="120"/>
        <v>44.96</v>
      </c>
      <c r="P1335" s="37">
        <f t="shared" si="125"/>
        <v>53.951999999999998</v>
      </c>
      <c r="Q1335" s="32">
        <f t="shared" si="121"/>
        <v>10.039999999999999</v>
      </c>
      <c r="R1335" s="32">
        <f t="shared" si="122"/>
        <v>1.0480000000000018</v>
      </c>
      <c r="S1335" s="26">
        <f t="shared" si="123"/>
        <v>1</v>
      </c>
      <c r="T1335" s="26">
        <f t="shared" si="124"/>
        <v>1</v>
      </c>
    </row>
    <row r="1336" spans="13:20" ht="15" x14ac:dyDescent="0.3">
      <c r="M1336" s="34">
        <v>1330.5</v>
      </c>
      <c r="N1336" s="34">
        <v>7.8</v>
      </c>
      <c r="O1336" s="32">
        <f t="shared" si="120"/>
        <v>46.04</v>
      </c>
      <c r="P1336" s="37">
        <f t="shared" si="125"/>
        <v>55.247999999999998</v>
      </c>
      <c r="Q1336" s="32">
        <f t="shared" si="121"/>
        <v>8.9600000000000009</v>
      </c>
      <c r="R1336" s="32">
        <f t="shared" si="122"/>
        <v>-0.24799999999999756</v>
      </c>
      <c r="S1336" s="26">
        <f t="shared" si="123"/>
        <v>1</v>
      </c>
      <c r="T1336" s="26">
        <f t="shared" si="124"/>
        <v>0</v>
      </c>
    </row>
    <row r="1337" spans="13:20" ht="15" x14ac:dyDescent="0.3">
      <c r="M1337" s="34">
        <v>1331.5</v>
      </c>
      <c r="N1337" s="34">
        <v>7.8</v>
      </c>
      <c r="O1337" s="32">
        <f t="shared" si="120"/>
        <v>46.04</v>
      </c>
      <c r="P1337" s="37">
        <f t="shared" si="125"/>
        <v>55.247999999999998</v>
      </c>
      <c r="Q1337" s="32">
        <f t="shared" si="121"/>
        <v>8.9600000000000009</v>
      </c>
      <c r="R1337" s="32">
        <f t="shared" si="122"/>
        <v>-0.24799999999999756</v>
      </c>
      <c r="S1337" s="26">
        <f t="shared" si="123"/>
        <v>1</v>
      </c>
      <c r="T1337" s="26">
        <f t="shared" si="124"/>
        <v>0</v>
      </c>
    </row>
    <row r="1338" spans="13:20" ht="15" x14ac:dyDescent="0.3">
      <c r="M1338" s="34">
        <v>1332.5</v>
      </c>
      <c r="N1338" s="34">
        <v>7.8</v>
      </c>
      <c r="O1338" s="32">
        <f t="shared" si="120"/>
        <v>46.04</v>
      </c>
      <c r="P1338" s="37">
        <f t="shared" si="125"/>
        <v>55.247999999999998</v>
      </c>
      <c r="Q1338" s="32">
        <f t="shared" si="121"/>
        <v>8.9600000000000009</v>
      </c>
      <c r="R1338" s="32">
        <f t="shared" si="122"/>
        <v>-0.24799999999999756</v>
      </c>
      <c r="S1338" s="26">
        <f t="shared" si="123"/>
        <v>1</v>
      </c>
      <c r="T1338" s="26">
        <f t="shared" si="124"/>
        <v>0</v>
      </c>
    </row>
    <row r="1339" spans="13:20" ht="15" x14ac:dyDescent="0.3">
      <c r="M1339" s="34">
        <v>1333.5</v>
      </c>
      <c r="N1339" s="34">
        <v>7.8</v>
      </c>
      <c r="O1339" s="32">
        <f t="shared" si="120"/>
        <v>46.04</v>
      </c>
      <c r="P1339" s="37">
        <f t="shared" si="125"/>
        <v>55.247999999999998</v>
      </c>
      <c r="Q1339" s="32">
        <f t="shared" si="121"/>
        <v>8.9600000000000009</v>
      </c>
      <c r="R1339" s="32">
        <f t="shared" si="122"/>
        <v>-0.24799999999999756</v>
      </c>
      <c r="S1339" s="26">
        <f t="shared" si="123"/>
        <v>1</v>
      </c>
      <c r="T1339" s="26">
        <f t="shared" si="124"/>
        <v>0</v>
      </c>
    </row>
    <row r="1340" spans="13:20" ht="15" x14ac:dyDescent="0.3">
      <c r="M1340" s="34">
        <v>1334.5</v>
      </c>
      <c r="N1340" s="34">
        <v>8.3000000000000007</v>
      </c>
      <c r="O1340" s="32">
        <f t="shared" si="120"/>
        <v>46.94</v>
      </c>
      <c r="P1340" s="37">
        <f t="shared" si="125"/>
        <v>56.327999999999996</v>
      </c>
      <c r="Q1340" s="32">
        <f t="shared" si="121"/>
        <v>8.0600000000000023</v>
      </c>
      <c r="R1340" s="32">
        <f t="shared" si="122"/>
        <v>-1.3279999999999959</v>
      </c>
      <c r="S1340" s="26">
        <f t="shared" si="123"/>
        <v>1</v>
      </c>
      <c r="T1340" s="26">
        <f t="shared" si="124"/>
        <v>0</v>
      </c>
    </row>
    <row r="1341" spans="13:20" ht="15" x14ac:dyDescent="0.3">
      <c r="M1341" s="34">
        <v>1335.5</v>
      </c>
      <c r="N1341" s="34">
        <v>8.3000000000000007</v>
      </c>
      <c r="O1341" s="32">
        <f t="shared" si="120"/>
        <v>46.94</v>
      </c>
      <c r="P1341" s="37">
        <f t="shared" si="125"/>
        <v>56.327999999999996</v>
      </c>
      <c r="Q1341" s="32">
        <f t="shared" si="121"/>
        <v>8.0600000000000023</v>
      </c>
      <c r="R1341" s="32">
        <f t="shared" si="122"/>
        <v>-1.3279999999999959</v>
      </c>
      <c r="S1341" s="26">
        <f t="shared" si="123"/>
        <v>1</v>
      </c>
      <c r="T1341" s="26">
        <f t="shared" si="124"/>
        <v>0</v>
      </c>
    </row>
    <row r="1342" spans="13:20" ht="15" x14ac:dyDescent="0.3">
      <c r="M1342" s="34">
        <v>1336.5</v>
      </c>
      <c r="N1342" s="34">
        <v>7.8</v>
      </c>
      <c r="O1342" s="32">
        <f t="shared" si="120"/>
        <v>46.04</v>
      </c>
      <c r="P1342" s="37">
        <f t="shared" si="125"/>
        <v>55.247999999999998</v>
      </c>
      <c r="Q1342" s="32">
        <f t="shared" si="121"/>
        <v>8.9600000000000009</v>
      </c>
      <c r="R1342" s="32">
        <f t="shared" si="122"/>
        <v>-0.24799999999999756</v>
      </c>
      <c r="S1342" s="26">
        <f t="shared" si="123"/>
        <v>1</v>
      </c>
      <c r="T1342" s="26">
        <f t="shared" si="124"/>
        <v>0</v>
      </c>
    </row>
    <row r="1343" spans="13:20" ht="15" x14ac:dyDescent="0.3">
      <c r="M1343" s="34">
        <v>1337.5</v>
      </c>
      <c r="N1343" s="34">
        <v>7.2</v>
      </c>
      <c r="O1343" s="32">
        <f t="shared" si="120"/>
        <v>44.96</v>
      </c>
      <c r="P1343" s="37">
        <f t="shared" si="125"/>
        <v>53.951999999999998</v>
      </c>
      <c r="Q1343" s="32">
        <f t="shared" si="121"/>
        <v>10.039999999999999</v>
      </c>
      <c r="R1343" s="32">
        <f t="shared" si="122"/>
        <v>1.0480000000000018</v>
      </c>
      <c r="S1343" s="26">
        <f t="shared" si="123"/>
        <v>1</v>
      </c>
      <c r="T1343" s="26">
        <f t="shared" si="124"/>
        <v>1</v>
      </c>
    </row>
    <row r="1344" spans="13:20" ht="15" x14ac:dyDescent="0.3">
      <c r="M1344" s="34">
        <v>1338.5</v>
      </c>
      <c r="N1344" s="34">
        <v>6.7</v>
      </c>
      <c r="O1344" s="32">
        <f t="shared" si="120"/>
        <v>44.06</v>
      </c>
      <c r="P1344" s="37">
        <f t="shared" si="125"/>
        <v>52.872</v>
      </c>
      <c r="Q1344" s="32">
        <f t="shared" si="121"/>
        <v>10.939999999999998</v>
      </c>
      <c r="R1344" s="32">
        <f t="shared" si="122"/>
        <v>2.1280000000000001</v>
      </c>
      <c r="S1344" s="26">
        <f t="shared" si="123"/>
        <v>1</v>
      </c>
      <c r="T1344" s="26">
        <f t="shared" si="124"/>
        <v>1</v>
      </c>
    </row>
    <row r="1345" spans="13:20" ht="15" x14ac:dyDescent="0.3">
      <c r="M1345" s="34">
        <v>1339.5</v>
      </c>
      <c r="N1345" s="34">
        <v>6.1</v>
      </c>
      <c r="O1345" s="32">
        <f t="shared" si="120"/>
        <v>42.980000000000004</v>
      </c>
      <c r="P1345" s="37">
        <f t="shared" si="125"/>
        <v>51.576000000000001</v>
      </c>
      <c r="Q1345" s="32">
        <f t="shared" si="121"/>
        <v>12.019999999999996</v>
      </c>
      <c r="R1345" s="32">
        <f t="shared" si="122"/>
        <v>3.4239999999999995</v>
      </c>
      <c r="S1345" s="26">
        <f t="shared" si="123"/>
        <v>1</v>
      </c>
      <c r="T1345" s="26">
        <f t="shared" si="124"/>
        <v>1</v>
      </c>
    </row>
    <row r="1346" spans="13:20" ht="15" x14ac:dyDescent="0.3">
      <c r="M1346" s="34">
        <v>1340.5</v>
      </c>
      <c r="N1346" s="34">
        <v>6.1</v>
      </c>
      <c r="O1346" s="32">
        <f t="shared" si="120"/>
        <v>42.980000000000004</v>
      </c>
      <c r="P1346" s="37">
        <f t="shared" si="125"/>
        <v>51.576000000000001</v>
      </c>
      <c r="Q1346" s="32">
        <f t="shared" si="121"/>
        <v>12.019999999999996</v>
      </c>
      <c r="R1346" s="32">
        <f t="shared" si="122"/>
        <v>3.4239999999999995</v>
      </c>
      <c r="S1346" s="26">
        <f t="shared" si="123"/>
        <v>1</v>
      </c>
      <c r="T1346" s="26">
        <f t="shared" si="124"/>
        <v>1</v>
      </c>
    </row>
    <row r="1347" spans="13:20" ht="15" x14ac:dyDescent="0.3">
      <c r="M1347" s="34">
        <v>1341.5</v>
      </c>
      <c r="N1347" s="34">
        <v>5.6</v>
      </c>
      <c r="O1347" s="32">
        <f t="shared" si="120"/>
        <v>42.08</v>
      </c>
      <c r="P1347" s="37">
        <f t="shared" si="125"/>
        <v>50.495999999999995</v>
      </c>
      <c r="Q1347" s="32">
        <f t="shared" si="121"/>
        <v>12.920000000000002</v>
      </c>
      <c r="R1347" s="32">
        <f t="shared" si="122"/>
        <v>4.5040000000000049</v>
      </c>
      <c r="S1347" s="26">
        <f t="shared" si="123"/>
        <v>1</v>
      </c>
      <c r="T1347" s="26">
        <f t="shared" si="124"/>
        <v>1</v>
      </c>
    </row>
    <row r="1348" spans="13:20" ht="15" x14ac:dyDescent="0.3">
      <c r="M1348" s="34">
        <v>1342.5</v>
      </c>
      <c r="N1348" s="34">
        <v>5.6</v>
      </c>
      <c r="O1348" s="32">
        <f t="shared" si="120"/>
        <v>42.08</v>
      </c>
      <c r="P1348" s="37">
        <f t="shared" si="125"/>
        <v>50.495999999999995</v>
      </c>
      <c r="Q1348" s="32">
        <f t="shared" si="121"/>
        <v>12.920000000000002</v>
      </c>
      <c r="R1348" s="32">
        <f t="shared" si="122"/>
        <v>4.5040000000000049</v>
      </c>
      <c r="S1348" s="26">
        <f t="shared" si="123"/>
        <v>1</v>
      </c>
      <c r="T1348" s="26">
        <f t="shared" si="124"/>
        <v>1</v>
      </c>
    </row>
    <row r="1349" spans="13:20" ht="15" x14ac:dyDescent="0.3">
      <c r="M1349" s="34">
        <v>1343.5</v>
      </c>
      <c r="N1349" s="34">
        <v>5.6</v>
      </c>
      <c r="O1349" s="32">
        <f t="shared" si="120"/>
        <v>42.08</v>
      </c>
      <c r="P1349" s="37">
        <f t="shared" si="125"/>
        <v>50.495999999999995</v>
      </c>
      <c r="Q1349" s="32">
        <f t="shared" si="121"/>
        <v>12.920000000000002</v>
      </c>
      <c r="R1349" s="32">
        <f t="shared" si="122"/>
        <v>4.5040000000000049</v>
      </c>
      <c r="S1349" s="26">
        <f t="shared" si="123"/>
        <v>1</v>
      </c>
      <c r="T1349" s="26">
        <f t="shared" si="124"/>
        <v>1</v>
      </c>
    </row>
    <row r="1350" spans="13:20" ht="15" x14ac:dyDescent="0.3">
      <c r="M1350" s="34">
        <v>1344.5</v>
      </c>
      <c r="N1350" s="34">
        <v>5.6</v>
      </c>
      <c r="O1350" s="32">
        <f t="shared" ref="O1350:O1413" si="126">CONVERT(N1350,"C","F")</f>
        <v>42.08</v>
      </c>
      <c r="P1350" s="37">
        <f t="shared" si="125"/>
        <v>50.495999999999995</v>
      </c>
      <c r="Q1350" s="32">
        <f t="shared" ref="Q1350:Q1413" si="127">$L$3-O1350</f>
        <v>12.920000000000002</v>
      </c>
      <c r="R1350" s="32">
        <f t="shared" ref="R1350:R1413" si="128">$L$3-P1350</f>
        <v>4.5040000000000049</v>
      </c>
      <c r="S1350" s="26">
        <f t="shared" ref="S1350:S1413" si="129">IF(O1350&lt;=$L$3, 1, 0)</f>
        <v>1</v>
      </c>
      <c r="T1350" s="26">
        <f t="shared" ref="T1350:T1413" si="130">IF(P1350&lt;=$L$3, 1, 0)</f>
        <v>1</v>
      </c>
    </row>
    <row r="1351" spans="13:20" ht="15" x14ac:dyDescent="0.3">
      <c r="M1351" s="34">
        <v>1345.5</v>
      </c>
      <c r="N1351" s="34">
        <v>5</v>
      </c>
      <c r="O1351" s="32">
        <f t="shared" si="126"/>
        <v>41</v>
      </c>
      <c r="P1351" s="37">
        <f t="shared" ref="P1351:P1414" si="131">O1351*1.2</f>
        <v>49.199999999999996</v>
      </c>
      <c r="Q1351" s="32">
        <f t="shared" si="127"/>
        <v>14</v>
      </c>
      <c r="R1351" s="32">
        <f t="shared" si="128"/>
        <v>5.8000000000000043</v>
      </c>
      <c r="S1351" s="26">
        <f t="shared" si="129"/>
        <v>1</v>
      </c>
      <c r="T1351" s="26">
        <f t="shared" si="130"/>
        <v>1</v>
      </c>
    </row>
    <row r="1352" spans="13:20" ht="15" x14ac:dyDescent="0.3">
      <c r="M1352" s="34">
        <v>1346.5</v>
      </c>
      <c r="N1352" s="34">
        <v>5</v>
      </c>
      <c r="O1352" s="32">
        <f t="shared" si="126"/>
        <v>41</v>
      </c>
      <c r="P1352" s="37">
        <f t="shared" si="131"/>
        <v>49.199999999999996</v>
      </c>
      <c r="Q1352" s="32">
        <f t="shared" si="127"/>
        <v>14</v>
      </c>
      <c r="R1352" s="32">
        <f t="shared" si="128"/>
        <v>5.8000000000000043</v>
      </c>
      <c r="S1352" s="26">
        <f t="shared" si="129"/>
        <v>1</v>
      </c>
      <c r="T1352" s="26">
        <f t="shared" si="130"/>
        <v>1</v>
      </c>
    </row>
    <row r="1353" spans="13:20" ht="15" x14ac:dyDescent="0.3">
      <c r="M1353" s="34">
        <v>1347.5</v>
      </c>
      <c r="N1353" s="34">
        <v>5.6</v>
      </c>
      <c r="O1353" s="32">
        <f t="shared" si="126"/>
        <v>42.08</v>
      </c>
      <c r="P1353" s="37">
        <f t="shared" si="131"/>
        <v>50.495999999999995</v>
      </c>
      <c r="Q1353" s="32">
        <f t="shared" si="127"/>
        <v>12.920000000000002</v>
      </c>
      <c r="R1353" s="32">
        <f t="shared" si="128"/>
        <v>4.5040000000000049</v>
      </c>
      <c r="S1353" s="26">
        <f t="shared" si="129"/>
        <v>1</v>
      </c>
      <c r="T1353" s="26">
        <f t="shared" si="130"/>
        <v>1</v>
      </c>
    </row>
    <row r="1354" spans="13:20" ht="15" x14ac:dyDescent="0.3">
      <c r="M1354" s="34">
        <v>1348.5</v>
      </c>
      <c r="N1354" s="34">
        <v>5</v>
      </c>
      <c r="O1354" s="32">
        <f t="shared" si="126"/>
        <v>41</v>
      </c>
      <c r="P1354" s="37">
        <f t="shared" si="131"/>
        <v>49.199999999999996</v>
      </c>
      <c r="Q1354" s="32">
        <f t="shared" si="127"/>
        <v>14</v>
      </c>
      <c r="R1354" s="32">
        <f t="shared" si="128"/>
        <v>5.8000000000000043</v>
      </c>
      <c r="S1354" s="26">
        <f t="shared" si="129"/>
        <v>1</v>
      </c>
      <c r="T1354" s="26">
        <f t="shared" si="130"/>
        <v>1</v>
      </c>
    </row>
    <row r="1355" spans="13:20" ht="15" x14ac:dyDescent="0.3">
      <c r="M1355" s="34">
        <v>1349.5</v>
      </c>
      <c r="N1355" s="34">
        <v>5</v>
      </c>
      <c r="O1355" s="32">
        <f t="shared" si="126"/>
        <v>41</v>
      </c>
      <c r="P1355" s="37">
        <f t="shared" si="131"/>
        <v>49.199999999999996</v>
      </c>
      <c r="Q1355" s="32">
        <f t="shared" si="127"/>
        <v>14</v>
      </c>
      <c r="R1355" s="32">
        <f t="shared" si="128"/>
        <v>5.8000000000000043</v>
      </c>
      <c r="S1355" s="26">
        <f t="shared" si="129"/>
        <v>1</v>
      </c>
      <c r="T1355" s="26">
        <f t="shared" si="130"/>
        <v>1</v>
      </c>
    </row>
    <row r="1356" spans="13:20" ht="15" x14ac:dyDescent="0.3">
      <c r="M1356" s="34">
        <v>1350.5</v>
      </c>
      <c r="N1356" s="34">
        <v>5.6</v>
      </c>
      <c r="O1356" s="32">
        <f t="shared" si="126"/>
        <v>42.08</v>
      </c>
      <c r="P1356" s="37">
        <f t="shared" si="131"/>
        <v>50.495999999999995</v>
      </c>
      <c r="Q1356" s="32">
        <f t="shared" si="127"/>
        <v>12.920000000000002</v>
      </c>
      <c r="R1356" s="32">
        <f t="shared" si="128"/>
        <v>4.5040000000000049</v>
      </c>
      <c r="S1356" s="26">
        <f t="shared" si="129"/>
        <v>1</v>
      </c>
      <c r="T1356" s="26">
        <f t="shared" si="130"/>
        <v>1</v>
      </c>
    </row>
    <row r="1357" spans="13:20" ht="15" x14ac:dyDescent="0.3">
      <c r="M1357" s="34">
        <v>1351.5</v>
      </c>
      <c r="N1357" s="34">
        <v>5.6</v>
      </c>
      <c r="O1357" s="32">
        <f t="shared" si="126"/>
        <v>42.08</v>
      </c>
      <c r="P1357" s="37">
        <f t="shared" si="131"/>
        <v>50.495999999999995</v>
      </c>
      <c r="Q1357" s="32">
        <f t="shared" si="127"/>
        <v>12.920000000000002</v>
      </c>
      <c r="R1357" s="32">
        <f t="shared" si="128"/>
        <v>4.5040000000000049</v>
      </c>
      <c r="S1357" s="26">
        <f t="shared" si="129"/>
        <v>1</v>
      </c>
      <c r="T1357" s="26">
        <f t="shared" si="130"/>
        <v>1</v>
      </c>
    </row>
    <row r="1358" spans="13:20" ht="15" x14ac:dyDescent="0.3">
      <c r="M1358" s="34">
        <v>1352.5</v>
      </c>
      <c r="N1358" s="34">
        <v>6.1</v>
      </c>
      <c r="O1358" s="32">
        <f t="shared" si="126"/>
        <v>42.980000000000004</v>
      </c>
      <c r="P1358" s="37">
        <f t="shared" si="131"/>
        <v>51.576000000000001</v>
      </c>
      <c r="Q1358" s="32">
        <f t="shared" si="127"/>
        <v>12.019999999999996</v>
      </c>
      <c r="R1358" s="32">
        <f t="shared" si="128"/>
        <v>3.4239999999999995</v>
      </c>
      <c r="S1358" s="26">
        <f t="shared" si="129"/>
        <v>1</v>
      </c>
      <c r="T1358" s="26">
        <f t="shared" si="130"/>
        <v>1</v>
      </c>
    </row>
    <row r="1359" spans="13:20" ht="15" x14ac:dyDescent="0.3">
      <c r="M1359" s="34">
        <v>1353.5</v>
      </c>
      <c r="N1359" s="34">
        <v>6.1</v>
      </c>
      <c r="O1359" s="32">
        <f t="shared" si="126"/>
        <v>42.980000000000004</v>
      </c>
      <c r="P1359" s="37">
        <f t="shared" si="131"/>
        <v>51.576000000000001</v>
      </c>
      <c r="Q1359" s="32">
        <f t="shared" si="127"/>
        <v>12.019999999999996</v>
      </c>
      <c r="R1359" s="32">
        <f t="shared" si="128"/>
        <v>3.4239999999999995</v>
      </c>
      <c r="S1359" s="26">
        <f t="shared" si="129"/>
        <v>1</v>
      </c>
      <c r="T1359" s="26">
        <f t="shared" si="130"/>
        <v>1</v>
      </c>
    </row>
    <row r="1360" spans="13:20" ht="15" x14ac:dyDescent="0.3">
      <c r="M1360" s="34">
        <v>1354.5</v>
      </c>
      <c r="N1360" s="34">
        <v>6.1</v>
      </c>
      <c r="O1360" s="32">
        <f t="shared" si="126"/>
        <v>42.980000000000004</v>
      </c>
      <c r="P1360" s="37">
        <f t="shared" si="131"/>
        <v>51.576000000000001</v>
      </c>
      <c r="Q1360" s="32">
        <f t="shared" si="127"/>
        <v>12.019999999999996</v>
      </c>
      <c r="R1360" s="32">
        <f t="shared" si="128"/>
        <v>3.4239999999999995</v>
      </c>
      <c r="S1360" s="26">
        <f t="shared" si="129"/>
        <v>1</v>
      </c>
      <c r="T1360" s="26">
        <f t="shared" si="130"/>
        <v>1</v>
      </c>
    </row>
    <row r="1361" spans="13:20" ht="15" x14ac:dyDescent="0.3">
      <c r="M1361" s="34">
        <v>1355.5</v>
      </c>
      <c r="N1361" s="34">
        <v>6.1</v>
      </c>
      <c r="O1361" s="32">
        <f t="shared" si="126"/>
        <v>42.980000000000004</v>
      </c>
      <c r="P1361" s="37">
        <f t="shared" si="131"/>
        <v>51.576000000000001</v>
      </c>
      <c r="Q1361" s="32">
        <f t="shared" si="127"/>
        <v>12.019999999999996</v>
      </c>
      <c r="R1361" s="32">
        <f t="shared" si="128"/>
        <v>3.4239999999999995</v>
      </c>
      <c r="S1361" s="26">
        <f t="shared" si="129"/>
        <v>1</v>
      </c>
      <c r="T1361" s="26">
        <f t="shared" si="130"/>
        <v>1</v>
      </c>
    </row>
    <row r="1362" spans="13:20" ht="15" x14ac:dyDescent="0.3">
      <c r="M1362" s="34">
        <v>1356.5</v>
      </c>
      <c r="N1362" s="34">
        <v>6.7</v>
      </c>
      <c r="O1362" s="32">
        <f t="shared" si="126"/>
        <v>44.06</v>
      </c>
      <c r="P1362" s="37">
        <f t="shared" si="131"/>
        <v>52.872</v>
      </c>
      <c r="Q1362" s="32">
        <f t="shared" si="127"/>
        <v>10.939999999999998</v>
      </c>
      <c r="R1362" s="32">
        <f t="shared" si="128"/>
        <v>2.1280000000000001</v>
      </c>
      <c r="S1362" s="26">
        <f t="shared" si="129"/>
        <v>1</v>
      </c>
      <c r="T1362" s="26">
        <f t="shared" si="130"/>
        <v>1</v>
      </c>
    </row>
    <row r="1363" spans="13:20" ht="15" x14ac:dyDescent="0.3">
      <c r="M1363" s="34">
        <v>1357.5</v>
      </c>
      <c r="N1363" s="34">
        <v>7.2</v>
      </c>
      <c r="O1363" s="32">
        <f t="shared" si="126"/>
        <v>44.96</v>
      </c>
      <c r="P1363" s="37">
        <f t="shared" si="131"/>
        <v>53.951999999999998</v>
      </c>
      <c r="Q1363" s="32">
        <f t="shared" si="127"/>
        <v>10.039999999999999</v>
      </c>
      <c r="R1363" s="32">
        <f t="shared" si="128"/>
        <v>1.0480000000000018</v>
      </c>
      <c r="S1363" s="26">
        <f t="shared" si="129"/>
        <v>1</v>
      </c>
      <c r="T1363" s="26">
        <f t="shared" si="130"/>
        <v>1</v>
      </c>
    </row>
    <row r="1364" spans="13:20" ht="15" x14ac:dyDescent="0.3">
      <c r="M1364" s="34">
        <v>1358.5</v>
      </c>
      <c r="N1364" s="34">
        <v>7.8</v>
      </c>
      <c r="O1364" s="32">
        <f t="shared" si="126"/>
        <v>46.04</v>
      </c>
      <c r="P1364" s="37">
        <f t="shared" si="131"/>
        <v>55.247999999999998</v>
      </c>
      <c r="Q1364" s="32">
        <f t="shared" si="127"/>
        <v>8.9600000000000009</v>
      </c>
      <c r="R1364" s="32">
        <f t="shared" si="128"/>
        <v>-0.24799999999999756</v>
      </c>
      <c r="S1364" s="26">
        <f t="shared" si="129"/>
        <v>1</v>
      </c>
      <c r="T1364" s="26">
        <f t="shared" si="130"/>
        <v>0</v>
      </c>
    </row>
    <row r="1365" spans="13:20" ht="15" x14ac:dyDescent="0.3">
      <c r="M1365" s="34">
        <v>1359.5</v>
      </c>
      <c r="N1365" s="34">
        <v>7.8</v>
      </c>
      <c r="O1365" s="32">
        <f t="shared" si="126"/>
        <v>46.04</v>
      </c>
      <c r="P1365" s="37">
        <f t="shared" si="131"/>
        <v>55.247999999999998</v>
      </c>
      <c r="Q1365" s="32">
        <f t="shared" si="127"/>
        <v>8.9600000000000009</v>
      </c>
      <c r="R1365" s="32">
        <f t="shared" si="128"/>
        <v>-0.24799999999999756</v>
      </c>
      <c r="S1365" s="26">
        <f t="shared" si="129"/>
        <v>1</v>
      </c>
      <c r="T1365" s="26">
        <f t="shared" si="130"/>
        <v>0</v>
      </c>
    </row>
    <row r="1366" spans="13:20" ht="15" x14ac:dyDescent="0.3">
      <c r="M1366" s="34">
        <v>1360.5</v>
      </c>
      <c r="N1366" s="34">
        <v>7.2</v>
      </c>
      <c r="O1366" s="32">
        <f t="shared" si="126"/>
        <v>44.96</v>
      </c>
      <c r="P1366" s="37">
        <f t="shared" si="131"/>
        <v>53.951999999999998</v>
      </c>
      <c r="Q1366" s="32">
        <f t="shared" si="127"/>
        <v>10.039999999999999</v>
      </c>
      <c r="R1366" s="32">
        <f t="shared" si="128"/>
        <v>1.0480000000000018</v>
      </c>
      <c r="S1366" s="26">
        <f t="shared" si="129"/>
        <v>1</v>
      </c>
      <c r="T1366" s="26">
        <f t="shared" si="130"/>
        <v>1</v>
      </c>
    </row>
    <row r="1367" spans="13:20" ht="15" x14ac:dyDescent="0.3">
      <c r="M1367" s="34">
        <v>1361.5</v>
      </c>
      <c r="N1367" s="34">
        <v>6.1</v>
      </c>
      <c r="O1367" s="32">
        <f t="shared" si="126"/>
        <v>42.980000000000004</v>
      </c>
      <c r="P1367" s="37">
        <f t="shared" si="131"/>
        <v>51.576000000000001</v>
      </c>
      <c r="Q1367" s="32">
        <f t="shared" si="127"/>
        <v>12.019999999999996</v>
      </c>
      <c r="R1367" s="32">
        <f t="shared" si="128"/>
        <v>3.4239999999999995</v>
      </c>
      <c r="S1367" s="26">
        <f t="shared" si="129"/>
        <v>1</v>
      </c>
      <c r="T1367" s="26">
        <f t="shared" si="130"/>
        <v>1</v>
      </c>
    </row>
    <row r="1368" spans="13:20" ht="15" x14ac:dyDescent="0.3">
      <c r="M1368" s="34">
        <v>1362.5</v>
      </c>
      <c r="N1368" s="34">
        <v>5.6</v>
      </c>
      <c r="O1368" s="32">
        <f t="shared" si="126"/>
        <v>42.08</v>
      </c>
      <c r="P1368" s="37">
        <f t="shared" si="131"/>
        <v>50.495999999999995</v>
      </c>
      <c r="Q1368" s="32">
        <f t="shared" si="127"/>
        <v>12.920000000000002</v>
      </c>
      <c r="R1368" s="32">
        <f t="shared" si="128"/>
        <v>4.5040000000000049</v>
      </c>
      <c r="S1368" s="26">
        <f t="shared" si="129"/>
        <v>1</v>
      </c>
      <c r="T1368" s="26">
        <f t="shared" si="130"/>
        <v>1</v>
      </c>
    </row>
    <row r="1369" spans="13:20" ht="15" x14ac:dyDescent="0.3">
      <c r="M1369" s="34">
        <v>1363.5</v>
      </c>
      <c r="N1369" s="34">
        <v>5</v>
      </c>
      <c r="O1369" s="32">
        <f t="shared" si="126"/>
        <v>41</v>
      </c>
      <c r="P1369" s="37">
        <f t="shared" si="131"/>
        <v>49.199999999999996</v>
      </c>
      <c r="Q1369" s="32">
        <f t="shared" si="127"/>
        <v>14</v>
      </c>
      <c r="R1369" s="32">
        <f t="shared" si="128"/>
        <v>5.8000000000000043</v>
      </c>
      <c r="S1369" s="26">
        <f t="shared" si="129"/>
        <v>1</v>
      </c>
      <c r="T1369" s="26">
        <f t="shared" si="130"/>
        <v>1</v>
      </c>
    </row>
    <row r="1370" spans="13:20" ht="15" x14ac:dyDescent="0.3">
      <c r="M1370" s="34">
        <v>1364.5</v>
      </c>
      <c r="N1370" s="34">
        <v>4.4000000000000004</v>
      </c>
      <c r="O1370" s="32">
        <f t="shared" si="126"/>
        <v>39.92</v>
      </c>
      <c r="P1370" s="37">
        <f t="shared" si="131"/>
        <v>47.904000000000003</v>
      </c>
      <c r="Q1370" s="32">
        <f t="shared" si="127"/>
        <v>15.079999999999998</v>
      </c>
      <c r="R1370" s="32">
        <f t="shared" si="128"/>
        <v>7.0959999999999965</v>
      </c>
      <c r="S1370" s="26">
        <f t="shared" si="129"/>
        <v>1</v>
      </c>
      <c r="T1370" s="26">
        <f t="shared" si="130"/>
        <v>1</v>
      </c>
    </row>
    <row r="1371" spans="13:20" ht="15" x14ac:dyDescent="0.3">
      <c r="M1371" s="34">
        <v>1365.5</v>
      </c>
      <c r="N1371" s="34">
        <v>4.4000000000000004</v>
      </c>
      <c r="O1371" s="32">
        <f t="shared" si="126"/>
        <v>39.92</v>
      </c>
      <c r="P1371" s="37">
        <f t="shared" si="131"/>
        <v>47.904000000000003</v>
      </c>
      <c r="Q1371" s="32">
        <f t="shared" si="127"/>
        <v>15.079999999999998</v>
      </c>
      <c r="R1371" s="32">
        <f t="shared" si="128"/>
        <v>7.0959999999999965</v>
      </c>
      <c r="S1371" s="26">
        <f t="shared" si="129"/>
        <v>1</v>
      </c>
      <c r="T1371" s="26">
        <f t="shared" si="130"/>
        <v>1</v>
      </c>
    </row>
    <row r="1372" spans="13:20" ht="15" x14ac:dyDescent="0.3">
      <c r="M1372" s="34">
        <v>1366.5</v>
      </c>
      <c r="N1372" s="34">
        <v>3.3</v>
      </c>
      <c r="O1372" s="32">
        <f t="shared" si="126"/>
        <v>37.94</v>
      </c>
      <c r="P1372" s="37">
        <f t="shared" si="131"/>
        <v>45.527999999999999</v>
      </c>
      <c r="Q1372" s="32">
        <f t="shared" si="127"/>
        <v>17.060000000000002</v>
      </c>
      <c r="R1372" s="32">
        <f t="shared" si="128"/>
        <v>9.4720000000000013</v>
      </c>
      <c r="S1372" s="26">
        <f t="shared" si="129"/>
        <v>1</v>
      </c>
      <c r="T1372" s="26">
        <f t="shared" si="130"/>
        <v>1</v>
      </c>
    </row>
    <row r="1373" spans="13:20" ht="15" x14ac:dyDescent="0.3">
      <c r="M1373" s="34">
        <v>1367.5</v>
      </c>
      <c r="N1373" s="34">
        <v>2.2000000000000002</v>
      </c>
      <c r="O1373" s="32">
        <f t="shared" si="126"/>
        <v>35.96</v>
      </c>
      <c r="P1373" s="37">
        <f t="shared" si="131"/>
        <v>43.152000000000001</v>
      </c>
      <c r="Q1373" s="32">
        <f t="shared" si="127"/>
        <v>19.04</v>
      </c>
      <c r="R1373" s="32">
        <f t="shared" si="128"/>
        <v>11.847999999999999</v>
      </c>
      <c r="S1373" s="26">
        <f t="shared" si="129"/>
        <v>1</v>
      </c>
      <c r="T1373" s="26">
        <f t="shared" si="130"/>
        <v>1</v>
      </c>
    </row>
    <row r="1374" spans="13:20" ht="15" x14ac:dyDescent="0.3">
      <c r="M1374" s="34">
        <v>1368.5</v>
      </c>
      <c r="N1374" s="34">
        <v>2.2000000000000002</v>
      </c>
      <c r="O1374" s="32">
        <f t="shared" si="126"/>
        <v>35.96</v>
      </c>
      <c r="P1374" s="37">
        <f t="shared" si="131"/>
        <v>43.152000000000001</v>
      </c>
      <c r="Q1374" s="32">
        <f t="shared" si="127"/>
        <v>19.04</v>
      </c>
      <c r="R1374" s="32">
        <f t="shared" si="128"/>
        <v>11.847999999999999</v>
      </c>
      <c r="S1374" s="26">
        <f t="shared" si="129"/>
        <v>1</v>
      </c>
      <c r="T1374" s="26">
        <f t="shared" si="130"/>
        <v>1</v>
      </c>
    </row>
    <row r="1375" spans="13:20" ht="15" x14ac:dyDescent="0.3">
      <c r="M1375" s="34">
        <v>1369.5</v>
      </c>
      <c r="N1375" s="34">
        <v>3.3</v>
      </c>
      <c r="O1375" s="32">
        <f t="shared" si="126"/>
        <v>37.94</v>
      </c>
      <c r="P1375" s="37">
        <f t="shared" si="131"/>
        <v>45.527999999999999</v>
      </c>
      <c r="Q1375" s="32">
        <f t="shared" si="127"/>
        <v>17.060000000000002</v>
      </c>
      <c r="R1375" s="32">
        <f t="shared" si="128"/>
        <v>9.4720000000000013</v>
      </c>
      <c r="S1375" s="26">
        <f t="shared" si="129"/>
        <v>1</v>
      </c>
      <c r="T1375" s="26">
        <f t="shared" si="130"/>
        <v>1</v>
      </c>
    </row>
    <row r="1376" spans="13:20" ht="15" x14ac:dyDescent="0.3">
      <c r="M1376" s="34">
        <v>1370.5</v>
      </c>
      <c r="N1376" s="34">
        <v>2.8</v>
      </c>
      <c r="O1376" s="32">
        <f t="shared" si="126"/>
        <v>37.04</v>
      </c>
      <c r="P1376" s="37">
        <f t="shared" si="131"/>
        <v>44.448</v>
      </c>
      <c r="Q1376" s="32">
        <f t="shared" si="127"/>
        <v>17.96</v>
      </c>
      <c r="R1376" s="32">
        <f t="shared" si="128"/>
        <v>10.552</v>
      </c>
      <c r="S1376" s="26">
        <f t="shared" si="129"/>
        <v>1</v>
      </c>
      <c r="T1376" s="26">
        <f t="shared" si="130"/>
        <v>1</v>
      </c>
    </row>
    <row r="1377" spans="13:20" ht="15" x14ac:dyDescent="0.3">
      <c r="M1377" s="34">
        <v>1371.5</v>
      </c>
      <c r="N1377" s="34">
        <v>1.7</v>
      </c>
      <c r="O1377" s="32">
        <f t="shared" si="126"/>
        <v>35.06</v>
      </c>
      <c r="P1377" s="37">
        <f t="shared" si="131"/>
        <v>42.072000000000003</v>
      </c>
      <c r="Q1377" s="32">
        <f t="shared" si="127"/>
        <v>19.939999999999998</v>
      </c>
      <c r="R1377" s="32">
        <f t="shared" si="128"/>
        <v>12.927999999999997</v>
      </c>
      <c r="S1377" s="26">
        <f t="shared" si="129"/>
        <v>1</v>
      </c>
      <c r="T1377" s="26">
        <f t="shared" si="130"/>
        <v>1</v>
      </c>
    </row>
    <row r="1378" spans="13:20" ht="15" x14ac:dyDescent="0.3">
      <c r="M1378" s="34">
        <v>1372.5</v>
      </c>
      <c r="N1378" s="34">
        <v>2.2000000000000002</v>
      </c>
      <c r="O1378" s="32">
        <f t="shared" si="126"/>
        <v>35.96</v>
      </c>
      <c r="P1378" s="37">
        <f t="shared" si="131"/>
        <v>43.152000000000001</v>
      </c>
      <c r="Q1378" s="32">
        <f t="shared" si="127"/>
        <v>19.04</v>
      </c>
      <c r="R1378" s="32">
        <f t="shared" si="128"/>
        <v>11.847999999999999</v>
      </c>
      <c r="S1378" s="26">
        <f t="shared" si="129"/>
        <v>1</v>
      </c>
      <c r="T1378" s="26">
        <f t="shared" si="130"/>
        <v>1</v>
      </c>
    </row>
    <row r="1379" spans="13:20" ht="15" x14ac:dyDescent="0.3">
      <c r="M1379" s="34">
        <v>1373.5</v>
      </c>
      <c r="N1379" s="34">
        <v>1.7</v>
      </c>
      <c r="O1379" s="32">
        <f t="shared" si="126"/>
        <v>35.06</v>
      </c>
      <c r="P1379" s="37">
        <f t="shared" si="131"/>
        <v>42.072000000000003</v>
      </c>
      <c r="Q1379" s="32">
        <f t="shared" si="127"/>
        <v>19.939999999999998</v>
      </c>
      <c r="R1379" s="32">
        <f t="shared" si="128"/>
        <v>12.927999999999997</v>
      </c>
      <c r="S1379" s="26">
        <f t="shared" si="129"/>
        <v>1</v>
      </c>
      <c r="T1379" s="26">
        <f t="shared" si="130"/>
        <v>1</v>
      </c>
    </row>
    <row r="1380" spans="13:20" ht="15" x14ac:dyDescent="0.3">
      <c r="M1380" s="34">
        <v>1374.5</v>
      </c>
      <c r="N1380" s="34">
        <v>1.7</v>
      </c>
      <c r="O1380" s="32">
        <f t="shared" si="126"/>
        <v>35.06</v>
      </c>
      <c r="P1380" s="37">
        <f t="shared" si="131"/>
        <v>42.072000000000003</v>
      </c>
      <c r="Q1380" s="32">
        <f t="shared" si="127"/>
        <v>19.939999999999998</v>
      </c>
      <c r="R1380" s="32">
        <f t="shared" si="128"/>
        <v>12.927999999999997</v>
      </c>
      <c r="S1380" s="26">
        <f t="shared" si="129"/>
        <v>1</v>
      </c>
      <c r="T1380" s="26">
        <f t="shared" si="130"/>
        <v>1</v>
      </c>
    </row>
    <row r="1381" spans="13:20" ht="15" x14ac:dyDescent="0.3">
      <c r="M1381" s="34">
        <v>1375.5</v>
      </c>
      <c r="N1381" s="34">
        <v>2.8</v>
      </c>
      <c r="O1381" s="32">
        <f t="shared" si="126"/>
        <v>37.04</v>
      </c>
      <c r="P1381" s="37">
        <f t="shared" si="131"/>
        <v>44.448</v>
      </c>
      <c r="Q1381" s="32">
        <f t="shared" si="127"/>
        <v>17.96</v>
      </c>
      <c r="R1381" s="32">
        <f t="shared" si="128"/>
        <v>10.552</v>
      </c>
      <c r="S1381" s="26">
        <f t="shared" si="129"/>
        <v>1</v>
      </c>
      <c r="T1381" s="26">
        <f t="shared" si="130"/>
        <v>1</v>
      </c>
    </row>
    <row r="1382" spans="13:20" ht="15" x14ac:dyDescent="0.3">
      <c r="M1382" s="34">
        <v>1376.5</v>
      </c>
      <c r="N1382" s="34">
        <v>3.9</v>
      </c>
      <c r="O1382" s="32">
        <f t="shared" si="126"/>
        <v>39.019999999999996</v>
      </c>
      <c r="P1382" s="37">
        <f t="shared" si="131"/>
        <v>46.823999999999991</v>
      </c>
      <c r="Q1382" s="32">
        <f t="shared" si="127"/>
        <v>15.980000000000004</v>
      </c>
      <c r="R1382" s="32">
        <f t="shared" si="128"/>
        <v>8.176000000000009</v>
      </c>
      <c r="S1382" s="26">
        <f t="shared" si="129"/>
        <v>1</v>
      </c>
      <c r="T1382" s="26">
        <f t="shared" si="130"/>
        <v>1</v>
      </c>
    </row>
    <row r="1383" spans="13:20" ht="15" x14ac:dyDescent="0.3">
      <c r="M1383" s="34">
        <v>1377.5</v>
      </c>
      <c r="N1383" s="34">
        <v>3.9</v>
      </c>
      <c r="O1383" s="32">
        <f t="shared" si="126"/>
        <v>39.019999999999996</v>
      </c>
      <c r="P1383" s="37">
        <f t="shared" si="131"/>
        <v>46.823999999999991</v>
      </c>
      <c r="Q1383" s="32">
        <f t="shared" si="127"/>
        <v>15.980000000000004</v>
      </c>
      <c r="R1383" s="32">
        <f t="shared" si="128"/>
        <v>8.176000000000009</v>
      </c>
      <c r="S1383" s="26">
        <f t="shared" si="129"/>
        <v>1</v>
      </c>
      <c r="T1383" s="26">
        <f t="shared" si="130"/>
        <v>1</v>
      </c>
    </row>
    <row r="1384" spans="13:20" ht="15" x14ac:dyDescent="0.3">
      <c r="M1384" s="34">
        <v>1378.5</v>
      </c>
      <c r="N1384" s="34">
        <v>4.4000000000000004</v>
      </c>
      <c r="O1384" s="32">
        <f t="shared" si="126"/>
        <v>39.92</v>
      </c>
      <c r="P1384" s="37">
        <f t="shared" si="131"/>
        <v>47.904000000000003</v>
      </c>
      <c r="Q1384" s="32">
        <f t="shared" si="127"/>
        <v>15.079999999999998</v>
      </c>
      <c r="R1384" s="32">
        <f t="shared" si="128"/>
        <v>7.0959999999999965</v>
      </c>
      <c r="S1384" s="26">
        <f t="shared" si="129"/>
        <v>1</v>
      </c>
      <c r="T1384" s="26">
        <f t="shared" si="130"/>
        <v>1</v>
      </c>
    </row>
    <row r="1385" spans="13:20" ht="15" x14ac:dyDescent="0.3">
      <c r="M1385" s="34">
        <v>1379.5</v>
      </c>
      <c r="N1385" s="34">
        <v>4.4000000000000004</v>
      </c>
      <c r="O1385" s="32">
        <f t="shared" si="126"/>
        <v>39.92</v>
      </c>
      <c r="P1385" s="37">
        <f t="shared" si="131"/>
        <v>47.904000000000003</v>
      </c>
      <c r="Q1385" s="32">
        <f t="shared" si="127"/>
        <v>15.079999999999998</v>
      </c>
      <c r="R1385" s="32">
        <f t="shared" si="128"/>
        <v>7.0959999999999965</v>
      </c>
      <c r="S1385" s="26">
        <f t="shared" si="129"/>
        <v>1</v>
      </c>
      <c r="T1385" s="26">
        <f t="shared" si="130"/>
        <v>1</v>
      </c>
    </row>
    <row r="1386" spans="13:20" ht="15" x14ac:dyDescent="0.3">
      <c r="M1386" s="34">
        <v>1380.5</v>
      </c>
      <c r="N1386" s="34">
        <v>4.4000000000000004</v>
      </c>
      <c r="O1386" s="32">
        <f t="shared" si="126"/>
        <v>39.92</v>
      </c>
      <c r="P1386" s="37">
        <f t="shared" si="131"/>
        <v>47.904000000000003</v>
      </c>
      <c r="Q1386" s="32">
        <f t="shared" si="127"/>
        <v>15.079999999999998</v>
      </c>
      <c r="R1386" s="32">
        <f t="shared" si="128"/>
        <v>7.0959999999999965</v>
      </c>
      <c r="S1386" s="26">
        <f t="shared" si="129"/>
        <v>1</v>
      </c>
      <c r="T1386" s="26">
        <f t="shared" si="130"/>
        <v>1</v>
      </c>
    </row>
    <row r="1387" spans="13:20" ht="15" x14ac:dyDescent="0.3">
      <c r="M1387" s="34">
        <v>1381.5</v>
      </c>
      <c r="N1387" s="34">
        <v>3.9</v>
      </c>
      <c r="O1387" s="32">
        <f t="shared" si="126"/>
        <v>39.019999999999996</v>
      </c>
      <c r="P1387" s="37">
        <f t="shared" si="131"/>
        <v>46.823999999999991</v>
      </c>
      <c r="Q1387" s="32">
        <f t="shared" si="127"/>
        <v>15.980000000000004</v>
      </c>
      <c r="R1387" s="32">
        <f t="shared" si="128"/>
        <v>8.176000000000009</v>
      </c>
      <c r="S1387" s="26">
        <f t="shared" si="129"/>
        <v>1</v>
      </c>
      <c r="T1387" s="26">
        <f t="shared" si="130"/>
        <v>1</v>
      </c>
    </row>
    <row r="1388" spans="13:20" ht="15" x14ac:dyDescent="0.3">
      <c r="M1388" s="34">
        <v>1382.5</v>
      </c>
      <c r="N1388" s="34">
        <v>3.9</v>
      </c>
      <c r="O1388" s="32">
        <f t="shared" si="126"/>
        <v>39.019999999999996</v>
      </c>
      <c r="P1388" s="37">
        <f t="shared" si="131"/>
        <v>46.823999999999991</v>
      </c>
      <c r="Q1388" s="32">
        <f t="shared" si="127"/>
        <v>15.980000000000004</v>
      </c>
      <c r="R1388" s="32">
        <f t="shared" si="128"/>
        <v>8.176000000000009</v>
      </c>
      <c r="S1388" s="26">
        <f t="shared" si="129"/>
        <v>1</v>
      </c>
      <c r="T1388" s="26">
        <f t="shared" si="130"/>
        <v>1</v>
      </c>
    </row>
    <row r="1389" spans="13:20" ht="15" x14ac:dyDescent="0.3">
      <c r="M1389" s="34">
        <v>1383.5</v>
      </c>
      <c r="N1389" s="34">
        <v>3.9</v>
      </c>
      <c r="O1389" s="32">
        <f t="shared" si="126"/>
        <v>39.019999999999996</v>
      </c>
      <c r="P1389" s="37">
        <f t="shared" si="131"/>
        <v>46.823999999999991</v>
      </c>
      <c r="Q1389" s="32">
        <f t="shared" si="127"/>
        <v>15.980000000000004</v>
      </c>
      <c r="R1389" s="32">
        <f t="shared" si="128"/>
        <v>8.176000000000009</v>
      </c>
      <c r="S1389" s="26">
        <f t="shared" si="129"/>
        <v>1</v>
      </c>
      <c r="T1389" s="26">
        <f t="shared" si="130"/>
        <v>1</v>
      </c>
    </row>
    <row r="1390" spans="13:20" ht="15" x14ac:dyDescent="0.3">
      <c r="M1390" s="34">
        <v>1384.5</v>
      </c>
      <c r="N1390" s="34">
        <v>3.9</v>
      </c>
      <c r="O1390" s="32">
        <f t="shared" si="126"/>
        <v>39.019999999999996</v>
      </c>
      <c r="P1390" s="37">
        <f t="shared" si="131"/>
        <v>46.823999999999991</v>
      </c>
      <c r="Q1390" s="32">
        <f t="shared" si="127"/>
        <v>15.980000000000004</v>
      </c>
      <c r="R1390" s="32">
        <f t="shared" si="128"/>
        <v>8.176000000000009</v>
      </c>
      <c r="S1390" s="26">
        <f t="shared" si="129"/>
        <v>1</v>
      </c>
      <c r="T1390" s="26">
        <f t="shared" si="130"/>
        <v>1</v>
      </c>
    </row>
    <row r="1391" spans="13:20" ht="15" x14ac:dyDescent="0.3">
      <c r="M1391" s="34">
        <v>1385.5</v>
      </c>
      <c r="N1391" s="34">
        <v>3.9</v>
      </c>
      <c r="O1391" s="32">
        <f t="shared" si="126"/>
        <v>39.019999999999996</v>
      </c>
      <c r="P1391" s="37">
        <f t="shared" si="131"/>
        <v>46.823999999999991</v>
      </c>
      <c r="Q1391" s="32">
        <f t="shared" si="127"/>
        <v>15.980000000000004</v>
      </c>
      <c r="R1391" s="32">
        <f t="shared" si="128"/>
        <v>8.176000000000009</v>
      </c>
      <c r="S1391" s="26">
        <f t="shared" si="129"/>
        <v>1</v>
      </c>
      <c r="T1391" s="26">
        <f t="shared" si="130"/>
        <v>1</v>
      </c>
    </row>
    <row r="1392" spans="13:20" ht="15" x14ac:dyDescent="0.3">
      <c r="M1392" s="34">
        <v>1386.5</v>
      </c>
      <c r="N1392" s="34">
        <v>3.3</v>
      </c>
      <c r="O1392" s="32">
        <f t="shared" si="126"/>
        <v>37.94</v>
      </c>
      <c r="P1392" s="37">
        <f t="shared" si="131"/>
        <v>45.527999999999999</v>
      </c>
      <c r="Q1392" s="32">
        <f t="shared" si="127"/>
        <v>17.060000000000002</v>
      </c>
      <c r="R1392" s="32">
        <f t="shared" si="128"/>
        <v>9.4720000000000013</v>
      </c>
      <c r="S1392" s="26">
        <f t="shared" si="129"/>
        <v>1</v>
      </c>
      <c r="T1392" s="26">
        <f t="shared" si="130"/>
        <v>1</v>
      </c>
    </row>
    <row r="1393" spans="13:20" ht="15" x14ac:dyDescent="0.3">
      <c r="M1393" s="34">
        <v>1387.5</v>
      </c>
      <c r="N1393" s="34">
        <v>3.9</v>
      </c>
      <c r="O1393" s="32">
        <f t="shared" si="126"/>
        <v>39.019999999999996</v>
      </c>
      <c r="P1393" s="37">
        <f t="shared" si="131"/>
        <v>46.823999999999991</v>
      </c>
      <c r="Q1393" s="32">
        <f t="shared" si="127"/>
        <v>15.980000000000004</v>
      </c>
      <c r="R1393" s="32">
        <f t="shared" si="128"/>
        <v>8.176000000000009</v>
      </c>
      <c r="S1393" s="26">
        <f t="shared" si="129"/>
        <v>1</v>
      </c>
      <c r="T1393" s="26">
        <f t="shared" si="130"/>
        <v>1</v>
      </c>
    </row>
    <row r="1394" spans="13:20" ht="15" x14ac:dyDescent="0.3">
      <c r="M1394" s="34">
        <v>1388.5</v>
      </c>
      <c r="N1394" s="34">
        <v>3.9</v>
      </c>
      <c r="O1394" s="32">
        <f t="shared" si="126"/>
        <v>39.019999999999996</v>
      </c>
      <c r="P1394" s="37">
        <f t="shared" si="131"/>
        <v>46.823999999999991</v>
      </c>
      <c r="Q1394" s="32">
        <f t="shared" si="127"/>
        <v>15.980000000000004</v>
      </c>
      <c r="R1394" s="32">
        <f t="shared" si="128"/>
        <v>8.176000000000009</v>
      </c>
      <c r="S1394" s="26">
        <f t="shared" si="129"/>
        <v>1</v>
      </c>
      <c r="T1394" s="26">
        <f t="shared" si="130"/>
        <v>1</v>
      </c>
    </row>
    <row r="1395" spans="13:20" ht="15" x14ac:dyDescent="0.3">
      <c r="M1395" s="34">
        <v>1389.5</v>
      </c>
      <c r="N1395" s="34">
        <v>4.4000000000000004</v>
      </c>
      <c r="O1395" s="32">
        <f t="shared" si="126"/>
        <v>39.92</v>
      </c>
      <c r="P1395" s="37">
        <f t="shared" si="131"/>
        <v>47.904000000000003</v>
      </c>
      <c r="Q1395" s="32">
        <f t="shared" si="127"/>
        <v>15.079999999999998</v>
      </c>
      <c r="R1395" s="32">
        <f t="shared" si="128"/>
        <v>7.0959999999999965</v>
      </c>
      <c r="S1395" s="26">
        <f t="shared" si="129"/>
        <v>1</v>
      </c>
      <c r="T1395" s="26">
        <f t="shared" si="130"/>
        <v>1</v>
      </c>
    </row>
    <row r="1396" spans="13:20" ht="15" x14ac:dyDescent="0.3">
      <c r="M1396" s="34">
        <v>1390.5</v>
      </c>
      <c r="N1396" s="34">
        <v>4.4000000000000004</v>
      </c>
      <c r="O1396" s="32">
        <f t="shared" si="126"/>
        <v>39.92</v>
      </c>
      <c r="P1396" s="37">
        <f t="shared" si="131"/>
        <v>47.904000000000003</v>
      </c>
      <c r="Q1396" s="32">
        <f t="shared" si="127"/>
        <v>15.079999999999998</v>
      </c>
      <c r="R1396" s="32">
        <f t="shared" si="128"/>
        <v>7.0959999999999965</v>
      </c>
      <c r="S1396" s="26">
        <f t="shared" si="129"/>
        <v>1</v>
      </c>
      <c r="T1396" s="26">
        <f t="shared" si="130"/>
        <v>1</v>
      </c>
    </row>
    <row r="1397" spans="13:20" ht="15" x14ac:dyDescent="0.3">
      <c r="M1397" s="34">
        <v>1391.5</v>
      </c>
      <c r="N1397" s="34">
        <v>5</v>
      </c>
      <c r="O1397" s="32">
        <f t="shared" si="126"/>
        <v>41</v>
      </c>
      <c r="P1397" s="37">
        <f t="shared" si="131"/>
        <v>49.199999999999996</v>
      </c>
      <c r="Q1397" s="32">
        <f t="shared" si="127"/>
        <v>14</v>
      </c>
      <c r="R1397" s="32">
        <f t="shared" si="128"/>
        <v>5.8000000000000043</v>
      </c>
      <c r="S1397" s="26">
        <f t="shared" si="129"/>
        <v>1</v>
      </c>
      <c r="T1397" s="26">
        <f t="shared" si="130"/>
        <v>1</v>
      </c>
    </row>
    <row r="1398" spans="13:20" ht="15" x14ac:dyDescent="0.3">
      <c r="M1398" s="34">
        <v>1392.5</v>
      </c>
      <c r="N1398" s="34">
        <v>3.9</v>
      </c>
      <c r="O1398" s="32">
        <f t="shared" si="126"/>
        <v>39.019999999999996</v>
      </c>
      <c r="P1398" s="37">
        <f t="shared" si="131"/>
        <v>46.823999999999991</v>
      </c>
      <c r="Q1398" s="32">
        <f t="shared" si="127"/>
        <v>15.980000000000004</v>
      </c>
      <c r="R1398" s="32">
        <f t="shared" si="128"/>
        <v>8.176000000000009</v>
      </c>
      <c r="S1398" s="26">
        <f t="shared" si="129"/>
        <v>1</v>
      </c>
      <c r="T1398" s="26">
        <f t="shared" si="130"/>
        <v>1</v>
      </c>
    </row>
    <row r="1399" spans="13:20" ht="15" x14ac:dyDescent="0.3">
      <c r="M1399" s="34">
        <v>1393.5</v>
      </c>
      <c r="N1399" s="34">
        <v>3.9</v>
      </c>
      <c r="O1399" s="32">
        <f t="shared" si="126"/>
        <v>39.019999999999996</v>
      </c>
      <c r="P1399" s="37">
        <f t="shared" si="131"/>
        <v>46.823999999999991</v>
      </c>
      <c r="Q1399" s="32">
        <f t="shared" si="127"/>
        <v>15.980000000000004</v>
      </c>
      <c r="R1399" s="32">
        <f t="shared" si="128"/>
        <v>8.176000000000009</v>
      </c>
      <c r="S1399" s="26">
        <f t="shared" si="129"/>
        <v>1</v>
      </c>
      <c r="T1399" s="26">
        <f t="shared" si="130"/>
        <v>1</v>
      </c>
    </row>
    <row r="1400" spans="13:20" ht="15" x14ac:dyDescent="0.3">
      <c r="M1400" s="34">
        <v>1394.5</v>
      </c>
      <c r="N1400" s="34">
        <v>3.3</v>
      </c>
      <c r="O1400" s="32">
        <f t="shared" si="126"/>
        <v>37.94</v>
      </c>
      <c r="P1400" s="37">
        <f t="shared" si="131"/>
        <v>45.527999999999999</v>
      </c>
      <c r="Q1400" s="32">
        <f t="shared" si="127"/>
        <v>17.060000000000002</v>
      </c>
      <c r="R1400" s="32">
        <f t="shared" si="128"/>
        <v>9.4720000000000013</v>
      </c>
      <c r="S1400" s="26">
        <f t="shared" si="129"/>
        <v>1</v>
      </c>
      <c r="T1400" s="26">
        <f t="shared" si="130"/>
        <v>1</v>
      </c>
    </row>
    <row r="1401" spans="13:20" ht="15" x14ac:dyDescent="0.3">
      <c r="M1401" s="34">
        <v>1395.5</v>
      </c>
      <c r="N1401" s="34">
        <v>4.4000000000000004</v>
      </c>
      <c r="O1401" s="32">
        <f t="shared" si="126"/>
        <v>39.92</v>
      </c>
      <c r="P1401" s="37">
        <f t="shared" si="131"/>
        <v>47.904000000000003</v>
      </c>
      <c r="Q1401" s="32">
        <f t="shared" si="127"/>
        <v>15.079999999999998</v>
      </c>
      <c r="R1401" s="32">
        <f t="shared" si="128"/>
        <v>7.0959999999999965</v>
      </c>
      <c r="S1401" s="26">
        <f t="shared" si="129"/>
        <v>1</v>
      </c>
      <c r="T1401" s="26">
        <f t="shared" si="130"/>
        <v>1</v>
      </c>
    </row>
    <row r="1402" spans="13:20" ht="15" x14ac:dyDescent="0.3">
      <c r="M1402" s="34">
        <v>1396.5</v>
      </c>
      <c r="N1402" s="34">
        <v>4.4000000000000004</v>
      </c>
      <c r="O1402" s="32">
        <f t="shared" si="126"/>
        <v>39.92</v>
      </c>
      <c r="P1402" s="37">
        <f t="shared" si="131"/>
        <v>47.904000000000003</v>
      </c>
      <c r="Q1402" s="32">
        <f t="shared" si="127"/>
        <v>15.079999999999998</v>
      </c>
      <c r="R1402" s="32">
        <f t="shared" si="128"/>
        <v>7.0959999999999965</v>
      </c>
      <c r="S1402" s="26">
        <f t="shared" si="129"/>
        <v>1</v>
      </c>
      <c r="T1402" s="26">
        <f t="shared" si="130"/>
        <v>1</v>
      </c>
    </row>
    <row r="1403" spans="13:20" ht="15" x14ac:dyDescent="0.3">
      <c r="M1403" s="34">
        <v>1397.5</v>
      </c>
      <c r="N1403" s="34">
        <v>5.6</v>
      </c>
      <c r="O1403" s="32">
        <f t="shared" si="126"/>
        <v>42.08</v>
      </c>
      <c r="P1403" s="37">
        <f t="shared" si="131"/>
        <v>50.495999999999995</v>
      </c>
      <c r="Q1403" s="32">
        <f t="shared" si="127"/>
        <v>12.920000000000002</v>
      </c>
      <c r="R1403" s="32">
        <f t="shared" si="128"/>
        <v>4.5040000000000049</v>
      </c>
      <c r="S1403" s="26">
        <f t="shared" si="129"/>
        <v>1</v>
      </c>
      <c r="T1403" s="26">
        <f t="shared" si="130"/>
        <v>1</v>
      </c>
    </row>
    <row r="1404" spans="13:20" ht="15" x14ac:dyDescent="0.3">
      <c r="M1404" s="34">
        <v>1398.5</v>
      </c>
      <c r="N1404" s="34">
        <v>5</v>
      </c>
      <c r="O1404" s="32">
        <f t="shared" si="126"/>
        <v>41</v>
      </c>
      <c r="P1404" s="37">
        <f t="shared" si="131"/>
        <v>49.199999999999996</v>
      </c>
      <c r="Q1404" s="32">
        <f t="shared" si="127"/>
        <v>14</v>
      </c>
      <c r="R1404" s="32">
        <f t="shared" si="128"/>
        <v>5.8000000000000043</v>
      </c>
      <c r="S1404" s="26">
        <f t="shared" si="129"/>
        <v>1</v>
      </c>
      <c r="T1404" s="26">
        <f t="shared" si="130"/>
        <v>1</v>
      </c>
    </row>
    <row r="1405" spans="13:20" ht="15" x14ac:dyDescent="0.3">
      <c r="M1405" s="34">
        <v>1399.5</v>
      </c>
      <c r="N1405" s="34">
        <v>4.4000000000000004</v>
      </c>
      <c r="O1405" s="32">
        <f t="shared" si="126"/>
        <v>39.92</v>
      </c>
      <c r="P1405" s="37">
        <f t="shared" si="131"/>
        <v>47.904000000000003</v>
      </c>
      <c r="Q1405" s="32">
        <f t="shared" si="127"/>
        <v>15.079999999999998</v>
      </c>
      <c r="R1405" s="32">
        <f t="shared" si="128"/>
        <v>7.0959999999999965</v>
      </c>
      <c r="S1405" s="26">
        <f t="shared" si="129"/>
        <v>1</v>
      </c>
      <c r="T1405" s="26">
        <f t="shared" si="130"/>
        <v>1</v>
      </c>
    </row>
    <row r="1406" spans="13:20" ht="15" x14ac:dyDescent="0.3">
      <c r="M1406" s="34">
        <v>1400.5</v>
      </c>
      <c r="N1406" s="34">
        <v>4.4000000000000004</v>
      </c>
      <c r="O1406" s="32">
        <f t="shared" si="126"/>
        <v>39.92</v>
      </c>
      <c r="P1406" s="37">
        <f t="shared" si="131"/>
        <v>47.904000000000003</v>
      </c>
      <c r="Q1406" s="32">
        <f t="shared" si="127"/>
        <v>15.079999999999998</v>
      </c>
      <c r="R1406" s="32">
        <f t="shared" si="128"/>
        <v>7.0959999999999965</v>
      </c>
      <c r="S1406" s="26">
        <f t="shared" si="129"/>
        <v>1</v>
      </c>
      <c r="T1406" s="26">
        <f t="shared" si="130"/>
        <v>1</v>
      </c>
    </row>
    <row r="1407" spans="13:20" ht="15" x14ac:dyDescent="0.3">
      <c r="M1407" s="34">
        <v>1401.5</v>
      </c>
      <c r="N1407" s="34">
        <v>5</v>
      </c>
      <c r="O1407" s="32">
        <f t="shared" si="126"/>
        <v>41</v>
      </c>
      <c r="P1407" s="37">
        <f t="shared" si="131"/>
        <v>49.199999999999996</v>
      </c>
      <c r="Q1407" s="32">
        <f t="shared" si="127"/>
        <v>14</v>
      </c>
      <c r="R1407" s="32">
        <f t="shared" si="128"/>
        <v>5.8000000000000043</v>
      </c>
      <c r="S1407" s="26">
        <f t="shared" si="129"/>
        <v>1</v>
      </c>
      <c r="T1407" s="26">
        <f t="shared" si="130"/>
        <v>1</v>
      </c>
    </row>
    <row r="1408" spans="13:20" ht="15" x14ac:dyDescent="0.3">
      <c r="M1408" s="34">
        <v>1402.5</v>
      </c>
      <c r="N1408" s="34">
        <v>5</v>
      </c>
      <c r="O1408" s="32">
        <f t="shared" si="126"/>
        <v>41</v>
      </c>
      <c r="P1408" s="37">
        <f t="shared" si="131"/>
        <v>49.199999999999996</v>
      </c>
      <c r="Q1408" s="32">
        <f t="shared" si="127"/>
        <v>14</v>
      </c>
      <c r="R1408" s="32">
        <f t="shared" si="128"/>
        <v>5.8000000000000043</v>
      </c>
      <c r="S1408" s="26">
        <f t="shared" si="129"/>
        <v>1</v>
      </c>
      <c r="T1408" s="26">
        <f t="shared" si="130"/>
        <v>1</v>
      </c>
    </row>
    <row r="1409" spans="13:20" ht="15" x14ac:dyDescent="0.3">
      <c r="M1409" s="34">
        <v>1403.5</v>
      </c>
      <c r="N1409" s="34">
        <v>5</v>
      </c>
      <c r="O1409" s="32">
        <f t="shared" si="126"/>
        <v>41</v>
      </c>
      <c r="P1409" s="37">
        <f t="shared" si="131"/>
        <v>49.199999999999996</v>
      </c>
      <c r="Q1409" s="32">
        <f t="shared" si="127"/>
        <v>14</v>
      </c>
      <c r="R1409" s="32">
        <f t="shared" si="128"/>
        <v>5.8000000000000043</v>
      </c>
      <c r="S1409" s="26">
        <f t="shared" si="129"/>
        <v>1</v>
      </c>
      <c r="T1409" s="26">
        <f t="shared" si="130"/>
        <v>1</v>
      </c>
    </row>
    <row r="1410" spans="13:20" ht="15" x14ac:dyDescent="0.3">
      <c r="M1410" s="34">
        <v>1404.5</v>
      </c>
      <c r="N1410" s="34">
        <v>5</v>
      </c>
      <c r="O1410" s="32">
        <f t="shared" si="126"/>
        <v>41</v>
      </c>
      <c r="P1410" s="37">
        <f t="shared" si="131"/>
        <v>49.199999999999996</v>
      </c>
      <c r="Q1410" s="32">
        <f t="shared" si="127"/>
        <v>14</v>
      </c>
      <c r="R1410" s="32">
        <f t="shared" si="128"/>
        <v>5.8000000000000043</v>
      </c>
      <c r="S1410" s="26">
        <f t="shared" si="129"/>
        <v>1</v>
      </c>
      <c r="T1410" s="26">
        <f t="shared" si="130"/>
        <v>1</v>
      </c>
    </row>
    <row r="1411" spans="13:20" ht="15" x14ac:dyDescent="0.3">
      <c r="M1411" s="34">
        <v>1405.5</v>
      </c>
      <c r="N1411" s="34">
        <v>5.6</v>
      </c>
      <c r="O1411" s="32">
        <f t="shared" si="126"/>
        <v>42.08</v>
      </c>
      <c r="P1411" s="37">
        <f t="shared" si="131"/>
        <v>50.495999999999995</v>
      </c>
      <c r="Q1411" s="32">
        <f t="shared" si="127"/>
        <v>12.920000000000002</v>
      </c>
      <c r="R1411" s="32">
        <f t="shared" si="128"/>
        <v>4.5040000000000049</v>
      </c>
      <c r="S1411" s="26">
        <f t="shared" si="129"/>
        <v>1</v>
      </c>
      <c r="T1411" s="26">
        <f t="shared" si="130"/>
        <v>1</v>
      </c>
    </row>
    <row r="1412" spans="13:20" ht="15" x14ac:dyDescent="0.3">
      <c r="M1412" s="34">
        <v>1406.5</v>
      </c>
      <c r="N1412" s="34">
        <v>6.1</v>
      </c>
      <c r="O1412" s="32">
        <f t="shared" si="126"/>
        <v>42.980000000000004</v>
      </c>
      <c r="P1412" s="37">
        <f t="shared" si="131"/>
        <v>51.576000000000001</v>
      </c>
      <c r="Q1412" s="32">
        <f t="shared" si="127"/>
        <v>12.019999999999996</v>
      </c>
      <c r="R1412" s="32">
        <f t="shared" si="128"/>
        <v>3.4239999999999995</v>
      </c>
      <c r="S1412" s="26">
        <f t="shared" si="129"/>
        <v>1</v>
      </c>
      <c r="T1412" s="26">
        <f t="shared" si="130"/>
        <v>1</v>
      </c>
    </row>
    <row r="1413" spans="13:20" ht="15" x14ac:dyDescent="0.3">
      <c r="M1413" s="34">
        <v>1407.5</v>
      </c>
      <c r="N1413" s="34">
        <v>6.1</v>
      </c>
      <c r="O1413" s="32">
        <f t="shared" si="126"/>
        <v>42.980000000000004</v>
      </c>
      <c r="P1413" s="37">
        <f t="shared" si="131"/>
        <v>51.576000000000001</v>
      </c>
      <c r="Q1413" s="32">
        <f t="shared" si="127"/>
        <v>12.019999999999996</v>
      </c>
      <c r="R1413" s="32">
        <f t="shared" si="128"/>
        <v>3.4239999999999995</v>
      </c>
      <c r="S1413" s="26">
        <f t="shared" si="129"/>
        <v>1</v>
      </c>
      <c r="T1413" s="26">
        <f t="shared" si="130"/>
        <v>1</v>
      </c>
    </row>
    <row r="1414" spans="13:20" ht="15" x14ac:dyDescent="0.3">
      <c r="M1414" s="34">
        <v>1408.5</v>
      </c>
      <c r="N1414" s="34">
        <v>5</v>
      </c>
      <c r="O1414" s="32">
        <f t="shared" ref="O1414:O1477" si="132">CONVERT(N1414,"C","F")</f>
        <v>41</v>
      </c>
      <c r="P1414" s="37">
        <f t="shared" si="131"/>
        <v>49.199999999999996</v>
      </c>
      <c r="Q1414" s="32">
        <f t="shared" ref="Q1414:Q1477" si="133">$L$3-O1414</f>
        <v>14</v>
      </c>
      <c r="R1414" s="32">
        <f t="shared" ref="R1414:R1477" si="134">$L$3-P1414</f>
        <v>5.8000000000000043</v>
      </c>
      <c r="S1414" s="26">
        <f t="shared" ref="S1414:S1477" si="135">IF(O1414&lt;=$L$3, 1, 0)</f>
        <v>1</v>
      </c>
      <c r="T1414" s="26">
        <f t="shared" ref="T1414:T1477" si="136">IF(P1414&lt;=$L$3, 1, 0)</f>
        <v>1</v>
      </c>
    </row>
    <row r="1415" spans="13:20" ht="15" x14ac:dyDescent="0.3">
      <c r="M1415" s="34">
        <v>1409.5</v>
      </c>
      <c r="N1415" s="34">
        <v>3.3</v>
      </c>
      <c r="O1415" s="32">
        <f t="shared" si="132"/>
        <v>37.94</v>
      </c>
      <c r="P1415" s="37">
        <f t="shared" ref="P1415:P1478" si="137">O1415*1.2</f>
        <v>45.527999999999999</v>
      </c>
      <c r="Q1415" s="32">
        <f t="shared" si="133"/>
        <v>17.060000000000002</v>
      </c>
      <c r="R1415" s="32">
        <f t="shared" si="134"/>
        <v>9.4720000000000013</v>
      </c>
      <c r="S1415" s="26">
        <f t="shared" si="135"/>
        <v>1</v>
      </c>
      <c r="T1415" s="26">
        <f t="shared" si="136"/>
        <v>1</v>
      </c>
    </row>
    <row r="1416" spans="13:20" ht="15" x14ac:dyDescent="0.3">
      <c r="M1416" s="34">
        <v>1410.5</v>
      </c>
      <c r="N1416" s="34">
        <v>2.8</v>
      </c>
      <c r="O1416" s="32">
        <f t="shared" si="132"/>
        <v>37.04</v>
      </c>
      <c r="P1416" s="37">
        <f t="shared" si="137"/>
        <v>44.448</v>
      </c>
      <c r="Q1416" s="32">
        <f t="shared" si="133"/>
        <v>17.96</v>
      </c>
      <c r="R1416" s="32">
        <f t="shared" si="134"/>
        <v>10.552</v>
      </c>
      <c r="S1416" s="26">
        <f t="shared" si="135"/>
        <v>1</v>
      </c>
      <c r="T1416" s="26">
        <f t="shared" si="136"/>
        <v>1</v>
      </c>
    </row>
    <row r="1417" spans="13:20" ht="15" x14ac:dyDescent="0.3">
      <c r="M1417" s="34">
        <v>1411.5</v>
      </c>
      <c r="N1417" s="34">
        <v>1.7</v>
      </c>
      <c r="O1417" s="32">
        <f t="shared" si="132"/>
        <v>35.06</v>
      </c>
      <c r="P1417" s="37">
        <f t="shared" si="137"/>
        <v>42.072000000000003</v>
      </c>
      <c r="Q1417" s="32">
        <f t="shared" si="133"/>
        <v>19.939999999999998</v>
      </c>
      <c r="R1417" s="32">
        <f t="shared" si="134"/>
        <v>12.927999999999997</v>
      </c>
      <c r="S1417" s="26">
        <f t="shared" si="135"/>
        <v>1</v>
      </c>
      <c r="T1417" s="26">
        <f t="shared" si="136"/>
        <v>1</v>
      </c>
    </row>
    <row r="1418" spans="13:20" ht="15" x14ac:dyDescent="0.3">
      <c r="M1418" s="34">
        <v>1412.5</v>
      </c>
      <c r="N1418" s="34">
        <v>1.7</v>
      </c>
      <c r="O1418" s="32">
        <f t="shared" si="132"/>
        <v>35.06</v>
      </c>
      <c r="P1418" s="37">
        <f t="shared" si="137"/>
        <v>42.072000000000003</v>
      </c>
      <c r="Q1418" s="32">
        <f t="shared" si="133"/>
        <v>19.939999999999998</v>
      </c>
      <c r="R1418" s="32">
        <f t="shared" si="134"/>
        <v>12.927999999999997</v>
      </c>
      <c r="S1418" s="26">
        <f t="shared" si="135"/>
        <v>1</v>
      </c>
      <c r="T1418" s="26">
        <f t="shared" si="136"/>
        <v>1</v>
      </c>
    </row>
    <row r="1419" spans="13:20" ht="15" x14ac:dyDescent="0.3">
      <c r="M1419" s="34">
        <v>1413.5</v>
      </c>
      <c r="N1419" s="34">
        <v>2</v>
      </c>
      <c r="O1419" s="32">
        <f t="shared" si="132"/>
        <v>35.6</v>
      </c>
      <c r="P1419" s="37">
        <f t="shared" si="137"/>
        <v>42.72</v>
      </c>
      <c r="Q1419" s="32">
        <f t="shared" si="133"/>
        <v>19.399999999999999</v>
      </c>
      <c r="R1419" s="32">
        <f t="shared" si="134"/>
        <v>12.280000000000001</v>
      </c>
      <c r="S1419" s="26">
        <f t="shared" si="135"/>
        <v>1</v>
      </c>
      <c r="T1419" s="26">
        <f t="shared" si="136"/>
        <v>1</v>
      </c>
    </row>
    <row r="1420" spans="13:20" ht="15" x14ac:dyDescent="0.3">
      <c r="M1420" s="34">
        <v>1414.5</v>
      </c>
      <c r="N1420" s="34">
        <v>2.2999999999999998</v>
      </c>
      <c r="O1420" s="32">
        <f t="shared" si="132"/>
        <v>36.14</v>
      </c>
      <c r="P1420" s="37">
        <f t="shared" si="137"/>
        <v>43.368000000000002</v>
      </c>
      <c r="Q1420" s="32">
        <f t="shared" si="133"/>
        <v>18.86</v>
      </c>
      <c r="R1420" s="32">
        <f t="shared" si="134"/>
        <v>11.631999999999998</v>
      </c>
      <c r="S1420" s="26">
        <f t="shared" si="135"/>
        <v>1</v>
      </c>
      <c r="T1420" s="26">
        <f t="shared" si="136"/>
        <v>1</v>
      </c>
    </row>
    <row r="1421" spans="13:20" ht="15" x14ac:dyDescent="0.3">
      <c r="M1421" s="34">
        <v>1415.5</v>
      </c>
      <c r="N1421" s="34">
        <v>2.6</v>
      </c>
      <c r="O1421" s="32">
        <f t="shared" si="132"/>
        <v>36.68</v>
      </c>
      <c r="P1421" s="37">
        <f t="shared" si="137"/>
        <v>44.015999999999998</v>
      </c>
      <c r="Q1421" s="32">
        <f t="shared" si="133"/>
        <v>18.32</v>
      </c>
      <c r="R1421" s="32">
        <f t="shared" si="134"/>
        <v>10.984000000000002</v>
      </c>
      <c r="S1421" s="26">
        <f t="shared" si="135"/>
        <v>1</v>
      </c>
      <c r="T1421" s="26">
        <f t="shared" si="136"/>
        <v>1</v>
      </c>
    </row>
    <row r="1422" spans="13:20" ht="15" x14ac:dyDescent="0.3">
      <c r="M1422" s="34">
        <v>1416.5</v>
      </c>
      <c r="N1422" s="34">
        <v>3</v>
      </c>
      <c r="O1422" s="32">
        <f t="shared" si="132"/>
        <v>37.4</v>
      </c>
      <c r="P1422" s="37">
        <f t="shared" si="137"/>
        <v>44.879999999999995</v>
      </c>
      <c r="Q1422" s="32">
        <f t="shared" si="133"/>
        <v>17.600000000000001</v>
      </c>
      <c r="R1422" s="32">
        <f t="shared" si="134"/>
        <v>10.120000000000005</v>
      </c>
      <c r="S1422" s="26">
        <f t="shared" si="135"/>
        <v>1</v>
      </c>
      <c r="T1422" s="26">
        <f t="shared" si="136"/>
        <v>1</v>
      </c>
    </row>
    <row r="1423" spans="13:20" ht="15" x14ac:dyDescent="0.3">
      <c r="M1423" s="34">
        <v>1417.5</v>
      </c>
      <c r="N1423" s="34">
        <v>3.3</v>
      </c>
      <c r="O1423" s="32">
        <f t="shared" si="132"/>
        <v>37.94</v>
      </c>
      <c r="P1423" s="37">
        <f t="shared" si="137"/>
        <v>45.527999999999999</v>
      </c>
      <c r="Q1423" s="32">
        <f t="shared" si="133"/>
        <v>17.060000000000002</v>
      </c>
      <c r="R1423" s="32">
        <f t="shared" si="134"/>
        <v>9.4720000000000013</v>
      </c>
      <c r="S1423" s="26">
        <f t="shared" si="135"/>
        <v>1</v>
      </c>
      <c r="T1423" s="26">
        <f t="shared" si="136"/>
        <v>1</v>
      </c>
    </row>
    <row r="1424" spans="13:20" ht="15" x14ac:dyDescent="0.3">
      <c r="M1424" s="34">
        <v>1418.5</v>
      </c>
      <c r="N1424" s="34">
        <v>3.6</v>
      </c>
      <c r="O1424" s="32">
        <f t="shared" si="132"/>
        <v>38.480000000000004</v>
      </c>
      <c r="P1424" s="37">
        <f t="shared" si="137"/>
        <v>46.176000000000002</v>
      </c>
      <c r="Q1424" s="32">
        <f t="shared" si="133"/>
        <v>16.519999999999996</v>
      </c>
      <c r="R1424" s="32">
        <f t="shared" si="134"/>
        <v>8.8239999999999981</v>
      </c>
      <c r="S1424" s="26">
        <f t="shared" si="135"/>
        <v>1</v>
      </c>
      <c r="T1424" s="26">
        <f t="shared" si="136"/>
        <v>1</v>
      </c>
    </row>
    <row r="1425" spans="13:20" ht="15" x14ac:dyDescent="0.3">
      <c r="M1425" s="34">
        <v>1419.5</v>
      </c>
      <c r="N1425" s="34">
        <v>3.9</v>
      </c>
      <c r="O1425" s="32">
        <f t="shared" si="132"/>
        <v>39.019999999999996</v>
      </c>
      <c r="P1425" s="37">
        <f t="shared" si="137"/>
        <v>46.823999999999991</v>
      </c>
      <c r="Q1425" s="32">
        <f t="shared" si="133"/>
        <v>15.980000000000004</v>
      </c>
      <c r="R1425" s="32">
        <f t="shared" si="134"/>
        <v>8.176000000000009</v>
      </c>
      <c r="S1425" s="26">
        <f t="shared" si="135"/>
        <v>1</v>
      </c>
      <c r="T1425" s="26">
        <f t="shared" si="136"/>
        <v>1</v>
      </c>
    </row>
    <row r="1426" spans="13:20" ht="15" x14ac:dyDescent="0.3">
      <c r="M1426" s="34">
        <v>1420.5</v>
      </c>
      <c r="N1426" s="34">
        <v>3.9</v>
      </c>
      <c r="O1426" s="32">
        <f t="shared" si="132"/>
        <v>39.019999999999996</v>
      </c>
      <c r="P1426" s="37">
        <f t="shared" si="137"/>
        <v>46.823999999999991</v>
      </c>
      <c r="Q1426" s="32">
        <f t="shared" si="133"/>
        <v>15.980000000000004</v>
      </c>
      <c r="R1426" s="32">
        <f t="shared" si="134"/>
        <v>8.176000000000009</v>
      </c>
      <c r="S1426" s="26">
        <f t="shared" si="135"/>
        <v>1</v>
      </c>
      <c r="T1426" s="26">
        <f t="shared" si="136"/>
        <v>1</v>
      </c>
    </row>
    <row r="1427" spans="13:20" ht="15" x14ac:dyDescent="0.3">
      <c r="M1427" s="34">
        <v>1421.5</v>
      </c>
      <c r="N1427" s="34">
        <v>3.9</v>
      </c>
      <c r="O1427" s="32">
        <f t="shared" si="132"/>
        <v>39.019999999999996</v>
      </c>
      <c r="P1427" s="37">
        <f t="shared" si="137"/>
        <v>46.823999999999991</v>
      </c>
      <c r="Q1427" s="32">
        <f t="shared" si="133"/>
        <v>15.980000000000004</v>
      </c>
      <c r="R1427" s="32">
        <f t="shared" si="134"/>
        <v>8.176000000000009</v>
      </c>
      <c r="S1427" s="26">
        <f t="shared" si="135"/>
        <v>1</v>
      </c>
      <c r="T1427" s="26">
        <f t="shared" si="136"/>
        <v>1</v>
      </c>
    </row>
    <row r="1428" spans="13:20" ht="15" x14ac:dyDescent="0.3">
      <c r="M1428" s="34">
        <v>1422.5</v>
      </c>
      <c r="N1428" s="34">
        <v>3.9</v>
      </c>
      <c r="O1428" s="32">
        <f t="shared" si="132"/>
        <v>39.019999999999996</v>
      </c>
      <c r="P1428" s="37">
        <f t="shared" si="137"/>
        <v>46.823999999999991</v>
      </c>
      <c r="Q1428" s="32">
        <f t="shared" si="133"/>
        <v>15.980000000000004</v>
      </c>
      <c r="R1428" s="32">
        <f t="shared" si="134"/>
        <v>8.176000000000009</v>
      </c>
      <c r="S1428" s="26">
        <f t="shared" si="135"/>
        <v>1</v>
      </c>
      <c r="T1428" s="26">
        <f t="shared" si="136"/>
        <v>1</v>
      </c>
    </row>
    <row r="1429" spans="13:20" ht="15" x14ac:dyDescent="0.3">
      <c r="M1429" s="34">
        <v>1423.5</v>
      </c>
      <c r="N1429" s="34">
        <v>5</v>
      </c>
      <c r="O1429" s="32">
        <f t="shared" si="132"/>
        <v>41</v>
      </c>
      <c r="P1429" s="37">
        <f t="shared" si="137"/>
        <v>49.199999999999996</v>
      </c>
      <c r="Q1429" s="32">
        <f t="shared" si="133"/>
        <v>14</v>
      </c>
      <c r="R1429" s="32">
        <f t="shared" si="134"/>
        <v>5.8000000000000043</v>
      </c>
      <c r="S1429" s="26">
        <f t="shared" si="135"/>
        <v>1</v>
      </c>
      <c r="T1429" s="26">
        <f t="shared" si="136"/>
        <v>1</v>
      </c>
    </row>
    <row r="1430" spans="13:20" ht="15" x14ac:dyDescent="0.3">
      <c r="M1430" s="34">
        <v>1424.5</v>
      </c>
      <c r="N1430" s="34">
        <v>5.6</v>
      </c>
      <c r="O1430" s="32">
        <f t="shared" si="132"/>
        <v>42.08</v>
      </c>
      <c r="P1430" s="37">
        <f t="shared" si="137"/>
        <v>50.495999999999995</v>
      </c>
      <c r="Q1430" s="32">
        <f t="shared" si="133"/>
        <v>12.920000000000002</v>
      </c>
      <c r="R1430" s="32">
        <f t="shared" si="134"/>
        <v>4.5040000000000049</v>
      </c>
      <c r="S1430" s="26">
        <f t="shared" si="135"/>
        <v>1</v>
      </c>
      <c r="T1430" s="26">
        <f t="shared" si="136"/>
        <v>1</v>
      </c>
    </row>
    <row r="1431" spans="13:20" ht="15" x14ac:dyDescent="0.3">
      <c r="M1431" s="34">
        <v>1425.5</v>
      </c>
      <c r="N1431" s="34">
        <v>7.2</v>
      </c>
      <c r="O1431" s="32">
        <f t="shared" si="132"/>
        <v>44.96</v>
      </c>
      <c r="P1431" s="37">
        <f t="shared" si="137"/>
        <v>53.951999999999998</v>
      </c>
      <c r="Q1431" s="32">
        <f t="shared" si="133"/>
        <v>10.039999999999999</v>
      </c>
      <c r="R1431" s="32">
        <f t="shared" si="134"/>
        <v>1.0480000000000018</v>
      </c>
      <c r="S1431" s="26">
        <f t="shared" si="135"/>
        <v>1</v>
      </c>
      <c r="T1431" s="26">
        <f t="shared" si="136"/>
        <v>1</v>
      </c>
    </row>
    <row r="1432" spans="13:20" ht="15" x14ac:dyDescent="0.3">
      <c r="M1432" s="34">
        <v>1426.5</v>
      </c>
      <c r="N1432" s="34">
        <v>7.8</v>
      </c>
      <c r="O1432" s="32">
        <f t="shared" si="132"/>
        <v>46.04</v>
      </c>
      <c r="P1432" s="37">
        <f t="shared" si="137"/>
        <v>55.247999999999998</v>
      </c>
      <c r="Q1432" s="32">
        <f t="shared" si="133"/>
        <v>8.9600000000000009</v>
      </c>
      <c r="R1432" s="32">
        <f t="shared" si="134"/>
        <v>-0.24799999999999756</v>
      </c>
      <c r="S1432" s="26">
        <f t="shared" si="135"/>
        <v>1</v>
      </c>
      <c r="T1432" s="26">
        <f t="shared" si="136"/>
        <v>0</v>
      </c>
    </row>
    <row r="1433" spans="13:20" ht="15" x14ac:dyDescent="0.3">
      <c r="M1433" s="34">
        <v>1427.5</v>
      </c>
      <c r="N1433" s="34">
        <v>6.7</v>
      </c>
      <c r="O1433" s="32">
        <f t="shared" si="132"/>
        <v>44.06</v>
      </c>
      <c r="P1433" s="37">
        <f t="shared" si="137"/>
        <v>52.872</v>
      </c>
      <c r="Q1433" s="32">
        <f t="shared" si="133"/>
        <v>10.939999999999998</v>
      </c>
      <c r="R1433" s="32">
        <f t="shared" si="134"/>
        <v>2.1280000000000001</v>
      </c>
      <c r="S1433" s="26">
        <f t="shared" si="135"/>
        <v>1</v>
      </c>
      <c r="T1433" s="26">
        <f t="shared" si="136"/>
        <v>1</v>
      </c>
    </row>
    <row r="1434" spans="13:20" ht="15" x14ac:dyDescent="0.3">
      <c r="M1434" s="34">
        <v>1428.5</v>
      </c>
      <c r="N1434" s="34">
        <v>8.3000000000000007</v>
      </c>
      <c r="O1434" s="32">
        <f t="shared" si="132"/>
        <v>46.94</v>
      </c>
      <c r="P1434" s="37">
        <f t="shared" si="137"/>
        <v>56.327999999999996</v>
      </c>
      <c r="Q1434" s="32">
        <f t="shared" si="133"/>
        <v>8.0600000000000023</v>
      </c>
      <c r="R1434" s="32">
        <f t="shared" si="134"/>
        <v>-1.3279999999999959</v>
      </c>
      <c r="S1434" s="26">
        <f t="shared" si="135"/>
        <v>1</v>
      </c>
      <c r="T1434" s="26">
        <f t="shared" si="136"/>
        <v>0</v>
      </c>
    </row>
    <row r="1435" spans="13:20" ht="15" x14ac:dyDescent="0.3">
      <c r="M1435" s="34">
        <v>1429.5</v>
      </c>
      <c r="N1435" s="34">
        <v>9.4</v>
      </c>
      <c r="O1435" s="32">
        <f t="shared" si="132"/>
        <v>48.92</v>
      </c>
      <c r="P1435" s="37">
        <f t="shared" si="137"/>
        <v>58.704000000000001</v>
      </c>
      <c r="Q1435" s="32">
        <f t="shared" si="133"/>
        <v>6.0799999999999983</v>
      </c>
      <c r="R1435" s="32">
        <f t="shared" si="134"/>
        <v>-3.7040000000000006</v>
      </c>
      <c r="S1435" s="26">
        <f t="shared" si="135"/>
        <v>1</v>
      </c>
      <c r="T1435" s="26">
        <f t="shared" si="136"/>
        <v>0</v>
      </c>
    </row>
    <row r="1436" spans="13:20" ht="15" x14ac:dyDescent="0.3">
      <c r="M1436" s="34">
        <v>1430.5</v>
      </c>
      <c r="N1436" s="34">
        <v>8.9</v>
      </c>
      <c r="O1436" s="32">
        <f t="shared" si="132"/>
        <v>48.019999999999996</v>
      </c>
      <c r="P1436" s="37">
        <f t="shared" si="137"/>
        <v>57.623999999999995</v>
      </c>
      <c r="Q1436" s="32">
        <f t="shared" si="133"/>
        <v>6.980000000000004</v>
      </c>
      <c r="R1436" s="32">
        <f t="shared" si="134"/>
        <v>-2.6239999999999952</v>
      </c>
      <c r="S1436" s="26">
        <f t="shared" si="135"/>
        <v>1</v>
      </c>
      <c r="T1436" s="26">
        <f t="shared" si="136"/>
        <v>0</v>
      </c>
    </row>
    <row r="1437" spans="13:20" ht="15" x14ac:dyDescent="0.3">
      <c r="M1437" s="34">
        <v>1431.5</v>
      </c>
      <c r="N1437" s="34">
        <v>8.3000000000000007</v>
      </c>
      <c r="O1437" s="32">
        <f t="shared" si="132"/>
        <v>46.94</v>
      </c>
      <c r="P1437" s="37">
        <f t="shared" si="137"/>
        <v>56.327999999999996</v>
      </c>
      <c r="Q1437" s="32">
        <f t="shared" si="133"/>
        <v>8.0600000000000023</v>
      </c>
      <c r="R1437" s="32">
        <f t="shared" si="134"/>
        <v>-1.3279999999999959</v>
      </c>
      <c r="S1437" s="26">
        <f t="shared" si="135"/>
        <v>1</v>
      </c>
      <c r="T1437" s="26">
        <f t="shared" si="136"/>
        <v>0</v>
      </c>
    </row>
    <row r="1438" spans="13:20" ht="15" x14ac:dyDescent="0.3">
      <c r="M1438" s="34">
        <v>1432.5</v>
      </c>
      <c r="N1438" s="34">
        <v>7.8</v>
      </c>
      <c r="O1438" s="32">
        <f t="shared" si="132"/>
        <v>46.04</v>
      </c>
      <c r="P1438" s="37">
        <f t="shared" si="137"/>
        <v>55.247999999999998</v>
      </c>
      <c r="Q1438" s="32">
        <f t="shared" si="133"/>
        <v>8.9600000000000009</v>
      </c>
      <c r="R1438" s="32">
        <f t="shared" si="134"/>
        <v>-0.24799999999999756</v>
      </c>
      <c r="S1438" s="26">
        <f t="shared" si="135"/>
        <v>1</v>
      </c>
      <c r="T1438" s="26">
        <f t="shared" si="136"/>
        <v>0</v>
      </c>
    </row>
    <row r="1439" spans="13:20" ht="15" x14ac:dyDescent="0.3">
      <c r="M1439" s="34">
        <v>1433.5</v>
      </c>
      <c r="N1439" s="34">
        <v>6.1</v>
      </c>
      <c r="O1439" s="32">
        <f t="shared" si="132"/>
        <v>42.980000000000004</v>
      </c>
      <c r="P1439" s="37">
        <f t="shared" si="137"/>
        <v>51.576000000000001</v>
      </c>
      <c r="Q1439" s="32">
        <f t="shared" si="133"/>
        <v>12.019999999999996</v>
      </c>
      <c r="R1439" s="32">
        <f t="shared" si="134"/>
        <v>3.4239999999999995</v>
      </c>
      <c r="S1439" s="26">
        <f t="shared" si="135"/>
        <v>1</v>
      </c>
      <c r="T1439" s="26">
        <f t="shared" si="136"/>
        <v>1</v>
      </c>
    </row>
    <row r="1440" spans="13:20" ht="15" x14ac:dyDescent="0.3">
      <c r="M1440" s="34">
        <v>1434.5</v>
      </c>
      <c r="N1440" s="34">
        <v>6.1</v>
      </c>
      <c r="O1440" s="32">
        <f t="shared" si="132"/>
        <v>42.980000000000004</v>
      </c>
      <c r="P1440" s="37">
        <f t="shared" si="137"/>
        <v>51.576000000000001</v>
      </c>
      <c r="Q1440" s="32">
        <f t="shared" si="133"/>
        <v>12.019999999999996</v>
      </c>
      <c r="R1440" s="32">
        <f t="shared" si="134"/>
        <v>3.4239999999999995</v>
      </c>
      <c r="S1440" s="26">
        <f t="shared" si="135"/>
        <v>1</v>
      </c>
      <c r="T1440" s="26">
        <f t="shared" si="136"/>
        <v>1</v>
      </c>
    </row>
    <row r="1441" spans="13:20" ht="15" x14ac:dyDescent="0.3">
      <c r="M1441" s="34">
        <v>1435.5</v>
      </c>
      <c r="N1441" s="34">
        <v>5.6</v>
      </c>
      <c r="O1441" s="32">
        <f t="shared" si="132"/>
        <v>42.08</v>
      </c>
      <c r="P1441" s="37">
        <f t="shared" si="137"/>
        <v>50.495999999999995</v>
      </c>
      <c r="Q1441" s="32">
        <f t="shared" si="133"/>
        <v>12.920000000000002</v>
      </c>
      <c r="R1441" s="32">
        <f t="shared" si="134"/>
        <v>4.5040000000000049</v>
      </c>
      <c r="S1441" s="26">
        <f t="shared" si="135"/>
        <v>1</v>
      </c>
      <c r="T1441" s="26">
        <f t="shared" si="136"/>
        <v>1</v>
      </c>
    </row>
    <row r="1442" spans="13:20" ht="15" x14ac:dyDescent="0.3">
      <c r="M1442" s="34">
        <v>1436.5</v>
      </c>
      <c r="N1442" s="34">
        <v>5</v>
      </c>
      <c r="O1442" s="32">
        <f t="shared" si="132"/>
        <v>41</v>
      </c>
      <c r="P1442" s="37">
        <f t="shared" si="137"/>
        <v>49.199999999999996</v>
      </c>
      <c r="Q1442" s="32">
        <f t="shared" si="133"/>
        <v>14</v>
      </c>
      <c r="R1442" s="32">
        <f t="shared" si="134"/>
        <v>5.8000000000000043</v>
      </c>
      <c r="S1442" s="26">
        <f t="shared" si="135"/>
        <v>1</v>
      </c>
      <c r="T1442" s="26">
        <f t="shared" si="136"/>
        <v>1</v>
      </c>
    </row>
    <row r="1443" spans="13:20" ht="15" x14ac:dyDescent="0.3">
      <c r="M1443" s="34">
        <v>1437.5</v>
      </c>
      <c r="N1443" s="34">
        <v>4.4000000000000004</v>
      </c>
      <c r="O1443" s="32">
        <f t="shared" si="132"/>
        <v>39.92</v>
      </c>
      <c r="P1443" s="37">
        <f t="shared" si="137"/>
        <v>47.904000000000003</v>
      </c>
      <c r="Q1443" s="32">
        <f t="shared" si="133"/>
        <v>15.079999999999998</v>
      </c>
      <c r="R1443" s="32">
        <f t="shared" si="134"/>
        <v>7.0959999999999965</v>
      </c>
      <c r="S1443" s="26">
        <f t="shared" si="135"/>
        <v>1</v>
      </c>
      <c r="T1443" s="26">
        <f t="shared" si="136"/>
        <v>1</v>
      </c>
    </row>
    <row r="1444" spans="13:20" ht="15" x14ac:dyDescent="0.3">
      <c r="M1444" s="34">
        <v>1438.5</v>
      </c>
      <c r="N1444" s="34">
        <v>3.9</v>
      </c>
      <c r="O1444" s="32">
        <f t="shared" si="132"/>
        <v>39.019999999999996</v>
      </c>
      <c r="P1444" s="37">
        <f t="shared" si="137"/>
        <v>46.823999999999991</v>
      </c>
      <c r="Q1444" s="32">
        <f t="shared" si="133"/>
        <v>15.980000000000004</v>
      </c>
      <c r="R1444" s="32">
        <f t="shared" si="134"/>
        <v>8.176000000000009</v>
      </c>
      <c r="S1444" s="26">
        <f t="shared" si="135"/>
        <v>1</v>
      </c>
      <c r="T1444" s="26">
        <f t="shared" si="136"/>
        <v>1</v>
      </c>
    </row>
    <row r="1445" spans="13:20" ht="15" x14ac:dyDescent="0.3">
      <c r="M1445" s="34">
        <v>1439.5</v>
      </c>
      <c r="N1445" s="34">
        <v>3.3</v>
      </c>
      <c r="O1445" s="32">
        <f t="shared" si="132"/>
        <v>37.94</v>
      </c>
      <c r="P1445" s="37">
        <f t="shared" si="137"/>
        <v>45.527999999999999</v>
      </c>
      <c r="Q1445" s="32">
        <f t="shared" si="133"/>
        <v>17.060000000000002</v>
      </c>
      <c r="R1445" s="32">
        <f t="shared" si="134"/>
        <v>9.4720000000000013</v>
      </c>
      <c r="S1445" s="26">
        <f t="shared" si="135"/>
        <v>1</v>
      </c>
      <c r="T1445" s="26">
        <f t="shared" si="136"/>
        <v>1</v>
      </c>
    </row>
    <row r="1446" spans="13:20" ht="15" x14ac:dyDescent="0.3">
      <c r="M1446" s="34">
        <v>1440.5</v>
      </c>
      <c r="N1446" s="34">
        <v>3.3</v>
      </c>
      <c r="O1446" s="32">
        <f t="shared" si="132"/>
        <v>37.94</v>
      </c>
      <c r="P1446" s="37">
        <f t="shared" si="137"/>
        <v>45.527999999999999</v>
      </c>
      <c r="Q1446" s="32">
        <f t="shared" si="133"/>
        <v>17.060000000000002</v>
      </c>
      <c r="R1446" s="32">
        <f t="shared" si="134"/>
        <v>9.4720000000000013</v>
      </c>
      <c r="S1446" s="26">
        <f t="shared" si="135"/>
        <v>1</v>
      </c>
      <c r="T1446" s="26">
        <f t="shared" si="136"/>
        <v>1</v>
      </c>
    </row>
    <row r="1447" spans="13:20" ht="15" x14ac:dyDescent="0.3">
      <c r="M1447" s="34">
        <v>1441.5</v>
      </c>
      <c r="N1447" s="34">
        <v>2.8</v>
      </c>
      <c r="O1447" s="32">
        <f t="shared" si="132"/>
        <v>37.04</v>
      </c>
      <c r="P1447" s="37">
        <f t="shared" si="137"/>
        <v>44.448</v>
      </c>
      <c r="Q1447" s="32">
        <f t="shared" si="133"/>
        <v>17.96</v>
      </c>
      <c r="R1447" s="32">
        <f t="shared" si="134"/>
        <v>10.552</v>
      </c>
      <c r="S1447" s="26">
        <f t="shared" si="135"/>
        <v>1</v>
      </c>
      <c r="T1447" s="26">
        <f t="shared" si="136"/>
        <v>1</v>
      </c>
    </row>
    <row r="1448" spans="13:20" ht="15" x14ac:dyDescent="0.3">
      <c r="M1448" s="34">
        <v>1442.5</v>
      </c>
      <c r="N1448" s="34">
        <v>2.2000000000000002</v>
      </c>
      <c r="O1448" s="32">
        <f t="shared" si="132"/>
        <v>35.96</v>
      </c>
      <c r="P1448" s="37">
        <f t="shared" si="137"/>
        <v>43.152000000000001</v>
      </c>
      <c r="Q1448" s="32">
        <f t="shared" si="133"/>
        <v>19.04</v>
      </c>
      <c r="R1448" s="32">
        <f t="shared" si="134"/>
        <v>11.847999999999999</v>
      </c>
      <c r="S1448" s="26">
        <f t="shared" si="135"/>
        <v>1</v>
      </c>
      <c r="T1448" s="26">
        <f t="shared" si="136"/>
        <v>1</v>
      </c>
    </row>
    <row r="1449" spans="13:20" ht="15" x14ac:dyDescent="0.3">
      <c r="M1449" s="34">
        <v>1443.5</v>
      </c>
      <c r="N1449" s="34">
        <v>2.2000000000000002</v>
      </c>
      <c r="O1449" s="32">
        <f t="shared" si="132"/>
        <v>35.96</v>
      </c>
      <c r="P1449" s="37">
        <f t="shared" si="137"/>
        <v>43.152000000000001</v>
      </c>
      <c r="Q1449" s="32">
        <f t="shared" si="133"/>
        <v>19.04</v>
      </c>
      <c r="R1449" s="32">
        <f t="shared" si="134"/>
        <v>11.847999999999999</v>
      </c>
      <c r="S1449" s="26">
        <f t="shared" si="135"/>
        <v>1</v>
      </c>
      <c r="T1449" s="26">
        <f t="shared" si="136"/>
        <v>1</v>
      </c>
    </row>
    <row r="1450" spans="13:20" ht="15" x14ac:dyDescent="0.3">
      <c r="M1450" s="34">
        <v>1444.5</v>
      </c>
      <c r="N1450" s="34">
        <v>2.2000000000000002</v>
      </c>
      <c r="O1450" s="32">
        <f t="shared" si="132"/>
        <v>35.96</v>
      </c>
      <c r="P1450" s="37">
        <f t="shared" si="137"/>
        <v>43.152000000000001</v>
      </c>
      <c r="Q1450" s="32">
        <f t="shared" si="133"/>
        <v>19.04</v>
      </c>
      <c r="R1450" s="32">
        <f t="shared" si="134"/>
        <v>11.847999999999999</v>
      </c>
      <c r="S1450" s="26">
        <f t="shared" si="135"/>
        <v>1</v>
      </c>
      <c r="T1450" s="26">
        <f t="shared" si="136"/>
        <v>1</v>
      </c>
    </row>
    <row r="1451" spans="13:20" ht="15" x14ac:dyDescent="0.3">
      <c r="M1451" s="34">
        <v>1445.5</v>
      </c>
      <c r="N1451" s="34">
        <v>2.2000000000000002</v>
      </c>
      <c r="O1451" s="32">
        <f t="shared" si="132"/>
        <v>35.96</v>
      </c>
      <c r="P1451" s="37">
        <f t="shared" si="137"/>
        <v>43.152000000000001</v>
      </c>
      <c r="Q1451" s="32">
        <f t="shared" si="133"/>
        <v>19.04</v>
      </c>
      <c r="R1451" s="32">
        <f t="shared" si="134"/>
        <v>11.847999999999999</v>
      </c>
      <c r="S1451" s="26">
        <f t="shared" si="135"/>
        <v>1</v>
      </c>
      <c r="T1451" s="26">
        <f t="shared" si="136"/>
        <v>1</v>
      </c>
    </row>
    <row r="1452" spans="13:20" ht="15" x14ac:dyDescent="0.3">
      <c r="M1452" s="34">
        <v>1446.5</v>
      </c>
      <c r="N1452" s="34">
        <v>2.2000000000000002</v>
      </c>
      <c r="O1452" s="32">
        <f t="shared" si="132"/>
        <v>35.96</v>
      </c>
      <c r="P1452" s="37">
        <f t="shared" si="137"/>
        <v>43.152000000000001</v>
      </c>
      <c r="Q1452" s="32">
        <f t="shared" si="133"/>
        <v>19.04</v>
      </c>
      <c r="R1452" s="32">
        <f t="shared" si="134"/>
        <v>11.847999999999999</v>
      </c>
      <c r="S1452" s="26">
        <f t="shared" si="135"/>
        <v>1</v>
      </c>
      <c r="T1452" s="26">
        <f t="shared" si="136"/>
        <v>1</v>
      </c>
    </row>
    <row r="1453" spans="13:20" ht="15" x14ac:dyDescent="0.3">
      <c r="M1453" s="34">
        <v>1447.5</v>
      </c>
      <c r="N1453" s="34">
        <v>2.8</v>
      </c>
      <c r="O1453" s="32">
        <f t="shared" si="132"/>
        <v>37.04</v>
      </c>
      <c r="P1453" s="37">
        <f t="shared" si="137"/>
        <v>44.448</v>
      </c>
      <c r="Q1453" s="32">
        <f t="shared" si="133"/>
        <v>17.96</v>
      </c>
      <c r="R1453" s="32">
        <f t="shared" si="134"/>
        <v>10.552</v>
      </c>
      <c r="S1453" s="26">
        <f t="shared" si="135"/>
        <v>1</v>
      </c>
      <c r="T1453" s="26">
        <f t="shared" si="136"/>
        <v>1</v>
      </c>
    </row>
    <row r="1454" spans="13:20" ht="15" x14ac:dyDescent="0.3">
      <c r="M1454" s="34">
        <v>1448.5</v>
      </c>
      <c r="N1454" s="34">
        <v>3.9</v>
      </c>
      <c r="O1454" s="32">
        <f t="shared" si="132"/>
        <v>39.019999999999996</v>
      </c>
      <c r="P1454" s="37">
        <f t="shared" si="137"/>
        <v>46.823999999999991</v>
      </c>
      <c r="Q1454" s="32">
        <f t="shared" si="133"/>
        <v>15.980000000000004</v>
      </c>
      <c r="R1454" s="32">
        <f t="shared" si="134"/>
        <v>8.176000000000009</v>
      </c>
      <c r="S1454" s="26">
        <f t="shared" si="135"/>
        <v>1</v>
      </c>
      <c r="T1454" s="26">
        <f t="shared" si="136"/>
        <v>1</v>
      </c>
    </row>
    <row r="1455" spans="13:20" ht="15" x14ac:dyDescent="0.3">
      <c r="M1455" s="34">
        <v>1449.5</v>
      </c>
      <c r="N1455" s="34">
        <v>5.6</v>
      </c>
      <c r="O1455" s="32">
        <f t="shared" si="132"/>
        <v>42.08</v>
      </c>
      <c r="P1455" s="37">
        <f t="shared" si="137"/>
        <v>50.495999999999995</v>
      </c>
      <c r="Q1455" s="32">
        <f t="shared" si="133"/>
        <v>12.920000000000002</v>
      </c>
      <c r="R1455" s="32">
        <f t="shared" si="134"/>
        <v>4.5040000000000049</v>
      </c>
      <c r="S1455" s="26">
        <f t="shared" si="135"/>
        <v>1</v>
      </c>
      <c r="T1455" s="26">
        <f t="shared" si="136"/>
        <v>1</v>
      </c>
    </row>
    <row r="1456" spans="13:20" ht="15" x14ac:dyDescent="0.3">
      <c r="M1456" s="34">
        <v>1450.5</v>
      </c>
      <c r="N1456" s="34">
        <v>6.7</v>
      </c>
      <c r="O1456" s="32">
        <f t="shared" si="132"/>
        <v>44.06</v>
      </c>
      <c r="P1456" s="37">
        <f t="shared" si="137"/>
        <v>52.872</v>
      </c>
      <c r="Q1456" s="32">
        <f t="shared" si="133"/>
        <v>10.939999999999998</v>
      </c>
      <c r="R1456" s="32">
        <f t="shared" si="134"/>
        <v>2.1280000000000001</v>
      </c>
      <c r="S1456" s="26">
        <f t="shared" si="135"/>
        <v>1</v>
      </c>
      <c r="T1456" s="26">
        <f t="shared" si="136"/>
        <v>1</v>
      </c>
    </row>
    <row r="1457" spans="13:20" ht="15" x14ac:dyDescent="0.3">
      <c r="M1457" s="34">
        <v>1451.5</v>
      </c>
      <c r="N1457" s="34">
        <v>6.7</v>
      </c>
      <c r="O1457" s="32">
        <f t="shared" si="132"/>
        <v>44.06</v>
      </c>
      <c r="P1457" s="37">
        <f t="shared" si="137"/>
        <v>52.872</v>
      </c>
      <c r="Q1457" s="32">
        <f t="shared" si="133"/>
        <v>10.939999999999998</v>
      </c>
      <c r="R1457" s="32">
        <f t="shared" si="134"/>
        <v>2.1280000000000001</v>
      </c>
      <c r="S1457" s="26">
        <f t="shared" si="135"/>
        <v>1</v>
      </c>
      <c r="T1457" s="26">
        <f t="shared" si="136"/>
        <v>1</v>
      </c>
    </row>
    <row r="1458" spans="13:20" ht="15" x14ac:dyDescent="0.3">
      <c r="M1458" s="34">
        <v>1452.5</v>
      </c>
      <c r="N1458" s="34">
        <v>6.1</v>
      </c>
      <c r="O1458" s="32">
        <f t="shared" si="132"/>
        <v>42.980000000000004</v>
      </c>
      <c r="P1458" s="37">
        <f t="shared" si="137"/>
        <v>51.576000000000001</v>
      </c>
      <c r="Q1458" s="32">
        <f t="shared" si="133"/>
        <v>12.019999999999996</v>
      </c>
      <c r="R1458" s="32">
        <f t="shared" si="134"/>
        <v>3.4239999999999995</v>
      </c>
      <c r="S1458" s="26">
        <f t="shared" si="135"/>
        <v>1</v>
      </c>
      <c r="T1458" s="26">
        <f t="shared" si="136"/>
        <v>1</v>
      </c>
    </row>
    <row r="1459" spans="13:20" ht="15" x14ac:dyDescent="0.3">
      <c r="M1459" s="34">
        <v>1453.5</v>
      </c>
      <c r="N1459" s="34">
        <v>6.7</v>
      </c>
      <c r="O1459" s="32">
        <f t="shared" si="132"/>
        <v>44.06</v>
      </c>
      <c r="P1459" s="37">
        <f t="shared" si="137"/>
        <v>52.872</v>
      </c>
      <c r="Q1459" s="32">
        <f t="shared" si="133"/>
        <v>10.939999999999998</v>
      </c>
      <c r="R1459" s="32">
        <f t="shared" si="134"/>
        <v>2.1280000000000001</v>
      </c>
      <c r="S1459" s="26">
        <f t="shared" si="135"/>
        <v>1</v>
      </c>
      <c r="T1459" s="26">
        <f t="shared" si="136"/>
        <v>1</v>
      </c>
    </row>
    <row r="1460" spans="13:20" ht="15" x14ac:dyDescent="0.3">
      <c r="M1460" s="34">
        <v>1454.5</v>
      </c>
      <c r="N1460" s="34">
        <v>6.1</v>
      </c>
      <c r="O1460" s="32">
        <f t="shared" si="132"/>
        <v>42.980000000000004</v>
      </c>
      <c r="P1460" s="37">
        <f t="shared" si="137"/>
        <v>51.576000000000001</v>
      </c>
      <c r="Q1460" s="32">
        <f t="shared" si="133"/>
        <v>12.019999999999996</v>
      </c>
      <c r="R1460" s="32">
        <f t="shared" si="134"/>
        <v>3.4239999999999995</v>
      </c>
      <c r="S1460" s="26">
        <f t="shared" si="135"/>
        <v>1</v>
      </c>
      <c r="T1460" s="26">
        <f t="shared" si="136"/>
        <v>1</v>
      </c>
    </row>
    <row r="1461" spans="13:20" ht="15" x14ac:dyDescent="0.3">
      <c r="M1461" s="34">
        <v>1455.5</v>
      </c>
      <c r="N1461" s="34">
        <v>6.1</v>
      </c>
      <c r="O1461" s="32">
        <f t="shared" si="132"/>
        <v>42.980000000000004</v>
      </c>
      <c r="P1461" s="37">
        <f t="shared" si="137"/>
        <v>51.576000000000001</v>
      </c>
      <c r="Q1461" s="32">
        <f t="shared" si="133"/>
        <v>12.019999999999996</v>
      </c>
      <c r="R1461" s="32">
        <f t="shared" si="134"/>
        <v>3.4239999999999995</v>
      </c>
      <c r="S1461" s="26">
        <f t="shared" si="135"/>
        <v>1</v>
      </c>
      <c r="T1461" s="26">
        <f t="shared" si="136"/>
        <v>1</v>
      </c>
    </row>
    <row r="1462" spans="13:20" ht="15" x14ac:dyDescent="0.3">
      <c r="M1462" s="34">
        <v>1456.5</v>
      </c>
      <c r="N1462" s="34">
        <v>5.6</v>
      </c>
      <c r="O1462" s="32">
        <f t="shared" si="132"/>
        <v>42.08</v>
      </c>
      <c r="P1462" s="37">
        <f t="shared" si="137"/>
        <v>50.495999999999995</v>
      </c>
      <c r="Q1462" s="32">
        <f t="shared" si="133"/>
        <v>12.920000000000002</v>
      </c>
      <c r="R1462" s="32">
        <f t="shared" si="134"/>
        <v>4.5040000000000049</v>
      </c>
      <c r="S1462" s="26">
        <f t="shared" si="135"/>
        <v>1</v>
      </c>
      <c r="T1462" s="26">
        <f t="shared" si="136"/>
        <v>1</v>
      </c>
    </row>
    <row r="1463" spans="13:20" ht="15" x14ac:dyDescent="0.3">
      <c r="M1463" s="34">
        <v>1457.5</v>
      </c>
      <c r="N1463" s="34">
        <v>5.6</v>
      </c>
      <c r="O1463" s="32">
        <f t="shared" si="132"/>
        <v>42.08</v>
      </c>
      <c r="P1463" s="37">
        <f t="shared" si="137"/>
        <v>50.495999999999995</v>
      </c>
      <c r="Q1463" s="32">
        <f t="shared" si="133"/>
        <v>12.920000000000002</v>
      </c>
      <c r="R1463" s="32">
        <f t="shared" si="134"/>
        <v>4.5040000000000049</v>
      </c>
      <c r="S1463" s="26">
        <f t="shared" si="135"/>
        <v>1</v>
      </c>
      <c r="T1463" s="26">
        <f t="shared" si="136"/>
        <v>1</v>
      </c>
    </row>
    <row r="1464" spans="13:20" ht="15" x14ac:dyDescent="0.3">
      <c r="M1464" s="34">
        <v>1458.5</v>
      </c>
      <c r="N1464" s="34">
        <v>5.6</v>
      </c>
      <c r="O1464" s="32">
        <f t="shared" si="132"/>
        <v>42.08</v>
      </c>
      <c r="P1464" s="37">
        <f t="shared" si="137"/>
        <v>50.495999999999995</v>
      </c>
      <c r="Q1464" s="32">
        <f t="shared" si="133"/>
        <v>12.920000000000002</v>
      </c>
      <c r="R1464" s="32">
        <f t="shared" si="134"/>
        <v>4.5040000000000049</v>
      </c>
      <c r="S1464" s="26">
        <f t="shared" si="135"/>
        <v>1</v>
      </c>
      <c r="T1464" s="26">
        <f t="shared" si="136"/>
        <v>1</v>
      </c>
    </row>
    <row r="1465" spans="13:20" ht="15" x14ac:dyDescent="0.3">
      <c r="M1465" s="34">
        <v>1459.5</v>
      </c>
      <c r="N1465" s="34">
        <v>4.4000000000000004</v>
      </c>
      <c r="O1465" s="32">
        <f t="shared" si="132"/>
        <v>39.92</v>
      </c>
      <c r="P1465" s="37">
        <f t="shared" si="137"/>
        <v>47.904000000000003</v>
      </c>
      <c r="Q1465" s="32">
        <f t="shared" si="133"/>
        <v>15.079999999999998</v>
      </c>
      <c r="R1465" s="32">
        <f t="shared" si="134"/>
        <v>7.0959999999999965</v>
      </c>
      <c r="S1465" s="26">
        <f t="shared" si="135"/>
        <v>1</v>
      </c>
      <c r="T1465" s="26">
        <f t="shared" si="136"/>
        <v>1</v>
      </c>
    </row>
    <row r="1466" spans="13:20" ht="15" x14ac:dyDescent="0.3">
      <c r="M1466" s="34">
        <v>1460.5</v>
      </c>
      <c r="N1466" s="34">
        <v>4.4000000000000004</v>
      </c>
      <c r="O1466" s="32">
        <f t="shared" si="132"/>
        <v>39.92</v>
      </c>
      <c r="P1466" s="37">
        <f t="shared" si="137"/>
        <v>47.904000000000003</v>
      </c>
      <c r="Q1466" s="32">
        <f t="shared" si="133"/>
        <v>15.079999999999998</v>
      </c>
      <c r="R1466" s="32">
        <f t="shared" si="134"/>
        <v>7.0959999999999965</v>
      </c>
      <c r="S1466" s="26">
        <f t="shared" si="135"/>
        <v>1</v>
      </c>
      <c r="T1466" s="26">
        <f t="shared" si="136"/>
        <v>1</v>
      </c>
    </row>
    <row r="1467" spans="13:20" ht="15" x14ac:dyDescent="0.3">
      <c r="M1467" s="34">
        <v>1461.5</v>
      </c>
      <c r="N1467" s="34">
        <v>3.9</v>
      </c>
      <c r="O1467" s="32">
        <f t="shared" si="132"/>
        <v>39.019999999999996</v>
      </c>
      <c r="P1467" s="37">
        <f t="shared" si="137"/>
        <v>46.823999999999991</v>
      </c>
      <c r="Q1467" s="32">
        <f t="shared" si="133"/>
        <v>15.980000000000004</v>
      </c>
      <c r="R1467" s="32">
        <f t="shared" si="134"/>
        <v>8.176000000000009</v>
      </c>
      <c r="S1467" s="26">
        <f t="shared" si="135"/>
        <v>1</v>
      </c>
      <c r="T1467" s="26">
        <f t="shared" si="136"/>
        <v>1</v>
      </c>
    </row>
    <row r="1468" spans="13:20" ht="15" x14ac:dyDescent="0.3">
      <c r="M1468" s="34">
        <v>1462.5</v>
      </c>
      <c r="N1468" s="34">
        <v>3.3</v>
      </c>
      <c r="O1468" s="32">
        <f t="shared" si="132"/>
        <v>37.94</v>
      </c>
      <c r="P1468" s="37">
        <f t="shared" si="137"/>
        <v>45.527999999999999</v>
      </c>
      <c r="Q1468" s="32">
        <f t="shared" si="133"/>
        <v>17.060000000000002</v>
      </c>
      <c r="R1468" s="32">
        <f t="shared" si="134"/>
        <v>9.4720000000000013</v>
      </c>
      <c r="S1468" s="26">
        <f t="shared" si="135"/>
        <v>1</v>
      </c>
      <c r="T1468" s="26">
        <f t="shared" si="136"/>
        <v>1</v>
      </c>
    </row>
    <row r="1469" spans="13:20" ht="15" x14ac:dyDescent="0.3">
      <c r="M1469" s="34">
        <v>1463.5</v>
      </c>
      <c r="N1469" s="34">
        <v>2.8</v>
      </c>
      <c r="O1469" s="32">
        <f t="shared" si="132"/>
        <v>37.04</v>
      </c>
      <c r="P1469" s="37">
        <f t="shared" si="137"/>
        <v>44.448</v>
      </c>
      <c r="Q1469" s="32">
        <f t="shared" si="133"/>
        <v>17.96</v>
      </c>
      <c r="R1469" s="32">
        <f t="shared" si="134"/>
        <v>10.552</v>
      </c>
      <c r="S1469" s="26">
        <f t="shared" si="135"/>
        <v>1</v>
      </c>
      <c r="T1469" s="26">
        <f t="shared" si="136"/>
        <v>1</v>
      </c>
    </row>
    <row r="1470" spans="13:20" ht="15" x14ac:dyDescent="0.3">
      <c r="M1470" s="34">
        <v>1464.5</v>
      </c>
      <c r="N1470" s="34">
        <v>1.7</v>
      </c>
      <c r="O1470" s="32">
        <f t="shared" si="132"/>
        <v>35.06</v>
      </c>
      <c r="P1470" s="37">
        <f t="shared" si="137"/>
        <v>42.072000000000003</v>
      </c>
      <c r="Q1470" s="32">
        <f t="shared" si="133"/>
        <v>19.939999999999998</v>
      </c>
      <c r="R1470" s="32">
        <f t="shared" si="134"/>
        <v>12.927999999999997</v>
      </c>
      <c r="S1470" s="26">
        <f t="shared" si="135"/>
        <v>1</v>
      </c>
      <c r="T1470" s="26">
        <f t="shared" si="136"/>
        <v>1</v>
      </c>
    </row>
    <row r="1471" spans="13:20" ht="15" x14ac:dyDescent="0.3">
      <c r="M1471" s="34">
        <v>1465.5</v>
      </c>
      <c r="N1471" s="34">
        <v>0.6</v>
      </c>
      <c r="O1471" s="32">
        <f t="shared" si="132"/>
        <v>33.08</v>
      </c>
      <c r="P1471" s="37">
        <f t="shared" si="137"/>
        <v>39.695999999999998</v>
      </c>
      <c r="Q1471" s="32">
        <f t="shared" si="133"/>
        <v>21.92</v>
      </c>
      <c r="R1471" s="32">
        <f t="shared" si="134"/>
        <v>15.304000000000002</v>
      </c>
      <c r="S1471" s="26">
        <f t="shared" si="135"/>
        <v>1</v>
      </c>
      <c r="T1471" s="26">
        <f t="shared" si="136"/>
        <v>1</v>
      </c>
    </row>
    <row r="1472" spans="13:20" ht="15" x14ac:dyDescent="0.3">
      <c r="M1472" s="34">
        <v>1466.5</v>
      </c>
      <c r="N1472" s="34">
        <v>0.6</v>
      </c>
      <c r="O1472" s="32">
        <f t="shared" si="132"/>
        <v>33.08</v>
      </c>
      <c r="P1472" s="37">
        <f t="shared" si="137"/>
        <v>39.695999999999998</v>
      </c>
      <c r="Q1472" s="32">
        <f t="shared" si="133"/>
        <v>21.92</v>
      </c>
      <c r="R1472" s="32">
        <f t="shared" si="134"/>
        <v>15.304000000000002</v>
      </c>
      <c r="S1472" s="26">
        <f t="shared" si="135"/>
        <v>1</v>
      </c>
      <c r="T1472" s="26">
        <f t="shared" si="136"/>
        <v>1</v>
      </c>
    </row>
    <row r="1473" spans="13:20" ht="15" x14ac:dyDescent="0.3">
      <c r="M1473" s="34">
        <v>1467.5</v>
      </c>
      <c r="N1473" s="34">
        <v>0</v>
      </c>
      <c r="O1473" s="32">
        <f t="shared" si="132"/>
        <v>32</v>
      </c>
      <c r="P1473" s="37">
        <f t="shared" si="137"/>
        <v>38.4</v>
      </c>
      <c r="Q1473" s="32">
        <f t="shared" si="133"/>
        <v>23</v>
      </c>
      <c r="R1473" s="32">
        <f t="shared" si="134"/>
        <v>16.600000000000001</v>
      </c>
      <c r="S1473" s="26">
        <f t="shared" si="135"/>
        <v>1</v>
      </c>
      <c r="T1473" s="26">
        <f t="shared" si="136"/>
        <v>1</v>
      </c>
    </row>
    <row r="1474" spans="13:20" ht="15" x14ac:dyDescent="0.3">
      <c r="M1474" s="34">
        <v>1468.5</v>
      </c>
      <c r="N1474" s="34">
        <v>-0.6</v>
      </c>
      <c r="O1474" s="32">
        <f t="shared" si="132"/>
        <v>30.92</v>
      </c>
      <c r="P1474" s="37">
        <f t="shared" si="137"/>
        <v>37.103999999999999</v>
      </c>
      <c r="Q1474" s="32">
        <f t="shared" si="133"/>
        <v>24.08</v>
      </c>
      <c r="R1474" s="32">
        <f t="shared" si="134"/>
        <v>17.896000000000001</v>
      </c>
      <c r="S1474" s="26">
        <f t="shared" si="135"/>
        <v>1</v>
      </c>
      <c r="T1474" s="26">
        <f t="shared" si="136"/>
        <v>1</v>
      </c>
    </row>
    <row r="1475" spans="13:20" ht="15" x14ac:dyDescent="0.3">
      <c r="M1475" s="34">
        <v>1469.5</v>
      </c>
      <c r="N1475" s="34">
        <v>-0.6</v>
      </c>
      <c r="O1475" s="32">
        <f t="shared" si="132"/>
        <v>30.92</v>
      </c>
      <c r="P1475" s="37">
        <f t="shared" si="137"/>
        <v>37.103999999999999</v>
      </c>
      <c r="Q1475" s="32">
        <f t="shared" si="133"/>
        <v>24.08</v>
      </c>
      <c r="R1475" s="32">
        <f t="shared" si="134"/>
        <v>17.896000000000001</v>
      </c>
      <c r="S1475" s="26">
        <f t="shared" si="135"/>
        <v>1</v>
      </c>
      <c r="T1475" s="26">
        <f t="shared" si="136"/>
        <v>1</v>
      </c>
    </row>
    <row r="1476" spans="13:20" ht="15" x14ac:dyDescent="0.3">
      <c r="M1476" s="34">
        <v>1470.5</v>
      </c>
      <c r="N1476" s="34">
        <v>-0.6</v>
      </c>
      <c r="O1476" s="32">
        <f t="shared" si="132"/>
        <v>30.92</v>
      </c>
      <c r="P1476" s="37">
        <f t="shared" si="137"/>
        <v>37.103999999999999</v>
      </c>
      <c r="Q1476" s="32">
        <f t="shared" si="133"/>
        <v>24.08</v>
      </c>
      <c r="R1476" s="32">
        <f t="shared" si="134"/>
        <v>17.896000000000001</v>
      </c>
      <c r="S1476" s="26">
        <f t="shared" si="135"/>
        <v>1</v>
      </c>
      <c r="T1476" s="26">
        <f t="shared" si="136"/>
        <v>1</v>
      </c>
    </row>
    <row r="1477" spans="13:20" ht="15" x14ac:dyDescent="0.3">
      <c r="M1477" s="34">
        <v>1471.5</v>
      </c>
      <c r="N1477" s="34">
        <v>0.6</v>
      </c>
      <c r="O1477" s="32">
        <f t="shared" si="132"/>
        <v>33.08</v>
      </c>
      <c r="P1477" s="37">
        <f t="shared" si="137"/>
        <v>39.695999999999998</v>
      </c>
      <c r="Q1477" s="32">
        <f t="shared" si="133"/>
        <v>21.92</v>
      </c>
      <c r="R1477" s="32">
        <f t="shared" si="134"/>
        <v>15.304000000000002</v>
      </c>
      <c r="S1477" s="26">
        <f t="shared" si="135"/>
        <v>1</v>
      </c>
      <c r="T1477" s="26">
        <f t="shared" si="136"/>
        <v>1</v>
      </c>
    </row>
    <row r="1478" spans="13:20" ht="15" x14ac:dyDescent="0.3">
      <c r="M1478" s="34">
        <v>1472.5</v>
      </c>
      <c r="N1478" s="34">
        <v>1.7</v>
      </c>
      <c r="O1478" s="32">
        <f t="shared" ref="O1478:O1541" si="138">CONVERT(N1478,"C","F")</f>
        <v>35.06</v>
      </c>
      <c r="P1478" s="37">
        <f t="shared" si="137"/>
        <v>42.072000000000003</v>
      </c>
      <c r="Q1478" s="32">
        <f t="shared" ref="Q1478:Q1541" si="139">$L$3-O1478</f>
        <v>19.939999999999998</v>
      </c>
      <c r="R1478" s="32">
        <f t="shared" ref="R1478:R1541" si="140">$L$3-P1478</f>
        <v>12.927999999999997</v>
      </c>
      <c r="S1478" s="26">
        <f t="shared" ref="S1478:S1541" si="141">IF(O1478&lt;=$L$3, 1, 0)</f>
        <v>1</v>
      </c>
      <c r="T1478" s="26">
        <f t="shared" ref="T1478:T1541" si="142">IF(P1478&lt;=$L$3, 1, 0)</f>
        <v>1</v>
      </c>
    </row>
    <row r="1479" spans="13:20" ht="15" x14ac:dyDescent="0.3">
      <c r="M1479" s="34">
        <v>1473.5</v>
      </c>
      <c r="N1479" s="34">
        <v>1.7</v>
      </c>
      <c r="O1479" s="32">
        <f t="shared" si="138"/>
        <v>35.06</v>
      </c>
      <c r="P1479" s="37">
        <f t="shared" ref="P1479:P1542" si="143">O1479*1.2</f>
        <v>42.072000000000003</v>
      </c>
      <c r="Q1479" s="32">
        <f t="shared" si="139"/>
        <v>19.939999999999998</v>
      </c>
      <c r="R1479" s="32">
        <f t="shared" si="140"/>
        <v>12.927999999999997</v>
      </c>
      <c r="S1479" s="26">
        <f t="shared" si="141"/>
        <v>1</v>
      </c>
      <c r="T1479" s="26">
        <f t="shared" si="142"/>
        <v>1</v>
      </c>
    </row>
    <row r="1480" spans="13:20" ht="15" x14ac:dyDescent="0.3">
      <c r="M1480" s="34">
        <v>1474.5</v>
      </c>
      <c r="N1480" s="34">
        <v>1.7</v>
      </c>
      <c r="O1480" s="32">
        <f t="shared" si="138"/>
        <v>35.06</v>
      </c>
      <c r="P1480" s="37">
        <f t="shared" si="143"/>
        <v>42.072000000000003</v>
      </c>
      <c r="Q1480" s="32">
        <f t="shared" si="139"/>
        <v>19.939999999999998</v>
      </c>
      <c r="R1480" s="32">
        <f t="shared" si="140"/>
        <v>12.927999999999997</v>
      </c>
      <c r="S1480" s="26">
        <f t="shared" si="141"/>
        <v>1</v>
      </c>
      <c r="T1480" s="26">
        <f t="shared" si="142"/>
        <v>1</v>
      </c>
    </row>
    <row r="1481" spans="13:20" ht="15" x14ac:dyDescent="0.3">
      <c r="M1481" s="34">
        <v>1475.5</v>
      </c>
      <c r="N1481" s="34">
        <v>2.2000000000000002</v>
      </c>
      <c r="O1481" s="32">
        <f t="shared" si="138"/>
        <v>35.96</v>
      </c>
      <c r="P1481" s="37">
        <f t="shared" si="143"/>
        <v>43.152000000000001</v>
      </c>
      <c r="Q1481" s="32">
        <f t="shared" si="139"/>
        <v>19.04</v>
      </c>
      <c r="R1481" s="32">
        <f t="shared" si="140"/>
        <v>11.847999999999999</v>
      </c>
      <c r="S1481" s="26">
        <f t="shared" si="141"/>
        <v>1</v>
      </c>
      <c r="T1481" s="26">
        <f t="shared" si="142"/>
        <v>1</v>
      </c>
    </row>
    <row r="1482" spans="13:20" ht="15" x14ac:dyDescent="0.3">
      <c r="M1482" s="34">
        <v>1476.5</v>
      </c>
      <c r="N1482" s="34">
        <v>2.2000000000000002</v>
      </c>
      <c r="O1482" s="32">
        <f t="shared" si="138"/>
        <v>35.96</v>
      </c>
      <c r="P1482" s="37">
        <f t="shared" si="143"/>
        <v>43.152000000000001</v>
      </c>
      <c r="Q1482" s="32">
        <f t="shared" si="139"/>
        <v>19.04</v>
      </c>
      <c r="R1482" s="32">
        <f t="shared" si="140"/>
        <v>11.847999999999999</v>
      </c>
      <c r="S1482" s="26">
        <f t="shared" si="141"/>
        <v>1</v>
      </c>
      <c r="T1482" s="26">
        <f t="shared" si="142"/>
        <v>1</v>
      </c>
    </row>
    <row r="1483" spans="13:20" ht="15" x14ac:dyDescent="0.3">
      <c r="M1483" s="34">
        <v>1477.5</v>
      </c>
      <c r="N1483" s="34">
        <v>2.2000000000000002</v>
      </c>
      <c r="O1483" s="32">
        <f t="shared" si="138"/>
        <v>35.96</v>
      </c>
      <c r="P1483" s="37">
        <f t="shared" si="143"/>
        <v>43.152000000000001</v>
      </c>
      <c r="Q1483" s="32">
        <f t="shared" si="139"/>
        <v>19.04</v>
      </c>
      <c r="R1483" s="32">
        <f t="shared" si="140"/>
        <v>11.847999999999999</v>
      </c>
      <c r="S1483" s="26">
        <f t="shared" si="141"/>
        <v>1</v>
      </c>
      <c r="T1483" s="26">
        <f t="shared" si="142"/>
        <v>1</v>
      </c>
    </row>
    <row r="1484" spans="13:20" ht="15" x14ac:dyDescent="0.3">
      <c r="M1484" s="34">
        <v>1478.5</v>
      </c>
      <c r="N1484" s="34">
        <v>2.2000000000000002</v>
      </c>
      <c r="O1484" s="32">
        <f t="shared" si="138"/>
        <v>35.96</v>
      </c>
      <c r="P1484" s="37">
        <f t="shared" si="143"/>
        <v>43.152000000000001</v>
      </c>
      <c r="Q1484" s="32">
        <f t="shared" si="139"/>
        <v>19.04</v>
      </c>
      <c r="R1484" s="32">
        <f t="shared" si="140"/>
        <v>11.847999999999999</v>
      </c>
      <c r="S1484" s="26">
        <f t="shared" si="141"/>
        <v>1</v>
      </c>
      <c r="T1484" s="26">
        <f t="shared" si="142"/>
        <v>1</v>
      </c>
    </row>
    <row r="1485" spans="13:20" ht="15" x14ac:dyDescent="0.3">
      <c r="M1485" s="34">
        <v>1479.5</v>
      </c>
      <c r="N1485" s="34">
        <v>1.7</v>
      </c>
      <c r="O1485" s="32">
        <f t="shared" si="138"/>
        <v>35.06</v>
      </c>
      <c r="P1485" s="37">
        <f t="shared" si="143"/>
        <v>42.072000000000003</v>
      </c>
      <c r="Q1485" s="32">
        <f t="shared" si="139"/>
        <v>19.939999999999998</v>
      </c>
      <c r="R1485" s="32">
        <f t="shared" si="140"/>
        <v>12.927999999999997</v>
      </c>
      <c r="S1485" s="26">
        <f t="shared" si="141"/>
        <v>1</v>
      </c>
      <c r="T1485" s="26">
        <f t="shared" si="142"/>
        <v>1</v>
      </c>
    </row>
    <row r="1486" spans="13:20" ht="15" x14ac:dyDescent="0.3">
      <c r="M1486" s="34">
        <v>1480.5</v>
      </c>
      <c r="N1486" s="34">
        <v>0.6</v>
      </c>
      <c r="O1486" s="32">
        <f t="shared" si="138"/>
        <v>33.08</v>
      </c>
      <c r="P1486" s="37">
        <f t="shared" si="143"/>
        <v>39.695999999999998</v>
      </c>
      <c r="Q1486" s="32">
        <f t="shared" si="139"/>
        <v>21.92</v>
      </c>
      <c r="R1486" s="32">
        <f t="shared" si="140"/>
        <v>15.304000000000002</v>
      </c>
      <c r="S1486" s="26">
        <f t="shared" si="141"/>
        <v>1</v>
      </c>
      <c r="T1486" s="26">
        <f t="shared" si="142"/>
        <v>1</v>
      </c>
    </row>
    <row r="1487" spans="13:20" ht="15" x14ac:dyDescent="0.3">
      <c r="M1487" s="34">
        <v>1481.5</v>
      </c>
      <c r="N1487" s="34">
        <v>-0.6</v>
      </c>
      <c r="O1487" s="32">
        <f t="shared" si="138"/>
        <v>30.92</v>
      </c>
      <c r="P1487" s="37">
        <f t="shared" si="143"/>
        <v>37.103999999999999</v>
      </c>
      <c r="Q1487" s="32">
        <f t="shared" si="139"/>
        <v>24.08</v>
      </c>
      <c r="R1487" s="32">
        <f t="shared" si="140"/>
        <v>17.896000000000001</v>
      </c>
      <c r="S1487" s="26">
        <f t="shared" si="141"/>
        <v>1</v>
      </c>
      <c r="T1487" s="26">
        <f t="shared" si="142"/>
        <v>1</v>
      </c>
    </row>
    <row r="1488" spans="13:20" ht="15" x14ac:dyDescent="0.3">
      <c r="M1488" s="34">
        <v>1482.5</v>
      </c>
      <c r="N1488" s="34">
        <v>-1.1000000000000001</v>
      </c>
      <c r="O1488" s="32">
        <f t="shared" si="138"/>
        <v>30.02</v>
      </c>
      <c r="P1488" s="37">
        <f t="shared" si="143"/>
        <v>36.024000000000001</v>
      </c>
      <c r="Q1488" s="32">
        <f t="shared" si="139"/>
        <v>24.98</v>
      </c>
      <c r="R1488" s="32">
        <f t="shared" si="140"/>
        <v>18.975999999999999</v>
      </c>
      <c r="S1488" s="26">
        <f t="shared" si="141"/>
        <v>1</v>
      </c>
      <c r="T1488" s="26">
        <f t="shared" si="142"/>
        <v>1</v>
      </c>
    </row>
    <row r="1489" spans="13:20" ht="15" x14ac:dyDescent="0.3">
      <c r="M1489" s="34">
        <v>1483.5</v>
      </c>
      <c r="N1489" s="34">
        <v>-2.2000000000000002</v>
      </c>
      <c r="O1489" s="32">
        <f t="shared" si="138"/>
        <v>28.04</v>
      </c>
      <c r="P1489" s="37">
        <f t="shared" si="143"/>
        <v>33.647999999999996</v>
      </c>
      <c r="Q1489" s="32">
        <f t="shared" si="139"/>
        <v>26.96</v>
      </c>
      <c r="R1489" s="32">
        <f t="shared" si="140"/>
        <v>21.352000000000004</v>
      </c>
      <c r="S1489" s="26">
        <f t="shared" si="141"/>
        <v>1</v>
      </c>
      <c r="T1489" s="26">
        <f t="shared" si="142"/>
        <v>1</v>
      </c>
    </row>
    <row r="1490" spans="13:20" ht="15" x14ac:dyDescent="0.3">
      <c r="M1490" s="34">
        <v>1484.5</v>
      </c>
      <c r="N1490" s="34">
        <v>-2.2000000000000002</v>
      </c>
      <c r="O1490" s="32">
        <f t="shared" si="138"/>
        <v>28.04</v>
      </c>
      <c r="P1490" s="37">
        <f t="shared" si="143"/>
        <v>33.647999999999996</v>
      </c>
      <c r="Q1490" s="32">
        <f t="shared" si="139"/>
        <v>26.96</v>
      </c>
      <c r="R1490" s="32">
        <f t="shared" si="140"/>
        <v>21.352000000000004</v>
      </c>
      <c r="S1490" s="26">
        <f t="shared" si="141"/>
        <v>1</v>
      </c>
      <c r="T1490" s="26">
        <f t="shared" si="142"/>
        <v>1</v>
      </c>
    </row>
    <row r="1491" spans="13:20" ht="15" x14ac:dyDescent="0.3">
      <c r="M1491" s="34">
        <v>1485.5</v>
      </c>
      <c r="N1491" s="34">
        <v>-2.8</v>
      </c>
      <c r="O1491" s="32">
        <f t="shared" si="138"/>
        <v>26.96</v>
      </c>
      <c r="P1491" s="37">
        <f t="shared" si="143"/>
        <v>32.351999999999997</v>
      </c>
      <c r="Q1491" s="32">
        <f t="shared" si="139"/>
        <v>28.04</v>
      </c>
      <c r="R1491" s="32">
        <f t="shared" si="140"/>
        <v>22.648000000000003</v>
      </c>
      <c r="S1491" s="26">
        <f t="shared" si="141"/>
        <v>1</v>
      </c>
      <c r="T1491" s="26">
        <f t="shared" si="142"/>
        <v>1</v>
      </c>
    </row>
    <row r="1492" spans="13:20" ht="15" x14ac:dyDescent="0.3">
      <c r="M1492" s="34">
        <v>1486.5</v>
      </c>
      <c r="N1492" s="34">
        <v>-3.3</v>
      </c>
      <c r="O1492" s="32">
        <f t="shared" si="138"/>
        <v>26.060000000000002</v>
      </c>
      <c r="P1492" s="37">
        <f t="shared" si="143"/>
        <v>31.272000000000002</v>
      </c>
      <c r="Q1492" s="32">
        <f t="shared" si="139"/>
        <v>28.939999999999998</v>
      </c>
      <c r="R1492" s="32">
        <f t="shared" si="140"/>
        <v>23.727999999999998</v>
      </c>
      <c r="S1492" s="26">
        <f t="shared" si="141"/>
        <v>1</v>
      </c>
      <c r="T1492" s="26">
        <f t="shared" si="142"/>
        <v>1</v>
      </c>
    </row>
    <row r="1493" spans="13:20" ht="15" x14ac:dyDescent="0.3">
      <c r="M1493" s="34">
        <v>1487.5</v>
      </c>
      <c r="N1493" s="34">
        <v>-4.4000000000000004</v>
      </c>
      <c r="O1493" s="32">
        <f t="shared" si="138"/>
        <v>24.08</v>
      </c>
      <c r="P1493" s="37">
        <f t="shared" si="143"/>
        <v>28.895999999999997</v>
      </c>
      <c r="Q1493" s="32">
        <f t="shared" si="139"/>
        <v>30.92</v>
      </c>
      <c r="R1493" s="32">
        <f t="shared" si="140"/>
        <v>26.104000000000003</v>
      </c>
      <c r="S1493" s="26">
        <f t="shared" si="141"/>
        <v>1</v>
      </c>
      <c r="T1493" s="26">
        <f t="shared" si="142"/>
        <v>1</v>
      </c>
    </row>
    <row r="1494" spans="13:20" ht="15" x14ac:dyDescent="0.3">
      <c r="M1494" s="34">
        <v>1488.5</v>
      </c>
      <c r="N1494" s="34">
        <v>-5</v>
      </c>
      <c r="O1494" s="32">
        <f t="shared" si="138"/>
        <v>23</v>
      </c>
      <c r="P1494" s="37">
        <f t="shared" si="143"/>
        <v>27.599999999999998</v>
      </c>
      <c r="Q1494" s="32">
        <f t="shared" si="139"/>
        <v>32</v>
      </c>
      <c r="R1494" s="32">
        <f t="shared" si="140"/>
        <v>27.400000000000002</v>
      </c>
      <c r="S1494" s="26">
        <f t="shared" si="141"/>
        <v>1</v>
      </c>
      <c r="T1494" s="26">
        <f t="shared" si="142"/>
        <v>1</v>
      </c>
    </row>
    <row r="1495" spans="13:20" ht="15" x14ac:dyDescent="0.3">
      <c r="M1495" s="34">
        <v>1489.5</v>
      </c>
      <c r="N1495" s="34">
        <v>-5.6</v>
      </c>
      <c r="O1495" s="32">
        <f t="shared" si="138"/>
        <v>21.92</v>
      </c>
      <c r="P1495" s="37">
        <f t="shared" si="143"/>
        <v>26.304000000000002</v>
      </c>
      <c r="Q1495" s="32">
        <f t="shared" si="139"/>
        <v>33.08</v>
      </c>
      <c r="R1495" s="32">
        <f t="shared" si="140"/>
        <v>28.695999999999998</v>
      </c>
      <c r="S1495" s="26">
        <f t="shared" si="141"/>
        <v>1</v>
      </c>
      <c r="T1495" s="26">
        <f t="shared" si="142"/>
        <v>1</v>
      </c>
    </row>
    <row r="1496" spans="13:20" ht="15" x14ac:dyDescent="0.3">
      <c r="M1496" s="34">
        <v>1490.5</v>
      </c>
      <c r="N1496" s="34">
        <v>-5.6</v>
      </c>
      <c r="O1496" s="32">
        <f t="shared" si="138"/>
        <v>21.92</v>
      </c>
      <c r="P1496" s="37">
        <f t="shared" si="143"/>
        <v>26.304000000000002</v>
      </c>
      <c r="Q1496" s="32">
        <f t="shared" si="139"/>
        <v>33.08</v>
      </c>
      <c r="R1496" s="32">
        <f t="shared" si="140"/>
        <v>28.695999999999998</v>
      </c>
      <c r="S1496" s="26">
        <f t="shared" si="141"/>
        <v>1</v>
      </c>
      <c r="T1496" s="26">
        <f t="shared" si="142"/>
        <v>1</v>
      </c>
    </row>
    <row r="1497" spans="13:20" ht="15" x14ac:dyDescent="0.3">
      <c r="M1497" s="34">
        <v>1491.5</v>
      </c>
      <c r="N1497" s="34">
        <v>-5.6</v>
      </c>
      <c r="O1497" s="32">
        <f t="shared" si="138"/>
        <v>21.92</v>
      </c>
      <c r="P1497" s="37">
        <f t="shared" si="143"/>
        <v>26.304000000000002</v>
      </c>
      <c r="Q1497" s="32">
        <f t="shared" si="139"/>
        <v>33.08</v>
      </c>
      <c r="R1497" s="32">
        <f t="shared" si="140"/>
        <v>28.695999999999998</v>
      </c>
      <c r="S1497" s="26">
        <f t="shared" si="141"/>
        <v>1</v>
      </c>
      <c r="T1497" s="26">
        <f t="shared" si="142"/>
        <v>1</v>
      </c>
    </row>
    <row r="1498" spans="13:20" ht="15" x14ac:dyDescent="0.3">
      <c r="M1498" s="34">
        <v>1492.5</v>
      </c>
      <c r="N1498" s="34">
        <v>-5.6</v>
      </c>
      <c r="O1498" s="32">
        <f t="shared" si="138"/>
        <v>21.92</v>
      </c>
      <c r="P1498" s="37">
        <f t="shared" si="143"/>
        <v>26.304000000000002</v>
      </c>
      <c r="Q1498" s="32">
        <f t="shared" si="139"/>
        <v>33.08</v>
      </c>
      <c r="R1498" s="32">
        <f t="shared" si="140"/>
        <v>28.695999999999998</v>
      </c>
      <c r="S1498" s="26">
        <f t="shared" si="141"/>
        <v>1</v>
      </c>
      <c r="T1498" s="26">
        <f t="shared" si="142"/>
        <v>1</v>
      </c>
    </row>
    <row r="1499" spans="13:20" ht="15" x14ac:dyDescent="0.3">
      <c r="M1499" s="34">
        <v>1493.5</v>
      </c>
      <c r="N1499" s="34">
        <v>-5.6</v>
      </c>
      <c r="O1499" s="32">
        <f t="shared" si="138"/>
        <v>21.92</v>
      </c>
      <c r="P1499" s="37">
        <f t="shared" si="143"/>
        <v>26.304000000000002</v>
      </c>
      <c r="Q1499" s="32">
        <f t="shared" si="139"/>
        <v>33.08</v>
      </c>
      <c r="R1499" s="32">
        <f t="shared" si="140"/>
        <v>28.695999999999998</v>
      </c>
      <c r="S1499" s="26">
        <f t="shared" si="141"/>
        <v>1</v>
      </c>
      <c r="T1499" s="26">
        <f t="shared" si="142"/>
        <v>1</v>
      </c>
    </row>
    <row r="1500" spans="13:20" ht="15" x14ac:dyDescent="0.3">
      <c r="M1500" s="34">
        <v>1494.5</v>
      </c>
      <c r="N1500" s="34">
        <v>-6.1</v>
      </c>
      <c r="O1500" s="32">
        <f t="shared" si="138"/>
        <v>21.02</v>
      </c>
      <c r="P1500" s="37">
        <f t="shared" si="143"/>
        <v>25.224</v>
      </c>
      <c r="Q1500" s="32">
        <f t="shared" si="139"/>
        <v>33.980000000000004</v>
      </c>
      <c r="R1500" s="32">
        <f t="shared" si="140"/>
        <v>29.776</v>
      </c>
      <c r="S1500" s="26">
        <f t="shared" si="141"/>
        <v>1</v>
      </c>
      <c r="T1500" s="26">
        <f t="shared" si="142"/>
        <v>1</v>
      </c>
    </row>
    <row r="1501" spans="13:20" ht="15" x14ac:dyDescent="0.3">
      <c r="M1501" s="34">
        <v>1495.5</v>
      </c>
      <c r="N1501" s="34">
        <v>-5</v>
      </c>
      <c r="O1501" s="32">
        <f t="shared" si="138"/>
        <v>23</v>
      </c>
      <c r="P1501" s="37">
        <f t="shared" si="143"/>
        <v>27.599999999999998</v>
      </c>
      <c r="Q1501" s="32">
        <f t="shared" si="139"/>
        <v>32</v>
      </c>
      <c r="R1501" s="32">
        <f t="shared" si="140"/>
        <v>27.400000000000002</v>
      </c>
      <c r="S1501" s="26">
        <f t="shared" si="141"/>
        <v>1</v>
      </c>
      <c r="T1501" s="26">
        <f t="shared" si="142"/>
        <v>1</v>
      </c>
    </row>
    <row r="1502" spans="13:20" ht="15" x14ac:dyDescent="0.3">
      <c r="M1502" s="34">
        <v>1496.5</v>
      </c>
      <c r="N1502" s="34">
        <v>-3.3</v>
      </c>
      <c r="O1502" s="32">
        <f t="shared" si="138"/>
        <v>26.060000000000002</v>
      </c>
      <c r="P1502" s="37">
        <f t="shared" si="143"/>
        <v>31.272000000000002</v>
      </c>
      <c r="Q1502" s="32">
        <f t="shared" si="139"/>
        <v>28.939999999999998</v>
      </c>
      <c r="R1502" s="32">
        <f t="shared" si="140"/>
        <v>23.727999999999998</v>
      </c>
      <c r="S1502" s="26">
        <f t="shared" si="141"/>
        <v>1</v>
      </c>
      <c r="T1502" s="26">
        <f t="shared" si="142"/>
        <v>1</v>
      </c>
    </row>
    <row r="1503" spans="13:20" ht="15" x14ac:dyDescent="0.3">
      <c r="M1503" s="34">
        <v>1497.5</v>
      </c>
      <c r="N1503" s="34">
        <v>-1.7</v>
      </c>
      <c r="O1503" s="32">
        <f t="shared" si="138"/>
        <v>28.94</v>
      </c>
      <c r="P1503" s="37">
        <f t="shared" si="143"/>
        <v>34.728000000000002</v>
      </c>
      <c r="Q1503" s="32">
        <f t="shared" si="139"/>
        <v>26.06</v>
      </c>
      <c r="R1503" s="32">
        <f t="shared" si="140"/>
        <v>20.271999999999998</v>
      </c>
      <c r="S1503" s="26">
        <f t="shared" si="141"/>
        <v>1</v>
      </c>
      <c r="T1503" s="26">
        <f t="shared" si="142"/>
        <v>1</v>
      </c>
    </row>
    <row r="1504" spans="13:20" ht="15" x14ac:dyDescent="0.3">
      <c r="M1504" s="34">
        <v>1498.5</v>
      </c>
      <c r="N1504" s="34">
        <v>0.6</v>
      </c>
      <c r="O1504" s="32">
        <f t="shared" si="138"/>
        <v>33.08</v>
      </c>
      <c r="P1504" s="37">
        <f t="shared" si="143"/>
        <v>39.695999999999998</v>
      </c>
      <c r="Q1504" s="32">
        <f t="shared" si="139"/>
        <v>21.92</v>
      </c>
      <c r="R1504" s="32">
        <f t="shared" si="140"/>
        <v>15.304000000000002</v>
      </c>
      <c r="S1504" s="26">
        <f t="shared" si="141"/>
        <v>1</v>
      </c>
      <c r="T1504" s="26">
        <f t="shared" si="142"/>
        <v>1</v>
      </c>
    </row>
    <row r="1505" spans="13:20" ht="15" x14ac:dyDescent="0.3">
      <c r="M1505" s="34">
        <v>1499.5</v>
      </c>
      <c r="N1505" s="34">
        <v>1.7</v>
      </c>
      <c r="O1505" s="32">
        <f t="shared" si="138"/>
        <v>35.06</v>
      </c>
      <c r="P1505" s="37">
        <f t="shared" si="143"/>
        <v>42.072000000000003</v>
      </c>
      <c r="Q1505" s="32">
        <f t="shared" si="139"/>
        <v>19.939999999999998</v>
      </c>
      <c r="R1505" s="32">
        <f t="shared" si="140"/>
        <v>12.927999999999997</v>
      </c>
      <c r="S1505" s="26">
        <f t="shared" si="141"/>
        <v>1</v>
      </c>
      <c r="T1505" s="26">
        <f t="shared" si="142"/>
        <v>1</v>
      </c>
    </row>
    <row r="1506" spans="13:20" ht="15" x14ac:dyDescent="0.3">
      <c r="M1506" s="34">
        <v>1500.5</v>
      </c>
      <c r="N1506" s="34">
        <v>2.8</v>
      </c>
      <c r="O1506" s="32">
        <f t="shared" si="138"/>
        <v>37.04</v>
      </c>
      <c r="P1506" s="37">
        <f t="shared" si="143"/>
        <v>44.448</v>
      </c>
      <c r="Q1506" s="32">
        <f t="shared" si="139"/>
        <v>17.96</v>
      </c>
      <c r="R1506" s="32">
        <f t="shared" si="140"/>
        <v>10.552</v>
      </c>
      <c r="S1506" s="26">
        <f t="shared" si="141"/>
        <v>1</v>
      </c>
      <c r="T1506" s="26">
        <f t="shared" si="142"/>
        <v>1</v>
      </c>
    </row>
    <row r="1507" spans="13:20" ht="15" x14ac:dyDescent="0.3">
      <c r="M1507" s="34">
        <v>1501.5</v>
      </c>
      <c r="N1507" s="34">
        <v>4.4000000000000004</v>
      </c>
      <c r="O1507" s="32">
        <f t="shared" si="138"/>
        <v>39.92</v>
      </c>
      <c r="P1507" s="37">
        <f t="shared" si="143"/>
        <v>47.904000000000003</v>
      </c>
      <c r="Q1507" s="32">
        <f t="shared" si="139"/>
        <v>15.079999999999998</v>
      </c>
      <c r="R1507" s="32">
        <f t="shared" si="140"/>
        <v>7.0959999999999965</v>
      </c>
      <c r="S1507" s="26">
        <f t="shared" si="141"/>
        <v>1</v>
      </c>
      <c r="T1507" s="26">
        <f t="shared" si="142"/>
        <v>1</v>
      </c>
    </row>
    <row r="1508" spans="13:20" ht="15" x14ac:dyDescent="0.3">
      <c r="M1508" s="34">
        <v>1502.5</v>
      </c>
      <c r="N1508" s="34">
        <v>5</v>
      </c>
      <c r="O1508" s="32">
        <f t="shared" si="138"/>
        <v>41</v>
      </c>
      <c r="P1508" s="37">
        <f t="shared" si="143"/>
        <v>49.199999999999996</v>
      </c>
      <c r="Q1508" s="32">
        <f t="shared" si="139"/>
        <v>14</v>
      </c>
      <c r="R1508" s="32">
        <f t="shared" si="140"/>
        <v>5.8000000000000043</v>
      </c>
      <c r="S1508" s="26">
        <f t="shared" si="141"/>
        <v>1</v>
      </c>
      <c r="T1508" s="26">
        <f t="shared" si="142"/>
        <v>1</v>
      </c>
    </row>
    <row r="1509" spans="13:20" ht="15" x14ac:dyDescent="0.3">
      <c r="M1509" s="34">
        <v>1503.5</v>
      </c>
      <c r="N1509" s="34">
        <v>5.6</v>
      </c>
      <c r="O1509" s="32">
        <f t="shared" si="138"/>
        <v>42.08</v>
      </c>
      <c r="P1509" s="37">
        <f t="shared" si="143"/>
        <v>50.495999999999995</v>
      </c>
      <c r="Q1509" s="32">
        <f t="shared" si="139"/>
        <v>12.920000000000002</v>
      </c>
      <c r="R1509" s="32">
        <f t="shared" si="140"/>
        <v>4.5040000000000049</v>
      </c>
      <c r="S1509" s="26">
        <f t="shared" si="141"/>
        <v>1</v>
      </c>
      <c r="T1509" s="26">
        <f t="shared" si="142"/>
        <v>1</v>
      </c>
    </row>
    <row r="1510" spans="13:20" ht="15" x14ac:dyDescent="0.3">
      <c r="M1510" s="34">
        <v>1504.5</v>
      </c>
      <c r="N1510" s="34">
        <v>4.4000000000000004</v>
      </c>
      <c r="O1510" s="32">
        <f t="shared" si="138"/>
        <v>39.92</v>
      </c>
      <c r="P1510" s="37">
        <f t="shared" si="143"/>
        <v>47.904000000000003</v>
      </c>
      <c r="Q1510" s="32">
        <f t="shared" si="139"/>
        <v>15.079999999999998</v>
      </c>
      <c r="R1510" s="32">
        <f t="shared" si="140"/>
        <v>7.0959999999999965</v>
      </c>
      <c r="S1510" s="26">
        <f t="shared" si="141"/>
        <v>1</v>
      </c>
      <c r="T1510" s="26">
        <f t="shared" si="142"/>
        <v>1</v>
      </c>
    </row>
    <row r="1511" spans="13:20" ht="15" x14ac:dyDescent="0.3">
      <c r="M1511" s="34">
        <v>1505.5</v>
      </c>
      <c r="N1511" s="34">
        <v>4.4000000000000004</v>
      </c>
      <c r="O1511" s="32">
        <f t="shared" si="138"/>
        <v>39.92</v>
      </c>
      <c r="P1511" s="37">
        <f t="shared" si="143"/>
        <v>47.904000000000003</v>
      </c>
      <c r="Q1511" s="32">
        <f t="shared" si="139"/>
        <v>15.079999999999998</v>
      </c>
      <c r="R1511" s="32">
        <f t="shared" si="140"/>
        <v>7.0959999999999965</v>
      </c>
      <c r="S1511" s="26">
        <f t="shared" si="141"/>
        <v>1</v>
      </c>
      <c r="T1511" s="26">
        <f t="shared" si="142"/>
        <v>1</v>
      </c>
    </row>
    <row r="1512" spans="13:20" ht="15" x14ac:dyDescent="0.3">
      <c r="M1512" s="34">
        <v>1506.5</v>
      </c>
      <c r="N1512" s="34">
        <v>3.9</v>
      </c>
      <c r="O1512" s="32">
        <f t="shared" si="138"/>
        <v>39.019999999999996</v>
      </c>
      <c r="P1512" s="37">
        <f t="shared" si="143"/>
        <v>46.823999999999991</v>
      </c>
      <c r="Q1512" s="32">
        <f t="shared" si="139"/>
        <v>15.980000000000004</v>
      </c>
      <c r="R1512" s="32">
        <f t="shared" si="140"/>
        <v>8.176000000000009</v>
      </c>
      <c r="S1512" s="26">
        <f t="shared" si="141"/>
        <v>1</v>
      </c>
      <c r="T1512" s="26">
        <f t="shared" si="142"/>
        <v>1</v>
      </c>
    </row>
    <row r="1513" spans="13:20" ht="15" x14ac:dyDescent="0.3">
      <c r="M1513" s="34">
        <v>1507.5</v>
      </c>
      <c r="N1513" s="34">
        <v>3.3</v>
      </c>
      <c r="O1513" s="32">
        <f t="shared" si="138"/>
        <v>37.94</v>
      </c>
      <c r="P1513" s="37">
        <f t="shared" si="143"/>
        <v>45.527999999999999</v>
      </c>
      <c r="Q1513" s="32">
        <f t="shared" si="139"/>
        <v>17.060000000000002</v>
      </c>
      <c r="R1513" s="32">
        <f t="shared" si="140"/>
        <v>9.4720000000000013</v>
      </c>
      <c r="S1513" s="26">
        <f t="shared" si="141"/>
        <v>1</v>
      </c>
      <c r="T1513" s="26">
        <f t="shared" si="142"/>
        <v>1</v>
      </c>
    </row>
    <row r="1514" spans="13:20" ht="15" x14ac:dyDescent="0.3">
      <c r="M1514" s="34">
        <v>1508.5</v>
      </c>
      <c r="N1514" s="34">
        <v>3.3</v>
      </c>
      <c r="O1514" s="32">
        <f t="shared" si="138"/>
        <v>37.94</v>
      </c>
      <c r="P1514" s="37">
        <f t="shared" si="143"/>
        <v>45.527999999999999</v>
      </c>
      <c r="Q1514" s="32">
        <f t="shared" si="139"/>
        <v>17.060000000000002</v>
      </c>
      <c r="R1514" s="32">
        <f t="shared" si="140"/>
        <v>9.4720000000000013</v>
      </c>
      <c r="S1514" s="26">
        <f t="shared" si="141"/>
        <v>1</v>
      </c>
      <c r="T1514" s="26">
        <f t="shared" si="142"/>
        <v>1</v>
      </c>
    </row>
    <row r="1515" spans="13:20" ht="15" x14ac:dyDescent="0.3">
      <c r="M1515" s="34">
        <v>1509.5</v>
      </c>
      <c r="N1515" s="34">
        <v>2.8</v>
      </c>
      <c r="O1515" s="32">
        <f t="shared" si="138"/>
        <v>37.04</v>
      </c>
      <c r="P1515" s="37">
        <f t="shared" si="143"/>
        <v>44.448</v>
      </c>
      <c r="Q1515" s="32">
        <f t="shared" si="139"/>
        <v>17.96</v>
      </c>
      <c r="R1515" s="32">
        <f t="shared" si="140"/>
        <v>10.552</v>
      </c>
      <c r="S1515" s="26">
        <f t="shared" si="141"/>
        <v>1</v>
      </c>
      <c r="T1515" s="26">
        <f t="shared" si="142"/>
        <v>1</v>
      </c>
    </row>
    <row r="1516" spans="13:20" ht="15" x14ac:dyDescent="0.3">
      <c r="M1516" s="34">
        <v>1510.5</v>
      </c>
      <c r="N1516" s="34">
        <v>2.2000000000000002</v>
      </c>
      <c r="O1516" s="32">
        <f t="shared" si="138"/>
        <v>35.96</v>
      </c>
      <c r="P1516" s="37">
        <f t="shared" si="143"/>
        <v>43.152000000000001</v>
      </c>
      <c r="Q1516" s="32">
        <f t="shared" si="139"/>
        <v>19.04</v>
      </c>
      <c r="R1516" s="32">
        <f t="shared" si="140"/>
        <v>11.847999999999999</v>
      </c>
      <c r="S1516" s="26">
        <f t="shared" si="141"/>
        <v>1</v>
      </c>
      <c r="T1516" s="26">
        <f t="shared" si="142"/>
        <v>1</v>
      </c>
    </row>
    <row r="1517" spans="13:20" ht="15" x14ac:dyDescent="0.3">
      <c r="M1517" s="34">
        <v>1511.5</v>
      </c>
      <c r="N1517" s="34">
        <v>1.1000000000000001</v>
      </c>
      <c r="O1517" s="32">
        <f t="shared" si="138"/>
        <v>33.979999999999997</v>
      </c>
      <c r="P1517" s="37">
        <f t="shared" si="143"/>
        <v>40.775999999999996</v>
      </c>
      <c r="Q1517" s="32">
        <f t="shared" si="139"/>
        <v>21.020000000000003</v>
      </c>
      <c r="R1517" s="32">
        <f t="shared" si="140"/>
        <v>14.224000000000004</v>
      </c>
      <c r="S1517" s="26">
        <f t="shared" si="141"/>
        <v>1</v>
      </c>
      <c r="T1517" s="26">
        <f t="shared" si="142"/>
        <v>1</v>
      </c>
    </row>
    <row r="1518" spans="13:20" ht="15" x14ac:dyDescent="0.3">
      <c r="M1518" s="34">
        <v>1512.5</v>
      </c>
      <c r="N1518" s="34">
        <v>0</v>
      </c>
      <c r="O1518" s="32">
        <f t="shared" si="138"/>
        <v>32</v>
      </c>
      <c r="P1518" s="37">
        <f t="shared" si="143"/>
        <v>38.4</v>
      </c>
      <c r="Q1518" s="32">
        <f t="shared" si="139"/>
        <v>23</v>
      </c>
      <c r="R1518" s="32">
        <f t="shared" si="140"/>
        <v>16.600000000000001</v>
      </c>
      <c r="S1518" s="26">
        <f t="shared" si="141"/>
        <v>1</v>
      </c>
      <c r="T1518" s="26">
        <f t="shared" si="142"/>
        <v>1</v>
      </c>
    </row>
    <row r="1519" spans="13:20" ht="15" x14ac:dyDescent="0.3">
      <c r="M1519" s="34">
        <v>1513.5</v>
      </c>
      <c r="N1519" s="34">
        <v>-0.6</v>
      </c>
      <c r="O1519" s="32">
        <f t="shared" si="138"/>
        <v>30.92</v>
      </c>
      <c r="P1519" s="37">
        <f t="shared" si="143"/>
        <v>37.103999999999999</v>
      </c>
      <c r="Q1519" s="32">
        <f t="shared" si="139"/>
        <v>24.08</v>
      </c>
      <c r="R1519" s="32">
        <f t="shared" si="140"/>
        <v>17.896000000000001</v>
      </c>
      <c r="S1519" s="26">
        <f t="shared" si="141"/>
        <v>1</v>
      </c>
      <c r="T1519" s="26">
        <f t="shared" si="142"/>
        <v>1</v>
      </c>
    </row>
    <row r="1520" spans="13:20" ht="15" x14ac:dyDescent="0.3">
      <c r="M1520" s="34">
        <v>1514.5</v>
      </c>
      <c r="N1520" s="34">
        <v>-1.1000000000000001</v>
      </c>
      <c r="O1520" s="32">
        <f t="shared" si="138"/>
        <v>30.02</v>
      </c>
      <c r="P1520" s="37">
        <f t="shared" si="143"/>
        <v>36.024000000000001</v>
      </c>
      <c r="Q1520" s="32">
        <f t="shared" si="139"/>
        <v>24.98</v>
      </c>
      <c r="R1520" s="32">
        <f t="shared" si="140"/>
        <v>18.975999999999999</v>
      </c>
      <c r="S1520" s="26">
        <f t="shared" si="141"/>
        <v>1</v>
      </c>
      <c r="T1520" s="26">
        <f t="shared" si="142"/>
        <v>1</v>
      </c>
    </row>
    <row r="1521" spans="13:20" ht="15" x14ac:dyDescent="0.3">
      <c r="M1521" s="34">
        <v>1515.5</v>
      </c>
      <c r="N1521" s="34">
        <v>-1.7</v>
      </c>
      <c r="O1521" s="32">
        <f t="shared" si="138"/>
        <v>28.94</v>
      </c>
      <c r="P1521" s="37">
        <f t="shared" si="143"/>
        <v>34.728000000000002</v>
      </c>
      <c r="Q1521" s="32">
        <f t="shared" si="139"/>
        <v>26.06</v>
      </c>
      <c r="R1521" s="32">
        <f t="shared" si="140"/>
        <v>20.271999999999998</v>
      </c>
      <c r="S1521" s="26">
        <f t="shared" si="141"/>
        <v>1</v>
      </c>
      <c r="T1521" s="26">
        <f t="shared" si="142"/>
        <v>1</v>
      </c>
    </row>
    <row r="1522" spans="13:20" ht="15" x14ac:dyDescent="0.3">
      <c r="M1522" s="34">
        <v>1516.5</v>
      </c>
      <c r="N1522" s="34">
        <v>-2.2000000000000002</v>
      </c>
      <c r="O1522" s="32">
        <f t="shared" si="138"/>
        <v>28.04</v>
      </c>
      <c r="P1522" s="37">
        <f t="shared" si="143"/>
        <v>33.647999999999996</v>
      </c>
      <c r="Q1522" s="32">
        <f t="shared" si="139"/>
        <v>26.96</v>
      </c>
      <c r="R1522" s="32">
        <f t="shared" si="140"/>
        <v>21.352000000000004</v>
      </c>
      <c r="S1522" s="26">
        <f t="shared" si="141"/>
        <v>1</v>
      </c>
      <c r="T1522" s="26">
        <f t="shared" si="142"/>
        <v>1</v>
      </c>
    </row>
    <row r="1523" spans="13:20" ht="15" x14ac:dyDescent="0.3">
      <c r="M1523" s="34">
        <v>1517.5</v>
      </c>
      <c r="N1523" s="34">
        <v>-2.2000000000000002</v>
      </c>
      <c r="O1523" s="32">
        <f t="shared" si="138"/>
        <v>28.04</v>
      </c>
      <c r="P1523" s="37">
        <f t="shared" si="143"/>
        <v>33.647999999999996</v>
      </c>
      <c r="Q1523" s="32">
        <f t="shared" si="139"/>
        <v>26.96</v>
      </c>
      <c r="R1523" s="32">
        <f t="shared" si="140"/>
        <v>21.352000000000004</v>
      </c>
      <c r="S1523" s="26">
        <f t="shared" si="141"/>
        <v>1</v>
      </c>
      <c r="T1523" s="26">
        <f t="shared" si="142"/>
        <v>1</v>
      </c>
    </row>
    <row r="1524" spans="13:20" ht="15" x14ac:dyDescent="0.3">
      <c r="M1524" s="34">
        <v>1518.5</v>
      </c>
      <c r="N1524" s="34">
        <v>-2.8</v>
      </c>
      <c r="O1524" s="32">
        <f t="shared" si="138"/>
        <v>26.96</v>
      </c>
      <c r="P1524" s="37">
        <f t="shared" si="143"/>
        <v>32.351999999999997</v>
      </c>
      <c r="Q1524" s="32">
        <f t="shared" si="139"/>
        <v>28.04</v>
      </c>
      <c r="R1524" s="32">
        <f t="shared" si="140"/>
        <v>22.648000000000003</v>
      </c>
      <c r="S1524" s="26">
        <f t="shared" si="141"/>
        <v>1</v>
      </c>
      <c r="T1524" s="26">
        <f t="shared" si="142"/>
        <v>1</v>
      </c>
    </row>
    <row r="1525" spans="13:20" ht="15" x14ac:dyDescent="0.3">
      <c r="M1525" s="34">
        <v>1519.5</v>
      </c>
      <c r="N1525" s="34">
        <v>-1.1000000000000001</v>
      </c>
      <c r="O1525" s="32">
        <f t="shared" si="138"/>
        <v>30.02</v>
      </c>
      <c r="P1525" s="37">
        <f t="shared" si="143"/>
        <v>36.024000000000001</v>
      </c>
      <c r="Q1525" s="32">
        <f t="shared" si="139"/>
        <v>24.98</v>
      </c>
      <c r="R1525" s="32">
        <f t="shared" si="140"/>
        <v>18.975999999999999</v>
      </c>
      <c r="S1525" s="26">
        <f t="shared" si="141"/>
        <v>1</v>
      </c>
      <c r="T1525" s="26">
        <f t="shared" si="142"/>
        <v>1</v>
      </c>
    </row>
    <row r="1526" spans="13:20" ht="15" x14ac:dyDescent="0.3">
      <c r="M1526" s="34">
        <v>1520.5</v>
      </c>
      <c r="N1526" s="34">
        <v>0</v>
      </c>
      <c r="O1526" s="32">
        <f t="shared" si="138"/>
        <v>32</v>
      </c>
      <c r="P1526" s="37">
        <f t="shared" si="143"/>
        <v>38.4</v>
      </c>
      <c r="Q1526" s="32">
        <f t="shared" si="139"/>
        <v>23</v>
      </c>
      <c r="R1526" s="32">
        <f t="shared" si="140"/>
        <v>16.600000000000001</v>
      </c>
      <c r="S1526" s="26">
        <f t="shared" si="141"/>
        <v>1</v>
      </c>
      <c r="T1526" s="26">
        <f t="shared" si="142"/>
        <v>1</v>
      </c>
    </row>
    <row r="1527" spans="13:20" ht="15" x14ac:dyDescent="0.3">
      <c r="M1527" s="34">
        <v>1521.5</v>
      </c>
      <c r="N1527" s="34">
        <v>0.6</v>
      </c>
      <c r="O1527" s="32">
        <f t="shared" si="138"/>
        <v>33.08</v>
      </c>
      <c r="P1527" s="37">
        <f t="shared" si="143"/>
        <v>39.695999999999998</v>
      </c>
      <c r="Q1527" s="32">
        <f t="shared" si="139"/>
        <v>21.92</v>
      </c>
      <c r="R1527" s="32">
        <f t="shared" si="140"/>
        <v>15.304000000000002</v>
      </c>
      <c r="S1527" s="26">
        <f t="shared" si="141"/>
        <v>1</v>
      </c>
      <c r="T1527" s="26">
        <f t="shared" si="142"/>
        <v>1</v>
      </c>
    </row>
    <row r="1528" spans="13:20" ht="15" x14ac:dyDescent="0.3">
      <c r="M1528" s="34">
        <v>1522.5</v>
      </c>
      <c r="N1528" s="34">
        <v>1.1000000000000001</v>
      </c>
      <c r="O1528" s="32">
        <f t="shared" si="138"/>
        <v>33.979999999999997</v>
      </c>
      <c r="P1528" s="37">
        <f t="shared" si="143"/>
        <v>40.775999999999996</v>
      </c>
      <c r="Q1528" s="32">
        <f t="shared" si="139"/>
        <v>21.020000000000003</v>
      </c>
      <c r="R1528" s="32">
        <f t="shared" si="140"/>
        <v>14.224000000000004</v>
      </c>
      <c r="S1528" s="26">
        <f t="shared" si="141"/>
        <v>1</v>
      </c>
      <c r="T1528" s="26">
        <f t="shared" si="142"/>
        <v>1</v>
      </c>
    </row>
    <row r="1529" spans="13:20" ht="15" x14ac:dyDescent="0.3">
      <c r="M1529" s="34">
        <v>1523.5</v>
      </c>
      <c r="N1529" s="34">
        <v>1.1000000000000001</v>
      </c>
      <c r="O1529" s="32">
        <f t="shared" si="138"/>
        <v>33.979999999999997</v>
      </c>
      <c r="P1529" s="37">
        <f t="shared" si="143"/>
        <v>40.775999999999996</v>
      </c>
      <c r="Q1529" s="32">
        <f t="shared" si="139"/>
        <v>21.020000000000003</v>
      </c>
      <c r="R1529" s="32">
        <f t="shared" si="140"/>
        <v>14.224000000000004</v>
      </c>
      <c r="S1529" s="26">
        <f t="shared" si="141"/>
        <v>1</v>
      </c>
      <c r="T1529" s="26">
        <f t="shared" si="142"/>
        <v>1</v>
      </c>
    </row>
    <row r="1530" spans="13:20" ht="15" x14ac:dyDescent="0.3">
      <c r="M1530" s="34">
        <v>1524.5</v>
      </c>
      <c r="N1530" s="34">
        <v>1.1000000000000001</v>
      </c>
      <c r="O1530" s="32">
        <f t="shared" si="138"/>
        <v>33.979999999999997</v>
      </c>
      <c r="P1530" s="37">
        <f t="shared" si="143"/>
        <v>40.775999999999996</v>
      </c>
      <c r="Q1530" s="32">
        <f t="shared" si="139"/>
        <v>21.020000000000003</v>
      </c>
      <c r="R1530" s="32">
        <f t="shared" si="140"/>
        <v>14.224000000000004</v>
      </c>
      <c r="S1530" s="26">
        <f t="shared" si="141"/>
        <v>1</v>
      </c>
      <c r="T1530" s="26">
        <f t="shared" si="142"/>
        <v>1</v>
      </c>
    </row>
    <row r="1531" spans="13:20" ht="15" x14ac:dyDescent="0.3">
      <c r="M1531" s="34">
        <v>1525.5</v>
      </c>
      <c r="N1531" s="34">
        <v>1.1000000000000001</v>
      </c>
      <c r="O1531" s="32">
        <f t="shared" si="138"/>
        <v>33.979999999999997</v>
      </c>
      <c r="P1531" s="37">
        <f t="shared" si="143"/>
        <v>40.775999999999996</v>
      </c>
      <c r="Q1531" s="32">
        <f t="shared" si="139"/>
        <v>21.020000000000003</v>
      </c>
      <c r="R1531" s="32">
        <f t="shared" si="140"/>
        <v>14.224000000000004</v>
      </c>
      <c r="S1531" s="26">
        <f t="shared" si="141"/>
        <v>1</v>
      </c>
      <c r="T1531" s="26">
        <f t="shared" si="142"/>
        <v>1</v>
      </c>
    </row>
    <row r="1532" spans="13:20" ht="15" x14ac:dyDescent="0.3">
      <c r="M1532" s="34">
        <v>1526.5</v>
      </c>
      <c r="N1532" s="34">
        <v>1.1000000000000001</v>
      </c>
      <c r="O1532" s="32">
        <f t="shared" si="138"/>
        <v>33.979999999999997</v>
      </c>
      <c r="P1532" s="37">
        <f t="shared" si="143"/>
        <v>40.775999999999996</v>
      </c>
      <c r="Q1532" s="32">
        <f t="shared" si="139"/>
        <v>21.020000000000003</v>
      </c>
      <c r="R1532" s="32">
        <f t="shared" si="140"/>
        <v>14.224000000000004</v>
      </c>
      <c r="S1532" s="26">
        <f t="shared" si="141"/>
        <v>1</v>
      </c>
      <c r="T1532" s="26">
        <f t="shared" si="142"/>
        <v>1</v>
      </c>
    </row>
    <row r="1533" spans="13:20" ht="15" x14ac:dyDescent="0.3">
      <c r="M1533" s="34">
        <v>1527.5</v>
      </c>
      <c r="N1533" s="34">
        <v>1.1000000000000001</v>
      </c>
      <c r="O1533" s="32">
        <f t="shared" si="138"/>
        <v>33.979999999999997</v>
      </c>
      <c r="P1533" s="37">
        <f t="shared" si="143"/>
        <v>40.775999999999996</v>
      </c>
      <c r="Q1533" s="32">
        <f t="shared" si="139"/>
        <v>21.020000000000003</v>
      </c>
      <c r="R1533" s="32">
        <f t="shared" si="140"/>
        <v>14.224000000000004</v>
      </c>
      <c r="S1533" s="26">
        <f t="shared" si="141"/>
        <v>1</v>
      </c>
      <c r="T1533" s="26">
        <f t="shared" si="142"/>
        <v>1</v>
      </c>
    </row>
    <row r="1534" spans="13:20" ht="15" x14ac:dyDescent="0.3">
      <c r="M1534" s="34">
        <v>1528.5</v>
      </c>
      <c r="N1534" s="34">
        <v>1.1000000000000001</v>
      </c>
      <c r="O1534" s="32">
        <f t="shared" si="138"/>
        <v>33.979999999999997</v>
      </c>
      <c r="P1534" s="37">
        <f t="shared" si="143"/>
        <v>40.775999999999996</v>
      </c>
      <c r="Q1534" s="32">
        <f t="shared" si="139"/>
        <v>21.020000000000003</v>
      </c>
      <c r="R1534" s="32">
        <f t="shared" si="140"/>
        <v>14.224000000000004</v>
      </c>
      <c r="S1534" s="26">
        <f t="shared" si="141"/>
        <v>1</v>
      </c>
      <c r="T1534" s="26">
        <f t="shared" si="142"/>
        <v>1</v>
      </c>
    </row>
    <row r="1535" spans="13:20" ht="15" x14ac:dyDescent="0.3">
      <c r="M1535" s="34">
        <v>1529.5</v>
      </c>
      <c r="N1535" s="34">
        <v>0.6</v>
      </c>
      <c r="O1535" s="32">
        <f t="shared" si="138"/>
        <v>33.08</v>
      </c>
      <c r="P1535" s="37">
        <f t="shared" si="143"/>
        <v>39.695999999999998</v>
      </c>
      <c r="Q1535" s="32">
        <f t="shared" si="139"/>
        <v>21.92</v>
      </c>
      <c r="R1535" s="32">
        <f t="shared" si="140"/>
        <v>15.304000000000002</v>
      </c>
      <c r="S1535" s="26">
        <f t="shared" si="141"/>
        <v>1</v>
      </c>
      <c r="T1535" s="26">
        <f t="shared" si="142"/>
        <v>1</v>
      </c>
    </row>
    <row r="1536" spans="13:20" ht="15" x14ac:dyDescent="0.3">
      <c r="M1536" s="34">
        <v>1530.5</v>
      </c>
      <c r="N1536" s="34">
        <v>0.6</v>
      </c>
      <c r="O1536" s="32">
        <f t="shared" si="138"/>
        <v>33.08</v>
      </c>
      <c r="P1536" s="37">
        <f t="shared" si="143"/>
        <v>39.695999999999998</v>
      </c>
      <c r="Q1536" s="32">
        <f t="shared" si="139"/>
        <v>21.92</v>
      </c>
      <c r="R1536" s="32">
        <f t="shared" si="140"/>
        <v>15.304000000000002</v>
      </c>
      <c r="S1536" s="26">
        <f t="shared" si="141"/>
        <v>1</v>
      </c>
      <c r="T1536" s="26">
        <f t="shared" si="142"/>
        <v>1</v>
      </c>
    </row>
    <row r="1537" spans="13:20" ht="15" x14ac:dyDescent="0.3">
      <c r="M1537" s="34">
        <v>1531.5</v>
      </c>
      <c r="N1537" s="34">
        <v>0</v>
      </c>
      <c r="O1537" s="32">
        <f t="shared" si="138"/>
        <v>32</v>
      </c>
      <c r="P1537" s="37">
        <f t="shared" si="143"/>
        <v>38.4</v>
      </c>
      <c r="Q1537" s="32">
        <f t="shared" si="139"/>
        <v>23</v>
      </c>
      <c r="R1537" s="32">
        <f t="shared" si="140"/>
        <v>16.600000000000001</v>
      </c>
      <c r="S1537" s="26">
        <f t="shared" si="141"/>
        <v>1</v>
      </c>
      <c r="T1537" s="26">
        <f t="shared" si="142"/>
        <v>1</v>
      </c>
    </row>
    <row r="1538" spans="13:20" ht="15" x14ac:dyDescent="0.3">
      <c r="M1538" s="34">
        <v>1532.5</v>
      </c>
      <c r="N1538" s="34">
        <v>0</v>
      </c>
      <c r="O1538" s="32">
        <f t="shared" si="138"/>
        <v>32</v>
      </c>
      <c r="P1538" s="37">
        <f t="shared" si="143"/>
        <v>38.4</v>
      </c>
      <c r="Q1538" s="32">
        <f t="shared" si="139"/>
        <v>23</v>
      </c>
      <c r="R1538" s="32">
        <f t="shared" si="140"/>
        <v>16.600000000000001</v>
      </c>
      <c r="S1538" s="26">
        <f t="shared" si="141"/>
        <v>1</v>
      </c>
      <c r="T1538" s="26">
        <f t="shared" si="142"/>
        <v>1</v>
      </c>
    </row>
    <row r="1539" spans="13:20" ht="15" x14ac:dyDescent="0.3">
      <c r="M1539" s="34">
        <v>1533.5</v>
      </c>
      <c r="N1539" s="34">
        <v>0</v>
      </c>
      <c r="O1539" s="32">
        <f t="shared" si="138"/>
        <v>32</v>
      </c>
      <c r="P1539" s="37">
        <f t="shared" si="143"/>
        <v>38.4</v>
      </c>
      <c r="Q1539" s="32">
        <f t="shared" si="139"/>
        <v>23</v>
      </c>
      <c r="R1539" s="32">
        <f t="shared" si="140"/>
        <v>16.600000000000001</v>
      </c>
      <c r="S1539" s="26">
        <f t="shared" si="141"/>
        <v>1</v>
      </c>
      <c r="T1539" s="26">
        <f t="shared" si="142"/>
        <v>1</v>
      </c>
    </row>
    <row r="1540" spans="13:20" ht="15" x14ac:dyDescent="0.3">
      <c r="M1540" s="34">
        <v>1534.5</v>
      </c>
      <c r="N1540" s="34">
        <v>0.6</v>
      </c>
      <c r="O1540" s="32">
        <f t="shared" si="138"/>
        <v>33.08</v>
      </c>
      <c r="P1540" s="37">
        <f t="shared" si="143"/>
        <v>39.695999999999998</v>
      </c>
      <c r="Q1540" s="32">
        <f t="shared" si="139"/>
        <v>21.92</v>
      </c>
      <c r="R1540" s="32">
        <f t="shared" si="140"/>
        <v>15.304000000000002</v>
      </c>
      <c r="S1540" s="26">
        <f t="shared" si="141"/>
        <v>1</v>
      </c>
      <c r="T1540" s="26">
        <f t="shared" si="142"/>
        <v>1</v>
      </c>
    </row>
    <row r="1541" spans="13:20" ht="15" x14ac:dyDescent="0.3">
      <c r="M1541" s="34">
        <v>1535.5</v>
      </c>
      <c r="N1541" s="34">
        <v>1.1000000000000001</v>
      </c>
      <c r="O1541" s="32">
        <f t="shared" si="138"/>
        <v>33.979999999999997</v>
      </c>
      <c r="P1541" s="37">
        <f t="shared" si="143"/>
        <v>40.775999999999996</v>
      </c>
      <c r="Q1541" s="32">
        <f t="shared" si="139"/>
        <v>21.020000000000003</v>
      </c>
      <c r="R1541" s="32">
        <f t="shared" si="140"/>
        <v>14.224000000000004</v>
      </c>
      <c r="S1541" s="26">
        <f t="shared" si="141"/>
        <v>1</v>
      </c>
      <c r="T1541" s="26">
        <f t="shared" si="142"/>
        <v>1</v>
      </c>
    </row>
    <row r="1542" spans="13:20" ht="15" x14ac:dyDescent="0.3">
      <c r="M1542" s="34">
        <v>1536.5</v>
      </c>
      <c r="N1542" s="34">
        <v>1.1000000000000001</v>
      </c>
      <c r="O1542" s="32">
        <f t="shared" ref="O1542:O1605" si="144">CONVERT(N1542,"C","F")</f>
        <v>33.979999999999997</v>
      </c>
      <c r="P1542" s="37">
        <f t="shared" si="143"/>
        <v>40.775999999999996</v>
      </c>
      <c r="Q1542" s="32">
        <f t="shared" ref="Q1542:Q1605" si="145">$L$3-O1542</f>
        <v>21.020000000000003</v>
      </c>
      <c r="R1542" s="32">
        <f t="shared" ref="R1542:R1605" si="146">$L$3-P1542</f>
        <v>14.224000000000004</v>
      </c>
      <c r="S1542" s="26">
        <f t="shared" ref="S1542:S1605" si="147">IF(O1542&lt;=$L$3, 1, 0)</f>
        <v>1</v>
      </c>
      <c r="T1542" s="26">
        <f t="shared" ref="T1542:T1605" si="148">IF(P1542&lt;=$L$3, 1, 0)</f>
        <v>1</v>
      </c>
    </row>
    <row r="1543" spans="13:20" ht="15" x14ac:dyDescent="0.3">
      <c r="M1543" s="34">
        <v>1537.5</v>
      </c>
      <c r="N1543" s="34">
        <v>1.1000000000000001</v>
      </c>
      <c r="O1543" s="32">
        <f t="shared" si="144"/>
        <v>33.979999999999997</v>
      </c>
      <c r="P1543" s="37">
        <f t="shared" ref="P1543:P1606" si="149">O1543*1.2</f>
        <v>40.775999999999996</v>
      </c>
      <c r="Q1543" s="32">
        <f t="shared" si="145"/>
        <v>21.020000000000003</v>
      </c>
      <c r="R1543" s="32">
        <f t="shared" si="146"/>
        <v>14.224000000000004</v>
      </c>
      <c r="S1543" s="26">
        <f t="shared" si="147"/>
        <v>1</v>
      </c>
      <c r="T1543" s="26">
        <f t="shared" si="148"/>
        <v>1</v>
      </c>
    </row>
    <row r="1544" spans="13:20" ht="15" x14ac:dyDescent="0.3">
      <c r="M1544" s="34">
        <v>1538.5</v>
      </c>
      <c r="N1544" s="34">
        <v>1.1000000000000001</v>
      </c>
      <c r="O1544" s="32">
        <f t="shared" si="144"/>
        <v>33.979999999999997</v>
      </c>
      <c r="P1544" s="37">
        <f t="shared" si="149"/>
        <v>40.775999999999996</v>
      </c>
      <c r="Q1544" s="32">
        <f t="shared" si="145"/>
        <v>21.020000000000003</v>
      </c>
      <c r="R1544" s="32">
        <f t="shared" si="146"/>
        <v>14.224000000000004</v>
      </c>
      <c r="S1544" s="26">
        <f t="shared" si="147"/>
        <v>1</v>
      </c>
      <c r="T1544" s="26">
        <f t="shared" si="148"/>
        <v>1</v>
      </c>
    </row>
    <row r="1545" spans="13:20" ht="15" x14ac:dyDescent="0.3">
      <c r="M1545" s="34">
        <v>1539.5</v>
      </c>
      <c r="N1545" s="34">
        <v>1.1000000000000001</v>
      </c>
      <c r="O1545" s="32">
        <f t="shared" si="144"/>
        <v>33.979999999999997</v>
      </c>
      <c r="P1545" s="37">
        <f t="shared" si="149"/>
        <v>40.775999999999996</v>
      </c>
      <c r="Q1545" s="32">
        <f t="shared" si="145"/>
        <v>21.020000000000003</v>
      </c>
      <c r="R1545" s="32">
        <f t="shared" si="146"/>
        <v>14.224000000000004</v>
      </c>
      <c r="S1545" s="26">
        <f t="shared" si="147"/>
        <v>1</v>
      </c>
      <c r="T1545" s="26">
        <f t="shared" si="148"/>
        <v>1</v>
      </c>
    </row>
    <row r="1546" spans="13:20" ht="15" x14ac:dyDescent="0.3">
      <c r="M1546" s="34">
        <v>1540.5</v>
      </c>
      <c r="N1546" s="34">
        <v>1.1000000000000001</v>
      </c>
      <c r="O1546" s="32">
        <f t="shared" si="144"/>
        <v>33.979999999999997</v>
      </c>
      <c r="P1546" s="37">
        <f t="shared" si="149"/>
        <v>40.775999999999996</v>
      </c>
      <c r="Q1546" s="32">
        <f t="shared" si="145"/>
        <v>21.020000000000003</v>
      </c>
      <c r="R1546" s="32">
        <f t="shared" si="146"/>
        <v>14.224000000000004</v>
      </c>
      <c r="S1546" s="26">
        <f t="shared" si="147"/>
        <v>1</v>
      </c>
      <c r="T1546" s="26">
        <f t="shared" si="148"/>
        <v>1</v>
      </c>
    </row>
    <row r="1547" spans="13:20" ht="15" x14ac:dyDescent="0.3">
      <c r="M1547" s="34">
        <v>1541.5</v>
      </c>
      <c r="N1547" s="34">
        <v>1.1000000000000001</v>
      </c>
      <c r="O1547" s="32">
        <f t="shared" si="144"/>
        <v>33.979999999999997</v>
      </c>
      <c r="P1547" s="37">
        <f t="shared" si="149"/>
        <v>40.775999999999996</v>
      </c>
      <c r="Q1547" s="32">
        <f t="shared" si="145"/>
        <v>21.020000000000003</v>
      </c>
      <c r="R1547" s="32">
        <f t="shared" si="146"/>
        <v>14.224000000000004</v>
      </c>
      <c r="S1547" s="26">
        <f t="shared" si="147"/>
        <v>1</v>
      </c>
      <c r="T1547" s="26">
        <f t="shared" si="148"/>
        <v>1</v>
      </c>
    </row>
    <row r="1548" spans="13:20" ht="15" x14ac:dyDescent="0.3">
      <c r="M1548" s="34">
        <v>1542.5</v>
      </c>
      <c r="N1548" s="34">
        <v>1.1000000000000001</v>
      </c>
      <c r="O1548" s="32">
        <f t="shared" si="144"/>
        <v>33.979999999999997</v>
      </c>
      <c r="P1548" s="37">
        <f t="shared" si="149"/>
        <v>40.775999999999996</v>
      </c>
      <c r="Q1548" s="32">
        <f t="shared" si="145"/>
        <v>21.020000000000003</v>
      </c>
      <c r="R1548" s="32">
        <f t="shared" si="146"/>
        <v>14.224000000000004</v>
      </c>
      <c r="S1548" s="26">
        <f t="shared" si="147"/>
        <v>1</v>
      </c>
      <c r="T1548" s="26">
        <f t="shared" si="148"/>
        <v>1</v>
      </c>
    </row>
    <row r="1549" spans="13:20" ht="15" x14ac:dyDescent="0.3">
      <c r="M1549" s="34">
        <v>1543.5</v>
      </c>
      <c r="N1549" s="34">
        <v>1.1000000000000001</v>
      </c>
      <c r="O1549" s="32">
        <f t="shared" si="144"/>
        <v>33.979999999999997</v>
      </c>
      <c r="P1549" s="37">
        <f t="shared" si="149"/>
        <v>40.775999999999996</v>
      </c>
      <c r="Q1549" s="32">
        <f t="shared" si="145"/>
        <v>21.020000000000003</v>
      </c>
      <c r="R1549" s="32">
        <f t="shared" si="146"/>
        <v>14.224000000000004</v>
      </c>
      <c r="S1549" s="26">
        <f t="shared" si="147"/>
        <v>1</v>
      </c>
      <c r="T1549" s="26">
        <f t="shared" si="148"/>
        <v>1</v>
      </c>
    </row>
    <row r="1550" spans="13:20" ht="15" x14ac:dyDescent="0.3">
      <c r="M1550" s="34">
        <v>1544.5</v>
      </c>
      <c r="N1550" s="34">
        <v>1.1000000000000001</v>
      </c>
      <c r="O1550" s="32">
        <f t="shared" si="144"/>
        <v>33.979999999999997</v>
      </c>
      <c r="P1550" s="37">
        <f t="shared" si="149"/>
        <v>40.775999999999996</v>
      </c>
      <c r="Q1550" s="32">
        <f t="shared" si="145"/>
        <v>21.020000000000003</v>
      </c>
      <c r="R1550" s="32">
        <f t="shared" si="146"/>
        <v>14.224000000000004</v>
      </c>
      <c r="S1550" s="26">
        <f t="shared" si="147"/>
        <v>1</v>
      </c>
      <c r="T1550" s="26">
        <f t="shared" si="148"/>
        <v>1</v>
      </c>
    </row>
    <row r="1551" spans="13:20" ht="15" x14ac:dyDescent="0.3">
      <c r="M1551" s="34">
        <v>1545.5</v>
      </c>
      <c r="N1551" s="34">
        <v>1.7</v>
      </c>
      <c r="O1551" s="32">
        <f t="shared" si="144"/>
        <v>35.06</v>
      </c>
      <c r="P1551" s="37">
        <f t="shared" si="149"/>
        <v>42.072000000000003</v>
      </c>
      <c r="Q1551" s="32">
        <f t="shared" si="145"/>
        <v>19.939999999999998</v>
      </c>
      <c r="R1551" s="32">
        <f t="shared" si="146"/>
        <v>12.927999999999997</v>
      </c>
      <c r="S1551" s="26">
        <f t="shared" si="147"/>
        <v>1</v>
      </c>
      <c r="T1551" s="26">
        <f t="shared" si="148"/>
        <v>1</v>
      </c>
    </row>
    <row r="1552" spans="13:20" ht="15" x14ac:dyDescent="0.3">
      <c r="M1552" s="34">
        <v>1546.5</v>
      </c>
      <c r="N1552" s="34">
        <v>1.7</v>
      </c>
      <c r="O1552" s="32">
        <f t="shared" si="144"/>
        <v>35.06</v>
      </c>
      <c r="P1552" s="37">
        <f t="shared" si="149"/>
        <v>42.072000000000003</v>
      </c>
      <c r="Q1552" s="32">
        <f t="shared" si="145"/>
        <v>19.939999999999998</v>
      </c>
      <c r="R1552" s="32">
        <f t="shared" si="146"/>
        <v>12.927999999999997</v>
      </c>
      <c r="S1552" s="26">
        <f t="shared" si="147"/>
        <v>1</v>
      </c>
      <c r="T1552" s="26">
        <f t="shared" si="148"/>
        <v>1</v>
      </c>
    </row>
    <row r="1553" spans="13:20" ht="15" x14ac:dyDescent="0.3">
      <c r="M1553" s="34">
        <v>1547.5</v>
      </c>
      <c r="N1553" s="34">
        <v>2.2000000000000002</v>
      </c>
      <c r="O1553" s="32">
        <f t="shared" si="144"/>
        <v>35.96</v>
      </c>
      <c r="P1553" s="37">
        <f t="shared" si="149"/>
        <v>43.152000000000001</v>
      </c>
      <c r="Q1553" s="32">
        <f t="shared" si="145"/>
        <v>19.04</v>
      </c>
      <c r="R1553" s="32">
        <f t="shared" si="146"/>
        <v>11.847999999999999</v>
      </c>
      <c r="S1553" s="26">
        <f t="shared" si="147"/>
        <v>1</v>
      </c>
      <c r="T1553" s="26">
        <f t="shared" si="148"/>
        <v>1</v>
      </c>
    </row>
    <row r="1554" spans="13:20" ht="15" x14ac:dyDescent="0.3">
      <c r="M1554" s="34">
        <v>1548.5</v>
      </c>
      <c r="N1554" s="34">
        <v>2.2000000000000002</v>
      </c>
      <c r="O1554" s="32">
        <f t="shared" si="144"/>
        <v>35.96</v>
      </c>
      <c r="P1554" s="37">
        <f t="shared" si="149"/>
        <v>43.152000000000001</v>
      </c>
      <c r="Q1554" s="32">
        <f t="shared" si="145"/>
        <v>19.04</v>
      </c>
      <c r="R1554" s="32">
        <f t="shared" si="146"/>
        <v>11.847999999999999</v>
      </c>
      <c r="S1554" s="26">
        <f t="shared" si="147"/>
        <v>1</v>
      </c>
      <c r="T1554" s="26">
        <f t="shared" si="148"/>
        <v>1</v>
      </c>
    </row>
    <row r="1555" spans="13:20" ht="15" x14ac:dyDescent="0.3">
      <c r="M1555" s="34">
        <v>1549.5</v>
      </c>
      <c r="N1555" s="34">
        <v>1.7</v>
      </c>
      <c r="O1555" s="32">
        <f t="shared" si="144"/>
        <v>35.06</v>
      </c>
      <c r="P1555" s="37">
        <f t="shared" si="149"/>
        <v>42.072000000000003</v>
      </c>
      <c r="Q1555" s="32">
        <f t="shared" si="145"/>
        <v>19.939999999999998</v>
      </c>
      <c r="R1555" s="32">
        <f t="shared" si="146"/>
        <v>12.927999999999997</v>
      </c>
      <c r="S1555" s="26">
        <f t="shared" si="147"/>
        <v>1</v>
      </c>
      <c r="T1555" s="26">
        <f t="shared" si="148"/>
        <v>1</v>
      </c>
    </row>
    <row r="1556" spans="13:20" ht="15" x14ac:dyDescent="0.3">
      <c r="M1556" s="34">
        <v>1550.5</v>
      </c>
      <c r="N1556" s="34">
        <v>1.7</v>
      </c>
      <c r="O1556" s="32">
        <f t="shared" si="144"/>
        <v>35.06</v>
      </c>
      <c r="P1556" s="37">
        <f t="shared" si="149"/>
        <v>42.072000000000003</v>
      </c>
      <c r="Q1556" s="32">
        <f t="shared" si="145"/>
        <v>19.939999999999998</v>
      </c>
      <c r="R1556" s="32">
        <f t="shared" si="146"/>
        <v>12.927999999999997</v>
      </c>
      <c r="S1556" s="26">
        <f t="shared" si="147"/>
        <v>1</v>
      </c>
      <c r="T1556" s="26">
        <f t="shared" si="148"/>
        <v>1</v>
      </c>
    </row>
    <row r="1557" spans="13:20" ht="15" x14ac:dyDescent="0.3">
      <c r="M1557" s="34">
        <v>1551.5</v>
      </c>
      <c r="N1557" s="34">
        <v>2.2000000000000002</v>
      </c>
      <c r="O1557" s="32">
        <f t="shared" si="144"/>
        <v>35.96</v>
      </c>
      <c r="P1557" s="37">
        <f t="shared" si="149"/>
        <v>43.152000000000001</v>
      </c>
      <c r="Q1557" s="32">
        <f t="shared" si="145"/>
        <v>19.04</v>
      </c>
      <c r="R1557" s="32">
        <f t="shared" si="146"/>
        <v>11.847999999999999</v>
      </c>
      <c r="S1557" s="26">
        <f t="shared" si="147"/>
        <v>1</v>
      </c>
      <c r="T1557" s="26">
        <f t="shared" si="148"/>
        <v>1</v>
      </c>
    </row>
    <row r="1558" spans="13:20" ht="15" x14ac:dyDescent="0.3">
      <c r="M1558" s="34">
        <v>1552.5</v>
      </c>
      <c r="N1558" s="34">
        <v>2.8</v>
      </c>
      <c r="O1558" s="32">
        <f t="shared" si="144"/>
        <v>37.04</v>
      </c>
      <c r="P1558" s="37">
        <f t="shared" si="149"/>
        <v>44.448</v>
      </c>
      <c r="Q1558" s="32">
        <f t="shared" si="145"/>
        <v>17.96</v>
      </c>
      <c r="R1558" s="32">
        <f t="shared" si="146"/>
        <v>10.552</v>
      </c>
      <c r="S1558" s="26">
        <f t="shared" si="147"/>
        <v>1</v>
      </c>
      <c r="T1558" s="26">
        <f t="shared" si="148"/>
        <v>1</v>
      </c>
    </row>
    <row r="1559" spans="13:20" ht="15" x14ac:dyDescent="0.3">
      <c r="M1559" s="34">
        <v>1553.5</v>
      </c>
      <c r="N1559" s="34">
        <v>2.8</v>
      </c>
      <c r="O1559" s="32">
        <f t="shared" si="144"/>
        <v>37.04</v>
      </c>
      <c r="P1559" s="37">
        <f t="shared" si="149"/>
        <v>44.448</v>
      </c>
      <c r="Q1559" s="32">
        <f t="shared" si="145"/>
        <v>17.96</v>
      </c>
      <c r="R1559" s="32">
        <f t="shared" si="146"/>
        <v>10.552</v>
      </c>
      <c r="S1559" s="26">
        <f t="shared" si="147"/>
        <v>1</v>
      </c>
      <c r="T1559" s="26">
        <f t="shared" si="148"/>
        <v>1</v>
      </c>
    </row>
    <row r="1560" spans="13:20" ht="15" x14ac:dyDescent="0.3">
      <c r="M1560" s="34">
        <v>1554.5</v>
      </c>
      <c r="N1560" s="34">
        <v>2.2000000000000002</v>
      </c>
      <c r="O1560" s="32">
        <f t="shared" si="144"/>
        <v>35.96</v>
      </c>
      <c r="P1560" s="37">
        <f t="shared" si="149"/>
        <v>43.152000000000001</v>
      </c>
      <c r="Q1560" s="32">
        <f t="shared" si="145"/>
        <v>19.04</v>
      </c>
      <c r="R1560" s="32">
        <f t="shared" si="146"/>
        <v>11.847999999999999</v>
      </c>
      <c r="S1560" s="26">
        <f t="shared" si="147"/>
        <v>1</v>
      </c>
      <c r="T1560" s="26">
        <f t="shared" si="148"/>
        <v>1</v>
      </c>
    </row>
    <row r="1561" spans="13:20" ht="15" x14ac:dyDescent="0.3">
      <c r="M1561" s="34">
        <v>1555.5</v>
      </c>
      <c r="N1561" s="34">
        <v>2.2000000000000002</v>
      </c>
      <c r="O1561" s="32">
        <f t="shared" si="144"/>
        <v>35.96</v>
      </c>
      <c r="P1561" s="37">
        <f t="shared" si="149"/>
        <v>43.152000000000001</v>
      </c>
      <c r="Q1561" s="32">
        <f t="shared" si="145"/>
        <v>19.04</v>
      </c>
      <c r="R1561" s="32">
        <f t="shared" si="146"/>
        <v>11.847999999999999</v>
      </c>
      <c r="S1561" s="26">
        <f t="shared" si="147"/>
        <v>1</v>
      </c>
      <c r="T1561" s="26">
        <f t="shared" si="148"/>
        <v>1</v>
      </c>
    </row>
    <row r="1562" spans="13:20" ht="15" x14ac:dyDescent="0.3">
      <c r="M1562" s="34">
        <v>1556.5</v>
      </c>
      <c r="N1562" s="34">
        <v>2.2000000000000002</v>
      </c>
      <c r="O1562" s="32">
        <f t="shared" si="144"/>
        <v>35.96</v>
      </c>
      <c r="P1562" s="37">
        <f t="shared" si="149"/>
        <v>43.152000000000001</v>
      </c>
      <c r="Q1562" s="32">
        <f t="shared" si="145"/>
        <v>19.04</v>
      </c>
      <c r="R1562" s="32">
        <f t="shared" si="146"/>
        <v>11.847999999999999</v>
      </c>
      <c r="S1562" s="26">
        <f t="shared" si="147"/>
        <v>1</v>
      </c>
      <c r="T1562" s="26">
        <f t="shared" si="148"/>
        <v>1</v>
      </c>
    </row>
    <row r="1563" spans="13:20" ht="15" x14ac:dyDescent="0.3">
      <c r="M1563" s="34">
        <v>1557.5</v>
      </c>
      <c r="N1563" s="34">
        <v>1.7</v>
      </c>
      <c r="O1563" s="32">
        <f t="shared" si="144"/>
        <v>35.06</v>
      </c>
      <c r="P1563" s="37">
        <f t="shared" si="149"/>
        <v>42.072000000000003</v>
      </c>
      <c r="Q1563" s="32">
        <f t="shared" si="145"/>
        <v>19.939999999999998</v>
      </c>
      <c r="R1563" s="32">
        <f t="shared" si="146"/>
        <v>12.927999999999997</v>
      </c>
      <c r="S1563" s="26">
        <f t="shared" si="147"/>
        <v>1</v>
      </c>
      <c r="T1563" s="26">
        <f t="shared" si="148"/>
        <v>1</v>
      </c>
    </row>
    <row r="1564" spans="13:20" ht="15" x14ac:dyDescent="0.3">
      <c r="M1564" s="34">
        <v>1558.5</v>
      </c>
      <c r="N1564" s="34">
        <v>1.7</v>
      </c>
      <c r="O1564" s="32">
        <f t="shared" si="144"/>
        <v>35.06</v>
      </c>
      <c r="P1564" s="37">
        <f t="shared" si="149"/>
        <v>42.072000000000003</v>
      </c>
      <c r="Q1564" s="32">
        <f t="shared" si="145"/>
        <v>19.939999999999998</v>
      </c>
      <c r="R1564" s="32">
        <f t="shared" si="146"/>
        <v>12.927999999999997</v>
      </c>
      <c r="S1564" s="26">
        <f t="shared" si="147"/>
        <v>1</v>
      </c>
      <c r="T1564" s="26">
        <f t="shared" si="148"/>
        <v>1</v>
      </c>
    </row>
    <row r="1565" spans="13:20" ht="15" x14ac:dyDescent="0.3">
      <c r="M1565" s="34">
        <v>1559.5</v>
      </c>
      <c r="N1565" s="34">
        <v>2.2000000000000002</v>
      </c>
      <c r="O1565" s="32">
        <f t="shared" si="144"/>
        <v>35.96</v>
      </c>
      <c r="P1565" s="37">
        <f t="shared" si="149"/>
        <v>43.152000000000001</v>
      </c>
      <c r="Q1565" s="32">
        <f t="shared" si="145"/>
        <v>19.04</v>
      </c>
      <c r="R1565" s="32">
        <f t="shared" si="146"/>
        <v>11.847999999999999</v>
      </c>
      <c r="S1565" s="26">
        <f t="shared" si="147"/>
        <v>1</v>
      </c>
      <c r="T1565" s="26">
        <f t="shared" si="148"/>
        <v>1</v>
      </c>
    </row>
    <row r="1566" spans="13:20" ht="15" x14ac:dyDescent="0.3">
      <c r="M1566" s="34">
        <v>1560.5</v>
      </c>
      <c r="N1566" s="34">
        <v>2.2000000000000002</v>
      </c>
      <c r="O1566" s="32">
        <f t="shared" si="144"/>
        <v>35.96</v>
      </c>
      <c r="P1566" s="37">
        <f t="shared" si="149"/>
        <v>43.152000000000001</v>
      </c>
      <c r="Q1566" s="32">
        <f t="shared" si="145"/>
        <v>19.04</v>
      </c>
      <c r="R1566" s="32">
        <f t="shared" si="146"/>
        <v>11.847999999999999</v>
      </c>
      <c r="S1566" s="26">
        <f t="shared" si="147"/>
        <v>1</v>
      </c>
      <c r="T1566" s="26">
        <f t="shared" si="148"/>
        <v>1</v>
      </c>
    </row>
    <row r="1567" spans="13:20" ht="15" x14ac:dyDescent="0.3">
      <c r="M1567" s="34">
        <v>1561.5</v>
      </c>
      <c r="N1567" s="34">
        <v>1.7</v>
      </c>
      <c r="O1567" s="32">
        <f t="shared" si="144"/>
        <v>35.06</v>
      </c>
      <c r="P1567" s="37">
        <f t="shared" si="149"/>
        <v>42.072000000000003</v>
      </c>
      <c r="Q1567" s="32">
        <f t="shared" si="145"/>
        <v>19.939999999999998</v>
      </c>
      <c r="R1567" s="32">
        <f t="shared" si="146"/>
        <v>12.927999999999997</v>
      </c>
      <c r="S1567" s="26">
        <f t="shared" si="147"/>
        <v>1</v>
      </c>
      <c r="T1567" s="26">
        <f t="shared" si="148"/>
        <v>1</v>
      </c>
    </row>
    <row r="1568" spans="13:20" ht="15" x14ac:dyDescent="0.3">
      <c r="M1568" s="34">
        <v>1562.5</v>
      </c>
      <c r="N1568" s="34">
        <v>1.7</v>
      </c>
      <c r="O1568" s="32">
        <f t="shared" si="144"/>
        <v>35.06</v>
      </c>
      <c r="P1568" s="37">
        <f t="shared" si="149"/>
        <v>42.072000000000003</v>
      </c>
      <c r="Q1568" s="32">
        <f t="shared" si="145"/>
        <v>19.939999999999998</v>
      </c>
      <c r="R1568" s="32">
        <f t="shared" si="146"/>
        <v>12.927999999999997</v>
      </c>
      <c r="S1568" s="26">
        <f t="shared" si="147"/>
        <v>1</v>
      </c>
      <c r="T1568" s="26">
        <f t="shared" si="148"/>
        <v>1</v>
      </c>
    </row>
    <row r="1569" spans="13:20" ht="15" x14ac:dyDescent="0.3">
      <c r="M1569" s="34">
        <v>1563.5</v>
      </c>
      <c r="N1569" s="34">
        <v>1.7</v>
      </c>
      <c r="O1569" s="32">
        <f t="shared" si="144"/>
        <v>35.06</v>
      </c>
      <c r="P1569" s="37">
        <f t="shared" si="149"/>
        <v>42.072000000000003</v>
      </c>
      <c r="Q1569" s="32">
        <f t="shared" si="145"/>
        <v>19.939999999999998</v>
      </c>
      <c r="R1569" s="32">
        <f t="shared" si="146"/>
        <v>12.927999999999997</v>
      </c>
      <c r="S1569" s="26">
        <f t="shared" si="147"/>
        <v>1</v>
      </c>
      <c r="T1569" s="26">
        <f t="shared" si="148"/>
        <v>1</v>
      </c>
    </row>
    <row r="1570" spans="13:20" ht="15" x14ac:dyDescent="0.3">
      <c r="M1570" s="34">
        <v>1564.5</v>
      </c>
      <c r="N1570" s="34">
        <v>1.7</v>
      </c>
      <c r="O1570" s="32">
        <f t="shared" si="144"/>
        <v>35.06</v>
      </c>
      <c r="P1570" s="37">
        <f t="shared" si="149"/>
        <v>42.072000000000003</v>
      </c>
      <c r="Q1570" s="32">
        <f t="shared" si="145"/>
        <v>19.939999999999998</v>
      </c>
      <c r="R1570" s="32">
        <f t="shared" si="146"/>
        <v>12.927999999999997</v>
      </c>
      <c r="S1570" s="26">
        <f t="shared" si="147"/>
        <v>1</v>
      </c>
      <c r="T1570" s="26">
        <f t="shared" si="148"/>
        <v>1</v>
      </c>
    </row>
    <row r="1571" spans="13:20" ht="15" x14ac:dyDescent="0.3">
      <c r="M1571" s="34">
        <v>1565.5</v>
      </c>
      <c r="N1571" s="34">
        <v>1.7</v>
      </c>
      <c r="O1571" s="32">
        <f t="shared" si="144"/>
        <v>35.06</v>
      </c>
      <c r="P1571" s="37">
        <f t="shared" si="149"/>
        <v>42.072000000000003</v>
      </c>
      <c r="Q1571" s="32">
        <f t="shared" si="145"/>
        <v>19.939999999999998</v>
      </c>
      <c r="R1571" s="32">
        <f t="shared" si="146"/>
        <v>12.927999999999997</v>
      </c>
      <c r="S1571" s="26">
        <f t="shared" si="147"/>
        <v>1</v>
      </c>
      <c r="T1571" s="26">
        <f t="shared" si="148"/>
        <v>1</v>
      </c>
    </row>
    <row r="1572" spans="13:20" ht="15" x14ac:dyDescent="0.3">
      <c r="M1572" s="34">
        <v>1566.5</v>
      </c>
      <c r="N1572" s="34">
        <v>1.7</v>
      </c>
      <c r="O1572" s="32">
        <f t="shared" si="144"/>
        <v>35.06</v>
      </c>
      <c r="P1572" s="37">
        <f t="shared" si="149"/>
        <v>42.072000000000003</v>
      </c>
      <c r="Q1572" s="32">
        <f t="shared" si="145"/>
        <v>19.939999999999998</v>
      </c>
      <c r="R1572" s="32">
        <f t="shared" si="146"/>
        <v>12.927999999999997</v>
      </c>
      <c r="S1572" s="26">
        <f t="shared" si="147"/>
        <v>1</v>
      </c>
      <c r="T1572" s="26">
        <f t="shared" si="148"/>
        <v>1</v>
      </c>
    </row>
    <row r="1573" spans="13:20" ht="15" x14ac:dyDescent="0.3">
      <c r="M1573" s="34">
        <v>1567.5</v>
      </c>
      <c r="N1573" s="34">
        <v>1.7</v>
      </c>
      <c r="O1573" s="32">
        <f t="shared" si="144"/>
        <v>35.06</v>
      </c>
      <c r="P1573" s="37">
        <f t="shared" si="149"/>
        <v>42.072000000000003</v>
      </c>
      <c r="Q1573" s="32">
        <f t="shared" si="145"/>
        <v>19.939999999999998</v>
      </c>
      <c r="R1573" s="32">
        <f t="shared" si="146"/>
        <v>12.927999999999997</v>
      </c>
      <c r="S1573" s="26">
        <f t="shared" si="147"/>
        <v>1</v>
      </c>
      <c r="T1573" s="26">
        <f t="shared" si="148"/>
        <v>1</v>
      </c>
    </row>
    <row r="1574" spans="13:20" ht="15" x14ac:dyDescent="0.3">
      <c r="M1574" s="34">
        <v>1568.5</v>
      </c>
      <c r="N1574" s="34">
        <v>1.7</v>
      </c>
      <c r="O1574" s="32">
        <f t="shared" si="144"/>
        <v>35.06</v>
      </c>
      <c r="P1574" s="37">
        <f t="shared" si="149"/>
        <v>42.072000000000003</v>
      </c>
      <c r="Q1574" s="32">
        <f t="shared" si="145"/>
        <v>19.939999999999998</v>
      </c>
      <c r="R1574" s="32">
        <f t="shared" si="146"/>
        <v>12.927999999999997</v>
      </c>
      <c r="S1574" s="26">
        <f t="shared" si="147"/>
        <v>1</v>
      </c>
      <c r="T1574" s="26">
        <f t="shared" si="148"/>
        <v>1</v>
      </c>
    </row>
    <row r="1575" spans="13:20" ht="15" x14ac:dyDescent="0.3">
      <c r="M1575" s="34">
        <v>1569.5</v>
      </c>
      <c r="N1575" s="34">
        <v>1.7</v>
      </c>
      <c r="O1575" s="32">
        <f t="shared" si="144"/>
        <v>35.06</v>
      </c>
      <c r="P1575" s="37">
        <f t="shared" si="149"/>
        <v>42.072000000000003</v>
      </c>
      <c r="Q1575" s="32">
        <f t="shared" si="145"/>
        <v>19.939999999999998</v>
      </c>
      <c r="R1575" s="32">
        <f t="shared" si="146"/>
        <v>12.927999999999997</v>
      </c>
      <c r="S1575" s="26">
        <f t="shared" si="147"/>
        <v>1</v>
      </c>
      <c r="T1575" s="26">
        <f t="shared" si="148"/>
        <v>1</v>
      </c>
    </row>
    <row r="1576" spans="13:20" ht="15" x14ac:dyDescent="0.3">
      <c r="M1576" s="34">
        <v>1570.5</v>
      </c>
      <c r="N1576" s="34">
        <v>2.2000000000000002</v>
      </c>
      <c r="O1576" s="32">
        <f t="shared" si="144"/>
        <v>35.96</v>
      </c>
      <c r="P1576" s="37">
        <f t="shared" si="149"/>
        <v>43.152000000000001</v>
      </c>
      <c r="Q1576" s="32">
        <f t="shared" si="145"/>
        <v>19.04</v>
      </c>
      <c r="R1576" s="32">
        <f t="shared" si="146"/>
        <v>11.847999999999999</v>
      </c>
      <c r="S1576" s="26">
        <f t="shared" si="147"/>
        <v>1</v>
      </c>
      <c r="T1576" s="26">
        <f t="shared" si="148"/>
        <v>1</v>
      </c>
    </row>
    <row r="1577" spans="13:20" ht="15" x14ac:dyDescent="0.3">
      <c r="M1577" s="34">
        <v>1571.5</v>
      </c>
      <c r="N1577" s="34">
        <v>2.2000000000000002</v>
      </c>
      <c r="O1577" s="32">
        <f t="shared" si="144"/>
        <v>35.96</v>
      </c>
      <c r="P1577" s="37">
        <f t="shared" si="149"/>
        <v>43.152000000000001</v>
      </c>
      <c r="Q1577" s="32">
        <f t="shared" si="145"/>
        <v>19.04</v>
      </c>
      <c r="R1577" s="32">
        <f t="shared" si="146"/>
        <v>11.847999999999999</v>
      </c>
      <c r="S1577" s="26">
        <f t="shared" si="147"/>
        <v>1</v>
      </c>
      <c r="T1577" s="26">
        <f t="shared" si="148"/>
        <v>1</v>
      </c>
    </row>
    <row r="1578" spans="13:20" ht="15" x14ac:dyDescent="0.3">
      <c r="M1578" s="34">
        <v>1572.5</v>
      </c>
      <c r="N1578" s="34">
        <v>3.3</v>
      </c>
      <c r="O1578" s="32">
        <f t="shared" si="144"/>
        <v>37.94</v>
      </c>
      <c r="P1578" s="37">
        <f t="shared" si="149"/>
        <v>45.527999999999999</v>
      </c>
      <c r="Q1578" s="32">
        <f t="shared" si="145"/>
        <v>17.060000000000002</v>
      </c>
      <c r="R1578" s="32">
        <f t="shared" si="146"/>
        <v>9.4720000000000013</v>
      </c>
      <c r="S1578" s="26">
        <f t="shared" si="147"/>
        <v>1</v>
      </c>
      <c r="T1578" s="26">
        <f t="shared" si="148"/>
        <v>1</v>
      </c>
    </row>
    <row r="1579" spans="13:20" ht="15" x14ac:dyDescent="0.3">
      <c r="M1579" s="34">
        <v>1573.5</v>
      </c>
      <c r="N1579" s="34">
        <v>2.2000000000000002</v>
      </c>
      <c r="O1579" s="32">
        <f t="shared" si="144"/>
        <v>35.96</v>
      </c>
      <c r="P1579" s="37">
        <f t="shared" si="149"/>
        <v>43.152000000000001</v>
      </c>
      <c r="Q1579" s="32">
        <f t="shared" si="145"/>
        <v>19.04</v>
      </c>
      <c r="R1579" s="32">
        <f t="shared" si="146"/>
        <v>11.847999999999999</v>
      </c>
      <c r="S1579" s="26">
        <f t="shared" si="147"/>
        <v>1</v>
      </c>
      <c r="T1579" s="26">
        <f t="shared" si="148"/>
        <v>1</v>
      </c>
    </row>
    <row r="1580" spans="13:20" ht="15" x14ac:dyDescent="0.3">
      <c r="M1580" s="34">
        <v>1574.5</v>
      </c>
      <c r="N1580" s="34">
        <v>2.8</v>
      </c>
      <c r="O1580" s="32">
        <f t="shared" si="144"/>
        <v>37.04</v>
      </c>
      <c r="P1580" s="37">
        <f t="shared" si="149"/>
        <v>44.448</v>
      </c>
      <c r="Q1580" s="32">
        <f t="shared" si="145"/>
        <v>17.96</v>
      </c>
      <c r="R1580" s="32">
        <f t="shared" si="146"/>
        <v>10.552</v>
      </c>
      <c r="S1580" s="26">
        <f t="shared" si="147"/>
        <v>1</v>
      </c>
      <c r="T1580" s="26">
        <f t="shared" si="148"/>
        <v>1</v>
      </c>
    </row>
    <row r="1581" spans="13:20" ht="15" x14ac:dyDescent="0.3">
      <c r="M1581" s="34">
        <v>1575.5</v>
      </c>
      <c r="N1581" s="34">
        <v>2.2000000000000002</v>
      </c>
      <c r="O1581" s="32">
        <f t="shared" si="144"/>
        <v>35.96</v>
      </c>
      <c r="P1581" s="37">
        <f t="shared" si="149"/>
        <v>43.152000000000001</v>
      </c>
      <c r="Q1581" s="32">
        <f t="shared" si="145"/>
        <v>19.04</v>
      </c>
      <c r="R1581" s="32">
        <f t="shared" si="146"/>
        <v>11.847999999999999</v>
      </c>
      <c r="S1581" s="26">
        <f t="shared" si="147"/>
        <v>1</v>
      </c>
      <c r="T1581" s="26">
        <f t="shared" si="148"/>
        <v>1</v>
      </c>
    </row>
    <row r="1582" spans="13:20" ht="15" x14ac:dyDescent="0.3">
      <c r="M1582" s="34">
        <v>1576.5</v>
      </c>
      <c r="N1582" s="34">
        <v>2.2000000000000002</v>
      </c>
      <c r="O1582" s="32">
        <f t="shared" si="144"/>
        <v>35.96</v>
      </c>
      <c r="P1582" s="37">
        <f t="shared" si="149"/>
        <v>43.152000000000001</v>
      </c>
      <c r="Q1582" s="32">
        <f t="shared" si="145"/>
        <v>19.04</v>
      </c>
      <c r="R1582" s="32">
        <f t="shared" si="146"/>
        <v>11.847999999999999</v>
      </c>
      <c r="S1582" s="26">
        <f t="shared" si="147"/>
        <v>1</v>
      </c>
      <c r="T1582" s="26">
        <f t="shared" si="148"/>
        <v>1</v>
      </c>
    </row>
    <row r="1583" spans="13:20" ht="15" x14ac:dyDescent="0.3">
      <c r="M1583" s="34">
        <v>1577.5</v>
      </c>
      <c r="N1583" s="34">
        <v>2.2000000000000002</v>
      </c>
      <c r="O1583" s="32">
        <f t="shared" si="144"/>
        <v>35.96</v>
      </c>
      <c r="P1583" s="37">
        <f t="shared" si="149"/>
        <v>43.152000000000001</v>
      </c>
      <c r="Q1583" s="32">
        <f t="shared" si="145"/>
        <v>19.04</v>
      </c>
      <c r="R1583" s="32">
        <f t="shared" si="146"/>
        <v>11.847999999999999</v>
      </c>
      <c r="S1583" s="26">
        <f t="shared" si="147"/>
        <v>1</v>
      </c>
      <c r="T1583" s="26">
        <f t="shared" si="148"/>
        <v>1</v>
      </c>
    </row>
    <row r="1584" spans="13:20" ht="15" x14ac:dyDescent="0.3">
      <c r="M1584" s="34">
        <v>1578.5</v>
      </c>
      <c r="N1584" s="34">
        <v>2.2000000000000002</v>
      </c>
      <c r="O1584" s="32">
        <f t="shared" si="144"/>
        <v>35.96</v>
      </c>
      <c r="P1584" s="37">
        <f t="shared" si="149"/>
        <v>43.152000000000001</v>
      </c>
      <c r="Q1584" s="32">
        <f t="shared" si="145"/>
        <v>19.04</v>
      </c>
      <c r="R1584" s="32">
        <f t="shared" si="146"/>
        <v>11.847999999999999</v>
      </c>
      <c r="S1584" s="26">
        <f t="shared" si="147"/>
        <v>1</v>
      </c>
      <c r="T1584" s="26">
        <f t="shared" si="148"/>
        <v>1</v>
      </c>
    </row>
    <row r="1585" spans="13:20" ht="15" x14ac:dyDescent="0.3">
      <c r="M1585" s="34">
        <v>1579.5</v>
      </c>
      <c r="N1585" s="34">
        <v>2.8</v>
      </c>
      <c r="O1585" s="32">
        <f t="shared" si="144"/>
        <v>37.04</v>
      </c>
      <c r="P1585" s="37">
        <f t="shared" si="149"/>
        <v>44.448</v>
      </c>
      <c r="Q1585" s="32">
        <f t="shared" si="145"/>
        <v>17.96</v>
      </c>
      <c r="R1585" s="32">
        <f t="shared" si="146"/>
        <v>10.552</v>
      </c>
      <c r="S1585" s="26">
        <f t="shared" si="147"/>
        <v>1</v>
      </c>
      <c r="T1585" s="26">
        <f t="shared" si="148"/>
        <v>1</v>
      </c>
    </row>
    <row r="1586" spans="13:20" ht="15" x14ac:dyDescent="0.3">
      <c r="M1586" s="34">
        <v>1580.5</v>
      </c>
      <c r="N1586" s="34">
        <v>2.2000000000000002</v>
      </c>
      <c r="O1586" s="32">
        <f t="shared" si="144"/>
        <v>35.96</v>
      </c>
      <c r="P1586" s="37">
        <f t="shared" si="149"/>
        <v>43.152000000000001</v>
      </c>
      <c r="Q1586" s="32">
        <f t="shared" si="145"/>
        <v>19.04</v>
      </c>
      <c r="R1586" s="32">
        <f t="shared" si="146"/>
        <v>11.847999999999999</v>
      </c>
      <c r="S1586" s="26">
        <f t="shared" si="147"/>
        <v>1</v>
      </c>
      <c r="T1586" s="26">
        <f t="shared" si="148"/>
        <v>1</v>
      </c>
    </row>
    <row r="1587" spans="13:20" ht="15" x14ac:dyDescent="0.3">
      <c r="M1587" s="34">
        <v>1581.5</v>
      </c>
      <c r="N1587" s="34">
        <v>2.2000000000000002</v>
      </c>
      <c r="O1587" s="32">
        <f t="shared" si="144"/>
        <v>35.96</v>
      </c>
      <c r="P1587" s="37">
        <f t="shared" si="149"/>
        <v>43.152000000000001</v>
      </c>
      <c r="Q1587" s="32">
        <f t="shared" si="145"/>
        <v>19.04</v>
      </c>
      <c r="R1587" s="32">
        <f t="shared" si="146"/>
        <v>11.847999999999999</v>
      </c>
      <c r="S1587" s="26">
        <f t="shared" si="147"/>
        <v>1</v>
      </c>
      <c r="T1587" s="26">
        <f t="shared" si="148"/>
        <v>1</v>
      </c>
    </row>
    <row r="1588" spans="13:20" ht="15" x14ac:dyDescent="0.3">
      <c r="M1588" s="34">
        <v>1582.5</v>
      </c>
      <c r="N1588" s="34">
        <v>2.2000000000000002</v>
      </c>
      <c r="O1588" s="32">
        <f t="shared" si="144"/>
        <v>35.96</v>
      </c>
      <c r="P1588" s="37">
        <f t="shared" si="149"/>
        <v>43.152000000000001</v>
      </c>
      <c r="Q1588" s="32">
        <f t="shared" si="145"/>
        <v>19.04</v>
      </c>
      <c r="R1588" s="32">
        <f t="shared" si="146"/>
        <v>11.847999999999999</v>
      </c>
      <c r="S1588" s="26">
        <f t="shared" si="147"/>
        <v>1</v>
      </c>
      <c r="T1588" s="26">
        <f t="shared" si="148"/>
        <v>1</v>
      </c>
    </row>
    <row r="1589" spans="13:20" ht="15" x14ac:dyDescent="0.3">
      <c r="M1589" s="34">
        <v>1583.5</v>
      </c>
      <c r="N1589" s="34">
        <v>2.2000000000000002</v>
      </c>
      <c r="O1589" s="32">
        <f t="shared" si="144"/>
        <v>35.96</v>
      </c>
      <c r="P1589" s="37">
        <f t="shared" si="149"/>
        <v>43.152000000000001</v>
      </c>
      <c r="Q1589" s="32">
        <f t="shared" si="145"/>
        <v>19.04</v>
      </c>
      <c r="R1589" s="32">
        <f t="shared" si="146"/>
        <v>11.847999999999999</v>
      </c>
      <c r="S1589" s="26">
        <f t="shared" si="147"/>
        <v>1</v>
      </c>
      <c r="T1589" s="26">
        <f t="shared" si="148"/>
        <v>1</v>
      </c>
    </row>
    <row r="1590" spans="13:20" ht="15" x14ac:dyDescent="0.3">
      <c r="M1590" s="34">
        <v>1584.5</v>
      </c>
      <c r="N1590" s="34">
        <v>2.2000000000000002</v>
      </c>
      <c r="O1590" s="32">
        <f t="shared" si="144"/>
        <v>35.96</v>
      </c>
      <c r="P1590" s="37">
        <f t="shared" si="149"/>
        <v>43.152000000000001</v>
      </c>
      <c r="Q1590" s="32">
        <f t="shared" si="145"/>
        <v>19.04</v>
      </c>
      <c r="R1590" s="32">
        <f t="shared" si="146"/>
        <v>11.847999999999999</v>
      </c>
      <c r="S1590" s="26">
        <f t="shared" si="147"/>
        <v>1</v>
      </c>
      <c r="T1590" s="26">
        <f t="shared" si="148"/>
        <v>1</v>
      </c>
    </row>
    <row r="1591" spans="13:20" ht="15" x14ac:dyDescent="0.3">
      <c r="M1591" s="34">
        <v>1585.5</v>
      </c>
      <c r="N1591" s="34">
        <v>2.2000000000000002</v>
      </c>
      <c r="O1591" s="32">
        <f t="shared" si="144"/>
        <v>35.96</v>
      </c>
      <c r="P1591" s="37">
        <f t="shared" si="149"/>
        <v>43.152000000000001</v>
      </c>
      <c r="Q1591" s="32">
        <f t="shared" si="145"/>
        <v>19.04</v>
      </c>
      <c r="R1591" s="32">
        <f t="shared" si="146"/>
        <v>11.847999999999999</v>
      </c>
      <c r="S1591" s="26">
        <f t="shared" si="147"/>
        <v>1</v>
      </c>
      <c r="T1591" s="26">
        <f t="shared" si="148"/>
        <v>1</v>
      </c>
    </row>
    <row r="1592" spans="13:20" ht="15" x14ac:dyDescent="0.3">
      <c r="M1592" s="34">
        <v>1586.5</v>
      </c>
      <c r="N1592" s="34">
        <v>1.7</v>
      </c>
      <c r="O1592" s="32">
        <f t="shared" si="144"/>
        <v>35.06</v>
      </c>
      <c r="P1592" s="37">
        <f t="shared" si="149"/>
        <v>42.072000000000003</v>
      </c>
      <c r="Q1592" s="32">
        <f t="shared" si="145"/>
        <v>19.939999999999998</v>
      </c>
      <c r="R1592" s="32">
        <f t="shared" si="146"/>
        <v>12.927999999999997</v>
      </c>
      <c r="S1592" s="26">
        <f t="shared" si="147"/>
        <v>1</v>
      </c>
      <c r="T1592" s="26">
        <f t="shared" si="148"/>
        <v>1</v>
      </c>
    </row>
    <row r="1593" spans="13:20" ht="15" x14ac:dyDescent="0.3">
      <c r="M1593" s="34">
        <v>1587.5</v>
      </c>
      <c r="N1593" s="34">
        <v>1.7</v>
      </c>
      <c r="O1593" s="32">
        <f t="shared" si="144"/>
        <v>35.06</v>
      </c>
      <c r="P1593" s="37">
        <f t="shared" si="149"/>
        <v>42.072000000000003</v>
      </c>
      <c r="Q1593" s="32">
        <f t="shared" si="145"/>
        <v>19.939999999999998</v>
      </c>
      <c r="R1593" s="32">
        <f t="shared" si="146"/>
        <v>12.927999999999997</v>
      </c>
      <c r="S1593" s="26">
        <f t="shared" si="147"/>
        <v>1</v>
      </c>
      <c r="T1593" s="26">
        <f t="shared" si="148"/>
        <v>1</v>
      </c>
    </row>
    <row r="1594" spans="13:20" ht="15" x14ac:dyDescent="0.3">
      <c r="M1594" s="34">
        <v>1588.5</v>
      </c>
      <c r="N1594" s="34">
        <v>1.7</v>
      </c>
      <c r="O1594" s="32">
        <f t="shared" si="144"/>
        <v>35.06</v>
      </c>
      <c r="P1594" s="37">
        <f t="shared" si="149"/>
        <v>42.072000000000003</v>
      </c>
      <c r="Q1594" s="32">
        <f t="shared" si="145"/>
        <v>19.939999999999998</v>
      </c>
      <c r="R1594" s="32">
        <f t="shared" si="146"/>
        <v>12.927999999999997</v>
      </c>
      <c r="S1594" s="26">
        <f t="shared" si="147"/>
        <v>1</v>
      </c>
      <c r="T1594" s="26">
        <f t="shared" si="148"/>
        <v>1</v>
      </c>
    </row>
    <row r="1595" spans="13:20" ht="15" x14ac:dyDescent="0.3">
      <c r="M1595" s="34">
        <v>1589.5</v>
      </c>
      <c r="N1595" s="34">
        <v>1.7</v>
      </c>
      <c r="O1595" s="32">
        <f t="shared" si="144"/>
        <v>35.06</v>
      </c>
      <c r="P1595" s="37">
        <f t="shared" si="149"/>
        <v>42.072000000000003</v>
      </c>
      <c r="Q1595" s="32">
        <f t="shared" si="145"/>
        <v>19.939999999999998</v>
      </c>
      <c r="R1595" s="32">
        <f t="shared" si="146"/>
        <v>12.927999999999997</v>
      </c>
      <c r="S1595" s="26">
        <f t="shared" si="147"/>
        <v>1</v>
      </c>
      <c r="T1595" s="26">
        <f t="shared" si="148"/>
        <v>1</v>
      </c>
    </row>
    <row r="1596" spans="13:20" ht="15" x14ac:dyDescent="0.3">
      <c r="M1596" s="34">
        <v>1590.5</v>
      </c>
      <c r="N1596" s="34">
        <v>1.7</v>
      </c>
      <c r="O1596" s="32">
        <f t="shared" si="144"/>
        <v>35.06</v>
      </c>
      <c r="P1596" s="37">
        <f t="shared" si="149"/>
        <v>42.072000000000003</v>
      </c>
      <c r="Q1596" s="32">
        <f t="shared" si="145"/>
        <v>19.939999999999998</v>
      </c>
      <c r="R1596" s="32">
        <f t="shared" si="146"/>
        <v>12.927999999999997</v>
      </c>
      <c r="S1596" s="26">
        <f t="shared" si="147"/>
        <v>1</v>
      </c>
      <c r="T1596" s="26">
        <f t="shared" si="148"/>
        <v>1</v>
      </c>
    </row>
    <row r="1597" spans="13:20" ht="15" x14ac:dyDescent="0.3">
      <c r="M1597" s="34">
        <v>1591.5</v>
      </c>
      <c r="N1597" s="34">
        <v>1.7</v>
      </c>
      <c r="O1597" s="32">
        <f t="shared" si="144"/>
        <v>35.06</v>
      </c>
      <c r="P1597" s="37">
        <f t="shared" si="149"/>
        <v>42.072000000000003</v>
      </c>
      <c r="Q1597" s="32">
        <f t="shared" si="145"/>
        <v>19.939999999999998</v>
      </c>
      <c r="R1597" s="32">
        <f t="shared" si="146"/>
        <v>12.927999999999997</v>
      </c>
      <c r="S1597" s="26">
        <f t="shared" si="147"/>
        <v>1</v>
      </c>
      <c r="T1597" s="26">
        <f t="shared" si="148"/>
        <v>1</v>
      </c>
    </row>
    <row r="1598" spans="13:20" ht="15" x14ac:dyDescent="0.3">
      <c r="M1598" s="34">
        <v>1592.5</v>
      </c>
      <c r="N1598" s="34">
        <v>1.7</v>
      </c>
      <c r="O1598" s="32">
        <f t="shared" si="144"/>
        <v>35.06</v>
      </c>
      <c r="P1598" s="37">
        <f t="shared" si="149"/>
        <v>42.072000000000003</v>
      </c>
      <c r="Q1598" s="32">
        <f t="shared" si="145"/>
        <v>19.939999999999998</v>
      </c>
      <c r="R1598" s="32">
        <f t="shared" si="146"/>
        <v>12.927999999999997</v>
      </c>
      <c r="S1598" s="26">
        <f t="shared" si="147"/>
        <v>1</v>
      </c>
      <c r="T1598" s="26">
        <f t="shared" si="148"/>
        <v>1</v>
      </c>
    </row>
    <row r="1599" spans="13:20" ht="15" x14ac:dyDescent="0.3">
      <c r="M1599" s="34">
        <v>1593.5</v>
      </c>
      <c r="N1599" s="34">
        <v>1.7</v>
      </c>
      <c r="O1599" s="32">
        <f t="shared" si="144"/>
        <v>35.06</v>
      </c>
      <c r="P1599" s="37">
        <f t="shared" si="149"/>
        <v>42.072000000000003</v>
      </c>
      <c r="Q1599" s="32">
        <f t="shared" si="145"/>
        <v>19.939999999999998</v>
      </c>
      <c r="R1599" s="32">
        <f t="shared" si="146"/>
        <v>12.927999999999997</v>
      </c>
      <c r="S1599" s="26">
        <f t="shared" si="147"/>
        <v>1</v>
      </c>
      <c r="T1599" s="26">
        <f t="shared" si="148"/>
        <v>1</v>
      </c>
    </row>
    <row r="1600" spans="13:20" ht="15" x14ac:dyDescent="0.3">
      <c r="M1600" s="34">
        <v>1594.5</v>
      </c>
      <c r="N1600" s="34">
        <v>1.7</v>
      </c>
      <c r="O1600" s="32">
        <f t="shared" si="144"/>
        <v>35.06</v>
      </c>
      <c r="P1600" s="37">
        <f t="shared" si="149"/>
        <v>42.072000000000003</v>
      </c>
      <c r="Q1600" s="32">
        <f t="shared" si="145"/>
        <v>19.939999999999998</v>
      </c>
      <c r="R1600" s="32">
        <f t="shared" si="146"/>
        <v>12.927999999999997</v>
      </c>
      <c r="S1600" s="26">
        <f t="shared" si="147"/>
        <v>1</v>
      </c>
      <c r="T1600" s="26">
        <f t="shared" si="148"/>
        <v>1</v>
      </c>
    </row>
    <row r="1601" spans="13:20" ht="15" x14ac:dyDescent="0.3">
      <c r="M1601" s="34">
        <v>1595.5</v>
      </c>
      <c r="N1601" s="34">
        <v>2.8</v>
      </c>
      <c r="O1601" s="32">
        <f t="shared" si="144"/>
        <v>37.04</v>
      </c>
      <c r="P1601" s="37">
        <f t="shared" si="149"/>
        <v>44.448</v>
      </c>
      <c r="Q1601" s="32">
        <f t="shared" si="145"/>
        <v>17.96</v>
      </c>
      <c r="R1601" s="32">
        <f t="shared" si="146"/>
        <v>10.552</v>
      </c>
      <c r="S1601" s="26">
        <f t="shared" si="147"/>
        <v>1</v>
      </c>
      <c r="T1601" s="26">
        <f t="shared" si="148"/>
        <v>1</v>
      </c>
    </row>
    <row r="1602" spans="13:20" ht="15" x14ac:dyDescent="0.3">
      <c r="M1602" s="34">
        <v>1596.5</v>
      </c>
      <c r="N1602" s="34">
        <v>2.2000000000000002</v>
      </c>
      <c r="O1602" s="32">
        <f t="shared" si="144"/>
        <v>35.96</v>
      </c>
      <c r="P1602" s="37">
        <f t="shared" si="149"/>
        <v>43.152000000000001</v>
      </c>
      <c r="Q1602" s="32">
        <f t="shared" si="145"/>
        <v>19.04</v>
      </c>
      <c r="R1602" s="32">
        <f t="shared" si="146"/>
        <v>11.847999999999999</v>
      </c>
      <c r="S1602" s="26">
        <f t="shared" si="147"/>
        <v>1</v>
      </c>
      <c r="T1602" s="26">
        <f t="shared" si="148"/>
        <v>1</v>
      </c>
    </row>
    <row r="1603" spans="13:20" ht="15" x14ac:dyDescent="0.3">
      <c r="M1603" s="34">
        <v>1597.5</v>
      </c>
      <c r="N1603" s="34">
        <v>2.2000000000000002</v>
      </c>
      <c r="O1603" s="32">
        <f t="shared" si="144"/>
        <v>35.96</v>
      </c>
      <c r="P1603" s="37">
        <f t="shared" si="149"/>
        <v>43.152000000000001</v>
      </c>
      <c r="Q1603" s="32">
        <f t="shared" si="145"/>
        <v>19.04</v>
      </c>
      <c r="R1603" s="32">
        <f t="shared" si="146"/>
        <v>11.847999999999999</v>
      </c>
      <c r="S1603" s="26">
        <f t="shared" si="147"/>
        <v>1</v>
      </c>
      <c r="T1603" s="26">
        <f t="shared" si="148"/>
        <v>1</v>
      </c>
    </row>
    <row r="1604" spans="13:20" ht="15" x14ac:dyDescent="0.3">
      <c r="M1604" s="34">
        <v>1598.5</v>
      </c>
      <c r="N1604" s="34">
        <v>2.2000000000000002</v>
      </c>
      <c r="O1604" s="32">
        <f t="shared" si="144"/>
        <v>35.96</v>
      </c>
      <c r="P1604" s="37">
        <f t="shared" si="149"/>
        <v>43.152000000000001</v>
      </c>
      <c r="Q1604" s="32">
        <f t="shared" si="145"/>
        <v>19.04</v>
      </c>
      <c r="R1604" s="32">
        <f t="shared" si="146"/>
        <v>11.847999999999999</v>
      </c>
      <c r="S1604" s="26">
        <f t="shared" si="147"/>
        <v>1</v>
      </c>
      <c r="T1604" s="26">
        <f t="shared" si="148"/>
        <v>1</v>
      </c>
    </row>
    <row r="1605" spans="13:20" ht="15" x14ac:dyDescent="0.3">
      <c r="M1605" s="34">
        <v>1599.5</v>
      </c>
      <c r="N1605" s="34">
        <v>1.7</v>
      </c>
      <c r="O1605" s="32">
        <f t="shared" si="144"/>
        <v>35.06</v>
      </c>
      <c r="P1605" s="37">
        <f t="shared" si="149"/>
        <v>42.072000000000003</v>
      </c>
      <c r="Q1605" s="32">
        <f t="shared" si="145"/>
        <v>19.939999999999998</v>
      </c>
      <c r="R1605" s="32">
        <f t="shared" si="146"/>
        <v>12.927999999999997</v>
      </c>
      <c r="S1605" s="26">
        <f t="shared" si="147"/>
        <v>1</v>
      </c>
      <c r="T1605" s="26">
        <f t="shared" si="148"/>
        <v>1</v>
      </c>
    </row>
    <row r="1606" spans="13:20" ht="15" x14ac:dyDescent="0.3">
      <c r="M1606" s="34">
        <v>1600.5</v>
      </c>
      <c r="N1606" s="34">
        <v>1.7</v>
      </c>
      <c r="O1606" s="32">
        <f t="shared" ref="O1606:O1669" si="150">CONVERT(N1606,"C","F")</f>
        <v>35.06</v>
      </c>
      <c r="P1606" s="37">
        <f t="shared" si="149"/>
        <v>42.072000000000003</v>
      </c>
      <c r="Q1606" s="32">
        <f t="shared" ref="Q1606:Q1669" si="151">$L$3-O1606</f>
        <v>19.939999999999998</v>
      </c>
      <c r="R1606" s="32">
        <f t="shared" ref="R1606:R1669" si="152">$L$3-P1606</f>
        <v>12.927999999999997</v>
      </c>
      <c r="S1606" s="26">
        <f t="shared" ref="S1606:S1669" si="153">IF(O1606&lt;=$L$3, 1, 0)</f>
        <v>1</v>
      </c>
      <c r="T1606" s="26">
        <f t="shared" ref="T1606:T1669" si="154">IF(P1606&lt;=$L$3, 1, 0)</f>
        <v>1</v>
      </c>
    </row>
    <row r="1607" spans="13:20" ht="15" x14ac:dyDescent="0.3">
      <c r="M1607" s="34">
        <v>1601.5</v>
      </c>
      <c r="N1607" s="34">
        <v>1.7</v>
      </c>
      <c r="O1607" s="32">
        <f t="shared" si="150"/>
        <v>35.06</v>
      </c>
      <c r="P1607" s="37">
        <f t="shared" ref="P1607:P1670" si="155">O1607*1.2</f>
        <v>42.072000000000003</v>
      </c>
      <c r="Q1607" s="32">
        <f t="shared" si="151"/>
        <v>19.939999999999998</v>
      </c>
      <c r="R1607" s="32">
        <f t="shared" si="152"/>
        <v>12.927999999999997</v>
      </c>
      <c r="S1607" s="26">
        <f t="shared" si="153"/>
        <v>1</v>
      </c>
      <c r="T1607" s="26">
        <f t="shared" si="154"/>
        <v>1</v>
      </c>
    </row>
    <row r="1608" spans="13:20" ht="15" x14ac:dyDescent="0.3">
      <c r="M1608" s="34">
        <v>1602.5</v>
      </c>
      <c r="N1608" s="34">
        <v>1.7</v>
      </c>
      <c r="O1608" s="32">
        <f t="shared" si="150"/>
        <v>35.06</v>
      </c>
      <c r="P1608" s="37">
        <f t="shared" si="155"/>
        <v>42.072000000000003</v>
      </c>
      <c r="Q1608" s="32">
        <f t="shared" si="151"/>
        <v>19.939999999999998</v>
      </c>
      <c r="R1608" s="32">
        <f t="shared" si="152"/>
        <v>12.927999999999997</v>
      </c>
      <c r="S1608" s="26">
        <f t="shared" si="153"/>
        <v>1</v>
      </c>
      <c r="T1608" s="26">
        <f t="shared" si="154"/>
        <v>1</v>
      </c>
    </row>
    <row r="1609" spans="13:20" ht="15" x14ac:dyDescent="0.3">
      <c r="M1609" s="34">
        <v>1603.5</v>
      </c>
      <c r="N1609" s="34">
        <v>1.7</v>
      </c>
      <c r="O1609" s="32">
        <f t="shared" si="150"/>
        <v>35.06</v>
      </c>
      <c r="P1609" s="37">
        <f t="shared" si="155"/>
        <v>42.072000000000003</v>
      </c>
      <c r="Q1609" s="32">
        <f t="shared" si="151"/>
        <v>19.939999999999998</v>
      </c>
      <c r="R1609" s="32">
        <f t="shared" si="152"/>
        <v>12.927999999999997</v>
      </c>
      <c r="S1609" s="26">
        <f t="shared" si="153"/>
        <v>1</v>
      </c>
      <c r="T1609" s="26">
        <f t="shared" si="154"/>
        <v>1</v>
      </c>
    </row>
    <row r="1610" spans="13:20" ht="15" x14ac:dyDescent="0.3">
      <c r="M1610" s="34">
        <v>1604.5</v>
      </c>
      <c r="N1610" s="34">
        <v>1.1000000000000001</v>
      </c>
      <c r="O1610" s="32">
        <f t="shared" si="150"/>
        <v>33.979999999999997</v>
      </c>
      <c r="P1610" s="37">
        <f t="shared" si="155"/>
        <v>40.775999999999996</v>
      </c>
      <c r="Q1610" s="32">
        <f t="shared" si="151"/>
        <v>21.020000000000003</v>
      </c>
      <c r="R1610" s="32">
        <f t="shared" si="152"/>
        <v>14.224000000000004</v>
      </c>
      <c r="S1610" s="26">
        <f t="shared" si="153"/>
        <v>1</v>
      </c>
      <c r="T1610" s="26">
        <f t="shared" si="154"/>
        <v>1</v>
      </c>
    </row>
    <row r="1611" spans="13:20" ht="15" x14ac:dyDescent="0.3">
      <c r="M1611" s="34">
        <v>1605.5</v>
      </c>
      <c r="N1611" s="34">
        <v>1.7</v>
      </c>
      <c r="O1611" s="32">
        <f t="shared" si="150"/>
        <v>35.06</v>
      </c>
      <c r="P1611" s="37">
        <f t="shared" si="155"/>
        <v>42.072000000000003</v>
      </c>
      <c r="Q1611" s="32">
        <f t="shared" si="151"/>
        <v>19.939999999999998</v>
      </c>
      <c r="R1611" s="32">
        <f t="shared" si="152"/>
        <v>12.927999999999997</v>
      </c>
      <c r="S1611" s="26">
        <f t="shared" si="153"/>
        <v>1</v>
      </c>
      <c r="T1611" s="26">
        <f t="shared" si="154"/>
        <v>1</v>
      </c>
    </row>
    <row r="1612" spans="13:20" ht="15" x14ac:dyDescent="0.3">
      <c r="M1612" s="34">
        <v>1606.5</v>
      </c>
      <c r="N1612" s="34">
        <v>1.7</v>
      </c>
      <c r="O1612" s="32">
        <f t="shared" si="150"/>
        <v>35.06</v>
      </c>
      <c r="P1612" s="37">
        <f t="shared" si="155"/>
        <v>42.072000000000003</v>
      </c>
      <c r="Q1612" s="32">
        <f t="shared" si="151"/>
        <v>19.939999999999998</v>
      </c>
      <c r="R1612" s="32">
        <f t="shared" si="152"/>
        <v>12.927999999999997</v>
      </c>
      <c r="S1612" s="26">
        <f t="shared" si="153"/>
        <v>1</v>
      </c>
      <c r="T1612" s="26">
        <f t="shared" si="154"/>
        <v>1</v>
      </c>
    </row>
    <row r="1613" spans="13:20" ht="15" x14ac:dyDescent="0.3">
      <c r="M1613" s="34">
        <v>1607.5</v>
      </c>
      <c r="N1613" s="34">
        <v>1.7</v>
      </c>
      <c r="O1613" s="32">
        <f t="shared" si="150"/>
        <v>35.06</v>
      </c>
      <c r="P1613" s="37">
        <f t="shared" si="155"/>
        <v>42.072000000000003</v>
      </c>
      <c r="Q1613" s="32">
        <f t="shared" si="151"/>
        <v>19.939999999999998</v>
      </c>
      <c r="R1613" s="32">
        <f t="shared" si="152"/>
        <v>12.927999999999997</v>
      </c>
      <c r="S1613" s="26">
        <f t="shared" si="153"/>
        <v>1</v>
      </c>
      <c r="T1613" s="26">
        <f t="shared" si="154"/>
        <v>1</v>
      </c>
    </row>
    <row r="1614" spans="13:20" ht="15" x14ac:dyDescent="0.3">
      <c r="M1614" s="34">
        <v>1608.5</v>
      </c>
      <c r="N1614" s="34">
        <v>1.7</v>
      </c>
      <c r="O1614" s="32">
        <f t="shared" si="150"/>
        <v>35.06</v>
      </c>
      <c r="P1614" s="37">
        <f t="shared" si="155"/>
        <v>42.072000000000003</v>
      </c>
      <c r="Q1614" s="32">
        <f t="shared" si="151"/>
        <v>19.939999999999998</v>
      </c>
      <c r="R1614" s="32">
        <f t="shared" si="152"/>
        <v>12.927999999999997</v>
      </c>
      <c r="S1614" s="26">
        <f t="shared" si="153"/>
        <v>1</v>
      </c>
      <c r="T1614" s="26">
        <f t="shared" si="154"/>
        <v>1</v>
      </c>
    </row>
    <row r="1615" spans="13:20" ht="15" x14ac:dyDescent="0.3">
      <c r="M1615" s="34">
        <v>1609.5</v>
      </c>
      <c r="N1615" s="34">
        <v>1.7</v>
      </c>
      <c r="O1615" s="32">
        <f t="shared" si="150"/>
        <v>35.06</v>
      </c>
      <c r="P1615" s="37">
        <f t="shared" si="155"/>
        <v>42.072000000000003</v>
      </c>
      <c r="Q1615" s="32">
        <f t="shared" si="151"/>
        <v>19.939999999999998</v>
      </c>
      <c r="R1615" s="32">
        <f t="shared" si="152"/>
        <v>12.927999999999997</v>
      </c>
      <c r="S1615" s="26">
        <f t="shared" si="153"/>
        <v>1</v>
      </c>
      <c r="T1615" s="26">
        <f t="shared" si="154"/>
        <v>1</v>
      </c>
    </row>
    <row r="1616" spans="13:20" ht="15" x14ac:dyDescent="0.3">
      <c r="M1616" s="34">
        <v>1610.5</v>
      </c>
      <c r="N1616" s="34">
        <v>1.7</v>
      </c>
      <c r="O1616" s="32">
        <f t="shared" si="150"/>
        <v>35.06</v>
      </c>
      <c r="P1616" s="37">
        <f t="shared" si="155"/>
        <v>42.072000000000003</v>
      </c>
      <c r="Q1616" s="32">
        <f t="shared" si="151"/>
        <v>19.939999999999998</v>
      </c>
      <c r="R1616" s="32">
        <f t="shared" si="152"/>
        <v>12.927999999999997</v>
      </c>
      <c r="S1616" s="26">
        <f t="shared" si="153"/>
        <v>1</v>
      </c>
      <c r="T1616" s="26">
        <f t="shared" si="154"/>
        <v>1</v>
      </c>
    </row>
    <row r="1617" spans="13:20" ht="15" x14ac:dyDescent="0.3">
      <c r="M1617" s="34">
        <v>1611.5</v>
      </c>
      <c r="N1617" s="34">
        <v>1.7</v>
      </c>
      <c r="O1617" s="32">
        <f t="shared" si="150"/>
        <v>35.06</v>
      </c>
      <c r="P1617" s="37">
        <f t="shared" si="155"/>
        <v>42.072000000000003</v>
      </c>
      <c r="Q1617" s="32">
        <f t="shared" si="151"/>
        <v>19.939999999999998</v>
      </c>
      <c r="R1617" s="32">
        <f t="shared" si="152"/>
        <v>12.927999999999997</v>
      </c>
      <c r="S1617" s="26">
        <f t="shared" si="153"/>
        <v>1</v>
      </c>
      <c r="T1617" s="26">
        <f t="shared" si="154"/>
        <v>1</v>
      </c>
    </row>
    <row r="1618" spans="13:20" ht="15" x14ac:dyDescent="0.3">
      <c r="M1618" s="34">
        <v>1612.5</v>
      </c>
      <c r="N1618" s="34">
        <v>1.7</v>
      </c>
      <c r="O1618" s="32">
        <f t="shared" si="150"/>
        <v>35.06</v>
      </c>
      <c r="P1618" s="37">
        <f t="shared" si="155"/>
        <v>42.072000000000003</v>
      </c>
      <c r="Q1618" s="32">
        <f t="shared" si="151"/>
        <v>19.939999999999998</v>
      </c>
      <c r="R1618" s="32">
        <f t="shared" si="152"/>
        <v>12.927999999999997</v>
      </c>
      <c r="S1618" s="26">
        <f t="shared" si="153"/>
        <v>1</v>
      </c>
      <c r="T1618" s="26">
        <f t="shared" si="154"/>
        <v>1</v>
      </c>
    </row>
    <row r="1619" spans="13:20" ht="15" x14ac:dyDescent="0.3">
      <c r="M1619" s="34">
        <v>1613.5</v>
      </c>
      <c r="N1619" s="34">
        <v>1.7</v>
      </c>
      <c r="O1619" s="32">
        <f t="shared" si="150"/>
        <v>35.06</v>
      </c>
      <c r="P1619" s="37">
        <f t="shared" si="155"/>
        <v>42.072000000000003</v>
      </c>
      <c r="Q1619" s="32">
        <f t="shared" si="151"/>
        <v>19.939999999999998</v>
      </c>
      <c r="R1619" s="32">
        <f t="shared" si="152"/>
        <v>12.927999999999997</v>
      </c>
      <c r="S1619" s="26">
        <f t="shared" si="153"/>
        <v>1</v>
      </c>
      <c r="T1619" s="26">
        <f t="shared" si="154"/>
        <v>1</v>
      </c>
    </row>
    <row r="1620" spans="13:20" ht="15" x14ac:dyDescent="0.3">
      <c r="M1620" s="34">
        <v>1614.5</v>
      </c>
      <c r="N1620" s="34">
        <v>1.1000000000000001</v>
      </c>
      <c r="O1620" s="32">
        <f t="shared" si="150"/>
        <v>33.979999999999997</v>
      </c>
      <c r="P1620" s="37">
        <f t="shared" si="155"/>
        <v>40.775999999999996</v>
      </c>
      <c r="Q1620" s="32">
        <f t="shared" si="151"/>
        <v>21.020000000000003</v>
      </c>
      <c r="R1620" s="32">
        <f t="shared" si="152"/>
        <v>14.224000000000004</v>
      </c>
      <c r="S1620" s="26">
        <f t="shared" si="153"/>
        <v>1</v>
      </c>
      <c r="T1620" s="26">
        <f t="shared" si="154"/>
        <v>1</v>
      </c>
    </row>
    <row r="1621" spans="13:20" ht="15" x14ac:dyDescent="0.3">
      <c r="M1621" s="34">
        <v>1615.5</v>
      </c>
      <c r="N1621" s="34">
        <v>2.8</v>
      </c>
      <c r="O1621" s="32">
        <f t="shared" si="150"/>
        <v>37.04</v>
      </c>
      <c r="P1621" s="37">
        <f t="shared" si="155"/>
        <v>44.448</v>
      </c>
      <c r="Q1621" s="32">
        <f t="shared" si="151"/>
        <v>17.96</v>
      </c>
      <c r="R1621" s="32">
        <f t="shared" si="152"/>
        <v>10.552</v>
      </c>
      <c r="S1621" s="26">
        <f t="shared" si="153"/>
        <v>1</v>
      </c>
      <c r="T1621" s="26">
        <f t="shared" si="154"/>
        <v>1</v>
      </c>
    </row>
    <row r="1622" spans="13:20" ht="15" x14ac:dyDescent="0.3">
      <c r="M1622" s="34">
        <v>1616.5</v>
      </c>
      <c r="N1622" s="34">
        <v>3.3</v>
      </c>
      <c r="O1622" s="32">
        <f t="shared" si="150"/>
        <v>37.94</v>
      </c>
      <c r="P1622" s="37">
        <f t="shared" si="155"/>
        <v>45.527999999999999</v>
      </c>
      <c r="Q1622" s="32">
        <f t="shared" si="151"/>
        <v>17.060000000000002</v>
      </c>
      <c r="R1622" s="32">
        <f t="shared" si="152"/>
        <v>9.4720000000000013</v>
      </c>
      <c r="S1622" s="26">
        <f t="shared" si="153"/>
        <v>1</v>
      </c>
      <c r="T1622" s="26">
        <f t="shared" si="154"/>
        <v>1</v>
      </c>
    </row>
    <row r="1623" spans="13:20" ht="15" x14ac:dyDescent="0.3">
      <c r="M1623" s="34">
        <v>1617.5</v>
      </c>
      <c r="N1623" s="34">
        <v>3.9</v>
      </c>
      <c r="O1623" s="32">
        <f t="shared" si="150"/>
        <v>39.019999999999996</v>
      </c>
      <c r="P1623" s="37">
        <f t="shared" si="155"/>
        <v>46.823999999999991</v>
      </c>
      <c r="Q1623" s="32">
        <f t="shared" si="151"/>
        <v>15.980000000000004</v>
      </c>
      <c r="R1623" s="32">
        <f t="shared" si="152"/>
        <v>8.176000000000009</v>
      </c>
      <c r="S1623" s="26">
        <f t="shared" si="153"/>
        <v>1</v>
      </c>
      <c r="T1623" s="26">
        <f t="shared" si="154"/>
        <v>1</v>
      </c>
    </row>
    <row r="1624" spans="13:20" ht="15" x14ac:dyDescent="0.3">
      <c r="M1624" s="34">
        <v>1618.5</v>
      </c>
      <c r="N1624" s="34">
        <v>4.4000000000000004</v>
      </c>
      <c r="O1624" s="32">
        <f t="shared" si="150"/>
        <v>39.92</v>
      </c>
      <c r="P1624" s="37">
        <f t="shared" si="155"/>
        <v>47.904000000000003</v>
      </c>
      <c r="Q1624" s="32">
        <f t="shared" si="151"/>
        <v>15.079999999999998</v>
      </c>
      <c r="R1624" s="32">
        <f t="shared" si="152"/>
        <v>7.0959999999999965</v>
      </c>
      <c r="S1624" s="26">
        <f t="shared" si="153"/>
        <v>1</v>
      </c>
      <c r="T1624" s="26">
        <f t="shared" si="154"/>
        <v>1</v>
      </c>
    </row>
    <row r="1625" spans="13:20" ht="15" x14ac:dyDescent="0.3">
      <c r="M1625" s="34">
        <v>1619.5</v>
      </c>
      <c r="N1625" s="34">
        <v>5</v>
      </c>
      <c r="O1625" s="32">
        <f t="shared" si="150"/>
        <v>41</v>
      </c>
      <c r="P1625" s="37">
        <f t="shared" si="155"/>
        <v>49.199999999999996</v>
      </c>
      <c r="Q1625" s="32">
        <f t="shared" si="151"/>
        <v>14</v>
      </c>
      <c r="R1625" s="32">
        <f t="shared" si="152"/>
        <v>5.8000000000000043</v>
      </c>
      <c r="S1625" s="26">
        <f t="shared" si="153"/>
        <v>1</v>
      </c>
      <c r="T1625" s="26">
        <f t="shared" si="154"/>
        <v>1</v>
      </c>
    </row>
    <row r="1626" spans="13:20" ht="15" x14ac:dyDescent="0.3">
      <c r="M1626" s="34">
        <v>1620.5</v>
      </c>
      <c r="N1626" s="34">
        <v>6.1</v>
      </c>
      <c r="O1626" s="32">
        <f t="shared" si="150"/>
        <v>42.980000000000004</v>
      </c>
      <c r="P1626" s="37">
        <f t="shared" si="155"/>
        <v>51.576000000000001</v>
      </c>
      <c r="Q1626" s="32">
        <f t="shared" si="151"/>
        <v>12.019999999999996</v>
      </c>
      <c r="R1626" s="32">
        <f t="shared" si="152"/>
        <v>3.4239999999999995</v>
      </c>
      <c r="S1626" s="26">
        <f t="shared" si="153"/>
        <v>1</v>
      </c>
      <c r="T1626" s="26">
        <f t="shared" si="154"/>
        <v>1</v>
      </c>
    </row>
    <row r="1627" spans="13:20" ht="15" x14ac:dyDescent="0.3">
      <c r="M1627" s="34">
        <v>1621.5</v>
      </c>
      <c r="N1627" s="34">
        <v>6.7</v>
      </c>
      <c r="O1627" s="32">
        <f t="shared" si="150"/>
        <v>44.06</v>
      </c>
      <c r="P1627" s="37">
        <f t="shared" si="155"/>
        <v>52.872</v>
      </c>
      <c r="Q1627" s="32">
        <f t="shared" si="151"/>
        <v>10.939999999999998</v>
      </c>
      <c r="R1627" s="32">
        <f t="shared" si="152"/>
        <v>2.1280000000000001</v>
      </c>
      <c r="S1627" s="26">
        <f t="shared" si="153"/>
        <v>1</v>
      </c>
      <c r="T1627" s="26">
        <f t="shared" si="154"/>
        <v>1</v>
      </c>
    </row>
    <row r="1628" spans="13:20" ht="15" x14ac:dyDescent="0.3">
      <c r="M1628" s="34">
        <v>1622.5</v>
      </c>
      <c r="N1628" s="34">
        <v>7.8</v>
      </c>
      <c r="O1628" s="32">
        <f t="shared" si="150"/>
        <v>46.04</v>
      </c>
      <c r="P1628" s="37">
        <f t="shared" si="155"/>
        <v>55.247999999999998</v>
      </c>
      <c r="Q1628" s="32">
        <f t="shared" si="151"/>
        <v>8.9600000000000009</v>
      </c>
      <c r="R1628" s="32">
        <f t="shared" si="152"/>
        <v>-0.24799999999999756</v>
      </c>
      <c r="S1628" s="26">
        <f t="shared" si="153"/>
        <v>1</v>
      </c>
      <c r="T1628" s="26">
        <f t="shared" si="154"/>
        <v>0</v>
      </c>
    </row>
    <row r="1629" spans="13:20" ht="15" x14ac:dyDescent="0.3">
      <c r="M1629" s="34">
        <v>1623.5</v>
      </c>
      <c r="N1629" s="34">
        <v>7.2</v>
      </c>
      <c r="O1629" s="32">
        <f t="shared" si="150"/>
        <v>44.96</v>
      </c>
      <c r="P1629" s="37">
        <f t="shared" si="155"/>
        <v>53.951999999999998</v>
      </c>
      <c r="Q1629" s="32">
        <f t="shared" si="151"/>
        <v>10.039999999999999</v>
      </c>
      <c r="R1629" s="32">
        <f t="shared" si="152"/>
        <v>1.0480000000000018</v>
      </c>
      <c r="S1629" s="26">
        <f t="shared" si="153"/>
        <v>1</v>
      </c>
      <c r="T1629" s="26">
        <f t="shared" si="154"/>
        <v>1</v>
      </c>
    </row>
    <row r="1630" spans="13:20" ht="15" x14ac:dyDescent="0.3">
      <c r="M1630" s="34">
        <v>1624.5</v>
      </c>
      <c r="N1630" s="34">
        <v>7.2</v>
      </c>
      <c r="O1630" s="32">
        <f t="shared" si="150"/>
        <v>44.96</v>
      </c>
      <c r="P1630" s="37">
        <f t="shared" si="155"/>
        <v>53.951999999999998</v>
      </c>
      <c r="Q1630" s="32">
        <f t="shared" si="151"/>
        <v>10.039999999999999</v>
      </c>
      <c r="R1630" s="32">
        <f t="shared" si="152"/>
        <v>1.0480000000000018</v>
      </c>
      <c r="S1630" s="26">
        <f t="shared" si="153"/>
        <v>1</v>
      </c>
      <c r="T1630" s="26">
        <f t="shared" si="154"/>
        <v>1</v>
      </c>
    </row>
    <row r="1631" spans="13:20" ht="15" x14ac:dyDescent="0.3">
      <c r="M1631" s="34">
        <v>1625.5</v>
      </c>
      <c r="N1631" s="34">
        <v>6.1</v>
      </c>
      <c r="O1631" s="32">
        <f t="shared" si="150"/>
        <v>42.980000000000004</v>
      </c>
      <c r="P1631" s="37">
        <f t="shared" si="155"/>
        <v>51.576000000000001</v>
      </c>
      <c r="Q1631" s="32">
        <f t="shared" si="151"/>
        <v>12.019999999999996</v>
      </c>
      <c r="R1631" s="32">
        <f t="shared" si="152"/>
        <v>3.4239999999999995</v>
      </c>
      <c r="S1631" s="26">
        <f t="shared" si="153"/>
        <v>1</v>
      </c>
      <c r="T1631" s="26">
        <f t="shared" si="154"/>
        <v>1</v>
      </c>
    </row>
    <row r="1632" spans="13:20" ht="15" x14ac:dyDescent="0.3">
      <c r="M1632" s="34">
        <v>1626.5</v>
      </c>
      <c r="N1632" s="34">
        <v>5.6</v>
      </c>
      <c r="O1632" s="32">
        <f t="shared" si="150"/>
        <v>42.08</v>
      </c>
      <c r="P1632" s="37">
        <f t="shared" si="155"/>
        <v>50.495999999999995</v>
      </c>
      <c r="Q1632" s="32">
        <f t="shared" si="151"/>
        <v>12.920000000000002</v>
      </c>
      <c r="R1632" s="32">
        <f t="shared" si="152"/>
        <v>4.5040000000000049</v>
      </c>
      <c r="S1632" s="26">
        <f t="shared" si="153"/>
        <v>1</v>
      </c>
      <c r="T1632" s="26">
        <f t="shared" si="154"/>
        <v>1</v>
      </c>
    </row>
    <row r="1633" spans="13:20" ht="15" x14ac:dyDescent="0.3">
      <c r="M1633" s="34">
        <v>1627.5</v>
      </c>
      <c r="N1633" s="34">
        <v>5</v>
      </c>
      <c r="O1633" s="32">
        <f t="shared" si="150"/>
        <v>41</v>
      </c>
      <c r="P1633" s="37">
        <f t="shared" si="155"/>
        <v>49.199999999999996</v>
      </c>
      <c r="Q1633" s="32">
        <f t="shared" si="151"/>
        <v>14</v>
      </c>
      <c r="R1633" s="32">
        <f t="shared" si="152"/>
        <v>5.8000000000000043</v>
      </c>
      <c r="S1633" s="26">
        <f t="shared" si="153"/>
        <v>1</v>
      </c>
      <c r="T1633" s="26">
        <f t="shared" si="154"/>
        <v>1</v>
      </c>
    </row>
    <row r="1634" spans="13:20" ht="15" x14ac:dyDescent="0.3">
      <c r="M1634" s="34">
        <v>1628.5</v>
      </c>
      <c r="N1634" s="34">
        <v>4.4000000000000004</v>
      </c>
      <c r="O1634" s="32">
        <f t="shared" si="150"/>
        <v>39.92</v>
      </c>
      <c r="P1634" s="37">
        <f t="shared" si="155"/>
        <v>47.904000000000003</v>
      </c>
      <c r="Q1634" s="32">
        <f t="shared" si="151"/>
        <v>15.079999999999998</v>
      </c>
      <c r="R1634" s="32">
        <f t="shared" si="152"/>
        <v>7.0959999999999965</v>
      </c>
      <c r="S1634" s="26">
        <f t="shared" si="153"/>
        <v>1</v>
      </c>
      <c r="T1634" s="26">
        <f t="shared" si="154"/>
        <v>1</v>
      </c>
    </row>
    <row r="1635" spans="13:20" ht="15" x14ac:dyDescent="0.3">
      <c r="M1635" s="34">
        <v>1629.5</v>
      </c>
      <c r="N1635" s="34">
        <v>3.9</v>
      </c>
      <c r="O1635" s="32">
        <f t="shared" si="150"/>
        <v>39.019999999999996</v>
      </c>
      <c r="P1635" s="37">
        <f t="shared" si="155"/>
        <v>46.823999999999991</v>
      </c>
      <c r="Q1635" s="32">
        <f t="shared" si="151"/>
        <v>15.980000000000004</v>
      </c>
      <c r="R1635" s="32">
        <f t="shared" si="152"/>
        <v>8.176000000000009</v>
      </c>
      <c r="S1635" s="26">
        <f t="shared" si="153"/>
        <v>1</v>
      </c>
      <c r="T1635" s="26">
        <f t="shared" si="154"/>
        <v>1</v>
      </c>
    </row>
    <row r="1636" spans="13:20" ht="15" x14ac:dyDescent="0.3">
      <c r="M1636" s="34">
        <v>1630.5</v>
      </c>
      <c r="N1636" s="34">
        <v>3.9</v>
      </c>
      <c r="O1636" s="32">
        <f t="shared" si="150"/>
        <v>39.019999999999996</v>
      </c>
      <c r="P1636" s="37">
        <f t="shared" si="155"/>
        <v>46.823999999999991</v>
      </c>
      <c r="Q1636" s="32">
        <f t="shared" si="151"/>
        <v>15.980000000000004</v>
      </c>
      <c r="R1636" s="32">
        <f t="shared" si="152"/>
        <v>8.176000000000009</v>
      </c>
      <c r="S1636" s="26">
        <f t="shared" si="153"/>
        <v>1</v>
      </c>
      <c r="T1636" s="26">
        <f t="shared" si="154"/>
        <v>1</v>
      </c>
    </row>
    <row r="1637" spans="13:20" ht="15" x14ac:dyDescent="0.3">
      <c r="M1637" s="34">
        <v>1631.5</v>
      </c>
      <c r="N1637" s="34">
        <v>3.3</v>
      </c>
      <c r="O1637" s="32">
        <f t="shared" si="150"/>
        <v>37.94</v>
      </c>
      <c r="P1637" s="37">
        <f t="shared" si="155"/>
        <v>45.527999999999999</v>
      </c>
      <c r="Q1637" s="32">
        <f t="shared" si="151"/>
        <v>17.060000000000002</v>
      </c>
      <c r="R1637" s="32">
        <f t="shared" si="152"/>
        <v>9.4720000000000013</v>
      </c>
      <c r="S1637" s="26">
        <f t="shared" si="153"/>
        <v>1</v>
      </c>
      <c r="T1637" s="26">
        <f t="shared" si="154"/>
        <v>1</v>
      </c>
    </row>
    <row r="1638" spans="13:20" ht="15" x14ac:dyDescent="0.3">
      <c r="M1638" s="34">
        <v>1632.5</v>
      </c>
      <c r="N1638" s="34">
        <v>3.3</v>
      </c>
      <c r="O1638" s="32">
        <f t="shared" si="150"/>
        <v>37.94</v>
      </c>
      <c r="P1638" s="37">
        <f t="shared" si="155"/>
        <v>45.527999999999999</v>
      </c>
      <c r="Q1638" s="32">
        <f t="shared" si="151"/>
        <v>17.060000000000002</v>
      </c>
      <c r="R1638" s="32">
        <f t="shared" si="152"/>
        <v>9.4720000000000013</v>
      </c>
      <c r="S1638" s="26">
        <f t="shared" si="153"/>
        <v>1</v>
      </c>
      <c r="T1638" s="26">
        <f t="shared" si="154"/>
        <v>1</v>
      </c>
    </row>
    <row r="1639" spans="13:20" ht="15" x14ac:dyDescent="0.3">
      <c r="M1639" s="34">
        <v>1633.5</v>
      </c>
      <c r="N1639" s="34">
        <v>3.3</v>
      </c>
      <c r="O1639" s="32">
        <f t="shared" si="150"/>
        <v>37.94</v>
      </c>
      <c r="P1639" s="37">
        <f t="shared" si="155"/>
        <v>45.527999999999999</v>
      </c>
      <c r="Q1639" s="32">
        <f t="shared" si="151"/>
        <v>17.060000000000002</v>
      </c>
      <c r="R1639" s="32">
        <f t="shared" si="152"/>
        <v>9.4720000000000013</v>
      </c>
      <c r="S1639" s="26">
        <f t="shared" si="153"/>
        <v>1</v>
      </c>
      <c r="T1639" s="26">
        <f t="shared" si="154"/>
        <v>1</v>
      </c>
    </row>
    <row r="1640" spans="13:20" ht="15" x14ac:dyDescent="0.3">
      <c r="M1640" s="34">
        <v>1634.5</v>
      </c>
      <c r="N1640" s="34">
        <v>2.8</v>
      </c>
      <c r="O1640" s="32">
        <f t="shared" si="150"/>
        <v>37.04</v>
      </c>
      <c r="P1640" s="37">
        <f t="shared" si="155"/>
        <v>44.448</v>
      </c>
      <c r="Q1640" s="32">
        <f t="shared" si="151"/>
        <v>17.96</v>
      </c>
      <c r="R1640" s="32">
        <f t="shared" si="152"/>
        <v>10.552</v>
      </c>
      <c r="S1640" s="26">
        <f t="shared" si="153"/>
        <v>1</v>
      </c>
      <c r="T1640" s="26">
        <f t="shared" si="154"/>
        <v>1</v>
      </c>
    </row>
    <row r="1641" spans="13:20" ht="15" x14ac:dyDescent="0.3">
      <c r="M1641" s="34">
        <v>1635.5</v>
      </c>
      <c r="N1641" s="34">
        <v>2.8</v>
      </c>
      <c r="O1641" s="32">
        <f t="shared" si="150"/>
        <v>37.04</v>
      </c>
      <c r="P1641" s="37">
        <f t="shared" si="155"/>
        <v>44.448</v>
      </c>
      <c r="Q1641" s="32">
        <f t="shared" si="151"/>
        <v>17.96</v>
      </c>
      <c r="R1641" s="32">
        <f t="shared" si="152"/>
        <v>10.552</v>
      </c>
      <c r="S1641" s="26">
        <f t="shared" si="153"/>
        <v>1</v>
      </c>
      <c r="T1641" s="26">
        <f t="shared" si="154"/>
        <v>1</v>
      </c>
    </row>
    <row r="1642" spans="13:20" ht="15" x14ac:dyDescent="0.3">
      <c r="M1642" s="34">
        <v>1636.5</v>
      </c>
      <c r="N1642" s="34">
        <v>2.8</v>
      </c>
      <c r="O1642" s="32">
        <f t="shared" si="150"/>
        <v>37.04</v>
      </c>
      <c r="P1642" s="37">
        <f t="shared" si="155"/>
        <v>44.448</v>
      </c>
      <c r="Q1642" s="32">
        <f t="shared" si="151"/>
        <v>17.96</v>
      </c>
      <c r="R1642" s="32">
        <f t="shared" si="152"/>
        <v>10.552</v>
      </c>
      <c r="S1642" s="26">
        <f t="shared" si="153"/>
        <v>1</v>
      </c>
      <c r="T1642" s="26">
        <f t="shared" si="154"/>
        <v>1</v>
      </c>
    </row>
    <row r="1643" spans="13:20" ht="15" x14ac:dyDescent="0.3">
      <c r="M1643" s="34">
        <v>1637.5</v>
      </c>
      <c r="N1643" s="34">
        <v>2.8</v>
      </c>
      <c r="O1643" s="32">
        <f t="shared" si="150"/>
        <v>37.04</v>
      </c>
      <c r="P1643" s="37">
        <f t="shared" si="155"/>
        <v>44.448</v>
      </c>
      <c r="Q1643" s="32">
        <f t="shared" si="151"/>
        <v>17.96</v>
      </c>
      <c r="R1643" s="32">
        <f t="shared" si="152"/>
        <v>10.552</v>
      </c>
      <c r="S1643" s="26">
        <f t="shared" si="153"/>
        <v>1</v>
      </c>
      <c r="T1643" s="26">
        <f t="shared" si="154"/>
        <v>1</v>
      </c>
    </row>
    <row r="1644" spans="13:20" ht="15" x14ac:dyDescent="0.3">
      <c r="M1644" s="34">
        <v>1638.5</v>
      </c>
      <c r="N1644" s="34">
        <v>2.2000000000000002</v>
      </c>
      <c r="O1644" s="32">
        <f t="shared" si="150"/>
        <v>35.96</v>
      </c>
      <c r="P1644" s="37">
        <f t="shared" si="155"/>
        <v>43.152000000000001</v>
      </c>
      <c r="Q1644" s="32">
        <f t="shared" si="151"/>
        <v>19.04</v>
      </c>
      <c r="R1644" s="32">
        <f t="shared" si="152"/>
        <v>11.847999999999999</v>
      </c>
      <c r="S1644" s="26">
        <f t="shared" si="153"/>
        <v>1</v>
      </c>
      <c r="T1644" s="26">
        <f t="shared" si="154"/>
        <v>1</v>
      </c>
    </row>
    <row r="1645" spans="13:20" ht="15" x14ac:dyDescent="0.3">
      <c r="M1645" s="34">
        <v>1639.5</v>
      </c>
      <c r="N1645" s="34">
        <v>3.9</v>
      </c>
      <c r="O1645" s="32">
        <f t="shared" si="150"/>
        <v>39.019999999999996</v>
      </c>
      <c r="P1645" s="37">
        <f t="shared" si="155"/>
        <v>46.823999999999991</v>
      </c>
      <c r="Q1645" s="32">
        <f t="shared" si="151"/>
        <v>15.980000000000004</v>
      </c>
      <c r="R1645" s="32">
        <f t="shared" si="152"/>
        <v>8.176000000000009</v>
      </c>
      <c r="S1645" s="26">
        <f t="shared" si="153"/>
        <v>1</v>
      </c>
      <c r="T1645" s="26">
        <f t="shared" si="154"/>
        <v>1</v>
      </c>
    </row>
    <row r="1646" spans="13:20" ht="15" x14ac:dyDescent="0.3">
      <c r="M1646" s="34">
        <v>1640.5</v>
      </c>
      <c r="N1646" s="34">
        <v>3.9</v>
      </c>
      <c r="O1646" s="32">
        <f t="shared" si="150"/>
        <v>39.019999999999996</v>
      </c>
      <c r="P1646" s="37">
        <f t="shared" si="155"/>
        <v>46.823999999999991</v>
      </c>
      <c r="Q1646" s="32">
        <f t="shared" si="151"/>
        <v>15.980000000000004</v>
      </c>
      <c r="R1646" s="32">
        <f t="shared" si="152"/>
        <v>8.176000000000009</v>
      </c>
      <c r="S1646" s="26">
        <f t="shared" si="153"/>
        <v>1</v>
      </c>
      <c r="T1646" s="26">
        <f t="shared" si="154"/>
        <v>1</v>
      </c>
    </row>
    <row r="1647" spans="13:20" ht="15" x14ac:dyDescent="0.3">
      <c r="M1647" s="34">
        <v>1641.5</v>
      </c>
      <c r="N1647" s="34">
        <v>5.6</v>
      </c>
      <c r="O1647" s="32">
        <f t="shared" si="150"/>
        <v>42.08</v>
      </c>
      <c r="P1647" s="37">
        <f t="shared" si="155"/>
        <v>50.495999999999995</v>
      </c>
      <c r="Q1647" s="32">
        <f t="shared" si="151"/>
        <v>12.920000000000002</v>
      </c>
      <c r="R1647" s="32">
        <f t="shared" si="152"/>
        <v>4.5040000000000049</v>
      </c>
      <c r="S1647" s="26">
        <f t="shared" si="153"/>
        <v>1</v>
      </c>
      <c r="T1647" s="26">
        <f t="shared" si="154"/>
        <v>1</v>
      </c>
    </row>
    <row r="1648" spans="13:20" ht="15" x14ac:dyDescent="0.3">
      <c r="M1648" s="34">
        <v>1642.5</v>
      </c>
      <c r="N1648" s="34">
        <v>6.1</v>
      </c>
      <c r="O1648" s="32">
        <f t="shared" si="150"/>
        <v>42.980000000000004</v>
      </c>
      <c r="P1648" s="37">
        <f t="shared" si="155"/>
        <v>51.576000000000001</v>
      </c>
      <c r="Q1648" s="32">
        <f t="shared" si="151"/>
        <v>12.019999999999996</v>
      </c>
      <c r="R1648" s="32">
        <f t="shared" si="152"/>
        <v>3.4239999999999995</v>
      </c>
      <c r="S1648" s="26">
        <f t="shared" si="153"/>
        <v>1</v>
      </c>
      <c r="T1648" s="26">
        <f t="shared" si="154"/>
        <v>1</v>
      </c>
    </row>
    <row r="1649" spans="13:20" ht="15" x14ac:dyDescent="0.3">
      <c r="M1649" s="34">
        <v>1643.5</v>
      </c>
      <c r="N1649" s="34">
        <v>7.8</v>
      </c>
      <c r="O1649" s="32">
        <f t="shared" si="150"/>
        <v>46.04</v>
      </c>
      <c r="P1649" s="37">
        <f t="shared" si="155"/>
        <v>55.247999999999998</v>
      </c>
      <c r="Q1649" s="32">
        <f t="shared" si="151"/>
        <v>8.9600000000000009</v>
      </c>
      <c r="R1649" s="32">
        <f t="shared" si="152"/>
        <v>-0.24799999999999756</v>
      </c>
      <c r="S1649" s="26">
        <f t="shared" si="153"/>
        <v>1</v>
      </c>
      <c r="T1649" s="26">
        <f t="shared" si="154"/>
        <v>0</v>
      </c>
    </row>
    <row r="1650" spans="13:20" ht="15" x14ac:dyDescent="0.3">
      <c r="M1650" s="34">
        <v>1644.5</v>
      </c>
      <c r="N1650" s="34">
        <v>6.7</v>
      </c>
      <c r="O1650" s="32">
        <f t="shared" si="150"/>
        <v>44.06</v>
      </c>
      <c r="P1650" s="37">
        <f t="shared" si="155"/>
        <v>52.872</v>
      </c>
      <c r="Q1650" s="32">
        <f t="shared" si="151"/>
        <v>10.939999999999998</v>
      </c>
      <c r="R1650" s="32">
        <f t="shared" si="152"/>
        <v>2.1280000000000001</v>
      </c>
      <c r="S1650" s="26">
        <f t="shared" si="153"/>
        <v>1</v>
      </c>
      <c r="T1650" s="26">
        <f t="shared" si="154"/>
        <v>1</v>
      </c>
    </row>
    <row r="1651" spans="13:20" ht="15" x14ac:dyDescent="0.3">
      <c r="M1651" s="34">
        <v>1645.5</v>
      </c>
      <c r="N1651" s="34">
        <v>7.2</v>
      </c>
      <c r="O1651" s="32">
        <f t="shared" si="150"/>
        <v>44.96</v>
      </c>
      <c r="P1651" s="37">
        <f t="shared" si="155"/>
        <v>53.951999999999998</v>
      </c>
      <c r="Q1651" s="32">
        <f t="shared" si="151"/>
        <v>10.039999999999999</v>
      </c>
      <c r="R1651" s="32">
        <f t="shared" si="152"/>
        <v>1.0480000000000018</v>
      </c>
      <c r="S1651" s="26">
        <f t="shared" si="153"/>
        <v>1</v>
      </c>
      <c r="T1651" s="26">
        <f t="shared" si="154"/>
        <v>1</v>
      </c>
    </row>
    <row r="1652" spans="13:20" ht="15" x14ac:dyDescent="0.3">
      <c r="M1652" s="34">
        <v>1646.5</v>
      </c>
      <c r="N1652" s="34">
        <v>7.2</v>
      </c>
      <c r="O1652" s="32">
        <f t="shared" si="150"/>
        <v>44.96</v>
      </c>
      <c r="P1652" s="37">
        <f t="shared" si="155"/>
        <v>53.951999999999998</v>
      </c>
      <c r="Q1652" s="32">
        <f t="shared" si="151"/>
        <v>10.039999999999999</v>
      </c>
      <c r="R1652" s="32">
        <f t="shared" si="152"/>
        <v>1.0480000000000018</v>
      </c>
      <c r="S1652" s="26">
        <f t="shared" si="153"/>
        <v>1</v>
      </c>
      <c r="T1652" s="26">
        <f t="shared" si="154"/>
        <v>1</v>
      </c>
    </row>
    <row r="1653" spans="13:20" ht="15" x14ac:dyDescent="0.3">
      <c r="M1653" s="34">
        <v>1647.5</v>
      </c>
      <c r="N1653" s="34">
        <v>6.7</v>
      </c>
      <c r="O1653" s="32">
        <f t="shared" si="150"/>
        <v>44.06</v>
      </c>
      <c r="P1653" s="37">
        <f t="shared" si="155"/>
        <v>52.872</v>
      </c>
      <c r="Q1653" s="32">
        <f t="shared" si="151"/>
        <v>10.939999999999998</v>
      </c>
      <c r="R1653" s="32">
        <f t="shared" si="152"/>
        <v>2.1280000000000001</v>
      </c>
      <c r="S1653" s="26">
        <f t="shared" si="153"/>
        <v>1</v>
      </c>
      <c r="T1653" s="26">
        <f t="shared" si="154"/>
        <v>1</v>
      </c>
    </row>
    <row r="1654" spans="13:20" ht="15" x14ac:dyDescent="0.3">
      <c r="M1654" s="34">
        <v>1648.5</v>
      </c>
      <c r="N1654" s="34">
        <v>6.1</v>
      </c>
      <c r="O1654" s="32">
        <f t="shared" si="150"/>
        <v>42.980000000000004</v>
      </c>
      <c r="P1654" s="37">
        <f t="shared" si="155"/>
        <v>51.576000000000001</v>
      </c>
      <c r="Q1654" s="32">
        <f t="shared" si="151"/>
        <v>12.019999999999996</v>
      </c>
      <c r="R1654" s="32">
        <f t="shared" si="152"/>
        <v>3.4239999999999995</v>
      </c>
      <c r="S1654" s="26">
        <f t="shared" si="153"/>
        <v>1</v>
      </c>
      <c r="T1654" s="26">
        <f t="shared" si="154"/>
        <v>1</v>
      </c>
    </row>
    <row r="1655" spans="13:20" ht="15" x14ac:dyDescent="0.3">
      <c r="M1655" s="34">
        <v>1649.5</v>
      </c>
      <c r="N1655" s="34">
        <v>6.1</v>
      </c>
      <c r="O1655" s="32">
        <f t="shared" si="150"/>
        <v>42.980000000000004</v>
      </c>
      <c r="P1655" s="37">
        <f t="shared" si="155"/>
        <v>51.576000000000001</v>
      </c>
      <c r="Q1655" s="32">
        <f t="shared" si="151"/>
        <v>12.019999999999996</v>
      </c>
      <c r="R1655" s="32">
        <f t="shared" si="152"/>
        <v>3.4239999999999995</v>
      </c>
      <c r="S1655" s="26">
        <f t="shared" si="153"/>
        <v>1</v>
      </c>
      <c r="T1655" s="26">
        <f t="shared" si="154"/>
        <v>1</v>
      </c>
    </row>
    <row r="1656" spans="13:20" ht="15" x14ac:dyDescent="0.3">
      <c r="M1656" s="34">
        <v>1650.5</v>
      </c>
      <c r="N1656" s="34">
        <v>6.1</v>
      </c>
      <c r="O1656" s="32">
        <f t="shared" si="150"/>
        <v>42.980000000000004</v>
      </c>
      <c r="P1656" s="37">
        <f t="shared" si="155"/>
        <v>51.576000000000001</v>
      </c>
      <c r="Q1656" s="32">
        <f t="shared" si="151"/>
        <v>12.019999999999996</v>
      </c>
      <c r="R1656" s="32">
        <f t="shared" si="152"/>
        <v>3.4239999999999995</v>
      </c>
      <c r="S1656" s="26">
        <f t="shared" si="153"/>
        <v>1</v>
      </c>
      <c r="T1656" s="26">
        <f t="shared" si="154"/>
        <v>1</v>
      </c>
    </row>
    <row r="1657" spans="13:20" ht="15" x14ac:dyDescent="0.3">
      <c r="M1657" s="34">
        <v>1651.5</v>
      </c>
      <c r="N1657" s="34">
        <v>5.6</v>
      </c>
      <c r="O1657" s="32">
        <f t="shared" si="150"/>
        <v>42.08</v>
      </c>
      <c r="P1657" s="37">
        <f t="shared" si="155"/>
        <v>50.495999999999995</v>
      </c>
      <c r="Q1657" s="32">
        <f t="shared" si="151"/>
        <v>12.920000000000002</v>
      </c>
      <c r="R1657" s="32">
        <f t="shared" si="152"/>
        <v>4.5040000000000049</v>
      </c>
      <c r="S1657" s="26">
        <f t="shared" si="153"/>
        <v>1</v>
      </c>
      <c r="T1657" s="26">
        <f t="shared" si="154"/>
        <v>1</v>
      </c>
    </row>
    <row r="1658" spans="13:20" ht="15" x14ac:dyDescent="0.3">
      <c r="M1658" s="34">
        <v>1652.5</v>
      </c>
      <c r="N1658" s="34">
        <v>5</v>
      </c>
      <c r="O1658" s="32">
        <f t="shared" si="150"/>
        <v>41</v>
      </c>
      <c r="P1658" s="37">
        <f t="shared" si="155"/>
        <v>49.199999999999996</v>
      </c>
      <c r="Q1658" s="32">
        <f t="shared" si="151"/>
        <v>14</v>
      </c>
      <c r="R1658" s="32">
        <f t="shared" si="152"/>
        <v>5.8000000000000043</v>
      </c>
      <c r="S1658" s="26">
        <f t="shared" si="153"/>
        <v>1</v>
      </c>
      <c r="T1658" s="26">
        <f t="shared" si="154"/>
        <v>1</v>
      </c>
    </row>
    <row r="1659" spans="13:20" ht="15" x14ac:dyDescent="0.3">
      <c r="M1659" s="34">
        <v>1653.5</v>
      </c>
      <c r="N1659" s="34">
        <v>3.9</v>
      </c>
      <c r="O1659" s="32">
        <f t="shared" si="150"/>
        <v>39.019999999999996</v>
      </c>
      <c r="P1659" s="37">
        <f t="shared" si="155"/>
        <v>46.823999999999991</v>
      </c>
      <c r="Q1659" s="32">
        <f t="shared" si="151"/>
        <v>15.980000000000004</v>
      </c>
      <c r="R1659" s="32">
        <f t="shared" si="152"/>
        <v>8.176000000000009</v>
      </c>
      <c r="S1659" s="26">
        <f t="shared" si="153"/>
        <v>1</v>
      </c>
      <c r="T1659" s="26">
        <f t="shared" si="154"/>
        <v>1</v>
      </c>
    </row>
    <row r="1660" spans="13:20" ht="15" x14ac:dyDescent="0.3">
      <c r="M1660" s="34">
        <v>1654.5</v>
      </c>
      <c r="N1660" s="34">
        <v>2.8</v>
      </c>
      <c r="O1660" s="32">
        <f t="shared" si="150"/>
        <v>37.04</v>
      </c>
      <c r="P1660" s="37">
        <f t="shared" si="155"/>
        <v>44.448</v>
      </c>
      <c r="Q1660" s="32">
        <f t="shared" si="151"/>
        <v>17.96</v>
      </c>
      <c r="R1660" s="32">
        <f t="shared" si="152"/>
        <v>10.552</v>
      </c>
      <c r="S1660" s="26">
        <f t="shared" si="153"/>
        <v>1</v>
      </c>
      <c r="T1660" s="26">
        <f t="shared" si="154"/>
        <v>1</v>
      </c>
    </row>
    <row r="1661" spans="13:20" ht="15" x14ac:dyDescent="0.3">
      <c r="M1661" s="34">
        <v>1655.5</v>
      </c>
      <c r="N1661" s="34">
        <v>2.8</v>
      </c>
      <c r="O1661" s="32">
        <f t="shared" si="150"/>
        <v>37.04</v>
      </c>
      <c r="P1661" s="37">
        <f t="shared" si="155"/>
        <v>44.448</v>
      </c>
      <c r="Q1661" s="32">
        <f t="shared" si="151"/>
        <v>17.96</v>
      </c>
      <c r="R1661" s="32">
        <f t="shared" si="152"/>
        <v>10.552</v>
      </c>
      <c r="S1661" s="26">
        <f t="shared" si="153"/>
        <v>1</v>
      </c>
      <c r="T1661" s="26">
        <f t="shared" si="154"/>
        <v>1</v>
      </c>
    </row>
    <row r="1662" spans="13:20" ht="15" x14ac:dyDescent="0.3">
      <c r="M1662" s="34">
        <v>1656.5</v>
      </c>
      <c r="N1662" s="34">
        <v>2.2000000000000002</v>
      </c>
      <c r="O1662" s="32">
        <f t="shared" si="150"/>
        <v>35.96</v>
      </c>
      <c r="P1662" s="37">
        <f t="shared" si="155"/>
        <v>43.152000000000001</v>
      </c>
      <c r="Q1662" s="32">
        <f t="shared" si="151"/>
        <v>19.04</v>
      </c>
      <c r="R1662" s="32">
        <f t="shared" si="152"/>
        <v>11.847999999999999</v>
      </c>
      <c r="S1662" s="26">
        <f t="shared" si="153"/>
        <v>1</v>
      </c>
      <c r="T1662" s="26">
        <f t="shared" si="154"/>
        <v>1</v>
      </c>
    </row>
    <row r="1663" spans="13:20" ht="15" x14ac:dyDescent="0.3">
      <c r="M1663" s="34">
        <v>1657.5</v>
      </c>
      <c r="N1663" s="34">
        <v>1.7</v>
      </c>
      <c r="O1663" s="32">
        <f t="shared" si="150"/>
        <v>35.06</v>
      </c>
      <c r="P1663" s="37">
        <f t="shared" si="155"/>
        <v>42.072000000000003</v>
      </c>
      <c r="Q1663" s="32">
        <f t="shared" si="151"/>
        <v>19.939999999999998</v>
      </c>
      <c r="R1663" s="32">
        <f t="shared" si="152"/>
        <v>12.927999999999997</v>
      </c>
      <c r="S1663" s="26">
        <f t="shared" si="153"/>
        <v>1</v>
      </c>
      <c r="T1663" s="26">
        <f t="shared" si="154"/>
        <v>1</v>
      </c>
    </row>
    <row r="1664" spans="13:20" ht="15" x14ac:dyDescent="0.3">
      <c r="M1664" s="34">
        <v>1658.5</v>
      </c>
      <c r="N1664" s="34">
        <v>1.7</v>
      </c>
      <c r="O1664" s="32">
        <f t="shared" si="150"/>
        <v>35.06</v>
      </c>
      <c r="P1664" s="37">
        <f t="shared" si="155"/>
        <v>42.072000000000003</v>
      </c>
      <c r="Q1664" s="32">
        <f t="shared" si="151"/>
        <v>19.939999999999998</v>
      </c>
      <c r="R1664" s="32">
        <f t="shared" si="152"/>
        <v>12.927999999999997</v>
      </c>
      <c r="S1664" s="26">
        <f t="shared" si="153"/>
        <v>1</v>
      </c>
      <c r="T1664" s="26">
        <f t="shared" si="154"/>
        <v>1</v>
      </c>
    </row>
    <row r="1665" spans="13:20" ht="15" x14ac:dyDescent="0.3">
      <c r="M1665" s="34">
        <v>1659.5</v>
      </c>
      <c r="N1665" s="34">
        <v>1.7</v>
      </c>
      <c r="O1665" s="32">
        <f t="shared" si="150"/>
        <v>35.06</v>
      </c>
      <c r="P1665" s="37">
        <f t="shared" si="155"/>
        <v>42.072000000000003</v>
      </c>
      <c r="Q1665" s="32">
        <f t="shared" si="151"/>
        <v>19.939999999999998</v>
      </c>
      <c r="R1665" s="32">
        <f t="shared" si="152"/>
        <v>12.927999999999997</v>
      </c>
      <c r="S1665" s="26">
        <f t="shared" si="153"/>
        <v>1</v>
      </c>
      <c r="T1665" s="26">
        <f t="shared" si="154"/>
        <v>1</v>
      </c>
    </row>
    <row r="1666" spans="13:20" ht="15" x14ac:dyDescent="0.3">
      <c r="M1666" s="34">
        <v>1660.5</v>
      </c>
      <c r="N1666" s="34">
        <v>1.7</v>
      </c>
      <c r="O1666" s="32">
        <f t="shared" si="150"/>
        <v>35.06</v>
      </c>
      <c r="P1666" s="37">
        <f t="shared" si="155"/>
        <v>42.072000000000003</v>
      </c>
      <c r="Q1666" s="32">
        <f t="shared" si="151"/>
        <v>19.939999999999998</v>
      </c>
      <c r="R1666" s="32">
        <f t="shared" si="152"/>
        <v>12.927999999999997</v>
      </c>
      <c r="S1666" s="26">
        <f t="shared" si="153"/>
        <v>1</v>
      </c>
      <c r="T1666" s="26">
        <f t="shared" si="154"/>
        <v>1</v>
      </c>
    </row>
    <row r="1667" spans="13:20" ht="15" x14ac:dyDescent="0.3">
      <c r="M1667" s="34">
        <v>1661.5</v>
      </c>
      <c r="N1667" s="34">
        <v>1.7</v>
      </c>
      <c r="O1667" s="32">
        <f t="shared" si="150"/>
        <v>35.06</v>
      </c>
      <c r="P1667" s="37">
        <f t="shared" si="155"/>
        <v>42.072000000000003</v>
      </c>
      <c r="Q1667" s="32">
        <f t="shared" si="151"/>
        <v>19.939999999999998</v>
      </c>
      <c r="R1667" s="32">
        <f t="shared" si="152"/>
        <v>12.927999999999997</v>
      </c>
      <c r="S1667" s="26">
        <f t="shared" si="153"/>
        <v>1</v>
      </c>
      <c r="T1667" s="26">
        <f t="shared" si="154"/>
        <v>1</v>
      </c>
    </row>
    <row r="1668" spans="13:20" ht="15" x14ac:dyDescent="0.3">
      <c r="M1668" s="34">
        <v>1662.5</v>
      </c>
      <c r="N1668" s="34">
        <v>2.2000000000000002</v>
      </c>
      <c r="O1668" s="32">
        <f t="shared" si="150"/>
        <v>35.96</v>
      </c>
      <c r="P1668" s="37">
        <f t="shared" si="155"/>
        <v>43.152000000000001</v>
      </c>
      <c r="Q1668" s="32">
        <f t="shared" si="151"/>
        <v>19.04</v>
      </c>
      <c r="R1668" s="32">
        <f t="shared" si="152"/>
        <v>11.847999999999999</v>
      </c>
      <c r="S1668" s="26">
        <f t="shared" si="153"/>
        <v>1</v>
      </c>
      <c r="T1668" s="26">
        <f t="shared" si="154"/>
        <v>1</v>
      </c>
    </row>
    <row r="1669" spans="13:20" ht="15" x14ac:dyDescent="0.3">
      <c r="M1669" s="34">
        <v>1663.5</v>
      </c>
      <c r="N1669" s="34">
        <v>2.8</v>
      </c>
      <c r="O1669" s="32">
        <f t="shared" si="150"/>
        <v>37.04</v>
      </c>
      <c r="P1669" s="37">
        <f t="shared" si="155"/>
        <v>44.448</v>
      </c>
      <c r="Q1669" s="32">
        <f t="shared" si="151"/>
        <v>17.96</v>
      </c>
      <c r="R1669" s="32">
        <f t="shared" si="152"/>
        <v>10.552</v>
      </c>
      <c r="S1669" s="26">
        <f t="shared" si="153"/>
        <v>1</v>
      </c>
      <c r="T1669" s="26">
        <f t="shared" si="154"/>
        <v>1</v>
      </c>
    </row>
    <row r="1670" spans="13:20" ht="15" x14ac:dyDescent="0.3">
      <c r="M1670" s="34">
        <v>1664.5</v>
      </c>
      <c r="N1670" s="34">
        <v>3.9</v>
      </c>
      <c r="O1670" s="32">
        <f t="shared" ref="O1670:O1733" si="156">CONVERT(N1670,"C","F")</f>
        <v>39.019999999999996</v>
      </c>
      <c r="P1670" s="37">
        <f t="shared" si="155"/>
        <v>46.823999999999991</v>
      </c>
      <c r="Q1670" s="32">
        <f t="shared" ref="Q1670:Q1733" si="157">$L$3-O1670</f>
        <v>15.980000000000004</v>
      </c>
      <c r="R1670" s="32">
        <f t="shared" ref="R1670:R1733" si="158">$L$3-P1670</f>
        <v>8.176000000000009</v>
      </c>
      <c r="S1670" s="26">
        <f t="shared" ref="S1670:S1733" si="159">IF(O1670&lt;=$L$3, 1, 0)</f>
        <v>1</v>
      </c>
      <c r="T1670" s="26">
        <f t="shared" ref="T1670:T1733" si="160">IF(P1670&lt;=$L$3, 1, 0)</f>
        <v>1</v>
      </c>
    </row>
    <row r="1671" spans="13:20" ht="15" x14ac:dyDescent="0.3">
      <c r="M1671" s="34">
        <v>1665.5</v>
      </c>
      <c r="N1671" s="34">
        <v>5.6</v>
      </c>
      <c r="O1671" s="32">
        <f t="shared" si="156"/>
        <v>42.08</v>
      </c>
      <c r="P1671" s="37">
        <f t="shared" ref="P1671:P1734" si="161">O1671*1.2</f>
        <v>50.495999999999995</v>
      </c>
      <c r="Q1671" s="32">
        <f t="shared" si="157"/>
        <v>12.920000000000002</v>
      </c>
      <c r="R1671" s="32">
        <f t="shared" si="158"/>
        <v>4.5040000000000049</v>
      </c>
      <c r="S1671" s="26">
        <f t="shared" si="159"/>
        <v>1</v>
      </c>
      <c r="T1671" s="26">
        <f t="shared" si="160"/>
        <v>1</v>
      </c>
    </row>
    <row r="1672" spans="13:20" ht="15" x14ac:dyDescent="0.3">
      <c r="M1672" s="34">
        <v>1666.5</v>
      </c>
      <c r="N1672" s="34">
        <v>5.6</v>
      </c>
      <c r="O1672" s="32">
        <f t="shared" si="156"/>
        <v>42.08</v>
      </c>
      <c r="P1672" s="37">
        <f t="shared" si="161"/>
        <v>50.495999999999995</v>
      </c>
      <c r="Q1672" s="32">
        <f t="shared" si="157"/>
        <v>12.920000000000002</v>
      </c>
      <c r="R1672" s="32">
        <f t="shared" si="158"/>
        <v>4.5040000000000049</v>
      </c>
      <c r="S1672" s="26">
        <f t="shared" si="159"/>
        <v>1</v>
      </c>
      <c r="T1672" s="26">
        <f t="shared" si="160"/>
        <v>1</v>
      </c>
    </row>
    <row r="1673" spans="13:20" ht="15" x14ac:dyDescent="0.3">
      <c r="M1673" s="34">
        <v>1667.5</v>
      </c>
      <c r="N1673" s="34">
        <v>5.6</v>
      </c>
      <c r="O1673" s="32">
        <f t="shared" si="156"/>
        <v>42.08</v>
      </c>
      <c r="P1673" s="37">
        <f t="shared" si="161"/>
        <v>50.495999999999995</v>
      </c>
      <c r="Q1673" s="32">
        <f t="shared" si="157"/>
        <v>12.920000000000002</v>
      </c>
      <c r="R1673" s="32">
        <f t="shared" si="158"/>
        <v>4.5040000000000049</v>
      </c>
      <c r="S1673" s="26">
        <f t="shared" si="159"/>
        <v>1</v>
      </c>
      <c r="T1673" s="26">
        <f t="shared" si="160"/>
        <v>1</v>
      </c>
    </row>
    <row r="1674" spans="13:20" ht="15" x14ac:dyDescent="0.3">
      <c r="M1674" s="34">
        <v>1668.5</v>
      </c>
      <c r="N1674" s="34">
        <v>5</v>
      </c>
      <c r="O1674" s="32">
        <f t="shared" si="156"/>
        <v>41</v>
      </c>
      <c r="P1674" s="37">
        <f t="shared" si="161"/>
        <v>49.199999999999996</v>
      </c>
      <c r="Q1674" s="32">
        <f t="shared" si="157"/>
        <v>14</v>
      </c>
      <c r="R1674" s="32">
        <f t="shared" si="158"/>
        <v>5.8000000000000043</v>
      </c>
      <c r="S1674" s="26">
        <f t="shared" si="159"/>
        <v>1</v>
      </c>
      <c r="T1674" s="26">
        <f t="shared" si="160"/>
        <v>1</v>
      </c>
    </row>
    <row r="1675" spans="13:20" ht="15" x14ac:dyDescent="0.3">
      <c r="M1675" s="34">
        <v>1669.5</v>
      </c>
      <c r="N1675" s="34">
        <v>5</v>
      </c>
      <c r="O1675" s="32">
        <f t="shared" si="156"/>
        <v>41</v>
      </c>
      <c r="P1675" s="37">
        <f t="shared" si="161"/>
        <v>49.199999999999996</v>
      </c>
      <c r="Q1675" s="32">
        <f t="shared" si="157"/>
        <v>14</v>
      </c>
      <c r="R1675" s="32">
        <f t="shared" si="158"/>
        <v>5.8000000000000043</v>
      </c>
      <c r="S1675" s="26">
        <f t="shared" si="159"/>
        <v>1</v>
      </c>
      <c r="T1675" s="26">
        <f t="shared" si="160"/>
        <v>1</v>
      </c>
    </row>
    <row r="1676" spans="13:20" ht="15" x14ac:dyDescent="0.3">
      <c r="M1676" s="34">
        <v>1670.5</v>
      </c>
      <c r="N1676" s="34">
        <v>5.6</v>
      </c>
      <c r="O1676" s="32">
        <f t="shared" si="156"/>
        <v>42.08</v>
      </c>
      <c r="P1676" s="37">
        <f t="shared" si="161"/>
        <v>50.495999999999995</v>
      </c>
      <c r="Q1676" s="32">
        <f t="shared" si="157"/>
        <v>12.920000000000002</v>
      </c>
      <c r="R1676" s="32">
        <f t="shared" si="158"/>
        <v>4.5040000000000049</v>
      </c>
      <c r="S1676" s="26">
        <f t="shared" si="159"/>
        <v>1</v>
      </c>
      <c r="T1676" s="26">
        <f t="shared" si="160"/>
        <v>1</v>
      </c>
    </row>
    <row r="1677" spans="13:20" ht="15" x14ac:dyDescent="0.3">
      <c r="M1677" s="34">
        <v>1671.5</v>
      </c>
      <c r="N1677" s="34">
        <v>5.6</v>
      </c>
      <c r="O1677" s="32">
        <f t="shared" si="156"/>
        <v>42.08</v>
      </c>
      <c r="P1677" s="37">
        <f t="shared" si="161"/>
        <v>50.495999999999995</v>
      </c>
      <c r="Q1677" s="32">
        <f t="shared" si="157"/>
        <v>12.920000000000002</v>
      </c>
      <c r="R1677" s="32">
        <f t="shared" si="158"/>
        <v>4.5040000000000049</v>
      </c>
      <c r="S1677" s="26">
        <f t="shared" si="159"/>
        <v>1</v>
      </c>
      <c r="T1677" s="26">
        <f t="shared" si="160"/>
        <v>1</v>
      </c>
    </row>
    <row r="1678" spans="13:20" ht="15" x14ac:dyDescent="0.3">
      <c r="M1678" s="34">
        <v>1672.5</v>
      </c>
      <c r="N1678" s="34">
        <v>5.6</v>
      </c>
      <c r="O1678" s="32">
        <f t="shared" si="156"/>
        <v>42.08</v>
      </c>
      <c r="P1678" s="37">
        <f t="shared" si="161"/>
        <v>50.495999999999995</v>
      </c>
      <c r="Q1678" s="32">
        <f t="shared" si="157"/>
        <v>12.920000000000002</v>
      </c>
      <c r="R1678" s="32">
        <f t="shared" si="158"/>
        <v>4.5040000000000049</v>
      </c>
      <c r="S1678" s="26">
        <f t="shared" si="159"/>
        <v>1</v>
      </c>
      <c r="T1678" s="26">
        <f t="shared" si="160"/>
        <v>1</v>
      </c>
    </row>
    <row r="1679" spans="13:20" ht="15" x14ac:dyDescent="0.3">
      <c r="M1679" s="34">
        <v>1673.5</v>
      </c>
      <c r="N1679" s="34">
        <v>5</v>
      </c>
      <c r="O1679" s="32">
        <f t="shared" si="156"/>
        <v>41</v>
      </c>
      <c r="P1679" s="37">
        <f t="shared" si="161"/>
        <v>49.199999999999996</v>
      </c>
      <c r="Q1679" s="32">
        <f t="shared" si="157"/>
        <v>14</v>
      </c>
      <c r="R1679" s="32">
        <f t="shared" si="158"/>
        <v>5.8000000000000043</v>
      </c>
      <c r="S1679" s="26">
        <f t="shared" si="159"/>
        <v>1</v>
      </c>
      <c r="T1679" s="26">
        <f t="shared" si="160"/>
        <v>1</v>
      </c>
    </row>
    <row r="1680" spans="13:20" ht="15" x14ac:dyDescent="0.3">
      <c r="M1680" s="34">
        <v>1674.5</v>
      </c>
      <c r="N1680" s="34">
        <v>5</v>
      </c>
      <c r="O1680" s="32">
        <f t="shared" si="156"/>
        <v>41</v>
      </c>
      <c r="P1680" s="37">
        <f t="shared" si="161"/>
        <v>49.199999999999996</v>
      </c>
      <c r="Q1680" s="32">
        <f t="shared" si="157"/>
        <v>14</v>
      </c>
      <c r="R1680" s="32">
        <f t="shared" si="158"/>
        <v>5.8000000000000043</v>
      </c>
      <c r="S1680" s="26">
        <f t="shared" si="159"/>
        <v>1</v>
      </c>
      <c r="T1680" s="26">
        <f t="shared" si="160"/>
        <v>1</v>
      </c>
    </row>
    <row r="1681" spans="13:20" ht="15" x14ac:dyDescent="0.3">
      <c r="M1681" s="34">
        <v>1675.5</v>
      </c>
      <c r="N1681" s="34">
        <v>4.4000000000000004</v>
      </c>
      <c r="O1681" s="32">
        <f t="shared" si="156"/>
        <v>39.92</v>
      </c>
      <c r="P1681" s="37">
        <f t="shared" si="161"/>
        <v>47.904000000000003</v>
      </c>
      <c r="Q1681" s="32">
        <f t="shared" si="157"/>
        <v>15.079999999999998</v>
      </c>
      <c r="R1681" s="32">
        <f t="shared" si="158"/>
        <v>7.0959999999999965</v>
      </c>
      <c r="S1681" s="26">
        <f t="shared" si="159"/>
        <v>1</v>
      </c>
      <c r="T1681" s="26">
        <f t="shared" si="160"/>
        <v>1</v>
      </c>
    </row>
    <row r="1682" spans="13:20" ht="15" x14ac:dyDescent="0.3">
      <c r="M1682" s="34">
        <v>1676.5</v>
      </c>
      <c r="N1682" s="34">
        <v>2.8</v>
      </c>
      <c r="O1682" s="32">
        <f t="shared" si="156"/>
        <v>37.04</v>
      </c>
      <c r="P1682" s="37">
        <f t="shared" si="161"/>
        <v>44.448</v>
      </c>
      <c r="Q1682" s="32">
        <f t="shared" si="157"/>
        <v>17.96</v>
      </c>
      <c r="R1682" s="32">
        <f t="shared" si="158"/>
        <v>10.552</v>
      </c>
      <c r="S1682" s="26">
        <f t="shared" si="159"/>
        <v>1</v>
      </c>
      <c r="T1682" s="26">
        <f t="shared" si="160"/>
        <v>1</v>
      </c>
    </row>
    <row r="1683" spans="13:20" ht="15" x14ac:dyDescent="0.3">
      <c r="M1683" s="34">
        <v>1677.5</v>
      </c>
      <c r="N1683" s="34">
        <v>2.8</v>
      </c>
      <c r="O1683" s="32">
        <f t="shared" si="156"/>
        <v>37.04</v>
      </c>
      <c r="P1683" s="37">
        <f t="shared" si="161"/>
        <v>44.448</v>
      </c>
      <c r="Q1683" s="32">
        <f t="shared" si="157"/>
        <v>17.96</v>
      </c>
      <c r="R1683" s="32">
        <f t="shared" si="158"/>
        <v>10.552</v>
      </c>
      <c r="S1683" s="26">
        <f t="shared" si="159"/>
        <v>1</v>
      </c>
      <c r="T1683" s="26">
        <f t="shared" si="160"/>
        <v>1</v>
      </c>
    </row>
    <row r="1684" spans="13:20" ht="15" x14ac:dyDescent="0.3">
      <c r="M1684" s="34">
        <v>1678.5</v>
      </c>
      <c r="N1684" s="34">
        <v>2.2000000000000002</v>
      </c>
      <c r="O1684" s="32">
        <f t="shared" si="156"/>
        <v>35.96</v>
      </c>
      <c r="P1684" s="37">
        <f t="shared" si="161"/>
        <v>43.152000000000001</v>
      </c>
      <c r="Q1684" s="32">
        <f t="shared" si="157"/>
        <v>19.04</v>
      </c>
      <c r="R1684" s="32">
        <f t="shared" si="158"/>
        <v>11.847999999999999</v>
      </c>
      <c r="S1684" s="26">
        <f t="shared" si="159"/>
        <v>1</v>
      </c>
      <c r="T1684" s="26">
        <f t="shared" si="160"/>
        <v>1</v>
      </c>
    </row>
    <row r="1685" spans="13:20" ht="15" x14ac:dyDescent="0.3">
      <c r="M1685" s="34">
        <v>1679.5</v>
      </c>
      <c r="N1685" s="34">
        <v>1.1000000000000001</v>
      </c>
      <c r="O1685" s="32">
        <f t="shared" si="156"/>
        <v>33.979999999999997</v>
      </c>
      <c r="P1685" s="37">
        <f t="shared" si="161"/>
        <v>40.775999999999996</v>
      </c>
      <c r="Q1685" s="32">
        <f t="shared" si="157"/>
        <v>21.020000000000003</v>
      </c>
      <c r="R1685" s="32">
        <f t="shared" si="158"/>
        <v>14.224000000000004</v>
      </c>
      <c r="S1685" s="26">
        <f t="shared" si="159"/>
        <v>1</v>
      </c>
      <c r="T1685" s="26">
        <f t="shared" si="160"/>
        <v>1</v>
      </c>
    </row>
    <row r="1686" spans="13:20" ht="15" x14ac:dyDescent="0.3">
      <c r="M1686" s="34">
        <v>1680.5</v>
      </c>
      <c r="N1686" s="34">
        <v>0</v>
      </c>
      <c r="O1686" s="32">
        <f t="shared" si="156"/>
        <v>32</v>
      </c>
      <c r="P1686" s="37">
        <f t="shared" si="161"/>
        <v>38.4</v>
      </c>
      <c r="Q1686" s="32">
        <f t="shared" si="157"/>
        <v>23</v>
      </c>
      <c r="R1686" s="32">
        <f t="shared" si="158"/>
        <v>16.600000000000001</v>
      </c>
      <c r="S1686" s="26">
        <f t="shared" si="159"/>
        <v>1</v>
      </c>
      <c r="T1686" s="26">
        <f t="shared" si="160"/>
        <v>1</v>
      </c>
    </row>
    <row r="1687" spans="13:20" ht="15" x14ac:dyDescent="0.3">
      <c r="M1687" s="34">
        <v>1681.5</v>
      </c>
      <c r="N1687" s="34">
        <v>0</v>
      </c>
      <c r="O1687" s="32">
        <f t="shared" si="156"/>
        <v>32</v>
      </c>
      <c r="P1687" s="37">
        <f t="shared" si="161"/>
        <v>38.4</v>
      </c>
      <c r="Q1687" s="32">
        <f t="shared" si="157"/>
        <v>23</v>
      </c>
      <c r="R1687" s="32">
        <f t="shared" si="158"/>
        <v>16.600000000000001</v>
      </c>
      <c r="S1687" s="26">
        <f t="shared" si="159"/>
        <v>1</v>
      </c>
      <c r="T1687" s="26">
        <f t="shared" si="160"/>
        <v>1</v>
      </c>
    </row>
    <row r="1688" spans="13:20" ht="15" x14ac:dyDescent="0.3">
      <c r="M1688" s="34">
        <v>1682.5</v>
      </c>
      <c r="N1688" s="34">
        <v>-0.6</v>
      </c>
      <c r="O1688" s="32">
        <f t="shared" si="156"/>
        <v>30.92</v>
      </c>
      <c r="P1688" s="37">
        <f t="shared" si="161"/>
        <v>37.103999999999999</v>
      </c>
      <c r="Q1688" s="32">
        <f t="shared" si="157"/>
        <v>24.08</v>
      </c>
      <c r="R1688" s="32">
        <f t="shared" si="158"/>
        <v>17.896000000000001</v>
      </c>
      <c r="S1688" s="26">
        <f t="shared" si="159"/>
        <v>1</v>
      </c>
      <c r="T1688" s="26">
        <f t="shared" si="160"/>
        <v>1</v>
      </c>
    </row>
    <row r="1689" spans="13:20" ht="15" x14ac:dyDescent="0.3">
      <c r="M1689" s="34">
        <v>1683.5</v>
      </c>
      <c r="N1689" s="34">
        <v>-0.6</v>
      </c>
      <c r="O1689" s="32">
        <f t="shared" si="156"/>
        <v>30.92</v>
      </c>
      <c r="P1689" s="37">
        <f t="shared" si="161"/>
        <v>37.103999999999999</v>
      </c>
      <c r="Q1689" s="32">
        <f t="shared" si="157"/>
        <v>24.08</v>
      </c>
      <c r="R1689" s="32">
        <f t="shared" si="158"/>
        <v>17.896000000000001</v>
      </c>
      <c r="S1689" s="26">
        <f t="shared" si="159"/>
        <v>1</v>
      </c>
      <c r="T1689" s="26">
        <f t="shared" si="160"/>
        <v>1</v>
      </c>
    </row>
    <row r="1690" spans="13:20" ht="15" x14ac:dyDescent="0.3">
      <c r="M1690" s="34">
        <v>1684.5</v>
      </c>
      <c r="N1690" s="34">
        <v>-1.1000000000000001</v>
      </c>
      <c r="O1690" s="32">
        <f t="shared" si="156"/>
        <v>30.02</v>
      </c>
      <c r="P1690" s="37">
        <f t="shared" si="161"/>
        <v>36.024000000000001</v>
      </c>
      <c r="Q1690" s="32">
        <f t="shared" si="157"/>
        <v>24.98</v>
      </c>
      <c r="R1690" s="32">
        <f t="shared" si="158"/>
        <v>18.975999999999999</v>
      </c>
      <c r="S1690" s="26">
        <f t="shared" si="159"/>
        <v>1</v>
      </c>
      <c r="T1690" s="26">
        <f t="shared" si="160"/>
        <v>1</v>
      </c>
    </row>
    <row r="1691" spans="13:20" ht="15" x14ac:dyDescent="0.3">
      <c r="M1691" s="34">
        <v>1685.5</v>
      </c>
      <c r="N1691" s="34">
        <v>-0.6</v>
      </c>
      <c r="O1691" s="32">
        <f t="shared" si="156"/>
        <v>30.92</v>
      </c>
      <c r="P1691" s="37">
        <f t="shared" si="161"/>
        <v>37.103999999999999</v>
      </c>
      <c r="Q1691" s="32">
        <f t="shared" si="157"/>
        <v>24.08</v>
      </c>
      <c r="R1691" s="32">
        <f t="shared" si="158"/>
        <v>17.896000000000001</v>
      </c>
      <c r="S1691" s="26">
        <f t="shared" si="159"/>
        <v>1</v>
      </c>
      <c r="T1691" s="26">
        <f t="shared" si="160"/>
        <v>1</v>
      </c>
    </row>
    <row r="1692" spans="13:20" ht="15" x14ac:dyDescent="0.3">
      <c r="M1692" s="34">
        <v>1686.5</v>
      </c>
      <c r="N1692" s="34">
        <v>0</v>
      </c>
      <c r="O1692" s="32">
        <f t="shared" si="156"/>
        <v>32</v>
      </c>
      <c r="P1692" s="37">
        <f t="shared" si="161"/>
        <v>38.4</v>
      </c>
      <c r="Q1692" s="32">
        <f t="shared" si="157"/>
        <v>23</v>
      </c>
      <c r="R1692" s="32">
        <f t="shared" si="158"/>
        <v>16.600000000000001</v>
      </c>
      <c r="S1692" s="26">
        <f t="shared" si="159"/>
        <v>1</v>
      </c>
      <c r="T1692" s="26">
        <f t="shared" si="160"/>
        <v>1</v>
      </c>
    </row>
    <row r="1693" spans="13:20" ht="15" x14ac:dyDescent="0.3">
      <c r="M1693" s="34">
        <v>1687.5</v>
      </c>
      <c r="N1693" s="34">
        <v>1.1000000000000001</v>
      </c>
      <c r="O1693" s="32">
        <f t="shared" si="156"/>
        <v>33.979999999999997</v>
      </c>
      <c r="P1693" s="37">
        <f t="shared" si="161"/>
        <v>40.775999999999996</v>
      </c>
      <c r="Q1693" s="32">
        <f t="shared" si="157"/>
        <v>21.020000000000003</v>
      </c>
      <c r="R1693" s="32">
        <f t="shared" si="158"/>
        <v>14.224000000000004</v>
      </c>
      <c r="S1693" s="26">
        <f t="shared" si="159"/>
        <v>1</v>
      </c>
      <c r="T1693" s="26">
        <f t="shared" si="160"/>
        <v>1</v>
      </c>
    </row>
    <row r="1694" spans="13:20" ht="15" x14ac:dyDescent="0.3">
      <c r="M1694" s="34">
        <v>1688.5</v>
      </c>
      <c r="N1694" s="34">
        <v>2.2000000000000002</v>
      </c>
      <c r="O1694" s="32">
        <f t="shared" si="156"/>
        <v>35.96</v>
      </c>
      <c r="P1694" s="37">
        <f t="shared" si="161"/>
        <v>43.152000000000001</v>
      </c>
      <c r="Q1694" s="32">
        <f t="shared" si="157"/>
        <v>19.04</v>
      </c>
      <c r="R1694" s="32">
        <f t="shared" si="158"/>
        <v>11.847999999999999</v>
      </c>
      <c r="S1694" s="26">
        <f t="shared" si="159"/>
        <v>1</v>
      </c>
      <c r="T1694" s="26">
        <f t="shared" si="160"/>
        <v>1</v>
      </c>
    </row>
    <row r="1695" spans="13:20" ht="15" x14ac:dyDescent="0.3">
      <c r="M1695" s="34">
        <v>1689.5</v>
      </c>
      <c r="N1695" s="34">
        <v>3.3</v>
      </c>
      <c r="O1695" s="32">
        <f t="shared" si="156"/>
        <v>37.94</v>
      </c>
      <c r="P1695" s="37">
        <f t="shared" si="161"/>
        <v>45.527999999999999</v>
      </c>
      <c r="Q1695" s="32">
        <f t="shared" si="157"/>
        <v>17.060000000000002</v>
      </c>
      <c r="R1695" s="32">
        <f t="shared" si="158"/>
        <v>9.4720000000000013</v>
      </c>
      <c r="S1695" s="26">
        <f t="shared" si="159"/>
        <v>1</v>
      </c>
      <c r="T1695" s="26">
        <f t="shared" si="160"/>
        <v>1</v>
      </c>
    </row>
    <row r="1696" spans="13:20" ht="15" x14ac:dyDescent="0.3">
      <c r="M1696" s="34">
        <v>1690.5</v>
      </c>
      <c r="N1696" s="34">
        <v>4.4000000000000004</v>
      </c>
      <c r="O1696" s="32">
        <f t="shared" si="156"/>
        <v>39.92</v>
      </c>
      <c r="P1696" s="37">
        <f t="shared" si="161"/>
        <v>47.904000000000003</v>
      </c>
      <c r="Q1696" s="32">
        <f t="shared" si="157"/>
        <v>15.079999999999998</v>
      </c>
      <c r="R1696" s="32">
        <f t="shared" si="158"/>
        <v>7.0959999999999965</v>
      </c>
      <c r="S1696" s="26">
        <f t="shared" si="159"/>
        <v>1</v>
      </c>
      <c r="T1696" s="26">
        <f t="shared" si="160"/>
        <v>1</v>
      </c>
    </row>
    <row r="1697" spans="13:20" ht="15" x14ac:dyDescent="0.3">
      <c r="M1697" s="34">
        <v>1691.5</v>
      </c>
      <c r="N1697" s="34">
        <v>4.4000000000000004</v>
      </c>
      <c r="O1697" s="32">
        <f t="shared" si="156"/>
        <v>39.92</v>
      </c>
      <c r="P1697" s="37">
        <f t="shared" si="161"/>
        <v>47.904000000000003</v>
      </c>
      <c r="Q1697" s="32">
        <f t="shared" si="157"/>
        <v>15.079999999999998</v>
      </c>
      <c r="R1697" s="32">
        <f t="shared" si="158"/>
        <v>7.0959999999999965</v>
      </c>
      <c r="S1697" s="26">
        <f t="shared" si="159"/>
        <v>1</v>
      </c>
      <c r="T1697" s="26">
        <f t="shared" si="160"/>
        <v>1</v>
      </c>
    </row>
    <row r="1698" spans="13:20" ht="15" x14ac:dyDescent="0.3">
      <c r="M1698" s="34">
        <v>1692.5</v>
      </c>
      <c r="N1698" s="34">
        <v>4.4000000000000004</v>
      </c>
      <c r="O1698" s="32">
        <f t="shared" si="156"/>
        <v>39.92</v>
      </c>
      <c r="P1698" s="37">
        <f t="shared" si="161"/>
        <v>47.904000000000003</v>
      </c>
      <c r="Q1698" s="32">
        <f t="shared" si="157"/>
        <v>15.079999999999998</v>
      </c>
      <c r="R1698" s="32">
        <f t="shared" si="158"/>
        <v>7.0959999999999965</v>
      </c>
      <c r="S1698" s="26">
        <f t="shared" si="159"/>
        <v>1</v>
      </c>
      <c r="T1698" s="26">
        <f t="shared" si="160"/>
        <v>1</v>
      </c>
    </row>
    <row r="1699" spans="13:20" ht="15" x14ac:dyDescent="0.3">
      <c r="M1699" s="34">
        <v>1693.5</v>
      </c>
      <c r="N1699" s="34">
        <v>4.4000000000000004</v>
      </c>
      <c r="O1699" s="32">
        <f t="shared" si="156"/>
        <v>39.92</v>
      </c>
      <c r="P1699" s="37">
        <f t="shared" si="161"/>
        <v>47.904000000000003</v>
      </c>
      <c r="Q1699" s="32">
        <f t="shared" si="157"/>
        <v>15.079999999999998</v>
      </c>
      <c r="R1699" s="32">
        <f t="shared" si="158"/>
        <v>7.0959999999999965</v>
      </c>
      <c r="S1699" s="26">
        <f t="shared" si="159"/>
        <v>1</v>
      </c>
      <c r="T1699" s="26">
        <f t="shared" si="160"/>
        <v>1</v>
      </c>
    </row>
    <row r="1700" spans="13:20" ht="15" x14ac:dyDescent="0.3">
      <c r="M1700" s="34">
        <v>1694.5</v>
      </c>
      <c r="N1700" s="34">
        <v>5</v>
      </c>
      <c r="O1700" s="32">
        <f t="shared" si="156"/>
        <v>41</v>
      </c>
      <c r="P1700" s="37">
        <f t="shared" si="161"/>
        <v>49.199999999999996</v>
      </c>
      <c r="Q1700" s="32">
        <f t="shared" si="157"/>
        <v>14</v>
      </c>
      <c r="R1700" s="32">
        <f t="shared" si="158"/>
        <v>5.8000000000000043</v>
      </c>
      <c r="S1700" s="26">
        <f t="shared" si="159"/>
        <v>1</v>
      </c>
      <c r="T1700" s="26">
        <f t="shared" si="160"/>
        <v>1</v>
      </c>
    </row>
    <row r="1701" spans="13:20" ht="15" x14ac:dyDescent="0.3">
      <c r="M1701" s="34">
        <v>1695.5</v>
      </c>
      <c r="N1701" s="34">
        <v>5.6</v>
      </c>
      <c r="O1701" s="32">
        <f t="shared" si="156"/>
        <v>42.08</v>
      </c>
      <c r="P1701" s="37">
        <f t="shared" si="161"/>
        <v>50.495999999999995</v>
      </c>
      <c r="Q1701" s="32">
        <f t="shared" si="157"/>
        <v>12.920000000000002</v>
      </c>
      <c r="R1701" s="32">
        <f t="shared" si="158"/>
        <v>4.5040000000000049</v>
      </c>
      <c r="S1701" s="26">
        <f t="shared" si="159"/>
        <v>1</v>
      </c>
      <c r="T1701" s="26">
        <f t="shared" si="160"/>
        <v>1</v>
      </c>
    </row>
    <row r="1702" spans="13:20" ht="15" x14ac:dyDescent="0.3">
      <c r="M1702" s="34">
        <v>1696.5</v>
      </c>
      <c r="N1702" s="34">
        <v>4.4000000000000004</v>
      </c>
      <c r="O1702" s="32">
        <f t="shared" si="156"/>
        <v>39.92</v>
      </c>
      <c r="P1702" s="37">
        <f t="shared" si="161"/>
        <v>47.904000000000003</v>
      </c>
      <c r="Q1702" s="32">
        <f t="shared" si="157"/>
        <v>15.079999999999998</v>
      </c>
      <c r="R1702" s="32">
        <f t="shared" si="158"/>
        <v>7.0959999999999965</v>
      </c>
      <c r="S1702" s="26">
        <f t="shared" si="159"/>
        <v>1</v>
      </c>
      <c r="T1702" s="26">
        <f t="shared" si="160"/>
        <v>1</v>
      </c>
    </row>
    <row r="1703" spans="13:20" ht="15" x14ac:dyDescent="0.3">
      <c r="M1703" s="34">
        <v>1697.5</v>
      </c>
      <c r="N1703" s="34">
        <v>3.9</v>
      </c>
      <c r="O1703" s="32">
        <f t="shared" si="156"/>
        <v>39.019999999999996</v>
      </c>
      <c r="P1703" s="37">
        <f t="shared" si="161"/>
        <v>46.823999999999991</v>
      </c>
      <c r="Q1703" s="32">
        <f t="shared" si="157"/>
        <v>15.980000000000004</v>
      </c>
      <c r="R1703" s="32">
        <f t="shared" si="158"/>
        <v>8.176000000000009</v>
      </c>
      <c r="S1703" s="26">
        <f t="shared" si="159"/>
        <v>1</v>
      </c>
      <c r="T1703" s="26">
        <f t="shared" si="160"/>
        <v>1</v>
      </c>
    </row>
    <row r="1704" spans="13:20" ht="15" x14ac:dyDescent="0.3">
      <c r="M1704" s="34">
        <v>1698.5</v>
      </c>
      <c r="N1704" s="34">
        <v>3.9</v>
      </c>
      <c r="O1704" s="32">
        <f t="shared" si="156"/>
        <v>39.019999999999996</v>
      </c>
      <c r="P1704" s="37">
        <f t="shared" si="161"/>
        <v>46.823999999999991</v>
      </c>
      <c r="Q1704" s="32">
        <f t="shared" si="157"/>
        <v>15.980000000000004</v>
      </c>
      <c r="R1704" s="32">
        <f t="shared" si="158"/>
        <v>8.176000000000009</v>
      </c>
      <c r="S1704" s="26">
        <f t="shared" si="159"/>
        <v>1</v>
      </c>
      <c r="T1704" s="26">
        <f t="shared" si="160"/>
        <v>1</v>
      </c>
    </row>
    <row r="1705" spans="13:20" ht="15" x14ac:dyDescent="0.3">
      <c r="M1705" s="34">
        <v>1699.5</v>
      </c>
      <c r="N1705" s="34">
        <v>3.3</v>
      </c>
      <c r="O1705" s="32">
        <f t="shared" si="156"/>
        <v>37.94</v>
      </c>
      <c r="P1705" s="37">
        <f t="shared" si="161"/>
        <v>45.527999999999999</v>
      </c>
      <c r="Q1705" s="32">
        <f t="shared" si="157"/>
        <v>17.060000000000002</v>
      </c>
      <c r="R1705" s="32">
        <f t="shared" si="158"/>
        <v>9.4720000000000013</v>
      </c>
      <c r="S1705" s="26">
        <f t="shared" si="159"/>
        <v>1</v>
      </c>
      <c r="T1705" s="26">
        <f t="shared" si="160"/>
        <v>1</v>
      </c>
    </row>
    <row r="1706" spans="13:20" ht="15" x14ac:dyDescent="0.3">
      <c r="M1706" s="34">
        <v>1700.5</v>
      </c>
      <c r="N1706" s="34">
        <v>3.9</v>
      </c>
      <c r="O1706" s="32">
        <f t="shared" si="156"/>
        <v>39.019999999999996</v>
      </c>
      <c r="P1706" s="37">
        <f t="shared" si="161"/>
        <v>46.823999999999991</v>
      </c>
      <c r="Q1706" s="32">
        <f t="shared" si="157"/>
        <v>15.980000000000004</v>
      </c>
      <c r="R1706" s="32">
        <f t="shared" si="158"/>
        <v>8.176000000000009</v>
      </c>
      <c r="S1706" s="26">
        <f t="shared" si="159"/>
        <v>1</v>
      </c>
      <c r="T1706" s="26">
        <f t="shared" si="160"/>
        <v>1</v>
      </c>
    </row>
    <row r="1707" spans="13:20" ht="15" x14ac:dyDescent="0.3">
      <c r="M1707" s="34">
        <v>1701.5</v>
      </c>
      <c r="N1707" s="34">
        <v>3.3</v>
      </c>
      <c r="O1707" s="32">
        <f t="shared" si="156"/>
        <v>37.94</v>
      </c>
      <c r="P1707" s="37">
        <f t="shared" si="161"/>
        <v>45.527999999999999</v>
      </c>
      <c r="Q1707" s="32">
        <f t="shared" si="157"/>
        <v>17.060000000000002</v>
      </c>
      <c r="R1707" s="32">
        <f t="shared" si="158"/>
        <v>9.4720000000000013</v>
      </c>
      <c r="S1707" s="26">
        <f t="shared" si="159"/>
        <v>1</v>
      </c>
      <c r="T1707" s="26">
        <f t="shared" si="160"/>
        <v>1</v>
      </c>
    </row>
    <row r="1708" spans="13:20" ht="15" x14ac:dyDescent="0.3">
      <c r="M1708" s="34">
        <v>1702.5</v>
      </c>
      <c r="N1708" s="34">
        <v>3.3</v>
      </c>
      <c r="O1708" s="32">
        <f t="shared" si="156"/>
        <v>37.94</v>
      </c>
      <c r="P1708" s="37">
        <f t="shared" si="161"/>
        <v>45.527999999999999</v>
      </c>
      <c r="Q1708" s="32">
        <f t="shared" si="157"/>
        <v>17.060000000000002</v>
      </c>
      <c r="R1708" s="32">
        <f t="shared" si="158"/>
        <v>9.4720000000000013</v>
      </c>
      <c r="S1708" s="26">
        <f t="shared" si="159"/>
        <v>1</v>
      </c>
      <c r="T1708" s="26">
        <f t="shared" si="160"/>
        <v>1</v>
      </c>
    </row>
    <row r="1709" spans="13:20" ht="15" x14ac:dyDescent="0.3">
      <c r="M1709" s="34">
        <v>1703.5</v>
      </c>
      <c r="N1709" s="34">
        <v>2.8</v>
      </c>
      <c r="O1709" s="32">
        <f t="shared" si="156"/>
        <v>37.04</v>
      </c>
      <c r="P1709" s="37">
        <f t="shared" si="161"/>
        <v>44.448</v>
      </c>
      <c r="Q1709" s="32">
        <f t="shared" si="157"/>
        <v>17.96</v>
      </c>
      <c r="R1709" s="32">
        <f t="shared" si="158"/>
        <v>10.552</v>
      </c>
      <c r="S1709" s="26">
        <f t="shared" si="159"/>
        <v>1</v>
      </c>
      <c r="T1709" s="26">
        <f t="shared" si="160"/>
        <v>1</v>
      </c>
    </row>
    <row r="1710" spans="13:20" ht="15" x14ac:dyDescent="0.3">
      <c r="M1710" s="34">
        <v>1704.5</v>
      </c>
      <c r="N1710" s="34">
        <v>2.8</v>
      </c>
      <c r="O1710" s="32">
        <f t="shared" si="156"/>
        <v>37.04</v>
      </c>
      <c r="P1710" s="37">
        <f t="shared" si="161"/>
        <v>44.448</v>
      </c>
      <c r="Q1710" s="32">
        <f t="shared" si="157"/>
        <v>17.96</v>
      </c>
      <c r="R1710" s="32">
        <f t="shared" si="158"/>
        <v>10.552</v>
      </c>
      <c r="S1710" s="26">
        <f t="shared" si="159"/>
        <v>1</v>
      </c>
      <c r="T1710" s="26">
        <f t="shared" si="160"/>
        <v>1</v>
      </c>
    </row>
    <row r="1711" spans="13:20" ht="15" x14ac:dyDescent="0.3">
      <c r="M1711" s="34">
        <v>1705.5</v>
      </c>
      <c r="N1711" s="34">
        <v>2.2000000000000002</v>
      </c>
      <c r="O1711" s="32">
        <f t="shared" si="156"/>
        <v>35.96</v>
      </c>
      <c r="P1711" s="37">
        <f t="shared" si="161"/>
        <v>43.152000000000001</v>
      </c>
      <c r="Q1711" s="32">
        <f t="shared" si="157"/>
        <v>19.04</v>
      </c>
      <c r="R1711" s="32">
        <f t="shared" si="158"/>
        <v>11.847999999999999</v>
      </c>
      <c r="S1711" s="26">
        <f t="shared" si="159"/>
        <v>1</v>
      </c>
      <c r="T1711" s="26">
        <f t="shared" si="160"/>
        <v>1</v>
      </c>
    </row>
    <row r="1712" spans="13:20" ht="15" x14ac:dyDescent="0.3">
      <c r="M1712" s="34">
        <v>1706.5</v>
      </c>
      <c r="N1712" s="34">
        <v>2.2000000000000002</v>
      </c>
      <c r="O1712" s="32">
        <f t="shared" si="156"/>
        <v>35.96</v>
      </c>
      <c r="P1712" s="37">
        <f t="shared" si="161"/>
        <v>43.152000000000001</v>
      </c>
      <c r="Q1712" s="32">
        <f t="shared" si="157"/>
        <v>19.04</v>
      </c>
      <c r="R1712" s="32">
        <f t="shared" si="158"/>
        <v>11.847999999999999</v>
      </c>
      <c r="S1712" s="26">
        <f t="shared" si="159"/>
        <v>1</v>
      </c>
      <c r="T1712" s="26">
        <f t="shared" si="160"/>
        <v>1</v>
      </c>
    </row>
    <row r="1713" spans="13:20" ht="15" x14ac:dyDescent="0.3">
      <c r="M1713" s="34">
        <v>1707.5</v>
      </c>
      <c r="N1713" s="34">
        <v>1.7</v>
      </c>
      <c r="O1713" s="32">
        <f t="shared" si="156"/>
        <v>35.06</v>
      </c>
      <c r="P1713" s="37">
        <f t="shared" si="161"/>
        <v>42.072000000000003</v>
      </c>
      <c r="Q1713" s="32">
        <f t="shared" si="157"/>
        <v>19.939999999999998</v>
      </c>
      <c r="R1713" s="32">
        <f t="shared" si="158"/>
        <v>12.927999999999997</v>
      </c>
      <c r="S1713" s="26">
        <f t="shared" si="159"/>
        <v>1</v>
      </c>
      <c r="T1713" s="26">
        <f t="shared" si="160"/>
        <v>1</v>
      </c>
    </row>
    <row r="1714" spans="13:20" ht="15" x14ac:dyDescent="0.3">
      <c r="M1714" s="34">
        <v>1708.5</v>
      </c>
      <c r="N1714" s="34">
        <v>2.2000000000000002</v>
      </c>
      <c r="O1714" s="32">
        <f t="shared" si="156"/>
        <v>35.96</v>
      </c>
      <c r="P1714" s="37">
        <f t="shared" si="161"/>
        <v>43.152000000000001</v>
      </c>
      <c r="Q1714" s="32">
        <f t="shared" si="157"/>
        <v>19.04</v>
      </c>
      <c r="R1714" s="32">
        <f t="shared" si="158"/>
        <v>11.847999999999999</v>
      </c>
      <c r="S1714" s="26">
        <f t="shared" si="159"/>
        <v>1</v>
      </c>
      <c r="T1714" s="26">
        <f t="shared" si="160"/>
        <v>1</v>
      </c>
    </row>
    <row r="1715" spans="13:20" ht="15" x14ac:dyDescent="0.3">
      <c r="M1715" s="34">
        <v>1709.5</v>
      </c>
      <c r="N1715" s="34">
        <v>1.7</v>
      </c>
      <c r="O1715" s="32">
        <f t="shared" si="156"/>
        <v>35.06</v>
      </c>
      <c r="P1715" s="37">
        <f t="shared" si="161"/>
        <v>42.072000000000003</v>
      </c>
      <c r="Q1715" s="32">
        <f t="shared" si="157"/>
        <v>19.939999999999998</v>
      </c>
      <c r="R1715" s="32">
        <f t="shared" si="158"/>
        <v>12.927999999999997</v>
      </c>
      <c r="S1715" s="26">
        <f t="shared" si="159"/>
        <v>1</v>
      </c>
      <c r="T1715" s="26">
        <f t="shared" si="160"/>
        <v>1</v>
      </c>
    </row>
    <row r="1716" spans="13:20" ht="15" x14ac:dyDescent="0.3">
      <c r="M1716" s="34">
        <v>1710.5</v>
      </c>
      <c r="N1716" s="34">
        <v>1.7</v>
      </c>
      <c r="O1716" s="32">
        <f t="shared" si="156"/>
        <v>35.06</v>
      </c>
      <c r="P1716" s="37">
        <f t="shared" si="161"/>
        <v>42.072000000000003</v>
      </c>
      <c r="Q1716" s="32">
        <f t="shared" si="157"/>
        <v>19.939999999999998</v>
      </c>
      <c r="R1716" s="32">
        <f t="shared" si="158"/>
        <v>12.927999999999997</v>
      </c>
      <c r="S1716" s="26">
        <f t="shared" si="159"/>
        <v>1</v>
      </c>
      <c r="T1716" s="26">
        <f t="shared" si="160"/>
        <v>1</v>
      </c>
    </row>
    <row r="1717" spans="13:20" ht="15" x14ac:dyDescent="0.3">
      <c r="M1717" s="34">
        <v>1711.5</v>
      </c>
      <c r="N1717" s="34">
        <v>3.9</v>
      </c>
      <c r="O1717" s="32">
        <f t="shared" si="156"/>
        <v>39.019999999999996</v>
      </c>
      <c r="P1717" s="37">
        <f t="shared" si="161"/>
        <v>46.823999999999991</v>
      </c>
      <c r="Q1717" s="32">
        <f t="shared" si="157"/>
        <v>15.980000000000004</v>
      </c>
      <c r="R1717" s="32">
        <f t="shared" si="158"/>
        <v>8.176000000000009</v>
      </c>
      <c r="S1717" s="26">
        <f t="shared" si="159"/>
        <v>1</v>
      </c>
      <c r="T1717" s="26">
        <f t="shared" si="160"/>
        <v>1</v>
      </c>
    </row>
    <row r="1718" spans="13:20" ht="15" x14ac:dyDescent="0.3">
      <c r="M1718" s="34">
        <v>1712.5</v>
      </c>
      <c r="N1718" s="34">
        <v>6.1</v>
      </c>
      <c r="O1718" s="32">
        <f t="shared" si="156"/>
        <v>42.980000000000004</v>
      </c>
      <c r="P1718" s="37">
        <f t="shared" si="161"/>
        <v>51.576000000000001</v>
      </c>
      <c r="Q1718" s="32">
        <f t="shared" si="157"/>
        <v>12.019999999999996</v>
      </c>
      <c r="R1718" s="32">
        <f t="shared" si="158"/>
        <v>3.4239999999999995</v>
      </c>
      <c r="S1718" s="26">
        <f t="shared" si="159"/>
        <v>1</v>
      </c>
      <c r="T1718" s="26">
        <f t="shared" si="160"/>
        <v>1</v>
      </c>
    </row>
    <row r="1719" spans="13:20" ht="15" x14ac:dyDescent="0.3">
      <c r="M1719" s="34">
        <v>1713.5</v>
      </c>
      <c r="N1719" s="34">
        <v>8.9</v>
      </c>
      <c r="O1719" s="32">
        <f t="shared" si="156"/>
        <v>48.019999999999996</v>
      </c>
      <c r="P1719" s="37">
        <f t="shared" si="161"/>
        <v>57.623999999999995</v>
      </c>
      <c r="Q1719" s="32">
        <f t="shared" si="157"/>
        <v>6.980000000000004</v>
      </c>
      <c r="R1719" s="32">
        <f t="shared" si="158"/>
        <v>-2.6239999999999952</v>
      </c>
      <c r="S1719" s="26">
        <f t="shared" si="159"/>
        <v>1</v>
      </c>
      <c r="T1719" s="26">
        <f t="shared" si="160"/>
        <v>0</v>
      </c>
    </row>
    <row r="1720" spans="13:20" ht="15" x14ac:dyDescent="0.3">
      <c r="M1720" s="34">
        <v>1714.5</v>
      </c>
      <c r="N1720" s="34">
        <v>10.6</v>
      </c>
      <c r="O1720" s="32">
        <f t="shared" si="156"/>
        <v>51.08</v>
      </c>
      <c r="P1720" s="37">
        <f t="shared" si="161"/>
        <v>61.295999999999992</v>
      </c>
      <c r="Q1720" s="32">
        <f t="shared" si="157"/>
        <v>3.9200000000000017</v>
      </c>
      <c r="R1720" s="32">
        <f t="shared" si="158"/>
        <v>-6.2959999999999923</v>
      </c>
      <c r="S1720" s="26">
        <f t="shared" si="159"/>
        <v>1</v>
      </c>
      <c r="T1720" s="26">
        <f t="shared" si="160"/>
        <v>0</v>
      </c>
    </row>
    <row r="1721" spans="13:20" ht="15" x14ac:dyDescent="0.3">
      <c r="M1721" s="34">
        <v>1715.5</v>
      </c>
      <c r="N1721" s="34">
        <v>11.7</v>
      </c>
      <c r="O1721" s="32">
        <f t="shared" si="156"/>
        <v>53.06</v>
      </c>
      <c r="P1721" s="37">
        <f t="shared" si="161"/>
        <v>63.671999999999997</v>
      </c>
      <c r="Q1721" s="32">
        <f t="shared" si="157"/>
        <v>1.9399999999999977</v>
      </c>
      <c r="R1721" s="32">
        <f t="shared" si="158"/>
        <v>-8.671999999999997</v>
      </c>
      <c r="S1721" s="26">
        <f t="shared" si="159"/>
        <v>1</v>
      </c>
      <c r="T1721" s="26">
        <f t="shared" si="160"/>
        <v>0</v>
      </c>
    </row>
    <row r="1722" spans="13:20" ht="15" x14ac:dyDescent="0.3">
      <c r="M1722" s="34">
        <v>1716.5</v>
      </c>
      <c r="N1722" s="34">
        <v>12.8</v>
      </c>
      <c r="O1722" s="32">
        <f t="shared" si="156"/>
        <v>55.040000000000006</v>
      </c>
      <c r="P1722" s="37">
        <f t="shared" si="161"/>
        <v>66.048000000000002</v>
      </c>
      <c r="Q1722" s="32">
        <f t="shared" si="157"/>
        <v>-4.0000000000006253E-2</v>
      </c>
      <c r="R1722" s="32">
        <f t="shared" si="158"/>
        <v>-11.048000000000002</v>
      </c>
      <c r="S1722" s="26">
        <f t="shared" si="159"/>
        <v>0</v>
      </c>
      <c r="T1722" s="26">
        <f t="shared" si="160"/>
        <v>0</v>
      </c>
    </row>
    <row r="1723" spans="13:20" ht="15" x14ac:dyDescent="0.3">
      <c r="M1723" s="34">
        <v>1717.5</v>
      </c>
      <c r="N1723" s="34">
        <v>11.7</v>
      </c>
      <c r="O1723" s="32">
        <f t="shared" si="156"/>
        <v>53.06</v>
      </c>
      <c r="P1723" s="37">
        <f t="shared" si="161"/>
        <v>63.671999999999997</v>
      </c>
      <c r="Q1723" s="32">
        <f t="shared" si="157"/>
        <v>1.9399999999999977</v>
      </c>
      <c r="R1723" s="32">
        <f t="shared" si="158"/>
        <v>-8.671999999999997</v>
      </c>
      <c r="S1723" s="26">
        <f t="shared" si="159"/>
        <v>1</v>
      </c>
      <c r="T1723" s="26">
        <f t="shared" si="160"/>
        <v>0</v>
      </c>
    </row>
    <row r="1724" spans="13:20" ht="15" x14ac:dyDescent="0.3">
      <c r="M1724" s="34">
        <v>1718.5</v>
      </c>
      <c r="N1724" s="34">
        <v>12.8</v>
      </c>
      <c r="O1724" s="32">
        <f t="shared" si="156"/>
        <v>55.040000000000006</v>
      </c>
      <c r="P1724" s="37">
        <f t="shared" si="161"/>
        <v>66.048000000000002</v>
      </c>
      <c r="Q1724" s="32">
        <f t="shared" si="157"/>
        <v>-4.0000000000006253E-2</v>
      </c>
      <c r="R1724" s="32">
        <f t="shared" si="158"/>
        <v>-11.048000000000002</v>
      </c>
      <c r="S1724" s="26">
        <f t="shared" si="159"/>
        <v>0</v>
      </c>
      <c r="T1724" s="26">
        <f t="shared" si="160"/>
        <v>0</v>
      </c>
    </row>
    <row r="1725" spans="13:20" ht="15" x14ac:dyDescent="0.3">
      <c r="M1725" s="34">
        <v>1719.5</v>
      </c>
      <c r="N1725" s="34">
        <v>11.7</v>
      </c>
      <c r="O1725" s="32">
        <f t="shared" si="156"/>
        <v>53.06</v>
      </c>
      <c r="P1725" s="37">
        <f t="shared" si="161"/>
        <v>63.671999999999997</v>
      </c>
      <c r="Q1725" s="32">
        <f t="shared" si="157"/>
        <v>1.9399999999999977</v>
      </c>
      <c r="R1725" s="32">
        <f t="shared" si="158"/>
        <v>-8.671999999999997</v>
      </c>
      <c r="S1725" s="26">
        <f t="shared" si="159"/>
        <v>1</v>
      </c>
      <c r="T1725" s="26">
        <f t="shared" si="160"/>
        <v>0</v>
      </c>
    </row>
    <row r="1726" spans="13:20" ht="15" x14ac:dyDescent="0.3">
      <c r="M1726" s="34">
        <v>1720.5</v>
      </c>
      <c r="N1726" s="34">
        <v>11.1</v>
      </c>
      <c r="O1726" s="32">
        <f t="shared" si="156"/>
        <v>51.980000000000004</v>
      </c>
      <c r="P1726" s="37">
        <f t="shared" si="161"/>
        <v>62.376000000000005</v>
      </c>
      <c r="Q1726" s="32">
        <f t="shared" si="157"/>
        <v>3.019999999999996</v>
      </c>
      <c r="R1726" s="32">
        <f t="shared" si="158"/>
        <v>-7.3760000000000048</v>
      </c>
      <c r="S1726" s="26">
        <f t="shared" si="159"/>
        <v>1</v>
      </c>
      <c r="T1726" s="26">
        <f t="shared" si="160"/>
        <v>0</v>
      </c>
    </row>
    <row r="1727" spans="13:20" ht="15" x14ac:dyDescent="0.3">
      <c r="M1727" s="34">
        <v>1721.5</v>
      </c>
      <c r="N1727" s="34">
        <v>10.6</v>
      </c>
      <c r="O1727" s="32">
        <f t="shared" si="156"/>
        <v>51.08</v>
      </c>
      <c r="P1727" s="37">
        <f t="shared" si="161"/>
        <v>61.295999999999992</v>
      </c>
      <c r="Q1727" s="32">
        <f t="shared" si="157"/>
        <v>3.9200000000000017</v>
      </c>
      <c r="R1727" s="32">
        <f t="shared" si="158"/>
        <v>-6.2959999999999923</v>
      </c>
      <c r="S1727" s="26">
        <f t="shared" si="159"/>
        <v>1</v>
      </c>
      <c r="T1727" s="26">
        <f t="shared" si="160"/>
        <v>0</v>
      </c>
    </row>
    <row r="1728" spans="13:20" ht="15" x14ac:dyDescent="0.3">
      <c r="M1728" s="34">
        <v>1722.5</v>
      </c>
      <c r="N1728" s="34">
        <v>8.9</v>
      </c>
      <c r="O1728" s="32">
        <f t="shared" si="156"/>
        <v>48.019999999999996</v>
      </c>
      <c r="P1728" s="37">
        <f t="shared" si="161"/>
        <v>57.623999999999995</v>
      </c>
      <c r="Q1728" s="32">
        <f t="shared" si="157"/>
        <v>6.980000000000004</v>
      </c>
      <c r="R1728" s="32">
        <f t="shared" si="158"/>
        <v>-2.6239999999999952</v>
      </c>
      <c r="S1728" s="26">
        <f t="shared" si="159"/>
        <v>1</v>
      </c>
      <c r="T1728" s="26">
        <f t="shared" si="160"/>
        <v>0</v>
      </c>
    </row>
    <row r="1729" spans="13:20" ht="15" x14ac:dyDescent="0.3">
      <c r="M1729" s="34">
        <v>1723.5</v>
      </c>
      <c r="N1729" s="34">
        <v>8.9</v>
      </c>
      <c r="O1729" s="32">
        <f t="shared" si="156"/>
        <v>48.019999999999996</v>
      </c>
      <c r="P1729" s="37">
        <f t="shared" si="161"/>
        <v>57.623999999999995</v>
      </c>
      <c r="Q1729" s="32">
        <f t="shared" si="157"/>
        <v>6.980000000000004</v>
      </c>
      <c r="R1729" s="32">
        <f t="shared" si="158"/>
        <v>-2.6239999999999952</v>
      </c>
      <c r="S1729" s="26">
        <f t="shared" si="159"/>
        <v>1</v>
      </c>
      <c r="T1729" s="26">
        <f t="shared" si="160"/>
        <v>0</v>
      </c>
    </row>
    <row r="1730" spans="13:20" ht="15" x14ac:dyDescent="0.3">
      <c r="M1730" s="34">
        <v>1724.5</v>
      </c>
      <c r="N1730" s="34">
        <v>5.6</v>
      </c>
      <c r="O1730" s="32">
        <f t="shared" si="156"/>
        <v>42.08</v>
      </c>
      <c r="P1730" s="37">
        <f t="shared" si="161"/>
        <v>50.495999999999995</v>
      </c>
      <c r="Q1730" s="32">
        <f t="shared" si="157"/>
        <v>12.920000000000002</v>
      </c>
      <c r="R1730" s="32">
        <f t="shared" si="158"/>
        <v>4.5040000000000049</v>
      </c>
      <c r="S1730" s="26">
        <f t="shared" si="159"/>
        <v>1</v>
      </c>
      <c r="T1730" s="26">
        <f t="shared" si="160"/>
        <v>1</v>
      </c>
    </row>
    <row r="1731" spans="13:20" ht="15" x14ac:dyDescent="0.3">
      <c r="M1731" s="34">
        <v>1725.5</v>
      </c>
      <c r="N1731" s="34">
        <v>4.4000000000000004</v>
      </c>
      <c r="O1731" s="32">
        <f t="shared" si="156"/>
        <v>39.92</v>
      </c>
      <c r="P1731" s="37">
        <f t="shared" si="161"/>
        <v>47.904000000000003</v>
      </c>
      <c r="Q1731" s="32">
        <f t="shared" si="157"/>
        <v>15.079999999999998</v>
      </c>
      <c r="R1731" s="32">
        <f t="shared" si="158"/>
        <v>7.0959999999999965</v>
      </c>
      <c r="S1731" s="26">
        <f t="shared" si="159"/>
        <v>1</v>
      </c>
      <c r="T1731" s="26">
        <f t="shared" si="160"/>
        <v>1</v>
      </c>
    </row>
    <row r="1732" spans="13:20" ht="15" x14ac:dyDescent="0.3">
      <c r="M1732" s="34">
        <v>1726.5</v>
      </c>
      <c r="N1732" s="34">
        <v>4.4000000000000004</v>
      </c>
      <c r="O1732" s="32">
        <f t="shared" si="156"/>
        <v>39.92</v>
      </c>
      <c r="P1732" s="37">
        <f t="shared" si="161"/>
        <v>47.904000000000003</v>
      </c>
      <c r="Q1732" s="32">
        <f t="shared" si="157"/>
        <v>15.079999999999998</v>
      </c>
      <c r="R1732" s="32">
        <f t="shared" si="158"/>
        <v>7.0959999999999965</v>
      </c>
      <c r="S1732" s="26">
        <f t="shared" si="159"/>
        <v>1</v>
      </c>
      <c r="T1732" s="26">
        <f t="shared" si="160"/>
        <v>1</v>
      </c>
    </row>
    <row r="1733" spans="13:20" ht="15" x14ac:dyDescent="0.3">
      <c r="M1733" s="34">
        <v>1727.5</v>
      </c>
      <c r="N1733" s="34">
        <v>4.4000000000000004</v>
      </c>
      <c r="O1733" s="32">
        <f t="shared" si="156"/>
        <v>39.92</v>
      </c>
      <c r="P1733" s="37">
        <f t="shared" si="161"/>
        <v>47.904000000000003</v>
      </c>
      <c r="Q1733" s="32">
        <f t="shared" si="157"/>
        <v>15.079999999999998</v>
      </c>
      <c r="R1733" s="32">
        <f t="shared" si="158"/>
        <v>7.0959999999999965</v>
      </c>
      <c r="S1733" s="26">
        <f t="shared" si="159"/>
        <v>1</v>
      </c>
      <c r="T1733" s="26">
        <f t="shared" si="160"/>
        <v>1</v>
      </c>
    </row>
    <row r="1734" spans="13:20" ht="15" x14ac:dyDescent="0.3">
      <c r="M1734" s="34">
        <v>1728.5</v>
      </c>
      <c r="N1734" s="34">
        <v>5</v>
      </c>
      <c r="O1734" s="32">
        <f t="shared" ref="O1734:O1797" si="162">CONVERT(N1734,"C","F")</f>
        <v>41</v>
      </c>
      <c r="P1734" s="37">
        <f t="shared" si="161"/>
        <v>49.199999999999996</v>
      </c>
      <c r="Q1734" s="32">
        <f t="shared" ref="Q1734:Q1797" si="163">$L$3-O1734</f>
        <v>14</v>
      </c>
      <c r="R1734" s="32">
        <f t="shared" ref="R1734:R1797" si="164">$L$3-P1734</f>
        <v>5.8000000000000043</v>
      </c>
      <c r="S1734" s="26">
        <f t="shared" ref="S1734:S1797" si="165">IF(O1734&lt;=$L$3, 1, 0)</f>
        <v>1</v>
      </c>
      <c r="T1734" s="26">
        <f t="shared" ref="T1734:T1797" si="166">IF(P1734&lt;=$L$3, 1, 0)</f>
        <v>1</v>
      </c>
    </row>
    <row r="1735" spans="13:20" ht="15" x14ac:dyDescent="0.3">
      <c r="M1735" s="34">
        <v>1729.5</v>
      </c>
      <c r="N1735" s="34">
        <v>3.9</v>
      </c>
      <c r="O1735" s="32">
        <f t="shared" si="162"/>
        <v>39.019999999999996</v>
      </c>
      <c r="P1735" s="37">
        <f t="shared" ref="P1735:P1798" si="167">O1735*1.2</f>
        <v>46.823999999999991</v>
      </c>
      <c r="Q1735" s="32">
        <f t="shared" si="163"/>
        <v>15.980000000000004</v>
      </c>
      <c r="R1735" s="32">
        <f t="shared" si="164"/>
        <v>8.176000000000009</v>
      </c>
      <c r="S1735" s="26">
        <f t="shared" si="165"/>
        <v>1</v>
      </c>
      <c r="T1735" s="26">
        <f t="shared" si="166"/>
        <v>1</v>
      </c>
    </row>
    <row r="1736" spans="13:20" ht="15" x14ac:dyDescent="0.3">
      <c r="M1736" s="34">
        <v>1730.5</v>
      </c>
      <c r="N1736" s="34">
        <v>3.9</v>
      </c>
      <c r="O1736" s="32">
        <f t="shared" si="162"/>
        <v>39.019999999999996</v>
      </c>
      <c r="P1736" s="37">
        <f t="shared" si="167"/>
        <v>46.823999999999991</v>
      </c>
      <c r="Q1736" s="32">
        <f t="shared" si="163"/>
        <v>15.980000000000004</v>
      </c>
      <c r="R1736" s="32">
        <f t="shared" si="164"/>
        <v>8.176000000000009</v>
      </c>
      <c r="S1736" s="26">
        <f t="shared" si="165"/>
        <v>1</v>
      </c>
      <c r="T1736" s="26">
        <f t="shared" si="166"/>
        <v>1</v>
      </c>
    </row>
    <row r="1737" spans="13:20" ht="15" x14ac:dyDescent="0.3">
      <c r="M1737" s="34">
        <v>1731.5</v>
      </c>
      <c r="N1737" s="34">
        <v>3.3</v>
      </c>
      <c r="O1737" s="32">
        <f t="shared" si="162"/>
        <v>37.94</v>
      </c>
      <c r="P1737" s="37">
        <f t="shared" si="167"/>
        <v>45.527999999999999</v>
      </c>
      <c r="Q1737" s="32">
        <f t="shared" si="163"/>
        <v>17.060000000000002</v>
      </c>
      <c r="R1737" s="32">
        <f t="shared" si="164"/>
        <v>9.4720000000000013</v>
      </c>
      <c r="S1737" s="26">
        <f t="shared" si="165"/>
        <v>1</v>
      </c>
      <c r="T1737" s="26">
        <f t="shared" si="166"/>
        <v>1</v>
      </c>
    </row>
    <row r="1738" spans="13:20" ht="15" x14ac:dyDescent="0.3">
      <c r="M1738" s="34">
        <v>1732.5</v>
      </c>
      <c r="N1738" s="34">
        <v>2.8</v>
      </c>
      <c r="O1738" s="32">
        <f t="shared" si="162"/>
        <v>37.04</v>
      </c>
      <c r="P1738" s="37">
        <f t="shared" si="167"/>
        <v>44.448</v>
      </c>
      <c r="Q1738" s="32">
        <f t="shared" si="163"/>
        <v>17.96</v>
      </c>
      <c r="R1738" s="32">
        <f t="shared" si="164"/>
        <v>10.552</v>
      </c>
      <c r="S1738" s="26">
        <f t="shared" si="165"/>
        <v>1</v>
      </c>
      <c r="T1738" s="26">
        <f t="shared" si="166"/>
        <v>1</v>
      </c>
    </row>
    <row r="1739" spans="13:20" ht="15" x14ac:dyDescent="0.3">
      <c r="M1739" s="34">
        <v>1733.5</v>
      </c>
      <c r="N1739" s="34">
        <v>1.7</v>
      </c>
      <c r="O1739" s="32">
        <f t="shared" si="162"/>
        <v>35.06</v>
      </c>
      <c r="P1739" s="37">
        <f t="shared" si="167"/>
        <v>42.072000000000003</v>
      </c>
      <c r="Q1739" s="32">
        <f t="shared" si="163"/>
        <v>19.939999999999998</v>
      </c>
      <c r="R1739" s="32">
        <f t="shared" si="164"/>
        <v>12.927999999999997</v>
      </c>
      <c r="S1739" s="26">
        <f t="shared" si="165"/>
        <v>1</v>
      </c>
      <c r="T1739" s="26">
        <f t="shared" si="166"/>
        <v>1</v>
      </c>
    </row>
    <row r="1740" spans="13:20" ht="15" x14ac:dyDescent="0.3">
      <c r="M1740" s="34">
        <v>1734.5</v>
      </c>
      <c r="N1740" s="34">
        <v>0.6</v>
      </c>
      <c r="O1740" s="32">
        <f t="shared" si="162"/>
        <v>33.08</v>
      </c>
      <c r="P1740" s="37">
        <f t="shared" si="167"/>
        <v>39.695999999999998</v>
      </c>
      <c r="Q1740" s="32">
        <f t="shared" si="163"/>
        <v>21.92</v>
      </c>
      <c r="R1740" s="32">
        <f t="shared" si="164"/>
        <v>15.304000000000002</v>
      </c>
      <c r="S1740" s="26">
        <f t="shared" si="165"/>
        <v>1</v>
      </c>
      <c r="T1740" s="26">
        <f t="shared" si="166"/>
        <v>1</v>
      </c>
    </row>
    <row r="1741" spans="13:20" ht="15" x14ac:dyDescent="0.3">
      <c r="M1741" s="34">
        <v>1735.5</v>
      </c>
      <c r="N1741" s="34">
        <v>0</v>
      </c>
      <c r="O1741" s="32">
        <f t="shared" si="162"/>
        <v>32</v>
      </c>
      <c r="P1741" s="37">
        <f t="shared" si="167"/>
        <v>38.4</v>
      </c>
      <c r="Q1741" s="32">
        <f t="shared" si="163"/>
        <v>23</v>
      </c>
      <c r="R1741" s="32">
        <f t="shared" si="164"/>
        <v>16.600000000000001</v>
      </c>
      <c r="S1741" s="26">
        <f t="shared" si="165"/>
        <v>1</v>
      </c>
      <c r="T1741" s="26">
        <f t="shared" si="166"/>
        <v>1</v>
      </c>
    </row>
    <row r="1742" spans="13:20" ht="15" x14ac:dyDescent="0.3">
      <c r="M1742" s="34">
        <v>1736.5</v>
      </c>
      <c r="N1742" s="34">
        <v>1.7</v>
      </c>
      <c r="O1742" s="32">
        <f t="shared" si="162"/>
        <v>35.06</v>
      </c>
      <c r="P1742" s="37">
        <f t="shared" si="167"/>
        <v>42.072000000000003</v>
      </c>
      <c r="Q1742" s="32">
        <f t="shared" si="163"/>
        <v>19.939999999999998</v>
      </c>
      <c r="R1742" s="32">
        <f t="shared" si="164"/>
        <v>12.927999999999997</v>
      </c>
      <c r="S1742" s="26">
        <f t="shared" si="165"/>
        <v>1</v>
      </c>
      <c r="T1742" s="26">
        <f t="shared" si="166"/>
        <v>1</v>
      </c>
    </row>
    <row r="1743" spans="13:20" ht="15" x14ac:dyDescent="0.3">
      <c r="M1743" s="34">
        <v>1737.5</v>
      </c>
      <c r="N1743" s="34">
        <v>2.2000000000000002</v>
      </c>
      <c r="O1743" s="32">
        <f t="shared" si="162"/>
        <v>35.96</v>
      </c>
      <c r="P1743" s="37">
        <f t="shared" si="167"/>
        <v>43.152000000000001</v>
      </c>
      <c r="Q1743" s="32">
        <f t="shared" si="163"/>
        <v>19.04</v>
      </c>
      <c r="R1743" s="32">
        <f t="shared" si="164"/>
        <v>11.847999999999999</v>
      </c>
      <c r="S1743" s="26">
        <f t="shared" si="165"/>
        <v>1</v>
      </c>
      <c r="T1743" s="26">
        <f t="shared" si="166"/>
        <v>1</v>
      </c>
    </row>
    <row r="1744" spans="13:20" ht="15" x14ac:dyDescent="0.3">
      <c r="M1744" s="34">
        <v>1738.5</v>
      </c>
      <c r="N1744" s="34">
        <v>2.2000000000000002</v>
      </c>
      <c r="O1744" s="32">
        <f t="shared" si="162"/>
        <v>35.96</v>
      </c>
      <c r="P1744" s="37">
        <f t="shared" si="167"/>
        <v>43.152000000000001</v>
      </c>
      <c r="Q1744" s="32">
        <f t="shared" si="163"/>
        <v>19.04</v>
      </c>
      <c r="R1744" s="32">
        <f t="shared" si="164"/>
        <v>11.847999999999999</v>
      </c>
      <c r="S1744" s="26">
        <f t="shared" si="165"/>
        <v>1</v>
      </c>
      <c r="T1744" s="26">
        <f t="shared" si="166"/>
        <v>1</v>
      </c>
    </row>
    <row r="1745" spans="13:20" ht="15" x14ac:dyDescent="0.3">
      <c r="M1745" s="34">
        <v>1739.5</v>
      </c>
      <c r="N1745" s="34">
        <v>0</v>
      </c>
      <c r="O1745" s="32">
        <f t="shared" si="162"/>
        <v>32</v>
      </c>
      <c r="P1745" s="37">
        <f t="shared" si="167"/>
        <v>38.4</v>
      </c>
      <c r="Q1745" s="32">
        <f t="shared" si="163"/>
        <v>23</v>
      </c>
      <c r="R1745" s="32">
        <f t="shared" si="164"/>
        <v>16.600000000000001</v>
      </c>
      <c r="S1745" s="26">
        <f t="shared" si="165"/>
        <v>1</v>
      </c>
      <c r="T1745" s="26">
        <f t="shared" si="166"/>
        <v>1</v>
      </c>
    </row>
    <row r="1746" spans="13:20" ht="15" x14ac:dyDescent="0.3">
      <c r="M1746" s="34">
        <v>1740.5</v>
      </c>
      <c r="N1746" s="34">
        <v>0.6</v>
      </c>
      <c r="O1746" s="32">
        <f t="shared" si="162"/>
        <v>33.08</v>
      </c>
      <c r="P1746" s="37">
        <f t="shared" si="167"/>
        <v>39.695999999999998</v>
      </c>
      <c r="Q1746" s="32">
        <f t="shared" si="163"/>
        <v>21.92</v>
      </c>
      <c r="R1746" s="32">
        <f t="shared" si="164"/>
        <v>15.304000000000002</v>
      </c>
      <c r="S1746" s="26">
        <f t="shared" si="165"/>
        <v>1</v>
      </c>
      <c r="T1746" s="26">
        <f t="shared" si="166"/>
        <v>1</v>
      </c>
    </row>
    <row r="1747" spans="13:20" ht="15" x14ac:dyDescent="0.3">
      <c r="M1747" s="34">
        <v>1741.5</v>
      </c>
      <c r="N1747" s="34">
        <v>0</v>
      </c>
      <c r="O1747" s="32">
        <f t="shared" si="162"/>
        <v>32</v>
      </c>
      <c r="P1747" s="37">
        <f t="shared" si="167"/>
        <v>38.4</v>
      </c>
      <c r="Q1747" s="32">
        <f t="shared" si="163"/>
        <v>23</v>
      </c>
      <c r="R1747" s="32">
        <f t="shared" si="164"/>
        <v>16.600000000000001</v>
      </c>
      <c r="S1747" s="26">
        <f t="shared" si="165"/>
        <v>1</v>
      </c>
      <c r="T1747" s="26">
        <f t="shared" si="166"/>
        <v>1</v>
      </c>
    </row>
    <row r="1748" spans="13:20" ht="15" x14ac:dyDescent="0.3">
      <c r="M1748" s="34">
        <v>1742.5</v>
      </c>
      <c r="N1748" s="34">
        <v>0</v>
      </c>
      <c r="O1748" s="32">
        <f t="shared" si="162"/>
        <v>32</v>
      </c>
      <c r="P1748" s="37">
        <f t="shared" si="167"/>
        <v>38.4</v>
      </c>
      <c r="Q1748" s="32">
        <f t="shared" si="163"/>
        <v>23</v>
      </c>
      <c r="R1748" s="32">
        <f t="shared" si="164"/>
        <v>16.600000000000001</v>
      </c>
      <c r="S1748" s="26">
        <f t="shared" si="165"/>
        <v>1</v>
      </c>
      <c r="T1748" s="26">
        <f t="shared" si="166"/>
        <v>1</v>
      </c>
    </row>
    <row r="1749" spans="13:20" ht="15" x14ac:dyDescent="0.3">
      <c r="M1749" s="34">
        <v>1743.5</v>
      </c>
      <c r="N1749" s="34">
        <v>-1.1000000000000001</v>
      </c>
      <c r="O1749" s="32">
        <f t="shared" si="162"/>
        <v>30.02</v>
      </c>
      <c r="P1749" s="37">
        <f t="shared" si="167"/>
        <v>36.024000000000001</v>
      </c>
      <c r="Q1749" s="32">
        <f t="shared" si="163"/>
        <v>24.98</v>
      </c>
      <c r="R1749" s="32">
        <f t="shared" si="164"/>
        <v>18.975999999999999</v>
      </c>
      <c r="S1749" s="26">
        <f t="shared" si="165"/>
        <v>1</v>
      </c>
      <c r="T1749" s="26">
        <f t="shared" si="166"/>
        <v>1</v>
      </c>
    </row>
    <row r="1750" spans="13:20" ht="15" x14ac:dyDescent="0.3">
      <c r="M1750" s="34">
        <v>1744.5</v>
      </c>
      <c r="N1750" s="34">
        <v>-1.1000000000000001</v>
      </c>
      <c r="O1750" s="32">
        <f t="shared" si="162"/>
        <v>30.02</v>
      </c>
      <c r="P1750" s="37">
        <f t="shared" si="167"/>
        <v>36.024000000000001</v>
      </c>
      <c r="Q1750" s="32">
        <f t="shared" si="163"/>
        <v>24.98</v>
      </c>
      <c r="R1750" s="32">
        <f t="shared" si="164"/>
        <v>18.975999999999999</v>
      </c>
      <c r="S1750" s="26">
        <f t="shared" si="165"/>
        <v>1</v>
      </c>
      <c r="T1750" s="26">
        <f t="shared" si="166"/>
        <v>1</v>
      </c>
    </row>
    <row r="1751" spans="13:20" ht="15" x14ac:dyDescent="0.3">
      <c r="M1751" s="34">
        <v>1745.5</v>
      </c>
      <c r="N1751" s="34">
        <v>-1.1000000000000001</v>
      </c>
      <c r="O1751" s="32">
        <f t="shared" si="162"/>
        <v>30.02</v>
      </c>
      <c r="P1751" s="37">
        <f t="shared" si="167"/>
        <v>36.024000000000001</v>
      </c>
      <c r="Q1751" s="32">
        <f t="shared" si="163"/>
        <v>24.98</v>
      </c>
      <c r="R1751" s="32">
        <f t="shared" si="164"/>
        <v>18.975999999999999</v>
      </c>
      <c r="S1751" s="26">
        <f t="shared" si="165"/>
        <v>1</v>
      </c>
      <c r="T1751" s="26">
        <f t="shared" si="166"/>
        <v>1</v>
      </c>
    </row>
    <row r="1752" spans="13:20" ht="15" x14ac:dyDescent="0.3">
      <c r="M1752" s="34">
        <v>1746.5</v>
      </c>
      <c r="N1752" s="34">
        <v>-1.7</v>
      </c>
      <c r="O1752" s="32">
        <f t="shared" si="162"/>
        <v>28.94</v>
      </c>
      <c r="P1752" s="37">
        <f t="shared" si="167"/>
        <v>34.728000000000002</v>
      </c>
      <c r="Q1752" s="32">
        <f t="shared" si="163"/>
        <v>26.06</v>
      </c>
      <c r="R1752" s="32">
        <f t="shared" si="164"/>
        <v>20.271999999999998</v>
      </c>
      <c r="S1752" s="26">
        <f t="shared" si="165"/>
        <v>1</v>
      </c>
      <c r="T1752" s="26">
        <f t="shared" si="166"/>
        <v>1</v>
      </c>
    </row>
    <row r="1753" spans="13:20" ht="15" x14ac:dyDescent="0.3">
      <c r="M1753" s="34">
        <v>1747.5</v>
      </c>
      <c r="N1753" s="34">
        <v>-2.8</v>
      </c>
      <c r="O1753" s="32">
        <f t="shared" si="162"/>
        <v>26.96</v>
      </c>
      <c r="P1753" s="37">
        <f t="shared" si="167"/>
        <v>32.351999999999997</v>
      </c>
      <c r="Q1753" s="32">
        <f t="shared" si="163"/>
        <v>28.04</v>
      </c>
      <c r="R1753" s="32">
        <f t="shared" si="164"/>
        <v>22.648000000000003</v>
      </c>
      <c r="S1753" s="26">
        <f t="shared" si="165"/>
        <v>1</v>
      </c>
      <c r="T1753" s="26">
        <f t="shared" si="166"/>
        <v>1</v>
      </c>
    </row>
    <row r="1754" spans="13:20" ht="15" x14ac:dyDescent="0.3">
      <c r="M1754" s="34">
        <v>1748.5</v>
      </c>
      <c r="N1754" s="34">
        <v>-3.9</v>
      </c>
      <c r="O1754" s="32">
        <f t="shared" si="162"/>
        <v>24.98</v>
      </c>
      <c r="P1754" s="37">
        <f t="shared" si="167"/>
        <v>29.975999999999999</v>
      </c>
      <c r="Q1754" s="32">
        <f t="shared" si="163"/>
        <v>30.02</v>
      </c>
      <c r="R1754" s="32">
        <f t="shared" si="164"/>
        <v>25.024000000000001</v>
      </c>
      <c r="S1754" s="26">
        <f t="shared" si="165"/>
        <v>1</v>
      </c>
      <c r="T1754" s="26">
        <f t="shared" si="166"/>
        <v>1</v>
      </c>
    </row>
    <row r="1755" spans="13:20" ht="15" x14ac:dyDescent="0.3">
      <c r="M1755" s="34">
        <v>1749.5</v>
      </c>
      <c r="N1755" s="34">
        <v>-3.9</v>
      </c>
      <c r="O1755" s="32">
        <f t="shared" si="162"/>
        <v>24.98</v>
      </c>
      <c r="P1755" s="37">
        <f t="shared" si="167"/>
        <v>29.975999999999999</v>
      </c>
      <c r="Q1755" s="32">
        <f t="shared" si="163"/>
        <v>30.02</v>
      </c>
      <c r="R1755" s="32">
        <f t="shared" si="164"/>
        <v>25.024000000000001</v>
      </c>
      <c r="S1755" s="26">
        <f t="shared" si="165"/>
        <v>1</v>
      </c>
      <c r="T1755" s="26">
        <f t="shared" si="166"/>
        <v>1</v>
      </c>
    </row>
    <row r="1756" spans="13:20" ht="15" x14ac:dyDescent="0.3">
      <c r="M1756" s="34">
        <v>1750.5</v>
      </c>
      <c r="N1756" s="34">
        <v>-4.4000000000000004</v>
      </c>
      <c r="O1756" s="32">
        <f t="shared" si="162"/>
        <v>24.08</v>
      </c>
      <c r="P1756" s="37">
        <f t="shared" si="167"/>
        <v>28.895999999999997</v>
      </c>
      <c r="Q1756" s="32">
        <f t="shared" si="163"/>
        <v>30.92</v>
      </c>
      <c r="R1756" s="32">
        <f t="shared" si="164"/>
        <v>26.104000000000003</v>
      </c>
      <c r="S1756" s="26">
        <f t="shared" si="165"/>
        <v>1</v>
      </c>
      <c r="T1756" s="26">
        <f t="shared" si="166"/>
        <v>1</v>
      </c>
    </row>
    <row r="1757" spans="13:20" ht="15" x14ac:dyDescent="0.3">
      <c r="M1757" s="34">
        <v>1751.5</v>
      </c>
      <c r="N1757" s="34">
        <v>-3.9</v>
      </c>
      <c r="O1757" s="32">
        <f t="shared" si="162"/>
        <v>24.98</v>
      </c>
      <c r="P1757" s="37">
        <f t="shared" si="167"/>
        <v>29.975999999999999</v>
      </c>
      <c r="Q1757" s="32">
        <f t="shared" si="163"/>
        <v>30.02</v>
      </c>
      <c r="R1757" s="32">
        <f t="shared" si="164"/>
        <v>25.024000000000001</v>
      </c>
      <c r="S1757" s="26">
        <f t="shared" si="165"/>
        <v>1</v>
      </c>
      <c r="T1757" s="26">
        <f t="shared" si="166"/>
        <v>1</v>
      </c>
    </row>
    <row r="1758" spans="13:20" ht="15" x14ac:dyDescent="0.3">
      <c r="M1758" s="34">
        <v>1752.5</v>
      </c>
      <c r="N1758" s="34">
        <v>-3.9</v>
      </c>
      <c r="O1758" s="32">
        <f t="shared" si="162"/>
        <v>24.98</v>
      </c>
      <c r="P1758" s="37">
        <f t="shared" si="167"/>
        <v>29.975999999999999</v>
      </c>
      <c r="Q1758" s="32">
        <f t="shared" si="163"/>
        <v>30.02</v>
      </c>
      <c r="R1758" s="32">
        <f t="shared" si="164"/>
        <v>25.024000000000001</v>
      </c>
      <c r="S1758" s="26">
        <f t="shared" si="165"/>
        <v>1</v>
      </c>
      <c r="T1758" s="26">
        <f t="shared" si="166"/>
        <v>1</v>
      </c>
    </row>
    <row r="1759" spans="13:20" ht="15" x14ac:dyDescent="0.3">
      <c r="M1759" s="34">
        <v>1753.5</v>
      </c>
      <c r="N1759" s="34">
        <v>-3.9</v>
      </c>
      <c r="O1759" s="32">
        <f t="shared" si="162"/>
        <v>24.98</v>
      </c>
      <c r="P1759" s="37">
        <f t="shared" si="167"/>
        <v>29.975999999999999</v>
      </c>
      <c r="Q1759" s="32">
        <f t="shared" si="163"/>
        <v>30.02</v>
      </c>
      <c r="R1759" s="32">
        <f t="shared" si="164"/>
        <v>25.024000000000001</v>
      </c>
      <c r="S1759" s="26">
        <f t="shared" si="165"/>
        <v>1</v>
      </c>
      <c r="T1759" s="26">
        <f t="shared" si="166"/>
        <v>1</v>
      </c>
    </row>
    <row r="1760" spans="13:20" ht="15" x14ac:dyDescent="0.3">
      <c r="M1760" s="34">
        <v>1754.5</v>
      </c>
      <c r="N1760" s="34">
        <v>-3.3</v>
      </c>
      <c r="O1760" s="32">
        <f t="shared" si="162"/>
        <v>26.060000000000002</v>
      </c>
      <c r="P1760" s="37">
        <f t="shared" si="167"/>
        <v>31.272000000000002</v>
      </c>
      <c r="Q1760" s="32">
        <f t="shared" si="163"/>
        <v>28.939999999999998</v>
      </c>
      <c r="R1760" s="32">
        <f t="shared" si="164"/>
        <v>23.727999999999998</v>
      </c>
      <c r="S1760" s="26">
        <f t="shared" si="165"/>
        <v>1</v>
      </c>
      <c r="T1760" s="26">
        <f t="shared" si="166"/>
        <v>1</v>
      </c>
    </row>
    <row r="1761" spans="13:20" ht="15" x14ac:dyDescent="0.3">
      <c r="M1761" s="34">
        <v>1755.5</v>
      </c>
      <c r="N1761" s="34">
        <v>-3.3</v>
      </c>
      <c r="O1761" s="32">
        <f t="shared" si="162"/>
        <v>26.060000000000002</v>
      </c>
      <c r="P1761" s="37">
        <f t="shared" si="167"/>
        <v>31.272000000000002</v>
      </c>
      <c r="Q1761" s="32">
        <f t="shared" si="163"/>
        <v>28.939999999999998</v>
      </c>
      <c r="R1761" s="32">
        <f t="shared" si="164"/>
        <v>23.727999999999998</v>
      </c>
      <c r="S1761" s="26">
        <f t="shared" si="165"/>
        <v>1</v>
      </c>
      <c r="T1761" s="26">
        <f t="shared" si="166"/>
        <v>1</v>
      </c>
    </row>
    <row r="1762" spans="13:20" ht="15" x14ac:dyDescent="0.3">
      <c r="M1762" s="34">
        <v>1756.5</v>
      </c>
      <c r="N1762" s="34">
        <v>-2.8</v>
      </c>
      <c r="O1762" s="32">
        <f t="shared" si="162"/>
        <v>26.96</v>
      </c>
      <c r="P1762" s="37">
        <f t="shared" si="167"/>
        <v>32.351999999999997</v>
      </c>
      <c r="Q1762" s="32">
        <f t="shared" si="163"/>
        <v>28.04</v>
      </c>
      <c r="R1762" s="32">
        <f t="shared" si="164"/>
        <v>22.648000000000003</v>
      </c>
      <c r="S1762" s="26">
        <f t="shared" si="165"/>
        <v>1</v>
      </c>
      <c r="T1762" s="26">
        <f t="shared" si="166"/>
        <v>1</v>
      </c>
    </row>
    <row r="1763" spans="13:20" ht="15" x14ac:dyDescent="0.3">
      <c r="M1763" s="34">
        <v>1757.5</v>
      </c>
      <c r="N1763" s="34">
        <v>-2.2000000000000002</v>
      </c>
      <c r="O1763" s="32">
        <f t="shared" si="162"/>
        <v>28.04</v>
      </c>
      <c r="P1763" s="37">
        <f t="shared" si="167"/>
        <v>33.647999999999996</v>
      </c>
      <c r="Q1763" s="32">
        <f t="shared" si="163"/>
        <v>26.96</v>
      </c>
      <c r="R1763" s="32">
        <f t="shared" si="164"/>
        <v>21.352000000000004</v>
      </c>
      <c r="S1763" s="26">
        <f t="shared" si="165"/>
        <v>1</v>
      </c>
      <c r="T1763" s="26">
        <f t="shared" si="166"/>
        <v>1</v>
      </c>
    </row>
    <row r="1764" spans="13:20" ht="15" x14ac:dyDescent="0.3">
      <c r="M1764" s="34">
        <v>1758.5</v>
      </c>
      <c r="N1764" s="34">
        <v>-2.8</v>
      </c>
      <c r="O1764" s="32">
        <f t="shared" si="162"/>
        <v>26.96</v>
      </c>
      <c r="P1764" s="37">
        <f t="shared" si="167"/>
        <v>32.351999999999997</v>
      </c>
      <c r="Q1764" s="32">
        <f t="shared" si="163"/>
        <v>28.04</v>
      </c>
      <c r="R1764" s="32">
        <f t="shared" si="164"/>
        <v>22.648000000000003</v>
      </c>
      <c r="S1764" s="26">
        <f t="shared" si="165"/>
        <v>1</v>
      </c>
      <c r="T1764" s="26">
        <f t="shared" si="166"/>
        <v>1</v>
      </c>
    </row>
    <row r="1765" spans="13:20" ht="15" x14ac:dyDescent="0.3">
      <c r="M1765" s="34">
        <v>1759.5</v>
      </c>
      <c r="N1765" s="34">
        <v>1.1000000000000001</v>
      </c>
      <c r="O1765" s="32">
        <f t="shared" si="162"/>
        <v>33.979999999999997</v>
      </c>
      <c r="P1765" s="37">
        <f t="shared" si="167"/>
        <v>40.775999999999996</v>
      </c>
      <c r="Q1765" s="32">
        <f t="shared" si="163"/>
        <v>21.020000000000003</v>
      </c>
      <c r="R1765" s="32">
        <f t="shared" si="164"/>
        <v>14.224000000000004</v>
      </c>
      <c r="S1765" s="26">
        <f t="shared" si="165"/>
        <v>1</v>
      </c>
      <c r="T1765" s="26">
        <f t="shared" si="166"/>
        <v>1</v>
      </c>
    </row>
    <row r="1766" spans="13:20" ht="15" x14ac:dyDescent="0.3">
      <c r="M1766" s="34">
        <v>1760.5</v>
      </c>
      <c r="N1766" s="34">
        <v>3.3</v>
      </c>
      <c r="O1766" s="32">
        <f t="shared" si="162"/>
        <v>37.94</v>
      </c>
      <c r="P1766" s="37">
        <f t="shared" si="167"/>
        <v>45.527999999999999</v>
      </c>
      <c r="Q1766" s="32">
        <f t="shared" si="163"/>
        <v>17.060000000000002</v>
      </c>
      <c r="R1766" s="32">
        <f t="shared" si="164"/>
        <v>9.4720000000000013</v>
      </c>
      <c r="S1766" s="26">
        <f t="shared" si="165"/>
        <v>1</v>
      </c>
      <c r="T1766" s="26">
        <f t="shared" si="166"/>
        <v>1</v>
      </c>
    </row>
    <row r="1767" spans="13:20" ht="15" x14ac:dyDescent="0.3">
      <c r="M1767" s="34">
        <v>1761.5</v>
      </c>
      <c r="N1767" s="34">
        <v>5.6</v>
      </c>
      <c r="O1767" s="32">
        <f t="shared" si="162"/>
        <v>42.08</v>
      </c>
      <c r="P1767" s="37">
        <f t="shared" si="167"/>
        <v>50.495999999999995</v>
      </c>
      <c r="Q1767" s="32">
        <f t="shared" si="163"/>
        <v>12.920000000000002</v>
      </c>
      <c r="R1767" s="32">
        <f t="shared" si="164"/>
        <v>4.5040000000000049</v>
      </c>
      <c r="S1767" s="26">
        <f t="shared" si="165"/>
        <v>1</v>
      </c>
      <c r="T1767" s="26">
        <f t="shared" si="166"/>
        <v>1</v>
      </c>
    </row>
    <row r="1768" spans="13:20" ht="15" x14ac:dyDescent="0.3">
      <c r="M1768" s="34">
        <v>1762.5</v>
      </c>
      <c r="N1768" s="34">
        <v>7.2</v>
      </c>
      <c r="O1768" s="32">
        <f t="shared" si="162"/>
        <v>44.96</v>
      </c>
      <c r="P1768" s="37">
        <f t="shared" si="167"/>
        <v>53.951999999999998</v>
      </c>
      <c r="Q1768" s="32">
        <f t="shared" si="163"/>
        <v>10.039999999999999</v>
      </c>
      <c r="R1768" s="32">
        <f t="shared" si="164"/>
        <v>1.0480000000000018</v>
      </c>
      <c r="S1768" s="26">
        <f t="shared" si="165"/>
        <v>1</v>
      </c>
      <c r="T1768" s="26">
        <f t="shared" si="166"/>
        <v>1</v>
      </c>
    </row>
    <row r="1769" spans="13:20" ht="15" x14ac:dyDescent="0.3">
      <c r="M1769" s="34">
        <v>1763.5</v>
      </c>
      <c r="N1769" s="34">
        <v>8.3000000000000007</v>
      </c>
      <c r="O1769" s="32">
        <f t="shared" si="162"/>
        <v>46.94</v>
      </c>
      <c r="P1769" s="37">
        <f t="shared" si="167"/>
        <v>56.327999999999996</v>
      </c>
      <c r="Q1769" s="32">
        <f t="shared" si="163"/>
        <v>8.0600000000000023</v>
      </c>
      <c r="R1769" s="32">
        <f t="shared" si="164"/>
        <v>-1.3279999999999959</v>
      </c>
      <c r="S1769" s="26">
        <f t="shared" si="165"/>
        <v>1</v>
      </c>
      <c r="T1769" s="26">
        <f t="shared" si="166"/>
        <v>0</v>
      </c>
    </row>
    <row r="1770" spans="13:20" ht="15" x14ac:dyDescent="0.3">
      <c r="M1770" s="34">
        <v>1764.5</v>
      </c>
      <c r="N1770" s="34">
        <v>10.6</v>
      </c>
      <c r="O1770" s="32">
        <f t="shared" si="162"/>
        <v>51.08</v>
      </c>
      <c r="P1770" s="37">
        <f t="shared" si="167"/>
        <v>61.295999999999992</v>
      </c>
      <c r="Q1770" s="32">
        <f t="shared" si="163"/>
        <v>3.9200000000000017</v>
      </c>
      <c r="R1770" s="32">
        <f t="shared" si="164"/>
        <v>-6.2959999999999923</v>
      </c>
      <c r="S1770" s="26">
        <f t="shared" si="165"/>
        <v>1</v>
      </c>
      <c r="T1770" s="26">
        <f t="shared" si="166"/>
        <v>0</v>
      </c>
    </row>
    <row r="1771" spans="13:20" ht="15" x14ac:dyDescent="0.3">
      <c r="M1771" s="34">
        <v>1765.5</v>
      </c>
      <c r="N1771" s="34">
        <v>11.7</v>
      </c>
      <c r="O1771" s="32">
        <f t="shared" si="162"/>
        <v>53.06</v>
      </c>
      <c r="P1771" s="37">
        <f t="shared" si="167"/>
        <v>63.671999999999997</v>
      </c>
      <c r="Q1771" s="32">
        <f t="shared" si="163"/>
        <v>1.9399999999999977</v>
      </c>
      <c r="R1771" s="32">
        <f t="shared" si="164"/>
        <v>-8.671999999999997</v>
      </c>
      <c r="S1771" s="26">
        <f t="shared" si="165"/>
        <v>1</v>
      </c>
      <c r="T1771" s="26">
        <f t="shared" si="166"/>
        <v>0</v>
      </c>
    </row>
    <row r="1772" spans="13:20" ht="15" x14ac:dyDescent="0.3">
      <c r="M1772" s="34">
        <v>1766.5</v>
      </c>
      <c r="N1772" s="34">
        <v>11.7</v>
      </c>
      <c r="O1772" s="32">
        <f t="shared" si="162"/>
        <v>53.06</v>
      </c>
      <c r="P1772" s="37">
        <f t="shared" si="167"/>
        <v>63.671999999999997</v>
      </c>
      <c r="Q1772" s="32">
        <f t="shared" si="163"/>
        <v>1.9399999999999977</v>
      </c>
      <c r="R1772" s="32">
        <f t="shared" si="164"/>
        <v>-8.671999999999997</v>
      </c>
      <c r="S1772" s="26">
        <f t="shared" si="165"/>
        <v>1</v>
      </c>
      <c r="T1772" s="26">
        <f t="shared" si="166"/>
        <v>0</v>
      </c>
    </row>
    <row r="1773" spans="13:20" ht="15" x14ac:dyDescent="0.3">
      <c r="M1773" s="34">
        <v>1767.5</v>
      </c>
      <c r="N1773" s="34">
        <v>11.7</v>
      </c>
      <c r="O1773" s="32">
        <f t="shared" si="162"/>
        <v>53.06</v>
      </c>
      <c r="P1773" s="37">
        <f t="shared" si="167"/>
        <v>63.671999999999997</v>
      </c>
      <c r="Q1773" s="32">
        <f t="shared" si="163"/>
        <v>1.9399999999999977</v>
      </c>
      <c r="R1773" s="32">
        <f t="shared" si="164"/>
        <v>-8.671999999999997</v>
      </c>
      <c r="S1773" s="26">
        <f t="shared" si="165"/>
        <v>1</v>
      </c>
      <c r="T1773" s="26">
        <f t="shared" si="166"/>
        <v>0</v>
      </c>
    </row>
    <row r="1774" spans="13:20" ht="15" x14ac:dyDescent="0.3">
      <c r="M1774" s="34">
        <v>1768.5</v>
      </c>
      <c r="N1774" s="34">
        <v>11.1</v>
      </c>
      <c r="O1774" s="32">
        <f t="shared" si="162"/>
        <v>51.980000000000004</v>
      </c>
      <c r="P1774" s="37">
        <f t="shared" si="167"/>
        <v>62.376000000000005</v>
      </c>
      <c r="Q1774" s="32">
        <f t="shared" si="163"/>
        <v>3.019999999999996</v>
      </c>
      <c r="R1774" s="32">
        <f t="shared" si="164"/>
        <v>-7.3760000000000048</v>
      </c>
      <c r="S1774" s="26">
        <f t="shared" si="165"/>
        <v>1</v>
      </c>
      <c r="T1774" s="26">
        <f t="shared" si="166"/>
        <v>0</v>
      </c>
    </row>
    <row r="1775" spans="13:20" ht="15" x14ac:dyDescent="0.3">
      <c r="M1775" s="34">
        <v>1769.5</v>
      </c>
      <c r="N1775" s="34">
        <v>9.4</v>
      </c>
      <c r="O1775" s="32">
        <f t="shared" si="162"/>
        <v>48.92</v>
      </c>
      <c r="P1775" s="37">
        <f t="shared" si="167"/>
        <v>58.704000000000001</v>
      </c>
      <c r="Q1775" s="32">
        <f t="shared" si="163"/>
        <v>6.0799999999999983</v>
      </c>
      <c r="R1775" s="32">
        <f t="shared" si="164"/>
        <v>-3.7040000000000006</v>
      </c>
      <c r="S1775" s="26">
        <f t="shared" si="165"/>
        <v>1</v>
      </c>
      <c r="T1775" s="26">
        <f t="shared" si="166"/>
        <v>0</v>
      </c>
    </row>
    <row r="1776" spans="13:20" ht="15" x14ac:dyDescent="0.3">
      <c r="M1776" s="34">
        <v>1770.5</v>
      </c>
      <c r="N1776" s="34">
        <v>8.3000000000000007</v>
      </c>
      <c r="O1776" s="32">
        <f t="shared" si="162"/>
        <v>46.94</v>
      </c>
      <c r="P1776" s="37">
        <f t="shared" si="167"/>
        <v>56.327999999999996</v>
      </c>
      <c r="Q1776" s="32">
        <f t="shared" si="163"/>
        <v>8.0600000000000023</v>
      </c>
      <c r="R1776" s="32">
        <f t="shared" si="164"/>
        <v>-1.3279999999999959</v>
      </c>
      <c r="S1776" s="26">
        <f t="shared" si="165"/>
        <v>1</v>
      </c>
      <c r="T1776" s="26">
        <f t="shared" si="166"/>
        <v>0</v>
      </c>
    </row>
    <row r="1777" spans="13:20" ht="15" x14ac:dyDescent="0.3">
      <c r="M1777" s="34">
        <v>1771.5</v>
      </c>
      <c r="N1777" s="34">
        <v>7.8</v>
      </c>
      <c r="O1777" s="32">
        <f t="shared" si="162"/>
        <v>46.04</v>
      </c>
      <c r="P1777" s="37">
        <f t="shared" si="167"/>
        <v>55.247999999999998</v>
      </c>
      <c r="Q1777" s="32">
        <f t="shared" si="163"/>
        <v>8.9600000000000009</v>
      </c>
      <c r="R1777" s="32">
        <f t="shared" si="164"/>
        <v>-0.24799999999999756</v>
      </c>
      <c r="S1777" s="26">
        <f t="shared" si="165"/>
        <v>1</v>
      </c>
      <c r="T1777" s="26">
        <f t="shared" si="166"/>
        <v>0</v>
      </c>
    </row>
    <row r="1778" spans="13:20" ht="15" x14ac:dyDescent="0.3">
      <c r="M1778" s="34">
        <v>1772.5</v>
      </c>
      <c r="N1778" s="34">
        <v>7.8</v>
      </c>
      <c r="O1778" s="32">
        <f t="shared" si="162"/>
        <v>46.04</v>
      </c>
      <c r="P1778" s="37">
        <f t="shared" si="167"/>
        <v>55.247999999999998</v>
      </c>
      <c r="Q1778" s="32">
        <f t="shared" si="163"/>
        <v>8.9600000000000009</v>
      </c>
      <c r="R1778" s="32">
        <f t="shared" si="164"/>
        <v>-0.24799999999999756</v>
      </c>
      <c r="S1778" s="26">
        <f t="shared" si="165"/>
        <v>1</v>
      </c>
      <c r="T1778" s="26">
        <f t="shared" si="166"/>
        <v>0</v>
      </c>
    </row>
    <row r="1779" spans="13:20" ht="15" x14ac:dyDescent="0.3">
      <c r="M1779" s="34">
        <v>1773.5</v>
      </c>
      <c r="N1779" s="34">
        <v>7.8</v>
      </c>
      <c r="O1779" s="32">
        <f t="shared" si="162"/>
        <v>46.04</v>
      </c>
      <c r="P1779" s="37">
        <f t="shared" si="167"/>
        <v>55.247999999999998</v>
      </c>
      <c r="Q1779" s="32">
        <f t="shared" si="163"/>
        <v>8.9600000000000009</v>
      </c>
      <c r="R1779" s="32">
        <f t="shared" si="164"/>
        <v>-0.24799999999999756</v>
      </c>
      <c r="S1779" s="26">
        <f t="shared" si="165"/>
        <v>1</v>
      </c>
      <c r="T1779" s="26">
        <f t="shared" si="166"/>
        <v>0</v>
      </c>
    </row>
    <row r="1780" spans="13:20" ht="15" x14ac:dyDescent="0.3">
      <c r="M1780" s="34">
        <v>1774.5</v>
      </c>
      <c r="N1780" s="34">
        <v>6.7</v>
      </c>
      <c r="O1780" s="32">
        <f t="shared" si="162"/>
        <v>44.06</v>
      </c>
      <c r="P1780" s="37">
        <f t="shared" si="167"/>
        <v>52.872</v>
      </c>
      <c r="Q1780" s="32">
        <f t="shared" si="163"/>
        <v>10.939999999999998</v>
      </c>
      <c r="R1780" s="32">
        <f t="shared" si="164"/>
        <v>2.1280000000000001</v>
      </c>
      <c r="S1780" s="26">
        <f t="shared" si="165"/>
        <v>1</v>
      </c>
      <c r="T1780" s="26">
        <f t="shared" si="166"/>
        <v>1</v>
      </c>
    </row>
    <row r="1781" spans="13:20" ht="15" x14ac:dyDescent="0.3">
      <c r="M1781" s="34">
        <v>1775.5</v>
      </c>
      <c r="N1781" s="34">
        <v>5.6</v>
      </c>
      <c r="O1781" s="32">
        <f t="shared" si="162"/>
        <v>42.08</v>
      </c>
      <c r="P1781" s="37">
        <f t="shared" si="167"/>
        <v>50.495999999999995</v>
      </c>
      <c r="Q1781" s="32">
        <f t="shared" si="163"/>
        <v>12.920000000000002</v>
      </c>
      <c r="R1781" s="32">
        <f t="shared" si="164"/>
        <v>4.5040000000000049</v>
      </c>
      <c r="S1781" s="26">
        <f t="shared" si="165"/>
        <v>1</v>
      </c>
      <c r="T1781" s="26">
        <f t="shared" si="166"/>
        <v>1</v>
      </c>
    </row>
    <row r="1782" spans="13:20" ht="15" x14ac:dyDescent="0.3">
      <c r="M1782" s="34">
        <v>1776.5</v>
      </c>
      <c r="N1782" s="34">
        <v>5</v>
      </c>
      <c r="O1782" s="32">
        <f t="shared" si="162"/>
        <v>41</v>
      </c>
      <c r="P1782" s="37">
        <f t="shared" si="167"/>
        <v>49.199999999999996</v>
      </c>
      <c r="Q1782" s="32">
        <f t="shared" si="163"/>
        <v>14</v>
      </c>
      <c r="R1782" s="32">
        <f t="shared" si="164"/>
        <v>5.8000000000000043</v>
      </c>
      <c r="S1782" s="26">
        <f t="shared" si="165"/>
        <v>1</v>
      </c>
      <c r="T1782" s="26">
        <f t="shared" si="166"/>
        <v>1</v>
      </c>
    </row>
    <row r="1783" spans="13:20" ht="15" x14ac:dyDescent="0.3">
      <c r="M1783" s="34">
        <v>1777.5</v>
      </c>
      <c r="N1783" s="34">
        <v>5</v>
      </c>
      <c r="O1783" s="32">
        <f t="shared" si="162"/>
        <v>41</v>
      </c>
      <c r="P1783" s="37">
        <f t="shared" si="167"/>
        <v>49.199999999999996</v>
      </c>
      <c r="Q1783" s="32">
        <f t="shared" si="163"/>
        <v>14</v>
      </c>
      <c r="R1783" s="32">
        <f t="shared" si="164"/>
        <v>5.8000000000000043</v>
      </c>
      <c r="S1783" s="26">
        <f t="shared" si="165"/>
        <v>1</v>
      </c>
      <c r="T1783" s="26">
        <f t="shared" si="166"/>
        <v>1</v>
      </c>
    </row>
    <row r="1784" spans="13:20" ht="15" x14ac:dyDescent="0.3">
      <c r="M1784" s="34">
        <v>1778.5</v>
      </c>
      <c r="N1784" s="34">
        <v>5</v>
      </c>
      <c r="O1784" s="32">
        <f t="shared" si="162"/>
        <v>41</v>
      </c>
      <c r="P1784" s="37">
        <f t="shared" si="167"/>
        <v>49.199999999999996</v>
      </c>
      <c r="Q1784" s="32">
        <f t="shared" si="163"/>
        <v>14</v>
      </c>
      <c r="R1784" s="32">
        <f t="shared" si="164"/>
        <v>5.8000000000000043</v>
      </c>
      <c r="S1784" s="26">
        <f t="shared" si="165"/>
        <v>1</v>
      </c>
      <c r="T1784" s="26">
        <f t="shared" si="166"/>
        <v>1</v>
      </c>
    </row>
    <row r="1785" spans="13:20" ht="15" x14ac:dyDescent="0.3">
      <c r="M1785" s="34">
        <v>1779.5</v>
      </c>
      <c r="N1785" s="34">
        <v>4.4000000000000004</v>
      </c>
      <c r="O1785" s="32">
        <f t="shared" si="162"/>
        <v>39.92</v>
      </c>
      <c r="P1785" s="37">
        <f t="shared" si="167"/>
        <v>47.904000000000003</v>
      </c>
      <c r="Q1785" s="32">
        <f t="shared" si="163"/>
        <v>15.079999999999998</v>
      </c>
      <c r="R1785" s="32">
        <f t="shared" si="164"/>
        <v>7.0959999999999965</v>
      </c>
      <c r="S1785" s="26">
        <f t="shared" si="165"/>
        <v>1</v>
      </c>
      <c r="T1785" s="26">
        <f t="shared" si="166"/>
        <v>1</v>
      </c>
    </row>
    <row r="1786" spans="13:20" ht="15" x14ac:dyDescent="0.3">
      <c r="M1786" s="34">
        <v>1780.5</v>
      </c>
      <c r="N1786" s="34">
        <v>3.9</v>
      </c>
      <c r="O1786" s="32">
        <f t="shared" si="162"/>
        <v>39.019999999999996</v>
      </c>
      <c r="P1786" s="37">
        <f t="shared" si="167"/>
        <v>46.823999999999991</v>
      </c>
      <c r="Q1786" s="32">
        <f t="shared" si="163"/>
        <v>15.980000000000004</v>
      </c>
      <c r="R1786" s="32">
        <f t="shared" si="164"/>
        <v>8.176000000000009</v>
      </c>
      <c r="S1786" s="26">
        <f t="shared" si="165"/>
        <v>1</v>
      </c>
      <c r="T1786" s="26">
        <f t="shared" si="166"/>
        <v>1</v>
      </c>
    </row>
    <row r="1787" spans="13:20" ht="15" x14ac:dyDescent="0.3">
      <c r="M1787" s="34">
        <v>1781.5</v>
      </c>
      <c r="N1787" s="34">
        <v>3.9</v>
      </c>
      <c r="O1787" s="32">
        <f t="shared" si="162"/>
        <v>39.019999999999996</v>
      </c>
      <c r="P1787" s="37">
        <f t="shared" si="167"/>
        <v>46.823999999999991</v>
      </c>
      <c r="Q1787" s="32">
        <f t="shared" si="163"/>
        <v>15.980000000000004</v>
      </c>
      <c r="R1787" s="32">
        <f t="shared" si="164"/>
        <v>8.176000000000009</v>
      </c>
      <c r="S1787" s="26">
        <f t="shared" si="165"/>
        <v>1</v>
      </c>
      <c r="T1787" s="26">
        <f t="shared" si="166"/>
        <v>1</v>
      </c>
    </row>
    <row r="1788" spans="13:20" ht="15" x14ac:dyDescent="0.3">
      <c r="M1788" s="34">
        <v>1782.5</v>
      </c>
      <c r="N1788" s="34">
        <v>4.4000000000000004</v>
      </c>
      <c r="O1788" s="32">
        <f t="shared" si="162"/>
        <v>39.92</v>
      </c>
      <c r="P1788" s="37">
        <f t="shared" si="167"/>
        <v>47.904000000000003</v>
      </c>
      <c r="Q1788" s="32">
        <f t="shared" si="163"/>
        <v>15.079999999999998</v>
      </c>
      <c r="R1788" s="32">
        <f t="shared" si="164"/>
        <v>7.0959999999999965</v>
      </c>
      <c r="S1788" s="26">
        <f t="shared" si="165"/>
        <v>1</v>
      </c>
      <c r="T1788" s="26">
        <f t="shared" si="166"/>
        <v>1</v>
      </c>
    </row>
    <row r="1789" spans="13:20" ht="15" x14ac:dyDescent="0.3">
      <c r="M1789" s="34">
        <v>1783.5</v>
      </c>
      <c r="N1789" s="34">
        <v>6.7</v>
      </c>
      <c r="O1789" s="32">
        <f t="shared" si="162"/>
        <v>44.06</v>
      </c>
      <c r="P1789" s="37">
        <f t="shared" si="167"/>
        <v>52.872</v>
      </c>
      <c r="Q1789" s="32">
        <f t="shared" si="163"/>
        <v>10.939999999999998</v>
      </c>
      <c r="R1789" s="32">
        <f t="shared" si="164"/>
        <v>2.1280000000000001</v>
      </c>
      <c r="S1789" s="26">
        <f t="shared" si="165"/>
        <v>1</v>
      </c>
      <c r="T1789" s="26">
        <f t="shared" si="166"/>
        <v>1</v>
      </c>
    </row>
    <row r="1790" spans="13:20" ht="15" x14ac:dyDescent="0.3">
      <c r="M1790" s="34">
        <v>1784.5</v>
      </c>
      <c r="N1790" s="34">
        <v>8.3000000000000007</v>
      </c>
      <c r="O1790" s="32">
        <f t="shared" si="162"/>
        <v>46.94</v>
      </c>
      <c r="P1790" s="37">
        <f t="shared" si="167"/>
        <v>56.327999999999996</v>
      </c>
      <c r="Q1790" s="32">
        <f t="shared" si="163"/>
        <v>8.0600000000000023</v>
      </c>
      <c r="R1790" s="32">
        <f t="shared" si="164"/>
        <v>-1.3279999999999959</v>
      </c>
      <c r="S1790" s="26">
        <f t="shared" si="165"/>
        <v>1</v>
      </c>
      <c r="T1790" s="26">
        <f t="shared" si="166"/>
        <v>0</v>
      </c>
    </row>
    <row r="1791" spans="13:20" ht="15" x14ac:dyDescent="0.3">
      <c r="M1791" s="34">
        <v>1785.5</v>
      </c>
      <c r="N1791" s="34">
        <v>9.4</v>
      </c>
      <c r="O1791" s="32">
        <f t="shared" si="162"/>
        <v>48.92</v>
      </c>
      <c r="P1791" s="37">
        <f t="shared" si="167"/>
        <v>58.704000000000001</v>
      </c>
      <c r="Q1791" s="32">
        <f t="shared" si="163"/>
        <v>6.0799999999999983</v>
      </c>
      <c r="R1791" s="32">
        <f t="shared" si="164"/>
        <v>-3.7040000000000006</v>
      </c>
      <c r="S1791" s="26">
        <f t="shared" si="165"/>
        <v>1</v>
      </c>
      <c r="T1791" s="26">
        <f t="shared" si="166"/>
        <v>0</v>
      </c>
    </row>
    <row r="1792" spans="13:20" ht="15" x14ac:dyDescent="0.3">
      <c r="M1792" s="34">
        <v>1786.5</v>
      </c>
      <c r="N1792" s="34">
        <v>10</v>
      </c>
      <c r="O1792" s="32">
        <f t="shared" si="162"/>
        <v>50</v>
      </c>
      <c r="P1792" s="37">
        <f t="shared" si="167"/>
        <v>60</v>
      </c>
      <c r="Q1792" s="32">
        <f t="shared" si="163"/>
        <v>5</v>
      </c>
      <c r="R1792" s="32">
        <f t="shared" si="164"/>
        <v>-5</v>
      </c>
      <c r="S1792" s="26">
        <f t="shared" si="165"/>
        <v>1</v>
      </c>
      <c r="T1792" s="26">
        <f t="shared" si="166"/>
        <v>0</v>
      </c>
    </row>
    <row r="1793" spans="13:20" ht="15" x14ac:dyDescent="0.3">
      <c r="M1793" s="34">
        <v>1787.5</v>
      </c>
      <c r="N1793" s="34">
        <v>11.1</v>
      </c>
      <c r="O1793" s="32">
        <f t="shared" si="162"/>
        <v>51.980000000000004</v>
      </c>
      <c r="P1793" s="37">
        <f t="shared" si="167"/>
        <v>62.376000000000005</v>
      </c>
      <c r="Q1793" s="32">
        <f t="shared" si="163"/>
        <v>3.019999999999996</v>
      </c>
      <c r="R1793" s="32">
        <f t="shared" si="164"/>
        <v>-7.3760000000000048</v>
      </c>
      <c r="S1793" s="26">
        <f t="shared" si="165"/>
        <v>1</v>
      </c>
      <c r="T1793" s="26">
        <f t="shared" si="166"/>
        <v>0</v>
      </c>
    </row>
    <row r="1794" spans="13:20" ht="15" x14ac:dyDescent="0.3">
      <c r="M1794" s="34">
        <v>1788.5</v>
      </c>
      <c r="N1794" s="34">
        <v>9.4</v>
      </c>
      <c r="O1794" s="32">
        <f t="shared" si="162"/>
        <v>48.92</v>
      </c>
      <c r="P1794" s="37">
        <f t="shared" si="167"/>
        <v>58.704000000000001</v>
      </c>
      <c r="Q1794" s="32">
        <f t="shared" si="163"/>
        <v>6.0799999999999983</v>
      </c>
      <c r="R1794" s="32">
        <f t="shared" si="164"/>
        <v>-3.7040000000000006</v>
      </c>
      <c r="S1794" s="26">
        <f t="shared" si="165"/>
        <v>1</v>
      </c>
      <c r="T1794" s="26">
        <f t="shared" si="166"/>
        <v>0</v>
      </c>
    </row>
    <row r="1795" spans="13:20" ht="15" x14ac:dyDescent="0.3">
      <c r="M1795" s="34">
        <v>1789.5</v>
      </c>
      <c r="N1795" s="34">
        <v>7.8</v>
      </c>
      <c r="O1795" s="32">
        <f t="shared" si="162"/>
        <v>46.04</v>
      </c>
      <c r="P1795" s="37">
        <f t="shared" si="167"/>
        <v>55.247999999999998</v>
      </c>
      <c r="Q1795" s="32">
        <f t="shared" si="163"/>
        <v>8.9600000000000009</v>
      </c>
      <c r="R1795" s="32">
        <f t="shared" si="164"/>
        <v>-0.24799999999999756</v>
      </c>
      <c r="S1795" s="26">
        <f t="shared" si="165"/>
        <v>1</v>
      </c>
      <c r="T1795" s="26">
        <f t="shared" si="166"/>
        <v>0</v>
      </c>
    </row>
    <row r="1796" spans="13:20" ht="15" x14ac:dyDescent="0.3">
      <c r="M1796" s="34">
        <v>1790.5</v>
      </c>
      <c r="N1796" s="34">
        <v>7.2</v>
      </c>
      <c r="O1796" s="32">
        <f t="shared" si="162"/>
        <v>44.96</v>
      </c>
      <c r="P1796" s="37">
        <f t="shared" si="167"/>
        <v>53.951999999999998</v>
      </c>
      <c r="Q1796" s="32">
        <f t="shared" si="163"/>
        <v>10.039999999999999</v>
      </c>
      <c r="R1796" s="32">
        <f t="shared" si="164"/>
        <v>1.0480000000000018</v>
      </c>
      <c r="S1796" s="26">
        <f t="shared" si="165"/>
        <v>1</v>
      </c>
      <c r="T1796" s="26">
        <f t="shared" si="166"/>
        <v>1</v>
      </c>
    </row>
    <row r="1797" spans="13:20" ht="15" x14ac:dyDescent="0.3">
      <c r="M1797" s="34">
        <v>1791.5</v>
      </c>
      <c r="N1797" s="34">
        <v>5.6</v>
      </c>
      <c r="O1797" s="32">
        <f t="shared" si="162"/>
        <v>42.08</v>
      </c>
      <c r="P1797" s="37">
        <f t="shared" si="167"/>
        <v>50.495999999999995</v>
      </c>
      <c r="Q1797" s="32">
        <f t="shared" si="163"/>
        <v>12.920000000000002</v>
      </c>
      <c r="R1797" s="32">
        <f t="shared" si="164"/>
        <v>4.5040000000000049</v>
      </c>
      <c r="S1797" s="26">
        <f t="shared" si="165"/>
        <v>1</v>
      </c>
      <c r="T1797" s="26">
        <f t="shared" si="166"/>
        <v>1</v>
      </c>
    </row>
    <row r="1798" spans="13:20" ht="15" x14ac:dyDescent="0.3">
      <c r="M1798" s="34">
        <v>1792.5</v>
      </c>
      <c r="N1798" s="34">
        <v>4.4000000000000004</v>
      </c>
      <c r="O1798" s="32">
        <f t="shared" ref="O1798:O1861" si="168">CONVERT(N1798,"C","F")</f>
        <v>39.92</v>
      </c>
      <c r="P1798" s="37">
        <f t="shared" si="167"/>
        <v>47.904000000000003</v>
      </c>
      <c r="Q1798" s="32">
        <f t="shared" ref="Q1798:Q1861" si="169">$L$3-O1798</f>
        <v>15.079999999999998</v>
      </c>
      <c r="R1798" s="32">
        <f t="shared" ref="R1798:R1861" si="170">$L$3-P1798</f>
        <v>7.0959999999999965</v>
      </c>
      <c r="S1798" s="26">
        <f t="shared" ref="S1798:S1861" si="171">IF(O1798&lt;=$L$3, 1, 0)</f>
        <v>1</v>
      </c>
      <c r="T1798" s="26">
        <f t="shared" ref="T1798:T1861" si="172">IF(P1798&lt;=$L$3, 1, 0)</f>
        <v>1</v>
      </c>
    </row>
    <row r="1799" spans="13:20" ht="15" x14ac:dyDescent="0.3">
      <c r="M1799" s="34">
        <v>1793.5</v>
      </c>
      <c r="N1799" s="34">
        <v>1.1000000000000001</v>
      </c>
      <c r="O1799" s="32">
        <f t="shared" si="168"/>
        <v>33.979999999999997</v>
      </c>
      <c r="P1799" s="37">
        <f t="shared" ref="P1799:P1862" si="173">O1799*1.2</f>
        <v>40.775999999999996</v>
      </c>
      <c r="Q1799" s="32">
        <f t="shared" si="169"/>
        <v>21.020000000000003</v>
      </c>
      <c r="R1799" s="32">
        <f t="shared" si="170"/>
        <v>14.224000000000004</v>
      </c>
      <c r="S1799" s="26">
        <f t="shared" si="171"/>
        <v>1</v>
      </c>
      <c r="T1799" s="26">
        <f t="shared" si="172"/>
        <v>1</v>
      </c>
    </row>
    <row r="1800" spans="13:20" ht="15" x14ac:dyDescent="0.3">
      <c r="M1800" s="34">
        <v>1794.5</v>
      </c>
      <c r="N1800" s="34">
        <v>1.1000000000000001</v>
      </c>
      <c r="O1800" s="32">
        <f t="shared" si="168"/>
        <v>33.979999999999997</v>
      </c>
      <c r="P1800" s="37">
        <f t="shared" si="173"/>
        <v>40.775999999999996</v>
      </c>
      <c r="Q1800" s="32">
        <f t="shared" si="169"/>
        <v>21.020000000000003</v>
      </c>
      <c r="R1800" s="32">
        <f t="shared" si="170"/>
        <v>14.224000000000004</v>
      </c>
      <c r="S1800" s="26">
        <f t="shared" si="171"/>
        <v>1</v>
      </c>
      <c r="T1800" s="26">
        <f t="shared" si="172"/>
        <v>1</v>
      </c>
    </row>
    <row r="1801" spans="13:20" ht="15" x14ac:dyDescent="0.3">
      <c r="M1801" s="34">
        <v>1795.5</v>
      </c>
      <c r="N1801" s="34">
        <v>0.6</v>
      </c>
      <c r="O1801" s="32">
        <f t="shared" si="168"/>
        <v>33.08</v>
      </c>
      <c r="P1801" s="37">
        <f t="shared" si="173"/>
        <v>39.695999999999998</v>
      </c>
      <c r="Q1801" s="32">
        <f t="shared" si="169"/>
        <v>21.92</v>
      </c>
      <c r="R1801" s="32">
        <f t="shared" si="170"/>
        <v>15.304000000000002</v>
      </c>
      <c r="S1801" s="26">
        <f t="shared" si="171"/>
        <v>1</v>
      </c>
      <c r="T1801" s="26">
        <f t="shared" si="172"/>
        <v>1</v>
      </c>
    </row>
    <row r="1802" spans="13:20" ht="15" x14ac:dyDescent="0.3">
      <c r="M1802" s="34">
        <v>1796.5</v>
      </c>
      <c r="N1802" s="34">
        <v>-0.6</v>
      </c>
      <c r="O1802" s="32">
        <f t="shared" si="168"/>
        <v>30.92</v>
      </c>
      <c r="P1802" s="37">
        <f t="shared" si="173"/>
        <v>37.103999999999999</v>
      </c>
      <c r="Q1802" s="32">
        <f t="shared" si="169"/>
        <v>24.08</v>
      </c>
      <c r="R1802" s="32">
        <f t="shared" si="170"/>
        <v>17.896000000000001</v>
      </c>
      <c r="S1802" s="26">
        <f t="shared" si="171"/>
        <v>1</v>
      </c>
      <c r="T1802" s="26">
        <f t="shared" si="172"/>
        <v>1</v>
      </c>
    </row>
    <row r="1803" spans="13:20" ht="15" x14ac:dyDescent="0.3">
      <c r="M1803" s="34">
        <v>1797.5</v>
      </c>
      <c r="N1803" s="34">
        <v>-1.1000000000000001</v>
      </c>
      <c r="O1803" s="32">
        <f t="shared" si="168"/>
        <v>30.02</v>
      </c>
      <c r="P1803" s="37">
        <f t="shared" si="173"/>
        <v>36.024000000000001</v>
      </c>
      <c r="Q1803" s="32">
        <f t="shared" si="169"/>
        <v>24.98</v>
      </c>
      <c r="R1803" s="32">
        <f t="shared" si="170"/>
        <v>18.975999999999999</v>
      </c>
      <c r="S1803" s="26">
        <f t="shared" si="171"/>
        <v>1</v>
      </c>
      <c r="T1803" s="26">
        <f t="shared" si="172"/>
        <v>1</v>
      </c>
    </row>
    <row r="1804" spans="13:20" ht="15" x14ac:dyDescent="0.3">
      <c r="M1804" s="34">
        <v>1798.5</v>
      </c>
      <c r="N1804" s="34">
        <v>-1.7</v>
      </c>
      <c r="O1804" s="32">
        <f t="shared" si="168"/>
        <v>28.94</v>
      </c>
      <c r="P1804" s="37">
        <f t="shared" si="173"/>
        <v>34.728000000000002</v>
      </c>
      <c r="Q1804" s="32">
        <f t="shared" si="169"/>
        <v>26.06</v>
      </c>
      <c r="R1804" s="32">
        <f t="shared" si="170"/>
        <v>20.271999999999998</v>
      </c>
      <c r="S1804" s="26">
        <f t="shared" si="171"/>
        <v>1</v>
      </c>
      <c r="T1804" s="26">
        <f t="shared" si="172"/>
        <v>1</v>
      </c>
    </row>
    <row r="1805" spans="13:20" ht="15" x14ac:dyDescent="0.3">
      <c r="M1805" s="34">
        <v>1799.5</v>
      </c>
      <c r="N1805" s="34">
        <v>-2.8</v>
      </c>
      <c r="O1805" s="32">
        <f t="shared" si="168"/>
        <v>26.96</v>
      </c>
      <c r="P1805" s="37">
        <f t="shared" si="173"/>
        <v>32.351999999999997</v>
      </c>
      <c r="Q1805" s="32">
        <f t="shared" si="169"/>
        <v>28.04</v>
      </c>
      <c r="R1805" s="32">
        <f t="shared" si="170"/>
        <v>22.648000000000003</v>
      </c>
      <c r="S1805" s="26">
        <f t="shared" si="171"/>
        <v>1</v>
      </c>
      <c r="T1805" s="26">
        <f t="shared" si="172"/>
        <v>1</v>
      </c>
    </row>
    <row r="1806" spans="13:20" ht="15" x14ac:dyDescent="0.3">
      <c r="M1806" s="34">
        <v>1800.5</v>
      </c>
      <c r="N1806" s="34">
        <v>-3.9</v>
      </c>
      <c r="O1806" s="32">
        <f t="shared" si="168"/>
        <v>24.98</v>
      </c>
      <c r="P1806" s="37">
        <f t="shared" si="173"/>
        <v>29.975999999999999</v>
      </c>
      <c r="Q1806" s="32">
        <f t="shared" si="169"/>
        <v>30.02</v>
      </c>
      <c r="R1806" s="32">
        <f t="shared" si="170"/>
        <v>25.024000000000001</v>
      </c>
      <c r="S1806" s="26">
        <f t="shared" si="171"/>
        <v>1</v>
      </c>
      <c r="T1806" s="26">
        <f t="shared" si="172"/>
        <v>1</v>
      </c>
    </row>
    <row r="1807" spans="13:20" ht="15" x14ac:dyDescent="0.3">
      <c r="M1807" s="34">
        <v>1801.5</v>
      </c>
      <c r="N1807" s="34">
        <v>-4.4000000000000004</v>
      </c>
      <c r="O1807" s="32">
        <f t="shared" si="168"/>
        <v>24.08</v>
      </c>
      <c r="P1807" s="37">
        <f t="shared" si="173"/>
        <v>28.895999999999997</v>
      </c>
      <c r="Q1807" s="32">
        <f t="shared" si="169"/>
        <v>30.92</v>
      </c>
      <c r="R1807" s="32">
        <f t="shared" si="170"/>
        <v>26.104000000000003</v>
      </c>
      <c r="S1807" s="26">
        <f t="shared" si="171"/>
        <v>1</v>
      </c>
      <c r="T1807" s="26">
        <f t="shared" si="172"/>
        <v>1</v>
      </c>
    </row>
    <row r="1808" spans="13:20" ht="15" x14ac:dyDescent="0.3">
      <c r="M1808" s="34">
        <v>1802.5</v>
      </c>
      <c r="N1808" s="34">
        <v>-5</v>
      </c>
      <c r="O1808" s="32">
        <f t="shared" si="168"/>
        <v>23</v>
      </c>
      <c r="P1808" s="37">
        <f t="shared" si="173"/>
        <v>27.599999999999998</v>
      </c>
      <c r="Q1808" s="32">
        <f t="shared" si="169"/>
        <v>32</v>
      </c>
      <c r="R1808" s="32">
        <f t="shared" si="170"/>
        <v>27.400000000000002</v>
      </c>
      <c r="S1808" s="26">
        <f t="shared" si="171"/>
        <v>1</v>
      </c>
      <c r="T1808" s="26">
        <f t="shared" si="172"/>
        <v>1</v>
      </c>
    </row>
    <row r="1809" spans="13:20" ht="15" x14ac:dyDescent="0.3">
      <c r="M1809" s="34">
        <v>1803.5</v>
      </c>
      <c r="N1809" s="34">
        <v>-6.1</v>
      </c>
      <c r="O1809" s="32">
        <f t="shared" si="168"/>
        <v>21.02</v>
      </c>
      <c r="P1809" s="37">
        <f t="shared" si="173"/>
        <v>25.224</v>
      </c>
      <c r="Q1809" s="32">
        <f t="shared" si="169"/>
        <v>33.980000000000004</v>
      </c>
      <c r="R1809" s="32">
        <f t="shared" si="170"/>
        <v>29.776</v>
      </c>
      <c r="S1809" s="26">
        <f t="shared" si="171"/>
        <v>1</v>
      </c>
      <c r="T1809" s="26">
        <f t="shared" si="172"/>
        <v>1</v>
      </c>
    </row>
    <row r="1810" spans="13:20" ht="15" x14ac:dyDescent="0.3">
      <c r="M1810" s="34">
        <v>1804.5</v>
      </c>
      <c r="N1810" s="34">
        <v>-6.7</v>
      </c>
      <c r="O1810" s="32">
        <f t="shared" si="168"/>
        <v>19.939999999999998</v>
      </c>
      <c r="P1810" s="37">
        <f t="shared" si="173"/>
        <v>23.927999999999997</v>
      </c>
      <c r="Q1810" s="32">
        <f t="shared" si="169"/>
        <v>35.06</v>
      </c>
      <c r="R1810" s="32">
        <f t="shared" si="170"/>
        <v>31.072000000000003</v>
      </c>
      <c r="S1810" s="26">
        <f t="shared" si="171"/>
        <v>1</v>
      </c>
      <c r="T1810" s="26">
        <f t="shared" si="172"/>
        <v>1</v>
      </c>
    </row>
    <row r="1811" spans="13:20" ht="15" x14ac:dyDescent="0.3">
      <c r="M1811" s="34">
        <v>1805.5</v>
      </c>
      <c r="N1811" s="34">
        <v>-6.7</v>
      </c>
      <c r="O1811" s="32">
        <f t="shared" si="168"/>
        <v>19.939999999999998</v>
      </c>
      <c r="P1811" s="37">
        <f t="shared" si="173"/>
        <v>23.927999999999997</v>
      </c>
      <c r="Q1811" s="32">
        <f t="shared" si="169"/>
        <v>35.06</v>
      </c>
      <c r="R1811" s="32">
        <f t="shared" si="170"/>
        <v>31.072000000000003</v>
      </c>
      <c r="S1811" s="26">
        <f t="shared" si="171"/>
        <v>1</v>
      </c>
      <c r="T1811" s="26">
        <f t="shared" si="172"/>
        <v>1</v>
      </c>
    </row>
    <row r="1812" spans="13:20" ht="15" x14ac:dyDescent="0.3">
      <c r="M1812" s="34">
        <v>1806.5</v>
      </c>
      <c r="N1812" s="34">
        <v>-6.7</v>
      </c>
      <c r="O1812" s="32">
        <f t="shared" si="168"/>
        <v>19.939999999999998</v>
      </c>
      <c r="P1812" s="37">
        <f t="shared" si="173"/>
        <v>23.927999999999997</v>
      </c>
      <c r="Q1812" s="32">
        <f t="shared" si="169"/>
        <v>35.06</v>
      </c>
      <c r="R1812" s="32">
        <f t="shared" si="170"/>
        <v>31.072000000000003</v>
      </c>
      <c r="S1812" s="26">
        <f t="shared" si="171"/>
        <v>1</v>
      </c>
      <c r="T1812" s="26">
        <f t="shared" si="172"/>
        <v>1</v>
      </c>
    </row>
    <row r="1813" spans="13:20" ht="15" x14ac:dyDescent="0.3">
      <c r="M1813" s="34">
        <v>1807.5</v>
      </c>
      <c r="N1813" s="34">
        <v>-4.4000000000000004</v>
      </c>
      <c r="O1813" s="32">
        <f t="shared" si="168"/>
        <v>24.08</v>
      </c>
      <c r="P1813" s="37">
        <f t="shared" si="173"/>
        <v>28.895999999999997</v>
      </c>
      <c r="Q1813" s="32">
        <f t="shared" si="169"/>
        <v>30.92</v>
      </c>
      <c r="R1813" s="32">
        <f t="shared" si="170"/>
        <v>26.104000000000003</v>
      </c>
      <c r="S1813" s="26">
        <f t="shared" si="171"/>
        <v>1</v>
      </c>
      <c r="T1813" s="26">
        <f t="shared" si="172"/>
        <v>1</v>
      </c>
    </row>
    <row r="1814" spans="13:20" ht="15" x14ac:dyDescent="0.3">
      <c r="M1814" s="34">
        <v>1808.5</v>
      </c>
      <c r="N1814" s="34">
        <v>-3.3</v>
      </c>
      <c r="O1814" s="32">
        <f t="shared" si="168"/>
        <v>26.060000000000002</v>
      </c>
      <c r="P1814" s="37">
        <f t="shared" si="173"/>
        <v>31.272000000000002</v>
      </c>
      <c r="Q1814" s="32">
        <f t="shared" si="169"/>
        <v>28.939999999999998</v>
      </c>
      <c r="R1814" s="32">
        <f t="shared" si="170"/>
        <v>23.727999999999998</v>
      </c>
      <c r="S1814" s="26">
        <f t="shared" si="171"/>
        <v>1</v>
      </c>
      <c r="T1814" s="26">
        <f t="shared" si="172"/>
        <v>1</v>
      </c>
    </row>
    <row r="1815" spans="13:20" ht="15" x14ac:dyDescent="0.3">
      <c r="M1815" s="34">
        <v>1809.5</v>
      </c>
      <c r="N1815" s="34">
        <v>-1.7</v>
      </c>
      <c r="O1815" s="32">
        <f t="shared" si="168"/>
        <v>28.94</v>
      </c>
      <c r="P1815" s="37">
        <f t="shared" si="173"/>
        <v>34.728000000000002</v>
      </c>
      <c r="Q1815" s="32">
        <f t="shared" si="169"/>
        <v>26.06</v>
      </c>
      <c r="R1815" s="32">
        <f t="shared" si="170"/>
        <v>20.271999999999998</v>
      </c>
      <c r="S1815" s="26">
        <f t="shared" si="171"/>
        <v>1</v>
      </c>
      <c r="T1815" s="26">
        <f t="shared" si="172"/>
        <v>1</v>
      </c>
    </row>
    <row r="1816" spans="13:20" ht="15" x14ac:dyDescent="0.3">
      <c r="M1816" s="34">
        <v>1810.5</v>
      </c>
      <c r="N1816" s="34">
        <v>0.6</v>
      </c>
      <c r="O1816" s="32">
        <f t="shared" si="168"/>
        <v>33.08</v>
      </c>
      <c r="P1816" s="37">
        <f t="shared" si="173"/>
        <v>39.695999999999998</v>
      </c>
      <c r="Q1816" s="32">
        <f t="shared" si="169"/>
        <v>21.92</v>
      </c>
      <c r="R1816" s="32">
        <f t="shared" si="170"/>
        <v>15.304000000000002</v>
      </c>
      <c r="S1816" s="26">
        <f t="shared" si="171"/>
        <v>1</v>
      </c>
      <c r="T1816" s="26">
        <f t="shared" si="172"/>
        <v>1</v>
      </c>
    </row>
    <row r="1817" spans="13:20" ht="15" x14ac:dyDescent="0.3">
      <c r="M1817" s="34">
        <v>1811.5</v>
      </c>
      <c r="N1817" s="34">
        <v>2.2000000000000002</v>
      </c>
      <c r="O1817" s="32">
        <f t="shared" si="168"/>
        <v>35.96</v>
      </c>
      <c r="P1817" s="37">
        <f t="shared" si="173"/>
        <v>43.152000000000001</v>
      </c>
      <c r="Q1817" s="32">
        <f t="shared" si="169"/>
        <v>19.04</v>
      </c>
      <c r="R1817" s="32">
        <f t="shared" si="170"/>
        <v>11.847999999999999</v>
      </c>
      <c r="S1817" s="26">
        <f t="shared" si="171"/>
        <v>1</v>
      </c>
      <c r="T1817" s="26">
        <f t="shared" si="172"/>
        <v>1</v>
      </c>
    </row>
    <row r="1818" spans="13:20" ht="15" x14ac:dyDescent="0.3">
      <c r="M1818" s="34">
        <v>1812.5</v>
      </c>
      <c r="N1818" s="34">
        <v>3.3</v>
      </c>
      <c r="O1818" s="32">
        <f t="shared" si="168"/>
        <v>37.94</v>
      </c>
      <c r="P1818" s="37">
        <f t="shared" si="173"/>
        <v>45.527999999999999</v>
      </c>
      <c r="Q1818" s="32">
        <f t="shared" si="169"/>
        <v>17.060000000000002</v>
      </c>
      <c r="R1818" s="32">
        <f t="shared" si="170"/>
        <v>9.4720000000000013</v>
      </c>
      <c r="S1818" s="26">
        <f t="shared" si="171"/>
        <v>1</v>
      </c>
      <c r="T1818" s="26">
        <f t="shared" si="172"/>
        <v>1</v>
      </c>
    </row>
    <row r="1819" spans="13:20" ht="15" x14ac:dyDescent="0.3">
      <c r="M1819" s="34">
        <v>1813.5</v>
      </c>
      <c r="N1819" s="34">
        <v>4.4000000000000004</v>
      </c>
      <c r="O1819" s="32">
        <f t="shared" si="168"/>
        <v>39.92</v>
      </c>
      <c r="P1819" s="37">
        <f t="shared" si="173"/>
        <v>47.904000000000003</v>
      </c>
      <c r="Q1819" s="32">
        <f t="shared" si="169"/>
        <v>15.079999999999998</v>
      </c>
      <c r="R1819" s="32">
        <f t="shared" si="170"/>
        <v>7.0959999999999965</v>
      </c>
      <c r="S1819" s="26">
        <f t="shared" si="171"/>
        <v>1</v>
      </c>
      <c r="T1819" s="26">
        <f t="shared" si="172"/>
        <v>1</v>
      </c>
    </row>
    <row r="1820" spans="13:20" ht="15" x14ac:dyDescent="0.3">
      <c r="M1820" s="34">
        <v>1814.5</v>
      </c>
      <c r="N1820" s="34">
        <v>5</v>
      </c>
      <c r="O1820" s="32">
        <f t="shared" si="168"/>
        <v>41</v>
      </c>
      <c r="P1820" s="37">
        <f t="shared" si="173"/>
        <v>49.199999999999996</v>
      </c>
      <c r="Q1820" s="32">
        <f t="shared" si="169"/>
        <v>14</v>
      </c>
      <c r="R1820" s="32">
        <f t="shared" si="170"/>
        <v>5.8000000000000043</v>
      </c>
      <c r="S1820" s="26">
        <f t="shared" si="171"/>
        <v>1</v>
      </c>
      <c r="T1820" s="26">
        <f t="shared" si="172"/>
        <v>1</v>
      </c>
    </row>
    <row r="1821" spans="13:20" ht="15" x14ac:dyDescent="0.3">
      <c r="M1821" s="34">
        <v>1815.5</v>
      </c>
      <c r="N1821" s="34">
        <v>5</v>
      </c>
      <c r="O1821" s="32">
        <f t="shared" si="168"/>
        <v>41</v>
      </c>
      <c r="P1821" s="37">
        <f t="shared" si="173"/>
        <v>49.199999999999996</v>
      </c>
      <c r="Q1821" s="32">
        <f t="shared" si="169"/>
        <v>14</v>
      </c>
      <c r="R1821" s="32">
        <f t="shared" si="170"/>
        <v>5.8000000000000043</v>
      </c>
      <c r="S1821" s="26">
        <f t="shared" si="171"/>
        <v>1</v>
      </c>
      <c r="T1821" s="26">
        <f t="shared" si="172"/>
        <v>1</v>
      </c>
    </row>
    <row r="1822" spans="13:20" ht="15" x14ac:dyDescent="0.3">
      <c r="M1822" s="34">
        <v>1816.5</v>
      </c>
      <c r="N1822" s="34">
        <v>4.4000000000000004</v>
      </c>
      <c r="O1822" s="32">
        <f t="shared" si="168"/>
        <v>39.92</v>
      </c>
      <c r="P1822" s="37">
        <f t="shared" si="173"/>
        <v>47.904000000000003</v>
      </c>
      <c r="Q1822" s="32">
        <f t="shared" si="169"/>
        <v>15.079999999999998</v>
      </c>
      <c r="R1822" s="32">
        <f t="shared" si="170"/>
        <v>7.0959999999999965</v>
      </c>
      <c r="S1822" s="26">
        <f t="shared" si="171"/>
        <v>1</v>
      </c>
      <c r="T1822" s="26">
        <f t="shared" si="172"/>
        <v>1</v>
      </c>
    </row>
    <row r="1823" spans="13:20" ht="15" x14ac:dyDescent="0.3">
      <c r="M1823" s="34">
        <v>1817.5</v>
      </c>
      <c r="N1823" s="34">
        <v>3.9</v>
      </c>
      <c r="O1823" s="32">
        <f t="shared" si="168"/>
        <v>39.019999999999996</v>
      </c>
      <c r="P1823" s="37">
        <f t="shared" si="173"/>
        <v>46.823999999999991</v>
      </c>
      <c r="Q1823" s="32">
        <f t="shared" si="169"/>
        <v>15.980000000000004</v>
      </c>
      <c r="R1823" s="32">
        <f t="shared" si="170"/>
        <v>8.176000000000009</v>
      </c>
      <c r="S1823" s="26">
        <f t="shared" si="171"/>
        <v>1</v>
      </c>
      <c r="T1823" s="26">
        <f t="shared" si="172"/>
        <v>1</v>
      </c>
    </row>
    <row r="1824" spans="13:20" ht="15" x14ac:dyDescent="0.3">
      <c r="M1824" s="34">
        <v>1818.5</v>
      </c>
      <c r="N1824" s="34">
        <v>2.8</v>
      </c>
      <c r="O1824" s="32">
        <f t="shared" si="168"/>
        <v>37.04</v>
      </c>
      <c r="P1824" s="37">
        <f t="shared" si="173"/>
        <v>44.448</v>
      </c>
      <c r="Q1824" s="32">
        <f t="shared" si="169"/>
        <v>17.96</v>
      </c>
      <c r="R1824" s="32">
        <f t="shared" si="170"/>
        <v>10.552</v>
      </c>
      <c r="S1824" s="26">
        <f t="shared" si="171"/>
        <v>1</v>
      </c>
      <c r="T1824" s="26">
        <f t="shared" si="172"/>
        <v>1</v>
      </c>
    </row>
    <row r="1825" spans="13:20" ht="15" x14ac:dyDescent="0.3">
      <c r="M1825" s="34">
        <v>1819.5</v>
      </c>
      <c r="N1825" s="34">
        <v>1.7</v>
      </c>
      <c r="O1825" s="32">
        <f t="shared" si="168"/>
        <v>35.06</v>
      </c>
      <c r="P1825" s="37">
        <f t="shared" si="173"/>
        <v>42.072000000000003</v>
      </c>
      <c r="Q1825" s="32">
        <f t="shared" si="169"/>
        <v>19.939999999999998</v>
      </c>
      <c r="R1825" s="32">
        <f t="shared" si="170"/>
        <v>12.927999999999997</v>
      </c>
      <c r="S1825" s="26">
        <f t="shared" si="171"/>
        <v>1</v>
      </c>
      <c r="T1825" s="26">
        <f t="shared" si="172"/>
        <v>1</v>
      </c>
    </row>
    <row r="1826" spans="13:20" ht="15" x14ac:dyDescent="0.3">
      <c r="M1826" s="34">
        <v>1820.5</v>
      </c>
      <c r="N1826" s="34">
        <v>1.7</v>
      </c>
      <c r="O1826" s="32">
        <f t="shared" si="168"/>
        <v>35.06</v>
      </c>
      <c r="P1826" s="37">
        <f t="shared" si="173"/>
        <v>42.072000000000003</v>
      </c>
      <c r="Q1826" s="32">
        <f t="shared" si="169"/>
        <v>19.939999999999998</v>
      </c>
      <c r="R1826" s="32">
        <f t="shared" si="170"/>
        <v>12.927999999999997</v>
      </c>
      <c r="S1826" s="26">
        <f t="shared" si="171"/>
        <v>1</v>
      </c>
      <c r="T1826" s="26">
        <f t="shared" si="172"/>
        <v>1</v>
      </c>
    </row>
    <row r="1827" spans="13:20" ht="15" x14ac:dyDescent="0.3">
      <c r="M1827" s="34">
        <v>1821.5</v>
      </c>
      <c r="N1827" s="34">
        <v>-2.2000000000000002</v>
      </c>
      <c r="O1827" s="32">
        <f t="shared" si="168"/>
        <v>28.04</v>
      </c>
      <c r="P1827" s="37">
        <f t="shared" si="173"/>
        <v>33.647999999999996</v>
      </c>
      <c r="Q1827" s="32">
        <f t="shared" si="169"/>
        <v>26.96</v>
      </c>
      <c r="R1827" s="32">
        <f t="shared" si="170"/>
        <v>21.352000000000004</v>
      </c>
      <c r="S1827" s="26">
        <f t="shared" si="171"/>
        <v>1</v>
      </c>
      <c r="T1827" s="26">
        <f t="shared" si="172"/>
        <v>1</v>
      </c>
    </row>
    <row r="1828" spans="13:20" ht="15" x14ac:dyDescent="0.3">
      <c r="M1828" s="34">
        <v>1822.5</v>
      </c>
      <c r="N1828" s="34">
        <v>-3.3</v>
      </c>
      <c r="O1828" s="32">
        <f t="shared" si="168"/>
        <v>26.060000000000002</v>
      </c>
      <c r="P1828" s="37">
        <f t="shared" si="173"/>
        <v>31.272000000000002</v>
      </c>
      <c r="Q1828" s="32">
        <f t="shared" si="169"/>
        <v>28.939999999999998</v>
      </c>
      <c r="R1828" s="32">
        <f t="shared" si="170"/>
        <v>23.727999999999998</v>
      </c>
      <c r="S1828" s="26">
        <f t="shared" si="171"/>
        <v>1</v>
      </c>
      <c r="T1828" s="26">
        <f t="shared" si="172"/>
        <v>1</v>
      </c>
    </row>
    <row r="1829" spans="13:20" ht="15" x14ac:dyDescent="0.3">
      <c r="M1829" s="34">
        <v>1823.5</v>
      </c>
      <c r="N1829" s="34">
        <v>-4.4000000000000004</v>
      </c>
      <c r="O1829" s="32">
        <f t="shared" si="168"/>
        <v>24.08</v>
      </c>
      <c r="P1829" s="37">
        <f t="shared" si="173"/>
        <v>28.895999999999997</v>
      </c>
      <c r="Q1829" s="32">
        <f t="shared" si="169"/>
        <v>30.92</v>
      </c>
      <c r="R1829" s="32">
        <f t="shared" si="170"/>
        <v>26.104000000000003</v>
      </c>
      <c r="S1829" s="26">
        <f t="shared" si="171"/>
        <v>1</v>
      </c>
      <c r="T1829" s="26">
        <f t="shared" si="172"/>
        <v>1</v>
      </c>
    </row>
    <row r="1830" spans="13:20" ht="15" x14ac:dyDescent="0.3">
      <c r="M1830" s="34">
        <v>1824.5</v>
      </c>
      <c r="N1830" s="34">
        <v>-5</v>
      </c>
      <c r="O1830" s="32">
        <f t="shared" si="168"/>
        <v>23</v>
      </c>
      <c r="P1830" s="37">
        <f t="shared" si="173"/>
        <v>27.599999999999998</v>
      </c>
      <c r="Q1830" s="32">
        <f t="shared" si="169"/>
        <v>32</v>
      </c>
      <c r="R1830" s="32">
        <f t="shared" si="170"/>
        <v>27.400000000000002</v>
      </c>
      <c r="S1830" s="26">
        <f t="shared" si="171"/>
        <v>1</v>
      </c>
      <c r="T1830" s="26">
        <f t="shared" si="172"/>
        <v>1</v>
      </c>
    </row>
    <row r="1831" spans="13:20" ht="15" x14ac:dyDescent="0.3">
      <c r="M1831" s="34">
        <v>1825.5</v>
      </c>
      <c r="N1831" s="34">
        <v>-6.1</v>
      </c>
      <c r="O1831" s="32">
        <f t="shared" si="168"/>
        <v>21.02</v>
      </c>
      <c r="P1831" s="37">
        <f t="shared" si="173"/>
        <v>25.224</v>
      </c>
      <c r="Q1831" s="32">
        <f t="shared" si="169"/>
        <v>33.980000000000004</v>
      </c>
      <c r="R1831" s="32">
        <f t="shared" si="170"/>
        <v>29.776</v>
      </c>
      <c r="S1831" s="26">
        <f t="shared" si="171"/>
        <v>1</v>
      </c>
      <c r="T1831" s="26">
        <f t="shared" si="172"/>
        <v>1</v>
      </c>
    </row>
    <row r="1832" spans="13:20" ht="15" x14ac:dyDescent="0.3">
      <c r="M1832" s="34">
        <v>1826.5</v>
      </c>
      <c r="N1832" s="34">
        <v>-6.1</v>
      </c>
      <c r="O1832" s="32">
        <f t="shared" si="168"/>
        <v>21.02</v>
      </c>
      <c r="P1832" s="37">
        <f t="shared" si="173"/>
        <v>25.224</v>
      </c>
      <c r="Q1832" s="32">
        <f t="shared" si="169"/>
        <v>33.980000000000004</v>
      </c>
      <c r="R1832" s="32">
        <f t="shared" si="170"/>
        <v>29.776</v>
      </c>
      <c r="S1832" s="26">
        <f t="shared" si="171"/>
        <v>1</v>
      </c>
      <c r="T1832" s="26">
        <f t="shared" si="172"/>
        <v>1</v>
      </c>
    </row>
    <row r="1833" spans="13:20" ht="15" x14ac:dyDescent="0.3">
      <c r="M1833" s="34">
        <v>1827.5</v>
      </c>
      <c r="N1833" s="34">
        <v>-6.7</v>
      </c>
      <c r="O1833" s="32">
        <f t="shared" si="168"/>
        <v>19.939999999999998</v>
      </c>
      <c r="P1833" s="37">
        <f t="shared" si="173"/>
        <v>23.927999999999997</v>
      </c>
      <c r="Q1833" s="32">
        <f t="shared" si="169"/>
        <v>35.06</v>
      </c>
      <c r="R1833" s="32">
        <f t="shared" si="170"/>
        <v>31.072000000000003</v>
      </c>
      <c r="S1833" s="26">
        <f t="shared" si="171"/>
        <v>1</v>
      </c>
      <c r="T1833" s="26">
        <f t="shared" si="172"/>
        <v>1</v>
      </c>
    </row>
    <row r="1834" spans="13:20" ht="15" x14ac:dyDescent="0.3">
      <c r="M1834" s="34">
        <v>1828.5</v>
      </c>
      <c r="N1834" s="34">
        <v>-6.7</v>
      </c>
      <c r="O1834" s="32">
        <f t="shared" si="168"/>
        <v>19.939999999999998</v>
      </c>
      <c r="P1834" s="37">
        <f t="shared" si="173"/>
        <v>23.927999999999997</v>
      </c>
      <c r="Q1834" s="32">
        <f t="shared" si="169"/>
        <v>35.06</v>
      </c>
      <c r="R1834" s="32">
        <f t="shared" si="170"/>
        <v>31.072000000000003</v>
      </c>
      <c r="S1834" s="26">
        <f t="shared" si="171"/>
        <v>1</v>
      </c>
      <c r="T1834" s="26">
        <f t="shared" si="172"/>
        <v>1</v>
      </c>
    </row>
    <row r="1835" spans="13:20" ht="15" x14ac:dyDescent="0.3">
      <c r="M1835" s="34">
        <v>1829.5</v>
      </c>
      <c r="N1835" s="34">
        <v>-6.1</v>
      </c>
      <c r="O1835" s="32">
        <f t="shared" si="168"/>
        <v>21.02</v>
      </c>
      <c r="P1835" s="37">
        <f t="shared" si="173"/>
        <v>25.224</v>
      </c>
      <c r="Q1835" s="32">
        <f t="shared" si="169"/>
        <v>33.980000000000004</v>
      </c>
      <c r="R1835" s="32">
        <f t="shared" si="170"/>
        <v>29.776</v>
      </c>
      <c r="S1835" s="26">
        <f t="shared" si="171"/>
        <v>1</v>
      </c>
      <c r="T1835" s="26">
        <f t="shared" si="172"/>
        <v>1</v>
      </c>
    </row>
    <row r="1836" spans="13:20" ht="15" x14ac:dyDescent="0.3">
      <c r="M1836" s="34">
        <v>1830.5</v>
      </c>
      <c r="N1836" s="34">
        <v>-5.6</v>
      </c>
      <c r="O1836" s="32">
        <f t="shared" si="168"/>
        <v>21.92</v>
      </c>
      <c r="P1836" s="37">
        <f t="shared" si="173"/>
        <v>26.304000000000002</v>
      </c>
      <c r="Q1836" s="32">
        <f t="shared" si="169"/>
        <v>33.08</v>
      </c>
      <c r="R1836" s="32">
        <f t="shared" si="170"/>
        <v>28.695999999999998</v>
      </c>
      <c r="S1836" s="26">
        <f t="shared" si="171"/>
        <v>1</v>
      </c>
      <c r="T1836" s="26">
        <f t="shared" si="172"/>
        <v>1</v>
      </c>
    </row>
    <row r="1837" spans="13:20" ht="15" x14ac:dyDescent="0.3">
      <c r="M1837" s="34">
        <v>1831.5</v>
      </c>
      <c r="N1837" s="34">
        <v>-4.4000000000000004</v>
      </c>
      <c r="O1837" s="32">
        <f t="shared" si="168"/>
        <v>24.08</v>
      </c>
      <c r="P1837" s="37">
        <f t="shared" si="173"/>
        <v>28.895999999999997</v>
      </c>
      <c r="Q1837" s="32">
        <f t="shared" si="169"/>
        <v>30.92</v>
      </c>
      <c r="R1837" s="32">
        <f t="shared" si="170"/>
        <v>26.104000000000003</v>
      </c>
      <c r="S1837" s="26">
        <f t="shared" si="171"/>
        <v>1</v>
      </c>
      <c r="T1837" s="26">
        <f t="shared" si="172"/>
        <v>1</v>
      </c>
    </row>
    <row r="1838" spans="13:20" ht="15" x14ac:dyDescent="0.3">
      <c r="M1838" s="34">
        <v>1832.5</v>
      </c>
      <c r="N1838" s="34">
        <v>-2.8</v>
      </c>
      <c r="O1838" s="32">
        <f t="shared" si="168"/>
        <v>26.96</v>
      </c>
      <c r="P1838" s="37">
        <f t="shared" si="173"/>
        <v>32.351999999999997</v>
      </c>
      <c r="Q1838" s="32">
        <f t="shared" si="169"/>
        <v>28.04</v>
      </c>
      <c r="R1838" s="32">
        <f t="shared" si="170"/>
        <v>22.648000000000003</v>
      </c>
      <c r="S1838" s="26">
        <f t="shared" si="171"/>
        <v>1</v>
      </c>
      <c r="T1838" s="26">
        <f t="shared" si="172"/>
        <v>1</v>
      </c>
    </row>
    <row r="1839" spans="13:20" ht="15" x14ac:dyDescent="0.3">
      <c r="M1839" s="34">
        <v>1833.5</v>
      </c>
      <c r="N1839" s="34">
        <v>-1.7</v>
      </c>
      <c r="O1839" s="32">
        <f t="shared" si="168"/>
        <v>28.94</v>
      </c>
      <c r="P1839" s="37">
        <f t="shared" si="173"/>
        <v>34.728000000000002</v>
      </c>
      <c r="Q1839" s="32">
        <f t="shared" si="169"/>
        <v>26.06</v>
      </c>
      <c r="R1839" s="32">
        <f t="shared" si="170"/>
        <v>20.271999999999998</v>
      </c>
      <c r="S1839" s="26">
        <f t="shared" si="171"/>
        <v>1</v>
      </c>
      <c r="T1839" s="26">
        <f t="shared" si="172"/>
        <v>1</v>
      </c>
    </row>
    <row r="1840" spans="13:20" ht="15" x14ac:dyDescent="0.3">
      <c r="M1840" s="34">
        <v>1834.5</v>
      </c>
      <c r="N1840" s="34">
        <v>0</v>
      </c>
      <c r="O1840" s="32">
        <f t="shared" si="168"/>
        <v>32</v>
      </c>
      <c r="P1840" s="37">
        <f t="shared" si="173"/>
        <v>38.4</v>
      </c>
      <c r="Q1840" s="32">
        <f t="shared" si="169"/>
        <v>23</v>
      </c>
      <c r="R1840" s="32">
        <f t="shared" si="170"/>
        <v>16.600000000000001</v>
      </c>
      <c r="S1840" s="26">
        <f t="shared" si="171"/>
        <v>1</v>
      </c>
      <c r="T1840" s="26">
        <f t="shared" si="172"/>
        <v>1</v>
      </c>
    </row>
    <row r="1841" spans="13:20" ht="15" x14ac:dyDescent="0.3">
      <c r="M1841" s="34">
        <v>1835.5</v>
      </c>
      <c r="N1841" s="34">
        <v>0.6</v>
      </c>
      <c r="O1841" s="32">
        <f t="shared" si="168"/>
        <v>33.08</v>
      </c>
      <c r="P1841" s="37">
        <f t="shared" si="173"/>
        <v>39.695999999999998</v>
      </c>
      <c r="Q1841" s="32">
        <f t="shared" si="169"/>
        <v>21.92</v>
      </c>
      <c r="R1841" s="32">
        <f t="shared" si="170"/>
        <v>15.304000000000002</v>
      </c>
      <c r="S1841" s="26">
        <f t="shared" si="171"/>
        <v>1</v>
      </c>
      <c r="T1841" s="26">
        <f t="shared" si="172"/>
        <v>1</v>
      </c>
    </row>
    <row r="1842" spans="13:20" ht="15" x14ac:dyDescent="0.3">
      <c r="M1842" s="34">
        <v>1836.5</v>
      </c>
      <c r="N1842" s="34">
        <v>1.7</v>
      </c>
      <c r="O1842" s="32">
        <f t="shared" si="168"/>
        <v>35.06</v>
      </c>
      <c r="P1842" s="37">
        <f t="shared" si="173"/>
        <v>42.072000000000003</v>
      </c>
      <c r="Q1842" s="32">
        <f t="shared" si="169"/>
        <v>19.939999999999998</v>
      </c>
      <c r="R1842" s="32">
        <f t="shared" si="170"/>
        <v>12.927999999999997</v>
      </c>
      <c r="S1842" s="26">
        <f t="shared" si="171"/>
        <v>1</v>
      </c>
      <c r="T1842" s="26">
        <f t="shared" si="172"/>
        <v>1</v>
      </c>
    </row>
    <row r="1843" spans="13:20" ht="15" x14ac:dyDescent="0.3">
      <c r="M1843" s="34">
        <v>1837.5</v>
      </c>
      <c r="N1843" s="34">
        <v>2.8</v>
      </c>
      <c r="O1843" s="32">
        <f t="shared" si="168"/>
        <v>37.04</v>
      </c>
      <c r="P1843" s="37">
        <f t="shared" si="173"/>
        <v>44.448</v>
      </c>
      <c r="Q1843" s="32">
        <f t="shared" si="169"/>
        <v>17.96</v>
      </c>
      <c r="R1843" s="32">
        <f t="shared" si="170"/>
        <v>10.552</v>
      </c>
      <c r="S1843" s="26">
        <f t="shared" si="171"/>
        <v>1</v>
      </c>
      <c r="T1843" s="26">
        <f t="shared" si="172"/>
        <v>1</v>
      </c>
    </row>
    <row r="1844" spans="13:20" ht="15" x14ac:dyDescent="0.3">
      <c r="M1844" s="34">
        <v>1838.5</v>
      </c>
      <c r="N1844" s="34">
        <v>2.8</v>
      </c>
      <c r="O1844" s="32">
        <f t="shared" si="168"/>
        <v>37.04</v>
      </c>
      <c r="P1844" s="37">
        <f t="shared" si="173"/>
        <v>44.448</v>
      </c>
      <c r="Q1844" s="32">
        <f t="shared" si="169"/>
        <v>17.96</v>
      </c>
      <c r="R1844" s="32">
        <f t="shared" si="170"/>
        <v>10.552</v>
      </c>
      <c r="S1844" s="26">
        <f t="shared" si="171"/>
        <v>1</v>
      </c>
      <c r="T1844" s="26">
        <f t="shared" si="172"/>
        <v>1</v>
      </c>
    </row>
    <row r="1845" spans="13:20" ht="15" x14ac:dyDescent="0.3">
      <c r="M1845" s="34">
        <v>1839.5</v>
      </c>
      <c r="N1845" s="34">
        <v>2.2000000000000002</v>
      </c>
      <c r="O1845" s="32">
        <f t="shared" si="168"/>
        <v>35.96</v>
      </c>
      <c r="P1845" s="37">
        <f t="shared" si="173"/>
        <v>43.152000000000001</v>
      </c>
      <c r="Q1845" s="32">
        <f t="shared" si="169"/>
        <v>19.04</v>
      </c>
      <c r="R1845" s="32">
        <f t="shared" si="170"/>
        <v>11.847999999999999</v>
      </c>
      <c r="S1845" s="26">
        <f t="shared" si="171"/>
        <v>1</v>
      </c>
      <c r="T1845" s="26">
        <f t="shared" si="172"/>
        <v>1</v>
      </c>
    </row>
    <row r="1846" spans="13:20" ht="15" x14ac:dyDescent="0.3">
      <c r="M1846" s="34">
        <v>1840.5</v>
      </c>
      <c r="N1846" s="34">
        <v>1.7</v>
      </c>
      <c r="O1846" s="32">
        <f t="shared" si="168"/>
        <v>35.06</v>
      </c>
      <c r="P1846" s="37">
        <f t="shared" si="173"/>
        <v>42.072000000000003</v>
      </c>
      <c r="Q1846" s="32">
        <f t="shared" si="169"/>
        <v>19.939999999999998</v>
      </c>
      <c r="R1846" s="32">
        <f t="shared" si="170"/>
        <v>12.927999999999997</v>
      </c>
      <c r="S1846" s="26">
        <f t="shared" si="171"/>
        <v>1</v>
      </c>
      <c r="T1846" s="26">
        <f t="shared" si="172"/>
        <v>1</v>
      </c>
    </row>
    <row r="1847" spans="13:20" ht="15" x14ac:dyDescent="0.3">
      <c r="M1847" s="34">
        <v>1841.5</v>
      </c>
      <c r="N1847" s="34">
        <v>1.1000000000000001</v>
      </c>
      <c r="O1847" s="32">
        <f t="shared" si="168"/>
        <v>33.979999999999997</v>
      </c>
      <c r="P1847" s="37">
        <f t="shared" si="173"/>
        <v>40.775999999999996</v>
      </c>
      <c r="Q1847" s="32">
        <f t="shared" si="169"/>
        <v>21.020000000000003</v>
      </c>
      <c r="R1847" s="32">
        <f t="shared" si="170"/>
        <v>14.224000000000004</v>
      </c>
      <c r="S1847" s="26">
        <f t="shared" si="171"/>
        <v>1</v>
      </c>
      <c r="T1847" s="26">
        <f t="shared" si="172"/>
        <v>1</v>
      </c>
    </row>
    <row r="1848" spans="13:20" ht="15" x14ac:dyDescent="0.3">
      <c r="M1848" s="34">
        <v>1842.5</v>
      </c>
      <c r="N1848" s="34">
        <v>0.6</v>
      </c>
      <c r="O1848" s="32">
        <f t="shared" si="168"/>
        <v>33.08</v>
      </c>
      <c r="P1848" s="37">
        <f t="shared" si="173"/>
        <v>39.695999999999998</v>
      </c>
      <c r="Q1848" s="32">
        <f t="shared" si="169"/>
        <v>21.92</v>
      </c>
      <c r="R1848" s="32">
        <f t="shared" si="170"/>
        <v>15.304000000000002</v>
      </c>
      <c r="S1848" s="26">
        <f t="shared" si="171"/>
        <v>1</v>
      </c>
      <c r="T1848" s="26">
        <f t="shared" si="172"/>
        <v>1</v>
      </c>
    </row>
    <row r="1849" spans="13:20" ht="15" x14ac:dyDescent="0.3">
      <c r="M1849" s="34">
        <v>1843.5</v>
      </c>
      <c r="N1849" s="34">
        <v>-0.6</v>
      </c>
      <c r="O1849" s="32">
        <f t="shared" si="168"/>
        <v>30.92</v>
      </c>
      <c r="P1849" s="37">
        <f t="shared" si="173"/>
        <v>37.103999999999999</v>
      </c>
      <c r="Q1849" s="32">
        <f t="shared" si="169"/>
        <v>24.08</v>
      </c>
      <c r="R1849" s="32">
        <f t="shared" si="170"/>
        <v>17.896000000000001</v>
      </c>
      <c r="S1849" s="26">
        <f t="shared" si="171"/>
        <v>1</v>
      </c>
      <c r="T1849" s="26">
        <f t="shared" si="172"/>
        <v>1</v>
      </c>
    </row>
    <row r="1850" spans="13:20" ht="15" x14ac:dyDescent="0.3">
      <c r="M1850" s="34">
        <v>1844.5</v>
      </c>
      <c r="N1850" s="34">
        <v>-1.1000000000000001</v>
      </c>
      <c r="O1850" s="32">
        <f t="shared" si="168"/>
        <v>30.02</v>
      </c>
      <c r="P1850" s="37">
        <f t="shared" si="173"/>
        <v>36.024000000000001</v>
      </c>
      <c r="Q1850" s="32">
        <f t="shared" si="169"/>
        <v>24.98</v>
      </c>
      <c r="R1850" s="32">
        <f t="shared" si="170"/>
        <v>18.975999999999999</v>
      </c>
      <c r="S1850" s="26">
        <f t="shared" si="171"/>
        <v>1</v>
      </c>
      <c r="T1850" s="26">
        <f t="shared" si="172"/>
        <v>1</v>
      </c>
    </row>
    <row r="1851" spans="13:20" ht="15" x14ac:dyDescent="0.3">
      <c r="M1851" s="34">
        <v>1845.5</v>
      </c>
      <c r="N1851" s="34">
        <v>-1.7</v>
      </c>
      <c r="O1851" s="32">
        <f t="shared" si="168"/>
        <v>28.94</v>
      </c>
      <c r="P1851" s="37">
        <f t="shared" si="173"/>
        <v>34.728000000000002</v>
      </c>
      <c r="Q1851" s="32">
        <f t="shared" si="169"/>
        <v>26.06</v>
      </c>
      <c r="R1851" s="32">
        <f t="shared" si="170"/>
        <v>20.271999999999998</v>
      </c>
      <c r="S1851" s="26">
        <f t="shared" si="171"/>
        <v>1</v>
      </c>
      <c r="T1851" s="26">
        <f t="shared" si="172"/>
        <v>1</v>
      </c>
    </row>
    <row r="1852" spans="13:20" ht="15" x14ac:dyDescent="0.3">
      <c r="M1852" s="34">
        <v>1846.5</v>
      </c>
      <c r="N1852" s="34">
        <v>-2.8</v>
      </c>
      <c r="O1852" s="32">
        <f t="shared" si="168"/>
        <v>26.96</v>
      </c>
      <c r="P1852" s="37">
        <f t="shared" si="173"/>
        <v>32.351999999999997</v>
      </c>
      <c r="Q1852" s="32">
        <f t="shared" si="169"/>
        <v>28.04</v>
      </c>
      <c r="R1852" s="32">
        <f t="shared" si="170"/>
        <v>22.648000000000003</v>
      </c>
      <c r="S1852" s="26">
        <f t="shared" si="171"/>
        <v>1</v>
      </c>
      <c r="T1852" s="26">
        <f t="shared" si="172"/>
        <v>1</v>
      </c>
    </row>
    <row r="1853" spans="13:20" ht="15" x14ac:dyDescent="0.3">
      <c r="M1853" s="34">
        <v>1847.5</v>
      </c>
      <c r="N1853" s="34">
        <v>-3.3</v>
      </c>
      <c r="O1853" s="32">
        <f t="shared" si="168"/>
        <v>26.060000000000002</v>
      </c>
      <c r="P1853" s="37">
        <f t="shared" si="173"/>
        <v>31.272000000000002</v>
      </c>
      <c r="Q1853" s="32">
        <f t="shared" si="169"/>
        <v>28.939999999999998</v>
      </c>
      <c r="R1853" s="32">
        <f t="shared" si="170"/>
        <v>23.727999999999998</v>
      </c>
      <c r="S1853" s="26">
        <f t="shared" si="171"/>
        <v>1</v>
      </c>
      <c r="T1853" s="26">
        <f t="shared" si="172"/>
        <v>1</v>
      </c>
    </row>
    <row r="1854" spans="13:20" ht="15" x14ac:dyDescent="0.3">
      <c r="M1854" s="34">
        <v>1848.5</v>
      </c>
      <c r="N1854" s="34">
        <v>-3.9</v>
      </c>
      <c r="O1854" s="32">
        <f t="shared" si="168"/>
        <v>24.98</v>
      </c>
      <c r="P1854" s="37">
        <f t="shared" si="173"/>
        <v>29.975999999999999</v>
      </c>
      <c r="Q1854" s="32">
        <f t="shared" si="169"/>
        <v>30.02</v>
      </c>
      <c r="R1854" s="32">
        <f t="shared" si="170"/>
        <v>25.024000000000001</v>
      </c>
      <c r="S1854" s="26">
        <f t="shared" si="171"/>
        <v>1</v>
      </c>
      <c r="T1854" s="26">
        <f t="shared" si="172"/>
        <v>1</v>
      </c>
    </row>
    <row r="1855" spans="13:20" ht="15" x14ac:dyDescent="0.3">
      <c r="M1855" s="34">
        <v>1849.5</v>
      </c>
      <c r="N1855" s="34">
        <v>-4.4000000000000004</v>
      </c>
      <c r="O1855" s="32">
        <f t="shared" si="168"/>
        <v>24.08</v>
      </c>
      <c r="P1855" s="37">
        <f t="shared" si="173"/>
        <v>28.895999999999997</v>
      </c>
      <c r="Q1855" s="32">
        <f t="shared" si="169"/>
        <v>30.92</v>
      </c>
      <c r="R1855" s="32">
        <f t="shared" si="170"/>
        <v>26.104000000000003</v>
      </c>
      <c r="S1855" s="26">
        <f t="shared" si="171"/>
        <v>1</v>
      </c>
      <c r="T1855" s="26">
        <f t="shared" si="172"/>
        <v>1</v>
      </c>
    </row>
    <row r="1856" spans="13:20" ht="15" x14ac:dyDescent="0.3">
      <c r="M1856" s="34">
        <v>1850.5</v>
      </c>
      <c r="N1856" s="34">
        <v>-5.6</v>
      </c>
      <c r="O1856" s="32">
        <f t="shared" si="168"/>
        <v>21.92</v>
      </c>
      <c r="P1856" s="37">
        <f t="shared" si="173"/>
        <v>26.304000000000002</v>
      </c>
      <c r="Q1856" s="32">
        <f t="shared" si="169"/>
        <v>33.08</v>
      </c>
      <c r="R1856" s="32">
        <f t="shared" si="170"/>
        <v>28.695999999999998</v>
      </c>
      <c r="S1856" s="26">
        <f t="shared" si="171"/>
        <v>1</v>
      </c>
      <c r="T1856" s="26">
        <f t="shared" si="172"/>
        <v>1</v>
      </c>
    </row>
    <row r="1857" spans="13:20" ht="15" x14ac:dyDescent="0.3">
      <c r="M1857" s="34">
        <v>1851.5</v>
      </c>
      <c r="N1857" s="34">
        <v>-5.6</v>
      </c>
      <c r="O1857" s="32">
        <f t="shared" si="168"/>
        <v>21.92</v>
      </c>
      <c r="P1857" s="37">
        <f t="shared" si="173"/>
        <v>26.304000000000002</v>
      </c>
      <c r="Q1857" s="32">
        <f t="shared" si="169"/>
        <v>33.08</v>
      </c>
      <c r="R1857" s="32">
        <f t="shared" si="170"/>
        <v>28.695999999999998</v>
      </c>
      <c r="S1857" s="26">
        <f t="shared" si="171"/>
        <v>1</v>
      </c>
      <c r="T1857" s="26">
        <f t="shared" si="172"/>
        <v>1</v>
      </c>
    </row>
    <row r="1858" spans="13:20" ht="15" x14ac:dyDescent="0.3">
      <c r="M1858" s="34">
        <v>1852.5</v>
      </c>
      <c r="N1858" s="34">
        <v>-6.1</v>
      </c>
      <c r="O1858" s="32">
        <f t="shared" si="168"/>
        <v>21.02</v>
      </c>
      <c r="P1858" s="37">
        <f t="shared" si="173"/>
        <v>25.224</v>
      </c>
      <c r="Q1858" s="32">
        <f t="shared" si="169"/>
        <v>33.980000000000004</v>
      </c>
      <c r="R1858" s="32">
        <f t="shared" si="170"/>
        <v>29.776</v>
      </c>
      <c r="S1858" s="26">
        <f t="shared" si="171"/>
        <v>1</v>
      </c>
      <c r="T1858" s="26">
        <f t="shared" si="172"/>
        <v>1</v>
      </c>
    </row>
    <row r="1859" spans="13:20" ht="15" x14ac:dyDescent="0.3">
      <c r="M1859" s="34">
        <v>1853.5</v>
      </c>
      <c r="N1859" s="34">
        <v>-6.1</v>
      </c>
      <c r="O1859" s="32">
        <f t="shared" si="168"/>
        <v>21.02</v>
      </c>
      <c r="P1859" s="37">
        <f t="shared" si="173"/>
        <v>25.224</v>
      </c>
      <c r="Q1859" s="32">
        <f t="shared" si="169"/>
        <v>33.980000000000004</v>
      </c>
      <c r="R1859" s="32">
        <f t="shared" si="170"/>
        <v>29.776</v>
      </c>
      <c r="S1859" s="26">
        <f t="shared" si="171"/>
        <v>1</v>
      </c>
      <c r="T1859" s="26">
        <f t="shared" si="172"/>
        <v>1</v>
      </c>
    </row>
    <row r="1860" spans="13:20" ht="15" x14ac:dyDescent="0.3">
      <c r="M1860" s="34">
        <v>1854.5</v>
      </c>
      <c r="N1860" s="34">
        <v>-5.6</v>
      </c>
      <c r="O1860" s="32">
        <f t="shared" si="168"/>
        <v>21.92</v>
      </c>
      <c r="P1860" s="37">
        <f t="shared" si="173"/>
        <v>26.304000000000002</v>
      </c>
      <c r="Q1860" s="32">
        <f t="shared" si="169"/>
        <v>33.08</v>
      </c>
      <c r="R1860" s="32">
        <f t="shared" si="170"/>
        <v>28.695999999999998</v>
      </c>
      <c r="S1860" s="26">
        <f t="shared" si="171"/>
        <v>1</v>
      </c>
      <c r="T1860" s="26">
        <f t="shared" si="172"/>
        <v>1</v>
      </c>
    </row>
    <row r="1861" spans="13:20" ht="15" x14ac:dyDescent="0.3">
      <c r="M1861" s="34">
        <v>1855.5</v>
      </c>
      <c r="N1861" s="34">
        <v>-3.9</v>
      </c>
      <c r="O1861" s="32">
        <f t="shared" si="168"/>
        <v>24.98</v>
      </c>
      <c r="P1861" s="37">
        <f t="shared" si="173"/>
        <v>29.975999999999999</v>
      </c>
      <c r="Q1861" s="32">
        <f t="shared" si="169"/>
        <v>30.02</v>
      </c>
      <c r="R1861" s="32">
        <f t="shared" si="170"/>
        <v>25.024000000000001</v>
      </c>
      <c r="S1861" s="26">
        <f t="shared" si="171"/>
        <v>1</v>
      </c>
      <c r="T1861" s="26">
        <f t="shared" si="172"/>
        <v>1</v>
      </c>
    </row>
    <row r="1862" spans="13:20" ht="15" x14ac:dyDescent="0.3">
      <c r="M1862" s="34">
        <v>1856.5</v>
      </c>
      <c r="N1862" s="34">
        <v>-2.2000000000000002</v>
      </c>
      <c r="O1862" s="32">
        <f t="shared" ref="O1862:O1925" si="174">CONVERT(N1862,"C","F")</f>
        <v>28.04</v>
      </c>
      <c r="P1862" s="37">
        <f t="shared" si="173"/>
        <v>33.647999999999996</v>
      </c>
      <c r="Q1862" s="32">
        <f t="shared" ref="Q1862:Q1925" si="175">$L$3-O1862</f>
        <v>26.96</v>
      </c>
      <c r="R1862" s="32">
        <f t="shared" ref="R1862:R1925" si="176">$L$3-P1862</f>
        <v>21.352000000000004</v>
      </c>
      <c r="S1862" s="26">
        <f t="shared" ref="S1862:S1925" si="177">IF(O1862&lt;=$L$3, 1, 0)</f>
        <v>1</v>
      </c>
      <c r="T1862" s="26">
        <f t="shared" ref="T1862:T1925" si="178">IF(P1862&lt;=$L$3, 1, 0)</f>
        <v>1</v>
      </c>
    </row>
    <row r="1863" spans="13:20" ht="15" x14ac:dyDescent="0.3">
      <c r="M1863" s="34">
        <v>1857.5</v>
      </c>
      <c r="N1863" s="34">
        <v>-1.7</v>
      </c>
      <c r="O1863" s="32">
        <f t="shared" si="174"/>
        <v>28.94</v>
      </c>
      <c r="P1863" s="37">
        <f t="shared" ref="P1863:P1926" si="179">O1863*1.2</f>
        <v>34.728000000000002</v>
      </c>
      <c r="Q1863" s="32">
        <f t="shared" si="175"/>
        <v>26.06</v>
      </c>
      <c r="R1863" s="32">
        <f t="shared" si="176"/>
        <v>20.271999999999998</v>
      </c>
      <c r="S1863" s="26">
        <f t="shared" si="177"/>
        <v>1</v>
      </c>
      <c r="T1863" s="26">
        <f t="shared" si="178"/>
        <v>1</v>
      </c>
    </row>
    <row r="1864" spans="13:20" ht="15" x14ac:dyDescent="0.3">
      <c r="M1864" s="34">
        <v>1858.5</v>
      </c>
      <c r="N1864" s="34">
        <v>0</v>
      </c>
      <c r="O1864" s="32">
        <f t="shared" si="174"/>
        <v>32</v>
      </c>
      <c r="P1864" s="37">
        <f t="shared" si="179"/>
        <v>38.4</v>
      </c>
      <c r="Q1864" s="32">
        <f t="shared" si="175"/>
        <v>23</v>
      </c>
      <c r="R1864" s="32">
        <f t="shared" si="176"/>
        <v>16.600000000000001</v>
      </c>
      <c r="S1864" s="26">
        <f t="shared" si="177"/>
        <v>1</v>
      </c>
      <c r="T1864" s="26">
        <f t="shared" si="178"/>
        <v>1</v>
      </c>
    </row>
    <row r="1865" spans="13:20" ht="15" x14ac:dyDescent="0.3">
      <c r="M1865" s="34">
        <v>1859.5</v>
      </c>
      <c r="N1865" s="34">
        <v>1.7</v>
      </c>
      <c r="O1865" s="32">
        <f t="shared" si="174"/>
        <v>35.06</v>
      </c>
      <c r="P1865" s="37">
        <f t="shared" si="179"/>
        <v>42.072000000000003</v>
      </c>
      <c r="Q1865" s="32">
        <f t="shared" si="175"/>
        <v>19.939999999999998</v>
      </c>
      <c r="R1865" s="32">
        <f t="shared" si="176"/>
        <v>12.927999999999997</v>
      </c>
      <c r="S1865" s="26">
        <f t="shared" si="177"/>
        <v>1</v>
      </c>
      <c r="T1865" s="26">
        <f t="shared" si="178"/>
        <v>1</v>
      </c>
    </row>
    <row r="1866" spans="13:20" ht="15" x14ac:dyDescent="0.3">
      <c r="M1866" s="34">
        <v>1860.5</v>
      </c>
      <c r="N1866" s="34">
        <v>0</v>
      </c>
      <c r="O1866" s="32">
        <f t="shared" si="174"/>
        <v>32</v>
      </c>
      <c r="P1866" s="37">
        <f t="shared" si="179"/>
        <v>38.4</v>
      </c>
      <c r="Q1866" s="32">
        <f t="shared" si="175"/>
        <v>23</v>
      </c>
      <c r="R1866" s="32">
        <f t="shared" si="176"/>
        <v>16.600000000000001</v>
      </c>
      <c r="S1866" s="26">
        <f t="shared" si="177"/>
        <v>1</v>
      </c>
      <c r="T1866" s="26">
        <f t="shared" si="178"/>
        <v>1</v>
      </c>
    </row>
    <row r="1867" spans="13:20" ht="15" x14ac:dyDescent="0.3">
      <c r="M1867" s="34">
        <v>1861.5</v>
      </c>
      <c r="N1867" s="34">
        <v>0.6</v>
      </c>
      <c r="O1867" s="32">
        <f t="shared" si="174"/>
        <v>33.08</v>
      </c>
      <c r="P1867" s="37">
        <f t="shared" si="179"/>
        <v>39.695999999999998</v>
      </c>
      <c r="Q1867" s="32">
        <f t="shared" si="175"/>
        <v>21.92</v>
      </c>
      <c r="R1867" s="32">
        <f t="shared" si="176"/>
        <v>15.304000000000002</v>
      </c>
      <c r="S1867" s="26">
        <f t="shared" si="177"/>
        <v>1</v>
      </c>
      <c r="T1867" s="26">
        <f t="shared" si="178"/>
        <v>1</v>
      </c>
    </row>
    <row r="1868" spans="13:20" ht="15" x14ac:dyDescent="0.3">
      <c r="M1868" s="34">
        <v>1862.5</v>
      </c>
      <c r="N1868" s="34">
        <v>0.6</v>
      </c>
      <c r="O1868" s="32">
        <f t="shared" si="174"/>
        <v>33.08</v>
      </c>
      <c r="P1868" s="37">
        <f t="shared" si="179"/>
        <v>39.695999999999998</v>
      </c>
      <c r="Q1868" s="32">
        <f t="shared" si="175"/>
        <v>21.92</v>
      </c>
      <c r="R1868" s="32">
        <f t="shared" si="176"/>
        <v>15.304000000000002</v>
      </c>
      <c r="S1868" s="26">
        <f t="shared" si="177"/>
        <v>1</v>
      </c>
      <c r="T1868" s="26">
        <f t="shared" si="178"/>
        <v>1</v>
      </c>
    </row>
    <row r="1869" spans="13:20" ht="15" x14ac:dyDescent="0.3">
      <c r="M1869" s="34">
        <v>1863.5</v>
      </c>
      <c r="N1869" s="34">
        <v>0.6</v>
      </c>
      <c r="O1869" s="32">
        <f t="shared" si="174"/>
        <v>33.08</v>
      </c>
      <c r="P1869" s="37">
        <f t="shared" si="179"/>
        <v>39.695999999999998</v>
      </c>
      <c r="Q1869" s="32">
        <f t="shared" si="175"/>
        <v>21.92</v>
      </c>
      <c r="R1869" s="32">
        <f t="shared" si="176"/>
        <v>15.304000000000002</v>
      </c>
      <c r="S1869" s="26">
        <f t="shared" si="177"/>
        <v>1</v>
      </c>
      <c r="T1869" s="26">
        <f t="shared" si="178"/>
        <v>1</v>
      </c>
    </row>
    <row r="1870" spans="13:20" ht="15" x14ac:dyDescent="0.3">
      <c r="M1870" s="34">
        <v>1864.5</v>
      </c>
      <c r="N1870" s="34">
        <v>0</v>
      </c>
      <c r="O1870" s="32">
        <f t="shared" si="174"/>
        <v>32</v>
      </c>
      <c r="P1870" s="37">
        <f t="shared" si="179"/>
        <v>38.4</v>
      </c>
      <c r="Q1870" s="32">
        <f t="shared" si="175"/>
        <v>23</v>
      </c>
      <c r="R1870" s="32">
        <f t="shared" si="176"/>
        <v>16.600000000000001</v>
      </c>
      <c r="S1870" s="26">
        <f t="shared" si="177"/>
        <v>1</v>
      </c>
      <c r="T1870" s="26">
        <f t="shared" si="178"/>
        <v>1</v>
      </c>
    </row>
    <row r="1871" spans="13:20" ht="15" x14ac:dyDescent="0.3">
      <c r="M1871" s="34">
        <v>1865.5</v>
      </c>
      <c r="N1871" s="34">
        <v>-1.1000000000000001</v>
      </c>
      <c r="O1871" s="32">
        <f t="shared" si="174"/>
        <v>30.02</v>
      </c>
      <c r="P1871" s="37">
        <f t="shared" si="179"/>
        <v>36.024000000000001</v>
      </c>
      <c r="Q1871" s="32">
        <f t="shared" si="175"/>
        <v>24.98</v>
      </c>
      <c r="R1871" s="32">
        <f t="shared" si="176"/>
        <v>18.975999999999999</v>
      </c>
      <c r="S1871" s="26">
        <f t="shared" si="177"/>
        <v>1</v>
      </c>
      <c r="T1871" s="26">
        <f t="shared" si="178"/>
        <v>1</v>
      </c>
    </row>
    <row r="1872" spans="13:20" ht="15" x14ac:dyDescent="0.3">
      <c r="M1872" s="34">
        <v>1866.5</v>
      </c>
      <c r="N1872" s="34">
        <v>-1.7</v>
      </c>
      <c r="O1872" s="32">
        <f t="shared" si="174"/>
        <v>28.94</v>
      </c>
      <c r="P1872" s="37">
        <f t="shared" si="179"/>
        <v>34.728000000000002</v>
      </c>
      <c r="Q1872" s="32">
        <f t="shared" si="175"/>
        <v>26.06</v>
      </c>
      <c r="R1872" s="32">
        <f t="shared" si="176"/>
        <v>20.271999999999998</v>
      </c>
      <c r="S1872" s="26">
        <f t="shared" si="177"/>
        <v>1</v>
      </c>
      <c r="T1872" s="26">
        <f t="shared" si="178"/>
        <v>1</v>
      </c>
    </row>
    <row r="1873" spans="13:20" ht="15" x14ac:dyDescent="0.3">
      <c r="M1873" s="34">
        <v>1867.5</v>
      </c>
      <c r="N1873" s="34">
        <v>-1.1000000000000001</v>
      </c>
      <c r="O1873" s="32">
        <f t="shared" si="174"/>
        <v>30.02</v>
      </c>
      <c r="P1873" s="37">
        <f t="shared" si="179"/>
        <v>36.024000000000001</v>
      </c>
      <c r="Q1873" s="32">
        <f t="shared" si="175"/>
        <v>24.98</v>
      </c>
      <c r="R1873" s="32">
        <f t="shared" si="176"/>
        <v>18.975999999999999</v>
      </c>
      <c r="S1873" s="26">
        <f t="shared" si="177"/>
        <v>1</v>
      </c>
      <c r="T1873" s="26">
        <f t="shared" si="178"/>
        <v>1</v>
      </c>
    </row>
    <row r="1874" spans="13:20" ht="15" x14ac:dyDescent="0.3">
      <c r="M1874" s="34">
        <v>1868.5</v>
      </c>
      <c r="N1874" s="34">
        <v>-3.3</v>
      </c>
      <c r="O1874" s="32">
        <f t="shared" si="174"/>
        <v>26.060000000000002</v>
      </c>
      <c r="P1874" s="37">
        <f t="shared" si="179"/>
        <v>31.272000000000002</v>
      </c>
      <c r="Q1874" s="32">
        <f t="shared" si="175"/>
        <v>28.939999999999998</v>
      </c>
      <c r="R1874" s="32">
        <f t="shared" si="176"/>
        <v>23.727999999999998</v>
      </c>
      <c r="S1874" s="26">
        <f t="shared" si="177"/>
        <v>1</v>
      </c>
      <c r="T1874" s="26">
        <f t="shared" si="178"/>
        <v>1</v>
      </c>
    </row>
    <row r="1875" spans="13:20" ht="15" x14ac:dyDescent="0.3">
      <c r="M1875" s="34">
        <v>1869.5</v>
      </c>
      <c r="N1875" s="34">
        <v>-2.2000000000000002</v>
      </c>
      <c r="O1875" s="32">
        <f t="shared" si="174"/>
        <v>28.04</v>
      </c>
      <c r="P1875" s="37">
        <f t="shared" si="179"/>
        <v>33.647999999999996</v>
      </c>
      <c r="Q1875" s="32">
        <f t="shared" si="175"/>
        <v>26.96</v>
      </c>
      <c r="R1875" s="32">
        <f t="shared" si="176"/>
        <v>21.352000000000004</v>
      </c>
      <c r="S1875" s="26">
        <f t="shared" si="177"/>
        <v>1</v>
      </c>
      <c r="T1875" s="26">
        <f t="shared" si="178"/>
        <v>1</v>
      </c>
    </row>
    <row r="1876" spans="13:20" ht="15" x14ac:dyDescent="0.3">
      <c r="M1876" s="34">
        <v>1870.5</v>
      </c>
      <c r="N1876" s="34">
        <v>-2.2000000000000002</v>
      </c>
      <c r="O1876" s="32">
        <f t="shared" si="174"/>
        <v>28.04</v>
      </c>
      <c r="P1876" s="37">
        <f t="shared" si="179"/>
        <v>33.647999999999996</v>
      </c>
      <c r="Q1876" s="32">
        <f t="shared" si="175"/>
        <v>26.96</v>
      </c>
      <c r="R1876" s="32">
        <f t="shared" si="176"/>
        <v>21.352000000000004</v>
      </c>
      <c r="S1876" s="26">
        <f t="shared" si="177"/>
        <v>1</v>
      </c>
      <c r="T1876" s="26">
        <f t="shared" si="178"/>
        <v>1</v>
      </c>
    </row>
    <row r="1877" spans="13:20" ht="15" x14ac:dyDescent="0.3">
      <c r="M1877" s="34">
        <v>1871.5</v>
      </c>
      <c r="N1877" s="34">
        <v>-2.2000000000000002</v>
      </c>
      <c r="O1877" s="32">
        <f t="shared" si="174"/>
        <v>28.04</v>
      </c>
      <c r="P1877" s="37">
        <f t="shared" si="179"/>
        <v>33.647999999999996</v>
      </c>
      <c r="Q1877" s="32">
        <f t="shared" si="175"/>
        <v>26.96</v>
      </c>
      <c r="R1877" s="32">
        <f t="shared" si="176"/>
        <v>21.352000000000004</v>
      </c>
      <c r="S1877" s="26">
        <f t="shared" si="177"/>
        <v>1</v>
      </c>
      <c r="T1877" s="26">
        <f t="shared" si="178"/>
        <v>1</v>
      </c>
    </row>
    <row r="1878" spans="13:20" ht="15" x14ac:dyDescent="0.3">
      <c r="M1878" s="34">
        <v>1872.5</v>
      </c>
      <c r="N1878" s="34">
        <v>-2.2000000000000002</v>
      </c>
      <c r="O1878" s="32">
        <f t="shared" si="174"/>
        <v>28.04</v>
      </c>
      <c r="P1878" s="37">
        <f t="shared" si="179"/>
        <v>33.647999999999996</v>
      </c>
      <c r="Q1878" s="32">
        <f t="shared" si="175"/>
        <v>26.96</v>
      </c>
      <c r="R1878" s="32">
        <f t="shared" si="176"/>
        <v>21.352000000000004</v>
      </c>
      <c r="S1878" s="26">
        <f t="shared" si="177"/>
        <v>1</v>
      </c>
      <c r="T1878" s="26">
        <f t="shared" si="178"/>
        <v>1</v>
      </c>
    </row>
    <row r="1879" spans="13:20" ht="15" x14ac:dyDescent="0.3">
      <c r="M1879" s="34">
        <v>1873.5</v>
      </c>
      <c r="N1879" s="34">
        <v>-2.2000000000000002</v>
      </c>
      <c r="O1879" s="32">
        <f t="shared" si="174"/>
        <v>28.04</v>
      </c>
      <c r="P1879" s="37">
        <f t="shared" si="179"/>
        <v>33.647999999999996</v>
      </c>
      <c r="Q1879" s="32">
        <f t="shared" si="175"/>
        <v>26.96</v>
      </c>
      <c r="R1879" s="32">
        <f t="shared" si="176"/>
        <v>21.352000000000004</v>
      </c>
      <c r="S1879" s="26">
        <f t="shared" si="177"/>
        <v>1</v>
      </c>
      <c r="T1879" s="26">
        <f t="shared" si="178"/>
        <v>1</v>
      </c>
    </row>
    <row r="1880" spans="13:20" ht="15" x14ac:dyDescent="0.3">
      <c r="M1880" s="34">
        <v>1874.5</v>
      </c>
      <c r="N1880" s="34">
        <v>-2.2000000000000002</v>
      </c>
      <c r="O1880" s="32">
        <f t="shared" si="174"/>
        <v>28.04</v>
      </c>
      <c r="P1880" s="37">
        <f t="shared" si="179"/>
        <v>33.647999999999996</v>
      </c>
      <c r="Q1880" s="32">
        <f t="shared" si="175"/>
        <v>26.96</v>
      </c>
      <c r="R1880" s="32">
        <f t="shared" si="176"/>
        <v>21.352000000000004</v>
      </c>
      <c r="S1880" s="26">
        <f t="shared" si="177"/>
        <v>1</v>
      </c>
      <c r="T1880" s="26">
        <f t="shared" si="178"/>
        <v>1</v>
      </c>
    </row>
    <row r="1881" spans="13:20" ht="15" x14ac:dyDescent="0.3">
      <c r="M1881" s="34">
        <v>1875.5</v>
      </c>
      <c r="N1881" s="34">
        <v>-2.8</v>
      </c>
      <c r="O1881" s="32">
        <f t="shared" si="174"/>
        <v>26.96</v>
      </c>
      <c r="P1881" s="37">
        <f t="shared" si="179"/>
        <v>32.351999999999997</v>
      </c>
      <c r="Q1881" s="32">
        <f t="shared" si="175"/>
        <v>28.04</v>
      </c>
      <c r="R1881" s="32">
        <f t="shared" si="176"/>
        <v>22.648000000000003</v>
      </c>
      <c r="S1881" s="26">
        <f t="shared" si="177"/>
        <v>1</v>
      </c>
      <c r="T1881" s="26">
        <f t="shared" si="178"/>
        <v>1</v>
      </c>
    </row>
    <row r="1882" spans="13:20" ht="15" x14ac:dyDescent="0.3">
      <c r="M1882" s="34">
        <v>1876.5</v>
      </c>
      <c r="N1882" s="34">
        <v>-3.3</v>
      </c>
      <c r="O1882" s="32">
        <f t="shared" si="174"/>
        <v>26.060000000000002</v>
      </c>
      <c r="P1882" s="37">
        <f t="shared" si="179"/>
        <v>31.272000000000002</v>
      </c>
      <c r="Q1882" s="32">
        <f t="shared" si="175"/>
        <v>28.939999999999998</v>
      </c>
      <c r="R1882" s="32">
        <f t="shared" si="176"/>
        <v>23.727999999999998</v>
      </c>
      <c r="S1882" s="26">
        <f t="shared" si="177"/>
        <v>1</v>
      </c>
      <c r="T1882" s="26">
        <f t="shared" si="178"/>
        <v>1</v>
      </c>
    </row>
    <row r="1883" spans="13:20" ht="15" x14ac:dyDescent="0.3">
      <c r="M1883" s="34">
        <v>1877.5</v>
      </c>
      <c r="N1883" s="34">
        <v>-3.3</v>
      </c>
      <c r="O1883" s="32">
        <f t="shared" si="174"/>
        <v>26.060000000000002</v>
      </c>
      <c r="P1883" s="37">
        <f t="shared" si="179"/>
        <v>31.272000000000002</v>
      </c>
      <c r="Q1883" s="32">
        <f t="shared" si="175"/>
        <v>28.939999999999998</v>
      </c>
      <c r="R1883" s="32">
        <f t="shared" si="176"/>
        <v>23.727999999999998</v>
      </c>
      <c r="S1883" s="26">
        <f t="shared" si="177"/>
        <v>1</v>
      </c>
      <c r="T1883" s="26">
        <f t="shared" si="178"/>
        <v>1</v>
      </c>
    </row>
    <row r="1884" spans="13:20" ht="15" x14ac:dyDescent="0.3">
      <c r="M1884" s="34">
        <v>1878.5</v>
      </c>
      <c r="N1884" s="34">
        <v>-1.7</v>
      </c>
      <c r="O1884" s="32">
        <f t="shared" si="174"/>
        <v>28.94</v>
      </c>
      <c r="P1884" s="37">
        <f t="shared" si="179"/>
        <v>34.728000000000002</v>
      </c>
      <c r="Q1884" s="32">
        <f t="shared" si="175"/>
        <v>26.06</v>
      </c>
      <c r="R1884" s="32">
        <f t="shared" si="176"/>
        <v>20.271999999999998</v>
      </c>
      <c r="S1884" s="26">
        <f t="shared" si="177"/>
        <v>1</v>
      </c>
      <c r="T1884" s="26">
        <f t="shared" si="178"/>
        <v>1</v>
      </c>
    </row>
    <row r="1885" spans="13:20" ht="15" x14ac:dyDescent="0.3">
      <c r="M1885" s="34">
        <v>1879.5</v>
      </c>
      <c r="N1885" s="34">
        <v>-0.6</v>
      </c>
      <c r="O1885" s="32">
        <f t="shared" si="174"/>
        <v>30.92</v>
      </c>
      <c r="P1885" s="37">
        <f t="shared" si="179"/>
        <v>37.103999999999999</v>
      </c>
      <c r="Q1885" s="32">
        <f t="shared" si="175"/>
        <v>24.08</v>
      </c>
      <c r="R1885" s="32">
        <f t="shared" si="176"/>
        <v>17.896000000000001</v>
      </c>
      <c r="S1885" s="26">
        <f t="shared" si="177"/>
        <v>1</v>
      </c>
      <c r="T1885" s="26">
        <f t="shared" si="178"/>
        <v>1</v>
      </c>
    </row>
    <row r="1886" spans="13:20" ht="15" x14ac:dyDescent="0.3">
      <c r="M1886" s="34">
        <v>1880.5</v>
      </c>
      <c r="N1886" s="34">
        <v>1.7</v>
      </c>
      <c r="O1886" s="32">
        <f t="shared" si="174"/>
        <v>35.06</v>
      </c>
      <c r="P1886" s="37">
        <f t="shared" si="179"/>
        <v>42.072000000000003</v>
      </c>
      <c r="Q1886" s="32">
        <f t="shared" si="175"/>
        <v>19.939999999999998</v>
      </c>
      <c r="R1886" s="32">
        <f t="shared" si="176"/>
        <v>12.927999999999997</v>
      </c>
      <c r="S1886" s="26">
        <f t="shared" si="177"/>
        <v>1</v>
      </c>
      <c r="T1886" s="26">
        <f t="shared" si="178"/>
        <v>1</v>
      </c>
    </row>
    <row r="1887" spans="13:20" ht="15" x14ac:dyDescent="0.3">
      <c r="M1887" s="34">
        <v>1881.5</v>
      </c>
      <c r="N1887" s="34">
        <v>1.1000000000000001</v>
      </c>
      <c r="O1887" s="32">
        <f t="shared" si="174"/>
        <v>33.979999999999997</v>
      </c>
      <c r="P1887" s="37">
        <f t="shared" si="179"/>
        <v>40.775999999999996</v>
      </c>
      <c r="Q1887" s="32">
        <f t="shared" si="175"/>
        <v>21.020000000000003</v>
      </c>
      <c r="R1887" s="32">
        <f t="shared" si="176"/>
        <v>14.224000000000004</v>
      </c>
      <c r="S1887" s="26">
        <f t="shared" si="177"/>
        <v>1</v>
      </c>
      <c r="T1887" s="26">
        <f t="shared" si="178"/>
        <v>1</v>
      </c>
    </row>
    <row r="1888" spans="13:20" ht="15" x14ac:dyDescent="0.3">
      <c r="M1888" s="34">
        <v>1882.5</v>
      </c>
      <c r="N1888" s="34">
        <v>2.2000000000000002</v>
      </c>
      <c r="O1888" s="32">
        <f t="shared" si="174"/>
        <v>35.96</v>
      </c>
      <c r="P1888" s="37">
        <f t="shared" si="179"/>
        <v>43.152000000000001</v>
      </c>
      <c r="Q1888" s="32">
        <f t="shared" si="175"/>
        <v>19.04</v>
      </c>
      <c r="R1888" s="32">
        <f t="shared" si="176"/>
        <v>11.847999999999999</v>
      </c>
      <c r="S1888" s="26">
        <f t="shared" si="177"/>
        <v>1</v>
      </c>
      <c r="T1888" s="26">
        <f t="shared" si="178"/>
        <v>1</v>
      </c>
    </row>
    <row r="1889" spans="13:20" ht="15" x14ac:dyDescent="0.3">
      <c r="M1889" s="34">
        <v>1883.5</v>
      </c>
      <c r="N1889" s="34">
        <v>3.3</v>
      </c>
      <c r="O1889" s="32">
        <f t="shared" si="174"/>
        <v>37.94</v>
      </c>
      <c r="P1889" s="37">
        <f t="shared" si="179"/>
        <v>45.527999999999999</v>
      </c>
      <c r="Q1889" s="32">
        <f t="shared" si="175"/>
        <v>17.060000000000002</v>
      </c>
      <c r="R1889" s="32">
        <f t="shared" si="176"/>
        <v>9.4720000000000013</v>
      </c>
      <c r="S1889" s="26">
        <f t="shared" si="177"/>
        <v>1</v>
      </c>
      <c r="T1889" s="26">
        <f t="shared" si="178"/>
        <v>1</v>
      </c>
    </row>
    <row r="1890" spans="13:20" ht="15" x14ac:dyDescent="0.3">
      <c r="M1890" s="34">
        <v>1884.5</v>
      </c>
      <c r="N1890" s="34">
        <v>3.3</v>
      </c>
      <c r="O1890" s="32">
        <f t="shared" si="174"/>
        <v>37.94</v>
      </c>
      <c r="P1890" s="37">
        <f t="shared" si="179"/>
        <v>45.527999999999999</v>
      </c>
      <c r="Q1890" s="32">
        <f t="shared" si="175"/>
        <v>17.060000000000002</v>
      </c>
      <c r="R1890" s="32">
        <f t="shared" si="176"/>
        <v>9.4720000000000013</v>
      </c>
      <c r="S1890" s="26">
        <f t="shared" si="177"/>
        <v>1</v>
      </c>
      <c r="T1890" s="26">
        <f t="shared" si="178"/>
        <v>1</v>
      </c>
    </row>
    <row r="1891" spans="13:20" ht="15" x14ac:dyDescent="0.3">
      <c r="M1891" s="34">
        <v>1885.5</v>
      </c>
      <c r="N1891" s="34">
        <v>2.2000000000000002</v>
      </c>
      <c r="O1891" s="32">
        <f t="shared" si="174"/>
        <v>35.96</v>
      </c>
      <c r="P1891" s="37">
        <f t="shared" si="179"/>
        <v>43.152000000000001</v>
      </c>
      <c r="Q1891" s="32">
        <f t="shared" si="175"/>
        <v>19.04</v>
      </c>
      <c r="R1891" s="32">
        <f t="shared" si="176"/>
        <v>11.847999999999999</v>
      </c>
      <c r="S1891" s="26">
        <f t="shared" si="177"/>
        <v>1</v>
      </c>
      <c r="T1891" s="26">
        <f t="shared" si="178"/>
        <v>1</v>
      </c>
    </row>
    <row r="1892" spans="13:20" ht="15" x14ac:dyDescent="0.3">
      <c r="M1892" s="34">
        <v>1886.5</v>
      </c>
      <c r="N1892" s="34">
        <v>1.7</v>
      </c>
      <c r="O1892" s="32">
        <f t="shared" si="174"/>
        <v>35.06</v>
      </c>
      <c r="P1892" s="37">
        <f t="shared" si="179"/>
        <v>42.072000000000003</v>
      </c>
      <c r="Q1892" s="32">
        <f t="shared" si="175"/>
        <v>19.939999999999998</v>
      </c>
      <c r="R1892" s="32">
        <f t="shared" si="176"/>
        <v>12.927999999999997</v>
      </c>
      <c r="S1892" s="26">
        <f t="shared" si="177"/>
        <v>1</v>
      </c>
      <c r="T1892" s="26">
        <f t="shared" si="178"/>
        <v>1</v>
      </c>
    </row>
    <row r="1893" spans="13:20" ht="15" x14ac:dyDescent="0.3">
      <c r="M1893" s="34">
        <v>1887.5</v>
      </c>
      <c r="N1893" s="34">
        <v>1.7</v>
      </c>
      <c r="O1893" s="32">
        <f t="shared" si="174"/>
        <v>35.06</v>
      </c>
      <c r="P1893" s="37">
        <f t="shared" si="179"/>
        <v>42.072000000000003</v>
      </c>
      <c r="Q1893" s="32">
        <f t="shared" si="175"/>
        <v>19.939999999999998</v>
      </c>
      <c r="R1893" s="32">
        <f t="shared" si="176"/>
        <v>12.927999999999997</v>
      </c>
      <c r="S1893" s="26">
        <f t="shared" si="177"/>
        <v>1</v>
      </c>
      <c r="T1893" s="26">
        <f t="shared" si="178"/>
        <v>1</v>
      </c>
    </row>
    <row r="1894" spans="13:20" ht="15" x14ac:dyDescent="0.3">
      <c r="M1894" s="34">
        <v>1888.5</v>
      </c>
      <c r="N1894" s="34">
        <v>1.1000000000000001</v>
      </c>
      <c r="O1894" s="32">
        <f t="shared" si="174"/>
        <v>33.979999999999997</v>
      </c>
      <c r="P1894" s="37">
        <f t="shared" si="179"/>
        <v>40.775999999999996</v>
      </c>
      <c r="Q1894" s="32">
        <f t="shared" si="175"/>
        <v>21.020000000000003</v>
      </c>
      <c r="R1894" s="32">
        <f t="shared" si="176"/>
        <v>14.224000000000004</v>
      </c>
      <c r="S1894" s="26">
        <f t="shared" si="177"/>
        <v>1</v>
      </c>
      <c r="T1894" s="26">
        <f t="shared" si="178"/>
        <v>1</v>
      </c>
    </row>
    <row r="1895" spans="13:20" ht="15" x14ac:dyDescent="0.3">
      <c r="M1895" s="34">
        <v>1889.5</v>
      </c>
      <c r="N1895" s="34">
        <v>0.6</v>
      </c>
      <c r="O1895" s="32">
        <f t="shared" si="174"/>
        <v>33.08</v>
      </c>
      <c r="P1895" s="37">
        <f t="shared" si="179"/>
        <v>39.695999999999998</v>
      </c>
      <c r="Q1895" s="32">
        <f t="shared" si="175"/>
        <v>21.92</v>
      </c>
      <c r="R1895" s="32">
        <f t="shared" si="176"/>
        <v>15.304000000000002</v>
      </c>
      <c r="S1895" s="26">
        <f t="shared" si="177"/>
        <v>1</v>
      </c>
      <c r="T1895" s="26">
        <f t="shared" si="178"/>
        <v>1</v>
      </c>
    </row>
    <row r="1896" spans="13:20" ht="15" x14ac:dyDescent="0.3">
      <c r="M1896" s="34">
        <v>1890.5</v>
      </c>
      <c r="N1896" s="34">
        <v>0</v>
      </c>
      <c r="O1896" s="32">
        <f t="shared" si="174"/>
        <v>32</v>
      </c>
      <c r="P1896" s="37">
        <f t="shared" si="179"/>
        <v>38.4</v>
      </c>
      <c r="Q1896" s="32">
        <f t="shared" si="175"/>
        <v>23</v>
      </c>
      <c r="R1896" s="32">
        <f t="shared" si="176"/>
        <v>16.600000000000001</v>
      </c>
      <c r="S1896" s="26">
        <f t="shared" si="177"/>
        <v>1</v>
      </c>
      <c r="T1896" s="26">
        <f t="shared" si="178"/>
        <v>1</v>
      </c>
    </row>
    <row r="1897" spans="13:20" ht="15" x14ac:dyDescent="0.3">
      <c r="M1897" s="34">
        <v>1891.5</v>
      </c>
      <c r="N1897" s="34">
        <v>-0.6</v>
      </c>
      <c r="O1897" s="32">
        <f t="shared" si="174"/>
        <v>30.92</v>
      </c>
      <c r="P1897" s="37">
        <f t="shared" si="179"/>
        <v>37.103999999999999</v>
      </c>
      <c r="Q1897" s="32">
        <f t="shared" si="175"/>
        <v>24.08</v>
      </c>
      <c r="R1897" s="32">
        <f t="shared" si="176"/>
        <v>17.896000000000001</v>
      </c>
      <c r="S1897" s="26">
        <f t="shared" si="177"/>
        <v>1</v>
      </c>
      <c r="T1897" s="26">
        <f t="shared" si="178"/>
        <v>1</v>
      </c>
    </row>
    <row r="1898" spans="13:20" ht="15" x14ac:dyDescent="0.3">
      <c r="M1898" s="34">
        <v>1892.5</v>
      </c>
      <c r="N1898" s="34">
        <v>0</v>
      </c>
      <c r="O1898" s="32">
        <f t="shared" si="174"/>
        <v>32</v>
      </c>
      <c r="P1898" s="37">
        <f t="shared" si="179"/>
        <v>38.4</v>
      </c>
      <c r="Q1898" s="32">
        <f t="shared" si="175"/>
        <v>23</v>
      </c>
      <c r="R1898" s="32">
        <f t="shared" si="176"/>
        <v>16.600000000000001</v>
      </c>
      <c r="S1898" s="26">
        <f t="shared" si="177"/>
        <v>1</v>
      </c>
      <c r="T1898" s="26">
        <f t="shared" si="178"/>
        <v>1</v>
      </c>
    </row>
    <row r="1899" spans="13:20" ht="15" x14ac:dyDescent="0.3">
      <c r="M1899" s="34">
        <v>1893.5</v>
      </c>
      <c r="N1899" s="34">
        <v>0.6</v>
      </c>
      <c r="O1899" s="32">
        <f t="shared" si="174"/>
        <v>33.08</v>
      </c>
      <c r="P1899" s="37">
        <f t="shared" si="179"/>
        <v>39.695999999999998</v>
      </c>
      <c r="Q1899" s="32">
        <f t="shared" si="175"/>
        <v>21.92</v>
      </c>
      <c r="R1899" s="32">
        <f t="shared" si="176"/>
        <v>15.304000000000002</v>
      </c>
      <c r="S1899" s="26">
        <f t="shared" si="177"/>
        <v>1</v>
      </c>
      <c r="T1899" s="26">
        <f t="shared" si="178"/>
        <v>1</v>
      </c>
    </row>
    <row r="1900" spans="13:20" ht="15" x14ac:dyDescent="0.3">
      <c r="M1900" s="34">
        <v>1894.5</v>
      </c>
      <c r="N1900" s="34">
        <v>0</v>
      </c>
      <c r="O1900" s="32">
        <f t="shared" si="174"/>
        <v>32</v>
      </c>
      <c r="P1900" s="37">
        <f t="shared" si="179"/>
        <v>38.4</v>
      </c>
      <c r="Q1900" s="32">
        <f t="shared" si="175"/>
        <v>23</v>
      </c>
      <c r="R1900" s="32">
        <f t="shared" si="176"/>
        <v>16.600000000000001</v>
      </c>
      <c r="S1900" s="26">
        <f t="shared" si="177"/>
        <v>1</v>
      </c>
      <c r="T1900" s="26">
        <f t="shared" si="178"/>
        <v>1</v>
      </c>
    </row>
    <row r="1901" spans="13:20" ht="15" x14ac:dyDescent="0.3">
      <c r="M1901" s="34">
        <v>1895.5</v>
      </c>
      <c r="N1901" s="34">
        <v>-0.6</v>
      </c>
      <c r="O1901" s="32">
        <f t="shared" si="174"/>
        <v>30.92</v>
      </c>
      <c r="P1901" s="37">
        <f t="shared" si="179"/>
        <v>37.103999999999999</v>
      </c>
      <c r="Q1901" s="32">
        <f t="shared" si="175"/>
        <v>24.08</v>
      </c>
      <c r="R1901" s="32">
        <f t="shared" si="176"/>
        <v>17.896000000000001</v>
      </c>
      <c r="S1901" s="26">
        <f t="shared" si="177"/>
        <v>1</v>
      </c>
      <c r="T1901" s="26">
        <f t="shared" si="178"/>
        <v>1</v>
      </c>
    </row>
    <row r="1902" spans="13:20" ht="15" x14ac:dyDescent="0.3">
      <c r="M1902" s="34">
        <v>1896.5</v>
      </c>
      <c r="N1902" s="34">
        <v>0</v>
      </c>
      <c r="O1902" s="32">
        <f t="shared" si="174"/>
        <v>32</v>
      </c>
      <c r="P1902" s="37">
        <f t="shared" si="179"/>
        <v>38.4</v>
      </c>
      <c r="Q1902" s="32">
        <f t="shared" si="175"/>
        <v>23</v>
      </c>
      <c r="R1902" s="32">
        <f t="shared" si="176"/>
        <v>16.600000000000001</v>
      </c>
      <c r="S1902" s="26">
        <f t="shared" si="177"/>
        <v>1</v>
      </c>
      <c r="T1902" s="26">
        <f t="shared" si="178"/>
        <v>1</v>
      </c>
    </row>
    <row r="1903" spans="13:20" ht="15" x14ac:dyDescent="0.3">
      <c r="M1903" s="34">
        <v>1897.5</v>
      </c>
      <c r="N1903" s="34">
        <v>0</v>
      </c>
      <c r="O1903" s="32">
        <f t="shared" si="174"/>
        <v>32</v>
      </c>
      <c r="P1903" s="37">
        <f t="shared" si="179"/>
        <v>38.4</v>
      </c>
      <c r="Q1903" s="32">
        <f t="shared" si="175"/>
        <v>23</v>
      </c>
      <c r="R1903" s="32">
        <f t="shared" si="176"/>
        <v>16.600000000000001</v>
      </c>
      <c r="S1903" s="26">
        <f t="shared" si="177"/>
        <v>1</v>
      </c>
      <c r="T1903" s="26">
        <f t="shared" si="178"/>
        <v>1</v>
      </c>
    </row>
    <row r="1904" spans="13:20" ht="15" x14ac:dyDescent="0.3">
      <c r="M1904" s="34">
        <v>1898.5</v>
      </c>
      <c r="N1904" s="34">
        <v>-0.6</v>
      </c>
      <c r="O1904" s="32">
        <f t="shared" si="174"/>
        <v>30.92</v>
      </c>
      <c r="P1904" s="37">
        <f t="shared" si="179"/>
        <v>37.103999999999999</v>
      </c>
      <c r="Q1904" s="32">
        <f t="shared" si="175"/>
        <v>24.08</v>
      </c>
      <c r="R1904" s="32">
        <f t="shared" si="176"/>
        <v>17.896000000000001</v>
      </c>
      <c r="S1904" s="26">
        <f t="shared" si="177"/>
        <v>1</v>
      </c>
      <c r="T1904" s="26">
        <f t="shared" si="178"/>
        <v>1</v>
      </c>
    </row>
    <row r="1905" spans="13:20" ht="15" x14ac:dyDescent="0.3">
      <c r="M1905" s="34">
        <v>1899.5</v>
      </c>
      <c r="N1905" s="34">
        <v>-0.6</v>
      </c>
      <c r="O1905" s="32">
        <f t="shared" si="174"/>
        <v>30.92</v>
      </c>
      <c r="P1905" s="37">
        <f t="shared" si="179"/>
        <v>37.103999999999999</v>
      </c>
      <c r="Q1905" s="32">
        <f t="shared" si="175"/>
        <v>24.08</v>
      </c>
      <c r="R1905" s="32">
        <f t="shared" si="176"/>
        <v>17.896000000000001</v>
      </c>
      <c r="S1905" s="26">
        <f t="shared" si="177"/>
        <v>1</v>
      </c>
      <c r="T1905" s="26">
        <f t="shared" si="178"/>
        <v>1</v>
      </c>
    </row>
    <row r="1906" spans="13:20" ht="15" x14ac:dyDescent="0.3">
      <c r="M1906" s="34">
        <v>1900.5</v>
      </c>
      <c r="N1906" s="34">
        <v>-0.6</v>
      </c>
      <c r="O1906" s="32">
        <f t="shared" si="174"/>
        <v>30.92</v>
      </c>
      <c r="P1906" s="37">
        <f t="shared" si="179"/>
        <v>37.103999999999999</v>
      </c>
      <c r="Q1906" s="32">
        <f t="shared" si="175"/>
        <v>24.08</v>
      </c>
      <c r="R1906" s="32">
        <f t="shared" si="176"/>
        <v>17.896000000000001</v>
      </c>
      <c r="S1906" s="26">
        <f t="shared" si="177"/>
        <v>1</v>
      </c>
      <c r="T1906" s="26">
        <f t="shared" si="178"/>
        <v>1</v>
      </c>
    </row>
    <row r="1907" spans="13:20" ht="15" x14ac:dyDescent="0.3">
      <c r="M1907" s="34">
        <v>1901.5</v>
      </c>
      <c r="N1907" s="34">
        <v>-1.1000000000000001</v>
      </c>
      <c r="O1907" s="32">
        <f t="shared" si="174"/>
        <v>30.02</v>
      </c>
      <c r="P1907" s="37">
        <f t="shared" si="179"/>
        <v>36.024000000000001</v>
      </c>
      <c r="Q1907" s="32">
        <f t="shared" si="175"/>
        <v>24.98</v>
      </c>
      <c r="R1907" s="32">
        <f t="shared" si="176"/>
        <v>18.975999999999999</v>
      </c>
      <c r="S1907" s="26">
        <f t="shared" si="177"/>
        <v>1</v>
      </c>
      <c r="T1907" s="26">
        <f t="shared" si="178"/>
        <v>1</v>
      </c>
    </row>
    <row r="1908" spans="13:20" ht="15" x14ac:dyDescent="0.3">
      <c r="M1908" s="34">
        <v>1902.5</v>
      </c>
      <c r="N1908" s="34">
        <v>-0.6</v>
      </c>
      <c r="O1908" s="32">
        <f t="shared" si="174"/>
        <v>30.92</v>
      </c>
      <c r="P1908" s="37">
        <f t="shared" si="179"/>
        <v>37.103999999999999</v>
      </c>
      <c r="Q1908" s="32">
        <f t="shared" si="175"/>
        <v>24.08</v>
      </c>
      <c r="R1908" s="32">
        <f t="shared" si="176"/>
        <v>17.896000000000001</v>
      </c>
      <c r="S1908" s="26">
        <f t="shared" si="177"/>
        <v>1</v>
      </c>
      <c r="T1908" s="26">
        <f t="shared" si="178"/>
        <v>1</v>
      </c>
    </row>
    <row r="1909" spans="13:20" ht="15" x14ac:dyDescent="0.3">
      <c r="M1909" s="34">
        <v>1903.5</v>
      </c>
      <c r="N1909" s="34">
        <v>0</v>
      </c>
      <c r="O1909" s="32">
        <f t="shared" si="174"/>
        <v>32</v>
      </c>
      <c r="P1909" s="37">
        <f t="shared" si="179"/>
        <v>38.4</v>
      </c>
      <c r="Q1909" s="32">
        <f t="shared" si="175"/>
        <v>23</v>
      </c>
      <c r="R1909" s="32">
        <f t="shared" si="176"/>
        <v>16.600000000000001</v>
      </c>
      <c r="S1909" s="26">
        <f t="shared" si="177"/>
        <v>1</v>
      </c>
      <c r="T1909" s="26">
        <f t="shared" si="178"/>
        <v>1</v>
      </c>
    </row>
    <row r="1910" spans="13:20" ht="15" x14ac:dyDescent="0.3">
      <c r="M1910" s="34">
        <v>1904.5</v>
      </c>
      <c r="N1910" s="34">
        <v>0.6</v>
      </c>
      <c r="O1910" s="32">
        <f t="shared" si="174"/>
        <v>33.08</v>
      </c>
      <c r="P1910" s="37">
        <f t="shared" si="179"/>
        <v>39.695999999999998</v>
      </c>
      <c r="Q1910" s="32">
        <f t="shared" si="175"/>
        <v>21.92</v>
      </c>
      <c r="R1910" s="32">
        <f t="shared" si="176"/>
        <v>15.304000000000002</v>
      </c>
      <c r="S1910" s="26">
        <f t="shared" si="177"/>
        <v>1</v>
      </c>
      <c r="T1910" s="26">
        <f t="shared" si="178"/>
        <v>1</v>
      </c>
    </row>
    <row r="1911" spans="13:20" ht="15" x14ac:dyDescent="0.3">
      <c r="M1911" s="34">
        <v>1905.5</v>
      </c>
      <c r="N1911" s="34">
        <v>1.7</v>
      </c>
      <c r="O1911" s="32">
        <f t="shared" si="174"/>
        <v>35.06</v>
      </c>
      <c r="P1911" s="37">
        <f t="shared" si="179"/>
        <v>42.072000000000003</v>
      </c>
      <c r="Q1911" s="32">
        <f t="shared" si="175"/>
        <v>19.939999999999998</v>
      </c>
      <c r="R1911" s="32">
        <f t="shared" si="176"/>
        <v>12.927999999999997</v>
      </c>
      <c r="S1911" s="26">
        <f t="shared" si="177"/>
        <v>1</v>
      </c>
      <c r="T1911" s="26">
        <f t="shared" si="178"/>
        <v>1</v>
      </c>
    </row>
    <row r="1912" spans="13:20" ht="15" x14ac:dyDescent="0.3">
      <c r="M1912" s="34">
        <v>1906.5</v>
      </c>
      <c r="N1912" s="34">
        <v>2.2000000000000002</v>
      </c>
      <c r="O1912" s="32">
        <f t="shared" si="174"/>
        <v>35.96</v>
      </c>
      <c r="P1912" s="37">
        <f t="shared" si="179"/>
        <v>43.152000000000001</v>
      </c>
      <c r="Q1912" s="32">
        <f t="shared" si="175"/>
        <v>19.04</v>
      </c>
      <c r="R1912" s="32">
        <f t="shared" si="176"/>
        <v>11.847999999999999</v>
      </c>
      <c r="S1912" s="26">
        <f t="shared" si="177"/>
        <v>1</v>
      </c>
      <c r="T1912" s="26">
        <f t="shared" si="178"/>
        <v>1</v>
      </c>
    </row>
    <row r="1913" spans="13:20" ht="15" x14ac:dyDescent="0.3">
      <c r="M1913" s="34">
        <v>1907.5</v>
      </c>
      <c r="N1913" s="34">
        <v>2.8</v>
      </c>
      <c r="O1913" s="32">
        <f t="shared" si="174"/>
        <v>37.04</v>
      </c>
      <c r="P1913" s="37">
        <f t="shared" si="179"/>
        <v>44.448</v>
      </c>
      <c r="Q1913" s="32">
        <f t="shared" si="175"/>
        <v>17.96</v>
      </c>
      <c r="R1913" s="32">
        <f t="shared" si="176"/>
        <v>10.552</v>
      </c>
      <c r="S1913" s="26">
        <f t="shared" si="177"/>
        <v>1</v>
      </c>
      <c r="T1913" s="26">
        <f t="shared" si="178"/>
        <v>1</v>
      </c>
    </row>
    <row r="1914" spans="13:20" ht="15" x14ac:dyDescent="0.3">
      <c r="M1914" s="34">
        <v>1908.5</v>
      </c>
      <c r="N1914" s="34">
        <v>2.2000000000000002</v>
      </c>
      <c r="O1914" s="32">
        <f t="shared" si="174"/>
        <v>35.96</v>
      </c>
      <c r="P1914" s="37">
        <f t="shared" si="179"/>
        <v>43.152000000000001</v>
      </c>
      <c r="Q1914" s="32">
        <f t="shared" si="175"/>
        <v>19.04</v>
      </c>
      <c r="R1914" s="32">
        <f t="shared" si="176"/>
        <v>11.847999999999999</v>
      </c>
      <c r="S1914" s="26">
        <f t="shared" si="177"/>
        <v>1</v>
      </c>
      <c r="T1914" s="26">
        <f t="shared" si="178"/>
        <v>1</v>
      </c>
    </row>
    <row r="1915" spans="13:20" ht="15" x14ac:dyDescent="0.3">
      <c r="M1915" s="34">
        <v>1909.5</v>
      </c>
      <c r="N1915" s="34">
        <v>3.9</v>
      </c>
      <c r="O1915" s="32">
        <f t="shared" si="174"/>
        <v>39.019999999999996</v>
      </c>
      <c r="P1915" s="37">
        <f t="shared" si="179"/>
        <v>46.823999999999991</v>
      </c>
      <c r="Q1915" s="32">
        <f t="shared" si="175"/>
        <v>15.980000000000004</v>
      </c>
      <c r="R1915" s="32">
        <f t="shared" si="176"/>
        <v>8.176000000000009</v>
      </c>
      <c r="S1915" s="26">
        <f t="shared" si="177"/>
        <v>1</v>
      </c>
      <c r="T1915" s="26">
        <f t="shared" si="178"/>
        <v>1</v>
      </c>
    </row>
    <row r="1916" spans="13:20" ht="15" x14ac:dyDescent="0.3">
      <c r="M1916" s="34">
        <v>1910.5</v>
      </c>
      <c r="N1916" s="34">
        <v>3.9</v>
      </c>
      <c r="O1916" s="32">
        <f t="shared" si="174"/>
        <v>39.019999999999996</v>
      </c>
      <c r="P1916" s="37">
        <f t="shared" si="179"/>
        <v>46.823999999999991</v>
      </c>
      <c r="Q1916" s="32">
        <f t="shared" si="175"/>
        <v>15.980000000000004</v>
      </c>
      <c r="R1916" s="32">
        <f t="shared" si="176"/>
        <v>8.176000000000009</v>
      </c>
      <c r="S1916" s="26">
        <f t="shared" si="177"/>
        <v>1</v>
      </c>
      <c r="T1916" s="26">
        <f t="shared" si="178"/>
        <v>1</v>
      </c>
    </row>
    <row r="1917" spans="13:20" ht="15" x14ac:dyDescent="0.3">
      <c r="M1917" s="34">
        <v>1911.5</v>
      </c>
      <c r="N1917" s="34">
        <v>5</v>
      </c>
      <c r="O1917" s="32">
        <f t="shared" si="174"/>
        <v>41</v>
      </c>
      <c r="P1917" s="37">
        <f t="shared" si="179"/>
        <v>49.199999999999996</v>
      </c>
      <c r="Q1917" s="32">
        <f t="shared" si="175"/>
        <v>14</v>
      </c>
      <c r="R1917" s="32">
        <f t="shared" si="176"/>
        <v>5.8000000000000043</v>
      </c>
      <c r="S1917" s="26">
        <f t="shared" si="177"/>
        <v>1</v>
      </c>
      <c r="T1917" s="26">
        <f t="shared" si="178"/>
        <v>1</v>
      </c>
    </row>
    <row r="1918" spans="13:20" ht="15" x14ac:dyDescent="0.3">
      <c r="M1918" s="34">
        <v>1912.5</v>
      </c>
      <c r="N1918" s="34">
        <v>4.4000000000000004</v>
      </c>
      <c r="O1918" s="32">
        <f t="shared" si="174"/>
        <v>39.92</v>
      </c>
      <c r="P1918" s="37">
        <f t="shared" si="179"/>
        <v>47.904000000000003</v>
      </c>
      <c r="Q1918" s="32">
        <f t="shared" si="175"/>
        <v>15.079999999999998</v>
      </c>
      <c r="R1918" s="32">
        <f t="shared" si="176"/>
        <v>7.0959999999999965</v>
      </c>
      <c r="S1918" s="26">
        <f t="shared" si="177"/>
        <v>1</v>
      </c>
      <c r="T1918" s="26">
        <f t="shared" si="178"/>
        <v>1</v>
      </c>
    </row>
    <row r="1919" spans="13:20" ht="15" x14ac:dyDescent="0.3">
      <c r="M1919" s="34">
        <v>1913.5</v>
      </c>
      <c r="N1919" s="34">
        <v>3.3</v>
      </c>
      <c r="O1919" s="32">
        <f t="shared" si="174"/>
        <v>37.94</v>
      </c>
      <c r="P1919" s="37">
        <f t="shared" si="179"/>
        <v>45.527999999999999</v>
      </c>
      <c r="Q1919" s="32">
        <f t="shared" si="175"/>
        <v>17.060000000000002</v>
      </c>
      <c r="R1919" s="32">
        <f t="shared" si="176"/>
        <v>9.4720000000000013</v>
      </c>
      <c r="S1919" s="26">
        <f t="shared" si="177"/>
        <v>1</v>
      </c>
      <c r="T1919" s="26">
        <f t="shared" si="178"/>
        <v>1</v>
      </c>
    </row>
    <row r="1920" spans="13:20" ht="15" x14ac:dyDescent="0.3">
      <c r="M1920" s="34">
        <v>1914.5</v>
      </c>
      <c r="N1920" s="34">
        <v>3.3</v>
      </c>
      <c r="O1920" s="32">
        <f t="shared" si="174"/>
        <v>37.94</v>
      </c>
      <c r="P1920" s="37">
        <f t="shared" si="179"/>
        <v>45.527999999999999</v>
      </c>
      <c r="Q1920" s="32">
        <f t="shared" si="175"/>
        <v>17.060000000000002</v>
      </c>
      <c r="R1920" s="32">
        <f t="shared" si="176"/>
        <v>9.4720000000000013</v>
      </c>
      <c r="S1920" s="26">
        <f t="shared" si="177"/>
        <v>1</v>
      </c>
      <c r="T1920" s="26">
        <f t="shared" si="178"/>
        <v>1</v>
      </c>
    </row>
    <row r="1921" spans="13:20" ht="15" x14ac:dyDescent="0.3">
      <c r="M1921" s="34">
        <v>1915.5</v>
      </c>
      <c r="N1921" s="34">
        <v>3.3</v>
      </c>
      <c r="O1921" s="32">
        <f t="shared" si="174"/>
        <v>37.94</v>
      </c>
      <c r="P1921" s="37">
        <f t="shared" si="179"/>
        <v>45.527999999999999</v>
      </c>
      <c r="Q1921" s="32">
        <f t="shared" si="175"/>
        <v>17.060000000000002</v>
      </c>
      <c r="R1921" s="32">
        <f t="shared" si="176"/>
        <v>9.4720000000000013</v>
      </c>
      <c r="S1921" s="26">
        <f t="shared" si="177"/>
        <v>1</v>
      </c>
      <c r="T1921" s="26">
        <f t="shared" si="178"/>
        <v>1</v>
      </c>
    </row>
    <row r="1922" spans="13:20" ht="15" x14ac:dyDescent="0.3">
      <c r="M1922" s="34">
        <v>1916.5</v>
      </c>
      <c r="N1922" s="34">
        <v>2.8</v>
      </c>
      <c r="O1922" s="32">
        <f t="shared" si="174"/>
        <v>37.04</v>
      </c>
      <c r="P1922" s="37">
        <f t="shared" si="179"/>
        <v>44.448</v>
      </c>
      <c r="Q1922" s="32">
        <f t="shared" si="175"/>
        <v>17.96</v>
      </c>
      <c r="R1922" s="32">
        <f t="shared" si="176"/>
        <v>10.552</v>
      </c>
      <c r="S1922" s="26">
        <f t="shared" si="177"/>
        <v>1</v>
      </c>
      <c r="T1922" s="26">
        <f t="shared" si="178"/>
        <v>1</v>
      </c>
    </row>
    <row r="1923" spans="13:20" ht="15" x14ac:dyDescent="0.3">
      <c r="M1923" s="34">
        <v>1917.5</v>
      </c>
      <c r="N1923" s="34">
        <v>3.3</v>
      </c>
      <c r="O1923" s="32">
        <f t="shared" si="174"/>
        <v>37.94</v>
      </c>
      <c r="P1923" s="37">
        <f t="shared" si="179"/>
        <v>45.527999999999999</v>
      </c>
      <c r="Q1923" s="32">
        <f t="shared" si="175"/>
        <v>17.060000000000002</v>
      </c>
      <c r="R1923" s="32">
        <f t="shared" si="176"/>
        <v>9.4720000000000013</v>
      </c>
      <c r="S1923" s="26">
        <f t="shared" si="177"/>
        <v>1</v>
      </c>
      <c r="T1923" s="26">
        <f t="shared" si="178"/>
        <v>1</v>
      </c>
    </row>
    <row r="1924" spans="13:20" ht="15" x14ac:dyDescent="0.3">
      <c r="M1924" s="34">
        <v>1918.5</v>
      </c>
      <c r="N1924" s="34">
        <v>3.3</v>
      </c>
      <c r="O1924" s="32">
        <f t="shared" si="174"/>
        <v>37.94</v>
      </c>
      <c r="P1924" s="37">
        <f t="shared" si="179"/>
        <v>45.527999999999999</v>
      </c>
      <c r="Q1924" s="32">
        <f t="shared" si="175"/>
        <v>17.060000000000002</v>
      </c>
      <c r="R1924" s="32">
        <f t="shared" si="176"/>
        <v>9.4720000000000013</v>
      </c>
      <c r="S1924" s="26">
        <f t="shared" si="177"/>
        <v>1</v>
      </c>
      <c r="T1924" s="26">
        <f t="shared" si="178"/>
        <v>1</v>
      </c>
    </row>
    <row r="1925" spans="13:20" ht="15" x14ac:dyDescent="0.3">
      <c r="M1925" s="34">
        <v>1919.5</v>
      </c>
      <c r="N1925" s="34">
        <v>2.8</v>
      </c>
      <c r="O1925" s="32">
        <f t="shared" si="174"/>
        <v>37.04</v>
      </c>
      <c r="P1925" s="37">
        <f t="shared" si="179"/>
        <v>44.448</v>
      </c>
      <c r="Q1925" s="32">
        <f t="shared" si="175"/>
        <v>17.96</v>
      </c>
      <c r="R1925" s="32">
        <f t="shared" si="176"/>
        <v>10.552</v>
      </c>
      <c r="S1925" s="26">
        <f t="shared" si="177"/>
        <v>1</v>
      </c>
      <c r="T1925" s="26">
        <f t="shared" si="178"/>
        <v>1</v>
      </c>
    </row>
    <row r="1926" spans="13:20" ht="15" x14ac:dyDescent="0.3">
      <c r="M1926" s="34">
        <v>1920.5</v>
      </c>
      <c r="N1926" s="34">
        <v>2.8</v>
      </c>
      <c r="O1926" s="32">
        <f t="shared" ref="O1926:O1989" si="180">CONVERT(N1926,"C","F")</f>
        <v>37.04</v>
      </c>
      <c r="P1926" s="37">
        <f t="shared" si="179"/>
        <v>44.448</v>
      </c>
      <c r="Q1926" s="32">
        <f t="shared" ref="Q1926:Q1989" si="181">$L$3-O1926</f>
        <v>17.96</v>
      </c>
      <c r="R1926" s="32">
        <f t="shared" ref="R1926:R1989" si="182">$L$3-P1926</f>
        <v>10.552</v>
      </c>
      <c r="S1926" s="26">
        <f t="shared" ref="S1926:S1989" si="183">IF(O1926&lt;=$L$3, 1, 0)</f>
        <v>1</v>
      </c>
      <c r="T1926" s="26">
        <f t="shared" ref="T1926:T1989" si="184">IF(P1926&lt;=$L$3, 1, 0)</f>
        <v>1</v>
      </c>
    </row>
    <row r="1927" spans="13:20" ht="15" x14ac:dyDescent="0.3">
      <c r="M1927" s="34">
        <v>1921.5</v>
      </c>
      <c r="N1927" s="34">
        <v>2.2000000000000002</v>
      </c>
      <c r="O1927" s="32">
        <f t="shared" si="180"/>
        <v>35.96</v>
      </c>
      <c r="P1927" s="37">
        <f t="shared" ref="P1927:P1990" si="185">O1927*1.2</f>
        <v>43.152000000000001</v>
      </c>
      <c r="Q1927" s="32">
        <f t="shared" si="181"/>
        <v>19.04</v>
      </c>
      <c r="R1927" s="32">
        <f t="shared" si="182"/>
        <v>11.847999999999999</v>
      </c>
      <c r="S1927" s="26">
        <f t="shared" si="183"/>
        <v>1</v>
      </c>
      <c r="T1927" s="26">
        <f t="shared" si="184"/>
        <v>1</v>
      </c>
    </row>
    <row r="1928" spans="13:20" ht="15" x14ac:dyDescent="0.3">
      <c r="M1928" s="34">
        <v>1922.5</v>
      </c>
      <c r="N1928" s="34">
        <v>2.2000000000000002</v>
      </c>
      <c r="O1928" s="32">
        <f t="shared" si="180"/>
        <v>35.96</v>
      </c>
      <c r="P1928" s="37">
        <f t="shared" si="185"/>
        <v>43.152000000000001</v>
      </c>
      <c r="Q1928" s="32">
        <f t="shared" si="181"/>
        <v>19.04</v>
      </c>
      <c r="R1928" s="32">
        <f t="shared" si="182"/>
        <v>11.847999999999999</v>
      </c>
      <c r="S1928" s="26">
        <f t="shared" si="183"/>
        <v>1</v>
      </c>
      <c r="T1928" s="26">
        <f t="shared" si="184"/>
        <v>1</v>
      </c>
    </row>
    <row r="1929" spans="13:20" ht="15" x14ac:dyDescent="0.3">
      <c r="M1929" s="34">
        <v>1923.5</v>
      </c>
      <c r="N1929" s="34">
        <v>1.7</v>
      </c>
      <c r="O1929" s="32">
        <f t="shared" si="180"/>
        <v>35.06</v>
      </c>
      <c r="P1929" s="37">
        <f t="shared" si="185"/>
        <v>42.072000000000003</v>
      </c>
      <c r="Q1929" s="32">
        <f t="shared" si="181"/>
        <v>19.939999999999998</v>
      </c>
      <c r="R1929" s="32">
        <f t="shared" si="182"/>
        <v>12.927999999999997</v>
      </c>
      <c r="S1929" s="26">
        <f t="shared" si="183"/>
        <v>1</v>
      </c>
      <c r="T1929" s="26">
        <f t="shared" si="184"/>
        <v>1</v>
      </c>
    </row>
    <row r="1930" spans="13:20" ht="15" x14ac:dyDescent="0.3">
      <c r="M1930" s="34">
        <v>1924.5</v>
      </c>
      <c r="N1930" s="34">
        <v>1.1000000000000001</v>
      </c>
      <c r="O1930" s="32">
        <f t="shared" si="180"/>
        <v>33.979999999999997</v>
      </c>
      <c r="P1930" s="37">
        <f t="shared" si="185"/>
        <v>40.775999999999996</v>
      </c>
      <c r="Q1930" s="32">
        <f t="shared" si="181"/>
        <v>21.020000000000003</v>
      </c>
      <c r="R1930" s="32">
        <f t="shared" si="182"/>
        <v>14.224000000000004</v>
      </c>
      <c r="S1930" s="26">
        <f t="shared" si="183"/>
        <v>1</v>
      </c>
      <c r="T1930" s="26">
        <f t="shared" si="184"/>
        <v>1</v>
      </c>
    </row>
    <row r="1931" spans="13:20" ht="15" x14ac:dyDescent="0.3">
      <c r="M1931" s="34">
        <v>1925.5</v>
      </c>
      <c r="N1931" s="34">
        <v>0.6</v>
      </c>
      <c r="O1931" s="32">
        <f t="shared" si="180"/>
        <v>33.08</v>
      </c>
      <c r="P1931" s="37">
        <f t="shared" si="185"/>
        <v>39.695999999999998</v>
      </c>
      <c r="Q1931" s="32">
        <f t="shared" si="181"/>
        <v>21.92</v>
      </c>
      <c r="R1931" s="32">
        <f t="shared" si="182"/>
        <v>15.304000000000002</v>
      </c>
      <c r="S1931" s="26">
        <f t="shared" si="183"/>
        <v>1</v>
      </c>
      <c r="T1931" s="26">
        <f t="shared" si="184"/>
        <v>1</v>
      </c>
    </row>
    <row r="1932" spans="13:20" ht="15" x14ac:dyDescent="0.3">
      <c r="M1932" s="34">
        <v>1926.5</v>
      </c>
      <c r="N1932" s="34">
        <v>1.7</v>
      </c>
      <c r="O1932" s="32">
        <f t="shared" si="180"/>
        <v>35.06</v>
      </c>
      <c r="P1932" s="37">
        <f t="shared" si="185"/>
        <v>42.072000000000003</v>
      </c>
      <c r="Q1932" s="32">
        <f t="shared" si="181"/>
        <v>19.939999999999998</v>
      </c>
      <c r="R1932" s="32">
        <f t="shared" si="182"/>
        <v>12.927999999999997</v>
      </c>
      <c r="S1932" s="26">
        <f t="shared" si="183"/>
        <v>1</v>
      </c>
      <c r="T1932" s="26">
        <f t="shared" si="184"/>
        <v>1</v>
      </c>
    </row>
    <row r="1933" spans="13:20" ht="15" x14ac:dyDescent="0.3">
      <c r="M1933" s="34">
        <v>1927.5</v>
      </c>
      <c r="N1933" s="34">
        <v>3.3</v>
      </c>
      <c r="O1933" s="32">
        <f t="shared" si="180"/>
        <v>37.94</v>
      </c>
      <c r="P1933" s="37">
        <f t="shared" si="185"/>
        <v>45.527999999999999</v>
      </c>
      <c r="Q1933" s="32">
        <f t="shared" si="181"/>
        <v>17.060000000000002</v>
      </c>
      <c r="R1933" s="32">
        <f t="shared" si="182"/>
        <v>9.4720000000000013</v>
      </c>
      <c r="S1933" s="26">
        <f t="shared" si="183"/>
        <v>1</v>
      </c>
      <c r="T1933" s="26">
        <f t="shared" si="184"/>
        <v>1</v>
      </c>
    </row>
    <row r="1934" spans="13:20" ht="15" x14ac:dyDescent="0.3">
      <c r="M1934" s="34">
        <v>1928.5</v>
      </c>
      <c r="N1934" s="34">
        <v>5</v>
      </c>
      <c r="O1934" s="32">
        <f t="shared" si="180"/>
        <v>41</v>
      </c>
      <c r="P1934" s="37">
        <f t="shared" si="185"/>
        <v>49.199999999999996</v>
      </c>
      <c r="Q1934" s="32">
        <f t="shared" si="181"/>
        <v>14</v>
      </c>
      <c r="R1934" s="32">
        <f t="shared" si="182"/>
        <v>5.8000000000000043</v>
      </c>
      <c r="S1934" s="26">
        <f t="shared" si="183"/>
        <v>1</v>
      </c>
      <c r="T1934" s="26">
        <f t="shared" si="184"/>
        <v>1</v>
      </c>
    </row>
    <row r="1935" spans="13:20" ht="15" x14ac:dyDescent="0.3">
      <c r="M1935" s="34">
        <v>1929.5</v>
      </c>
      <c r="N1935" s="34">
        <v>5.6</v>
      </c>
      <c r="O1935" s="32">
        <f t="shared" si="180"/>
        <v>42.08</v>
      </c>
      <c r="P1935" s="37">
        <f t="shared" si="185"/>
        <v>50.495999999999995</v>
      </c>
      <c r="Q1935" s="32">
        <f t="shared" si="181"/>
        <v>12.920000000000002</v>
      </c>
      <c r="R1935" s="32">
        <f t="shared" si="182"/>
        <v>4.5040000000000049</v>
      </c>
      <c r="S1935" s="26">
        <f t="shared" si="183"/>
        <v>1</v>
      </c>
      <c r="T1935" s="26">
        <f t="shared" si="184"/>
        <v>1</v>
      </c>
    </row>
    <row r="1936" spans="13:20" ht="15" x14ac:dyDescent="0.3">
      <c r="M1936" s="34">
        <v>1930.5</v>
      </c>
      <c r="N1936" s="34">
        <v>5</v>
      </c>
      <c r="O1936" s="32">
        <f t="shared" si="180"/>
        <v>41</v>
      </c>
      <c r="P1936" s="37">
        <f t="shared" si="185"/>
        <v>49.199999999999996</v>
      </c>
      <c r="Q1936" s="32">
        <f t="shared" si="181"/>
        <v>14</v>
      </c>
      <c r="R1936" s="32">
        <f t="shared" si="182"/>
        <v>5.8000000000000043</v>
      </c>
      <c r="S1936" s="26">
        <f t="shared" si="183"/>
        <v>1</v>
      </c>
      <c r="T1936" s="26">
        <f t="shared" si="184"/>
        <v>1</v>
      </c>
    </row>
    <row r="1937" spans="13:20" ht="15" x14ac:dyDescent="0.3">
      <c r="M1937" s="34">
        <v>1931.5</v>
      </c>
      <c r="N1937" s="34">
        <v>5.6</v>
      </c>
      <c r="O1937" s="32">
        <f t="shared" si="180"/>
        <v>42.08</v>
      </c>
      <c r="P1937" s="37">
        <f t="shared" si="185"/>
        <v>50.495999999999995</v>
      </c>
      <c r="Q1937" s="32">
        <f t="shared" si="181"/>
        <v>12.920000000000002</v>
      </c>
      <c r="R1937" s="32">
        <f t="shared" si="182"/>
        <v>4.5040000000000049</v>
      </c>
      <c r="S1937" s="26">
        <f t="shared" si="183"/>
        <v>1</v>
      </c>
      <c r="T1937" s="26">
        <f t="shared" si="184"/>
        <v>1</v>
      </c>
    </row>
    <row r="1938" spans="13:20" ht="15" x14ac:dyDescent="0.3">
      <c r="M1938" s="34">
        <v>1932.5</v>
      </c>
      <c r="N1938" s="34">
        <v>5</v>
      </c>
      <c r="O1938" s="32">
        <f t="shared" si="180"/>
        <v>41</v>
      </c>
      <c r="P1938" s="37">
        <f t="shared" si="185"/>
        <v>49.199999999999996</v>
      </c>
      <c r="Q1938" s="32">
        <f t="shared" si="181"/>
        <v>14</v>
      </c>
      <c r="R1938" s="32">
        <f t="shared" si="182"/>
        <v>5.8000000000000043</v>
      </c>
      <c r="S1938" s="26">
        <f t="shared" si="183"/>
        <v>1</v>
      </c>
      <c r="T1938" s="26">
        <f t="shared" si="184"/>
        <v>1</v>
      </c>
    </row>
    <row r="1939" spans="13:20" ht="15" x14ac:dyDescent="0.3">
      <c r="M1939" s="34">
        <v>1933.5</v>
      </c>
      <c r="N1939" s="34">
        <v>5.6</v>
      </c>
      <c r="O1939" s="32">
        <f t="shared" si="180"/>
        <v>42.08</v>
      </c>
      <c r="P1939" s="37">
        <f t="shared" si="185"/>
        <v>50.495999999999995</v>
      </c>
      <c r="Q1939" s="32">
        <f t="shared" si="181"/>
        <v>12.920000000000002</v>
      </c>
      <c r="R1939" s="32">
        <f t="shared" si="182"/>
        <v>4.5040000000000049</v>
      </c>
      <c r="S1939" s="26">
        <f t="shared" si="183"/>
        <v>1</v>
      </c>
      <c r="T1939" s="26">
        <f t="shared" si="184"/>
        <v>1</v>
      </c>
    </row>
    <row r="1940" spans="13:20" ht="15" x14ac:dyDescent="0.3">
      <c r="M1940" s="34">
        <v>1934.5</v>
      </c>
      <c r="N1940" s="34">
        <v>5</v>
      </c>
      <c r="O1940" s="32">
        <f t="shared" si="180"/>
        <v>41</v>
      </c>
      <c r="P1940" s="37">
        <f t="shared" si="185"/>
        <v>49.199999999999996</v>
      </c>
      <c r="Q1940" s="32">
        <f t="shared" si="181"/>
        <v>14</v>
      </c>
      <c r="R1940" s="32">
        <f t="shared" si="182"/>
        <v>5.8000000000000043</v>
      </c>
      <c r="S1940" s="26">
        <f t="shared" si="183"/>
        <v>1</v>
      </c>
      <c r="T1940" s="26">
        <f t="shared" si="184"/>
        <v>1</v>
      </c>
    </row>
    <row r="1941" spans="13:20" ht="15" x14ac:dyDescent="0.3">
      <c r="M1941" s="34">
        <v>1935.5</v>
      </c>
      <c r="N1941" s="34">
        <v>4.4000000000000004</v>
      </c>
      <c r="O1941" s="32">
        <f t="shared" si="180"/>
        <v>39.92</v>
      </c>
      <c r="P1941" s="37">
        <f t="shared" si="185"/>
        <v>47.904000000000003</v>
      </c>
      <c r="Q1941" s="32">
        <f t="shared" si="181"/>
        <v>15.079999999999998</v>
      </c>
      <c r="R1941" s="32">
        <f t="shared" si="182"/>
        <v>7.0959999999999965</v>
      </c>
      <c r="S1941" s="26">
        <f t="shared" si="183"/>
        <v>1</v>
      </c>
      <c r="T1941" s="26">
        <f t="shared" si="184"/>
        <v>1</v>
      </c>
    </row>
    <row r="1942" spans="13:20" ht="15" x14ac:dyDescent="0.3">
      <c r="M1942" s="34">
        <v>1936.5</v>
      </c>
      <c r="N1942" s="34">
        <v>3.9</v>
      </c>
      <c r="O1942" s="32">
        <f t="shared" si="180"/>
        <v>39.019999999999996</v>
      </c>
      <c r="P1942" s="37">
        <f t="shared" si="185"/>
        <v>46.823999999999991</v>
      </c>
      <c r="Q1942" s="32">
        <f t="shared" si="181"/>
        <v>15.980000000000004</v>
      </c>
      <c r="R1942" s="32">
        <f t="shared" si="182"/>
        <v>8.176000000000009</v>
      </c>
      <c r="S1942" s="26">
        <f t="shared" si="183"/>
        <v>1</v>
      </c>
      <c r="T1942" s="26">
        <f t="shared" si="184"/>
        <v>1</v>
      </c>
    </row>
    <row r="1943" spans="13:20" ht="15" x14ac:dyDescent="0.3">
      <c r="M1943" s="34">
        <v>1937.5</v>
      </c>
      <c r="N1943" s="34">
        <v>3.3</v>
      </c>
      <c r="O1943" s="32">
        <f t="shared" si="180"/>
        <v>37.94</v>
      </c>
      <c r="P1943" s="37">
        <f t="shared" si="185"/>
        <v>45.527999999999999</v>
      </c>
      <c r="Q1943" s="32">
        <f t="shared" si="181"/>
        <v>17.060000000000002</v>
      </c>
      <c r="R1943" s="32">
        <f t="shared" si="182"/>
        <v>9.4720000000000013</v>
      </c>
      <c r="S1943" s="26">
        <f t="shared" si="183"/>
        <v>1</v>
      </c>
      <c r="T1943" s="26">
        <f t="shared" si="184"/>
        <v>1</v>
      </c>
    </row>
    <row r="1944" spans="13:20" ht="15" x14ac:dyDescent="0.3">
      <c r="M1944" s="34">
        <v>1938.5</v>
      </c>
      <c r="N1944" s="34">
        <v>2.8</v>
      </c>
      <c r="O1944" s="32">
        <f t="shared" si="180"/>
        <v>37.04</v>
      </c>
      <c r="P1944" s="37">
        <f t="shared" si="185"/>
        <v>44.448</v>
      </c>
      <c r="Q1944" s="32">
        <f t="shared" si="181"/>
        <v>17.96</v>
      </c>
      <c r="R1944" s="32">
        <f t="shared" si="182"/>
        <v>10.552</v>
      </c>
      <c r="S1944" s="26">
        <f t="shared" si="183"/>
        <v>1</v>
      </c>
      <c r="T1944" s="26">
        <f t="shared" si="184"/>
        <v>1</v>
      </c>
    </row>
    <row r="1945" spans="13:20" ht="15" x14ac:dyDescent="0.3">
      <c r="M1945" s="34">
        <v>1939.5</v>
      </c>
      <c r="N1945" s="34">
        <v>2.2000000000000002</v>
      </c>
      <c r="O1945" s="32">
        <f t="shared" si="180"/>
        <v>35.96</v>
      </c>
      <c r="P1945" s="37">
        <f t="shared" si="185"/>
        <v>43.152000000000001</v>
      </c>
      <c r="Q1945" s="32">
        <f t="shared" si="181"/>
        <v>19.04</v>
      </c>
      <c r="R1945" s="32">
        <f t="shared" si="182"/>
        <v>11.847999999999999</v>
      </c>
      <c r="S1945" s="26">
        <f t="shared" si="183"/>
        <v>1</v>
      </c>
      <c r="T1945" s="26">
        <f t="shared" si="184"/>
        <v>1</v>
      </c>
    </row>
    <row r="1946" spans="13:20" ht="15" x14ac:dyDescent="0.3">
      <c r="M1946" s="34">
        <v>1940.5</v>
      </c>
      <c r="N1946" s="34">
        <v>2.2000000000000002</v>
      </c>
      <c r="O1946" s="32">
        <f t="shared" si="180"/>
        <v>35.96</v>
      </c>
      <c r="P1946" s="37">
        <f t="shared" si="185"/>
        <v>43.152000000000001</v>
      </c>
      <c r="Q1946" s="32">
        <f t="shared" si="181"/>
        <v>19.04</v>
      </c>
      <c r="R1946" s="32">
        <f t="shared" si="182"/>
        <v>11.847999999999999</v>
      </c>
      <c r="S1946" s="26">
        <f t="shared" si="183"/>
        <v>1</v>
      </c>
      <c r="T1946" s="26">
        <f t="shared" si="184"/>
        <v>1</v>
      </c>
    </row>
    <row r="1947" spans="13:20" ht="15" x14ac:dyDescent="0.3">
      <c r="M1947" s="34">
        <v>1941.5</v>
      </c>
      <c r="N1947" s="34">
        <v>2.2000000000000002</v>
      </c>
      <c r="O1947" s="32">
        <f t="shared" si="180"/>
        <v>35.96</v>
      </c>
      <c r="P1947" s="37">
        <f t="shared" si="185"/>
        <v>43.152000000000001</v>
      </c>
      <c r="Q1947" s="32">
        <f t="shared" si="181"/>
        <v>19.04</v>
      </c>
      <c r="R1947" s="32">
        <f t="shared" si="182"/>
        <v>11.847999999999999</v>
      </c>
      <c r="S1947" s="26">
        <f t="shared" si="183"/>
        <v>1</v>
      </c>
      <c r="T1947" s="26">
        <f t="shared" si="184"/>
        <v>1</v>
      </c>
    </row>
    <row r="1948" spans="13:20" ht="15" x14ac:dyDescent="0.3">
      <c r="M1948" s="34">
        <v>1942.5</v>
      </c>
      <c r="N1948" s="34">
        <v>1.7</v>
      </c>
      <c r="O1948" s="32">
        <f t="shared" si="180"/>
        <v>35.06</v>
      </c>
      <c r="P1948" s="37">
        <f t="shared" si="185"/>
        <v>42.072000000000003</v>
      </c>
      <c r="Q1948" s="32">
        <f t="shared" si="181"/>
        <v>19.939999999999998</v>
      </c>
      <c r="R1948" s="32">
        <f t="shared" si="182"/>
        <v>12.927999999999997</v>
      </c>
      <c r="S1948" s="26">
        <f t="shared" si="183"/>
        <v>1</v>
      </c>
      <c r="T1948" s="26">
        <f t="shared" si="184"/>
        <v>1</v>
      </c>
    </row>
    <row r="1949" spans="13:20" ht="15" x14ac:dyDescent="0.3">
      <c r="M1949" s="34">
        <v>1943.5</v>
      </c>
      <c r="N1949" s="34">
        <v>1.7</v>
      </c>
      <c r="O1949" s="32">
        <f t="shared" si="180"/>
        <v>35.06</v>
      </c>
      <c r="P1949" s="37">
        <f t="shared" si="185"/>
        <v>42.072000000000003</v>
      </c>
      <c r="Q1949" s="32">
        <f t="shared" si="181"/>
        <v>19.939999999999998</v>
      </c>
      <c r="R1949" s="32">
        <f t="shared" si="182"/>
        <v>12.927999999999997</v>
      </c>
      <c r="S1949" s="26">
        <f t="shared" si="183"/>
        <v>1</v>
      </c>
      <c r="T1949" s="26">
        <f t="shared" si="184"/>
        <v>1</v>
      </c>
    </row>
    <row r="1950" spans="13:20" ht="15" x14ac:dyDescent="0.3">
      <c r="M1950" s="34">
        <v>1944.5</v>
      </c>
      <c r="N1950" s="34">
        <v>1.1000000000000001</v>
      </c>
      <c r="O1950" s="32">
        <f t="shared" si="180"/>
        <v>33.979999999999997</v>
      </c>
      <c r="P1950" s="37">
        <f t="shared" si="185"/>
        <v>40.775999999999996</v>
      </c>
      <c r="Q1950" s="32">
        <f t="shared" si="181"/>
        <v>21.020000000000003</v>
      </c>
      <c r="R1950" s="32">
        <f t="shared" si="182"/>
        <v>14.224000000000004</v>
      </c>
      <c r="S1950" s="26">
        <f t="shared" si="183"/>
        <v>1</v>
      </c>
      <c r="T1950" s="26">
        <f t="shared" si="184"/>
        <v>1</v>
      </c>
    </row>
    <row r="1951" spans="13:20" ht="15" x14ac:dyDescent="0.3">
      <c r="M1951" s="34">
        <v>1945.5</v>
      </c>
      <c r="N1951" s="34">
        <v>0.6</v>
      </c>
      <c r="O1951" s="32">
        <f t="shared" si="180"/>
        <v>33.08</v>
      </c>
      <c r="P1951" s="37">
        <f t="shared" si="185"/>
        <v>39.695999999999998</v>
      </c>
      <c r="Q1951" s="32">
        <f t="shared" si="181"/>
        <v>21.92</v>
      </c>
      <c r="R1951" s="32">
        <f t="shared" si="182"/>
        <v>15.304000000000002</v>
      </c>
      <c r="S1951" s="26">
        <f t="shared" si="183"/>
        <v>1</v>
      </c>
      <c r="T1951" s="26">
        <f t="shared" si="184"/>
        <v>1</v>
      </c>
    </row>
    <row r="1952" spans="13:20" ht="15" x14ac:dyDescent="0.3">
      <c r="M1952" s="34">
        <v>1946.5</v>
      </c>
      <c r="N1952" s="34">
        <v>1.1000000000000001</v>
      </c>
      <c r="O1952" s="32">
        <f t="shared" si="180"/>
        <v>33.979999999999997</v>
      </c>
      <c r="P1952" s="37">
        <f t="shared" si="185"/>
        <v>40.775999999999996</v>
      </c>
      <c r="Q1952" s="32">
        <f t="shared" si="181"/>
        <v>21.020000000000003</v>
      </c>
      <c r="R1952" s="32">
        <f t="shared" si="182"/>
        <v>14.224000000000004</v>
      </c>
      <c r="S1952" s="26">
        <f t="shared" si="183"/>
        <v>1</v>
      </c>
      <c r="T1952" s="26">
        <f t="shared" si="184"/>
        <v>1</v>
      </c>
    </row>
    <row r="1953" spans="13:20" ht="15" x14ac:dyDescent="0.3">
      <c r="M1953" s="34">
        <v>1947.5</v>
      </c>
      <c r="N1953" s="34">
        <v>1.1000000000000001</v>
      </c>
      <c r="O1953" s="32">
        <f t="shared" si="180"/>
        <v>33.979999999999997</v>
      </c>
      <c r="P1953" s="37">
        <f t="shared" si="185"/>
        <v>40.775999999999996</v>
      </c>
      <c r="Q1953" s="32">
        <f t="shared" si="181"/>
        <v>21.020000000000003</v>
      </c>
      <c r="R1953" s="32">
        <f t="shared" si="182"/>
        <v>14.224000000000004</v>
      </c>
      <c r="S1953" s="26">
        <f t="shared" si="183"/>
        <v>1</v>
      </c>
      <c r="T1953" s="26">
        <f t="shared" si="184"/>
        <v>1</v>
      </c>
    </row>
    <row r="1954" spans="13:20" ht="15" x14ac:dyDescent="0.3">
      <c r="M1954" s="34">
        <v>1948.5</v>
      </c>
      <c r="N1954" s="34">
        <v>0.6</v>
      </c>
      <c r="O1954" s="32">
        <f t="shared" si="180"/>
        <v>33.08</v>
      </c>
      <c r="P1954" s="37">
        <f t="shared" si="185"/>
        <v>39.695999999999998</v>
      </c>
      <c r="Q1954" s="32">
        <f t="shared" si="181"/>
        <v>21.92</v>
      </c>
      <c r="R1954" s="32">
        <f t="shared" si="182"/>
        <v>15.304000000000002</v>
      </c>
      <c r="S1954" s="26">
        <f t="shared" si="183"/>
        <v>1</v>
      </c>
      <c r="T1954" s="26">
        <f t="shared" si="184"/>
        <v>1</v>
      </c>
    </row>
    <row r="1955" spans="13:20" ht="15" x14ac:dyDescent="0.3">
      <c r="M1955" s="34">
        <v>1949.5</v>
      </c>
      <c r="N1955" s="34">
        <v>0</v>
      </c>
      <c r="O1955" s="32">
        <f t="shared" si="180"/>
        <v>32</v>
      </c>
      <c r="P1955" s="37">
        <f t="shared" si="185"/>
        <v>38.4</v>
      </c>
      <c r="Q1955" s="32">
        <f t="shared" si="181"/>
        <v>23</v>
      </c>
      <c r="R1955" s="32">
        <f t="shared" si="182"/>
        <v>16.600000000000001</v>
      </c>
      <c r="S1955" s="26">
        <f t="shared" si="183"/>
        <v>1</v>
      </c>
      <c r="T1955" s="26">
        <f t="shared" si="184"/>
        <v>1</v>
      </c>
    </row>
    <row r="1956" spans="13:20" ht="15" x14ac:dyDescent="0.3">
      <c r="M1956" s="34">
        <v>1950.5</v>
      </c>
      <c r="N1956" s="34">
        <v>0</v>
      </c>
      <c r="O1956" s="32">
        <f t="shared" si="180"/>
        <v>32</v>
      </c>
      <c r="P1956" s="37">
        <f t="shared" si="185"/>
        <v>38.4</v>
      </c>
      <c r="Q1956" s="32">
        <f t="shared" si="181"/>
        <v>23</v>
      </c>
      <c r="R1956" s="32">
        <f t="shared" si="182"/>
        <v>16.600000000000001</v>
      </c>
      <c r="S1956" s="26">
        <f t="shared" si="183"/>
        <v>1</v>
      </c>
      <c r="T1956" s="26">
        <f t="shared" si="184"/>
        <v>1</v>
      </c>
    </row>
    <row r="1957" spans="13:20" ht="15" x14ac:dyDescent="0.3">
      <c r="M1957" s="34">
        <v>1951.5</v>
      </c>
      <c r="N1957" s="34">
        <v>2.2000000000000002</v>
      </c>
      <c r="O1957" s="32">
        <f t="shared" si="180"/>
        <v>35.96</v>
      </c>
      <c r="P1957" s="37">
        <f t="shared" si="185"/>
        <v>43.152000000000001</v>
      </c>
      <c r="Q1957" s="32">
        <f t="shared" si="181"/>
        <v>19.04</v>
      </c>
      <c r="R1957" s="32">
        <f t="shared" si="182"/>
        <v>11.847999999999999</v>
      </c>
      <c r="S1957" s="26">
        <f t="shared" si="183"/>
        <v>1</v>
      </c>
      <c r="T1957" s="26">
        <f t="shared" si="184"/>
        <v>1</v>
      </c>
    </row>
    <row r="1958" spans="13:20" ht="15" x14ac:dyDescent="0.3">
      <c r="M1958" s="34">
        <v>1952.5</v>
      </c>
      <c r="N1958" s="34">
        <v>4.4000000000000004</v>
      </c>
      <c r="O1958" s="32">
        <f t="shared" si="180"/>
        <v>39.92</v>
      </c>
      <c r="P1958" s="37">
        <f t="shared" si="185"/>
        <v>47.904000000000003</v>
      </c>
      <c r="Q1958" s="32">
        <f t="shared" si="181"/>
        <v>15.079999999999998</v>
      </c>
      <c r="R1958" s="32">
        <f t="shared" si="182"/>
        <v>7.0959999999999965</v>
      </c>
      <c r="S1958" s="26">
        <f t="shared" si="183"/>
        <v>1</v>
      </c>
      <c r="T1958" s="26">
        <f t="shared" si="184"/>
        <v>1</v>
      </c>
    </row>
    <row r="1959" spans="13:20" ht="15" x14ac:dyDescent="0.3">
      <c r="M1959" s="34">
        <v>1953.5</v>
      </c>
      <c r="N1959" s="34">
        <v>5.6</v>
      </c>
      <c r="O1959" s="32">
        <f t="shared" si="180"/>
        <v>42.08</v>
      </c>
      <c r="P1959" s="37">
        <f t="shared" si="185"/>
        <v>50.495999999999995</v>
      </c>
      <c r="Q1959" s="32">
        <f t="shared" si="181"/>
        <v>12.920000000000002</v>
      </c>
      <c r="R1959" s="32">
        <f t="shared" si="182"/>
        <v>4.5040000000000049</v>
      </c>
      <c r="S1959" s="26">
        <f t="shared" si="183"/>
        <v>1</v>
      </c>
      <c r="T1959" s="26">
        <f t="shared" si="184"/>
        <v>1</v>
      </c>
    </row>
    <row r="1960" spans="13:20" ht="15" x14ac:dyDescent="0.3">
      <c r="M1960" s="34">
        <v>1954.5</v>
      </c>
      <c r="N1960" s="34">
        <v>5</v>
      </c>
      <c r="O1960" s="32">
        <f t="shared" si="180"/>
        <v>41</v>
      </c>
      <c r="P1960" s="37">
        <f t="shared" si="185"/>
        <v>49.199999999999996</v>
      </c>
      <c r="Q1960" s="32">
        <f t="shared" si="181"/>
        <v>14</v>
      </c>
      <c r="R1960" s="32">
        <f t="shared" si="182"/>
        <v>5.8000000000000043</v>
      </c>
      <c r="S1960" s="26">
        <f t="shared" si="183"/>
        <v>1</v>
      </c>
      <c r="T1960" s="26">
        <f t="shared" si="184"/>
        <v>1</v>
      </c>
    </row>
    <row r="1961" spans="13:20" ht="15" x14ac:dyDescent="0.3">
      <c r="M1961" s="34">
        <v>1955.5</v>
      </c>
      <c r="N1961" s="34">
        <v>5.6</v>
      </c>
      <c r="O1961" s="32">
        <f t="shared" si="180"/>
        <v>42.08</v>
      </c>
      <c r="P1961" s="37">
        <f t="shared" si="185"/>
        <v>50.495999999999995</v>
      </c>
      <c r="Q1961" s="32">
        <f t="shared" si="181"/>
        <v>12.920000000000002</v>
      </c>
      <c r="R1961" s="32">
        <f t="shared" si="182"/>
        <v>4.5040000000000049</v>
      </c>
      <c r="S1961" s="26">
        <f t="shared" si="183"/>
        <v>1</v>
      </c>
      <c r="T1961" s="26">
        <f t="shared" si="184"/>
        <v>1</v>
      </c>
    </row>
    <row r="1962" spans="13:20" ht="15" x14ac:dyDescent="0.3">
      <c r="M1962" s="34">
        <v>1956.5</v>
      </c>
      <c r="N1962" s="34">
        <v>5.6</v>
      </c>
      <c r="O1962" s="32">
        <f t="shared" si="180"/>
        <v>42.08</v>
      </c>
      <c r="P1962" s="37">
        <f t="shared" si="185"/>
        <v>50.495999999999995</v>
      </c>
      <c r="Q1962" s="32">
        <f t="shared" si="181"/>
        <v>12.920000000000002</v>
      </c>
      <c r="R1962" s="32">
        <f t="shared" si="182"/>
        <v>4.5040000000000049</v>
      </c>
      <c r="S1962" s="26">
        <f t="shared" si="183"/>
        <v>1</v>
      </c>
      <c r="T1962" s="26">
        <f t="shared" si="184"/>
        <v>1</v>
      </c>
    </row>
    <row r="1963" spans="13:20" ht="15" x14ac:dyDescent="0.3">
      <c r="M1963" s="34">
        <v>1957.5</v>
      </c>
      <c r="N1963" s="34">
        <v>5</v>
      </c>
      <c r="O1963" s="32">
        <f t="shared" si="180"/>
        <v>41</v>
      </c>
      <c r="P1963" s="37">
        <f t="shared" si="185"/>
        <v>49.199999999999996</v>
      </c>
      <c r="Q1963" s="32">
        <f t="shared" si="181"/>
        <v>14</v>
      </c>
      <c r="R1963" s="32">
        <f t="shared" si="182"/>
        <v>5.8000000000000043</v>
      </c>
      <c r="S1963" s="26">
        <f t="shared" si="183"/>
        <v>1</v>
      </c>
      <c r="T1963" s="26">
        <f t="shared" si="184"/>
        <v>1</v>
      </c>
    </row>
    <row r="1964" spans="13:20" ht="15" x14ac:dyDescent="0.3">
      <c r="M1964" s="34">
        <v>1958.5</v>
      </c>
      <c r="N1964" s="34">
        <v>5</v>
      </c>
      <c r="O1964" s="32">
        <f t="shared" si="180"/>
        <v>41</v>
      </c>
      <c r="P1964" s="37">
        <f t="shared" si="185"/>
        <v>49.199999999999996</v>
      </c>
      <c r="Q1964" s="32">
        <f t="shared" si="181"/>
        <v>14</v>
      </c>
      <c r="R1964" s="32">
        <f t="shared" si="182"/>
        <v>5.8000000000000043</v>
      </c>
      <c r="S1964" s="26">
        <f t="shared" si="183"/>
        <v>1</v>
      </c>
      <c r="T1964" s="26">
        <f t="shared" si="184"/>
        <v>1</v>
      </c>
    </row>
    <row r="1965" spans="13:20" ht="15" x14ac:dyDescent="0.3">
      <c r="M1965" s="34">
        <v>1959.5</v>
      </c>
      <c r="N1965" s="34">
        <v>4.4000000000000004</v>
      </c>
      <c r="O1965" s="32">
        <f t="shared" si="180"/>
        <v>39.92</v>
      </c>
      <c r="P1965" s="37">
        <f t="shared" si="185"/>
        <v>47.904000000000003</v>
      </c>
      <c r="Q1965" s="32">
        <f t="shared" si="181"/>
        <v>15.079999999999998</v>
      </c>
      <c r="R1965" s="32">
        <f t="shared" si="182"/>
        <v>7.0959999999999965</v>
      </c>
      <c r="S1965" s="26">
        <f t="shared" si="183"/>
        <v>1</v>
      </c>
      <c r="T1965" s="26">
        <f t="shared" si="184"/>
        <v>1</v>
      </c>
    </row>
    <row r="1966" spans="13:20" ht="15" x14ac:dyDescent="0.3">
      <c r="M1966" s="34">
        <v>1960.5</v>
      </c>
      <c r="N1966" s="34">
        <v>3.3</v>
      </c>
      <c r="O1966" s="32">
        <f t="shared" si="180"/>
        <v>37.94</v>
      </c>
      <c r="P1966" s="37">
        <f t="shared" si="185"/>
        <v>45.527999999999999</v>
      </c>
      <c r="Q1966" s="32">
        <f t="shared" si="181"/>
        <v>17.060000000000002</v>
      </c>
      <c r="R1966" s="32">
        <f t="shared" si="182"/>
        <v>9.4720000000000013</v>
      </c>
      <c r="S1966" s="26">
        <f t="shared" si="183"/>
        <v>1</v>
      </c>
      <c r="T1966" s="26">
        <f t="shared" si="184"/>
        <v>1</v>
      </c>
    </row>
    <row r="1967" spans="13:20" ht="15" x14ac:dyDescent="0.3">
      <c r="M1967" s="34">
        <v>1961.5</v>
      </c>
      <c r="N1967" s="34">
        <v>2.2000000000000002</v>
      </c>
      <c r="O1967" s="32">
        <f t="shared" si="180"/>
        <v>35.96</v>
      </c>
      <c r="P1967" s="37">
        <f t="shared" si="185"/>
        <v>43.152000000000001</v>
      </c>
      <c r="Q1967" s="32">
        <f t="shared" si="181"/>
        <v>19.04</v>
      </c>
      <c r="R1967" s="32">
        <f t="shared" si="182"/>
        <v>11.847999999999999</v>
      </c>
      <c r="S1967" s="26">
        <f t="shared" si="183"/>
        <v>1</v>
      </c>
      <c r="T1967" s="26">
        <f t="shared" si="184"/>
        <v>1</v>
      </c>
    </row>
    <row r="1968" spans="13:20" ht="15" x14ac:dyDescent="0.3">
      <c r="M1968" s="34">
        <v>1962.5</v>
      </c>
      <c r="N1968" s="34">
        <v>1.7</v>
      </c>
      <c r="O1968" s="32">
        <f t="shared" si="180"/>
        <v>35.06</v>
      </c>
      <c r="P1968" s="37">
        <f t="shared" si="185"/>
        <v>42.072000000000003</v>
      </c>
      <c r="Q1968" s="32">
        <f t="shared" si="181"/>
        <v>19.939999999999998</v>
      </c>
      <c r="R1968" s="32">
        <f t="shared" si="182"/>
        <v>12.927999999999997</v>
      </c>
      <c r="S1968" s="26">
        <f t="shared" si="183"/>
        <v>1</v>
      </c>
      <c r="T1968" s="26">
        <f t="shared" si="184"/>
        <v>1</v>
      </c>
    </row>
    <row r="1969" spans="13:20" ht="15" x14ac:dyDescent="0.3">
      <c r="M1969" s="34">
        <v>1963.5</v>
      </c>
      <c r="N1969" s="34">
        <v>1.1000000000000001</v>
      </c>
      <c r="O1969" s="32">
        <f t="shared" si="180"/>
        <v>33.979999999999997</v>
      </c>
      <c r="P1969" s="37">
        <f t="shared" si="185"/>
        <v>40.775999999999996</v>
      </c>
      <c r="Q1969" s="32">
        <f t="shared" si="181"/>
        <v>21.020000000000003</v>
      </c>
      <c r="R1969" s="32">
        <f t="shared" si="182"/>
        <v>14.224000000000004</v>
      </c>
      <c r="S1969" s="26">
        <f t="shared" si="183"/>
        <v>1</v>
      </c>
      <c r="T1969" s="26">
        <f t="shared" si="184"/>
        <v>1</v>
      </c>
    </row>
    <row r="1970" spans="13:20" ht="15" x14ac:dyDescent="0.3">
      <c r="M1970" s="34">
        <v>1964.5</v>
      </c>
      <c r="N1970" s="34">
        <v>1.1000000000000001</v>
      </c>
      <c r="O1970" s="32">
        <f t="shared" si="180"/>
        <v>33.979999999999997</v>
      </c>
      <c r="P1970" s="37">
        <f t="shared" si="185"/>
        <v>40.775999999999996</v>
      </c>
      <c r="Q1970" s="32">
        <f t="shared" si="181"/>
        <v>21.020000000000003</v>
      </c>
      <c r="R1970" s="32">
        <f t="shared" si="182"/>
        <v>14.224000000000004</v>
      </c>
      <c r="S1970" s="26">
        <f t="shared" si="183"/>
        <v>1</v>
      </c>
      <c r="T1970" s="26">
        <f t="shared" si="184"/>
        <v>1</v>
      </c>
    </row>
    <row r="1971" spans="13:20" ht="15" x14ac:dyDescent="0.3">
      <c r="M1971" s="34">
        <v>1965.5</v>
      </c>
      <c r="N1971" s="34">
        <v>1.7</v>
      </c>
      <c r="O1971" s="32">
        <f t="shared" si="180"/>
        <v>35.06</v>
      </c>
      <c r="P1971" s="37">
        <f t="shared" si="185"/>
        <v>42.072000000000003</v>
      </c>
      <c r="Q1971" s="32">
        <f t="shared" si="181"/>
        <v>19.939999999999998</v>
      </c>
      <c r="R1971" s="32">
        <f t="shared" si="182"/>
        <v>12.927999999999997</v>
      </c>
      <c r="S1971" s="26">
        <f t="shared" si="183"/>
        <v>1</v>
      </c>
      <c r="T1971" s="26">
        <f t="shared" si="184"/>
        <v>1</v>
      </c>
    </row>
    <row r="1972" spans="13:20" ht="15" x14ac:dyDescent="0.3">
      <c r="M1972" s="34">
        <v>1966.5</v>
      </c>
      <c r="N1972" s="34">
        <v>1.1000000000000001</v>
      </c>
      <c r="O1972" s="32">
        <f t="shared" si="180"/>
        <v>33.979999999999997</v>
      </c>
      <c r="P1972" s="37">
        <f t="shared" si="185"/>
        <v>40.775999999999996</v>
      </c>
      <c r="Q1972" s="32">
        <f t="shared" si="181"/>
        <v>21.020000000000003</v>
      </c>
      <c r="R1972" s="32">
        <f t="shared" si="182"/>
        <v>14.224000000000004</v>
      </c>
      <c r="S1972" s="26">
        <f t="shared" si="183"/>
        <v>1</v>
      </c>
      <c r="T1972" s="26">
        <f t="shared" si="184"/>
        <v>1</v>
      </c>
    </row>
    <row r="1973" spans="13:20" ht="15" x14ac:dyDescent="0.3">
      <c r="M1973" s="34">
        <v>1967.5</v>
      </c>
      <c r="N1973" s="34">
        <v>1.1000000000000001</v>
      </c>
      <c r="O1973" s="32">
        <f t="shared" si="180"/>
        <v>33.979999999999997</v>
      </c>
      <c r="P1973" s="37">
        <f t="shared" si="185"/>
        <v>40.775999999999996</v>
      </c>
      <c r="Q1973" s="32">
        <f t="shared" si="181"/>
        <v>21.020000000000003</v>
      </c>
      <c r="R1973" s="32">
        <f t="shared" si="182"/>
        <v>14.224000000000004</v>
      </c>
      <c r="S1973" s="26">
        <f t="shared" si="183"/>
        <v>1</v>
      </c>
      <c r="T1973" s="26">
        <f t="shared" si="184"/>
        <v>1</v>
      </c>
    </row>
    <row r="1974" spans="13:20" ht="15" x14ac:dyDescent="0.3">
      <c r="M1974" s="34">
        <v>1968.5</v>
      </c>
      <c r="N1974" s="34">
        <v>1.7</v>
      </c>
      <c r="O1974" s="32">
        <f t="shared" si="180"/>
        <v>35.06</v>
      </c>
      <c r="P1974" s="37">
        <f t="shared" si="185"/>
        <v>42.072000000000003</v>
      </c>
      <c r="Q1974" s="32">
        <f t="shared" si="181"/>
        <v>19.939999999999998</v>
      </c>
      <c r="R1974" s="32">
        <f t="shared" si="182"/>
        <v>12.927999999999997</v>
      </c>
      <c r="S1974" s="26">
        <f t="shared" si="183"/>
        <v>1</v>
      </c>
      <c r="T1974" s="26">
        <f t="shared" si="184"/>
        <v>1</v>
      </c>
    </row>
    <row r="1975" spans="13:20" ht="15" x14ac:dyDescent="0.3">
      <c r="M1975" s="34">
        <v>1969.5</v>
      </c>
      <c r="N1975" s="34">
        <v>1.1000000000000001</v>
      </c>
      <c r="O1975" s="32">
        <f t="shared" si="180"/>
        <v>33.979999999999997</v>
      </c>
      <c r="P1975" s="37">
        <f t="shared" si="185"/>
        <v>40.775999999999996</v>
      </c>
      <c r="Q1975" s="32">
        <f t="shared" si="181"/>
        <v>21.020000000000003</v>
      </c>
      <c r="R1975" s="32">
        <f t="shared" si="182"/>
        <v>14.224000000000004</v>
      </c>
      <c r="S1975" s="26">
        <f t="shared" si="183"/>
        <v>1</v>
      </c>
      <c r="T1975" s="26">
        <f t="shared" si="184"/>
        <v>1</v>
      </c>
    </row>
    <row r="1976" spans="13:20" ht="15" x14ac:dyDescent="0.3">
      <c r="M1976" s="34">
        <v>1970.5</v>
      </c>
      <c r="N1976" s="34">
        <v>0.6</v>
      </c>
      <c r="O1976" s="32">
        <f t="shared" si="180"/>
        <v>33.08</v>
      </c>
      <c r="P1976" s="37">
        <f t="shared" si="185"/>
        <v>39.695999999999998</v>
      </c>
      <c r="Q1976" s="32">
        <f t="shared" si="181"/>
        <v>21.92</v>
      </c>
      <c r="R1976" s="32">
        <f t="shared" si="182"/>
        <v>15.304000000000002</v>
      </c>
      <c r="S1976" s="26">
        <f t="shared" si="183"/>
        <v>1</v>
      </c>
      <c r="T1976" s="26">
        <f t="shared" si="184"/>
        <v>1</v>
      </c>
    </row>
    <row r="1977" spans="13:20" ht="15" x14ac:dyDescent="0.3">
      <c r="M1977" s="34">
        <v>1971.5</v>
      </c>
      <c r="N1977" s="34">
        <v>1.1000000000000001</v>
      </c>
      <c r="O1977" s="32">
        <f t="shared" si="180"/>
        <v>33.979999999999997</v>
      </c>
      <c r="P1977" s="37">
        <f t="shared" si="185"/>
        <v>40.775999999999996</v>
      </c>
      <c r="Q1977" s="32">
        <f t="shared" si="181"/>
        <v>21.020000000000003</v>
      </c>
      <c r="R1977" s="32">
        <f t="shared" si="182"/>
        <v>14.224000000000004</v>
      </c>
      <c r="S1977" s="26">
        <f t="shared" si="183"/>
        <v>1</v>
      </c>
      <c r="T1977" s="26">
        <f t="shared" si="184"/>
        <v>1</v>
      </c>
    </row>
    <row r="1978" spans="13:20" ht="15" x14ac:dyDescent="0.3">
      <c r="M1978" s="34">
        <v>1972.5</v>
      </c>
      <c r="N1978" s="34">
        <v>0.6</v>
      </c>
      <c r="O1978" s="32">
        <f t="shared" si="180"/>
        <v>33.08</v>
      </c>
      <c r="P1978" s="37">
        <f t="shared" si="185"/>
        <v>39.695999999999998</v>
      </c>
      <c r="Q1978" s="32">
        <f t="shared" si="181"/>
        <v>21.92</v>
      </c>
      <c r="R1978" s="32">
        <f t="shared" si="182"/>
        <v>15.304000000000002</v>
      </c>
      <c r="S1978" s="26">
        <f t="shared" si="183"/>
        <v>1</v>
      </c>
      <c r="T1978" s="26">
        <f t="shared" si="184"/>
        <v>1</v>
      </c>
    </row>
    <row r="1979" spans="13:20" ht="15" x14ac:dyDescent="0.3">
      <c r="M1979" s="34">
        <v>1973.5</v>
      </c>
      <c r="N1979" s="34">
        <v>0</v>
      </c>
      <c r="O1979" s="32">
        <f t="shared" si="180"/>
        <v>32</v>
      </c>
      <c r="P1979" s="37">
        <f t="shared" si="185"/>
        <v>38.4</v>
      </c>
      <c r="Q1979" s="32">
        <f t="shared" si="181"/>
        <v>23</v>
      </c>
      <c r="R1979" s="32">
        <f t="shared" si="182"/>
        <v>16.600000000000001</v>
      </c>
      <c r="S1979" s="26">
        <f t="shared" si="183"/>
        <v>1</v>
      </c>
      <c r="T1979" s="26">
        <f t="shared" si="184"/>
        <v>1</v>
      </c>
    </row>
    <row r="1980" spans="13:20" ht="15" x14ac:dyDescent="0.3">
      <c r="M1980" s="34">
        <v>1974.5</v>
      </c>
      <c r="N1980" s="34">
        <v>1.1000000000000001</v>
      </c>
      <c r="O1980" s="32">
        <f t="shared" si="180"/>
        <v>33.979999999999997</v>
      </c>
      <c r="P1980" s="37">
        <f t="shared" si="185"/>
        <v>40.775999999999996</v>
      </c>
      <c r="Q1980" s="32">
        <f t="shared" si="181"/>
        <v>21.020000000000003</v>
      </c>
      <c r="R1980" s="32">
        <f t="shared" si="182"/>
        <v>14.224000000000004</v>
      </c>
      <c r="S1980" s="26">
        <f t="shared" si="183"/>
        <v>1</v>
      </c>
      <c r="T1980" s="26">
        <f t="shared" si="184"/>
        <v>1</v>
      </c>
    </row>
    <row r="1981" spans="13:20" ht="15" x14ac:dyDescent="0.3">
      <c r="M1981" s="34">
        <v>1975.5</v>
      </c>
      <c r="N1981" s="34">
        <v>2.2000000000000002</v>
      </c>
      <c r="O1981" s="32">
        <f t="shared" si="180"/>
        <v>35.96</v>
      </c>
      <c r="P1981" s="37">
        <f t="shared" si="185"/>
        <v>43.152000000000001</v>
      </c>
      <c r="Q1981" s="32">
        <f t="shared" si="181"/>
        <v>19.04</v>
      </c>
      <c r="R1981" s="32">
        <f t="shared" si="182"/>
        <v>11.847999999999999</v>
      </c>
      <c r="S1981" s="26">
        <f t="shared" si="183"/>
        <v>1</v>
      </c>
      <c r="T1981" s="26">
        <f t="shared" si="184"/>
        <v>1</v>
      </c>
    </row>
    <row r="1982" spans="13:20" ht="15" x14ac:dyDescent="0.3">
      <c r="M1982" s="34">
        <v>1976.5</v>
      </c>
      <c r="N1982" s="34">
        <v>4.4000000000000004</v>
      </c>
      <c r="O1982" s="32">
        <f t="shared" si="180"/>
        <v>39.92</v>
      </c>
      <c r="P1982" s="37">
        <f t="shared" si="185"/>
        <v>47.904000000000003</v>
      </c>
      <c r="Q1982" s="32">
        <f t="shared" si="181"/>
        <v>15.079999999999998</v>
      </c>
      <c r="R1982" s="32">
        <f t="shared" si="182"/>
        <v>7.0959999999999965</v>
      </c>
      <c r="S1982" s="26">
        <f t="shared" si="183"/>
        <v>1</v>
      </c>
      <c r="T1982" s="26">
        <f t="shared" si="184"/>
        <v>1</v>
      </c>
    </row>
    <row r="1983" spans="13:20" ht="15" x14ac:dyDescent="0.3">
      <c r="M1983" s="34">
        <v>1977.5</v>
      </c>
      <c r="N1983" s="34">
        <v>5</v>
      </c>
      <c r="O1983" s="32">
        <f t="shared" si="180"/>
        <v>41</v>
      </c>
      <c r="P1983" s="37">
        <f t="shared" si="185"/>
        <v>49.199999999999996</v>
      </c>
      <c r="Q1983" s="32">
        <f t="shared" si="181"/>
        <v>14</v>
      </c>
      <c r="R1983" s="32">
        <f t="shared" si="182"/>
        <v>5.8000000000000043</v>
      </c>
      <c r="S1983" s="26">
        <f t="shared" si="183"/>
        <v>1</v>
      </c>
      <c r="T1983" s="26">
        <f t="shared" si="184"/>
        <v>1</v>
      </c>
    </row>
    <row r="1984" spans="13:20" ht="15" x14ac:dyDescent="0.3">
      <c r="M1984" s="34">
        <v>1978.5</v>
      </c>
      <c r="N1984" s="34">
        <v>5.6</v>
      </c>
      <c r="O1984" s="32">
        <f t="shared" si="180"/>
        <v>42.08</v>
      </c>
      <c r="P1984" s="37">
        <f t="shared" si="185"/>
        <v>50.495999999999995</v>
      </c>
      <c r="Q1984" s="32">
        <f t="shared" si="181"/>
        <v>12.920000000000002</v>
      </c>
      <c r="R1984" s="32">
        <f t="shared" si="182"/>
        <v>4.5040000000000049</v>
      </c>
      <c r="S1984" s="26">
        <f t="shared" si="183"/>
        <v>1</v>
      </c>
      <c r="T1984" s="26">
        <f t="shared" si="184"/>
        <v>1</v>
      </c>
    </row>
    <row r="1985" spans="13:20" ht="15" x14ac:dyDescent="0.3">
      <c r="M1985" s="34">
        <v>1979.5</v>
      </c>
      <c r="N1985" s="34">
        <v>7.2</v>
      </c>
      <c r="O1985" s="32">
        <f t="shared" si="180"/>
        <v>44.96</v>
      </c>
      <c r="P1985" s="37">
        <f t="shared" si="185"/>
        <v>53.951999999999998</v>
      </c>
      <c r="Q1985" s="32">
        <f t="shared" si="181"/>
        <v>10.039999999999999</v>
      </c>
      <c r="R1985" s="32">
        <f t="shared" si="182"/>
        <v>1.0480000000000018</v>
      </c>
      <c r="S1985" s="26">
        <f t="shared" si="183"/>
        <v>1</v>
      </c>
      <c r="T1985" s="26">
        <f t="shared" si="184"/>
        <v>1</v>
      </c>
    </row>
    <row r="1986" spans="13:20" ht="15" x14ac:dyDescent="0.3">
      <c r="M1986" s="34">
        <v>1980.5</v>
      </c>
      <c r="N1986" s="34">
        <v>9.4</v>
      </c>
      <c r="O1986" s="32">
        <f t="shared" si="180"/>
        <v>48.92</v>
      </c>
      <c r="P1986" s="37">
        <f t="shared" si="185"/>
        <v>58.704000000000001</v>
      </c>
      <c r="Q1986" s="32">
        <f t="shared" si="181"/>
        <v>6.0799999999999983</v>
      </c>
      <c r="R1986" s="32">
        <f t="shared" si="182"/>
        <v>-3.7040000000000006</v>
      </c>
      <c r="S1986" s="26">
        <f t="shared" si="183"/>
        <v>1</v>
      </c>
      <c r="T1986" s="26">
        <f t="shared" si="184"/>
        <v>0</v>
      </c>
    </row>
    <row r="1987" spans="13:20" ht="15" x14ac:dyDescent="0.3">
      <c r="M1987" s="34">
        <v>1981.5</v>
      </c>
      <c r="N1987" s="34">
        <v>7.2</v>
      </c>
      <c r="O1987" s="32">
        <f t="shared" si="180"/>
        <v>44.96</v>
      </c>
      <c r="P1987" s="37">
        <f t="shared" si="185"/>
        <v>53.951999999999998</v>
      </c>
      <c r="Q1987" s="32">
        <f t="shared" si="181"/>
        <v>10.039999999999999</v>
      </c>
      <c r="R1987" s="32">
        <f t="shared" si="182"/>
        <v>1.0480000000000018</v>
      </c>
      <c r="S1987" s="26">
        <f t="shared" si="183"/>
        <v>1</v>
      </c>
      <c r="T1987" s="26">
        <f t="shared" si="184"/>
        <v>1</v>
      </c>
    </row>
    <row r="1988" spans="13:20" ht="15" x14ac:dyDescent="0.3">
      <c r="M1988" s="34">
        <v>1982.5</v>
      </c>
      <c r="N1988" s="34">
        <v>6.7</v>
      </c>
      <c r="O1988" s="32">
        <f t="shared" si="180"/>
        <v>44.06</v>
      </c>
      <c r="P1988" s="37">
        <f t="shared" si="185"/>
        <v>52.872</v>
      </c>
      <c r="Q1988" s="32">
        <f t="shared" si="181"/>
        <v>10.939999999999998</v>
      </c>
      <c r="R1988" s="32">
        <f t="shared" si="182"/>
        <v>2.1280000000000001</v>
      </c>
      <c r="S1988" s="26">
        <f t="shared" si="183"/>
        <v>1</v>
      </c>
      <c r="T1988" s="26">
        <f t="shared" si="184"/>
        <v>1</v>
      </c>
    </row>
    <row r="1989" spans="13:20" ht="15" x14ac:dyDescent="0.3">
      <c r="M1989" s="34">
        <v>1983.5</v>
      </c>
      <c r="N1989" s="34">
        <v>5</v>
      </c>
      <c r="O1989" s="32">
        <f t="shared" si="180"/>
        <v>41</v>
      </c>
      <c r="P1989" s="37">
        <f t="shared" si="185"/>
        <v>49.199999999999996</v>
      </c>
      <c r="Q1989" s="32">
        <f t="shared" si="181"/>
        <v>14</v>
      </c>
      <c r="R1989" s="32">
        <f t="shared" si="182"/>
        <v>5.8000000000000043</v>
      </c>
      <c r="S1989" s="26">
        <f t="shared" si="183"/>
        <v>1</v>
      </c>
      <c r="T1989" s="26">
        <f t="shared" si="184"/>
        <v>1</v>
      </c>
    </row>
    <row r="1990" spans="13:20" ht="15" x14ac:dyDescent="0.3">
      <c r="M1990" s="34">
        <v>1984.5</v>
      </c>
      <c r="N1990" s="34">
        <v>4.4000000000000004</v>
      </c>
      <c r="O1990" s="32">
        <f t="shared" ref="O1990:O2053" si="186">CONVERT(N1990,"C","F")</f>
        <v>39.92</v>
      </c>
      <c r="P1990" s="37">
        <f t="shared" si="185"/>
        <v>47.904000000000003</v>
      </c>
      <c r="Q1990" s="32">
        <f t="shared" ref="Q1990:Q2053" si="187">$L$3-O1990</f>
        <v>15.079999999999998</v>
      </c>
      <c r="R1990" s="32">
        <f t="shared" ref="R1990:R2053" si="188">$L$3-P1990</f>
        <v>7.0959999999999965</v>
      </c>
      <c r="S1990" s="26">
        <f t="shared" ref="S1990:S2053" si="189">IF(O1990&lt;=$L$3, 1, 0)</f>
        <v>1</v>
      </c>
      <c r="T1990" s="26">
        <f t="shared" ref="T1990:T2053" si="190">IF(P1990&lt;=$L$3, 1, 0)</f>
        <v>1</v>
      </c>
    </row>
    <row r="1991" spans="13:20" ht="15" x14ac:dyDescent="0.3">
      <c r="M1991" s="34">
        <v>1985.5</v>
      </c>
      <c r="N1991" s="34">
        <v>3.3</v>
      </c>
      <c r="O1991" s="32">
        <f t="shared" si="186"/>
        <v>37.94</v>
      </c>
      <c r="P1991" s="37">
        <f t="shared" ref="P1991:P2054" si="191">O1991*1.2</f>
        <v>45.527999999999999</v>
      </c>
      <c r="Q1991" s="32">
        <f t="shared" si="187"/>
        <v>17.060000000000002</v>
      </c>
      <c r="R1991" s="32">
        <f t="shared" si="188"/>
        <v>9.4720000000000013</v>
      </c>
      <c r="S1991" s="26">
        <f t="shared" si="189"/>
        <v>1</v>
      </c>
      <c r="T1991" s="26">
        <f t="shared" si="190"/>
        <v>1</v>
      </c>
    </row>
    <row r="1992" spans="13:20" ht="15" x14ac:dyDescent="0.3">
      <c r="M1992" s="34">
        <v>1986.5</v>
      </c>
      <c r="N1992" s="34">
        <v>3.9</v>
      </c>
      <c r="O1992" s="32">
        <f t="shared" si="186"/>
        <v>39.019999999999996</v>
      </c>
      <c r="P1992" s="37">
        <f t="shared" si="191"/>
        <v>46.823999999999991</v>
      </c>
      <c r="Q1992" s="32">
        <f t="shared" si="187"/>
        <v>15.980000000000004</v>
      </c>
      <c r="R1992" s="32">
        <f t="shared" si="188"/>
        <v>8.176000000000009</v>
      </c>
      <c r="S1992" s="26">
        <f t="shared" si="189"/>
        <v>1</v>
      </c>
      <c r="T1992" s="26">
        <f t="shared" si="190"/>
        <v>1</v>
      </c>
    </row>
    <row r="1993" spans="13:20" ht="15" x14ac:dyDescent="0.3">
      <c r="M1993" s="34">
        <v>1987.5</v>
      </c>
      <c r="N1993" s="34">
        <v>3.3</v>
      </c>
      <c r="O1993" s="32">
        <f t="shared" si="186"/>
        <v>37.94</v>
      </c>
      <c r="P1993" s="37">
        <f t="shared" si="191"/>
        <v>45.527999999999999</v>
      </c>
      <c r="Q1993" s="32">
        <f t="shared" si="187"/>
        <v>17.060000000000002</v>
      </c>
      <c r="R1993" s="32">
        <f t="shared" si="188"/>
        <v>9.4720000000000013</v>
      </c>
      <c r="S1993" s="26">
        <f t="shared" si="189"/>
        <v>1</v>
      </c>
      <c r="T1993" s="26">
        <f t="shared" si="190"/>
        <v>1</v>
      </c>
    </row>
    <row r="1994" spans="13:20" ht="15" x14ac:dyDescent="0.3">
      <c r="M1994" s="34">
        <v>1988.5</v>
      </c>
      <c r="N1994" s="34">
        <v>4.4000000000000004</v>
      </c>
      <c r="O1994" s="32">
        <f t="shared" si="186"/>
        <v>39.92</v>
      </c>
      <c r="P1994" s="37">
        <f t="shared" si="191"/>
        <v>47.904000000000003</v>
      </c>
      <c r="Q1994" s="32">
        <f t="shared" si="187"/>
        <v>15.079999999999998</v>
      </c>
      <c r="R1994" s="32">
        <f t="shared" si="188"/>
        <v>7.0959999999999965</v>
      </c>
      <c r="S1994" s="26">
        <f t="shared" si="189"/>
        <v>1</v>
      </c>
      <c r="T1994" s="26">
        <f t="shared" si="190"/>
        <v>1</v>
      </c>
    </row>
    <row r="1995" spans="13:20" ht="15" x14ac:dyDescent="0.3">
      <c r="M1995" s="34">
        <v>1989.5</v>
      </c>
      <c r="N1995" s="34">
        <v>5</v>
      </c>
      <c r="O1995" s="32">
        <f t="shared" si="186"/>
        <v>41</v>
      </c>
      <c r="P1995" s="37">
        <f t="shared" si="191"/>
        <v>49.199999999999996</v>
      </c>
      <c r="Q1995" s="32">
        <f t="shared" si="187"/>
        <v>14</v>
      </c>
      <c r="R1995" s="32">
        <f t="shared" si="188"/>
        <v>5.8000000000000043</v>
      </c>
      <c r="S1995" s="26">
        <f t="shared" si="189"/>
        <v>1</v>
      </c>
      <c r="T1995" s="26">
        <f t="shared" si="190"/>
        <v>1</v>
      </c>
    </row>
    <row r="1996" spans="13:20" ht="15" x14ac:dyDescent="0.3">
      <c r="M1996" s="34">
        <v>1990.5</v>
      </c>
      <c r="N1996" s="34">
        <v>4.4000000000000004</v>
      </c>
      <c r="O1996" s="32">
        <f t="shared" si="186"/>
        <v>39.92</v>
      </c>
      <c r="P1996" s="37">
        <f t="shared" si="191"/>
        <v>47.904000000000003</v>
      </c>
      <c r="Q1996" s="32">
        <f t="shared" si="187"/>
        <v>15.079999999999998</v>
      </c>
      <c r="R1996" s="32">
        <f t="shared" si="188"/>
        <v>7.0959999999999965</v>
      </c>
      <c r="S1996" s="26">
        <f t="shared" si="189"/>
        <v>1</v>
      </c>
      <c r="T1996" s="26">
        <f t="shared" si="190"/>
        <v>1</v>
      </c>
    </row>
    <row r="1997" spans="13:20" ht="15" x14ac:dyDescent="0.3">
      <c r="M1997" s="34">
        <v>1991.5</v>
      </c>
      <c r="N1997" s="34">
        <v>5</v>
      </c>
      <c r="O1997" s="32">
        <f t="shared" si="186"/>
        <v>41</v>
      </c>
      <c r="P1997" s="37">
        <f t="shared" si="191"/>
        <v>49.199999999999996</v>
      </c>
      <c r="Q1997" s="32">
        <f t="shared" si="187"/>
        <v>14</v>
      </c>
      <c r="R1997" s="32">
        <f t="shared" si="188"/>
        <v>5.8000000000000043</v>
      </c>
      <c r="S1997" s="26">
        <f t="shared" si="189"/>
        <v>1</v>
      </c>
      <c r="T1997" s="26">
        <f t="shared" si="190"/>
        <v>1</v>
      </c>
    </row>
    <row r="1998" spans="13:20" ht="15" x14ac:dyDescent="0.3">
      <c r="M1998" s="34">
        <v>1992.5</v>
      </c>
      <c r="N1998" s="34">
        <v>4.4000000000000004</v>
      </c>
      <c r="O1998" s="32">
        <f t="shared" si="186"/>
        <v>39.92</v>
      </c>
      <c r="P1998" s="37">
        <f t="shared" si="191"/>
        <v>47.904000000000003</v>
      </c>
      <c r="Q1998" s="32">
        <f t="shared" si="187"/>
        <v>15.079999999999998</v>
      </c>
      <c r="R1998" s="32">
        <f t="shared" si="188"/>
        <v>7.0959999999999965</v>
      </c>
      <c r="S1998" s="26">
        <f t="shared" si="189"/>
        <v>1</v>
      </c>
      <c r="T1998" s="26">
        <f t="shared" si="190"/>
        <v>1</v>
      </c>
    </row>
    <row r="1999" spans="13:20" ht="15" x14ac:dyDescent="0.3">
      <c r="M1999" s="34">
        <v>1993.5</v>
      </c>
      <c r="N1999" s="34">
        <v>4.4000000000000004</v>
      </c>
      <c r="O1999" s="32">
        <f t="shared" si="186"/>
        <v>39.92</v>
      </c>
      <c r="P1999" s="37">
        <f t="shared" si="191"/>
        <v>47.904000000000003</v>
      </c>
      <c r="Q1999" s="32">
        <f t="shared" si="187"/>
        <v>15.079999999999998</v>
      </c>
      <c r="R1999" s="32">
        <f t="shared" si="188"/>
        <v>7.0959999999999965</v>
      </c>
      <c r="S1999" s="26">
        <f t="shared" si="189"/>
        <v>1</v>
      </c>
      <c r="T1999" s="26">
        <f t="shared" si="190"/>
        <v>1</v>
      </c>
    </row>
    <row r="2000" spans="13:20" ht="15" x14ac:dyDescent="0.3">
      <c r="M2000" s="34">
        <v>1994.5</v>
      </c>
      <c r="N2000" s="34">
        <v>3.3</v>
      </c>
      <c r="O2000" s="32">
        <f t="shared" si="186"/>
        <v>37.94</v>
      </c>
      <c r="P2000" s="37">
        <f t="shared" si="191"/>
        <v>45.527999999999999</v>
      </c>
      <c r="Q2000" s="32">
        <f t="shared" si="187"/>
        <v>17.060000000000002</v>
      </c>
      <c r="R2000" s="32">
        <f t="shared" si="188"/>
        <v>9.4720000000000013</v>
      </c>
      <c r="S2000" s="26">
        <f t="shared" si="189"/>
        <v>1</v>
      </c>
      <c r="T2000" s="26">
        <f t="shared" si="190"/>
        <v>1</v>
      </c>
    </row>
    <row r="2001" spans="13:20" ht="15" x14ac:dyDescent="0.3">
      <c r="M2001" s="34">
        <v>1995.5</v>
      </c>
      <c r="N2001" s="34">
        <v>2.8</v>
      </c>
      <c r="O2001" s="32">
        <f t="shared" si="186"/>
        <v>37.04</v>
      </c>
      <c r="P2001" s="37">
        <f t="shared" si="191"/>
        <v>44.448</v>
      </c>
      <c r="Q2001" s="32">
        <f t="shared" si="187"/>
        <v>17.96</v>
      </c>
      <c r="R2001" s="32">
        <f t="shared" si="188"/>
        <v>10.552</v>
      </c>
      <c r="S2001" s="26">
        <f t="shared" si="189"/>
        <v>1</v>
      </c>
      <c r="T2001" s="26">
        <f t="shared" si="190"/>
        <v>1</v>
      </c>
    </row>
    <row r="2002" spans="13:20" ht="15" x14ac:dyDescent="0.3">
      <c r="M2002" s="34">
        <v>1996.5</v>
      </c>
      <c r="N2002" s="34">
        <v>2.2000000000000002</v>
      </c>
      <c r="O2002" s="32">
        <f t="shared" si="186"/>
        <v>35.96</v>
      </c>
      <c r="P2002" s="37">
        <f t="shared" si="191"/>
        <v>43.152000000000001</v>
      </c>
      <c r="Q2002" s="32">
        <f t="shared" si="187"/>
        <v>19.04</v>
      </c>
      <c r="R2002" s="32">
        <f t="shared" si="188"/>
        <v>11.847999999999999</v>
      </c>
      <c r="S2002" s="26">
        <f t="shared" si="189"/>
        <v>1</v>
      </c>
      <c r="T2002" s="26">
        <f t="shared" si="190"/>
        <v>1</v>
      </c>
    </row>
    <row r="2003" spans="13:20" ht="15" x14ac:dyDescent="0.3">
      <c r="M2003" s="34">
        <v>1997.5</v>
      </c>
      <c r="N2003" s="34">
        <v>1.1000000000000001</v>
      </c>
      <c r="O2003" s="32">
        <f t="shared" si="186"/>
        <v>33.979999999999997</v>
      </c>
      <c r="P2003" s="37">
        <f t="shared" si="191"/>
        <v>40.775999999999996</v>
      </c>
      <c r="Q2003" s="32">
        <f t="shared" si="187"/>
        <v>21.020000000000003</v>
      </c>
      <c r="R2003" s="32">
        <f t="shared" si="188"/>
        <v>14.224000000000004</v>
      </c>
      <c r="S2003" s="26">
        <f t="shared" si="189"/>
        <v>1</v>
      </c>
      <c r="T2003" s="26">
        <f t="shared" si="190"/>
        <v>1</v>
      </c>
    </row>
    <row r="2004" spans="13:20" ht="15" x14ac:dyDescent="0.3">
      <c r="M2004" s="34">
        <v>1998.5</v>
      </c>
      <c r="N2004" s="34">
        <v>1.7</v>
      </c>
      <c r="O2004" s="32">
        <f t="shared" si="186"/>
        <v>35.06</v>
      </c>
      <c r="P2004" s="37">
        <f t="shared" si="191"/>
        <v>42.072000000000003</v>
      </c>
      <c r="Q2004" s="32">
        <f t="shared" si="187"/>
        <v>19.939999999999998</v>
      </c>
      <c r="R2004" s="32">
        <f t="shared" si="188"/>
        <v>12.927999999999997</v>
      </c>
      <c r="S2004" s="26">
        <f t="shared" si="189"/>
        <v>1</v>
      </c>
      <c r="T2004" s="26">
        <f t="shared" si="190"/>
        <v>1</v>
      </c>
    </row>
    <row r="2005" spans="13:20" ht="15" x14ac:dyDescent="0.3">
      <c r="M2005" s="34">
        <v>1999.5</v>
      </c>
      <c r="N2005" s="34">
        <v>4.4000000000000004</v>
      </c>
      <c r="O2005" s="32">
        <f t="shared" si="186"/>
        <v>39.92</v>
      </c>
      <c r="P2005" s="37">
        <f t="shared" si="191"/>
        <v>47.904000000000003</v>
      </c>
      <c r="Q2005" s="32">
        <f t="shared" si="187"/>
        <v>15.079999999999998</v>
      </c>
      <c r="R2005" s="32">
        <f t="shared" si="188"/>
        <v>7.0959999999999965</v>
      </c>
      <c r="S2005" s="26">
        <f t="shared" si="189"/>
        <v>1</v>
      </c>
      <c r="T2005" s="26">
        <f t="shared" si="190"/>
        <v>1</v>
      </c>
    </row>
    <row r="2006" spans="13:20" ht="15" x14ac:dyDescent="0.3">
      <c r="M2006" s="34">
        <v>2000.5</v>
      </c>
      <c r="N2006" s="34">
        <v>5.6</v>
      </c>
      <c r="O2006" s="32">
        <f t="shared" si="186"/>
        <v>42.08</v>
      </c>
      <c r="P2006" s="37">
        <f t="shared" si="191"/>
        <v>50.495999999999995</v>
      </c>
      <c r="Q2006" s="32">
        <f t="shared" si="187"/>
        <v>12.920000000000002</v>
      </c>
      <c r="R2006" s="32">
        <f t="shared" si="188"/>
        <v>4.5040000000000049</v>
      </c>
      <c r="S2006" s="26">
        <f t="shared" si="189"/>
        <v>1</v>
      </c>
      <c r="T2006" s="26">
        <f t="shared" si="190"/>
        <v>1</v>
      </c>
    </row>
    <row r="2007" spans="13:20" ht="15" x14ac:dyDescent="0.3">
      <c r="M2007" s="34">
        <v>2001.5</v>
      </c>
      <c r="N2007" s="34">
        <v>5</v>
      </c>
      <c r="O2007" s="32">
        <f t="shared" si="186"/>
        <v>41</v>
      </c>
      <c r="P2007" s="37">
        <f t="shared" si="191"/>
        <v>49.199999999999996</v>
      </c>
      <c r="Q2007" s="32">
        <f t="shared" si="187"/>
        <v>14</v>
      </c>
      <c r="R2007" s="32">
        <f t="shared" si="188"/>
        <v>5.8000000000000043</v>
      </c>
      <c r="S2007" s="26">
        <f t="shared" si="189"/>
        <v>1</v>
      </c>
      <c r="T2007" s="26">
        <f t="shared" si="190"/>
        <v>1</v>
      </c>
    </row>
    <row r="2008" spans="13:20" ht="15" x14ac:dyDescent="0.3">
      <c r="M2008" s="34">
        <v>2002.5</v>
      </c>
      <c r="N2008" s="34">
        <v>4.4000000000000004</v>
      </c>
      <c r="O2008" s="32">
        <f t="shared" si="186"/>
        <v>39.92</v>
      </c>
      <c r="P2008" s="37">
        <f t="shared" si="191"/>
        <v>47.904000000000003</v>
      </c>
      <c r="Q2008" s="32">
        <f t="shared" si="187"/>
        <v>15.079999999999998</v>
      </c>
      <c r="R2008" s="32">
        <f t="shared" si="188"/>
        <v>7.0959999999999965</v>
      </c>
      <c r="S2008" s="26">
        <f t="shared" si="189"/>
        <v>1</v>
      </c>
      <c r="T2008" s="26">
        <f t="shared" si="190"/>
        <v>1</v>
      </c>
    </row>
    <row r="2009" spans="13:20" ht="15" x14ac:dyDescent="0.3">
      <c r="M2009" s="34">
        <v>2003.5</v>
      </c>
      <c r="N2009" s="34">
        <v>2.8</v>
      </c>
      <c r="O2009" s="32">
        <f t="shared" si="186"/>
        <v>37.04</v>
      </c>
      <c r="P2009" s="37">
        <f t="shared" si="191"/>
        <v>44.448</v>
      </c>
      <c r="Q2009" s="32">
        <f t="shared" si="187"/>
        <v>17.96</v>
      </c>
      <c r="R2009" s="32">
        <f t="shared" si="188"/>
        <v>10.552</v>
      </c>
      <c r="S2009" s="26">
        <f t="shared" si="189"/>
        <v>1</v>
      </c>
      <c r="T2009" s="26">
        <f t="shared" si="190"/>
        <v>1</v>
      </c>
    </row>
    <row r="2010" spans="13:20" ht="15" x14ac:dyDescent="0.3">
      <c r="M2010" s="34">
        <v>2004.5</v>
      </c>
      <c r="N2010" s="34">
        <v>1.7</v>
      </c>
      <c r="O2010" s="32">
        <f t="shared" si="186"/>
        <v>35.06</v>
      </c>
      <c r="P2010" s="37">
        <f t="shared" si="191"/>
        <v>42.072000000000003</v>
      </c>
      <c r="Q2010" s="32">
        <f t="shared" si="187"/>
        <v>19.939999999999998</v>
      </c>
      <c r="R2010" s="32">
        <f t="shared" si="188"/>
        <v>12.927999999999997</v>
      </c>
      <c r="S2010" s="26">
        <f t="shared" si="189"/>
        <v>1</v>
      </c>
      <c r="T2010" s="26">
        <f t="shared" si="190"/>
        <v>1</v>
      </c>
    </row>
    <row r="2011" spans="13:20" ht="15" x14ac:dyDescent="0.3">
      <c r="M2011" s="34">
        <v>2005.5</v>
      </c>
      <c r="N2011" s="34">
        <v>1.7</v>
      </c>
      <c r="O2011" s="32">
        <f t="shared" si="186"/>
        <v>35.06</v>
      </c>
      <c r="P2011" s="37">
        <f t="shared" si="191"/>
        <v>42.072000000000003</v>
      </c>
      <c r="Q2011" s="32">
        <f t="shared" si="187"/>
        <v>19.939999999999998</v>
      </c>
      <c r="R2011" s="32">
        <f t="shared" si="188"/>
        <v>12.927999999999997</v>
      </c>
      <c r="S2011" s="26">
        <f t="shared" si="189"/>
        <v>1</v>
      </c>
      <c r="T2011" s="26">
        <f t="shared" si="190"/>
        <v>1</v>
      </c>
    </row>
    <row r="2012" spans="13:20" ht="15" x14ac:dyDescent="0.3">
      <c r="M2012" s="34">
        <v>2006.5</v>
      </c>
      <c r="N2012" s="34">
        <v>2.2000000000000002</v>
      </c>
      <c r="O2012" s="32">
        <f t="shared" si="186"/>
        <v>35.96</v>
      </c>
      <c r="P2012" s="37">
        <f t="shared" si="191"/>
        <v>43.152000000000001</v>
      </c>
      <c r="Q2012" s="32">
        <f t="shared" si="187"/>
        <v>19.04</v>
      </c>
      <c r="R2012" s="32">
        <f t="shared" si="188"/>
        <v>11.847999999999999</v>
      </c>
      <c r="S2012" s="26">
        <f t="shared" si="189"/>
        <v>1</v>
      </c>
      <c r="T2012" s="26">
        <f t="shared" si="190"/>
        <v>1</v>
      </c>
    </row>
    <row r="2013" spans="13:20" ht="15" x14ac:dyDescent="0.3">
      <c r="M2013" s="34">
        <v>2007.5</v>
      </c>
      <c r="N2013" s="34">
        <v>2.2000000000000002</v>
      </c>
      <c r="O2013" s="32">
        <f t="shared" si="186"/>
        <v>35.96</v>
      </c>
      <c r="P2013" s="37">
        <f t="shared" si="191"/>
        <v>43.152000000000001</v>
      </c>
      <c r="Q2013" s="32">
        <f t="shared" si="187"/>
        <v>19.04</v>
      </c>
      <c r="R2013" s="32">
        <f t="shared" si="188"/>
        <v>11.847999999999999</v>
      </c>
      <c r="S2013" s="26">
        <f t="shared" si="189"/>
        <v>1</v>
      </c>
      <c r="T2013" s="26">
        <f t="shared" si="190"/>
        <v>1</v>
      </c>
    </row>
    <row r="2014" spans="13:20" ht="15" x14ac:dyDescent="0.3">
      <c r="M2014" s="34">
        <v>2008.5</v>
      </c>
      <c r="N2014" s="34">
        <v>1.7</v>
      </c>
      <c r="O2014" s="32">
        <f t="shared" si="186"/>
        <v>35.06</v>
      </c>
      <c r="P2014" s="37">
        <f t="shared" si="191"/>
        <v>42.072000000000003</v>
      </c>
      <c r="Q2014" s="32">
        <f t="shared" si="187"/>
        <v>19.939999999999998</v>
      </c>
      <c r="R2014" s="32">
        <f t="shared" si="188"/>
        <v>12.927999999999997</v>
      </c>
      <c r="S2014" s="26">
        <f t="shared" si="189"/>
        <v>1</v>
      </c>
      <c r="T2014" s="26">
        <f t="shared" si="190"/>
        <v>1</v>
      </c>
    </row>
    <row r="2015" spans="13:20" ht="15" x14ac:dyDescent="0.3">
      <c r="M2015" s="34">
        <v>2009.5</v>
      </c>
      <c r="N2015" s="34">
        <v>1.7</v>
      </c>
      <c r="O2015" s="32">
        <f t="shared" si="186"/>
        <v>35.06</v>
      </c>
      <c r="P2015" s="37">
        <f t="shared" si="191"/>
        <v>42.072000000000003</v>
      </c>
      <c r="Q2015" s="32">
        <f t="shared" si="187"/>
        <v>19.939999999999998</v>
      </c>
      <c r="R2015" s="32">
        <f t="shared" si="188"/>
        <v>12.927999999999997</v>
      </c>
      <c r="S2015" s="26">
        <f t="shared" si="189"/>
        <v>1</v>
      </c>
      <c r="T2015" s="26">
        <f t="shared" si="190"/>
        <v>1</v>
      </c>
    </row>
    <row r="2016" spans="13:20" ht="15" x14ac:dyDescent="0.3">
      <c r="M2016" s="34">
        <v>2010.5</v>
      </c>
      <c r="N2016" s="34">
        <v>1.7</v>
      </c>
      <c r="O2016" s="32">
        <f t="shared" si="186"/>
        <v>35.06</v>
      </c>
      <c r="P2016" s="37">
        <f t="shared" si="191"/>
        <v>42.072000000000003</v>
      </c>
      <c r="Q2016" s="32">
        <f t="shared" si="187"/>
        <v>19.939999999999998</v>
      </c>
      <c r="R2016" s="32">
        <f t="shared" si="188"/>
        <v>12.927999999999997</v>
      </c>
      <c r="S2016" s="26">
        <f t="shared" si="189"/>
        <v>1</v>
      </c>
      <c r="T2016" s="26">
        <f t="shared" si="190"/>
        <v>1</v>
      </c>
    </row>
    <row r="2017" spans="13:20" ht="15" x14ac:dyDescent="0.3">
      <c r="M2017" s="34">
        <v>2011.5</v>
      </c>
      <c r="N2017" s="34">
        <v>1.7</v>
      </c>
      <c r="O2017" s="32">
        <f t="shared" si="186"/>
        <v>35.06</v>
      </c>
      <c r="P2017" s="37">
        <f t="shared" si="191"/>
        <v>42.072000000000003</v>
      </c>
      <c r="Q2017" s="32">
        <f t="shared" si="187"/>
        <v>19.939999999999998</v>
      </c>
      <c r="R2017" s="32">
        <f t="shared" si="188"/>
        <v>12.927999999999997</v>
      </c>
      <c r="S2017" s="26">
        <f t="shared" si="189"/>
        <v>1</v>
      </c>
      <c r="T2017" s="26">
        <f t="shared" si="190"/>
        <v>1</v>
      </c>
    </row>
    <row r="2018" spans="13:20" ht="15" x14ac:dyDescent="0.3">
      <c r="M2018" s="34">
        <v>2012.5</v>
      </c>
      <c r="N2018" s="34">
        <v>1.7</v>
      </c>
      <c r="O2018" s="32">
        <f t="shared" si="186"/>
        <v>35.06</v>
      </c>
      <c r="P2018" s="37">
        <f t="shared" si="191"/>
        <v>42.072000000000003</v>
      </c>
      <c r="Q2018" s="32">
        <f t="shared" si="187"/>
        <v>19.939999999999998</v>
      </c>
      <c r="R2018" s="32">
        <f t="shared" si="188"/>
        <v>12.927999999999997</v>
      </c>
      <c r="S2018" s="26">
        <f t="shared" si="189"/>
        <v>1</v>
      </c>
      <c r="T2018" s="26">
        <f t="shared" si="190"/>
        <v>1</v>
      </c>
    </row>
    <row r="2019" spans="13:20" ht="15" x14ac:dyDescent="0.3">
      <c r="M2019" s="34">
        <v>2013.5</v>
      </c>
      <c r="N2019" s="34">
        <v>1.1000000000000001</v>
      </c>
      <c r="O2019" s="32">
        <f t="shared" si="186"/>
        <v>33.979999999999997</v>
      </c>
      <c r="P2019" s="37">
        <f t="shared" si="191"/>
        <v>40.775999999999996</v>
      </c>
      <c r="Q2019" s="32">
        <f t="shared" si="187"/>
        <v>21.020000000000003</v>
      </c>
      <c r="R2019" s="32">
        <f t="shared" si="188"/>
        <v>14.224000000000004</v>
      </c>
      <c r="S2019" s="26">
        <f t="shared" si="189"/>
        <v>1</v>
      </c>
      <c r="T2019" s="26">
        <f t="shared" si="190"/>
        <v>1</v>
      </c>
    </row>
    <row r="2020" spans="13:20" ht="15" x14ac:dyDescent="0.3">
      <c r="M2020" s="34">
        <v>2014.5</v>
      </c>
      <c r="N2020" s="34">
        <v>1.1000000000000001</v>
      </c>
      <c r="O2020" s="32">
        <f t="shared" si="186"/>
        <v>33.979999999999997</v>
      </c>
      <c r="P2020" s="37">
        <f t="shared" si="191"/>
        <v>40.775999999999996</v>
      </c>
      <c r="Q2020" s="32">
        <f t="shared" si="187"/>
        <v>21.020000000000003</v>
      </c>
      <c r="R2020" s="32">
        <f t="shared" si="188"/>
        <v>14.224000000000004</v>
      </c>
      <c r="S2020" s="26">
        <f t="shared" si="189"/>
        <v>1</v>
      </c>
      <c r="T2020" s="26">
        <f t="shared" si="190"/>
        <v>1</v>
      </c>
    </row>
    <row r="2021" spans="13:20" ht="15" x14ac:dyDescent="0.3">
      <c r="M2021" s="34">
        <v>2015.5</v>
      </c>
      <c r="N2021" s="34">
        <v>1.1000000000000001</v>
      </c>
      <c r="O2021" s="32">
        <f t="shared" si="186"/>
        <v>33.979999999999997</v>
      </c>
      <c r="P2021" s="37">
        <f t="shared" si="191"/>
        <v>40.775999999999996</v>
      </c>
      <c r="Q2021" s="32">
        <f t="shared" si="187"/>
        <v>21.020000000000003</v>
      </c>
      <c r="R2021" s="32">
        <f t="shared" si="188"/>
        <v>14.224000000000004</v>
      </c>
      <c r="S2021" s="26">
        <f t="shared" si="189"/>
        <v>1</v>
      </c>
      <c r="T2021" s="26">
        <f t="shared" si="190"/>
        <v>1</v>
      </c>
    </row>
    <row r="2022" spans="13:20" ht="15" x14ac:dyDescent="0.3">
      <c r="M2022" s="34">
        <v>2016.5</v>
      </c>
      <c r="N2022" s="34">
        <v>0</v>
      </c>
      <c r="O2022" s="32">
        <f t="shared" si="186"/>
        <v>32</v>
      </c>
      <c r="P2022" s="37">
        <f t="shared" si="191"/>
        <v>38.4</v>
      </c>
      <c r="Q2022" s="32">
        <f t="shared" si="187"/>
        <v>23</v>
      </c>
      <c r="R2022" s="32">
        <f t="shared" si="188"/>
        <v>16.600000000000001</v>
      </c>
      <c r="S2022" s="26">
        <f t="shared" si="189"/>
        <v>1</v>
      </c>
      <c r="T2022" s="26">
        <f t="shared" si="190"/>
        <v>1</v>
      </c>
    </row>
    <row r="2023" spans="13:20" ht="15" x14ac:dyDescent="0.3">
      <c r="M2023" s="34">
        <v>2017.5</v>
      </c>
      <c r="N2023" s="34">
        <v>0</v>
      </c>
      <c r="O2023" s="32">
        <f t="shared" si="186"/>
        <v>32</v>
      </c>
      <c r="P2023" s="37">
        <f t="shared" si="191"/>
        <v>38.4</v>
      </c>
      <c r="Q2023" s="32">
        <f t="shared" si="187"/>
        <v>23</v>
      </c>
      <c r="R2023" s="32">
        <f t="shared" si="188"/>
        <v>16.600000000000001</v>
      </c>
      <c r="S2023" s="26">
        <f t="shared" si="189"/>
        <v>1</v>
      </c>
      <c r="T2023" s="26">
        <f t="shared" si="190"/>
        <v>1</v>
      </c>
    </row>
    <row r="2024" spans="13:20" ht="15" x14ac:dyDescent="0.3">
      <c r="M2024" s="34">
        <v>2018.5</v>
      </c>
      <c r="N2024" s="34">
        <v>0</v>
      </c>
      <c r="O2024" s="32">
        <f t="shared" si="186"/>
        <v>32</v>
      </c>
      <c r="P2024" s="37">
        <f t="shared" si="191"/>
        <v>38.4</v>
      </c>
      <c r="Q2024" s="32">
        <f t="shared" si="187"/>
        <v>23</v>
      </c>
      <c r="R2024" s="32">
        <f t="shared" si="188"/>
        <v>16.600000000000001</v>
      </c>
      <c r="S2024" s="26">
        <f t="shared" si="189"/>
        <v>1</v>
      </c>
      <c r="T2024" s="26">
        <f t="shared" si="190"/>
        <v>1</v>
      </c>
    </row>
    <row r="2025" spans="13:20" ht="15" x14ac:dyDescent="0.3">
      <c r="M2025" s="34">
        <v>2019.5</v>
      </c>
      <c r="N2025" s="34">
        <v>1.1000000000000001</v>
      </c>
      <c r="O2025" s="32">
        <f t="shared" si="186"/>
        <v>33.979999999999997</v>
      </c>
      <c r="P2025" s="37">
        <f t="shared" si="191"/>
        <v>40.775999999999996</v>
      </c>
      <c r="Q2025" s="32">
        <f t="shared" si="187"/>
        <v>21.020000000000003</v>
      </c>
      <c r="R2025" s="32">
        <f t="shared" si="188"/>
        <v>14.224000000000004</v>
      </c>
      <c r="S2025" s="26">
        <f t="shared" si="189"/>
        <v>1</v>
      </c>
      <c r="T2025" s="26">
        <f t="shared" si="190"/>
        <v>1</v>
      </c>
    </row>
    <row r="2026" spans="13:20" ht="15" x14ac:dyDescent="0.3">
      <c r="M2026" s="34">
        <v>2020.5</v>
      </c>
      <c r="N2026" s="34">
        <v>0.6</v>
      </c>
      <c r="O2026" s="32">
        <f t="shared" si="186"/>
        <v>33.08</v>
      </c>
      <c r="P2026" s="37">
        <f t="shared" si="191"/>
        <v>39.695999999999998</v>
      </c>
      <c r="Q2026" s="32">
        <f t="shared" si="187"/>
        <v>21.92</v>
      </c>
      <c r="R2026" s="32">
        <f t="shared" si="188"/>
        <v>15.304000000000002</v>
      </c>
      <c r="S2026" s="26">
        <f t="shared" si="189"/>
        <v>1</v>
      </c>
      <c r="T2026" s="26">
        <f t="shared" si="190"/>
        <v>1</v>
      </c>
    </row>
    <row r="2027" spans="13:20" ht="15" x14ac:dyDescent="0.3">
      <c r="M2027" s="34">
        <v>2021.5</v>
      </c>
      <c r="N2027" s="34">
        <v>0.6</v>
      </c>
      <c r="O2027" s="32">
        <f t="shared" si="186"/>
        <v>33.08</v>
      </c>
      <c r="P2027" s="37">
        <f t="shared" si="191"/>
        <v>39.695999999999998</v>
      </c>
      <c r="Q2027" s="32">
        <f t="shared" si="187"/>
        <v>21.92</v>
      </c>
      <c r="R2027" s="32">
        <f t="shared" si="188"/>
        <v>15.304000000000002</v>
      </c>
      <c r="S2027" s="26">
        <f t="shared" si="189"/>
        <v>1</v>
      </c>
      <c r="T2027" s="26">
        <f t="shared" si="190"/>
        <v>1</v>
      </c>
    </row>
    <row r="2028" spans="13:20" ht="15" x14ac:dyDescent="0.3">
      <c r="M2028" s="34">
        <v>2022.5</v>
      </c>
      <c r="N2028" s="34">
        <v>1.1000000000000001</v>
      </c>
      <c r="O2028" s="32">
        <f t="shared" si="186"/>
        <v>33.979999999999997</v>
      </c>
      <c r="P2028" s="37">
        <f t="shared" si="191"/>
        <v>40.775999999999996</v>
      </c>
      <c r="Q2028" s="32">
        <f t="shared" si="187"/>
        <v>21.020000000000003</v>
      </c>
      <c r="R2028" s="32">
        <f t="shared" si="188"/>
        <v>14.224000000000004</v>
      </c>
      <c r="S2028" s="26">
        <f t="shared" si="189"/>
        <v>1</v>
      </c>
      <c r="T2028" s="26">
        <f t="shared" si="190"/>
        <v>1</v>
      </c>
    </row>
    <row r="2029" spans="13:20" ht="15" x14ac:dyDescent="0.3">
      <c r="M2029" s="34">
        <v>2023.5</v>
      </c>
      <c r="N2029" s="34">
        <v>2.2000000000000002</v>
      </c>
      <c r="O2029" s="32">
        <f t="shared" si="186"/>
        <v>35.96</v>
      </c>
      <c r="P2029" s="37">
        <f t="shared" si="191"/>
        <v>43.152000000000001</v>
      </c>
      <c r="Q2029" s="32">
        <f t="shared" si="187"/>
        <v>19.04</v>
      </c>
      <c r="R2029" s="32">
        <f t="shared" si="188"/>
        <v>11.847999999999999</v>
      </c>
      <c r="S2029" s="26">
        <f t="shared" si="189"/>
        <v>1</v>
      </c>
      <c r="T2029" s="26">
        <f t="shared" si="190"/>
        <v>1</v>
      </c>
    </row>
    <row r="2030" spans="13:20" ht="15" x14ac:dyDescent="0.3">
      <c r="M2030" s="34">
        <v>2024.5</v>
      </c>
      <c r="N2030" s="34">
        <v>5</v>
      </c>
      <c r="O2030" s="32">
        <f t="shared" si="186"/>
        <v>41</v>
      </c>
      <c r="P2030" s="37">
        <f t="shared" si="191"/>
        <v>49.199999999999996</v>
      </c>
      <c r="Q2030" s="32">
        <f t="shared" si="187"/>
        <v>14</v>
      </c>
      <c r="R2030" s="32">
        <f t="shared" si="188"/>
        <v>5.8000000000000043</v>
      </c>
      <c r="S2030" s="26">
        <f t="shared" si="189"/>
        <v>1</v>
      </c>
      <c r="T2030" s="26">
        <f t="shared" si="190"/>
        <v>1</v>
      </c>
    </row>
    <row r="2031" spans="13:20" ht="15" x14ac:dyDescent="0.3">
      <c r="M2031" s="34">
        <v>2025.5</v>
      </c>
      <c r="N2031" s="34">
        <v>6.1</v>
      </c>
      <c r="O2031" s="32">
        <f t="shared" si="186"/>
        <v>42.980000000000004</v>
      </c>
      <c r="P2031" s="37">
        <f t="shared" si="191"/>
        <v>51.576000000000001</v>
      </c>
      <c r="Q2031" s="32">
        <f t="shared" si="187"/>
        <v>12.019999999999996</v>
      </c>
      <c r="R2031" s="32">
        <f t="shared" si="188"/>
        <v>3.4239999999999995</v>
      </c>
      <c r="S2031" s="26">
        <f t="shared" si="189"/>
        <v>1</v>
      </c>
      <c r="T2031" s="26">
        <f t="shared" si="190"/>
        <v>1</v>
      </c>
    </row>
    <row r="2032" spans="13:20" ht="15" x14ac:dyDescent="0.3">
      <c r="M2032" s="34">
        <v>2026.5</v>
      </c>
      <c r="N2032" s="34">
        <v>9.4</v>
      </c>
      <c r="O2032" s="32">
        <f t="shared" si="186"/>
        <v>48.92</v>
      </c>
      <c r="P2032" s="37">
        <f t="shared" si="191"/>
        <v>58.704000000000001</v>
      </c>
      <c r="Q2032" s="32">
        <f t="shared" si="187"/>
        <v>6.0799999999999983</v>
      </c>
      <c r="R2032" s="32">
        <f t="shared" si="188"/>
        <v>-3.7040000000000006</v>
      </c>
      <c r="S2032" s="26">
        <f t="shared" si="189"/>
        <v>1</v>
      </c>
      <c r="T2032" s="26">
        <f t="shared" si="190"/>
        <v>0</v>
      </c>
    </row>
    <row r="2033" spans="13:20" ht="15" x14ac:dyDescent="0.3">
      <c r="M2033" s="34">
        <v>2027.5</v>
      </c>
      <c r="N2033" s="34">
        <v>9.4</v>
      </c>
      <c r="O2033" s="32">
        <f t="shared" si="186"/>
        <v>48.92</v>
      </c>
      <c r="P2033" s="37">
        <f t="shared" si="191"/>
        <v>58.704000000000001</v>
      </c>
      <c r="Q2033" s="32">
        <f t="shared" si="187"/>
        <v>6.0799999999999983</v>
      </c>
      <c r="R2033" s="32">
        <f t="shared" si="188"/>
        <v>-3.7040000000000006</v>
      </c>
      <c r="S2033" s="26">
        <f t="shared" si="189"/>
        <v>1</v>
      </c>
      <c r="T2033" s="26">
        <f t="shared" si="190"/>
        <v>0</v>
      </c>
    </row>
    <row r="2034" spans="13:20" ht="15" x14ac:dyDescent="0.3">
      <c r="M2034" s="34">
        <v>2028.5</v>
      </c>
      <c r="N2034" s="34">
        <v>8.3000000000000007</v>
      </c>
      <c r="O2034" s="32">
        <f t="shared" si="186"/>
        <v>46.94</v>
      </c>
      <c r="P2034" s="37">
        <f t="shared" si="191"/>
        <v>56.327999999999996</v>
      </c>
      <c r="Q2034" s="32">
        <f t="shared" si="187"/>
        <v>8.0600000000000023</v>
      </c>
      <c r="R2034" s="32">
        <f t="shared" si="188"/>
        <v>-1.3279999999999959</v>
      </c>
      <c r="S2034" s="26">
        <f t="shared" si="189"/>
        <v>1</v>
      </c>
      <c r="T2034" s="26">
        <f t="shared" si="190"/>
        <v>0</v>
      </c>
    </row>
    <row r="2035" spans="13:20" ht="15" x14ac:dyDescent="0.3">
      <c r="M2035" s="34">
        <v>2029.5</v>
      </c>
      <c r="N2035" s="34">
        <v>8.9</v>
      </c>
      <c r="O2035" s="32">
        <f t="shared" si="186"/>
        <v>48.019999999999996</v>
      </c>
      <c r="P2035" s="37">
        <f t="shared" si="191"/>
        <v>57.623999999999995</v>
      </c>
      <c r="Q2035" s="32">
        <f t="shared" si="187"/>
        <v>6.980000000000004</v>
      </c>
      <c r="R2035" s="32">
        <f t="shared" si="188"/>
        <v>-2.6239999999999952</v>
      </c>
      <c r="S2035" s="26">
        <f t="shared" si="189"/>
        <v>1</v>
      </c>
      <c r="T2035" s="26">
        <f t="shared" si="190"/>
        <v>0</v>
      </c>
    </row>
    <row r="2036" spans="13:20" ht="15" x14ac:dyDescent="0.3">
      <c r="M2036" s="34">
        <v>2030.5</v>
      </c>
      <c r="N2036" s="34">
        <v>8.9</v>
      </c>
      <c r="O2036" s="32">
        <f t="shared" si="186"/>
        <v>48.019999999999996</v>
      </c>
      <c r="P2036" s="37">
        <f t="shared" si="191"/>
        <v>57.623999999999995</v>
      </c>
      <c r="Q2036" s="32">
        <f t="shared" si="187"/>
        <v>6.980000000000004</v>
      </c>
      <c r="R2036" s="32">
        <f t="shared" si="188"/>
        <v>-2.6239999999999952</v>
      </c>
      <c r="S2036" s="26">
        <f t="shared" si="189"/>
        <v>1</v>
      </c>
      <c r="T2036" s="26">
        <f t="shared" si="190"/>
        <v>0</v>
      </c>
    </row>
    <row r="2037" spans="13:20" ht="15" x14ac:dyDescent="0.3">
      <c r="M2037" s="34">
        <v>2031.5</v>
      </c>
      <c r="N2037" s="34">
        <v>10.6</v>
      </c>
      <c r="O2037" s="32">
        <f t="shared" si="186"/>
        <v>51.08</v>
      </c>
      <c r="P2037" s="37">
        <f t="shared" si="191"/>
        <v>61.295999999999992</v>
      </c>
      <c r="Q2037" s="32">
        <f t="shared" si="187"/>
        <v>3.9200000000000017</v>
      </c>
      <c r="R2037" s="32">
        <f t="shared" si="188"/>
        <v>-6.2959999999999923</v>
      </c>
      <c r="S2037" s="26">
        <f t="shared" si="189"/>
        <v>1</v>
      </c>
      <c r="T2037" s="26">
        <f t="shared" si="190"/>
        <v>0</v>
      </c>
    </row>
    <row r="2038" spans="13:20" ht="15" x14ac:dyDescent="0.3">
      <c r="M2038" s="34">
        <v>2032.5</v>
      </c>
      <c r="N2038" s="34">
        <v>10.6</v>
      </c>
      <c r="O2038" s="32">
        <f t="shared" si="186"/>
        <v>51.08</v>
      </c>
      <c r="P2038" s="37">
        <f t="shared" si="191"/>
        <v>61.295999999999992</v>
      </c>
      <c r="Q2038" s="32">
        <f t="shared" si="187"/>
        <v>3.9200000000000017</v>
      </c>
      <c r="R2038" s="32">
        <f t="shared" si="188"/>
        <v>-6.2959999999999923</v>
      </c>
      <c r="S2038" s="26">
        <f t="shared" si="189"/>
        <v>1</v>
      </c>
      <c r="T2038" s="26">
        <f t="shared" si="190"/>
        <v>0</v>
      </c>
    </row>
    <row r="2039" spans="13:20" ht="15" x14ac:dyDescent="0.3">
      <c r="M2039" s="34">
        <v>2033.5</v>
      </c>
      <c r="N2039" s="34">
        <v>7.8</v>
      </c>
      <c r="O2039" s="32">
        <f t="shared" si="186"/>
        <v>46.04</v>
      </c>
      <c r="P2039" s="37">
        <f t="shared" si="191"/>
        <v>55.247999999999998</v>
      </c>
      <c r="Q2039" s="32">
        <f t="shared" si="187"/>
        <v>8.9600000000000009</v>
      </c>
      <c r="R2039" s="32">
        <f t="shared" si="188"/>
        <v>-0.24799999999999756</v>
      </c>
      <c r="S2039" s="26">
        <f t="shared" si="189"/>
        <v>1</v>
      </c>
      <c r="T2039" s="26">
        <f t="shared" si="190"/>
        <v>0</v>
      </c>
    </row>
    <row r="2040" spans="13:20" ht="15" x14ac:dyDescent="0.3">
      <c r="M2040" s="34">
        <v>2034.5</v>
      </c>
      <c r="N2040" s="34">
        <v>7.2</v>
      </c>
      <c r="O2040" s="32">
        <f t="shared" si="186"/>
        <v>44.96</v>
      </c>
      <c r="P2040" s="37">
        <f t="shared" si="191"/>
        <v>53.951999999999998</v>
      </c>
      <c r="Q2040" s="32">
        <f t="shared" si="187"/>
        <v>10.039999999999999</v>
      </c>
      <c r="R2040" s="32">
        <f t="shared" si="188"/>
        <v>1.0480000000000018</v>
      </c>
      <c r="S2040" s="26">
        <f t="shared" si="189"/>
        <v>1</v>
      </c>
      <c r="T2040" s="26">
        <f t="shared" si="190"/>
        <v>1</v>
      </c>
    </row>
    <row r="2041" spans="13:20" ht="15" x14ac:dyDescent="0.3">
      <c r="M2041" s="34">
        <v>2035.5</v>
      </c>
      <c r="N2041" s="34">
        <v>6.1</v>
      </c>
      <c r="O2041" s="32">
        <f t="shared" si="186"/>
        <v>42.980000000000004</v>
      </c>
      <c r="P2041" s="37">
        <f t="shared" si="191"/>
        <v>51.576000000000001</v>
      </c>
      <c r="Q2041" s="32">
        <f t="shared" si="187"/>
        <v>12.019999999999996</v>
      </c>
      <c r="R2041" s="32">
        <f t="shared" si="188"/>
        <v>3.4239999999999995</v>
      </c>
      <c r="S2041" s="26">
        <f t="shared" si="189"/>
        <v>1</v>
      </c>
      <c r="T2041" s="26">
        <f t="shared" si="190"/>
        <v>1</v>
      </c>
    </row>
    <row r="2042" spans="13:20" ht="15" x14ac:dyDescent="0.3">
      <c r="M2042" s="34">
        <v>2036.5</v>
      </c>
      <c r="N2042" s="34">
        <v>4.4000000000000004</v>
      </c>
      <c r="O2042" s="32">
        <f t="shared" si="186"/>
        <v>39.92</v>
      </c>
      <c r="P2042" s="37">
        <f t="shared" si="191"/>
        <v>47.904000000000003</v>
      </c>
      <c r="Q2042" s="32">
        <f t="shared" si="187"/>
        <v>15.079999999999998</v>
      </c>
      <c r="R2042" s="32">
        <f t="shared" si="188"/>
        <v>7.0959999999999965</v>
      </c>
      <c r="S2042" s="26">
        <f t="shared" si="189"/>
        <v>1</v>
      </c>
      <c r="T2042" s="26">
        <f t="shared" si="190"/>
        <v>1</v>
      </c>
    </row>
    <row r="2043" spans="13:20" ht="15" x14ac:dyDescent="0.3">
      <c r="M2043" s="34">
        <v>2037.5</v>
      </c>
      <c r="N2043" s="34">
        <v>3.9</v>
      </c>
      <c r="O2043" s="32">
        <f t="shared" si="186"/>
        <v>39.019999999999996</v>
      </c>
      <c r="P2043" s="37">
        <f t="shared" si="191"/>
        <v>46.823999999999991</v>
      </c>
      <c r="Q2043" s="32">
        <f t="shared" si="187"/>
        <v>15.980000000000004</v>
      </c>
      <c r="R2043" s="32">
        <f t="shared" si="188"/>
        <v>8.176000000000009</v>
      </c>
      <c r="S2043" s="26">
        <f t="shared" si="189"/>
        <v>1</v>
      </c>
      <c r="T2043" s="26">
        <f t="shared" si="190"/>
        <v>1</v>
      </c>
    </row>
    <row r="2044" spans="13:20" ht="15" x14ac:dyDescent="0.3">
      <c r="M2044" s="34">
        <v>2038.5</v>
      </c>
      <c r="N2044" s="34">
        <v>3.3</v>
      </c>
      <c r="O2044" s="32">
        <f t="shared" si="186"/>
        <v>37.94</v>
      </c>
      <c r="P2044" s="37">
        <f t="shared" si="191"/>
        <v>45.527999999999999</v>
      </c>
      <c r="Q2044" s="32">
        <f t="shared" si="187"/>
        <v>17.060000000000002</v>
      </c>
      <c r="R2044" s="32">
        <f t="shared" si="188"/>
        <v>9.4720000000000013</v>
      </c>
      <c r="S2044" s="26">
        <f t="shared" si="189"/>
        <v>1</v>
      </c>
      <c r="T2044" s="26">
        <f t="shared" si="190"/>
        <v>1</v>
      </c>
    </row>
    <row r="2045" spans="13:20" ht="15" x14ac:dyDescent="0.3">
      <c r="M2045" s="34">
        <v>2039.5</v>
      </c>
      <c r="N2045" s="34">
        <v>2.8</v>
      </c>
      <c r="O2045" s="32">
        <f t="shared" si="186"/>
        <v>37.04</v>
      </c>
      <c r="P2045" s="37">
        <f t="shared" si="191"/>
        <v>44.448</v>
      </c>
      <c r="Q2045" s="32">
        <f t="shared" si="187"/>
        <v>17.96</v>
      </c>
      <c r="R2045" s="32">
        <f t="shared" si="188"/>
        <v>10.552</v>
      </c>
      <c r="S2045" s="26">
        <f t="shared" si="189"/>
        <v>1</v>
      </c>
      <c r="T2045" s="26">
        <f t="shared" si="190"/>
        <v>1</v>
      </c>
    </row>
    <row r="2046" spans="13:20" ht="15" x14ac:dyDescent="0.3">
      <c r="M2046" s="34">
        <v>2040.5</v>
      </c>
      <c r="N2046" s="34">
        <v>2.2000000000000002</v>
      </c>
      <c r="O2046" s="32">
        <f t="shared" si="186"/>
        <v>35.96</v>
      </c>
      <c r="P2046" s="37">
        <f t="shared" si="191"/>
        <v>43.152000000000001</v>
      </c>
      <c r="Q2046" s="32">
        <f t="shared" si="187"/>
        <v>19.04</v>
      </c>
      <c r="R2046" s="32">
        <f t="shared" si="188"/>
        <v>11.847999999999999</v>
      </c>
      <c r="S2046" s="26">
        <f t="shared" si="189"/>
        <v>1</v>
      </c>
      <c r="T2046" s="26">
        <f t="shared" si="190"/>
        <v>1</v>
      </c>
    </row>
    <row r="2047" spans="13:20" ht="15" x14ac:dyDescent="0.3">
      <c r="M2047" s="34">
        <v>2041.5</v>
      </c>
      <c r="N2047" s="34">
        <v>2.2000000000000002</v>
      </c>
      <c r="O2047" s="32">
        <f t="shared" si="186"/>
        <v>35.96</v>
      </c>
      <c r="P2047" s="37">
        <f t="shared" si="191"/>
        <v>43.152000000000001</v>
      </c>
      <c r="Q2047" s="32">
        <f t="shared" si="187"/>
        <v>19.04</v>
      </c>
      <c r="R2047" s="32">
        <f t="shared" si="188"/>
        <v>11.847999999999999</v>
      </c>
      <c r="S2047" s="26">
        <f t="shared" si="189"/>
        <v>1</v>
      </c>
      <c r="T2047" s="26">
        <f t="shared" si="190"/>
        <v>1</v>
      </c>
    </row>
    <row r="2048" spans="13:20" ht="15" x14ac:dyDescent="0.3">
      <c r="M2048" s="34">
        <v>2042.5</v>
      </c>
      <c r="N2048" s="34">
        <v>2.2000000000000002</v>
      </c>
      <c r="O2048" s="32">
        <f t="shared" si="186"/>
        <v>35.96</v>
      </c>
      <c r="P2048" s="37">
        <f t="shared" si="191"/>
        <v>43.152000000000001</v>
      </c>
      <c r="Q2048" s="32">
        <f t="shared" si="187"/>
        <v>19.04</v>
      </c>
      <c r="R2048" s="32">
        <f t="shared" si="188"/>
        <v>11.847999999999999</v>
      </c>
      <c r="S2048" s="26">
        <f t="shared" si="189"/>
        <v>1</v>
      </c>
      <c r="T2048" s="26">
        <f t="shared" si="190"/>
        <v>1</v>
      </c>
    </row>
    <row r="2049" spans="13:20" ht="15" x14ac:dyDescent="0.3">
      <c r="M2049" s="34">
        <v>2043.5</v>
      </c>
      <c r="N2049" s="34">
        <v>2.8</v>
      </c>
      <c r="O2049" s="32">
        <f t="shared" si="186"/>
        <v>37.04</v>
      </c>
      <c r="P2049" s="37">
        <f t="shared" si="191"/>
        <v>44.448</v>
      </c>
      <c r="Q2049" s="32">
        <f t="shared" si="187"/>
        <v>17.96</v>
      </c>
      <c r="R2049" s="32">
        <f t="shared" si="188"/>
        <v>10.552</v>
      </c>
      <c r="S2049" s="26">
        <f t="shared" si="189"/>
        <v>1</v>
      </c>
      <c r="T2049" s="26">
        <f t="shared" si="190"/>
        <v>1</v>
      </c>
    </row>
    <row r="2050" spans="13:20" ht="15" x14ac:dyDescent="0.3">
      <c r="M2050" s="34">
        <v>2044.5</v>
      </c>
      <c r="N2050" s="34">
        <v>2.8</v>
      </c>
      <c r="O2050" s="32">
        <f t="shared" si="186"/>
        <v>37.04</v>
      </c>
      <c r="P2050" s="37">
        <f t="shared" si="191"/>
        <v>44.448</v>
      </c>
      <c r="Q2050" s="32">
        <f t="shared" si="187"/>
        <v>17.96</v>
      </c>
      <c r="R2050" s="32">
        <f t="shared" si="188"/>
        <v>10.552</v>
      </c>
      <c r="S2050" s="26">
        <f t="shared" si="189"/>
        <v>1</v>
      </c>
      <c r="T2050" s="26">
        <f t="shared" si="190"/>
        <v>1</v>
      </c>
    </row>
    <row r="2051" spans="13:20" ht="15" x14ac:dyDescent="0.3">
      <c r="M2051" s="34">
        <v>2045.5</v>
      </c>
      <c r="N2051" s="34">
        <v>2.8</v>
      </c>
      <c r="O2051" s="32">
        <f t="shared" si="186"/>
        <v>37.04</v>
      </c>
      <c r="P2051" s="37">
        <f t="shared" si="191"/>
        <v>44.448</v>
      </c>
      <c r="Q2051" s="32">
        <f t="shared" si="187"/>
        <v>17.96</v>
      </c>
      <c r="R2051" s="32">
        <f t="shared" si="188"/>
        <v>10.552</v>
      </c>
      <c r="S2051" s="26">
        <f t="shared" si="189"/>
        <v>1</v>
      </c>
      <c r="T2051" s="26">
        <f t="shared" si="190"/>
        <v>1</v>
      </c>
    </row>
    <row r="2052" spans="13:20" ht="15" x14ac:dyDescent="0.3">
      <c r="M2052" s="34">
        <v>2046.5</v>
      </c>
      <c r="N2052" s="34">
        <v>3.3</v>
      </c>
      <c r="O2052" s="32">
        <f t="shared" si="186"/>
        <v>37.94</v>
      </c>
      <c r="P2052" s="37">
        <f t="shared" si="191"/>
        <v>45.527999999999999</v>
      </c>
      <c r="Q2052" s="32">
        <f t="shared" si="187"/>
        <v>17.060000000000002</v>
      </c>
      <c r="R2052" s="32">
        <f t="shared" si="188"/>
        <v>9.4720000000000013</v>
      </c>
      <c r="S2052" s="26">
        <f t="shared" si="189"/>
        <v>1</v>
      </c>
      <c r="T2052" s="26">
        <f t="shared" si="190"/>
        <v>1</v>
      </c>
    </row>
    <row r="2053" spans="13:20" ht="15" x14ac:dyDescent="0.3">
      <c r="M2053" s="34">
        <v>2047.5</v>
      </c>
      <c r="N2053" s="34">
        <v>3.3</v>
      </c>
      <c r="O2053" s="32">
        <f t="shared" si="186"/>
        <v>37.94</v>
      </c>
      <c r="P2053" s="37">
        <f t="shared" si="191"/>
        <v>45.527999999999999</v>
      </c>
      <c r="Q2053" s="32">
        <f t="shared" si="187"/>
        <v>17.060000000000002</v>
      </c>
      <c r="R2053" s="32">
        <f t="shared" si="188"/>
        <v>9.4720000000000013</v>
      </c>
      <c r="S2053" s="26">
        <f t="shared" si="189"/>
        <v>1</v>
      </c>
      <c r="T2053" s="26">
        <f t="shared" si="190"/>
        <v>1</v>
      </c>
    </row>
    <row r="2054" spans="13:20" ht="15" x14ac:dyDescent="0.3">
      <c r="M2054" s="34">
        <v>2048.5</v>
      </c>
      <c r="N2054" s="34">
        <v>3.9</v>
      </c>
      <c r="O2054" s="32">
        <f t="shared" ref="O2054:O2117" si="192">CONVERT(N2054,"C","F")</f>
        <v>39.019999999999996</v>
      </c>
      <c r="P2054" s="37">
        <f t="shared" si="191"/>
        <v>46.823999999999991</v>
      </c>
      <c r="Q2054" s="32">
        <f t="shared" ref="Q2054:Q2117" si="193">$L$3-O2054</f>
        <v>15.980000000000004</v>
      </c>
      <c r="R2054" s="32">
        <f t="shared" ref="R2054:R2117" si="194">$L$3-P2054</f>
        <v>8.176000000000009</v>
      </c>
      <c r="S2054" s="26">
        <f t="shared" ref="S2054:S2117" si="195">IF(O2054&lt;=$L$3, 1, 0)</f>
        <v>1</v>
      </c>
      <c r="T2054" s="26">
        <f t="shared" ref="T2054:T2117" si="196">IF(P2054&lt;=$L$3, 1, 0)</f>
        <v>1</v>
      </c>
    </row>
    <row r="2055" spans="13:20" ht="15" x14ac:dyDescent="0.3">
      <c r="M2055" s="34">
        <v>2049.5</v>
      </c>
      <c r="N2055" s="34">
        <v>5</v>
      </c>
      <c r="O2055" s="32">
        <f t="shared" si="192"/>
        <v>41</v>
      </c>
      <c r="P2055" s="37">
        <f t="shared" ref="P2055:P2118" si="197">O2055*1.2</f>
        <v>49.199999999999996</v>
      </c>
      <c r="Q2055" s="32">
        <f t="shared" si="193"/>
        <v>14</v>
      </c>
      <c r="R2055" s="32">
        <f t="shared" si="194"/>
        <v>5.8000000000000043</v>
      </c>
      <c r="S2055" s="26">
        <f t="shared" si="195"/>
        <v>1</v>
      </c>
      <c r="T2055" s="26">
        <f t="shared" si="196"/>
        <v>1</v>
      </c>
    </row>
    <row r="2056" spans="13:20" ht="15" x14ac:dyDescent="0.3">
      <c r="M2056" s="34">
        <v>2050.5</v>
      </c>
      <c r="N2056" s="34">
        <v>5</v>
      </c>
      <c r="O2056" s="32">
        <f t="shared" si="192"/>
        <v>41</v>
      </c>
      <c r="P2056" s="37">
        <f t="shared" si="197"/>
        <v>49.199999999999996</v>
      </c>
      <c r="Q2056" s="32">
        <f t="shared" si="193"/>
        <v>14</v>
      </c>
      <c r="R2056" s="32">
        <f t="shared" si="194"/>
        <v>5.8000000000000043</v>
      </c>
      <c r="S2056" s="26">
        <f t="shared" si="195"/>
        <v>1</v>
      </c>
      <c r="T2056" s="26">
        <f t="shared" si="196"/>
        <v>1</v>
      </c>
    </row>
    <row r="2057" spans="13:20" ht="15" x14ac:dyDescent="0.3">
      <c r="M2057" s="34">
        <v>2051.5</v>
      </c>
      <c r="N2057" s="34">
        <v>5.6</v>
      </c>
      <c r="O2057" s="32">
        <f t="shared" si="192"/>
        <v>42.08</v>
      </c>
      <c r="P2057" s="37">
        <f t="shared" si="197"/>
        <v>50.495999999999995</v>
      </c>
      <c r="Q2057" s="32">
        <f t="shared" si="193"/>
        <v>12.920000000000002</v>
      </c>
      <c r="R2057" s="32">
        <f t="shared" si="194"/>
        <v>4.5040000000000049</v>
      </c>
      <c r="S2057" s="26">
        <f t="shared" si="195"/>
        <v>1</v>
      </c>
      <c r="T2057" s="26">
        <f t="shared" si="196"/>
        <v>1</v>
      </c>
    </row>
    <row r="2058" spans="13:20" ht="15" x14ac:dyDescent="0.3">
      <c r="M2058" s="34">
        <v>2052.5</v>
      </c>
      <c r="N2058" s="34">
        <v>5</v>
      </c>
      <c r="O2058" s="32">
        <f t="shared" si="192"/>
        <v>41</v>
      </c>
      <c r="P2058" s="37">
        <f t="shared" si="197"/>
        <v>49.199999999999996</v>
      </c>
      <c r="Q2058" s="32">
        <f t="shared" si="193"/>
        <v>14</v>
      </c>
      <c r="R2058" s="32">
        <f t="shared" si="194"/>
        <v>5.8000000000000043</v>
      </c>
      <c r="S2058" s="26">
        <f t="shared" si="195"/>
        <v>1</v>
      </c>
      <c r="T2058" s="26">
        <f t="shared" si="196"/>
        <v>1</v>
      </c>
    </row>
    <row r="2059" spans="13:20" ht="15" x14ac:dyDescent="0.3">
      <c r="M2059" s="34">
        <v>2053.5</v>
      </c>
      <c r="N2059" s="34">
        <v>5</v>
      </c>
      <c r="O2059" s="32">
        <f t="shared" si="192"/>
        <v>41</v>
      </c>
      <c r="P2059" s="37">
        <f t="shared" si="197"/>
        <v>49.199999999999996</v>
      </c>
      <c r="Q2059" s="32">
        <f t="shared" si="193"/>
        <v>14</v>
      </c>
      <c r="R2059" s="32">
        <f t="shared" si="194"/>
        <v>5.8000000000000043</v>
      </c>
      <c r="S2059" s="26">
        <f t="shared" si="195"/>
        <v>1</v>
      </c>
      <c r="T2059" s="26">
        <f t="shared" si="196"/>
        <v>1</v>
      </c>
    </row>
    <row r="2060" spans="13:20" ht="15" x14ac:dyDescent="0.3">
      <c r="M2060" s="34">
        <v>2054.5</v>
      </c>
      <c r="N2060" s="34">
        <v>5.6</v>
      </c>
      <c r="O2060" s="32">
        <f t="shared" si="192"/>
        <v>42.08</v>
      </c>
      <c r="P2060" s="37">
        <f t="shared" si="197"/>
        <v>50.495999999999995</v>
      </c>
      <c r="Q2060" s="32">
        <f t="shared" si="193"/>
        <v>12.920000000000002</v>
      </c>
      <c r="R2060" s="32">
        <f t="shared" si="194"/>
        <v>4.5040000000000049</v>
      </c>
      <c r="S2060" s="26">
        <f t="shared" si="195"/>
        <v>1</v>
      </c>
      <c r="T2060" s="26">
        <f t="shared" si="196"/>
        <v>1</v>
      </c>
    </row>
    <row r="2061" spans="13:20" ht="15" x14ac:dyDescent="0.3">
      <c r="M2061" s="34">
        <v>2055.5</v>
      </c>
      <c r="N2061" s="34">
        <v>6.1</v>
      </c>
      <c r="O2061" s="32">
        <f t="shared" si="192"/>
        <v>42.980000000000004</v>
      </c>
      <c r="P2061" s="37">
        <f t="shared" si="197"/>
        <v>51.576000000000001</v>
      </c>
      <c r="Q2061" s="32">
        <f t="shared" si="193"/>
        <v>12.019999999999996</v>
      </c>
      <c r="R2061" s="32">
        <f t="shared" si="194"/>
        <v>3.4239999999999995</v>
      </c>
      <c r="S2061" s="26">
        <f t="shared" si="195"/>
        <v>1</v>
      </c>
      <c r="T2061" s="26">
        <f t="shared" si="196"/>
        <v>1</v>
      </c>
    </row>
    <row r="2062" spans="13:20" ht="15" x14ac:dyDescent="0.3">
      <c r="M2062" s="34">
        <v>2056.5</v>
      </c>
      <c r="N2062" s="34">
        <v>7.2</v>
      </c>
      <c r="O2062" s="32">
        <f t="shared" si="192"/>
        <v>44.96</v>
      </c>
      <c r="P2062" s="37">
        <f t="shared" si="197"/>
        <v>53.951999999999998</v>
      </c>
      <c r="Q2062" s="32">
        <f t="shared" si="193"/>
        <v>10.039999999999999</v>
      </c>
      <c r="R2062" s="32">
        <f t="shared" si="194"/>
        <v>1.0480000000000018</v>
      </c>
      <c r="S2062" s="26">
        <f t="shared" si="195"/>
        <v>1</v>
      </c>
      <c r="T2062" s="26">
        <f t="shared" si="196"/>
        <v>1</v>
      </c>
    </row>
    <row r="2063" spans="13:20" ht="15" x14ac:dyDescent="0.3">
      <c r="M2063" s="34">
        <v>2057.5</v>
      </c>
      <c r="N2063" s="34">
        <v>6.1</v>
      </c>
      <c r="O2063" s="32">
        <f t="shared" si="192"/>
        <v>42.980000000000004</v>
      </c>
      <c r="P2063" s="37">
        <f t="shared" si="197"/>
        <v>51.576000000000001</v>
      </c>
      <c r="Q2063" s="32">
        <f t="shared" si="193"/>
        <v>12.019999999999996</v>
      </c>
      <c r="R2063" s="32">
        <f t="shared" si="194"/>
        <v>3.4239999999999995</v>
      </c>
      <c r="S2063" s="26">
        <f t="shared" si="195"/>
        <v>1</v>
      </c>
      <c r="T2063" s="26">
        <f t="shared" si="196"/>
        <v>1</v>
      </c>
    </row>
    <row r="2064" spans="13:20" ht="15" x14ac:dyDescent="0.3">
      <c r="M2064" s="34">
        <v>2058.5</v>
      </c>
      <c r="N2064" s="34">
        <v>5.6</v>
      </c>
      <c r="O2064" s="32">
        <f t="shared" si="192"/>
        <v>42.08</v>
      </c>
      <c r="P2064" s="37">
        <f t="shared" si="197"/>
        <v>50.495999999999995</v>
      </c>
      <c r="Q2064" s="32">
        <f t="shared" si="193"/>
        <v>12.920000000000002</v>
      </c>
      <c r="R2064" s="32">
        <f t="shared" si="194"/>
        <v>4.5040000000000049</v>
      </c>
      <c r="S2064" s="26">
        <f t="shared" si="195"/>
        <v>1</v>
      </c>
      <c r="T2064" s="26">
        <f t="shared" si="196"/>
        <v>1</v>
      </c>
    </row>
    <row r="2065" spans="13:20" ht="15" x14ac:dyDescent="0.3">
      <c r="M2065" s="34">
        <v>2059.5</v>
      </c>
      <c r="N2065" s="34">
        <v>6.1</v>
      </c>
      <c r="O2065" s="32">
        <f t="shared" si="192"/>
        <v>42.980000000000004</v>
      </c>
      <c r="P2065" s="37">
        <f t="shared" si="197"/>
        <v>51.576000000000001</v>
      </c>
      <c r="Q2065" s="32">
        <f t="shared" si="193"/>
        <v>12.019999999999996</v>
      </c>
      <c r="R2065" s="32">
        <f t="shared" si="194"/>
        <v>3.4239999999999995</v>
      </c>
      <c r="S2065" s="26">
        <f t="shared" si="195"/>
        <v>1</v>
      </c>
      <c r="T2065" s="26">
        <f t="shared" si="196"/>
        <v>1</v>
      </c>
    </row>
    <row r="2066" spans="13:20" ht="15" x14ac:dyDescent="0.3">
      <c r="M2066" s="34">
        <v>2060.5</v>
      </c>
      <c r="N2066" s="34">
        <v>5.6</v>
      </c>
      <c r="O2066" s="32">
        <f t="shared" si="192"/>
        <v>42.08</v>
      </c>
      <c r="P2066" s="37">
        <f t="shared" si="197"/>
        <v>50.495999999999995</v>
      </c>
      <c r="Q2066" s="32">
        <f t="shared" si="193"/>
        <v>12.920000000000002</v>
      </c>
      <c r="R2066" s="32">
        <f t="shared" si="194"/>
        <v>4.5040000000000049</v>
      </c>
      <c r="S2066" s="26">
        <f t="shared" si="195"/>
        <v>1</v>
      </c>
      <c r="T2066" s="26">
        <f t="shared" si="196"/>
        <v>1</v>
      </c>
    </row>
    <row r="2067" spans="13:20" ht="15" x14ac:dyDescent="0.3">
      <c r="M2067" s="34">
        <v>2061.5</v>
      </c>
      <c r="N2067" s="34">
        <v>5</v>
      </c>
      <c r="O2067" s="32">
        <f t="shared" si="192"/>
        <v>41</v>
      </c>
      <c r="P2067" s="37">
        <f t="shared" si="197"/>
        <v>49.199999999999996</v>
      </c>
      <c r="Q2067" s="32">
        <f t="shared" si="193"/>
        <v>14</v>
      </c>
      <c r="R2067" s="32">
        <f t="shared" si="194"/>
        <v>5.8000000000000043</v>
      </c>
      <c r="S2067" s="26">
        <f t="shared" si="195"/>
        <v>1</v>
      </c>
      <c r="T2067" s="26">
        <f t="shared" si="196"/>
        <v>1</v>
      </c>
    </row>
    <row r="2068" spans="13:20" ht="15" x14ac:dyDescent="0.3">
      <c r="M2068" s="34">
        <v>2062.5</v>
      </c>
      <c r="N2068" s="34">
        <v>3.9</v>
      </c>
      <c r="O2068" s="32">
        <f t="shared" si="192"/>
        <v>39.019999999999996</v>
      </c>
      <c r="P2068" s="37">
        <f t="shared" si="197"/>
        <v>46.823999999999991</v>
      </c>
      <c r="Q2068" s="32">
        <f t="shared" si="193"/>
        <v>15.980000000000004</v>
      </c>
      <c r="R2068" s="32">
        <f t="shared" si="194"/>
        <v>8.176000000000009</v>
      </c>
      <c r="S2068" s="26">
        <f t="shared" si="195"/>
        <v>1</v>
      </c>
      <c r="T2068" s="26">
        <f t="shared" si="196"/>
        <v>1</v>
      </c>
    </row>
    <row r="2069" spans="13:20" ht="15" x14ac:dyDescent="0.3">
      <c r="M2069" s="34">
        <v>2063.5</v>
      </c>
      <c r="N2069" s="34">
        <v>3.9</v>
      </c>
      <c r="O2069" s="32">
        <f t="shared" si="192"/>
        <v>39.019999999999996</v>
      </c>
      <c r="P2069" s="37">
        <f t="shared" si="197"/>
        <v>46.823999999999991</v>
      </c>
      <c r="Q2069" s="32">
        <f t="shared" si="193"/>
        <v>15.980000000000004</v>
      </c>
      <c r="R2069" s="32">
        <f t="shared" si="194"/>
        <v>8.176000000000009</v>
      </c>
      <c r="S2069" s="26">
        <f t="shared" si="195"/>
        <v>1</v>
      </c>
      <c r="T2069" s="26">
        <f t="shared" si="196"/>
        <v>1</v>
      </c>
    </row>
    <row r="2070" spans="13:20" ht="15" x14ac:dyDescent="0.3">
      <c r="M2070" s="34">
        <v>2064.5</v>
      </c>
      <c r="N2070" s="34">
        <v>3.3</v>
      </c>
      <c r="O2070" s="32">
        <f t="shared" si="192"/>
        <v>37.94</v>
      </c>
      <c r="P2070" s="37">
        <f t="shared" si="197"/>
        <v>45.527999999999999</v>
      </c>
      <c r="Q2070" s="32">
        <f t="shared" si="193"/>
        <v>17.060000000000002</v>
      </c>
      <c r="R2070" s="32">
        <f t="shared" si="194"/>
        <v>9.4720000000000013</v>
      </c>
      <c r="S2070" s="26">
        <f t="shared" si="195"/>
        <v>1</v>
      </c>
      <c r="T2070" s="26">
        <f t="shared" si="196"/>
        <v>1</v>
      </c>
    </row>
    <row r="2071" spans="13:20" ht="15" x14ac:dyDescent="0.3">
      <c r="M2071" s="34">
        <v>2065.5</v>
      </c>
      <c r="N2071" s="34">
        <v>2.8</v>
      </c>
      <c r="O2071" s="32">
        <f t="shared" si="192"/>
        <v>37.04</v>
      </c>
      <c r="P2071" s="37">
        <f t="shared" si="197"/>
        <v>44.448</v>
      </c>
      <c r="Q2071" s="32">
        <f t="shared" si="193"/>
        <v>17.96</v>
      </c>
      <c r="R2071" s="32">
        <f t="shared" si="194"/>
        <v>10.552</v>
      </c>
      <c r="S2071" s="26">
        <f t="shared" si="195"/>
        <v>1</v>
      </c>
      <c r="T2071" s="26">
        <f t="shared" si="196"/>
        <v>1</v>
      </c>
    </row>
    <row r="2072" spans="13:20" ht="15" x14ac:dyDescent="0.3">
      <c r="M2072" s="34">
        <v>2066.5</v>
      </c>
      <c r="N2072" s="34">
        <v>2.2000000000000002</v>
      </c>
      <c r="O2072" s="32">
        <f t="shared" si="192"/>
        <v>35.96</v>
      </c>
      <c r="P2072" s="37">
        <f t="shared" si="197"/>
        <v>43.152000000000001</v>
      </c>
      <c r="Q2072" s="32">
        <f t="shared" si="193"/>
        <v>19.04</v>
      </c>
      <c r="R2072" s="32">
        <f t="shared" si="194"/>
        <v>11.847999999999999</v>
      </c>
      <c r="S2072" s="26">
        <f t="shared" si="195"/>
        <v>1</v>
      </c>
      <c r="T2072" s="26">
        <f t="shared" si="196"/>
        <v>1</v>
      </c>
    </row>
    <row r="2073" spans="13:20" ht="15" x14ac:dyDescent="0.3">
      <c r="M2073" s="34">
        <v>2067.5</v>
      </c>
      <c r="N2073" s="34">
        <v>1.7</v>
      </c>
      <c r="O2073" s="32">
        <f t="shared" si="192"/>
        <v>35.06</v>
      </c>
      <c r="P2073" s="37">
        <f t="shared" si="197"/>
        <v>42.072000000000003</v>
      </c>
      <c r="Q2073" s="32">
        <f t="shared" si="193"/>
        <v>19.939999999999998</v>
      </c>
      <c r="R2073" s="32">
        <f t="shared" si="194"/>
        <v>12.927999999999997</v>
      </c>
      <c r="S2073" s="26">
        <f t="shared" si="195"/>
        <v>1</v>
      </c>
      <c r="T2073" s="26">
        <f t="shared" si="196"/>
        <v>1</v>
      </c>
    </row>
    <row r="2074" spans="13:20" ht="15" x14ac:dyDescent="0.3">
      <c r="M2074" s="34">
        <v>2068.5</v>
      </c>
      <c r="N2074" s="34">
        <v>1.1000000000000001</v>
      </c>
      <c r="O2074" s="32">
        <f t="shared" si="192"/>
        <v>33.979999999999997</v>
      </c>
      <c r="P2074" s="37">
        <f t="shared" si="197"/>
        <v>40.775999999999996</v>
      </c>
      <c r="Q2074" s="32">
        <f t="shared" si="193"/>
        <v>21.020000000000003</v>
      </c>
      <c r="R2074" s="32">
        <f t="shared" si="194"/>
        <v>14.224000000000004</v>
      </c>
      <c r="S2074" s="26">
        <f t="shared" si="195"/>
        <v>1</v>
      </c>
      <c r="T2074" s="26">
        <f t="shared" si="196"/>
        <v>1</v>
      </c>
    </row>
    <row r="2075" spans="13:20" ht="15" x14ac:dyDescent="0.3">
      <c r="M2075" s="34">
        <v>2069.5</v>
      </c>
      <c r="N2075" s="34">
        <v>0.6</v>
      </c>
      <c r="O2075" s="32">
        <f t="shared" si="192"/>
        <v>33.08</v>
      </c>
      <c r="P2075" s="37">
        <f t="shared" si="197"/>
        <v>39.695999999999998</v>
      </c>
      <c r="Q2075" s="32">
        <f t="shared" si="193"/>
        <v>21.92</v>
      </c>
      <c r="R2075" s="32">
        <f t="shared" si="194"/>
        <v>15.304000000000002</v>
      </c>
      <c r="S2075" s="26">
        <f t="shared" si="195"/>
        <v>1</v>
      </c>
      <c r="T2075" s="26">
        <f t="shared" si="196"/>
        <v>1</v>
      </c>
    </row>
    <row r="2076" spans="13:20" ht="15" x14ac:dyDescent="0.3">
      <c r="M2076" s="34">
        <v>2070.5</v>
      </c>
      <c r="N2076" s="34">
        <v>1.7</v>
      </c>
      <c r="O2076" s="32">
        <f t="shared" si="192"/>
        <v>35.06</v>
      </c>
      <c r="P2076" s="37">
        <f t="shared" si="197"/>
        <v>42.072000000000003</v>
      </c>
      <c r="Q2076" s="32">
        <f t="shared" si="193"/>
        <v>19.939999999999998</v>
      </c>
      <c r="R2076" s="32">
        <f t="shared" si="194"/>
        <v>12.927999999999997</v>
      </c>
      <c r="S2076" s="26">
        <f t="shared" si="195"/>
        <v>1</v>
      </c>
      <c r="T2076" s="26">
        <f t="shared" si="196"/>
        <v>1</v>
      </c>
    </row>
    <row r="2077" spans="13:20" ht="15" x14ac:dyDescent="0.3">
      <c r="M2077" s="34">
        <v>2071.5</v>
      </c>
      <c r="N2077" s="34">
        <v>4.4000000000000004</v>
      </c>
      <c r="O2077" s="32">
        <f t="shared" si="192"/>
        <v>39.92</v>
      </c>
      <c r="P2077" s="37">
        <f t="shared" si="197"/>
        <v>47.904000000000003</v>
      </c>
      <c r="Q2077" s="32">
        <f t="shared" si="193"/>
        <v>15.079999999999998</v>
      </c>
      <c r="R2077" s="32">
        <f t="shared" si="194"/>
        <v>7.0959999999999965</v>
      </c>
      <c r="S2077" s="26">
        <f t="shared" si="195"/>
        <v>1</v>
      </c>
      <c r="T2077" s="26">
        <f t="shared" si="196"/>
        <v>1</v>
      </c>
    </row>
    <row r="2078" spans="13:20" ht="15" x14ac:dyDescent="0.3">
      <c r="M2078" s="34">
        <v>2072.5</v>
      </c>
      <c r="N2078" s="34">
        <v>4.4000000000000004</v>
      </c>
      <c r="O2078" s="32">
        <f t="shared" si="192"/>
        <v>39.92</v>
      </c>
      <c r="P2078" s="37">
        <f t="shared" si="197"/>
        <v>47.904000000000003</v>
      </c>
      <c r="Q2078" s="32">
        <f t="shared" si="193"/>
        <v>15.079999999999998</v>
      </c>
      <c r="R2078" s="32">
        <f t="shared" si="194"/>
        <v>7.0959999999999965</v>
      </c>
      <c r="S2078" s="26">
        <f t="shared" si="195"/>
        <v>1</v>
      </c>
      <c r="T2078" s="26">
        <f t="shared" si="196"/>
        <v>1</v>
      </c>
    </row>
    <row r="2079" spans="13:20" ht="15" x14ac:dyDescent="0.3">
      <c r="M2079" s="34">
        <v>2073.5</v>
      </c>
      <c r="N2079" s="34">
        <v>5.6</v>
      </c>
      <c r="O2079" s="32">
        <f t="shared" si="192"/>
        <v>42.08</v>
      </c>
      <c r="P2079" s="37">
        <f t="shared" si="197"/>
        <v>50.495999999999995</v>
      </c>
      <c r="Q2079" s="32">
        <f t="shared" si="193"/>
        <v>12.920000000000002</v>
      </c>
      <c r="R2079" s="32">
        <f t="shared" si="194"/>
        <v>4.5040000000000049</v>
      </c>
      <c r="S2079" s="26">
        <f t="shared" si="195"/>
        <v>1</v>
      </c>
      <c r="T2079" s="26">
        <f t="shared" si="196"/>
        <v>1</v>
      </c>
    </row>
    <row r="2080" spans="13:20" ht="15" x14ac:dyDescent="0.3">
      <c r="M2080" s="34">
        <v>2074.5</v>
      </c>
      <c r="N2080" s="34">
        <v>5.6</v>
      </c>
      <c r="O2080" s="32">
        <f t="shared" si="192"/>
        <v>42.08</v>
      </c>
      <c r="P2080" s="37">
        <f t="shared" si="197"/>
        <v>50.495999999999995</v>
      </c>
      <c r="Q2080" s="32">
        <f t="shared" si="193"/>
        <v>12.920000000000002</v>
      </c>
      <c r="R2080" s="32">
        <f t="shared" si="194"/>
        <v>4.5040000000000049</v>
      </c>
      <c r="S2080" s="26">
        <f t="shared" si="195"/>
        <v>1</v>
      </c>
      <c r="T2080" s="26">
        <f t="shared" si="196"/>
        <v>1</v>
      </c>
    </row>
    <row r="2081" spans="13:20" ht="15" x14ac:dyDescent="0.3">
      <c r="M2081" s="34">
        <v>2075.5</v>
      </c>
      <c r="N2081" s="34">
        <v>7.2</v>
      </c>
      <c r="O2081" s="32">
        <f t="shared" si="192"/>
        <v>44.96</v>
      </c>
      <c r="P2081" s="37">
        <f t="shared" si="197"/>
        <v>53.951999999999998</v>
      </c>
      <c r="Q2081" s="32">
        <f t="shared" si="193"/>
        <v>10.039999999999999</v>
      </c>
      <c r="R2081" s="32">
        <f t="shared" si="194"/>
        <v>1.0480000000000018</v>
      </c>
      <c r="S2081" s="26">
        <f t="shared" si="195"/>
        <v>1</v>
      </c>
      <c r="T2081" s="26">
        <f t="shared" si="196"/>
        <v>1</v>
      </c>
    </row>
    <row r="2082" spans="13:20" ht="15" x14ac:dyDescent="0.3">
      <c r="M2082" s="34">
        <v>2076.5</v>
      </c>
      <c r="N2082" s="34">
        <v>9.4</v>
      </c>
      <c r="O2082" s="32">
        <f t="shared" si="192"/>
        <v>48.92</v>
      </c>
      <c r="P2082" s="37">
        <f t="shared" si="197"/>
        <v>58.704000000000001</v>
      </c>
      <c r="Q2082" s="32">
        <f t="shared" si="193"/>
        <v>6.0799999999999983</v>
      </c>
      <c r="R2082" s="32">
        <f t="shared" si="194"/>
        <v>-3.7040000000000006</v>
      </c>
      <c r="S2082" s="26">
        <f t="shared" si="195"/>
        <v>1</v>
      </c>
      <c r="T2082" s="26">
        <f t="shared" si="196"/>
        <v>0</v>
      </c>
    </row>
    <row r="2083" spans="13:20" ht="15" x14ac:dyDescent="0.3">
      <c r="M2083" s="34">
        <v>2077.5</v>
      </c>
      <c r="N2083" s="34">
        <v>8.3000000000000007</v>
      </c>
      <c r="O2083" s="32">
        <f t="shared" si="192"/>
        <v>46.94</v>
      </c>
      <c r="P2083" s="37">
        <f t="shared" si="197"/>
        <v>56.327999999999996</v>
      </c>
      <c r="Q2083" s="32">
        <f t="shared" si="193"/>
        <v>8.0600000000000023</v>
      </c>
      <c r="R2083" s="32">
        <f t="shared" si="194"/>
        <v>-1.3279999999999959</v>
      </c>
      <c r="S2083" s="26">
        <f t="shared" si="195"/>
        <v>1</v>
      </c>
      <c r="T2083" s="26">
        <f t="shared" si="196"/>
        <v>0</v>
      </c>
    </row>
    <row r="2084" spans="13:20" ht="15" x14ac:dyDescent="0.3">
      <c r="M2084" s="34">
        <v>2078.5</v>
      </c>
      <c r="N2084" s="34">
        <v>8.3000000000000007</v>
      </c>
      <c r="O2084" s="32">
        <f t="shared" si="192"/>
        <v>46.94</v>
      </c>
      <c r="P2084" s="37">
        <f t="shared" si="197"/>
        <v>56.327999999999996</v>
      </c>
      <c r="Q2084" s="32">
        <f t="shared" si="193"/>
        <v>8.0600000000000023</v>
      </c>
      <c r="R2084" s="32">
        <f t="shared" si="194"/>
        <v>-1.3279999999999959</v>
      </c>
      <c r="S2084" s="26">
        <f t="shared" si="195"/>
        <v>1</v>
      </c>
      <c r="T2084" s="26">
        <f t="shared" si="196"/>
        <v>0</v>
      </c>
    </row>
    <row r="2085" spans="13:20" ht="15" x14ac:dyDescent="0.3">
      <c r="M2085" s="34">
        <v>2079.5</v>
      </c>
      <c r="N2085" s="34">
        <v>7.8</v>
      </c>
      <c r="O2085" s="32">
        <f t="shared" si="192"/>
        <v>46.04</v>
      </c>
      <c r="P2085" s="37">
        <f t="shared" si="197"/>
        <v>55.247999999999998</v>
      </c>
      <c r="Q2085" s="32">
        <f t="shared" si="193"/>
        <v>8.9600000000000009</v>
      </c>
      <c r="R2085" s="32">
        <f t="shared" si="194"/>
        <v>-0.24799999999999756</v>
      </c>
      <c r="S2085" s="26">
        <f t="shared" si="195"/>
        <v>1</v>
      </c>
      <c r="T2085" s="26">
        <f t="shared" si="196"/>
        <v>0</v>
      </c>
    </row>
    <row r="2086" spans="13:20" ht="15" x14ac:dyDescent="0.3">
      <c r="M2086" s="34">
        <v>2080.5</v>
      </c>
      <c r="N2086" s="34">
        <v>8.3000000000000007</v>
      </c>
      <c r="O2086" s="32">
        <f t="shared" si="192"/>
        <v>46.94</v>
      </c>
      <c r="P2086" s="37">
        <f t="shared" si="197"/>
        <v>56.327999999999996</v>
      </c>
      <c r="Q2086" s="32">
        <f t="shared" si="193"/>
        <v>8.0600000000000023</v>
      </c>
      <c r="R2086" s="32">
        <f t="shared" si="194"/>
        <v>-1.3279999999999959</v>
      </c>
      <c r="S2086" s="26">
        <f t="shared" si="195"/>
        <v>1</v>
      </c>
      <c r="T2086" s="26">
        <f t="shared" si="196"/>
        <v>0</v>
      </c>
    </row>
    <row r="2087" spans="13:20" ht="15" x14ac:dyDescent="0.3">
      <c r="M2087" s="34">
        <v>2081.5</v>
      </c>
      <c r="N2087" s="34">
        <v>10</v>
      </c>
      <c r="O2087" s="32">
        <f t="shared" si="192"/>
        <v>50</v>
      </c>
      <c r="P2087" s="37">
        <f t="shared" si="197"/>
        <v>60</v>
      </c>
      <c r="Q2087" s="32">
        <f t="shared" si="193"/>
        <v>5</v>
      </c>
      <c r="R2087" s="32">
        <f t="shared" si="194"/>
        <v>-5</v>
      </c>
      <c r="S2087" s="26">
        <f t="shared" si="195"/>
        <v>1</v>
      </c>
      <c r="T2087" s="26">
        <f t="shared" si="196"/>
        <v>0</v>
      </c>
    </row>
    <row r="2088" spans="13:20" ht="15" x14ac:dyDescent="0.3">
      <c r="M2088" s="34">
        <v>2082.5</v>
      </c>
      <c r="N2088" s="34">
        <v>8.9</v>
      </c>
      <c r="O2088" s="32">
        <f t="shared" si="192"/>
        <v>48.019999999999996</v>
      </c>
      <c r="P2088" s="37">
        <f t="shared" si="197"/>
        <v>57.623999999999995</v>
      </c>
      <c r="Q2088" s="32">
        <f t="shared" si="193"/>
        <v>6.980000000000004</v>
      </c>
      <c r="R2088" s="32">
        <f t="shared" si="194"/>
        <v>-2.6239999999999952</v>
      </c>
      <c r="S2088" s="26">
        <f t="shared" si="195"/>
        <v>1</v>
      </c>
      <c r="T2088" s="26">
        <f t="shared" si="196"/>
        <v>0</v>
      </c>
    </row>
    <row r="2089" spans="13:20" ht="15" x14ac:dyDescent="0.3">
      <c r="M2089" s="34">
        <v>2083.5</v>
      </c>
      <c r="N2089" s="34">
        <v>8.9</v>
      </c>
      <c r="O2089" s="32">
        <f t="shared" si="192"/>
        <v>48.019999999999996</v>
      </c>
      <c r="P2089" s="37">
        <f t="shared" si="197"/>
        <v>57.623999999999995</v>
      </c>
      <c r="Q2089" s="32">
        <f t="shared" si="193"/>
        <v>6.980000000000004</v>
      </c>
      <c r="R2089" s="32">
        <f t="shared" si="194"/>
        <v>-2.6239999999999952</v>
      </c>
      <c r="S2089" s="26">
        <f t="shared" si="195"/>
        <v>1</v>
      </c>
      <c r="T2089" s="26">
        <f t="shared" si="196"/>
        <v>0</v>
      </c>
    </row>
    <row r="2090" spans="13:20" ht="15" x14ac:dyDescent="0.3">
      <c r="M2090" s="34">
        <v>2084.5</v>
      </c>
      <c r="N2090" s="34">
        <v>7.8</v>
      </c>
      <c r="O2090" s="32">
        <f t="shared" si="192"/>
        <v>46.04</v>
      </c>
      <c r="P2090" s="37">
        <f t="shared" si="197"/>
        <v>55.247999999999998</v>
      </c>
      <c r="Q2090" s="32">
        <f t="shared" si="193"/>
        <v>8.9600000000000009</v>
      </c>
      <c r="R2090" s="32">
        <f t="shared" si="194"/>
        <v>-0.24799999999999756</v>
      </c>
      <c r="S2090" s="26">
        <f t="shared" si="195"/>
        <v>1</v>
      </c>
      <c r="T2090" s="26">
        <f t="shared" si="196"/>
        <v>0</v>
      </c>
    </row>
    <row r="2091" spans="13:20" ht="15" x14ac:dyDescent="0.3">
      <c r="M2091" s="34">
        <v>2085.5</v>
      </c>
      <c r="N2091" s="34">
        <v>7.8</v>
      </c>
      <c r="O2091" s="32">
        <f t="shared" si="192"/>
        <v>46.04</v>
      </c>
      <c r="P2091" s="37">
        <f t="shared" si="197"/>
        <v>55.247999999999998</v>
      </c>
      <c r="Q2091" s="32">
        <f t="shared" si="193"/>
        <v>8.9600000000000009</v>
      </c>
      <c r="R2091" s="32">
        <f t="shared" si="194"/>
        <v>-0.24799999999999756</v>
      </c>
      <c r="S2091" s="26">
        <f t="shared" si="195"/>
        <v>1</v>
      </c>
      <c r="T2091" s="26">
        <f t="shared" si="196"/>
        <v>0</v>
      </c>
    </row>
    <row r="2092" spans="13:20" ht="15" x14ac:dyDescent="0.3">
      <c r="M2092" s="34">
        <v>2086.5</v>
      </c>
      <c r="N2092" s="34">
        <v>7.2</v>
      </c>
      <c r="O2092" s="32">
        <f t="shared" si="192"/>
        <v>44.96</v>
      </c>
      <c r="P2092" s="37">
        <f t="shared" si="197"/>
        <v>53.951999999999998</v>
      </c>
      <c r="Q2092" s="32">
        <f t="shared" si="193"/>
        <v>10.039999999999999</v>
      </c>
      <c r="R2092" s="32">
        <f t="shared" si="194"/>
        <v>1.0480000000000018</v>
      </c>
      <c r="S2092" s="26">
        <f t="shared" si="195"/>
        <v>1</v>
      </c>
      <c r="T2092" s="26">
        <f t="shared" si="196"/>
        <v>1</v>
      </c>
    </row>
    <row r="2093" spans="13:20" ht="15" x14ac:dyDescent="0.3">
      <c r="M2093" s="34">
        <v>2087.5</v>
      </c>
      <c r="N2093" s="34">
        <v>6.1</v>
      </c>
      <c r="O2093" s="32">
        <f t="shared" si="192"/>
        <v>42.980000000000004</v>
      </c>
      <c r="P2093" s="37">
        <f t="shared" si="197"/>
        <v>51.576000000000001</v>
      </c>
      <c r="Q2093" s="32">
        <f t="shared" si="193"/>
        <v>12.019999999999996</v>
      </c>
      <c r="R2093" s="32">
        <f t="shared" si="194"/>
        <v>3.4239999999999995</v>
      </c>
      <c r="S2093" s="26">
        <f t="shared" si="195"/>
        <v>1</v>
      </c>
      <c r="T2093" s="26">
        <f t="shared" si="196"/>
        <v>1</v>
      </c>
    </row>
    <row r="2094" spans="13:20" ht="15" x14ac:dyDescent="0.3">
      <c r="M2094" s="34">
        <v>2088.5</v>
      </c>
      <c r="N2094" s="34">
        <v>6.1</v>
      </c>
      <c r="O2094" s="32">
        <f t="shared" si="192"/>
        <v>42.980000000000004</v>
      </c>
      <c r="P2094" s="37">
        <f t="shared" si="197"/>
        <v>51.576000000000001</v>
      </c>
      <c r="Q2094" s="32">
        <f t="shared" si="193"/>
        <v>12.019999999999996</v>
      </c>
      <c r="R2094" s="32">
        <f t="shared" si="194"/>
        <v>3.4239999999999995</v>
      </c>
      <c r="S2094" s="26">
        <f t="shared" si="195"/>
        <v>1</v>
      </c>
      <c r="T2094" s="26">
        <f t="shared" si="196"/>
        <v>1</v>
      </c>
    </row>
    <row r="2095" spans="13:20" ht="15" x14ac:dyDescent="0.3">
      <c r="M2095" s="34">
        <v>2089.5</v>
      </c>
      <c r="N2095" s="34">
        <v>6.7</v>
      </c>
      <c r="O2095" s="32">
        <f t="shared" si="192"/>
        <v>44.06</v>
      </c>
      <c r="P2095" s="37">
        <f t="shared" si="197"/>
        <v>52.872</v>
      </c>
      <c r="Q2095" s="32">
        <f t="shared" si="193"/>
        <v>10.939999999999998</v>
      </c>
      <c r="R2095" s="32">
        <f t="shared" si="194"/>
        <v>2.1280000000000001</v>
      </c>
      <c r="S2095" s="26">
        <f t="shared" si="195"/>
        <v>1</v>
      </c>
      <c r="T2095" s="26">
        <f t="shared" si="196"/>
        <v>1</v>
      </c>
    </row>
    <row r="2096" spans="13:20" ht="15" x14ac:dyDescent="0.3">
      <c r="M2096" s="34">
        <v>2090.5</v>
      </c>
      <c r="N2096" s="34">
        <v>6.7</v>
      </c>
      <c r="O2096" s="32">
        <f t="shared" si="192"/>
        <v>44.06</v>
      </c>
      <c r="P2096" s="37">
        <f t="shared" si="197"/>
        <v>52.872</v>
      </c>
      <c r="Q2096" s="32">
        <f t="shared" si="193"/>
        <v>10.939999999999998</v>
      </c>
      <c r="R2096" s="32">
        <f t="shared" si="194"/>
        <v>2.1280000000000001</v>
      </c>
      <c r="S2096" s="26">
        <f t="shared" si="195"/>
        <v>1</v>
      </c>
      <c r="T2096" s="26">
        <f t="shared" si="196"/>
        <v>1</v>
      </c>
    </row>
    <row r="2097" spans="13:20" ht="15" x14ac:dyDescent="0.3">
      <c r="M2097" s="34">
        <v>2091.5</v>
      </c>
      <c r="N2097" s="34">
        <v>7.2</v>
      </c>
      <c r="O2097" s="32">
        <f t="shared" si="192"/>
        <v>44.96</v>
      </c>
      <c r="P2097" s="37">
        <f t="shared" si="197"/>
        <v>53.951999999999998</v>
      </c>
      <c r="Q2097" s="32">
        <f t="shared" si="193"/>
        <v>10.039999999999999</v>
      </c>
      <c r="R2097" s="32">
        <f t="shared" si="194"/>
        <v>1.0480000000000018</v>
      </c>
      <c r="S2097" s="26">
        <f t="shared" si="195"/>
        <v>1</v>
      </c>
      <c r="T2097" s="26">
        <f t="shared" si="196"/>
        <v>1</v>
      </c>
    </row>
    <row r="2098" spans="13:20" ht="15" x14ac:dyDescent="0.3">
      <c r="M2098" s="34">
        <v>2092.5</v>
      </c>
      <c r="N2098" s="34">
        <v>7.2</v>
      </c>
      <c r="O2098" s="32">
        <f t="shared" si="192"/>
        <v>44.96</v>
      </c>
      <c r="P2098" s="37">
        <f t="shared" si="197"/>
        <v>53.951999999999998</v>
      </c>
      <c r="Q2098" s="32">
        <f t="shared" si="193"/>
        <v>10.039999999999999</v>
      </c>
      <c r="R2098" s="32">
        <f t="shared" si="194"/>
        <v>1.0480000000000018</v>
      </c>
      <c r="S2098" s="26">
        <f t="shared" si="195"/>
        <v>1</v>
      </c>
      <c r="T2098" s="26">
        <f t="shared" si="196"/>
        <v>1</v>
      </c>
    </row>
    <row r="2099" spans="13:20" ht="15" x14ac:dyDescent="0.3">
      <c r="M2099" s="34">
        <v>2093.5</v>
      </c>
      <c r="N2099" s="34">
        <v>6.7</v>
      </c>
      <c r="O2099" s="32">
        <f t="shared" si="192"/>
        <v>44.06</v>
      </c>
      <c r="P2099" s="37">
        <f t="shared" si="197"/>
        <v>52.872</v>
      </c>
      <c r="Q2099" s="32">
        <f t="shared" si="193"/>
        <v>10.939999999999998</v>
      </c>
      <c r="R2099" s="32">
        <f t="shared" si="194"/>
        <v>2.1280000000000001</v>
      </c>
      <c r="S2099" s="26">
        <f t="shared" si="195"/>
        <v>1</v>
      </c>
      <c r="T2099" s="26">
        <f t="shared" si="196"/>
        <v>1</v>
      </c>
    </row>
    <row r="2100" spans="13:20" ht="15" x14ac:dyDescent="0.3">
      <c r="M2100" s="34">
        <v>2094.5</v>
      </c>
      <c r="N2100" s="34">
        <v>7.2</v>
      </c>
      <c r="O2100" s="32">
        <f t="shared" si="192"/>
        <v>44.96</v>
      </c>
      <c r="P2100" s="37">
        <f t="shared" si="197"/>
        <v>53.951999999999998</v>
      </c>
      <c r="Q2100" s="32">
        <f t="shared" si="193"/>
        <v>10.039999999999999</v>
      </c>
      <c r="R2100" s="32">
        <f t="shared" si="194"/>
        <v>1.0480000000000018</v>
      </c>
      <c r="S2100" s="26">
        <f t="shared" si="195"/>
        <v>1</v>
      </c>
      <c r="T2100" s="26">
        <f t="shared" si="196"/>
        <v>1</v>
      </c>
    </row>
    <row r="2101" spans="13:20" ht="15" x14ac:dyDescent="0.3">
      <c r="M2101" s="34">
        <v>2095.5</v>
      </c>
      <c r="N2101" s="34">
        <v>8.3000000000000007</v>
      </c>
      <c r="O2101" s="32">
        <f t="shared" si="192"/>
        <v>46.94</v>
      </c>
      <c r="P2101" s="37">
        <f t="shared" si="197"/>
        <v>56.327999999999996</v>
      </c>
      <c r="Q2101" s="32">
        <f t="shared" si="193"/>
        <v>8.0600000000000023</v>
      </c>
      <c r="R2101" s="32">
        <f t="shared" si="194"/>
        <v>-1.3279999999999959</v>
      </c>
      <c r="S2101" s="26">
        <f t="shared" si="195"/>
        <v>1</v>
      </c>
      <c r="T2101" s="26">
        <f t="shared" si="196"/>
        <v>0</v>
      </c>
    </row>
    <row r="2102" spans="13:20" ht="15" x14ac:dyDescent="0.3">
      <c r="M2102" s="34">
        <v>2096.5</v>
      </c>
      <c r="N2102" s="34">
        <v>10</v>
      </c>
      <c r="O2102" s="32">
        <f t="shared" si="192"/>
        <v>50</v>
      </c>
      <c r="P2102" s="37">
        <f t="shared" si="197"/>
        <v>60</v>
      </c>
      <c r="Q2102" s="32">
        <f t="shared" si="193"/>
        <v>5</v>
      </c>
      <c r="R2102" s="32">
        <f t="shared" si="194"/>
        <v>-5</v>
      </c>
      <c r="S2102" s="26">
        <f t="shared" si="195"/>
        <v>1</v>
      </c>
      <c r="T2102" s="26">
        <f t="shared" si="196"/>
        <v>0</v>
      </c>
    </row>
    <row r="2103" spans="13:20" ht="15" x14ac:dyDescent="0.3">
      <c r="M2103" s="34">
        <v>2097.5</v>
      </c>
      <c r="N2103" s="34">
        <v>12.8</v>
      </c>
      <c r="O2103" s="32">
        <f t="shared" si="192"/>
        <v>55.040000000000006</v>
      </c>
      <c r="P2103" s="37">
        <f t="shared" si="197"/>
        <v>66.048000000000002</v>
      </c>
      <c r="Q2103" s="32">
        <f t="shared" si="193"/>
        <v>-4.0000000000006253E-2</v>
      </c>
      <c r="R2103" s="32">
        <f t="shared" si="194"/>
        <v>-11.048000000000002</v>
      </c>
      <c r="S2103" s="26">
        <f t="shared" si="195"/>
        <v>0</v>
      </c>
      <c r="T2103" s="26">
        <f t="shared" si="196"/>
        <v>0</v>
      </c>
    </row>
    <row r="2104" spans="13:20" ht="15" x14ac:dyDescent="0.3">
      <c r="M2104" s="34">
        <v>2098.5</v>
      </c>
      <c r="N2104" s="34">
        <v>16.7</v>
      </c>
      <c r="O2104" s="32">
        <f t="shared" si="192"/>
        <v>62.06</v>
      </c>
      <c r="P2104" s="37">
        <f t="shared" si="197"/>
        <v>74.471999999999994</v>
      </c>
      <c r="Q2104" s="32">
        <f t="shared" si="193"/>
        <v>-7.0600000000000023</v>
      </c>
      <c r="R2104" s="32">
        <f t="shared" si="194"/>
        <v>-19.471999999999994</v>
      </c>
      <c r="S2104" s="26">
        <f t="shared" si="195"/>
        <v>0</v>
      </c>
      <c r="T2104" s="26">
        <f t="shared" si="196"/>
        <v>0</v>
      </c>
    </row>
    <row r="2105" spans="13:20" ht="15" x14ac:dyDescent="0.3">
      <c r="M2105" s="34">
        <v>2099.5</v>
      </c>
      <c r="N2105" s="34">
        <v>20.6</v>
      </c>
      <c r="O2105" s="32">
        <f t="shared" si="192"/>
        <v>69.080000000000013</v>
      </c>
      <c r="P2105" s="37">
        <f t="shared" si="197"/>
        <v>82.896000000000015</v>
      </c>
      <c r="Q2105" s="32">
        <f t="shared" si="193"/>
        <v>-14.080000000000013</v>
      </c>
      <c r="R2105" s="32">
        <f t="shared" si="194"/>
        <v>-27.896000000000015</v>
      </c>
      <c r="S2105" s="26">
        <f t="shared" si="195"/>
        <v>0</v>
      </c>
      <c r="T2105" s="26">
        <f t="shared" si="196"/>
        <v>0</v>
      </c>
    </row>
    <row r="2106" spans="13:20" ht="15" x14ac:dyDescent="0.3">
      <c r="M2106" s="34">
        <v>2100.5</v>
      </c>
      <c r="N2106" s="34">
        <v>23.9</v>
      </c>
      <c r="O2106" s="32">
        <f t="shared" si="192"/>
        <v>75.02</v>
      </c>
      <c r="P2106" s="37">
        <f t="shared" si="197"/>
        <v>90.023999999999987</v>
      </c>
      <c r="Q2106" s="32">
        <f t="shared" si="193"/>
        <v>-20.019999999999996</v>
      </c>
      <c r="R2106" s="32">
        <f t="shared" si="194"/>
        <v>-35.023999999999987</v>
      </c>
      <c r="S2106" s="26">
        <f t="shared" si="195"/>
        <v>0</v>
      </c>
      <c r="T2106" s="26">
        <f t="shared" si="196"/>
        <v>0</v>
      </c>
    </row>
    <row r="2107" spans="13:20" ht="15" x14ac:dyDescent="0.3">
      <c r="M2107" s="34">
        <v>2101.5</v>
      </c>
      <c r="N2107" s="34">
        <v>25</v>
      </c>
      <c r="O2107" s="32">
        <f t="shared" si="192"/>
        <v>77</v>
      </c>
      <c r="P2107" s="37">
        <f t="shared" si="197"/>
        <v>92.399999999999991</v>
      </c>
      <c r="Q2107" s="32">
        <f t="shared" si="193"/>
        <v>-22</v>
      </c>
      <c r="R2107" s="32">
        <f t="shared" si="194"/>
        <v>-37.399999999999991</v>
      </c>
      <c r="S2107" s="26">
        <f t="shared" si="195"/>
        <v>0</v>
      </c>
      <c r="T2107" s="26">
        <f t="shared" si="196"/>
        <v>0</v>
      </c>
    </row>
    <row r="2108" spans="13:20" ht="15" x14ac:dyDescent="0.3">
      <c r="M2108" s="34">
        <v>2102.5</v>
      </c>
      <c r="N2108" s="34">
        <v>25</v>
      </c>
      <c r="O2108" s="32">
        <f t="shared" si="192"/>
        <v>77</v>
      </c>
      <c r="P2108" s="37">
        <f t="shared" si="197"/>
        <v>92.399999999999991</v>
      </c>
      <c r="Q2108" s="32">
        <f t="shared" si="193"/>
        <v>-22</v>
      </c>
      <c r="R2108" s="32">
        <f t="shared" si="194"/>
        <v>-37.399999999999991</v>
      </c>
      <c r="S2108" s="26">
        <f t="shared" si="195"/>
        <v>0</v>
      </c>
      <c r="T2108" s="26">
        <f t="shared" si="196"/>
        <v>0</v>
      </c>
    </row>
    <row r="2109" spans="13:20" ht="15" x14ac:dyDescent="0.3">
      <c r="M2109" s="34">
        <v>2103.5</v>
      </c>
      <c r="N2109" s="34">
        <v>25</v>
      </c>
      <c r="O2109" s="32">
        <f t="shared" si="192"/>
        <v>77</v>
      </c>
      <c r="P2109" s="37">
        <f t="shared" si="197"/>
        <v>92.399999999999991</v>
      </c>
      <c r="Q2109" s="32">
        <f t="shared" si="193"/>
        <v>-22</v>
      </c>
      <c r="R2109" s="32">
        <f t="shared" si="194"/>
        <v>-37.399999999999991</v>
      </c>
      <c r="S2109" s="26">
        <f t="shared" si="195"/>
        <v>0</v>
      </c>
      <c r="T2109" s="26">
        <f t="shared" si="196"/>
        <v>0</v>
      </c>
    </row>
    <row r="2110" spans="13:20" ht="15" x14ac:dyDescent="0.3">
      <c r="M2110" s="34">
        <v>2104.5</v>
      </c>
      <c r="N2110" s="34">
        <v>23.9</v>
      </c>
      <c r="O2110" s="32">
        <f t="shared" si="192"/>
        <v>75.02</v>
      </c>
      <c r="P2110" s="37">
        <f t="shared" si="197"/>
        <v>90.023999999999987</v>
      </c>
      <c r="Q2110" s="32">
        <f t="shared" si="193"/>
        <v>-20.019999999999996</v>
      </c>
      <c r="R2110" s="32">
        <f t="shared" si="194"/>
        <v>-35.023999999999987</v>
      </c>
      <c r="S2110" s="26">
        <f t="shared" si="195"/>
        <v>0</v>
      </c>
      <c r="T2110" s="26">
        <f t="shared" si="196"/>
        <v>0</v>
      </c>
    </row>
    <row r="2111" spans="13:20" ht="15" x14ac:dyDescent="0.3">
      <c r="M2111" s="34">
        <v>2105.5</v>
      </c>
      <c r="N2111" s="34">
        <v>21.1</v>
      </c>
      <c r="O2111" s="32">
        <f t="shared" si="192"/>
        <v>69.98</v>
      </c>
      <c r="P2111" s="37">
        <f t="shared" si="197"/>
        <v>83.975999999999999</v>
      </c>
      <c r="Q2111" s="32">
        <f t="shared" si="193"/>
        <v>-14.980000000000004</v>
      </c>
      <c r="R2111" s="32">
        <f t="shared" si="194"/>
        <v>-28.975999999999999</v>
      </c>
      <c r="S2111" s="26">
        <f t="shared" si="195"/>
        <v>0</v>
      </c>
      <c r="T2111" s="26">
        <f t="shared" si="196"/>
        <v>0</v>
      </c>
    </row>
    <row r="2112" spans="13:20" ht="15" x14ac:dyDescent="0.3">
      <c r="M2112" s="34">
        <v>2106.5</v>
      </c>
      <c r="N2112" s="34">
        <v>20</v>
      </c>
      <c r="O2112" s="32">
        <f t="shared" si="192"/>
        <v>68</v>
      </c>
      <c r="P2112" s="37">
        <f t="shared" si="197"/>
        <v>81.599999999999994</v>
      </c>
      <c r="Q2112" s="32">
        <f t="shared" si="193"/>
        <v>-13</v>
      </c>
      <c r="R2112" s="32">
        <f t="shared" si="194"/>
        <v>-26.599999999999994</v>
      </c>
      <c r="S2112" s="26">
        <f t="shared" si="195"/>
        <v>0</v>
      </c>
      <c r="T2112" s="26">
        <f t="shared" si="196"/>
        <v>0</v>
      </c>
    </row>
    <row r="2113" spans="13:20" ht="15" x14ac:dyDescent="0.3">
      <c r="M2113" s="34">
        <v>2107.5</v>
      </c>
      <c r="N2113" s="34">
        <v>18.899999999999999</v>
      </c>
      <c r="O2113" s="32">
        <f t="shared" si="192"/>
        <v>66.02</v>
      </c>
      <c r="P2113" s="37">
        <f t="shared" si="197"/>
        <v>79.22399999999999</v>
      </c>
      <c r="Q2113" s="32">
        <f t="shared" si="193"/>
        <v>-11.019999999999996</v>
      </c>
      <c r="R2113" s="32">
        <f t="shared" si="194"/>
        <v>-24.22399999999999</v>
      </c>
      <c r="S2113" s="26">
        <f t="shared" si="195"/>
        <v>0</v>
      </c>
      <c r="T2113" s="26">
        <f t="shared" si="196"/>
        <v>0</v>
      </c>
    </row>
    <row r="2114" spans="13:20" ht="15" x14ac:dyDescent="0.3">
      <c r="M2114" s="34">
        <v>2108.5</v>
      </c>
      <c r="N2114" s="34">
        <v>18.3</v>
      </c>
      <c r="O2114" s="32">
        <f t="shared" si="192"/>
        <v>64.94</v>
      </c>
      <c r="P2114" s="37">
        <f t="shared" si="197"/>
        <v>77.927999999999997</v>
      </c>
      <c r="Q2114" s="32">
        <f t="shared" si="193"/>
        <v>-9.9399999999999977</v>
      </c>
      <c r="R2114" s="32">
        <f t="shared" si="194"/>
        <v>-22.927999999999997</v>
      </c>
      <c r="S2114" s="26">
        <f t="shared" si="195"/>
        <v>0</v>
      </c>
      <c r="T2114" s="26">
        <f t="shared" si="196"/>
        <v>0</v>
      </c>
    </row>
    <row r="2115" spans="13:20" ht="15" x14ac:dyDescent="0.3">
      <c r="M2115" s="34">
        <v>2109.5</v>
      </c>
      <c r="N2115" s="34">
        <v>18.3</v>
      </c>
      <c r="O2115" s="32">
        <f t="shared" si="192"/>
        <v>64.94</v>
      </c>
      <c r="P2115" s="37">
        <f t="shared" si="197"/>
        <v>77.927999999999997</v>
      </c>
      <c r="Q2115" s="32">
        <f t="shared" si="193"/>
        <v>-9.9399999999999977</v>
      </c>
      <c r="R2115" s="32">
        <f t="shared" si="194"/>
        <v>-22.927999999999997</v>
      </c>
      <c r="S2115" s="26">
        <f t="shared" si="195"/>
        <v>0</v>
      </c>
      <c r="T2115" s="26">
        <f t="shared" si="196"/>
        <v>0</v>
      </c>
    </row>
    <row r="2116" spans="13:20" ht="15" x14ac:dyDescent="0.3">
      <c r="M2116" s="34">
        <v>2110.5</v>
      </c>
      <c r="N2116" s="34">
        <v>18.3</v>
      </c>
      <c r="O2116" s="32">
        <f t="shared" si="192"/>
        <v>64.94</v>
      </c>
      <c r="P2116" s="37">
        <f t="shared" si="197"/>
        <v>77.927999999999997</v>
      </c>
      <c r="Q2116" s="32">
        <f t="shared" si="193"/>
        <v>-9.9399999999999977</v>
      </c>
      <c r="R2116" s="32">
        <f t="shared" si="194"/>
        <v>-22.927999999999997</v>
      </c>
      <c r="S2116" s="26">
        <f t="shared" si="195"/>
        <v>0</v>
      </c>
      <c r="T2116" s="26">
        <f t="shared" si="196"/>
        <v>0</v>
      </c>
    </row>
    <row r="2117" spans="13:20" ht="15" x14ac:dyDescent="0.3">
      <c r="M2117" s="34">
        <v>2111.5</v>
      </c>
      <c r="N2117" s="34">
        <v>17.8</v>
      </c>
      <c r="O2117" s="32">
        <f t="shared" si="192"/>
        <v>64.039999999999992</v>
      </c>
      <c r="P2117" s="37">
        <f t="shared" si="197"/>
        <v>76.847999999999985</v>
      </c>
      <c r="Q2117" s="32">
        <f t="shared" si="193"/>
        <v>-9.039999999999992</v>
      </c>
      <c r="R2117" s="32">
        <f t="shared" si="194"/>
        <v>-21.847999999999985</v>
      </c>
      <c r="S2117" s="26">
        <f t="shared" si="195"/>
        <v>0</v>
      </c>
      <c r="T2117" s="26">
        <f t="shared" si="196"/>
        <v>0</v>
      </c>
    </row>
    <row r="2118" spans="13:20" ht="15" x14ac:dyDescent="0.3">
      <c r="M2118" s="34">
        <v>2112.5</v>
      </c>
      <c r="N2118" s="34">
        <v>17.2</v>
      </c>
      <c r="O2118" s="32">
        <f t="shared" ref="O2118:O2181" si="198">CONVERT(N2118,"C","F")</f>
        <v>62.96</v>
      </c>
      <c r="P2118" s="37">
        <f t="shared" si="197"/>
        <v>75.551999999999992</v>
      </c>
      <c r="Q2118" s="32">
        <f t="shared" ref="Q2118:Q2181" si="199">$L$3-O2118</f>
        <v>-7.9600000000000009</v>
      </c>
      <c r="R2118" s="32">
        <f t="shared" ref="R2118:R2181" si="200">$L$3-P2118</f>
        <v>-20.551999999999992</v>
      </c>
      <c r="S2118" s="26">
        <f t="shared" ref="S2118:S2181" si="201">IF(O2118&lt;=$L$3, 1, 0)</f>
        <v>0</v>
      </c>
      <c r="T2118" s="26">
        <f t="shared" ref="T2118:T2181" si="202">IF(P2118&lt;=$L$3, 1, 0)</f>
        <v>0</v>
      </c>
    </row>
    <row r="2119" spans="13:20" ht="15" x14ac:dyDescent="0.3">
      <c r="M2119" s="34">
        <v>2113.5</v>
      </c>
      <c r="N2119" s="34">
        <v>16.100000000000001</v>
      </c>
      <c r="O2119" s="32">
        <f t="shared" si="198"/>
        <v>60.980000000000004</v>
      </c>
      <c r="P2119" s="37">
        <f t="shared" ref="P2119:P2182" si="203">O2119*1.2</f>
        <v>73.176000000000002</v>
      </c>
      <c r="Q2119" s="32">
        <f t="shared" si="199"/>
        <v>-5.980000000000004</v>
      </c>
      <c r="R2119" s="32">
        <f t="shared" si="200"/>
        <v>-18.176000000000002</v>
      </c>
      <c r="S2119" s="26">
        <f t="shared" si="201"/>
        <v>0</v>
      </c>
      <c r="T2119" s="26">
        <f t="shared" si="202"/>
        <v>0</v>
      </c>
    </row>
    <row r="2120" spans="13:20" ht="15" x14ac:dyDescent="0.3">
      <c r="M2120" s="34">
        <v>2114.5</v>
      </c>
      <c r="N2120" s="34">
        <v>15</v>
      </c>
      <c r="O2120" s="32">
        <f t="shared" si="198"/>
        <v>59</v>
      </c>
      <c r="P2120" s="37">
        <f t="shared" si="203"/>
        <v>70.8</v>
      </c>
      <c r="Q2120" s="32">
        <f t="shared" si="199"/>
        <v>-4</v>
      </c>
      <c r="R2120" s="32">
        <f t="shared" si="200"/>
        <v>-15.799999999999997</v>
      </c>
      <c r="S2120" s="26">
        <f t="shared" si="201"/>
        <v>0</v>
      </c>
      <c r="T2120" s="26">
        <f t="shared" si="202"/>
        <v>0</v>
      </c>
    </row>
    <row r="2121" spans="13:20" ht="15" x14ac:dyDescent="0.3">
      <c r="M2121" s="34">
        <v>2115.5</v>
      </c>
      <c r="N2121" s="34">
        <v>13.9</v>
      </c>
      <c r="O2121" s="32">
        <f t="shared" si="198"/>
        <v>57.019999999999996</v>
      </c>
      <c r="P2121" s="37">
        <f t="shared" si="203"/>
        <v>68.423999999999992</v>
      </c>
      <c r="Q2121" s="32">
        <f t="shared" si="199"/>
        <v>-2.019999999999996</v>
      </c>
      <c r="R2121" s="32">
        <f t="shared" si="200"/>
        <v>-13.423999999999992</v>
      </c>
      <c r="S2121" s="26">
        <f t="shared" si="201"/>
        <v>0</v>
      </c>
      <c r="T2121" s="26">
        <f t="shared" si="202"/>
        <v>0</v>
      </c>
    </row>
    <row r="2122" spans="13:20" ht="15" x14ac:dyDescent="0.3">
      <c r="M2122" s="34">
        <v>2116.5</v>
      </c>
      <c r="N2122" s="34">
        <v>13.3</v>
      </c>
      <c r="O2122" s="32">
        <f t="shared" si="198"/>
        <v>55.94</v>
      </c>
      <c r="P2122" s="37">
        <f t="shared" si="203"/>
        <v>67.128</v>
      </c>
      <c r="Q2122" s="32">
        <f t="shared" si="199"/>
        <v>-0.93999999999999773</v>
      </c>
      <c r="R2122" s="32">
        <f t="shared" si="200"/>
        <v>-12.128</v>
      </c>
      <c r="S2122" s="26">
        <f t="shared" si="201"/>
        <v>0</v>
      </c>
      <c r="T2122" s="26">
        <f t="shared" si="202"/>
        <v>0</v>
      </c>
    </row>
    <row r="2123" spans="13:20" ht="15" x14ac:dyDescent="0.3">
      <c r="M2123" s="34">
        <v>2117.5</v>
      </c>
      <c r="N2123" s="34">
        <v>12.2</v>
      </c>
      <c r="O2123" s="32">
        <f t="shared" si="198"/>
        <v>53.96</v>
      </c>
      <c r="P2123" s="37">
        <f t="shared" si="203"/>
        <v>64.751999999999995</v>
      </c>
      <c r="Q2123" s="32">
        <f t="shared" si="199"/>
        <v>1.0399999999999991</v>
      </c>
      <c r="R2123" s="32">
        <f t="shared" si="200"/>
        <v>-9.7519999999999953</v>
      </c>
      <c r="S2123" s="26">
        <f t="shared" si="201"/>
        <v>1</v>
      </c>
      <c r="T2123" s="26">
        <f t="shared" si="202"/>
        <v>0</v>
      </c>
    </row>
    <row r="2124" spans="13:20" ht="15" x14ac:dyDescent="0.3">
      <c r="M2124" s="34">
        <v>2118.5</v>
      </c>
      <c r="N2124" s="34">
        <v>12.8</v>
      </c>
      <c r="O2124" s="32">
        <f t="shared" si="198"/>
        <v>55.040000000000006</v>
      </c>
      <c r="P2124" s="37">
        <f t="shared" si="203"/>
        <v>66.048000000000002</v>
      </c>
      <c r="Q2124" s="32">
        <f t="shared" si="199"/>
        <v>-4.0000000000006253E-2</v>
      </c>
      <c r="R2124" s="32">
        <f t="shared" si="200"/>
        <v>-11.048000000000002</v>
      </c>
      <c r="S2124" s="26">
        <f t="shared" si="201"/>
        <v>0</v>
      </c>
      <c r="T2124" s="26">
        <f t="shared" si="202"/>
        <v>0</v>
      </c>
    </row>
    <row r="2125" spans="13:20" ht="15" x14ac:dyDescent="0.3">
      <c r="M2125" s="34">
        <v>2119.5</v>
      </c>
      <c r="N2125" s="34">
        <v>14.4</v>
      </c>
      <c r="O2125" s="32">
        <f t="shared" si="198"/>
        <v>57.92</v>
      </c>
      <c r="P2125" s="37">
        <f t="shared" si="203"/>
        <v>69.504000000000005</v>
      </c>
      <c r="Q2125" s="32">
        <f t="shared" si="199"/>
        <v>-2.9200000000000017</v>
      </c>
      <c r="R2125" s="32">
        <f t="shared" si="200"/>
        <v>-14.504000000000005</v>
      </c>
      <c r="S2125" s="26">
        <f t="shared" si="201"/>
        <v>0</v>
      </c>
      <c r="T2125" s="26">
        <f t="shared" si="202"/>
        <v>0</v>
      </c>
    </row>
    <row r="2126" spans="13:20" ht="15" x14ac:dyDescent="0.3">
      <c r="M2126" s="34">
        <v>2120.5</v>
      </c>
      <c r="N2126" s="34">
        <v>18.3</v>
      </c>
      <c r="O2126" s="32">
        <f t="shared" si="198"/>
        <v>64.94</v>
      </c>
      <c r="P2126" s="37">
        <f t="shared" si="203"/>
        <v>77.927999999999997</v>
      </c>
      <c r="Q2126" s="32">
        <f t="shared" si="199"/>
        <v>-9.9399999999999977</v>
      </c>
      <c r="R2126" s="32">
        <f t="shared" si="200"/>
        <v>-22.927999999999997</v>
      </c>
      <c r="S2126" s="26">
        <f t="shared" si="201"/>
        <v>0</v>
      </c>
      <c r="T2126" s="26">
        <f t="shared" si="202"/>
        <v>0</v>
      </c>
    </row>
    <row r="2127" spans="13:20" ht="15" x14ac:dyDescent="0.3">
      <c r="M2127" s="34">
        <v>2121.5</v>
      </c>
      <c r="N2127" s="34">
        <v>20</v>
      </c>
      <c r="O2127" s="32">
        <f t="shared" si="198"/>
        <v>68</v>
      </c>
      <c r="P2127" s="37">
        <f t="shared" si="203"/>
        <v>81.599999999999994</v>
      </c>
      <c r="Q2127" s="32">
        <f t="shared" si="199"/>
        <v>-13</v>
      </c>
      <c r="R2127" s="32">
        <f t="shared" si="200"/>
        <v>-26.599999999999994</v>
      </c>
      <c r="S2127" s="26">
        <f t="shared" si="201"/>
        <v>0</v>
      </c>
      <c r="T2127" s="26">
        <f t="shared" si="202"/>
        <v>0</v>
      </c>
    </row>
    <row r="2128" spans="13:20" ht="15" x14ac:dyDescent="0.3">
      <c r="M2128" s="34">
        <v>2122.5</v>
      </c>
      <c r="N2128" s="34">
        <v>21.1</v>
      </c>
      <c r="O2128" s="32">
        <f t="shared" si="198"/>
        <v>69.98</v>
      </c>
      <c r="P2128" s="37">
        <f t="shared" si="203"/>
        <v>83.975999999999999</v>
      </c>
      <c r="Q2128" s="32">
        <f t="shared" si="199"/>
        <v>-14.980000000000004</v>
      </c>
      <c r="R2128" s="32">
        <f t="shared" si="200"/>
        <v>-28.975999999999999</v>
      </c>
      <c r="S2128" s="26">
        <f t="shared" si="201"/>
        <v>0</v>
      </c>
      <c r="T2128" s="26">
        <f t="shared" si="202"/>
        <v>0</v>
      </c>
    </row>
    <row r="2129" spans="13:20" ht="15" x14ac:dyDescent="0.3">
      <c r="M2129" s="34">
        <v>2123.5</v>
      </c>
      <c r="N2129" s="34">
        <v>22.2</v>
      </c>
      <c r="O2129" s="32">
        <f t="shared" si="198"/>
        <v>71.960000000000008</v>
      </c>
      <c r="P2129" s="37">
        <f t="shared" si="203"/>
        <v>86.352000000000004</v>
      </c>
      <c r="Q2129" s="32">
        <f t="shared" si="199"/>
        <v>-16.960000000000008</v>
      </c>
      <c r="R2129" s="32">
        <f t="shared" si="200"/>
        <v>-31.352000000000004</v>
      </c>
      <c r="S2129" s="26">
        <f t="shared" si="201"/>
        <v>0</v>
      </c>
      <c r="T2129" s="26">
        <f t="shared" si="202"/>
        <v>0</v>
      </c>
    </row>
    <row r="2130" spans="13:20" ht="15" x14ac:dyDescent="0.3">
      <c r="M2130" s="34">
        <v>2124.5</v>
      </c>
      <c r="N2130" s="34">
        <v>20.6</v>
      </c>
      <c r="O2130" s="32">
        <f t="shared" si="198"/>
        <v>69.080000000000013</v>
      </c>
      <c r="P2130" s="37">
        <f t="shared" si="203"/>
        <v>82.896000000000015</v>
      </c>
      <c r="Q2130" s="32">
        <f t="shared" si="199"/>
        <v>-14.080000000000013</v>
      </c>
      <c r="R2130" s="32">
        <f t="shared" si="200"/>
        <v>-27.896000000000015</v>
      </c>
      <c r="S2130" s="26">
        <f t="shared" si="201"/>
        <v>0</v>
      </c>
      <c r="T2130" s="26">
        <f t="shared" si="202"/>
        <v>0</v>
      </c>
    </row>
    <row r="2131" spans="13:20" ht="15" x14ac:dyDescent="0.3">
      <c r="M2131" s="34">
        <v>2125.5</v>
      </c>
      <c r="N2131" s="34">
        <v>18.899999999999999</v>
      </c>
      <c r="O2131" s="32">
        <f t="shared" si="198"/>
        <v>66.02</v>
      </c>
      <c r="P2131" s="37">
        <f t="shared" si="203"/>
        <v>79.22399999999999</v>
      </c>
      <c r="Q2131" s="32">
        <f t="shared" si="199"/>
        <v>-11.019999999999996</v>
      </c>
      <c r="R2131" s="32">
        <f t="shared" si="200"/>
        <v>-24.22399999999999</v>
      </c>
      <c r="S2131" s="26">
        <f t="shared" si="201"/>
        <v>0</v>
      </c>
      <c r="T2131" s="26">
        <f t="shared" si="202"/>
        <v>0</v>
      </c>
    </row>
    <row r="2132" spans="13:20" ht="15" x14ac:dyDescent="0.3">
      <c r="M2132" s="34">
        <v>2126.5</v>
      </c>
      <c r="N2132" s="34">
        <v>18.3</v>
      </c>
      <c r="O2132" s="32">
        <f t="shared" si="198"/>
        <v>64.94</v>
      </c>
      <c r="P2132" s="37">
        <f t="shared" si="203"/>
        <v>77.927999999999997</v>
      </c>
      <c r="Q2132" s="32">
        <f t="shared" si="199"/>
        <v>-9.9399999999999977</v>
      </c>
      <c r="R2132" s="32">
        <f t="shared" si="200"/>
        <v>-22.927999999999997</v>
      </c>
      <c r="S2132" s="26">
        <f t="shared" si="201"/>
        <v>0</v>
      </c>
      <c r="T2132" s="26">
        <f t="shared" si="202"/>
        <v>0</v>
      </c>
    </row>
    <row r="2133" spans="13:20" ht="15" x14ac:dyDescent="0.3">
      <c r="M2133" s="34">
        <v>2127.5</v>
      </c>
      <c r="N2133" s="34">
        <v>17.2</v>
      </c>
      <c r="O2133" s="32">
        <f t="shared" si="198"/>
        <v>62.96</v>
      </c>
      <c r="P2133" s="37">
        <f t="shared" si="203"/>
        <v>75.551999999999992</v>
      </c>
      <c r="Q2133" s="32">
        <f t="shared" si="199"/>
        <v>-7.9600000000000009</v>
      </c>
      <c r="R2133" s="32">
        <f t="shared" si="200"/>
        <v>-20.551999999999992</v>
      </c>
      <c r="S2133" s="26">
        <f t="shared" si="201"/>
        <v>0</v>
      </c>
      <c r="T2133" s="26">
        <f t="shared" si="202"/>
        <v>0</v>
      </c>
    </row>
    <row r="2134" spans="13:20" ht="15" x14ac:dyDescent="0.3">
      <c r="M2134" s="34">
        <v>2128.5</v>
      </c>
      <c r="N2134" s="34">
        <v>15</v>
      </c>
      <c r="O2134" s="32">
        <f t="shared" si="198"/>
        <v>59</v>
      </c>
      <c r="P2134" s="37">
        <f t="shared" si="203"/>
        <v>70.8</v>
      </c>
      <c r="Q2134" s="32">
        <f t="shared" si="199"/>
        <v>-4</v>
      </c>
      <c r="R2134" s="32">
        <f t="shared" si="200"/>
        <v>-15.799999999999997</v>
      </c>
      <c r="S2134" s="26">
        <f t="shared" si="201"/>
        <v>0</v>
      </c>
      <c r="T2134" s="26">
        <f t="shared" si="202"/>
        <v>0</v>
      </c>
    </row>
    <row r="2135" spans="13:20" ht="15" x14ac:dyDescent="0.3">
      <c r="M2135" s="34">
        <v>2129.5</v>
      </c>
      <c r="N2135" s="34">
        <v>13.3</v>
      </c>
      <c r="O2135" s="32">
        <f t="shared" si="198"/>
        <v>55.94</v>
      </c>
      <c r="P2135" s="37">
        <f t="shared" si="203"/>
        <v>67.128</v>
      </c>
      <c r="Q2135" s="32">
        <f t="shared" si="199"/>
        <v>-0.93999999999999773</v>
      </c>
      <c r="R2135" s="32">
        <f t="shared" si="200"/>
        <v>-12.128</v>
      </c>
      <c r="S2135" s="26">
        <f t="shared" si="201"/>
        <v>0</v>
      </c>
      <c r="T2135" s="26">
        <f t="shared" si="202"/>
        <v>0</v>
      </c>
    </row>
    <row r="2136" spans="13:20" ht="15" x14ac:dyDescent="0.3">
      <c r="M2136" s="34">
        <v>2130.5</v>
      </c>
      <c r="N2136" s="34">
        <v>12.2</v>
      </c>
      <c r="O2136" s="32">
        <f t="shared" si="198"/>
        <v>53.96</v>
      </c>
      <c r="P2136" s="37">
        <f t="shared" si="203"/>
        <v>64.751999999999995</v>
      </c>
      <c r="Q2136" s="32">
        <f t="shared" si="199"/>
        <v>1.0399999999999991</v>
      </c>
      <c r="R2136" s="32">
        <f t="shared" si="200"/>
        <v>-9.7519999999999953</v>
      </c>
      <c r="S2136" s="26">
        <f t="shared" si="201"/>
        <v>1</v>
      </c>
      <c r="T2136" s="26">
        <f t="shared" si="202"/>
        <v>0</v>
      </c>
    </row>
    <row r="2137" spans="13:20" ht="15" x14ac:dyDescent="0.3">
      <c r="M2137" s="34">
        <v>2131.5</v>
      </c>
      <c r="N2137" s="34">
        <v>12.2</v>
      </c>
      <c r="O2137" s="32">
        <f t="shared" si="198"/>
        <v>53.96</v>
      </c>
      <c r="P2137" s="37">
        <f t="shared" si="203"/>
        <v>64.751999999999995</v>
      </c>
      <c r="Q2137" s="32">
        <f t="shared" si="199"/>
        <v>1.0399999999999991</v>
      </c>
      <c r="R2137" s="32">
        <f t="shared" si="200"/>
        <v>-9.7519999999999953</v>
      </c>
      <c r="S2137" s="26">
        <f t="shared" si="201"/>
        <v>1</v>
      </c>
      <c r="T2137" s="26">
        <f t="shared" si="202"/>
        <v>0</v>
      </c>
    </row>
    <row r="2138" spans="13:20" ht="15" x14ac:dyDescent="0.3">
      <c r="M2138" s="34">
        <v>2132.5</v>
      </c>
      <c r="N2138" s="34">
        <v>13.3</v>
      </c>
      <c r="O2138" s="32">
        <f t="shared" si="198"/>
        <v>55.94</v>
      </c>
      <c r="P2138" s="37">
        <f t="shared" si="203"/>
        <v>67.128</v>
      </c>
      <c r="Q2138" s="32">
        <f t="shared" si="199"/>
        <v>-0.93999999999999773</v>
      </c>
      <c r="R2138" s="32">
        <f t="shared" si="200"/>
        <v>-12.128</v>
      </c>
      <c r="S2138" s="26">
        <f t="shared" si="201"/>
        <v>0</v>
      </c>
      <c r="T2138" s="26">
        <f t="shared" si="202"/>
        <v>0</v>
      </c>
    </row>
    <row r="2139" spans="13:20" ht="15" x14ac:dyDescent="0.3">
      <c r="M2139" s="34">
        <v>2133.5</v>
      </c>
      <c r="N2139" s="34">
        <v>13.3</v>
      </c>
      <c r="O2139" s="32">
        <f t="shared" si="198"/>
        <v>55.94</v>
      </c>
      <c r="P2139" s="37">
        <f t="shared" si="203"/>
        <v>67.128</v>
      </c>
      <c r="Q2139" s="32">
        <f t="shared" si="199"/>
        <v>-0.93999999999999773</v>
      </c>
      <c r="R2139" s="32">
        <f t="shared" si="200"/>
        <v>-12.128</v>
      </c>
      <c r="S2139" s="26">
        <f t="shared" si="201"/>
        <v>0</v>
      </c>
      <c r="T2139" s="26">
        <f t="shared" si="202"/>
        <v>0</v>
      </c>
    </row>
    <row r="2140" spans="13:20" ht="15" x14ac:dyDescent="0.3">
      <c r="M2140" s="34">
        <v>2134.5</v>
      </c>
      <c r="N2140" s="34">
        <v>12.8</v>
      </c>
      <c r="O2140" s="32">
        <f t="shared" si="198"/>
        <v>55.040000000000006</v>
      </c>
      <c r="P2140" s="37">
        <f t="shared" si="203"/>
        <v>66.048000000000002</v>
      </c>
      <c r="Q2140" s="32">
        <f t="shared" si="199"/>
        <v>-4.0000000000006253E-2</v>
      </c>
      <c r="R2140" s="32">
        <f t="shared" si="200"/>
        <v>-11.048000000000002</v>
      </c>
      <c r="S2140" s="26">
        <f t="shared" si="201"/>
        <v>0</v>
      </c>
      <c r="T2140" s="26">
        <f t="shared" si="202"/>
        <v>0</v>
      </c>
    </row>
    <row r="2141" spans="13:20" ht="15" x14ac:dyDescent="0.3">
      <c r="M2141" s="34">
        <v>2135.5</v>
      </c>
      <c r="N2141" s="34">
        <v>12.8</v>
      </c>
      <c r="O2141" s="32">
        <f t="shared" si="198"/>
        <v>55.040000000000006</v>
      </c>
      <c r="P2141" s="37">
        <f t="shared" si="203"/>
        <v>66.048000000000002</v>
      </c>
      <c r="Q2141" s="32">
        <f t="shared" si="199"/>
        <v>-4.0000000000006253E-2</v>
      </c>
      <c r="R2141" s="32">
        <f t="shared" si="200"/>
        <v>-11.048000000000002</v>
      </c>
      <c r="S2141" s="26">
        <f t="shared" si="201"/>
        <v>0</v>
      </c>
      <c r="T2141" s="26">
        <f t="shared" si="202"/>
        <v>0</v>
      </c>
    </row>
    <row r="2142" spans="13:20" ht="15" x14ac:dyDescent="0.3">
      <c r="M2142" s="34">
        <v>2136.5</v>
      </c>
      <c r="N2142" s="34">
        <v>12.8</v>
      </c>
      <c r="O2142" s="32">
        <f t="shared" si="198"/>
        <v>55.040000000000006</v>
      </c>
      <c r="P2142" s="37">
        <f t="shared" si="203"/>
        <v>66.048000000000002</v>
      </c>
      <c r="Q2142" s="32">
        <f t="shared" si="199"/>
        <v>-4.0000000000006253E-2</v>
      </c>
      <c r="R2142" s="32">
        <f t="shared" si="200"/>
        <v>-11.048000000000002</v>
      </c>
      <c r="S2142" s="26">
        <f t="shared" si="201"/>
        <v>0</v>
      </c>
      <c r="T2142" s="26">
        <f t="shared" si="202"/>
        <v>0</v>
      </c>
    </row>
    <row r="2143" spans="13:20" ht="15" x14ac:dyDescent="0.3">
      <c r="M2143" s="34">
        <v>2137.5</v>
      </c>
      <c r="N2143" s="34">
        <v>13.3</v>
      </c>
      <c r="O2143" s="32">
        <f t="shared" si="198"/>
        <v>55.94</v>
      </c>
      <c r="P2143" s="37">
        <f t="shared" si="203"/>
        <v>67.128</v>
      </c>
      <c r="Q2143" s="32">
        <f t="shared" si="199"/>
        <v>-0.93999999999999773</v>
      </c>
      <c r="R2143" s="32">
        <f t="shared" si="200"/>
        <v>-12.128</v>
      </c>
      <c r="S2143" s="26">
        <f t="shared" si="201"/>
        <v>0</v>
      </c>
      <c r="T2143" s="26">
        <f t="shared" si="202"/>
        <v>0</v>
      </c>
    </row>
    <row r="2144" spans="13:20" ht="15" x14ac:dyDescent="0.3">
      <c r="M2144" s="34">
        <v>2138.5</v>
      </c>
      <c r="N2144" s="34">
        <v>13.3</v>
      </c>
      <c r="O2144" s="32">
        <f t="shared" si="198"/>
        <v>55.94</v>
      </c>
      <c r="P2144" s="37">
        <f t="shared" si="203"/>
        <v>67.128</v>
      </c>
      <c r="Q2144" s="32">
        <f t="shared" si="199"/>
        <v>-0.93999999999999773</v>
      </c>
      <c r="R2144" s="32">
        <f t="shared" si="200"/>
        <v>-12.128</v>
      </c>
      <c r="S2144" s="26">
        <f t="shared" si="201"/>
        <v>0</v>
      </c>
      <c r="T2144" s="26">
        <f t="shared" si="202"/>
        <v>0</v>
      </c>
    </row>
    <row r="2145" spans="13:20" ht="15" x14ac:dyDescent="0.3">
      <c r="M2145" s="34">
        <v>2139.5</v>
      </c>
      <c r="N2145" s="34">
        <v>12.8</v>
      </c>
      <c r="O2145" s="32">
        <f t="shared" si="198"/>
        <v>55.040000000000006</v>
      </c>
      <c r="P2145" s="37">
        <f t="shared" si="203"/>
        <v>66.048000000000002</v>
      </c>
      <c r="Q2145" s="32">
        <f t="shared" si="199"/>
        <v>-4.0000000000006253E-2</v>
      </c>
      <c r="R2145" s="32">
        <f t="shared" si="200"/>
        <v>-11.048000000000002</v>
      </c>
      <c r="S2145" s="26">
        <f t="shared" si="201"/>
        <v>0</v>
      </c>
      <c r="T2145" s="26">
        <f t="shared" si="202"/>
        <v>0</v>
      </c>
    </row>
    <row r="2146" spans="13:20" ht="15" x14ac:dyDescent="0.3">
      <c r="M2146" s="34">
        <v>2140.5</v>
      </c>
      <c r="N2146" s="34">
        <v>12.8</v>
      </c>
      <c r="O2146" s="32">
        <f t="shared" si="198"/>
        <v>55.040000000000006</v>
      </c>
      <c r="P2146" s="37">
        <f t="shared" si="203"/>
        <v>66.048000000000002</v>
      </c>
      <c r="Q2146" s="32">
        <f t="shared" si="199"/>
        <v>-4.0000000000006253E-2</v>
      </c>
      <c r="R2146" s="32">
        <f t="shared" si="200"/>
        <v>-11.048000000000002</v>
      </c>
      <c r="S2146" s="26">
        <f t="shared" si="201"/>
        <v>0</v>
      </c>
      <c r="T2146" s="26">
        <f t="shared" si="202"/>
        <v>0</v>
      </c>
    </row>
    <row r="2147" spans="13:20" ht="15" x14ac:dyDescent="0.3">
      <c r="M2147" s="34">
        <v>2141.5</v>
      </c>
      <c r="N2147" s="34">
        <v>12.8</v>
      </c>
      <c r="O2147" s="32">
        <f t="shared" si="198"/>
        <v>55.040000000000006</v>
      </c>
      <c r="P2147" s="37">
        <f t="shared" si="203"/>
        <v>66.048000000000002</v>
      </c>
      <c r="Q2147" s="32">
        <f t="shared" si="199"/>
        <v>-4.0000000000006253E-2</v>
      </c>
      <c r="R2147" s="32">
        <f t="shared" si="200"/>
        <v>-11.048000000000002</v>
      </c>
      <c r="S2147" s="26">
        <f t="shared" si="201"/>
        <v>0</v>
      </c>
      <c r="T2147" s="26">
        <f t="shared" si="202"/>
        <v>0</v>
      </c>
    </row>
    <row r="2148" spans="13:20" ht="15" x14ac:dyDescent="0.3">
      <c r="M2148" s="34">
        <v>2142.5</v>
      </c>
      <c r="N2148" s="34">
        <v>13.9</v>
      </c>
      <c r="O2148" s="32">
        <f t="shared" si="198"/>
        <v>57.019999999999996</v>
      </c>
      <c r="P2148" s="37">
        <f t="shared" si="203"/>
        <v>68.423999999999992</v>
      </c>
      <c r="Q2148" s="32">
        <f t="shared" si="199"/>
        <v>-2.019999999999996</v>
      </c>
      <c r="R2148" s="32">
        <f t="shared" si="200"/>
        <v>-13.423999999999992</v>
      </c>
      <c r="S2148" s="26">
        <f t="shared" si="201"/>
        <v>0</v>
      </c>
      <c r="T2148" s="26">
        <f t="shared" si="202"/>
        <v>0</v>
      </c>
    </row>
    <row r="2149" spans="13:20" ht="15" x14ac:dyDescent="0.3">
      <c r="M2149" s="34">
        <v>2143.5</v>
      </c>
      <c r="N2149" s="34">
        <v>13.9</v>
      </c>
      <c r="O2149" s="32">
        <f t="shared" si="198"/>
        <v>57.019999999999996</v>
      </c>
      <c r="P2149" s="37">
        <f t="shared" si="203"/>
        <v>68.423999999999992</v>
      </c>
      <c r="Q2149" s="32">
        <f t="shared" si="199"/>
        <v>-2.019999999999996</v>
      </c>
      <c r="R2149" s="32">
        <f t="shared" si="200"/>
        <v>-13.423999999999992</v>
      </c>
      <c r="S2149" s="26">
        <f t="shared" si="201"/>
        <v>0</v>
      </c>
      <c r="T2149" s="26">
        <f t="shared" si="202"/>
        <v>0</v>
      </c>
    </row>
    <row r="2150" spans="13:20" ht="15" x14ac:dyDescent="0.3">
      <c r="M2150" s="34">
        <v>2144.5</v>
      </c>
      <c r="N2150" s="34">
        <v>16.7</v>
      </c>
      <c r="O2150" s="32">
        <f t="shared" si="198"/>
        <v>62.06</v>
      </c>
      <c r="P2150" s="37">
        <f t="shared" si="203"/>
        <v>74.471999999999994</v>
      </c>
      <c r="Q2150" s="32">
        <f t="shared" si="199"/>
        <v>-7.0600000000000023</v>
      </c>
      <c r="R2150" s="32">
        <f t="shared" si="200"/>
        <v>-19.471999999999994</v>
      </c>
      <c r="S2150" s="26">
        <f t="shared" si="201"/>
        <v>0</v>
      </c>
      <c r="T2150" s="26">
        <f t="shared" si="202"/>
        <v>0</v>
      </c>
    </row>
    <row r="2151" spans="13:20" ht="15" x14ac:dyDescent="0.3">
      <c r="M2151" s="34">
        <v>2145.5</v>
      </c>
      <c r="N2151" s="34">
        <v>16.7</v>
      </c>
      <c r="O2151" s="32">
        <f t="shared" si="198"/>
        <v>62.06</v>
      </c>
      <c r="P2151" s="37">
        <f t="shared" si="203"/>
        <v>74.471999999999994</v>
      </c>
      <c r="Q2151" s="32">
        <f t="shared" si="199"/>
        <v>-7.0600000000000023</v>
      </c>
      <c r="R2151" s="32">
        <f t="shared" si="200"/>
        <v>-19.471999999999994</v>
      </c>
      <c r="S2151" s="26">
        <f t="shared" si="201"/>
        <v>0</v>
      </c>
      <c r="T2151" s="26">
        <f t="shared" si="202"/>
        <v>0</v>
      </c>
    </row>
    <row r="2152" spans="13:20" ht="15" x14ac:dyDescent="0.3">
      <c r="M2152" s="34">
        <v>2146.5</v>
      </c>
      <c r="N2152" s="34">
        <v>19.399999999999999</v>
      </c>
      <c r="O2152" s="32">
        <f t="shared" si="198"/>
        <v>66.92</v>
      </c>
      <c r="P2152" s="37">
        <f t="shared" si="203"/>
        <v>80.304000000000002</v>
      </c>
      <c r="Q2152" s="32">
        <f t="shared" si="199"/>
        <v>-11.920000000000002</v>
      </c>
      <c r="R2152" s="32">
        <f t="shared" si="200"/>
        <v>-25.304000000000002</v>
      </c>
      <c r="S2152" s="26">
        <f t="shared" si="201"/>
        <v>0</v>
      </c>
      <c r="T2152" s="26">
        <f t="shared" si="202"/>
        <v>0</v>
      </c>
    </row>
    <row r="2153" spans="13:20" ht="15" x14ac:dyDescent="0.3">
      <c r="M2153" s="34">
        <v>2147.5</v>
      </c>
      <c r="N2153" s="34">
        <v>18.899999999999999</v>
      </c>
      <c r="O2153" s="32">
        <f t="shared" si="198"/>
        <v>66.02</v>
      </c>
      <c r="P2153" s="37">
        <f t="shared" si="203"/>
        <v>79.22399999999999</v>
      </c>
      <c r="Q2153" s="32">
        <f t="shared" si="199"/>
        <v>-11.019999999999996</v>
      </c>
      <c r="R2153" s="32">
        <f t="shared" si="200"/>
        <v>-24.22399999999999</v>
      </c>
      <c r="S2153" s="26">
        <f t="shared" si="201"/>
        <v>0</v>
      </c>
      <c r="T2153" s="26">
        <f t="shared" si="202"/>
        <v>0</v>
      </c>
    </row>
    <row r="2154" spans="13:20" ht="15" x14ac:dyDescent="0.3">
      <c r="M2154" s="34">
        <v>2148.5</v>
      </c>
      <c r="N2154" s="34">
        <v>19.399999999999999</v>
      </c>
      <c r="O2154" s="32">
        <f t="shared" si="198"/>
        <v>66.92</v>
      </c>
      <c r="P2154" s="37">
        <f t="shared" si="203"/>
        <v>80.304000000000002</v>
      </c>
      <c r="Q2154" s="32">
        <f t="shared" si="199"/>
        <v>-11.920000000000002</v>
      </c>
      <c r="R2154" s="32">
        <f t="shared" si="200"/>
        <v>-25.304000000000002</v>
      </c>
      <c r="S2154" s="26">
        <f t="shared" si="201"/>
        <v>0</v>
      </c>
      <c r="T2154" s="26">
        <f t="shared" si="202"/>
        <v>0</v>
      </c>
    </row>
    <row r="2155" spans="13:20" ht="15" x14ac:dyDescent="0.3">
      <c r="M2155" s="34">
        <v>2149.5</v>
      </c>
      <c r="N2155" s="34">
        <v>21.1</v>
      </c>
      <c r="O2155" s="32">
        <f t="shared" si="198"/>
        <v>69.98</v>
      </c>
      <c r="P2155" s="37">
        <f t="shared" si="203"/>
        <v>83.975999999999999</v>
      </c>
      <c r="Q2155" s="32">
        <f t="shared" si="199"/>
        <v>-14.980000000000004</v>
      </c>
      <c r="R2155" s="32">
        <f t="shared" si="200"/>
        <v>-28.975999999999999</v>
      </c>
      <c r="S2155" s="26">
        <f t="shared" si="201"/>
        <v>0</v>
      </c>
      <c r="T2155" s="26">
        <f t="shared" si="202"/>
        <v>0</v>
      </c>
    </row>
    <row r="2156" spans="13:20" ht="15" x14ac:dyDescent="0.3">
      <c r="M2156" s="34">
        <v>2150.5</v>
      </c>
      <c r="N2156" s="34">
        <v>20</v>
      </c>
      <c r="O2156" s="32">
        <f t="shared" si="198"/>
        <v>68</v>
      </c>
      <c r="P2156" s="37">
        <f t="shared" si="203"/>
        <v>81.599999999999994</v>
      </c>
      <c r="Q2156" s="32">
        <f t="shared" si="199"/>
        <v>-13</v>
      </c>
      <c r="R2156" s="32">
        <f t="shared" si="200"/>
        <v>-26.599999999999994</v>
      </c>
      <c r="S2156" s="26">
        <f t="shared" si="201"/>
        <v>0</v>
      </c>
      <c r="T2156" s="26">
        <f t="shared" si="202"/>
        <v>0</v>
      </c>
    </row>
    <row r="2157" spans="13:20" ht="15" x14ac:dyDescent="0.3">
      <c r="M2157" s="34">
        <v>2151.5</v>
      </c>
      <c r="N2157" s="34">
        <v>20</v>
      </c>
      <c r="O2157" s="32">
        <f t="shared" si="198"/>
        <v>68</v>
      </c>
      <c r="P2157" s="37">
        <f t="shared" si="203"/>
        <v>81.599999999999994</v>
      </c>
      <c r="Q2157" s="32">
        <f t="shared" si="199"/>
        <v>-13</v>
      </c>
      <c r="R2157" s="32">
        <f t="shared" si="200"/>
        <v>-26.599999999999994</v>
      </c>
      <c r="S2157" s="26">
        <f t="shared" si="201"/>
        <v>0</v>
      </c>
      <c r="T2157" s="26">
        <f t="shared" si="202"/>
        <v>0</v>
      </c>
    </row>
    <row r="2158" spans="13:20" ht="15" x14ac:dyDescent="0.3">
      <c r="M2158" s="34">
        <v>2152.5</v>
      </c>
      <c r="N2158" s="34">
        <v>19.399999999999999</v>
      </c>
      <c r="O2158" s="32">
        <f t="shared" si="198"/>
        <v>66.92</v>
      </c>
      <c r="P2158" s="37">
        <f t="shared" si="203"/>
        <v>80.304000000000002</v>
      </c>
      <c r="Q2158" s="32">
        <f t="shared" si="199"/>
        <v>-11.920000000000002</v>
      </c>
      <c r="R2158" s="32">
        <f t="shared" si="200"/>
        <v>-25.304000000000002</v>
      </c>
      <c r="S2158" s="26">
        <f t="shared" si="201"/>
        <v>0</v>
      </c>
      <c r="T2158" s="26">
        <f t="shared" si="202"/>
        <v>0</v>
      </c>
    </row>
    <row r="2159" spans="13:20" ht="15" x14ac:dyDescent="0.3">
      <c r="M2159" s="34">
        <v>2153.5</v>
      </c>
      <c r="N2159" s="34">
        <v>18.3</v>
      </c>
      <c r="O2159" s="32">
        <f t="shared" si="198"/>
        <v>64.94</v>
      </c>
      <c r="P2159" s="37">
        <f t="shared" si="203"/>
        <v>77.927999999999997</v>
      </c>
      <c r="Q2159" s="32">
        <f t="shared" si="199"/>
        <v>-9.9399999999999977</v>
      </c>
      <c r="R2159" s="32">
        <f t="shared" si="200"/>
        <v>-22.927999999999997</v>
      </c>
      <c r="S2159" s="26">
        <f t="shared" si="201"/>
        <v>0</v>
      </c>
      <c r="T2159" s="26">
        <f t="shared" si="202"/>
        <v>0</v>
      </c>
    </row>
    <row r="2160" spans="13:20" ht="15" x14ac:dyDescent="0.3">
      <c r="M2160" s="34">
        <v>2154.5</v>
      </c>
      <c r="N2160" s="34">
        <v>10.6</v>
      </c>
      <c r="O2160" s="32">
        <f t="shared" si="198"/>
        <v>51.08</v>
      </c>
      <c r="P2160" s="37">
        <f t="shared" si="203"/>
        <v>61.295999999999992</v>
      </c>
      <c r="Q2160" s="32">
        <f t="shared" si="199"/>
        <v>3.9200000000000017</v>
      </c>
      <c r="R2160" s="32">
        <f t="shared" si="200"/>
        <v>-6.2959999999999923</v>
      </c>
      <c r="S2160" s="26">
        <f t="shared" si="201"/>
        <v>1</v>
      </c>
      <c r="T2160" s="26">
        <f t="shared" si="202"/>
        <v>0</v>
      </c>
    </row>
    <row r="2161" spans="13:20" ht="15" x14ac:dyDescent="0.3">
      <c r="M2161" s="34">
        <v>2155.5</v>
      </c>
      <c r="N2161" s="34">
        <v>11.7</v>
      </c>
      <c r="O2161" s="32">
        <f t="shared" si="198"/>
        <v>53.06</v>
      </c>
      <c r="P2161" s="37">
        <f t="shared" si="203"/>
        <v>63.671999999999997</v>
      </c>
      <c r="Q2161" s="32">
        <f t="shared" si="199"/>
        <v>1.9399999999999977</v>
      </c>
      <c r="R2161" s="32">
        <f t="shared" si="200"/>
        <v>-8.671999999999997</v>
      </c>
      <c r="S2161" s="26">
        <f t="shared" si="201"/>
        <v>1</v>
      </c>
      <c r="T2161" s="26">
        <f t="shared" si="202"/>
        <v>0</v>
      </c>
    </row>
    <row r="2162" spans="13:20" ht="15" x14ac:dyDescent="0.3">
      <c r="M2162" s="34">
        <v>2156.5</v>
      </c>
      <c r="N2162" s="34">
        <v>12.2</v>
      </c>
      <c r="O2162" s="32">
        <f t="shared" si="198"/>
        <v>53.96</v>
      </c>
      <c r="P2162" s="37">
        <f t="shared" si="203"/>
        <v>64.751999999999995</v>
      </c>
      <c r="Q2162" s="32">
        <f t="shared" si="199"/>
        <v>1.0399999999999991</v>
      </c>
      <c r="R2162" s="32">
        <f t="shared" si="200"/>
        <v>-9.7519999999999953</v>
      </c>
      <c r="S2162" s="26">
        <f t="shared" si="201"/>
        <v>1</v>
      </c>
      <c r="T2162" s="26">
        <f t="shared" si="202"/>
        <v>0</v>
      </c>
    </row>
    <row r="2163" spans="13:20" ht="15" x14ac:dyDescent="0.3">
      <c r="M2163" s="34">
        <v>2157.5</v>
      </c>
      <c r="N2163" s="34">
        <v>10.8</v>
      </c>
      <c r="O2163" s="32">
        <f t="shared" si="198"/>
        <v>51.44</v>
      </c>
      <c r="P2163" s="37">
        <f t="shared" si="203"/>
        <v>61.727999999999994</v>
      </c>
      <c r="Q2163" s="32">
        <f t="shared" si="199"/>
        <v>3.5600000000000023</v>
      </c>
      <c r="R2163" s="32">
        <f t="shared" si="200"/>
        <v>-6.7279999999999944</v>
      </c>
      <c r="S2163" s="26">
        <f t="shared" si="201"/>
        <v>1</v>
      </c>
      <c r="T2163" s="26">
        <f t="shared" si="202"/>
        <v>0</v>
      </c>
    </row>
    <row r="2164" spans="13:20" ht="15" x14ac:dyDescent="0.3">
      <c r="M2164" s="34">
        <v>2158.5</v>
      </c>
      <c r="N2164" s="34">
        <v>9.3000000000000007</v>
      </c>
      <c r="O2164" s="32">
        <f t="shared" si="198"/>
        <v>48.74</v>
      </c>
      <c r="P2164" s="37">
        <f t="shared" si="203"/>
        <v>58.488</v>
      </c>
      <c r="Q2164" s="32">
        <f t="shared" si="199"/>
        <v>6.259999999999998</v>
      </c>
      <c r="R2164" s="32">
        <f t="shared" si="200"/>
        <v>-3.4879999999999995</v>
      </c>
      <c r="S2164" s="26">
        <f t="shared" si="201"/>
        <v>1</v>
      </c>
      <c r="T2164" s="26">
        <f t="shared" si="202"/>
        <v>0</v>
      </c>
    </row>
    <row r="2165" spans="13:20" ht="15" x14ac:dyDescent="0.3">
      <c r="M2165" s="34">
        <v>2159.5</v>
      </c>
      <c r="N2165" s="34">
        <v>7.9</v>
      </c>
      <c r="O2165" s="32">
        <f t="shared" si="198"/>
        <v>46.22</v>
      </c>
      <c r="P2165" s="37">
        <f t="shared" si="203"/>
        <v>55.463999999999999</v>
      </c>
      <c r="Q2165" s="32">
        <f t="shared" si="199"/>
        <v>8.7800000000000011</v>
      </c>
      <c r="R2165" s="32">
        <f t="shared" si="200"/>
        <v>-0.46399999999999864</v>
      </c>
      <c r="S2165" s="26">
        <f t="shared" si="201"/>
        <v>1</v>
      </c>
      <c r="T2165" s="26">
        <f t="shared" si="202"/>
        <v>0</v>
      </c>
    </row>
    <row r="2166" spans="13:20" ht="15" x14ac:dyDescent="0.3">
      <c r="M2166" s="34">
        <v>2160.5</v>
      </c>
      <c r="N2166" s="34">
        <v>6.5</v>
      </c>
      <c r="O2166" s="32">
        <f t="shared" si="198"/>
        <v>43.7</v>
      </c>
      <c r="P2166" s="37">
        <f t="shared" si="203"/>
        <v>52.440000000000005</v>
      </c>
      <c r="Q2166" s="32">
        <f t="shared" si="199"/>
        <v>11.299999999999997</v>
      </c>
      <c r="R2166" s="32">
        <f t="shared" si="200"/>
        <v>2.5599999999999952</v>
      </c>
      <c r="S2166" s="26">
        <f t="shared" si="201"/>
        <v>1</v>
      </c>
      <c r="T2166" s="26">
        <f t="shared" si="202"/>
        <v>1</v>
      </c>
    </row>
    <row r="2167" spans="13:20" ht="15" x14ac:dyDescent="0.3">
      <c r="M2167" s="34">
        <v>2161.5</v>
      </c>
      <c r="N2167" s="34">
        <v>5.0999999999999996</v>
      </c>
      <c r="O2167" s="32">
        <f t="shared" si="198"/>
        <v>41.18</v>
      </c>
      <c r="P2167" s="37">
        <f t="shared" si="203"/>
        <v>49.415999999999997</v>
      </c>
      <c r="Q2167" s="32">
        <f t="shared" si="199"/>
        <v>13.82</v>
      </c>
      <c r="R2167" s="32">
        <f t="shared" si="200"/>
        <v>5.5840000000000032</v>
      </c>
      <c r="S2167" s="26">
        <f t="shared" si="201"/>
        <v>1</v>
      </c>
      <c r="T2167" s="26">
        <f t="shared" si="202"/>
        <v>1</v>
      </c>
    </row>
    <row r="2168" spans="13:20" ht="15" x14ac:dyDescent="0.3">
      <c r="M2168" s="34">
        <v>2162.5</v>
      </c>
      <c r="N2168" s="34">
        <v>3.6</v>
      </c>
      <c r="O2168" s="32">
        <f t="shared" si="198"/>
        <v>38.480000000000004</v>
      </c>
      <c r="P2168" s="37">
        <f t="shared" si="203"/>
        <v>46.176000000000002</v>
      </c>
      <c r="Q2168" s="32">
        <f t="shared" si="199"/>
        <v>16.519999999999996</v>
      </c>
      <c r="R2168" s="32">
        <f t="shared" si="200"/>
        <v>8.8239999999999981</v>
      </c>
      <c r="S2168" s="26">
        <f t="shared" si="201"/>
        <v>1</v>
      </c>
      <c r="T2168" s="26">
        <f t="shared" si="202"/>
        <v>1</v>
      </c>
    </row>
    <row r="2169" spans="13:20" ht="15" x14ac:dyDescent="0.3">
      <c r="M2169" s="34">
        <v>2163.5</v>
      </c>
      <c r="N2169" s="34">
        <v>2.2000000000000002</v>
      </c>
      <c r="O2169" s="32">
        <f t="shared" si="198"/>
        <v>35.96</v>
      </c>
      <c r="P2169" s="37">
        <f t="shared" si="203"/>
        <v>43.152000000000001</v>
      </c>
      <c r="Q2169" s="32">
        <f t="shared" si="199"/>
        <v>19.04</v>
      </c>
      <c r="R2169" s="32">
        <f t="shared" si="200"/>
        <v>11.847999999999999</v>
      </c>
      <c r="S2169" s="26">
        <f t="shared" si="201"/>
        <v>1</v>
      </c>
      <c r="T2169" s="26">
        <f t="shared" si="202"/>
        <v>1</v>
      </c>
    </row>
    <row r="2170" spans="13:20" ht="15" x14ac:dyDescent="0.3">
      <c r="M2170" s="34">
        <v>2164.5</v>
      </c>
      <c r="N2170" s="34">
        <v>1.7</v>
      </c>
      <c r="O2170" s="32">
        <f t="shared" si="198"/>
        <v>35.06</v>
      </c>
      <c r="P2170" s="37">
        <f t="shared" si="203"/>
        <v>42.072000000000003</v>
      </c>
      <c r="Q2170" s="32">
        <f t="shared" si="199"/>
        <v>19.939999999999998</v>
      </c>
      <c r="R2170" s="32">
        <f t="shared" si="200"/>
        <v>12.927999999999997</v>
      </c>
      <c r="S2170" s="26">
        <f t="shared" si="201"/>
        <v>1</v>
      </c>
      <c r="T2170" s="26">
        <f t="shared" si="202"/>
        <v>1</v>
      </c>
    </row>
    <row r="2171" spans="13:20" ht="15" x14ac:dyDescent="0.3">
      <c r="M2171" s="34">
        <v>2165.5</v>
      </c>
      <c r="N2171" s="34">
        <v>1.7</v>
      </c>
      <c r="O2171" s="32">
        <f t="shared" si="198"/>
        <v>35.06</v>
      </c>
      <c r="P2171" s="37">
        <f t="shared" si="203"/>
        <v>42.072000000000003</v>
      </c>
      <c r="Q2171" s="32">
        <f t="shared" si="199"/>
        <v>19.939999999999998</v>
      </c>
      <c r="R2171" s="32">
        <f t="shared" si="200"/>
        <v>12.927999999999997</v>
      </c>
      <c r="S2171" s="26">
        <f t="shared" si="201"/>
        <v>1</v>
      </c>
      <c r="T2171" s="26">
        <f t="shared" si="202"/>
        <v>1</v>
      </c>
    </row>
    <row r="2172" spans="13:20" ht="15" x14ac:dyDescent="0.3">
      <c r="M2172" s="34">
        <v>2166.5</v>
      </c>
      <c r="N2172" s="34">
        <v>1.7</v>
      </c>
      <c r="O2172" s="32">
        <f t="shared" si="198"/>
        <v>35.06</v>
      </c>
      <c r="P2172" s="37">
        <f t="shared" si="203"/>
        <v>42.072000000000003</v>
      </c>
      <c r="Q2172" s="32">
        <f t="shared" si="199"/>
        <v>19.939999999999998</v>
      </c>
      <c r="R2172" s="32">
        <f t="shared" si="200"/>
        <v>12.927999999999997</v>
      </c>
      <c r="S2172" s="26">
        <f t="shared" si="201"/>
        <v>1</v>
      </c>
      <c r="T2172" s="26">
        <f t="shared" si="202"/>
        <v>1</v>
      </c>
    </row>
    <row r="2173" spans="13:20" ht="15" x14ac:dyDescent="0.3">
      <c r="M2173" s="34">
        <v>2167.5</v>
      </c>
      <c r="N2173" s="34">
        <v>2.2000000000000002</v>
      </c>
      <c r="O2173" s="32">
        <f t="shared" si="198"/>
        <v>35.96</v>
      </c>
      <c r="P2173" s="37">
        <f t="shared" si="203"/>
        <v>43.152000000000001</v>
      </c>
      <c r="Q2173" s="32">
        <f t="shared" si="199"/>
        <v>19.04</v>
      </c>
      <c r="R2173" s="32">
        <f t="shared" si="200"/>
        <v>11.847999999999999</v>
      </c>
      <c r="S2173" s="26">
        <f t="shared" si="201"/>
        <v>1</v>
      </c>
      <c r="T2173" s="26">
        <f t="shared" si="202"/>
        <v>1</v>
      </c>
    </row>
    <row r="2174" spans="13:20" ht="15" x14ac:dyDescent="0.3">
      <c r="M2174" s="34">
        <v>2168.5</v>
      </c>
      <c r="N2174" s="34">
        <v>2.2000000000000002</v>
      </c>
      <c r="O2174" s="32">
        <f t="shared" si="198"/>
        <v>35.96</v>
      </c>
      <c r="P2174" s="37">
        <f t="shared" si="203"/>
        <v>43.152000000000001</v>
      </c>
      <c r="Q2174" s="32">
        <f t="shared" si="199"/>
        <v>19.04</v>
      </c>
      <c r="R2174" s="32">
        <f t="shared" si="200"/>
        <v>11.847999999999999</v>
      </c>
      <c r="S2174" s="26">
        <f t="shared" si="201"/>
        <v>1</v>
      </c>
      <c r="T2174" s="26">
        <f t="shared" si="202"/>
        <v>1</v>
      </c>
    </row>
    <row r="2175" spans="13:20" ht="15" x14ac:dyDescent="0.3">
      <c r="M2175" s="34">
        <v>2169.5</v>
      </c>
      <c r="N2175" s="34">
        <v>2.8</v>
      </c>
      <c r="O2175" s="32">
        <f t="shared" si="198"/>
        <v>37.04</v>
      </c>
      <c r="P2175" s="37">
        <f t="shared" si="203"/>
        <v>44.448</v>
      </c>
      <c r="Q2175" s="32">
        <f t="shared" si="199"/>
        <v>17.96</v>
      </c>
      <c r="R2175" s="32">
        <f t="shared" si="200"/>
        <v>10.552</v>
      </c>
      <c r="S2175" s="26">
        <f t="shared" si="201"/>
        <v>1</v>
      </c>
      <c r="T2175" s="26">
        <f t="shared" si="202"/>
        <v>1</v>
      </c>
    </row>
    <row r="2176" spans="13:20" ht="15" x14ac:dyDescent="0.3">
      <c r="M2176" s="34">
        <v>2170.5</v>
      </c>
      <c r="N2176" s="34">
        <v>2.8</v>
      </c>
      <c r="O2176" s="32">
        <f t="shared" si="198"/>
        <v>37.04</v>
      </c>
      <c r="P2176" s="37">
        <f t="shared" si="203"/>
        <v>44.448</v>
      </c>
      <c r="Q2176" s="32">
        <f t="shared" si="199"/>
        <v>17.96</v>
      </c>
      <c r="R2176" s="32">
        <f t="shared" si="200"/>
        <v>10.552</v>
      </c>
      <c r="S2176" s="26">
        <f t="shared" si="201"/>
        <v>1</v>
      </c>
      <c r="T2176" s="26">
        <f t="shared" si="202"/>
        <v>1</v>
      </c>
    </row>
    <row r="2177" spans="13:20" ht="15" x14ac:dyDescent="0.3">
      <c r="M2177" s="34">
        <v>2171.5</v>
      </c>
      <c r="N2177" s="34">
        <v>3.3</v>
      </c>
      <c r="O2177" s="32">
        <f t="shared" si="198"/>
        <v>37.94</v>
      </c>
      <c r="P2177" s="37">
        <f t="shared" si="203"/>
        <v>45.527999999999999</v>
      </c>
      <c r="Q2177" s="32">
        <f t="shared" si="199"/>
        <v>17.060000000000002</v>
      </c>
      <c r="R2177" s="32">
        <f t="shared" si="200"/>
        <v>9.4720000000000013</v>
      </c>
      <c r="S2177" s="26">
        <f t="shared" si="201"/>
        <v>1</v>
      </c>
      <c r="T2177" s="26">
        <f t="shared" si="202"/>
        <v>1</v>
      </c>
    </row>
    <row r="2178" spans="13:20" ht="15" x14ac:dyDescent="0.3">
      <c r="M2178" s="34">
        <v>2172.5</v>
      </c>
      <c r="N2178" s="34">
        <v>3.3</v>
      </c>
      <c r="O2178" s="32">
        <f t="shared" si="198"/>
        <v>37.94</v>
      </c>
      <c r="P2178" s="37">
        <f t="shared" si="203"/>
        <v>45.527999999999999</v>
      </c>
      <c r="Q2178" s="32">
        <f t="shared" si="199"/>
        <v>17.060000000000002</v>
      </c>
      <c r="R2178" s="32">
        <f t="shared" si="200"/>
        <v>9.4720000000000013</v>
      </c>
      <c r="S2178" s="26">
        <f t="shared" si="201"/>
        <v>1</v>
      </c>
      <c r="T2178" s="26">
        <f t="shared" si="202"/>
        <v>1</v>
      </c>
    </row>
    <row r="2179" spans="13:20" ht="15" x14ac:dyDescent="0.3">
      <c r="M2179" s="34">
        <v>2173.5</v>
      </c>
      <c r="N2179" s="34">
        <v>3.9</v>
      </c>
      <c r="O2179" s="32">
        <f t="shared" si="198"/>
        <v>39.019999999999996</v>
      </c>
      <c r="P2179" s="37">
        <f t="shared" si="203"/>
        <v>46.823999999999991</v>
      </c>
      <c r="Q2179" s="32">
        <f t="shared" si="199"/>
        <v>15.980000000000004</v>
      </c>
      <c r="R2179" s="32">
        <f t="shared" si="200"/>
        <v>8.176000000000009</v>
      </c>
      <c r="S2179" s="26">
        <f t="shared" si="201"/>
        <v>1</v>
      </c>
      <c r="T2179" s="26">
        <f t="shared" si="202"/>
        <v>1</v>
      </c>
    </row>
    <row r="2180" spans="13:20" ht="15" x14ac:dyDescent="0.3">
      <c r="M2180" s="34">
        <v>2174.5</v>
      </c>
      <c r="N2180" s="34">
        <v>4.4000000000000004</v>
      </c>
      <c r="O2180" s="32">
        <f t="shared" si="198"/>
        <v>39.92</v>
      </c>
      <c r="P2180" s="37">
        <f t="shared" si="203"/>
        <v>47.904000000000003</v>
      </c>
      <c r="Q2180" s="32">
        <f t="shared" si="199"/>
        <v>15.079999999999998</v>
      </c>
      <c r="R2180" s="32">
        <f t="shared" si="200"/>
        <v>7.0959999999999965</v>
      </c>
      <c r="S2180" s="26">
        <f t="shared" si="201"/>
        <v>1</v>
      </c>
      <c r="T2180" s="26">
        <f t="shared" si="202"/>
        <v>1</v>
      </c>
    </row>
    <row r="2181" spans="13:20" ht="15" x14ac:dyDescent="0.3">
      <c r="M2181" s="34">
        <v>2175.5</v>
      </c>
      <c r="N2181" s="34">
        <v>3.9</v>
      </c>
      <c r="O2181" s="32">
        <f t="shared" si="198"/>
        <v>39.019999999999996</v>
      </c>
      <c r="P2181" s="37">
        <f t="shared" si="203"/>
        <v>46.823999999999991</v>
      </c>
      <c r="Q2181" s="32">
        <f t="shared" si="199"/>
        <v>15.980000000000004</v>
      </c>
      <c r="R2181" s="32">
        <f t="shared" si="200"/>
        <v>8.176000000000009</v>
      </c>
      <c r="S2181" s="26">
        <f t="shared" si="201"/>
        <v>1</v>
      </c>
      <c r="T2181" s="26">
        <f t="shared" si="202"/>
        <v>1</v>
      </c>
    </row>
    <row r="2182" spans="13:20" ht="15" x14ac:dyDescent="0.3">
      <c r="M2182" s="34">
        <v>2176.5</v>
      </c>
      <c r="N2182" s="34">
        <v>3.9</v>
      </c>
      <c r="O2182" s="32">
        <f t="shared" ref="O2182:O2245" si="204">CONVERT(N2182,"C","F")</f>
        <v>39.019999999999996</v>
      </c>
      <c r="P2182" s="37">
        <f t="shared" si="203"/>
        <v>46.823999999999991</v>
      </c>
      <c r="Q2182" s="32">
        <f t="shared" ref="Q2182:Q2245" si="205">$L$3-O2182</f>
        <v>15.980000000000004</v>
      </c>
      <c r="R2182" s="32">
        <f t="shared" ref="R2182:R2245" si="206">$L$3-P2182</f>
        <v>8.176000000000009</v>
      </c>
      <c r="S2182" s="26">
        <f t="shared" ref="S2182:S2245" si="207">IF(O2182&lt;=$L$3, 1, 0)</f>
        <v>1</v>
      </c>
      <c r="T2182" s="26">
        <f t="shared" ref="T2182:T2245" si="208">IF(P2182&lt;=$L$3, 1, 0)</f>
        <v>1</v>
      </c>
    </row>
    <row r="2183" spans="13:20" ht="15" x14ac:dyDescent="0.3">
      <c r="M2183" s="34">
        <v>2177.5</v>
      </c>
      <c r="N2183" s="34">
        <v>3.3</v>
      </c>
      <c r="O2183" s="32">
        <f t="shared" si="204"/>
        <v>37.94</v>
      </c>
      <c r="P2183" s="37">
        <f t="shared" ref="P2183:P2246" si="209">O2183*1.2</f>
        <v>45.527999999999999</v>
      </c>
      <c r="Q2183" s="32">
        <f t="shared" si="205"/>
        <v>17.060000000000002</v>
      </c>
      <c r="R2183" s="32">
        <f t="shared" si="206"/>
        <v>9.4720000000000013</v>
      </c>
      <c r="S2183" s="26">
        <f t="shared" si="207"/>
        <v>1</v>
      </c>
      <c r="T2183" s="26">
        <f t="shared" si="208"/>
        <v>1</v>
      </c>
    </row>
    <row r="2184" spans="13:20" ht="15" x14ac:dyDescent="0.3">
      <c r="M2184" s="34">
        <v>2178.5</v>
      </c>
      <c r="N2184" s="34">
        <v>2.8</v>
      </c>
      <c r="O2184" s="32">
        <f t="shared" si="204"/>
        <v>37.04</v>
      </c>
      <c r="P2184" s="37">
        <f t="shared" si="209"/>
        <v>44.448</v>
      </c>
      <c r="Q2184" s="32">
        <f t="shared" si="205"/>
        <v>17.96</v>
      </c>
      <c r="R2184" s="32">
        <f t="shared" si="206"/>
        <v>10.552</v>
      </c>
      <c r="S2184" s="26">
        <f t="shared" si="207"/>
        <v>1</v>
      </c>
      <c r="T2184" s="26">
        <f t="shared" si="208"/>
        <v>1</v>
      </c>
    </row>
    <row r="2185" spans="13:20" ht="15" x14ac:dyDescent="0.3">
      <c r="M2185" s="34">
        <v>2179.5</v>
      </c>
      <c r="N2185" s="34">
        <v>2.8</v>
      </c>
      <c r="O2185" s="32">
        <f t="shared" si="204"/>
        <v>37.04</v>
      </c>
      <c r="P2185" s="37">
        <f t="shared" si="209"/>
        <v>44.448</v>
      </c>
      <c r="Q2185" s="32">
        <f t="shared" si="205"/>
        <v>17.96</v>
      </c>
      <c r="R2185" s="32">
        <f t="shared" si="206"/>
        <v>10.552</v>
      </c>
      <c r="S2185" s="26">
        <f t="shared" si="207"/>
        <v>1</v>
      </c>
      <c r="T2185" s="26">
        <f t="shared" si="208"/>
        <v>1</v>
      </c>
    </row>
    <row r="2186" spans="13:20" ht="15" x14ac:dyDescent="0.3">
      <c r="M2186" s="34">
        <v>2180.5</v>
      </c>
      <c r="N2186" s="34">
        <v>2.8</v>
      </c>
      <c r="O2186" s="32">
        <f t="shared" si="204"/>
        <v>37.04</v>
      </c>
      <c r="P2186" s="37">
        <f t="shared" si="209"/>
        <v>44.448</v>
      </c>
      <c r="Q2186" s="32">
        <f t="shared" si="205"/>
        <v>17.96</v>
      </c>
      <c r="R2186" s="32">
        <f t="shared" si="206"/>
        <v>10.552</v>
      </c>
      <c r="S2186" s="26">
        <f t="shared" si="207"/>
        <v>1</v>
      </c>
      <c r="T2186" s="26">
        <f t="shared" si="208"/>
        <v>1</v>
      </c>
    </row>
    <row r="2187" spans="13:20" ht="15" x14ac:dyDescent="0.3">
      <c r="M2187" s="34">
        <v>2181.5</v>
      </c>
      <c r="N2187" s="34">
        <v>3.3</v>
      </c>
      <c r="O2187" s="32">
        <f t="shared" si="204"/>
        <v>37.94</v>
      </c>
      <c r="P2187" s="37">
        <f t="shared" si="209"/>
        <v>45.527999999999999</v>
      </c>
      <c r="Q2187" s="32">
        <f t="shared" si="205"/>
        <v>17.060000000000002</v>
      </c>
      <c r="R2187" s="32">
        <f t="shared" si="206"/>
        <v>9.4720000000000013</v>
      </c>
      <c r="S2187" s="26">
        <f t="shared" si="207"/>
        <v>1</v>
      </c>
      <c r="T2187" s="26">
        <f t="shared" si="208"/>
        <v>1</v>
      </c>
    </row>
    <row r="2188" spans="13:20" ht="15" x14ac:dyDescent="0.3">
      <c r="M2188" s="34">
        <v>2182.5</v>
      </c>
      <c r="N2188" s="34">
        <v>3.3</v>
      </c>
      <c r="O2188" s="32">
        <f t="shared" si="204"/>
        <v>37.94</v>
      </c>
      <c r="P2188" s="37">
        <f t="shared" si="209"/>
        <v>45.527999999999999</v>
      </c>
      <c r="Q2188" s="32">
        <f t="shared" si="205"/>
        <v>17.060000000000002</v>
      </c>
      <c r="R2188" s="32">
        <f t="shared" si="206"/>
        <v>9.4720000000000013</v>
      </c>
      <c r="S2188" s="26">
        <f t="shared" si="207"/>
        <v>1</v>
      </c>
      <c r="T2188" s="26">
        <f t="shared" si="208"/>
        <v>1</v>
      </c>
    </row>
    <row r="2189" spans="13:20" ht="15" x14ac:dyDescent="0.3">
      <c r="M2189" s="34">
        <v>2183.5</v>
      </c>
      <c r="N2189" s="34">
        <v>3.3</v>
      </c>
      <c r="O2189" s="32">
        <f t="shared" si="204"/>
        <v>37.94</v>
      </c>
      <c r="P2189" s="37">
        <f t="shared" si="209"/>
        <v>45.527999999999999</v>
      </c>
      <c r="Q2189" s="32">
        <f t="shared" si="205"/>
        <v>17.060000000000002</v>
      </c>
      <c r="R2189" s="32">
        <f t="shared" si="206"/>
        <v>9.4720000000000013</v>
      </c>
      <c r="S2189" s="26">
        <f t="shared" si="207"/>
        <v>1</v>
      </c>
      <c r="T2189" s="26">
        <f t="shared" si="208"/>
        <v>1</v>
      </c>
    </row>
    <row r="2190" spans="13:20" ht="15" x14ac:dyDescent="0.3">
      <c r="M2190" s="34">
        <v>2184.5</v>
      </c>
      <c r="N2190" s="34">
        <v>3.3</v>
      </c>
      <c r="O2190" s="32">
        <f t="shared" si="204"/>
        <v>37.94</v>
      </c>
      <c r="P2190" s="37">
        <f t="shared" si="209"/>
        <v>45.527999999999999</v>
      </c>
      <c r="Q2190" s="32">
        <f t="shared" si="205"/>
        <v>17.060000000000002</v>
      </c>
      <c r="R2190" s="32">
        <f t="shared" si="206"/>
        <v>9.4720000000000013</v>
      </c>
      <c r="S2190" s="26">
        <f t="shared" si="207"/>
        <v>1</v>
      </c>
      <c r="T2190" s="26">
        <f t="shared" si="208"/>
        <v>1</v>
      </c>
    </row>
    <row r="2191" spans="13:20" ht="15" x14ac:dyDescent="0.3">
      <c r="M2191" s="34">
        <v>2185.5</v>
      </c>
      <c r="N2191" s="34">
        <v>3.3</v>
      </c>
      <c r="O2191" s="32">
        <f t="shared" si="204"/>
        <v>37.94</v>
      </c>
      <c r="P2191" s="37">
        <f t="shared" si="209"/>
        <v>45.527999999999999</v>
      </c>
      <c r="Q2191" s="32">
        <f t="shared" si="205"/>
        <v>17.060000000000002</v>
      </c>
      <c r="R2191" s="32">
        <f t="shared" si="206"/>
        <v>9.4720000000000013</v>
      </c>
      <c r="S2191" s="26">
        <f t="shared" si="207"/>
        <v>1</v>
      </c>
      <c r="T2191" s="26">
        <f t="shared" si="208"/>
        <v>1</v>
      </c>
    </row>
    <row r="2192" spans="13:20" ht="15" x14ac:dyDescent="0.3">
      <c r="M2192" s="34">
        <v>2186.5</v>
      </c>
      <c r="N2192" s="34">
        <v>3.3</v>
      </c>
      <c r="O2192" s="32">
        <f t="shared" si="204"/>
        <v>37.94</v>
      </c>
      <c r="P2192" s="37">
        <f t="shared" si="209"/>
        <v>45.527999999999999</v>
      </c>
      <c r="Q2192" s="32">
        <f t="shared" si="205"/>
        <v>17.060000000000002</v>
      </c>
      <c r="R2192" s="32">
        <f t="shared" si="206"/>
        <v>9.4720000000000013</v>
      </c>
      <c r="S2192" s="26">
        <f t="shared" si="207"/>
        <v>1</v>
      </c>
      <c r="T2192" s="26">
        <f t="shared" si="208"/>
        <v>1</v>
      </c>
    </row>
    <row r="2193" spans="13:20" ht="15" x14ac:dyDescent="0.3">
      <c r="M2193" s="34">
        <v>2187.5</v>
      </c>
      <c r="N2193" s="34">
        <v>3.3</v>
      </c>
      <c r="O2193" s="32">
        <f t="shared" si="204"/>
        <v>37.94</v>
      </c>
      <c r="P2193" s="37">
        <f t="shared" si="209"/>
        <v>45.527999999999999</v>
      </c>
      <c r="Q2193" s="32">
        <f t="shared" si="205"/>
        <v>17.060000000000002</v>
      </c>
      <c r="R2193" s="32">
        <f t="shared" si="206"/>
        <v>9.4720000000000013</v>
      </c>
      <c r="S2193" s="26">
        <f t="shared" si="207"/>
        <v>1</v>
      </c>
      <c r="T2193" s="26">
        <f t="shared" si="208"/>
        <v>1</v>
      </c>
    </row>
    <row r="2194" spans="13:20" ht="15" x14ac:dyDescent="0.3">
      <c r="M2194" s="34">
        <v>2188.5</v>
      </c>
      <c r="N2194" s="34">
        <v>3.3</v>
      </c>
      <c r="O2194" s="32">
        <f t="shared" si="204"/>
        <v>37.94</v>
      </c>
      <c r="P2194" s="37">
        <f t="shared" si="209"/>
        <v>45.527999999999999</v>
      </c>
      <c r="Q2194" s="32">
        <f t="shared" si="205"/>
        <v>17.060000000000002</v>
      </c>
      <c r="R2194" s="32">
        <f t="shared" si="206"/>
        <v>9.4720000000000013</v>
      </c>
      <c r="S2194" s="26">
        <f t="shared" si="207"/>
        <v>1</v>
      </c>
      <c r="T2194" s="26">
        <f t="shared" si="208"/>
        <v>1</v>
      </c>
    </row>
    <row r="2195" spans="13:20" ht="15" x14ac:dyDescent="0.3">
      <c r="M2195" s="34">
        <v>2189.5</v>
      </c>
      <c r="N2195" s="34">
        <v>3.3</v>
      </c>
      <c r="O2195" s="32">
        <f t="shared" si="204"/>
        <v>37.94</v>
      </c>
      <c r="P2195" s="37">
        <f t="shared" si="209"/>
        <v>45.527999999999999</v>
      </c>
      <c r="Q2195" s="32">
        <f t="shared" si="205"/>
        <v>17.060000000000002</v>
      </c>
      <c r="R2195" s="32">
        <f t="shared" si="206"/>
        <v>9.4720000000000013</v>
      </c>
      <c r="S2195" s="26">
        <f t="shared" si="207"/>
        <v>1</v>
      </c>
      <c r="T2195" s="26">
        <f t="shared" si="208"/>
        <v>1</v>
      </c>
    </row>
    <row r="2196" spans="13:20" ht="15" x14ac:dyDescent="0.3">
      <c r="M2196" s="34">
        <v>2190.5</v>
      </c>
      <c r="N2196" s="34">
        <v>3.3</v>
      </c>
      <c r="O2196" s="32">
        <f t="shared" si="204"/>
        <v>37.94</v>
      </c>
      <c r="P2196" s="37">
        <f t="shared" si="209"/>
        <v>45.527999999999999</v>
      </c>
      <c r="Q2196" s="32">
        <f t="shared" si="205"/>
        <v>17.060000000000002</v>
      </c>
      <c r="R2196" s="32">
        <f t="shared" si="206"/>
        <v>9.4720000000000013</v>
      </c>
      <c r="S2196" s="26">
        <f t="shared" si="207"/>
        <v>1</v>
      </c>
      <c r="T2196" s="26">
        <f t="shared" si="208"/>
        <v>1</v>
      </c>
    </row>
    <row r="2197" spans="13:20" ht="15" x14ac:dyDescent="0.3">
      <c r="M2197" s="34">
        <v>2191.5</v>
      </c>
      <c r="N2197" s="34">
        <v>3.9</v>
      </c>
      <c r="O2197" s="32">
        <f t="shared" si="204"/>
        <v>39.019999999999996</v>
      </c>
      <c r="P2197" s="37">
        <f t="shared" si="209"/>
        <v>46.823999999999991</v>
      </c>
      <c r="Q2197" s="32">
        <f t="shared" si="205"/>
        <v>15.980000000000004</v>
      </c>
      <c r="R2197" s="32">
        <f t="shared" si="206"/>
        <v>8.176000000000009</v>
      </c>
      <c r="S2197" s="26">
        <f t="shared" si="207"/>
        <v>1</v>
      </c>
      <c r="T2197" s="26">
        <f t="shared" si="208"/>
        <v>1</v>
      </c>
    </row>
    <row r="2198" spans="13:20" ht="15" x14ac:dyDescent="0.3">
      <c r="M2198" s="34">
        <v>2192.5</v>
      </c>
      <c r="N2198" s="34">
        <v>3.9</v>
      </c>
      <c r="O2198" s="32">
        <f t="shared" si="204"/>
        <v>39.019999999999996</v>
      </c>
      <c r="P2198" s="37">
        <f t="shared" si="209"/>
        <v>46.823999999999991</v>
      </c>
      <c r="Q2198" s="32">
        <f t="shared" si="205"/>
        <v>15.980000000000004</v>
      </c>
      <c r="R2198" s="32">
        <f t="shared" si="206"/>
        <v>8.176000000000009</v>
      </c>
      <c r="S2198" s="26">
        <f t="shared" si="207"/>
        <v>1</v>
      </c>
      <c r="T2198" s="26">
        <f t="shared" si="208"/>
        <v>1</v>
      </c>
    </row>
    <row r="2199" spans="13:20" ht="15" x14ac:dyDescent="0.3">
      <c r="M2199" s="34">
        <v>2193.5</v>
      </c>
      <c r="N2199" s="34">
        <v>4.4000000000000004</v>
      </c>
      <c r="O2199" s="32">
        <f t="shared" si="204"/>
        <v>39.92</v>
      </c>
      <c r="P2199" s="37">
        <f t="shared" si="209"/>
        <v>47.904000000000003</v>
      </c>
      <c r="Q2199" s="32">
        <f t="shared" si="205"/>
        <v>15.079999999999998</v>
      </c>
      <c r="R2199" s="32">
        <f t="shared" si="206"/>
        <v>7.0959999999999965</v>
      </c>
      <c r="S2199" s="26">
        <f t="shared" si="207"/>
        <v>1</v>
      </c>
      <c r="T2199" s="26">
        <f t="shared" si="208"/>
        <v>1</v>
      </c>
    </row>
    <row r="2200" spans="13:20" ht="15" x14ac:dyDescent="0.3">
      <c r="M2200" s="34">
        <v>2194.5</v>
      </c>
      <c r="N2200" s="34">
        <v>5</v>
      </c>
      <c r="O2200" s="32">
        <f t="shared" si="204"/>
        <v>41</v>
      </c>
      <c r="P2200" s="37">
        <f t="shared" si="209"/>
        <v>49.199999999999996</v>
      </c>
      <c r="Q2200" s="32">
        <f t="shared" si="205"/>
        <v>14</v>
      </c>
      <c r="R2200" s="32">
        <f t="shared" si="206"/>
        <v>5.8000000000000043</v>
      </c>
      <c r="S2200" s="26">
        <f t="shared" si="207"/>
        <v>1</v>
      </c>
      <c r="T2200" s="26">
        <f t="shared" si="208"/>
        <v>1</v>
      </c>
    </row>
    <row r="2201" spans="13:20" ht="15" x14ac:dyDescent="0.3">
      <c r="M2201" s="34">
        <v>2195.5</v>
      </c>
      <c r="N2201" s="34">
        <v>5</v>
      </c>
      <c r="O2201" s="32">
        <f t="shared" si="204"/>
        <v>41</v>
      </c>
      <c r="P2201" s="37">
        <f t="shared" si="209"/>
        <v>49.199999999999996</v>
      </c>
      <c r="Q2201" s="32">
        <f t="shared" si="205"/>
        <v>14</v>
      </c>
      <c r="R2201" s="32">
        <f t="shared" si="206"/>
        <v>5.8000000000000043</v>
      </c>
      <c r="S2201" s="26">
        <f t="shared" si="207"/>
        <v>1</v>
      </c>
      <c r="T2201" s="26">
        <f t="shared" si="208"/>
        <v>1</v>
      </c>
    </row>
    <row r="2202" spans="13:20" ht="15" x14ac:dyDescent="0.3">
      <c r="M2202" s="34">
        <v>2196.5</v>
      </c>
      <c r="N2202" s="34">
        <v>5</v>
      </c>
      <c r="O2202" s="32">
        <f t="shared" si="204"/>
        <v>41</v>
      </c>
      <c r="P2202" s="37">
        <f t="shared" si="209"/>
        <v>49.199999999999996</v>
      </c>
      <c r="Q2202" s="32">
        <f t="shared" si="205"/>
        <v>14</v>
      </c>
      <c r="R2202" s="32">
        <f t="shared" si="206"/>
        <v>5.8000000000000043</v>
      </c>
      <c r="S2202" s="26">
        <f t="shared" si="207"/>
        <v>1</v>
      </c>
      <c r="T2202" s="26">
        <f t="shared" si="208"/>
        <v>1</v>
      </c>
    </row>
    <row r="2203" spans="13:20" ht="15" x14ac:dyDescent="0.3">
      <c r="M2203" s="34">
        <v>2197.5</v>
      </c>
      <c r="N2203" s="34">
        <v>4.4000000000000004</v>
      </c>
      <c r="O2203" s="32">
        <f t="shared" si="204"/>
        <v>39.92</v>
      </c>
      <c r="P2203" s="37">
        <f t="shared" si="209"/>
        <v>47.904000000000003</v>
      </c>
      <c r="Q2203" s="32">
        <f t="shared" si="205"/>
        <v>15.079999999999998</v>
      </c>
      <c r="R2203" s="32">
        <f t="shared" si="206"/>
        <v>7.0959999999999965</v>
      </c>
      <c r="S2203" s="26">
        <f t="shared" si="207"/>
        <v>1</v>
      </c>
      <c r="T2203" s="26">
        <f t="shared" si="208"/>
        <v>1</v>
      </c>
    </row>
    <row r="2204" spans="13:20" ht="15" x14ac:dyDescent="0.3">
      <c r="M2204" s="34">
        <v>2198.5</v>
      </c>
      <c r="N2204" s="34">
        <v>4.4000000000000004</v>
      </c>
      <c r="O2204" s="32">
        <f t="shared" si="204"/>
        <v>39.92</v>
      </c>
      <c r="P2204" s="37">
        <f t="shared" si="209"/>
        <v>47.904000000000003</v>
      </c>
      <c r="Q2204" s="32">
        <f t="shared" si="205"/>
        <v>15.079999999999998</v>
      </c>
      <c r="R2204" s="32">
        <f t="shared" si="206"/>
        <v>7.0959999999999965</v>
      </c>
      <c r="S2204" s="26">
        <f t="shared" si="207"/>
        <v>1</v>
      </c>
      <c r="T2204" s="26">
        <f t="shared" si="208"/>
        <v>1</v>
      </c>
    </row>
    <row r="2205" spans="13:20" ht="15" x14ac:dyDescent="0.3">
      <c r="M2205" s="34">
        <v>2199.5</v>
      </c>
      <c r="N2205" s="34">
        <v>4.4000000000000004</v>
      </c>
      <c r="O2205" s="32">
        <f t="shared" si="204"/>
        <v>39.92</v>
      </c>
      <c r="P2205" s="37">
        <f t="shared" si="209"/>
        <v>47.904000000000003</v>
      </c>
      <c r="Q2205" s="32">
        <f t="shared" si="205"/>
        <v>15.079999999999998</v>
      </c>
      <c r="R2205" s="32">
        <f t="shared" si="206"/>
        <v>7.0959999999999965</v>
      </c>
      <c r="S2205" s="26">
        <f t="shared" si="207"/>
        <v>1</v>
      </c>
      <c r="T2205" s="26">
        <f t="shared" si="208"/>
        <v>1</v>
      </c>
    </row>
    <row r="2206" spans="13:20" ht="15" x14ac:dyDescent="0.3">
      <c r="M2206" s="34">
        <v>2200.5</v>
      </c>
      <c r="N2206" s="34">
        <v>4.4000000000000004</v>
      </c>
      <c r="O2206" s="32">
        <f t="shared" si="204"/>
        <v>39.92</v>
      </c>
      <c r="P2206" s="37">
        <f t="shared" si="209"/>
        <v>47.904000000000003</v>
      </c>
      <c r="Q2206" s="32">
        <f t="shared" si="205"/>
        <v>15.079999999999998</v>
      </c>
      <c r="R2206" s="32">
        <f t="shared" si="206"/>
        <v>7.0959999999999965</v>
      </c>
      <c r="S2206" s="26">
        <f t="shared" si="207"/>
        <v>1</v>
      </c>
      <c r="T2206" s="26">
        <f t="shared" si="208"/>
        <v>1</v>
      </c>
    </row>
    <row r="2207" spans="13:20" ht="15" x14ac:dyDescent="0.3">
      <c r="M2207" s="34">
        <v>2201.5</v>
      </c>
      <c r="N2207" s="34">
        <v>4.4000000000000004</v>
      </c>
      <c r="O2207" s="32">
        <f t="shared" si="204"/>
        <v>39.92</v>
      </c>
      <c r="P2207" s="37">
        <f t="shared" si="209"/>
        <v>47.904000000000003</v>
      </c>
      <c r="Q2207" s="32">
        <f t="shared" si="205"/>
        <v>15.079999999999998</v>
      </c>
      <c r="R2207" s="32">
        <f t="shared" si="206"/>
        <v>7.0959999999999965</v>
      </c>
      <c r="S2207" s="26">
        <f t="shared" si="207"/>
        <v>1</v>
      </c>
      <c r="T2207" s="26">
        <f t="shared" si="208"/>
        <v>1</v>
      </c>
    </row>
    <row r="2208" spans="13:20" ht="15" x14ac:dyDescent="0.3">
      <c r="M2208" s="34">
        <v>2202.5</v>
      </c>
      <c r="N2208" s="34">
        <v>4.4000000000000004</v>
      </c>
      <c r="O2208" s="32">
        <f t="shared" si="204"/>
        <v>39.92</v>
      </c>
      <c r="P2208" s="37">
        <f t="shared" si="209"/>
        <v>47.904000000000003</v>
      </c>
      <c r="Q2208" s="32">
        <f t="shared" si="205"/>
        <v>15.079999999999998</v>
      </c>
      <c r="R2208" s="32">
        <f t="shared" si="206"/>
        <v>7.0959999999999965</v>
      </c>
      <c r="S2208" s="26">
        <f t="shared" si="207"/>
        <v>1</v>
      </c>
      <c r="T2208" s="26">
        <f t="shared" si="208"/>
        <v>1</v>
      </c>
    </row>
    <row r="2209" spans="13:20" ht="15" x14ac:dyDescent="0.3">
      <c r="M2209" s="34">
        <v>2203.5</v>
      </c>
      <c r="N2209" s="34">
        <v>4.4000000000000004</v>
      </c>
      <c r="O2209" s="32">
        <f t="shared" si="204"/>
        <v>39.92</v>
      </c>
      <c r="P2209" s="37">
        <f t="shared" si="209"/>
        <v>47.904000000000003</v>
      </c>
      <c r="Q2209" s="32">
        <f t="shared" si="205"/>
        <v>15.079999999999998</v>
      </c>
      <c r="R2209" s="32">
        <f t="shared" si="206"/>
        <v>7.0959999999999965</v>
      </c>
      <c r="S2209" s="26">
        <f t="shared" si="207"/>
        <v>1</v>
      </c>
      <c r="T2209" s="26">
        <f t="shared" si="208"/>
        <v>1</v>
      </c>
    </row>
    <row r="2210" spans="13:20" ht="15" x14ac:dyDescent="0.3">
      <c r="M2210" s="34">
        <v>2204.5</v>
      </c>
      <c r="N2210" s="34">
        <v>4.4000000000000004</v>
      </c>
      <c r="O2210" s="32">
        <f t="shared" si="204"/>
        <v>39.92</v>
      </c>
      <c r="P2210" s="37">
        <f t="shared" si="209"/>
        <v>47.904000000000003</v>
      </c>
      <c r="Q2210" s="32">
        <f t="shared" si="205"/>
        <v>15.079999999999998</v>
      </c>
      <c r="R2210" s="32">
        <f t="shared" si="206"/>
        <v>7.0959999999999965</v>
      </c>
      <c r="S2210" s="26">
        <f t="shared" si="207"/>
        <v>1</v>
      </c>
      <c r="T2210" s="26">
        <f t="shared" si="208"/>
        <v>1</v>
      </c>
    </row>
    <row r="2211" spans="13:20" ht="15" x14ac:dyDescent="0.3">
      <c r="M2211" s="34">
        <v>2205.5</v>
      </c>
      <c r="N2211" s="34">
        <v>4.4000000000000004</v>
      </c>
      <c r="O2211" s="32">
        <f t="shared" si="204"/>
        <v>39.92</v>
      </c>
      <c r="P2211" s="37">
        <f t="shared" si="209"/>
        <v>47.904000000000003</v>
      </c>
      <c r="Q2211" s="32">
        <f t="shared" si="205"/>
        <v>15.079999999999998</v>
      </c>
      <c r="R2211" s="32">
        <f t="shared" si="206"/>
        <v>7.0959999999999965</v>
      </c>
      <c r="S2211" s="26">
        <f t="shared" si="207"/>
        <v>1</v>
      </c>
      <c r="T2211" s="26">
        <f t="shared" si="208"/>
        <v>1</v>
      </c>
    </row>
    <row r="2212" spans="13:20" ht="15" x14ac:dyDescent="0.3">
      <c r="M2212" s="34">
        <v>2206.5</v>
      </c>
      <c r="N2212" s="34">
        <v>4.4000000000000004</v>
      </c>
      <c r="O2212" s="32">
        <f t="shared" si="204"/>
        <v>39.92</v>
      </c>
      <c r="P2212" s="37">
        <f t="shared" si="209"/>
        <v>47.904000000000003</v>
      </c>
      <c r="Q2212" s="32">
        <f t="shared" si="205"/>
        <v>15.079999999999998</v>
      </c>
      <c r="R2212" s="32">
        <f t="shared" si="206"/>
        <v>7.0959999999999965</v>
      </c>
      <c r="S2212" s="26">
        <f t="shared" si="207"/>
        <v>1</v>
      </c>
      <c r="T2212" s="26">
        <f t="shared" si="208"/>
        <v>1</v>
      </c>
    </row>
    <row r="2213" spans="13:20" ht="15" x14ac:dyDescent="0.3">
      <c r="M2213" s="34">
        <v>2207.5</v>
      </c>
      <c r="N2213" s="34">
        <v>4.4000000000000004</v>
      </c>
      <c r="O2213" s="32">
        <f t="shared" si="204"/>
        <v>39.92</v>
      </c>
      <c r="P2213" s="37">
        <f t="shared" si="209"/>
        <v>47.904000000000003</v>
      </c>
      <c r="Q2213" s="32">
        <f t="shared" si="205"/>
        <v>15.079999999999998</v>
      </c>
      <c r="R2213" s="32">
        <f t="shared" si="206"/>
        <v>7.0959999999999965</v>
      </c>
      <c r="S2213" s="26">
        <f t="shared" si="207"/>
        <v>1</v>
      </c>
      <c r="T2213" s="26">
        <f t="shared" si="208"/>
        <v>1</v>
      </c>
    </row>
    <row r="2214" spans="13:20" ht="15" x14ac:dyDescent="0.3">
      <c r="M2214" s="34">
        <v>2208.5</v>
      </c>
      <c r="N2214" s="34">
        <v>3.9</v>
      </c>
      <c r="O2214" s="32">
        <f t="shared" si="204"/>
        <v>39.019999999999996</v>
      </c>
      <c r="P2214" s="37">
        <f t="shared" si="209"/>
        <v>46.823999999999991</v>
      </c>
      <c r="Q2214" s="32">
        <f t="shared" si="205"/>
        <v>15.980000000000004</v>
      </c>
      <c r="R2214" s="32">
        <f t="shared" si="206"/>
        <v>8.176000000000009</v>
      </c>
      <c r="S2214" s="26">
        <f t="shared" si="207"/>
        <v>1</v>
      </c>
      <c r="T2214" s="26">
        <f t="shared" si="208"/>
        <v>1</v>
      </c>
    </row>
    <row r="2215" spans="13:20" ht="15" x14ac:dyDescent="0.3">
      <c r="M2215" s="34">
        <v>2209.5</v>
      </c>
      <c r="N2215" s="34">
        <v>3.9</v>
      </c>
      <c r="O2215" s="32">
        <f t="shared" si="204"/>
        <v>39.019999999999996</v>
      </c>
      <c r="P2215" s="37">
        <f t="shared" si="209"/>
        <v>46.823999999999991</v>
      </c>
      <c r="Q2215" s="32">
        <f t="shared" si="205"/>
        <v>15.980000000000004</v>
      </c>
      <c r="R2215" s="32">
        <f t="shared" si="206"/>
        <v>8.176000000000009</v>
      </c>
      <c r="S2215" s="26">
        <f t="shared" si="207"/>
        <v>1</v>
      </c>
      <c r="T2215" s="26">
        <f t="shared" si="208"/>
        <v>1</v>
      </c>
    </row>
    <row r="2216" spans="13:20" ht="15" x14ac:dyDescent="0.3">
      <c r="M2216" s="34">
        <v>2210.5</v>
      </c>
      <c r="N2216" s="34">
        <v>3.9</v>
      </c>
      <c r="O2216" s="32">
        <f t="shared" si="204"/>
        <v>39.019999999999996</v>
      </c>
      <c r="P2216" s="37">
        <f t="shared" si="209"/>
        <v>46.823999999999991</v>
      </c>
      <c r="Q2216" s="32">
        <f t="shared" si="205"/>
        <v>15.980000000000004</v>
      </c>
      <c r="R2216" s="32">
        <f t="shared" si="206"/>
        <v>8.176000000000009</v>
      </c>
      <c r="S2216" s="26">
        <f t="shared" si="207"/>
        <v>1</v>
      </c>
      <c r="T2216" s="26">
        <f t="shared" si="208"/>
        <v>1</v>
      </c>
    </row>
    <row r="2217" spans="13:20" ht="15" x14ac:dyDescent="0.3">
      <c r="M2217" s="34">
        <v>2211.5</v>
      </c>
      <c r="N2217" s="34">
        <v>3.9</v>
      </c>
      <c r="O2217" s="32">
        <f t="shared" si="204"/>
        <v>39.019999999999996</v>
      </c>
      <c r="P2217" s="37">
        <f t="shared" si="209"/>
        <v>46.823999999999991</v>
      </c>
      <c r="Q2217" s="32">
        <f t="shared" si="205"/>
        <v>15.980000000000004</v>
      </c>
      <c r="R2217" s="32">
        <f t="shared" si="206"/>
        <v>8.176000000000009</v>
      </c>
      <c r="S2217" s="26">
        <f t="shared" si="207"/>
        <v>1</v>
      </c>
      <c r="T2217" s="26">
        <f t="shared" si="208"/>
        <v>1</v>
      </c>
    </row>
    <row r="2218" spans="13:20" ht="15" x14ac:dyDescent="0.3">
      <c r="M2218" s="34">
        <v>2212.5</v>
      </c>
      <c r="N2218" s="34">
        <v>3.9</v>
      </c>
      <c r="O2218" s="32">
        <f t="shared" si="204"/>
        <v>39.019999999999996</v>
      </c>
      <c r="P2218" s="37">
        <f t="shared" si="209"/>
        <v>46.823999999999991</v>
      </c>
      <c r="Q2218" s="32">
        <f t="shared" si="205"/>
        <v>15.980000000000004</v>
      </c>
      <c r="R2218" s="32">
        <f t="shared" si="206"/>
        <v>8.176000000000009</v>
      </c>
      <c r="S2218" s="26">
        <f t="shared" si="207"/>
        <v>1</v>
      </c>
      <c r="T2218" s="26">
        <f t="shared" si="208"/>
        <v>1</v>
      </c>
    </row>
    <row r="2219" spans="13:20" ht="15" x14ac:dyDescent="0.3">
      <c r="M2219" s="34">
        <v>2213.5</v>
      </c>
      <c r="N2219" s="34">
        <v>3.9</v>
      </c>
      <c r="O2219" s="32">
        <f t="shared" si="204"/>
        <v>39.019999999999996</v>
      </c>
      <c r="P2219" s="37">
        <f t="shared" si="209"/>
        <v>46.823999999999991</v>
      </c>
      <c r="Q2219" s="32">
        <f t="shared" si="205"/>
        <v>15.980000000000004</v>
      </c>
      <c r="R2219" s="32">
        <f t="shared" si="206"/>
        <v>8.176000000000009</v>
      </c>
      <c r="S2219" s="26">
        <f t="shared" si="207"/>
        <v>1</v>
      </c>
      <c r="T2219" s="26">
        <f t="shared" si="208"/>
        <v>1</v>
      </c>
    </row>
    <row r="2220" spans="13:20" ht="15" x14ac:dyDescent="0.3">
      <c r="M2220" s="34">
        <v>2214.5</v>
      </c>
      <c r="N2220" s="34">
        <v>3.9</v>
      </c>
      <c r="O2220" s="32">
        <f t="shared" si="204"/>
        <v>39.019999999999996</v>
      </c>
      <c r="P2220" s="37">
        <f t="shared" si="209"/>
        <v>46.823999999999991</v>
      </c>
      <c r="Q2220" s="32">
        <f t="shared" si="205"/>
        <v>15.980000000000004</v>
      </c>
      <c r="R2220" s="32">
        <f t="shared" si="206"/>
        <v>8.176000000000009</v>
      </c>
      <c r="S2220" s="26">
        <f t="shared" si="207"/>
        <v>1</v>
      </c>
      <c r="T2220" s="26">
        <f t="shared" si="208"/>
        <v>1</v>
      </c>
    </row>
    <row r="2221" spans="13:20" ht="15" x14ac:dyDescent="0.3">
      <c r="M2221" s="34">
        <v>2215.5</v>
      </c>
      <c r="N2221" s="34">
        <v>4.4000000000000004</v>
      </c>
      <c r="O2221" s="32">
        <f t="shared" si="204"/>
        <v>39.92</v>
      </c>
      <c r="P2221" s="37">
        <f t="shared" si="209"/>
        <v>47.904000000000003</v>
      </c>
      <c r="Q2221" s="32">
        <f t="shared" si="205"/>
        <v>15.079999999999998</v>
      </c>
      <c r="R2221" s="32">
        <f t="shared" si="206"/>
        <v>7.0959999999999965</v>
      </c>
      <c r="S2221" s="26">
        <f t="shared" si="207"/>
        <v>1</v>
      </c>
      <c r="T2221" s="26">
        <f t="shared" si="208"/>
        <v>1</v>
      </c>
    </row>
    <row r="2222" spans="13:20" ht="15" x14ac:dyDescent="0.3">
      <c r="M2222" s="34">
        <v>2216.5</v>
      </c>
      <c r="N2222" s="34">
        <v>3.9</v>
      </c>
      <c r="O2222" s="32">
        <f t="shared" si="204"/>
        <v>39.019999999999996</v>
      </c>
      <c r="P2222" s="37">
        <f t="shared" si="209"/>
        <v>46.823999999999991</v>
      </c>
      <c r="Q2222" s="32">
        <f t="shared" si="205"/>
        <v>15.980000000000004</v>
      </c>
      <c r="R2222" s="32">
        <f t="shared" si="206"/>
        <v>8.176000000000009</v>
      </c>
      <c r="S2222" s="26">
        <f t="shared" si="207"/>
        <v>1</v>
      </c>
      <c r="T2222" s="26">
        <f t="shared" si="208"/>
        <v>1</v>
      </c>
    </row>
    <row r="2223" spans="13:20" ht="15" x14ac:dyDescent="0.3">
      <c r="M2223" s="34">
        <v>2217.5</v>
      </c>
      <c r="N2223" s="34">
        <v>3.9</v>
      </c>
      <c r="O2223" s="32">
        <f t="shared" si="204"/>
        <v>39.019999999999996</v>
      </c>
      <c r="P2223" s="37">
        <f t="shared" si="209"/>
        <v>46.823999999999991</v>
      </c>
      <c r="Q2223" s="32">
        <f t="shared" si="205"/>
        <v>15.980000000000004</v>
      </c>
      <c r="R2223" s="32">
        <f t="shared" si="206"/>
        <v>8.176000000000009</v>
      </c>
      <c r="S2223" s="26">
        <f t="shared" si="207"/>
        <v>1</v>
      </c>
      <c r="T2223" s="26">
        <f t="shared" si="208"/>
        <v>1</v>
      </c>
    </row>
    <row r="2224" spans="13:20" ht="15" x14ac:dyDescent="0.3">
      <c r="M2224" s="34">
        <v>2218.5</v>
      </c>
      <c r="N2224" s="34">
        <v>3.9</v>
      </c>
      <c r="O2224" s="32">
        <f t="shared" si="204"/>
        <v>39.019999999999996</v>
      </c>
      <c r="P2224" s="37">
        <f t="shared" si="209"/>
        <v>46.823999999999991</v>
      </c>
      <c r="Q2224" s="32">
        <f t="shared" si="205"/>
        <v>15.980000000000004</v>
      </c>
      <c r="R2224" s="32">
        <f t="shared" si="206"/>
        <v>8.176000000000009</v>
      </c>
      <c r="S2224" s="26">
        <f t="shared" si="207"/>
        <v>1</v>
      </c>
      <c r="T2224" s="26">
        <f t="shared" si="208"/>
        <v>1</v>
      </c>
    </row>
    <row r="2225" spans="13:20" ht="15" x14ac:dyDescent="0.3">
      <c r="M2225" s="34">
        <v>2219.5</v>
      </c>
      <c r="N2225" s="34">
        <v>3.9</v>
      </c>
      <c r="O2225" s="32">
        <f t="shared" si="204"/>
        <v>39.019999999999996</v>
      </c>
      <c r="P2225" s="37">
        <f t="shared" si="209"/>
        <v>46.823999999999991</v>
      </c>
      <c r="Q2225" s="32">
        <f t="shared" si="205"/>
        <v>15.980000000000004</v>
      </c>
      <c r="R2225" s="32">
        <f t="shared" si="206"/>
        <v>8.176000000000009</v>
      </c>
      <c r="S2225" s="26">
        <f t="shared" si="207"/>
        <v>1</v>
      </c>
      <c r="T2225" s="26">
        <f t="shared" si="208"/>
        <v>1</v>
      </c>
    </row>
    <row r="2226" spans="13:20" ht="15" x14ac:dyDescent="0.3">
      <c r="M2226" s="34">
        <v>2220.5</v>
      </c>
      <c r="N2226" s="34">
        <v>3.9</v>
      </c>
      <c r="O2226" s="32">
        <f t="shared" si="204"/>
        <v>39.019999999999996</v>
      </c>
      <c r="P2226" s="37">
        <f t="shared" si="209"/>
        <v>46.823999999999991</v>
      </c>
      <c r="Q2226" s="32">
        <f t="shared" si="205"/>
        <v>15.980000000000004</v>
      </c>
      <c r="R2226" s="32">
        <f t="shared" si="206"/>
        <v>8.176000000000009</v>
      </c>
      <c r="S2226" s="26">
        <f t="shared" si="207"/>
        <v>1</v>
      </c>
      <c r="T2226" s="26">
        <f t="shared" si="208"/>
        <v>1</v>
      </c>
    </row>
    <row r="2227" spans="13:20" ht="15" x14ac:dyDescent="0.3">
      <c r="M2227" s="34">
        <v>2221.5</v>
      </c>
      <c r="N2227" s="34">
        <v>3.9</v>
      </c>
      <c r="O2227" s="32">
        <f t="shared" si="204"/>
        <v>39.019999999999996</v>
      </c>
      <c r="P2227" s="37">
        <f t="shared" si="209"/>
        <v>46.823999999999991</v>
      </c>
      <c r="Q2227" s="32">
        <f t="shared" si="205"/>
        <v>15.980000000000004</v>
      </c>
      <c r="R2227" s="32">
        <f t="shared" si="206"/>
        <v>8.176000000000009</v>
      </c>
      <c r="S2227" s="26">
        <f t="shared" si="207"/>
        <v>1</v>
      </c>
      <c r="T2227" s="26">
        <f t="shared" si="208"/>
        <v>1</v>
      </c>
    </row>
    <row r="2228" spans="13:20" ht="15" x14ac:dyDescent="0.3">
      <c r="M2228" s="34">
        <v>2222.5</v>
      </c>
      <c r="N2228" s="34">
        <v>3.9</v>
      </c>
      <c r="O2228" s="32">
        <f t="shared" si="204"/>
        <v>39.019999999999996</v>
      </c>
      <c r="P2228" s="37">
        <f t="shared" si="209"/>
        <v>46.823999999999991</v>
      </c>
      <c r="Q2228" s="32">
        <f t="shared" si="205"/>
        <v>15.980000000000004</v>
      </c>
      <c r="R2228" s="32">
        <f t="shared" si="206"/>
        <v>8.176000000000009</v>
      </c>
      <c r="S2228" s="26">
        <f t="shared" si="207"/>
        <v>1</v>
      </c>
      <c r="T2228" s="26">
        <f t="shared" si="208"/>
        <v>1</v>
      </c>
    </row>
    <row r="2229" spans="13:20" ht="15" x14ac:dyDescent="0.3">
      <c r="M2229" s="34">
        <v>2223.5</v>
      </c>
      <c r="N2229" s="34">
        <v>3.9</v>
      </c>
      <c r="O2229" s="32">
        <f t="shared" si="204"/>
        <v>39.019999999999996</v>
      </c>
      <c r="P2229" s="37">
        <f t="shared" si="209"/>
        <v>46.823999999999991</v>
      </c>
      <c r="Q2229" s="32">
        <f t="shared" si="205"/>
        <v>15.980000000000004</v>
      </c>
      <c r="R2229" s="32">
        <f t="shared" si="206"/>
        <v>8.176000000000009</v>
      </c>
      <c r="S2229" s="26">
        <f t="shared" si="207"/>
        <v>1</v>
      </c>
      <c r="T2229" s="26">
        <f t="shared" si="208"/>
        <v>1</v>
      </c>
    </row>
    <row r="2230" spans="13:20" ht="15" x14ac:dyDescent="0.3">
      <c r="M2230" s="34">
        <v>2224.5</v>
      </c>
      <c r="N2230" s="34">
        <v>3.9</v>
      </c>
      <c r="O2230" s="32">
        <f t="shared" si="204"/>
        <v>39.019999999999996</v>
      </c>
      <c r="P2230" s="37">
        <f t="shared" si="209"/>
        <v>46.823999999999991</v>
      </c>
      <c r="Q2230" s="32">
        <f t="shared" si="205"/>
        <v>15.980000000000004</v>
      </c>
      <c r="R2230" s="32">
        <f t="shared" si="206"/>
        <v>8.176000000000009</v>
      </c>
      <c r="S2230" s="26">
        <f t="shared" si="207"/>
        <v>1</v>
      </c>
      <c r="T2230" s="26">
        <f t="shared" si="208"/>
        <v>1</v>
      </c>
    </row>
    <row r="2231" spans="13:20" ht="15" x14ac:dyDescent="0.3">
      <c r="M2231" s="34">
        <v>2225.5</v>
      </c>
      <c r="N2231" s="34">
        <v>3.9</v>
      </c>
      <c r="O2231" s="32">
        <f t="shared" si="204"/>
        <v>39.019999999999996</v>
      </c>
      <c r="P2231" s="37">
        <f t="shared" si="209"/>
        <v>46.823999999999991</v>
      </c>
      <c r="Q2231" s="32">
        <f t="shared" si="205"/>
        <v>15.980000000000004</v>
      </c>
      <c r="R2231" s="32">
        <f t="shared" si="206"/>
        <v>8.176000000000009</v>
      </c>
      <c r="S2231" s="26">
        <f t="shared" si="207"/>
        <v>1</v>
      </c>
      <c r="T2231" s="26">
        <f t="shared" si="208"/>
        <v>1</v>
      </c>
    </row>
    <row r="2232" spans="13:20" ht="15" x14ac:dyDescent="0.3">
      <c r="M2232" s="34">
        <v>2226.5</v>
      </c>
      <c r="N2232" s="34">
        <v>3.9</v>
      </c>
      <c r="O2232" s="32">
        <f t="shared" si="204"/>
        <v>39.019999999999996</v>
      </c>
      <c r="P2232" s="37">
        <f t="shared" si="209"/>
        <v>46.823999999999991</v>
      </c>
      <c r="Q2232" s="32">
        <f t="shared" si="205"/>
        <v>15.980000000000004</v>
      </c>
      <c r="R2232" s="32">
        <f t="shared" si="206"/>
        <v>8.176000000000009</v>
      </c>
      <c r="S2232" s="26">
        <f t="shared" si="207"/>
        <v>1</v>
      </c>
      <c r="T2232" s="26">
        <f t="shared" si="208"/>
        <v>1</v>
      </c>
    </row>
    <row r="2233" spans="13:20" ht="15" x14ac:dyDescent="0.3">
      <c r="M2233" s="34">
        <v>2227.5</v>
      </c>
      <c r="N2233" s="34">
        <v>3.9</v>
      </c>
      <c r="O2233" s="32">
        <f t="shared" si="204"/>
        <v>39.019999999999996</v>
      </c>
      <c r="P2233" s="37">
        <f t="shared" si="209"/>
        <v>46.823999999999991</v>
      </c>
      <c r="Q2233" s="32">
        <f t="shared" si="205"/>
        <v>15.980000000000004</v>
      </c>
      <c r="R2233" s="32">
        <f t="shared" si="206"/>
        <v>8.176000000000009</v>
      </c>
      <c r="S2233" s="26">
        <f t="shared" si="207"/>
        <v>1</v>
      </c>
      <c r="T2233" s="26">
        <f t="shared" si="208"/>
        <v>1</v>
      </c>
    </row>
    <row r="2234" spans="13:20" ht="15" x14ac:dyDescent="0.3">
      <c r="M2234" s="34">
        <v>2228.5</v>
      </c>
      <c r="N2234" s="34">
        <v>4.4000000000000004</v>
      </c>
      <c r="O2234" s="32">
        <f t="shared" si="204"/>
        <v>39.92</v>
      </c>
      <c r="P2234" s="37">
        <f t="shared" si="209"/>
        <v>47.904000000000003</v>
      </c>
      <c r="Q2234" s="32">
        <f t="shared" si="205"/>
        <v>15.079999999999998</v>
      </c>
      <c r="R2234" s="32">
        <f t="shared" si="206"/>
        <v>7.0959999999999965</v>
      </c>
      <c r="S2234" s="26">
        <f t="shared" si="207"/>
        <v>1</v>
      </c>
      <c r="T2234" s="26">
        <f t="shared" si="208"/>
        <v>1</v>
      </c>
    </row>
    <row r="2235" spans="13:20" ht="15" x14ac:dyDescent="0.3">
      <c r="M2235" s="34">
        <v>2229.5</v>
      </c>
      <c r="N2235" s="34">
        <v>4.4000000000000004</v>
      </c>
      <c r="O2235" s="32">
        <f t="shared" si="204"/>
        <v>39.92</v>
      </c>
      <c r="P2235" s="37">
        <f t="shared" si="209"/>
        <v>47.904000000000003</v>
      </c>
      <c r="Q2235" s="32">
        <f t="shared" si="205"/>
        <v>15.079999999999998</v>
      </c>
      <c r="R2235" s="32">
        <f t="shared" si="206"/>
        <v>7.0959999999999965</v>
      </c>
      <c r="S2235" s="26">
        <f t="shared" si="207"/>
        <v>1</v>
      </c>
      <c r="T2235" s="26">
        <f t="shared" si="208"/>
        <v>1</v>
      </c>
    </row>
    <row r="2236" spans="13:20" ht="15" x14ac:dyDescent="0.3">
      <c r="M2236" s="34">
        <v>2230.5</v>
      </c>
      <c r="N2236" s="34">
        <v>4.4000000000000004</v>
      </c>
      <c r="O2236" s="32">
        <f t="shared" si="204"/>
        <v>39.92</v>
      </c>
      <c r="P2236" s="37">
        <f t="shared" si="209"/>
        <v>47.904000000000003</v>
      </c>
      <c r="Q2236" s="32">
        <f t="shared" si="205"/>
        <v>15.079999999999998</v>
      </c>
      <c r="R2236" s="32">
        <f t="shared" si="206"/>
        <v>7.0959999999999965</v>
      </c>
      <c r="S2236" s="26">
        <f t="shared" si="207"/>
        <v>1</v>
      </c>
      <c r="T2236" s="26">
        <f t="shared" si="208"/>
        <v>1</v>
      </c>
    </row>
    <row r="2237" spans="13:20" ht="15" x14ac:dyDescent="0.3">
      <c r="M2237" s="34">
        <v>2231.5</v>
      </c>
      <c r="N2237" s="34">
        <v>4.4000000000000004</v>
      </c>
      <c r="O2237" s="32">
        <f t="shared" si="204"/>
        <v>39.92</v>
      </c>
      <c r="P2237" s="37">
        <f t="shared" si="209"/>
        <v>47.904000000000003</v>
      </c>
      <c r="Q2237" s="32">
        <f t="shared" si="205"/>
        <v>15.079999999999998</v>
      </c>
      <c r="R2237" s="32">
        <f t="shared" si="206"/>
        <v>7.0959999999999965</v>
      </c>
      <c r="S2237" s="26">
        <f t="shared" si="207"/>
        <v>1</v>
      </c>
      <c r="T2237" s="26">
        <f t="shared" si="208"/>
        <v>1</v>
      </c>
    </row>
    <row r="2238" spans="13:20" ht="15" x14ac:dyDescent="0.3">
      <c r="M2238" s="34">
        <v>2232.5</v>
      </c>
      <c r="N2238" s="34">
        <v>4.4000000000000004</v>
      </c>
      <c r="O2238" s="32">
        <f t="shared" si="204"/>
        <v>39.92</v>
      </c>
      <c r="P2238" s="37">
        <f t="shared" si="209"/>
        <v>47.904000000000003</v>
      </c>
      <c r="Q2238" s="32">
        <f t="shared" si="205"/>
        <v>15.079999999999998</v>
      </c>
      <c r="R2238" s="32">
        <f t="shared" si="206"/>
        <v>7.0959999999999965</v>
      </c>
      <c r="S2238" s="26">
        <f t="shared" si="207"/>
        <v>1</v>
      </c>
      <c r="T2238" s="26">
        <f t="shared" si="208"/>
        <v>1</v>
      </c>
    </row>
    <row r="2239" spans="13:20" ht="15" x14ac:dyDescent="0.3">
      <c r="M2239" s="34">
        <v>2233.5</v>
      </c>
      <c r="N2239" s="34">
        <v>5</v>
      </c>
      <c r="O2239" s="32">
        <f t="shared" si="204"/>
        <v>41</v>
      </c>
      <c r="P2239" s="37">
        <f t="shared" si="209"/>
        <v>49.199999999999996</v>
      </c>
      <c r="Q2239" s="32">
        <f t="shared" si="205"/>
        <v>14</v>
      </c>
      <c r="R2239" s="32">
        <f t="shared" si="206"/>
        <v>5.8000000000000043</v>
      </c>
      <c r="S2239" s="26">
        <f t="shared" si="207"/>
        <v>1</v>
      </c>
      <c r="T2239" s="26">
        <f t="shared" si="208"/>
        <v>1</v>
      </c>
    </row>
    <row r="2240" spans="13:20" ht="15" x14ac:dyDescent="0.3">
      <c r="M2240" s="34">
        <v>2234.5</v>
      </c>
      <c r="N2240" s="34">
        <v>5</v>
      </c>
      <c r="O2240" s="32">
        <f t="shared" si="204"/>
        <v>41</v>
      </c>
      <c r="P2240" s="37">
        <f t="shared" si="209"/>
        <v>49.199999999999996</v>
      </c>
      <c r="Q2240" s="32">
        <f t="shared" si="205"/>
        <v>14</v>
      </c>
      <c r="R2240" s="32">
        <f t="shared" si="206"/>
        <v>5.8000000000000043</v>
      </c>
      <c r="S2240" s="26">
        <f t="shared" si="207"/>
        <v>1</v>
      </c>
      <c r="T2240" s="26">
        <f t="shared" si="208"/>
        <v>1</v>
      </c>
    </row>
    <row r="2241" spans="13:20" ht="15" x14ac:dyDescent="0.3">
      <c r="M2241" s="34">
        <v>2235.5</v>
      </c>
      <c r="N2241" s="34">
        <v>5.6</v>
      </c>
      <c r="O2241" s="32">
        <f t="shared" si="204"/>
        <v>42.08</v>
      </c>
      <c r="P2241" s="37">
        <f t="shared" si="209"/>
        <v>50.495999999999995</v>
      </c>
      <c r="Q2241" s="32">
        <f t="shared" si="205"/>
        <v>12.920000000000002</v>
      </c>
      <c r="R2241" s="32">
        <f t="shared" si="206"/>
        <v>4.5040000000000049</v>
      </c>
      <c r="S2241" s="26">
        <f t="shared" si="207"/>
        <v>1</v>
      </c>
      <c r="T2241" s="26">
        <f t="shared" si="208"/>
        <v>1</v>
      </c>
    </row>
    <row r="2242" spans="13:20" ht="15" x14ac:dyDescent="0.3">
      <c r="M2242" s="34">
        <v>2236.5</v>
      </c>
      <c r="N2242" s="34">
        <v>5.6</v>
      </c>
      <c r="O2242" s="32">
        <f t="shared" si="204"/>
        <v>42.08</v>
      </c>
      <c r="P2242" s="37">
        <f t="shared" si="209"/>
        <v>50.495999999999995</v>
      </c>
      <c r="Q2242" s="32">
        <f t="shared" si="205"/>
        <v>12.920000000000002</v>
      </c>
      <c r="R2242" s="32">
        <f t="shared" si="206"/>
        <v>4.5040000000000049</v>
      </c>
      <c r="S2242" s="26">
        <f t="shared" si="207"/>
        <v>1</v>
      </c>
      <c r="T2242" s="26">
        <f t="shared" si="208"/>
        <v>1</v>
      </c>
    </row>
    <row r="2243" spans="13:20" ht="15" x14ac:dyDescent="0.3">
      <c r="M2243" s="34">
        <v>2237.5</v>
      </c>
      <c r="N2243" s="34">
        <v>5.6</v>
      </c>
      <c r="O2243" s="32">
        <f t="shared" si="204"/>
        <v>42.08</v>
      </c>
      <c r="P2243" s="37">
        <f t="shared" si="209"/>
        <v>50.495999999999995</v>
      </c>
      <c r="Q2243" s="32">
        <f t="shared" si="205"/>
        <v>12.920000000000002</v>
      </c>
      <c r="R2243" s="32">
        <f t="shared" si="206"/>
        <v>4.5040000000000049</v>
      </c>
      <c r="S2243" s="26">
        <f t="shared" si="207"/>
        <v>1</v>
      </c>
      <c r="T2243" s="26">
        <f t="shared" si="208"/>
        <v>1</v>
      </c>
    </row>
    <row r="2244" spans="13:20" ht="15" x14ac:dyDescent="0.3">
      <c r="M2244" s="34">
        <v>2238.5</v>
      </c>
      <c r="N2244" s="34">
        <v>6.1</v>
      </c>
      <c r="O2244" s="32">
        <f t="shared" si="204"/>
        <v>42.980000000000004</v>
      </c>
      <c r="P2244" s="37">
        <f t="shared" si="209"/>
        <v>51.576000000000001</v>
      </c>
      <c r="Q2244" s="32">
        <f t="shared" si="205"/>
        <v>12.019999999999996</v>
      </c>
      <c r="R2244" s="32">
        <f t="shared" si="206"/>
        <v>3.4239999999999995</v>
      </c>
      <c r="S2244" s="26">
        <f t="shared" si="207"/>
        <v>1</v>
      </c>
      <c r="T2244" s="26">
        <f t="shared" si="208"/>
        <v>1</v>
      </c>
    </row>
    <row r="2245" spans="13:20" ht="15" x14ac:dyDescent="0.3">
      <c r="M2245" s="34">
        <v>2239.5</v>
      </c>
      <c r="N2245" s="34">
        <v>7.2</v>
      </c>
      <c r="O2245" s="32">
        <f t="shared" si="204"/>
        <v>44.96</v>
      </c>
      <c r="P2245" s="37">
        <f t="shared" si="209"/>
        <v>53.951999999999998</v>
      </c>
      <c r="Q2245" s="32">
        <f t="shared" si="205"/>
        <v>10.039999999999999</v>
      </c>
      <c r="R2245" s="32">
        <f t="shared" si="206"/>
        <v>1.0480000000000018</v>
      </c>
      <c r="S2245" s="26">
        <f t="shared" si="207"/>
        <v>1</v>
      </c>
      <c r="T2245" s="26">
        <f t="shared" si="208"/>
        <v>1</v>
      </c>
    </row>
    <row r="2246" spans="13:20" ht="15" x14ac:dyDescent="0.3">
      <c r="M2246" s="34">
        <v>2240.5</v>
      </c>
      <c r="N2246" s="34">
        <v>8.9</v>
      </c>
      <c r="O2246" s="32">
        <f t="shared" ref="O2246:O2309" si="210">CONVERT(N2246,"C","F")</f>
        <v>48.019999999999996</v>
      </c>
      <c r="P2246" s="37">
        <f t="shared" si="209"/>
        <v>57.623999999999995</v>
      </c>
      <c r="Q2246" s="32">
        <f t="shared" ref="Q2246:Q2309" si="211">$L$3-O2246</f>
        <v>6.980000000000004</v>
      </c>
      <c r="R2246" s="32">
        <f t="shared" ref="R2246:R2309" si="212">$L$3-P2246</f>
        <v>-2.6239999999999952</v>
      </c>
      <c r="S2246" s="26">
        <f t="shared" ref="S2246:S2309" si="213">IF(O2246&lt;=$L$3, 1, 0)</f>
        <v>1</v>
      </c>
      <c r="T2246" s="26">
        <f t="shared" ref="T2246:T2309" si="214">IF(P2246&lt;=$L$3, 1, 0)</f>
        <v>0</v>
      </c>
    </row>
    <row r="2247" spans="13:20" ht="15" x14ac:dyDescent="0.3">
      <c r="M2247" s="34">
        <v>2241.5</v>
      </c>
      <c r="N2247" s="34">
        <v>8.3000000000000007</v>
      </c>
      <c r="O2247" s="32">
        <f t="shared" si="210"/>
        <v>46.94</v>
      </c>
      <c r="P2247" s="37">
        <f t="shared" ref="P2247:P2310" si="215">O2247*1.2</f>
        <v>56.327999999999996</v>
      </c>
      <c r="Q2247" s="32">
        <f t="shared" si="211"/>
        <v>8.0600000000000023</v>
      </c>
      <c r="R2247" s="32">
        <f t="shared" si="212"/>
        <v>-1.3279999999999959</v>
      </c>
      <c r="S2247" s="26">
        <f t="shared" si="213"/>
        <v>1</v>
      </c>
      <c r="T2247" s="26">
        <f t="shared" si="214"/>
        <v>0</v>
      </c>
    </row>
    <row r="2248" spans="13:20" ht="15" x14ac:dyDescent="0.3">
      <c r="M2248" s="34">
        <v>2242.5</v>
      </c>
      <c r="N2248" s="34">
        <v>7.8</v>
      </c>
      <c r="O2248" s="32">
        <f t="shared" si="210"/>
        <v>46.04</v>
      </c>
      <c r="P2248" s="37">
        <f t="shared" si="215"/>
        <v>55.247999999999998</v>
      </c>
      <c r="Q2248" s="32">
        <f t="shared" si="211"/>
        <v>8.9600000000000009</v>
      </c>
      <c r="R2248" s="32">
        <f t="shared" si="212"/>
        <v>-0.24799999999999756</v>
      </c>
      <c r="S2248" s="26">
        <f t="shared" si="213"/>
        <v>1</v>
      </c>
      <c r="T2248" s="26">
        <f t="shared" si="214"/>
        <v>0</v>
      </c>
    </row>
    <row r="2249" spans="13:20" ht="15" x14ac:dyDescent="0.3">
      <c r="M2249" s="34">
        <v>2243.5</v>
      </c>
      <c r="N2249" s="34">
        <v>7.8</v>
      </c>
      <c r="O2249" s="32">
        <f t="shared" si="210"/>
        <v>46.04</v>
      </c>
      <c r="P2249" s="37">
        <f t="shared" si="215"/>
        <v>55.247999999999998</v>
      </c>
      <c r="Q2249" s="32">
        <f t="shared" si="211"/>
        <v>8.9600000000000009</v>
      </c>
      <c r="R2249" s="32">
        <f t="shared" si="212"/>
        <v>-0.24799999999999756</v>
      </c>
      <c r="S2249" s="26">
        <f t="shared" si="213"/>
        <v>1</v>
      </c>
      <c r="T2249" s="26">
        <f t="shared" si="214"/>
        <v>0</v>
      </c>
    </row>
    <row r="2250" spans="13:20" ht="15" x14ac:dyDescent="0.3">
      <c r="M2250" s="34">
        <v>2244.5</v>
      </c>
      <c r="N2250" s="34">
        <v>7.8</v>
      </c>
      <c r="O2250" s="32">
        <f t="shared" si="210"/>
        <v>46.04</v>
      </c>
      <c r="P2250" s="37">
        <f t="shared" si="215"/>
        <v>55.247999999999998</v>
      </c>
      <c r="Q2250" s="32">
        <f t="shared" si="211"/>
        <v>8.9600000000000009</v>
      </c>
      <c r="R2250" s="32">
        <f t="shared" si="212"/>
        <v>-0.24799999999999756</v>
      </c>
      <c r="S2250" s="26">
        <f t="shared" si="213"/>
        <v>1</v>
      </c>
      <c r="T2250" s="26">
        <f t="shared" si="214"/>
        <v>0</v>
      </c>
    </row>
    <row r="2251" spans="13:20" ht="15" x14ac:dyDescent="0.3">
      <c r="M2251" s="34">
        <v>2245.5</v>
      </c>
      <c r="N2251" s="34">
        <v>7.8</v>
      </c>
      <c r="O2251" s="32">
        <f t="shared" si="210"/>
        <v>46.04</v>
      </c>
      <c r="P2251" s="37">
        <f t="shared" si="215"/>
        <v>55.247999999999998</v>
      </c>
      <c r="Q2251" s="32">
        <f t="shared" si="211"/>
        <v>8.9600000000000009</v>
      </c>
      <c r="R2251" s="32">
        <f t="shared" si="212"/>
        <v>-0.24799999999999756</v>
      </c>
      <c r="S2251" s="26">
        <f t="shared" si="213"/>
        <v>1</v>
      </c>
      <c r="T2251" s="26">
        <f t="shared" si="214"/>
        <v>0</v>
      </c>
    </row>
    <row r="2252" spans="13:20" ht="15" x14ac:dyDescent="0.3">
      <c r="M2252" s="34">
        <v>2246.5</v>
      </c>
      <c r="N2252" s="34">
        <v>7.8</v>
      </c>
      <c r="O2252" s="32">
        <f t="shared" si="210"/>
        <v>46.04</v>
      </c>
      <c r="P2252" s="37">
        <f t="shared" si="215"/>
        <v>55.247999999999998</v>
      </c>
      <c r="Q2252" s="32">
        <f t="shared" si="211"/>
        <v>8.9600000000000009</v>
      </c>
      <c r="R2252" s="32">
        <f t="shared" si="212"/>
        <v>-0.24799999999999756</v>
      </c>
      <c r="S2252" s="26">
        <f t="shared" si="213"/>
        <v>1</v>
      </c>
      <c r="T2252" s="26">
        <f t="shared" si="214"/>
        <v>0</v>
      </c>
    </row>
    <row r="2253" spans="13:20" ht="15" x14ac:dyDescent="0.3">
      <c r="M2253" s="34">
        <v>2247.5</v>
      </c>
      <c r="N2253" s="34">
        <v>7.8</v>
      </c>
      <c r="O2253" s="32">
        <f t="shared" si="210"/>
        <v>46.04</v>
      </c>
      <c r="P2253" s="37">
        <f t="shared" si="215"/>
        <v>55.247999999999998</v>
      </c>
      <c r="Q2253" s="32">
        <f t="shared" si="211"/>
        <v>8.9600000000000009</v>
      </c>
      <c r="R2253" s="32">
        <f t="shared" si="212"/>
        <v>-0.24799999999999756</v>
      </c>
      <c r="S2253" s="26">
        <f t="shared" si="213"/>
        <v>1</v>
      </c>
      <c r="T2253" s="26">
        <f t="shared" si="214"/>
        <v>0</v>
      </c>
    </row>
    <row r="2254" spans="13:20" ht="15" x14ac:dyDescent="0.3">
      <c r="M2254" s="34">
        <v>2248.5</v>
      </c>
      <c r="N2254" s="34">
        <v>7.2</v>
      </c>
      <c r="O2254" s="32">
        <f t="shared" si="210"/>
        <v>44.96</v>
      </c>
      <c r="P2254" s="37">
        <f t="shared" si="215"/>
        <v>53.951999999999998</v>
      </c>
      <c r="Q2254" s="32">
        <f t="shared" si="211"/>
        <v>10.039999999999999</v>
      </c>
      <c r="R2254" s="32">
        <f t="shared" si="212"/>
        <v>1.0480000000000018</v>
      </c>
      <c r="S2254" s="26">
        <f t="shared" si="213"/>
        <v>1</v>
      </c>
      <c r="T2254" s="26">
        <f t="shared" si="214"/>
        <v>1</v>
      </c>
    </row>
    <row r="2255" spans="13:20" ht="15" x14ac:dyDescent="0.3">
      <c r="M2255" s="34">
        <v>2249.5</v>
      </c>
      <c r="N2255" s="34">
        <v>6.7</v>
      </c>
      <c r="O2255" s="32">
        <f t="shared" si="210"/>
        <v>44.06</v>
      </c>
      <c r="P2255" s="37">
        <f t="shared" si="215"/>
        <v>52.872</v>
      </c>
      <c r="Q2255" s="32">
        <f t="shared" si="211"/>
        <v>10.939999999999998</v>
      </c>
      <c r="R2255" s="32">
        <f t="shared" si="212"/>
        <v>2.1280000000000001</v>
      </c>
      <c r="S2255" s="26">
        <f t="shared" si="213"/>
        <v>1</v>
      </c>
      <c r="T2255" s="26">
        <f t="shared" si="214"/>
        <v>1</v>
      </c>
    </row>
    <row r="2256" spans="13:20" ht="15" x14ac:dyDescent="0.3">
      <c r="M2256" s="34">
        <v>2250.5</v>
      </c>
      <c r="N2256" s="34">
        <v>6.1</v>
      </c>
      <c r="O2256" s="32">
        <f t="shared" si="210"/>
        <v>42.980000000000004</v>
      </c>
      <c r="P2256" s="37">
        <f t="shared" si="215"/>
        <v>51.576000000000001</v>
      </c>
      <c r="Q2256" s="32">
        <f t="shared" si="211"/>
        <v>12.019999999999996</v>
      </c>
      <c r="R2256" s="32">
        <f t="shared" si="212"/>
        <v>3.4239999999999995</v>
      </c>
      <c r="S2256" s="26">
        <f t="shared" si="213"/>
        <v>1</v>
      </c>
      <c r="T2256" s="26">
        <f t="shared" si="214"/>
        <v>1</v>
      </c>
    </row>
    <row r="2257" spans="13:20" ht="15" x14ac:dyDescent="0.3">
      <c r="M2257" s="34">
        <v>2251.5</v>
      </c>
      <c r="N2257" s="34">
        <v>6.1</v>
      </c>
      <c r="O2257" s="32">
        <f t="shared" si="210"/>
        <v>42.980000000000004</v>
      </c>
      <c r="P2257" s="37">
        <f t="shared" si="215"/>
        <v>51.576000000000001</v>
      </c>
      <c r="Q2257" s="32">
        <f t="shared" si="211"/>
        <v>12.019999999999996</v>
      </c>
      <c r="R2257" s="32">
        <f t="shared" si="212"/>
        <v>3.4239999999999995</v>
      </c>
      <c r="S2257" s="26">
        <f t="shared" si="213"/>
        <v>1</v>
      </c>
      <c r="T2257" s="26">
        <f t="shared" si="214"/>
        <v>1</v>
      </c>
    </row>
    <row r="2258" spans="13:20" ht="15" x14ac:dyDescent="0.3">
      <c r="M2258" s="34">
        <v>2252.5</v>
      </c>
      <c r="N2258" s="34">
        <v>6.1</v>
      </c>
      <c r="O2258" s="32">
        <f t="shared" si="210"/>
        <v>42.980000000000004</v>
      </c>
      <c r="P2258" s="37">
        <f t="shared" si="215"/>
        <v>51.576000000000001</v>
      </c>
      <c r="Q2258" s="32">
        <f t="shared" si="211"/>
        <v>12.019999999999996</v>
      </c>
      <c r="R2258" s="32">
        <f t="shared" si="212"/>
        <v>3.4239999999999995</v>
      </c>
      <c r="S2258" s="26">
        <f t="shared" si="213"/>
        <v>1</v>
      </c>
      <c r="T2258" s="26">
        <f t="shared" si="214"/>
        <v>1</v>
      </c>
    </row>
    <row r="2259" spans="13:20" ht="15" x14ac:dyDescent="0.3">
      <c r="M2259" s="34">
        <v>2253.5</v>
      </c>
      <c r="N2259" s="34">
        <v>5.6</v>
      </c>
      <c r="O2259" s="32">
        <f t="shared" si="210"/>
        <v>42.08</v>
      </c>
      <c r="P2259" s="37">
        <f t="shared" si="215"/>
        <v>50.495999999999995</v>
      </c>
      <c r="Q2259" s="32">
        <f t="shared" si="211"/>
        <v>12.920000000000002</v>
      </c>
      <c r="R2259" s="32">
        <f t="shared" si="212"/>
        <v>4.5040000000000049</v>
      </c>
      <c r="S2259" s="26">
        <f t="shared" si="213"/>
        <v>1</v>
      </c>
      <c r="T2259" s="26">
        <f t="shared" si="214"/>
        <v>1</v>
      </c>
    </row>
    <row r="2260" spans="13:20" ht="15" x14ac:dyDescent="0.3">
      <c r="M2260" s="34">
        <v>2254.5</v>
      </c>
      <c r="N2260" s="34">
        <v>5.6</v>
      </c>
      <c r="O2260" s="32">
        <f t="shared" si="210"/>
        <v>42.08</v>
      </c>
      <c r="P2260" s="37">
        <f t="shared" si="215"/>
        <v>50.495999999999995</v>
      </c>
      <c r="Q2260" s="32">
        <f t="shared" si="211"/>
        <v>12.920000000000002</v>
      </c>
      <c r="R2260" s="32">
        <f t="shared" si="212"/>
        <v>4.5040000000000049</v>
      </c>
      <c r="S2260" s="26">
        <f t="shared" si="213"/>
        <v>1</v>
      </c>
      <c r="T2260" s="26">
        <f t="shared" si="214"/>
        <v>1</v>
      </c>
    </row>
    <row r="2261" spans="13:20" ht="15" x14ac:dyDescent="0.3">
      <c r="M2261" s="34">
        <v>2255.5</v>
      </c>
      <c r="N2261" s="34">
        <v>5.6</v>
      </c>
      <c r="O2261" s="32">
        <f t="shared" si="210"/>
        <v>42.08</v>
      </c>
      <c r="P2261" s="37">
        <f t="shared" si="215"/>
        <v>50.495999999999995</v>
      </c>
      <c r="Q2261" s="32">
        <f t="shared" si="211"/>
        <v>12.920000000000002</v>
      </c>
      <c r="R2261" s="32">
        <f t="shared" si="212"/>
        <v>4.5040000000000049</v>
      </c>
      <c r="S2261" s="26">
        <f t="shared" si="213"/>
        <v>1</v>
      </c>
      <c r="T2261" s="26">
        <f t="shared" si="214"/>
        <v>1</v>
      </c>
    </row>
    <row r="2262" spans="13:20" ht="15" x14ac:dyDescent="0.3">
      <c r="M2262" s="34">
        <v>2256.5</v>
      </c>
      <c r="N2262" s="34">
        <v>5</v>
      </c>
      <c r="O2262" s="32">
        <f t="shared" si="210"/>
        <v>41</v>
      </c>
      <c r="P2262" s="37">
        <f t="shared" si="215"/>
        <v>49.199999999999996</v>
      </c>
      <c r="Q2262" s="32">
        <f t="shared" si="211"/>
        <v>14</v>
      </c>
      <c r="R2262" s="32">
        <f t="shared" si="212"/>
        <v>5.8000000000000043</v>
      </c>
      <c r="S2262" s="26">
        <f t="shared" si="213"/>
        <v>1</v>
      </c>
      <c r="T2262" s="26">
        <f t="shared" si="214"/>
        <v>1</v>
      </c>
    </row>
    <row r="2263" spans="13:20" ht="15" x14ac:dyDescent="0.3">
      <c r="M2263" s="34">
        <v>2257.5</v>
      </c>
      <c r="N2263" s="34">
        <v>5</v>
      </c>
      <c r="O2263" s="32">
        <f t="shared" si="210"/>
        <v>41</v>
      </c>
      <c r="P2263" s="37">
        <f t="shared" si="215"/>
        <v>49.199999999999996</v>
      </c>
      <c r="Q2263" s="32">
        <f t="shared" si="211"/>
        <v>14</v>
      </c>
      <c r="R2263" s="32">
        <f t="shared" si="212"/>
        <v>5.8000000000000043</v>
      </c>
      <c r="S2263" s="26">
        <f t="shared" si="213"/>
        <v>1</v>
      </c>
      <c r="T2263" s="26">
        <f t="shared" si="214"/>
        <v>1</v>
      </c>
    </row>
    <row r="2264" spans="13:20" ht="15" x14ac:dyDescent="0.3">
      <c r="M2264" s="34">
        <v>2258.5</v>
      </c>
      <c r="N2264" s="34">
        <v>5</v>
      </c>
      <c r="O2264" s="32">
        <f t="shared" si="210"/>
        <v>41</v>
      </c>
      <c r="P2264" s="37">
        <f t="shared" si="215"/>
        <v>49.199999999999996</v>
      </c>
      <c r="Q2264" s="32">
        <f t="shared" si="211"/>
        <v>14</v>
      </c>
      <c r="R2264" s="32">
        <f t="shared" si="212"/>
        <v>5.8000000000000043</v>
      </c>
      <c r="S2264" s="26">
        <f t="shared" si="213"/>
        <v>1</v>
      </c>
      <c r="T2264" s="26">
        <f t="shared" si="214"/>
        <v>1</v>
      </c>
    </row>
    <row r="2265" spans="13:20" ht="15" x14ac:dyDescent="0.3">
      <c r="M2265" s="34">
        <v>2259.5</v>
      </c>
      <c r="N2265" s="34">
        <v>5.6</v>
      </c>
      <c r="O2265" s="32">
        <f t="shared" si="210"/>
        <v>42.08</v>
      </c>
      <c r="P2265" s="37">
        <f t="shared" si="215"/>
        <v>50.495999999999995</v>
      </c>
      <c r="Q2265" s="32">
        <f t="shared" si="211"/>
        <v>12.920000000000002</v>
      </c>
      <c r="R2265" s="32">
        <f t="shared" si="212"/>
        <v>4.5040000000000049</v>
      </c>
      <c r="S2265" s="26">
        <f t="shared" si="213"/>
        <v>1</v>
      </c>
      <c r="T2265" s="26">
        <f t="shared" si="214"/>
        <v>1</v>
      </c>
    </row>
    <row r="2266" spans="13:20" ht="15" x14ac:dyDescent="0.3">
      <c r="M2266" s="34">
        <v>2260.5</v>
      </c>
      <c r="N2266" s="34">
        <v>5</v>
      </c>
      <c r="O2266" s="32">
        <f t="shared" si="210"/>
        <v>41</v>
      </c>
      <c r="P2266" s="37">
        <f t="shared" si="215"/>
        <v>49.199999999999996</v>
      </c>
      <c r="Q2266" s="32">
        <f t="shared" si="211"/>
        <v>14</v>
      </c>
      <c r="R2266" s="32">
        <f t="shared" si="212"/>
        <v>5.8000000000000043</v>
      </c>
      <c r="S2266" s="26">
        <f t="shared" si="213"/>
        <v>1</v>
      </c>
      <c r="T2266" s="26">
        <f t="shared" si="214"/>
        <v>1</v>
      </c>
    </row>
    <row r="2267" spans="13:20" ht="15" x14ac:dyDescent="0.3">
      <c r="M2267" s="34">
        <v>2261.5</v>
      </c>
      <c r="N2267" s="34">
        <v>5</v>
      </c>
      <c r="O2267" s="32">
        <f t="shared" si="210"/>
        <v>41</v>
      </c>
      <c r="P2267" s="37">
        <f t="shared" si="215"/>
        <v>49.199999999999996</v>
      </c>
      <c r="Q2267" s="32">
        <f t="shared" si="211"/>
        <v>14</v>
      </c>
      <c r="R2267" s="32">
        <f t="shared" si="212"/>
        <v>5.8000000000000043</v>
      </c>
      <c r="S2267" s="26">
        <f t="shared" si="213"/>
        <v>1</v>
      </c>
      <c r="T2267" s="26">
        <f t="shared" si="214"/>
        <v>1</v>
      </c>
    </row>
    <row r="2268" spans="13:20" ht="15" x14ac:dyDescent="0.3">
      <c r="M2268" s="34">
        <v>2262.5</v>
      </c>
      <c r="N2268" s="34">
        <v>5.6</v>
      </c>
      <c r="O2268" s="32">
        <f t="shared" si="210"/>
        <v>42.08</v>
      </c>
      <c r="P2268" s="37">
        <f t="shared" si="215"/>
        <v>50.495999999999995</v>
      </c>
      <c r="Q2268" s="32">
        <f t="shared" si="211"/>
        <v>12.920000000000002</v>
      </c>
      <c r="R2268" s="32">
        <f t="shared" si="212"/>
        <v>4.5040000000000049</v>
      </c>
      <c r="S2268" s="26">
        <f t="shared" si="213"/>
        <v>1</v>
      </c>
      <c r="T2268" s="26">
        <f t="shared" si="214"/>
        <v>1</v>
      </c>
    </row>
    <row r="2269" spans="13:20" ht="15" x14ac:dyDescent="0.3">
      <c r="M2269" s="34">
        <v>2263.5</v>
      </c>
      <c r="N2269" s="34">
        <v>7.2</v>
      </c>
      <c r="O2269" s="32">
        <f t="shared" si="210"/>
        <v>44.96</v>
      </c>
      <c r="P2269" s="37">
        <f t="shared" si="215"/>
        <v>53.951999999999998</v>
      </c>
      <c r="Q2269" s="32">
        <f t="shared" si="211"/>
        <v>10.039999999999999</v>
      </c>
      <c r="R2269" s="32">
        <f t="shared" si="212"/>
        <v>1.0480000000000018</v>
      </c>
      <c r="S2269" s="26">
        <f t="shared" si="213"/>
        <v>1</v>
      </c>
      <c r="T2269" s="26">
        <f t="shared" si="214"/>
        <v>1</v>
      </c>
    </row>
    <row r="2270" spans="13:20" ht="15" x14ac:dyDescent="0.3">
      <c r="M2270" s="34">
        <v>2264.5</v>
      </c>
      <c r="N2270" s="34">
        <v>8.9</v>
      </c>
      <c r="O2270" s="32">
        <f t="shared" si="210"/>
        <v>48.019999999999996</v>
      </c>
      <c r="P2270" s="37">
        <f t="shared" si="215"/>
        <v>57.623999999999995</v>
      </c>
      <c r="Q2270" s="32">
        <f t="shared" si="211"/>
        <v>6.980000000000004</v>
      </c>
      <c r="R2270" s="32">
        <f t="shared" si="212"/>
        <v>-2.6239999999999952</v>
      </c>
      <c r="S2270" s="26">
        <f t="shared" si="213"/>
        <v>1</v>
      </c>
      <c r="T2270" s="26">
        <f t="shared" si="214"/>
        <v>0</v>
      </c>
    </row>
    <row r="2271" spans="13:20" ht="15" x14ac:dyDescent="0.3">
      <c r="M2271" s="34">
        <v>2265.5</v>
      </c>
      <c r="N2271" s="34">
        <v>10</v>
      </c>
      <c r="O2271" s="32">
        <f t="shared" si="210"/>
        <v>50</v>
      </c>
      <c r="P2271" s="37">
        <f t="shared" si="215"/>
        <v>60</v>
      </c>
      <c r="Q2271" s="32">
        <f t="shared" si="211"/>
        <v>5</v>
      </c>
      <c r="R2271" s="32">
        <f t="shared" si="212"/>
        <v>-5</v>
      </c>
      <c r="S2271" s="26">
        <f t="shared" si="213"/>
        <v>1</v>
      </c>
      <c r="T2271" s="26">
        <f t="shared" si="214"/>
        <v>0</v>
      </c>
    </row>
    <row r="2272" spans="13:20" ht="15" x14ac:dyDescent="0.3">
      <c r="M2272" s="34">
        <v>2266.5</v>
      </c>
      <c r="N2272" s="34">
        <v>10.6</v>
      </c>
      <c r="O2272" s="32">
        <f t="shared" si="210"/>
        <v>51.08</v>
      </c>
      <c r="P2272" s="37">
        <f t="shared" si="215"/>
        <v>61.295999999999992</v>
      </c>
      <c r="Q2272" s="32">
        <f t="shared" si="211"/>
        <v>3.9200000000000017</v>
      </c>
      <c r="R2272" s="32">
        <f t="shared" si="212"/>
        <v>-6.2959999999999923</v>
      </c>
      <c r="S2272" s="26">
        <f t="shared" si="213"/>
        <v>1</v>
      </c>
      <c r="T2272" s="26">
        <f t="shared" si="214"/>
        <v>0</v>
      </c>
    </row>
    <row r="2273" spans="13:20" ht="15" x14ac:dyDescent="0.3">
      <c r="M2273" s="34">
        <v>2267.5</v>
      </c>
      <c r="N2273" s="34">
        <v>11.7</v>
      </c>
      <c r="O2273" s="32">
        <f t="shared" si="210"/>
        <v>53.06</v>
      </c>
      <c r="P2273" s="37">
        <f t="shared" si="215"/>
        <v>63.671999999999997</v>
      </c>
      <c r="Q2273" s="32">
        <f t="shared" si="211"/>
        <v>1.9399999999999977</v>
      </c>
      <c r="R2273" s="32">
        <f t="shared" si="212"/>
        <v>-8.671999999999997</v>
      </c>
      <c r="S2273" s="26">
        <f t="shared" si="213"/>
        <v>1</v>
      </c>
      <c r="T2273" s="26">
        <f t="shared" si="214"/>
        <v>0</v>
      </c>
    </row>
    <row r="2274" spans="13:20" ht="15" x14ac:dyDescent="0.3">
      <c r="M2274" s="34">
        <v>2268.5</v>
      </c>
      <c r="N2274" s="34">
        <v>12.8</v>
      </c>
      <c r="O2274" s="32">
        <f t="shared" si="210"/>
        <v>55.040000000000006</v>
      </c>
      <c r="P2274" s="37">
        <f t="shared" si="215"/>
        <v>66.048000000000002</v>
      </c>
      <c r="Q2274" s="32">
        <f t="shared" si="211"/>
        <v>-4.0000000000006253E-2</v>
      </c>
      <c r="R2274" s="32">
        <f t="shared" si="212"/>
        <v>-11.048000000000002</v>
      </c>
      <c r="S2274" s="26">
        <f t="shared" si="213"/>
        <v>0</v>
      </c>
      <c r="T2274" s="26">
        <f t="shared" si="214"/>
        <v>0</v>
      </c>
    </row>
    <row r="2275" spans="13:20" ht="15" x14ac:dyDescent="0.3">
      <c r="M2275" s="34">
        <v>2269.5</v>
      </c>
      <c r="N2275" s="34">
        <v>11.7</v>
      </c>
      <c r="O2275" s="32">
        <f t="shared" si="210"/>
        <v>53.06</v>
      </c>
      <c r="P2275" s="37">
        <f t="shared" si="215"/>
        <v>63.671999999999997</v>
      </c>
      <c r="Q2275" s="32">
        <f t="shared" si="211"/>
        <v>1.9399999999999977</v>
      </c>
      <c r="R2275" s="32">
        <f t="shared" si="212"/>
        <v>-8.671999999999997</v>
      </c>
      <c r="S2275" s="26">
        <f t="shared" si="213"/>
        <v>1</v>
      </c>
      <c r="T2275" s="26">
        <f t="shared" si="214"/>
        <v>0</v>
      </c>
    </row>
    <row r="2276" spans="13:20" ht="15" x14ac:dyDescent="0.3">
      <c r="M2276" s="34">
        <v>2270.5</v>
      </c>
      <c r="N2276" s="34">
        <v>12.2</v>
      </c>
      <c r="O2276" s="32">
        <f t="shared" si="210"/>
        <v>53.96</v>
      </c>
      <c r="P2276" s="37">
        <f t="shared" si="215"/>
        <v>64.751999999999995</v>
      </c>
      <c r="Q2276" s="32">
        <f t="shared" si="211"/>
        <v>1.0399999999999991</v>
      </c>
      <c r="R2276" s="32">
        <f t="shared" si="212"/>
        <v>-9.7519999999999953</v>
      </c>
      <c r="S2276" s="26">
        <f t="shared" si="213"/>
        <v>1</v>
      </c>
      <c r="T2276" s="26">
        <f t="shared" si="214"/>
        <v>0</v>
      </c>
    </row>
    <row r="2277" spans="13:20" ht="15" x14ac:dyDescent="0.3">
      <c r="M2277" s="34">
        <v>2271.5</v>
      </c>
      <c r="N2277" s="34">
        <v>11.1</v>
      </c>
      <c r="O2277" s="32">
        <f t="shared" si="210"/>
        <v>51.980000000000004</v>
      </c>
      <c r="P2277" s="37">
        <f t="shared" si="215"/>
        <v>62.376000000000005</v>
      </c>
      <c r="Q2277" s="32">
        <f t="shared" si="211"/>
        <v>3.019999999999996</v>
      </c>
      <c r="R2277" s="32">
        <f t="shared" si="212"/>
        <v>-7.3760000000000048</v>
      </c>
      <c r="S2277" s="26">
        <f t="shared" si="213"/>
        <v>1</v>
      </c>
      <c r="T2277" s="26">
        <f t="shared" si="214"/>
        <v>0</v>
      </c>
    </row>
    <row r="2278" spans="13:20" ht="15" x14ac:dyDescent="0.3">
      <c r="M2278" s="34">
        <v>2272.5</v>
      </c>
      <c r="N2278" s="34">
        <v>11.7</v>
      </c>
      <c r="O2278" s="32">
        <f t="shared" si="210"/>
        <v>53.06</v>
      </c>
      <c r="P2278" s="37">
        <f t="shared" si="215"/>
        <v>63.671999999999997</v>
      </c>
      <c r="Q2278" s="32">
        <f t="shared" si="211"/>
        <v>1.9399999999999977</v>
      </c>
      <c r="R2278" s="32">
        <f t="shared" si="212"/>
        <v>-8.671999999999997</v>
      </c>
      <c r="S2278" s="26">
        <f t="shared" si="213"/>
        <v>1</v>
      </c>
      <c r="T2278" s="26">
        <f t="shared" si="214"/>
        <v>0</v>
      </c>
    </row>
    <row r="2279" spans="13:20" ht="15" x14ac:dyDescent="0.3">
      <c r="M2279" s="34">
        <v>2273.5</v>
      </c>
      <c r="N2279" s="34">
        <v>10</v>
      </c>
      <c r="O2279" s="32">
        <f t="shared" si="210"/>
        <v>50</v>
      </c>
      <c r="P2279" s="37">
        <f t="shared" si="215"/>
        <v>60</v>
      </c>
      <c r="Q2279" s="32">
        <f t="shared" si="211"/>
        <v>5</v>
      </c>
      <c r="R2279" s="32">
        <f t="shared" si="212"/>
        <v>-5</v>
      </c>
      <c r="S2279" s="26">
        <f t="shared" si="213"/>
        <v>1</v>
      </c>
      <c r="T2279" s="26">
        <f t="shared" si="214"/>
        <v>0</v>
      </c>
    </row>
    <row r="2280" spans="13:20" ht="15" x14ac:dyDescent="0.3">
      <c r="M2280" s="34">
        <v>2274.5</v>
      </c>
      <c r="N2280" s="34">
        <v>9.4</v>
      </c>
      <c r="O2280" s="32">
        <f t="shared" si="210"/>
        <v>48.92</v>
      </c>
      <c r="P2280" s="37">
        <f t="shared" si="215"/>
        <v>58.704000000000001</v>
      </c>
      <c r="Q2280" s="32">
        <f t="shared" si="211"/>
        <v>6.0799999999999983</v>
      </c>
      <c r="R2280" s="32">
        <f t="shared" si="212"/>
        <v>-3.7040000000000006</v>
      </c>
      <c r="S2280" s="26">
        <f t="shared" si="213"/>
        <v>1</v>
      </c>
      <c r="T2280" s="26">
        <f t="shared" si="214"/>
        <v>0</v>
      </c>
    </row>
    <row r="2281" spans="13:20" ht="15" x14ac:dyDescent="0.3">
      <c r="M2281" s="34">
        <v>2275.5</v>
      </c>
      <c r="N2281" s="34">
        <v>8.9</v>
      </c>
      <c r="O2281" s="32">
        <f t="shared" si="210"/>
        <v>48.019999999999996</v>
      </c>
      <c r="P2281" s="37">
        <f t="shared" si="215"/>
        <v>57.623999999999995</v>
      </c>
      <c r="Q2281" s="32">
        <f t="shared" si="211"/>
        <v>6.980000000000004</v>
      </c>
      <c r="R2281" s="32">
        <f t="shared" si="212"/>
        <v>-2.6239999999999952</v>
      </c>
      <c r="S2281" s="26">
        <f t="shared" si="213"/>
        <v>1</v>
      </c>
      <c r="T2281" s="26">
        <f t="shared" si="214"/>
        <v>0</v>
      </c>
    </row>
    <row r="2282" spans="13:20" ht="15" x14ac:dyDescent="0.3">
      <c r="M2282" s="34">
        <v>2276.5</v>
      </c>
      <c r="N2282" s="34">
        <v>7.8</v>
      </c>
      <c r="O2282" s="32">
        <f t="shared" si="210"/>
        <v>46.04</v>
      </c>
      <c r="P2282" s="37">
        <f t="shared" si="215"/>
        <v>55.247999999999998</v>
      </c>
      <c r="Q2282" s="32">
        <f t="shared" si="211"/>
        <v>8.9600000000000009</v>
      </c>
      <c r="R2282" s="32">
        <f t="shared" si="212"/>
        <v>-0.24799999999999756</v>
      </c>
      <c r="S2282" s="26">
        <f t="shared" si="213"/>
        <v>1</v>
      </c>
      <c r="T2282" s="26">
        <f t="shared" si="214"/>
        <v>0</v>
      </c>
    </row>
    <row r="2283" spans="13:20" ht="15" x14ac:dyDescent="0.3">
      <c r="M2283" s="34">
        <v>2277.5</v>
      </c>
      <c r="N2283" s="34">
        <v>6.7</v>
      </c>
      <c r="O2283" s="32">
        <f t="shared" si="210"/>
        <v>44.06</v>
      </c>
      <c r="P2283" s="37">
        <f t="shared" si="215"/>
        <v>52.872</v>
      </c>
      <c r="Q2283" s="32">
        <f t="shared" si="211"/>
        <v>10.939999999999998</v>
      </c>
      <c r="R2283" s="32">
        <f t="shared" si="212"/>
        <v>2.1280000000000001</v>
      </c>
      <c r="S2283" s="26">
        <f t="shared" si="213"/>
        <v>1</v>
      </c>
      <c r="T2283" s="26">
        <f t="shared" si="214"/>
        <v>1</v>
      </c>
    </row>
    <row r="2284" spans="13:20" ht="15" x14ac:dyDescent="0.3">
      <c r="M2284" s="34">
        <v>2278.5</v>
      </c>
      <c r="N2284" s="34">
        <v>6.1</v>
      </c>
      <c r="O2284" s="32">
        <f t="shared" si="210"/>
        <v>42.980000000000004</v>
      </c>
      <c r="P2284" s="37">
        <f t="shared" si="215"/>
        <v>51.576000000000001</v>
      </c>
      <c r="Q2284" s="32">
        <f t="shared" si="211"/>
        <v>12.019999999999996</v>
      </c>
      <c r="R2284" s="32">
        <f t="shared" si="212"/>
        <v>3.4239999999999995</v>
      </c>
      <c r="S2284" s="26">
        <f t="shared" si="213"/>
        <v>1</v>
      </c>
      <c r="T2284" s="26">
        <f t="shared" si="214"/>
        <v>1</v>
      </c>
    </row>
    <row r="2285" spans="13:20" ht="15" x14ac:dyDescent="0.3">
      <c r="M2285" s="34">
        <v>2279.5</v>
      </c>
      <c r="N2285" s="34">
        <v>3.9</v>
      </c>
      <c r="O2285" s="32">
        <f t="shared" si="210"/>
        <v>39.019999999999996</v>
      </c>
      <c r="P2285" s="37">
        <f t="shared" si="215"/>
        <v>46.823999999999991</v>
      </c>
      <c r="Q2285" s="32">
        <f t="shared" si="211"/>
        <v>15.980000000000004</v>
      </c>
      <c r="R2285" s="32">
        <f t="shared" si="212"/>
        <v>8.176000000000009</v>
      </c>
      <c r="S2285" s="26">
        <f t="shared" si="213"/>
        <v>1</v>
      </c>
      <c r="T2285" s="26">
        <f t="shared" si="214"/>
        <v>1</v>
      </c>
    </row>
    <row r="2286" spans="13:20" ht="15" x14ac:dyDescent="0.3">
      <c r="M2286" s="34">
        <v>2280.5</v>
      </c>
      <c r="N2286" s="34">
        <v>3.9</v>
      </c>
      <c r="O2286" s="32">
        <f t="shared" si="210"/>
        <v>39.019999999999996</v>
      </c>
      <c r="P2286" s="37">
        <f t="shared" si="215"/>
        <v>46.823999999999991</v>
      </c>
      <c r="Q2286" s="32">
        <f t="shared" si="211"/>
        <v>15.980000000000004</v>
      </c>
      <c r="R2286" s="32">
        <f t="shared" si="212"/>
        <v>8.176000000000009</v>
      </c>
      <c r="S2286" s="26">
        <f t="shared" si="213"/>
        <v>1</v>
      </c>
      <c r="T2286" s="26">
        <f t="shared" si="214"/>
        <v>1</v>
      </c>
    </row>
    <row r="2287" spans="13:20" ht="15" x14ac:dyDescent="0.3">
      <c r="M2287" s="34">
        <v>2281.5</v>
      </c>
      <c r="N2287" s="34">
        <v>4.4000000000000004</v>
      </c>
      <c r="O2287" s="32">
        <f t="shared" si="210"/>
        <v>39.92</v>
      </c>
      <c r="P2287" s="37">
        <f t="shared" si="215"/>
        <v>47.904000000000003</v>
      </c>
      <c r="Q2287" s="32">
        <f t="shared" si="211"/>
        <v>15.079999999999998</v>
      </c>
      <c r="R2287" s="32">
        <f t="shared" si="212"/>
        <v>7.0959999999999965</v>
      </c>
      <c r="S2287" s="26">
        <f t="shared" si="213"/>
        <v>1</v>
      </c>
      <c r="T2287" s="26">
        <f t="shared" si="214"/>
        <v>1</v>
      </c>
    </row>
    <row r="2288" spans="13:20" ht="15" x14ac:dyDescent="0.3">
      <c r="M2288" s="34">
        <v>2282.5</v>
      </c>
      <c r="N2288" s="34">
        <v>5.6</v>
      </c>
      <c r="O2288" s="32">
        <f t="shared" si="210"/>
        <v>42.08</v>
      </c>
      <c r="P2288" s="37">
        <f t="shared" si="215"/>
        <v>50.495999999999995</v>
      </c>
      <c r="Q2288" s="32">
        <f t="shared" si="211"/>
        <v>12.920000000000002</v>
      </c>
      <c r="R2288" s="32">
        <f t="shared" si="212"/>
        <v>4.5040000000000049</v>
      </c>
      <c r="S2288" s="26">
        <f t="shared" si="213"/>
        <v>1</v>
      </c>
      <c r="T2288" s="26">
        <f t="shared" si="214"/>
        <v>1</v>
      </c>
    </row>
    <row r="2289" spans="13:20" ht="15" x14ac:dyDescent="0.3">
      <c r="M2289" s="34">
        <v>2283.5</v>
      </c>
      <c r="N2289" s="34">
        <v>5.6</v>
      </c>
      <c r="O2289" s="32">
        <f t="shared" si="210"/>
        <v>42.08</v>
      </c>
      <c r="P2289" s="37">
        <f t="shared" si="215"/>
        <v>50.495999999999995</v>
      </c>
      <c r="Q2289" s="32">
        <f t="shared" si="211"/>
        <v>12.920000000000002</v>
      </c>
      <c r="R2289" s="32">
        <f t="shared" si="212"/>
        <v>4.5040000000000049</v>
      </c>
      <c r="S2289" s="26">
        <f t="shared" si="213"/>
        <v>1</v>
      </c>
      <c r="T2289" s="26">
        <f t="shared" si="214"/>
        <v>1</v>
      </c>
    </row>
    <row r="2290" spans="13:20" ht="15" x14ac:dyDescent="0.3">
      <c r="M2290" s="34">
        <v>2284.5</v>
      </c>
      <c r="N2290" s="34">
        <v>5.6</v>
      </c>
      <c r="O2290" s="32">
        <f t="shared" si="210"/>
        <v>42.08</v>
      </c>
      <c r="P2290" s="37">
        <f t="shared" si="215"/>
        <v>50.495999999999995</v>
      </c>
      <c r="Q2290" s="32">
        <f t="shared" si="211"/>
        <v>12.920000000000002</v>
      </c>
      <c r="R2290" s="32">
        <f t="shared" si="212"/>
        <v>4.5040000000000049</v>
      </c>
      <c r="S2290" s="26">
        <f t="shared" si="213"/>
        <v>1</v>
      </c>
      <c r="T2290" s="26">
        <f t="shared" si="214"/>
        <v>1</v>
      </c>
    </row>
    <row r="2291" spans="13:20" ht="15" x14ac:dyDescent="0.3">
      <c r="M2291" s="34">
        <v>2285.5</v>
      </c>
      <c r="N2291" s="34">
        <v>5.6</v>
      </c>
      <c r="O2291" s="32">
        <f t="shared" si="210"/>
        <v>42.08</v>
      </c>
      <c r="P2291" s="37">
        <f t="shared" si="215"/>
        <v>50.495999999999995</v>
      </c>
      <c r="Q2291" s="32">
        <f t="shared" si="211"/>
        <v>12.920000000000002</v>
      </c>
      <c r="R2291" s="32">
        <f t="shared" si="212"/>
        <v>4.5040000000000049</v>
      </c>
      <c r="S2291" s="26">
        <f t="shared" si="213"/>
        <v>1</v>
      </c>
      <c r="T2291" s="26">
        <f t="shared" si="214"/>
        <v>1</v>
      </c>
    </row>
    <row r="2292" spans="13:20" ht="15" x14ac:dyDescent="0.3">
      <c r="M2292" s="34">
        <v>2286.5</v>
      </c>
      <c r="N2292" s="34">
        <v>7.2</v>
      </c>
      <c r="O2292" s="32">
        <f t="shared" si="210"/>
        <v>44.96</v>
      </c>
      <c r="P2292" s="37">
        <f t="shared" si="215"/>
        <v>53.951999999999998</v>
      </c>
      <c r="Q2292" s="32">
        <f t="shared" si="211"/>
        <v>10.039999999999999</v>
      </c>
      <c r="R2292" s="32">
        <f t="shared" si="212"/>
        <v>1.0480000000000018</v>
      </c>
      <c r="S2292" s="26">
        <f t="shared" si="213"/>
        <v>1</v>
      </c>
      <c r="T2292" s="26">
        <f t="shared" si="214"/>
        <v>1</v>
      </c>
    </row>
    <row r="2293" spans="13:20" ht="15" x14ac:dyDescent="0.3">
      <c r="M2293" s="34">
        <v>2287.5</v>
      </c>
      <c r="N2293" s="34">
        <v>8.3000000000000007</v>
      </c>
      <c r="O2293" s="32">
        <f t="shared" si="210"/>
        <v>46.94</v>
      </c>
      <c r="P2293" s="37">
        <f t="shared" si="215"/>
        <v>56.327999999999996</v>
      </c>
      <c r="Q2293" s="32">
        <f t="shared" si="211"/>
        <v>8.0600000000000023</v>
      </c>
      <c r="R2293" s="32">
        <f t="shared" si="212"/>
        <v>-1.3279999999999959</v>
      </c>
      <c r="S2293" s="26">
        <f t="shared" si="213"/>
        <v>1</v>
      </c>
      <c r="T2293" s="26">
        <f t="shared" si="214"/>
        <v>0</v>
      </c>
    </row>
    <row r="2294" spans="13:20" ht="15" x14ac:dyDescent="0.3">
      <c r="M2294" s="34">
        <v>2288.5</v>
      </c>
      <c r="N2294" s="34">
        <v>8.9</v>
      </c>
      <c r="O2294" s="32">
        <f t="shared" si="210"/>
        <v>48.019999999999996</v>
      </c>
      <c r="P2294" s="37">
        <f t="shared" si="215"/>
        <v>57.623999999999995</v>
      </c>
      <c r="Q2294" s="32">
        <f t="shared" si="211"/>
        <v>6.980000000000004</v>
      </c>
      <c r="R2294" s="32">
        <f t="shared" si="212"/>
        <v>-2.6239999999999952</v>
      </c>
      <c r="S2294" s="26">
        <f t="shared" si="213"/>
        <v>1</v>
      </c>
      <c r="T2294" s="26">
        <f t="shared" si="214"/>
        <v>0</v>
      </c>
    </row>
    <row r="2295" spans="13:20" ht="15" x14ac:dyDescent="0.3">
      <c r="M2295" s="34">
        <v>2289.5</v>
      </c>
      <c r="N2295" s="34">
        <v>8.9</v>
      </c>
      <c r="O2295" s="32">
        <f t="shared" si="210"/>
        <v>48.019999999999996</v>
      </c>
      <c r="P2295" s="37">
        <f t="shared" si="215"/>
        <v>57.623999999999995</v>
      </c>
      <c r="Q2295" s="32">
        <f t="shared" si="211"/>
        <v>6.980000000000004</v>
      </c>
      <c r="R2295" s="32">
        <f t="shared" si="212"/>
        <v>-2.6239999999999952</v>
      </c>
      <c r="S2295" s="26">
        <f t="shared" si="213"/>
        <v>1</v>
      </c>
      <c r="T2295" s="26">
        <f t="shared" si="214"/>
        <v>0</v>
      </c>
    </row>
    <row r="2296" spans="13:20" ht="15" x14ac:dyDescent="0.3">
      <c r="M2296" s="34">
        <v>2290.5</v>
      </c>
      <c r="N2296" s="34">
        <v>9.4</v>
      </c>
      <c r="O2296" s="32">
        <f t="shared" si="210"/>
        <v>48.92</v>
      </c>
      <c r="P2296" s="37">
        <f t="shared" si="215"/>
        <v>58.704000000000001</v>
      </c>
      <c r="Q2296" s="32">
        <f t="shared" si="211"/>
        <v>6.0799999999999983</v>
      </c>
      <c r="R2296" s="32">
        <f t="shared" si="212"/>
        <v>-3.7040000000000006</v>
      </c>
      <c r="S2296" s="26">
        <f t="shared" si="213"/>
        <v>1</v>
      </c>
      <c r="T2296" s="26">
        <f t="shared" si="214"/>
        <v>0</v>
      </c>
    </row>
    <row r="2297" spans="13:20" ht="15" x14ac:dyDescent="0.3">
      <c r="M2297" s="34">
        <v>2291.5</v>
      </c>
      <c r="N2297" s="34">
        <v>10</v>
      </c>
      <c r="O2297" s="32">
        <f t="shared" si="210"/>
        <v>50</v>
      </c>
      <c r="P2297" s="37">
        <f t="shared" si="215"/>
        <v>60</v>
      </c>
      <c r="Q2297" s="32">
        <f t="shared" si="211"/>
        <v>5</v>
      </c>
      <c r="R2297" s="32">
        <f t="shared" si="212"/>
        <v>-5</v>
      </c>
      <c r="S2297" s="26">
        <f t="shared" si="213"/>
        <v>1</v>
      </c>
      <c r="T2297" s="26">
        <f t="shared" si="214"/>
        <v>0</v>
      </c>
    </row>
    <row r="2298" spans="13:20" ht="15" x14ac:dyDescent="0.3">
      <c r="M2298" s="34">
        <v>2292.5</v>
      </c>
      <c r="N2298" s="34">
        <v>10.6</v>
      </c>
      <c r="O2298" s="32">
        <f t="shared" si="210"/>
        <v>51.08</v>
      </c>
      <c r="P2298" s="37">
        <f t="shared" si="215"/>
        <v>61.295999999999992</v>
      </c>
      <c r="Q2298" s="32">
        <f t="shared" si="211"/>
        <v>3.9200000000000017</v>
      </c>
      <c r="R2298" s="32">
        <f t="shared" si="212"/>
        <v>-6.2959999999999923</v>
      </c>
      <c r="S2298" s="26">
        <f t="shared" si="213"/>
        <v>1</v>
      </c>
      <c r="T2298" s="26">
        <f t="shared" si="214"/>
        <v>0</v>
      </c>
    </row>
    <row r="2299" spans="13:20" ht="15" x14ac:dyDescent="0.3">
      <c r="M2299" s="34">
        <v>2293.5</v>
      </c>
      <c r="N2299" s="34">
        <v>11.1</v>
      </c>
      <c r="O2299" s="32">
        <f t="shared" si="210"/>
        <v>51.980000000000004</v>
      </c>
      <c r="P2299" s="37">
        <f t="shared" si="215"/>
        <v>62.376000000000005</v>
      </c>
      <c r="Q2299" s="32">
        <f t="shared" si="211"/>
        <v>3.019999999999996</v>
      </c>
      <c r="R2299" s="32">
        <f t="shared" si="212"/>
        <v>-7.3760000000000048</v>
      </c>
      <c r="S2299" s="26">
        <f t="shared" si="213"/>
        <v>1</v>
      </c>
      <c r="T2299" s="26">
        <f t="shared" si="214"/>
        <v>0</v>
      </c>
    </row>
    <row r="2300" spans="13:20" ht="15" x14ac:dyDescent="0.3">
      <c r="M2300" s="34">
        <v>2294.5</v>
      </c>
      <c r="N2300" s="34">
        <v>10.6</v>
      </c>
      <c r="O2300" s="32">
        <f t="shared" si="210"/>
        <v>51.08</v>
      </c>
      <c r="P2300" s="37">
        <f t="shared" si="215"/>
        <v>61.295999999999992</v>
      </c>
      <c r="Q2300" s="32">
        <f t="shared" si="211"/>
        <v>3.9200000000000017</v>
      </c>
      <c r="R2300" s="32">
        <f t="shared" si="212"/>
        <v>-6.2959999999999923</v>
      </c>
      <c r="S2300" s="26">
        <f t="shared" si="213"/>
        <v>1</v>
      </c>
      <c r="T2300" s="26">
        <f t="shared" si="214"/>
        <v>0</v>
      </c>
    </row>
    <row r="2301" spans="13:20" ht="15" x14ac:dyDescent="0.3">
      <c r="M2301" s="34">
        <v>2295.5</v>
      </c>
      <c r="N2301" s="34">
        <v>10.6</v>
      </c>
      <c r="O2301" s="32">
        <f t="shared" si="210"/>
        <v>51.08</v>
      </c>
      <c r="P2301" s="37">
        <f t="shared" si="215"/>
        <v>61.295999999999992</v>
      </c>
      <c r="Q2301" s="32">
        <f t="shared" si="211"/>
        <v>3.9200000000000017</v>
      </c>
      <c r="R2301" s="32">
        <f t="shared" si="212"/>
        <v>-6.2959999999999923</v>
      </c>
      <c r="S2301" s="26">
        <f t="shared" si="213"/>
        <v>1</v>
      </c>
      <c r="T2301" s="26">
        <f t="shared" si="214"/>
        <v>0</v>
      </c>
    </row>
    <row r="2302" spans="13:20" ht="15" x14ac:dyDescent="0.3">
      <c r="M2302" s="34">
        <v>2296.5</v>
      </c>
      <c r="N2302" s="34">
        <v>10</v>
      </c>
      <c r="O2302" s="32">
        <f t="shared" si="210"/>
        <v>50</v>
      </c>
      <c r="P2302" s="37">
        <f t="shared" si="215"/>
        <v>60</v>
      </c>
      <c r="Q2302" s="32">
        <f t="shared" si="211"/>
        <v>5</v>
      </c>
      <c r="R2302" s="32">
        <f t="shared" si="212"/>
        <v>-5</v>
      </c>
      <c r="S2302" s="26">
        <f t="shared" si="213"/>
        <v>1</v>
      </c>
      <c r="T2302" s="26">
        <f t="shared" si="214"/>
        <v>0</v>
      </c>
    </row>
    <row r="2303" spans="13:20" ht="15" x14ac:dyDescent="0.3">
      <c r="M2303" s="34">
        <v>2297.5</v>
      </c>
      <c r="N2303" s="34">
        <v>9.4</v>
      </c>
      <c r="O2303" s="32">
        <f t="shared" si="210"/>
        <v>48.92</v>
      </c>
      <c r="P2303" s="37">
        <f t="shared" si="215"/>
        <v>58.704000000000001</v>
      </c>
      <c r="Q2303" s="32">
        <f t="shared" si="211"/>
        <v>6.0799999999999983</v>
      </c>
      <c r="R2303" s="32">
        <f t="shared" si="212"/>
        <v>-3.7040000000000006</v>
      </c>
      <c r="S2303" s="26">
        <f t="shared" si="213"/>
        <v>1</v>
      </c>
      <c r="T2303" s="26">
        <f t="shared" si="214"/>
        <v>0</v>
      </c>
    </row>
    <row r="2304" spans="13:20" ht="15" x14ac:dyDescent="0.3">
      <c r="M2304" s="34">
        <v>2298.5</v>
      </c>
      <c r="N2304" s="34">
        <v>8.9</v>
      </c>
      <c r="O2304" s="32">
        <f t="shared" si="210"/>
        <v>48.019999999999996</v>
      </c>
      <c r="P2304" s="37">
        <f t="shared" si="215"/>
        <v>57.623999999999995</v>
      </c>
      <c r="Q2304" s="32">
        <f t="shared" si="211"/>
        <v>6.980000000000004</v>
      </c>
      <c r="R2304" s="32">
        <f t="shared" si="212"/>
        <v>-2.6239999999999952</v>
      </c>
      <c r="S2304" s="26">
        <f t="shared" si="213"/>
        <v>1</v>
      </c>
      <c r="T2304" s="26">
        <f t="shared" si="214"/>
        <v>0</v>
      </c>
    </row>
    <row r="2305" spans="13:20" ht="15" x14ac:dyDescent="0.3">
      <c r="M2305" s="34">
        <v>2299.5</v>
      </c>
      <c r="N2305" s="34">
        <v>7.8</v>
      </c>
      <c r="O2305" s="32">
        <f t="shared" si="210"/>
        <v>46.04</v>
      </c>
      <c r="P2305" s="37">
        <f t="shared" si="215"/>
        <v>55.247999999999998</v>
      </c>
      <c r="Q2305" s="32">
        <f t="shared" si="211"/>
        <v>8.9600000000000009</v>
      </c>
      <c r="R2305" s="32">
        <f t="shared" si="212"/>
        <v>-0.24799999999999756</v>
      </c>
      <c r="S2305" s="26">
        <f t="shared" si="213"/>
        <v>1</v>
      </c>
      <c r="T2305" s="26">
        <f t="shared" si="214"/>
        <v>0</v>
      </c>
    </row>
    <row r="2306" spans="13:20" ht="15" x14ac:dyDescent="0.3">
      <c r="M2306" s="34">
        <v>2300.5</v>
      </c>
      <c r="N2306" s="34">
        <v>6.7</v>
      </c>
      <c r="O2306" s="32">
        <f t="shared" si="210"/>
        <v>44.06</v>
      </c>
      <c r="P2306" s="37">
        <f t="shared" si="215"/>
        <v>52.872</v>
      </c>
      <c r="Q2306" s="32">
        <f t="shared" si="211"/>
        <v>10.939999999999998</v>
      </c>
      <c r="R2306" s="32">
        <f t="shared" si="212"/>
        <v>2.1280000000000001</v>
      </c>
      <c r="S2306" s="26">
        <f t="shared" si="213"/>
        <v>1</v>
      </c>
      <c r="T2306" s="26">
        <f t="shared" si="214"/>
        <v>1</v>
      </c>
    </row>
    <row r="2307" spans="13:20" ht="15" x14ac:dyDescent="0.3">
      <c r="M2307" s="34">
        <v>2301.5</v>
      </c>
      <c r="N2307" s="34">
        <v>6.1</v>
      </c>
      <c r="O2307" s="32">
        <f t="shared" si="210"/>
        <v>42.980000000000004</v>
      </c>
      <c r="P2307" s="37">
        <f t="shared" si="215"/>
        <v>51.576000000000001</v>
      </c>
      <c r="Q2307" s="32">
        <f t="shared" si="211"/>
        <v>12.019999999999996</v>
      </c>
      <c r="R2307" s="32">
        <f t="shared" si="212"/>
        <v>3.4239999999999995</v>
      </c>
      <c r="S2307" s="26">
        <f t="shared" si="213"/>
        <v>1</v>
      </c>
      <c r="T2307" s="26">
        <f t="shared" si="214"/>
        <v>1</v>
      </c>
    </row>
    <row r="2308" spans="13:20" ht="15" x14ac:dyDescent="0.3">
      <c r="M2308" s="34">
        <v>2302.5</v>
      </c>
      <c r="N2308" s="34">
        <v>5.6</v>
      </c>
      <c r="O2308" s="32">
        <f t="shared" si="210"/>
        <v>42.08</v>
      </c>
      <c r="P2308" s="37">
        <f t="shared" si="215"/>
        <v>50.495999999999995</v>
      </c>
      <c r="Q2308" s="32">
        <f t="shared" si="211"/>
        <v>12.920000000000002</v>
      </c>
      <c r="R2308" s="32">
        <f t="shared" si="212"/>
        <v>4.5040000000000049</v>
      </c>
      <c r="S2308" s="26">
        <f t="shared" si="213"/>
        <v>1</v>
      </c>
      <c r="T2308" s="26">
        <f t="shared" si="214"/>
        <v>1</v>
      </c>
    </row>
    <row r="2309" spans="13:20" ht="15" x14ac:dyDescent="0.3">
      <c r="M2309" s="34">
        <v>2303.5</v>
      </c>
      <c r="N2309" s="34">
        <v>5</v>
      </c>
      <c r="O2309" s="32">
        <f t="shared" si="210"/>
        <v>41</v>
      </c>
      <c r="P2309" s="37">
        <f t="shared" si="215"/>
        <v>49.199999999999996</v>
      </c>
      <c r="Q2309" s="32">
        <f t="shared" si="211"/>
        <v>14</v>
      </c>
      <c r="R2309" s="32">
        <f t="shared" si="212"/>
        <v>5.8000000000000043</v>
      </c>
      <c r="S2309" s="26">
        <f t="shared" si="213"/>
        <v>1</v>
      </c>
      <c r="T2309" s="26">
        <f t="shared" si="214"/>
        <v>1</v>
      </c>
    </row>
    <row r="2310" spans="13:20" ht="15" x14ac:dyDescent="0.3">
      <c r="M2310" s="34">
        <v>2304.5</v>
      </c>
      <c r="N2310" s="34">
        <v>5</v>
      </c>
      <c r="O2310" s="32">
        <f t="shared" ref="O2310:O2373" si="216">CONVERT(N2310,"C","F")</f>
        <v>41</v>
      </c>
      <c r="P2310" s="37">
        <f t="shared" si="215"/>
        <v>49.199999999999996</v>
      </c>
      <c r="Q2310" s="32">
        <f t="shared" ref="Q2310:Q2373" si="217">$L$3-O2310</f>
        <v>14</v>
      </c>
      <c r="R2310" s="32">
        <f t="shared" ref="R2310:R2373" si="218">$L$3-P2310</f>
        <v>5.8000000000000043</v>
      </c>
      <c r="S2310" s="26">
        <f t="shared" ref="S2310:S2373" si="219">IF(O2310&lt;=$L$3, 1, 0)</f>
        <v>1</v>
      </c>
      <c r="T2310" s="26">
        <f t="shared" ref="T2310:T2373" si="220">IF(P2310&lt;=$L$3, 1, 0)</f>
        <v>1</v>
      </c>
    </row>
    <row r="2311" spans="13:20" ht="15" x14ac:dyDescent="0.3">
      <c r="M2311" s="34">
        <v>2305.5</v>
      </c>
      <c r="N2311" s="34">
        <v>4.4000000000000004</v>
      </c>
      <c r="O2311" s="32">
        <f t="shared" si="216"/>
        <v>39.92</v>
      </c>
      <c r="P2311" s="37">
        <f t="shared" ref="P2311:P2374" si="221">O2311*1.2</f>
        <v>47.904000000000003</v>
      </c>
      <c r="Q2311" s="32">
        <f t="shared" si="217"/>
        <v>15.079999999999998</v>
      </c>
      <c r="R2311" s="32">
        <f t="shared" si="218"/>
        <v>7.0959999999999965</v>
      </c>
      <c r="S2311" s="26">
        <f t="shared" si="219"/>
        <v>1</v>
      </c>
      <c r="T2311" s="26">
        <f t="shared" si="220"/>
        <v>1</v>
      </c>
    </row>
    <row r="2312" spans="13:20" ht="15" x14ac:dyDescent="0.3">
      <c r="M2312" s="34">
        <v>2306.5</v>
      </c>
      <c r="N2312" s="34">
        <v>3.9</v>
      </c>
      <c r="O2312" s="32">
        <f t="shared" si="216"/>
        <v>39.019999999999996</v>
      </c>
      <c r="P2312" s="37">
        <f t="shared" si="221"/>
        <v>46.823999999999991</v>
      </c>
      <c r="Q2312" s="32">
        <f t="shared" si="217"/>
        <v>15.980000000000004</v>
      </c>
      <c r="R2312" s="32">
        <f t="shared" si="218"/>
        <v>8.176000000000009</v>
      </c>
      <c r="S2312" s="26">
        <f t="shared" si="219"/>
        <v>1</v>
      </c>
      <c r="T2312" s="26">
        <f t="shared" si="220"/>
        <v>1</v>
      </c>
    </row>
    <row r="2313" spans="13:20" ht="15" x14ac:dyDescent="0.3">
      <c r="M2313" s="34">
        <v>2307.5</v>
      </c>
      <c r="N2313" s="34">
        <v>3.9</v>
      </c>
      <c r="O2313" s="32">
        <f t="shared" si="216"/>
        <v>39.019999999999996</v>
      </c>
      <c r="P2313" s="37">
        <f t="shared" si="221"/>
        <v>46.823999999999991</v>
      </c>
      <c r="Q2313" s="32">
        <f t="shared" si="217"/>
        <v>15.980000000000004</v>
      </c>
      <c r="R2313" s="32">
        <f t="shared" si="218"/>
        <v>8.176000000000009</v>
      </c>
      <c r="S2313" s="26">
        <f t="shared" si="219"/>
        <v>1</v>
      </c>
      <c r="T2313" s="26">
        <f t="shared" si="220"/>
        <v>1</v>
      </c>
    </row>
    <row r="2314" spans="13:20" ht="15" x14ac:dyDescent="0.3">
      <c r="M2314" s="34">
        <v>2308.5</v>
      </c>
      <c r="N2314" s="34">
        <v>1.7</v>
      </c>
      <c r="O2314" s="32">
        <f t="shared" si="216"/>
        <v>35.06</v>
      </c>
      <c r="P2314" s="37">
        <f t="shared" si="221"/>
        <v>42.072000000000003</v>
      </c>
      <c r="Q2314" s="32">
        <f t="shared" si="217"/>
        <v>19.939999999999998</v>
      </c>
      <c r="R2314" s="32">
        <f t="shared" si="218"/>
        <v>12.927999999999997</v>
      </c>
      <c r="S2314" s="26">
        <f t="shared" si="219"/>
        <v>1</v>
      </c>
      <c r="T2314" s="26">
        <f t="shared" si="220"/>
        <v>1</v>
      </c>
    </row>
    <row r="2315" spans="13:20" ht="15" x14ac:dyDescent="0.3">
      <c r="M2315" s="34">
        <v>2309.5</v>
      </c>
      <c r="N2315" s="34">
        <v>0</v>
      </c>
      <c r="O2315" s="32">
        <f t="shared" si="216"/>
        <v>32</v>
      </c>
      <c r="P2315" s="37">
        <f t="shared" si="221"/>
        <v>38.4</v>
      </c>
      <c r="Q2315" s="32">
        <f t="shared" si="217"/>
        <v>23</v>
      </c>
      <c r="R2315" s="32">
        <f t="shared" si="218"/>
        <v>16.600000000000001</v>
      </c>
      <c r="S2315" s="26">
        <f t="shared" si="219"/>
        <v>1</v>
      </c>
      <c r="T2315" s="26">
        <f t="shared" si="220"/>
        <v>1</v>
      </c>
    </row>
    <row r="2316" spans="13:20" ht="15" x14ac:dyDescent="0.3">
      <c r="M2316" s="34">
        <v>2310.5</v>
      </c>
      <c r="N2316" s="34">
        <v>-0.6</v>
      </c>
      <c r="O2316" s="32">
        <f t="shared" si="216"/>
        <v>30.92</v>
      </c>
      <c r="P2316" s="37">
        <f t="shared" si="221"/>
        <v>37.103999999999999</v>
      </c>
      <c r="Q2316" s="32">
        <f t="shared" si="217"/>
        <v>24.08</v>
      </c>
      <c r="R2316" s="32">
        <f t="shared" si="218"/>
        <v>17.896000000000001</v>
      </c>
      <c r="S2316" s="26">
        <f t="shared" si="219"/>
        <v>1</v>
      </c>
      <c r="T2316" s="26">
        <f t="shared" si="220"/>
        <v>1</v>
      </c>
    </row>
    <row r="2317" spans="13:20" ht="15" x14ac:dyDescent="0.3">
      <c r="M2317" s="34">
        <v>2311.5</v>
      </c>
      <c r="N2317" s="34">
        <v>-0.6</v>
      </c>
      <c r="O2317" s="32">
        <f t="shared" si="216"/>
        <v>30.92</v>
      </c>
      <c r="P2317" s="37">
        <f t="shared" si="221"/>
        <v>37.103999999999999</v>
      </c>
      <c r="Q2317" s="32">
        <f t="shared" si="217"/>
        <v>24.08</v>
      </c>
      <c r="R2317" s="32">
        <f t="shared" si="218"/>
        <v>17.896000000000001</v>
      </c>
      <c r="S2317" s="26">
        <f t="shared" si="219"/>
        <v>1</v>
      </c>
      <c r="T2317" s="26">
        <f t="shared" si="220"/>
        <v>1</v>
      </c>
    </row>
    <row r="2318" spans="13:20" ht="15" x14ac:dyDescent="0.3">
      <c r="M2318" s="34">
        <v>2312.5</v>
      </c>
      <c r="N2318" s="34">
        <v>0</v>
      </c>
      <c r="O2318" s="32">
        <f t="shared" si="216"/>
        <v>32</v>
      </c>
      <c r="P2318" s="37">
        <f t="shared" si="221"/>
        <v>38.4</v>
      </c>
      <c r="Q2318" s="32">
        <f t="shared" si="217"/>
        <v>23</v>
      </c>
      <c r="R2318" s="32">
        <f t="shared" si="218"/>
        <v>16.600000000000001</v>
      </c>
      <c r="S2318" s="26">
        <f t="shared" si="219"/>
        <v>1</v>
      </c>
      <c r="T2318" s="26">
        <f t="shared" si="220"/>
        <v>1</v>
      </c>
    </row>
    <row r="2319" spans="13:20" ht="15" x14ac:dyDescent="0.3">
      <c r="M2319" s="34">
        <v>2313.5</v>
      </c>
      <c r="N2319" s="34">
        <v>0.6</v>
      </c>
      <c r="O2319" s="32">
        <f t="shared" si="216"/>
        <v>33.08</v>
      </c>
      <c r="P2319" s="37">
        <f t="shared" si="221"/>
        <v>39.695999999999998</v>
      </c>
      <c r="Q2319" s="32">
        <f t="shared" si="217"/>
        <v>21.92</v>
      </c>
      <c r="R2319" s="32">
        <f t="shared" si="218"/>
        <v>15.304000000000002</v>
      </c>
      <c r="S2319" s="26">
        <f t="shared" si="219"/>
        <v>1</v>
      </c>
      <c r="T2319" s="26">
        <f t="shared" si="220"/>
        <v>1</v>
      </c>
    </row>
    <row r="2320" spans="13:20" ht="15" x14ac:dyDescent="0.3">
      <c r="M2320" s="34">
        <v>2314.5</v>
      </c>
      <c r="N2320" s="34">
        <v>0.6</v>
      </c>
      <c r="O2320" s="32">
        <f t="shared" si="216"/>
        <v>33.08</v>
      </c>
      <c r="P2320" s="37">
        <f t="shared" si="221"/>
        <v>39.695999999999998</v>
      </c>
      <c r="Q2320" s="32">
        <f t="shared" si="217"/>
        <v>21.92</v>
      </c>
      <c r="R2320" s="32">
        <f t="shared" si="218"/>
        <v>15.304000000000002</v>
      </c>
      <c r="S2320" s="26">
        <f t="shared" si="219"/>
        <v>1</v>
      </c>
      <c r="T2320" s="26">
        <f t="shared" si="220"/>
        <v>1</v>
      </c>
    </row>
    <row r="2321" spans="13:20" ht="15" x14ac:dyDescent="0.3">
      <c r="M2321" s="34">
        <v>2315.5</v>
      </c>
      <c r="N2321" s="34">
        <v>2.2000000000000002</v>
      </c>
      <c r="O2321" s="32">
        <f t="shared" si="216"/>
        <v>35.96</v>
      </c>
      <c r="P2321" s="37">
        <f t="shared" si="221"/>
        <v>43.152000000000001</v>
      </c>
      <c r="Q2321" s="32">
        <f t="shared" si="217"/>
        <v>19.04</v>
      </c>
      <c r="R2321" s="32">
        <f t="shared" si="218"/>
        <v>11.847999999999999</v>
      </c>
      <c r="S2321" s="26">
        <f t="shared" si="219"/>
        <v>1</v>
      </c>
      <c r="T2321" s="26">
        <f t="shared" si="220"/>
        <v>1</v>
      </c>
    </row>
    <row r="2322" spans="13:20" ht="15" x14ac:dyDescent="0.3">
      <c r="M2322" s="34">
        <v>2316.5</v>
      </c>
      <c r="N2322" s="34">
        <v>2.8</v>
      </c>
      <c r="O2322" s="32">
        <f t="shared" si="216"/>
        <v>37.04</v>
      </c>
      <c r="P2322" s="37">
        <f t="shared" si="221"/>
        <v>44.448</v>
      </c>
      <c r="Q2322" s="32">
        <f t="shared" si="217"/>
        <v>17.96</v>
      </c>
      <c r="R2322" s="32">
        <f t="shared" si="218"/>
        <v>10.552</v>
      </c>
      <c r="S2322" s="26">
        <f t="shared" si="219"/>
        <v>1</v>
      </c>
      <c r="T2322" s="26">
        <f t="shared" si="220"/>
        <v>1</v>
      </c>
    </row>
    <row r="2323" spans="13:20" ht="15" x14ac:dyDescent="0.3">
      <c r="M2323" s="34">
        <v>2317.5</v>
      </c>
      <c r="N2323" s="34">
        <v>3.3</v>
      </c>
      <c r="O2323" s="32">
        <f t="shared" si="216"/>
        <v>37.94</v>
      </c>
      <c r="P2323" s="37">
        <f t="shared" si="221"/>
        <v>45.527999999999999</v>
      </c>
      <c r="Q2323" s="32">
        <f t="shared" si="217"/>
        <v>17.060000000000002</v>
      </c>
      <c r="R2323" s="32">
        <f t="shared" si="218"/>
        <v>9.4720000000000013</v>
      </c>
      <c r="S2323" s="26">
        <f t="shared" si="219"/>
        <v>1</v>
      </c>
      <c r="T2323" s="26">
        <f t="shared" si="220"/>
        <v>1</v>
      </c>
    </row>
    <row r="2324" spans="13:20" ht="15" x14ac:dyDescent="0.3">
      <c r="M2324" s="34">
        <v>2318.5</v>
      </c>
      <c r="N2324" s="34">
        <v>3.9</v>
      </c>
      <c r="O2324" s="32">
        <f t="shared" si="216"/>
        <v>39.019999999999996</v>
      </c>
      <c r="P2324" s="37">
        <f t="shared" si="221"/>
        <v>46.823999999999991</v>
      </c>
      <c r="Q2324" s="32">
        <f t="shared" si="217"/>
        <v>15.980000000000004</v>
      </c>
      <c r="R2324" s="32">
        <f t="shared" si="218"/>
        <v>8.176000000000009</v>
      </c>
      <c r="S2324" s="26">
        <f t="shared" si="219"/>
        <v>1</v>
      </c>
      <c r="T2324" s="26">
        <f t="shared" si="220"/>
        <v>1</v>
      </c>
    </row>
    <row r="2325" spans="13:20" ht="15" x14ac:dyDescent="0.3">
      <c r="M2325" s="34">
        <v>2319.5</v>
      </c>
      <c r="N2325" s="34">
        <v>5</v>
      </c>
      <c r="O2325" s="32">
        <f t="shared" si="216"/>
        <v>41</v>
      </c>
      <c r="P2325" s="37">
        <f t="shared" si="221"/>
        <v>49.199999999999996</v>
      </c>
      <c r="Q2325" s="32">
        <f t="shared" si="217"/>
        <v>14</v>
      </c>
      <c r="R2325" s="32">
        <f t="shared" si="218"/>
        <v>5.8000000000000043</v>
      </c>
      <c r="S2325" s="26">
        <f t="shared" si="219"/>
        <v>1</v>
      </c>
      <c r="T2325" s="26">
        <f t="shared" si="220"/>
        <v>1</v>
      </c>
    </row>
    <row r="2326" spans="13:20" ht="15" x14ac:dyDescent="0.3">
      <c r="M2326" s="34">
        <v>2320.5</v>
      </c>
      <c r="N2326" s="34">
        <v>5.6</v>
      </c>
      <c r="O2326" s="32">
        <f t="shared" si="216"/>
        <v>42.08</v>
      </c>
      <c r="P2326" s="37">
        <f t="shared" si="221"/>
        <v>50.495999999999995</v>
      </c>
      <c r="Q2326" s="32">
        <f t="shared" si="217"/>
        <v>12.920000000000002</v>
      </c>
      <c r="R2326" s="32">
        <f t="shared" si="218"/>
        <v>4.5040000000000049</v>
      </c>
      <c r="S2326" s="26">
        <f t="shared" si="219"/>
        <v>1</v>
      </c>
      <c r="T2326" s="26">
        <f t="shared" si="220"/>
        <v>1</v>
      </c>
    </row>
    <row r="2327" spans="13:20" ht="15" x14ac:dyDescent="0.3">
      <c r="M2327" s="34">
        <v>2321.5</v>
      </c>
      <c r="N2327" s="34">
        <v>7.8</v>
      </c>
      <c r="O2327" s="32">
        <f t="shared" si="216"/>
        <v>46.04</v>
      </c>
      <c r="P2327" s="37">
        <f t="shared" si="221"/>
        <v>55.247999999999998</v>
      </c>
      <c r="Q2327" s="32">
        <f t="shared" si="217"/>
        <v>8.9600000000000009</v>
      </c>
      <c r="R2327" s="32">
        <f t="shared" si="218"/>
        <v>-0.24799999999999756</v>
      </c>
      <c r="S2327" s="26">
        <f t="shared" si="219"/>
        <v>1</v>
      </c>
      <c r="T2327" s="26">
        <f t="shared" si="220"/>
        <v>0</v>
      </c>
    </row>
    <row r="2328" spans="13:20" ht="15" x14ac:dyDescent="0.3">
      <c r="M2328" s="34">
        <v>2322.5</v>
      </c>
      <c r="N2328" s="34">
        <v>6.1</v>
      </c>
      <c r="O2328" s="32">
        <f t="shared" si="216"/>
        <v>42.980000000000004</v>
      </c>
      <c r="P2328" s="37">
        <f t="shared" si="221"/>
        <v>51.576000000000001</v>
      </c>
      <c r="Q2328" s="32">
        <f t="shared" si="217"/>
        <v>12.019999999999996</v>
      </c>
      <c r="R2328" s="32">
        <f t="shared" si="218"/>
        <v>3.4239999999999995</v>
      </c>
      <c r="S2328" s="26">
        <f t="shared" si="219"/>
        <v>1</v>
      </c>
      <c r="T2328" s="26">
        <f t="shared" si="220"/>
        <v>1</v>
      </c>
    </row>
    <row r="2329" spans="13:20" ht="15" x14ac:dyDescent="0.3">
      <c r="M2329" s="34">
        <v>2323.5</v>
      </c>
      <c r="N2329" s="34">
        <v>5.6</v>
      </c>
      <c r="O2329" s="32">
        <f t="shared" si="216"/>
        <v>42.08</v>
      </c>
      <c r="P2329" s="37">
        <f t="shared" si="221"/>
        <v>50.495999999999995</v>
      </c>
      <c r="Q2329" s="32">
        <f t="shared" si="217"/>
        <v>12.920000000000002</v>
      </c>
      <c r="R2329" s="32">
        <f t="shared" si="218"/>
        <v>4.5040000000000049</v>
      </c>
      <c r="S2329" s="26">
        <f t="shared" si="219"/>
        <v>1</v>
      </c>
      <c r="T2329" s="26">
        <f t="shared" si="220"/>
        <v>1</v>
      </c>
    </row>
    <row r="2330" spans="13:20" ht="15" x14ac:dyDescent="0.3">
      <c r="M2330" s="34">
        <v>2324.5</v>
      </c>
      <c r="N2330" s="34">
        <v>4.4000000000000004</v>
      </c>
      <c r="O2330" s="32">
        <f t="shared" si="216"/>
        <v>39.92</v>
      </c>
      <c r="P2330" s="37">
        <f t="shared" si="221"/>
        <v>47.904000000000003</v>
      </c>
      <c r="Q2330" s="32">
        <f t="shared" si="217"/>
        <v>15.079999999999998</v>
      </c>
      <c r="R2330" s="32">
        <f t="shared" si="218"/>
        <v>7.0959999999999965</v>
      </c>
      <c r="S2330" s="26">
        <f t="shared" si="219"/>
        <v>1</v>
      </c>
      <c r="T2330" s="26">
        <f t="shared" si="220"/>
        <v>1</v>
      </c>
    </row>
    <row r="2331" spans="13:20" ht="15" x14ac:dyDescent="0.3">
      <c r="M2331" s="34">
        <v>2325.5</v>
      </c>
      <c r="N2331" s="34">
        <v>3.9</v>
      </c>
      <c r="O2331" s="32">
        <f t="shared" si="216"/>
        <v>39.019999999999996</v>
      </c>
      <c r="P2331" s="37">
        <f t="shared" si="221"/>
        <v>46.823999999999991</v>
      </c>
      <c r="Q2331" s="32">
        <f t="shared" si="217"/>
        <v>15.980000000000004</v>
      </c>
      <c r="R2331" s="32">
        <f t="shared" si="218"/>
        <v>8.176000000000009</v>
      </c>
      <c r="S2331" s="26">
        <f t="shared" si="219"/>
        <v>1</v>
      </c>
      <c r="T2331" s="26">
        <f t="shared" si="220"/>
        <v>1</v>
      </c>
    </row>
    <row r="2332" spans="13:20" ht="15" x14ac:dyDescent="0.3">
      <c r="M2332" s="34">
        <v>2326.5</v>
      </c>
      <c r="N2332" s="34">
        <v>3.3</v>
      </c>
      <c r="O2332" s="32">
        <f t="shared" si="216"/>
        <v>37.94</v>
      </c>
      <c r="P2332" s="37">
        <f t="shared" si="221"/>
        <v>45.527999999999999</v>
      </c>
      <c r="Q2332" s="32">
        <f t="shared" si="217"/>
        <v>17.060000000000002</v>
      </c>
      <c r="R2332" s="32">
        <f t="shared" si="218"/>
        <v>9.4720000000000013</v>
      </c>
      <c r="S2332" s="26">
        <f t="shared" si="219"/>
        <v>1</v>
      </c>
      <c r="T2332" s="26">
        <f t="shared" si="220"/>
        <v>1</v>
      </c>
    </row>
    <row r="2333" spans="13:20" ht="15" x14ac:dyDescent="0.3">
      <c r="M2333" s="34">
        <v>2327.5</v>
      </c>
      <c r="N2333" s="34">
        <v>2.8</v>
      </c>
      <c r="O2333" s="32">
        <f t="shared" si="216"/>
        <v>37.04</v>
      </c>
      <c r="P2333" s="37">
        <f t="shared" si="221"/>
        <v>44.448</v>
      </c>
      <c r="Q2333" s="32">
        <f t="shared" si="217"/>
        <v>17.96</v>
      </c>
      <c r="R2333" s="32">
        <f t="shared" si="218"/>
        <v>10.552</v>
      </c>
      <c r="S2333" s="26">
        <f t="shared" si="219"/>
        <v>1</v>
      </c>
      <c r="T2333" s="26">
        <f t="shared" si="220"/>
        <v>1</v>
      </c>
    </row>
    <row r="2334" spans="13:20" ht="15" x14ac:dyDescent="0.3">
      <c r="M2334" s="34">
        <v>2328.5</v>
      </c>
      <c r="N2334" s="34">
        <v>2.2000000000000002</v>
      </c>
      <c r="O2334" s="32">
        <f t="shared" si="216"/>
        <v>35.96</v>
      </c>
      <c r="P2334" s="37">
        <f t="shared" si="221"/>
        <v>43.152000000000001</v>
      </c>
      <c r="Q2334" s="32">
        <f t="shared" si="217"/>
        <v>19.04</v>
      </c>
      <c r="R2334" s="32">
        <f t="shared" si="218"/>
        <v>11.847999999999999</v>
      </c>
      <c r="S2334" s="26">
        <f t="shared" si="219"/>
        <v>1</v>
      </c>
      <c r="T2334" s="26">
        <f t="shared" si="220"/>
        <v>1</v>
      </c>
    </row>
    <row r="2335" spans="13:20" ht="15" x14ac:dyDescent="0.3">
      <c r="M2335" s="34">
        <v>2329.5</v>
      </c>
      <c r="N2335" s="34">
        <v>1.7</v>
      </c>
      <c r="O2335" s="32">
        <f t="shared" si="216"/>
        <v>35.06</v>
      </c>
      <c r="P2335" s="37">
        <f t="shared" si="221"/>
        <v>42.072000000000003</v>
      </c>
      <c r="Q2335" s="32">
        <f t="shared" si="217"/>
        <v>19.939999999999998</v>
      </c>
      <c r="R2335" s="32">
        <f t="shared" si="218"/>
        <v>12.927999999999997</v>
      </c>
      <c r="S2335" s="26">
        <f t="shared" si="219"/>
        <v>1</v>
      </c>
      <c r="T2335" s="26">
        <f t="shared" si="220"/>
        <v>1</v>
      </c>
    </row>
    <row r="2336" spans="13:20" ht="15" x14ac:dyDescent="0.3">
      <c r="M2336" s="34">
        <v>2330.5</v>
      </c>
      <c r="N2336" s="34">
        <v>1.7</v>
      </c>
      <c r="O2336" s="32">
        <f t="shared" si="216"/>
        <v>35.06</v>
      </c>
      <c r="P2336" s="37">
        <f t="shared" si="221"/>
        <v>42.072000000000003</v>
      </c>
      <c r="Q2336" s="32">
        <f t="shared" si="217"/>
        <v>19.939999999999998</v>
      </c>
      <c r="R2336" s="32">
        <f t="shared" si="218"/>
        <v>12.927999999999997</v>
      </c>
      <c r="S2336" s="26">
        <f t="shared" si="219"/>
        <v>1</v>
      </c>
      <c r="T2336" s="26">
        <f t="shared" si="220"/>
        <v>1</v>
      </c>
    </row>
    <row r="2337" spans="13:20" ht="15" x14ac:dyDescent="0.3">
      <c r="M2337" s="34">
        <v>2331.5</v>
      </c>
      <c r="N2337" s="34">
        <v>1.1000000000000001</v>
      </c>
      <c r="O2337" s="32">
        <f t="shared" si="216"/>
        <v>33.979999999999997</v>
      </c>
      <c r="P2337" s="37">
        <f t="shared" si="221"/>
        <v>40.775999999999996</v>
      </c>
      <c r="Q2337" s="32">
        <f t="shared" si="217"/>
        <v>21.020000000000003</v>
      </c>
      <c r="R2337" s="32">
        <f t="shared" si="218"/>
        <v>14.224000000000004</v>
      </c>
      <c r="S2337" s="26">
        <f t="shared" si="219"/>
        <v>1</v>
      </c>
      <c r="T2337" s="26">
        <f t="shared" si="220"/>
        <v>1</v>
      </c>
    </row>
    <row r="2338" spans="13:20" ht="15" x14ac:dyDescent="0.3">
      <c r="M2338" s="34">
        <v>2332.5</v>
      </c>
      <c r="N2338" s="34">
        <v>0</v>
      </c>
      <c r="O2338" s="32">
        <f t="shared" si="216"/>
        <v>32</v>
      </c>
      <c r="P2338" s="37">
        <f t="shared" si="221"/>
        <v>38.4</v>
      </c>
      <c r="Q2338" s="32">
        <f t="shared" si="217"/>
        <v>23</v>
      </c>
      <c r="R2338" s="32">
        <f t="shared" si="218"/>
        <v>16.600000000000001</v>
      </c>
      <c r="S2338" s="26">
        <f t="shared" si="219"/>
        <v>1</v>
      </c>
      <c r="T2338" s="26">
        <f t="shared" si="220"/>
        <v>1</v>
      </c>
    </row>
    <row r="2339" spans="13:20" ht="15" x14ac:dyDescent="0.3">
      <c r="M2339" s="34">
        <v>2333.5</v>
      </c>
      <c r="N2339" s="34">
        <v>0.6</v>
      </c>
      <c r="O2339" s="32">
        <f t="shared" si="216"/>
        <v>33.08</v>
      </c>
      <c r="P2339" s="37">
        <f t="shared" si="221"/>
        <v>39.695999999999998</v>
      </c>
      <c r="Q2339" s="32">
        <f t="shared" si="217"/>
        <v>21.92</v>
      </c>
      <c r="R2339" s="32">
        <f t="shared" si="218"/>
        <v>15.304000000000002</v>
      </c>
      <c r="S2339" s="26">
        <f t="shared" si="219"/>
        <v>1</v>
      </c>
      <c r="T2339" s="26">
        <f t="shared" si="220"/>
        <v>1</v>
      </c>
    </row>
    <row r="2340" spans="13:20" ht="15" x14ac:dyDescent="0.3">
      <c r="M2340" s="34">
        <v>2334.5</v>
      </c>
      <c r="N2340" s="34">
        <v>1.7</v>
      </c>
      <c r="O2340" s="32">
        <f t="shared" si="216"/>
        <v>35.06</v>
      </c>
      <c r="P2340" s="37">
        <f t="shared" si="221"/>
        <v>42.072000000000003</v>
      </c>
      <c r="Q2340" s="32">
        <f t="shared" si="217"/>
        <v>19.939999999999998</v>
      </c>
      <c r="R2340" s="32">
        <f t="shared" si="218"/>
        <v>12.927999999999997</v>
      </c>
      <c r="S2340" s="26">
        <f t="shared" si="219"/>
        <v>1</v>
      </c>
      <c r="T2340" s="26">
        <f t="shared" si="220"/>
        <v>1</v>
      </c>
    </row>
    <row r="2341" spans="13:20" ht="15" x14ac:dyDescent="0.3">
      <c r="M2341" s="34">
        <v>2335.5</v>
      </c>
      <c r="N2341" s="34">
        <v>2.8</v>
      </c>
      <c r="O2341" s="32">
        <f t="shared" si="216"/>
        <v>37.04</v>
      </c>
      <c r="P2341" s="37">
        <f t="shared" si="221"/>
        <v>44.448</v>
      </c>
      <c r="Q2341" s="32">
        <f t="shared" si="217"/>
        <v>17.96</v>
      </c>
      <c r="R2341" s="32">
        <f t="shared" si="218"/>
        <v>10.552</v>
      </c>
      <c r="S2341" s="26">
        <f t="shared" si="219"/>
        <v>1</v>
      </c>
      <c r="T2341" s="26">
        <f t="shared" si="220"/>
        <v>1</v>
      </c>
    </row>
    <row r="2342" spans="13:20" ht="15" x14ac:dyDescent="0.3">
      <c r="M2342" s="34">
        <v>2336.5</v>
      </c>
      <c r="N2342" s="34">
        <v>4.4000000000000004</v>
      </c>
      <c r="O2342" s="32">
        <f t="shared" si="216"/>
        <v>39.92</v>
      </c>
      <c r="P2342" s="37">
        <f t="shared" si="221"/>
        <v>47.904000000000003</v>
      </c>
      <c r="Q2342" s="32">
        <f t="shared" si="217"/>
        <v>15.079999999999998</v>
      </c>
      <c r="R2342" s="32">
        <f t="shared" si="218"/>
        <v>7.0959999999999965</v>
      </c>
      <c r="S2342" s="26">
        <f t="shared" si="219"/>
        <v>1</v>
      </c>
      <c r="T2342" s="26">
        <f t="shared" si="220"/>
        <v>1</v>
      </c>
    </row>
    <row r="2343" spans="13:20" ht="15" x14ac:dyDescent="0.3">
      <c r="M2343" s="34">
        <v>2337.5</v>
      </c>
      <c r="N2343" s="34">
        <v>3.9</v>
      </c>
      <c r="O2343" s="32">
        <f t="shared" si="216"/>
        <v>39.019999999999996</v>
      </c>
      <c r="P2343" s="37">
        <f t="shared" si="221"/>
        <v>46.823999999999991</v>
      </c>
      <c r="Q2343" s="32">
        <f t="shared" si="217"/>
        <v>15.980000000000004</v>
      </c>
      <c r="R2343" s="32">
        <f t="shared" si="218"/>
        <v>8.176000000000009</v>
      </c>
      <c r="S2343" s="26">
        <f t="shared" si="219"/>
        <v>1</v>
      </c>
      <c r="T2343" s="26">
        <f t="shared" si="220"/>
        <v>1</v>
      </c>
    </row>
    <row r="2344" spans="13:20" ht="15" x14ac:dyDescent="0.3">
      <c r="M2344" s="34">
        <v>2338.5</v>
      </c>
      <c r="N2344" s="34">
        <v>6.1</v>
      </c>
      <c r="O2344" s="32">
        <f t="shared" si="216"/>
        <v>42.980000000000004</v>
      </c>
      <c r="P2344" s="37">
        <f t="shared" si="221"/>
        <v>51.576000000000001</v>
      </c>
      <c r="Q2344" s="32">
        <f t="shared" si="217"/>
        <v>12.019999999999996</v>
      </c>
      <c r="R2344" s="32">
        <f t="shared" si="218"/>
        <v>3.4239999999999995</v>
      </c>
      <c r="S2344" s="26">
        <f t="shared" si="219"/>
        <v>1</v>
      </c>
      <c r="T2344" s="26">
        <f t="shared" si="220"/>
        <v>1</v>
      </c>
    </row>
    <row r="2345" spans="13:20" ht="15" x14ac:dyDescent="0.3">
      <c r="M2345" s="34">
        <v>2339.5</v>
      </c>
      <c r="N2345" s="34">
        <v>6.7</v>
      </c>
      <c r="O2345" s="32">
        <f t="shared" si="216"/>
        <v>44.06</v>
      </c>
      <c r="P2345" s="37">
        <f t="shared" si="221"/>
        <v>52.872</v>
      </c>
      <c r="Q2345" s="32">
        <f t="shared" si="217"/>
        <v>10.939999999999998</v>
      </c>
      <c r="R2345" s="32">
        <f t="shared" si="218"/>
        <v>2.1280000000000001</v>
      </c>
      <c r="S2345" s="26">
        <f t="shared" si="219"/>
        <v>1</v>
      </c>
      <c r="T2345" s="26">
        <f t="shared" si="220"/>
        <v>1</v>
      </c>
    </row>
    <row r="2346" spans="13:20" ht="15" x14ac:dyDescent="0.3">
      <c r="M2346" s="34">
        <v>2340.5</v>
      </c>
      <c r="N2346" s="34">
        <v>7.2</v>
      </c>
      <c r="O2346" s="32">
        <f t="shared" si="216"/>
        <v>44.96</v>
      </c>
      <c r="P2346" s="37">
        <f t="shared" si="221"/>
        <v>53.951999999999998</v>
      </c>
      <c r="Q2346" s="32">
        <f t="shared" si="217"/>
        <v>10.039999999999999</v>
      </c>
      <c r="R2346" s="32">
        <f t="shared" si="218"/>
        <v>1.0480000000000018</v>
      </c>
      <c r="S2346" s="26">
        <f t="shared" si="219"/>
        <v>1</v>
      </c>
      <c r="T2346" s="26">
        <f t="shared" si="220"/>
        <v>1</v>
      </c>
    </row>
    <row r="2347" spans="13:20" ht="15" x14ac:dyDescent="0.3">
      <c r="M2347" s="34">
        <v>2341.5</v>
      </c>
      <c r="N2347" s="34">
        <v>6.7</v>
      </c>
      <c r="O2347" s="32">
        <f t="shared" si="216"/>
        <v>44.06</v>
      </c>
      <c r="P2347" s="37">
        <f t="shared" si="221"/>
        <v>52.872</v>
      </c>
      <c r="Q2347" s="32">
        <f t="shared" si="217"/>
        <v>10.939999999999998</v>
      </c>
      <c r="R2347" s="32">
        <f t="shared" si="218"/>
        <v>2.1280000000000001</v>
      </c>
      <c r="S2347" s="26">
        <f t="shared" si="219"/>
        <v>1</v>
      </c>
      <c r="T2347" s="26">
        <f t="shared" si="220"/>
        <v>1</v>
      </c>
    </row>
    <row r="2348" spans="13:20" ht="15" x14ac:dyDescent="0.3">
      <c r="M2348" s="34">
        <v>2342.5</v>
      </c>
      <c r="N2348" s="34">
        <v>7.2</v>
      </c>
      <c r="O2348" s="32">
        <f t="shared" si="216"/>
        <v>44.96</v>
      </c>
      <c r="P2348" s="37">
        <f t="shared" si="221"/>
        <v>53.951999999999998</v>
      </c>
      <c r="Q2348" s="32">
        <f t="shared" si="217"/>
        <v>10.039999999999999</v>
      </c>
      <c r="R2348" s="32">
        <f t="shared" si="218"/>
        <v>1.0480000000000018</v>
      </c>
      <c r="S2348" s="26">
        <f t="shared" si="219"/>
        <v>1</v>
      </c>
      <c r="T2348" s="26">
        <f t="shared" si="220"/>
        <v>1</v>
      </c>
    </row>
    <row r="2349" spans="13:20" ht="15" x14ac:dyDescent="0.3">
      <c r="M2349" s="34">
        <v>2343.5</v>
      </c>
      <c r="N2349" s="34">
        <v>7.2</v>
      </c>
      <c r="O2349" s="32">
        <f t="shared" si="216"/>
        <v>44.96</v>
      </c>
      <c r="P2349" s="37">
        <f t="shared" si="221"/>
        <v>53.951999999999998</v>
      </c>
      <c r="Q2349" s="32">
        <f t="shared" si="217"/>
        <v>10.039999999999999</v>
      </c>
      <c r="R2349" s="32">
        <f t="shared" si="218"/>
        <v>1.0480000000000018</v>
      </c>
      <c r="S2349" s="26">
        <f t="shared" si="219"/>
        <v>1</v>
      </c>
      <c r="T2349" s="26">
        <f t="shared" si="220"/>
        <v>1</v>
      </c>
    </row>
    <row r="2350" spans="13:20" ht="15" x14ac:dyDescent="0.3">
      <c r="M2350" s="34">
        <v>2344.5</v>
      </c>
      <c r="N2350" s="34">
        <v>6.7</v>
      </c>
      <c r="O2350" s="32">
        <f t="shared" si="216"/>
        <v>44.06</v>
      </c>
      <c r="P2350" s="37">
        <f t="shared" si="221"/>
        <v>52.872</v>
      </c>
      <c r="Q2350" s="32">
        <f t="shared" si="217"/>
        <v>10.939999999999998</v>
      </c>
      <c r="R2350" s="32">
        <f t="shared" si="218"/>
        <v>2.1280000000000001</v>
      </c>
      <c r="S2350" s="26">
        <f t="shared" si="219"/>
        <v>1</v>
      </c>
      <c r="T2350" s="26">
        <f t="shared" si="220"/>
        <v>1</v>
      </c>
    </row>
    <row r="2351" spans="13:20" ht="15" x14ac:dyDescent="0.3">
      <c r="M2351" s="34">
        <v>2345.5</v>
      </c>
      <c r="N2351" s="34">
        <v>6.1</v>
      </c>
      <c r="O2351" s="32">
        <f t="shared" si="216"/>
        <v>42.980000000000004</v>
      </c>
      <c r="P2351" s="37">
        <f t="shared" si="221"/>
        <v>51.576000000000001</v>
      </c>
      <c r="Q2351" s="32">
        <f t="shared" si="217"/>
        <v>12.019999999999996</v>
      </c>
      <c r="R2351" s="32">
        <f t="shared" si="218"/>
        <v>3.4239999999999995</v>
      </c>
      <c r="S2351" s="26">
        <f t="shared" si="219"/>
        <v>1</v>
      </c>
      <c r="T2351" s="26">
        <f t="shared" si="220"/>
        <v>1</v>
      </c>
    </row>
    <row r="2352" spans="13:20" ht="15" x14ac:dyDescent="0.3">
      <c r="M2352" s="34">
        <v>2346.5</v>
      </c>
      <c r="N2352" s="34">
        <v>5.6</v>
      </c>
      <c r="O2352" s="32">
        <f t="shared" si="216"/>
        <v>42.08</v>
      </c>
      <c r="P2352" s="37">
        <f t="shared" si="221"/>
        <v>50.495999999999995</v>
      </c>
      <c r="Q2352" s="32">
        <f t="shared" si="217"/>
        <v>12.920000000000002</v>
      </c>
      <c r="R2352" s="32">
        <f t="shared" si="218"/>
        <v>4.5040000000000049</v>
      </c>
      <c r="S2352" s="26">
        <f t="shared" si="219"/>
        <v>1</v>
      </c>
      <c r="T2352" s="26">
        <f t="shared" si="220"/>
        <v>1</v>
      </c>
    </row>
    <row r="2353" spans="13:20" ht="15" x14ac:dyDescent="0.3">
      <c r="M2353" s="34">
        <v>2347.5</v>
      </c>
      <c r="N2353" s="34">
        <v>5.6</v>
      </c>
      <c r="O2353" s="32">
        <f t="shared" si="216"/>
        <v>42.08</v>
      </c>
      <c r="P2353" s="37">
        <f t="shared" si="221"/>
        <v>50.495999999999995</v>
      </c>
      <c r="Q2353" s="32">
        <f t="shared" si="217"/>
        <v>12.920000000000002</v>
      </c>
      <c r="R2353" s="32">
        <f t="shared" si="218"/>
        <v>4.5040000000000049</v>
      </c>
      <c r="S2353" s="26">
        <f t="shared" si="219"/>
        <v>1</v>
      </c>
      <c r="T2353" s="26">
        <f t="shared" si="220"/>
        <v>1</v>
      </c>
    </row>
    <row r="2354" spans="13:20" ht="15" x14ac:dyDescent="0.3">
      <c r="M2354" s="34">
        <v>2348.5</v>
      </c>
      <c r="N2354" s="34">
        <v>5.6</v>
      </c>
      <c r="O2354" s="32">
        <f t="shared" si="216"/>
        <v>42.08</v>
      </c>
      <c r="P2354" s="37">
        <f t="shared" si="221"/>
        <v>50.495999999999995</v>
      </c>
      <c r="Q2354" s="32">
        <f t="shared" si="217"/>
        <v>12.920000000000002</v>
      </c>
      <c r="R2354" s="32">
        <f t="shared" si="218"/>
        <v>4.5040000000000049</v>
      </c>
      <c r="S2354" s="26">
        <f t="shared" si="219"/>
        <v>1</v>
      </c>
      <c r="T2354" s="26">
        <f t="shared" si="220"/>
        <v>1</v>
      </c>
    </row>
    <row r="2355" spans="13:20" ht="15" x14ac:dyDescent="0.3">
      <c r="M2355" s="34">
        <v>2349.5</v>
      </c>
      <c r="N2355" s="34">
        <v>4.4000000000000004</v>
      </c>
      <c r="O2355" s="32">
        <f t="shared" si="216"/>
        <v>39.92</v>
      </c>
      <c r="P2355" s="37">
        <f t="shared" si="221"/>
        <v>47.904000000000003</v>
      </c>
      <c r="Q2355" s="32">
        <f t="shared" si="217"/>
        <v>15.079999999999998</v>
      </c>
      <c r="R2355" s="32">
        <f t="shared" si="218"/>
        <v>7.0959999999999965</v>
      </c>
      <c r="S2355" s="26">
        <f t="shared" si="219"/>
        <v>1</v>
      </c>
      <c r="T2355" s="26">
        <f t="shared" si="220"/>
        <v>1</v>
      </c>
    </row>
    <row r="2356" spans="13:20" ht="15" x14ac:dyDescent="0.3">
      <c r="M2356" s="34">
        <v>2350.5</v>
      </c>
      <c r="N2356" s="34">
        <v>3.9</v>
      </c>
      <c r="O2356" s="32">
        <f t="shared" si="216"/>
        <v>39.019999999999996</v>
      </c>
      <c r="P2356" s="37">
        <f t="shared" si="221"/>
        <v>46.823999999999991</v>
      </c>
      <c r="Q2356" s="32">
        <f t="shared" si="217"/>
        <v>15.980000000000004</v>
      </c>
      <c r="R2356" s="32">
        <f t="shared" si="218"/>
        <v>8.176000000000009</v>
      </c>
      <c r="S2356" s="26">
        <f t="shared" si="219"/>
        <v>1</v>
      </c>
      <c r="T2356" s="26">
        <f t="shared" si="220"/>
        <v>1</v>
      </c>
    </row>
    <row r="2357" spans="13:20" ht="15" x14ac:dyDescent="0.3">
      <c r="M2357" s="34">
        <v>2351.5</v>
      </c>
      <c r="N2357" s="34">
        <v>3.3</v>
      </c>
      <c r="O2357" s="32">
        <f t="shared" si="216"/>
        <v>37.94</v>
      </c>
      <c r="P2357" s="37">
        <f t="shared" si="221"/>
        <v>45.527999999999999</v>
      </c>
      <c r="Q2357" s="32">
        <f t="shared" si="217"/>
        <v>17.060000000000002</v>
      </c>
      <c r="R2357" s="32">
        <f t="shared" si="218"/>
        <v>9.4720000000000013</v>
      </c>
      <c r="S2357" s="26">
        <f t="shared" si="219"/>
        <v>1</v>
      </c>
      <c r="T2357" s="26">
        <f t="shared" si="220"/>
        <v>1</v>
      </c>
    </row>
    <row r="2358" spans="13:20" ht="15" x14ac:dyDescent="0.3">
      <c r="M2358" s="34">
        <v>2352.5</v>
      </c>
      <c r="N2358" s="34">
        <v>3.3</v>
      </c>
      <c r="O2358" s="32">
        <f t="shared" si="216"/>
        <v>37.94</v>
      </c>
      <c r="P2358" s="37">
        <f t="shared" si="221"/>
        <v>45.527999999999999</v>
      </c>
      <c r="Q2358" s="32">
        <f t="shared" si="217"/>
        <v>17.060000000000002</v>
      </c>
      <c r="R2358" s="32">
        <f t="shared" si="218"/>
        <v>9.4720000000000013</v>
      </c>
      <c r="S2358" s="26">
        <f t="shared" si="219"/>
        <v>1</v>
      </c>
      <c r="T2358" s="26">
        <f t="shared" si="220"/>
        <v>1</v>
      </c>
    </row>
    <row r="2359" spans="13:20" ht="15" x14ac:dyDescent="0.3">
      <c r="M2359" s="34">
        <v>2353.5</v>
      </c>
      <c r="N2359" s="34">
        <v>2.8</v>
      </c>
      <c r="O2359" s="32">
        <f t="shared" si="216"/>
        <v>37.04</v>
      </c>
      <c r="P2359" s="37">
        <f t="shared" si="221"/>
        <v>44.448</v>
      </c>
      <c r="Q2359" s="32">
        <f t="shared" si="217"/>
        <v>17.96</v>
      </c>
      <c r="R2359" s="32">
        <f t="shared" si="218"/>
        <v>10.552</v>
      </c>
      <c r="S2359" s="26">
        <f t="shared" si="219"/>
        <v>1</v>
      </c>
      <c r="T2359" s="26">
        <f t="shared" si="220"/>
        <v>1</v>
      </c>
    </row>
    <row r="2360" spans="13:20" ht="15" x14ac:dyDescent="0.3">
      <c r="M2360" s="34">
        <v>2354.5</v>
      </c>
      <c r="N2360" s="34">
        <v>3.3</v>
      </c>
      <c r="O2360" s="32">
        <f t="shared" si="216"/>
        <v>37.94</v>
      </c>
      <c r="P2360" s="37">
        <f t="shared" si="221"/>
        <v>45.527999999999999</v>
      </c>
      <c r="Q2360" s="32">
        <f t="shared" si="217"/>
        <v>17.060000000000002</v>
      </c>
      <c r="R2360" s="32">
        <f t="shared" si="218"/>
        <v>9.4720000000000013</v>
      </c>
      <c r="S2360" s="26">
        <f t="shared" si="219"/>
        <v>1</v>
      </c>
      <c r="T2360" s="26">
        <f t="shared" si="220"/>
        <v>1</v>
      </c>
    </row>
    <row r="2361" spans="13:20" ht="15" x14ac:dyDescent="0.3">
      <c r="M2361" s="34">
        <v>2355.5</v>
      </c>
      <c r="N2361" s="34">
        <v>2.8</v>
      </c>
      <c r="O2361" s="32">
        <f t="shared" si="216"/>
        <v>37.04</v>
      </c>
      <c r="P2361" s="37">
        <f t="shared" si="221"/>
        <v>44.448</v>
      </c>
      <c r="Q2361" s="32">
        <f t="shared" si="217"/>
        <v>17.96</v>
      </c>
      <c r="R2361" s="32">
        <f t="shared" si="218"/>
        <v>10.552</v>
      </c>
      <c r="S2361" s="26">
        <f t="shared" si="219"/>
        <v>1</v>
      </c>
      <c r="T2361" s="26">
        <f t="shared" si="220"/>
        <v>1</v>
      </c>
    </row>
    <row r="2362" spans="13:20" ht="15" x14ac:dyDescent="0.3">
      <c r="M2362" s="34">
        <v>2356.5</v>
      </c>
      <c r="N2362" s="34">
        <v>2.8</v>
      </c>
      <c r="O2362" s="32">
        <f t="shared" si="216"/>
        <v>37.04</v>
      </c>
      <c r="P2362" s="37">
        <f t="shared" si="221"/>
        <v>44.448</v>
      </c>
      <c r="Q2362" s="32">
        <f t="shared" si="217"/>
        <v>17.96</v>
      </c>
      <c r="R2362" s="32">
        <f t="shared" si="218"/>
        <v>10.552</v>
      </c>
      <c r="S2362" s="26">
        <f t="shared" si="219"/>
        <v>1</v>
      </c>
      <c r="T2362" s="26">
        <f t="shared" si="220"/>
        <v>1</v>
      </c>
    </row>
    <row r="2363" spans="13:20" ht="15" x14ac:dyDescent="0.3">
      <c r="M2363" s="34">
        <v>2357.5</v>
      </c>
      <c r="N2363" s="34">
        <v>3.3</v>
      </c>
      <c r="O2363" s="32">
        <f t="shared" si="216"/>
        <v>37.94</v>
      </c>
      <c r="P2363" s="37">
        <f t="shared" si="221"/>
        <v>45.527999999999999</v>
      </c>
      <c r="Q2363" s="32">
        <f t="shared" si="217"/>
        <v>17.060000000000002</v>
      </c>
      <c r="R2363" s="32">
        <f t="shared" si="218"/>
        <v>9.4720000000000013</v>
      </c>
      <c r="S2363" s="26">
        <f t="shared" si="219"/>
        <v>1</v>
      </c>
      <c r="T2363" s="26">
        <f t="shared" si="220"/>
        <v>1</v>
      </c>
    </row>
    <row r="2364" spans="13:20" ht="15" x14ac:dyDescent="0.3">
      <c r="M2364" s="34">
        <v>2358.5</v>
      </c>
      <c r="N2364" s="34">
        <v>4.4000000000000004</v>
      </c>
      <c r="O2364" s="32">
        <f t="shared" si="216"/>
        <v>39.92</v>
      </c>
      <c r="P2364" s="37">
        <f t="shared" si="221"/>
        <v>47.904000000000003</v>
      </c>
      <c r="Q2364" s="32">
        <f t="shared" si="217"/>
        <v>15.079999999999998</v>
      </c>
      <c r="R2364" s="32">
        <f t="shared" si="218"/>
        <v>7.0959999999999965</v>
      </c>
      <c r="S2364" s="26">
        <f t="shared" si="219"/>
        <v>1</v>
      </c>
      <c r="T2364" s="26">
        <f t="shared" si="220"/>
        <v>1</v>
      </c>
    </row>
    <row r="2365" spans="13:20" ht="15" x14ac:dyDescent="0.3">
      <c r="M2365" s="34">
        <v>2359.5</v>
      </c>
      <c r="N2365" s="34">
        <v>5.6</v>
      </c>
      <c r="O2365" s="32">
        <f t="shared" si="216"/>
        <v>42.08</v>
      </c>
      <c r="P2365" s="37">
        <f t="shared" si="221"/>
        <v>50.495999999999995</v>
      </c>
      <c r="Q2365" s="32">
        <f t="shared" si="217"/>
        <v>12.920000000000002</v>
      </c>
      <c r="R2365" s="32">
        <f t="shared" si="218"/>
        <v>4.5040000000000049</v>
      </c>
      <c r="S2365" s="26">
        <f t="shared" si="219"/>
        <v>1</v>
      </c>
      <c r="T2365" s="26">
        <f t="shared" si="220"/>
        <v>1</v>
      </c>
    </row>
    <row r="2366" spans="13:20" ht="15" x14ac:dyDescent="0.3">
      <c r="M2366" s="34">
        <v>2360.5</v>
      </c>
      <c r="N2366" s="34">
        <v>8.3000000000000007</v>
      </c>
      <c r="O2366" s="32">
        <f t="shared" si="216"/>
        <v>46.94</v>
      </c>
      <c r="P2366" s="37">
        <f t="shared" si="221"/>
        <v>56.327999999999996</v>
      </c>
      <c r="Q2366" s="32">
        <f t="shared" si="217"/>
        <v>8.0600000000000023</v>
      </c>
      <c r="R2366" s="32">
        <f t="shared" si="218"/>
        <v>-1.3279999999999959</v>
      </c>
      <c r="S2366" s="26">
        <f t="shared" si="219"/>
        <v>1</v>
      </c>
      <c r="T2366" s="26">
        <f t="shared" si="220"/>
        <v>0</v>
      </c>
    </row>
    <row r="2367" spans="13:20" ht="15" x14ac:dyDescent="0.3">
      <c r="M2367" s="34">
        <v>2361.5</v>
      </c>
      <c r="N2367" s="34">
        <v>10</v>
      </c>
      <c r="O2367" s="32">
        <f t="shared" si="216"/>
        <v>50</v>
      </c>
      <c r="P2367" s="37">
        <f t="shared" si="221"/>
        <v>60</v>
      </c>
      <c r="Q2367" s="32">
        <f t="shared" si="217"/>
        <v>5</v>
      </c>
      <c r="R2367" s="32">
        <f t="shared" si="218"/>
        <v>-5</v>
      </c>
      <c r="S2367" s="26">
        <f t="shared" si="219"/>
        <v>1</v>
      </c>
      <c r="T2367" s="26">
        <f t="shared" si="220"/>
        <v>0</v>
      </c>
    </row>
    <row r="2368" spans="13:20" ht="15" x14ac:dyDescent="0.3">
      <c r="M2368" s="34">
        <v>2362.5</v>
      </c>
      <c r="N2368" s="34">
        <v>11.1</v>
      </c>
      <c r="O2368" s="32">
        <f t="shared" si="216"/>
        <v>51.980000000000004</v>
      </c>
      <c r="P2368" s="37">
        <f t="shared" si="221"/>
        <v>62.376000000000005</v>
      </c>
      <c r="Q2368" s="32">
        <f t="shared" si="217"/>
        <v>3.019999999999996</v>
      </c>
      <c r="R2368" s="32">
        <f t="shared" si="218"/>
        <v>-7.3760000000000048</v>
      </c>
      <c r="S2368" s="26">
        <f t="shared" si="219"/>
        <v>1</v>
      </c>
      <c r="T2368" s="26">
        <f t="shared" si="220"/>
        <v>0</v>
      </c>
    </row>
    <row r="2369" spans="13:20" ht="15" x14ac:dyDescent="0.3">
      <c r="M2369" s="34">
        <v>2363.5</v>
      </c>
      <c r="N2369" s="34">
        <v>12.2</v>
      </c>
      <c r="O2369" s="32">
        <f t="shared" si="216"/>
        <v>53.96</v>
      </c>
      <c r="P2369" s="37">
        <f t="shared" si="221"/>
        <v>64.751999999999995</v>
      </c>
      <c r="Q2369" s="32">
        <f t="shared" si="217"/>
        <v>1.0399999999999991</v>
      </c>
      <c r="R2369" s="32">
        <f t="shared" si="218"/>
        <v>-9.7519999999999953</v>
      </c>
      <c r="S2369" s="26">
        <f t="shared" si="219"/>
        <v>1</v>
      </c>
      <c r="T2369" s="26">
        <f t="shared" si="220"/>
        <v>0</v>
      </c>
    </row>
    <row r="2370" spans="13:20" ht="15" x14ac:dyDescent="0.3">
      <c r="M2370" s="34">
        <v>2364.5</v>
      </c>
      <c r="N2370" s="34">
        <v>13.9</v>
      </c>
      <c r="O2370" s="32">
        <f t="shared" si="216"/>
        <v>57.019999999999996</v>
      </c>
      <c r="P2370" s="37">
        <f t="shared" si="221"/>
        <v>68.423999999999992</v>
      </c>
      <c r="Q2370" s="32">
        <f t="shared" si="217"/>
        <v>-2.019999999999996</v>
      </c>
      <c r="R2370" s="32">
        <f t="shared" si="218"/>
        <v>-13.423999999999992</v>
      </c>
      <c r="S2370" s="26">
        <f t="shared" si="219"/>
        <v>0</v>
      </c>
      <c r="T2370" s="26">
        <f t="shared" si="220"/>
        <v>0</v>
      </c>
    </row>
    <row r="2371" spans="13:20" ht="15" x14ac:dyDescent="0.3">
      <c r="M2371" s="34">
        <v>2365.5</v>
      </c>
      <c r="N2371" s="34">
        <v>14.4</v>
      </c>
      <c r="O2371" s="32">
        <f t="shared" si="216"/>
        <v>57.92</v>
      </c>
      <c r="P2371" s="37">
        <f t="shared" si="221"/>
        <v>69.504000000000005</v>
      </c>
      <c r="Q2371" s="32">
        <f t="shared" si="217"/>
        <v>-2.9200000000000017</v>
      </c>
      <c r="R2371" s="32">
        <f t="shared" si="218"/>
        <v>-14.504000000000005</v>
      </c>
      <c r="S2371" s="26">
        <f t="shared" si="219"/>
        <v>0</v>
      </c>
      <c r="T2371" s="26">
        <f t="shared" si="220"/>
        <v>0</v>
      </c>
    </row>
    <row r="2372" spans="13:20" ht="15" x14ac:dyDescent="0.3">
      <c r="M2372" s="34">
        <v>2366.5</v>
      </c>
      <c r="N2372" s="34">
        <v>14.4</v>
      </c>
      <c r="O2372" s="32">
        <f t="shared" si="216"/>
        <v>57.92</v>
      </c>
      <c r="P2372" s="37">
        <f t="shared" si="221"/>
        <v>69.504000000000005</v>
      </c>
      <c r="Q2372" s="32">
        <f t="shared" si="217"/>
        <v>-2.9200000000000017</v>
      </c>
      <c r="R2372" s="32">
        <f t="shared" si="218"/>
        <v>-14.504000000000005</v>
      </c>
      <c r="S2372" s="26">
        <f t="shared" si="219"/>
        <v>0</v>
      </c>
      <c r="T2372" s="26">
        <f t="shared" si="220"/>
        <v>0</v>
      </c>
    </row>
    <row r="2373" spans="13:20" ht="15" x14ac:dyDescent="0.3">
      <c r="M2373" s="34">
        <v>2367.5</v>
      </c>
      <c r="N2373" s="34">
        <v>14.4</v>
      </c>
      <c r="O2373" s="32">
        <f t="shared" si="216"/>
        <v>57.92</v>
      </c>
      <c r="P2373" s="37">
        <f t="shared" si="221"/>
        <v>69.504000000000005</v>
      </c>
      <c r="Q2373" s="32">
        <f t="shared" si="217"/>
        <v>-2.9200000000000017</v>
      </c>
      <c r="R2373" s="32">
        <f t="shared" si="218"/>
        <v>-14.504000000000005</v>
      </c>
      <c r="S2373" s="26">
        <f t="shared" si="219"/>
        <v>0</v>
      </c>
      <c r="T2373" s="26">
        <f t="shared" si="220"/>
        <v>0</v>
      </c>
    </row>
    <row r="2374" spans="13:20" ht="15" x14ac:dyDescent="0.3">
      <c r="M2374" s="34">
        <v>2368.5</v>
      </c>
      <c r="N2374" s="34">
        <v>14.4</v>
      </c>
      <c r="O2374" s="32">
        <f t="shared" ref="O2374:O2437" si="222">CONVERT(N2374,"C","F")</f>
        <v>57.92</v>
      </c>
      <c r="P2374" s="37">
        <f t="shared" si="221"/>
        <v>69.504000000000005</v>
      </c>
      <c r="Q2374" s="32">
        <f t="shared" ref="Q2374:Q2437" si="223">$L$3-O2374</f>
        <v>-2.9200000000000017</v>
      </c>
      <c r="R2374" s="32">
        <f t="shared" ref="R2374:R2437" si="224">$L$3-P2374</f>
        <v>-14.504000000000005</v>
      </c>
      <c r="S2374" s="26">
        <f t="shared" ref="S2374:S2437" si="225">IF(O2374&lt;=$L$3, 1, 0)</f>
        <v>0</v>
      </c>
      <c r="T2374" s="26">
        <f t="shared" ref="T2374:T2437" si="226">IF(P2374&lt;=$L$3, 1, 0)</f>
        <v>0</v>
      </c>
    </row>
    <row r="2375" spans="13:20" ht="15" x14ac:dyDescent="0.3">
      <c r="M2375" s="34">
        <v>2369.5</v>
      </c>
      <c r="N2375" s="34">
        <v>13.3</v>
      </c>
      <c r="O2375" s="32">
        <f t="shared" si="222"/>
        <v>55.94</v>
      </c>
      <c r="P2375" s="37">
        <f t="shared" ref="P2375:P2438" si="227">O2375*1.2</f>
        <v>67.128</v>
      </c>
      <c r="Q2375" s="32">
        <f t="shared" si="223"/>
        <v>-0.93999999999999773</v>
      </c>
      <c r="R2375" s="32">
        <f t="shared" si="224"/>
        <v>-12.128</v>
      </c>
      <c r="S2375" s="26">
        <f t="shared" si="225"/>
        <v>0</v>
      </c>
      <c r="T2375" s="26">
        <f t="shared" si="226"/>
        <v>0</v>
      </c>
    </row>
    <row r="2376" spans="13:20" ht="15" x14ac:dyDescent="0.3">
      <c r="M2376" s="34">
        <v>2370.5</v>
      </c>
      <c r="N2376" s="34">
        <v>11.1</v>
      </c>
      <c r="O2376" s="32">
        <f t="shared" si="222"/>
        <v>51.980000000000004</v>
      </c>
      <c r="P2376" s="37">
        <f t="shared" si="227"/>
        <v>62.376000000000005</v>
      </c>
      <c r="Q2376" s="32">
        <f t="shared" si="223"/>
        <v>3.019999999999996</v>
      </c>
      <c r="R2376" s="32">
        <f t="shared" si="224"/>
        <v>-7.3760000000000048</v>
      </c>
      <c r="S2376" s="26">
        <f t="shared" si="225"/>
        <v>1</v>
      </c>
      <c r="T2376" s="26">
        <f t="shared" si="226"/>
        <v>0</v>
      </c>
    </row>
    <row r="2377" spans="13:20" ht="15" x14ac:dyDescent="0.3">
      <c r="M2377" s="34">
        <v>2371.5</v>
      </c>
      <c r="N2377" s="34">
        <v>10</v>
      </c>
      <c r="O2377" s="32">
        <f t="shared" si="222"/>
        <v>50</v>
      </c>
      <c r="P2377" s="37">
        <f t="shared" si="227"/>
        <v>60</v>
      </c>
      <c r="Q2377" s="32">
        <f t="shared" si="223"/>
        <v>5</v>
      </c>
      <c r="R2377" s="32">
        <f t="shared" si="224"/>
        <v>-5</v>
      </c>
      <c r="S2377" s="26">
        <f t="shared" si="225"/>
        <v>1</v>
      </c>
      <c r="T2377" s="26">
        <f t="shared" si="226"/>
        <v>0</v>
      </c>
    </row>
    <row r="2378" spans="13:20" ht="15" x14ac:dyDescent="0.3">
      <c r="M2378" s="34">
        <v>2372.5</v>
      </c>
      <c r="N2378" s="34">
        <v>9.4</v>
      </c>
      <c r="O2378" s="32">
        <f t="shared" si="222"/>
        <v>48.92</v>
      </c>
      <c r="P2378" s="37">
        <f t="shared" si="227"/>
        <v>58.704000000000001</v>
      </c>
      <c r="Q2378" s="32">
        <f t="shared" si="223"/>
        <v>6.0799999999999983</v>
      </c>
      <c r="R2378" s="32">
        <f t="shared" si="224"/>
        <v>-3.7040000000000006</v>
      </c>
      <c r="S2378" s="26">
        <f t="shared" si="225"/>
        <v>1</v>
      </c>
      <c r="T2378" s="26">
        <f t="shared" si="226"/>
        <v>0</v>
      </c>
    </row>
    <row r="2379" spans="13:20" ht="15" x14ac:dyDescent="0.3">
      <c r="M2379" s="34">
        <v>2373.5</v>
      </c>
      <c r="N2379" s="34">
        <v>8.9</v>
      </c>
      <c r="O2379" s="32">
        <f t="shared" si="222"/>
        <v>48.019999999999996</v>
      </c>
      <c r="P2379" s="37">
        <f t="shared" si="227"/>
        <v>57.623999999999995</v>
      </c>
      <c r="Q2379" s="32">
        <f t="shared" si="223"/>
        <v>6.980000000000004</v>
      </c>
      <c r="R2379" s="32">
        <f t="shared" si="224"/>
        <v>-2.6239999999999952</v>
      </c>
      <c r="S2379" s="26">
        <f t="shared" si="225"/>
        <v>1</v>
      </c>
      <c r="T2379" s="26">
        <f t="shared" si="226"/>
        <v>0</v>
      </c>
    </row>
    <row r="2380" spans="13:20" ht="15" x14ac:dyDescent="0.3">
      <c r="M2380" s="34">
        <v>2374.5</v>
      </c>
      <c r="N2380" s="34">
        <v>9.4</v>
      </c>
      <c r="O2380" s="32">
        <f t="shared" si="222"/>
        <v>48.92</v>
      </c>
      <c r="P2380" s="37">
        <f t="shared" si="227"/>
        <v>58.704000000000001</v>
      </c>
      <c r="Q2380" s="32">
        <f t="shared" si="223"/>
        <v>6.0799999999999983</v>
      </c>
      <c r="R2380" s="32">
        <f t="shared" si="224"/>
        <v>-3.7040000000000006</v>
      </c>
      <c r="S2380" s="26">
        <f t="shared" si="225"/>
        <v>1</v>
      </c>
      <c r="T2380" s="26">
        <f t="shared" si="226"/>
        <v>0</v>
      </c>
    </row>
    <row r="2381" spans="13:20" ht="15" x14ac:dyDescent="0.3">
      <c r="M2381" s="34">
        <v>2375.5</v>
      </c>
      <c r="N2381" s="34">
        <v>8.9</v>
      </c>
      <c r="O2381" s="32">
        <f t="shared" si="222"/>
        <v>48.019999999999996</v>
      </c>
      <c r="P2381" s="37">
        <f t="shared" si="227"/>
        <v>57.623999999999995</v>
      </c>
      <c r="Q2381" s="32">
        <f t="shared" si="223"/>
        <v>6.980000000000004</v>
      </c>
      <c r="R2381" s="32">
        <f t="shared" si="224"/>
        <v>-2.6239999999999952</v>
      </c>
      <c r="S2381" s="26">
        <f t="shared" si="225"/>
        <v>1</v>
      </c>
      <c r="T2381" s="26">
        <f t="shared" si="226"/>
        <v>0</v>
      </c>
    </row>
    <row r="2382" spans="13:20" ht="15" x14ac:dyDescent="0.3">
      <c r="M2382" s="34">
        <v>2376.5</v>
      </c>
      <c r="N2382" s="34">
        <v>8.9</v>
      </c>
      <c r="O2382" s="32">
        <f t="shared" si="222"/>
        <v>48.019999999999996</v>
      </c>
      <c r="P2382" s="37">
        <f t="shared" si="227"/>
        <v>57.623999999999995</v>
      </c>
      <c r="Q2382" s="32">
        <f t="shared" si="223"/>
        <v>6.980000000000004</v>
      </c>
      <c r="R2382" s="32">
        <f t="shared" si="224"/>
        <v>-2.6239999999999952</v>
      </c>
      <c r="S2382" s="26">
        <f t="shared" si="225"/>
        <v>1</v>
      </c>
      <c r="T2382" s="26">
        <f t="shared" si="226"/>
        <v>0</v>
      </c>
    </row>
    <row r="2383" spans="13:20" ht="15" x14ac:dyDescent="0.3">
      <c r="M2383" s="34">
        <v>2377.5</v>
      </c>
      <c r="N2383" s="34">
        <v>8.3000000000000007</v>
      </c>
      <c r="O2383" s="32">
        <f t="shared" si="222"/>
        <v>46.94</v>
      </c>
      <c r="P2383" s="37">
        <f t="shared" si="227"/>
        <v>56.327999999999996</v>
      </c>
      <c r="Q2383" s="32">
        <f t="shared" si="223"/>
        <v>8.0600000000000023</v>
      </c>
      <c r="R2383" s="32">
        <f t="shared" si="224"/>
        <v>-1.3279999999999959</v>
      </c>
      <c r="S2383" s="26">
        <f t="shared" si="225"/>
        <v>1</v>
      </c>
      <c r="T2383" s="26">
        <f t="shared" si="226"/>
        <v>0</v>
      </c>
    </row>
    <row r="2384" spans="13:20" ht="15" x14ac:dyDescent="0.3">
      <c r="M2384" s="34">
        <v>2378.5</v>
      </c>
      <c r="N2384" s="34">
        <v>8.3000000000000007</v>
      </c>
      <c r="O2384" s="32">
        <f t="shared" si="222"/>
        <v>46.94</v>
      </c>
      <c r="P2384" s="37">
        <f t="shared" si="227"/>
        <v>56.327999999999996</v>
      </c>
      <c r="Q2384" s="32">
        <f t="shared" si="223"/>
        <v>8.0600000000000023</v>
      </c>
      <c r="R2384" s="32">
        <f t="shared" si="224"/>
        <v>-1.3279999999999959</v>
      </c>
      <c r="S2384" s="26">
        <f t="shared" si="225"/>
        <v>1</v>
      </c>
      <c r="T2384" s="26">
        <f t="shared" si="226"/>
        <v>0</v>
      </c>
    </row>
    <row r="2385" spans="13:20" ht="15" x14ac:dyDescent="0.3">
      <c r="M2385" s="34">
        <v>2379.5</v>
      </c>
      <c r="N2385" s="34">
        <v>8.3000000000000007</v>
      </c>
      <c r="O2385" s="32">
        <f t="shared" si="222"/>
        <v>46.94</v>
      </c>
      <c r="P2385" s="37">
        <f t="shared" si="227"/>
        <v>56.327999999999996</v>
      </c>
      <c r="Q2385" s="32">
        <f t="shared" si="223"/>
        <v>8.0600000000000023</v>
      </c>
      <c r="R2385" s="32">
        <f t="shared" si="224"/>
        <v>-1.3279999999999959</v>
      </c>
      <c r="S2385" s="26">
        <f t="shared" si="225"/>
        <v>1</v>
      </c>
      <c r="T2385" s="26">
        <f t="shared" si="226"/>
        <v>0</v>
      </c>
    </row>
    <row r="2386" spans="13:20" ht="15" x14ac:dyDescent="0.3">
      <c r="M2386" s="34">
        <v>2380.5</v>
      </c>
      <c r="N2386" s="34">
        <v>8.3000000000000007</v>
      </c>
      <c r="O2386" s="32">
        <f t="shared" si="222"/>
        <v>46.94</v>
      </c>
      <c r="P2386" s="37">
        <f t="shared" si="227"/>
        <v>56.327999999999996</v>
      </c>
      <c r="Q2386" s="32">
        <f t="shared" si="223"/>
        <v>8.0600000000000023</v>
      </c>
      <c r="R2386" s="32">
        <f t="shared" si="224"/>
        <v>-1.3279999999999959</v>
      </c>
      <c r="S2386" s="26">
        <f t="shared" si="225"/>
        <v>1</v>
      </c>
      <c r="T2386" s="26">
        <f t="shared" si="226"/>
        <v>0</v>
      </c>
    </row>
    <row r="2387" spans="13:20" ht="15" x14ac:dyDescent="0.3">
      <c r="M2387" s="34">
        <v>2381.5</v>
      </c>
      <c r="N2387" s="34">
        <v>8.9</v>
      </c>
      <c r="O2387" s="32">
        <f t="shared" si="222"/>
        <v>48.019999999999996</v>
      </c>
      <c r="P2387" s="37">
        <f t="shared" si="227"/>
        <v>57.623999999999995</v>
      </c>
      <c r="Q2387" s="32">
        <f t="shared" si="223"/>
        <v>6.980000000000004</v>
      </c>
      <c r="R2387" s="32">
        <f t="shared" si="224"/>
        <v>-2.6239999999999952</v>
      </c>
      <c r="S2387" s="26">
        <f t="shared" si="225"/>
        <v>1</v>
      </c>
      <c r="T2387" s="26">
        <f t="shared" si="226"/>
        <v>0</v>
      </c>
    </row>
    <row r="2388" spans="13:20" ht="15" x14ac:dyDescent="0.3">
      <c r="M2388" s="34">
        <v>2382.5</v>
      </c>
      <c r="N2388" s="34">
        <v>10</v>
      </c>
      <c r="O2388" s="32">
        <f t="shared" si="222"/>
        <v>50</v>
      </c>
      <c r="P2388" s="37">
        <f t="shared" si="227"/>
        <v>60</v>
      </c>
      <c r="Q2388" s="32">
        <f t="shared" si="223"/>
        <v>5</v>
      </c>
      <c r="R2388" s="32">
        <f t="shared" si="224"/>
        <v>-5</v>
      </c>
      <c r="S2388" s="26">
        <f t="shared" si="225"/>
        <v>1</v>
      </c>
      <c r="T2388" s="26">
        <f t="shared" si="226"/>
        <v>0</v>
      </c>
    </row>
    <row r="2389" spans="13:20" ht="15" x14ac:dyDescent="0.3">
      <c r="M2389" s="34">
        <v>2383.5</v>
      </c>
      <c r="N2389" s="34">
        <v>10.6</v>
      </c>
      <c r="O2389" s="32">
        <f t="shared" si="222"/>
        <v>51.08</v>
      </c>
      <c r="P2389" s="37">
        <f t="shared" si="227"/>
        <v>61.295999999999992</v>
      </c>
      <c r="Q2389" s="32">
        <f t="shared" si="223"/>
        <v>3.9200000000000017</v>
      </c>
      <c r="R2389" s="32">
        <f t="shared" si="224"/>
        <v>-6.2959999999999923</v>
      </c>
      <c r="S2389" s="26">
        <f t="shared" si="225"/>
        <v>1</v>
      </c>
      <c r="T2389" s="26">
        <f t="shared" si="226"/>
        <v>0</v>
      </c>
    </row>
    <row r="2390" spans="13:20" ht="15" x14ac:dyDescent="0.3">
      <c r="M2390" s="34">
        <v>2384.5</v>
      </c>
      <c r="N2390" s="34">
        <v>11.7</v>
      </c>
      <c r="O2390" s="32">
        <f t="shared" si="222"/>
        <v>53.06</v>
      </c>
      <c r="P2390" s="37">
        <f t="shared" si="227"/>
        <v>63.671999999999997</v>
      </c>
      <c r="Q2390" s="32">
        <f t="shared" si="223"/>
        <v>1.9399999999999977</v>
      </c>
      <c r="R2390" s="32">
        <f t="shared" si="224"/>
        <v>-8.671999999999997</v>
      </c>
      <c r="S2390" s="26">
        <f t="shared" si="225"/>
        <v>1</v>
      </c>
      <c r="T2390" s="26">
        <f t="shared" si="226"/>
        <v>0</v>
      </c>
    </row>
    <row r="2391" spans="13:20" ht="15" x14ac:dyDescent="0.3">
      <c r="M2391" s="34">
        <v>2385.5</v>
      </c>
      <c r="N2391" s="34">
        <v>11.7</v>
      </c>
      <c r="O2391" s="32">
        <f t="shared" si="222"/>
        <v>53.06</v>
      </c>
      <c r="P2391" s="37">
        <f t="shared" si="227"/>
        <v>63.671999999999997</v>
      </c>
      <c r="Q2391" s="32">
        <f t="shared" si="223"/>
        <v>1.9399999999999977</v>
      </c>
      <c r="R2391" s="32">
        <f t="shared" si="224"/>
        <v>-8.671999999999997</v>
      </c>
      <c r="S2391" s="26">
        <f t="shared" si="225"/>
        <v>1</v>
      </c>
      <c r="T2391" s="26">
        <f t="shared" si="226"/>
        <v>0</v>
      </c>
    </row>
    <row r="2392" spans="13:20" ht="15" x14ac:dyDescent="0.3">
      <c r="M2392" s="34">
        <v>2386.5</v>
      </c>
      <c r="N2392" s="34">
        <v>12.8</v>
      </c>
      <c r="O2392" s="32">
        <f t="shared" si="222"/>
        <v>55.040000000000006</v>
      </c>
      <c r="P2392" s="37">
        <f t="shared" si="227"/>
        <v>66.048000000000002</v>
      </c>
      <c r="Q2392" s="32">
        <f t="shared" si="223"/>
        <v>-4.0000000000006253E-2</v>
      </c>
      <c r="R2392" s="32">
        <f t="shared" si="224"/>
        <v>-11.048000000000002</v>
      </c>
      <c r="S2392" s="26">
        <f t="shared" si="225"/>
        <v>0</v>
      </c>
      <c r="T2392" s="26">
        <f t="shared" si="226"/>
        <v>0</v>
      </c>
    </row>
    <row r="2393" spans="13:20" ht="15" x14ac:dyDescent="0.3">
      <c r="M2393" s="34">
        <v>2387.5</v>
      </c>
      <c r="N2393" s="34">
        <v>15</v>
      </c>
      <c r="O2393" s="32">
        <f t="shared" si="222"/>
        <v>59</v>
      </c>
      <c r="P2393" s="37">
        <f t="shared" si="227"/>
        <v>70.8</v>
      </c>
      <c r="Q2393" s="32">
        <f t="shared" si="223"/>
        <v>-4</v>
      </c>
      <c r="R2393" s="32">
        <f t="shared" si="224"/>
        <v>-15.799999999999997</v>
      </c>
      <c r="S2393" s="26">
        <f t="shared" si="225"/>
        <v>0</v>
      </c>
      <c r="T2393" s="26">
        <f t="shared" si="226"/>
        <v>0</v>
      </c>
    </row>
    <row r="2394" spans="13:20" ht="15" x14ac:dyDescent="0.3">
      <c r="M2394" s="34">
        <v>2388.5</v>
      </c>
      <c r="N2394" s="34">
        <v>15</v>
      </c>
      <c r="O2394" s="32">
        <f t="shared" si="222"/>
        <v>59</v>
      </c>
      <c r="P2394" s="37">
        <f t="shared" si="227"/>
        <v>70.8</v>
      </c>
      <c r="Q2394" s="32">
        <f t="shared" si="223"/>
        <v>-4</v>
      </c>
      <c r="R2394" s="32">
        <f t="shared" si="224"/>
        <v>-15.799999999999997</v>
      </c>
      <c r="S2394" s="26">
        <f t="shared" si="225"/>
        <v>0</v>
      </c>
      <c r="T2394" s="26">
        <f t="shared" si="226"/>
        <v>0</v>
      </c>
    </row>
    <row r="2395" spans="13:20" ht="15" x14ac:dyDescent="0.3">
      <c r="M2395" s="34">
        <v>2389.5</v>
      </c>
      <c r="N2395" s="34">
        <v>15.6</v>
      </c>
      <c r="O2395" s="32">
        <f t="shared" si="222"/>
        <v>60.08</v>
      </c>
      <c r="P2395" s="37">
        <f t="shared" si="227"/>
        <v>72.095999999999989</v>
      </c>
      <c r="Q2395" s="32">
        <f t="shared" si="223"/>
        <v>-5.0799999999999983</v>
      </c>
      <c r="R2395" s="32">
        <f t="shared" si="224"/>
        <v>-17.095999999999989</v>
      </c>
      <c r="S2395" s="26">
        <f t="shared" si="225"/>
        <v>0</v>
      </c>
      <c r="T2395" s="26">
        <f t="shared" si="226"/>
        <v>0</v>
      </c>
    </row>
    <row r="2396" spans="13:20" ht="15" x14ac:dyDescent="0.3">
      <c r="M2396" s="34">
        <v>2390.5</v>
      </c>
      <c r="N2396" s="34">
        <v>15.6</v>
      </c>
      <c r="O2396" s="32">
        <f t="shared" si="222"/>
        <v>60.08</v>
      </c>
      <c r="P2396" s="37">
        <f t="shared" si="227"/>
        <v>72.095999999999989</v>
      </c>
      <c r="Q2396" s="32">
        <f t="shared" si="223"/>
        <v>-5.0799999999999983</v>
      </c>
      <c r="R2396" s="32">
        <f t="shared" si="224"/>
        <v>-17.095999999999989</v>
      </c>
      <c r="S2396" s="26">
        <f t="shared" si="225"/>
        <v>0</v>
      </c>
      <c r="T2396" s="26">
        <f t="shared" si="226"/>
        <v>0</v>
      </c>
    </row>
    <row r="2397" spans="13:20" ht="15" x14ac:dyDescent="0.3">
      <c r="M2397" s="34">
        <v>2391.5</v>
      </c>
      <c r="N2397" s="34">
        <v>15.6</v>
      </c>
      <c r="O2397" s="32">
        <f t="shared" si="222"/>
        <v>60.08</v>
      </c>
      <c r="P2397" s="37">
        <f t="shared" si="227"/>
        <v>72.095999999999989</v>
      </c>
      <c r="Q2397" s="32">
        <f t="shared" si="223"/>
        <v>-5.0799999999999983</v>
      </c>
      <c r="R2397" s="32">
        <f t="shared" si="224"/>
        <v>-17.095999999999989</v>
      </c>
      <c r="S2397" s="26">
        <f t="shared" si="225"/>
        <v>0</v>
      </c>
      <c r="T2397" s="26">
        <f t="shared" si="226"/>
        <v>0</v>
      </c>
    </row>
    <row r="2398" spans="13:20" ht="15" x14ac:dyDescent="0.3">
      <c r="M2398" s="34">
        <v>2392.5</v>
      </c>
      <c r="N2398" s="34">
        <v>15</v>
      </c>
      <c r="O2398" s="32">
        <f t="shared" si="222"/>
        <v>59</v>
      </c>
      <c r="P2398" s="37">
        <f t="shared" si="227"/>
        <v>70.8</v>
      </c>
      <c r="Q2398" s="32">
        <f t="shared" si="223"/>
        <v>-4</v>
      </c>
      <c r="R2398" s="32">
        <f t="shared" si="224"/>
        <v>-15.799999999999997</v>
      </c>
      <c r="S2398" s="26">
        <f t="shared" si="225"/>
        <v>0</v>
      </c>
      <c r="T2398" s="26">
        <f t="shared" si="226"/>
        <v>0</v>
      </c>
    </row>
    <row r="2399" spans="13:20" ht="15" x14ac:dyDescent="0.3">
      <c r="M2399" s="34">
        <v>2393.5</v>
      </c>
      <c r="N2399" s="34">
        <v>13.3</v>
      </c>
      <c r="O2399" s="32">
        <f t="shared" si="222"/>
        <v>55.94</v>
      </c>
      <c r="P2399" s="37">
        <f t="shared" si="227"/>
        <v>67.128</v>
      </c>
      <c r="Q2399" s="32">
        <f t="shared" si="223"/>
        <v>-0.93999999999999773</v>
      </c>
      <c r="R2399" s="32">
        <f t="shared" si="224"/>
        <v>-12.128</v>
      </c>
      <c r="S2399" s="26">
        <f t="shared" si="225"/>
        <v>0</v>
      </c>
      <c r="T2399" s="26">
        <f t="shared" si="226"/>
        <v>0</v>
      </c>
    </row>
    <row r="2400" spans="13:20" ht="15" x14ac:dyDescent="0.3">
      <c r="M2400" s="34">
        <v>2394.5</v>
      </c>
      <c r="N2400" s="34">
        <v>13.9</v>
      </c>
      <c r="O2400" s="32">
        <f t="shared" si="222"/>
        <v>57.019999999999996</v>
      </c>
      <c r="P2400" s="37">
        <f t="shared" si="227"/>
        <v>68.423999999999992</v>
      </c>
      <c r="Q2400" s="32">
        <f t="shared" si="223"/>
        <v>-2.019999999999996</v>
      </c>
      <c r="R2400" s="32">
        <f t="shared" si="224"/>
        <v>-13.423999999999992</v>
      </c>
      <c r="S2400" s="26">
        <f t="shared" si="225"/>
        <v>0</v>
      </c>
      <c r="T2400" s="26">
        <f t="shared" si="226"/>
        <v>0</v>
      </c>
    </row>
    <row r="2401" spans="13:20" ht="15" x14ac:dyDescent="0.3">
      <c r="M2401" s="34">
        <v>2395.5</v>
      </c>
      <c r="N2401" s="34">
        <v>13.9</v>
      </c>
      <c r="O2401" s="32">
        <f t="shared" si="222"/>
        <v>57.019999999999996</v>
      </c>
      <c r="P2401" s="37">
        <f t="shared" si="227"/>
        <v>68.423999999999992</v>
      </c>
      <c r="Q2401" s="32">
        <f t="shared" si="223"/>
        <v>-2.019999999999996</v>
      </c>
      <c r="R2401" s="32">
        <f t="shared" si="224"/>
        <v>-13.423999999999992</v>
      </c>
      <c r="S2401" s="26">
        <f t="shared" si="225"/>
        <v>0</v>
      </c>
      <c r="T2401" s="26">
        <f t="shared" si="226"/>
        <v>0</v>
      </c>
    </row>
    <row r="2402" spans="13:20" ht="15" x14ac:dyDescent="0.3">
      <c r="M2402" s="34">
        <v>2396.5</v>
      </c>
      <c r="N2402" s="34">
        <v>14.4</v>
      </c>
      <c r="O2402" s="32">
        <f t="shared" si="222"/>
        <v>57.92</v>
      </c>
      <c r="P2402" s="37">
        <f t="shared" si="227"/>
        <v>69.504000000000005</v>
      </c>
      <c r="Q2402" s="32">
        <f t="shared" si="223"/>
        <v>-2.9200000000000017</v>
      </c>
      <c r="R2402" s="32">
        <f t="shared" si="224"/>
        <v>-14.504000000000005</v>
      </c>
      <c r="S2402" s="26">
        <f t="shared" si="225"/>
        <v>0</v>
      </c>
      <c r="T2402" s="26">
        <f t="shared" si="226"/>
        <v>0</v>
      </c>
    </row>
    <row r="2403" spans="13:20" ht="15" x14ac:dyDescent="0.3">
      <c r="M2403" s="34">
        <v>2397.5</v>
      </c>
      <c r="N2403" s="34">
        <v>12.8</v>
      </c>
      <c r="O2403" s="32">
        <f t="shared" si="222"/>
        <v>55.040000000000006</v>
      </c>
      <c r="P2403" s="37">
        <f t="shared" si="227"/>
        <v>66.048000000000002</v>
      </c>
      <c r="Q2403" s="32">
        <f t="shared" si="223"/>
        <v>-4.0000000000006253E-2</v>
      </c>
      <c r="R2403" s="32">
        <f t="shared" si="224"/>
        <v>-11.048000000000002</v>
      </c>
      <c r="S2403" s="26">
        <f t="shared" si="225"/>
        <v>0</v>
      </c>
      <c r="T2403" s="26">
        <f t="shared" si="226"/>
        <v>0</v>
      </c>
    </row>
    <row r="2404" spans="13:20" ht="15" x14ac:dyDescent="0.3">
      <c r="M2404" s="34">
        <v>2398.5</v>
      </c>
      <c r="N2404" s="34">
        <v>11.7</v>
      </c>
      <c r="O2404" s="32">
        <f t="shared" si="222"/>
        <v>53.06</v>
      </c>
      <c r="P2404" s="37">
        <f t="shared" si="227"/>
        <v>63.671999999999997</v>
      </c>
      <c r="Q2404" s="32">
        <f t="shared" si="223"/>
        <v>1.9399999999999977</v>
      </c>
      <c r="R2404" s="32">
        <f t="shared" si="224"/>
        <v>-8.671999999999997</v>
      </c>
      <c r="S2404" s="26">
        <f t="shared" si="225"/>
        <v>1</v>
      </c>
      <c r="T2404" s="26">
        <f t="shared" si="226"/>
        <v>0</v>
      </c>
    </row>
    <row r="2405" spans="13:20" ht="15" x14ac:dyDescent="0.3">
      <c r="M2405" s="34">
        <v>2399.5</v>
      </c>
      <c r="N2405" s="34">
        <v>12.2</v>
      </c>
      <c r="O2405" s="32">
        <f t="shared" si="222"/>
        <v>53.96</v>
      </c>
      <c r="P2405" s="37">
        <f t="shared" si="227"/>
        <v>64.751999999999995</v>
      </c>
      <c r="Q2405" s="32">
        <f t="shared" si="223"/>
        <v>1.0399999999999991</v>
      </c>
      <c r="R2405" s="32">
        <f t="shared" si="224"/>
        <v>-9.7519999999999953</v>
      </c>
      <c r="S2405" s="26">
        <f t="shared" si="225"/>
        <v>1</v>
      </c>
      <c r="T2405" s="26">
        <f t="shared" si="226"/>
        <v>0</v>
      </c>
    </row>
    <row r="2406" spans="13:20" ht="15" x14ac:dyDescent="0.3">
      <c r="M2406" s="34">
        <v>2400.5</v>
      </c>
      <c r="N2406" s="34">
        <v>13.3</v>
      </c>
      <c r="O2406" s="32">
        <f t="shared" si="222"/>
        <v>55.94</v>
      </c>
      <c r="P2406" s="37">
        <f t="shared" si="227"/>
        <v>67.128</v>
      </c>
      <c r="Q2406" s="32">
        <f t="shared" si="223"/>
        <v>-0.93999999999999773</v>
      </c>
      <c r="R2406" s="32">
        <f t="shared" si="224"/>
        <v>-12.128</v>
      </c>
      <c r="S2406" s="26">
        <f t="shared" si="225"/>
        <v>0</v>
      </c>
      <c r="T2406" s="26">
        <f t="shared" si="226"/>
        <v>0</v>
      </c>
    </row>
    <row r="2407" spans="13:20" ht="15" x14ac:dyDescent="0.3">
      <c r="M2407" s="34">
        <v>2401.5</v>
      </c>
      <c r="N2407" s="34">
        <v>14.4</v>
      </c>
      <c r="O2407" s="32">
        <f t="shared" si="222"/>
        <v>57.92</v>
      </c>
      <c r="P2407" s="37">
        <f t="shared" si="227"/>
        <v>69.504000000000005</v>
      </c>
      <c r="Q2407" s="32">
        <f t="shared" si="223"/>
        <v>-2.9200000000000017</v>
      </c>
      <c r="R2407" s="32">
        <f t="shared" si="224"/>
        <v>-14.504000000000005</v>
      </c>
      <c r="S2407" s="26">
        <f t="shared" si="225"/>
        <v>0</v>
      </c>
      <c r="T2407" s="26">
        <f t="shared" si="226"/>
        <v>0</v>
      </c>
    </row>
    <row r="2408" spans="13:20" ht="15" x14ac:dyDescent="0.3">
      <c r="M2408" s="34">
        <v>2402.5</v>
      </c>
      <c r="N2408" s="34">
        <v>13.3</v>
      </c>
      <c r="O2408" s="32">
        <f t="shared" si="222"/>
        <v>55.94</v>
      </c>
      <c r="P2408" s="37">
        <f t="shared" si="227"/>
        <v>67.128</v>
      </c>
      <c r="Q2408" s="32">
        <f t="shared" si="223"/>
        <v>-0.93999999999999773</v>
      </c>
      <c r="R2408" s="32">
        <f t="shared" si="224"/>
        <v>-12.128</v>
      </c>
      <c r="S2408" s="26">
        <f t="shared" si="225"/>
        <v>0</v>
      </c>
      <c r="T2408" s="26">
        <f t="shared" si="226"/>
        <v>0</v>
      </c>
    </row>
    <row r="2409" spans="13:20" ht="15" x14ac:dyDescent="0.3">
      <c r="M2409" s="34">
        <v>2403.5</v>
      </c>
      <c r="N2409" s="34">
        <v>13.3</v>
      </c>
      <c r="O2409" s="32">
        <f t="shared" si="222"/>
        <v>55.94</v>
      </c>
      <c r="P2409" s="37">
        <f t="shared" si="227"/>
        <v>67.128</v>
      </c>
      <c r="Q2409" s="32">
        <f t="shared" si="223"/>
        <v>-0.93999999999999773</v>
      </c>
      <c r="R2409" s="32">
        <f t="shared" si="224"/>
        <v>-12.128</v>
      </c>
      <c r="S2409" s="26">
        <f t="shared" si="225"/>
        <v>0</v>
      </c>
      <c r="T2409" s="26">
        <f t="shared" si="226"/>
        <v>0</v>
      </c>
    </row>
    <row r="2410" spans="13:20" ht="15" x14ac:dyDescent="0.3">
      <c r="M2410" s="34">
        <v>2404.5</v>
      </c>
      <c r="N2410" s="34">
        <v>13.3</v>
      </c>
      <c r="O2410" s="32">
        <f t="shared" si="222"/>
        <v>55.94</v>
      </c>
      <c r="P2410" s="37">
        <f t="shared" si="227"/>
        <v>67.128</v>
      </c>
      <c r="Q2410" s="32">
        <f t="shared" si="223"/>
        <v>-0.93999999999999773</v>
      </c>
      <c r="R2410" s="32">
        <f t="shared" si="224"/>
        <v>-12.128</v>
      </c>
      <c r="S2410" s="26">
        <f t="shared" si="225"/>
        <v>0</v>
      </c>
      <c r="T2410" s="26">
        <f t="shared" si="226"/>
        <v>0</v>
      </c>
    </row>
    <row r="2411" spans="13:20" ht="15" x14ac:dyDescent="0.3">
      <c r="M2411" s="34">
        <v>2405.5</v>
      </c>
      <c r="N2411" s="34">
        <v>12.2</v>
      </c>
      <c r="O2411" s="32">
        <f t="shared" si="222"/>
        <v>53.96</v>
      </c>
      <c r="P2411" s="37">
        <f t="shared" si="227"/>
        <v>64.751999999999995</v>
      </c>
      <c r="Q2411" s="32">
        <f t="shared" si="223"/>
        <v>1.0399999999999991</v>
      </c>
      <c r="R2411" s="32">
        <f t="shared" si="224"/>
        <v>-9.7519999999999953</v>
      </c>
      <c r="S2411" s="26">
        <f t="shared" si="225"/>
        <v>1</v>
      </c>
      <c r="T2411" s="26">
        <f t="shared" si="226"/>
        <v>0</v>
      </c>
    </row>
    <row r="2412" spans="13:20" ht="15" x14ac:dyDescent="0.3">
      <c r="M2412" s="34">
        <v>2406.5</v>
      </c>
      <c r="N2412" s="34">
        <v>12.2</v>
      </c>
      <c r="O2412" s="32">
        <f t="shared" si="222"/>
        <v>53.96</v>
      </c>
      <c r="P2412" s="37">
        <f t="shared" si="227"/>
        <v>64.751999999999995</v>
      </c>
      <c r="Q2412" s="32">
        <f t="shared" si="223"/>
        <v>1.0399999999999991</v>
      </c>
      <c r="R2412" s="32">
        <f t="shared" si="224"/>
        <v>-9.7519999999999953</v>
      </c>
      <c r="S2412" s="26">
        <f t="shared" si="225"/>
        <v>1</v>
      </c>
      <c r="T2412" s="26">
        <f t="shared" si="226"/>
        <v>0</v>
      </c>
    </row>
    <row r="2413" spans="13:20" ht="15" x14ac:dyDescent="0.3">
      <c r="M2413" s="34">
        <v>2407.5</v>
      </c>
      <c r="N2413" s="34">
        <v>12.8</v>
      </c>
      <c r="O2413" s="32">
        <f t="shared" si="222"/>
        <v>55.040000000000006</v>
      </c>
      <c r="P2413" s="37">
        <f t="shared" si="227"/>
        <v>66.048000000000002</v>
      </c>
      <c r="Q2413" s="32">
        <f t="shared" si="223"/>
        <v>-4.0000000000006253E-2</v>
      </c>
      <c r="R2413" s="32">
        <f t="shared" si="224"/>
        <v>-11.048000000000002</v>
      </c>
      <c r="S2413" s="26">
        <f t="shared" si="225"/>
        <v>0</v>
      </c>
      <c r="T2413" s="26">
        <f t="shared" si="226"/>
        <v>0</v>
      </c>
    </row>
    <row r="2414" spans="13:20" ht="15" x14ac:dyDescent="0.3">
      <c r="M2414" s="34">
        <v>2408.5</v>
      </c>
      <c r="N2414" s="34">
        <v>13.9</v>
      </c>
      <c r="O2414" s="32">
        <f t="shared" si="222"/>
        <v>57.019999999999996</v>
      </c>
      <c r="P2414" s="37">
        <f t="shared" si="227"/>
        <v>68.423999999999992</v>
      </c>
      <c r="Q2414" s="32">
        <f t="shared" si="223"/>
        <v>-2.019999999999996</v>
      </c>
      <c r="R2414" s="32">
        <f t="shared" si="224"/>
        <v>-13.423999999999992</v>
      </c>
      <c r="S2414" s="26">
        <f t="shared" si="225"/>
        <v>0</v>
      </c>
      <c r="T2414" s="26">
        <f t="shared" si="226"/>
        <v>0</v>
      </c>
    </row>
    <row r="2415" spans="13:20" ht="15" x14ac:dyDescent="0.3">
      <c r="M2415" s="34">
        <v>2409.5</v>
      </c>
      <c r="N2415" s="34">
        <v>12.8</v>
      </c>
      <c r="O2415" s="32">
        <f t="shared" si="222"/>
        <v>55.040000000000006</v>
      </c>
      <c r="P2415" s="37">
        <f t="shared" si="227"/>
        <v>66.048000000000002</v>
      </c>
      <c r="Q2415" s="32">
        <f t="shared" si="223"/>
        <v>-4.0000000000006253E-2</v>
      </c>
      <c r="R2415" s="32">
        <f t="shared" si="224"/>
        <v>-11.048000000000002</v>
      </c>
      <c r="S2415" s="26">
        <f t="shared" si="225"/>
        <v>0</v>
      </c>
      <c r="T2415" s="26">
        <f t="shared" si="226"/>
        <v>0</v>
      </c>
    </row>
    <row r="2416" spans="13:20" ht="15" x14ac:dyDescent="0.3">
      <c r="M2416" s="34">
        <v>2410.5</v>
      </c>
      <c r="N2416" s="34">
        <v>13.9</v>
      </c>
      <c r="O2416" s="32">
        <f t="shared" si="222"/>
        <v>57.019999999999996</v>
      </c>
      <c r="P2416" s="37">
        <f t="shared" si="227"/>
        <v>68.423999999999992</v>
      </c>
      <c r="Q2416" s="32">
        <f t="shared" si="223"/>
        <v>-2.019999999999996</v>
      </c>
      <c r="R2416" s="32">
        <f t="shared" si="224"/>
        <v>-13.423999999999992</v>
      </c>
      <c r="S2416" s="26">
        <f t="shared" si="225"/>
        <v>0</v>
      </c>
      <c r="T2416" s="26">
        <f t="shared" si="226"/>
        <v>0</v>
      </c>
    </row>
    <row r="2417" spans="13:20" ht="15" x14ac:dyDescent="0.3">
      <c r="M2417" s="34">
        <v>2411.5</v>
      </c>
      <c r="N2417" s="34">
        <v>13.9</v>
      </c>
      <c r="O2417" s="32">
        <f t="shared" si="222"/>
        <v>57.019999999999996</v>
      </c>
      <c r="P2417" s="37">
        <f t="shared" si="227"/>
        <v>68.423999999999992</v>
      </c>
      <c r="Q2417" s="32">
        <f t="shared" si="223"/>
        <v>-2.019999999999996</v>
      </c>
      <c r="R2417" s="32">
        <f t="shared" si="224"/>
        <v>-13.423999999999992</v>
      </c>
      <c r="S2417" s="26">
        <f t="shared" si="225"/>
        <v>0</v>
      </c>
      <c r="T2417" s="26">
        <f t="shared" si="226"/>
        <v>0</v>
      </c>
    </row>
    <row r="2418" spans="13:20" ht="15" x14ac:dyDescent="0.3">
      <c r="M2418" s="34">
        <v>2412.5</v>
      </c>
      <c r="N2418" s="34">
        <v>12.8</v>
      </c>
      <c r="O2418" s="32">
        <f t="shared" si="222"/>
        <v>55.040000000000006</v>
      </c>
      <c r="P2418" s="37">
        <f t="shared" si="227"/>
        <v>66.048000000000002</v>
      </c>
      <c r="Q2418" s="32">
        <f t="shared" si="223"/>
        <v>-4.0000000000006253E-2</v>
      </c>
      <c r="R2418" s="32">
        <f t="shared" si="224"/>
        <v>-11.048000000000002</v>
      </c>
      <c r="S2418" s="26">
        <f t="shared" si="225"/>
        <v>0</v>
      </c>
      <c r="T2418" s="26">
        <f t="shared" si="226"/>
        <v>0</v>
      </c>
    </row>
    <row r="2419" spans="13:20" ht="15" x14ac:dyDescent="0.3">
      <c r="M2419" s="34">
        <v>2413.5</v>
      </c>
      <c r="N2419" s="34">
        <v>12.2</v>
      </c>
      <c r="O2419" s="32">
        <f t="shared" si="222"/>
        <v>53.96</v>
      </c>
      <c r="P2419" s="37">
        <f t="shared" si="227"/>
        <v>64.751999999999995</v>
      </c>
      <c r="Q2419" s="32">
        <f t="shared" si="223"/>
        <v>1.0399999999999991</v>
      </c>
      <c r="R2419" s="32">
        <f t="shared" si="224"/>
        <v>-9.7519999999999953</v>
      </c>
      <c r="S2419" s="26">
        <f t="shared" si="225"/>
        <v>1</v>
      </c>
      <c r="T2419" s="26">
        <f t="shared" si="226"/>
        <v>0</v>
      </c>
    </row>
    <row r="2420" spans="13:20" ht="15" x14ac:dyDescent="0.3">
      <c r="M2420" s="34">
        <v>2414.5</v>
      </c>
      <c r="N2420" s="34">
        <v>11.1</v>
      </c>
      <c r="O2420" s="32">
        <f t="shared" si="222"/>
        <v>51.980000000000004</v>
      </c>
      <c r="P2420" s="37">
        <f t="shared" si="227"/>
        <v>62.376000000000005</v>
      </c>
      <c r="Q2420" s="32">
        <f t="shared" si="223"/>
        <v>3.019999999999996</v>
      </c>
      <c r="R2420" s="32">
        <f t="shared" si="224"/>
        <v>-7.3760000000000048</v>
      </c>
      <c r="S2420" s="26">
        <f t="shared" si="225"/>
        <v>1</v>
      </c>
      <c r="T2420" s="26">
        <f t="shared" si="226"/>
        <v>0</v>
      </c>
    </row>
    <row r="2421" spans="13:20" ht="15" x14ac:dyDescent="0.3">
      <c r="M2421" s="34">
        <v>2415.5</v>
      </c>
      <c r="N2421" s="34">
        <v>11.7</v>
      </c>
      <c r="O2421" s="32">
        <f t="shared" si="222"/>
        <v>53.06</v>
      </c>
      <c r="P2421" s="37">
        <f t="shared" si="227"/>
        <v>63.671999999999997</v>
      </c>
      <c r="Q2421" s="32">
        <f t="shared" si="223"/>
        <v>1.9399999999999977</v>
      </c>
      <c r="R2421" s="32">
        <f t="shared" si="224"/>
        <v>-8.671999999999997</v>
      </c>
      <c r="S2421" s="26">
        <f t="shared" si="225"/>
        <v>1</v>
      </c>
      <c r="T2421" s="26">
        <f t="shared" si="226"/>
        <v>0</v>
      </c>
    </row>
    <row r="2422" spans="13:20" ht="15" x14ac:dyDescent="0.3">
      <c r="M2422" s="34">
        <v>2416.5</v>
      </c>
      <c r="N2422" s="34">
        <v>10</v>
      </c>
      <c r="O2422" s="32">
        <f t="shared" si="222"/>
        <v>50</v>
      </c>
      <c r="P2422" s="37">
        <f t="shared" si="227"/>
        <v>60</v>
      </c>
      <c r="Q2422" s="32">
        <f t="shared" si="223"/>
        <v>5</v>
      </c>
      <c r="R2422" s="32">
        <f t="shared" si="224"/>
        <v>-5</v>
      </c>
      <c r="S2422" s="26">
        <f t="shared" si="225"/>
        <v>1</v>
      </c>
      <c r="T2422" s="26">
        <f t="shared" si="226"/>
        <v>0</v>
      </c>
    </row>
    <row r="2423" spans="13:20" ht="15" x14ac:dyDescent="0.3">
      <c r="M2423" s="34">
        <v>2417.5</v>
      </c>
      <c r="N2423" s="34">
        <v>8.9</v>
      </c>
      <c r="O2423" s="32">
        <f t="shared" si="222"/>
        <v>48.019999999999996</v>
      </c>
      <c r="P2423" s="37">
        <f t="shared" si="227"/>
        <v>57.623999999999995</v>
      </c>
      <c r="Q2423" s="32">
        <f t="shared" si="223"/>
        <v>6.980000000000004</v>
      </c>
      <c r="R2423" s="32">
        <f t="shared" si="224"/>
        <v>-2.6239999999999952</v>
      </c>
      <c r="S2423" s="26">
        <f t="shared" si="225"/>
        <v>1</v>
      </c>
      <c r="T2423" s="26">
        <f t="shared" si="226"/>
        <v>0</v>
      </c>
    </row>
    <row r="2424" spans="13:20" ht="15" x14ac:dyDescent="0.3">
      <c r="M2424" s="34">
        <v>2418.5</v>
      </c>
      <c r="N2424" s="34">
        <v>7.8</v>
      </c>
      <c r="O2424" s="32">
        <f t="shared" si="222"/>
        <v>46.04</v>
      </c>
      <c r="P2424" s="37">
        <f t="shared" si="227"/>
        <v>55.247999999999998</v>
      </c>
      <c r="Q2424" s="32">
        <f t="shared" si="223"/>
        <v>8.9600000000000009</v>
      </c>
      <c r="R2424" s="32">
        <f t="shared" si="224"/>
        <v>-0.24799999999999756</v>
      </c>
      <c r="S2424" s="26">
        <f t="shared" si="225"/>
        <v>1</v>
      </c>
      <c r="T2424" s="26">
        <f t="shared" si="226"/>
        <v>0</v>
      </c>
    </row>
    <row r="2425" spans="13:20" ht="15" x14ac:dyDescent="0.3">
      <c r="M2425" s="34">
        <v>2419.5</v>
      </c>
      <c r="N2425" s="34">
        <v>6.7</v>
      </c>
      <c r="O2425" s="32">
        <f t="shared" si="222"/>
        <v>44.06</v>
      </c>
      <c r="P2425" s="37">
        <f t="shared" si="227"/>
        <v>52.872</v>
      </c>
      <c r="Q2425" s="32">
        <f t="shared" si="223"/>
        <v>10.939999999999998</v>
      </c>
      <c r="R2425" s="32">
        <f t="shared" si="224"/>
        <v>2.1280000000000001</v>
      </c>
      <c r="S2425" s="26">
        <f t="shared" si="225"/>
        <v>1</v>
      </c>
      <c r="T2425" s="26">
        <f t="shared" si="226"/>
        <v>1</v>
      </c>
    </row>
    <row r="2426" spans="13:20" ht="15" x14ac:dyDescent="0.3">
      <c r="M2426" s="34">
        <v>2420.5</v>
      </c>
      <c r="N2426" s="34">
        <v>5.6</v>
      </c>
      <c r="O2426" s="32">
        <f t="shared" si="222"/>
        <v>42.08</v>
      </c>
      <c r="P2426" s="37">
        <f t="shared" si="227"/>
        <v>50.495999999999995</v>
      </c>
      <c r="Q2426" s="32">
        <f t="shared" si="223"/>
        <v>12.920000000000002</v>
      </c>
      <c r="R2426" s="32">
        <f t="shared" si="224"/>
        <v>4.5040000000000049</v>
      </c>
      <c r="S2426" s="26">
        <f t="shared" si="225"/>
        <v>1</v>
      </c>
      <c r="T2426" s="26">
        <f t="shared" si="226"/>
        <v>1</v>
      </c>
    </row>
    <row r="2427" spans="13:20" ht="15" x14ac:dyDescent="0.3">
      <c r="M2427" s="34">
        <v>2421.5</v>
      </c>
      <c r="N2427" s="34">
        <v>5</v>
      </c>
      <c r="O2427" s="32">
        <f t="shared" si="222"/>
        <v>41</v>
      </c>
      <c r="P2427" s="37">
        <f t="shared" si="227"/>
        <v>49.199999999999996</v>
      </c>
      <c r="Q2427" s="32">
        <f t="shared" si="223"/>
        <v>14</v>
      </c>
      <c r="R2427" s="32">
        <f t="shared" si="224"/>
        <v>5.8000000000000043</v>
      </c>
      <c r="S2427" s="26">
        <f t="shared" si="225"/>
        <v>1</v>
      </c>
      <c r="T2427" s="26">
        <f t="shared" si="226"/>
        <v>1</v>
      </c>
    </row>
    <row r="2428" spans="13:20" ht="15" x14ac:dyDescent="0.3">
      <c r="M2428" s="34">
        <v>2422.5</v>
      </c>
      <c r="N2428" s="34">
        <v>4.4000000000000004</v>
      </c>
      <c r="O2428" s="32">
        <f t="shared" si="222"/>
        <v>39.92</v>
      </c>
      <c r="P2428" s="37">
        <f t="shared" si="227"/>
        <v>47.904000000000003</v>
      </c>
      <c r="Q2428" s="32">
        <f t="shared" si="223"/>
        <v>15.079999999999998</v>
      </c>
      <c r="R2428" s="32">
        <f t="shared" si="224"/>
        <v>7.0959999999999965</v>
      </c>
      <c r="S2428" s="26">
        <f t="shared" si="225"/>
        <v>1</v>
      </c>
      <c r="T2428" s="26">
        <f t="shared" si="226"/>
        <v>1</v>
      </c>
    </row>
    <row r="2429" spans="13:20" ht="15" x14ac:dyDescent="0.3">
      <c r="M2429" s="34">
        <v>2423.5</v>
      </c>
      <c r="N2429" s="34">
        <v>3.9</v>
      </c>
      <c r="O2429" s="32">
        <f t="shared" si="222"/>
        <v>39.019999999999996</v>
      </c>
      <c r="P2429" s="37">
        <f t="shared" si="227"/>
        <v>46.823999999999991</v>
      </c>
      <c r="Q2429" s="32">
        <f t="shared" si="223"/>
        <v>15.980000000000004</v>
      </c>
      <c r="R2429" s="32">
        <f t="shared" si="224"/>
        <v>8.176000000000009</v>
      </c>
      <c r="S2429" s="26">
        <f t="shared" si="225"/>
        <v>1</v>
      </c>
      <c r="T2429" s="26">
        <f t="shared" si="226"/>
        <v>1</v>
      </c>
    </row>
    <row r="2430" spans="13:20" ht="15" x14ac:dyDescent="0.3">
      <c r="M2430" s="34">
        <v>2424.5</v>
      </c>
      <c r="N2430" s="34">
        <v>3.3</v>
      </c>
      <c r="O2430" s="32">
        <f t="shared" si="222"/>
        <v>37.94</v>
      </c>
      <c r="P2430" s="37">
        <f t="shared" si="227"/>
        <v>45.527999999999999</v>
      </c>
      <c r="Q2430" s="32">
        <f t="shared" si="223"/>
        <v>17.060000000000002</v>
      </c>
      <c r="R2430" s="32">
        <f t="shared" si="224"/>
        <v>9.4720000000000013</v>
      </c>
      <c r="S2430" s="26">
        <f t="shared" si="225"/>
        <v>1</v>
      </c>
      <c r="T2430" s="26">
        <f t="shared" si="226"/>
        <v>1</v>
      </c>
    </row>
    <row r="2431" spans="13:20" ht="15" x14ac:dyDescent="0.3">
      <c r="M2431" s="34">
        <v>2425.5</v>
      </c>
      <c r="N2431" s="34">
        <v>2.8</v>
      </c>
      <c r="O2431" s="32">
        <f t="shared" si="222"/>
        <v>37.04</v>
      </c>
      <c r="P2431" s="37">
        <f t="shared" si="227"/>
        <v>44.448</v>
      </c>
      <c r="Q2431" s="32">
        <f t="shared" si="223"/>
        <v>17.96</v>
      </c>
      <c r="R2431" s="32">
        <f t="shared" si="224"/>
        <v>10.552</v>
      </c>
      <c r="S2431" s="26">
        <f t="shared" si="225"/>
        <v>1</v>
      </c>
      <c r="T2431" s="26">
        <f t="shared" si="226"/>
        <v>1</v>
      </c>
    </row>
    <row r="2432" spans="13:20" ht="15" x14ac:dyDescent="0.3">
      <c r="M2432" s="34">
        <v>2426.5</v>
      </c>
      <c r="N2432" s="34">
        <v>2.2000000000000002</v>
      </c>
      <c r="O2432" s="32">
        <f t="shared" si="222"/>
        <v>35.96</v>
      </c>
      <c r="P2432" s="37">
        <f t="shared" si="227"/>
        <v>43.152000000000001</v>
      </c>
      <c r="Q2432" s="32">
        <f t="shared" si="223"/>
        <v>19.04</v>
      </c>
      <c r="R2432" s="32">
        <f t="shared" si="224"/>
        <v>11.847999999999999</v>
      </c>
      <c r="S2432" s="26">
        <f t="shared" si="225"/>
        <v>1</v>
      </c>
      <c r="T2432" s="26">
        <f t="shared" si="226"/>
        <v>1</v>
      </c>
    </row>
    <row r="2433" spans="13:20" ht="15" x14ac:dyDescent="0.3">
      <c r="M2433" s="34">
        <v>2427.5</v>
      </c>
      <c r="N2433" s="34">
        <v>2.2000000000000002</v>
      </c>
      <c r="O2433" s="32">
        <f t="shared" si="222"/>
        <v>35.96</v>
      </c>
      <c r="P2433" s="37">
        <f t="shared" si="227"/>
        <v>43.152000000000001</v>
      </c>
      <c r="Q2433" s="32">
        <f t="shared" si="223"/>
        <v>19.04</v>
      </c>
      <c r="R2433" s="32">
        <f t="shared" si="224"/>
        <v>11.847999999999999</v>
      </c>
      <c r="S2433" s="26">
        <f t="shared" si="225"/>
        <v>1</v>
      </c>
      <c r="T2433" s="26">
        <f t="shared" si="226"/>
        <v>1</v>
      </c>
    </row>
    <row r="2434" spans="13:20" ht="15" x14ac:dyDescent="0.3">
      <c r="M2434" s="34">
        <v>2428.5</v>
      </c>
      <c r="N2434" s="34">
        <v>1.7</v>
      </c>
      <c r="O2434" s="32">
        <f t="shared" si="222"/>
        <v>35.06</v>
      </c>
      <c r="P2434" s="37">
        <f t="shared" si="227"/>
        <v>42.072000000000003</v>
      </c>
      <c r="Q2434" s="32">
        <f t="shared" si="223"/>
        <v>19.939999999999998</v>
      </c>
      <c r="R2434" s="32">
        <f t="shared" si="224"/>
        <v>12.927999999999997</v>
      </c>
      <c r="S2434" s="26">
        <f t="shared" si="225"/>
        <v>1</v>
      </c>
      <c r="T2434" s="26">
        <f t="shared" si="226"/>
        <v>1</v>
      </c>
    </row>
    <row r="2435" spans="13:20" ht="15" x14ac:dyDescent="0.3">
      <c r="M2435" s="34">
        <v>2429.5</v>
      </c>
      <c r="N2435" s="34">
        <v>2.2000000000000002</v>
      </c>
      <c r="O2435" s="32">
        <f t="shared" si="222"/>
        <v>35.96</v>
      </c>
      <c r="P2435" s="37">
        <f t="shared" si="227"/>
        <v>43.152000000000001</v>
      </c>
      <c r="Q2435" s="32">
        <f t="shared" si="223"/>
        <v>19.04</v>
      </c>
      <c r="R2435" s="32">
        <f t="shared" si="224"/>
        <v>11.847999999999999</v>
      </c>
      <c r="S2435" s="26">
        <f t="shared" si="225"/>
        <v>1</v>
      </c>
      <c r="T2435" s="26">
        <f t="shared" si="226"/>
        <v>1</v>
      </c>
    </row>
    <row r="2436" spans="13:20" ht="15" x14ac:dyDescent="0.3">
      <c r="M2436" s="34">
        <v>2430.5</v>
      </c>
      <c r="N2436" s="34">
        <v>3.3</v>
      </c>
      <c r="O2436" s="32">
        <f t="shared" si="222"/>
        <v>37.94</v>
      </c>
      <c r="P2436" s="37">
        <f t="shared" si="227"/>
        <v>45.527999999999999</v>
      </c>
      <c r="Q2436" s="32">
        <f t="shared" si="223"/>
        <v>17.060000000000002</v>
      </c>
      <c r="R2436" s="32">
        <f t="shared" si="224"/>
        <v>9.4720000000000013</v>
      </c>
      <c r="S2436" s="26">
        <f t="shared" si="225"/>
        <v>1</v>
      </c>
      <c r="T2436" s="26">
        <f t="shared" si="226"/>
        <v>1</v>
      </c>
    </row>
    <row r="2437" spans="13:20" ht="15" x14ac:dyDescent="0.3">
      <c r="M2437" s="34">
        <v>2431.5</v>
      </c>
      <c r="N2437" s="34">
        <v>5</v>
      </c>
      <c r="O2437" s="32">
        <f t="shared" si="222"/>
        <v>41</v>
      </c>
      <c r="P2437" s="37">
        <f t="shared" si="227"/>
        <v>49.199999999999996</v>
      </c>
      <c r="Q2437" s="32">
        <f t="shared" si="223"/>
        <v>14</v>
      </c>
      <c r="R2437" s="32">
        <f t="shared" si="224"/>
        <v>5.8000000000000043</v>
      </c>
      <c r="S2437" s="26">
        <f t="shared" si="225"/>
        <v>1</v>
      </c>
      <c r="T2437" s="26">
        <f t="shared" si="226"/>
        <v>1</v>
      </c>
    </row>
    <row r="2438" spans="13:20" ht="15" x14ac:dyDescent="0.3">
      <c r="M2438" s="34">
        <v>2432.5</v>
      </c>
      <c r="N2438" s="34">
        <v>5.6</v>
      </c>
      <c r="O2438" s="32">
        <f t="shared" ref="O2438:O2501" si="228">CONVERT(N2438,"C","F")</f>
        <v>42.08</v>
      </c>
      <c r="P2438" s="37">
        <f t="shared" si="227"/>
        <v>50.495999999999995</v>
      </c>
      <c r="Q2438" s="32">
        <f t="shared" ref="Q2438:Q2501" si="229">$L$3-O2438</f>
        <v>12.920000000000002</v>
      </c>
      <c r="R2438" s="32">
        <f t="shared" ref="R2438:R2501" si="230">$L$3-P2438</f>
        <v>4.5040000000000049</v>
      </c>
      <c r="S2438" s="26">
        <f t="shared" ref="S2438:S2501" si="231">IF(O2438&lt;=$L$3, 1, 0)</f>
        <v>1</v>
      </c>
      <c r="T2438" s="26">
        <f t="shared" ref="T2438:T2501" si="232">IF(P2438&lt;=$L$3, 1, 0)</f>
        <v>1</v>
      </c>
    </row>
    <row r="2439" spans="13:20" ht="15" x14ac:dyDescent="0.3">
      <c r="M2439" s="34">
        <v>2433.5</v>
      </c>
      <c r="N2439" s="34">
        <v>6.7</v>
      </c>
      <c r="O2439" s="32">
        <f t="shared" si="228"/>
        <v>44.06</v>
      </c>
      <c r="P2439" s="37">
        <f t="shared" ref="P2439:P2502" si="233">O2439*1.2</f>
        <v>52.872</v>
      </c>
      <c r="Q2439" s="32">
        <f t="shared" si="229"/>
        <v>10.939999999999998</v>
      </c>
      <c r="R2439" s="32">
        <f t="shared" si="230"/>
        <v>2.1280000000000001</v>
      </c>
      <c r="S2439" s="26">
        <f t="shared" si="231"/>
        <v>1</v>
      </c>
      <c r="T2439" s="26">
        <f t="shared" si="232"/>
        <v>1</v>
      </c>
    </row>
    <row r="2440" spans="13:20" ht="15" x14ac:dyDescent="0.3">
      <c r="M2440" s="34">
        <v>2434.5</v>
      </c>
      <c r="N2440" s="34">
        <v>7.2</v>
      </c>
      <c r="O2440" s="32">
        <f t="shared" si="228"/>
        <v>44.96</v>
      </c>
      <c r="P2440" s="37">
        <f t="shared" si="233"/>
        <v>53.951999999999998</v>
      </c>
      <c r="Q2440" s="32">
        <f t="shared" si="229"/>
        <v>10.039999999999999</v>
      </c>
      <c r="R2440" s="32">
        <f t="shared" si="230"/>
        <v>1.0480000000000018</v>
      </c>
      <c r="S2440" s="26">
        <f t="shared" si="231"/>
        <v>1</v>
      </c>
      <c r="T2440" s="26">
        <f t="shared" si="232"/>
        <v>1</v>
      </c>
    </row>
    <row r="2441" spans="13:20" ht="15" x14ac:dyDescent="0.3">
      <c r="M2441" s="34">
        <v>2435.5</v>
      </c>
      <c r="N2441" s="34">
        <v>7.8</v>
      </c>
      <c r="O2441" s="32">
        <f t="shared" si="228"/>
        <v>46.04</v>
      </c>
      <c r="P2441" s="37">
        <f t="shared" si="233"/>
        <v>55.247999999999998</v>
      </c>
      <c r="Q2441" s="32">
        <f t="shared" si="229"/>
        <v>8.9600000000000009</v>
      </c>
      <c r="R2441" s="32">
        <f t="shared" si="230"/>
        <v>-0.24799999999999756</v>
      </c>
      <c r="S2441" s="26">
        <f t="shared" si="231"/>
        <v>1</v>
      </c>
      <c r="T2441" s="26">
        <f t="shared" si="232"/>
        <v>0</v>
      </c>
    </row>
    <row r="2442" spans="13:20" ht="15" x14ac:dyDescent="0.3">
      <c r="M2442" s="34">
        <v>2436.5</v>
      </c>
      <c r="N2442" s="34">
        <v>8.3000000000000007</v>
      </c>
      <c r="O2442" s="32">
        <f t="shared" si="228"/>
        <v>46.94</v>
      </c>
      <c r="P2442" s="37">
        <f t="shared" si="233"/>
        <v>56.327999999999996</v>
      </c>
      <c r="Q2442" s="32">
        <f t="shared" si="229"/>
        <v>8.0600000000000023</v>
      </c>
      <c r="R2442" s="32">
        <f t="shared" si="230"/>
        <v>-1.3279999999999959</v>
      </c>
      <c r="S2442" s="26">
        <f t="shared" si="231"/>
        <v>1</v>
      </c>
      <c r="T2442" s="26">
        <f t="shared" si="232"/>
        <v>0</v>
      </c>
    </row>
    <row r="2443" spans="13:20" ht="15" x14ac:dyDescent="0.3">
      <c r="M2443" s="34">
        <v>2437.5</v>
      </c>
      <c r="N2443" s="34">
        <v>8.3000000000000007</v>
      </c>
      <c r="O2443" s="32">
        <f t="shared" si="228"/>
        <v>46.94</v>
      </c>
      <c r="P2443" s="37">
        <f t="shared" si="233"/>
        <v>56.327999999999996</v>
      </c>
      <c r="Q2443" s="32">
        <f t="shared" si="229"/>
        <v>8.0600000000000023</v>
      </c>
      <c r="R2443" s="32">
        <f t="shared" si="230"/>
        <v>-1.3279999999999959</v>
      </c>
      <c r="S2443" s="26">
        <f t="shared" si="231"/>
        <v>1</v>
      </c>
      <c r="T2443" s="26">
        <f t="shared" si="232"/>
        <v>0</v>
      </c>
    </row>
    <row r="2444" spans="13:20" ht="15" x14ac:dyDescent="0.3">
      <c r="M2444" s="34">
        <v>2438.5</v>
      </c>
      <c r="N2444" s="34">
        <v>8.3000000000000007</v>
      </c>
      <c r="O2444" s="32">
        <f t="shared" si="228"/>
        <v>46.94</v>
      </c>
      <c r="P2444" s="37">
        <f t="shared" si="233"/>
        <v>56.327999999999996</v>
      </c>
      <c r="Q2444" s="32">
        <f t="shared" si="229"/>
        <v>8.0600000000000023</v>
      </c>
      <c r="R2444" s="32">
        <f t="shared" si="230"/>
        <v>-1.3279999999999959</v>
      </c>
      <c r="S2444" s="26">
        <f t="shared" si="231"/>
        <v>1</v>
      </c>
      <c r="T2444" s="26">
        <f t="shared" si="232"/>
        <v>0</v>
      </c>
    </row>
    <row r="2445" spans="13:20" ht="15" x14ac:dyDescent="0.3">
      <c r="M2445" s="34">
        <v>2439.5</v>
      </c>
      <c r="N2445" s="34">
        <v>7.2</v>
      </c>
      <c r="O2445" s="32">
        <f t="shared" si="228"/>
        <v>44.96</v>
      </c>
      <c r="P2445" s="37">
        <f t="shared" si="233"/>
        <v>53.951999999999998</v>
      </c>
      <c r="Q2445" s="32">
        <f t="shared" si="229"/>
        <v>10.039999999999999</v>
      </c>
      <c r="R2445" s="32">
        <f t="shared" si="230"/>
        <v>1.0480000000000018</v>
      </c>
      <c r="S2445" s="26">
        <f t="shared" si="231"/>
        <v>1</v>
      </c>
      <c r="T2445" s="26">
        <f t="shared" si="232"/>
        <v>1</v>
      </c>
    </row>
    <row r="2446" spans="13:20" ht="15" x14ac:dyDescent="0.3">
      <c r="M2446" s="34">
        <v>2440.5</v>
      </c>
      <c r="N2446" s="34">
        <v>6.7</v>
      </c>
      <c r="O2446" s="32">
        <f t="shared" si="228"/>
        <v>44.06</v>
      </c>
      <c r="P2446" s="37">
        <f t="shared" si="233"/>
        <v>52.872</v>
      </c>
      <c r="Q2446" s="32">
        <f t="shared" si="229"/>
        <v>10.939999999999998</v>
      </c>
      <c r="R2446" s="32">
        <f t="shared" si="230"/>
        <v>2.1280000000000001</v>
      </c>
      <c r="S2446" s="26">
        <f t="shared" si="231"/>
        <v>1</v>
      </c>
      <c r="T2446" s="26">
        <f t="shared" si="232"/>
        <v>1</v>
      </c>
    </row>
    <row r="2447" spans="13:20" ht="15" x14ac:dyDescent="0.3">
      <c r="M2447" s="34">
        <v>2441.5</v>
      </c>
      <c r="N2447" s="34">
        <v>5.6</v>
      </c>
      <c r="O2447" s="32">
        <f t="shared" si="228"/>
        <v>42.08</v>
      </c>
      <c r="P2447" s="37">
        <f t="shared" si="233"/>
        <v>50.495999999999995</v>
      </c>
      <c r="Q2447" s="32">
        <f t="shared" si="229"/>
        <v>12.920000000000002</v>
      </c>
      <c r="R2447" s="32">
        <f t="shared" si="230"/>
        <v>4.5040000000000049</v>
      </c>
      <c r="S2447" s="26">
        <f t="shared" si="231"/>
        <v>1</v>
      </c>
      <c r="T2447" s="26">
        <f t="shared" si="232"/>
        <v>1</v>
      </c>
    </row>
    <row r="2448" spans="13:20" ht="15" x14ac:dyDescent="0.3">
      <c r="M2448" s="34">
        <v>2442.5</v>
      </c>
      <c r="N2448" s="34">
        <v>4.4000000000000004</v>
      </c>
      <c r="O2448" s="32">
        <f t="shared" si="228"/>
        <v>39.92</v>
      </c>
      <c r="P2448" s="37">
        <f t="shared" si="233"/>
        <v>47.904000000000003</v>
      </c>
      <c r="Q2448" s="32">
        <f t="shared" si="229"/>
        <v>15.079999999999998</v>
      </c>
      <c r="R2448" s="32">
        <f t="shared" si="230"/>
        <v>7.0959999999999965</v>
      </c>
      <c r="S2448" s="26">
        <f t="shared" si="231"/>
        <v>1</v>
      </c>
      <c r="T2448" s="26">
        <f t="shared" si="232"/>
        <v>1</v>
      </c>
    </row>
    <row r="2449" spans="13:20" ht="15" x14ac:dyDescent="0.3">
      <c r="M2449" s="34">
        <v>2443.5</v>
      </c>
      <c r="N2449" s="34">
        <v>3.9</v>
      </c>
      <c r="O2449" s="32">
        <f t="shared" si="228"/>
        <v>39.019999999999996</v>
      </c>
      <c r="P2449" s="37">
        <f t="shared" si="233"/>
        <v>46.823999999999991</v>
      </c>
      <c r="Q2449" s="32">
        <f t="shared" si="229"/>
        <v>15.980000000000004</v>
      </c>
      <c r="R2449" s="32">
        <f t="shared" si="230"/>
        <v>8.176000000000009</v>
      </c>
      <c r="S2449" s="26">
        <f t="shared" si="231"/>
        <v>1</v>
      </c>
      <c r="T2449" s="26">
        <f t="shared" si="232"/>
        <v>1</v>
      </c>
    </row>
    <row r="2450" spans="13:20" ht="15" x14ac:dyDescent="0.3">
      <c r="M2450" s="34">
        <v>2444.5</v>
      </c>
      <c r="N2450" s="34">
        <v>3.3</v>
      </c>
      <c r="O2450" s="32">
        <f t="shared" si="228"/>
        <v>37.94</v>
      </c>
      <c r="P2450" s="37">
        <f t="shared" si="233"/>
        <v>45.527999999999999</v>
      </c>
      <c r="Q2450" s="32">
        <f t="shared" si="229"/>
        <v>17.060000000000002</v>
      </c>
      <c r="R2450" s="32">
        <f t="shared" si="230"/>
        <v>9.4720000000000013</v>
      </c>
      <c r="S2450" s="26">
        <f t="shared" si="231"/>
        <v>1</v>
      </c>
      <c r="T2450" s="26">
        <f t="shared" si="232"/>
        <v>1</v>
      </c>
    </row>
    <row r="2451" spans="13:20" ht="15" x14ac:dyDescent="0.3">
      <c r="M2451" s="34">
        <v>2445.5</v>
      </c>
      <c r="N2451" s="34">
        <v>2.8</v>
      </c>
      <c r="O2451" s="32">
        <f t="shared" si="228"/>
        <v>37.04</v>
      </c>
      <c r="P2451" s="37">
        <f t="shared" si="233"/>
        <v>44.448</v>
      </c>
      <c r="Q2451" s="32">
        <f t="shared" si="229"/>
        <v>17.96</v>
      </c>
      <c r="R2451" s="32">
        <f t="shared" si="230"/>
        <v>10.552</v>
      </c>
      <c r="S2451" s="26">
        <f t="shared" si="231"/>
        <v>1</v>
      </c>
      <c r="T2451" s="26">
        <f t="shared" si="232"/>
        <v>1</v>
      </c>
    </row>
    <row r="2452" spans="13:20" ht="15" x14ac:dyDescent="0.3">
      <c r="M2452" s="34">
        <v>2446.5</v>
      </c>
      <c r="N2452" s="34">
        <v>2.2000000000000002</v>
      </c>
      <c r="O2452" s="32">
        <f t="shared" si="228"/>
        <v>35.96</v>
      </c>
      <c r="P2452" s="37">
        <f t="shared" si="233"/>
        <v>43.152000000000001</v>
      </c>
      <c r="Q2452" s="32">
        <f t="shared" si="229"/>
        <v>19.04</v>
      </c>
      <c r="R2452" s="32">
        <f t="shared" si="230"/>
        <v>11.847999999999999</v>
      </c>
      <c r="S2452" s="26">
        <f t="shared" si="231"/>
        <v>1</v>
      </c>
      <c r="T2452" s="26">
        <f t="shared" si="232"/>
        <v>1</v>
      </c>
    </row>
    <row r="2453" spans="13:20" ht="15" x14ac:dyDescent="0.3">
      <c r="M2453" s="34">
        <v>2447.5</v>
      </c>
      <c r="N2453" s="34">
        <v>1.7</v>
      </c>
      <c r="O2453" s="32">
        <f t="shared" si="228"/>
        <v>35.06</v>
      </c>
      <c r="P2453" s="37">
        <f t="shared" si="233"/>
        <v>42.072000000000003</v>
      </c>
      <c r="Q2453" s="32">
        <f t="shared" si="229"/>
        <v>19.939999999999998</v>
      </c>
      <c r="R2453" s="32">
        <f t="shared" si="230"/>
        <v>12.927999999999997</v>
      </c>
      <c r="S2453" s="26">
        <f t="shared" si="231"/>
        <v>1</v>
      </c>
      <c r="T2453" s="26">
        <f t="shared" si="232"/>
        <v>1</v>
      </c>
    </row>
    <row r="2454" spans="13:20" ht="15" x14ac:dyDescent="0.3">
      <c r="M2454" s="34">
        <v>2448.5</v>
      </c>
      <c r="N2454" s="34">
        <v>1.1000000000000001</v>
      </c>
      <c r="O2454" s="32">
        <f t="shared" si="228"/>
        <v>33.979999999999997</v>
      </c>
      <c r="P2454" s="37">
        <f t="shared" si="233"/>
        <v>40.775999999999996</v>
      </c>
      <c r="Q2454" s="32">
        <f t="shared" si="229"/>
        <v>21.020000000000003</v>
      </c>
      <c r="R2454" s="32">
        <f t="shared" si="230"/>
        <v>14.224000000000004</v>
      </c>
      <c r="S2454" s="26">
        <f t="shared" si="231"/>
        <v>1</v>
      </c>
      <c r="T2454" s="26">
        <f t="shared" si="232"/>
        <v>1</v>
      </c>
    </row>
    <row r="2455" spans="13:20" ht="15" x14ac:dyDescent="0.3">
      <c r="M2455" s="34">
        <v>2449.5</v>
      </c>
      <c r="N2455" s="34">
        <v>0.6</v>
      </c>
      <c r="O2455" s="32">
        <f t="shared" si="228"/>
        <v>33.08</v>
      </c>
      <c r="P2455" s="37">
        <f t="shared" si="233"/>
        <v>39.695999999999998</v>
      </c>
      <c r="Q2455" s="32">
        <f t="shared" si="229"/>
        <v>21.92</v>
      </c>
      <c r="R2455" s="32">
        <f t="shared" si="230"/>
        <v>15.304000000000002</v>
      </c>
      <c r="S2455" s="26">
        <f t="shared" si="231"/>
        <v>1</v>
      </c>
      <c r="T2455" s="26">
        <f t="shared" si="232"/>
        <v>1</v>
      </c>
    </row>
    <row r="2456" spans="13:20" ht="15" x14ac:dyDescent="0.3">
      <c r="M2456" s="34">
        <v>2450.5</v>
      </c>
      <c r="N2456" s="34">
        <v>0</v>
      </c>
      <c r="O2456" s="32">
        <f t="shared" si="228"/>
        <v>32</v>
      </c>
      <c r="P2456" s="37">
        <f t="shared" si="233"/>
        <v>38.4</v>
      </c>
      <c r="Q2456" s="32">
        <f t="shared" si="229"/>
        <v>23</v>
      </c>
      <c r="R2456" s="32">
        <f t="shared" si="230"/>
        <v>16.600000000000001</v>
      </c>
      <c r="S2456" s="26">
        <f t="shared" si="231"/>
        <v>1</v>
      </c>
      <c r="T2456" s="26">
        <f t="shared" si="232"/>
        <v>1</v>
      </c>
    </row>
    <row r="2457" spans="13:20" ht="15" x14ac:dyDescent="0.3">
      <c r="M2457" s="34">
        <v>2451.5</v>
      </c>
      <c r="N2457" s="34">
        <v>0</v>
      </c>
      <c r="O2457" s="32">
        <f t="shared" si="228"/>
        <v>32</v>
      </c>
      <c r="P2457" s="37">
        <f t="shared" si="233"/>
        <v>38.4</v>
      </c>
      <c r="Q2457" s="32">
        <f t="shared" si="229"/>
        <v>23</v>
      </c>
      <c r="R2457" s="32">
        <f t="shared" si="230"/>
        <v>16.600000000000001</v>
      </c>
      <c r="S2457" s="26">
        <f t="shared" si="231"/>
        <v>1</v>
      </c>
      <c r="T2457" s="26">
        <f t="shared" si="232"/>
        <v>1</v>
      </c>
    </row>
    <row r="2458" spans="13:20" ht="15" x14ac:dyDescent="0.3">
      <c r="M2458" s="34">
        <v>2452.5</v>
      </c>
      <c r="N2458" s="34">
        <v>-0.6</v>
      </c>
      <c r="O2458" s="32">
        <f t="shared" si="228"/>
        <v>30.92</v>
      </c>
      <c r="P2458" s="37">
        <f t="shared" si="233"/>
        <v>37.103999999999999</v>
      </c>
      <c r="Q2458" s="32">
        <f t="shared" si="229"/>
        <v>24.08</v>
      </c>
      <c r="R2458" s="32">
        <f t="shared" si="230"/>
        <v>17.896000000000001</v>
      </c>
      <c r="S2458" s="26">
        <f t="shared" si="231"/>
        <v>1</v>
      </c>
      <c r="T2458" s="26">
        <f t="shared" si="232"/>
        <v>1</v>
      </c>
    </row>
    <row r="2459" spans="13:20" ht="15" x14ac:dyDescent="0.3">
      <c r="M2459" s="34">
        <v>2453.5</v>
      </c>
      <c r="N2459" s="34">
        <v>0.6</v>
      </c>
      <c r="O2459" s="32">
        <f t="shared" si="228"/>
        <v>33.08</v>
      </c>
      <c r="P2459" s="37">
        <f t="shared" si="233"/>
        <v>39.695999999999998</v>
      </c>
      <c r="Q2459" s="32">
        <f t="shared" si="229"/>
        <v>21.92</v>
      </c>
      <c r="R2459" s="32">
        <f t="shared" si="230"/>
        <v>15.304000000000002</v>
      </c>
      <c r="S2459" s="26">
        <f t="shared" si="231"/>
        <v>1</v>
      </c>
      <c r="T2459" s="26">
        <f t="shared" si="232"/>
        <v>1</v>
      </c>
    </row>
    <row r="2460" spans="13:20" ht="15" x14ac:dyDescent="0.3">
      <c r="M2460" s="34">
        <v>2454.5</v>
      </c>
      <c r="N2460" s="34">
        <v>1.7</v>
      </c>
      <c r="O2460" s="32">
        <f t="shared" si="228"/>
        <v>35.06</v>
      </c>
      <c r="P2460" s="37">
        <f t="shared" si="233"/>
        <v>42.072000000000003</v>
      </c>
      <c r="Q2460" s="32">
        <f t="shared" si="229"/>
        <v>19.939999999999998</v>
      </c>
      <c r="R2460" s="32">
        <f t="shared" si="230"/>
        <v>12.927999999999997</v>
      </c>
      <c r="S2460" s="26">
        <f t="shared" si="231"/>
        <v>1</v>
      </c>
      <c r="T2460" s="26">
        <f t="shared" si="232"/>
        <v>1</v>
      </c>
    </row>
    <row r="2461" spans="13:20" ht="15" x14ac:dyDescent="0.3">
      <c r="M2461" s="34">
        <v>2455.5</v>
      </c>
      <c r="N2461" s="34">
        <v>2.8</v>
      </c>
      <c r="O2461" s="32">
        <f t="shared" si="228"/>
        <v>37.04</v>
      </c>
      <c r="P2461" s="37">
        <f t="shared" si="233"/>
        <v>44.448</v>
      </c>
      <c r="Q2461" s="32">
        <f t="shared" si="229"/>
        <v>17.96</v>
      </c>
      <c r="R2461" s="32">
        <f t="shared" si="230"/>
        <v>10.552</v>
      </c>
      <c r="S2461" s="26">
        <f t="shared" si="231"/>
        <v>1</v>
      </c>
      <c r="T2461" s="26">
        <f t="shared" si="232"/>
        <v>1</v>
      </c>
    </row>
    <row r="2462" spans="13:20" ht="15" x14ac:dyDescent="0.3">
      <c r="M2462" s="34">
        <v>2456.5</v>
      </c>
      <c r="N2462" s="34">
        <v>4.4000000000000004</v>
      </c>
      <c r="O2462" s="32">
        <f t="shared" si="228"/>
        <v>39.92</v>
      </c>
      <c r="P2462" s="37">
        <f t="shared" si="233"/>
        <v>47.904000000000003</v>
      </c>
      <c r="Q2462" s="32">
        <f t="shared" si="229"/>
        <v>15.079999999999998</v>
      </c>
      <c r="R2462" s="32">
        <f t="shared" si="230"/>
        <v>7.0959999999999965</v>
      </c>
      <c r="S2462" s="26">
        <f t="shared" si="231"/>
        <v>1</v>
      </c>
      <c r="T2462" s="26">
        <f t="shared" si="232"/>
        <v>1</v>
      </c>
    </row>
    <row r="2463" spans="13:20" ht="15" x14ac:dyDescent="0.3">
      <c r="M2463" s="34">
        <v>2457.5</v>
      </c>
      <c r="N2463" s="34">
        <v>5</v>
      </c>
      <c r="O2463" s="32">
        <f t="shared" si="228"/>
        <v>41</v>
      </c>
      <c r="P2463" s="37">
        <f t="shared" si="233"/>
        <v>49.199999999999996</v>
      </c>
      <c r="Q2463" s="32">
        <f t="shared" si="229"/>
        <v>14</v>
      </c>
      <c r="R2463" s="32">
        <f t="shared" si="230"/>
        <v>5.8000000000000043</v>
      </c>
      <c r="S2463" s="26">
        <f t="shared" si="231"/>
        <v>1</v>
      </c>
      <c r="T2463" s="26">
        <f t="shared" si="232"/>
        <v>1</v>
      </c>
    </row>
    <row r="2464" spans="13:20" ht="15" x14ac:dyDescent="0.3">
      <c r="M2464" s="34">
        <v>2458.5</v>
      </c>
      <c r="N2464" s="34">
        <v>5</v>
      </c>
      <c r="O2464" s="32">
        <f t="shared" si="228"/>
        <v>41</v>
      </c>
      <c r="P2464" s="37">
        <f t="shared" si="233"/>
        <v>49.199999999999996</v>
      </c>
      <c r="Q2464" s="32">
        <f t="shared" si="229"/>
        <v>14</v>
      </c>
      <c r="R2464" s="32">
        <f t="shared" si="230"/>
        <v>5.8000000000000043</v>
      </c>
      <c r="S2464" s="26">
        <f t="shared" si="231"/>
        <v>1</v>
      </c>
      <c r="T2464" s="26">
        <f t="shared" si="232"/>
        <v>1</v>
      </c>
    </row>
    <row r="2465" spans="13:20" ht="15" x14ac:dyDescent="0.3">
      <c r="M2465" s="34">
        <v>2459.5</v>
      </c>
      <c r="N2465" s="34">
        <v>6.7</v>
      </c>
      <c r="O2465" s="32">
        <f t="shared" si="228"/>
        <v>44.06</v>
      </c>
      <c r="P2465" s="37">
        <f t="shared" si="233"/>
        <v>52.872</v>
      </c>
      <c r="Q2465" s="32">
        <f t="shared" si="229"/>
        <v>10.939999999999998</v>
      </c>
      <c r="R2465" s="32">
        <f t="shared" si="230"/>
        <v>2.1280000000000001</v>
      </c>
      <c r="S2465" s="26">
        <f t="shared" si="231"/>
        <v>1</v>
      </c>
      <c r="T2465" s="26">
        <f t="shared" si="232"/>
        <v>1</v>
      </c>
    </row>
    <row r="2466" spans="13:20" ht="15" x14ac:dyDescent="0.3">
      <c r="M2466" s="34">
        <v>2460.5</v>
      </c>
      <c r="N2466" s="34">
        <v>7.8</v>
      </c>
      <c r="O2466" s="32">
        <f t="shared" si="228"/>
        <v>46.04</v>
      </c>
      <c r="P2466" s="37">
        <f t="shared" si="233"/>
        <v>55.247999999999998</v>
      </c>
      <c r="Q2466" s="32">
        <f t="shared" si="229"/>
        <v>8.9600000000000009</v>
      </c>
      <c r="R2466" s="32">
        <f t="shared" si="230"/>
        <v>-0.24799999999999756</v>
      </c>
      <c r="S2466" s="26">
        <f t="shared" si="231"/>
        <v>1</v>
      </c>
      <c r="T2466" s="26">
        <f t="shared" si="232"/>
        <v>0</v>
      </c>
    </row>
    <row r="2467" spans="13:20" ht="15" x14ac:dyDescent="0.3">
      <c r="M2467" s="34">
        <v>2461.5</v>
      </c>
      <c r="N2467" s="34">
        <v>6.1</v>
      </c>
      <c r="O2467" s="32">
        <f t="shared" si="228"/>
        <v>42.980000000000004</v>
      </c>
      <c r="P2467" s="37">
        <f t="shared" si="233"/>
        <v>51.576000000000001</v>
      </c>
      <c r="Q2467" s="32">
        <f t="shared" si="229"/>
        <v>12.019999999999996</v>
      </c>
      <c r="R2467" s="32">
        <f t="shared" si="230"/>
        <v>3.4239999999999995</v>
      </c>
      <c r="S2467" s="26">
        <f t="shared" si="231"/>
        <v>1</v>
      </c>
      <c r="T2467" s="26">
        <f t="shared" si="232"/>
        <v>1</v>
      </c>
    </row>
    <row r="2468" spans="13:20" ht="15" x14ac:dyDescent="0.3">
      <c r="M2468" s="34">
        <v>2462.5</v>
      </c>
      <c r="N2468" s="34">
        <v>6.1</v>
      </c>
      <c r="O2468" s="32">
        <f t="shared" si="228"/>
        <v>42.980000000000004</v>
      </c>
      <c r="P2468" s="37">
        <f t="shared" si="233"/>
        <v>51.576000000000001</v>
      </c>
      <c r="Q2468" s="32">
        <f t="shared" si="229"/>
        <v>12.019999999999996</v>
      </c>
      <c r="R2468" s="32">
        <f t="shared" si="230"/>
        <v>3.4239999999999995</v>
      </c>
      <c r="S2468" s="26">
        <f t="shared" si="231"/>
        <v>1</v>
      </c>
      <c r="T2468" s="26">
        <f t="shared" si="232"/>
        <v>1</v>
      </c>
    </row>
    <row r="2469" spans="13:20" ht="15" x14ac:dyDescent="0.3">
      <c r="M2469" s="34">
        <v>2463.5</v>
      </c>
      <c r="N2469" s="34">
        <v>6.1</v>
      </c>
      <c r="O2469" s="32">
        <f t="shared" si="228"/>
        <v>42.980000000000004</v>
      </c>
      <c r="P2469" s="37">
        <f t="shared" si="233"/>
        <v>51.576000000000001</v>
      </c>
      <c r="Q2469" s="32">
        <f t="shared" si="229"/>
        <v>12.019999999999996</v>
      </c>
      <c r="R2469" s="32">
        <f t="shared" si="230"/>
        <v>3.4239999999999995</v>
      </c>
      <c r="S2469" s="26">
        <f t="shared" si="231"/>
        <v>1</v>
      </c>
      <c r="T2469" s="26">
        <f t="shared" si="232"/>
        <v>1</v>
      </c>
    </row>
    <row r="2470" spans="13:20" ht="15" x14ac:dyDescent="0.3">
      <c r="M2470" s="34">
        <v>2464.5</v>
      </c>
      <c r="N2470" s="34">
        <v>5.6</v>
      </c>
      <c r="O2470" s="32">
        <f t="shared" si="228"/>
        <v>42.08</v>
      </c>
      <c r="P2470" s="37">
        <f t="shared" si="233"/>
        <v>50.495999999999995</v>
      </c>
      <c r="Q2470" s="32">
        <f t="shared" si="229"/>
        <v>12.920000000000002</v>
      </c>
      <c r="R2470" s="32">
        <f t="shared" si="230"/>
        <v>4.5040000000000049</v>
      </c>
      <c r="S2470" s="26">
        <f t="shared" si="231"/>
        <v>1</v>
      </c>
      <c r="T2470" s="26">
        <f t="shared" si="232"/>
        <v>1</v>
      </c>
    </row>
    <row r="2471" spans="13:20" ht="15" x14ac:dyDescent="0.3">
      <c r="M2471" s="34">
        <v>2465.5</v>
      </c>
      <c r="N2471" s="34">
        <v>6.1</v>
      </c>
      <c r="O2471" s="32">
        <f t="shared" si="228"/>
        <v>42.980000000000004</v>
      </c>
      <c r="P2471" s="37">
        <f t="shared" si="233"/>
        <v>51.576000000000001</v>
      </c>
      <c r="Q2471" s="32">
        <f t="shared" si="229"/>
        <v>12.019999999999996</v>
      </c>
      <c r="R2471" s="32">
        <f t="shared" si="230"/>
        <v>3.4239999999999995</v>
      </c>
      <c r="S2471" s="26">
        <f t="shared" si="231"/>
        <v>1</v>
      </c>
      <c r="T2471" s="26">
        <f t="shared" si="232"/>
        <v>1</v>
      </c>
    </row>
    <row r="2472" spans="13:20" ht="15" x14ac:dyDescent="0.3">
      <c r="M2472" s="34">
        <v>2466.5</v>
      </c>
      <c r="N2472" s="34">
        <v>5.6</v>
      </c>
      <c r="O2472" s="32">
        <f t="shared" si="228"/>
        <v>42.08</v>
      </c>
      <c r="P2472" s="37">
        <f t="shared" si="233"/>
        <v>50.495999999999995</v>
      </c>
      <c r="Q2472" s="32">
        <f t="shared" si="229"/>
        <v>12.920000000000002</v>
      </c>
      <c r="R2472" s="32">
        <f t="shared" si="230"/>
        <v>4.5040000000000049</v>
      </c>
      <c r="S2472" s="26">
        <f t="shared" si="231"/>
        <v>1</v>
      </c>
      <c r="T2472" s="26">
        <f t="shared" si="232"/>
        <v>1</v>
      </c>
    </row>
    <row r="2473" spans="13:20" ht="15" x14ac:dyDescent="0.3">
      <c r="M2473" s="34">
        <v>2467.5</v>
      </c>
      <c r="N2473" s="34">
        <v>4.4000000000000004</v>
      </c>
      <c r="O2473" s="32">
        <f t="shared" si="228"/>
        <v>39.92</v>
      </c>
      <c r="P2473" s="37">
        <f t="shared" si="233"/>
        <v>47.904000000000003</v>
      </c>
      <c r="Q2473" s="32">
        <f t="shared" si="229"/>
        <v>15.079999999999998</v>
      </c>
      <c r="R2473" s="32">
        <f t="shared" si="230"/>
        <v>7.0959999999999965</v>
      </c>
      <c r="S2473" s="26">
        <f t="shared" si="231"/>
        <v>1</v>
      </c>
      <c r="T2473" s="26">
        <f t="shared" si="232"/>
        <v>1</v>
      </c>
    </row>
    <row r="2474" spans="13:20" ht="15" x14ac:dyDescent="0.3">
      <c r="M2474" s="34">
        <v>2468.5</v>
      </c>
      <c r="N2474" s="34">
        <v>3.9</v>
      </c>
      <c r="O2474" s="32">
        <f t="shared" si="228"/>
        <v>39.019999999999996</v>
      </c>
      <c r="P2474" s="37">
        <f t="shared" si="233"/>
        <v>46.823999999999991</v>
      </c>
      <c r="Q2474" s="32">
        <f t="shared" si="229"/>
        <v>15.980000000000004</v>
      </c>
      <c r="R2474" s="32">
        <f t="shared" si="230"/>
        <v>8.176000000000009</v>
      </c>
      <c r="S2474" s="26">
        <f t="shared" si="231"/>
        <v>1</v>
      </c>
      <c r="T2474" s="26">
        <f t="shared" si="232"/>
        <v>1</v>
      </c>
    </row>
    <row r="2475" spans="13:20" ht="15" x14ac:dyDescent="0.3">
      <c r="M2475" s="34">
        <v>2469.5</v>
      </c>
      <c r="N2475" s="34">
        <v>3.3</v>
      </c>
      <c r="O2475" s="32">
        <f t="shared" si="228"/>
        <v>37.94</v>
      </c>
      <c r="P2475" s="37">
        <f t="shared" si="233"/>
        <v>45.527999999999999</v>
      </c>
      <c r="Q2475" s="32">
        <f t="shared" si="229"/>
        <v>17.060000000000002</v>
      </c>
      <c r="R2475" s="32">
        <f t="shared" si="230"/>
        <v>9.4720000000000013</v>
      </c>
      <c r="S2475" s="26">
        <f t="shared" si="231"/>
        <v>1</v>
      </c>
      <c r="T2475" s="26">
        <f t="shared" si="232"/>
        <v>1</v>
      </c>
    </row>
    <row r="2476" spans="13:20" ht="15" x14ac:dyDescent="0.3">
      <c r="M2476" s="34">
        <v>2470.5</v>
      </c>
      <c r="N2476" s="34">
        <v>2.8</v>
      </c>
      <c r="O2476" s="32">
        <f t="shared" si="228"/>
        <v>37.04</v>
      </c>
      <c r="P2476" s="37">
        <f t="shared" si="233"/>
        <v>44.448</v>
      </c>
      <c r="Q2476" s="32">
        <f t="shared" si="229"/>
        <v>17.96</v>
      </c>
      <c r="R2476" s="32">
        <f t="shared" si="230"/>
        <v>10.552</v>
      </c>
      <c r="S2476" s="26">
        <f t="shared" si="231"/>
        <v>1</v>
      </c>
      <c r="T2476" s="26">
        <f t="shared" si="232"/>
        <v>1</v>
      </c>
    </row>
    <row r="2477" spans="13:20" ht="15" x14ac:dyDescent="0.3">
      <c r="M2477" s="34">
        <v>2471.5</v>
      </c>
      <c r="N2477" s="34">
        <v>2.8</v>
      </c>
      <c r="O2477" s="32">
        <f t="shared" si="228"/>
        <v>37.04</v>
      </c>
      <c r="P2477" s="37">
        <f t="shared" si="233"/>
        <v>44.448</v>
      </c>
      <c r="Q2477" s="32">
        <f t="shared" si="229"/>
        <v>17.96</v>
      </c>
      <c r="R2477" s="32">
        <f t="shared" si="230"/>
        <v>10.552</v>
      </c>
      <c r="S2477" s="26">
        <f t="shared" si="231"/>
        <v>1</v>
      </c>
      <c r="T2477" s="26">
        <f t="shared" si="232"/>
        <v>1</v>
      </c>
    </row>
    <row r="2478" spans="13:20" ht="15" x14ac:dyDescent="0.3">
      <c r="M2478" s="34">
        <v>2472.5</v>
      </c>
      <c r="N2478" s="34">
        <v>2.2000000000000002</v>
      </c>
      <c r="O2478" s="32">
        <f t="shared" si="228"/>
        <v>35.96</v>
      </c>
      <c r="P2478" s="37">
        <f t="shared" si="233"/>
        <v>43.152000000000001</v>
      </c>
      <c r="Q2478" s="32">
        <f t="shared" si="229"/>
        <v>19.04</v>
      </c>
      <c r="R2478" s="32">
        <f t="shared" si="230"/>
        <v>11.847999999999999</v>
      </c>
      <c r="S2478" s="26">
        <f t="shared" si="231"/>
        <v>1</v>
      </c>
      <c r="T2478" s="26">
        <f t="shared" si="232"/>
        <v>1</v>
      </c>
    </row>
    <row r="2479" spans="13:20" ht="15" x14ac:dyDescent="0.3">
      <c r="M2479" s="34">
        <v>2473.5</v>
      </c>
      <c r="N2479" s="34">
        <v>1.7</v>
      </c>
      <c r="O2479" s="32">
        <f t="shared" si="228"/>
        <v>35.06</v>
      </c>
      <c r="P2479" s="37">
        <f t="shared" si="233"/>
        <v>42.072000000000003</v>
      </c>
      <c r="Q2479" s="32">
        <f t="shared" si="229"/>
        <v>19.939999999999998</v>
      </c>
      <c r="R2479" s="32">
        <f t="shared" si="230"/>
        <v>12.927999999999997</v>
      </c>
      <c r="S2479" s="26">
        <f t="shared" si="231"/>
        <v>1</v>
      </c>
      <c r="T2479" s="26">
        <f t="shared" si="232"/>
        <v>1</v>
      </c>
    </row>
    <row r="2480" spans="13:20" ht="15" x14ac:dyDescent="0.3">
      <c r="M2480" s="34">
        <v>2474.5</v>
      </c>
      <c r="N2480" s="34">
        <v>1.7</v>
      </c>
      <c r="O2480" s="32">
        <f t="shared" si="228"/>
        <v>35.06</v>
      </c>
      <c r="P2480" s="37">
        <f t="shared" si="233"/>
        <v>42.072000000000003</v>
      </c>
      <c r="Q2480" s="32">
        <f t="shared" si="229"/>
        <v>19.939999999999998</v>
      </c>
      <c r="R2480" s="32">
        <f t="shared" si="230"/>
        <v>12.927999999999997</v>
      </c>
      <c r="S2480" s="26">
        <f t="shared" si="231"/>
        <v>1</v>
      </c>
      <c r="T2480" s="26">
        <f t="shared" si="232"/>
        <v>1</v>
      </c>
    </row>
    <row r="2481" spans="13:20" ht="15" x14ac:dyDescent="0.3">
      <c r="M2481" s="34">
        <v>2475.5</v>
      </c>
      <c r="N2481" s="34">
        <v>1.1000000000000001</v>
      </c>
      <c r="O2481" s="32">
        <f t="shared" si="228"/>
        <v>33.979999999999997</v>
      </c>
      <c r="P2481" s="37">
        <f t="shared" si="233"/>
        <v>40.775999999999996</v>
      </c>
      <c r="Q2481" s="32">
        <f t="shared" si="229"/>
        <v>21.020000000000003</v>
      </c>
      <c r="R2481" s="32">
        <f t="shared" si="230"/>
        <v>14.224000000000004</v>
      </c>
      <c r="S2481" s="26">
        <f t="shared" si="231"/>
        <v>1</v>
      </c>
      <c r="T2481" s="26">
        <f t="shared" si="232"/>
        <v>1</v>
      </c>
    </row>
    <row r="2482" spans="13:20" ht="15" x14ac:dyDescent="0.3">
      <c r="M2482" s="34">
        <v>2476.5</v>
      </c>
      <c r="N2482" s="34">
        <v>1.1000000000000001</v>
      </c>
      <c r="O2482" s="32">
        <f t="shared" si="228"/>
        <v>33.979999999999997</v>
      </c>
      <c r="P2482" s="37">
        <f t="shared" si="233"/>
        <v>40.775999999999996</v>
      </c>
      <c r="Q2482" s="32">
        <f t="shared" si="229"/>
        <v>21.020000000000003</v>
      </c>
      <c r="R2482" s="32">
        <f t="shared" si="230"/>
        <v>14.224000000000004</v>
      </c>
      <c r="S2482" s="26">
        <f t="shared" si="231"/>
        <v>1</v>
      </c>
      <c r="T2482" s="26">
        <f t="shared" si="232"/>
        <v>1</v>
      </c>
    </row>
    <row r="2483" spans="13:20" ht="15" x14ac:dyDescent="0.3">
      <c r="M2483" s="34">
        <v>2477.5</v>
      </c>
      <c r="N2483" s="34">
        <v>2.2000000000000002</v>
      </c>
      <c r="O2483" s="32">
        <f t="shared" si="228"/>
        <v>35.96</v>
      </c>
      <c r="P2483" s="37">
        <f t="shared" si="233"/>
        <v>43.152000000000001</v>
      </c>
      <c r="Q2483" s="32">
        <f t="shared" si="229"/>
        <v>19.04</v>
      </c>
      <c r="R2483" s="32">
        <f t="shared" si="230"/>
        <v>11.847999999999999</v>
      </c>
      <c r="S2483" s="26">
        <f t="shared" si="231"/>
        <v>1</v>
      </c>
      <c r="T2483" s="26">
        <f t="shared" si="232"/>
        <v>1</v>
      </c>
    </row>
    <row r="2484" spans="13:20" ht="15" x14ac:dyDescent="0.3">
      <c r="M2484" s="34">
        <v>2478.5</v>
      </c>
      <c r="N2484" s="34">
        <v>3.9</v>
      </c>
      <c r="O2484" s="32">
        <f t="shared" si="228"/>
        <v>39.019999999999996</v>
      </c>
      <c r="P2484" s="37">
        <f t="shared" si="233"/>
        <v>46.823999999999991</v>
      </c>
      <c r="Q2484" s="32">
        <f t="shared" si="229"/>
        <v>15.980000000000004</v>
      </c>
      <c r="R2484" s="32">
        <f t="shared" si="230"/>
        <v>8.176000000000009</v>
      </c>
      <c r="S2484" s="26">
        <f t="shared" si="231"/>
        <v>1</v>
      </c>
      <c r="T2484" s="26">
        <f t="shared" si="232"/>
        <v>1</v>
      </c>
    </row>
    <row r="2485" spans="13:20" ht="15" x14ac:dyDescent="0.3">
      <c r="M2485" s="34">
        <v>2479.5</v>
      </c>
      <c r="N2485" s="34">
        <v>6.1</v>
      </c>
      <c r="O2485" s="32">
        <f t="shared" si="228"/>
        <v>42.980000000000004</v>
      </c>
      <c r="P2485" s="37">
        <f t="shared" si="233"/>
        <v>51.576000000000001</v>
      </c>
      <c r="Q2485" s="32">
        <f t="shared" si="229"/>
        <v>12.019999999999996</v>
      </c>
      <c r="R2485" s="32">
        <f t="shared" si="230"/>
        <v>3.4239999999999995</v>
      </c>
      <c r="S2485" s="26">
        <f t="shared" si="231"/>
        <v>1</v>
      </c>
      <c r="T2485" s="26">
        <f t="shared" si="232"/>
        <v>1</v>
      </c>
    </row>
    <row r="2486" spans="13:20" ht="15" x14ac:dyDescent="0.3">
      <c r="M2486" s="34">
        <v>2480.5</v>
      </c>
      <c r="N2486" s="34">
        <v>8.3000000000000007</v>
      </c>
      <c r="O2486" s="32">
        <f t="shared" si="228"/>
        <v>46.94</v>
      </c>
      <c r="P2486" s="37">
        <f t="shared" si="233"/>
        <v>56.327999999999996</v>
      </c>
      <c r="Q2486" s="32">
        <f t="shared" si="229"/>
        <v>8.0600000000000023</v>
      </c>
      <c r="R2486" s="32">
        <f t="shared" si="230"/>
        <v>-1.3279999999999959</v>
      </c>
      <c r="S2486" s="26">
        <f t="shared" si="231"/>
        <v>1</v>
      </c>
      <c r="T2486" s="26">
        <f t="shared" si="232"/>
        <v>0</v>
      </c>
    </row>
    <row r="2487" spans="13:20" ht="15" x14ac:dyDescent="0.3">
      <c r="M2487" s="34">
        <v>2481.5</v>
      </c>
      <c r="N2487" s="34">
        <v>10.6</v>
      </c>
      <c r="O2487" s="32">
        <f t="shared" si="228"/>
        <v>51.08</v>
      </c>
      <c r="P2487" s="37">
        <f t="shared" si="233"/>
        <v>61.295999999999992</v>
      </c>
      <c r="Q2487" s="32">
        <f t="shared" si="229"/>
        <v>3.9200000000000017</v>
      </c>
      <c r="R2487" s="32">
        <f t="shared" si="230"/>
        <v>-6.2959999999999923</v>
      </c>
      <c r="S2487" s="26">
        <f t="shared" si="231"/>
        <v>1</v>
      </c>
      <c r="T2487" s="26">
        <f t="shared" si="232"/>
        <v>0</v>
      </c>
    </row>
    <row r="2488" spans="13:20" ht="15" x14ac:dyDescent="0.3">
      <c r="M2488" s="34">
        <v>2482.5</v>
      </c>
      <c r="N2488" s="34">
        <v>11.1</v>
      </c>
      <c r="O2488" s="32">
        <f t="shared" si="228"/>
        <v>51.980000000000004</v>
      </c>
      <c r="P2488" s="37">
        <f t="shared" si="233"/>
        <v>62.376000000000005</v>
      </c>
      <c r="Q2488" s="32">
        <f t="shared" si="229"/>
        <v>3.019999999999996</v>
      </c>
      <c r="R2488" s="32">
        <f t="shared" si="230"/>
        <v>-7.3760000000000048</v>
      </c>
      <c r="S2488" s="26">
        <f t="shared" si="231"/>
        <v>1</v>
      </c>
      <c r="T2488" s="26">
        <f t="shared" si="232"/>
        <v>0</v>
      </c>
    </row>
    <row r="2489" spans="13:20" ht="15" x14ac:dyDescent="0.3">
      <c r="M2489" s="34">
        <v>2483.5</v>
      </c>
      <c r="N2489" s="34">
        <v>12.2</v>
      </c>
      <c r="O2489" s="32">
        <f t="shared" si="228"/>
        <v>53.96</v>
      </c>
      <c r="P2489" s="37">
        <f t="shared" si="233"/>
        <v>64.751999999999995</v>
      </c>
      <c r="Q2489" s="32">
        <f t="shared" si="229"/>
        <v>1.0399999999999991</v>
      </c>
      <c r="R2489" s="32">
        <f t="shared" si="230"/>
        <v>-9.7519999999999953</v>
      </c>
      <c r="S2489" s="26">
        <f t="shared" si="231"/>
        <v>1</v>
      </c>
      <c r="T2489" s="26">
        <f t="shared" si="232"/>
        <v>0</v>
      </c>
    </row>
    <row r="2490" spans="13:20" ht="15" x14ac:dyDescent="0.3">
      <c r="M2490" s="34">
        <v>2484.5</v>
      </c>
      <c r="N2490" s="34">
        <v>12.8</v>
      </c>
      <c r="O2490" s="32">
        <f t="shared" si="228"/>
        <v>55.040000000000006</v>
      </c>
      <c r="P2490" s="37">
        <f t="shared" si="233"/>
        <v>66.048000000000002</v>
      </c>
      <c r="Q2490" s="32">
        <f t="shared" si="229"/>
        <v>-4.0000000000006253E-2</v>
      </c>
      <c r="R2490" s="32">
        <f t="shared" si="230"/>
        <v>-11.048000000000002</v>
      </c>
      <c r="S2490" s="26">
        <f t="shared" si="231"/>
        <v>0</v>
      </c>
      <c r="T2490" s="26">
        <f t="shared" si="232"/>
        <v>0</v>
      </c>
    </row>
    <row r="2491" spans="13:20" ht="15" x14ac:dyDescent="0.3">
      <c r="M2491" s="34">
        <v>2485.5</v>
      </c>
      <c r="N2491" s="34">
        <v>12.2</v>
      </c>
      <c r="O2491" s="32">
        <f t="shared" si="228"/>
        <v>53.96</v>
      </c>
      <c r="P2491" s="37">
        <f t="shared" si="233"/>
        <v>64.751999999999995</v>
      </c>
      <c r="Q2491" s="32">
        <f t="shared" si="229"/>
        <v>1.0399999999999991</v>
      </c>
      <c r="R2491" s="32">
        <f t="shared" si="230"/>
        <v>-9.7519999999999953</v>
      </c>
      <c r="S2491" s="26">
        <f t="shared" si="231"/>
        <v>1</v>
      </c>
      <c r="T2491" s="26">
        <f t="shared" si="232"/>
        <v>0</v>
      </c>
    </row>
    <row r="2492" spans="13:20" ht="15" x14ac:dyDescent="0.3">
      <c r="M2492" s="34">
        <v>2486.5</v>
      </c>
      <c r="N2492" s="34">
        <v>11.7</v>
      </c>
      <c r="O2492" s="32">
        <f t="shared" si="228"/>
        <v>53.06</v>
      </c>
      <c r="P2492" s="37">
        <f t="shared" si="233"/>
        <v>63.671999999999997</v>
      </c>
      <c r="Q2492" s="32">
        <f t="shared" si="229"/>
        <v>1.9399999999999977</v>
      </c>
      <c r="R2492" s="32">
        <f t="shared" si="230"/>
        <v>-8.671999999999997</v>
      </c>
      <c r="S2492" s="26">
        <f t="shared" si="231"/>
        <v>1</v>
      </c>
      <c r="T2492" s="26">
        <f t="shared" si="232"/>
        <v>0</v>
      </c>
    </row>
    <row r="2493" spans="13:20" ht="15" x14ac:dyDescent="0.3">
      <c r="M2493" s="34">
        <v>2487.5</v>
      </c>
      <c r="N2493" s="34">
        <v>11.1</v>
      </c>
      <c r="O2493" s="32">
        <f t="shared" si="228"/>
        <v>51.980000000000004</v>
      </c>
      <c r="P2493" s="37">
        <f t="shared" si="233"/>
        <v>62.376000000000005</v>
      </c>
      <c r="Q2493" s="32">
        <f t="shared" si="229"/>
        <v>3.019999999999996</v>
      </c>
      <c r="R2493" s="32">
        <f t="shared" si="230"/>
        <v>-7.3760000000000048</v>
      </c>
      <c r="S2493" s="26">
        <f t="shared" si="231"/>
        <v>1</v>
      </c>
      <c r="T2493" s="26">
        <f t="shared" si="232"/>
        <v>0</v>
      </c>
    </row>
    <row r="2494" spans="13:20" ht="15" x14ac:dyDescent="0.3">
      <c r="M2494" s="34">
        <v>2488.5</v>
      </c>
      <c r="N2494" s="34">
        <v>9.4</v>
      </c>
      <c r="O2494" s="32">
        <f t="shared" si="228"/>
        <v>48.92</v>
      </c>
      <c r="P2494" s="37">
        <f t="shared" si="233"/>
        <v>58.704000000000001</v>
      </c>
      <c r="Q2494" s="32">
        <f t="shared" si="229"/>
        <v>6.0799999999999983</v>
      </c>
      <c r="R2494" s="32">
        <f t="shared" si="230"/>
        <v>-3.7040000000000006</v>
      </c>
      <c r="S2494" s="26">
        <f t="shared" si="231"/>
        <v>1</v>
      </c>
      <c r="T2494" s="26">
        <f t="shared" si="232"/>
        <v>0</v>
      </c>
    </row>
    <row r="2495" spans="13:20" ht="15" x14ac:dyDescent="0.3">
      <c r="M2495" s="34">
        <v>2489.5</v>
      </c>
      <c r="N2495" s="34">
        <v>7.8</v>
      </c>
      <c r="O2495" s="32">
        <f t="shared" si="228"/>
        <v>46.04</v>
      </c>
      <c r="P2495" s="37">
        <f t="shared" si="233"/>
        <v>55.247999999999998</v>
      </c>
      <c r="Q2495" s="32">
        <f t="shared" si="229"/>
        <v>8.9600000000000009</v>
      </c>
      <c r="R2495" s="32">
        <f t="shared" si="230"/>
        <v>-0.24799999999999756</v>
      </c>
      <c r="S2495" s="26">
        <f t="shared" si="231"/>
        <v>1</v>
      </c>
      <c r="T2495" s="26">
        <f t="shared" si="232"/>
        <v>0</v>
      </c>
    </row>
    <row r="2496" spans="13:20" ht="15" x14ac:dyDescent="0.3">
      <c r="M2496" s="34">
        <v>2490.5</v>
      </c>
      <c r="N2496" s="34">
        <v>6.7</v>
      </c>
      <c r="O2496" s="32">
        <f t="shared" si="228"/>
        <v>44.06</v>
      </c>
      <c r="P2496" s="37">
        <f t="shared" si="233"/>
        <v>52.872</v>
      </c>
      <c r="Q2496" s="32">
        <f t="shared" si="229"/>
        <v>10.939999999999998</v>
      </c>
      <c r="R2496" s="32">
        <f t="shared" si="230"/>
        <v>2.1280000000000001</v>
      </c>
      <c r="S2496" s="26">
        <f t="shared" si="231"/>
        <v>1</v>
      </c>
      <c r="T2496" s="26">
        <f t="shared" si="232"/>
        <v>1</v>
      </c>
    </row>
    <row r="2497" spans="13:20" ht="15" x14ac:dyDescent="0.3">
      <c r="M2497" s="34">
        <v>2491.5</v>
      </c>
      <c r="N2497" s="34">
        <v>6.1</v>
      </c>
      <c r="O2497" s="32">
        <f t="shared" si="228"/>
        <v>42.980000000000004</v>
      </c>
      <c r="P2497" s="37">
        <f t="shared" si="233"/>
        <v>51.576000000000001</v>
      </c>
      <c r="Q2497" s="32">
        <f t="shared" si="229"/>
        <v>12.019999999999996</v>
      </c>
      <c r="R2497" s="32">
        <f t="shared" si="230"/>
        <v>3.4239999999999995</v>
      </c>
      <c r="S2497" s="26">
        <f t="shared" si="231"/>
        <v>1</v>
      </c>
      <c r="T2497" s="26">
        <f t="shared" si="232"/>
        <v>1</v>
      </c>
    </row>
    <row r="2498" spans="13:20" ht="15" x14ac:dyDescent="0.3">
      <c r="M2498" s="34">
        <v>2492.5</v>
      </c>
      <c r="N2498" s="34">
        <v>5.6</v>
      </c>
      <c r="O2498" s="32">
        <f t="shared" si="228"/>
        <v>42.08</v>
      </c>
      <c r="P2498" s="37">
        <f t="shared" si="233"/>
        <v>50.495999999999995</v>
      </c>
      <c r="Q2498" s="32">
        <f t="shared" si="229"/>
        <v>12.920000000000002</v>
      </c>
      <c r="R2498" s="32">
        <f t="shared" si="230"/>
        <v>4.5040000000000049</v>
      </c>
      <c r="S2498" s="26">
        <f t="shared" si="231"/>
        <v>1</v>
      </c>
      <c r="T2498" s="26">
        <f t="shared" si="232"/>
        <v>1</v>
      </c>
    </row>
    <row r="2499" spans="13:20" ht="15" x14ac:dyDescent="0.3">
      <c r="M2499" s="34">
        <v>2493.5</v>
      </c>
      <c r="N2499" s="34">
        <v>5.6</v>
      </c>
      <c r="O2499" s="32">
        <f t="shared" si="228"/>
        <v>42.08</v>
      </c>
      <c r="P2499" s="37">
        <f t="shared" si="233"/>
        <v>50.495999999999995</v>
      </c>
      <c r="Q2499" s="32">
        <f t="shared" si="229"/>
        <v>12.920000000000002</v>
      </c>
      <c r="R2499" s="32">
        <f t="shared" si="230"/>
        <v>4.5040000000000049</v>
      </c>
      <c r="S2499" s="26">
        <f t="shared" si="231"/>
        <v>1</v>
      </c>
      <c r="T2499" s="26">
        <f t="shared" si="232"/>
        <v>1</v>
      </c>
    </row>
    <row r="2500" spans="13:20" ht="15" x14ac:dyDescent="0.3">
      <c r="M2500" s="34">
        <v>2494.5</v>
      </c>
      <c r="N2500" s="34">
        <v>5.6</v>
      </c>
      <c r="O2500" s="32">
        <f t="shared" si="228"/>
        <v>42.08</v>
      </c>
      <c r="P2500" s="37">
        <f t="shared" si="233"/>
        <v>50.495999999999995</v>
      </c>
      <c r="Q2500" s="32">
        <f t="shared" si="229"/>
        <v>12.920000000000002</v>
      </c>
      <c r="R2500" s="32">
        <f t="shared" si="230"/>
        <v>4.5040000000000049</v>
      </c>
      <c r="S2500" s="26">
        <f t="shared" si="231"/>
        <v>1</v>
      </c>
      <c r="T2500" s="26">
        <f t="shared" si="232"/>
        <v>1</v>
      </c>
    </row>
    <row r="2501" spans="13:20" ht="15" x14ac:dyDescent="0.3">
      <c r="M2501" s="34">
        <v>2495.5</v>
      </c>
      <c r="N2501" s="34">
        <v>5.6</v>
      </c>
      <c r="O2501" s="32">
        <f t="shared" si="228"/>
        <v>42.08</v>
      </c>
      <c r="P2501" s="37">
        <f t="shared" si="233"/>
        <v>50.495999999999995</v>
      </c>
      <c r="Q2501" s="32">
        <f t="shared" si="229"/>
        <v>12.920000000000002</v>
      </c>
      <c r="R2501" s="32">
        <f t="shared" si="230"/>
        <v>4.5040000000000049</v>
      </c>
      <c r="S2501" s="26">
        <f t="shared" si="231"/>
        <v>1</v>
      </c>
      <c r="T2501" s="26">
        <f t="shared" si="232"/>
        <v>1</v>
      </c>
    </row>
    <row r="2502" spans="13:20" ht="15" x14ac:dyDescent="0.3">
      <c r="M2502" s="34">
        <v>2496.5</v>
      </c>
      <c r="N2502" s="34">
        <v>5.6</v>
      </c>
      <c r="O2502" s="32">
        <f t="shared" ref="O2502:O2565" si="234">CONVERT(N2502,"C","F")</f>
        <v>42.08</v>
      </c>
      <c r="P2502" s="37">
        <f t="shared" si="233"/>
        <v>50.495999999999995</v>
      </c>
      <c r="Q2502" s="32">
        <f t="shared" ref="Q2502:Q2565" si="235">$L$3-O2502</f>
        <v>12.920000000000002</v>
      </c>
      <c r="R2502" s="32">
        <f t="shared" ref="R2502:R2565" si="236">$L$3-P2502</f>
        <v>4.5040000000000049</v>
      </c>
      <c r="S2502" s="26">
        <f t="shared" ref="S2502:S2565" si="237">IF(O2502&lt;=$L$3, 1, 0)</f>
        <v>1</v>
      </c>
      <c r="T2502" s="26">
        <f t="shared" ref="T2502:T2565" si="238">IF(P2502&lt;=$L$3, 1, 0)</f>
        <v>1</v>
      </c>
    </row>
    <row r="2503" spans="13:20" ht="15" x14ac:dyDescent="0.3">
      <c r="M2503" s="34">
        <v>2497.5</v>
      </c>
      <c r="N2503" s="34">
        <v>5.6</v>
      </c>
      <c r="O2503" s="32">
        <f t="shared" si="234"/>
        <v>42.08</v>
      </c>
      <c r="P2503" s="37">
        <f t="shared" ref="P2503:P2566" si="239">O2503*1.2</f>
        <v>50.495999999999995</v>
      </c>
      <c r="Q2503" s="32">
        <f t="shared" si="235"/>
        <v>12.920000000000002</v>
      </c>
      <c r="R2503" s="32">
        <f t="shared" si="236"/>
        <v>4.5040000000000049</v>
      </c>
      <c r="S2503" s="26">
        <f t="shared" si="237"/>
        <v>1</v>
      </c>
      <c r="T2503" s="26">
        <f t="shared" si="238"/>
        <v>1</v>
      </c>
    </row>
    <row r="2504" spans="13:20" ht="15" x14ac:dyDescent="0.3">
      <c r="M2504" s="34">
        <v>2498.5</v>
      </c>
      <c r="N2504" s="34">
        <v>6.1</v>
      </c>
      <c r="O2504" s="32">
        <f t="shared" si="234"/>
        <v>42.980000000000004</v>
      </c>
      <c r="P2504" s="37">
        <f t="shared" si="239"/>
        <v>51.576000000000001</v>
      </c>
      <c r="Q2504" s="32">
        <f t="shared" si="235"/>
        <v>12.019999999999996</v>
      </c>
      <c r="R2504" s="32">
        <f t="shared" si="236"/>
        <v>3.4239999999999995</v>
      </c>
      <c r="S2504" s="26">
        <f t="shared" si="237"/>
        <v>1</v>
      </c>
      <c r="T2504" s="26">
        <f t="shared" si="238"/>
        <v>1</v>
      </c>
    </row>
    <row r="2505" spans="13:20" ht="15" x14ac:dyDescent="0.3">
      <c r="M2505" s="34">
        <v>2499.5</v>
      </c>
      <c r="N2505" s="34">
        <v>6.1</v>
      </c>
      <c r="O2505" s="32">
        <f t="shared" si="234"/>
        <v>42.980000000000004</v>
      </c>
      <c r="P2505" s="37">
        <f t="shared" si="239"/>
        <v>51.576000000000001</v>
      </c>
      <c r="Q2505" s="32">
        <f t="shared" si="235"/>
        <v>12.019999999999996</v>
      </c>
      <c r="R2505" s="32">
        <f t="shared" si="236"/>
        <v>3.4239999999999995</v>
      </c>
      <c r="S2505" s="26">
        <f t="shared" si="237"/>
        <v>1</v>
      </c>
      <c r="T2505" s="26">
        <f t="shared" si="238"/>
        <v>1</v>
      </c>
    </row>
    <row r="2506" spans="13:20" ht="15" x14ac:dyDescent="0.3">
      <c r="M2506" s="34">
        <v>2500.5</v>
      </c>
      <c r="N2506" s="34">
        <v>6.1</v>
      </c>
      <c r="O2506" s="32">
        <f t="shared" si="234"/>
        <v>42.980000000000004</v>
      </c>
      <c r="P2506" s="37">
        <f t="shared" si="239"/>
        <v>51.576000000000001</v>
      </c>
      <c r="Q2506" s="32">
        <f t="shared" si="235"/>
        <v>12.019999999999996</v>
      </c>
      <c r="R2506" s="32">
        <f t="shared" si="236"/>
        <v>3.4239999999999995</v>
      </c>
      <c r="S2506" s="26">
        <f t="shared" si="237"/>
        <v>1</v>
      </c>
      <c r="T2506" s="26">
        <f t="shared" si="238"/>
        <v>1</v>
      </c>
    </row>
    <row r="2507" spans="13:20" ht="15" x14ac:dyDescent="0.3">
      <c r="M2507" s="34">
        <v>2501.5</v>
      </c>
      <c r="N2507" s="34">
        <v>6.7</v>
      </c>
      <c r="O2507" s="32">
        <f t="shared" si="234"/>
        <v>44.06</v>
      </c>
      <c r="P2507" s="37">
        <f t="shared" si="239"/>
        <v>52.872</v>
      </c>
      <c r="Q2507" s="32">
        <f t="shared" si="235"/>
        <v>10.939999999999998</v>
      </c>
      <c r="R2507" s="32">
        <f t="shared" si="236"/>
        <v>2.1280000000000001</v>
      </c>
      <c r="S2507" s="26">
        <f t="shared" si="237"/>
        <v>1</v>
      </c>
      <c r="T2507" s="26">
        <f t="shared" si="238"/>
        <v>1</v>
      </c>
    </row>
    <row r="2508" spans="13:20" ht="15" x14ac:dyDescent="0.3">
      <c r="M2508" s="34">
        <v>2502.5</v>
      </c>
      <c r="N2508" s="34">
        <v>7.2</v>
      </c>
      <c r="O2508" s="32">
        <f t="shared" si="234"/>
        <v>44.96</v>
      </c>
      <c r="P2508" s="37">
        <f t="shared" si="239"/>
        <v>53.951999999999998</v>
      </c>
      <c r="Q2508" s="32">
        <f t="shared" si="235"/>
        <v>10.039999999999999</v>
      </c>
      <c r="R2508" s="32">
        <f t="shared" si="236"/>
        <v>1.0480000000000018</v>
      </c>
      <c r="S2508" s="26">
        <f t="shared" si="237"/>
        <v>1</v>
      </c>
      <c r="T2508" s="26">
        <f t="shared" si="238"/>
        <v>1</v>
      </c>
    </row>
    <row r="2509" spans="13:20" ht="15" x14ac:dyDescent="0.3">
      <c r="M2509" s="34">
        <v>2503.5</v>
      </c>
      <c r="N2509" s="34">
        <v>7.8</v>
      </c>
      <c r="O2509" s="32">
        <f t="shared" si="234"/>
        <v>46.04</v>
      </c>
      <c r="P2509" s="37">
        <f t="shared" si="239"/>
        <v>55.247999999999998</v>
      </c>
      <c r="Q2509" s="32">
        <f t="shared" si="235"/>
        <v>8.9600000000000009</v>
      </c>
      <c r="R2509" s="32">
        <f t="shared" si="236"/>
        <v>-0.24799999999999756</v>
      </c>
      <c r="S2509" s="26">
        <f t="shared" si="237"/>
        <v>1</v>
      </c>
      <c r="T2509" s="26">
        <f t="shared" si="238"/>
        <v>0</v>
      </c>
    </row>
    <row r="2510" spans="13:20" ht="15" x14ac:dyDescent="0.3">
      <c r="M2510" s="34">
        <v>2504.5</v>
      </c>
      <c r="N2510" s="34">
        <v>7.2</v>
      </c>
      <c r="O2510" s="32">
        <f t="shared" si="234"/>
        <v>44.96</v>
      </c>
      <c r="P2510" s="37">
        <f t="shared" si="239"/>
        <v>53.951999999999998</v>
      </c>
      <c r="Q2510" s="32">
        <f t="shared" si="235"/>
        <v>10.039999999999999</v>
      </c>
      <c r="R2510" s="32">
        <f t="shared" si="236"/>
        <v>1.0480000000000018</v>
      </c>
      <c r="S2510" s="26">
        <f t="shared" si="237"/>
        <v>1</v>
      </c>
      <c r="T2510" s="26">
        <f t="shared" si="238"/>
        <v>1</v>
      </c>
    </row>
    <row r="2511" spans="13:20" ht="15" x14ac:dyDescent="0.3">
      <c r="M2511" s="34">
        <v>2505.5</v>
      </c>
      <c r="N2511" s="34">
        <v>8.3000000000000007</v>
      </c>
      <c r="O2511" s="32">
        <f t="shared" si="234"/>
        <v>46.94</v>
      </c>
      <c r="P2511" s="37">
        <f t="shared" si="239"/>
        <v>56.327999999999996</v>
      </c>
      <c r="Q2511" s="32">
        <f t="shared" si="235"/>
        <v>8.0600000000000023</v>
      </c>
      <c r="R2511" s="32">
        <f t="shared" si="236"/>
        <v>-1.3279999999999959</v>
      </c>
      <c r="S2511" s="26">
        <f t="shared" si="237"/>
        <v>1</v>
      </c>
      <c r="T2511" s="26">
        <f t="shared" si="238"/>
        <v>0</v>
      </c>
    </row>
    <row r="2512" spans="13:20" ht="15" x14ac:dyDescent="0.3">
      <c r="M2512" s="34">
        <v>2506.5</v>
      </c>
      <c r="N2512" s="34">
        <v>10</v>
      </c>
      <c r="O2512" s="32">
        <f t="shared" si="234"/>
        <v>50</v>
      </c>
      <c r="P2512" s="37">
        <f t="shared" si="239"/>
        <v>60</v>
      </c>
      <c r="Q2512" s="32">
        <f t="shared" si="235"/>
        <v>5</v>
      </c>
      <c r="R2512" s="32">
        <f t="shared" si="236"/>
        <v>-5</v>
      </c>
      <c r="S2512" s="26">
        <f t="shared" si="237"/>
        <v>1</v>
      </c>
      <c r="T2512" s="26">
        <f t="shared" si="238"/>
        <v>0</v>
      </c>
    </row>
    <row r="2513" spans="13:20" ht="15" x14ac:dyDescent="0.3">
      <c r="M2513" s="34">
        <v>2507.5</v>
      </c>
      <c r="N2513" s="34">
        <v>11.7</v>
      </c>
      <c r="O2513" s="32">
        <f t="shared" si="234"/>
        <v>53.06</v>
      </c>
      <c r="P2513" s="37">
        <f t="shared" si="239"/>
        <v>63.671999999999997</v>
      </c>
      <c r="Q2513" s="32">
        <f t="shared" si="235"/>
        <v>1.9399999999999977</v>
      </c>
      <c r="R2513" s="32">
        <f t="shared" si="236"/>
        <v>-8.671999999999997</v>
      </c>
      <c r="S2513" s="26">
        <f t="shared" si="237"/>
        <v>1</v>
      </c>
      <c r="T2513" s="26">
        <f t="shared" si="238"/>
        <v>0</v>
      </c>
    </row>
    <row r="2514" spans="13:20" ht="15" x14ac:dyDescent="0.3">
      <c r="M2514" s="34">
        <v>2508.5</v>
      </c>
      <c r="N2514" s="34">
        <v>11.7</v>
      </c>
      <c r="O2514" s="32">
        <f t="shared" si="234"/>
        <v>53.06</v>
      </c>
      <c r="P2514" s="37">
        <f t="shared" si="239"/>
        <v>63.671999999999997</v>
      </c>
      <c r="Q2514" s="32">
        <f t="shared" si="235"/>
        <v>1.9399999999999977</v>
      </c>
      <c r="R2514" s="32">
        <f t="shared" si="236"/>
        <v>-8.671999999999997</v>
      </c>
      <c r="S2514" s="26">
        <f t="shared" si="237"/>
        <v>1</v>
      </c>
      <c r="T2514" s="26">
        <f t="shared" si="238"/>
        <v>0</v>
      </c>
    </row>
    <row r="2515" spans="13:20" ht="15" x14ac:dyDescent="0.3">
      <c r="M2515" s="34">
        <v>2509.5</v>
      </c>
      <c r="N2515" s="34">
        <v>11.7</v>
      </c>
      <c r="O2515" s="32">
        <f t="shared" si="234"/>
        <v>53.06</v>
      </c>
      <c r="P2515" s="37">
        <f t="shared" si="239"/>
        <v>63.671999999999997</v>
      </c>
      <c r="Q2515" s="32">
        <f t="shared" si="235"/>
        <v>1.9399999999999977</v>
      </c>
      <c r="R2515" s="32">
        <f t="shared" si="236"/>
        <v>-8.671999999999997</v>
      </c>
      <c r="S2515" s="26">
        <f t="shared" si="237"/>
        <v>1</v>
      </c>
      <c r="T2515" s="26">
        <f t="shared" si="238"/>
        <v>0</v>
      </c>
    </row>
    <row r="2516" spans="13:20" ht="15" x14ac:dyDescent="0.3">
      <c r="M2516" s="34">
        <v>2510.5</v>
      </c>
      <c r="N2516" s="34">
        <v>11.7</v>
      </c>
      <c r="O2516" s="32">
        <f t="shared" si="234"/>
        <v>53.06</v>
      </c>
      <c r="P2516" s="37">
        <f t="shared" si="239"/>
        <v>63.671999999999997</v>
      </c>
      <c r="Q2516" s="32">
        <f t="shared" si="235"/>
        <v>1.9399999999999977</v>
      </c>
      <c r="R2516" s="32">
        <f t="shared" si="236"/>
        <v>-8.671999999999997</v>
      </c>
      <c r="S2516" s="26">
        <f t="shared" si="237"/>
        <v>1</v>
      </c>
      <c r="T2516" s="26">
        <f t="shared" si="238"/>
        <v>0</v>
      </c>
    </row>
    <row r="2517" spans="13:20" ht="15" x14ac:dyDescent="0.3">
      <c r="M2517" s="34">
        <v>2511.5</v>
      </c>
      <c r="N2517" s="34">
        <v>11.7</v>
      </c>
      <c r="O2517" s="32">
        <f t="shared" si="234"/>
        <v>53.06</v>
      </c>
      <c r="P2517" s="37">
        <f t="shared" si="239"/>
        <v>63.671999999999997</v>
      </c>
      <c r="Q2517" s="32">
        <f t="shared" si="235"/>
        <v>1.9399999999999977</v>
      </c>
      <c r="R2517" s="32">
        <f t="shared" si="236"/>
        <v>-8.671999999999997</v>
      </c>
      <c r="S2517" s="26">
        <f t="shared" si="237"/>
        <v>1</v>
      </c>
      <c r="T2517" s="26">
        <f t="shared" si="238"/>
        <v>0</v>
      </c>
    </row>
    <row r="2518" spans="13:20" ht="15" x14ac:dyDescent="0.3">
      <c r="M2518" s="34">
        <v>2512.5</v>
      </c>
      <c r="N2518" s="34">
        <v>11.7</v>
      </c>
      <c r="O2518" s="32">
        <f t="shared" si="234"/>
        <v>53.06</v>
      </c>
      <c r="P2518" s="37">
        <f t="shared" si="239"/>
        <v>63.671999999999997</v>
      </c>
      <c r="Q2518" s="32">
        <f t="shared" si="235"/>
        <v>1.9399999999999977</v>
      </c>
      <c r="R2518" s="32">
        <f t="shared" si="236"/>
        <v>-8.671999999999997</v>
      </c>
      <c r="S2518" s="26">
        <f t="shared" si="237"/>
        <v>1</v>
      </c>
      <c r="T2518" s="26">
        <f t="shared" si="238"/>
        <v>0</v>
      </c>
    </row>
    <row r="2519" spans="13:20" ht="15" x14ac:dyDescent="0.3">
      <c r="M2519" s="34">
        <v>2513.5</v>
      </c>
      <c r="N2519" s="34">
        <v>11.7</v>
      </c>
      <c r="O2519" s="32">
        <f t="shared" si="234"/>
        <v>53.06</v>
      </c>
      <c r="P2519" s="37">
        <f t="shared" si="239"/>
        <v>63.671999999999997</v>
      </c>
      <c r="Q2519" s="32">
        <f t="shared" si="235"/>
        <v>1.9399999999999977</v>
      </c>
      <c r="R2519" s="32">
        <f t="shared" si="236"/>
        <v>-8.671999999999997</v>
      </c>
      <c r="S2519" s="26">
        <f t="shared" si="237"/>
        <v>1</v>
      </c>
      <c r="T2519" s="26">
        <f t="shared" si="238"/>
        <v>0</v>
      </c>
    </row>
    <row r="2520" spans="13:20" ht="15" x14ac:dyDescent="0.3">
      <c r="M2520" s="34">
        <v>2514.5</v>
      </c>
      <c r="N2520" s="34">
        <v>11.1</v>
      </c>
      <c r="O2520" s="32">
        <f t="shared" si="234"/>
        <v>51.980000000000004</v>
      </c>
      <c r="P2520" s="37">
        <f t="shared" si="239"/>
        <v>62.376000000000005</v>
      </c>
      <c r="Q2520" s="32">
        <f t="shared" si="235"/>
        <v>3.019999999999996</v>
      </c>
      <c r="R2520" s="32">
        <f t="shared" si="236"/>
        <v>-7.3760000000000048</v>
      </c>
      <c r="S2520" s="26">
        <f t="shared" si="237"/>
        <v>1</v>
      </c>
      <c r="T2520" s="26">
        <f t="shared" si="238"/>
        <v>0</v>
      </c>
    </row>
    <row r="2521" spans="13:20" ht="15" x14ac:dyDescent="0.3">
      <c r="M2521" s="34">
        <v>2515.5</v>
      </c>
      <c r="N2521" s="34">
        <v>10</v>
      </c>
      <c r="O2521" s="32">
        <f t="shared" si="234"/>
        <v>50</v>
      </c>
      <c r="P2521" s="37">
        <f t="shared" si="239"/>
        <v>60</v>
      </c>
      <c r="Q2521" s="32">
        <f t="shared" si="235"/>
        <v>5</v>
      </c>
      <c r="R2521" s="32">
        <f t="shared" si="236"/>
        <v>-5</v>
      </c>
      <c r="S2521" s="26">
        <f t="shared" si="237"/>
        <v>1</v>
      </c>
      <c r="T2521" s="26">
        <f t="shared" si="238"/>
        <v>0</v>
      </c>
    </row>
    <row r="2522" spans="13:20" ht="15" x14ac:dyDescent="0.3">
      <c r="M2522" s="34">
        <v>2516.5</v>
      </c>
      <c r="N2522" s="34">
        <v>11.1</v>
      </c>
      <c r="O2522" s="32">
        <f t="shared" si="234"/>
        <v>51.980000000000004</v>
      </c>
      <c r="P2522" s="37">
        <f t="shared" si="239"/>
        <v>62.376000000000005</v>
      </c>
      <c r="Q2522" s="32">
        <f t="shared" si="235"/>
        <v>3.019999999999996</v>
      </c>
      <c r="R2522" s="32">
        <f t="shared" si="236"/>
        <v>-7.3760000000000048</v>
      </c>
      <c r="S2522" s="26">
        <f t="shared" si="237"/>
        <v>1</v>
      </c>
      <c r="T2522" s="26">
        <f t="shared" si="238"/>
        <v>0</v>
      </c>
    </row>
    <row r="2523" spans="13:20" ht="15" x14ac:dyDescent="0.3">
      <c r="M2523" s="34">
        <v>2517.5</v>
      </c>
      <c r="N2523" s="34">
        <v>10.6</v>
      </c>
      <c r="O2523" s="32">
        <f t="shared" si="234"/>
        <v>51.08</v>
      </c>
      <c r="P2523" s="37">
        <f t="shared" si="239"/>
        <v>61.295999999999992</v>
      </c>
      <c r="Q2523" s="32">
        <f t="shared" si="235"/>
        <v>3.9200000000000017</v>
      </c>
      <c r="R2523" s="32">
        <f t="shared" si="236"/>
        <v>-6.2959999999999923</v>
      </c>
      <c r="S2523" s="26">
        <f t="shared" si="237"/>
        <v>1</v>
      </c>
      <c r="T2523" s="26">
        <f t="shared" si="238"/>
        <v>0</v>
      </c>
    </row>
    <row r="2524" spans="13:20" ht="15" x14ac:dyDescent="0.3">
      <c r="M2524" s="34">
        <v>2518.5</v>
      </c>
      <c r="N2524" s="34">
        <v>9.4</v>
      </c>
      <c r="O2524" s="32">
        <f t="shared" si="234"/>
        <v>48.92</v>
      </c>
      <c r="P2524" s="37">
        <f t="shared" si="239"/>
        <v>58.704000000000001</v>
      </c>
      <c r="Q2524" s="32">
        <f t="shared" si="235"/>
        <v>6.0799999999999983</v>
      </c>
      <c r="R2524" s="32">
        <f t="shared" si="236"/>
        <v>-3.7040000000000006</v>
      </c>
      <c r="S2524" s="26">
        <f t="shared" si="237"/>
        <v>1</v>
      </c>
      <c r="T2524" s="26">
        <f t="shared" si="238"/>
        <v>0</v>
      </c>
    </row>
    <row r="2525" spans="13:20" ht="15" x14ac:dyDescent="0.3">
      <c r="M2525" s="34">
        <v>2519.5</v>
      </c>
      <c r="N2525" s="34">
        <v>10</v>
      </c>
      <c r="O2525" s="32">
        <f t="shared" si="234"/>
        <v>50</v>
      </c>
      <c r="P2525" s="37">
        <f t="shared" si="239"/>
        <v>60</v>
      </c>
      <c r="Q2525" s="32">
        <f t="shared" si="235"/>
        <v>5</v>
      </c>
      <c r="R2525" s="32">
        <f t="shared" si="236"/>
        <v>-5</v>
      </c>
      <c r="S2525" s="26">
        <f t="shared" si="237"/>
        <v>1</v>
      </c>
      <c r="T2525" s="26">
        <f t="shared" si="238"/>
        <v>0</v>
      </c>
    </row>
    <row r="2526" spans="13:20" ht="15" x14ac:dyDescent="0.3">
      <c r="M2526" s="34">
        <v>2520.5</v>
      </c>
      <c r="N2526" s="34">
        <v>8.9</v>
      </c>
      <c r="O2526" s="32">
        <f t="shared" si="234"/>
        <v>48.019999999999996</v>
      </c>
      <c r="P2526" s="37">
        <f t="shared" si="239"/>
        <v>57.623999999999995</v>
      </c>
      <c r="Q2526" s="32">
        <f t="shared" si="235"/>
        <v>6.980000000000004</v>
      </c>
      <c r="R2526" s="32">
        <f t="shared" si="236"/>
        <v>-2.6239999999999952</v>
      </c>
      <c r="S2526" s="26">
        <f t="shared" si="237"/>
        <v>1</v>
      </c>
      <c r="T2526" s="26">
        <f t="shared" si="238"/>
        <v>0</v>
      </c>
    </row>
    <row r="2527" spans="13:20" ht="15" x14ac:dyDescent="0.3">
      <c r="M2527" s="34">
        <v>2521.5</v>
      </c>
      <c r="N2527" s="34">
        <v>10</v>
      </c>
      <c r="O2527" s="32">
        <f t="shared" si="234"/>
        <v>50</v>
      </c>
      <c r="P2527" s="37">
        <f t="shared" si="239"/>
        <v>60</v>
      </c>
      <c r="Q2527" s="32">
        <f t="shared" si="235"/>
        <v>5</v>
      </c>
      <c r="R2527" s="32">
        <f t="shared" si="236"/>
        <v>-5</v>
      </c>
      <c r="S2527" s="26">
        <f t="shared" si="237"/>
        <v>1</v>
      </c>
      <c r="T2527" s="26">
        <f t="shared" si="238"/>
        <v>0</v>
      </c>
    </row>
    <row r="2528" spans="13:20" ht="15" x14ac:dyDescent="0.3">
      <c r="M2528" s="34">
        <v>2522.5</v>
      </c>
      <c r="N2528" s="34">
        <v>8.9</v>
      </c>
      <c r="O2528" s="32">
        <f t="shared" si="234"/>
        <v>48.019999999999996</v>
      </c>
      <c r="P2528" s="37">
        <f t="shared" si="239"/>
        <v>57.623999999999995</v>
      </c>
      <c r="Q2528" s="32">
        <f t="shared" si="235"/>
        <v>6.980000000000004</v>
      </c>
      <c r="R2528" s="32">
        <f t="shared" si="236"/>
        <v>-2.6239999999999952</v>
      </c>
      <c r="S2528" s="26">
        <f t="shared" si="237"/>
        <v>1</v>
      </c>
      <c r="T2528" s="26">
        <f t="shared" si="238"/>
        <v>0</v>
      </c>
    </row>
    <row r="2529" spans="13:20" ht="15" x14ac:dyDescent="0.3">
      <c r="M2529" s="34">
        <v>2523.5</v>
      </c>
      <c r="N2529" s="34">
        <v>8.9</v>
      </c>
      <c r="O2529" s="32">
        <f t="shared" si="234"/>
        <v>48.019999999999996</v>
      </c>
      <c r="P2529" s="37">
        <f t="shared" si="239"/>
        <v>57.623999999999995</v>
      </c>
      <c r="Q2529" s="32">
        <f t="shared" si="235"/>
        <v>6.980000000000004</v>
      </c>
      <c r="R2529" s="32">
        <f t="shared" si="236"/>
        <v>-2.6239999999999952</v>
      </c>
      <c r="S2529" s="26">
        <f t="shared" si="237"/>
        <v>1</v>
      </c>
      <c r="T2529" s="26">
        <f t="shared" si="238"/>
        <v>0</v>
      </c>
    </row>
    <row r="2530" spans="13:20" ht="15" x14ac:dyDescent="0.3">
      <c r="M2530" s="34">
        <v>2524.5</v>
      </c>
      <c r="N2530" s="34">
        <v>8.9</v>
      </c>
      <c r="O2530" s="32">
        <f t="shared" si="234"/>
        <v>48.019999999999996</v>
      </c>
      <c r="P2530" s="37">
        <f t="shared" si="239"/>
        <v>57.623999999999995</v>
      </c>
      <c r="Q2530" s="32">
        <f t="shared" si="235"/>
        <v>6.980000000000004</v>
      </c>
      <c r="R2530" s="32">
        <f t="shared" si="236"/>
        <v>-2.6239999999999952</v>
      </c>
      <c r="S2530" s="26">
        <f t="shared" si="237"/>
        <v>1</v>
      </c>
      <c r="T2530" s="26">
        <f t="shared" si="238"/>
        <v>0</v>
      </c>
    </row>
    <row r="2531" spans="13:20" ht="15" x14ac:dyDescent="0.3">
      <c r="M2531" s="34">
        <v>2525.5</v>
      </c>
      <c r="N2531" s="34">
        <v>8.9</v>
      </c>
      <c r="O2531" s="32">
        <f t="shared" si="234"/>
        <v>48.019999999999996</v>
      </c>
      <c r="P2531" s="37">
        <f t="shared" si="239"/>
        <v>57.623999999999995</v>
      </c>
      <c r="Q2531" s="32">
        <f t="shared" si="235"/>
        <v>6.980000000000004</v>
      </c>
      <c r="R2531" s="32">
        <f t="shared" si="236"/>
        <v>-2.6239999999999952</v>
      </c>
      <c r="S2531" s="26">
        <f t="shared" si="237"/>
        <v>1</v>
      </c>
      <c r="T2531" s="26">
        <f t="shared" si="238"/>
        <v>0</v>
      </c>
    </row>
    <row r="2532" spans="13:20" ht="15" x14ac:dyDescent="0.3">
      <c r="M2532" s="34">
        <v>2526.5</v>
      </c>
      <c r="N2532" s="34">
        <v>9.4</v>
      </c>
      <c r="O2532" s="32">
        <f t="shared" si="234"/>
        <v>48.92</v>
      </c>
      <c r="P2532" s="37">
        <f t="shared" si="239"/>
        <v>58.704000000000001</v>
      </c>
      <c r="Q2532" s="32">
        <f t="shared" si="235"/>
        <v>6.0799999999999983</v>
      </c>
      <c r="R2532" s="32">
        <f t="shared" si="236"/>
        <v>-3.7040000000000006</v>
      </c>
      <c r="S2532" s="26">
        <f t="shared" si="237"/>
        <v>1</v>
      </c>
      <c r="T2532" s="26">
        <f t="shared" si="238"/>
        <v>0</v>
      </c>
    </row>
    <row r="2533" spans="13:20" ht="15" x14ac:dyDescent="0.3">
      <c r="M2533" s="34">
        <v>2527.5</v>
      </c>
      <c r="N2533" s="34">
        <v>11.7</v>
      </c>
      <c r="O2533" s="32">
        <f t="shared" si="234"/>
        <v>53.06</v>
      </c>
      <c r="P2533" s="37">
        <f t="shared" si="239"/>
        <v>63.671999999999997</v>
      </c>
      <c r="Q2533" s="32">
        <f t="shared" si="235"/>
        <v>1.9399999999999977</v>
      </c>
      <c r="R2533" s="32">
        <f t="shared" si="236"/>
        <v>-8.671999999999997</v>
      </c>
      <c r="S2533" s="26">
        <f t="shared" si="237"/>
        <v>1</v>
      </c>
      <c r="T2533" s="26">
        <f t="shared" si="238"/>
        <v>0</v>
      </c>
    </row>
    <row r="2534" spans="13:20" ht="15" x14ac:dyDescent="0.3">
      <c r="M2534" s="34">
        <v>2528.5</v>
      </c>
      <c r="N2534" s="34">
        <v>12.8</v>
      </c>
      <c r="O2534" s="32">
        <f t="shared" si="234"/>
        <v>55.040000000000006</v>
      </c>
      <c r="P2534" s="37">
        <f t="shared" si="239"/>
        <v>66.048000000000002</v>
      </c>
      <c r="Q2534" s="32">
        <f t="shared" si="235"/>
        <v>-4.0000000000006253E-2</v>
      </c>
      <c r="R2534" s="32">
        <f t="shared" si="236"/>
        <v>-11.048000000000002</v>
      </c>
      <c r="S2534" s="26">
        <f t="shared" si="237"/>
        <v>0</v>
      </c>
      <c r="T2534" s="26">
        <f t="shared" si="238"/>
        <v>0</v>
      </c>
    </row>
    <row r="2535" spans="13:20" ht="15" x14ac:dyDescent="0.3">
      <c r="M2535" s="34">
        <v>2529.5</v>
      </c>
      <c r="N2535" s="34">
        <v>13.3</v>
      </c>
      <c r="O2535" s="32">
        <f t="shared" si="234"/>
        <v>55.94</v>
      </c>
      <c r="P2535" s="37">
        <f t="shared" si="239"/>
        <v>67.128</v>
      </c>
      <c r="Q2535" s="32">
        <f t="shared" si="235"/>
        <v>-0.93999999999999773</v>
      </c>
      <c r="R2535" s="32">
        <f t="shared" si="236"/>
        <v>-12.128</v>
      </c>
      <c r="S2535" s="26">
        <f t="shared" si="237"/>
        <v>0</v>
      </c>
      <c r="T2535" s="26">
        <f t="shared" si="238"/>
        <v>0</v>
      </c>
    </row>
    <row r="2536" spans="13:20" ht="15" x14ac:dyDescent="0.3">
      <c r="M2536" s="34">
        <v>2530.5</v>
      </c>
      <c r="N2536" s="34">
        <v>13.9</v>
      </c>
      <c r="O2536" s="32">
        <f t="shared" si="234"/>
        <v>57.019999999999996</v>
      </c>
      <c r="P2536" s="37">
        <f t="shared" si="239"/>
        <v>68.423999999999992</v>
      </c>
      <c r="Q2536" s="32">
        <f t="shared" si="235"/>
        <v>-2.019999999999996</v>
      </c>
      <c r="R2536" s="32">
        <f t="shared" si="236"/>
        <v>-13.423999999999992</v>
      </c>
      <c r="S2536" s="26">
        <f t="shared" si="237"/>
        <v>0</v>
      </c>
      <c r="T2536" s="26">
        <f t="shared" si="238"/>
        <v>0</v>
      </c>
    </row>
    <row r="2537" spans="13:20" ht="15" x14ac:dyDescent="0.3">
      <c r="M2537" s="34">
        <v>2531.5</v>
      </c>
      <c r="N2537" s="34">
        <v>15</v>
      </c>
      <c r="O2537" s="32">
        <f t="shared" si="234"/>
        <v>59</v>
      </c>
      <c r="P2537" s="37">
        <f t="shared" si="239"/>
        <v>70.8</v>
      </c>
      <c r="Q2537" s="32">
        <f t="shared" si="235"/>
        <v>-4</v>
      </c>
      <c r="R2537" s="32">
        <f t="shared" si="236"/>
        <v>-15.799999999999997</v>
      </c>
      <c r="S2537" s="26">
        <f t="shared" si="237"/>
        <v>0</v>
      </c>
      <c r="T2537" s="26">
        <f t="shared" si="238"/>
        <v>0</v>
      </c>
    </row>
    <row r="2538" spans="13:20" ht="15" x14ac:dyDescent="0.3">
      <c r="M2538" s="34">
        <v>2532.5</v>
      </c>
      <c r="N2538" s="34">
        <v>16.7</v>
      </c>
      <c r="O2538" s="32">
        <f t="shared" si="234"/>
        <v>62.06</v>
      </c>
      <c r="P2538" s="37">
        <f t="shared" si="239"/>
        <v>74.471999999999994</v>
      </c>
      <c r="Q2538" s="32">
        <f t="shared" si="235"/>
        <v>-7.0600000000000023</v>
      </c>
      <c r="R2538" s="32">
        <f t="shared" si="236"/>
        <v>-19.471999999999994</v>
      </c>
      <c r="S2538" s="26">
        <f t="shared" si="237"/>
        <v>0</v>
      </c>
      <c r="T2538" s="26">
        <f t="shared" si="238"/>
        <v>0</v>
      </c>
    </row>
    <row r="2539" spans="13:20" ht="15" x14ac:dyDescent="0.3">
      <c r="M2539" s="34">
        <v>2533.5</v>
      </c>
      <c r="N2539" s="34">
        <v>17.2</v>
      </c>
      <c r="O2539" s="32">
        <f t="shared" si="234"/>
        <v>62.96</v>
      </c>
      <c r="P2539" s="37">
        <f t="shared" si="239"/>
        <v>75.551999999999992</v>
      </c>
      <c r="Q2539" s="32">
        <f t="shared" si="235"/>
        <v>-7.9600000000000009</v>
      </c>
      <c r="R2539" s="32">
        <f t="shared" si="236"/>
        <v>-20.551999999999992</v>
      </c>
      <c r="S2539" s="26">
        <f t="shared" si="237"/>
        <v>0</v>
      </c>
      <c r="T2539" s="26">
        <f t="shared" si="238"/>
        <v>0</v>
      </c>
    </row>
    <row r="2540" spans="13:20" ht="15" x14ac:dyDescent="0.3">
      <c r="M2540" s="34">
        <v>2534.5</v>
      </c>
      <c r="N2540" s="34">
        <v>17.8</v>
      </c>
      <c r="O2540" s="32">
        <f t="shared" si="234"/>
        <v>64.039999999999992</v>
      </c>
      <c r="P2540" s="37">
        <f t="shared" si="239"/>
        <v>76.847999999999985</v>
      </c>
      <c r="Q2540" s="32">
        <f t="shared" si="235"/>
        <v>-9.039999999999992</v>
      </c>
      <c r="R2540" s="32">
        <f t="shared" si="236"/>
        <v>-21.847999999999985</v>
      </c>
      <c r="S2540" s="26">
        <f t="shared" si="237"/>
        <v>0</v>
      </c>
      <c r="T2540" s="26">
        <f t="shared" si="238"/>
        <v>0</v>
      </c>
    </row>
    <row r="2541" spans="13:20" ht="15" x14ac:dyDescent="0.3">
      <c r="M2541" s="34">
        <v>2535.5</v>
      </c>
      <c r="N2541" s="34">
        <v>17.8</v>
      </c>
      <c r="O2541" s="32">
        <f t="shared" si="234"/>
        <v>64.039999999999992</v>
      </c>
      <c r="P2541" s="37">
        <f t="shared" si="239"/>
        <v>76.847999999999985</v>
      </c>
      <c r="Q2541" s="32">
        <f t="shared" si="235"/>
        <v>-9.039999999999992</v>
      </c>
      <c r="R2541" s="32">
        <f t="shared" si="236"/>
        <v>-21.847999999999985</v>
      </c>
      <c r="S2541" s="26">
        <f t="shared" si="237"/>
        <v>0</v>
      </c>
      <c r="T2541" s="26">
        <f t="shared" si="238"/>
        <v>0</v>
      </c>
    </row>
    <row r="2542" spans="13:20" ht="15" x14ac:dyDescent="0.3">
      <c r="M2542" s="34">
        <v>2536.5</v>
      </c>
      <c r="N2542" s="34">
        <v>17.2</v>
      </c>
      <c r="O2542" s="32">
        <f t="shared" si="234"/>
        <v>62.96</v>
      </c>
      <c r="P2542" s="37">
        <f t="shared" si="239"/>
        <v>75.551999999999992</v>
      </c>
      <c r="Q2542" s="32">
        <f t="shared" si="235"/>
        <v>-7.9600000000000009</v>
      </c>
      <c r="R2542" s="32">
        <f t="shared" si="236"/>
        <v>-20.551999999999992</v>
      </c>
      <c r="S2542" s="26">
        <f t="shared" si="237"/>
        <v>0</v>
      </c>
      <c r="T2542" s="26">
        <f t="shared" si="238"/>
        <v>0</v>
      </c>
    </row>
    <row r="2543" spans="13:20" ht="15" x14ac:dyDescent="0.3">
      <c r="M2543" s="34">
        <v>2537.5</v>
      </c>
      <c r="N2543" s="34">
        <v>16.7</v>
      </c>
      <c r="O2543" s="32">
        <f t="shared" si="234"/>
        <v>62.06</v>
      </c>
      <c r="P2543" s="37">
        <f t="shared" si="239"/>
        <v>74.471999999999994</v>
      </c>
      <c r="Q2543" s="32">
        <f t="shared" si="235"/>
        <v>-7.0600000000000023</v>
      </c>
      <c r="R2543" s="32">
        <f t="shared" si="236"/>
        <v>-19.471999999999994</v>
      </c>
      <c r="S2543" s="26">
        <f t="shared" si="237"/>
        <v>0</v>
      </c>
      <c r="T2543" s="26">
        <f t="shared" si="238"/>
        <v>0</v>
      </c>
    </row>
    <row r="2544" spans="13:20" ht="15" x14ac:dyDescent="0.3">
      <c r="M2544" s="34">
        <v>2538.5</v>
      </c>
      <c r="N2544" s="34">
        <v>15</v>
      </c>
      <c r="O2544" s="32">
        <f t="shared" si="234"/>
        <v>59</v>
      </c>
      <c r="P2544" s="37">
        <f t="shared" si="239"/>
        <v>70.8</v>
      </c>
      <c r="Q2544" s="32">
        <f t="shared" si="235"/>
        <v>-4</v>
      </c>
      <c r="R2544" s="32">
        <f t="shared" si="236"/>
        <v>-15.799999999999997</v>
      </c>
      <c r="S2544" s="26">
        <f t="shared" si="237"/>
        <v>0</v>
      </c>
      <c r="T2544" s="26">
        <f t="shared" si="238"/>
        <v>0</v>
      </c>
    </row>
    <row r="2545" spans="13:20" ht="15" x14ac:dyDescent="0.3">
      <c r="M2545" s="34">
        <v>2539.5</v>
      </c>
      <c r="N2545" s="34">
        <v>13.9</v>
      </c>
      <c r="O2545" s="32">
        <f t="shared" si="234"/>
        <v>57.019999999999996</v>
      </c>
      <c r="P2545" s="37">
        <f t="shared" si="239"/>
        <v>68.423999999999992</v>
      </c>
      <c r="Q2545" s="32">
        <f t="shared" si="235"/>
        <v>-2.019999999999996</v>
      </c>
      <c r="R2545" s="32">
        <f t="shared" si="236"/>
        <v>-13.423999999999992</v>
      </c>
      <c r="S2545" s="26">
        <f t="shared" si="237"/>
        <v>0</v>
      </c>
      <c r="T2545" s="26">
        <f t="shared" si="238"/>
        <v>0</v>
      </c>
    </row>
    <row r="2546" spans="13:20" ht="15" x14ac:dyDescent="0.3">
      <c r="M2546" s="34">
        <v>2540.5</v>
      </c>
      <c r="N2546" s="34">
        <v>13.3</v>
      </c>
      <c r="O2546" s="32">
        <f t="shared" si="234"/>
        <v>55.94</v>
      </c>
      <c r="P2546" s="37">
        <f t="shared" si="239"/>
        <v>67.128</v>
      </c>
      <c r="Q2546" s="32">
        <f t="shared" si="235"/>
        <v>-0.93999999999999773</v>
      </c>
      <c r="R2546" s="32">
        <f t="shared" si="236"/>
        <v>-12.128</v>
      </c>
      <c r="S2546" s="26">
        <f t="shared" si="237"/>
        <v>0</v>
      </c>
      <c r="T2546" s="26">
        <f t="shared" si="238"/>
        <v>0</v>
      </c>
    </row>
    <row r="2547" spans="13:20" ht="15" x14ac:dyDescent="0.3">
      <c r="M2547" s="34">
        <v>2541.5</v>
      </c>
      <c r="N2547" s="34">
        <v>10.6</v>
      </c>
      <c r="O2547" s="32">
        <f t="shared" si="234"/>
        <v>51.08</v>
      </c>
      <c r="P2547" s="37">
        <f t="shared" si="239"/>
        <v>61.295999999999992</v>
      </c>
      <c r="Q2547" s="32">
        <f t="shared" si="235"/>
        <v>3.9200000000000017</v>
      </c>
      <c r="R2547" s="32">
        <f t="shared" si="236"/>
        <v>-6.2959999999999923</v>
      </c>
      <c r="S2547" s="26">
        <f t="shared" si="237"/>
        <v>1</v>
      </c>
      <c r="T2547" s="26">
        <f t="shared" si="238"/>
        <v>0</v>
      </c>
    </row>
    <row r="2548" spans="13:20" ht="15" x14ac:dyDescent="0.3">
      <c r="M2548" s="34">
        <v>2542.5</v>
      </c>
      <c r="N2548" s="34">
        <v>7.8</v>
      </c>
      <c r="O2548" s="32">
        <f t="shared" si="234"/>
        <v>46.04</v>
      </c>
      <c r="P2548" s="37">
        <f t="shared" si="239"/>
        <v>55.247999999999998</v>
      </c>
      <c r="Q2548" s="32">
        <f t="shared" si="235"/>
        <v>8.9600000000000009</v>
      </c>
      <c r="R2548" s="32">
        <f t="shared" si="236"/>
        <v>-0.24799999999999756</v>
      </c>
      <c r="S2548" s="26">
        <f t="shared" si="237"/>
        <v>1</v>
      </c>
      <c r="T2548" s="26">
        <f t="shared" si="238"/>
        <v>0</v>
      </c>
    </row>
    <row r="2549" spans="13:20" ht="15" x14ac:dyDescent="0.3">
      <c r="M2549" s="34">
        <v>2543.5</v>
      </c>
      <c r="N2549" s="34">
        <v>8.3000000000000007</v>
      </c>
      <c r="O2549" s="32">
        <f t="shared" si="234"/>
        <v>46.94</v>
      </c>
      <c r="P2549" s="37">
        <f t="shared" si="239"/>
        <v>56.327999999999996</v>
      </c>
      <c r="Q2549" s="32">
        <f t="shared" si="235"/>
        <v>8.0600000000000023</v>
      </c>
      <c r="R2549" s="32">
        <f t="shared" si="236"/>
        <v>-1.3279999999999959</v>
      </c>
      <c r="S2549" s="26">
        <f t="shared" si="237"/>
        <v>1</v>
      </c>
      <c r="T2549" s="26">
        <f t="shared" si="238"/>
        <v>0</v>
      </c>
    </row>
    <row r="2550" spans="13:20" ht="15" x14ac:dyDescent="0.3">
      <c r="M2550" s="34">
        <v>2544.5</v>
      </c>
      <c r="N2550" s="34">
        <v>7.8</v>
      </c>
      <c r="O2550" s="32">
        <f t="shared" si="234"/>
        <v>46.04</v>
      </c>
      <c r="P2550" s="37">
        <f t="shared" si="239"/>
        <v>55.247999999999998</v>
      </c>
      <c r="Q2550" s="32">
        <f t="shared" si="235"/>
        <v>8.9600000000000009</v>
      </c>
      <c r="R2550" s="32">
        <f t="shared" si="236"/>
        <v>-0.24799999999999756</v>
      </c>
      <c r="S2550" s="26">
        <f t="shared" si="237"/>
        <v>1</v>
      </c>
      <c r="T2550" s="26">
        <f t="shared" si="238"/>
        <v>0</v>
      </c>
    </row>
    <row r="2551" spans="13:20" ht="15" x14ac:dyDescent="0.3">
      <c r="M2551" s="34">
        <v>2545.5</v>
      </c>
      <c r="N2551" s="34">
        <v>7.2</v>
      </c>
      <c r="O2551" s="32">
        <f t="shared" si="234"/>
        <v>44.96</v>
      </c>
      <c r="P2551" s="37">
        <f t="shared" si="239"/>
        <v>53.951999999999998</v>
      </c>
      <c r="Q2551" s="32">
        <f t="shared" si="235"/>
        <v>10.039999999999999</v>
      </c>
      <c r="R2551" s="32">
        <f t="shared" si="236"/>
        <v>1.0480000000000018</v>
      </c>
      <c r="S2551" s="26">
        <f t="shared" si="237"/>
        <v>1</v>
      </c>
      <c r="T2551" s="26">
        <f t="shared" si="238"/>
        <v>1</v>
      </c>
    </row>
    <row r="2552" spans="13:20" ht="15" x14ac:dyDescent="0.3">
      <c r="M2552" s="34">
        <v>2546.5</v>
      </c>
      <c r="N2552" s="34">
        <v>7.2</v>
      </c>
      <c r="O2552" s="32">
        <f t="shared" si="234"/>
        <v>44.96</v>
      </c>
      <c r="P2552" s="37">
        <f t="shared" si="239"/>
        <v>53.951999999999998</v>
      </c>
      <c r="Q2552" s="32">
        <f t="shared" si="235"/>
        <v>10.039999999999999</v>
      </c>
      <c r="R2552" s="32">
        <f t="shared" si="236"/>
        <v>1.0480000000000018</v>
      </c>
      <c r="S2552" s="26">
        <f t="shared" si="237"/>
        <v>1</v>
      </c>
      <c r="T2552" s="26">
        <f t="shared" si="238"/>
        <v>1</v>
      </c>
    </row>
    <row r="2553" spans="13:20" ht="15" x14ac:dyDescent="0.3">
      <c r="M2553" s="34">
        <v>2547.5</v>
      </c>
      <c r="N2553" s="34">
        <v>6.7</v>
      </c>
      <c r="O2553" s="32">
        <f t="shared" si="234"/>
        <v>44.06</v>
      </c>
      <c r="P2553" s="37">
        <f t="shared" si="239"/>
        <v>52.872</v>
      </c>
      <c r="Q2553" s="32">
        <f t="shared" si="235"/>
        <v>10.939999999999998</v>
      </c>
      <c r="R2553" s="32">
        <f t="shared" si="236"/>
        <v>2.1280000000000001</v>
      </c>
      <c r="S2553" s="26">
        <f t="shared" si="237"/>
        <v>1</v>
      </c>
      <c r="T2553" s="26">
        <f t="shared" si="238"/>
        <v>1</v>
      </c>
    </row>
    <row r="2554" spans="13:20" ht="15" x14ac:dyDescent="0.3">
      <c r="M2554" s="34">
        <v>2548.5</v>
      </c>
      <c r="N2554" s="34">
        <v>6.7</v>
      </c>
      <c r="O2554" s="32">
        <f t="shared" si="234"/>
        <v>44.06</v>
      </c>
      <c r="P2554" s="37">
        <f t="shared" si="239"/>
        <v>52.872</v>
      </c>
      <c r="Q2554" s="32">
        <f t="shared" si="235"/>
        <v>10.939999999999998</v>
      </c>
      <c r="R2554" s="32">
        <f t="shared" si="236"/>
        <v>2.1280000000000001</v>
      </c>
      <c r="S2554" s="26">
        <f t="shared" si="237"/>
        <v>1</v>
      </c>
      <c r="T2554" s="26">
        <f t="shared" si="238"/>
        <v>1</v>
      </c>
    </row>
    <row r="2555" spans="13:20" ht="15" x14ac:dyDescent="0.3">
      <c r="M2555" s="34">
        <v>2549.5</v>
      </c>
      <c r="N2555" s="34">
        <v>6.7</v>
      </c>
      <c r="O2555" s="32">
        <f t="shared" si="234"/>
        <v>44.06</v>
      </c>
      <c r="P2555" s="37">
        <f t="shared" si="239"/>
        <v>52.872</v>
      </c>
      <c r="Q2555" s="32">
        <f t="shared" si="235"/>
        <v>10.939999999999998</v>
      </c>
      <c r="R2555" s="32">
        <f t="shared" si="236"/>
        <v>2.1280000000000001</v>
      </c>
      <c r="S2555" s="26">
        <f t="shared" si="237"/>
        <v>1</v>
      </c>
      <c r="T2555" s="26">
        <f t="shared" si="238"/>
        <v>1</v>
      </c>
    </row>
    <row r="2556" spans="13:20" ht="15" x14ac:dyDescent="0.3">
      <c r="M2556" s="34">
        <v>2550.5</v>
      </c>
      <c r="N2556" s="34">
        <v>7.8</v>
      </c>
      <c r="O2556" s="32">
        <f t="shared" si="234"/>
        <v>46.04</v>
      </c>
      <c r="P2556" s="37">
        <f t="shared" si="239"/>
        <v>55.247999999999998</v>
      </c>
      <c r="Q2556" s="32">
        <f t="shared" si="235"/>
        <v>8.9600000000000009</v>
      </c>
      <c r="R2556" s="32">
        <f t="shared" si="236"/>
        <v>-0.24799999999999756</v>
      </c>
      <c r="S2556" s="26">
        <f t="shared" si="237"/>
        <v>1</v>
      </c>
      <c r="T2556" s="26">
        <f t="shared" si="238"/>
        <v>0</v>
      </c>
    </row>
    <row r="2557" spans="13:20" ht="15" x14ac:dyDescent="0.3">
      <c r="M2557" s="34">
        <v>2551.5</v>
      </c>
      <c r="N2557" s="34">
        <v>9.4</v>
      </c>
      <c r="O2557" s="32">
        <f t="shared" si="234"/>
        <v>48.92</v>
      </c>
      <c r="P2557" s="37">
        <f t="shared" si="239"/>
        <v>58.704000000000001</v>
      </c>
      <c r="Q2557" s="32">
        <f t="shared" si="235"/>
        <v>6.0799999999999983</v>
      </c>
      <c r="R2557" s="32">
        <f t="shared" si="236"/>
        <v>-3.7040000000000006</v>
      </c>
      <c r="S2557" s="26">
        <f t="shared" si="237"/>
        <v>1</v>
      </c>
      <c r="T2557" s="26">
        <f t="shared" si="238"/>
        <v>0</v>
      </c>
    </row>
    <row r="2558" spans="13:20" ht="15" x14ac:dyDescent="0.3">
      <c r="M2558" s="34">
        <v>2552.5</v>
      </c>
      <c r="N2558" s="34">
        <v>11.1</v>
      </c>
      <c r="O2558" s="32">
        <f t="shared" si="234"/>
        <v>51.980000000000004</v>
      </c>
      <c r="P2558" s="37">
        <f t="shared" si="239"/>
        <v>62.376000000000005</v>
      </c>
      <c r="Q2558" s="32">
        <f t="shared" si="235"/>
        <v>3.019999999999996</v>
      </c>
      <c r="R2558" s="32">
        <f t="shared" si="236"/>
        <v>-7.3760000000000048</v>
      </c>
      <c r="S2558" s="26">
        <f t="shared" si="237"/>
        <v>1</v>
      </c>
      <c r="T2558" s="26">
        <f t="shared" si="238"/>
        <v>0</v>
      </c>
    </row>
    <row r="2559" spans="13:20" ht="15" x14ac:dyDescent="0.3">
      <c r="M2559" s="34">
        <v>2553.5</v>
      </c>
      <c r="N2559" s="34">
        <v>11.7</v>
      </c>
      <c r="O2559" s="32">
        <f t="shared" si="234"/>
        <v>53.06</v>
      </c>
      <c r="P2559" s="37">
        <f t="shared" si="239"/>
        <v>63.671999999999997</v>
      </c>
      <c r="Q2559" s="32">
        <f t="shared" si="235"/>
        <v>1.9399999999999977</v>
      </c>
      <c r="R2559" s="32">
        <f t="shared" si="236"/>
        <v>-8.671999999999997</v>
      </c>
      <c r="S2559" s="26">
        <f t="shared" si="237"/>
        <v>1</v>
      </c>
      <c r="T2559" s="26">
        <f t="shared" si="238"/>
        <v>0</v>
      </c>
    </row>
    <row r="2560" spans="13:20" ht="15" x14ac:dyDescent="0.3">
      <c r="M2560" s="34">
        <v>2554.5</v>
      </c>
      <c r="N2560" s="34">
        <v>10</v>
      </c>
      <c r="O2560" s="32">
        <f t="shared" si="234"/>
        <v>50</v>
      </c>
      <c r="P2560" s="37">
        <f t="shared" si="239"/>
        <v>60</v>
      </c>
      <c r="Q2560" s="32">
        <f t="shared" si="235"/>
        <v>5</v>
      </c>
      <c r="R2560" s="32">
        <f t="shared" si="236"/>
        <v>-5</v>
      </c>
      <c r="S2560" s="26">
        <f t="shared" si="237"/>
        <v>1</v>
      </c>
      <c r="T2560" s="26">
        <f t="shared" si="238"/>
        <v>0</v>
      </c>
    </row>
    <row r="2561" spans="13:20" ht="15" x14ac:dyDescent="0.3">
      <c r="M2561" s="34">
        <v>2555.5</v>
      </c>
      <c r="N2561" s="34">
        <v>9.4</v>
      </c>
      <c r="O2561" s="32">
        <f t="shared" si="234"/>
        <v>48.92</v>
      </c>
      <c r="P2561" s="37">
        <f t="shared" si="239"/>
        <v>58.704000000000001</v>
      </c>
      <c r="Q2561" s="32">
        <f t="shared" si="235"/>
        <v>6.0799999999999983</v>
      </c>
      <c r="R2561" s="32">
        <f t="shared" si="236"/>
        <v>-3.7040000000000006</v>
      </c>
      <c r="S2561" s="26">
        <f t="shared" si="237"/>
        <v>1</v>
      </c>
      <c r="T2561" s="26">
        <f t="shared" si="238"/>
        <v>0</v>
      </c>
    </row>
    <row r="2562" spans="13:20" ht="15" x14ac:dyDescent="0.3">
      <c r="M2562" s="34">
        <v>2556.5</v>
      </c>
      <c r="N2562" s="34">
        <v>10.6</v>
      </c>
      <c r="O2562" s="32">
        <f t="shared" si="234"/>
        <v>51.08</v>
      </c>
      <c r="P2562" s="37">
        <f t="shared" si="239"/>
        <v>61.295999999999992</v>
      </c>
      <c r="Q2562" s="32">
        <f t="shared" si="235"/>
        <v>3.9200000000000017</v>
      </c>
      <c r="R2562" s="32">
        <f t="shared" si="236"/>
        <v>-6.2959999999999923</v>
      </c>
      <c r="S2562" s="26">
        <f t="shared" si="237"/>
        <v>1</v>
      </c>
      <c r="T2562" s="26">
        <f t="shared" si="238"/>
        <v>0</v>
      </c>
    </row>
    <row r="2563" spans="13:20" ht="15" x14ac:dyDescent="0.3">
      <c r="M2563" s="34">
        <v>2557.5</v>
      </c>
      <c r="N2563" s="34">
        <v>11.1</v>
      </c>
      <c r="O2563" s="32">
        <f t="shared" si="234"/>
        <v>51.980000000000004</v>
      </c>
      <c r="P2563" s="37">
        <f t="shared" si="239"/>
        <v>62.376000000000005</v>
      </c>
      <c r="Q2563" s="32">
        <f t="shared" si="235"/>
        <v>3.019999999999996</v>
      </c>
      <c r="R2563" s="32">
        <f t="shared" si="236"/>
        <v>-7.3760000000000048</v>
      </c>
      <c r="S2563" s="26">
        <f t="shared" si="237"/>
        <v>1</v>
      </c>
      <c r="T2563" s="26">
        <f t="shared" si="238"/>
        <v>0</v>
      </c>
    </row>
    <row r="2564" spans="13:20" ht="15" x14ac:dyDescent="0.3">
      <c r="M2564" s="34">
        <v>2558.5</v>
      </c>
      <c r="N2564" s="34">
        <v>12.8</v>
      </c>
      <c r="O2564" s="32">
        <f t="shared" si="234"/>
        <v>55.040000000000006</v>
      </c>
      <c r="P2564" s="37">
        <f t="shared" si="239"/>
        <v>66.048000000000002</v>
      </c>
      <c r="Q2564" s="32">
        <f t="shared" si="235"/>
        <v>-4.0000000000006253E-2</v>
      </c>
      <c r="R2564" s="32">
        <f t="shared" si="236"/>
        <v>-11.048000000000002</v>
      </c>
      <c r="S2564" s="26">
        <f t="shared" si="237"/>
        <v>0</v>
      </c>
      <c r="T2564" s="26">
        <f t="shared" si="238"/>
        <v>0</v>
      </c>
    </row>
    <row r="2565" spans="13:20" ht="15" x14ac:dyDescent="0.3">
      <c r="M2565" s="34">
        <v>2559.5</v>
      </c>
      <c r="N2565" s="34">
        <v>10</v>
      </c>
      <c r="O2565" s="32">
        <f t="shared" si="234"/>
        <v>50</v>
      </c>
      <c r="P2565" s="37">
        <f t="shared" si="239"/>
        <v>60</v>
      </c>
      <c r="Q2565" s="32">
        <f t="shared" si="235"/>
        <v>5</v>
      </c>
      <c r="R2565" s="32">
        <f t="shared" si="236"/>
        <v>-5</v>
      </c>
      <c r="S2565" s="26">
        <f t="shared" si="237"/>
        <v>1</v>
      </c>
      <c r="T2565" s="26">
        <f t="shared" si="238"/>
        <v>0</v>
      </c>
    </row>
    <row r="2566" spans="13:20" ht="15" x14ac:dyDescent="0.3">
      <c r="M2566" s="34">
        <v>2560.5</v>
      </c>
      <c r="N2566" s="34">
        <v>7.8</v>
      </c>
      <c r="O2566" s="32">
        <f t="shared" ref="O2566:O2629" si="240">CONVERT(N2566,"C","F")</f>
        <v>46.04</v>
      </c>
      <c r="P2566" s="37">
        <f t="shared" si="239"/>
        <v>55.247999999999998</v>
      </c>
      <c r="Q2566" s="32">
        <f t="shared" ref="Q2566:Q2629" si="241">$L$3-O2566</f>
        <v>8.9600000000000009</v>
      </c>
      <c r="R2566" s="32">
        <f t="shared" ref="R2566:R2629" si="242">$L$3-P2566</f>
        <v>-0.24799999999999756</v>
      </c>
      <c r="S2566" s="26">
        <f t="shared" ref="S2566:S2629" si="243">IF(O2566&lt;=$L$3, 1, 0)</f>
        <v>1</v>
      </c>
      <c r="T2566" s="26">
        <f t="shared" ref="T2566:T2629" si="244">IF(P2566&lt;=$L$3, 1, 0)</f>
        <v>0</v>
      </c>
    </row>
    <row r="2567" spans="13:20" ht="15" x14ac:dyDescent="0.3">
      <c r="M2567" s="34">
        <v>2561.5</v>
      </c>
      <c r="N2567" s="34">
        <v>6.1</v>
      </c>
      <c r="O2567" s="32">
        <f t="shared" si="240"/>
        <v>42.980000000000004</v>
      </c>
      <c r="P2567" s="37">
        <f t="shared" ref="P2567:P2630" si="245">O2567*1.2</f>
        <v>51.576000000000001</v>
      </c>
      <c r="Q2567" s="32">
        <f t="shared" si="241"/>
        <v>12.019999999999996</v>
      </c>
      <c r="R2567" s="32">
        <f t="shared" si="242"/>
        <v>3.4239999999999995</v>
      </c>
      <c r="S2567" s="26">
        <f t="shared" si="243"/>
        <v>1</v>
      </c>
      <c r="T2567" s="26">
        <f t="shared" si="244"/>
        <v>1</v>
      </c>
    </row>
    <row r="2568" spans="13:20" ht="15" x14ac:dyDescent="0.3">
      <c r="M2568" s="34">
        <v>2562.5</v>
      </c>
      <c r="N2568" s="34">
        <v>6.1</v>
      </c>
      <c r="O2568" s="32">
        <f t="shared" si="240"/>
        <v>42.980000000000004</v>
      </c>
      <c r="P2568" s="37">
        <f t="shared" si="245"/>
        <v>51.576000000000001</v>
      </c>
      <c r="Q2568" s="32">
        <f t="shared" si="241"/>
        <v>12.019999999999996</v>
      </c>
      <c r="R2568" s="32">
        <f t="shared" si="242"/>
        <v>3.4239999999999995</v>
      </c>
      <c r="S2568" s="26">
        <f t="shared" si="243"/>
        <v>1</v>
      </c>
      <c r="T2568" s="26">
        <f t="shared" si="244"/>
        <v>1</v>
      </c>
    </row>
    <row r="2569" spans="13:20" ht="15" x14ac:dyDescent="0.3">
      <c r="M2569" s="34">
        <v>2563.5</v>
      </c>
      <c r="N2569" s="34">
        <v>6.1</v>
      </c>
      <c r="O2569" s="32">
        <f t="shared" si="240"/>
        <v>42.980000000000004</v>
      </c>
      <c r="P2569" s="37">
        <f t="shared" si="245"/>
        <v>51.576000000000001</v>
      </c>
      <c r="Q2569" s="32">
        <f t="shared" si="241"/>
        <v>12.019999999999996</v>
      </c>
      <c r="R2569" s="32">
        <f t="shared" si="242"/>
        <v>3.4239999999999995</v>
      </c>
      <c r="S2569" s="26">
        <f t="shared" si="243"/>
        <v>1</v>
      </c>
      <c r="T2569" s="26">
        <f t="shared" si="244"/>
        <v>1</v>
      </c>
    </row>
    <row r="2570" spans="13:20" ht="15" x14ac:dyDescent="0.3">
      <c r="M2570" s="34">
        <v>2564.5</v>
      </c>
      <c r="N2570" s="34">
        <v>6.7</v>
      </c>
      <c r="O2570" s="32">
        <f t="shared" si="240"/>
        <v>44.06</v>
      </c>
      <c r="P2570" s="37">
        <f t="shared" si="245"/>
        <v>52.872</v>
      </c>
      <c r="Q2570" s="32">
        <f t="shared" si="241"/>
        <v>10.939999999999998</v>
      </c>
      <c r="R2570" s="32">
        <f t="shared" si="242"/>
        <v>2.1280000000000001</v>
      </c>
      <c r="S2570" s="26">
        <f t="shared" si="243"/>
        <v>1</v>
      </c>
      <c r="T2570" s="26">
        <f t="shared" si="244"/>
        <v>1</v>
      </c>
    </row>
    <row r="2571" spans="13:20" ht="15" x14ac:dyDescent="0.3">
      <c r="M2571" s="34">
        <v>2565.5</v>
      </c>
      <c r="N2571" s="34">
        <v>5.6</v>
      </c>
      <c r="O2571" s="32">
        <f t="shared" si="240"/>
        <v>42.08</v>
      </c>
      <c r="P2571" s="37">
        <f t="shared" si="245"/>
        <v>50.495999999999995</v>
      </c>
      <c r="Q2571" s="32">
        <f t="shared" si="241"/>
        <v>12.920000000000002</v>
      </c>
      <c r="R2571" s="32">
        <f t="shared" si="242"/>
        <v>4.5040000000000049</v>
      </c>
      <c r="S2571" s="26">
        <f t="shared" si="243"/>
        <v>1</v>
      </c>
      <c r="T2571" s="26">
        <f t="shared" si="244"/>
        <v>1</v>
      </c>
    </row>
    <row r="2572" spans="13:20" ht="15" x14ac:dyDescent="0.3">
      <c r="M2572" s="34">
        <v>2566.5</v>
      </c>
      <c r="N2572" s="34">
        <v>5</v>
      </c>
      <c r="O2572" s="32">
        <f t="shared" si="240"/>
        <v>41</v>
      </c>
      <c r="P2572" s="37">
        <f t="shared" si="245"/>
        <v>49.199999999999996</v>
      </c>
      <c r="Q2572" s="32">
        <f t="shared" si="241"/>
        <v>14</v>
      </c>
      <c r="R2572" s="32">
        <f t="shared" si="242"/>
        <v>5.8000000000000043</v>
      </c>
      <c r="S2572" s="26">
        <f t="shared" si="243"/>
        <v>1</v>
      </c>
      <c r="T2572" s="26">
        <f t="shared" si="244"/>
        <v>1</v>
      </c>
    </row>
    <row r="2573" spans="13:20" ht="15" x14ac:dyDescent="0.3">
      <c r="M2573" s="34">
        <v>2567.5</v>
      </c>
      <c r="N2573" s="34">
        <v>4.4000000000000004</v>
      </c>
      <c r="O2573" s="32">
        <f t="shared" si="240"/>
        <v>39.92</v>
      </c>
      <c r="P2573" s="37">
        <f t="shared" si="245"/>
        <v>47.904000000000003</v>
      </c>
      <c r="Q2573" s="32">
        <f t="shared" si="241"/>
        <v>15.079999999999998</v>
      </c>
      <c r="R2573" s="32">
        <f t="shared" si="242"/>
        <v>7.0959999999999965</v>
      </c>
      <c r="S2573" s="26">
        <f t="shared" si="243"/>
        <v>1</v>
      </c>
      <c r="T2573" s="26">
        <f t="shared" si="244"/>
        <v>1</v>
      </c>
    </row>
    <row r="2574" spans="13:20" ht="15" x14ac:dyDescent="0.3">
      <c r="M2574" s="34">
        <v>2568.5</v>
      </c>
      <c r="N2574" s="34">
        <v>3.9</v>
      </c>
      <c r="O2574" s="32">
        <f t="shared" si="240"/>
        <v>39.019999999999996</v>
      </c>
      <c r="P2574" s="37">
        <f t="shared" si="245"/>
        <v>46.823999999999991</v>
      </c>
      <c r="Q2574" s="32">
        <f t="shared" si="241"/>
        <v>15.980000000000004</v>
      </c>
      <c r="R2574" s="32">
        <f t="shared" si="242"/>
        <v>8.176000000000009</v>
      </c>
      <c r="S2574" s="26">
        <f t="shared" si="243"/>
        <v>1</v>
      </c>
      <c r="T2574" s="26">
        <f t="shared" si="244"/>
        <v>1</v>
      </c>
    </row>
    <row r="2575" spans="13:20" ht="15" x14ac:dyDescent="0.3">
      <c r="M2575" s="34">
        <v>2569.5</v>
      </c>
      <c r="N2575" s="34">
        <v>3.3</v>
      </c>
      <c r="O2575" s="32">
        <f t="shared" si="240"/>
        <v>37.94</v>
      </c>
      <c r="P2575" s="37">
        <f t="shared" si="245"/>
        <v>45.527999999999999</v>
      </c>
      <c r="Q2575" s="32">
        <f t="shared" si="241"/>
        <v>17.060000000000002</v>
      </c>
      <c r="R2575" s="32">
        <f t="shared" si="242"/>
        <v>9.4720000000000013</v>
      </c>
      <c r="S2575" s="26">
        <f t="shared" si="243"/>
        <v>1</v>
      </c>
      <c r="T2575" s="26">
        <f t="shared" si="244"/>
        <v>1</v>
      </c>
    </row>
    <row r="2576" spans="13:20" ht="15" x14ac:dyDescent="0.3">
      <c r="M2576" s="34">
        <v>2570.5</v>
      </c>
      <c r="N2576" s="34">
        <v>2.2000000000000002</v>
      </c>
      <c r="O2576" s="32">
        <f t="shared" si="240"/>
        <v>35.96</v>
      </c>
      <c r="P2576" s="37">
        <f t="shared" si="245"/>
        <v>43.152000000000001</v>
      </c>
      <c r="Q2576" s="32">
        <f t="shared" si="241"/>
        <v>19.04</v>
      </c>
      <c r="R2576" s="32">
        <f t="shared" si="242"/>
        <v>11.847999999999999</v>
      </c>
      <c r="S2576" s="26">
        <f t="shared" si="243"/>
        <v>1</v>
      </c>
      <c r="T2576" s="26">
        <f t="shared" si="244"/>
        <v>1</v>
      </c>
    </row>
    <row r="2577" spans="13:20" ht="15" x14ac:dyDescent="0.3">
      <c r="M2577" s="34">
        <v>2571.5</v>
      </c>
      <c r="N2577" s="34">
        <v>2.2000000000000002</v>
      </c>
      <c r="O2577" s="32">
        <f t="shared" si="240"/>
        <v>35.96</v>
      </c>
      <c r="P2577" s="37">
        <f t="shared" si="245"/>
        <v>43.152000000000001</v>
      </c>
      <c r="Q2577" s="32">
        <f t="shared" si="241"/>
        <v>19.04</v>
      </c>
      <c r="R2577" s="32">
        <f t="shared" si="242"/>
        <v>11.847999999999999</v>
      </c>
      <c r="S2577" s="26">
        <f t="shared" si="243"/>
        <v>1</v>
      </c>
      <c r="T2577" s="26">
        <f t="shared" si="244"/>
        <v>1</v>
      </c>
    </row>
    <row r="2578" spans="13:20" ht="15" x14ac:dyDescent="0.3">
      <c r="M2578" s="34">
        <v>2572.5</v>
      </c>
      <c r="N2578" s="34">
        <v>1.7</v>
      </c>
      <c r="O2578" s="32">
        <f t="shared" si="240"/>
        <v>35.06</v>
      </c>
      <c r="P2578" s="37">
        <f t="shared" si="245"/>
        <v>42.072000000000003</v>
      </c>
      <c r="Q2578" s="32">
        <f t="shared" si="241"/>
        <v>19.939999999999998</v>
      </c>
      <c r="R2578" s="32">
        <f t="shared" si="242"/>
        <v>12.927999999999997</v>
      </c>
      <c r="S2578" s="26">
        <f t="shared" si="243"/>
        <v>1</v>
      </c>
      <c r="T2578" s="26">
        <f t="shared" si="244"/>
        <v>1</v>
      </c>
    </row>
    <row r="2579" spans="13:20" ht="15" x14ac:dyDescent="0.3">
      <c r="M2579" s="34">
        <v>2573.5</v>
      </c>
      <c r="N2579" s="34">
        <v>2.2000000000000002</v>
      </c>
      <c r="O2579" s="32">
        <f t="shared" si="240"/>
        <v>35.96</v>
      </c>
      <c r="P2579" s="37">
        <f t="shared" si="245"/>
        <v>43.152000000000001</v>
      </c>
      <c r="Q2579" s="32">
        <f t="shared" si="241"/>
        <v>19.04</v>
      </c>
      <c r="R2579" s="32">
        <f t="shared" si="242"/>
        <v>11.847999999999999</v>
      </c>
      <c r="S2579" s="26">
        <f t="shared" si="243"/>
        <v>1</v>
      </c>
      <c r="T2579" s="26">
        <f t="shared" si="244"/>
        <v>1</v>
      </c>
    </row>
    <row r="2580" spans="13:20" ht="15" x14ac:dyDescent="0.3">
      <c r="M2580" s="34">
        <v>2574.5</v>
      </c>
      <c r="N2580" s="34">
        <v>3.3</v>
      </c>
      <c r="O2580" s="32">
        <f t="shared" si="240"/>
        <v>37.94</v>
      </c>
      <c r="P2580" s="37">
        <f t="shared" si="245"/>
        <v>45.527999999999999</v>
      </c>
      <c r="Q2580" s="32">
        <f t="shared" si="241"/>
        <v>17.060000000000002</v>
      </c>
      <c r="R2580" s="32">
        <f t="shared" si="242"/>
        <v>9.4720000000000013</v>
      </c>
      <c r="S2580" s="26">
        <f t="shared" si="243"/>
        <v>1</v>
      </c>
      <c r="T2580" s="26">
        <f t="shared" si="244"/>
        <v>1</v>
      </c>
    </row>
    <row r="2581" spans="13:20" ht="15" x14ac:dyDescent="0.3">
      <c r="M2581" s="34">
        <v>2575.5</v>
      </c>
      <c r="N2581" s="34">
        <v>5</v>
      </c>
      <c r="O2581" s="32">
        <f t="shared" si="240"/>
        <v>41</v>
      </c>
      <c r="P2581" s="37">
        <f t="shared" si="245"/>
        <v>49.199999999999996</v>
      </c>
      <c r="Q2581" s="32">
        <f t="shared" si="241"/>
        <v>14</v>
      </c>
      <c r="R2581" s="32">
        <f t="shared" si="242"/>
        <v>5.8000000000000043</v>
      </c>
      <c r="S2581" s="26">
        <f t="shared" si="243"/>
        <v>1</v>
      </c>
      <c r="T2581" s="26">
        <f t="shared" si="244"/>
        <v>1</v>
      </c>
    </row>
    <row r="2582" spans="13:20" ht="15" x14ac:dyDescent="0.3">
      <c r="M2582" s="34">
        <v>2576.5</v>
      </c>
      <c r="N2582" s="34">
        <v>6.1</v>
      </c>
      <c r="O2582" s="32">
        <f t="shared" si="240"/>
        <v>42.980000000000004</v>
      </c>
      <c r="P2582" s="37">
        <f t="shared" si="245"/>
        <v>51.576000000000001</v>
      </c>
      <c r="Q2582" s="32">
        <f t="shared" si="241"/>
        <v>12.019999999999996</v>
      </c>
      <c r="R2582" s="32">
        <f t="shared" si="242"/>
        <v>3.4239999999999995</v>
      </c>
      <c r="S2582" s="26">
        <f t="shared" si="243"/>
        <v>1</v>
      </c>
      <c r="T2582" s="26">
        <f t="shared" si="244"/>
        <v>1</v>
      </c>
    </row>
    <row r="2583" spans="13:20" ht="15" x14ac:dyDescent="0.3">
      <c r="M2583" s="34">
        <v>2577.5</v>
      </c>
      <c r="N2583" s="34">
        <v>7.8</v>
      </c>
      <c r="O2583" s="32">
        <f t="shared" si="240"/>
        <v>46.04</v>
      </c>
      <c r="P2583" s="37">
        <f t="shared" si="245"/>
        <v>55.247999999999998</v>
      </c>
      <c r="Q2583" s="32">
        <f t="shared" si="241"/>
        <v>8.9600000000000009</v>
      </c>
      <c r="R2583" s="32">
        <f t="shared" si="242"/>
        <v>-0.24799999999999756</v>
      </c>
      <c r="S2583" s="26">
        <f t="shared" si="243"/>
        <v>1</v>
      </c>
      <c r="T2583" s="26">
        <f t="shared" si="244"/>
        <v>0</v>
      </c>
    </row>
    <row r="2584" spans="13:20" ht="15" x14ac:dyDescent="0.3">
      <c r="M2584" s="34">
        <v>2578.5</v>
      </c>
      <c r="N2584" s="34">
        <v>8.3000000000000007</v>
      </c>
      <c r="O2584" s="32">
        <f t="shared" si="240"/>
        <v>46.94</v>
      </c>
      <c r="P2584" s="37">
        <f t="shared" si="245"/>
        <v>56.327999999999996</v>
      </c>
      <c r="Q2584" s="32">
        <f t="shared" si="241"/>
        <v>8.0600000000000023</v>
      </c>
      <c r="R2584" s="32">
        <f t="shared" si="242"/>
        <v>-1.3279999999999959</v>
      </c>
      <c r="S2584" s="26">
        <f t="shared" si="243"/>
        <v>1</v>
      </c>
      <c r="T2584" s="26">
        <f t="shared" si="244"/>
        <v>0</v>
      </c>
    </row>
    <row r="2585" spans="13:20" ht="15" x14ac:dyDescent="0.3">
      <c r="M2585" s="34">
        <v>2579.5</v>
      </c>
      <c r="N2585" s="34">
        <v>9.4</v>
      </c>
      <c r="O2585" s="32">
        <f t="shared" si="240"/>
        <v>48.92</v>
      </c>
      <c r="P2585" s="37">
        <f t="shared" si="245"/>
        <v>58.704000000000001</v>
      </c>
      <c r="Q2585" s="32">
        <f t="shared" si="241"/>
        <v>6.0799999999999983</v>
      </c>
      <c r="R2585" s="32">
        <f t="shared" si="242"/>
        <v>-3.7040000000000006</v>
      </c>
      <c r="S2585" s="26">
        <f t="shared" si="243"/>
        <v>1</v>
      </c>
      <c r="T2585" s="26">
        <f t="shared" si="244"/>
        <v>0</v>
      </c>
    </row>
    <row r="2586" spans="13:20" ht="15" x14ac:dyDescent="0.3">
      <c r="M2586" s="34">
        <v>2580.5</v>
      </c>
      <c r="N2586" s="34">
        <v>8.9</v>
      </c>
      <c r="O2586" s="32">
        <f t="shared" si="240"/>
        <v>48.019999999999996</v>
      </c>
      <c r="P2586" s="37">
        <f t="shared" si="245"/>
        <v>57.623999999999995</v>
      </c>
      <c r="Q2586" s="32">
        <f t="shared" si="241"/>
        <v>6.980000000000004</v>
      </c>
      <c r="R2586" s="32">
        <f t="shared" si="242"/>
        <v>-2.6239999999999952</v>
      </c>
      <c r="S2586" s="26">
        <f t="shared" si="243"/>
        <v>1</v>
      </c>
      <c r="T2586" s="26">
        <f t="shared" si="244"/>
        <v>0</v>
      </c>
    </row>
    <row r="2587" spans="13:20" ht="15" x14ac:dyDescent="0.3">
      <c r="M2587" s="34">
        <v>2581.5</v>
      </c>
      <c r="N2587" s="34">
        <v>8.9</v>
      </c>
      <c r="O2587" s="32">
        <f t="shared" si="240"/>
        <v>48.019999999999996</v>
      </c>
      <c r="P2587" s="37">
        <f t="shared" si="245"/>
        <v>57.623999999999995</v>
      </c>
      <c r="Q2587" s="32">
        <f t="shared" si="241"/>
        <v>6.980000000000004</v>
      </c>
      <c r="R2587" s="32">
        <f t="shared" si="242"/>
        <v>-2.6239999999999952</v>
      </c>
      <c r="S2587" s="26">
        <f t="shared" si="243"/>
        <v>1</v>
      </c>
      <c r="T2587" s="26">
        <f t="shared" si="244"/>
        <v>0</v>
      </c>
    </row>
    <row r="2588" spans="13:20" ht="15" x14ac:dyDescent="0.3">
      <c r="M2588" s="34">
        <v>2582.5</v>
      </c>
      <c r="N2588" s="34">
        <v>8.3000000000000007</v>
      </c>
      <c r="O2588" s="32">
        <f t="shared" si="240"/>
        <v>46.94</v>
      </c>
      <c r="P2588" s="37">
        <f t="shared" si="245"/>
        <v>56.327999999999996</v>
      </c>
      <c r="Q2588" s="32">
        <f t="shared" si="241"/>
        <v>8.0600000000000023</v>
      </c>
      <c r="R2588" s="32">
        <f t="shared" si="242"/>
        <v>-1.3279999999999959</v>
      </c>
      <c r="S2588" s="26">
        <f t="shared" si="243"/>
        <v>1</v>
      </c>
      <c r="T2588" s="26">
        <f t="shared" si="244"/>
        <v>0</v>
      </c>
    </row>
    <row r="2589" spans="13:20" ht="15" x14ac:dyDescent="0.3">
      <c r="M2589" s="34">
        <v>2583.5</v>
      </c>
      <c r="N2589" s="34">
        <v>6.7</v>
      </c>
      <c r="O2589" s="32">
        <f t="shared" si="240"/>
        <v>44.06</v>
      </c>
      <c r="P2589" s="37">
        <f t="shared" si="245"/>
        <v>52.872</v>
      </c>
      <c r="Q2589" s="32">
        <f t="shared" si="241"/>
        <v>10.939999999999998</v>
      </c>
      <c r="R2589" s="32">
        <f t="shared" si="242"/>
        <v>2.1280000000000001</v>
      </c>
      <c r="S2589" s="26">
        <f t="shared" si="243"/>
        <v>1</v>
      </c>
      <c r="T2589" s="26">
        <f t="shared" si="244"/>
        <v>1</v>
      </c>
    </row>
    <row r="2590" spans="13:20" ht="15" x14ac:dyDescent="0.3">
      <c r="M2590" s="34">
        <v>2584.5</v>
      </c>
      <c r="N2590" s="34">
        <v>7.2</v>
      </c>
      <c r="O2590" s="32">
        <f t="shared" si="240"/>
        <v>44.96</v>
      </c>
      <c r="P2590" s="37">
        <f t="shared" si="245"/>
        <v>53.951999999999998</v>
      </c>
      <c r="Q2590" s="32">
        <f t="shared" si="241"/>
        <v>10.039999999999999</v>
      </c>
      <c r="R2590" s="32">
        <f t="shared" si="242"/>
        <v>1.0480000000000018</v>
      </c>
      <c r="S2590" s="26">
        <f t="shared" si="243"/>
        <v>1</v>
      </c>
      <c r="T2590" s="26">
        <f t="shared" si="244"/>
        <v>1</v>
      </c>
    </row>
    <row r="2591" spans="13:20" ht="15" x14ac:dyDescent="0.3">
      <c r="M2591" s="34">
        <v>2585.5</v>
      </c>
      <c r="N2591" s="34">
        <v>5.6</v>
      </c>
      <c r="O2591" s="32">
        <f t="shared" si="240"/>
        <v>42.08</v>
      </c>
      <c r="P2591" s="37">
        <f t="shared" si="245"/>
        <v>50.495999999999995</v>
      </c>
      <c r="Q2591" s="32">
        <f t="shared" si="241"/>
        <v>12.920000000000002</v>
      </c>
      <c r="R2591" s="32">
        <f t="shared" si="242"/>
        <v>4.5040000000000049</v>
      </c>
      <c r="S2591" s="26">
        <f t="shared" si="243"/>
        <v>1</v>
      </c>
      <c r="T2591" s="26">
        <f t="shared" si="244"/>
        <v>1</v>
      </c>
    </row>
    <row r="2592" spans="13:20" ht="15" x14ac:dyDescent="0.3">
      <c r="M2592" s="34">
        <v>2586.5</v>
      </c>
      <c r="N2592" s="34">
        <v>5</v>
      </c>
      <c r="O2592" s="32">
        <f t="shared" si="240"/>
        <v>41</v>
      </c>
      <c r="P2592" s="37">
        <f t="shared" si="245"/>
        <v>49.199999999999996</v>
      </c>
      <c r="Q2592" s="32">
        <f t="shared" si="241"/>
        <v>14</v>
      </c>
      <c r="R2592" s="32">
        <f t="shared" si="242"/>
        <v>5.8000000000000043</v>
      </c>
      <c r="S2592" s="26">
        <f t="shared" si="243"/>
        <v>1</v>
      </c>
      <c r="T2592" s="26">
        <f t="shared" si="244"/>
        <v>1</v>
      </c>
    </row>
    <row r="2593" spans="13:20" ht="15" x14ac:dyDescent="0.3">
      <c r="M2593" s="34">
        <v>2587.5</v>
      </c>
      <c r="N2593" s="34">
        <v>4.4000000000000004</v>
      </c>
      <c r="O2593" s="32">
        <f t="shared" si="240"/>
        <v>39.92</v>
      </c>
      <c r="P2593" s="37">
        <f t="shared" si="245"/>
        <v>47.904000000000003</v>
      </c>
      <c r="Q2593" s="32">
        <f t="shared" si="241"/>
        <v>15.079999999999998</v>
      </c>
      <c r="R2593" s="32">
        <f t="shared" si="242"/>
        <v>7.0959999999999965</v>
      </c>
      <c r="S2593" s="26">
        <f t="shared" si="243"/>
        <v>1</v>
      </c>
      <c r="T2593" s="26">
        <f t="shared" si="244"/>
        <v>1</v>
      </c>
    </row>
    <row r="2594" spans="13:20" ht="15" x14ac:dyDescent="0.3">
      <c r="M2594" s="34">
        <v>2588.5</v>
      </c>
      <c r="N2594" s="34">
        <v>3.9</v>
      </c>
      <c r="O2594" s="32">
        <f t="shared" si="240"/>
        <v>39.019999999999996</v>
      </c>
      <c r="P2594" s="37">
        <f t="shared" si="245"/>
        <v>46.823999999999991</v>
      </c>
      <c r="Q2594" s="32">
        <f t="shared" si="241"/>
        <v>15.980000000000004</v>
      </c>
      <c r="R2594" s="32">
        <f t="shared" si="242"/>
        <v>8.176000000000009</v>
      </c>
      <c r="S2594" s="26">
        <f t="shared" si="243"/>
        <v>1</v>
      </c>
      <c r="T2594" s="26">
        <f t="shared" si="244"/>
        <v>1</v>
      </c>
    </row>
    <row r="2595" spans="13:20" ht="15" x14ac:dyDescent="0.3">
      <c r="M2595" s="34">
        <v>2589.5</v>
      </c>
      <c r="N2595" s="34">
        <v>3.9</v>
      </c>
      <c r="O2595" s="32">
        <f t="shared" si="240"/>
        <v>39.019999999999996</v>
      </c>
      <c r="P2595" s="37">
        <f t="shared" si="245"/>
        <v>46.823999999999991</v>
      </c>
      <c r="Q2595" s="32">
        <f t="shared" si="241"/>
        <v>15.980000000000004</v>
      </c>
      <c r="R2595" s="32">
        <f t="shared" si="242"/>
        <v>8.176000000000009</v>
      </c>
      <c r="S2595" s="26">
        <f t="shared" si="243"/>
        <v>1</v>
      </c>
      <c r="T2595" s="26">
        <f t="shared" si="244"/>
        <v>1</v>
      </c>
    </row>
    <row r="2596" spans="13:20" ht="15" x14ac:dyDescent="0.3">
      <c r="M2596" s="34">
        <v>2590.5</v>
      </c>
      <c r="N2596" s="34">
        <v>2.8</v>
      </c>
      <c r="O2596" s="32">
        <f t="shared" si="240"/>
        <v>37.04</v>
      </c>
      <c r="P2596" s="37">
        <f t="shared" si="245"/>
        <v>44.448</v>
      </c>
      <c r="Q2596" s="32">
        <f t="shared" si="241"/>
        <v>17.96</v>
      </c>
      <c r="R2596" s="32">
        <f t="shared" si="242"/>
        <v>10.552</v>
      </c>
      <c r="S2596" s="26">
        <f t="shared" si="243"/>
        <v>1</v>
      </c>
      <c r="T2596" s="26">
        <f t="shared" si="244"/>
        <v>1</v>
      </c>
    </row>
    <row r="2597" spans="13:20" ht="15" x14ac:dyDescent="0.3">
      <c r="M2597" s="34">
        <v>2591.5</v>
      </c>
      <c r="N2597" s="34">
        <v>2.8</v>
      </c>
      <c r="O2597" s="32">
        <f t="shared" si="240"/>
        <v>37.04</v>
      </c>
      <c r="P2597" s="37">
        <f t="shared" si="245"/>
        <v>44.448</v>
      </c>
      <c r="Q2597" s="32">
        <f t="shared" si="241"/>
        <v>17.96</v>
      </c>
      <c r="R2597" s="32">
        <f t="shared" si="242"/>
        <v>10.552</v>
      </c>
      <c r="S2597" s="26">
        <f t="shared" si="243"/>
        <v>1</v>
      </c>
      <c r="T2597" s="26">
        <f t="shared" si="244"/>
        <v>1</v>
      </c>
    </row>
    <row r="2598" spans="13:20" ht="15" x14ac:dyDescent="0.3">
      <c r="M2598" s="34">
        <v>2592.5</v>
      </c>
      <c r="N2598" s="34">
        <v>1.7</v>
      </c>
      <c r="O2598" s="32">
        <f t="shared" si="240"/>
        <v>35.06</v>
      </c>
      <c r="P2598" s="37">
        <f t="shared" si="245"/>
        <v>42.072000000000003</v>
      </c>
      <c r="Q2598" s="32">
        <f t="shared" si="241"/>
        <v>19.939999999999998</v>
      </c>
      <c r="R2598" s="32">
        <f t="shared" si="242"/>
        <v>12.927999999999997</v>
      </c>
      <c r="S2598" s="26">
        <f t="shared" si="243"/>
        <v>1</v>
      </c>
      <c r="T2598" s="26">
        <f t="shared" si="244"/>
        <v>1</v>
      </c>
    </row>
    <row r="2599" spans="13:20" ht="15" x14ac:dyDescent="0.3">
      <c r="M2599" s="34">
        <v>2593.5</v>
      </c>
      <c r="N2599" s="34">
        <v>1.7</v>
      </c>
      <c r="O2599" s="32">
        <f t="shared" si="240"/>
        <v>35.06</v>
      </c>
      <c r="P2599" s="37">
        <f t="shared" si="245"/>
        <v>42.072000000000003</v>
      </c>
      <c r="Q2599" s="32">
        <f t="shared" si="241"/>
        <v>19.939999999999998</v>
      </c>
      <c r="R2599" s="32">
        <f t="shared" si="242"/>
        <v>12.927999999999997</v>
      </c>
      <c r="S2599" s="26">
        <f t="shared" si="243"/>
        <v>1</v>
      </c>
      <c r="T2599" s="26">
        <f t="shared" si="244"/>
        <v>1</v>
      </c>
    </row>
    <row r="2600" spans="13:20" ht="15" x14ac:dyDescent="0.3">
      <c r="M2600" s="34">
        <v>2594.5</v>
      </c>
      <c r="N2600" s="34">
        <v>2.2000000000000002</v>
      </c>
      <c r="O2600" s="32">
        <f t="shared" si="240"/>
        <v>35.96</v>
      </c>
      <c r="P2600" s="37">
        <f t="shared" si="245"/>
        <v>43.152000000000001</v>
      </c>
      <c r="Q2600" s="32">
        <f t="shared" si="241"/>
        <v>19.04</v>
      </c>
      <c r="R2600" s="32">
        <f t="shared" si="242"/>
        <v>11.847999999999999</v>
      </c>
      <c r="S2600" s="26">
        <f t="shared" si="243"/>
        <v>1</v>
      </c>
      <c r="T2600" s="26">
        <f t="shared" si="244"/>
        <v>1</v>
      </c>
    </row>
    <row r="2601" spans="13:20" ht="15" x14ac:dyDescent="0.3">
      <c r="M2601" s="34">
        <v>2595.5</v>
      </c>
      <c r="N2601" s="34">
        <v>2.8</v>
      </c>
      <c r="O2601" s="32">
        <f t="shared" si="240"/>
        <v>37.04</v>
      </c>
      <c r="P2601" s="37">
        <f t="shared" si="245"/>
        <v>44.448</v>
      </c>
      <c r="Q2601" s="32">
        <f t="shared" si="241"/>
        <v>17.96</v>
      </c>
      <c r="R2601" s="32">
        <f t="shared" si="242"/>
        <v>10.552</v>
      </c>
      <c r="S2601" s="26">
        <f t="shared" si="243"/>
        <v>1</v>
      </c>
      <c r="T2601" s="26">
        <f t="shared" si="244"/>
        <v>1</v>
      </c>
    </row>
    <row r="2602" spans="13:20" ht="15" x14ac:dyDescent="0.3">
      <c r="M2602" s="34">
        <v>2596.5</v>
      </c>
      <c r="N2602" s="34">
        <v>2.8</v>
      </c>
      <c r="O2602" s="32">
        <f t="shared" si="240"/>
        <v>37.04</v>
      </c>
      <c r="P2602" s="37">
        <f t="shared" si="245"/>
        <v>44.448</v>
      </c>
      <c r="Q2602" s="32">
        <f t="shared" si="241"/>
        <v>17.96</v>
      </c>
      <c r="R2602" s="32">
        <f t="shared" si="242"/>
        <v>10.552</v>
      </c>
      <c r="S2602" s="26">
        <f t="shared" si="243"/>
        <v>1</v>
      </c>
      <c r="T2602" s="26">
        <f t="shared" si="244"/>
        <v>1</v>
      </c>
    </row>
    <row r="2603" spans="13:20" ht="15" x14ac:dyDescent="0.3">
      <c r="M2603" s="34">
        <v>2597.5</v>
      </c>
      <c r="N2603" s="34">
        <v>2.8</v>
      </c>
      <c r="O2603" s="32">
        <f t="shared" si="240"/>
        <v>37.04</v>
      </c>
      <c r="P2603" s="37">
        <f t="shared" si="245"/>
        <v>44.448</v>
      </c>
      <c r="Q2603" s="32">
        <f t="shared" si="241"/>
        <v>17.96</v>
      </c>
      <c r="R2603" s="32">
        <f t="shared" si="242"/>
        <v>10.552</v>
      </c>
      <c r="S2603" s="26">
        <f t="shared" si="243"/>
        <v>1</v>
      </c>
      <c r="T2603" s="26">
        <f t="shared" si="244"/>
        <v>1</v>
      </c>
    </row>
    <row r="2604" spans="13:20" ht="15" x14ac:dyDescent="0.3">
      <c r="M2604" s="34">
        <v>2598.5</v>
      </c>
      <c r="N2604" s="34">
        <v>4.4000000000000004</v>
      </c>
      <c r="O2604" s="32">
        <f t="shared" si="240"/>
        <v>39.92</v>
      </c>
      <c r="P2604" s="37">
        <f t="shared" si="245"/>
        <v>47.904000000000003</v>
      </c>
      <c r="Q2604" s="32">
        <f t="shared" si="241"/>
        <v>15.079999999999998</v>
      </c>
      <c r="R2604" s="32">
        <f t="shared" si="242"/>
        <v>7.0959999999999965</v>
      </c>
      <c r="S2604" s="26">
        <f t="shared" si="243"/>
        <v>1</v>
      </c>
      <c r="T2604" s="26">
        <f t="shared" si="244"/>
        <v>1</v>
      </c>
    </row>
    <row r="2605" spans="13:20" ht="15" x14ac:dyDescent="0.3">
      <c r="M2605" s="34">
        <v>2599.5</v>
      </c>
      <c r="N2605" s="34">
        <v>7.8</v>
      </c>
      <c r="O2605" s="32">
        <f t="shared" si="240"/>
        <v>46.04</v>
      </c>
      <c r="P2605" s="37">
        <f t="shared" si="245"/>
        <v>55.247999999999998</v>
      </c>
      <c r="Q2605" s="32">
        <f t="shared" si="241"/>
        <v>8.9600000000000009</v>
      </c>
      <c r="R2605" s="32">
        <f t="shared" si="242"/>
        <v>-0.24799999999999756</v>
      </c>
      <c r="S2605" s="26">
        <f t="shared" si="243"/>
        <v>1</v>
      </c>
      <c r="T2605" s="26">
        <f t="shared" si="244"/>
        <v>0</v>
      </c>
    </row>
    <row r="2606" spans="13:20" ht="15" x14ac:dyDescent="0.3">
      <c r="M2606" s="34">
        <v>2600.5</v>
      </c>
      <c r="N2606" s="34">
        <v>7.8</v>
      </c>
      <c r="O2606" s="32">
        <f t="shared" si="240"/>
        <v>46.04</v>
      </c>
      <c r="P2606" s="37">
        <f t="shared" si="245"/>
        <v>55.247999999999998</v>
      </c>
      <c r="Q2606" s="32">
        <f t="shared" si="241"/>
        <v>8.9600000000000009</v>
      </c>
      <c r="R2606" s="32">
        <f t="shared" si="242"/>
        <v>-0.24799999999999756</v>
      </c>
      <c r="S2606" s="26">
        <f t="shared" si="243"/>
        <v>1</v>
      </c>
      <c r="T2606" s="26">
        <f t="shared" si="244"/>
        <v>0</v>
      </c>
    </row>
    <row r="2607" spans="13:20" ht="15" x14ac:dyDescent="0.3">
      <c r="M2607" s="34">
        <v>2601.5</v>
      </c>
      <c r="N2607" s="34">
        <v>8.3000000000000007</v>
      </c>
      <c r="O2607" s="32">
        <f t="shared" si="240"/>
        <v>46.94</v>
      </c>
      <c r="P2607" s="37">
        <f t="shared" si="245"/>
        <v>56.327999999999996</v>
      </c>
      <c r="Q2607" s="32">
        <f t="shared" si="241"/>
        <v>8.0600000000000023</v>
      </c>
      <c r="R2607" s="32">
        <f t="shared" si="242"/>
        <v>-1.3279999999999959</v>
      </c>
      <c r="S2607" s="26">
        <f t="shared" si="243"/>
        <v>1</v>
      </c>
      <c r="T2607" s="26">
        <f t="shared" si="244"/>
        <v>0</v>
      </c>
    </row>
    <row r="2608" spans="13:20" ht="15" x14ac:dyDescent="0.3">
      <c r="M2608" s="34">
        <v>2602.5</v>
      </c>
      <c r="N2608" s="34">
        <v>8.3000000000000007</v>
      </c>
      <c r="O2608" s="32">
        <f t="shared" si="240"/>
        <v>46.94</v>
      </c>
      <c r="P2608" s="37">
        <f t="shared" si="245"/>
        <v>56.327999999999996</v>
      </c>
      <c r="Q2608" s="32">
        <f t="shared" si="241"/>
        <v>8.0600000000000023</v>
      </c>
      <c r="R2608" s="32">
        <f t="shared" si="242"/>
        <v>-1.3279999999999959</v>
      </c>
      <c r="S2608" s="26">
        <f t="shared" si="243"/>
        <v>1</v>
      </c>
      <c r="T2608" s="26">
        <f t="shared" si="244"/>
        <v>0</v>
      </c>
    </row>
    <row r="2609" spans="13:20" ht="15" x14ac:dyDescent="0.3">
      <c r="M2609" s="34">
        <v>2603.5</v>
      </c>
      <c r="N2609" s="34">
        <v>10</v>
      </c>
      <c r="O2609" s="32">
        <f t="shared" si="240"/>
        <v>50</v>
      </c>
      <c r="P2609" s="37">
        <f t="shared" si="245"/>
        <v>60</v>
      </c>
      <c r="Q2609" s="32">
        <f t="shared" si="241"/>
        <v>5</v>
      </c>
      <c r="R2609" s="32">
        <f t="shared" si="242"/>
        <v>-5</v>
      </c>
      <c r="S2609" s="26">
        <f t="shared" si="243"/>
        <v>1</v>
      </c>
      <c r="T2609" s="26">
        <f t="shared" si="244"/>
        <v>0</v>
      </c>
    </row>
    <row r="2610" spans="13:20" ht="15" x14ac:dyDescent="0.3">
      <c r="M2610" s="34">
        <v>2604.5</v>
      </c>
      <c r="N2610" s="34">
        <v>9.4</v>
      </c>
      <c r="O2610" s="32">
        <f t="shared" si="240"/>
        <v>48.92</v>
      </c>
      <c r="P2610" s="37">
        <f t="shared" si="245"/>
        <v>58.704000000000001</v>
      </c>
      <c r="Q2610" s="32">
        <f t="shared" si="241"/>
        <v>6.0799999999999983</v>
      </c>
      <c r="R2610" s="32">
        <f t="shared" si="242"/>
        <v>-3.7040000000000006</v>
      </c>
      <c r="S2610" s="26">
        <f t="shared" si="243"/>
        <v>1</v>
      </c>
      <c r="T2610" s="26">
        <f t="shared" si="244"/>
        <v>0</v>
      </c>
    </row>
    <row r="2611" spans="13:20" ht="15" x14ac:dyDescent="0.3">
      <c r="M2611" s="34">
        <v>2605.5</v>
      </c>
      <c r="N2611" s="34">
        <v>8.9</v>
      </c>
      <c r="O2611" s="32">
        <f t="shared" si="240"/>
        <v>48.019999999999996</v>
      </c>
      <c r="P2611" s="37">
        <f t="shared" si="245"/>
        <v>57.623999999999995</v>
      </c>
      <c r="Q2611" s="32">
        <f t="shared" si="241"/>
        <v>6.980000000000004</v>
      </c>
      <c r="R2611" s="32">
        <f t="shared" si="242"/>
        <v>-2.6239999999999952</v>
      </c>
      <c r="S2611" s="26">
        <f t="shared" si="243"/>
        <v>1</v>
      </c>
      <c r="T2611" s="26">
        <f t="shared" si="244"/>
        <v>0</v>
      </c>
    </row>
    <row r="2612" spans="13:20" ht="15" x14ac:dyDescent="0.3">
      <c r="M2612" s="34">
        <v>2606.5</v>
      </c>
      <c r="N2612" s="34">
        <v>10</v>
      </c>
      <c r="O2612" s="32">
        <f t="shared" si="240"/>
        <v>50</v>
      </c>
      <c r="P2612" s="37">
        <f t="shared" si="245"/>
        <v>60</v>
      </c>
      <c r="Q2612" s="32">
        <f t="shared" si="241"/>
        <v>5</v>
      </c>
      <c r="R2612" s="32">
        <f t="shared" si="242"/>
        <v>-5</v>
      </c>
      <c r="S2612" s="26">
        <f t="shared" si="243"/>
        <v>1</v>
      </c>
      <c r="T2612" s="26">
        <f t="shared" si="244"/>
        <v>0</v>
      </c>
    </row>
    <row r="2613" spans="13:20" ht="15" x14ac:dyDescent="0.3">
      <c r="M2613" s="34">
        <v>2607.5</v>
      </c>
      <c r="N2613" s="34">
        <v>13.3</v>
      </c>
      <c r="O2613" s="32">
        <f t="shared" si="240"/>
        <v>55.94</v>
      </c>
      <c r="P2613" s="37">
        <f t="shared" si="245"/>
        <v>67.128</v>
      </c>
      <c r="Q2613" s="32">
        <f t="shared" si="241"/>
        <v>-0.93999999999999773</v>
      </c>
      <c r="R2613" s="32">
        <f t="shared" si="242"/>
        <v>-12.128</v>
      </c>
      <c r="S2613" s="26">
        <f t="shared" si="243"/>
        <v>0</v>
      </c>
      <c r="T2613" s="26">
        <f t="shared" si="244"/>
        <v>0</v>
      </c>
    </row>
    <row r="2614" spans="13:20" ht="15" x14ac:dyDescent="0.3">
      <c r="M2614" s="34">
        <v>2608.5</v>
      </c>
      <c r="N2614" s="34">
        <v>11.1</v>
      </c>
      <c r="O2614" s="32">
        <f t="shared" si="240"/>
        <v>51.980000000000004</v>
      </c>
      <c r="P2614" s="37">
        <f t="shared" si="245"/>
        <v>62.376000000000005</v>
      </c>
      <c r="Q2614" s="32">
        <f t="shared" si="241"/>
        <v>3.019999999999996</v>
      </c>
      <c r="R2614" s="32">
        <f t="shared" si="242"/>
        <v>-7.3760000000000048</v>
      </c>
      <c r="S2614" s="26">
        <f t="shared" si="243"/>
        <v>1</v>
      </c>
      <c r="T2614" s="26">
        <f t="shared" si="244"/>
        <v>0</v>
      </c>
    </row>
    <row r="2615" spans="13:20" ht="15" x14ac:dyDescent="0.3">
      <c r="M2615" s="34">
        <v>2609.5</v>
      </c>
      <c r="N2615" s="34">
        <v>10</v>
      </c>
      <c r="O2615" s="32">
        <f t="shared" si="240"/>
        <v>50</v>
      </c>
      <c r="P2615" s="37">
        <f t="shared" si="245"/>
        <v>60</v>
      </c>
      <c r="Q2615" s="32">
        <f t="shared" si="241"/>
        <v>5</v>
      </c>
      <c r="R2615" s="32">
        <f t="shared" si="242"/>
        <v>-5</v>
      </c>
      <c r="S2615" s="26">
        <f t="shared" si="243"/>
        <v>1</v>
      </c>
      <c r="T2615" s="26">
        <f t="shared" si="244"/>
        <v>0</v>
      </c>
    </row>
    <row r="2616" spans="13:20" ht="15" x14ac:dyDescent="0.3">
      <c r="M2616" s="34">
        <v>2610.5</v>
      </c>
      <c r="N2616" s="34">
        <v>8.3000000000000007</v>
      </c>
      <c r="O2616" s="32">
        <f t="shared" si="240"/>
        <v>46.94</v>
      </c>
      <c r="P2616" s="37">
        <f t="shared" si="245"/>
        <v>56.327999999999996</v>
      </c>
      <c r="Q2616" s="32">
        <f t="shared" si="241"/>
        <v>8.0600000000000023</v>
      </c>
      <c r="R2616" s="32">
        <f t="shared" si="242"/>
        <v>-1.3279999999999959</v>
      </c>
      <c r="S2616" s="26">
        <f t="shared" si="243"/>
        <v>1</v>
      </c>
      <c r="T2616" s="26">
        <f t="shared" si="244"/>
        <v>0</v>
      </c>
    </row>
    <row r="2617" spans="13:20" ht="15" x14ac:dyDescent="0.3">
      <c r="M2617" s="34">
        <v>2611.5</v>
      </c>
      <c r="N2617" s="34">
        <v>7.8</v>
      </c>
      <c r="O2617" s="32">
        <f t="shared" si="240"/>
        <v>46.04</v>
      </c>
      <c r="P2617" s="37">
        <f t="shared" si="245"/>
        <v>55.247999999999998</v>
      </c>
      <c r="Q2617" s="32">
        <f t="shared" si="241"/>
        <v>8.9600000000000009</v>
      </c>
      <c r="R2617" s="32">
        <f t="shared" si="242"/>
        <v>-0.24799999999999756</v>
      </c>
      <c r="S2617" s="26">
        <f t="shared" si="243"/>
        <v>1</v>
      </c>
      <c r="T2617" s="26">
        <f t="shared" si="244"/>
        <v>0</v>
      </c>
    </row>
    <row r="2618" spans="13:20" ht="15" x14ac:dyDescent="0.3">
      <c r="M2618" s="34">
        <v>2612.5</v>
      </c>
      <c r="N2618" s="34">
        <v>6.7</v>
      </c>
      <c r="O2618" s="32">
        <f t="shared" si="240"/>
        <v>44.06</v>
      </c>
      <c r="P2618" s="37">
        <f t="shared" si="245"/>
        <v>52.872</v>
      </c>
      <c r="Q2618" s="32">
        <f t="shared" si="241"/>
        <v>10.939999999999998</v>
      </c>
      <c r="R2618" s="32">
        <f t="shared" si="242"/>
        <v>2.1280000000000001</v>
      </c>
      <c r="S2618" s="26">
        <f t="shared" si="243"/>
        <v>1</v>
      </c>
      <c r="T2618" s="26">
        <f t="shared" si="244"/>
        <v>1</v>
      </c>
    </row>
    <row r="2619" spans="13:20" ht="15" x14ac:dyDescent="0.3">
      <c r="M2619" s="34">
        <v>2613.5</v>
      </c>
      <c r="N2619" s="34">
        <v>6.1</v>
      </c>
      <c r="O2619" s="32">
        <f t="shared" si="240"/>
        <v>42.980000000000004</v>
      </c>
      <c r="P2619" s="37">
        <f t="shared" si="245"/>
        <v>51.576000000000001</v>
      </c>
      <c r="Q2619" s="32">
        <f t="shared" si="241"/>
        <v>12.019999999999996</v>
      </c>
      <c r="R2619" s="32">
        <f t="shared" si="242"/>
        <v>3.4239999999999995</v>
      </c>
      <c r="S2619" s="26">
        <f t="shared" si="243"/>
        <v>1</v>
      </c>
      <c r="T2619" s="26">
        <f t="shared" si="244"/>
        <v>1</v>
      </c>
    </row>
    <row r="2620" spans="13:20" ht="15" x14ac:dyDescent="0.3">
      <c r="M2620" s="34">
        <v>2614.5</v>
      </c>
      <c r="N2620" s="34">
        <v>6.1</v>
      </c>
      <c r="O2620" s="32">
        <f t="shared" si="240"/>
        <v>42.980000000000004</v>
      </c>
      <c r="P2620" s="37">
        <f t="shared" si="245"/>
        <v>51.576000000000001</v>
      </c>
      <c r="Q2620" s="32">
        <f t="shared" si="241"/>
        <v>12.019999999999996</v>
      </c>
      <c r="R2620" s="32">
        <f t="shared" si="242"/>
        <v>3.4239999999999995</v>
      </c>
      <c r="S2620" s="26">
        <f t="shared" si="243"/>
        <v>1</v>
      </c>
      <c r="T2620" s="26">
        <f t="shared" si="244"/>
        <v>1</v>
      </c>
    </row>
    <row r="2621" spans="13:20" ht="15" x14ac:dyDescent="0.3">
      <c r="M2621" s="34">
        <v>2615.5</v>
      </c>
      <c r="N2621" s="34">
        <v>5.6</v>
      </c>
      <c r="O2621" s="32">
        <f t="shared" si="240"/>
        <v>42.08</v>
      </c>
      <c r="P2621" s="37">
        <f t="shared" si="245"/>
        <v>50.495999999999995</v>
      </c>
      <c r="Q2621" s="32">
        <f t="shared" si="241"/>
        <v>12.920000000000002</v>
      </c>
      <c r="R2621" s="32">
        <f t="shared" si="242"/>
        <v>4.5040000000000049</v>
      </c>
      <c r="S2621" s="26">
        <f t="shared" si="243"/>
        <v>1</v>
      </c>
      <c r="T2621" s="26">
        <f t="shared" si="244"/>
        <v>1</v>
      </c>
    </row>
    <row r="2622" spans="13:20" ht="15" x14ac:dyDescent="0.3">
      <c r="M2622" s="34">
        <v>2616.5</v>
      </c>
      <c r="N2622" s="34">
        <v>5.6</v>
      </c>
      <c r="O2622" s="32">
        <f t="shared" si="240"/>
        <v>42.08</v>
      </c>
      <c r="P2622" s="37">
        <f t="shared" si="245"/>
        <v>50.495999999999995</v>
      </c>
      <c r="Q2622" s="32">
        <f t="shared" si="241"/>
        <v>12.920000000000002</v>
      </c>
      <c r="R2622" s="32">
        <f t="shared" si="242"/>
        <v>4.5040000000000049</v>
      </c>
      <c r="S2622" s="26">
        <f t="shared" si="243"/>
        <v>1</v>
      </c>
      <c r="T2622" s="26">
        <f t="shared" si="244"/>
        <v>1</v>
      </c>
    </row>
    <row r="2623" spans="13:20" ht="15" x14ac:dyDescent="0.3">
      <c r="M2623" s="34">
        <v>2617.5</v>
      </c>
      <c r="N2623" s="34">
        <v>6.1</v>
      </c>
      <c r="O2623" s="32">
        <f t="shared" si="240"/>
        <v>42.980000000000004</v>
      </c>
      <c r="P2623" s="37">
        <f t="shared" si="245"/>
        <v>51.576000000000001</v>
      </c>
      <c r="Q2623" s="32">
        <f t="shared" si="241"/>
        <v>12.019999999999996</v>
      </c>
      <c r="R2623" s="32">
        <f t="shared" si="242"/>
        <v>3.4239999999999995</v>
      </c>
      <c r="S2623" s="26">
        <f t="shared" si="243"/>
        <v>1</v>
      </c>
      <c r="T2623" s="26">
        <f t="shared" si="244"/>
        <v>1</v>
      </c>
    </row>
    <row r="2624" spans="13:20" ht="15" x14ac:dyDescent="0.3">
      <c r="M2624" s="34">
        <v>2618.5</v>
      </c>
      <c r="N2624" s="34">
        <v>5.6</v>
      </c>
      <c r="O2624" s="32">
        <f t="shared" si="240"/>
        <v>42.08</v>
      </c>
      <c r="P2624" s="37">
        <f t="shared" si="245"/>
        <v>50.495999999999995</v>
      </c>
      <c r="Q2624" s="32">
        <f t="shared" si="241"/>
        <v>12.920000000000002</v>
      </c>
      <c r="R2624" s="32">
        <f t="shared" si="242"/>
        <v>4.5040000000000049</v>
      </c>
      <c r="S2624" s="26">
        <f t="shared" si="243"/>
        <v>1</v>
      </c>
      <c r="T2624" s="26">
        <f t="shared" si="244"/>
        <v>1</v>
      </c>
    </row>
    <row r="2625" spans="13:20" ht="15" x14ac:dyDescent="0.3">
      <c r="M2625" s="34">
        <v>2619.5</v>
      </c>
      <c r="N2625" s="34">
        <v>5.6</v>
      </c>
      <c r="O2625" s="32">
        <f t="shared" si="240"/>
        <v>42.08</v>
      </c>
      <c r="P2625" s="37">
        <f t="shared" si="245"/>
        <v>50.495999999999995</v>
      </c>
      <c r="Q2625" s="32">
        <f t="shared" si="241"/>
        <v>12.920000000000002</v>
      </c>
      <c r="R2625" s="32">
        <f t="shared" si="242"/>
        <v>4.5040000000000049</v>
      </c>
      <c r="S2625" s="26">
        <f t="shared" si="243"/>
        <v>1</v>
      </c>
      <c r="T2625" s="26">
        <f t="shared" si="244"/>
        <v>1</v>
      </c>
    </row>
    <row r="2626" spans="13:20" ht="15" x14ac:dyDescent="0.3">
      <c r="M2626" s="34">
        <v>2620.5</v>
      </c>
      <c r="N2626" s="34">
        <v>5.6</v>
      </c>
      <c r="O2626" s="32">
        <f t="shared" si="240"/>
        <v>42.08</v>
      </c>
      <c r="P2626" s="37">
        <f t="shared" si="245"/>
        <v>50.495999999999995</v>
      </c>
      <c r="Q2626" s="32">
        <f t="shared" si="241"/>
        <v>12.920000000000002</v>
      </c>
      <c r="R2626" s="32">
        <f t="shared" si="242"/>
        <v>4.5040000000000049</v>
      </c>
      <c r="S2626" s="26">
        <f t="shared" si="243"/>
        <v>1</v>
      </c>
      <c r="T2626" s="26">
        <f t="shared" si="244"/>
        <v>1</v>
      </c>
    </row>
    <row r="2627" spans="13:20" ht="15" x14ac:dyDescent="0.3">
      <c r="M2627" s="34">
        <v>2621.5</v>
      </c>
      <c r="N2627" s="34">
        <v>5.6</v>
      </c>
      <c r="O2627" s="32">
        <f t="shared" si="240"/>
        <v>42.08</v>
      </c>
      <c r="P2627" s="37">
        <f t="shared" si="245"/>
        <v>50.495999999999995</v>
      </c>
      <c r="Q2627" s="32">
        <f t="shared" si="241"/>
        <v>12.920000000000002</v>
      </c>
      <c r="R2627" s="32">
        <f t="shared" si="242"/>
        <v>4.5040000000000049</v>
      </c>
      <c r="S2627" s="26">
        <f t="shared" si="243"/>
        <v>1</v>
      </c>
      <c r="T2627" s="26">
        <f t="shared" si="244"/>
        <v>1</v>
      </c>
    </row>
    <row r="2628" spans="13:20" ht="15" x14ac:dyDescent="0.3">
      <c r="M2628" s="34">
        <v>2622.5</v>
      </c>
      <c r="N2628" s="34">
        <v>7.8</v>
      </c>
      <c r="O2628" s="32">
        <f t="shared" si="240"/>
        <v>46.04</v>
      </c>
      <c r="P2628" s="37">
        <f t="shared" si="245"/>
        <v>55.247999999999998</v>
      </c>
      <c r="Q2628" s="32">
        <f t="shared" si="241"/>
        <v>8.9600000000000009</v>
      </c>
      <c r="R2628" s="32">
        <f t="shared" si="242"/>
        <v>-0.24799999999999756</v>
      </c>
      <c r="S2628" s="26">
        <f t="shared" si="243"/>
        <v>1</v>
      </c>
      <c r="T2628" s="26">
        <f t="shared" si="244"/>
        <v>0</v>
      </c>
    </row>
    <row r="2629" spans="13:20" ht="15" x14ac:dyDescent="0.3">
      <c r="M2629" s="34">
        <v>2623.5</v>
      </c>
      <c r="N2629" s="34">
        <v>9.4</v>
      </c>
      <c r="O2629" s="32">
        <f t="shared" si="240"/>
        <v>48.92</v>
      </c>
      <c r="P2629" s="37">
        <f t="shared" si="245"/>
        <v>58.704000000000001</v>
      </c>
      <c r="Q2629" s="32">
        <f t="shared" si="241"/>
        <v>6.0799999999999983</v>
      </c>
      <c r="R2629" s="32">
        <f t="shared" si="242"/>
        <v>-3.7040000000000006</v>
      </c>
      <c r="S2629" s="26">
        <f t="shared" si="243"/>
        <v>1</v>
      </c>
      <c r="T2629" s="26">
        <f t="shared" si="244"/>
        <v>0</v>
      </c>
    </row>
    <row r="2630" spans="13:20" ht="15" x14ac:dyDescent="0.3">
      <c r="M2630" s="34">
        <v>2624.5</v>
      </c>
      <c r="N2630" s="34">
        <v>11.1</v>
      </c>
      <c r="O2630" s="32">
        <f t="shared" ref="O2630:O2693" si="246">CONVERT(N2630,"C","F")</f>
        <v>51.980000000000004</v>
      </c>
      <c r="P2630" s="37">
        <f t="shared" si="245"/>
        <v>62.376000000000005</v>
      </c>
      <c r="Q2630" s="32">
        <f t="shared" ref="Q2630:Q2693" si="247">$L$3-O2630</f>
        <v>3.019999999999996</v>
      </c>
      <c r="R2630" s="32">
        <f t="shared" ref="R2630:R2693" si="248">$L$3-P2630</f>
        <v>-7.3760000000000048</v>
      </c>
      <c r="S2630" s="26">
        <f t="shared" ref="S2630:S2693" si="249">IF(O2630&lt;=$L$3, 1, 0)</f>
        <v>1</v>
      </c>
      <c r="T2630" s="26">
        <f t="shared" ref="T2630:T2693" si="250">IF(P2630&lt;=$L$3, 1, 0)</f>
        <v>0</v>
      </c>
    </row>
    <row r="2631" spans="13:20" ht="15" x14ac:dyDescent="0.3">
      <c r="M2631" s="34">
        <v>2625.5</v>
      </c>
      <c r="N2631" s="34">
        <v>12.2</v>
      </c>
      <c r="O2631" s="32">
        <f t="shared" si="246"/>
        <v>53.96</v>
      </c>
      <c r="P2631" s="37">
        <f t="shared" ref="P2631:P2694" si="251">O2631*1.2</f>
        <v>64.751999999999995</v>
      </c>
      <c r="Q2631" s="32">
        <f t="shared" si="247"/>
        <v>1.0399999999999991</v>
      </c>
      <c r="R2631" s="32">
        <f t="shared" si="248"/>
        <v>-9.7519999999999953</v>
      </c>
      <c r="S2631" s="26">
        <f t="shared" si="249"/>
        <v>1</v>
      </c>
      <c r="T2631" s="26">
        <f t="shared" si="250"/>
        <v>0</v>
      </c>
    </row>
    <row r="2632" spans="13:20" ht="15" x14ac:dyDescent="0.3">
      <c r="M2632" s="34">
        <v>2626.5</v>
      </c>
      <c r="N2632" s="34">
        <v>14.4</v>
      </c>
      <c r="O2632" s="32">
        <f t="shared" si="246"/>
        <v>57.92</v>
      </c>
      <c r="P2632" s="37">
        <f t="shared" si="251"/>
        <v>69.504000000000005</v>
      </c>
      <c r="Q2632" s="32">
        <f t="shared" si="247"/>
        <v>-2.9200000000000017</v>
      </c>
      <c r="R2632" s="32">
        <f t="shared" si="248"/>
        <v>-14.504000000000005</v>
      </c>
      <c r="S2632" s="26">
        <f t="shared" si="249"/>
        <v>0</v>
      </c>
      <c r="T2632" s="26">
        <f t="shared" si="250"/>
        <v>0</v>
      </c>
    </row>
    <row r="2633" spans="13:20" ht="15" x14ac:dyDescent="0.3">
      <c r="M2633" s="34">
        <v>2627.5</v>
      </c>
      <c r="N2633" s="34">
        <v>15</v>
      </c>
      <c r="O2633" s="32">
        <f t="shared" si="246"/>
        <v>59</v>
      </c>
      <c r="P2633" s="37">
        <f t="shared" si="251"/>
        <v>70.8</v>
      </c>
      <c r="Q2633" s="32">
        <f t="shared" si="247"/>
        <v>-4</v>
      </c>
      <c r="R2633" s="32">
        <f t="shared" si="248"/>
        <v>-15.799999999999997</v>
      </c>
      <c r="S2633" s="26">
        <f t="shared" si="249"/>
        <v>0</v>
      </c>
      <c r="T2633" s="26">
        <f t="shared" si="250"/>
        <v>0</v>
      </c>
    </row>
    <row r="2634" spans="13:20" ht="15" x14ac:dyDescent="0.3">
      <c r="M2634" s="34">
        <v>2628.5</v>
      </c>
      <c r="N2634" s="34">
        <v>15</v>
      </c>
      <c r="O2634" s="32">
        <f t="shared" si="246"/>
        <v>59</v>
      </c>
      <c r="P2634" s="37">
        <f t="shared" si="251"/>
        <v>70.8</v>
      </c>
      <c r="Q2634" s="32">
        <f t="shared" si="247"/>
        <v>-4</v>
      </c>
      <c r="R2634" s="32">
        <f t="shared" si="248"/>
        <v>-15.799999999999997</v>
      </c>
      <c r="S2634" s="26">
        <f t="shared" si="249"/>
        <v>0</v>
      </c>
      <c r="T2634" s="26">
        <f t="shared" si="250"/>
        <v>0</v>
      </c>
    </row>
    <row r="2635" spans="13:20" ht="15" x14ac:dyDescent="0.3">
      <c r="M2635" s="34">
        <v>2629.5</v>
      </c>
      <c r="N2635" s="34">
        <v>13.9</v>
      </c>
      <c r="O2635" s="32">
        <f t="shared" si="246"/>
        <v>57.019999999999996</v>
      </c>
      <c r="P2635" s="37">
        <f t="shared" si="251"/>
        <v>68.423999999999992</v>
      </c>
      <c r="Q2635" s="32">
        <f t="shared" si="247"/>
        <v>-2.019999999999996</v>
      </c>
      <c r="R2635" s="32">
        <f t="shared" si="248"/>
        <v>-13.423999999999992</v>
      </c>
      <c r="S2635" s="26">
        <f t="shared" si="249"/>
        <v>0</v>
      </c>
      <c r="T2635" s="26">
        <f t="shared" si="250"/>
        <v>0</v>
      </c>
    </row>
    <row r="2636" spans="13:20" ht="15" x14ac:dyDescent="0.3">
      <c r="M2636" s="34">
        <v>2630.5</v>
      </c>
      <c r="N2636" s="34">
        <v>13.9</v>
      </c>
      <c r="O2636" s="32">
        <f t="shared" si="246"/>
        <v>57.019999999999996</v>
      </c>
      <c r="P2636" s="37">
        <f t="shared" si="251"/>
        <v>68.423999999999992</v>
      </c>
      <c r="Q2636" s="32">
        <f t="shared" si="247"/>
        <v>-2.019999999999996</v>
      </c>
      <c r="R2636" s="32">
        <f t="shared" si="248"/>
        <v>-13.423999999999992</v>
      </c>
      <c r="S2636" s="26">
        <f t="shared" si="249"/>
        <v>0</v>
      </c>
      <c r="T2636" s="26">
        <f t="shared" si="250"/>
        <v>0</v>
      </c>
    </row>
    <row r="2637" spans="13:20" ht="15" x14ac:dyDescent="0.3">
      <c r="M2637" s="34">
        <v>2631.5</v>
      </c>
      <c r="N2637" s="34">
        <v>13.9</v>
      </c>
      <c r="O2637" s="32">
        <f t="shared" si="246"/>
        <v>57.019999999999996</v>
      </c>
      <c r="P2637" s="37">
        <f t="shared" si="251"/>
        <v>68.423999999999992</v>
      </c>
      <c r="Q2637" s="32">
        <f t="shared" si="247"/>
        <v>-2.019999999999996</v>
      </c>
      <c r="R2637" s="32">
        <f t="shared" si="248"/>
        <v>-13.423999999999992</v>
      </c>
      <c r="S2637" s="26">
        <f t="shared" si="249"/>
        <v>0</v>
      </c>
      <c r="T2637" s="26">
        <f t="shared" si="250"/>
        <v>0</v>
      </c>
    </row>
    <row r="2638" spans="13:20" ht="15" x14ac:dyDescent="0.3">
      <c r="M2638" s="34">
        <v>2632.5</v>
      </c>
      <c r="N2638" s="34">
        <v>13.3</v>
      </c>
      <c r="O2638" s="32">
        <f t="shared" si="246"/>
        <v>55.94</v>
      </c>
      <c r="P2638" s="37">
        <f t="shared" si="251"/>
        <v>67.128</v>
      </c>
      <c r="Q2638" s="32">
        <f t="shared" si="247"/>
        <v>-0.93999999999999773</v>
      </c>
      <c r="R2638" s="32">
        <f t="shared" si="248"/>
        <v>-12.128</v>
      </c>
      <c r="S2638" s="26">
        <f t="shared" si="249"/>
        <v>0</v>
      </c>
      <c r="T2638" s="26">
        <f t="shared" si="250"/>
        <v>0</v>
      </c>
    </row>
    <row r="2639" spans="13:20" ht="15" x14ac:dyDescent="0.3">
      <c r="M2639" s="34">
        <v>2633.5</v>
      </c>
      <c r="N2639" s="34">
        <v>12.2</v>
      </c>
      <c r="O2639" s="32">
        <f t="shared" si="246"/>
        <v>53.96</v>
      </c>
      <c r="P2639" s="37">
        <f t="shared" si="251"/>
        <v>64.751999999999995</v>
      </c>
      <c r="Q2639" s="32">
        <f t="shared" si="247"/>
        <v>1.0399999999999991</v>
      </c>
      <c r="R2639" s="32">
        <f t="shared" si="248"/>
        <v>-9.7519999999999953</v>
      </c>
      <c r="S2639" s="26">
        <f t="shared" si="249"/>
        <v>1</v>
      </c>
      <c r="T2639" s="26">
        <f t="shared" si="250"/>
        <v>0</v>
      </c>
    </row>
    <row r="2640" spans="13:20" ht="15" x14ac:dyDescent="0.3">
      <c r="M2640" s="34">
        <v>2634.5</v>
      </c>
      <c r="N2640" s="34">
        <v>11.1</v>
      </c>
      <c r="O2640" s="32">
        <f t="shared" si="246"/>
        <v>51.980000000000004</v>
      </c>
      <c r="P2640" s="37">
        <f t="shared" si="251"/>
        <v>62.376000000000005</v>
      </c>
      <c r="Q2640" s="32">
        <f t="shared" si="247"/>
        <v>3.019999999999996</v>
      </c>
      <c r="R2640" s="32">
        <f t="shared" si="248"/>
        <v>-7.3760000000000048</v>
      </c>
      <c r="S2640" s="26">
        <f t="shared" si="249"/>
        <v>1</v>
      </c>
      <c r="T2640" s="26">
        <f t="shared" si="250"/>
        <v>0</v>
      </c>
    </row>
    <row r="2641" spans="13:20" ht="15" x14ac:dyDescent="0.3">
      <c r="M2641" s="34">
        <v>2635.5</v>
      </c>
      <c r="N2641" s="34">
        <v>10.6</v>
      </c>
      <c r="O2641" s="32">
        <f t="shared" si="246"/>
        <v>51.08</v>
      </c>
      <c r="P2641" s="37">
        <f t="shared" si="251"/>
        <v>61.295999999999992</v>
      </c>
      <c r="Q2641" s="32">
        <f t="shared" si="247"/>
        <v>3.9200000000000017</v>
      </c>
      <c r="R2641" s="32">
        <f t="shared" si="248"/>
        <v>-6.2959999999999923</v>
      </c>
      <c r="S2641" s="26">
        <f t="shared" si="249"/>
        <v>1</v>
      </c>
      <c r="T2641" s="26">
        <f t="shared" si="250"/>
        <v>0</v>
      </c>
    </row>
    <row r="2642" spans="13:20" ht="15" x14ac:dyDescent="0.3">
      <c r="M2642" s="34">
        <v>2636.5</v>
      </c>
      <c r="N2642" s="34">
        <v>10</v>
      </c>
      <c r="O2642" s="32">
        <f t="shared" si="246"/>
        <v>50</v>
      </c>
      <c r="P2642" s="37">
        <f t="shared" si="251"/>
        <v>60</v>
      </c>
      <c r="Q2642" s="32">
        <f t="shared" si="247"/>
        <v>5</v>
      </c>
      <c r="R2642" s="32">
        <f t="shared" si="248"/>
        <v>-5</v>
      </c>
      <c r="S2642" s="26">
        <f t="shared" si="249"/>
        <v>1</v>
      </c>
      <c r="T2642" s="26">
        <f t="shared" si="250"/>
        <v>0</v>
      </c>
    </row>
    <row r="2643" spans="13:20" ht="15" x14ac:dyDescent="0.3">
      <c r="M2643" s="34">
        <v>2637.5</v>
      </c>
      <c r="N2643" s="34">
        <v>10.6</v>
      </c>
      <c r="O2643" s="32">
        <f t="shared" si="246"/>
        <v>51.08</v>
      </c>
      <c r="P2643" s="37">
        <f t="shared" si="251"/>
        <v>61.295999999999992</v>
      </c>
      <c r="Q2643" s="32">
        <f t="shared" si="247"/>
        <v>3.9200000000000017</v>
      </c>
      <c r="R2643" s="32">
        <f t="shared" si="248"/>
        <v>-6.2959999999999923</v>
      </c>
      <c r="S2643" s="26">
        <f t="shared" si="249"/>
        <v>1</v>
      </c>
      <c r="T2643" s="26">
        <f t="shared" si="250"/>
        <v>0</v>
      </c>
    </row>
    <row r="2644" spans="13:20" ht="15" x14ac:dyDescent="0.3">
      <c r="M2644" s="34">
        <v>2638.5</v>
      </c>
      <c r="N2644" s="34">
        <v>10.6</v>
      </c>
      <c r="O2644" s="32">
        <f t="shared" si="246"/>
        <v>51.08</v>
      </c>
      <c r="P2644" s="37">
        <f t="shared" si="251"/>
        <v>61.295999999999992</v>
      </c>
      <c r="Q2644" s="32">
        <f t="shared" si="247"/>
        <v>3.9200000000000017</v>
      </c>
      <c r="R2644" s="32">
        <f t="shared" si="248"/>
        <v>-6.2959999999999923</v>
      </c>
      <c r="S2644" s="26">
        <f t="shared" si="249"/>
        <v>1</v>
      </c>
      <c r="T2644" s="26">
        <f t="shared" si="250"/>
        <v>0</v>
      </c>
    </row>
    <row r="2645" spans="13:20" ht="15" x14ac:dyDescent="0.3">
      <c r="M2645" s="34">
        <v>2639.5</v>
      </c>
      <c r="N2645" s="34">
        <v>11.1</v>
      </c>
      <c r="O2645" s="32">
        <f t="shared" si="246"/>
        <v>51.980000000000004</v>
      </c>
      <c r="P2645" s="37">
        <f t="shared" si="251"/>
        <v>62.376000000000005</v>
      </c>
      <c r="Q2645" s="32">
        <f t="shared" si="247"/>
        <v>3.019999999999996</v>
      </c>
      <c r="R2645" s="32">
        <f t="shared" si="248"/>
        <v>-7.3760000000000048</v>
      </c>
      <c r="S2645" s="26">
        <f t="shared" si="249"/>
        <v>1</v>
      </c>
      <c r="T2645" s="26">
        <f t="shared" si="250"/>
        <v>0</v>
      </c>
    </row>
    <row r="2646" spans="13:20" ht="15" x14ac:dyDescent="0.3">
      <c r="M2646" s="34">
        <v>2640.5</v>
      </c>
      <c r="N2646" s="34">
        <v>11.7</v>
      </c>
      <c r="O2646" s="32">
        <f t="shared" si="246"/>
        <v>53.06</v>
      </c>
      <c r="P2646" s="37">
        <f t="shared" si="251"/>
        <v>63.671999999999997</v>
      </c>
      <c r="Q2646" s="32">
        <f t="shared" si="247"/>
        <v>1.9399999999999977</v>
      </c>
      <c r="R2646" s="32">
        <f t="shared" si="248"/>
        <v>-8.671999999999997</v>
      </c>
      <c r="S2646" s="26">
        <f t="shared" si="249"/>
        <v>1</v>
      </c>
      <c r="T2646" s="26">
        <f t="shared" si="250"/>
        <v>0</v>
      </c>
    </row>
    <row r="2647" spans="13:20" ht="15" x14ac:dyDescent="0.3">
      <c r="M2647" s="34">
        <v>2641.5</v>
      </c>
      <c r="N2647" s="34">
        <v>11.7</v>
      </c>
      <c r="O2647" s="32">
        <f t="shared" si="246"/>
        <v>53.06</v>
      </c>
      <c r="P2647" s="37">
        <f t="shared" si="251"/>
        <v>63.671999999999997</v>
      </c>
      <c r="Q2647" s="32">
        <f t="shared" si="247"/>
        <v>1.9399999999999977</v>
      </c>
      <c r="R2647" s="32">
        <f t="shared" si="248"/>
        <v>-8.671999999999997</v>
      </c>
      <c r="S2647" s="26">
        <f t="shared" si="249"/>
        <v>1</v>
      </c>
      <c r="T2647" s="26">
        <f t="shared" si="250"/>
        <v>0</v>
      </c>
    </row>
    <row r="2648" spans="13:20" ht="15" x14ac:dyDescent="0.3">
      <c r="M2648" s="34">
        <v>2642.5</v>
      </c>
      <c r="N2648" s="34">
        <v>11.1</v>
      </c>
      <c r="O2648" s="32">
        <f t="shared" si="246"/>
        <v>51.980000000000004</v>
      </c>
      <c r="P2648" s="37">
        <f t="shared" si="251"/>
        <v>62.376000000000005</v>
      </c>
      <c r="Q2648" s="32">
        <f t="shared" si="247"/>
        <v>3.019999999999996</v>
      </c>
      <c r="R2648" s="32">
        <f t="shared" si="248"/>
        <v>-7.3760000000000048</v>
      </c>
      <c r="S2648" s="26">
        <f t="shared" si="249"/>
        <v>1</v>
      </c>
      <c r="T2648" s="26">
        <f t="shared" si="250"/>
        <v>0</v>
      </c>
    </row>
    <row r="2649" spans="13:20" ht="15" x14ac:dyDescent="0.3">
      <c r="M2649" s="34">
        <v>2643.5</v>
      </c>
      <c r="N2649" s="34">
        <v>10.6</v>
      </c>
      <c r="O2649" s="32">
        <f t="shared" si="246"/>
        <v>51.08</v>
      </c>
      <c r="P2649" s="37">
        <f t="shared" si="251"/>
        <v>61.295999999999992</v>
      </c>
      <c r="Q2649" s="32">
        <f t="shared" si="247"/>
        <v>3.9200000000000017</v>
      </c>
      <c r="R2649" s="32">
        <f t="shared" si="248"/>
        <v>-6.2959999999999923</v>
      </c>
      <c r="S2649" s="26">
        <f t="shared" si="249"/>
        <v>1</v>
      </c>
      <c r="T2649" s="26">
        <f t="shared" si="250"/>
        <v>0</v>
      </c>
    </row>
    <row r="2650" spans="13:20" ht="15" x14ac:dyDescent="0.3">
      <c r="M2650" s="34">
        <v>2644.5</v>
      </c>
      <c r="N2650" s="34">
        <v>10.6</v>
      </c>
      <c r="O2650" s="32">
        <f t="shared" si="246"/>
        <v>51.08</v>
      </c>
      <c r="P2650" s="37">
        <f t="shared" si="251"/>
        <v>61.295999999999992</v>
      </c>
      <c r="Q2650" s="32">
        <f t="shared" si="247"/>
        <v>3.9200000000000017</v>
      </c>
      <c r="R2650" s="32">
        <f t="shared" si="248"/>
        <v>-6.2959999999999923</v>
      </c>
      <c r="S2650" s="26">
        <f t="shared" si="249"/>
        <v>1</v>
      </c>
      <c r="T2650" s="26">
        <f t="shared" si="250"/>
        <v>0</v>
      </c>
    </row>
    <row r="2651" spans="13:20" ht="15" x14ac:dyDescent="0.3">
      <c r="M2651" s="34">
        <v>2645.5</v>
      </c>
      <c r="N2651" s="34">
        <v>10.6</v>
      </c>
      <c r="O2651" s="32">
        <f t="shared" si="246"/>
        <v>51.08</v>
      </c>
      <c r="P2651" s="37">
        <f t="shared" si="251"/>
        <v>61.295999999999992</v>
      </c>
      <c r="Q2651" s="32">
        <f t="shared" si="247"/>
        <v>3.9200000000000017</v>
      </c>
      <c r="R2651" s="32">
        <f t="shared" si="248"/>
        <v>-6.2959999999999923</v>
      </c>
      <c r="S2651" s="26">
        <f t="shared" si="249"/>
        <v>1</v>
      </c>
      <c r="T2651" s="26">
        <f t="shared" si="250"/>
        <v>0</v>
      </c>
    </row>
    <row r="2652" spans="13:20" ht="15" x14ac:dyDescent="0.3">
      <c r="M2652" s="34">
        <v>2646.5</v>
      </c>
      <c r="N2652" s="34">
        <v>10.6</v>
      </c>
      <c r="O2652" s="32">
        <f t="shared" si="246"/>
        <v>51.08</v>
      </c>
      <c r="P2652" s="37">
        <f t="shared" si="251"/>
        <v>61.295999999999992</v>
      </c>
      <c r="Q2652" s="32">
        <f t="shared" si="247"/>
        <v>3.9200000000000017</v>
      </c>
      <c r="R2652" s="32">
        <f t="shared" si="248"/>
        <v>-6.2959999999999923</v>
      </c>
      <c r="S2652" s="26">
        <f t="shared" si="249"/>
        <v>1</v>
      </c>
      <c r="T2652" s="26">
        <f t="shared" si="250"/>
        <v>0</v>
      </c>
    </row>
    <row r="2653" spans="13:20" ht="15" x14ac:dyDescent="0.3">
      <c r="M2653" s="34">
        <v>2647.5</v>
      </c>
      <c r="N2653" s="34">
        <v>11.1</v>
      </c>
      <c r="O2653" s="32">
        <f t="shared" si="246"/>
        <v>51.980000000000004</v>
      </c>
      <c r="P2653" s="37">
        <f t="shared" si="251"/>
        <v>62.376000000000005</v>
      </c>
      <c r="Q2653" s="32">
        <f t="shared" si="247"/>
        <v>3.019999999999996</v>
      </c>
      <c r="R2653" s="32">
        <f t="shared" si="248"/>
        <v>-7.3760000000000048</v>
      </c>
      <c r="S2653" s="26">
        <f t="shared" si="249"/>
        <v>1</v>
      </c>
      <c r="T2653" s="26">
        <f t="shared" si="250"/>
        <v>0</v>
      </c>
    </row>
    <row r="2654" spans="13:20" ht="15" x14ac:dyDescent="0.3">
      <c r="M2654" s="34">
        <v>2648.5</v>
      </c>
      <c r="N2654" s="34">
        <v>11.1</v>
      </c>
      <c r="O2654" s="32">
        <f t="shared" si="246"/>
        <v>51.980000000000004</v>
      </c>
      <c r="P2654" s="37">
        <f t="shared" si="251"/>
        <v>62.376000000000005</v>
      </c>
      <c r="Q2654" s="32">
        <f t="shared" si="247"/>
        <v>3.019999999999996</v>
      </c>
      <c r="R2654" s="32">
        <f t="shared" si="248"/>
        <v>-7.3760000000000048</v>
      </c>
      <c r="S2654" s="26">
        <f t="shared" si="249"/>
        <v>1</v>
      </c>
      <c r="T2654" s="26">
        <f t="shared" si="250"/>
        <v>0</v>
      </c>
    </row>
    <row r="2655" spans="13:20" ht="15" x14ac:dyDescent="0.3">
      <c r="M2655" s="34">
        <v>2649.5</v>
      </c>
      <c r="N2655" s="34">
        <v>11.1</v>
      </c>
      <c r="O2655" s="32">
        <f t="shared" si="246"/>
        <v>51.980000000000004</v>
      </c>
      <c r="P2655" s="37">
        <f t="shared" si="251"/>
        <v>62.376000000000005</v>
      </c>
      <c r="Q2655" s="32">
        <f t="shared" si="247"/>
        <v>3.019999999999996</v>
      </c>
      <c r="R2655" s="32">
        <f t="shared" si="248"/>
        <v>-7.3760000000000048</v>
      </c>
      <c r="S2655" s="26">
        <f t="shared" si="249"/>
        <v>1</v>
      </c>
      <c r="T2655" s="26">
        <f t="shared" si="250"/>
        <v>0</v>
      </c>
    </row>
    <row r="2656" spans="13:20" ht="15" x14ac:dyDescent="0.3">
      <c r="M2656" s="34">
        <v>2650.5</v>
      </c>
      <c r="N2656" s="34">
        <v>11.7</v>
      </c>
      <c r="O2656" s="32">
        <f t="shared" si="246"/>
        <v>53.06</v>
      </c>
      <c r="P2656" s="37">
        <f t="shared" si="251"/>
        <v>63.671999999999997</v>
      </c>
      <c r="Q2656" s="32">
        <f t="shared" si="247"/>
        <v>1.9399999999999977</v>
      </c>
      <c r="R2656" s="32">
        <f t="shared" si="248"/>
        <v>-8.671999999999997</v>
      </c>
      <c r="S2656" s="26">
        <f t="shared" si="249"/>
        <v>1</v>
      </c>
      <c r="T2656" s="26">
        <f t="shared" si="250"/>
        <v>0</v>
      </c>
    </row>
    <row r="2657" spans="13:20" ht="15" x14ac:dyDescent="0.3">
      <c r="M2657" s="34">
        <v>2651.5</v>
      </c>
      <c r="N2657" s="34">
        <v>11.7</v>
      </c>
      <c r="O2657" s="32">
        <f t="shared" si="246"/>
        <v>53.06</v>
      </c>
      <c r="P2657" s="37">
        <f t="shared" si="251"/>
        <v>63.671999999999997</v>
      </c>
      <c r="Q2657" s="32">
        <f t="shared" si="247"/>
        <v>1.9399999999999977</v>
      </c>
      <c r="R2657" s="32">
        <f t="shared" si="248"/>
        <v>-8.671999999999997</v>
      </c>
      <c r="S2657" s="26">
        <f t="shared" si="249"/>
        <v>1</v>
      </c>
      <c r="T2657" s="26">
        <f t="shared" si="250"/>
        <v>0</v>
      </c>
    </row>
    <row r="2658" spans="13:20" ht="15" x14ac:dyDescent="0.3">
      <c r="M2658" s="34">
        <v>2652.5</v>
      </c>
      <c r="N2658" s="34">
        <v>12.2</v>
      </c>
      <c r="O2658" s="32">
        <f t="shared" si="246"/>
        <v>53.96</v>
      </c>
      <c r="P2658" s="37">
        <f t="shared" si="251"/>
        <v>64.751999999999995</v>
      </c>
      <c r="Q2658" s="32">
        <f t="shared" si="247"/>
        <v>1.0399999999999991</v>
      </c>
      <c r="R2658" s="32">
        <f t="shared" si="248"/>
        <v>-9.7519999999999953</v>
      </c>
      <c r="S2658" s="26">
        <f t="shared" si="249"/>
        <v>1</v>
      </c>
      <c r="T2658" s="26">
        <f t="shared" si="250"/>
        <v>0</v>
      </c>
    </row>
    <row r="2659" spans="13:20" ht="15" x14ac:dyDescent="0.3">
      <c r="M2659" s="34">
        <v>2653.5</v>
      </c>
      <c r="N2659" s="34">
        <v>12.8</v>
      </c>
      <c r="O2659" s="32">
        <f t="shared" si="246"/>
        <v>55.040000000000006</v>
      </c>
      <c r="P2659" s="37">
        <f t="shared" si="251"/>
        <v>66.048000000000002</v>
      </c>
      <c r="Q2659" s="32">
        <f t="shared" si="247"/>
        <v>-4.0000000000006253E-2</v>
      </c>
      <c r="R2659" s="32">
        <f t="shared" si="248"/>
        <v>-11.048000000000002</v>
      </c>
      <c r="S2659" s="26">
        <f t="shared" si="249"/>
        <v>0</v>
      </c>
      <c r="T2659" s="26">
        <f t="shared" si="250"/>
        <v>0</v>
      </c>
    </row>
    <row r="2660" spans="13:20" ht="15" x14ac:dyDescent="0.3">
      <c r="M2660" s="34">
        <v>2654.5</v>
      </c>
      <c r="N2660" s="34">
        <v>12.8</v>
      </c>
      <c r="O2660" s="32">
        <f t="shared" si="246"/>
        <v>55.040000000000006</v>
      </c>
      <c r="P2660" s="37">
        <f t="shared" si="251"/>
        <v>66.048000000000002</v>
      </c>
      <c r="Q2660" s="32">
        <f t="shared" si="247"/>
        <v>-4.0000000000006253E-2</v>
      </c>
      <c r="R2660" s="32">
        <f t="shared" si="248"/>
        <v>-11.048000000000002</v>
      </c>
      <c r="S2660" s="26">
        <f t="shared" si="249"/>
        <v>0</v>
      </c>
      <c r="T2660" s="26">
        <f t="shared" si="250"/>
        <v>0</v>
      </c>
    </row>
    <row r="2661" spans="13:20" ht="15" x14ac:dyDescent="0.3">
      <c r="M2661" s="34">
        <v>2655.5</v>
      </c>
      <c r="N2661" s="34">
        <v>12.2</v>
      </c>
      <c r="O2661" s="32">
        <f t="shared" si="246"/>
        <v>53.96</v>
      </c>
      <c r="P2661" s="37">
        <f t="shared" si="251"/>
        <v>64.751999999999995</v>
      </c>
      <c r="Q2661" s="32">
        <f t="shared" si="247"/>
        <v>1.0399999999999991</v>
      </c>
      <c r="R2661" s="32">
        <f t="shared" si="248"/>
        <v>-9.7519999999999953</v>
      </c>
      <c r="S2661" s="26">
        <f t="shared" si="249"/>
        <v>1</v>
      </c>
      <c r="T2661" s="26">
        <f t="shared" si="250"/>
        <v>0</v>
      </c>
    </row>
    <row r="2662" spans="13:20" ht="15" x14ac:dyDescent="0.3">
      <c r="M2662" s="34">
        <v>2656.5</v>
      </c>
      <c r="N2662" s="34">
        <v>11.1</v>
      </c>
      <c r="O2662" s="32">
        <f t="shared" si="246"/>
        <v>51.980000000000004</v>
      </c>
      <c r="P2662" s="37">
        <f t="shared" si="251"/>
        <v>62.376000000000005</v>
      </c>
      <c r="Q2662" s="32">
        <f t="shared" si="247"/>
        <v>3.019999999999996</v>
      </c>
      <c r="R2662" s="32">
        <f t="shared" si="248"/>
        <v>-7.3760000000000048</v>
      </c>
      <c r="S2662" s="26">
        <f t="shared" si="249"/>
        <v>1</v>
      </c>
      <c r="T2662" s="26">
        <f t="shared" si="250"/>
        <v>0</v>
      </c>
    </row>
    <row r="2663" spans="13:20" ht="15" x14ac:dyDescent="0.3">
      <c r="M2663" s="34">
        <v>2657.5</v>
      </c>
      <c r="N2663" s="34">
        <v>10.6</v>
      </c>
      <c r="O2663" s="32">
        <f t="shared" si="246"/>
        <v>51.08</v>
      </c>
      <c r="P2663" s="37">
        <f t="shared" si="251"/>
        <v>61.295999999999992</v>
      </c>
      <c r="Q2663" s="32">
        <f t="shared" si="247"/>
        <v>3.9200000000000017</v>
      </c>
      <c r="R2663" s="32">
        <f t="shared" si="248"/>
        <v>-6.2959999999999923</v>
      </c>
      <c r="S2663" s="26">
        <f t="shared" si="249"/>
        <v>1</v>
      </c>
      <c r="T2663" s="26">
        <f t="shared" si="250"/>
        <v>0</v>
      </c>
    </row>
    <row r="2664" spans="13:20" ht="15" x14ac:dyDescent="0.3">
      <c r="M2664" s="34">
        <v>2658.5</v>
      </c>
      <c r="N2664" s="34">
        <v>10.6</v>
      </c>
      <c r="O2664" s="32">
        <f t="shared" si="246"/>
        <v>51.08</v>
      </c>
      <c r="P2664" s="37">
        <f t="shared" si="251"/>
        <v>61.295999999999992</v>
      </c>
      <c r="Q2664" s="32">
        <f t="shared" si="247"/>
        <v>3.9200000000000017</v>
      </c>
      <c r="R2664" s="32">
        <f t="shared" si="248"/>
        <v>-6.2959999999999923</v>
      </c>
      <c r="S2664" s="26">
        <f t="shared" si="249"/>
        <v>1</v>
      </c>
      <c r="T2664" s="26">
        <f t="shared" si="250"/>
        <v>0</v>
      </c>
    </row>
    <row r="2665" spans="13:20" ht="15" x14ac:dyDescent="0.3">
      <c r="M2665" s="34">
        <v>2659.5</v>
      </c>
      <c r="N2665" s="34">
        <v>10</v>
      </c>
      <c r="O2665" s="32">
        <f t="shared" si="246"/>
        <v>50</v>
      </c>
      <c r="P2665" s="37">
        <f t="shared" si="251"/>
        <v>60</v>
      </c>
      <c r="Q2665" s="32">
        <f t="shared" si="247"/>
        <v>5</v>
      </c>
      <c r="R2665" s="32">
        <f t="shared" si="248"/>
        <v>-5</v>
      </c>
      <c r="S2665" s="26">
        <f t="shared" si="249"/>
        <v>1</v>
      </c>
      <c r="T2665" s="26">
        <f t="shared" si="250"/>
        <v>0</v>
      </c>
    </row>
    <row r="2666" spans="13:20" ht="15" x14ac:dyDescent="0.3">
      <c r="M2666" s="34">
        <v>2660.5</v>
      </c>
      <c r="N2666" s="34">
        <v>10</v>
      </c>
      <c r="O2666" s="32">
        <f t="shared" si="246"/>
        <v>50</v>
      </c>
      <c r="P2666" s="37">
        <f t="shared" si="251"/>
        <v>60</v>
      </c>
      <c r="Q2666" s="32">
        <f t="shared" si="247"/>
        <v>5</v>
      </c>
      <c r="R2666" s="32">
        <f t="shared" si="248"/>
        <v>-5</v>
      </c>
      <c r="S2666" s="26">
        <f t="shared" si="249"/>
        <v>1</v>
      </c>
      <c r="T2666" s="26">
        <f t="shared" si="250"/>
        <v>0</v>
      </c>
    </row>
    <row r="2667" spans="13:20" ht="15" x14ac:dyDescent="0.3">
      <c r="M2667" s="34">
        <v>2661.5</v>
      </c>
      <c r="N2667" s="34">
        <v>10</v>
      </c>
      <c r="O2667" s="32">
        <f t="shared" si="246"/>
        <v>50</v>
      </c>
      <c r="P2667" s="37">
        <f t="shared" si="251"/>
        <v>60</v>
      </c>
      <c r="Q2667" s="32">
        <f t="shared" si="247"/>
        <v>5</v>
      </c>
      <c r="R2667" s="32">
        <f t="shared" si="248"/>
        <v>-5</v>
      </c>
      <c r="S2667" s="26">
        <f t="shared" si="249"/>
        <v>1</v>
      </c>
      <c r="T2667" s="26">
        <f t="shared" si="250"/>
        <v>0</v>
      </c>
    </row>
    <row r="2668" spans="13:20" ht="15" x14ac:dyDescent="0.3">
      <c r="M2668" s="34">
        <v>2662.5</v>
      </c>
      <c r="N2668" s="34">
        <v>10</v>
      </c>
      <c r="O2668" s="32">
        <f t="shared" si="246"/>
        <v>50</v>
      </c>
      <c r="P2668" s="37">
        <f t="shared" si="251"/>
        <v>60</v>
      </c>
      <c r="Q2668" s="32">
        <f t="shared" si="247"/>
        <v>5</v>
      </c>
      <c r="R2668" s="32">
        <f t="shared" si="248"/>
        <v>-5</v>
      </c>
      <c r="S2668" s="26">
        <f t="shared" si="249"/>
        <v>1</v>
      </c>
      <c r="T2668" s="26">
        <f t="shared" si="250"/>
        <v>0</v>
      </c>
    </row>
    <row r="2669" spans="13:20" ht="15" x14ac:dyDescent="0.3">
      <c r="M2669" s="34">
        <v>2663.5</v>
      </c>
      <c r="N2669" s="34">
        <v>9.4</v>
      </c>
      <c r="O2669" s="32">
        <f t="shared" si="246"/>
        <v>48.92</v>
      </c>
      <c r="P2669" s="37">
        <f t="shared" si="251"/>
        <v>58.704000000000001</v>
      </c>
      <c r="Q2669" s="32">
        <f t="shared" si="247"/>
        <v>6.0799999999999983</v>
      </c>
      <c r="R2669" s="32">
        <f t="shared" si="248"/>
        <v>-3.7040000000000006</v>
      </c>
      <c r="S2669" s="26">
        <f t="shared" si="249"/>
        <v>1</v>
      </c>
      <c r="T2669" s="26">
        <f t="shared" si="250"/>
        <v>0</v>
      </c>
    </row>
    <row r="2670" spans="13:20" ht="15" x14ac:dyDescent="0.3">
      <c r="M2670" s="34">
        <v>2664.5</v>
      </c>
      <c r="N2670" s="34">
        <v>9.4</v>
      </c>
      <c r="O2670" s="32">
        <f t="shared" si="246"/>
        <v>48.92</v>
      </c>
      <c r="P2670" s="37">
        <f t="shared" si="251"/>
        <v>58.704000000000001</v>
      </c>
      <c r="Q2670" s="32">
        <f t="shared" si="247"/>
        <v>6.0799999999999983</v>
      </c>
      <c r="R2670" s="32">
        <f t="shared" si="248"/>
        <v>-3.7040000000000006</v>
      </c>
      <c r="S2670" s="26">
        <f t="shared" si="249"/>
        <v>1</v>
      </c>
      <c r="T2670" s="26">
        <f t="shared" si="250"/>
        <v>0</v>
      </c>
    </row>
    <row r="2671" spans="13:20" ht="15" x14ac:dyDescent="0.3">
      <c r="M2671" s="34">
        <v>2665.5</v>
      </c>
      <c r="N2671" s="34">
        <v>9.4</v>
      </c>
      <c r="O2671" s="32">
        <f t="shared" si="246"/>
        <v>48.92</v>
      </c>
      <c r="P2671" s="37">
        <f t="shared" si="251"/>
        <v>58.704000000000001</v>
      </c>
      <c r="Q2671" s="32">
        <f t="shared" si="247"/>
        <v>6.0799999999999983</v>
      </c>
      <c r="R2671" s="32">
        <f t="shared" si="248"/>
        <v>-3.7040000000000006</v>
      </c>
      <c r="S2671" s="26">
        <f t="shared" si="249"/>
        <v>1</v>
      </c>
      <c r="T2671" s="26">
        <f t="shared" si="250"/>
        <v>0</v>
      </c>
    </row>
    <row r="2672" spans="13:20" ht="15" x14ac:dyDescent="0.3">
      <c r="M2672" s="34">
        <v>2666.5</v>
      </c>
      <c r="N2672" s="34">
        <v>8.9</v>
      </c>
      <c r="O2672" s="32">
        <f t="shared" si="246"/>
        <v>48.019999999999996</v>
      </c>
      <c r="P2672" s="37">
        <f t="shared" si="251"/>
        <v>57.623999999999995</v>
      </c>
      <c r="Q2672" s="32">
        <f t="shared" si="247"/>
        <v>6.980000000000004</v>
      </c>
      <c r="R2672" s="32">
        <f t="shared" si="248"/>
        <v>-2.6239999999999952</v>
      </c>
      <c r="S2672" s="26">
        <f t="shared" si="249"/>
        <v>1</v>
      </c>
      <c r="T2672" s="26">
        <f t="shared" si="250"/>
        <v>0</v>
      </c>
    </row>
    <row r="2673" spans="13:20" ht="15" x14ac:dyDescent="0.3">
      <c r="M2673" s="34">
        <v>2667.5</v>
      </c>
      <c r="N2673" s="34">
        <v>8.9</v>
      </c>
      <c r="O2673" s="32">
        <f t="shared" si="246"/>
        <v>48.019999999999996</v>
      </c>
      <c r="P2673" s="37">
        <f t="shared" si="251"/>
        <v>57.623999999999995</v>
      </c>
      <c r="Q2673" s="32">
        <f t="shared" si="247"/>
        <v>6.980000000000004</v>
      </c>
      <c r="R2673" s="32">
        <f t="shared" si="248"/>
        <v>-2.6239999999999952</v>
      </c>
      <c r="S2673" s="26">
        <f t="shared" si="249"/>
        <v>1</v>
      </c>
      <c r="T2673" s="26">
        <f t="shared" si="250"/>
        <v>0</v>
      </c>
    </row>
    <row r="2674" spans="13:20" ht="15" x14ac:dyDescent="0.3">
      <c r="M2674" s="34">
        <v>2668.5</v>
      </c>
      <c r="N2674" s="34">
        <v>8.3000000000000007</v>
      </c>
      <c r="O2674" s="32">
        <f t="shared" si="246"/>
        <v>46.94</v>
      </c>
      <c r="P2674" s="37">
        <f t="shared" si="251"/>
        <v>56.327999999999996</v>
      </c>
      <c r="Q2674" s="32">
        <f t="shared" si="247"/>
        <v>8.0600000000000023</v>
      </c>
      <c r="R2674" s="32">
        <f t="shared" si="248"/>
        <v>-1.3279999999999959</v>
      </c>
      <c r="S2674" s="26">
        <f t="shared" si="249"/>
        <v>1</v>
      </c>
      <c r="T2674" s="26">
        <f t="shared" si="250"/>
        <v>0</v>
      </c>
    </row>
    <row r="2675" spans="13:20" ht="15" x14ac:dyDescent="0.3">
      <c r="M2675" s="34">
        <v>2669.5</v>
      </c>
      <c r="N2675" s="34">
        <v>8.9</v>
      </c>
      <c r="O2675" s="32">
        <f t="shared" si="246"/>
        <v>48.019999999999996</v>
      </c>
      <c r="P2675" s="37">
        <f t="shared" si="251"/>
        <v>57.623999999999995</v>
      </c>
      <c r="Q2675" s="32">
        <f t="shared" si="247"/>
        <v>6.980000000000004</v>
      </c>
      <c r="R2675" s="32">
        <f t="shared" si="248"/>
        <v>-2.6239999999999952</v>
      </c>
      <c r="S2675" s="26">
        <f t="shared" si="249"/>
        <v>1</v>
      </c>
      <c r="T2675" s="26">
        <f t="shared" si="250"/>
        <v>0</v>
      </c>
    </row>
    <row r="2676" spans="13:20" ht="15" x14ac:dyDescent="0.3">
      <c r="M2676" s="34">
        <v>2670.5</v>
      </c>
      <c r="N2676" s="34">
        <v>10</v>
      </c>
      <c r="O2676" s="32">
        <f t="shared" si="246"/>
        <v>50</v>
      </c>
      <c r="P2676" s="37">
        <f t="shared" si="251"/>
        <v>60</v>
      </c>
      <c r="Q2676" s="32">
        <f t="shared" si="247"/>
        <v>5</v>
      </c>
      <c r="R2676" s="32">
        <f t="shared" si="248"/>
        <v>-5</v>
      </c>
      <c r="S2676" s="26">
        <f t="shared" si="249"/>
        <v>1</v>
      </c>
      <c r="T2676" s="26">
        <f t="shared" si="250"/>
        <v>0</v>
      </c>
    </row>
    <row r="2677" spans="13:20" ht="15" x14ac:dyDescent="0.3">
      <c r="M2677" s="34">
        <v>2671.5</v>
      </c>
      <c r="N2677" s="34">
        <v>10.6</v>
      </c>
      <c r="O2677" s="32">
        <f t="shared" si="246"/>
        <v>51.08</v>
      </c>
      <c r="P2677" s="37">
        <f t="shared" si="251"/>
        <v>61.295999999999992</v>
      </c>
      <c r="Q2677" s="32">
        <f t="shared" si="247"/>
        <v>3.9200000000000017</v>
      </c>
      <c r="R2677" s="32">
        <f t="shared" si="248"/>
        <v>-6.2959999999999923</v>
      </c>
      <c r="S2677" s="26">
        <f t="shared" si="249"/>
        <v>1</v>
      </c>
      <c r="T2677" s="26">
        <f t="shared" si="250"/>
        <v>0</v>
      </c>
    </row>
    <row r="2678" spans="13:20" ht="15" x14ac:dyDescent="0.3">
      <c r="M2678" s="34">
        <v>2672.5</v>
      </c>
      <c r="N2678" s="34">
        <v>11.1</v>
      </c>
      <c r="O2678" s="32">
        <f t="shared" si="246"/>
        <v>51.980000000000004</v>
      </c>
      <c r="P2678" s="37">
        <f t="shared" si="251"/>
        <v>62.376000000000005</v>
      </c>
      <c r="Q2678" s="32">
        <f t="shared" si="247"/>
        <v>3.019999999999996</v>
      </c>
      <c r="R2678" s="32">
        <f t="shared" si="248"/>
        <v>-7.3760000000000048</v>
      </c>
      <c r="S2678" s="26">
        <f t="shared" si="249"/>
        <v>1</v>
      </c>
      <c r="T2678" s="26">
        <f t="shared" si="250"/>
        <v>0</v>
      </c>
    </row>
    <row r="2679" spans="13:20" ht="15" x14ac:dyDescent="0.3">
      <c r="M2679" s="34">
        <v>2673.5</v>
      </c>
      <c r="N2679" s="34">
        <v>11.7</v>
      </c>
      <c r="O2679" s="32">
        <f t="shared" si="246"/>
        <v>53.06</v>
      </c>
      <c r="P2679" s="37">
        <f t="shared" si="251"/>
        <v>63.671999999999997</v>
      </c>
      <c r="Q2679" s="32">
        <f t="shared" si="247"/>
        <v>1.9399999999999977</v>
      </c>
      <c r="R2679" s="32">
        <f t="shared" si="248"/>
        <v>-8.671999999999997</v>
      </c>
      <c r="S2679" s="26">
        <f t="shared" si="249"/>
        <v>1</v>
      </c>
      <c r="T2679" s="26">
        <f t="shared" si="250"/>
        <v>0</v>
      </c>
    </row>
    <row r="2680" spans="13:20" ht="15" x14ac:dyDescent="0.3">
      <c r="M2680" s="34">
        <v>2674.5</v>
      </c>
      <c r="N2680" s="34">
        <v>12.2</v>
      </c>
      <c r="O2680" s="32">
        <f t="shared" si="246"/>
        <v>53.96</v>
      </c>
      <c r="P2680" s="37">
        <f t="shared" si="251"/>
        <v>64.751999999999995</v>
      </c>
      <c r="Q2680" s="32">
        <f t="shared" si="247"/>
        <v>1.0399999999999991</v>
      </c>
      <c r="R2680" s="32">
        <f t="shared" si="248"/>
        <v>-9.7519999999999953</v>
      </c>
      <c r="S2680" s="26">
        <f t="shared" si="249"/>
        <v>1</v>
      </c>
      <c r="T2680" s="26">
        <f t="shared" si="250"/>
        <v>0</v>
      </c>
    </row>
    <row r="2681" spans="13:20" ht="15" x14ac:dyDescent="0.3">
      <c r="M2681" s="34">
        <v>2675.5</v>
      </c>
      <c r="N2681" s="34">
        <v>10.6</v>
      </c>
      <c r="O2681" s="32">
        <f t="shared" si="246"/>
        <v>51.08</v>
      </c>
      <c r="P2681" s="37">
        <f t="shared" si="251"/>
        <v>61.295999999999992</v>
      </c>
      <c r="Q2681" s="32">
        <f t="shared" si="247"/>
        <v>3.9200000000000017</v>
      </c>
      <c r="R2681" s="32">
        <f t="shared" si="248"/>
        <v>-6.2959999999999923</v>
      </c>
      <c r="S2681" s="26">
        <f t="shared" si="249"/>
        <v>1</v>
      </c>
      <c r="T2681" s="26">
        <f t="shared" si="250"/>
        <v>0</v>
      </c>
    </row>
    <row r="2682" spans="13:20" ht="15" x14ac:dyDescent="0.3">
      <c r="M2682" s="34">
        <v>2676.5</v>
      </c>
      <c r="N2682" s="34">
        <v>11.7</v>
      </c>
      <c r="O2682" s="32">
        <f t="shared" si="246"/>
        <v>53.06</v>
      </c>
      <c r="P2682" s="37">
        <f t="shared" si="251"/>
        <v>63.671999999999997</v>
      </c>
      <c r="Q2682" s="32">
        <f t="shared" si="247"/>
        <v>1.9399999999999977</v>
      </c>
      <c r="R2682" s="32">
        <f t="shared" si="248"/>
        <v>-8.671999999999997</v>
      </c>
      <c r="S2682" s="26">
        <f t="shared" si="249"/>
        <v>1</v>
      </c>
      <c r="T2682" s="26">
        <f t="shared" si="250"/>
        <v>0</v>
      </c>
    </row>
    <row r="2683" spans="13:20" ht="15" x14ac:dyDescent="0.3">
      <c r="M2683" s="34">
        <v>2677.5</v>
      </c>
      <c r="N2683" s="34">
        <v>11.1</v>
      </c>
      <c r="O2683" s="32">
        <f t="shared" si="246"/>
        <v>51.980000000000004</v>
      </c>
      <c r="P2683" s="37">
        <f t="shared" si="251"/>
        <v>62.376000000000005</v>
      </c>
      <c r="Q2683" s="32">
        <f t="shared" si="247"/>
        <v>3.019999999999996</v>
      </c>
      <c r="R2683" s="32">
        <f t="shared" si="248"/>
        <v>-7.3760000000000048</v>
      </c>
      <c r="S2683" s="26">
        <f t="shared" si="249"/>
        <v>1</v>
      </c>
      <c r="T2683" s="26">
        <f t="shared" si="250"/>
        <v>0</v>
      </c>
    </row>
    <row r="2684" spans="13:20" ht="15" x14ac:dyDescent="0.3">
      <c r="M2684" s="34">
        <v>2678.5</v>
      </c>
      <c r="N2684" s="34">
        <v>11.7</v>
      </c>
      <c r="O2684" s="32">
        <f t="shared" si="246"/>
        <v>53.06</v>
      </c>
      <c r="P2684" s="37">
        <f t="shared" si="251"/>
        <v>63.671999999999997</v>
      </c>
      <c r="Q2684" s="32">
        <f t="shared" si="247"/>
        <v>1.9399999999999977</v>
      </c>
      <c r="R2684" s="32">
        <f t="shared" si="248"/>
        <v>-8.671999999999997</v>
      </c>
      <c r="S2684" s="26">
        <f t="shared" si="249"/>
        <v>1</v>
      </c>
      <c r="T2684" s="26">
        <f t="shared" si="250"/>
        <v>0</v>
      </c>
    </row>
    <row r="2685" spans="13:20" ht="15" x14ac:dyDescent="0.3">
      <c r="M2685" s="34">
        <v>2679.5</v>
      </c>
      <c r="N2685" s="34">
        <v>10.6</v>
      </c>
      <c r="O2685" s="32">
        <f t="shared" si="246"/>
        <v>51.08</v>
      </c>
      <c r="P2685" s="37">
        <f t="shared" si="251"/>
        <v>61.295999999999992</v>
      </c>
      <c r="Q2685" s="32">
        <f t="shared" si="247"/>
        <v>3.9200000000000017</v>
      </c>
      <c r="R2685" s="32">
        <f t="shared" si="248"/>
        <v>-6.2959999999999923</v>
      </c>
      <c r="S2685" s="26">
        <f t="shared" si="249"/>
        <v>1</v>
      </c>
      <c r="T2685" s="26">
        <f t="shared" si="250"/>
        <v>0</v>
      </c>
    </row>
    <row r="2686" spans="13:20" ht="15" x14ac:dyDescent="0.3">
      <c r="M2686" s="34">
        <v>2680.5</v>
      </c>
      <c r="N2686" s="34">
        <v>10.6</v>
      </c>
      <c r="O2686" s="32">
        <f t="shared" si="246"/>
        <v>51.08</v>
      </c>
      <c r="P2686" s="37">
        <f t="shared" si="251"/>
        <v>61.295999999999992</v>
      </c>
      <c r="Q2686" s="32">
        <f t="shared" si="247"/>
        <v>3.9200000000000017</v>
      </c>
      <c r="R2686" s="32">
        <f t="shared" si="248"/>
        <v>-6.2959999999999923</v>
      </c>
      <c r="S2686" s="26">
        <f t="shared" si="249"/>
        <v>1</v>
      </c>
      <c r="T2686" s="26">
        <f t="shared" si="250"/>
        <v>0</v>
      </c>
    </row>
    <row r="2687" spans="13:20" ht="15" x14ac:dyDescent="0.3">
      <c r="M2687" s="34">
        <v>2681.5</v>
      </c>
      <c r="N2687" s="34">
        <v>10</v>
      </c>
      <c r="O2687" s="32">
        <f t="shared" si="246"/>
        <v>50</v>
      </c>
      <c r="P2687" s="37">
        <f t="shared" si="251"/>
        <v>60</v>
      </c>
      <c r="Q2687" s="32">
        <f t="shared" si="247"/>
        <v>5</v>
      </c>
      <c r="R2687" s="32">
        <f t="shared" si="248"/>
        <v>-5</v>
      </c>
      <c r="S2687" s="26">
        <f t="shared" si="249"/>
        <v>1</v>
      </c>
      <c r="T2687" s="26">
        <f t="shared" si="250"/>
        <v>0</v>
      </c>
    </row>
    <row r="2688" spans="13:20" ht="15" x14ac:dyDescent="0.3">
      <c r="M2688" s="34">
        <v>2682.5</v>
      </c>
      <c r="N2688" s="34">
        <v>10.6</v>
      </c>
      <c r="O2688" s="32">
        <f t="shared" si="246"/>
        <v>51.08</v>
      </c>
      <c r="P2688" s="37">
        <f t="shared" si="251"/>
        <v>61.295999999999992</v>
      </c>
      <c r="Q2688" s="32">
        <f t="shared" si="247"/>
        <v>3.9200000000000017</v>
      </c>
      <c r="R2688" s="32">
        <f t="shared" si="248"/>
        <v>-6.2959999999999923</v>
      </c>
      <c r="S2688" s="26">
        <f t="shared" si="249"/>
        <v>1</v>
      </c>
      <c r="T2688" s="26">
        <f t="shared" si="250"/>
        <v>0</v>
      </c>
    </row>
    <row r="2689" spans="13:20" ht="15" x14ac:dyDescent="0.3">
      <c r="M2689" s="34">
        <v>2683.5</v>
      </c>
      <c r="N2689" s="34">
        <v>10.6</v>
      </c>
      <c r="O2689" s="32">
        <f t="shared" si="246"/>
        <v>51.08</v>
      </c>
      <c r="P2689" s="37">
        <f t="shared" si="251"/>
        <v>61.295999999999992</v>
      </c>
      <c r="Q2689" s="32">
        <f t="shared" si="247"/>
        <v>3.9200000000000017</v>
      </c>
      <c r="R2689" s="32">
        <f t="shared" si="248"/>
        <v>-6.2959999999999923</v>
      </c>
      <c r="S2689" s="26">
        <f t="shared" si="249"/>
        <v>1</v>
      </c>
      <c r="T2689" s="26">
        <f t="shared" si="250"/>
        <v>0</v>
      </c>
    </row>
    <row r="2690" spans="13:20" ht="15" x14ac:dyDescent="0.3">
      <c r="M2690" s="34">
        <v>2684.5</v>
      </c>
      <c r="N2690" s="34">
        <v>10.6</v>
      </c>
      <c r="O2690" s="32">
        <f t="shared" si="246"/>
        <v>51.08</v>
      </c>
      <c r="P2690" s="37">
        <f t="shared" si="251"/>
        <v>61.295999999999992</v>
      </c>
      <c r="Q2690" s="32">
        <f t="shared" si="247"/>
        <v>3.9200000000000017</v>
      </c>
      <c r="R2690" s="32">
        <f t="shared" si="248"/>
        <v>-6.2959999999999923</v>
      </c>
      <c r="S2690" s="26">
        <f t="shared" si="249"/>
        <v>1</v>
      </c>
      <c r="T2690" s="26">
        <f t="shared" si="250"/>
        <v>0</v>
      </c>
    </row>
    <row r="2691" spans="13:20" ht="15" x14ac:dyDescent="0.3">
      <c r="M2691" s="34">
        <v>2685.5</v>
      </c>
      <c r="N2691" s="34">
        <v>10.6</v>
      </c>
      <c r="O2691" s="32">
        <f t="shared" si="246"/>
        <v>51.08</v>
      </c>
      <c r="P2691" s="37">
        <f t="shared" si="251"/>
        <v>61.295999999999992</v>
      </c>
      <c r="Q2691" s="32">
        <f t="shared" si="247"/>
        <v>3.9200000000000017</v>
      </c>
      <c r="R2691" s="32">
        <f t="shared" si="248"/>
        <v>-6.2959999999999923</v>
      </c>
      <c r="S2691" s="26">
        <f t="shared" si="249"/>
        <v>1</v>
      </c>
      <c r="T2691" s="26">
        <f t="shared" si="250"/>
        <v>0</v>
      </c>
    </row>
    <row r="2692" spans="13:20" ht="15" x14ac:dyDescent="0.3">
      <c r="M2692" s="34">
        <v>2686.5</v>
      </c>
      <c r="N2692" s="34">
        <v>10.6</v>
      </c>
      <c r="O2692" s="32">
        <f t="shared" si="246"/>
        <v>51.08</v>
      </c>
      <c r="P2692" s="37">
        <f t="shared" si="251"/>
        <v>61.295999999999992</v>
      </c>
      <c r="Q2692" s="32">
        <f t="shared" si="247"/>
        <v>3.9200000000000017</v>
      </c>
      <c r="R2692" s="32">
        <f t="shared" si="248"/>
        <v>-6.2959999999999923</v>
      </c>
      <c r="S2692" s="26">
        <f t="shared" si="249"/>
        <v>1</v>
      </c>
      <c r="T2692" s="26">
        <f t="shared" si="250"/>
        <v>0</v>
      </c>
    </row>
    <row r="2693" spans="13:20" ht="15" x14ac:dyDescent="0.3">
      <c r="M2693" s="34">
        <v>2687.5</v>
      </c>
      <c r="N2693" s="34">
        <v>10</v>
      </c>
      <c r="O2693" s="32">
        <f t="shared" si="246"/>
        <v>50</v>
      </c>
      <c r="P2693" s="37">
        <f t="shared" si="251"/>
        <v>60</v>
      </c>
      <c r="Q2693" s="32">
        <f t="shared" si="247"/>
        <v>5</v>
      </c>
      <c r="R2693" s="32">
        <f t="shared" si="248"/>
        <v>-5</v>
      </c>
      <c r="S2693" s="26">
        <f t="shared" si="249"/>
        <v>1</v>
      </c>
      <c r="T2693" s="26">
        <f t="shared" si="250"/>
        <v>0</v>
      </c>
    </row>
    <row r="2694" spans="13:20" ht="15" x14ac:dyDescent="0.3">
      <c r="M2694" s="34">
        <v>2688.5</v>
      </c>
      <c r="N2694" s="34">
        <v>9.4</v>
      </c>
      <c r="O2694" s="32">
        <f t="shared" ref="O2694:O2757" si="252">CONVERT(N2694,"C","F")</f>
        <v>48.92</v>
      </c>
      <c r="P2694" s="37">
        <f t="shared" si="251"/>
        <v>58.704000000000001</v>
      </c>
      <c r="Q2694" s="32">
        <f t="shared" ref="Q2694:Q2757" si="253">$L$3-O2694</f>
        <v>6.0799999999999983</v>
      </c>
      <c r="R2694" s="32">
        <f t="shared" ref="R2694:R2757" si="254">$L$3-P2694</f>
        <v>-3.7040000000000006</v>
      </c>
      <c r="S2694" s="26">
        <f t="shared" ref="S2694:S2757" si="255">IF(O2694&lt;=$L$3, 1, 0)</f>
        <v>1</v>
      </c>
      <c r="T2694" s="26">
        <f t="shared" ref="T2694:T2757" si="256">IF(P2694&lt;=$L$3, 1, 0)</f>
        <v>0</v>
      </c>
    </row>
    <row r="2695" spans="13:20" ht="15" x14ac:dyDescent="0.3">
      <c r="M2695" s="34">
        <v>2689.5</v>
      </c>
      <c r="N2695" s="34">
        <v>8.9</v>
      </c>
      <c r="O2695" s="32">
        <f t="shared" si="252"/>
        <v>48.019999999999996</v>
      </c>
      <c r="P2695" s="37">
        <f t="shared" ref="P2695:P2758" si="257">O2695*1.2</f>
        <v>57.623999999999995</v>
      </c>
      <c r="Q2695" s="32">
        <f t="shared" si="253"/>
        <v>6.980000000000004</v>
      </c>
      <c r="R2695" s="32">
        <f t="shared" si="254"/>
        <v>-2.6239999999999952</v>
      </c>
      <c r="S2695" s="26">
        <f t="shared" si="255"/>
        <v>1</v>
      </c>
      <c r="T2695" s="26">
        <f t="shared" si="256"/>
        <v>0</v>
      </c>
    </row>
    <row r="2696" spans="13:20" ht="15" x14ac:dyDescent="0.3">
      <c r="M2696" s="34">
        <v>2690.5</v>
      </c>
      <c r="N2696" s="34">
        <v>10.6</v>
      </c>
      <c r="O2696" s="32">
        <f t="shared" si="252"/>
        <v>51.08</v>
      </c>
      <c r="P2696" s="37">
        <f t="shared" si="257"/>
        <v>61.295999999999992</v>
      </c>
      <c r="Q2696" s="32">
        <f t="shared" si="253"/>
        <v>3.9200000000000017</v>
      </c>
      <c r="R2696" s="32">
        <f t="shared" si="254"/>
        <v>-6.2959999999999923</v>
      </c>
      <c r="S2696" s="26">
        <f t="shared" si="255"/>
        <v>1</v>
      </c>
      <c r="T2696" s="26">
        <f t="shared" si="256"/>
        <v>0</v>
      </c>
    </row>
    <row r="2697" spans="13:20" ht="15" x14ac:dyDescent="0.3">
      <c r="M2697" s="34">
        <v>2691.5</v>
      </c>
      <c r="N2697" s="34">
        <v>10.6</v>
      </c>
      <c r="O2697" s="32">
        <f t="shared" si="252"/>
        <v>51.08</v>
      </c>
      <c r="P2697" s="37">
        <f t="shared" si="257"/>
        <v>61.295999999999992</v>
      </c>
      <c r="Q2697" s="32">
        <f t="shared" si="253"/>
        <v>3.9200000000000017</v>
      </c>
      <c r="R2697" s="32">
        <f t="shared" si="254"/>
        <v>-6.2959999999999923</v>
      </c>
      <c r="S2697" s="26">
        <f t="shared" si="255"/>
        <v>1</v>
      </c>
      <c r="T2697" s="26">
        <f t="shared" si="256"/>
        <v>0</v>
      </c>
    </row>
    <row r="2698" spans="13:20" ht="15" x14ac:dyDescent="0.3">
      <c r="M2698" s="34">
        <v>2692.5</v>
      </c>
      <c r="N2698" s="34">
        <v>11.7</v>
      </c>
      <c r="O2698" s="32">
        <f t="shared" si="252"/>
        <v>53.06</v>
      </c>
      <c r="P2698" s="37">
        <f t="shared" si="257"/>
        <v>63.671999999999997</v>
      </c>
      <c r="Q2698" s="32">
        <f t="shared" si="253"/>
        <v>1.9399999999999977</v>
      </c>
      <c r="R2698" s="32">
        <f t="shared" si="254"/>
        <v>-8.671999999999997</v>
      </c>
      <c r="S2698" s="26">
        <f t="shared" si="255"/>
        <v>1</v>
      </c>
      <c r="T2698" s="26">
        <f t="shared" si="256"/>
        <v>0</v>
      </c>
    </row>
    <row r="2699" spans="13:20" ht="15" x14ac:dyDescent="0.3">
      <c r="M2699" s="34">
        <v>2693.5</v>
      </c>
      <c r="N2699" s="34">
        <v>10.6</v>
      </c>
      <c r="O2699" s="32">
        <f t="shared" si="252"/>
        <v>51.08</v>
      </c>
      <c r="P2699" s="37">
        <f t="shared" si="257"/>
        <v>61.295999999999992</v>
      </c>
      <c r="Q2699" s="32">
        <f t="shared" si="253"/>
        <v>3.9200000000000017</v>
      </c>
      <c r="R2699" s="32">
        <f t="shared" si="254"/>
        <v>-6.2959999999999923</v>
      </c>
      <c r="S2699" s="26">
        <f t="shared" si="255"/>
        <v>1</v>
      </c>
      <c r="T2699" s="26">
        <f t="shared" si="256"/>
        <v>0</v>
      </c>
    </row>
    <row r="2700" spans="13:20" ht="15" x14ac:dyDescent="0.3">
      <c r="M2700" s="34">
        <v>2694.5</v>
      </c>
      <c r="N2700" s="34">
        <v>11.7</v>
      </c>
      <c r="O2700" s="32">
        <f t="shared" si="252"/>
        <v>53.06</v>
      </c>
      <c r="P2700" s="37">
        <f t="shared" si="257"/>
        <v>63.671999999999997</v>
      </c>
      <c r="Q2700" s="32">
        <f t="shared" si="253"/>
        <v>1.9399999999999977</v>
      </c>
      <c r="R2700" s="32">
        <f t="shared" si="254"/>
        <v>-8.671999999999997</v>
      </c>
      <c r="S2700" s="26">
        <f t="shared" si="255"/>
        <v>1</v>
      </c>
      <c r="T2700" s="26">
        <f t="shared" si="256"/>
        <v>0</v>
      </c>
    </row>
    <row r="2701" spans="13:20" ht="15" x14ac:dyDescent="0.3">
      <c r="M2701" s="34">
        <v>2695.5</v>
      </c>
      <c r="N2701" s="34">
        <v>11.1</v>
      </c>
      <c r="O2701" s="32">
        <f t="shared" si="252"/>
        <v>51.980000000000004</v>
      </c>
      <c r="P2701" s="37">
        <f t="shared" si="257"/>
        <v>62.376000000000005</v>
      </c>
      <c r="Q2701" s="32">
        <f t="shared" si="253"/>
        <v>3.019999999999996</v>
      </c>
      <c r="R2701" s="32">
        <f t="shared" si="254"/>
        <v>-7.3760000000000048</v>
      </c>
      <c r="S2701" s="26">
        <f t="shared" si="255"/>
        <v>1</v>
      </c>
      <c r="T2701" s="26">
        <f t="shared" si="256"/>
        <v>0</v>
      </c>
    </row>
    <row r="2702" spans="13:20" ht="15" x14ac:dyDescent="0.3">
      <c r="M2702" s="34">
        <v>2696.5</v>
      </c>
      <c r="N2702" s="34">
        <v>13.3</v>
      </c>
      <c r="O2702" s="32">
        <f t="shared" si="252"/>
        <v>55.94</v>
      </c>
      <c r="P2702" s="37">
        <f t="shared" si="257"/>
        <v>67.128</v>
      </c>
      <c r="Q2702" s="32">
        <f t="shared" si="253"/>
        <v>-0.93999999999999773</v>
      </c>
      <c r="R2702" s="32">
        <f t="shared" si="254"/>
        <v>-12.128</v>
      </c>
      <c r="S2702" s="26">
        <f t="shared" si="255"/>
        <v>0</v>
      </c>
      <c r="T2702" s="26">
        <f t="shared" si="256"/>
        <v>0</v>
      </c>
    </row>
    <row r="2703" spans="13:20" ht="15" x14ac:dyDescent="0.3">
      <c r="M2703" s="34">
        <v>2697.5</v>
      </c>
      <c r="N2703" s="34">
        <v>13.3</v>
      </c>
      <c r="O2703" s="32">
        <f t="shared" si="252"/>
        <v>55.94</v>
      </c>
      <c r="P2703" s="37">
        <f t="shared" si="257"/>
        <v>67.128</v>
      </c>
      <c r="Q2703" s="32">
        <f t="shared" si="253"/>
        <v>-0.93999999999999773</v>
      </c>
      <c r="R2703" s="32">
        <f t="shared" si="254"/>
        <v>-12.128</v>
      </c>
      <c r="S2703" s="26">
        <f t="shared" si="255"/>
        <v>0</v>
      </c>
      <c r="T2703" s="26">
        <f t="shared" si="256"/>
        <v>0</v>
      </c>
    </row>
    <row r="2704" spans="13:20" ht="15" x14ac:dyDescent="0.3">
      <c r="M2704" s="34">
        <v>2698.5</v>
      </c>
      <c r="N2704" s="34">
        <v>14.4</v>
      </c>
      <c r="O2704" s="32">
        <f t="shared" si="252"/>
        <v>57.92</v>
      </c>
      <c r="P2704" s="37">
        <f t="shared" si="257"/>
        <v>69.504000000000005</v>
      </c>
      <c r="Q2704" s="32">
        <f t="shared" si="253"/>
        <v>-2.9200000000000017</v>
      </c>
      <c r="R2704" s="32">
        <f t="shared" si="254"/>
        <v>-14.504000000000005</v>
      </c>
      <c r="S2704" s="26">
        <f t="shared" si="255"/>
        <v>0</v>
      </c>
      <c r="T2704" s="26">
        <f t="shared" si="256"/>
        <v>0</v>
      </c>
    </row>
    <row r="2705" spans="13:20" ht="15" x14ac:dyDescent="0.3">
      <c r="M2705" s="34">
        <v>2699.5</v>
      </c>
      <c r="N2705" s="34">
        <v>13.3</v>
      </c>
      <c r="O2705" s="32">
        <f t="shared" si="252"/>
        <v>55.94</v>
      </c>
      <c r="P2705" s="37">
        <f t="shared" si="257"/>
        <v>67.128</v>
      </c>
      <c r="Q2705" s="32">
        <f t="shared" si="253"/>
        <v>-0.93999999999999773</v>
      </c>
      <c r="R2705" s="32">
        <f t="shared" si="254"/>
        <v>-12.128</v>
      </c>
      <c r="S2705" s="26">
        <f t="shared" si="255"/>
        <v>0</v>
      </c>
      <c r="T2705" s="26">
        <f t="shared" si="256"/>
        <v>0</v>
      </c>
    </row>
    <row r="2706" spans="13:20" ht="15" x14ac:dyDescent="0.3">
      <c r="M2706" s="34">
        <v>2700.5</v>
      </c>
      <c r="N2706" s="34">
        <v>11.7</v>
      </c>
      <c r="O2706" s="32">
        <f t="shared" si="252"/>
        <v>53.06</v>
      </c>
      <c r="P2706" s="37">
        <f t="shared" si="257"/>
        <v>63.671999999999997</v>
      </c>
      <c r="Q2706" s="32">
        <f t="shared" si="253"/>
        <v>1.9399999999999977</v>
      </c>
      <c r="R2706" s="32">
        <f t="shared" si="254"/>
        <v>-8.671999999999997</v>
      </c>
      <c r="S2706" s="26">
        <f t="shared" si="255"/>
        <v>1</v>
      </c>
      <c r="T2706" s="26">
        <f t="shared" si="256"/>
        <v>0</v>
      </c>
    </row>
    <row r="2707" spans="13:20" ht="15" x14ac:dyDescent="0.3">
      <c r="M2707" s="34">
        <v>2701.5</v>
      </c>
      <c r="N2707" s="34">
        <v>11.7</v>
      </c>
      <c r="O2707" s="32">
        <f t="shared" si="252"/>
        <v>53.06</v>
      </c>
      <c r="P2707" s="37">
        <f t="shared" si="257"/>
        <v>63.671999999999997</v>
      </c>
      <c r="Q2707" s="32">
        <f t="shared" si="253"/>
        <v>1.9399999999999977</v>
      </c>
      <c r="R2707" s="32">
        <f t="shared" si="254"/>
        <v>-8.671999999999997</v>
      </c>
      <c r="S2707" s="26">
        <f t="shared" si="255"/>
        <v>1</v>
      </c>
      <c r="T2707" s="26">
        <f t="shared" si="256"/>
        <v>0</v>
      </c>
    </row>
    <row r="2708" spans="13:20" ht="15" x14ac:dyDescent="0.3">
      <c r="M2708" s="34">
        <v>2702.5</v>
      </c>
      <c r="N2708" s="34">
        <v>11.1</v>
      </c>
      <c r="O2708" s="32">
        <f t="shared" si="252"/>
        <v>51.980000000000004</v>
      </c>
      <c r="P2708" s="37">
        <f t="shared" si="257"/>
        <v>62.376000000000005</v>
      </c>
      <c r="Q2708" s="32">
        <f t="shared" si="253"/>
        <v>3.019999999999996</v>
      </c>
      <c r="R2708" s="32">
        <f t="shared" si="254"/>
        <v>-7.3760000000000048</v>
      </c>
      <c r="S2708" s="26">
        <f t="shared" si="255"/>
        <v>1</v>
      </c>
      <c r="T2708" s="26">
        <f t="shared" si="256"/>
        <v>0</v>
      </c>
    </row>
    <row r="2709" spans="13:20" ht="15" x14ac:dyDescent="0.3">
      <c r="M2709" s="34">
        <v>2703.5</v>
      </c>
      <c r="N2709" s="34">
        <v>10.6</v>
      </c>
      <c r="O2709" s="32">
        <f t="shared" si="252"/>
        <v>51.08</v>
      </c>
      <c r="P2709" s="37">
        <f t="shared" si="257"/>
        <v>61.295999999999992</v>
      </c>
      <c r="Q2709" s="32">
        <f t="shared" si="253"/>
        <v>3.9200000000000017</v>
      </c>
      <c r="R2709" s="32">
        <f t="shared" si="254"/>
        <v>-6.2959999999999923</v>
      </c>
      <c r="S2709" s="26">
        <f t="shared" si="255"/>
        <v>1</v>
      </c>
      <c r="T2709" s="26">
        <f t="shared" si="256"/>
        <v>0</v>
      </c>
    </row>
    <row r="2710" spans="13:20" ht="15" x14ac:dyDescent="0.3">
      <c r="M2710" s="34">
        <v>2704.5</v>
      </c>
      <c r="N2710" s="34">
        <v>9.4</v>
      </c>
      <c r="O2710" s="32">
        <f t="shared" si="252"/>
        <v>48.92</v>
      </c>
      <c r="P2710" s="37">
        <f t="shared" si="257"/>
        <v>58.704000000000001</v>
      </c>
      <c r="Q2710" s="32">
        <f t="shared" si="253"/>
        <v>6.0799999999999983</v>
      </c>
      <c r="R2710" s="32">
        <f t="shared" si="254"/>
        <v>-3.7040000000000006</v>
      </c>
      <c r="S2710" s="26">
        <f t="shared" si="255"/>
        <v>1</v>
      </c>
      <c r="T2710" s="26">
        <f t="shared" si="256"/>
        <v>0</v>
      </c>
    </row>
    <row r="2711" spans="13:20" ht="15" x14ac:dyDescent="0.3">
      <c r="M2711" s="34">
        <v>2705.5</v>
      </c>
      <c r="N2711" s="34">
        <v>8.3000000000000007</v>
      </c>
      <c r="O2711" s="32">
        <f t="shared" si="252"/>
        <v>46.94</v>
      </c>
      <c r="P2711" s="37">
        <f t="shared" si="257"/>
        <v>56.327999999999996</v>
      </c>
      <c r="Q2711" s="32">
        <f t="shared" si="253"/>
        <v>8.0600000000000023</v>
      </c>
      <c r="R2711" s="32">
        <f t="shared" si="254"/>
        <v>-1.3279999999999959</v>
      </c>
      <c r="S2711" s="26">
        <f t="shared" si="255"/>
        <v>1</v>
      </c>
      <c r="T2711" s="26">
        <f t="shared" si="256"/>
        <v>0</v>
      </c>
    </row>
    <row r="2712" spans="13:20" ht="15" x14ac:dyDescent="0.3">
      <c r="M2712" s="34">
        <v>2706.5</v>
      </c>
      <c r="N2712" s="34">
        <v>7.8</v>
      </c>
      <c r="O2712" s="32">
        <f t="shared" si="252"/>
        <v>46.04</v>
      </c>
      <c r="P2712" s="37">
        <f t="shared" si="257"/>
        <v>55.247999999999998</v>
      </c>
      <c r="Q2712" s="32">
        <f t="shared" si="253"/>
        <v>8.9600000000000009</v>
      </c>
      <c r="R2712" s="32">
        <f t="shared" si="254"/>
        <v>-0.24799999999999756</v>
      </c>
      <c r="S2712" s="26">
        <f t="shared" si="255"/>
        <v>1</v>
      </c>
      <c r="T2712" s="26">
        <f t="shared" si="256"/>
        <v>0</v>
      </c>
    </row>
    <row r="2713" spans="13:20" ht="15" x14ac:dyDescent="0.3">
      <c r="M2713" s="34">
        <v>2707.5</v>
      </c>
      <c r="N2713" s="34">
        <v>7.8</v>
      </c>
      <c r="O2713" s="32">
        <f t="shared" si="252"/>
        <v>46.04</v>
      </c>
      <c r="P2713" s="37">
        <f t="shared" si="257"/>
        <v>55.247999999999998</v>
      </c>
      <c r="Q2713" s="32">
        <f t="shared" si="253"/>
        <v>8.9600000000000009</v>
      </c>
      <c r="R2713" s="32">
        <f t="shared" si="254"/>
        <v>-0.24799999999999756</v>
      </c>
      <c r="S2713" s="26">
        <f t="shared" si="255"/>
        <v>1</v>
      </c>
      <c r="T2713" s="26">
        <f t="shared" si="256"/>
        <v>0</v>
      </c>
    </row>
    <row r="2714" spans="13:20" ht="15" x14ac:dyDescent="0.3">
      <c r="M2714" s="34">
        <v>2708.5</v>
      </c>
      <c r="N2714" s="34">
        <v>8.3000000000000007</v>
      </c>
      <c r="O2714" s="32">
        <f t="shared" si="252"/>
        <v>46.94</v>
      </c>
      <c r="P2714" s="37">
        <f t="shared" si="257"/>
        <v>56.327999999999996</v>
      </c>
      <c r="Q2714" s="32">
        <f t="shared" si="253"/>
        <v>8.0600000000000023</v>
      </c>
      <c r="R2714" s="32">
        <f t="shared" si="254"/>
        <v>-1.3279999999999959</v>
      </c>
      <c r="S2714" s="26">
        <f t="shared" si="255"/>
        <v>1</v>
      </c>
      <c r="T2714" s="26">
        <f t="shared" si="256"/>
        <v>0</v>
      </c>
    </row>
    <row r="2715" spans="13:20" ht="15" x14ac:dyDescent="0.3">
      <c r="M2715" s="34">
        <v>2709.5</v>
      </c>
      <c r="N2715" s="34">
        <v>8.3000000000000007</v>
      </c>
      <c r="O2715" s="32">
        <f t="shared" si="252"/>
        <v>46.94</v>
      </c>
      <c r="P2715" s="37">
        <f t="shared" si="257"/>
        <v>56.327999999999996</v>
      </c>
      <c r="Q2715" s="32">
        <f t="shared" si="253"/>
        <v>8.0600000000000023</v>
      </c>
      <c r="R2715" s="32">
        <f t="shared" si="254"/>
        <v>-1.3279999999999959</v>
      </c>
      <c r="S2715" s="26">
        <f t="shared" si="255"/>
        <v>1</v>
      </c>
      <c r="T2715" s="26">
        <f t="shared" si="256"/>
        <v>0</v>
      </c>
    </row>
    <row r="2716" spans="13:20" ht="15" x14ac:dyDescent="0.3">
      <c r="M2716" s="34">
        <v>2710.5</v>
      </c>
      <c r="N2716" s="34">
        <v>9.4</v>
      </c>
      <c r="O2716" s="32">
        <f t="shared" si="252"/>
        <v>48.92</v>
      </c>
      <c r="P2716" s="37">
        <f t="shared" si="257"/>
        <v>58.704000000000001</v>
      </c>
      <c r="Q2716" s="32">
        <f t="shared" si="253"/>
        <v>6.0799999999999983</v>
      </c>
      <c r="R2716" s="32">
        <f t="shared" si="254"/>
        <v>-3.7040000000000006</v>
      </c>
      <c r="S2716" s="26">
        <f t="shared" si="255"/>
        <v>1</v>
      </c>
      <c r="T2716" s="26">
        <f t="shared" si="256"/>
        <v>0</v>
      </c>
    </row>
    <row r="2717" spans="13:20" ht="15" x14ac:dyDescent="0.3">
      <c r="M2717" s="34">
        <v>2711.5</v>
      </c>
      <c r="N2717" s="34">
        <v>8.9</v>
      </c>
      <c r="O2717" s="32">
        <f t="shared" si="252"/>
        <v>48.019999999999996</v>
      </c>
      <c r="P2717" s="37">
        <f t="shared" si="257"/>
        <v>57.623999999999995</v>
      </c>
      <c r="Q2717" s="32">
        <f t="shared" si="253"/>
        <v>6.980000000000004</v>
      </c>
      <c r="R2717" s="32">
        <f t="shared" si="254"/>
        <v>-2.6239999999999952</v>
      </c>
      <c r="S2717" s="26">
        <f t="shared" si="255"/>
        <v>1</v>
      </c>
      <c r="T2717" s="26">
        <f t="shared" si="256"/>
        <v>0</v>
      </c>
    </row>
    <row r="2718" spans="13:20" ht="15" x14ac:dyDescent="0.3">
      <c r="M2718" s="34">
        <v>2712.5</v>
      </c>
      <c r="N2718" s="34">
        <v>8.3000000000000007</v>
      </c>
      <c r="O2718" s="32">
        <f t="shared" si="252"/>
        <v>46.94</v>
      </c>
      <c r="P2718" s="37">
        <f t="shared" si="257"/>
        <v>56.327999999999996</v>
      </c>
      <c r="Q2718" s="32">
        <f t="shared" si="253"/>
        <v>8.0600000000000023</v>
      </c>
      <c r="R2718" s="32">
        <f t="shared" si="254"/>
        <v>-1.3279999999999959</v>
      </c>
      <c r="S2718" s="26">
        <f t="shared" si="255"/>
        <v>1</v>
      </c>
      <c r="T2718" s="26">
        <f t="shared" si="256"/>
        <v>0</v>
      </c>
    </row>
    <row r="2719" spans="13:20" ht="15" x14ac:dyDescent="0.3">
      <c r="M2719" s="34">
        <v>2713.5</v>
      </c>
      <c r="N2719" s="34">
        <v>8.3000000000000007</v>
      </c>
      <c r="O2719" s="32">
        <f t="shared" si="252"/>
        <v>46.94</v>
      </c>
      <c r="P2719" s="37">
        <f t="shared" si="257"/>
        <v>56.327999999999996</v>
      </c>
      <c r="Q2719" s="32">
        <f t="shared" si="253"/>
        <v>8.0600000000000023</v>
      </c>
      <c r="R2719" s="32">
        <f t="shared" si="254"/>
        <v>-1.3279999999999959</v>
      </c>
      <c r="S2719" s="26">
        <f t="shared" si="255"/>
        <v>1</v>
      </c>
      <c r="T2719" s="26">
        <f t="shared" si="256"/>
        <v>0</v>
      </c>
    </row>
    <row r="2720" spans="13:20" ht="15" x14ac:dyDescent="0.3">
      <c r="M2720" s="34">
        <v>2714.5</v>
      </c>
      <c r="N2720" s="34">
        <v>7.8</v>
      </c>
      <c r="O2720" s="32">
        <f t="shared" si="252"/>
        <v>46.04</v>
      </c>
      <c r="P2720" s="37">
        <f t="shared" si="257"/>
        <v>55.247999999999998</v>
      </c>
      <c r="Q2720" s="32">
        <f t="shared" si="253"/>
        <v>8.9600000000000009</v>
      </c>
      <c r="R2720" s="32">
        <f t="shared" si="254"/>
        <v>-0.24799999999999756</v>
      </c>
      <c r="S2720" s="26">
        <f t="shared" si="255"/>
        <v>1</v>
      </c>
      <c r="T2720" s="26">
        <f t="shared" si="256"/>
        <v>0</v>
      </c>
    </row>
    <row r="2721" spans="13:20" ht="15" x14ac:dyDescent="0.3">
      <c r="M2721" s="34">
        <v>2715.5</v>
      </c>
      <c r="N2721" s="34">
        <v>7.8</v>
      </c>
      <c r="O2721" s="32">
        <f t="shared" si="252"/>
        <v>46.04</v>
      </c>
      <c r="P2721" s="37">
        <f t="shared" si="257"/>
        <v>55.247999999999998</v>
      </c>
      <c r="Q2721" s="32">
        <f t="shared" si="253"/>
        <v>8.9600000000000009</v>
      </c>
      <c r="R2721" s="32">
        <f t="shared" si="254"/>
        <v>-0.24799999999999756</v>
      </c>
      <c r="S2721" s="26">
        <f t="shared" si="255"/>
        <v>1</v>
      </c>
      <c r="T2721" s="26">
        <f t="shared" si="256"/>
        <v>0</v>
      </c>
    </row>
    <row r="2722" spans="13:20" ht="15" x14ac:dyDescent="0.3">
      <c r="M2722" s="34">
        <v>2716.5</v>
      </c>
      <c r="N2722" s="34">
        <v>5.6</v>
      </c>
      <c r="O2722" s="32">
        <f t="shared" si="252"/>
        <v>42.08</v>
      </c>
      <c r="P2722" s="37">
        <f t="shared" si="257"/>
        <v>50.495999999999995</v>
      </c>
      <c r="Q2722" s="32">
        <f t="shared" si="253"/>
        <v>12.920000000000002</v>
      </c>
      <c r="R2722" s="32">
        <f t="shared" si="254"/>
        <v>4.5040000000000049</v>
      </c>
      <c r="S2722" s="26">
        <f t="shared" si="255"/>
        <v>1</v>
      </c>
      <c r="T2722" s="26">
        <f t="shared" si="256"/>
        <v>1</v>
      </c>
    </row>
    <row r="2723" spans="13:20" ht="15" x14ac:dyDescent="0.3">
      <c r="M2723" s="34">
        <v>2717.5</v>
      </c>
      <c r="N2723" s="34">
        <v>7.8</v>
      </c>
      <c r="O2723" s="32">
        <f t="shared" si="252"/>
        <v>46.04</v>
      </c>
      <c r="P2723" s="37">
        <f t="shared" si="257"/>
        <v>55.247999999999998</v>
      </c>
      <c r="Q2723" s="32">
        <f t="shared" si="253"/>
        <v>8.9600000000000009</v>
      </c>
      <c r="R2723" s="32">
        <f t="shared" si="254"/>
        <v>-0.24799999999999756</v>
      </c>
      <c r="S2723" s="26">
        <f t="shared" si="255"/>
        <v>1</v>
      </c>
      <c r="T2723" s="26">
        <f t="shared" si="256"/>
        <v>0</v>
      </c>
    </row>
    <row r="2724" spans="13:20" ht="15" x14ac:dyDescent="0.3">
      <c r="M2724" s="34">
        <v>2718.5</v>
      </c>
      <c r="N2724" s="34">
        <v>9.4</v>
      </c>
      <c r="O2724" s="32">
        <f t="shared" si="252"/>
        <v>48.92</v>
      </c>
      <c r="P2724" s="37">
        <f t="shared" si="257"/>
        <v>58.704000000000001</v>
      </c>
      <c r="Q2724" s="32">
        <f t="shared" si="253"/>
        <v>6.0799999999999983</v>
      </c>
      <c r="R2724" s="32">
        <f t="shared" si="254"/>
        <v>-3.7040000000000006</v>
      </c>
      <c r="S2724" s="26">
        <f t="shared" si="255"/>
        <v>1</v>
      </c>
      <c r="T2724" s="26">
        <f t="shared" si="256"/>
        <v>0</v>
      </c>
    </row>
    <row r="2725" spans="13:20" ht="15" x14ac:dyDescent="0.3">
      <c r="M2725" s="34">
        <v>2719.5</v>
      </c>
      <c r="N2725" s="34">
        <v>10.6</v>
      </c>
      <c r="O2725" s="32">
        <f t="shared" si="252"/>
        <v>51.08</v>
      </c>
      <c r="P2725" s="37">
        <f t="shared" si="257"/>
        <v>61.295999999999992</v>
      </c>
      <c r="Q2725" s="32">
        <f t="shared" si="253"/>
        <v>3.9200000000000017</v>
      </c>
      <c r="R2725" s="32">
        <f t="shared" si="254"/>
        <v>-6.2959999999999923</v>
      </c>
      <c r="S2725" s="26">
        <f t="shared" si="255"/>
        <v>1</v>
      </c>
      <c r="T2725" s="26">
        <f t="shared" si="256"/>
        <v>0</v>
      </c>
    </row>
    <row r="2726" spans="13:20" ht="15" x14ac:dyDescent="0.3">
      <c r="M2726" s="34">
        <v>2720.5</v>
      </c>
      <c r="N2726" s="34">
        <v>10.6</v>
      </c>
      <c r="O2726" s="32">
        <f t="shared" si="252"/>
        <v>51.08</v>
      </c>
      <c r="P2726" s="37">
        <f t="shared" si="257"/>
        <v>61.295999999999992</v>
      </c>
      <c r="Q2726" s="32">
        <f t="shared" si="253"/>
        <v>3.9200000000000017</v>
      </c>
      <c r="R2726" s="32">
        <f t="shared" si="254"/>
        <v>-6.2959999999999923</v>
      </c>
      <c r="S2726" s="26">
        <f t="shared" si="255"/>
        <v>1</v>
      </c>
      <c r="T2726" s="26">
        <f t="shared" si="256"/>
        <v>0</v>
      </c>
    </row>
    <row r="2727" spans="13:20" ht="15" x14ac:dyDescent="0.3">
      <c r="M2727" s="34">
        <v>2721.5</v>
      </c>
      <c r="N2727" s="34">
        <v>10</v>
      </c>
      <c r="O2727" s="32">
        <f t="shared" si="252"/>
        <v>50</v>
      </c>
      <c r="P2727" s="37">
        <f t="shared" si="257"/>
        <v>60</v>
      </c>
      <c r="Q2727" s="32">
        <f t="shared" si="253"/>
        <v>5</v>
      </c>
      <c r="R2727" s="32">
        <f t="shared" si="254"/>
        <v>-5</v>
      </c>
      <c r="S2727" s="26">
        <f t="shared" si="255"/>
        <v>1</v>
      </c>
      <c r="T2727" s="26">
        <f t="shared" si="256"/>
        <v>0</v>
      </c>
    </row>
    <row r="2728" spans="13:20" ht="15" x14ac:dyDescent="0.3">
      <c r="M2728" s="34">
        <v>2722.5</v>
      </c>
      <c r="N2728" s="34">
        <v>9.4</v>
      </c>
      <c r="O2728" s="32">
        <f t="shared" si="252"/>
        <v>48.92</v>
      </c>
      <c r="P2728" s="37">
        <f t="shared" si="257"/>
        <v>58.704000000000001</v>
      </c>
      <c r="Q2728" s="32">
        <f t="shared" si="253"/>
        <v>6.0799999999999983</v>
      </c>
      <c r="R2728" s="32">
        <f t="shared" si="254"/>
        <v>-3.7040000000000006</v>
      </c>
      <c r="S2728" s="26">
        <f t="shared" si="255"/>
        <v>1</v>
      </c>
      <c r="T2728" s="26">
        <f t="shared" si="256"/>
        <v>0</v>
      </c>
    </row>
    <row r="2729" spans="13:20" ht="15" x14ac:dyDescent="0.3">
      <c r="M2729" s="34">
        <v>2723.5</v>
      </c>
      <c r="N2729" s="34">
        <v>9.4</v>
      </c>
      <c r="O2729" s="32">
        <f t="shared" si="252"/>
        <v>48.92</v>
      </c>
      <c r="P2729" s="37">
        <f t="shared" si="257"/>
        <v>58.704000000000001</v>
      </c>
      <c r="Q2729" s="32">
        <f t="shared" si="253"/>
        <v>6.0799999999999983</v>
      </c>
      <c r="R2729" s="32">
        <f t="shared" si="254"/>
        <v>-3.7040000000000006</v>
      </c>
      <c r="S2729" s="26">
        <f t="shared" si="255"/>
        <v>1</v>
      </c>
      <c r="T2729" s="26">
        <f t="shared" si="256"/>
        <v>0</v>
      </c>
    </row>
    <row r="2730" spans="13:20" ht="15" x14ac:dyDescent="0.3">
      <c r="M2730" s="34">
        <v>2724.5</v>
      </c>
      <c r="N2730" s="34">
        <v>9.4</v>
      </c>
      <c r="O2730" s="32">
        <f t="shared" si="252"/>
        <v>48.92</v>
      </c>
      <c r="P2730" s="37">
        <f t="shared" si="257"/>
        <v>58.704000000000001</v>
      </c>
      <c r="Q2730" s="32">
        <f t="shared" si="253"/>
        <v>6.0799999999999983</v>
      </c>
      <c r="R2730" s="32">
        <f t="shared" si="254"/>
        <v>-3.7040000000000006</v>
      </c>
      <c r="S2730" s="26">
        <f t="shared" si="255"/>
        <v>1</v>
      </c>
      <c r="T2730" s="26">
        <f t="shared" si="256"/>
        <v>0</v>
      </c>
    </row>
    <row r="2731" spans="13:20" ht="15" x14ac:dyDescent="0.3">
      <c r="M2731" s="34">
        <v>2725.5</v>
      </c>
      <c r="N2731" s="34">
        <v>9.4</v>
      </c>
      <c r="O2731" s="32">
        <f t="shared" si="252"/>
        <v>48.92</v>
      </c>
      <c r="P2731" s="37">
        <f t="shared" si="257"/>
        <v>58.704000000000001</v>
      </c>
      <c r="Q2731" s="32">
        <f t="shared" si="253"/>
        <v>6.0799999999999983</v>
      </c>
      <c r="R2731" s="32">
        <f t="shared" si="254"/>
        <v>-3.7040000000000006</v>
      </c>
      <c r="S2731" s="26">
        <f t="shared" si="255"/>
        <v>1</v>
      </c>
      <c r="T2731" s="26">
        <f t="shared" si="256"/>
        <v>0</v>
      </c>
    </row>
    <row r="2732" spans="13:20" ht="15" x14ac:dyDescent="0.3">
      <c r="M2732" s="34">
        <v>2726.5</v>
      </c>
      <c r="N2732" s="34">
        <v>8.3000000000000007</v>
      </c>
      <c r="O2732" s="32">
        <f t="shared" si="252"/>
        <v>46.94</v>
      </c>
      <c r="P2732" s="37">
        <f t="shared" si="257"/>
        <v>56.327999999999996</v>
      </c>
      <c r="Q2732" s="32">
        <f t="shared" si="253"/>
        <v>8.0600000000000023</v>
      </c>
      <c r="R2732" s="32">
        <f t="shared" si="254"/>
        <v>-1.3279999999999959</v>
      </c>
      <c r="S2732" s="26">
        <f t="shared" si="255"/>
        <v>1</v>
      </c>
      <c r="T2732" s="26">
        <f t="shared" si="256"/>
        <v>0</v>
      </c>
    </row>
    <row r="2733" spans="13:20" ht="15" x14ac:dyDescent="0.3">
      <c r="M2733" s="34">
        <v>2727.5</v>
      </c>
      <c r="N2733" s="34">
        <v>8.9</v>
      </c>
      <c r="O2733" s="32">
        <f t="shared" si="252"/>
        <v>48.019999999999996</v>
      </c>
      <c r="P2733" s="37">
        <f t="shared" si="257"/>
        <v>57.623999999999995</v>
      </c>
      <c r="Q2733" s="32">
        <f t="shared" si="253"/>
        <v>6.980000000000004</v>
      </c>
      <c r="R2733" s="32">
        <f t="shared" si="254"/>
        <v>-2.6239999999999952</v>
      </c>
      <c r="S2733" s="26">
        <f t="shared" si="255"/>
        <v>1</v>
      </c>
      <c r="T2733" s="26">
        <f t="shared" si="256"/>
        <v>0</v>
      </c>
    </row>
    <row r="2734" spans="13:20" ht="15" x14ac:dyDescent="0.3">
      <c r="M2734" s="34">
        <v>2728.5</v>
      </c>
      <c r="N2734" s="34">
        <v>8.9</v>
      </c>
      <c r="O2734" s="32">
        <f t="shared" si="252"/>
        <v>48.019999999999996</v>
      </c>
      <c r="P2734" s="37">
        <f t="shared" si="257"/>
        <v>57.623999999999995</v>
      </c>
      <c r="Q2734" s="32">
        <f t="shared" si="253"/>
        <v>6.980000000000004</v>
      </c>
      <c r="R2734" s="32">
        <f t="shared" si="254"/>
        <v>-2.6239999999999952</v>
      </c>
      <c r="S2734" s="26">
        <f t="shared" si="255"/>
        <v>1</v>
      </c>
      <c r="T2734" s="26">
        <f t="shared" si="256"/>
        <v>0</v>
      </c>
    </row>
    <row r="2735" spans="13:20" ht="15" x14ac:dyDescent="0.3">
      <c r="M2735" s="34">
        <v>2729.5</v>
      </c>
      <c r="N2735" s="34">
        <v>8.9</v>
      </c>
      <c r="O2735" s="32">
        <f t="shared" si="252"/>
        <v>48.019999999999996</v>
      </c>
      <c r="P2735" s="37">
        <f t="shared" si="257"/>
        <v>57.623999999999995</v>
      </c>
      <c r="Q2735" s="32">
        <f t="shared" si="253"/>
        <v>6.980000000000004</v>
      </c>
      <c r="R2735" s="32">
        <f t="shared" si="254"/>
        <v>-2.6239999999999952</v>
      </c>
      <c r="S2735" s="26">
        <f t="shared" si="255"/>
        <v>1</v>
      </c>
      <c r="T2735" s="26">
        <f t="shared" si="256"/>
        <v>0</v>
      </c>
    </row>
    <row r="2736" spans="13:20" ht="15" x14ac:dyDescent="0.3">
      <c r="M2736" s="34">
        <v>2730.5</v>
      </c>
      <c r="N2736" s="34">
        <v>9.4</v>
      </c>
      <c r="O2736" s="32">
        <f t="shared" si="252"/>
        <v>48.92</v>
      </c>
      <c r="P2736" s="37">
        <f t="shared" si="257"/>
        <v>58.704000000000001</v>
      </c>
      <c r="Q2736" s="32">
        <f t="shared" si="253"/>
        <v>6.0799999999999983</v>
      </c>
      <c r="R2736" s="32">
        <f t="shared" si="254"/>
        <v>-3.7040000000000006</v>
      </c>
      <c r="S2736" s="26">
        <f t="shared" si="255"/>
        <v>1</v>
      </c>
      <c r="T2736" s="26">
        <f t="shared" si="256"/>
        <v>0</v>
      </c>
    </row>
    <row r="2737" spans="13:20" ht="15" x14ac:dyDescent="0.3">
      <c r="M2737" s="34">
        <v>2731.5</v>
      </c>
      <c r="N2737" s="34">
        <v>8.9</v>
      </c>
      <c r="O2737" s="32">
        <f t="shared" si="252"/>
        <v>48.019999999999996</v>
      </c>
      <c r="P2737" s="37">
        <f t="shared" si="257"/>
        <v>57.623999999999995</v>
      </c>
      <c r="Q2737" s="32">
        <f t="shared" si="253"/>
        <v>6.980000000000004</v>
      </c>
      <c r="R2737" s="32">
        <f t="shared" si="254"/>
        <v>-2.6239999999999952</v>
      </c>
      <c r="S2737" s="26">
        <f t="shared" si="255"/>
        <v>1</v>
      </c>
      <c r="T2737" s="26">
        <f t="shared" si="256"/>
        <v>0</v>
      </c>
    </row>
    <row r="2738" spans="13:20" ht="15" x14ac:dyDescent="0.3">
      <c r="M2738" s="34">
        <v>2732.5</v>
      </c>
      <c r="N2738" s="34">
        <v>8.9</v>
      </c>
      <c r="O2738" s="32">
        <f t="shared" si="252"/>
        <v>48.019999999999996</v>
      </c>
      <c r="P2738" s="37">
        <f t="shared" si="257"/>
        <v>57.623999999999995</v>
      </c>
      <c r="Q2738" s="32">
        <f t="shared" si="253"/>
        <v>6.980000000000004</v>
      </c>
      <c r="R2738" s="32">
        <f t="shared" si="254"/>
        <v>-2.6239999999999952</v>
      </c>
      <c r="S2738" s="26">
        <f t="shared" si="255"/>
        <v>1</v>
      </c>
      <c r="T2738" s="26">
        <f t="shared" si="256"/>
        <v>0</v>
      </c>
    </row>
    <row r="2739" spans="13:20" ht="15" x14ac:dyDescent="0.3">
      <c r="M2739" s="34">
        <v>2733.5</v>
      </c>
      <c r="N2739" s="34">
        <v>8.3000000000000007</v>
      </c>
      <c r="O2739" s="32">
        <f t="shared" si="252"/>
        <v>46.94</v>
      </c>
      <c r="P2739" s="37">
        <f t="shared" si="257"/>
        <v>56.327999999999996</v>
      </c>
      <c r="Q2739" s="32">
        <f t="shared" si="253"/>
        <v>8.0600000000000023</v>
      </c>
      <c r="R2739" s="32">
        <f t="shared" si="254"/>
        <v>-1.3279999999999959</v>
      </c>
      <c r="S2739" s="26">
        <f t="shared" si="255"/>
        <v>1</v>
      </c>
      <c r="T2739" s="26">
        <f t="shared" si="256"/>
        <v>0</v>
      </c>
    </row>
    <row r="2740" spans="13:20" ht="15" x14ac:dyDescent="0.3">
      <c r="M2740" s="34">
        <v>2734.5</v>
      </c>
      <c r="N2740" s="34">
        <v>8.3000000000000007</v>
      </c>
      <c r="O2740" s="32">
        <f t="shared" si="252"/>
        <v>46.94</v>
      </c>
      <c r="P2740" s="37">
        <f t="shared" si="257"/>
        <v>56.327999999999996</v>
      </c>
      <c r="Q2740" s="32">
        <f t="shared" si="253"/>
        <v>8.0600000000000023</v>
      </c>
      <c r="R2740" s="32">
        <f t="shared" si="254"/>
        <v>-1.3279999999999959</v>
      </c>
      <c r="S2740" s="26">
        <f t="shared" si="255"/>
        <v>1</v>
      </c>
      <c r="T2740" s="26">
        <f t="shared" si="256"/>
        <v>0</v>
      </c>
    </row>
    <row r="2741" spans="13:20" ht="15" x14ac:dyDescent="0.3">
      <c r="M2741" s="34">
        <v>2735.5</v>
      </c>
      <c r="N2741" s="34">
        <v>7.8</v>
      </c>
      <c r="O2741" s="32">
        <f t="shared" si="252"/>
        <v>46.04</v>
      </c>
      <c r="P2741" s="37">
        <f t="shared" si="257"/>
        <v>55.247999999999998</v>
      </c>
      <c r="Q2741" s="32">
        <f t="shared" si="253"/>
        <v>8.9600000000000009</v>
      </c>
      <c r="R2741" s="32">
        <f t="shared" si="254"/>
        <v>-0.24799999999999756</v>
      </c>
      <c r="S2741" s="26">
        <f t="shared" si="255"/>
        <v>1</v>
      </c>
      <c r="T2741" s="26">
        <f t="shared" si="256"/>
        <v>0</v>
      </c>
    </row>
    <row r="2742" spans="13:20" ht="15" x14ac:dyDescent="0.3">
      <c r="M2742" s="34">
        <v>2736.5</v>
      </c>
      <c r="N2742" s="34">
        <v>7.8</v>
      </c>
      <c r="O2742" s="32">
        <f t="shared" si="252"/>
        <v>46.04</v>
      </c>
      <c r="P2742" s="37">
        <f t="shared" si="257"/>
        <v>55.247999999999998</v>
      </c>
      <c r="Q2742" s="32">
        <f t="shared" si="253"/>
        <v>8.9600000000000009</v>
      </c>
      <c r="R2742" s="32">
        <f t="shared" si="254"/>
        <v>-0.24799999999999756</v>
      </c>
      <c r="S2742" s="26">
        <f t="shared" si="255"/>
        <v>1</v>
      </c>
      <c r="T2742" s="26">
        <f t="shared" si="256"/>
        <v>0</v>
      </c>
    </row>
    <row r="2743" spans="13:20" ht="15" x14ac:dyDescent="0.3">
      <c r="M2743" s="34">
        <v>2737.5</v>
      </c>
      <c r="N2743" s="34">
        <v>7.2</v>
      </c>
      <c r="O2743" s="32">
        <f t="shared" si="252"/>
        <v>44.96</v>
      </c>
      <c r="P2743" s="37">
        <f t="shared" si="257"/>
        <v>53.951999999999998</v>
      </c>
      <c r="Q2743" s="32">
        <f t="shared" si="253"/>
        <v>10.039999999999999</v>
      </c>
      <c r="R2743" s="32">
        <f t="shared" si="254"/>
        <v>1.0480000000000018</v>
      </c>
      <c r="S2743" s="26">
        <f t="shared" si="255"/>
        <v>1</v>
      </c>
      <c r="T2743" s="26">
        <f t="shared" si="256"/>
        <v>1</v>
      </c>
    </row>
    <row r="2744" spans="13:20" ht="15" x14ac:dyDescent="0.3">
      <c r="M2744" s="34">
        <v>2738.5</v>
      </c>
      <c r="N2744" s="34">
        <v>7.2</v>
      </c>
      <c r="O2744" s="32">
        <f t="shared" si="252"/>
        <v>44.96</v>
      </c>
      <c r="P2744" s="37">
        <f t="shared" si="257"/>
        <v>53.951999999999998</v>
      </c>
      <c r="Q2744" s="32">
        <f t="shared" si="253"/>
        <v>10.039999999999999</v>
      </c>
      <c r="R2744" s="32">
        <f t="shared" si="254"/>
        <v>1.0480000000000018</v>
      </c>
      <c r="S2744" s="26">
        <f t="shared" si="255"/>
        <v>1</v>
      </c>
      <c r="T2744" s="26">
        <f t="shared" si="256"/>
        <v>1</v>
      </c>
    </row>
    <row r="2745" spans="13:20" ht="15" x14ac:dyDescent="0.3">
      <c r="M2745" s="34">
        <v>2739.5</v>
      </c>
      <c r="N2745" s="34">
        <v>7.2</v>
      </c>
      <c r="O2745" s="32">
        <f t="shared" si="252"/>
        <v>44.96</v>
      </c>
      <c r="P2745" s="37">
        <f t="shared" si="257"/>
        <v>53.951999999999998</v>
      </c>
      <c r="Q2745" s="32">
        <f t="shared" si="253"/>
        <v>10.039999999999999</v>
      </c>
      <c r="R2745" s="32">
        <f t="shared" si="254"/>
        <v>1.0480000000000018</v>
      </c>
      <c r="S2745" s="26">
        <f t="shared" si="255"/>
        <v>1</v>
      </c>
      <c r="T2745" s="26">
        <f t="shared" si="256"/>
        <v>1</v>
      </c>
    </row>
    <row r="2746" spans="13:20" ht="15" x14ac:dyDescent="0.3">
      <c r="M2746" s="34">
        <v>2740.5</v>
      </c>
      <c r="N2746" s="34">
        <v>7.2</v>
      </c>
      <c r="O2746" s="32">
        <f t="shared" si="252"/>
        <v>44.96</v>
      </c>
      <c r="P2746" s="37">
        <f t="shared" si="257"/>
        <v>53.951999999999998</v>
      </c>
      <c r="Q2746" s="32">
        <f t="shared" si="253"/>
        <v>10.039999999999999</v>
      </c>
      <c r="R2746" s="32">
        <f t="shared" si="254"/>
        <v>1.0480000000000018</v>
      </c>
      <c r="S2746" s="26">
        <f t="shared" si="255"/>
        <v>1</v>
      </c>
      <c r="T2746" s="26">
        <f t="shared" si="256"/>
        <v>1</v>
      </c>
    </row>
    <row r="2747" spans="13:20" ht="15" x14ac:dyDescent="0.3">
      <c r="M2747" s="34">
        <v>2741.5</v>
      </c>
      <c r="N2747" s="34">
        <v>7.8</v>
      </c>
      <c r="O2747" s="32">
        <f t="shared" si="252"/>
        <v>46.04</v>
      </c>
      <c r="P2747" s="37">
        <f t="shared" si="257"/>
        <v>55.247999999999998</v>
      </c>
      <c r="Q2747" s="32">
        <f t="shared" si="253"/>
        <v>8.9600000000000009</v>
      </c>
      <c r="R2747" s="32">
        <f t="shared" si="254"/>
        <v>-0.24799999999999756</v>
      </c>
      <c r="S2747" s="26">
        <f t="shared" si="255"/>
        <v>1</v>
      </c>
      <c r="T2747" s="26">
        <f t="shared" si="256"/>
        <v>0</v>
      </c>
    </row>
    <row r="2748" spans="13:20" ht="15" x14ac:dyDescent="0.3">
      <c r="M2748" s="34">
        <v>2742.5</v>
      </c>
      <c r="N2748" s="34">
        <v>8.3000000000000007</v>
      </c>
      <c r="O2748" s="32">
        <f t="shared" si="252"/>
        <v>46.94</v>
      </c>
      <c r="P2748" s="37">
        <f t="shared" si="257"/>
        <v>56.327999999999996</v>
      </c>
      <c r="Q2748" s="32">
        <f t="shared" si="253"/>
        <v>8.0600000000000023</v>
      </c>
      <c r="R2748" s="32">
        <f t="shared" si="254"/>
        <v>-1.3279999999999959</v>
      </c>
      <c r="S2748" s="26">
        <f t="shared" si="255"/>
        <v>1</v>
      </c>
      <c r="T2748" s="26">
        <f t="shared" si="256"/>
        <v>0</v>
      </c>
    </row>
    <row r="2749" spans="13:20" ht="15" x14ac:dyDescent="0.3">
      <c r="M2749" s="34">
        <v>2743.5</v>
      </c>
      <c r="N2749" s="34">
        <v>9.4</v>
      </c>
      <c r="O2749" s="32">
        <f t="shared" si="252"/>
        <v>48.92</v>
      </c>
      <c r="P2749" s="37">
        <f t="shared" si="257"/>
        <v>58.704000000000001</v>
      </c>
      <c r="Q2749" s="32">
        <f t="shared" si="253"/>
        <v>6.0799999999999983</v>
      </c>
      <c r="R2749" s="32">
        <f t="shared" si="254"/>
        <v>-3.7040000000000006</v>
      </c>
      <c r="S2749" s="26">
        <f t="shared" si="255"/>
        <v>1</v>
      </c>
      <c r="T2749" s="26">
        <f t="shared" si="256"/>
        <v>0</v>
      </c>
    </row>
    <row r="2750" spans="13:20" ht="15" x14ac:dyDescent="0.3">
      <c r="M2750" s="34">
        <v>2744.5</v>
      </c>
      <c r="N2750" s="34">
        <v>10</v>
      </c>
      <c r="O2750" s="32">
        <f t="shared" si="252"/>
        <v>50</v>
      </c>
      <c r="P2750" s="37">
        <f t="shared" si="257"/>
        <v>60</v>
      </c>
      <c r="Q2750" s="32">
        <f t="shared" si="253"/>
        <v>5</v>
      </c>
      <c r="R2750" s="32">
        <f t="shared" si="254"/>
        <v>-5</v>
      </c>
      <c r="S2750" s="26">
        <f t="shared" si="255"/>
        <v>1</v>
      </c>
      <c r="T2750" s="26">
        <f t="shared" si="256"/>
        <v>0</v>
      </c>
    </row>
    <row r="2751" spans="13:20" ht="15" x14ac:dyDescent="0.3">
      <c r="M2751" s="34">
        <v>2745.5</v>
      </c>
      <c r="N2751" s="34">
        <v>10.6</v>
      </c>
      <c r="O2751" s="32">
        <f t="shared" si="252"/>
        <v>51.08</v>
      </c>
      <c r="P2751" s="37">
        <f t="shared" si="257"/>
        <v>61.295999999999992</v>
      </c>
      <c r="Q2751" s="32">
        <f t="shared" si="253"/>
        <v>3.9200000000000017</v>
      </c>
      <c r="R2751" s="32">
        <f t="shared" si="254"/>
        <v>-6.2959999999999923</v>
      </c>
      <c r="S2751" s="26">
        <f t="shared" si="255"/>
        <v>1</v>
      </c>
      <c r="T2751" s="26">
        <f t="shared" si="256"/>
        <v>0</v>
      </c>
    </row>
    <row r="2752" spans="13:20" ht="15" x14ac:dyDescent="0.3">
      <c r="M2752" s="34">
        <v>2746.5</v>
      </c>
      <c r="N2752" s="34">
        <v>10.6</v>
      </c>
      <c r="O2752" s="32">
        <f t="shared" si="252"/>
        <v>51.08</v>
      </c>
      <c r="P2752" s="37">
        <f t="shared" si="257"/>
        <v>61.295999999999992</v>
      </c>
      <c r="Q2752" s="32">
        <f t="shared" si="253"/>
        <v>3.9200000000000017</v>
      </c>
      <c r="R2752" s="32">
        <f t="shared" si="254"/>
        <v>-6.2959999999999923</v>
      </c>
      <c r="S2752" s="26">
        <f t="shared" si="255"/>
        <v>1</v>
      </c>
      <c r="T2752" s="26">
        <f t="shared" si="256"/>
        <v>0</v>
      </c>
    </row>
    <row r="2753" spans="13:20" ht="15" x14ac:dyDescent="0.3">
      <c r="M2753" s="34">
        <v>2747.5</v>
      </c>
      <c r="N2753" s="34">
        <v>10.6</v>
      </c>
      <c r="O2753" s="32">
        <f t="shared" si="252"/>
        <v>51.08</v>
      </c>
      <c r="P2753" s="37">
        <f t="shared" si="257"/>
        <v>61.295999999999992</v>
      </c>
      <c r="Q2753" s="32">
        <f t="shared" si="253"/>
        <v>3.9200000000000017</v>
      </c>
      <c r="R2753" s="32">
        <f t="shared" si="254"/>
        <v>-6.2959999999999923</v>
      </c>
      <c r="S2753" s="26">
        <f t="shared" si="255"/>
        <v>1</v>
      </c>
      <c r="T2753" s="26">
        <f t="shared" si="256"/>
        <v>0</v>
      </c>
    </row>
    <row r="2754" spans="13:20" ht="15" x14ac:dyDescent="0.3">
      <c r="M2754" s="34">
        <v>2748.5</v>
      </c>
      <c r="N2754" s="34">
        <v>9.4</v>
      </c>
      <c r="O2754" s="32">
        <f t="shared" si="252"/>
        <v>48.92</v>
      </c>
      <c r="P2754" s="37">
        <f t="shared" si="257"/>
        <v>58.704000000000001</v>
      </c>
      <c r="Q2754" s="32">
        <f t="shared" si="253"/>
        <v>6.0799999999999983</v>
      </c>
      <c r="R2754" s="32">
        <f t="shared" si="254"/>
        <v>-3.7040000000000006</v>
      </c>
      <c r="S2754" s="26">
        <f t="shared" si="255"/>
        <v>1</v>
      </c>
      <c r="T2754" s="26">
        <f t="shared" si="256"/>
        <v>0</v>
      </c>
    </row>
    <row r="2755" spans="13:20" ht="15" x14ac:dyDescent="0.3">
      <c r="M2755" s="34">
        <v>2749.5</v>
      </c>
      <c r="N2755" s="34">
        <v>9.4</v>
      </c>
      <c r="O2755" s="32">
        <f t="shared" si="252"/>
        <v>48.92</v>
      </c>
      <c r="P2755" s="37">
        <f t="shared" si="257"/>
        <v>58.704000000000001</v>
      </c>
      <c r="Q2755" s="32">
        <f t="shared" si="253"/>
        <v>6.0799999999999983</v>
      </c>
      <c r="R2755" s="32">
        <f t="shared" si="254"/>
        <v>-3.7040000000000006</v>
      </c>
      <c r="S2755" s="26">
        <f t="shared" si="255"/>
        <v>1</v>
      </c>
      <c r="T2755" s="26">
        <f t="shared" si="256"/>
        <v>0</v>
      </c>
    </row>
    <row r="2756" spans="13:20" ht="15" x14ac:dyDescent="0.3">
      <c r="M2756" s="34">
        <v>2750.5</v>
      </c>
      <c r="N2756" s="34">
        <v>8.3000000000000007</v>
      </c>
      <c r="O2756" s="32">
        <f t="shared" si="252"/>
        <v>46.94</v>
      </c>
      <c r="P2756" s="37">
        <f t="shared" si="257"/>
        <v>56.327999999999996</v>
      </c>
      <c r="Q2756" s="32">
        <f t="shared" si="253"/>
        <v>8.0600000000000023</v>
      </c>
      <c r="R2756" s="32">
        <f t="shared" si="254"/>
        <v>-1.3279999999999959</v>
      </c>
      <c r="S2756" s="26">
        <f t="shared" si="255"/>
        <v>1</v>
      </c>
      <c r="T2756" s="26">
        <f t="shared" si="256"/>
        <v>0</v>
      </c>
    </row>
    <row r="2757" spans="13:20" ht="15" x14ac:dyDescent="0.3">
      <c r="M2757" s="34">
        <v>2751.5</v>
      </c>
      <c r="N2757" s="34">
        <v>8.3000000000000007</v>
      </c>
      <c r="O2757" s="32">
        <f t="shared" si="252"/>
        <v>46.94</v>
      </c>
      <c r="P2757" s="37">
        <f t="shared" si="257"/>
        <v>56.327999999999996</v>
      </c>
      <c r="Q2757" s="32">
        <f t="shared" si="253"/>
        <v>8.0600000000000023</v>
      </c>
      <c r="R2757" s="32">
        <f t="shared" si="254"/>
        <v>-1.3279999999999959</v>
      </c>
      <c r="S2757" s="26">
        <f t="shared" si="255"/>
        <v>1</v>
      </c>
      <c r="T2757" s="26">
        <f t="shared" si="256"/>
        <v>0</v>
      </c>
    </row>
    <row r="2758" spans="13:20" ht="15" x14ac:dyDescent="0.3">
      <c r="M2758" s="34">
        <v>2752.5</v>
      </c>
      <c r="N2758" s="34">
        <v>8.3000000000000007</v>
      </c>
      <c r="O2758" s="32">
        <f t="shared" ref="O2758:O2821" si="258">CONVERT(N2758,"C","F")</f>
        <v>46.94</v>
      </c>
      <c r="P2758" s="37">
        <f t="shared" si="257"/>
        <v>56.327999999999996</v>
      </c>
      <c r="Q2758" s="32">
        <f t="shared" ref="Q2758:Q2821" si="259">$L$3-O2758</f>
        <v>8.0600000000000023</v>
      </c>
      <c r="R2758" s="32">
        <f t="shared" ref="R2758:R2821" si="260">$L$3-P2758</f>
        <v>-1.3279999999999959</v>
      </c>
      <c r="S2758" s="26">
        <f t="shared" ref="S2758:S2821" si="261">IF(O2758&lt;=$L$3, 1, 0)</f>
        <v>1</v>
      </c>
      <c r="T2758" s="26">
        <f t="shared" ref="T2758:T2821" si="262">IF(P2758&lt;=$L$3, 1, 0)</f>
        <v>0</v>
      </c>
    </row>
    <row r="2759" spans="13:20" ht="15" x14ac:dyDescent="0.3">
      <c r="M2759" s="34">
        <v>2753.5</v>
      </c>
      <c r="N2759" s="34">
        <v>8.3000000000000007</v>
      </c>
      <c r="O2759" s="32">
        <f t="shared" si="258"/>
        <v>46.94</v>
      </c>
      <c r="P2759" s="37">
        <f t="shared" ref="P2759:P2822" si="263">O2759*1.2</f>
        <v>56.327999999999996</v>
      </c>
      <c r="Q2759" s="32">
        <f t="shared" si="259"/>
        <v>8.0600000000000023</v>
      </c>
      <c r="R2759" s="32">
        <f t="shared" si="260"/>
        <v>-1.3279999999999959</v>
      </c>
      <c r="S2759" s="26">
        <f t="shared" si="261"/>
        <v>1</v>
      </c>
      <c r="T2759" s="26">
        <f t="shared" si="262"/>
        <v>0</v>
      </c>
    </row>
    <row r="2760" spans="13:20" ht="15" x14ac:dyDescent="0.3">
      <c r="M2760" s="34">
        <v>2754.5</v>
      </c>
      <c r="N2760" s="34">
        <v>8.3000000000000007</v>
      </c>
      <c r="O2760" s="32">
        <f t="shared" si="258"/>
        <v>46.94</v>
      </c>
      <c r="P2760" s="37">
        <f t="shared" si="263"/>
        <v>56.327999999999996</v>
      </c>
      <c r="Q2760" s="32">
        <f t="shared" si="259"/>
        <v>8.0600000000000023</v>
      </c>
      <c r="R2760" s="32">
        <f t="shared" si="260"/>
        <v>-1.3279999999999959</v>
      </c>
      <c r="S2760" s="26">
        <f t="shared" si="261"/>
        <v>1</v>
      </c>
      <c r="T2760" s="26">
        <f t="shared" si="262"/>
        <v>0</v>
      </c>
    </row>
    <row r="2761" spans="13:20" ht="15" x14ac:dyDescent="0.3">
      <c r="M2761" s="34">
        <v>2755.5</v>
      </c>
      <c r="N2761" s="34">
        <v>8.3000000000000007</v>
      </c>
      <c r="O2761" s="32">
        <f t="shared" si="258"/>
        <v>46.94</v>
      </c>
      <c r="P2761" s="37">
        <f t="shared" si="263"/>
        <v>56.327999999999996</v>
      </c>
      <c r="Q2761" s="32">
        <f t="shared" si="259"/>
        <v>8.0600000000000023</v>
      </c>
      <c r="R2761" s="32">
        <f t="shared" si="260"/>
        <v>-1.3279999999999959</v>
      </c>
      <c r="S2761" s="26">
        <f t="shared" si="261"/>
        <v>1</v>
      </c>
      <c r="T2761" s="26">
        <f t="shared" si="262"/>
        <v>0</v>
      </c>
    </row>
    <row r="2762" spans="13:20" ht="15" x14ac:dyDescent="0.3">
      <c r="M2762" s="34">
        <v>2756.5</v>
      </c>
      <c r="N2762" s="34">
        <v>8.3000000000000007</v>
      </c>
      <c r="O2762" s="32">
        <f t="shared" si="258"/>
        <v>46.94</v>
      </c>
      <c r="P2762" s="37">
        <f t="shared" si="263"/>
        <v>56.327999999999996</v>
      </c>
      <c r="Q2762" s="32">
        <f t="shared" si="259"/>
        <v>8.0600000000000023</v>
      </c>
      <c r="R2762" s="32">
        <f t="shared" si="260"/>
        <v>-1.3279999999999959</v>
      </c>
      <c r="S2762" s="26">
        <f t="shared" si="261"/>
        <v>1</v>
      </c>
      <c r="T2762" s="26">
        <f t="shared" si="262"/>
        <v>0</v>
      </c>
    </row>
    <row r="2763" spans="13:20" ht="15" x14ac:dyDescent="0.3">
      <c r="M2763" s="34">
        <v>2757.5</v>
      </c>
      <c r="N2763" s="34">
        <v>8.9</v>
      </c>
      <c r="O2763" s="32">
        <f t="shared" si="258"/>
        <v>48.019999999999996</v>
      </c>
      <c r="P2763" s="37">
        <f t="shared" si="263"/>
        <v>57.623999999999995</v>
      </c>
      <c r="Q2763" s="32">
        <f t="shared" si="259"/>
        <v>6.980000000000004</v>
      </c>
      <c r="R2763" s="32">
        <f t="shared" si="260"/>
        <v>-2.6239999999999952</v>
      </c>
      <c r="S2763" s="26">
        <f t="shared" si="261"/>
        <v>1</v>
      </c>
      <c r="T2763" s="26">
        <f t="shared" si="262"/>
        <v>0</v>
      </c>
    </row>
    <row r="2764" spans="13:20" ht="15" x14ac:dyDescent="0.3">
      <c r="M2764" s="34">
        <v>2758.5</v>
      </c>
      <c r="N2764" s="34">
        <v>8.3000000000000007</v>
      </c>
      <c r="O2764" s="32">
        <f t="shared" si="258"/>
        <v>46.94</v>
      </c>
      <c r="P2764" s="37">
        <f t="shared" si="263"/>
        <v>56.327999999999996</v>
      </c>
      <c r="Q2764" s="32">
        <f t="shared" si="259"/>
        <v>8.0600000000000023</v>
      </c>
      <c r="R2764" s="32">
        <f t="shared" si="260"/>
        <v>-1.3279999999999959</v>
      </c>
      <c r="S2764" s="26">
        <f t="shared" si="261"/>
        <v>1</v>
      </c>
      <c r="T2764" s="26">
        <f t="shared" si="262"/>
        <v>0</v>
      </c>
    </row>
    <row r="2765" spans="13:20" ht="15" x14ac:dyDescent="0.3">
      <c r="M2765" s="34">
        <v>2759.5</v>
      </c>
      <c r="N2765" s="34">
        <v>8.3000000000000007</v>
      </c>
      <c r="O2765" s="32">
        <f t="shared" si="258"/>
        <v>46.94</v>
      </c>
      <c r="P2765" s="37">
        <f t="shared" si="263"/>
        <v>56.327999999999996</v>
      </c>
      <c r="Q2765" s="32">
        <f t="shared" si="259"/>
        <v>8.0600000000000023</v>
      </c>
      <c r="R2765" s="32">
        <f t="shared" si="260"/>
        <v>-1.3279999999999959</v>
      </c>
      <c r="S2765" s="26">
        <f t="shared" si="261"/>
        <v>1</v>
      </c>
      <c r="T2765" s="26">
        <f t="shared" si="262"/>
        <v>0</v>
      </c>
    </row>
    <row r="2766" spans="13:20" ht="15" x14ac:dyDescent="0.3">
      <c r="M2766" s="34">
        <v>2760.5</v>
      </c>
      <c r="N2766" s="34">
        <v>8.3000000000000007</v>
      </c>
      <c r="O2766" s="32">
        <f t="shared" si="258"/>
        <v>46.94</v>
      </c>
      <c r="P2766" s="37">
        <f t="shared" si="263"/>
        <v>56.327999999999996</v>
      </c>
      <c r="Q2766" s="32">
        <f t="shared" si="259"/>
        <v>8.0600000000000023</v>
      </c>
      <c r="R2766" s="32">
        <f t="shared" si="260"/>
        <v>-1.3279999999999959</v>
      </c>
      <c r="S2766" s="26">
        <f t="shared" si="261"/>
        <v>1</v>
      </c>
      <c r="T2766" s="26">
        <f t="shared" si="262"/>
        <v>0</v>
      </c>
    </row>
    <row r="2767" spans="13:20" ht="15" x14ac:dyDescent="0.3">
      <c r="M2767" s="34">
        <v>2761.5</v>
      </c>
      <c r="N2767" s="34">
        <v>8.3000000000000007</v>
      </c>
      <c r="O2767" s="32">
        <f t="shared" si="258"/>
        <v>46.94</v>
      </c>
      <c r="P2767" s="37">
        <f t="shared" si="263"/>
        <v>56.327999999999996</v>
      </c>
      <c r="Q2767" s="32">
        <f t="shared" si="259"/>
        <v>8.0600000000000023</v>
      </c>
      <c r="R2767" s="32">
        <f t="shared" si="260"/>
        <v>-1.3279999999999959</v>
      </c>
      <c r="S2767" s="26">
        <f t="shared" si="261"/>
        <v>1</v>
      </c>
      <c r="T2767" s="26">
        <f t="shared" si="262"/>
        <v>0</v>
      </c>
    </row>
    <row r="2768" spans="13:20" ht="15" x14ac:dyDescent="0.3">
      <c r="M2768" s="34">
        <v>2762.5</v>
      </c>
      <c r="N2768" s="34">
        <v>8.3000000000000007</v>
      </c>
      <c r="O2768" s="32">
        <f t="shared" si="258"/>
        <v>46.94</v>
      </c>
      <c r="P2768" s="37">
        <f t="shared" si="263"/>
        <v>56.327999999999996</v>
      </c>
      <c r="Q2768" s="32">
        <f t="shared" si="259"/>
        <v>8.0600000000000023</v>
      </c>
      <c r="R2768" s="32">
        <f t="shared" si="260"/>
        <v>-1.3279999999999959</v>
      </c>
      <c r="S2768" s="26">
        <f t="shared" si="261"/>
        <v>1</v>
      </c>
      <c r="T2768" s="26">
        <f t="shared" si="262"/>
        <v>0</v>
      </c>
    </row>
    <row r="2769" spans="13:20" ht="15" x14ac:dyDescent="0.3">
      <c r="M2769" s="34">
        <v>2763.5</v>
      </c>
      <c r="N2769" s="34">
        <v>9.4</v>
      </c>
      <c r="O2769" s="32">
        <f t="shared" si="258"/>
        <v>48.92</v>
      </c>
      <c r="P2769" s="37">
        <f t="shared" si="263"/>
        <v>58.704000000000001</v>
      </c>
      <c r="Q2769" s="32">
        <f t="shared" si="259"/>
        <v>6.0799999999999983</v>
      </c>
      <c r="R2769" s="32">
        <f t="shared" si="260"/>
        <v>-3.7040000000000006</v>
      </c>
      <c r="S2769" s="26">
        <f t="shared" si="261"/>
        <v>1</v>
      </c>
      <c r="T2769" s="26">
        <f t="shared" si="262"/>
        <v>0</v>
      </c>
    </row>
    <row r="2770" spans="13:20" ht="15" x14ac:dyDescent="0.3">
      <c r="M2770" s="34">
        <v>2764.5</v>
      </c>
      <c r="N2770" s="34">
        <v>8.9</v>
      </c>
      <c r="O2770" s="32">
        <f t="shared" si="258"/>
        <v>48.019999999999996</v>
      </c>
      <c r="P2770" s="37">
        <f t="shared" si="263"/>
        <v>57.623999999999995</v>
      </c>
      <c r="Q2770" s="32">
        <f t="shared" si="259"/>
        <v>6.980000000000004</v>
      </c>
      <c r="R2770" s="32">
        <f t="shared" si="260"/>
        <v>-2.6239999999999952</v>
      </c>
      <c r="S2770" s="26">
        <f t="shared" si="261"/>
        <v>1</v>
      </c>
      <c r="T2770" s="26">
        <f t="shared" si="262"/>
        <v>0</v>
      </c>
    </row>
    <row r="2771" spans="13:20" ht="15" x14ac:dyDescent="0.3">
      <c r="M2771" s="34">
        <v>2765.5</v>
      </c>
      <c r="N2771" s="34">
        <v>8.3000000000000007</v>
      </c>
      <c r="O2771" s="32">
        <f t="shared" si="258"/>
        <v>46.94</v>
      </c>
      <c r="P2771" s="37">
        <f t="shared" si="263"/>
        <v>56.327999999999996</v>
      </c>
      <c r="Q2771" s="32">
        <f t="shared" si="259"/>
        <v>8.0600000000000023</v>
      </c>
      <c r="R2771" s="32">
        <f t="shared" si="260"/>
        <v>-1.3279999999999959</v>
      </c>
      <c r="S2771" s="26">
        <f t="shared" si="261"/>
        <v>1</v>
      </c>
      <c r="T2771" s="26">
        <f t="shared" si="262"/>
        <v>0</v>
      </c>
    </row>
    <row r="2772" spans="13:20" ht="15" x14ac:dyDescent="0.3">
      <c r="M2772" s="34">
        <v>2766.5</v>
      </c>
      <c r="N2772" s="34">
        <v>9.4</v>
      </c>
      <c r="O2772" s="32">
        <f t="shared" si="258"/>
        <v>48.92</v>
      </c>
      <c r="P2772" s="37">
        <f t="shared" si="263"/>
        <v>58.704000000000001</v>
      </c>
      <c r="Q2772" s="32">
        <f t="shared" si="259"/>
        <v>6.0799999999999983</v>
      </c>
      <c r="R2772" s="32">
        <f t="shared" si="260"/>
        <v>-3.7040000000000006</v>
      </c>
      <c r="S2772" s="26">
        <f t="shared" si="261"/>
        <v>1</v>
      </c>
      <c r="T2772" s="26">
        <f t="shared" si="262"/>
        <v>0</v>
      </c>
    </row>
    <row r="2773" spans="13:20" ht="15" x14ac:dyDescent="0.3">
      <c r="M2773" s="34">
        <v>2767.5</v>
      </c>
      <c r="N2773" s="34">
        <v>9.4</v>
      </c>
      <c r="O2773" s="32">
        <f t="shared" si="258"/>
        <v>48.92</v>
      </c>
      <c r="P2773" s="37">
        <f t="shared" si="263"/>
        <v>58.704000000000001</v>
      </c>
      <c r="Q2773" s="32">
        <f t="shared" si="259"/>
        <v>6.0799999999999983</v>
      </c>
      <c r="R2773" s="32">
        <f t="shared" si="260"/>
        <v>-3.7040000000000006</v>
      </c>
      <c r="S2773" s="26">
        <f t="shared" si="261"/>
        <v>1</v>
      </c>
      <c r="T2773" s="26">
        <f t="shared" si="262"/>
        <v>0</v>
      </c>
    </row>
    <row r="2774" spans="13:20" ht="15" x14ac:dyDescent="0.3">
      <c r="M2774" s="34">
        <v>2768.5</v>
      </c>
      <c r="N2774" s="34">
        <v>10</v>
      </c>
      <c r="O2774" s="32">
        <f t="shared" si="258"/>
        <v>50</v>
      </c>
      <c r="P2774" s="37">
        <f t="shared" si="263"/>
        <v>60</v>
      </c>
      <c r="Q2774" s="32">
        <f t="shared" si="259"/>
        <v>5</v>
      </c>
      <c r="R2774" s="32">
        <f t="shared" si="260"/>
        <v>-5</v>
      </c>
      <c r="S2774" s="26">
        <f t="shared" si="261"/>
        <v>1</v>
      </c>
      <c r="T2774" s="26">
        <f t="shared" si="262"/>
        <v>0</v>
      </c>
    </row>
    <row r="2775" spans="13:20" ht="15" x14ac:dyDescent="0.3">
      <c r="M2775" s="34">
        <v>2769.5</v>
      </c>
      <c r="N2775" s="34">
        <v>11.1</v>
      </c>
      <c r="O2775" s="32">
        <f t="shared" si="258"/>
        <v>51.980000000000004</v>
      </c>
      <c r="P2775" s="37">
        <f t="shared" si="263"/>
        <v>62.376000000000005</v>
      </c>
      <c r="Q2775" s="32">
        <f t="shared" si="259"/>
        <v>3.019999999999996</v>
      </c>
      <c r="R2775" s="32">
        <f t="shared" si="260"/>
        <v>-7.3760000000000048</v>
      </c>
      <c r="S2775" s="26">
        <f t="shared" si="261"/>
        <v>1</v>
      </c>
      <c r="T2775" s="26">
        <f t="shared" si="262"/>
        <v>0</v>
      </c>
    </row>
    <row r="2776" spans="13:20" ht="15" x14ac:dyDescent="0.3">
      <c r="M2776" s="34">
        <v>2770.5</v>
      </c>
      <c r="N2776" s="34">
        <v>12.2</v>
      </c>
      <c r="O2776" s="32">
        <f t="shared" si="258"/>
        <v>53.96</v>
      </c>
      <c r="P2776" s="37">
        <f t="shared" si="263"/>
        <v>64.751999999999995</v>
      </c>
      <c r="Q2776" s="32">
        <f t="shared" si="259"/>
        <v>1.0399999999999991</v>
      </c>
      <c r="R2776" s="32">
        <f t="shared" si="260"/>
        <v>-9.7519999999999953</v>
      </c>
      <c r="S2776" s="26">
        <f t="shared" si="261"/>
        <v>1</v>
      </c>
      <c r="T2776" s="26">
        <f t="shared" si="262"/>
        <v>0</v>
      </c>
    </row>
    <row r="2777" spans="13:20" ht="15" x14ac:dyDescent="0.3">
      <c r="M2777" s="34">
        <v>2771.5</v>
      </c>
      <c r="N2777" s="34">
        <v>14.4</v>
      </c>
      <c r="O2777" s="32">
        <f t="shared" si="258"/>
        <v>57.92</v>
      </c>
      <c r="P2777" s="37">
        <f t="shared" si="263"/>
        <v>69.504000000000005</v>
      </c>
      <c r="Q2777" s="32">
        <f t="shared" si="259"/>
        <v>-2.9200000000000017</v>
      </c>
      <c r="R2777" s="32">
        <f t="shared" si="260"/>
        <v>-14.504000000000005</v>
      </c>
      <c r="S2777" s="26">
        <f t="shared" si="261"/>
        <v>0</v>
      </c>
      <c r="T2777" s="26">
        <f t="shared" si="262"/>
        <v>0</v>
      </c>
    </row>
    <row r="2778" spans="13:20" ht="15" x14ac:dyDescent="0.3">
      <c r="M2778" s="34">
        <v>2772.5</v>
      </c>
      <c r="N2778" s="34">
        <v>13.3</v>
      </c>
      <c r="O2778" s="32">
        <f t="shared" si="258"/>
        <v>55.94</v>
      </c>
      <c r="P2778" s="37">
        <f t="shared" si="263"/>
        <v>67.128</v>
      </c>
      <c r="Q2778" s="32">
        <f t="shared" si="259"/>
        <v>-0.93999999999999773</v>
      </c>
      <c r="R2778" s="32">
        <f t="shared" si="260"/>
        <v>-12.128</v>
      </c>
      <c r="S2778" s="26">
        <f t="shared" si="261"/>
        <v>0</v>
      </c>
      <c r="T2778" s="26">
        <f t="shared" si="262"/>
        <v>0</v>
      </c>
    </row>
    <row r="2779" spans="13:20" ht="15" x14ac:dyDescent="0.3">
      <c r="M2779" s="34">
        <v>2773.5</v>
      </c>
      <c r="N2779" s="34">
        <v>13.9</v>
      </c>
      <c r="O2779" s="32">
        <f t="shared" si="258"/>
        <v>57.019999999999996</v>
      </c>
      <c r="P2779" s="37">
        <f t="shared" si="263"/>
        <v>68.423999999999992</v>
      </c>
      <c r="Q2779" s="32">
        <f t="shared" si="259"/>
        <v>-2.019999999999996</v>
      </c>
      <c r="R2779" s="32">
        <f t="shared" si="260"/>
        <v>-13.423999999999992</v>
      </c>
      <c r="S2779" s="26">
        <f t="shared" si="261"/>
        <v>0</v>
      </c>
      <c r="T2779" s="26">
        <f t="shared" si="262"/>
        <v>0</v>
      </c>
    </row>
    <row r="2780" spans="13:20" ht="15" x14ac:dyDescent="0.3">
      <c r="M2780" s="34">
        <v>2774.5</v>
      </c>
      <c r="N2780" s="34">
        <v>12.2</v>
      </c>
      <c r="O2780" s="32">
        <f t="shared" si="258"/>
        <v>53.96</v>
      </c>
      <c r="P2780" s="37">
        <f t="shared" si="263"/>
        <v>64.751999999999995</v>
      </c>
      <c r="Q2780" s="32">
        <f t="shared" si="259"/>
        <v>1.0399999999999991</v>
      </c>
      <c r="R2780" s="32">
        <f t="shared" si="260"/>
        <v>-9.7519999999999953</v>
      </c>
      <c r="S2780" s="26">
        <f t="shared" si="261"/>
        <v>1</v>
      </c>
      <c r="T2780" s="26">
        <f t="shared" si="262"/>
        <v>0</v>
      </c>
    </row>
    <row r="2781" spans="13:20" ht="15" x14ac:dyDescent="0.3">
      <c r="M2781" s="34">
        <v>2775.5</v>
      </c>
      <c r="N2781" s="34">
        <v>12.2</v>
      </c>
      <c r="O2781" s="32">
        <f t="shared" si="258"/>
        <v>53.96</v>
      </c>
      <c r="P2781" s="37">
        <f t="shared" si="263"/>
        <v>64.751999999999995</v>
      </c>
      <c r="Q2781" s="32">
        <f t="shared" si="259"/>
        <v>1.0399999999999991</v>
      </c>
      <c r="R2781" s="32">
        <f t="shared" si="260"/>
        <v>-9.7519999999999953</v>
      </c>
      <c r="S2781" s="26">
        <f t="shared" si="261"/>
        <v>1</v>
      </c>
      <c r="T2781" s="26">
        <f t="shared" si="262"/>
        <v>0</v>
      </c>
    </row>
    <row r="2782" spans="13:20" ht="15" x14ac:dyDescent="0.3">
      <c r="M2782" s="34">
        <v>2776.5</v>
      </c>
      <c r="N2782" s="34">
        <v>12.2</v>
      </c>
      <c r="O2782" s="32">
        <f t="shared" si="258"/>
        <v>53.96</v>
      </c>
      <c r="P2782" s="37">
        <f t="shared" si="263"/>
        <v>64.751999999999995</v>
      </c>
      <c r="Q2782" s="32">
        <f t="shared" si="259"/>
        <v>1.0399999999999991</v>
      </c>
      <c r="R2782" s="32">
        <f t="shared" si="260"/>
        <v>-9.7519999999999953</v>
      </c>
      <c r="S2782" s="26">
        <f t="shared" si="261"/>
        <v>1</v>
      </c>
      <c r="T2782" s="26">
        <f t="shared" si="262"/>
        <v>0</v>
      </c>
    </row>
    <row r="2783" spans="13:20" ht="15" x14ac:dyDescent="0.3">
      <c r="M2783" s="34">
        <v>2777.5</v>
      </c>
      <c r="N2783" s="34">
        <v>13.9</v>
      </c>
      <c r="O2783" s="32">
        <f t="shared" si="258"/>
        <v>57.019999999999996</v>
      </c>
      <c r="P2783" s="37">
        <f t="shared" si="263"/>
        <v>68.423999999999992</v>
      </c>
      <c r="Q2783" s="32">
        <f t="shared" si="259"/>
        <v>-2.019999999999996</v>
      </c>
      <c r="R2783" s="32">
        <f t="shared" si="260"/>
        <v>-13.423999999999992</v>
      </c>
      <c r="S2783" s="26">
        <f t="shared" si="261"/>
        <v>0</v>
      </c>
      <c r="T2783" s="26">
        <f t="shared" si="262"/>
        <v>0</v>
      </c>
    </row>
    <row r="2784" spans="13:20" ht="15" x14ac:dyDescent="0.3">
      <c r="M2784" s="34">
        <v>2778.5</v>
      </c>
      <c r="N2784" s="34">
        <v>12.2</v>
      </c>
      <c r="O2784" s="32">
        <f t="shared" si="258"/>
        <v>53.96</v>
      </c>
      <c r="P2784" s="37">
        <f t="shared" si="263"/>
        <v>64.751999999999995</v>
      </c>
      <c r="Q2784" s="32">
        <f t="shared" si="259"/>
        <v>1.0399999999999991</v>
      </c>
      <c r="R2784" s="32">
        <f t="shared" si="260"/>
        <v>-9.7519999999999953</v>
      </c>
      <c r="S2784" s="26">
        <f t="shared" si="261"/>
        <v>1</v>
      </c>
      <c r="T2784" s="26">
        <f t="shared" si="262"/>
        <v>0</v>
      </c>
    </row>
    <row r="2785" spans="13:20" ht="15" x14ac:dyDescent="0.3">
      <c r="M2785" s="34">
        <v>2779.5</v>
      </c>
      <c r="N2785" s="34">
        <v>15.6</v>
      </c>
      <c r="O2785" s="32">
        <f t="shared" si="258"/>
        <v>60.08</v>
      </c>
      <c r="P2785" s="37">
        <f t="shared" si="263"/>
        <v>72.095999999999989</v>
      </c>
      <c r="Q2785" s="32">
        <f t="shared" si="259"/>
        <v>-5.0799999999999983</v>
      </c>
      <c r="R2785" s="32">
        <f t="shared" si="260"/>
        <v>-17.095999999999989</v>
      </c>
      <c r="S2785" s="26">
        <f t="shared" si="261"/>
        <v>0</v>
      </c>
      <c r="T2785" s="26">
        <f t="shared" si="262"/>
        <v>0</v>
      </c>
    </row>
    <row r="2786" spans="13:20" ht="15" x14ac:dyDescent="0.3">
      <c r="M2786" s="34">
        <v>2780.5</v>
      </c>
      <c r="N2786" s="34">
        <v>13.9</v>
      </c>
      <c r="O2786" s="32">
        <f t="shared" si="258"/>
        <v>57.019999999999996</v>
      </c>
      <c r="P2786" s="37">
        <f t="shared" si="263"/>
        <v>68.423999999999992</v>
      </c>
      <c r="Q2786" s="32">
        <f t="shared" si="259"/>
        <v>-2.019999999999996</v>
      </c>
      <c r="R2786" s="32">
        <f t="shared" si="260"/>
        <v>-13.423999999999992</v>
      </c>
      <c r="S2786" s="26">
        <f t="shared" si="261"/>
        <v>0</v>
      </c>
      <c r="T2786" s="26">
        <f t="shared" si="262"/>
        <v>0</v>
      </c>
    </row>
    <row r="2787" spans="13:20" ht="15" x14ac:dyDescent="0.3">
      <c r="M2787" s="34">
        <v>2781.5</v>
      </c>
      <c r="N2787" s="34">
        <v>12.8</v>
      </c>
      <c r="O2787" s="32">
        <f t="shared" si="258"/>
        <v>55.040000000000006</v>
      </c>
      <c r="P2787" s="37">
        <f t="shared" si="263"/>
        <v>66.048000000000002</v>
      </c>
      <c r="Q2787" s="32">
        <f t="shared" si="259"/>
        <v>-4.0000000000006253E-2</v>
      </c>
      <c r="R2787" s="32">
        <f t="shared" si="260"/>
        <v>-11.048000000000002</v>
      </c>
      <c r="S2787" s="26">
        <f t="shared" si="261"/>
        <v>0</v>
      </c>
      <c r="T2787" s="26">
        <f t="shared" si="262"/>
        <v>0</v>
      </c>
    </row>
    <row r="2788" spans="13:20" ht="15" x14ac:dyDescent="0.3">
      <c r="M2788" s="34">
        <v>2782.5</v>
      </c>
      <c r="N2788" s="34">
        <v>11.7</v>
      </c>
      <c r="O2788" s="32">
        <f t="shared" si="258"/>
        <v>53.06</v>
      </c>
      <c r="P2788" s="37">
        <f t="shared" si="263"/>
        <v>63.671999999999997</v>
      </c>
      <c r="Q2788" s="32">
        <f t="shared" si="259"/>
        <v>1.9399999999999977</v>
      </c>
      <c r="R2788" s="32">
        <f t="shared" si="260"/>
        <v>-8.671999999999997</v>
      </c>
      <c r="S2788" s="26">
        <f t="shared" si="261"/>
        <v>1</v>
      </c>
      <c r="T2788" s="26">
        <f t="shared" si="262"/>
        <v>0</v>
      </c>
    </row>
    <row r="2789" spans="13:20" ht="15" x14ac:dyDescent="0.3">
      <c r="M2789" s="34">
        <v>2783.5</v>
      </c>
      <c r="N2789" s="34">
        <v>11.1</v>
      </c>
      <c r="O2789" s="32">
        <f t="shared" si="258"/>
        <v>51.980000000000004</v>
      </c>
      <c r="P2789" s="37">
        <f t="shared" si="263"/>
        <v>62.376000000000005</v>
      </c>
      <c r="Q2789" s="32">
        <f t="shared" si="259"/>
        <v>3.019999999999996</v>
      </c>
      <c r="R2789" s="32">
        <f t="shared" si="260"/>
        <v>-7.3760000000000048</v>
      </c>
      <c r="S2789" s="26">
        <f t="shared" si="261"/>
        <v>1</v>
      </c>
      <c r="T2789" s="26">
        <f t="shared" si="262"/>
        <v>0</v>
      </c>
    </row>
    <row r="2790" spans="13:20" ht="15" x14ac:dyDescent="0.3">
      <c r="M2790" s="34">
        <v>2784.5</v>
      </c>
      <c r="N2790" s="34">
        <v>11.1</v>
      </c>
      <c r="O2790" s="32">
        <f t="shared" si="258"/>
        <v>51.980000000000004</v>
      </c>
      <c r="P2790" s="37">
        <f t="shared" si="263"/>
        <v>62.376000000000005</v>
      </c>
      <c r="Q2790" s="32">
        <f t="shared" si="259"/>
        <v>3.019999999999996</v>
      </c>
      <c r="R2790" s="32">
        <f t="shared" si="260"/>
        <v>-7.3760000000000048</v>
      </c>
      <c r="S2790" s="26">
        <f t="shared" si="261"/>
        <v>1</v>
      </c>
      <c r="T2790" s="26">
        <f t="shared" si="262"/>
        <v>0</v>
      </c>
    </row>
    <row r="2791" spans="13:20" ht="15" x14ac:dyDescent="0.3">
      <c r="M2791" s="34">
        <v>2785.5</v>
      </c>
      <c r="N2791" s="34">
        <v>11.1</v>
      </c>
      <c r="O2791" s="32">
        <f t="shared" si="258"/>
        <v>51.980000000000004</v>
      </c>
      <c r="P2791" s="37">
        <f t="shared" si="263"/>
        <v>62.376000000000005</v>
      </c>
      <c r="Q2791" s="32">
        <f t="shared" si="259"/>
        <v>3.019999999999996</v>
      </c>
      <c r="R2791" s="32">
        <f t="shared" si="260"/>
        <v>-7.3760000000000048</v>
      </c>
      <c r="S2791" s="26">
        <f t="shared" si="261"/>
        <v>1</v>
      </c>
      <c r="T2791" s="26">
        <f t="shared" si="262"/>
        <v>0</v>
      </c>
    </row>
    <row r="2792" spans="13:20" ht="15" x14ac:dyDescent="0.3">
      <c r="M2792" s="34">
        <v>2786.5</v>
      </c>
      <c r="N2792" s="34">
        <v>10</v>
      </c>
      <c r="O2792" s="32">
        <f t="shared" si="258"/>
        <v>50</v>
      </c>
      <c r="P2792" s="37">
        <f t="shared" si="263"/>
        <v>60</v>
      </c>
      <c r="Q2792" s="32">
        <f t="shared" si="259"/>
        <v>5</v>
      </c>
      <c r="R2792" s="32">
        <f t="shared" si="260"/>
        <v>-5</v>
      </c>
      <c r="S2792" s="26">
        <f t="shared" si="261"/>
        <v>1</v>
      </c>
      <c r="T2792" s="26">
        <f t="shared" si="262"/>
        <v>0</v>
      </c>
    </row>
    <row r="2793" spans="13:20" ht="15" x14ac:dyDescent="0.3">
      <c r="M2793" s="34">
        <v>2787.5</v>
      </c>
      <c r="N2793" s="34">
        <v>11.1</v>
      </c>
      <c r="O2793" s="32">
        <f t="shared" si="258"/>
        <v>51.980000000000004</v>
      </c>
      <c r="P2793" s="37">
        <f t="shared" si="263"/>
        <v>62.376000000000005</v>
      </c>
      <c r="Q2793" s="32">
        <f t="shared" si="259"/>
        <v>3.019999999999996</v>
      </c>
      <c r="R2793" s="32">
        <f t="shared" si="260"/>
        <v>-7.3760000000000048</v>
      </c>
      <c r="S2793" s="26">
        <f t="shared" si="261"/>
        <v>1</v>
      </c>
      <c r="T2793" s="26">
        <f t="shared" si="262"/>
        <v>0</v>
      </c>
    </row>
    <row r="2794" spans="13:20" ht="15" x14ac:dyDescent="0.3">
      <c r="M2794" s="34">
        <v>2788.5</v>
      </c>
      <c r="N2794" s="34">
        <v>11.1</v>
      </c>
      <c r="O2794" s="32">
        <f t="shared" si="258"/>
        <v>51.980000000000004</v>
      </c>
      <c r="P2794" s="37">
        <f t="shared" si="263"/>
        <v>62.376000000000005</v>
      </c>
      <c r="Q2794" s="32">
        <f t="shared" si="259"/>
        <v>3.019999999999996</v>
      </c>
      <c r="R2794" s="32">
        <f t="shared" si="260"/>
        <v>-7.3760000000000048</v>
      </c>
      <c r="S2794" s="26">
        <f t="shared" si="261"/>
        <v>1</v>
      </c>
      <c r="T2794" s="26">
        <f t="shared" si="262"/>
        <v>0</v>
      </c>
    </row>
    <row r="2795" spans="13:20" ht="15" x14ac:dyDescent="0.3">
      <c r="M2795" s="34">
        <v>2789.5</v>
      </c>
      <c r="N2795" s="34">
        <v>12.2</v>
      </c>
      <c r="O2795" s="32">
        <f t="shared" si="258"/>
        <v>53.96</v>
      </c>
      <c r="P2795" s="37">
        <f t="shared" si="263"/>
        <v>64.751999999999995</v>
      </c>
      <c r="Q2795" s="32">
        <f t="shared" si="259"/>
        <v>1.0399999999999991</v>
      </c>
      <c r="R2795" s="32">
        <f t="shared" si="260"/>
        <v>-9.7519999999999953</v>
      </c>
      <c r="S2795" s="26">
        <f t="shared" si="261"/>
        <v>1</v>
      </c>
      <c r="T2795" s="26">
        <f t="shared" si="262"/>
        <v>0</v>
      </c>
    </row>
    <row r="2796" spans="13:20" ht="15" x14ac:dyDescent="0.3">
      <c r="M2796" s="34">
        <v>2790.5</v>
      </c>
      <c r="N2796" s="34">
        <v>15</v>
      </c>
      <c r="O2796" s="32">
        <f t="shared" si="258"/>
        <v>59</v>
      </c>
      <c r="P2796" s="37">
        <f t="shared" si="263"/>
        <v>70.8</v>
      </c>
      <c r="Q2796" s="32">
        <f t="shared" si="259"/>
        <v>-4</v>
      </c>
      <c r="R2796" s="32">
        <f t="shared" si="260"/>
        <v>-15.799999999999997</v>
      </c>
      <c r="S2796" s="26">
        <f t="shared" si="261"/>
        <v>0</v>
      </c>
      <c r="T2796" s="26">
        <f t="shared" si="262"/>
        <v>0</v>
      </c>
    </row>
    <row r="2797" spans="13:20" ht="15" x14ac:dyDescent="0.3">
      <c r="M2797" s="34">
        <v>2791.5</v>
      </c>
      <c r="N2797" s="34">
        <v>18.3</v>
      </c>
      <c r="O2797" s="32">
        <f t="shared" si="258"/>
        <v>64.94</v>
      </c>
      <c r="P2797" s="37">
        <f t="shared" si="263"/>
        <v>77.927999999999997</v>
      </c>
      <c r="Q2797" s="32">
        <f t="shared" si="259"/>
        <v>-9.9399999999999977</v>
      </c>
      <c r="R2797" s="32">
        <f t="shared" si="260"/>
        <v>-22.927999999999997</v>
      </c>
      <c r="S2797" s="26">
        <f t="shared" si="261"/>
        <v>0</v>
      </c>
      <c r="T2797" s="26">
        <f t="shared" si="262"/>
        <v>0</v>
      </c>
    </row>
    <row r="2798" spans="13:20" ht="15" x14ac:dyDescent="0.3">
      <c r="M2798" s="34">
        <v>2792.5</v>
      </c>
      <c r="N2798" s="34">
        <v>22.8</v>
      </c>
      <c r="O2798" s="32">
        <f t="shared" si="258"/>
        <v>73.039999999999992</v>
      </c>
      <c r="P2798" s="37">
        <f t="shared" si="263"/>
        <v>87.647999999999982</v>
      </c>
      <c r="Q2798" s="32">
        <f t="shared" si="259"/>
        <v>-18.039999999999992</v>
      </c>
      <c r="R2798" s="32">
        <f t="shared" si="260"/>
        <v>-32.647999999999982</v>
      </c>
      <c r="S2798" s="26">
        <f t="shared" si="261"/>
        <v>0</v>
      </c>
      <c r="T2798" s="26">
        <f t="shared" si="262"/>
        <v>0</v>
      </c>
    </row>
    <row r="2799" spans="13:20" ht="15" x14ac:dyDescent="0.3">
      <c r="M2799" s="34">
        <v>2793.5</v>
      </c>
      <c r="N2799" s="34">
        <v>26.7</v>
      </c>
      <c r="O2799" s="32">
        <f t="shared" si="258"/>
        <v>80.06</v>
      </c>
      <c r="P2799" s="37">
        <f t="shared" si="263"/>
        <v>96.072000000000003</v>
      </c>
      <c r="Q2799" s="32">
        <f t="shared" si="259"/>
        <v>-25.060000000000002</v>
      </c>
      <c r="R2799" s="32">
        <f t="shared" si="260"/>
        <v>-41.072000000000003</v>
      </c>
      <c r="S2799" s="26">
        <f t="shared" si="261"/>
        <v>0</v>
      </c>
      <c r="T2799" s="26">
        <f t="shared" si="262"/>
        <v>0</v>
      </c>
    </row>
    <row r="2800" spans="13:20" ht="15" x14ac:dyDescent="0.3">
      <c r="M2800" s="34">
        <v>2794.5</v>
      </c>
      <c r="N2800" s="34">
        <v>30</v>
      </c>
      <c r="O2800" s="32">
        <f t="shared" si="258"/>
        <v>86</v>
      </c>
      <c r="P2800" s="37">
        <f t="shared" si="263"/>
        <v>103.2</v>
      </c>
      <c r="Q2800" s="32">
        <f t="shared" si="259"/>
        <v>-31</v>
      </c>
      <c r="R2800" s="32">
        <f t="shared" si="260"/>
        <v>-48.2</v>
      </c>
      <c r="S2800" s="26">
        <f t="shared" si="261"/>
        <v>0</v>
      </c>
      <c r="T2800" s="26">
        <f t="shared" si="262"/>
        <v>0</v>
      </c>
    </row>
    <row r="2801" spans="13:20" ht="15" x14ac:dyDescent="0.3">
      <c r="M2801" s="34">
        <v>2795.5</v>
      </c>
      <c r="N2801" s="34">
        <v>31.7</v>
      </c>
      <c r="O2801" s="32">
        <f t="shared" si="258"/>
        <v>89.06</v>
      </c>
      <c r="P2801" s="37">
        <f t="shared" si="263"/>
        <v>106.872</v>
      </c>
      <c r="Q2801" s="32">
        <f t="shared" si="259"/>
        <v>-34.06</v>
      </c>
      <c r="R2801" s="32">
        <f t="shared" si="260"/>
        <v>-51.872</v>
      </c>
      <c r="S2801" s="26">
        <f t="shared" si="261"/>
        <v>0</v>
      </c>
      <c r="T2801" s="26">
        <f t="shared" si="262"/>
        <v>0</v>
      </c>
    </row>
    <row r="2802" spans="13:20" ht="15" x14ac:dyDescent="0.3">
      <c r="M2802" s="34">
        <v>2796.5</v>
      </c>
      <c r="N2802" s="34">
        <v>31.7</v>
      </c>
      <c r="O2802" s="32">
        <f t="shared" si="258"/>
        <v>89.06</v>
      </c>
      <c r="P2802" s="37">
        <f t="shared" si="263"/>
        <v>106.872</v>
      </c>
      <c r="Q2802" s="32">
        <f t="shared" si="259"/>
        <v>-34.06</v>
      </c>
      <c r="R2802" s="32">
        <f t="shared" si="260"/>
        <v>-51.872</v>
      </c>
      <c r="S2802" s="26">
        <f t="shared" si="261"/>
        <v>0</v>
      </c>
      <c r="T2802" s="26">
        <f t="shared" si="262"/>
        <v>0</v>
      </c>
    </row>
    <row r="2803" spans="13:20" ht="15" x14ac:dyDescent="0.3">
      <c r="M2803" s="34">
        <v>2797.5</v>
      </c>
      <c r="N2803" s="34">
        <v>27.8</v>
      </c>
      <c r="O2803" s="32">
        <f t="shared" si="258"/>
        <v>82.039999999999992</v>
      </c>
      <c r="P2803" s="37">
        <f t="shared" si="263"/>
        <v>98.447999999999993</v>
      </c>
      <c r="Q2803" s="32">
        <f t="shared" si="259"/>
        <v>-27.039999999999992</v>
      </c>
      <c r="R2803" s="32">
        <f t="shared" si="260"/>
        <v>-43.447999999999993</v>
      </c>
      <c r="S2803" s="26">
        <f t="shared" si="261"/>
        <v>0</v>
      </c>
      <c r="T2803" s="26">
        <f t="shared" si="262"/>
        <v>0</v>
      </c>
    </row>
    <row r="2804" spans="13:20" ht="15" x14ac:dyDescent="0.3">
      <c r="M2804" s="34">
        <v>2798.5</v>
      </c>
      <c r="N2804" s="34">
        <v>31.1</v>
      </c>
      <c r="O2804" s="32">
        <f t="shared" si="258"/>
        <v>87.98</v>
      </c>
      <c r="P2804" s="37">
        <f t="shared" si="263"/>
        <v>105.57600000000001</v>
      </c>
      <c r="Q2804" s="32">
        <f t="shared" si="259"/>
        <v>-32.980000000000004</v>
      </c>
      <c r="R2804" s="32">
        <f t="shared" si="260"/>
        <v>-50.576000000000008</v>
      </c>
      <c r="S2804" s="26">
        <f t="shared" si="261"/>
        <v>0</v>
      </c>
      <c r="T2804" s="26">
        <f t="shared" si="262"/>
        <v>0</v>
      </c>
    </row>
    <row r="2805" spans="13:20" ht="15" x14ac:dyDescent="0.3">
      <c r="M2805" s="34">
        <v>2799.5</v>
      </c>
      <c r="N2805" s="34">
        <v>32.200000000000003</v>
      </c>
      <c r="O2805" s="32">
        <f t="shared" si="258"/>
        <v>89.960000000000008</v>
      </c>
      <c r="P2805" s="37">
        <f t="shared" si="263"/>
        <v>107.95200000000001</v>
      </c>
      <c r="Q2805" s="32">
        <f t="shared" si="259"/>
        <v>-34.960000000000008</v>
      </c>
      <c r="R2805" s="32">
        <f t="shared" si="260"/>
        <v>-52.952000000000012</v>
      </c>
      <c r="S2805" s="26">
        <f t="shared" si="261"/>
        <v>0</v>
      </c>
      <c r="T2805" s="26">
        <f t="shared" si="262"/>
        <v>0</v>
      </c>
    </row>
    <row r="2806" spans="13:20" ht="15" x14ac:dyDescent="0.3">
      <c r="M2806" s="34">
        <v>2800.5</v>
      </c>
      <c r="N2806" s="34">
        <v>32.799999999999997</v>
      </c>
      <c r="O2806" s="32">
        <f t="shared" si="258"/>
        <v>91.039999999999992</v>
      </c>
      <c r="P2806" s="37">
        <f t="shared" si="263"/>
        <v>109.24799999999999</v>
      </c>
      <c r="Q2806" s="32">
        <f t="shared" si="259"/>
        <v>-36.039999999999992</v>
      </c>
      <c r="R2806" s="32">
        <f t="shared" si="260"/>
        <v>-54.24799999999999</v>
      </c>
      <c r="S2806" s="26">
        <f t="shared" si="261"/>
        <v>0</v>
      </c>
      <c r="T2806" s="26">
        <f t="shared" si="262"/>
        <v>0</v>
      </c>
    </row>
    <row r="2807" spans="13:20" ht="15" x14ac:dyDescent="0.3">
      <c r="M2807" s="34">
        <v>2801.5</v>
      </c>
      <c r="N2807" s="34">
        <v>31.7</v>
      </c>
      <c r="O2807" s="32">
        <f t="shared" si="258"/>
        <v>89.06</v>
      </c>
      <c r="P2807" s="37">
        <f t="shared" si="263"/>
        <v>106.872</v>
      </c>
      <c r="Q2807" s="32">
        <f t="shared" si="259"/>
        <v>-34.06</v>
      </c>
      <c r="R2807" s="32">
        <f t="shared" si="260"/>
        <v>-51.872</v>
      </c>
      <c r="S2807" s="26">
        <f t="shared" si="261"/>
        <v>0</v>
      </c>
      <c r="T2807" s="26">
        <f t="shared" si="262"/>
        <v>0</v>
      </c>
    </row>
    <row r="2808" spans="13:20" ht="15" x14ac:dyDescent="0.3">
      <c r="M2808" s="34">
        <v>2802.5</v>
      </c>
      <c r="N2808" s="34">
        <v>30</v>
      </c>
      <c r="O2808" s="32">
        <f t="shared" si="258"/>
        <v>86</v>
      </c>
      <c r="P2808" s="37">
        <f t="shared" si="263"/>
        <v>103.2</v>
      </c>
      <c r="Q2808" s="32">
        <f t="shared" si="259"/>
        <v>-31</v>
      </c>
      <c r="R2808" s="32">
        <f t="shared" si="260"/>
        <v>-48.2</v>
      </c>
      <c r="S2808" s="26">
        <f t="shared" si="261"/>
        <v>0</v>
      </c>
      <c r="T2808" s="26">
        <f t="shared" si="262"/>
        <v>0</v>
      </c>
    </row>
    <row r="2809" spans="13:20" ht="15" x14ac:dyDescent="0.3">
      <c r="M2809" s="34">
        <v>2803.5</v>
      </c>
      <c r="N2809" s="34">
        <v>29.4</v>
      </c>
      <c r="O2809" s="32">
        <f t="shared" si="258"/>
        <v>84.92</v>
      </c>
      <c r="P2809" s="37">
        <f t="shared" si="263"/>
        <v>101.904</v>
      </c>
      <c r="Q2809" s="32">
        <f t="shared" si="259"/>
        <v>-29.92</v>
      </c>
      <c r="R2809" s="32">
        <f t="shared" si="260"/>
        <v>-46.903999999999996</v>
      </c>
      <c r="S2809" s="26">
        <f t="shared" si="261"/>
        <v>0</v>
      </c>
      <c r="T2809" s="26">
        <f t="shared" si="262"/>
        <v>0</v>
      </c>
    </row>
    <row r="2810" spans="13:20" ht="15" x14ac:dyDescent="0.3">
      <c r="M2810" s="34">
        <v>2804.5</v>
      </c>
      <c r="N2810" s="34">
        <v>28.3</v>
      </c>
      <c r="O2810" s="32">
        <f t="shared" si="258"/>
        <v>82.94</v>
      </c>
      <c r="P2810" s="37">
        <f t="shared" si="263"/>
        <v>99.527999999999992</v>
      </c>
      <c r="Q2810" s="32">
        <f t="shared" si="259"/>
        <v>-27.939999999999998</v>
      </c>
      <c r="R2810" s="32">
        <f t="shared" si="260"/>
        <v>-44.527999999999992</v>
      </c>
      <c r="S2810" s="26">
        <f t="shared" si="261"/>
        <v>0</v>
      </c>
      <c r="T2810" s="26">
        <f t="shared" si="262"/>
        <v>0</v>
      </c>
    </row>
    <row r="2811" spans="13:20" ht="15" x14ac:dyDescent="0.3">
      <c r="M2811" s="34">
        <v>2805.5</v>
      </c>
      <c r="N2811" s="34">
        <v>27.2</v>
      </c>
      <c r="O2811" s="32">
        <f t="shared" si="258"/>
        <v>80.960000000000008</v>
      </c>
      <c r="P2811" s="37">
        <f t="shared" si="263"/>
        <v>97.152000000000001</v>
      </c>
      <c r="Q2811" s="32">
        <f t="shared" si="259"/>
        <v>-25.960000000000008</v>
      </c>
      <c r="R2811" s="32">
        <f t="shared" si="260"/>
        <v>-42.152000000000001</v>
      </c>
      <c r="S2811" s="26">
        <f t="shared" si="261"/>
        <v>0</v>
      </c>
      <c r="T2811" s="26">
        <f t="shared" si="262"/>
        <v>0</v>
      </c>
    </row>
    <row r="2812" spans="13:20" ht="15" x14ac:dyDescent="0.3">
      <c r="M2812" s="34">
        <v>2806.5</v>
      </c>
      <c r="N2812" s="34">
        <v>24.4</v>
      </c>
      <c r="O2812" s="32">
        <f t="shared" si="258"/>
        <v>75.92</v>
      </c>
      <c r="P2812" s="37">
        <f t="shared" si="263"/>
        <v>91.103999999999999</v>
      </c>
      <c r="Q2812" s="32">
        <f t="shared" si="259"/>
        <v>-20.92</v>
      </c>
      <c r="R2812" s="32">
        <f t="shared" si="260"/>
        <v>-36.103999999999999</v>
      </c>
      <c r="S2812" s="26">
        <f t="shared" si="261"/>
        <v>0</v>
      </c>
      <c r="T2812" s="26">
        <f t="shared" si="262"/>
        <v>0</v>
      </c>
    </row>
    <row r="2813" spans="13:20" ht="15" x14ac:dyDescent="0.3">
      <c r="M2813" s="34">
        <v>2807.5</v>
      </c>
      <c r="N2813" s="34">
        <v>22.8</v>
      </c>
      <c r="O2813" s="32">
        <f t="shared" si="258"/>
        <v>73.039999999999992</v>
      </c>
      <c r="P2813" s="37">
        <f t="shared" si="263"/>
        <v>87.647999999999982</v>
      </c>
      <c r="Q2813" s="32">
        <f t="shared" si="259"/>
        <v>-18.039999999999992</v>
      </c>
      <c r="R2813" s="32">
        <f t="shared" si="260"/>
        <v>-32.647999999999982</v>
      </c>
      <c r="S2813" s="26">
        <f t="shared" si="261"/>
        <v>0</v>
      </c>
      <c r="T2813" s="26">
        <f t="shared" si="262"/>
        <v>0</v>
      </c>
    </row>
    <row r="2814" spans="13:20" ht="15" x14ac:dyDescent="0.3">
      <c r="M2814" s="34">
        <v>2808.5</v>
      </c>
      <c r="N2814" s="34">
        <v>25</v>
      </c>
      <c r="O2814" s="32">
        <f t="shared" si="258"/>
        <v>77</v>
      </c>
      <c r="P2814" s="37">
        <f t="shared" si="263"/>
        <v>92.399999999999991</v>
      </c>
      <c r="Q2814" s="32">
        <f t="shared" si="259"/>
        <v>-22</v>
      </c>
      <c r="R2814" s="32">
        <f t="shared" si="260"/>
        <v>-37.399999999999991</v>
      </c>
      <c r="S2814" s="26">
        <f t="shared" si="261"/>
        <v>0</v>
      </c>
      <c r="T2814" s="26">
        <f t="shared" si="262"/>
        <v>0</v>
      </c>
    </row>
    <row r="2815" spans="13:20" ht="15" x14ac:dyDescent="0.3">
      <c r="M2815" s="34">
        <v>2809.5</v>
      </c>
      <c r="N2815" s="34">
        <v>24.4</v>
      </c>
      <c r="O2815" s="32">
        <f t="shared" si="258"/>
        <v>75.92</v>
      </c>
      <c r="P2815" s="37">
        <f t="shared" si="263"/>
        <v>91.103999999999999</v>
      </c>
      <c r="Q2815" s="32">
        <f t="shared" si="259"/>
        <v>-20.92</v>
      </c>
      <c r="R2815" s="32">
        <f t="shared" si="260"/>
        <v>-36.103999999999999</v>
      </c>
      <c r="S2815" s="26">
        <f t="shared" si="261"/>
        <v>0</v>
      </c>
      <c r="T2815" s="26">
        <f t="shared" si="262"/>
        <v>0</v>
      </c>
    </row>
    <row r="2816" spans="13:20" ht="15" x14ac:dyDescent="0.3">
      <c r="M2816" s="34">
        <v>2810.5</v>
      </c>
      <c r="N2816" s="34">
        <v>20</v>
      </c>
      <c r="O2816" s="32">
        <f t="shared" si="258"/>
        <v>68</v>
      </c>
      <c r="P2816" s="37">
        <f t="shared" si="263"/>
        <v>81.599999999999994</v>
      </c>
      <c r="Q2816" s="32">
        <f t="shared" si="259"/>
        <v>-13</v>
      </c>
      <c r="R2816" s="32">
        <f t="shared" si="260"/>
        <v>-26.599999999999994</v>
      </c>
      <c r="S2816" s="26">
        <f t="shared" si="261"/>
        <v>0</v>
      </c>
      <c r="T2816" s="26">
        <f t="shared" si="262"/>
        <v>0</v>
      </c>
    </row>
    <row r="2817" spans="13:20" ht="15" x14ac:dyDescent="0.3">
      <c r="M2817" s="34">
        <v>2811.5</v>
      </c>
      <c r="N2817" s="34">
        <v>21.1</v>
      </c>
      <c r="O2817" s="32">
        <f t="shared" si="258"/>
        <v>69.98</v>
      </c>
      <c r="P2817" s="37">
        <f t="shared" si="263"/>
        <v>83.975999999999999</v>
      </c>
      <c r="Q2817" s="32">
        <f t="shared" si="259"/>
        <v>-14.980000000000004</v>
      </c>
      <c r="R2817" s="32">
        <f t="shared" si="260"/>
        <v>-28.975999999999999</v>
      </c>
      <c r="S2817" s="26">
        <f t="shared" si="261"/>
        <v>0</v>
      </c>
      <c r="T2817" s="26">
        <f t="shared" si="262"/>
        <v>0</v>
      </c>
    </row>
    <row r="2818" spans="13:20" ht="15" x14ac:dyDescent="0.3">
      <c r="M2818" s="34">
        <v>2812.5</v>
      </c>
      <c r="N2818" s="34">
        <v>17.2</v>
      </c>
      <c r="O2818" s="32">
        <f t="shared" si="258"/>
        <v>62.96</v>
      </c>
      <c r="P2818" s="37">
        <f t="shared" si="263"/>
        <v>75.551999999999992</v>
      </c>
      <c r="Q2818" s="32">
        <f t="shared" si="259"/>
        <v>-7.9600000000000009</v>
      </c>
      <c r="R2818" s="32">
        <f t="shared" si="260"/>
        <v>-20.551999999999992</v>
      </c>
      <c r="S2818" s="26">
        <f t="shared" si="261"/>
        <v>0</v>
      </c>
      <c r="T2818" s="26">
        <f t="shared" si="262"/>
        <v>0</v>
      </c>
    </row>
    <row r="2819" spans="13:20" ht="15" x14ac:dyDescent="0.3">
      <c r="M2819" s="34">
        <v>2813.5</v>
      </c>
      <c r="N2819" s="34">
        <v>22.2</v>
      </c>
      <c r="O2819" s="32">
        <f t="shared" si="258"/>
        <v>71.960000000000008</v>
      </c>
      <c r="P2819" s="37">
        <f t="shared" si="263"/>
        <v>86.352000000000004</v>
      </c>
      <c r="Q2819" s="32">
        <f t="shared" si="259"/>
        <v>-16.960000000000008</v>
      </c>
      <c r="R2819" s="32">
        <f t="shared" si="260"/>
        <v>-31.352000000000004</v>
      </c>
      <c r="S2819" s="26">
        <f t="shared" si="261"/>
        <v>0</v>
      </c>
      <c r="T2819" s="26">
        <f t="shared" si="262"/>
        <v>0</v>
      </c>
    </row>
    <row r="2820" spans="13:20" ht="15" x14ac:dyDescent="0.3">
      <c r="M2820" s="34">
        <v>2814.5</v>
      </c>
      <c r="N2820" s="34">
        <v>23.9</v>
      </c>
      <c r="O2820" s="32">
        <f t="shared" si="258"/>
        <v>75.02</v>
      </c>
      <c r="P2820" s="37">
        <f t="shared" si="263"/>
        <v>90.023999999999987</v>
      </c>
      <c r="Q2820" s="32">
        <f t="shared" si="259"/>
        <v>-20.019999999999996</v>
      </c>
      <c r="R2820" s="32">
        <f t="shared" si="260"/>
        <v>-35.023999999999987</v>
      </c>
      <c r="S2820" s="26">
        <f t="shared" si="261"/>
        <v>0</v>
      </c>
      <c r="T2820" s="26">
        <f t="shared" si="262"/>
        <v>0</v>
      </c>
    </row>
    <row r="2821" spans="13:20" ht="15" x14ac:dyDescent="0.3">
      <c r="M2821" s="34">
        <v>2815.5</v>
      </c>
      <c r="N2821" s="34">
        <v>26.1</v>
      </c>
      <c r="O2821" s="32">
        <f t="shared" si="258"/>
        <v>78.98</v>
      </c>
      <c r="P2821" s="37">
        <f t="shared" si="263"/>
        <v>94.775999999999996</v>
      </c>
      <c r="Q2821" s="32">
        <f t="shared" si="259"/>
        <v>-23.980000000000004</v>
      </c>
      <c r="R2821" s="32">
        <f t="shared" si="260"/>
        <v>-39.775999999999996</v>
      </c>
      <c r="S2821" s="26">
        <f t="shared" si="261"/>
        <v>0</v>
      </c>
      <c r="T2821" s="26">
        <f t="shared" si="262"/>
        <v>0</v>
      </c>
    </row>
    <row r="2822" spans="13:20" ht="15" x14ac:dyDescent="0.3">
      <c r="M2822" s="34">
        <v>2816.5</v>
      </c>
      <c r="N2822" s="34">
        <v>29.4</v>
      </c>
      <c r="O2822" s="32">
        <f t="shared" ref="O2822:O2885" si="264">CONVERT(N2822,"C","F")</f>
        <v>84.92</v>
      </c>
      <c r="P2822" s="37">
        <f t="shared" si="263"/>
        <v>101.904</v>
      </c>
      <c r="Q2822" s="32">
        <f t="shared" ref="Q2822:Q2885" si="265">$L$3-O2822</f>
        <v>-29.92</v>
      </c>
      <c r="R2822" s="32">
        <f t="shared" ref="R2822:R2885" si="266">$L$3-P2822</f>
        <v>-46.903999999999996</v>
      </c>
      <c r="S2822" s="26">
        <f t="shared" ref="S2822:S2885" si="267">IF(O2822&lt;=$L$3, 1, 0)</f>
        <v>0</v>
      </c>
      <c r="T2822" s="26">
        <f t="shared" ref="T2822:T2885" si="268">IF(P2822&lt;=$L$3, 1, 0)</f>
        <v>0</v>
      </c>
    </row>
    <row r="2823" spans="13:20" ht="15" x14ac:dyDescent="0.3">
      <c r="M2823" s="34">
        <v>2817.5</v>
      </c>
      <c r="N2823" s="34">
        <v>31.1</v>
      </c>
      <c r="O2823" s="32">
        <f t="shared" si="264"/>
        <v>87.98</v>
      </c>
      <c r="P2823" s="37">
        <f t="shared" ref="P2823:P2886" si="269">O2823*1.2</f>
        <v>105.57600000000001</v>
      </c>
      <c r="Q2823" s="32">
        <f t="shared" si="265"/>
        <v>-32.980000000000004</v>
      </c>
      <c r="R2823" s="32">
        <f t="shared" si="266"/>
        <v>-50.576000000000008</v>
      </c>
      <c r="S2823" s="26">
        <f t="shared" si="267"/>
        <v>0</v>
      </c>
      <c r="T2823" s="26">
        <f t="shared" si="268"/>
        <v>0</v>
      </c>
    </row>
    <row r="2824" spans="13:20" ht="15" x14ac:dyDescent="0.3">
      <c r="M2824" s="34">
        <v>2818.5</v>
      </c>
      <c r="N2824" s="34">
        <v>32.200000000000003</v>
      </c>
      <c r="O2824" s="32">
        <f t="shared" si="264"/>
        <v>89.960000000000008</v>
      </c>
      <c r="P2824" s="37">
        <f t="shared" si="269"/>
        <v>107.95200000000001</v>
      </c>
      <c r="Q2824" s="32">
        <f t="shared" si="265"/>
        <v>-34.960000000000008</v>
      </c>
      <c r="R2824" s="32">
        <f t="shared" si="266"/>
        <v>-52.952000000000012</v>
      </c>
      <c r="S2824" s="26">
        <f t="shared" si="267"/>
        <v>0</v>
      </c>
      <c r="T2824" s="26">
        <f t="shared" si="268"/>
        <v>0</v>
      </c>
    </row>
    <row r="2825" spans="13:20" ht="15" x14ac:dyDescent="0.3">
      <c r="M2825" s="34">
        <v>2819.5</v>
      </c>
      <c r="N2825" s="34">
        <v>28.9</v>
      </c>
      <c r="O2825" s="32">
        <f t="shared" si="264"/>
        <v>84.02</v>
      </c>
      <c r="P2825" s="37">
        <f t="shared" si="269"/>
        <v>100.824</v>
      </c>
      <c r="Q2825" s="32">
        <f t="shared" si="265"/>
        <v>-29.019999999999996</v>
      </c>
      <c r="R2825" s="32">
        <f t="shared" si="266"/>
        <v>-45.823999999999998</v>
      </c>
      <c r="S2825" s="26">
        <f t="shared" si="267"/>
        <v>0</v>
      </c>
      <c r="T2825" s="26">
        <f t="shared" si="268"/>
        <v>0</v>
      </c>
    </row>
    <row r="2826" spans="13:20" ht="15" x14ac:dyDescent="0.3">
      <c r="M2826" s="34">
        <v>2820.5</v>
      </c>
      <c r="N2826" s="34">
        <v>21.7</v>
      </c>
      <c r="O2826" s="32">
        <f t="shared" si="264"/>
        <v>71.06</v>
      </c>
      <c r="P2826" s="37">
        <f t="shared" si="269"/>
        <v>85.272000000000006</v>
      </c>
      <c r="Q2826" s="32">
        <f t="shared" si="265"/>
        <v>-16.060000000000002</v>
      </c>
      <c r="R2826" s="32">
        <f t="shared" si="266"/>
        <v>-30.272000000000006</v>
      </c>
      <c r="S2826" s="26">
        <f t="shared" si="267"/>
        <v>0</v>
      </c>
      <c r="T2826" s="26">
        <f t="shared" si="268"/>
        <v>0</v>
      </c>
    </row>
    <row r="2827" spans="13:20" ht="15" x14ac:dyDescent="0.3">
      <c r="M2827" s="34">
        <v>2821.5</v>
      </c>
      <c r="N2827" s="34">
        <v>16.100000000000001</v>
      </c>
      <c r="O2827" s="32">
        <f t="shared" si="264"/>
        <v>60.980000000000004</v>
      </c>
      <c r="P2827" s="37">
        <f t="shared" si="269"/>
        <v>73.176000000000002</v>
      </c>
      <c r="Q2827" s="32">
        <f t="shared" si="265"/>
        <v>-5.980000000000004</v>
      </c>
      <c r="R2827" s="32">
        <f t="shared" si="266"/>
        <v>-18.176000000000002</v>
      </c>
      <c r="S2827" s="26">
        <f t="shared" si="267"/>
        <v>0</v>
      </c>
      <c r="T2827" s="26">
        <f t="shared" si="268"/>
        <v>0</v>
      </c>
    </row>
    <row r="2828" spans="13:20" ht="15" x14ac:dyDescent="0.3">
      <c r="M2828" s="34">
        <v>2822.5</v>
      </c>
      <c r="N2828" s="34">
        <v>13.3</v>
      </c>
      <c r="O2828" s="32">
        <f t="shared" si="264"/>
        <v>55.94</v>
      </c>
      <c r="P2828" s="37">
        <f t="shared" si="269"/>
        <v>67.128</v>
      </c>
      <c r="Q2828" s="32">
        <f t="shared" si="265"/>
        <v>-0.93999999999999773</v>
      </c>
      <c r="R2828" s="32">
        <f t="shared" si="266"/>
        <v>-12.128</v>
      </c>
      <c r="S2828" s="26">
        <f t="shared" si="267"/>
        <v>0</v>
      </c>
      <c r="T2828" s="26">
        <f t="shared" si="268"/>
        <v>0</v>
      </c>
    </row>
    <row r="2829" spans="13:20" ht="15" x14ac:dyDescent="0.3">
      <c r="M2829" s="34">
        <v>2823.5</v>
      </c>
      <c r="N2829" s="34">
        <v>11.1</v>
      </c>
      <c r="O2829" s="32">
        <f t="shared" si="264"/>
        <v>51.980000000000004</v>
      </c>
      <c r="P2829" s="37">
        <f t="shared" si="269"/>
        <v>62.376000000000005</v>
      </c>
      <c r="Q2829" s="32">
        <f t="shared" si="265"/>
        <v>3.019999999999996</v>
      </c>
      <c r="R2829" s="32">
        <f t="shared" si="266"/>
        <v>-7.3760000000000048</v>
      </c>
      <c r="S2829" s="26">
        <f t="shared" si="267"/>
        <v>1</v>
      </c>
      <c r="T2829" s="26">
        <f t="shared" si="268"/>
        <v>0</v>
      </c>
    </row>
    <row r="2830" spans="13:20" ht="15" x14ac:dyDescent="0.3">
      <c r="M2830" s="34">
        <v>2824.5</v>
      </c>
      <c r="N2830" s="34">
        <v>10.6</v>
      </c>
      <c r="O2830" s="32">
        <f t="shared" si="264"/>
        <v>51.08</v>
      </c>
      <c r="P2830" s="37">
        <f t="shared" si="269"/>
        <v>61.295999999999992</v>
      </c>
      <c r="Q2830" s="32">
        <f t="shared" si="265"/>
        <v>3.9200000000000017</v>
      </c>
      <c r="R2830" s="32">
        <f t="shared" si="266"/>
        <v>-6.2959999999999923</v>
      </c>
      <c r="S2830" s="26">
        <f t="shared" si="267"/>
        <v>1</v>
      </c>
      <c r="T2830" s="26">
        <f t="shared" si="268"/>
        <v>0</v>
      </c>
    </row>
    <row r="2831" spans="13:20" ht="15" x14ac:dyDescent="0.3">
      <c r="M2831" s="34">
        <v>2825.5</v>
      </c>
      <c r="N2831" s="34">
        <v>10</v>
      </c>
      <c r="O2831" s="32">
        <f t="shared" si="264"/>
        <v>50</v>
      </c>
      <c r="P2831" s="37">
        <f t="shared" si="269"/>
        <v>60</v>
      </c>
      <c r="Q2831" s="32">
        <f t="shared" si="265"/>
        <v>5</v>
      </c>
      <c r="R2831" s="32">
        <f t="shared" si="266"/>
        <v>-5</v>
      </c>
      <c r="S2831" s="26">
        <f t="shared" si="267"/>
        <v>1</v>
      </c>
      <c r="T2831" s="26">
        <f t="shared" si="268"/>
        <v>0</v>
      </c>
    </row>
    <row r="2832" spans="13:20" ht="15" x14ac:dyDescent="0.3">
      <c r="M2832" s="34">
        <v>2826.5</v>
      </c>
      <c r="N2832" s="34">
        <v>9.4</v>
      </c>
      <c r="O2832" s="32">
        <f t="shared" si="264"/>
        <v>48.92</v>
      </c>
      <c r="P2832" s="37">
        <f t="shared" si="269"/>
        <v>58.704000000000001</v>
      </c>
      <c r="Q2832" s="32">
        <f t="shared" si="265"/>
        <v>6.0799999999999983</v>
      </c>
      <c r="R2832" s="32">
        <f t="shared" si="266"/>
        <v>-3.7040000000000006</v>
      </c>
      <c r="S2832" s="26">
        <f t="shared" si="267"/>
        <v>1</v>
      </c>
      <c r="T2832" s="26">
        <f t="shared" si="268"/>
        <v>0</v>
      </c>
    </row>
    <row r="2833" spans="13:20" ht="15" x14ac:dyDescent="0.3">
      <c r="M2833" s="34">
        <v>2827.5</v>
      </c>
      <c r="N2833" s="34">
        <v>8.9</v>
      </c>
      <c r="O2833" s="32">
        <f t="shared" si="264"/>
        <v>48.019999999999996</v>
      </c>
      <c r="P2833" s="37">
        <f t="shared" si="269"/>
        <v>57.623999999999995</v>
      </c>
      <c r="Q2833" s="32">
        <f t="shared" si="265"/>
        <v>6.980000000000004</v>
      </c>
      <c r="R2833" s="32">
        <f t="shared" si="266"/>
        <v>-2.6239999999999952</v>
      </c>
      <c r="S2833" s="26">
        <f t="shared" si="267"/>
        <v>1</v>
      </c>
      <c r="T2833" s="26">
        <f t="shared" si="268"/>
        <v>0</v>
      </c>
    </row>
    <row r="2834" spans="13:20" ht="15" x14ac:dyDescent="0.3">
      <c r="M2834" s="34">
        <v>2828.5</v>
      </c>
      <c r="N2834" s="34">
        <v>8.9</v>
      </c>
      <c r="O2834" s="32">
        <f t="shared" si="264"/>
        <v>48.019999999999996</v>
      </c>
      <c r="P2834" s="37">
        <f t="shared" si="269"/>
        <v>57.623999999999995</v>
      </c>
      <c r="Q2834" s="32">
        <f t="shared" si="265"/>
        <v>6.980000000000004</v>
      </c>
      <c r="R2834" s="32">
        <f t="shared" si="266"/>
        <v>-2.6239999999999952</v>
      </c>
      <c r="S2834" s="26">
        <f t="shared" si="267"/>
        <v>1</v>
      </c>
      <c r="T2834" s="26">
        <f t="shared" si="268"/>
        <v>0</v>
      </c>
    </row>
    <row r="2835" spans="13:20" ht="15" x14ac:dyDescent="0.3">
      <c r="M2835" s="34">
        <v>2829.5</v>
      </c>
      <c r="N2835" s="34">
        <v>8.3000000000000007</v>
      </c>
      <c r="O2835" s="32">
        <f t="shared" si="264"/>
        <v>46.94</v>
      </c>
      <c r="P2835" s="37">
        <f t="shared" si="269"/>
        <v>56.327999999999996</v>
      </c>
      <c r="Q2835" s="32">
        <f t="shared" si="265"/>
        <v>8.0600000000000023</v>
      </c>
      <c r="R2835" s="32">
        <f t="shared" si="266"/>
        <v>-1.3279999999999959</v>
      </c>
      <c r="S2835" s="26">
        <f t="shared" si="267"/>
        <v>1</v>
      </c>
      <c r="T2835" s="26">
        <f t="shared" si="268"/>
        <v>0</v>
      </c>
    </row>
    <row r="2836" spans="13:20" ht="15" x14ac:dyDescent="0.3">
      <c r="M2836" s="34">
        <v>2830.5</v>
      </c>
      <c r="N2836" s="34">
        <v>8.3000000000000007</v>
      </c>
      <c r="O2836" s="32">
        <f t="shared" si="264"/>
        <v>46.94</v>
      </c>
      <c r="P2836" s="37">
        <f t="shared" si="269"/>
        <v>56.327999999999996</v>
      </c>
      <c r="Q2836" s="32">
        <f t="shared" si="265"/>
        <v>8.0600000000000023</v>
      </c>
      <c r="R2836" s="32">
        <f t="shared" si="266"/>
        <v>-1.3279999999999959</v>
      </c>
      <c r="S2836" s="26">
        <f t="shared" si="267"/>
        <v>1</v>
      </c>
      <c r="T2836" s="26">
        <f t="shared" si="268"/>
        <v>0</v>
      </c>
    </row>
    <row r="2837" spans="13:20" ht="15" x14ac:dyDescent="0.3">
      <c r="M2837" s="34">
        <v>2831.5</v>
      </c>
      <c r="N2837" s="34">
        <v>8.3000000000000007</v>
      </c>
      <c r="O2837" s="32">
        <f t="shared" si="264"/>
        <v>46.94</v>
      </c>
      <c r="P2837" s="37">
        <f t="shared" si="269"/>
        <v>56.327999999999996</v>
      </c>
      <c r="Q2837" s="32">
        <f t="shared" si="265"/>
        <v>8.0600000000000023</v>
      </c>
      <c r="R2837" s="32">
        <f t="shared" si="266"/>
        <v>-1.3279999999999959</v>
      </c>
      <c r="S2837" s="26">
        <f t="shared" si="267"/>
        <v>1</v>
      </c>
      <c r="T2837" s="26">
        <f t="shared" si="268"/>
        <v>0</v>
      </c>
    </row>
    <row r="2838" spans="13:20" ht="15" x14ac:dyDescent="0.3">
      <c r="M2838" s="34">
        <v>2832.5</v>
      </c>
      <c r="N2838" s="34">
        <v>8.3000000000000007</v>
      </c>
      <c r="O2838" s="32">
        <f t="shared" si="264"/>
        <v>46.94</v>
      </c>
      <c r="P2838" s="37">
        <f t="shared" si="269"/>
        <v>56.327999999999996</v>
      </c>
      <c r="Q2838" s="32">
        <f t="shared" si="265"/>
        <v>8.0600000000000023</v>
      </c>
      <c r="R2838" s="32">
        <f t="shared" si="266"/>
        <v>-1.3279999999999959</v>
      </c>
      <c r="S2838" s="26">
        <f t="shared" si="267"/>
        <v>1</v>
      </c>
      <c r="T2838" s="26">
        <f t="shared" si="268"/>
        <v>0</v>
      </c>
    </row>
    <row r="2839" spans="13:20" ht="15" x14ac:dyDescent="0.3">
      <c r="M2839" s="34">
        <v>2833.5</v>
      </c>
      <c r="N2839" s="34">
        <v>7.8</v>
      </c>
      <c r="O2839" s="32">
        <f t="shared" si="264"/>
        <v>46.04</v>
      </c>
      <c r="P2839" s="37">
        <f t="shared" si="269"/>
        <v>55.247999999999998</v>
      </c>
      <c r="Q2839" s="32">
        <f t="shared" si="265"/>
        <v>8.9600000000000009</v>
      </c>
      <c r="R2839" s="32">
        <f t="shared" si="266"/>
        <v>-0.24799999999999756</v>
      </c>
      <c r="S2839" s="26">
        <f t="shared" si="267"/>
        <v>1</v>
      </c>
      <c r="T2839" s="26">
        <f t="shared" si="268"/>
        <v>0</v>
      </c>
    </row>
    <row r="2840" spans="13:20" ht="15" x14ac:dyDescent="0.3">
      <c r="M2840" s="34">
        <v>2834.5</v>
      </c>
      <c r="N2840" s="34">
        <v>7.8</v>
      </c>
      <c r="O2840" s="32">
        <f t="shared" si="264"/>
        <v>46.04</v>
      </c>
      <c r="P2840" s="37">
        <f t="shared" si="269"/>
        <v>55.247999999999998</v>
      </c>
      <c r="Q2840" s="32">
        <f t="shared" si="265"/>
        <v>8.9600000000000009</v>
      </c>
      <c r="R2840" s="32">
        <f t="shared" si="266"/>
        <v>-0.24799999999999756</v>
      </c>
      <c r="S2840" s="26">
        <f t="shared" si="267"/>
        <v>1</v>
      </c>
      <c r="T2840" s="26">
        <f t="shared" si="268"/>
        <v>0</v>
      </c>
    </row>
    <row r="2841" spans="13:20" ht="15" x14ac:dyDescent="0.3">
      <c r="M2841" s="34">
        <v>2835.5</v>
      </c>
      <c r="N2841" s="34">
        <v>7.2</v>
      </c>
      <c r="O2841" s="32">
        <f t="shared" si="264"/>
        <v>44.96</v>
      </c>
      <c r="P2841" s="37">
        <f t="shared" si="269"/>
        <v>53.951999999999998</v>
      </c>
      <c r="Q2841" s="32">
        <f t="shared" si="265"/>
        <v>10.039999999999999</v>
      </c>
      <c r="R2841" s="32">
        <f t="shared" si="266"/>
        <v>1.0480000000000018</v>
      </c>
      <c r="S2841" s="26">
        <f t="shared" si="267"/>
        <v>1</v>
      </c>
      <c r="T2841" s="26">
        <f t="shared" si="268"/>
        <v>1</v>
      </c>
    </row>
    <row r="2842" spans="13:20" ht="15" x14ac:dyDescent="0.3">
      <c r="M2842" s="34">
        <v>2836.5</v>
      </c>
      <c r="N2842" s="34">
        <v>6.7</v>
      </c>
      <c r="O2842" s="32">
        <f t="shared" si="264"/>
        <v>44.06</v>
      </c>
      <c r="P2842" s="37">
        <f t="shared" si="269"/>
        <v>52.872</v>
      </c>
      <c r="Q2842" s="32">
        <f t="shared" si="265"/>
        <v>10.939999999999998</v>
      </c>
      <c r="R2842" s="32">
        <f t="shared" si="266"/>
        <v>2.1280000000000001</v>
      </c>
      <c r="S2842" s="26">
        <f t="shared" si="267"/>
        <v>1</v>
      </c>
      <c r="T2842" s="26">
        <f t="shared" si="268"/>
        <v>1</v>
      </c>
    </row>
    <row r="2843" spans="13:20" ht="15" x14ac:dyDescent="0.3">
      <c r="M2843" s="34">
        <v>2837.5</v>
      </c>
      <c r="N2843" s="34">
        <v>6.1</v>
      </c>
      <c r="O2843" s="32">
        <f t="shared" si="264"/>
        <v>42.980000000000004</v>
      </c>
      <c r="P2843" s="37">
        <f t="shared" si="269"/>
        <v>51.576000000000001</v>
      </c>
      <c r="Q2843" s="32">
        <f t="shared" si="265"/>
        <v>12.019999999999996</v>
      </c>
      <c r="R2843" s="32">
        <f t="shared" si="266"/>
        <v>3.4239999999999995</v>
      </c>
      <c r="S2843" s="26">
        <f t="shared" si="267"/>
        <v>1</v>
      </c>
      <c r="T2843" s="26">
        <f t="shared" si="268"/>
        <v>1</v>
      </c>
    </row>
    <row r="2844" spans="13:20" ht="15" x14ac:dyDescent="0.3">
      <c r="M2844" s="34">
        <v>2838.5</v>
      </c>
      <c r="N2844" s="34">
        <v>6.1</v>
      </c>
      <c r="O2844" s="32">
        <f t="shared" si="264"/>
        <v>42.980000000000004</v>
      </c>
      <c r="P2844" s="37">
        <f t="shared" si="269"/>
        <v>51.576000000000001</v>
      </c>
      <c r="Q2844" s="32">
        <f t="shared" si="265"/>
        <v>12.019999999999996</v>
      </c>
      <c r="R2844" s="32">
        <f t="shared" si="266"/>
        <v>3.4239999999999995</v>
      </c>
      <c r="S2844" s="26">
        <f t="shared" si="267"/>
        <v>1</v>
      </c>
      <c r="T2844" s="26">
        <f t="shared" si="268"/>
        <v>1</v>
      </c>
    </row>
    <row r="2845" spans="13:20" ht="15" x14ac:dyDescent="0.3">
      <c r="M2845" s="34">
        <v>2839.5</v>
      </c>
      <c r="N2845" s="34">
        <v>6.1</v>
      </c>
      <c r="O2845" s="32">
        <f t="shared" si="264"/>
        <v>42.980000000000004</v>
      </c>
      <c r="P2845" s="37">
        <f t="shared" si="269"/>
        <v>51.576000000000001</v>
      </c>
      <c r="Q2845" s="32">
        <f t="shared" si="265"/>
        <v>12.019999999999996</v>
      </c>
      <c r="R2845" s="32">
        <f t="shared" si="266"/>
        <v>3.4239999999999995</v>
      </c>
      <c r="S2845" s="26">
        <f t="shared" si="267"/>
        <v>1</v>
      </c>
      <c r="T2845" s="26">
        <f t="shared" si="268"/>
        <v>1</v>
      </c>
    </row>
    <row r="2846" spans="13:20" ht="15" x14ac:dyDescent="0.3">
      <c r="M2846" s="34">
        <v>2840.5</v>
      </c>
      <c r="N2846" s="34">
        <v>6.7</v>
      </c>
      <c r="O2846" s="32">
        <f t="shared" si="264"/>
        <v>44.06</v>
      </c>
      <c r="P2846" s="37">
        <f t="shared" si="269"/>
        <v>52.872</v>
      </c>
      <c r="Q2846" s="32">
        <f t="shared" si="265"/>
        <v>10.939999999999998</v>
      </c>
      <c r="R2846" s="32">
        <f t="shared" si="266"/>
        <v>2.1280000000000001</v>
      </c>
      <c r="S2846" s="26">
        <f t="shared" si="267"/>
        <v>1</v>
      </c>
      <c r="T2846" s="26">
        <f t="shared" si="268"/>
        <v>1</v>
      </c>
    </row>
    <row r="2847" spans="13:20" ht="15" x14ac:dyDescent="0.3">
      <c r="M2847" s="34">
        <v>2841.5</v>
      </c>
      <c r="N2847" s="34">
        <v>6.7</v>
      </c>
      <c r="O2847" s="32">
        <f t="shared" si="264"/>
        <v>44.06</v>
      </c>
      <c r="P2847" s="37">
        <f t="shared" si="269"/>
        <v>52.872</v>
      </c>
      <c r="Q2847" s="32">
        <f t="shared" si="265"/>
        <v>10.939999999999998</v>
      </c>
      <c r="R2847" s="32">
        <f t="shared" si="266"/>
        <v>2.1280000000000001</v>
      </c>
      <c r="S2847" s="26">
        <f t="shared" si="267"/>
        <v>1</v>
      </c>
      <c r="T2847" s="26">
        <f t="shared" si="268"/>
        <v>1</v>
      </c>
    </row>
    <row r="2848" spans="13:20" ht="15" x14ac:dyDescent="0.3">
      <c r="M2848" s="34">
        <v>2842.5</v>
      </c>
      <c r="N2848" s="34">
        <v>6.7</v>
      </c>
      <c r="O2848" s="32">
        <f t="shared" si="264"/>
        <v>44.06</v>
      </c>
      <c r="P2848" s="37">
        <f t="shared" si="269"/>
        <v>52.872</v>
      </c>
      <c r="Q2848" s="32">
        <f t="shared" si="265"/>
        <v>10.939999999999998</v>
      </c>
      <c r="R2848" s="32">
        <f t="shared" si="266"/>
        <v>2.1280000000000001</v>
      </c>
      <c r="S2848" s="26">
        <f t="shared" si="267"/>
        <v>1</v>
      </c>
      <c r="T2848" s="26">
        <f t="shared" si="268"/>
        <v>1</v>
      </c>
    </row>
    <row r="2849" spans="13:20" ht="15" x14ac:dyDescent="0.3">
      <c r="M2849" s="34">
        <v>2843.5</v>
      </c>
      <c r="N2849" s="34">
        <v>6.7</v>
      </c>
      <c r="O2849" s="32">
        <f t="shared" si="264"/>
        <v>44.06</v>
      </c>
      <c r="P2849" s="37">
        <f t="shared" si="269"/>
        <v>52.872</v>
      </c>
      <c r="Q2849" s="32">
        <f t="shared" si="265"/>
        <v>10.939999999999998</v>
      </c>
      <c r="R2849" s="32">
        <f t="shared" si="266"/>
        <v>2.1280000000000001</v>
      </c>
      <c r="S2849" s="26">
        <f t="shared" si="267"/>
        <v>1</v>
      </c>
      <c r="T2849" s="26">
        <f t="shared" si="268"/>
        <v>1</v>
      </c>
    </row>
    <row r="2850" spans="13:20" ht="15" x14ac:dyDescent="0.3">
      <c r="M2850" s="34">
        <v>2844.5</v>
      </c>
      <c r="N2850" s="34">
        <v>6.7</v>
      </c>
      <c r="O2850" s="32">
        <f t="shared" si="264"/>
        <v>44.06</v>
      </c>
      <c r="P2850" s="37">
        <f t="shared" si="269"/>
        <v>52.872</v>
      </c>
      <c r="Q2850" s="32">
        <f t="shared" si="265"/>
        <v>10.939999999999998</v>
      </c>
      <c r="R2850" s="32">
        <f t="shared" si="266"/>
        <v>2.1280000000000001</v>
      </c>
      <c r="S2850" s="26">
        <f t="shared" si="267"/>
        <v>1</v>
      </c>
      <c r="T2850" s="26">
        <f t="shared" si="268"/>
        <v>1</v>
      </c>
    </row>
    <row r="2851" spans="13:20" ht="15" x14ac:dyDescent="0.3">
      <c r="M2851" s="34">
        <v>2845.5</v>
      </c>
      <c r="N2851" s="34">
        <v>6.7</v>
      </c>
      <c r="O2851" s="32">
        <f t="shared" si="264"/>
        <v>44.06</v>
      </c>
      <c r="P2851" s="37">
        <f t="shared" si="269"/>
        <v>52.872</v>
      </c>
      <c r="Q2851" s="32">
        <f t="shared" si="265"/>
        <v>10.939999999999998</v>
      </c>
      <c r="R2851" s="32">
        <f t="shared" si="266"/>
        <v>2.1280000000000001</v>
      </c>
      <c r="S2851" s="26">
        <f t="shared" si="267"/>
        <v>1</v>
      </c>
      <c r="T2851" s="26">
        <f t="shared" si="268"/>
        <v>1</v>
      </c>
    </row>
    <row r="2852" spans="13:20" ht="15" x14ac:dyDescent="0.3">
      <c r="M2852" s="34">
        <v>2846.5</v>
      </c>
      <c r="N2852" s="34">
        <v>6.7</v>
      </c>
      <c r="O2852" s="32">
        <f t="shared" si="264"/>
        <v>44.06</v>
      </c>
      <c r="P2852" s="37">
        <f t="shared" si="269"/>
        <v>52.872</v>
      </c>
      <c r="Q2852" s="32">
        <f t="shared" si="265"/>
        <v>10.939999999999998</v>
      </c>
      <c r="R2852" s="32">
        <f t="shared" si="266"/>
        <v>2.1280000000000001</v>
      </c>
      <c r="S2852" s="26">
        <f t="shared" si="267"/>
        <v>1</v>
      </c>
      <c r="T2852" s="26">
        <f t="shared" si="268"/>
        <v>1</v>
      </c>
    </row>
    <row r="2853" spans="13:20" ht="15" x14ac:dyDescent="0.3">
      <c r="M2853" s="34">
        <v>2847.5</v>
      </c>
      <c r="N2853" s="34">
        <v>6.7</v>
      </c>
      <c r="O2853" s="32">
        <f t="shared" si="264"/>
        <v>44.06</v>
      </c>
      <c r="P2853" s="37">
        <f t="shared" si="269"/>
        <v>52.872</v>
      </c>
      <c r="Q2853" s="32">
        <f t="shared" si="265"/>
        <v>10.939999999999998</v>
      </c>
      <c r="R2853" s="32">
        <f t="shared" si="266"/>
        <v>2.1280000000000001</v>
      </c>
      <c r="S2853" s="26">
        <f t="shared" si="267"/>
        <v>1</v>
      </c>
      <c r="T2853" s="26">
        <f t="shared" si="268"/>
        <v>1</v>
      </c>
    </row>
    <row r="2854" spans="13:20" ht="15" x14ac:dyDescent="0.3">
      <c r="M2854" s="34">
        <v>2848.5</v>
      </c>
      <c r="N2854" s="34">
        <v>6.7</v>
      </c>
      <c r="O2854" s="32">
        <f t="shared" si="264"/>
        <v>44.06</v>
      </c>
      <c r="P2854" s="37">
        <f t="shared" si="269"/>
        <v>52.872</v>
      </c>
      <c r="Q2854" s="32">
        <f t="shared" si="265"/>
        <v>10.939999999999998</v>
      </c>
      <c r="R2854" s="32">
        <f t="shared" si="266"/>
        <v>2.1280000000000001</v>
      </c>
      <c r="S2854" s="26">
        <f t="shared" si="267"/>
        <v>1</v>
      </c>
      <c r="T2854" s="26">
        <f t="shared" si="268"/>
        <v>1</v>
      </c>
    </row>
    <row r="2855" spans="13:20" ht="15" x14ac:dyDescent="0.3">
      <c r="M2855" s="34">
        <v>2849.5</v>
      </c>
      <c r="N2855" s="34">
        <v>6.7</v>
      </c>
      <c r="O2855" s="32">
        <f t="shared" si="264"/>
        <v>44.06</v>
      </c>
      <c r="P2855" s="37">
        <f t="shared" si="269"/>
        <v>52.872</v>
      </c>
      <c r="Q2855" s="32">
        <f t="shared" si="265"/>
        <v>10.939999999999998</v>
      </c>
      <c r="R2855" s="32">
        <f t="shared" si="266"/>
        <v>2.1280000000000001</v>
      </c>
      <c r="S2855" s="26">
        <f t="shared" si="267"/>
        <v>1</v>
      </c>
      <c r="T2855" s="26">
        <f t="shared" si="268"/>
        <v>1</v>
      </c>
    </row>
    <row r="2856" spans="13:20" ht="15" x14ac:dyDescent="0.3">
      <c r="M2856" s="34">
        <v>2850.5</v>
      </c>
      <c r="N2856" s="34">
        <v>6.1</v>
      </c>
      <c r="O2856" s="32">
        <f t="shared" si="264"/>
        <v>42.980000000000004</v>
      </c>
      <c r="P2856" s="37">
        <f t="shared" si="269"/>
        <v>51.576000000000001</v>
      </c>
      <c r="Q2856" s="32">
        <f t="shared" si="265"/>
        <v>12.019999999999996</v>
      </c>
      <c r="R2856" s="32">
        <f t="shared" si="266"/>
        <v>3.4239999999999995</v>
      </c>
      <c r="S2856" s="26">
        <f t="shared" si="267"/>
        <v>1</v>
      </c>
      <c r="T2856" s="26">
        <f t="shared" si="268"/>
        <v>1</v>
      </c>
    </row>
    <row r="2857" spans="13:20" ht="15" x14ac:dyDescent="0.3">
      <c r="M2857" s="34">
        <v>2851.5</v>
      </c>
      <c r="N2857" s="34">
        <v>6.7</v>
      </c>
      <c r="O2857" s="32">
        <f t="shared" si="264"/>
        <v>44.06</v>
      </c>
      <c r="P2857" s="37">
        <f t="shared" si="269"/>
        <v>52.872</v>
      </c>
      <c r="Q2857" s="32">
        <f t="shared" si="265"/>
        <v>10.939999999999998</v>
      </c>
      <c r="R2857" s="32">
        <f t="shared" si="266"/>
        <v>2.1280000000000001</v>
      </c>
      <c r="S2857" s="26">
        <f t="shared" si="267"/>
        <v>1</v>
      </c>
      <c r="T2857" s="26">
        <f t="shared" si="268"/>
        <v>1</v>
      </c>
    </row>
    <row r="2858" spans="13:20" ht="15" x14ac:dyDescent="0.3">
      <c r="M2858" s="34">
        <v>2852.5</v>
      </c>
      <c r="N2858" s="34">
        <v>6.7</v>
      </c>
      <c r="O2858" s="32">
        <f t="shared" si="264"/>
        <v>44.06</v>
      </c>
      <c r="P2858" s="37">
        <f t="shared" si="269"/>
        <v>52.872</v>
      </c>
      <c r="Q2858" s="32">
        <f t="shared" si="265"/>
        <v>10.939999999999998</v>
      </c>
      <c r="R2858" s="32">
        <f t="shared" si="266"/>
        <v>2.1280000000000001</v>
      </c>
      <c r="S2858" s="26">
        <f t="shared" si="267"/>
        <v>1</v>
      </c>
      <c r="T2858" s="26">
        <f t="shared" si="268"/>
        <v>1</v>
      </c>
    </row>
    <row r="2859" spans="13:20" ht="15" x14ac:dyDescent="0.3">
      <c r="M2859" s="34">
        <v>2853.5</v>
      </c>
      <c r="N2859" s="34">
        <v>6.7</v>
      </c>
      <c r="O2859" s="32">
        <f t="shared" si="264"/>
        <v>44.06</v>
      </c>
      <c r="P2859" s="37">
        <f t="shared" si="269"/>
        <v>52.872</v>
      </c>
      <c r="Q2859" s="32">
        <f t="shared" si="265"/>
        <v>10.939999999999998</v>
      </c>
      <c r="R2859" s="32">
        <f t="shared" si="266"/>
        <v>2.1280000000000001</v>
      </c>
      <c r="S2859" s="26">
        <f t="shared" si="267"/>
        <v>1</v>
      </c>
      <c r="T2859" s="26">
        <f t="shared" si="268"/>
        <v>1</v>
      </c>
    </row>
    <row r="2860" spans="13:20" ht="15" x14ac:dyDescent="0.3">
      <c r="M2860" s="34">
        <v>2854.5</v>
      </c>
      <c r="N2860" s="34">
        <v>6.7</v>
      </c>
      <c r="O2860" s="32">
        <f t="shared" si="264"/>
        <v>44.06</v>
      </c>
      <c r="P2860" s="37">
        <f t="shared" si="269"/>
        <v>52.872</v>
      </c>
      <c r="Q2860" s="32">
        <f t="shared" si="265"/>
        <v>10.939999999999998</v>
      </c>
      <c r="R2860" s="32">
        <f t="shared" si="266"/>
        <v>2.1280000000000001</v>
      </c>
      <c r="S2860" s="26">
        <f t="shared" si="267"/>
        <v>1</v>
      </c>
      <c r="T2860" s="26">
        <f t="shared" si="268"/>
        <v>1</v>
      </c>
    </row>
    <row r="2861" spans="13:20" ht="15" x14ac:dyDescent="0.3">
      <c r="M2861" s="34">
        <v>2855.5</v>
      </c>
      <c r="N2861" s="34">
        <v>6.7</v>
      </c>
      <c r="O2861" s="32">
        <f t="shared" si="264"/>
        <v>44.06</v>
      </c>
      <c r="P2861" s="37">
        <f t="shared" si="269"/>
        <v>52.872</v>
      </c>
      <c r="Q2861" s="32">
        <f t="shared" si="265"/>
        <v>10.939999999999998</v>
      </c>
      <c r="R2861" s="32">
        <f t="shared" si="266"/>
        <v>2.1280000000000001</v>
      </c>
      <c r="S2861" s="26">
        <f t="shared" si="267"/>
        <v>1</v>
      </c>
      <c r="T2861" s="26">
        <f t="shared" si="268"/>
        <v>1</v>
      </c>
    </row>
    <row r="2862" spans="13:20" ht="15" x14ac:dyDescent="0.3">
      <c r="M2862" s="34">
        <v>2856.5</v>
      </c>
      <c r="N2862" s="34">
        <v>6.7</v>
      </c>
      <c r="O2862" s="32">
        <f t="shared" si="264"/>
        <v>44.06</v>
      </c>
      <c r="P2862" s="37">
        <f t="shared" si="269"/>
        <v>52.872</v>
      </c>
      <c r="Q2862" s="32">
        <f t="shared" si="265"/>
        <v>10.939999999999998</v>
      </c>
      <c r="R2862" s="32">
        <f t="shared" si="266"/>
        <v>2.1280000000000001</v>
      </c>
      <c r="S2862" s="26">
        <f t="shared" si="267"/>
        <v>1</v>
      </c>
      <c r="T2862" s="26">
        <f t="shared" si="268"/>
        <v>1</v>
      </c>
    </row>
    <row r="2863" spans="13:20" ht="15" x14ac:dyDescent="0.3">
      <c r="M2863" s="34">
        <v>2857.5</v>
      </c>
      <c r="N2863" s="34">
        <v>6.7</v>
      </c>
      <c r="O2863" s="32">
        <f t="shared" si="264"/>
        <v>44.06</v>
      </c>
      <c r="P2863" s="37">
        <f t="shared" si="269"/>
        <v>52.872</v>
      </c>
      <c r="Q2863" s="32">
        <f t="shared" si="265"/>
        <v>10.939999999999998</v>
      </c>
      <c r="R2863" s="32">
        <f t="shared" si="266"/>
        <v>2.1280000000000001</v>
      </c>
      <c r="S2863" s="26">
        <f t="shared" si="267"/>
        <v>1</v>
      </c>
      <c r="T2863" s="26">
        <f t="shared" si="268"/>
        <v>1</v>
      </c>
    </row>
    <row r="2864" spans="13:20" ht="15" x14ac:dyDescent="0.3">
      <c r="M2864" s="34">
        <v>2858.5</v>
      </c>
      <c r="N2864" s="34">
        <v>6.7</v>
      </c>
      <c r="O2864" s="32">
        <f t="shared" si="264"/>
        <v>44.06</v>
      </c>
      <c r="P2864" s="37">
        <f t="shared" si="269"/>
        <v>52.872</v>
      </c>
      <c r="Q2864" s="32">
        <f t="shared" si="265"/>
        <v>10.939999999999998</v>
      </c>
      <c r="R2864" s="32">
        <f t="shared" si="266"/>
        <v>2.1280000000000001</v>
      </c>
      <c r="S2864" s="26">
        <f t="shared" si="267"/>
        <v>1</v>
      </c>
      <c r="T2864" s="26">
        <f t="shared" si="268"/>
        <v>1</v>
      </c>
    </row>
    <row r="2865" spans="13:20" ht="15" x14ac:dyDescent="0.3">
      <c r="M2865" s="34">
        <v>2859.5</v>
      </c>
      <c r="N2865" s="34">
        <v>6.7</v>
      </c>
      <c r="O2865" s="32">
        <f t="shared" si="264"/>
        <v>44.06</v>
      </c>
      <c r="P2865" s="37">
        <f t="shared" si="269"/>
        <v>52.872</v>
      </c>
      <c r="Q2865" s="32">
        <f t="shared" si="265"/>
        <v>10.939999999999998</v>
      </c>
      <c r="R2865" s="32">
        <f t="shared" si="266"/>
        <v>2.1280000000000001</v>
      </c>
      <c r="S2865" s="26">
        <f t="shared" si="267"/>
        <v>1</v>
      </c>
      <c r="T2865" s="26">
        <f t="shared" si="268"/>
        <v>1</v>
      </c>
    </row>
    <row r="2866" spans="13:20" ht="15" x14ac:dyDescent="0.3">
      <c r="M2866" s="34">
        <v>2860.5</v>
      </c>
      <c r="N2866" s="34">
        <v>6.7</v>
      </c>
      <c r="O2866" s="32">
        <f t="shared" si="264"/>
        <v>44.06</v>
      </c>
      <c r="P2866" s="37">
        <f t="shared" si="269"/>
        <v>52.872</v>
      </c>
      <c r="Q2866" s="32">
        <f t="shared" si="265"/>
        <v>10.939999999999998</v>
      </c>
      <c r="R2866" s="32">
        <f t="shared" si="266"/>
        <v>2.1280000000000001</v>
      </c>
      <c r="S2866" s="26">
        <f t="shared" si="267"/>
        <v>1</v>
      </c>
      <c r="T2866" s="26">
        <f t="shared" si="268"/>
        <v>1</v>
      </c>
    </row>
    <row r="2867" spans="13:20" ht="15" x14ac:dyDescent="0.3">
      <c r="M2867" s="34">
        <v>2861.5</v>
      </c>
      <c r="N2867" s="34">
        <v>7.2</v>
      </c>
      <c r="O2867" s="32">
        <f t="shared" si="264"/>
        <v>44.96</v>
      </c>
      <c r="P2867" s="37">
        <f t="shared" si="269"/>
        <v>53.951999999999998</v>
      </c>
      <c r="Q2867" s="32">
        <f t="shared" si="265"/>
        <v>10.039999999999999</v>
      </c>
      <c r="R2867" s="32">
        <f t="shared" si="266"/>
        <v>1.0480000000000018</v>
      </c>
      <c r="S2867" s="26">
        <f t="shared" si="267"/>
        <v>1</v>
      </c>
      <c r="T2867" s="26">
        <f t="shared" si="268"/>
        <v>1</v>
      </c>
    </row>
    <row r="2868" spans="13:20" ht="15" x14ac:dyDescent="0.3">
      <c r="M2868" s="34">
        <v>2862.5</v>
      </c>
      <c r="N2868" s="34">
        <v>7.2</v>
      </c>
      <c r="O2868" s="32">
        <f t="shared" si="264"/>
        <v>44.96</v>
      </c>
      <c r="P2868" s="37">
        <f t="shared" si="269"/>
        <v>53.951999999999998</v>
      </c>
      <c r="Q2868" s="32">
        <f t="shared" si="265"/>
        <v>10.039999999999999</v>
      </c>
      <c r="R2868" s="32">
        <f t="shared" si="266"/>
        <v>1.0480000000000018</v>
      </c>
      <c r="S2868" s="26">
        <f t="shared" si="267"/>
        <v>1</v>
      </c>
      <c r="T2868" s="26">
        <f t="shared" si="268"/>
        <v>1</v>
      </c>
    </row>
    <row r="2869" spans="13:20" ht="15" x14ac:dyDescent="0.3">
      <c r="M2869" s="34">
        <v>2863.5</v>
      </c>
      <c r="N2869" s="34">
        <v>7.2</v>
      </c>
      <c r="O2869" s="32">
        <f t="shared" si="264"/>
        <v>44.96</v>
      </c>
      <c r="P2869" s="37">
        <f t="shared" si="269"/>
        <v>53.951999999999998</v>
      </c>
      <c r="Q2869" s="32">
        <f t="shared" si="265"/>
        <v>10.039999999999999</v>
      </c>
      <c r="R2869" s="32">
        <f t="shared" si="266"/>
        <v>1.0480000000000018</v>
      </c>
      <c r="S2869" s="26">
        <f t="shared" si="267"/>
        <v>1</v>
      </c>
      <c r="T2869" s="26">
        <f t="shared" si="268"/>
        <v>1</v>
      </c>
    </row>
    <row r="2870" spans="13:20" ht="15" x14ac:dyDescent="0.3">
      <c r="M2870" s="34">
        <v>2864.5</v>
      </c>
      <c r="N2870" s="34">
        <v>7.2</v>
      </c>
      <c r="O2870" s="32">
        <f t="shared" si="264"/>
        <v>44.96</v>
      </c>
      <c r="P2870" s="37">
        <f t="shared" si="269"/>
        <v>53.951999999999998</v>
      </c>
      <c r="Q2870" s="32">
        <f t="shared" si="265"/>
        <v>10.039999999999999</v>
      </c>
      <c r="R2870" s="32">
        <f t="shared" si="266"/>
        <v>1.0480000000000018</v>
      </c>
      <c r="S2870" s="26">
        <f t="shared" si="267"/>
        <v>1</v>
      </c>
      <c r="T2870" s="26">
        <f t="shared" si="268"/>
        <v>1</v>
      </c>
    </row>
    <row r="2871" spans="13:20" ht="15" x14ac:dyDescent="0.3">
      <c r="M2871" s="34">
        <v>2865.5</v>
      </c>
      <c r="N2871" s="34">
        <v>8.3000000000000007</v>
      </c>
      <c r="O2871" s="32">
        <f t="shared" si="264"/>
        <v>46.94</v>
      </c>
      <c r="P2871" s="37">
        <f t="shared" si="269"/>
        <v>56.327999999999996</v>
      </c>
      <c r="Q2871" s="32">
        <f t="shared" si="265"/>
        <v>8.0600000000000023</v>
      </c>
      <c r="R2871" s="32">
        <f t="shared" si="266"/>
        <v>-1.3279999999999959</v>
      </c>
      <c r="S2871" s="26">
        <f t="shared" si="267"/>
        <v>1</v>
      </c>
      <c r="T2871" s="26">
        <f t="shared" si="268"/>
        <v>0</v>
      </c>
    </row>
    <row r="2872" spans="13:20" ht="15" x14ac:dyDescent="0.3">
      <c r="M2872" s="34">
        <v>2866.5</v>
      </c>
      <c r="N2872" s="34">
        <v>8.3000000000000007</v>
      </c>
      <c r="O2872" s="32">
        <f t="shared" si="264"/>
        <v>46.94</v>
      </c>
      <c r="P2872" s="37">
        <f t="shared" si="269"/>
        <v>56.327999999999996</v>
      </c>
      <c r="Q2872" s="32">
        <f t="shared" si="265"/>
        <v>8.0600000000000023</v>
      </c>
      <c r="R2872" s="32">
        <f t="shared" si="266"/>
        <v>-1.3279999999999959</v>
      </c>
      <c r="S2872" s="26">
        <f t="shared" si="267"/>
        <v>1</v>
      </c>
      <c r="T2872" s="26">
        <f t="shared" si="268"/>
        <v>0</v>
      </c>
    </row>
    <row r="2873" spans="13:20" ht="15" x14ac:dyDescent="0.3">
      <c r="M2873" s="34">
        <v>2867.5</v>
      </c>
      <c r="N2873" s="34">
        <v>8.9</v>
      </c>
      <c r="O2873" s="32">
        <f t="shared" si="264"/>
        <v>48.019999999999996</v>
      </c>
      <c r="P2873" s="37">
        <f t="shared" si="269"/>
        <v>57.623999999999995</v>
      </c>
      <c r="Q2873" s="32">
        <f t="shared" si="265"/>
        <v>6.980000000000004</v>
      </c>
      <c r="R2873" s="32">
        <f t="shared" si="266"/>
        <v>-2.6239999999999952</v>
      </c>
      <c r="S2873" s="26">
        <f t="shared" si="267"/>
        <v>1</v>
      </c>
      <c r="T2873" s="26">
        <f t="shared" si="268"/>
        <v>0</v>
      </c>
    </row>
    <row r="2874" spans="13:20" ht="15" x14ac:dyDescent="0.3">
      <c r="M2874" s="34">
        <v>2868.5</v>
      </c>
      <c r="N2874" s="34">
        <v>8.9</v>
      </c>
      <c r="O2874" s="32">
        <f t="shared" si="264"/>
        <v>48.019999999999996</v>
      </c>
      <c r="P2874" s="37">
        <f t="shared" si="269"/>
        <v>57.623999999999995</v>
      </c>
      <c r="Q2874" s="32">
        <f t="shared" si="265"/>
        <v>6.980000000000004</v>
      </c>
      <c r="R2874" s="32">
        <f t="shared" si="266"/>
        <v>-2.6239999999999952</v>
      </c>
      <c r="S2874" s="26">
        <f t="shared" si="267"/>
        <v>1</v>
      </c>
      <c r="T2874" s="26">
        <f t="shared" si="268"/>
        <v>0</v>
      </c>
    </row>
    <row r="2875" spans="13:20" ht="15" x14ac:dyDescent="0.3">
      <c r="M2875" s="34">
        <v>2869.5</v>
      </c>
      <c r="N2875" s="34">
        <v>8.3000000000000007</v>
      </c>
      <c r="O2875" s="32">
        <f t="shared" si="264"/>
        <v>46.94</v>
      </c>
      <c r="P2875" s="37">
        <f t="shared" si="269"/>
        <v>56.327999999999996</v>
      </c>
      <c r="Q2875" s="32">
        <f t="shared" si="265"/>
        <v>8.0600000000000023</v>
      </c>
      <c r="R2875" s="32">
        <f t="shared" si="266"/>
        <v>-1.3279999999999959</v>
      </c>
      <c r="S2875" s="26">
        <f t="shared" si="267"/>
        <v>1</v>
      </c>
      <c r="T2875" s="26">
        <f t="shared" si="268"/>
        <v>0</v>
      </c>
    </row>
    <row r="2876" spans="13:20" ht="15" x14ac:dyDescent="0.3">
      <c r="M2876" s="34">
        <v>2870.5</v>
      </c>
      <c r="N2876" s="34">
        <v>8.3000000000000007</v>
      </c>
      <c r="O2876" s="32">
        <f t="shared" si="264"/>
        <v>46.94</v>
      </c>
      <c r="P2876" s="37">
        <f t="shared" si="269"/>
        <v>56.327999999999996</v>
      </c>
      <c r="Q2876" s="32">
        <f t="shared" si="265"/>
        <v>8.0600000000000023</v>
      </c>
      <c r="R2876" s="32">
        <f t="shared" si="266"/>
        <v>-1.3279999999999959</v>
      </c>
      <c r="S2876" s="26">
        <f t="shared" si="267"/>
        <v>1</v>
      </c>
      <c r="T2876" s="26">
        <f t="shared" si="268"/>
        <v>0</v>
      </c>
    </row>
    <row r="2877" spans="13:20" ht="15" x14ac:dyDescent="0.3">
      <c r="M2877" s="34">
        <v>2871.5</v>
      </c>
      <c r="N2877" s="34">
        <v>8.3000000000000007</v>
      </c>
      <c r="O2877" s="32">
        <f t="shared" si="264"/>
        <v>46.94</v>
      </c>
      <c r="P2877" s="37">
        <f t="shared" si="269"/>
        <v>56.327999999999996</v>
      </c>
      <c r="Q2877" s="32">
        <f t="shared" si="265"/>
        <v>8.0600000000000023</v>
      </c>
      <c r="R2877" s="32">
        <f t="shared" si="266"/>
        <v>-1.3279999999999959</v>
      </c>
      <c r="S2877" s="26">
        <f t="shared" si="267"/>
        <v>1</v>
      </c>
      <c r="T2877" s="26">
        <f t="shared" si="268"/>
        <v>0</v>
      </c>
    </row>
    <row r="2878" spans="13:20" ht="15" x14ac:dyDescent="0.3">
      <c r="M2878" s="34">
        <v>2872.5</v>
      </c>
      <c r="N2878" s="34">
        <v>8.3000000000000007</v>
      </c>
      <c r="O2878" s="32">
        <f t="shared" si="264"/>
        <v>46.94</v>
      </c>
      <c r="P2878" s="37">
        <f t="shared" si="269"/>
        <v>56.327999999999996</v>
      </c>
      <c r="Q2878" s="32">
        <f t="shared" si="265"/>
        <v>8.0600000000000023</v>
      </c>
      <c r="R2878" s="32">
        <f t="shared" si="266"/>
        <v>-1.3279999999999959</v>
      </c>
      <c r="S2878" s="26">
        <f t="shared" si="267"/>
        <v>1</v>
      </c>
      <c r="T2878" s="26">
        <f t="shared" si="268"/>
        <v>0</v>
      </c>
    </row>
    <row r="2879" spans="13:20" ht="15" x14ac:dyDescent="0.3">
      <c r="M2879" s="34">
        <v>2873.5</v>
      </c>
      <c r="N2879" s="34">
        <v>7.8</v>
      </c>
      <c r="O2879" s="32">
        <f t="shared" si="264"/>
        <v>46.04</v>
      </c>
      <c r="P2879" s="37">
        <f t="shared" si="269"/>
        <v>55.247999999999998</v>
      </c>
      <c r="Q2879" s="32">
        <f t="shared" si="265"/>
        <v>8.9600000000000009</v>
      </c>
      <c r="R2879" s="32">
        <f t="shared" si="266"/>
        <v>-0.24799999999999756</v>
      </c>
      <c r="S2879" s="26">
        <f t="shared" si="267"/>
        <v>1</v>
      </c>
      <c r="T2879" s="26">
        <f t="shared" si="268"/>
        <v>0</v>
      </c>
    </row>
    <row r="2880" spans="13:20" ht="15" x14ac:dyDescent="0.3">
      <c r="M2880" s="34">
        <v>2874.5</v>
      </c>
      <c r="N2880" s="34">
        <v>7.2</v>
      </c>
      <c r="O2880" s="32">
        <f t="shared" si="264"/>
        <v>44.96</v>
      </c>
      <c r="P2880" s="37">
        <f t="shared" si="269"/>
        <v>53.951999999999998</v>
      </c>
      <c r="Q2880" s="32">
        <f t="shared" si="265"/>
        <v>10.039999999999999</v>
      </c>
      <c r="R2880" s="32">
        <f t="shared" si="266"/>
        <v>1.0480000000000018</v>
      </c>
      <c r="S2880" s="26">
        <f t="shared" si="267"/>
        <v>1</v>
      </c>
      <c r="T2880" s="26">
        <f t="shared" si="268"/>
        <v>1</v>
      </c>
    </row>
    <row r="2881" spans="13:20" ht="15" x14ac:dyDescent="0.3">
      <c r="M2881" s="34">
        <v>2875.5</v>
      </c>
      <c r="N2881" s="34">
        <v>7.2</v>
      </c>
      <c r="O2881" s="32">
        <f t="shared" si="264"/>
        <v>44.96</v>
      </c>
      <c r="P2881" s="37">
        <f t="shared" si="269"/>
        <v>53.951999999999998</v>
      </c>
      <c r="Q2881" s="32">
        <f t="shared" si="265"/>
        <v>10.039999999999999</v>
      </c>
      <c r="R2881" s="32">
        <f t="shared" si="266"/>
        <v>1.0480000000000018</v>
      </c>
      <c r="S2881" s="26">
        <f t="shared" si="267"/>
        <v>1</v>
      </c>
      <c r="T2881" s="26">
        <f t="shared" si="268"/>
        <v>1</v>
      </c>
    </row>
    <row r="2882" spans="13:20" ht="15" x14ac:dyDescent="0.3">
      <c r="M2882" s="34">
        <v>2876.5</v>
      </c>
      <c r="N2882" s="34">
        <v>7.2</v>
      </c>
      <c r="O2882" s="32">
        <f t="shared" si="264"/>
        <v>44.96</v>
      </c>
      <c r="P2882" s="37">
        <f t="shared" si="269"/>
        <v>53.951999999999998</v>
      </c>
      <c r="Q2882" s="32">
        <f t="shared" si="265"/>
        <v>10.039999999999999</v>
      </c>
      <c r="R2882" s="32">
        <f t="shared" si="266"/>
        <v>1.0480000000000018</v>
      </c>
      <c r="S2882" s="26">
        <f t="shared" si="267"/>
        <v>1</v>
      </c>
      <c r="T2882" s="26">
        <f t="shared" si="268"/>
        <v>1</v>
      </c>
    </row>
    <row r="2883" spans="13:20" ht="15" x14ac:dyDescent="0.3">
      <c r="M2883" s="34">
        <v>2877.5</v>
      </c>
      <c r="N2883" s="34">
        <v>6.6</v>
      </c>
      <c r="O2883" s="32">
        <f t="shared" si="264"/>
        <v>43.879999999999995</v>
      </c>
      <c r="P2883" s="37">
        <f t="shared" si="269"/>
        <v>52.655999999999992</v>
      </c>
      <c r="Q2883" s="32">
        <f t="shared" si="265"/>
        <v>11.120000000000005</v>
      </c>
      <c r="R2883" s="32">
        <f t="shared" si="266"/>
        <v>2.3440000000000083</v>
      </c>
      <c r="S2883" s="26">
        <f t="shared" si="267"/>
        <v>1</v>
      </c>
      <c r="T2883" s="26">
        <f t="shared" si="268"/>
        <v>1</v>
      </c>
    </row>
    <row r="2884" spans="13:20" ht="15" x14ac:dyDescent="0.3">
      <c r="M2884" s="34">
        <v>2878.5</v>
      </c>
      <c r="N2884" s="34">
        <v>6.1</v>
      </c>
      <c r="O2884" s="32">
        <f t="shared" si="264"/>
        <v>42.980000000000004</v>
      </c>
      <c r="P2884" s="37">
        <f t="shared" si="269"/>
        <v>51.576000000000001</v>
      </c>
      <c r="Q2884" s="32">
        <f t="shared" si="265"/>
        <v>12.019999999999996</v>
      </c>
      <c r="R2884" s="32">
        <f t="shared" si="266"/>
        <v>3.4239999999999995</v>
      </c>
      <c r="S2884" s="26">
        <f t="shared" si="267"/>
        <v>1</v>
      </c>
      <c r="T2884" s="26">
        <f t="shared" si="268"/>
        <v>1</v>
      </c>
    </row>
    <row r="2885" spans="13:20" ht="15" x14ac:dyDescent="0.3">
      <c r="M2885" s="34">
        <v>2879.5</v>
      </c>
      <c r="N2885" s="34">
        <v>5.5</v>
      </c>
      <c r="O2885" s="32">
        <f t="shared" si="264"/>
        <v>41.9</v>
      </c>
      <c r="P2885" s="37">
        <f t="shared" si="269"/>
        <v>50.279999999999994</v>
      </c>
      <c r="Q2885" s="32">
        <f t="shared" si="265"/>
        <v>13.100000000000001</v>
      </c>
      <c r="R2885" s="32">
        <f t="shared" si="266"/>
        <v>4.720000000000006</v>
      </c>
      <c r="S2885" s="26">
        <f t="shared" si="267"/>
        <v>1</v>
      </c>
      <c r="T2885" s="26">
        <f t="shared" si="268"/>
        <v>1</v>
      </c>
    </row>
    <row r="2886" spans="13:20" ht="15" x14ac:dyDescent="0.3">
      <c r="M2886" s="34">
        <v>2880.5</v>
      </c>
      <c r="N2886" s="34">
        <v>5</v>
      </c>
      <c r="O2886" s="32">
        <f t="shared" ref="O2886:O2949" si="270">CONVERT(N2886,"C","F")</f>
        <v>41</v>
      </c>
      <c r="P2886" s="37">
        <f t="shared" si="269"/>
        <v>49.199999999999996</v>
      </c>
      <c r="Q2886" s="32">
        <f t="shared" ref="Q2886:Q2949" si="271">$L$3-O2886</f>
        <v>14</v>
      </c>
      <c r="R2886" s="32">
        <f t="shared" ref="R2886:R2949" si="272">$L$3-P2886</f>
        <v>5.8000000000000043</v>
      </c>
      <c r="S2886" s="26">
        <f t="shared" ref="S2886:S2949" si="273">IF(O2886&lt;=$L$3, 1, 0)</f>
        <v>1</v>
      </c>
      <c r="T2886" s="26">
        <f t="shared" ref="T2886:T2949" si="274">IF(P2886&lt;=$L$3, 1, 0)</f>
        <v>1</v>
      </c>
    </row>
    <row r="2887" spans="13:20" ht="15" x14ac:dyDescent="0.3">
      <c r="M2887" s="34">
        <v>2881.5</v>
      </c>
      <c r="N2887" s="34">
        <v>4.4000000000000004</v>
      </c>
      <c r="O2887" s="32">
        <f t="shared" si="270"/>
        <v>39.92</v>
      </c>
      <c r="P2887" s="37">
        <f t="shared" ref="P2887:P2950" si="275">O2887*1.2</f>
        <v>47.904000000000003</v>
      </c>
      <c r="Q2887" s="32">
        <f t="shared" si="271"/>
        <v>15.079999999999998</v>
      </c>
      <c r="R2887" s="32">
        <f t="shared" si="272"/>
        <v>7.0959999999999965</v>
      </c>
      <c r="S2887" s="26">
        <f t="shared" si="273"/>
        <v>1</v>
      </c>
      <c r="T2887" s="26">
        <f t="shared" si="274"/>
        <v>1</v>
      </c>
    </row>
    <row r="2888" spans="13:20" ht="15" x14ac:dyDescent="0.3">
      <c r="M2888" s="34">
        <v>2882.5</v>
      </c>
      <c r="N2888" s="34">
        <v>3.9</v>
      </c>
      <c r="O2888" s="32">
        <f t="shared" si="270"/>
        <v>39.019999999999996</v>
      </c>
      <c r="P2888" s="37">
        <f t="shared" si="275"/>
        <v>46.823999999999991</v>
      </c>
      <c r="Q2888" s="32">
        <f t="shared" si="271"/>
        <v>15.980000000000004</v>
      </c>
      <c r="R2888" s="32">
        <f t="shared" si="272"/>
        <v>8.176000000000009</v>
      </c>
      <c r="S2888" s="26">
        <f t="shared" si="273"/>
        <v>1</v>
      </c>
      <c r="T2888" s="26">
        <f t="shared" si="274"/>
        <v>1</v>
      </c>
    </row>
    <row r="2889" spans="13:20" ht="15" x14ac:dyDescent="0.3">
      <c r="M2889" s="34">
        <v>2883.5</v>
      </c>
      <c r="N2889" s="34">
        <v>3.3</v>
      </c>
      <c r="O2889" s="32">
        <f t="shared" si="270"/>
        <v>37.94</v>
      </c>
      <c r="P2889" s="37">
        <f t="shared" si="275"/>
        <v>45.527999999999999</v>
      </c>
      <c r="Q2889" s="32">
        <f t="shared" si="271"/>
        <v>17.060000000000002</v>
      </c>
      <c r="R2889" s="32">
        <f t="shared" si="272"/>
        <v>9.4720000000000013</v>
      </c>
      <c r="S2889" s="26">
        <f t="shared" si="273"/>
        <v>1</v>
      </c>
      <c r="T2889" s="26">
        <f t="shared" si="274"/>
        <v>1</v>
      </c>
    </row>
    <row r="2890" spans="13:20" ht="15" x14ac:dyDescent="0.3">
      <c r="M2890" s="34">
        <v>2884.5</v>
      </c>
      <c r="N2890" s="34">
        <v>2.8</v>
      </c>
      <c r="O2890" s="32">
        <f t="shared" si="270"/>
        <v>37.04</v>
      </c>
      <c r="P2890" s="37">
        <f t="shared" si="275"/>
        <v>44.448</v>
      </c>
      <c r="Q2890" s="32">
        <f t="shared" si="271"/>
        <v>17.96</v>
      </c>
      <c r="R2890" s="32">
        <f t="shared" si="272"/>
        <v>10.552</v>
      </c>
      <c r="S2890" s="26">
        <f t="shared" si="273"/>
        <v>1</v>
      </c>
      <c r="T2890" s="26">
        <f t="shared" si="274"/>
        <v>1</v>
      </c>
    </row>
    <row r="2891" spans="13:20" ht="15" x14ac:dyDescent="0.3">
      <c r="M2891" s="34">
        <v>2885.5</v>
      </c>
      <c r="N2891" s="34">
        <v>2.8</v>
      </c>
      <c r="O2891" s="32">
        <f t="shared" si="270"/>
        <v>37.04</v>
      </c>
      <c r="P2891" s="37">
        <f t="shared" si="275"/>
        <v>44.448</v>
      </c>
      <c r="Q2891" s="32">
        <f t="shared" si="271"/>
        <v>17.96</v>
      </c>
      <c r="R2891" s="32">
        <f t="shared" si="272"/>
        <v>10.552</v>
      </c>
      <c r="S2891" s="26">
        <f t="shared" si="273"/>
        <v>1</v>
      </c>
      <c r="T2891" s="26">
        <f t="shared" si="274"/>
        <v>1</v>
      </c>
    </row>
    <row r="2892" spans="13:20" ht="15" x14ac:dyDescent="0.3">
      <c r="M2892" s="34">
        <v>2886.5</v>
      </c>
      <c r="N2892" s="34">
        <v>5</v>
      </c>
      <c r="O2892" s="32">
        <f t="shared" si="270"/>
        <v>41</v>
      </c>
      <c r="P2892" s="37">
        <f t="shared" si="275"/>
        <v>49.199999999999996</v>
      </c>
      <c r="Q2892" s="32">
        <f t="shared" si="271"/>
        <v>14</v>
      </c>
      <c r="R2892" s="32">
        <f t="shared" si="272"/>
        <v>5.8000000000000043</v>
      </c>
      <c r="S2892" s="26">
        <f t="shared" si="273"/>
        <v>1</v>
      </c>
      <c r="T2892" s="26">
        <f t="shared" si="274"/>
        <v>1</v>
      </c>
    </row>
    <row r="2893" spans="13:20" ht="15" x14ac:dyDescent="0.3">
      <c r="M2893" s="34">
        <v>2887.5</v>
      </c>
      <c r="N2893" s="34">
        <v>6.7</v>
      </c>
      <c r="O2893" s="32">
        <f t="shared" si="270"/>
        <v>44.06</v>
      </c>
      <c r="P2893" s="37">
        <f t="shared" si="275"/>
        <v>52.872</v>
      </c>
      <c r="Q2893" s="32">
        <f t="shared" si="271"/>
        <v>10.939999999999998</v>
      </c>
      <c r="R2893" s="32">
        <f t="shared" si="272"/>
        <v>2.1280000000000001</v>
      </c>
      <c r="S2893" s="26">
        <f t="shared" si="273"/>
        <v>1</v>
      </c>
      <c r="T2893" s="26">
        <f t="shared" si="274"/>
        <v>1</v>
      </c>
    </row>
    <row r="2894" spans="13:20" ht="15" x14ac:dyDescent="0.3">
      <c r="M2894" s="34">
        <v>2888.5</v>
      </c>
      <c r="N2894" s="34">
        <v>8.3000000000000007</v>
      </c>
      <c r="O2894" s="32">
        <f t="shared" si="270"/>
        <v>46.94</v>
      </c>
      <c r="P2894" s="37">
        <f t="shared" si="275"/>
        <v>56.327999999999996</v>
      </c>
      <c r="Q2894" s="32">
        <f t="shared" si="271"/>
        <v>8.0600000000000023</v>
      </c>
      <c r="R2894" s="32">
        <f t="shared" si="272"/>
        <v>-1.3279999999999959</v>
      </c>
      <c r="S2894" s="26">
        <f t="shared" si="273"/>
        <v>1</v>
      </c>
      <c r="T2894" s="26">
        <f t="shared" si="274"/>
        <v>0</v>
      </c>
    </row>
    <row r="2895" spans="13:20" ht="15" x14ac:dyDescent="0.3">
      <c r="M2895" s="34">
        <v>2889.5</v>
      </c>
      <c r="N2895" s="34">
        <v>9.4</v>
      </c>
      <c r="O2895" s="32">
        <f t="shared" si="270"/>
        <v>48.92</v>
      </c>
      <c r="P2895" s="37">
        <f t="shared" si="275"/>
        <v>58.704000000000001</v>
      </c>
      <c r="Q2895" s="32">
        <f t="shared" si="271"/>
        <v>6.0799999999999983</v>
      </c>
      <c r="R2895" s="32">
        <f t="shared" si="272"/>
        <v>-3.7040000000000006</v>
      </c>
      <c r="S2895" s="26">
        <f t="shared" si="273"/>
        <v>1</v>
      </c>
      <c r="T2895" s="26">
        <f t="shared" si="274"/>
        <v>0</v>
      </c>
    </row>
    <row r="2896" spans="13:20" ht="15" x14ac:dyDescent="0.3">
      <c r="M2896" s="34">
        <v>2890.5</v>
      </c>
      <c r="N2896" s="34">
        <v>11.1</v>
      </c>
      <c r="O2896" s="32">
        <f t="shared" si="270"/>
        <v>51.980000000000004</v>
      </c>
      <c r="P2896" s="37">
        <f t="shared" si="275"/>
        <v>62.376000000000005</v>
      </c>
      <c r="Q2896" s="32">
        <f t="shared" si="271"/>
        <v>3.019999999999996</v>
      </c>
      <c r="R2896" s="32">
        <f t="shared" si="272"/>
        <v>-7.3760000000000048</v>
      </c>
      <c r="S2896" s="26">
        <f t="shared" si="273"/>
        <v>1</v>
      </c>
      <c r="T2896" s="26">
        <f t="shared" si="274"/>
        <v>0</v>
      </c>
    </row>
    <row r="2897" spans="13:20" ht="15" x14ac:dyDescent="0.3">
      <c r="M2897" s="34">
        <v>2891.5</v>
      </c>
      <c r="N2897" s="34">
        <v>12.2</v>
      </c>
      <c r="O2897" s="32">
        <f t="shared" si="270"/>
        <v>53.96</v>
      </c>
      <c r="P2897" s="37">
        <f t="shared" si="275"/>
        <v>64.751999999999995</v>
      </c>
      <c r="Q2897" s="32">
        <f t="shared" si="271"/>
        <v>1.0399999999999991</v>
      </c>
      <c r="R2897" s="32">
        <f t="shared" si="272"/>
        <v>-9.7519999999999953</v>
      </c>
      <c r="S2897" s="26">
        <f t="shared" si="273"/>
        <v>1</v>
      </c>
      <c r="T2897" s="26">
        <f t="shared" si="274"/>
        <v>0</v>
      </c>
    </row>
    <row r="2898" spans="13:20" ht="15" x14ac:dyDescent="0.3">
      <c r="M2898" s="34">
        <v>2892.5</v>
      </c>
      <c r="N2898" s="34">
        <v>13.3</v>
      </c>
      <c r="O2898" s="32">
        <f t="shared" si="270"/>
        <v>55.94</v>
      </c>
      <c r="P2898" s="37">
        <f t="shared" si="275"/>
        <v>67.128</v>
      </c>
      <c r="Q2898" s="32">
        <f t="shared" si="271"/>
        <v>-0.93999999999999773</v>
      </c>
      <c r="R2898" s="32">
        <f t="shared" si="272"/>
        <v>-12.128</v>
      </c>
      <c r="S2898" s="26">
        <f t="shared" si="273"/>
        <v>0</v>
      </c>
      <c r="T2898" s="26">
        <f t="shared" si="274"/>
        <v>0</v>
      </c>
    </row>
    <row r="2899" spans="13:20" ht="15" x14ac:dyDescent="0.3">
      <c r="M2899" s="34">
        <v>2893.5</v>
      </c>
      <c r="N2899" s="34">
        <v>12.8</v>
      </c>
      <c r="O2899" s="32">
        <f t="shared" si="270"/>
        <v>55.040000000000006</v>
      </c>
      <c r="P2899" s="37">
        <f t="shared" si="275"/>
        <v>66.048000000000002</v>
      </c>
      <c r="Q2899" s="32">
        <f t="shared" si="271"/>
        <v>-4.0000000000006253E-2</v>
      </c>
      <c r="R2899" s="32">
        <f t="shared" si="272"/>
        <v>-11.048000000000002</v>
      </c>
      <c r="S2899" s="26">
        <f t="shared" si="273"/>
        <v>0</v>
      </c>
      <c r="T2899" s="26">
        <f t="shared" si="274"/>
        <v>0</v>
      </c>
    </row>
    <row r="2900" spans="13:20" ht="15" x14ac:dyDescent="0.3">
      <c r="M2900" s="34">
        <v>2894.5</v>
      </c>
      <c r="N2900" s="34">
        <v>11.7</v>
      </c>
      <c r="O2900" s="32">
        <f t="shared" si="270"/>
        <v>53.06</v>
      </c>
      <c r="P2900" s="37">
        <f t="shared" si="275"/>
        <v>63.671999999999997</v>
      </c>
      <c r="Q2900" s="32">
        <f t="shared" si="271"/>
        <v>1.9399999999999977</v>
      </c>
      <c r="R2900" s="32">
        <f t="shared" si="272"/>
        <v>-8.671999999999997</v>
      </c>
      <c r="S2900" s="26">
        <f t="shared" si="273"/>
        <v>1</v>
      </c>
      <c r="T2900" s="26">
        <f t="shared" si="274"/>
        <v>0</v>
      </c>
    </row>
    <row r="2901" spans="13:20" ht="15" x14ac:dyDescent="0.3">
      <c r="M2901" s="34">
        <v>2895.5</v>
      </c>
      <c r="N2901" s="34">
        <v>11.7</v>
      </c>
      <c r="O2901" s="32">
        <f t="shared" si="270"/>
        <v>53.06</v>
      </c>
      <c r="P2901" s="37">
        <f t="shared" si="275"/>
        <v>63.671999999999997</v>
      </c>
      <c r="Q2901" s="32">
        <f t="shared" si="271"/>
        <v>1.9399999999999977</v>
      </c>
      <c r="R2901" s="32">
        <f t="shared" si="272"/>
        <v>-8.671999999999997</v>
      </c>
      <c r="S2901" s="26">
        <f t="shared" si="273"/>
        <v>1</v>
      </c>
      <c r="T2901" s="26">
        <f t="shared" si="274"/>
        <v>0</v>
      </c>
    </row>
    <row r="2902" spans="13:20" ht="15" x14ac:dyDescent="0.3">
      <c r="M2902" s="34">
        <v>2896.5</v>
      </c>
      <c r="N2902" s="34">
        <v>10</v>
      </c>
      <c r="O2902" s="32">
        <f t="shared" si="270"/>
        <v>50</v>
      </c>
      <c r="P2902" s="37">
        <f t="shared" si="275"/>
        <v>60</v>
      </c>
      <c r="Q2902" s="32">
        <f t="shared" si="271"/>
        <v>5</v>
      </c>
      <c r="R2902" s="32">
        <f t="shared" si="272"/>
        <v>-5</v>
      </c>
      <c r="S2902" s="26">
        <f t="shared" si="273"/>
        <v>1</v>
      </c>
      <c r="T2902" s="26">
        <f t="shared" si="274"/>
        <v>0</v>
      </c>
    </row>
    <row r="2903" spans="13:20" ht="15" x14ac:dyDescent="0.3">
      <c r="M2903" s="34">
        <v>2897.5</v>
      </c>
      <c r="N2903" s="34">
        <v>9.4</v>
      </c>
      <c r="O2903" s="32">
        <f t="shared" si="270"/>
        <v>48.92</v>
      </c>
      <c r="P2903" s="37">
        <f t="shared" si="275"/>
        <v>58.704000000000001</v>
      </c>
      <c r="Q2903" s="32">
        <f t="shared" si="271"/>
        <v>6.0799999999999983</v>
      </c>
      <c r="R2903" s="32">
        <f t="shared" si="272"/>
        <v>-3.7040000000000006</v>
      </c>
      <c r="S2903" s="26">
        <f t="shared" si="273"/>
        <v>1</v>
      </c>
      <c r="T2903" s="26">
        <f t="shared" si="274"/>
        <v>0</v>
      </c>
    </row>
    <row r="2904" spans="13:20" ht="15" x14ac:dyDescent="0.3">
      <c r="M2904" s="34">
        <v>2898.5</v>
      </c>
      <c r="N2904" s="34">
        <v>8.3000000000000007</v>
      </c>
      <c r="O2904" s="32">
        <f t="shared" si="270"/>
        <v>46.94</v>
      </c>
      <c r="P2904" s="37">
        <f t="shared" si="275"/>
        <v>56.327999999999996</v>
      </c>
      <c r="Q2904" s="32">
        <f t="shared" si="271"/>
        <v>8.0600000000000023</v>
      </c>
      <c r="R2904" s="32">
        <f t="shared" si="272"/>
        <v>-1.3279999999999959</v>
      </c>
      <c r="S2904" s="26">
        <f t="shared" si="273"/>
        <v>1</v>
      </c>
      <c r="T2904" s="26">
        <f t="shared" si="274"/>
        <v>0</v>
      </c>
    </row>
    <row r="2905" spans="13:20" ht="15" x14ac:dyDescent="0.3">
      <c r="M2905" s="34">
        <v>2899.5</v>
      </c>
      <c r="N2905" s="34">
        <v>6.7</v>
      </c>
      <c r="O2905" s="32">
        <f t="shared" si="270"/>
        <v>44.06</v>
      </c>
      <c r="P2905" s="37">
        <f t="shared" si="275"/>
        <v>52.872</v>
      </c>
      <c r="Q2905" s="32">
        <f t="shared" si="271"/>
        <v>10.939999999999998</v>
      </c>
      <c r="R2905" s="32">
        <f t="shared" si="272"/>
        <v>2.1280000000000001</v>
      </c>
      <c r="S2905" s="26">
        <f t="shared" si="273"/>
        <v>1</v>
      </c>
      <c r="T2905" s="26">
        <f t="shared" si="274"/>
        <v>1</v>
      </c>
    </row>
    <row r="2906" spans="13:20" ht="15" x14ac:dyDescent="0.3">
      <c r="M2906" s="34">
        <v>2900.5</v>
      </c>
      <c r="N2906" s="34">
        <v>6.7</v>
      </c>
      <c r="O2906" s="32">
        <f t="shared" si="270"/>
        <v>44.06</v>
      </c>
      <c r="P2906" s="37">
        <f t="shared" si="275"/>
        <v>52.872</v>
      </c>
      <c r="Q2906" s="32">
        <f t="shared" si="271"/>
        <v>10.939999999999998</v>
      </c>
      <c r="R2906" s="32">
        <f t="shared" si="272"/>
        <v>2.1280000000000001</v>
      </c>
      <c r="S2906" s="26">
        <f t="shared" si="273"/>
        <v>1</v>
      </c>
      <c r="T2906" s="26">
        <f t="shared" si="274"/>
        <v>1</v>
      </c>
    </row>
    <row r="2907" spans="13:20" ht="15" x14ac:dyDescent="0.3">
      <c r="M2907" s="34">
        <v>2901.5</v>
      </c>
      <c r="N2907" s="34">
        <v>6.1</v>
      </c>
      <c r="O2907" s="32">
        <f t="shared" si="270"/>
        <v>42.980000000000004</v>
      </c>
      <c r="P2907" s="37">
        <f t="shared" si="275"/>
        <v>51.576000000000001</v>
      </c>
      <c r="Q2907" s="32">
        <f t="shared" si="271"/>
        <v>12.019999999999996</v>
      </c>
      <c r="R2907" s="32">
        <f t="shared" si="272"/>
        <v>3.4239999999999995</v>
      </c>
      <c r="S2907" s="26">
        <f t="shared" si="273"/>
        <v>1</v>
      </c>
      <c r="T2907" s="26">
        <f t="shared" si="274"/>
        <v>1</v>
      </c>
    </row>
    <row r="2908" spans="13:20" ht="15" x14ac:dyDescent="0.3">
      <c r="M2908" s="34">
        <v>2902.5</v>
      </c>
      <c r="N2908" s="34">
        <v>5.6</v>
      </c>
      <c r="O2908" s="32">
        <f t="shared" si="270"/>
        <v>42.08</v>
      </c>
      <c r="P2908" s="37">
        <f t="shared" si="275"/>
        <v>50.495999999999995</v>
      </c>
      <c r="Q2908" s="32">
        <f t="shared" si="271"/>
        <v>12.920000000000002</v>
      </c>
      <c r="R2908" s="32">
        <f t="shared" si="272"/>
        <v>4.5040000000000049</v>
      </c>
      <c r="S2908" s="26">
        <f t="shared" si="273"/>
        <v>1</v>
      </c>
      <c r="T2908" s="26">
        <f t="shared" si="274"/>
        <v>1</v>
      </c>
    </row>
    <row r="2909" spans="13:20" ht="15" x14ac:dyDescent="0.3">
      <c r="M2909" s="34">
        <v>2903.5</v>
      </c>
      <c r="N2909" s="34">
        <v>5.6</v>
      </c>
      <c r="O2909" s="32">
        <f t="shared" si="270"/>
        <v>42.08</v>
      </c>
      <c r="P2909" s="37">
        <f t="shared" si="275"/>
        <v>50.495999999999995</v>
      </c>
      <c r="Q2909" s="32">
        <f t="shared" si="271"/>
        <v>12.920000000000002</v>
      </c>
      <c r="R2909" s="32">
        <f t="shared" si="272"/>
        <v>4.5040000000000049</v>
      </c>
      <c r="S2909" s="26">
        <f t="shared" si="273"/>
        <v>1</v>
      </c>
      <c r="T2909" s="26">
        <f t="shared" si="274"/>
        <v>1</v>
      </c>
    </row>
    <row r="2910" spans="13:20" ht="15" x14ac:dyDescent="0.3">
      <c r="M2910" s="34">
        <v>2904.5</v>
      </c>
      <c r="N2910" s="34">
        <v>5.6</v>
      </c>
      <c r="O2910" s="32">
        <f t="shared" si="270"/>
        <v>42.08</v>
      </c>
      <c r="P2910" s="37">
        <f t="shared" si="275"/>
        <v>50.495999999999995</v>
      </c>
      <c r="Q2910" s="32">
        <f t="shared" si="271"/>
        <v>12.920000000000002</v>
      </c>
      <c r="R2910" s="32">
        <f t="shared" si="272"/>
        <v>4.5040000000000049</v>
      </c>
      <c r="S2910" s="26">
        <f t="shared" si="273"/>
        <v>1</v>
      </c>
      <c r="T2910" s="26">
        <f t="shared" si="274"/>
        <v>1</v>
      </c>
    </row>
    <row r="2911" spans="13:20" ht="15" x14ac:dyDescent="0.3">
      <c r="M2911" s="34">
        <v>2905.5</v>
      </c>
      <c r="N2911" s="34">
        <v>5</v>
      </c>
      <c r="O2911" s="32">
        <f t="shared" si="270"/>
        <v>41</v>
      </c>
      <c r="P2911" s="37">
        <f t="shared" si="275"/>
        <v>49.199999999999996</v>
      </c>
      <c r="Q2911" s="32">
        <f t="shared" si="271"/>
        <v>14</v>
      </c>
      <c r="R2911" s="32">
        <f t="shared" si="272"/>
        <v>5.8000000000000043</v>
      </c>
      <c r="S2911" s="26">
        <f t="shared" si="273"/>
        <v>1</v>
      </c>
      <c r="T2911" s="26">
        <f t="shared" si="274"/>
        <v>1</v>
      </c>
    </row>
    <row r="2912" spans="13:20" ht="15" x14ac:dyDescent="0.3">
      <c r="M2912" s="34">
        <v>2906.5</v>
      </c>
      <c r="N2912" s="34">
        <v>5</v>
      </c>
      <c r="O2912" s="32">
        <f t="shared" si="270"/>
        <v>41</v>
      </c>
      <c r="P2912" s="37">
        <f t="shared" si="275"/>
        <v>49.199999999999996</v>
      </c>
      <c r="Q2912" s="32">
        <f t="shared" si="271"/>
        <v>14</v>
      </c>
      <c r="R2912" s="32">
        <f t="shared" si="272"/>
        <v>5.8000000000000043</v>
      </c>
      <c r="S2912" s="26">
        <f t="shared" si="273"/>
        <v>1</v>
      </c>
      <c r="T2912" s="26">
        <f t="shared" si="274"/>
        <v>1</v>
      </c>
    </row>
    <row r="2913" spans="13:20" ht="15" x14ac:dyDescent="0.3">
      <c r="M2913" s="34">
        <v>2907.5</v>
      </c>
      <c r="N2913" s="34">
        <v>4.4000000000000004</v>
      </c>
      <c r="O2913" s="32">
        <f t="shared" si="270"/>
        <v>39.92</v>
      </c>
      <c r="P2913" s="37">
        <f t="shared" si="275"/>
        <v>47.904000000000003</v>
      </c>
      <c r="Q2913" s="32">
        <f t="shared" si="271"/>
        <v>15.079999999999998</v>
      </c>
      <c r="R2913" s="32">
        <f t="shared" si="272"/>
        <v>7.0959999999999965</v>
      </c>
      <c r="S2913" s="26">
        <f t="shared" si="273"/>
        <v>1</v>
      </c>
      <c r="T2913" s="26">
        <f t="shared" si="274"/>
        <v>1</v>
      </c>
    </row>
    <row r="2914" spans="13:20" ht="15" x14ac:dyDescent="0.3">
      <c r="M2914" s="34">
        <v>2908.5</v>
      </c>
      <c r="N2914" s="34">
        <v>4.4000000000000004</v>
      </c>
      <c r="O2914" s="32">
        <f t="shared" si="270"/>
        <v>39.92</v>
      </c>
      <c r="P2914" s="37">
        <f t="shared" si="275"/>
        <v>47.904000000000003</v>
      </c>
      <c r="Q2914" s="32">
        <f t="shared" si="271"/>
        <v>15.079999999999998</v>
      </c>
      <c r="R2914" s="32">
        <f t="shared" si="272"/>
        <v>7.0959999999999965</v>
      </c>
      <c r="S2914" s="26">
        <f t="shared" si="273"/>
        <v>1</v>
      </c>
      <c r="T2914" s="26">
        <f t="shared" si="274"/>
        <v>1</v>
      </c>
    </row>
    <row r="2915" spans="13:20" ht="15" x14ac:dyDescent="0.3">
      <c r="M2915" s="34">
        <v>2909.5</v>
      </c>
      <c r="N2915" s="34">
        <v>5</v>
      </c>
      <c r="O2915" s="32">
        <f t="shared" si="270"/>
        <v>41</v>
      </c>
      <c r="P2915" s="37">
        <f t="shared" si="275"/>
        <v>49.199999999999996</v>
      </c>
      <c r="Q2915" s="32">
        <f t="shared" si="271"/>
        <v>14</v>
      </c>
      <c r="R2915" s="32">
        <f t="shared" si="272"/>
        <v>5.8000000000000043</v>
      </c>
      <c r="S2915" s="26">
        <f t="shared" si="273"/>
        <v>1</v>
      </c>
      <c r="T2915" s="26">
        <f t="shared" si="274"/>
        <v>1</v>
      </c>
    </row>
    <row r="2916" spans="13:20" ht="15" x14ac:dyDescent="0.3">
      <c r="M2916" s="34">
        <v>2910.5</v>
      </c>
      <c r="N2916" s="34">
        <v>6.1</v>
      </c>
      <c r="O2916" s="32">
        <f t="shared" si="270"/>
        <v>42.980000000000004</v>
      </c>
      <c r="P2916" s="37">
        <f t="shared" si="275"/>
        <v>51.576000000000001</v>
      </c>
      <c r="Q2916" s="32">
        <f t="shared" si="271"/>
        <v>12.019999999999996</v>
      </c>
      <c r="R2916" s="32">
        <f t="shared" si="272"/>
        <v>3.4239999999999995</v>
      </c>
      <c r="S2916" s="26">
        <f t="shared" si="273"/>
        <v>1</v>
      </c>
      <c r="T2916" s="26">
        <f t="shared" si="274"/>
        <v>1</v>
      </c>
    </row>
    <row r="2917" spans="13:20" ht="15" x14ac:dyDescent="0.3">
      <c r="M2917" s="34">
        <v>2911.5</v>
      </c>
      <c r="N2917" s="34">
        <v>7.2</v>
      </c>
      <c r="O2917" s="32">
        <f t="shared" si="270"/>
        <v>44.96</v>
      </c>
      <c r="P2917" s="37">
        <f t="shared" si="275"/>
        <v>53.951999999999998</v>
      </c>
      <c r="Q2917" s="32">
        <f t="shared" si="271"/>
        <v>10.039999999999999</v>
      </c>
      <c r="R2917" s="32">
        <f t="shared" si="272"/>
        <v>1.0480000000000018</v>
      </c>
      <c r="S2917" s="26">
        <f t="shared" si="273"/>
        <v>1</v>
      </c>
      <c r="T2917" s="26">
        <f t="shared" si="274"/>
        <v>1</v>
      </c>
    </row>
    <row r="2918" spans="13:20" ht="15" x14ac:dyDescent="0.3">
      <c r="M2918" s="34">
        <v>2912.5</v>
      </c>
      <c r="N2918" s="34">
        <v>8.9</v>
      </c>
      <c r="O2918" s="32">
        <f t="shared" si="270"/>
        <v>48.019999999999996</v>
      </c>
      <c r="P2918" s="37">
        <f t="shared" si="275"/>
        <v>57.623999999999995</v>
      </c>
      <c r="Q2918" s="32">
        <f t="shared" si="271"/>
        <v>6.980000000000004</v>
      </c>
      <c r="R2918" s="32">
        <f t="shared" si="272"/>
        <v>-2.6239999999999952</v>
      </c>
      <c r="S2918" s="26">
        <f t="shared" si="273"/>
        <v>1</v>
      </c>
      <c r="T2918" s="26">
        <f t="shared" si="274"/>
        <v>0</v>
      </c>
    </row>
    <row r="2919" spans="13:20" ht="15" x14ac:dyDescent="0.3">
      <c r="M2919" s="34">
        <v>2913.5</v>
      </c>
      <c r="N2919" s="34">
        <v>10.6</v>
      </c>
      <c r="O2919" s="32">
        <f t="shared" si="270"/>
        <v>51.08</v>
      </c>
      <c r="P2919" s="37">
        <f t="shared" si="275"/>
        <v>61.295999999999992</v>
      </c>
      <c r="Q2919" s="32">
        <f t="shared" si="271"/>
        <v>3.9200000000000017</v>
      </c>
      <c r="R2919" s="32">
        <f t="shared" si="272"/>
        <v>-6.2959999999999923</v>
      </c>
      <c r="S2919" s="26">
        <f t="shared" si="273"/>
        <v>1</v>
      </c>
      <c r="T2919" s="26">
        <f t="shared" si="274"/>
        <v>0</v>
      </c>
    </row>
    <row r="2920" spans="13:20" ht="15" x14ac:dyDescent="0.3">
      <c r="M2920" s="34">
        <v>2914.5</v>
      </c>
      <c r="N2920" s="34">
        <v>12.2</v>
      </c>
      <c r="O2920" s="32">
        <f t="shared" si="270"/>
        <v>53.96</v>
      </c>
      <c r="P2920" s="37">
        <f t="shared" si="275"/>
        <v>64.751999999999995</v>
      </c>
      <c r="Q2920" s="32">
        <f t="shared" si="271"/>
        <v>1.0399999999999991</v>
      </c>
      <c r="R2920" s="32">
        <f t="shared" si="272"/>
        <v>-9.7519999999999953</v>
      </c>
      <c r="S2920" s="26">
        <f t="shared" si="273"/>
        <v>1</v>
      </c>
      <c r="T2920" s="26">
        <f t="shared" si="274"/>
        <v>0</v>
      </c>
    </row>
    <row r="2921" spans="13:20" ht="15" x14ac:dyDescent="0.3">
      <c r="M2921" s="34">
        <v>2915.5</v>
      </c>
      <c r="N2921" s="34">
        <v>13.3</v>
      </c>
      <c r="O2921" s="32">
        <f t="shared" si="270"/>
        <v>55.94</v>
      </c>
      <c r="P2921" s="37">
        <f t="shared" si="275"/>
        <v>67.128</v>
      </c>
      <c r="Q2921" s="32">
        <f t="shared" si="271"/>
        <v>-0.93999999999999773</v>
      </c>
      <c r="R2921" s="32">
        <f t="shared" si="272"/>
        <v>-12.128</v>
      </c>
      <c r="S2921" s="26">
        <f t="shared" si="273"/>
        <v>0</v>
      </c>
      <c r="T2921" s="26">
        <f t="shared" si="274"/>
        <v>0</v>
      </c>
    </row>
    <row r="2922" spans="13:20" ht="15" x14ac:dyDescent="0.3">
      <c r="M2922" s="34">
        <v>2916.5</v>
      </c>
      <c r="N2922" s="34">
        <v>14.4</v>
      </c>
      <c r="O2922" s="32">
        <f t="shared" si="270"/>
        <v>57.92</v>
      </c>
      <c r="P2922" s="37">
        <f t="shared" si="275"/>
        <v>69.504000000000005</v>
      </c>
      <c r="Q2922" s="32">
        <f t="shared" si="271"/>
        <v>-2.9200000000000017</v>
      </c>
      <c r="R2922" s="32">
        <f t="shared" si="272"/>
        <v>-14.504000000000005</v>
      </c>
      <c r="S2922" s="26">
        <f t="shared" si="273"/>
        <v>0</v>
      </c>
      <c r="T2922" s="26">
        <f t="shared" si="274"/>
        <v>0</v>
      </c>
    </row>
    <row r="2923" spans="13:20" ht="15" x14ac:dyDescent="0.3">
      <c r="M2923" s="34">
        <v>2917.5</v>
      </c>
      <c r="N2923" s="34">
        <v>16.100000000000001</v>
      </c>
      <c r="O2923" s="32">
        <f t="shared" si="270"/>
        <v>60.980000000000004</v>
      </c>
      <c r="P2923" s="37">
        <f t="shared" si="275"/>
        <v>73.176000000000002</v>
      </c>
      <c r="Q2923" s="32">
        <f t="shared" si="271"/>
        <v>-5.980000000000004</v>
      </c>
      <c r="R2923" s="32">
        <f t="shared" si="272"/>
        <v>-18.176000000000002</v>
      </c>
      <c r="S2923" s="26">
        <f t="shared" si="273"/>
        <v>0</v>
      </c>
      <c r="T2923" s="26">
        <f t="shared" si="274"/>
        <v>0</v>
      </c>
    </row>
    <row r="2924" spans="13:20" ht="15" x14ac:dyDescent="0.3">
      <c r="M2924" s="34">
        <v>2918.5</v>
      </c>
      <c r="N2924" s="34">
        <v>16.7</v>
      </c>
      <c r="O2924" s="32">
        <f t="shared" si="270"/>
        <v>62.06</v>
      </c>
      <c r="P2924" s="37">
        <f t="shared" si="275"/>
        <v>74.471999999999994</v>
      </c>
      <c r="Q2924" s="32">
        <f t="shared" si="271"/>
        <v>-7.0600000000000023</v>
      </c>
      <c r="R2924" s="32">
        <f t="shared" si="272"/>
        <v>-19.471999999999994</v>
      </c>
      <c r="S2924" s="26">
        <f t="shared" si="273"/>
        <v>0</v>
      </c>
      <c r="T2924" s="26">
        <f t="shared" si="274"/>
        <v>0</v>
      </c>
    </row>
    <row r="2925" spans="13:20" ht="15" x14ac:dyDescent="0.3">
      <c r="M2925" s="34">
        <v>2919.5</v>
      </c>
      <c r="N2925" s="34">
        <v>17.2</v>
      </c>
      <c r="O2925" s="32">
        <f t="shared" si="270"/>
        <v>62.96</v>
      </c>
      <c r="P2925" s="37">
        <f t="shared" si="275"/>
        <v>75.551999999999992</v>
      </c>
      <c r="Q2925" s="32">
        <f t="shared" si="271"/>
        <v>-7.9600000000000009</v>
      </c>
      <c r="R2925" s="32">
        <f t="shared" si="272"/>
        <v>-20.551999999999992</v>
      </c>
      <c r="S2925" s="26">
        <f t="shared" si="273"/>
        <v>0</v>
      </c>
      <c r="T2925" s="26">
        <f t="shared" si="274"/>
        <v>0</v>
      </c>
    </row>
    <row r="2926" spans="13:20" ht="15" x14ac:dyDescent="0.3">
      <c r="M2926" s="34">
        <v>2920.5</v>
      </c>
      <c r="N2926" s="34">
        <v>16.100000000000001</v>
      </c>
      <c r="O2926" s="32">
        <f t="shared" si="270"/>
        <v>60.980000000000004</v>
      </c>
      <c r="P2926" s="37">
        <f t="shared" si="275"/>
        <v>73.176000000000002</v>
      </c>
      <c r="Q2926" s="32">
        <f t="shared" si="271"/>
        <v>-5.980000000000004</v>
      </c>
      <c r="R2926" s="32">
        <f t="shared" si="272"/>
        <v>-18.176000000000002</v>
      </c>
      <c r="S2926" s="26">
        <f t="shared" si="273"/>
        <v>0</v>
      </c>
      <c r="T2926" s="26">
        <f t="shared" si="274"/>
        <v>0</v>
      </c>
    </row>
    <row r="2927" spans="13:20" ht="15" x14ac:dyDescent="0.3">
      <c r="M2927" s="34">
        <v>2921.5</v>
      </c>
      <c r="N2927" s="34">
        <v>15.6</v>
      </c>
      <c r="O2927" s="32">
        <f t="shared" si="270"/>
        <v>60.08</v>
      </c>
      <c r="P2927" s="37">
        <f t="shared" si="275"/>
        <v>72.095999999999989</v>
      </c>
      <c r="Q2927" s="32">
        <f t="shared" si="271"/>
        <v>-5.0799999999999983</v>
      </c>
      <c r="R2927" s="32">
        <f t="shared" si="272"/>
        <v>-17.095999999999989</v>
      </c>
      <c r="S2927" s="26">
        <f t="shared" si="273"/>
        <v>0</v>
      </c>
      <c r="T2927" s="26">
        <f t="shared" si="274"/>
        <v>0</v>
      </c>
    </row>
    <row r="2928" spans="13:20" ht="15" x14ac:dyDescent="0.3">
      <c r="M2928" s="34">
        <v>2922.5</v>
      </c>
      <c r="N2928" s="34">
        <v>13.3</v>
      </c>
      <c r="O2928" s="32">
        <f t="shared" si="270"/>
        <v>55.94</v>
      </c>
      <c r="P2928" s="37">
        <f t="shared" si="275"/>
        <v>67.128</v>
      </c>
      <c r="Q2928" s="32">
        <f t="shared" si="271"/>
        <v>-0.93999999999999773</v>
      </c>
      <c r="R2928" s="32">
        <f t="shared" si="272"/>
        <v>-12.128</v>
      </c>
      <c r="S2928" s="26">
        <f t="shared" si="273"/>
        <v>0</v>
      </c>
      <c r="T2928" s="26">
        <f t="shared" si="274"/>
        <v>0</v>
      </c>
    </row>
    <row r="2929" spans="13:20" ht="15" x14ac:dyDescent="0.3">
      <c r="M2929" s="34">
        <v>2923.5</v>
      </c>
      <c r="N2929" s="34">
        <v>12.2</v>
      </c>
      <c r="O2929" s="32">
        <f t="shared" si="270"/>
        <v>53.96</v>
      </c>
      <c r="P2929" s="37">
        <f t="shared" si="275"/>
        <v>64.751999999999995</v>
      </c>
      <c r="Q2929" s="32">
        <f t="shared" si="271"/>
        <v>1.0399999999999991</v>
      </c>
      <c r="R2929" s="32">
        <f t="shared" si="272"/>
        <v>-9.7519999999999953</v>
      </c>
      <c r="S2929" s="26">
        <f t="shared" si="273"/>
        <v>1</v>
      </c>
      <c r="T2929" s="26">
        <f t="shared" si="274"/>
        <v>0</v>
      </c>
    </row>
    <row r="2930" spans="13:20" ht="15" x14ac:dyDescent="0.3">
      <c r="M2930" s="34">
        <v>2924.5</v>
      </c>
      <c r="N2930" s="34">
        <v>11.7</v>
      </c>
      <c r="O2930" s="32">
        <f t="shared" si="270"/>
        <v>53.06</v>
      </c>
      <c r="P2930" s="37">
        <f t="shared" si="275"/>
        <v>63.671999999999997</v>
      </c>
      <c r="Q2930" s="32">
        <f t="shared" si="271"/>
        <v>1.9399999999999977</v>
      </c>
      <c r="R2930" s="32">
        <f t="shared" si="272"/>
        <v>-8.671999999999997</v>
      </c>
      <c r="S2930" s="26">
        <f t="shared" si="273"/>
        <v>1</v>
      </c>
      <c r="T2930" s="26">
        <f t="shared" si="274"/>
        <v>0</v>
      </c>
    </row>
    <row r="2931" spans="13:20" ht="15" x14ac:dyDescent="0.3">
      <c r="M2931" s="34">
        <v>2925.5</v>
      </c>
      <c r="N2931" s="34">
        <v>10.6</v>
      </c>
      <c r="O2931" s="32">
        <f t="shared" si="270"/>
        <v>51.08</v>
      </c>
      <c r="P2931" s="37">
        <f t="shared" si="275"/>
        <v>61.295999999999992</v>
      </c>
      <c r="Q2931" s="32">
        <f t="shared" si="271"/>
        <v>3.9200000000000017</v>
      </c>
      <c r="R2931" s="32">
        <f t="shared" si="272"/>
        <v>-6.2959999999999923</v>
      </c>
      <c r="S2931" s="26">
        <f t="shared" si="273"/>
        <v>1</v>
      </c>
      <c r="T2931" s="26">
        <f t="shared" si="274"/>
        <v>0</v>
      </c>
    </row>
    <row r="2932" spans="13:20" ht="15" x14ac:dyDescent="0.3">
      <c r="M2932" s="34">
        <v>2926.5</v>
      </c>
      <c r="N2932" s="34">
        <v>9.4</v>
      </c>
      <c r="O2932" s="32">
        <f t="shared" si="270"/>
        <v>48.92</v>
      </c>
      <c r="P2932" s="37">
        <f t="shared" si="275"/>
        <v>58.704000000000001</v>
      </c>
      <c r="Q2932" s="32">
        <f t="shared" si="271"/>
        <v>6.0799999999999983</v>
      </c>
      <c r="R2932" s="32">
        <f t="shared" si="272"/>
        <v>-3.7040000000000006</v>
      </c>
      <c r="S2932" s="26">
        <f t="shared" si="273"/>
        <v>1</v>
      </c>
      <c r="T2932" s="26">
        <f t="shared" si="274"/>
        <v>0</v>
      </c>
    </row>
    <row r="2933" spans="13:20" ht="15" x14ac:dyDescent="0.3">
      <c r="M2933" s="34">
        <v>2927.5</v>
      </c>
      <c r="N2933" s="34">
        <v>7.8</v>
      </c>
      <c r="O2933" s="32">
        <f t="shared" si="270"/>
        <v>46.04</v>
      </c>
      <c r="P2933" s="37">
        <f t="shared" si="275"/>
        <v>55.247999999999998</v>
      </c>
      <c r="Q2933" s="32">
        <f t="shared" si="271"/>
        <v>8.9600000000000009</v>
      </c>
      <c r="R2933" s="32">
        <f t="shared" si="272"/>
        <v>-0.24799999999999756</v>
      </c>
      <c r="S2933" s="26">
        <f t="shared" si="273"/>
        <v>1</v>
      </c>
      <c r="T2933" s="26">
        <f t="shared" si="274"/>
        <v>0</v>
      </c>
    </row>
    <row r="2934" spans="13:20" ht="15" x14ac:dyDescent="0.3">
      <c r="M2934" s="34">
        <v>2928.5</v>
      </c>
      <c r="N2934" s="34">
        <v>7.8</v>
      </c>
      <c r="O2934" s="32">
        <f t="shared" si="270"/>
        <v>46.04</v>
      </c>
      <c r="P2934" s="37">
        <f t="shared" si="275"/>
        <v>55.247999999999998</v>
      </c>
      <c r="Q2934" s="32">
        <f t="shared" si="271"/>
        <v>8.9600000000000009</v>
      </c>
      <c r="R2934" s="32">
        <f t="shared" si="272"/>
        <v>-0.24799999999999756</v>
      </c>
      <c r="S2934" s="26">
        <f t="shared" si="273"/>
        <v>1</v>
      </c>
      <c r="T2934" s="26">
        <f t="shared" si="274"/>
        <v>0</v>
      </c>
    </row>
    <row r="2935" spans="13:20" ht="15" x14ac:dyDescent="0.3">
      <c r="M2935" s="34">
        <v>2929.5</v>
      </c>
      <c r="N2935" s="34">
        <v>7.8</v>
      </c>
      <c r="O2935" s="32">
        <f t="shared" si="270"/>
        <v>46.04</v>
      </c>
      <c r="P2935" s="37">
        <f t="shared" si="275"/>
        <v>55.247999999999998</v>
      </c>
      <c r="Q2935" s="32">
        <f t="shared" si="271"/>
        <v>8.9600000000000009</v>
      </c>
      <c r="R2935" s="32">
        <f t="shared" si="272"/>
        <v>-0.24799999999999756</v>
      </c>
      <c r="S2935" s="26">
        <f t="shared" si="273"/>
        <v>1</v>
      </c>
      <c r="T2935" s="26">
        <f t="shared" si="274"/>
        <v>0</v>
      </c>
    </row>
    <row r="2936" spans="13:20" ht="15" x14ac:dyDescent="0.3">
      <c r="M2936" s="34">
        <v>2930.5</v>
      </c>
      <c r="N2936" s="34">
        <v>8.3000000000000007</v>
      </c>
      <c r="O2936" s="32">
        <f t="shared" si="270"/>
        <v>46.94</v>
      </c>
      <c r="P2936" s="37">
        <f t="shared" si="275"/>
        <v>56.327999999999996</v>
      </c>
      <c r="Q2936" s="32">
        <f t="shared" si="271"/>
        <v>8.0600000000000023</v>
      </c>
      <c r="R2936" s="32">
        <f t="shared" si="272"/>
        <v>-1.3279999999999959</v>
      </c>
      <c r="S2936" s="26">
        <f t="shared" si="273"/>
        <v>1</v>
      </c>
      <c r="T2936" s="26">
        <f t="shared" si="274"/>
        <v>0</v>
      </c>
    </row>
    <row r="2937" spans="13:20" ht="15" x14ac:dyDescent="0.3">
      <c r="M2937" s="34">
        <v>2931.5</v>
      </c>
      <c r="N2937" s="34">
        <v>8.3000000000000007</v>
      </c>
      <c r="O2937" s="32">
        <f t="shared" si="270"/>
        <v>46.94</v>
      </c>
      <c r="P2937" s="37">
        <f t="shared" si="275"/>
        <v>56.327999999999996</v>
      </c>
      <c r="Q2937" s="32">
        <f t="shared" si="271"/>
        <v>8.0600000000000023</v>
      </c>
      <c r="R2937" s="32">
        <f t="shared" si="272"/>
        <v>-1.3279999999999959</v>
      </c>
      <c r="S2937" s="26">
        <f t="shared" si="273"/>
        <v>1</v>
      </c>
      <c r="T2937" s="26">
        <f t="shared" si="274"/>
        <v>0</v>
      </c>
    </row>
    <row r="2938" spans="13:20" ht="15" x14ac:dyDescent="0.3">
      <c r="M2938" s="34">
        <v>2932.5</v>
      </c>
      <c r="N2938" s="34">
        <v>8.3000000000000007</v>
      </c>
      <c r="O2938" s="32">
        <f t="shared" si="270"/>
        <v>46.94</v>
      </c>
      <c r="P2938" s="37">
        <f t="shared" si="275"/>
        <v>56.327999999999996</v>
      </c>
      <c r="Q2938" s="32">
        <f t="shared" si="271"/>
        <v>8.0600000000000023</v>
      </c>
      <c r="R2938" s="32">
        <f t="shared" si="272"/>
        <v>-1.3279999999999959</v>
      </c>
      <c r="S2938" s="26">
        <f t="shared" si="273"/>
        <v>1</v>
      </c>
      <c r="T2938" s="26">
        <f t="shared" si="274"/>
        <v>0</v>
      </c>
    </row>
    <row r="2939" spans="13:20" ht="15" x14ac:dyDescent="0.3">
      <c r="M2939" s="34">
        <v>2933.5</v>
      </c>
      <c r="N2939" s="34">
        <v>8.3000000000000007</v>
      </c>
      <c r="O2939" s="32">
        <f t="shared" si="270"/>
        <v>46.94</v>
      </c>
      <c r="P2939" s="37">
        <f t="shared" si="275"/>
        <v>56.327999999999996</v>
      </c>
      <c r="Q2939" s="32">
        <f t="shared" si="271"/>
        <v>8.0600000000000023</v>
      </c>
      <c r="R2939" s="32">
        <f t="shared" si="272"/>
        <v>-1.3279999999999959</v>
      </c>
      <c r="S2939" s="26">
        <f t="shared" si="273"/>
        <v>1</v>
      </c>
      <c r="T2939" s="26">
        <f t="shared" si="274"/>
        <v>0</v>
      </c>
    </row>
    <row r="2940" spans="13:20" ht="15" x14ac:dyDescent="0.3">
      <c r="M2940" s="34">
        <v>2934.5</v>
      </c>
      <c r="N2940" s="34">
        <v>8.9</v>
      </c>
      <c r="O2940" s="32">
        <f t="shared" si="270"/>
        <v>48.019999999999996</v>
      </c>
      <c r="P2940" s="37">
        <f t="shared" si="275"/>
        <v>57.623999999999995</v>
      </c>
      <c r="Q2940" s="32">
        <f t="shared" si="271"/>
        <v>6.980000000000004</v>
      </c>
      <c r="R2940" s="32">
        <f t="shared" si="272"/>
        <v>-2.6239999999999952</v>
      </c>
      <c r="S2940" s="26">
        <f t="shared" si="273"/>
        <v>1</v>
      </c>
      <c r="T2940" s="26">
        <f t="shared" si="274"/>
        <v>0</v>
      </c>
    </row>
    <row r="2941" spans="13:20" ht="15" x14ac:dyDescent="0.3">
      <c r="M2941" s="34">
        <v>2935.5</v>
      </c>
      <c r="N2941" s="34">
        <v>10</v>
      </c>
      <c r="O2941" s="32">
        <f t="shared" si="270"/>
        <v>50</v>
      </c>
      <c r="P2941" s="37">
        <f t="shared" si="275"/>
        <v>60</v>
      </c>
      <c r="Q2941" s="32">
        <f t="shared" si="271"/>
        <v>5</v>
      </c>
      <c r="R2941" s="32">
        <f t="shared" si="272"/>
        <v>-5</v>
      </c>
      <c r="S2941" s="26">
        <f t="shared" si="273"/>
        <v>1</v>
      </c>
      <c r="T2941" s="26">
        <f t="shared" si="274"/>
        <v>0</v>
      </c>
    </row>
    <row r="2942" spans="13:20" ht="15" x14ac:dyDescent="0.3">
      <c r="M2942" s="34">
        <v>2936.5</v>
      </c>
      <c r="N2942" s="34">
        <v>11.7</v>
      </c>
      <c r="O2942" s="32">
        <f t="shared" si="270"/>
        <v>53.06</v>
      </c>
      <c r="P2942" s="37">
        <f t="shared" si="275"/>
        <v>63.671999999999997</v>
      </c>
      <c r="Q2942" s="32">
        <f t="shared" si="271"/>
        <v>1.9399999999999977</v>
      </c>
      <c r="R2942" s="32">
        <f t="shared" si="272"/>
        <v>-8.671999999999997</v>
      </c>
      <c r="S2942" s="26">
        <f t="shared" si="273"/>
        <v>1</v>
      </c>
      <c r="T2942" s="26">
        <f t="shared" si="274"/>
        <v>0</v>
      </c>
    </row>
    <row r="2943" spans="13:20" ht="15" x14ac:dyDescent="0.3">
      <c r="M2943" s="34">
        <v>2937.5</v>
      </c>
      <c r="N2943" s="34">
        <v>12.2</v>
      </c>
      <c r="O2943" s="32">
        <f t="shared" si="270"/>
        <v>53.96</v>
      </c>
      <c r="P2943" s="37">
        <f t="shared" si="275"/>
        <v>64.751999999999995</v>
      </c>
      <c r="Q2943" s="32">
        <f t="shared" si="271"/>
        <v>1.0399999999999991</v>
      </c>
      <c r="R2943" s="32">
        <f t="shared" si="272"/>
        <v>-9.7519999999999953</v>
      </c>
      <c r="S2943" s="26">
        <f t="shared" si="273"/>
        <v>1</v>
      </c>
      <c r="T2943" s="26">
        <f t="shared" si="274"/>
        <v>0</v>
      </c>
    </row>
    <row r="2944" spans="13:20" ht="15" x14ac:dyDescent="0.3">
      <c r="M2944" s="34">
        <v>2938.5</v>
      </c>
      <c r="N2944" s="34">
        <v>13.3</v>
      </c>
      <c r="O2944" s="32">
        <f t="shared" si="270"/>
        <v>55.94</v>
      </c>
      <c r="P2944" s="37">
        <f t="shared" si="275"/>
        <v>67.128</v>
      </c>
      <c r="Q2944" s="32">
        <f t="shared" si="271"/>
        <v>-0.93999999999999773</v>
      </c>
      <c r="R2944" s="32">
        <f t="shared" si="272"/>
        <v>-12.128</v>
      </c>
      <c r="S2944" s="26">
        <f t="shared" si="273"/>
        <v>0</v>
      </c>
      <c r="T2944" s="26">
        <f t="shared" si="274"/>
        <v>0</v>
      </c>
    </row>
    <row r="2945" spans="13:20" ht="15" x14ac:dyDescent="0.3">
      <c r="M2945" s="34">
        <v>2939.5</v>
      </c>
      <c r="N2945" s="34">
        <v>14.4</v>
      </c>
      <c r="O2945" s="32">
        <f t="shared" si="270"/>
        <v>57.92</v>
      </c>
      <c r="P2945" s="37">
        <f t="shared" si="275"/>
        <v>69.504000000000005</v>
      </c>
      <c r="Q2945" s="32">
        <f t="shared" si="271"/>
        <v>-2.9200000000000017</v>
      </c>
      <c r="R2945" s="32">
        <f t="shared" si="272"/>
        <v>-14.504000000000005</v>
      </c>
      <c r="S2945" s="26">
        <f t="shared" si="273"/>
        <v>0</v>
      </c>
      <c r="T2945" s="26">
        <f t="shared" si="274"/>
        <v>0</v>
      </c>
    </row>
    <row r="2946" spans="13:20" ht="15" x14ac:dyDescent="0.3">
      <c r="M2946" s="34">
        <v>2940.5</v>
      </c>
      <c r="N2946" s="34">
        <v>15.6</v>
      </c>
      <c r="O2946" s="32">
        <f t="shared" si="270"/>
        <v>60.08</v>
      </c>
      <c r="P2946" s="37">
        <f t="shared" si="275"/>
        <v>72.095999999999989</v>
      </c>
      <c r="Q2946" s="32">
        <f t="shared" si="271"/>
        <v>-5.0799999999999983</v>
      </c>
      <c r="R2946" s="32">
        <f t="shared" si="272"/>
        <v>-17.095999999999989</v>
      </c>
      <c r="S2946" s="26">
        <f t="shared" si="273"/>
        <v>0</v>
      </c>
      <c r="T2946" s="26">
        <f t="shared" si="274"/>
        <v>0</v>
      </c>
    </row>
    <row r="2947" spans="13:20" ht="15" x14ac:dyDescent="0.3">
      <c r="M2947" s="34">
        <v>2941.5</v>
      </c>
      <c r="N2947" s="34">
        <v>14.4</v>
      </c>
      <c r="O2947" s="32">
        <f t="shared" si="270"/>
        <v>57.92</v>
      </c>
      <c r="P2947" s="37">
        <f t="shared" si="275"/>
        <v>69.504000000000005</v>
      </c>
      <c r="Q2947" s="32">
        <f t="shared" si="271"/>
        <v>-2.9200000000000017</v>
      </c>
      <c r="R2947" s="32">
        <f t="shared" si="272"/>
        <v>-14.504000000000005</v>
      </c>
      <c r="S2947" s="26">
        <f t="shared" si="273"/>
        <v>0</v>
      </c>
      <c r="T2947" s="26">
        <f t="shared" si="274"/>
        <v>0</v>
      </c>
    </row>
    <row r="2948" spans="13:20" ht="15" x14ac:dyDescent="0.3">
      <c r="M2948" s="34">
        <v>2942.5</v>
      </c>
      <c r="N2948" s="34">
        <v>13.3</v>
      </c>
      <c r="O2948" s="32">
        <f t="shared" si="270"/>
        <v>55.94</v>
      </c>
      <c r="P2948" s="37">
        <f t="shared" si="275"/>
        <v>67.128</v>
      </c>
      <c r="Q2948" s="32">
        <f t="shared" si="271"/>
        <v>-0.93999999999999773</v>
      </c>
      <c r="R2948" s="32">
        <f t="shared" si="272"/>
        <v>-12.128</v>
      </c>
      <c r="S2948" s="26">
        <f t="shared" si="273"/>
        <v>0</v>
      </c>
      <c r="T2948" s="26">
        <f t="shared" si="274"/>
        <v>0</v>
      </c>
    </row>
    <row r="2949" spans="13:20" ht="15" x14ac:dyDescent="0.3">
      <c r="M2949" s="34">
        <v>2943.5</v>
      </c>
      <c r="N2949" s="34">
        <v>11.7</v>
      </c>
      <c r="O2949" s="32">
        <f t="shared" si="270"/>
        <v>53.06</v>
      </c>
      <c r="P2949" s="37">
        <f t="shared" si="275"/>
        <v>63.671999999999997</v>
      </c>
      <c r="Q2949" s="32">
        <f t="shared" si="271"/>
        <v>1.9399999999999977</v>
      </c>
      <c r="R2949" s="32">
        <f t="shared" si="272"/>
        <v>-8.671999999999997</v>
      </c>
      <c r="S2949" s="26">
        <f t="shared" si="273"/>
        <v>1</v>
      </c>
      <c r="T2949" s="26">
        <f t="shared" si="274"/>
        <v>0</v>
      </c>
    </row>
    <row r="2950" spans="13:20" ht="15" x14ac:dyDescent="0.3">
      <c r="M2950" s="34">
        <v>2944.5</v>
      </c>
      <c r="N2950" s="34">
        <v>11.1</v>
      </c>
      <c r="O2950" s="32">
        <f t="shared" ref="O2950:O3013" si="276">CONVERT(N2950,"C","F")</f>
        <v>51.980000000000004</v>
      </c>
      <c r="P2950" s="37">
        <f t="shared" si="275"/>
        <v>62.376000000000005</v>
      </c>
      <c r="Q2950" s="32">
        <f t="shared" ref="Q2950:Q3013" si="277">$L$3-O2950</f>
        <v>3.019999999999996</v>
      </c>
      <c r="R2950" s="32">
        <f t="shared" ref="R2950:R3013" si="278">$L$3-P2950</f>
        <v>-7.3760000000000048</v>
      </c>
      <c r="S2950" s="26">
        <f t="shared" ref="S2950:S3013" si="279">IF(O2950&lt;=$L$3, 1, 0)</f>
        <v>1</v>
      </c>
      <c r="T2950" s="26">
        <f t="shared" ref="T2950:T3013" si="280">IF(P2950&lt;=$L$3, 1, 0)</f>
        <v>0</v>
      </c>
    </row>
    <row r="2951" spans="13:20" ht="15" x14ac:dyDescent="0.3">
      <c r="M2951" s="34">
        <v>2945.5</v>
      </c>
      <c r="N2951" s="34">
        <v>11.1</v>
      </c>
      <c r="O2951" s="32">
        <f t="shared" si="276"/>
        <v>51.980000000000004</v>
      </c>
      <c r="P2951" s="37">
        <f t="shared" ref="P2951:P3014" si="281">O2951*1.2</f>
        <v>62.376000000000005</v>
      </c>
      <c r="Q2951" s="32">
        <f t="shared" si="277"/>
        <v>3.019999999999996</v>
      </c>
      <c r="R2951" s="32">
        <f t="shared" si="278"/>
        <v>-7.3760000000000048</v>
      </c>
      <c r="S2951" s="26">
        <f t="shared" si="279"/>
        <v>1</v>
      </c>
      <c r="T2951" s="26">
        <f t="shared" si="280"/>
        <v>0</v>
      </c>
    </row>
    <row r="2952" spans="13:20" ht="15" x14ac:dyDescent="0.3">
      <c r="M2952" s="34">
        <v>2946.5</v>
      </c>
      <c r="N2952" s="34">
        <v>11.1</v>
      </c>
      <c r="O2952" s="32">
        <f t="shared" si="276"/>
        <v>51.980000000000004</v>
      </c>
      <c r="P2952" s="37">
        <f t="shared" si="281"/>
        <v>62.376000000000005</v>
      </c>
      <c r="Q2952" s="32">
        <f t="shared" si="277"/>
        <v>3.019999999999996</v>
      </c>
      <c r="R2952" s="32">
        <f t="shared" si="278"/>
        <v>-7.3760000000000048</v>
      </c>
      <c r="S2952" s="26">
        <f t="shared" si="279"/>
        <v>1</v>
      </c>
      <c r="T2952" s="26">
        <f t="shared" si="280"/>
        <v>0</v>
      </c>
    </row>
    <row r="2953" spans="13:20" ht="15" x14ac:dyDescent="0.3">
      <c r="M2953" s="34">
        <v>2947.5</v>
      </c>
      <c r="N2953" s="34">
        <v>10.6</v>
      </c>
      <c r="O2953" s="32">
        <f t="shared" si="276"/>
        <v>51.08</v>
      </c>
      <c r="P2953" s="37">
        <f t="shared" si="281"/>
        <v>61.295999999999992</v>
      </c>
      <c r="Q2953" s="32">
        <f t="shared" si="277"/>
        <v>3.9200000000000017</v>
      </c>
      <c r="R2953" s="32">
        <f t="shared" si="278"/>
        <v>-6.2959999999999923</v>
      </c>
      <c r="S2953" s="26">
        <f t="shared" si="279"/>
        <v>1</v>
      </c>
      <c r="T2953" s="26">
        <f t="shared" si="280"/>
        <v>0</v>
      </c>
    </row>
    <row r="2954" spans="13:20" ht="15" x14ac:dyDescent="0.3">
      <c r="M2954" s="34">
        <v>2948.5</v>
      </c>
      <c r="N2954" s="34">
        <v>9.4</v>
      </c>
      <c r="O2954" s="32">
        <f t="shared" si="276"/>
        <v>48.92</v>
      </c>
      <c r="P2954" s="37">
        <f t="shared" si="281"/>
        <v>58.704000000000001</v>
      </c>
      <c r="Q2954" s="32">
        <f t="shared" si="277"/>
        <v>6.0799999999999983</v>
      </c>
      <c r="R2954" s="32">
        <f t="shared" si="278"/>
        <v>-3.7040000000000006</v>
      </c>
      <c r="S2954" s="26">
        <f t="shared" si="279"/>
        <v>1</v>
      </c>
      <c r="T2954" s="26">
        <f t="shared" si="280"/>
        <v>0</v>
      </c>
    </row>
    <row r="2955" spans="13:20" ht="15" x14ac:dyDescent="0.3">
      <c r="M2955" s="34">
        <v>2949.5</v>
      </c>
      <c r="N2955" s="34">
        <v>8.9</v>
      </c>
      <c r="O2955" s="32">
        <f t="shared" si="276"/>
        <v>48.019999999999996</v>
      </c>
      <c r="P2955" s="37">
        <f t="shared" si="281"/>
        <v>57.623999999999995</v>
      </c>
      <c r="Q2955" s="32">
        <f t="shared" si="277"/>
        <v>6.980000000000004</v>
      </c>
      <c r="R2955" s="32">
        <f t="shared" si="278"/>
        <v>-2.6239999999999952</v>
      </c>
      <c r="S2955" s="26">
        <f t="shared" si="279"/>
        <v>1</v>
      </c>
      <c r="T2955" s="26">
        <f t="shared" si="280"/>
        <v>0</v>
      </c>
    </row>
    <row r="2956" spans="13:20" ht="15" x14ac:dyDescent="0.3">
      <c r="M2956" s="34">
        <v>2950.5</v>
      </c>
      <c r="N2956" s="34">
        <v>9.4</v>
      </c>
      <c r="O2956" s="32">
        <f t="shared" si="276"/>
        <v>48.92</v>
      </c>
      <c r="P2956" s="37">
        <f t="shared" si="281"/>
        <v>58.704000000000001</v>
      </c>
      <c r="Q2956" s="32">
        <f t="shared" si="277"/>
        <v>6.0799999999999983</v>
      </c>
      <c r="R2956" s="32">
        <f t="shared" si="278"/>
        <v>-3.7040000000000006</v>
      </c>
      <c r="S2956" s="26">
        <f t="shared" si="279"/>
        <v>1</v>
      </c>
      <c r="T2956" s="26">
        <f t="shared" si="280"/>
        <v>0</v>
      </c>
    </row>
    <row r="2957" spans="13:20" ht="15" x14ac:dyDescent="0.3">
      <c r="M2957" s="34">
        <v>2951.5</v>
      </c>
      <c r="N2957" s="34">
        <v>9.4</v>
      </c>
      <c r="O2957" s="32">
        <f t="shared" si="276"/>
        <v>48.92</v>
      </c>
      <c r="P2957" s="37">
        <f t="shared" si="281"/>
        <v>58.704000000000001</v>
      </c>
      <c r="Q2957" s="32">
        <f t="shared" si="277"/>
        <v>6.0799999999999983</v>
      </c>
      <c r="R2957" s="32">
        <f t="shared" si="278"/>
        <v>-3.7040000000000006</v>
      </c>
      <c r="S2957" s="26">
        <f t="shared" si="279"/>
        <v>1</v>
      </c>
      <c r="T2957" s="26">
        <f t="shared" si="280"/>
        <v>0</v>
      </c>
    </row>
    <row r="2958" spans="13:20" ht="15" x14ac:dyDescent="0.3">
      <c r="M2958" s="34">
        <v>2952.5</v>
      </c>
      <c r="N2958" s="34">
        <v>8.9</v>
      </c>
      <c r="O2958" s="32">
        <f t="shared" si="276"/>
        <v>48.019999999999996</v>
      </c>
      <c r="P2958" s="37">
        <f t="shared" si="281"/>
        <v>57.623999999999995</v>
      </c>
      <c r="Q2958" s="32">
        <f t="shared" si="277"/>
        <v>6.980000000000004</v>
      </c>
      <c r="R2958" s="32">
        <f t="shared" si="278"/>
        <v>-2.6239999999999952</v>
      </c>
      <c r="S2958" s="26">
        <f t="shared" si="279"/>
        <v>1</v>
      </c>
      <c r="T2958" s="26">
        <f t="shared" si="280"/>
        <v>0</v>
      </c>
    </row>
    <row r="2959" spans="13:20" ht="15" x14ac:dyDescent="0.3">
      <c r="M2959" s="34">
        <v>2953.5</v>
      </c>
      <c r="N2959" s="34">
        <v>7.2</v>
      </c>
      <c r="O2959" s="32">
        <f t="shared" si="276"/>
        <v>44.96</v>
      </c>
      <c r="P2959" s="37">
        <f t="shared" si="281"/>
        <v>53.951999999999998</v>
      </c>
      <c r="Q2959" s="32">
        <f t="shared" si="277"/>
        <v>10.039999999999999</v>
      </c>
      <c r="R2959" s="32">
        <f t="shared" si="278"/>
        <v>1.0480000000000018</v>
      </c>
      <c r="S2959" s="26">
        <f t="shared" si="279"/>
        <v>1</v>
      </c>
      <c r="T2959" s="26">
        <f t="shared" si="280"/>
        <v>1</v>
      </c>
    </row>
    <row r="2960" spans="13:20" ht="15" x14ac:dyDescent="0.3">
      <c r="M2960" s="34">
        <v>2954.5</v>
      </c>
      <c r="N2960" s="34">
        <v>6.1</v>
      </c>
      <c r="O2960" s="32">
        <f t="shared" si="276"/>
        <v>42.980000000000004</v>
      </c>
      <c r="P2960" s="37">
        <f t="shared" si="281"/>
        <v>51.576000000000001</v>
      </c>
      <c r="Q2960" s="32">
        <f t="shared" si="277"/>
        <v>12.019999999999996</v>
      </c>
      <c r="R2960" s="32">
        <f t="shared" si="278"/>
        <v>3.4239999999999995</v>
      </c>
      <c r="S2960" s="26">
        <f t="shared" si="279"/>
        <v>1</v>
      </c>
      <c r="T2960" s="26">
        <f t="shared" si="280"/>
        <v>1</v>
      </c>
    </row>
    <row r="2961" spans="13:20" ht="15" x14ac:dyDescent="0.3">
      <c r="M2961" s="34">
        <v>2955.5</v>
      </c>
      <c r="N2961" s="34">
        <v>6.1</v>
      </c>
      <c r="O2961" s="32">
        <f t="shared" si="276"/>
        <v>42.980000000000004</v>
      </c>
      <c r="P2961" s="37">
        <f t="shared" si="281"/>
        <v>51.576000000000001</v>
      </c>
      <c r="Q2961" s="32">
        <f t="shared" si="277"/>
        <v>12.019999999999996</v>
      </c>
      <c r="R2961" s="32">
        <f t="shared" si="278"/>
        <v>3.4239999999999995</v>
      </c>
      <c r="S2961" s="26">
        <f t="shared" si="279"/>
        <v>1</v>
      </c>
      <c r="T2961" s="26">
        <f t="shared" si="280"/>
        <v>1</v>
      </c>
    </row>
    <row r="2962" spans="13:20" ht="15" x14ac:dyDescent="0.3">
      <c r="M2962" s="34">
        <v>2956.5</v>
      </c>
      <c r="N2962" s="34">
        <v>5.6</v>
      </c>
      <c r="O2962" s="32">
        <f t="shared" si="276"/>
        <v>42.08</v>
      </c>
      <c r="P2962" s="37">
        <f t="shared" si="281"/>
        <v>50.495999999999995</v>
      </c>
      <c r="Q2962" s="32">
        <f t="shared" si="277"/>
        <v>12.920000000000002</v>
      </c>
      <c r="R2962" s="32">
        <f t="shared" si="278"/>
        <v>4.5040000000000049</v>
      </c>
      <c r="S2962" s="26">
        <f t="shared" si="279"/>
        <v>1</v>
      </c>
      <c r="T2962" s="26">
        <f t="shared" si="280"/>
        <v>1</v>
      </c>
    </row>
    <row r="2963" spans="13:20" ht="15" x14ac:dyDescent="0.3">
      <c r="M2963" s="34">
        <v>2957.5</v>
      </c>
      <c r="N2963" s="34">
        <v>6.1</v>
      </c>
      <c r="O2963" s="32">
        <f t="shared" si="276"/>
        <v>42.980000000000004</v>
      </c>
      <c r="P2963" s="37">
        <f t="shared" si="281"/>
        <v>51.576000000000001</v>
      </c>
      <c r="Q2963" s="32">
        <f t="shared" si="277"/>
        <v>12.019999999999996</v>
      </c>
      <c r="R2963" s="32">
        <f t="shared" si="278"/>
        <v>3.4239999999999995</v>
      </c>
      <c r="S2963" s="26">
        <f t="shared" si="279"/>
        <v>1</v>
      </c>
      <c r="T2963" s="26">
        <f t="shared" si="280"/>
        <v>1</v>
      </c>
    </row>
    <row r="2964" spans="13:20" ht="15" x14ac:dyDescent="0.3">
      <c r="M2964" s="34">
        <v>2958.5</v>
      </c>
      <c r="N2964" s="34">
        <v>7.2</v>
      </c>
      <c r="O2964" s="32">
        <f t="shared" si="276"/>
        <v>44.96</v>
      </c>
      <c r="P2964" s="37">
        <f t="shared" si="281"/>
        <v>53.951999999999998</v>
      </c>
      <c r="Q2964" s="32">
        <f t="shared" si="277"/>
        <v>10.039999999999999</v>
      </c>
      <c r="R2964" s="32">
        <f t="shared" si="278"/>
        <v>1.0480000000000018</v>
      </c>
      <c r="S2964" s="26">
        <f t="shared" si="279"/>
        <v>1</v>
      </c>
      <c r="T2964" s="26">
        <f t="shared" si="280"/>
        <v>1</v>
      </c>
    </row>
    <row r="2965" spans="13:20" ht="15" x14ac:dyDescent="0.3">
      <c r="M2965" s="34">
        <v>2959.5</v>
      </c>
      <c r="N2965" s="34">
        <v>8.9</v>
      </c>
      <c r="O2965" s="32">
        <f t="shared" si="276"/>
        <v>48.019999999999996</v>
      </c>
      <c r="P2965" s="37">
        <f t="shared" si="281"/>
        <v>57.623999999999995</v>
      </c>
      <c r="Q2965" s="32">
        <f t="shared" si="277"/>
        <v>6.980000000000004</v>
      </c>
      <c r="R2965" s="32">
        <f t="shared" si="278"/>
        <v>-2.6239999999999952</v>
      </c>
      <c r="S2965" s="26">
        <f t="shared" si="279"/>
        <v>1</v>
      </c>
      <c r="T2965" s="26">
        <f t="shared" si="280"/>
        <v>0</v>
      </c>
    </row>
    <row r="2966" spans="13:20" ht="15" x14ac:dyDescent="0.3">
      <c r="M2966" s="34">
        <v>2960.5</v>
      </c>
      <c r="N2966" s="34">
        <v>10</v>
      </c>
      <c r="O2966" s="32">
        <f t="shared" si="276"/>
        <v>50</v>
      </c>
      <c r="P2966" s="37">
        <f t="shared" si="281"/>
        <v>60</v>
      </c>
      <c r="Q2966" s="32">
        <f t="shared" si="277"/>
        <v>5</v>
      </c>
      <c r="R2966" s="32">
        <f t="shared" si="278"/>
        <v>-5</v>
      </c>
      <c r="S2966" s="26">
        <f t="shared" si="279"/>
        <v>1</v>
      </c>
      <c r="T2966" s="26">
        <f t="shared" si="280"/>
        <v>0</v>
      </c>
    </row>
    <row r="2967" spans="13:20" ht="15" x14ac:dyDescent="0.3">
      <c r="M2967" s="34">
        <v>2961.5</v>
      </c>
      <c r="N2967" s="34">
        <v>11.7</v>
      </c>
      <c r="O2967" s="32">
        <f t="shared" si="276"/>
        <v>53.06</v>
      </c>
      <c r="P2967" s="37">
        <f t="shared" si="281"/>
        <v>63.671999999999997</v>
      </c>
      <c r="Q2967" s="32">
        <f t="shared" si="277"/>
        <v>1.9399999999999977</v>
      </c>
      <c r="R2967" s="32">
        <f t="shared" si="278"/>
        <v>-8.671999999999997</v>
      </c>
      <c r="S2967" s="26">
        <f t="shared" si="279"/>
        <v>1</v>
      </c>
      <c r="T2967" s="26">
        <f t="shared" si="280"/>
        <v>0</v>
      </c>
    </row>
    <row r="2968" spans="13:20" ht="15" x14ac:dyDescent="0.3">
      <c r="M2968" s="34">
        <v>2962.5</v>
      </c>
      <c r="N2968" s="34">
        <v>11.7</v>
      </c>
      <c r="O2968" s="32">
        <f t="shared" si="276"/>
        <v>53.06</v>
      </c>
      <c r="P2968" s="37">
        <f t="shared" si="281"/>
        <v>63.671999999999997</v>
      </c>
      <c r="Q2968" s="32">
        <f t="shared" si="277"/>
        <v>1.9399999999999977</v>
      </c>
      <c r="R2968" s="32">
        <f t="shared" si="278"/>
        <v>-8.671999999999997</v>
      </c>
      <c r="S2968" s="26">
        <f t="shared" si="279"/>
        <v>1</v>
      </c>
      <c r="T2968" s="26">
        <f t="shared" si="280"/>
        <v>0</v>
      </c>
    </row>
    <row r="2969" spans="13:20" ht="15" x14ac:dyDescent="0.3">
      <c r="M2969" s="34">
        <v>2963.5</v>
      </c>
      <c r="N2969" s="34">
        <v>11.7</v>
      </c>
      <c r="O2969" s="32">
        <f t="shared" si="276"/>
        <v>53.06</v>
      </c>
      <c r="P2969" s="37">
        <f t="shared" si="281"/>
        <v>63.671999999999997</v>
      </c>
      <c r="Q2969" s="32">
        <f t="shared" si="277"/>
        <v>1.9399999999999977</v>
      </c>
      <c r="R2969" s="32">
        <f t="shared" si="278"/>
        <v>-8.671999999999997</v>
      </c>
      <c r="S2969" s="26">
        <f t="shared" si="279"/>
        <v>1</v>
      </c>
      <c r="T2969" s="26">
        <f t="shared" si="280"/>
        <v>0</v>
      </c>
    </row>
    <row r="2970" spans="13:20" ht="15" x14ac:dyDescent="0.3">
      <c r="M2970" s="34">
        <v>2964.5</v>
      </c>
      <c r="N2970" s="34">
        <v>12.2</v>
      </c>
      <c r="O2970" s="32">
        <f t="shared" si="276"/>
        <v>53.96</v>
      </c>
      <c r="P2970" s="37">
        <f t="shared" si="281"/>
        <v>64.751999999999995</v>
      </c>
      <c r="Q2970" s="32">
        <f t="shared" si="277"/>
        <v>1.0399999999999991</v>
      </c>
      <c r="R2970" s="32">
        <f t="shared" si="278"/>
        <v>-9.7519999999999953</v>
      </c>
      <c r="S2970" s="26">
        <f t="shared" si="279"/>
        <v>1</v>
      </c>
      <c r="T2970" s="26">
        <f t="shared" si="280"/>
        <v>0</v>
      </c>
    </row>
    <row r="2971" spans="13:20" ht="15" x14ac:dyDescent="0.3">
      <c r="M2971" s="34">
        <v>2965.5</v>
      </c>
      <c r="N2971" s="34">
        <v>12.2</v>
      </c>
      <c r="O2971" s="32">
        <f t="shared" si="276"/>
        <v>53.96</v>
      </c>
      <c r="P2971" s="37">
        <f t="shared" si="281"/>
        <v>64.751999999999995</v>
      </c>
      <c r="Q2971" s="32">
        <f t="shared" si="277"/>
        <v>1.0399999999999991</v>
      </c>
      <c r="R2971" s="32">
        <f t="shared" si="278"/>
        <v>-9.7519999999999953</v>
      </c>
      <c r="S2971" s="26">
        <f t="shared" si="279"/>
        <v>1</v>
      </c>
      <c r="T2971" s="26">
        <f t="shared" si="280"/>
        <v>0</v>
      </c>
    </row>
    <row r="2972" spans="13:20" ht="15" x14ac:dyDescent="0.3">
      <c r="M2972" s="34">
        <v>2966.5</v>
      </c>
      <c r="N2972" s="34">
        <v>12.2</v>
      </c>
      <c r="O2972" s="32">
        <f t="shared" si="276"/>
        <v>53.96</v>
      </c>
      <c r="P2972" s="37">
        <f t="shared" si="281"/>
        <v>64.751999999999995</v>
      </c>
      <c r="Q2972" s="32">
        <f t="shared" si="277"/>
        <v>1.0399999999999991</v>
      </c>
      <c r="R2972" s="32">
        <f t="shared" si="278"/>
        <v>-9.7519999999999953</v>
      </c>
      <c r="S2972" s="26">
        <f t="shared" si="279"/>
        <v>1</v>
      </c>
      <c r="T2972" s="26">
        <f t="shared" si="280"/>
        <v>0</v>
      </c>
    </row>
    <row r="2973" spans="13:20" ht="15" x14ac:dyDescent="0.3">
      <c r="M2973" s="34">
        <v>2967.5</v>
      </c>
      <c r="N2973" s="34">
        <v>12.2</v>
      </c>
      <c r="O2973" s="32">
        <f t="shared" si="276"/>
        <v>53.96</v>
      </c>
      <c r="P2973" s="37">
        <f t="shared" si="281"/>
        <v>64.751999999999995</v>
      </c>
      <c r="Q2973" s="32">
        <f t="shared" si="277"/>
        <v>1.0399999999999991</v>
      </c>
      <c r="R2973" s="32">
        <f t="shared" si="278"/>
        <v>-9.7519999999999953</v>
      </c>
      <c r="S2973" s="26">
        <f t="shared" si="279"/>
        <v>1</v>
      </c>
      <c r="T2973" s="26">
        <f t="shared" si="280"/>
        <v>0</v>
      </c>
    </row>
    <row r="2974" spans="13:20" ht="15" x14ac:dyDescent="0.3">
      <c r="M2974" s="34">
        <v>2968.5</v>
      </c>
      <c r="N2974" s="34">
        <v>11.7</v>
      </c>
      <c r="O2974" s="32">
        <f t="shared" si="276"/>
        <v>53.06</v>
      </c>
      <c r="P2974" s="37">
        <f t="shared" si="281"/>
        <v>63.671999999999997</v>
      </c>
      <c r="Q2974" s="32">
        <f t="shared" si="277"/>
        <v>1.9399999999999977</v>
      </c>
      <c r="R2974" s="32">
        <f t="shared" si="278"/>
        <v>-8.671999999999997</v>
      </c>
      <c r="S2974" s="26">
        <f t="shared" si="279"/>
        <v>1</v>
      </c>
      <c r="T2974" s="26">
        <f t="shared" si="280"/>
        <v>0</v>
      </c>
    </row>
    <row r="2975" spans="13:20" ht="15" x14ac:dyDescent="0.3">
      <c r="M2975" s="34">
        <v>2969.5</v>
      </c>
      <c r="N2975" s="34">
        <v>11.7</v>
      </c>
      <c r="O2975" s="32">
        <f t="shared" si="276"/>
        <v>53.06</v>
      </c>
      <c r="P2975" s="37">
        <f t="shared" si="281"/>
        <v>63.671999999999997</v>
      </c>
      <c r="Q2975" s="32">
        <f t="shared" si="277"/>
        <v>1.9399999999999977</v>
      </c>
      <c r="R2975" s="32">
        <f t="shared" si="278"/>
        <v>-8.671999999999997</v>
      </c>
      <c r="S2975" s="26">
        <f t="shared" si="279"/>
        <v>1</v>
      </c>
      <c r="T2975" s="26">
        <f t="shared" si="280"/>
        <v>0</v>
      </c>
    </row>
    <row r="2976" spans="13:20" ht="15" x14ac:dyDescent="0.3">
      <c r="M2976" s="34">
        <v>2970.5</v>
      </c>
      <c r="N2976" s="34">
        <v>11.7</v>
      </c>
      <c r="O2976" s="32">
        <f t="shared" si="276"/>
        <v>53.06</v>
      </c>
      <c r="P2976" s="37">
        <f t="shared" si="281"/>
        <v>63.671999999999997</v>
      </c>
      <c r="Q2976" s="32">
        <f t="shared" si="277"/>
        <v>1.9399999999999977</v>
      </c>
      <c r="R2976" s="32">
        <f t="shared" si="278"/>
        <v>-8.671999999999997</v>
      </c>
      <c r="S2976" s="26">
        <f t="shared" si="279"/>
        <v>1</v>
      </c>
      <c r="T2976" s="26">
        <f t="shared" si="280"/>
        <v>0</v>
      </c>
    </row>
    <row r="2977" spans="13:20" ht="15" x14ac:dyDescent="0.3">
      <c r="M2977" s="34">
        <v>2971.5</v>
      </c>
      <c r="N2977" s="34">
        <v>11.1</v>
      </c>
      <c r="O2977" s="32">
        <f t="shared" si="276"/>
        <v>51.980000000000004</v>
      </c>
      <c r="P2977" s="37">
        <f t="shared" si="281"/>
        <v>62.376000000000005</v>
      </c>
      <c r="Q2977" s="32">
        <f t="shared" si="277"/>
        <v>3.019999999999996</v>
      </c>
      <c r="R2977" s="32">
        <f t="shared" si="278"/>
        <v>-7.3760000000000048</v>
      </c>
      <c r="S2977" s="26">
        <f t="shared" si="279"/>
        <v>1</v>
      </c>
      <c r="T2977" s="26">
        <f t="shared" si="280"/>
        <v>0</v>
      </c>
    </row>
    <row r="2978" spans="13:20" ht="15" x14ac:dyDescent="0.3">
      <c r="M2978" s="34">
        <v>2972.5</v>
      </c>
      <c r="N2978" s="34">
        <v>10.6</v>
      </c>
      <c r="O2978" s="32">
        <f t="shared" si="276"/>
        <v>51.08</v>
      </c>
      <c r="P2978" s="37">
        <f t="shared" si="281"/>
        <v>61.295999999999992</v>
      </c>
      <c r="Q2978" s="32">
        <f t="shared" si="277"/>
        <v>3.9200000000000017</v>
      </c>
      <c r="R2978" s="32">
        <f t="shared" si="278"/>
        <v>-6.2959999999999923</v>
      </c>
      <c r="S2978" s="26">
        <f t="shared" si="279"/>
        <v>1</v>
      </c>
      <c r="T2978" s="26">
        <f t="shared" si="280"/>
        <v>0</v>
      </c>
    </row>
    <row r="2979" spans="13:20" ht="15" x14ac:dyDescent="0.3">
      <c r="M2979" s="34">
        <v>2973.5</v>
      </c>
      <c r="N2979" s="34">
        <v>10.6</v>
      </c>
      <c r="O2979" s="32">
        <f t="shared" si="276"/>
        <v>51.08</v>
      </c>
      <c r="P2979" s="37">
        <f t="shared" si="281"/>
        <v>61.295999999999992</v>
      </c>
      <c r="Q2979" s="32">
        <f t="shared" si="277"/>
        <v>3.9200000000000017</v>
      </c>
      <c r="R2979" s="32">
        <f t="shared" si="278"/>
        <v>-6.2959999999999923</v>
      </c>
      <c r="S2979" s="26">
        <f t="shared" si="279"/>
        <v>1</v>
      </c>
      <c r="T2979" s="26">
        <f t="shared" si="280"/>
        <v>0</v>
      </c>
    </row>
    <row r="2980" spans="13:20" ht="15" x14ac:dyDescent="0.3">
      <c r="M2980" s="34">
        <v>2974.5</v>
      </c>
      <c r="N2980" s="34">
        <v>10</v>
      </c>
      <c r="O2980" s="32">
        <f t="shared" si="276"/>
        <v>50</v>
      </c>
      <c r="P2980" s="37">
        <f t="shared" si="281"/>
        <v>60</v>
      </c>
      <c r="Q2980" s="32">
        <f t="shared" si="277"/>
        <v>5</v>
      </c>
      <c r="R2980" s="32">
        <f t="shared" si="278"/>
        <v>-5</v>
      </c>
      <c r="S2980" s="26">
        <f t="shared" si="279"/>
        <v>1</v>
      </c>
      <c r="T2980" s="26">
        <f t="shared" si="280"/>
        <v>0</v>
      </c>
    </row>
    <row r="2981" spans="13:20" ht="15" x14ac:dyDescent="0.3">
      <c r="M2981" s="34">
        <v>2975.5</v>
      </c>
      <c r="N2981" s="34">
        <v>9.4</v>
      </c>
      <c r="O2981" s="32">
        <f t="shared" si="276"/>
        <v>48.92</v>
      </c>
      <c r="P2981" s="37">
        <f t="shared" si="281"/>
        <v>58.704000000000001</v>
      </c>
      <c r="Q2981" s="32">
        <f t="shared" si="277"/>
        <v>6.0799999999999983</v>
      </c>
      <c r="R2981" s="32">
        <f t="shared" si="278"/>
        <v>-3.7040000000000006</v>
      </c>
      <c r="S2981" s="26">
        <f t="shared" si="279"/>
        <v>1</v>
      </c>
      <c r="T2981" s="26">
        <f t="shared" si="280"/>
        <v>0</v>
      </c>
    </row>
    <row r="2982" spans="13:20" ht="15" x14ac:dyDescent="0.3">
      <c r="M2982" s="34">
        <v>2976.5</v>
      </c>
      <c r="N2982" s="34">
        <v>8.9</v>
      </c>
      <c r="O2982" s="32">
        <f t="shared" si="276"/>
        <v>48.019999999999996</v>
      </c>
      <c r="P2982" s="37">
        <f t="shared" si="281"/>
        <v>57.623999999999995</v>
      </c>
      <c r="Q2982" s="32">
        <f t="shared" si="277"/>
        <v>6.980000000000004</v>
      </c>
      <c r="R2982" s="32">
        <f t="shared" si="278"/>
        <v>-2.6239999999999952</v>
      </c>
      <c r="S2982" s="26">
        <f t="shared" si="279"/>
        <v>1</v>
      </c>
      <c r="T2982" s="26">
        <f t="shared" si="280"/>
        <v>0</v>
      </c>
    </row>
    <row r="2983" spans="13:20" ht="15" x14ac:dyDescent="0.3">
      <c r="M2983" s="34">
        <v>2977.5</v>
      </c>
      <c r="N2983" s="34">
        <v>8.9</v>
      </c>
      <c r="O2983" s="32">
        <f t="shared" si="276"/>
        <v>48.019999999999996</v>
      </c>
      <c r="P2983" s="37">
        <f t="shared" si="281"/>
        <v>57.623999999999995</v>
      </c>
      <c r="Q2983" s="32">
        <f t="shared" si="277"/>
        <v>6.980000000000004</v>
      </c>
      <c r="R2983" s="32">
        <f t="shared" si="278"/>
        <v>-2.6239999999999952</v>
      </c>
      <c r="S2983" s="26">
        <f t="shared" si="279"/>
        <v>1</v>
      </c>
      <c r="T2983" s="26">
        <f t="shared" si="280"/>
        <v>0</v>
      </c>
    </row>
    <row r="2984" spans="13:20" ht="15" x14ac:dyDescent="0.3">
      <c r="M2984" s="34">
        <v>2978.5</v>
      </c>
      <c r="N2984" s="34">
        <v>8.9</v>
      </c>
      <c r="O2984" s="32">
        <f t="shared" si="276"/>
        <v>48.019999999999996</v>
      </c>
      <c r="P2984" s="37">
        <f t="shared" si="281"/>
        <v>57.623999999999995</v>
      </c>
      <c r="Q2984" s="32">
        <f t="shared" si="277"/>
        <v>6.980000000000004</v>
      </c>
      <c r="R2984" s="32">
        <f t="shared" si="278"/>
        <v>-2.6239999999999952</v>
      </c>
      <c r="S2984" s="26">
        <f t="shared" si="279"/>
        <v>1</v>
      </c>
      <c r="T2984" s="26">
        <f t="shared" si="280"/>
        <v>0</v>
      </c>
    </row>
    <row r="2985" spans="13:20" ht="15" x14ac:dyDescent="0.3">
      <c r="M2985" s="34">
        <v>2979.5</v>
      </c>
      <c r="N2985" s="34">
        <v>8.9</v>
      </c>
      <c r="O2985" s="32">
        <f t="shared" si="276"/>
        <v>48.019999999999996</v>
      </c>
      <c r="P2985" s="37">
        <f t="shared" si="281"/>
        <v>57.623999999999995</v>
      </c>
      <c r="Q2985" s="32">
        <f t="shared" si="277"/>
        <v>6.980000000000004</v>
      </c>
      <c r="R2985" s="32">
        <f t="shared" si="278"/>
        <v>-2.6239999999999952</v>
      </c>
      <c r="S2985" s="26">
        <f t="shared" si="279"/>
        <v>1</v>
      </c>
      <c r="T2985" s="26">
        <f t="shared" si="280"/>
        <v>0</v>
      </c>
    </row>
    <row r="2986" spans="13:20" ht="15" x14ac:dyDescent="0.3">
      <c r="M2986" s="34">
        <v>2980.5</v>
      </c>
      <c r="N2986" s="34">
        <v>8.3000000000000007</v>
      </c>
      <c r="O2986" s="32">
        <f t="shared" si="276"/>
        <v>46.94</v>
      </c>
      <c r="P2986" s="37">
        <f t="shared" si="281"/>
        <v>56.327999999999996</v>
      </c>
      <c r="Q2986" s="32">
        <f t="shared" si="277"/>
        <v>8.0600000000000023</v>
      </c>
      <c r="R2986" s="32">
        <f t="shared" si="278"/>
        <v>-1.3279999999999959</v>
      </c>
      <c r="S2986" s="26">
        <f t="shared" si="279"/>
        <v>1</v>
      </c>
      <c r="T2986" s="26">
        <f t="shared" si="280"/>
        <v>0</v>
      </c>
    </row>
    <row r="2987" spans="13:20" ht="15" x14ac:dyDescent="0.3">
      <c r="M2987" s="34">
        <v>2981.5</v>
      </c>
      <c r="N2987" s="34">
        <v>8.3000000000000007</v>
      </c>
      <c r="O2987" s="32">
        <f t="shared" si="276"/>
        <v>46.94</v>
      </c>
      <c r="P2987" s="37">
        <f t="shared" si="281"/>
        <v>56.327999999999996</v>
      </c>
      <c r="Q2987" s="32">
        <f t="shared" si="277"/>
        <v>8.0600000000000023</v>
      </c>
      <c r="R2987" s="32">
        <f t="shared" si="278"/>
        <v>-1.3279999999999959</v>
      </c>
      <c r="S2987" s="26">
        <f t="shared" si="279"/>
        <v>1</v>
      </c>
      <c r="T2987" s="26">
        <f t="shared" si="280"/>
        <v>0</v>
      </c>
    </row>
    <row r="2988" spans="13:20" ht="15" x14ac:dyDescent="0.3">
      <c r="M2988" s="34">
        <v>2982.5</v>
      </c>
      <c r="N2988" s="34">
        <v>7.8</v>
      </c>
      <c r="O2988" s="32">
        <f t="shared" si="276"/>
        <v>46.04</v>
      </c>
      <c r="P2988" s="37">
        <f t="shared" si="281"/>
        <v>55.247999999999998</v>
      </c>
      <c r="Q2988" s="32">
        <f t="shared" si="277"/>
        <v>8.9600000000000009</v>
      </c>
      <c r="R2988" s="32">
        <f t="shared" si="278"/>
        <v>-0.24799999999999756</v>
      </c>
      <c r="S2988" s="26">
        <f t="shared" si="279"/>
        <v>1</v>
      </c>
      <c r="T2988" s="26">
        <f t="shared" si="280"/>
        <v>0</v>
      </c>
    </row>
    <row r="2989" spans="13:20" ht="15" x14ac:dyDescent="0.3">
      <c r="M2989" s="34">
        <v>2983.5</v>
      </c>
      <c r="N2989" s="34">
        <v>7.8</v>
      </c>
      <c r="O2989" s="32">
        <f t="shared" si="276"/>
        <v>46.04</v>
      </c>
      <c r="P2989" s="37">
        <f t="shared" si="281"/>
        <v>55.247999999999998</v>
      </c>
      <c r="Q2989" s="32">
        <f t="shared" si="277"/>
        <v>8.9600000000000009</v>
      </c>
      <c r="R2989" s="32">
        <f t="shared" si="278"/>
        <v>-0.24799999999999756</v>
      </c>
      <c r="S2989" s="26">
        <f t="shared" si="279"/>
        <v>1</v>
      </c>
      <c r="T2989" s="26">
        <f t="shared" si="280"/>
        <v>0</v>
      </c>
    </row>
    <row r="2990" spans="13:20" ht="15" x14ac:dyDescent="0.3">
      <c r="M2990" s="34">
        <v>2984.5</v>
      </c>
      <c r="N2990" s="34">
        <v>7.8</v>
      </c>
      <c r="O2990" s="32">
        <f t="shared" si="276"/>
        <v>46.04</v>
      </c>
      <c r="P2990" s="37">
        <f t="shared" si="281"/>
        <v>55.247999999999998</v>
      </c>
      <c r="Q2990" s="32">
        <f t="shared" si="277"/>
        <v>8.9600000000000009</v>
      </c>
      <c r="R2990" s="32">
        <f t="shared" si="278"/>
        <v>-0.24799999999999756</v>
      </c>
      <c r="S2990" s="26">
        <f t="shared" si="279"/>
        <v>1</v>
      </c>
      <c r="T2990" s="26">
        <f t="shared" si="280"/>
        <v>0</v>
      </c>
    </row>
    <row r="2991" spans="13:20" ht="15" x14ac:dyDescent="0.3">
      <c r="M2991" s="34">
        <v>2985.5</v>
      </c>
      <c r="N2991" s="34">
        <v>7.2</v>
      </c>
      <c r="O2991" s="32">
        <f t="shared" si="276"/>
        <v>44.96</v>
      </c>
      <c r="P2991" s="37">
        <f t="shared" si="281"/>
        <v>53.951999999999998</v>
      </c>
      <c r="Q2991" s="32">
        <f t="shared" si="277"/>
        <v>10.039999999999999</v>
      </c>
      <c r="R2991" s="32">
        <f t="shared" si="278"/>
        <v>1.0480000000000018</v>
      </c>
      <c r="S2991" s="26">
        <f t="shared" si="279"/>
        <v>1</v>
      </c>
      <c r="T2991" s="26">
        <f t="shared" si="280"/>
        <v>1</v>
      </c>
    </row>
    <row r="2992" spans="13:20" ht="15" x14ac:dyDescent="0.3">
      <c r="M2992" s="34">
        <v>2986.5</v>
      </c>
      <c r="N2992" s="34">
        <v>7.2</v>
      </c>
      <c r="O2992" s="32">
        <f t="shared" si="276"/>
        <v>44.96</v>
      </c>
      <c r="P2992" s="37">
        <f t="shared" si="281"/>
        <v>53.951999999999998</v>
      </c>
      <c r="Q2992" s="32">
        <f t="shared" si="277"/>
        <v>10.039999999999999</v>
      </c>
      <c r="R2992" s="32">
        <f t="shared" si="278"/>
        <v>1.0480000000000018</v>
      </c>
      <c r="S2992" s="26">
        <f t="shared" si="279"/>
        <v>1</v>
      </c>
      <c r="T2992" s="26">
        <f t="shared" si="280"/>
        <v>1</v>
      </c>
    </row>
    <row r="2993" spans="13:20" ht="15" x14ac:dyDescent="0.3">
      <c r="M2993" s="34">
        <v>2987.5</v>
      </c>
      <c r="N2993" s="34">
        <v>7.2</v>
      </c>
      <c r="O2993" s="32">
        <f t="shared" si="276"/>
        <v>44.96</v>
      </c>
      <c r="P2993" s="37">
        <f t="shared" si="281"/>
        <v>53.951999999999998</v>
      </c>
      <c r="Q2993" s="32">
        <f t="shared" si="277"/>
        <v>10.039999999999999</v>
      </c>
      <c r="R2993" s="32">
        <f t="shared" si="278"/>
        <v>1.0480000000000018</v>
      </c>
      <c r="S2993" s="26">
        <f t="shared" si="279"/>
        <v>1</v>
      </c>
      <c r="T2993" s="26">
        <f t="shared" si="280"/>
        <v>1</v>
      </c>
    </row>
    <row r="2994" spans="13:20" ht="15" x14ac:dyDescent="0.3">
      <c r="M2994" s="34">
        <v>2988.5</v>
      </c>
      <c r="N2994" s="34">
        <v>7.2</v>
      </c>
      <c r="O2994" s="32">
        <f t="shared" si="276"/>
        <v>44.96</v>
      </c>
      <c r="P2994" s="37">
        <f t="shared" si="281"/>
        <v>53.951999999999998</v>
      </c>
      <c r="Q2994" s="32">
        <f t="shared" si="277"/>
        <v>10.039999999999999</v>
      </c>
      <c r="R2994" s="32">
        <f t="shared" si="278"/>
        <v>1.0480000000000018</v>
      </c>
      <c r="S2994" s="26">
        <f t="shared" si="279"/>
        <v>1</v>
      </c>
      <c r="T2994" s="26">
        <f t="shared" si="280"/>
        <v>1</v>
      </c>
    </row>
    <row r="2995" spans="13:20" ht="15" x14ac:dyDescent="0.3">
      <c r="M2995" s="34">
        <v>2989.5</v>
      </c>
      <c r="N2995" s="34">
        <v>7.8</v>
      </c>
      <c r="O2995" s="32">
        <f t="shared" si="276"/>
        <v>46.04</v>
      </c>
      <c r="P2995" s="37">
        <f t="shared" si="281"/>
        <v>55.247999999999998</v>
      </c>
      <c r="Q2995" s="32">
        <f t="shared" si="277"/>
        <v>8.9600000000000009</v>
      </c>
      <c r="R2995" s="32">
        <f t="shared" si="278"/>
        <v>-0.24799999999999756</v>
      </c>
      <c r="S2995" s="26">
        <f t="shared" si="279"/>
        <v>1</v>
      </c>
      <c r="T2995" s="26">
        <f t="shared" si="280"/>
        <v>0</v>
      </c>
    </row>
    <row r="2996" spans="13:20" ht="15" x14ac:dyDescent="0.3">
      <c r="M2996" s="34">
        <v>2990.5</v>
      </c>
      <c r="N2996" s="34">
        <v>8.3000000000000007</v>
      </c>
      <c r="O2996" s="32">
        <f t="shared" si="276"/>
        <v>46.94</v>
      </c>
      <c r="P2996" s="37">
        <f t="shared" si="281"/>
        <v>56.327999999999996</v>
      </c>
      <c r="Q2996" s="32">
        <f t="shared" si="277"/>
        <v>8.0600000000000023</v>
      </c>
      <c r="R2996" s="32">
        <f t="shared" si="278"/>
        <v>-1.3279999999999959</v>
      </c>
      <c r="S2996" s="26">
        <f t="shared" si="279"/>
        <v>1</v>
      </c>
      <c r="T2996" s="26">
        <f t="shared" si="280"/>
        <v>0</v>
      </c>
    </row>
    <row r="2997" spans="13:20" ht="15" x14ac:dyDescent="0.3">
      <c r="M2997" s="34">
        <v>2991.5</v>
      </c>
      <c r="N2997" s="34">
        <v>8.3000000000000007</v>
      </c>
      <c r="O2997" s="32">
        <f t="shared" si="276"/>
        <v>46.94</v>
      </c>
      <c r="P2997" s="37">
        <f t="shared" si="281"/>
        <v>56.327999999999996</v>
      </c>
      <c r="Q2997" s="32">
        <f t="shared" si="277"/>
        <v>8.0600000000000023</v>
      </c>
      <c r="R2997" s="32">
        <f t="shared" si="278"/>
        <v>-1.3279999999999959</v>
      </c>
      <c r="S2997" s="26">
        <f t="shared" si="279"/>
        <v>1</v>
      </c>
      <c r="T2997" s="26">
        <f t="shared" si="280"/>
        <v>0</v>
      </c>
    </row>
    <row r="2998" spans="13:20" ht="15" x14ac:dyDescent="0.3">
      <c r="M2998" s="34">
        <v>2992.5</v>
      </c>
      <c r="N2998" s="34">
        <v>7.8</v>
      </c>
      <c r="O2998" s="32">
        <f t="shared" si="276"/>
        <v>46.04</v>
      </c>
      <c r="P2998" s="37">
        <f t="shared" si="281"/>
        <v>55.247999999999998</v>
      </c>
      <c r="Q2998" s="32">
        <f t="shared" si="277"/>
        <v>8.9600000000000009</v>
      </c>
      <c r="R2998" s="32">
        <f t="shared" si="278"/>
        <v>-0.24799999999999756</v>
      </c>
      <c r="S2998" s="26">
        <f t="shared" si="279"/>
        <v>1</v>
      </c>
      <c r="T2998" s="26">
        <f t="shared" si="280"/>
        <v>0</v>
      </c>
    </row>
    <row r="2999" spans="13:20" ht="15" x14ac:dyDescent="0.3">
      <c r="M2999" s="34">
        <v>2993.5</v>
      </c>
      <c r="N2999" s="34">
        <v>7.8</v>
      </c>
      <c r="O2999" s="32">
        <f t="shared" si="276"/>
        <v>46.04</v>
      </c>
      <c r="P2999" s="37">
        <f t="shared" si="281"/>
        <v>55.247999999999998</v>
      </c>
      <c r="Q2999" s="32">
        <f t="shared" si="277"/>
        <v>8.9600000000000009</v>
      </c>
      <c r="R2999" s="32">
        <f t="shared" si="278"/>
        <v>-0.24799999999999756</v>
      </c>
      <c r="S2999" s="26">
        <f t="shared" si="279"/>
        <v>1</v>
      </c>
      <c r="T2999" s="26">
        <f t="shared" si="280"/>
        <v>0</v>
      </c>
    </row>
    <row r="3000" spans="13:20" ht="15" x14ac:dyDescent="0.3">
      <c r="M3000" s="34">
        <v>2994.5</v>
      </c>
      <c r="N3000" s="34">
        <v>7.8</v>
      </c>
      <c r="O3000" s="32">
        <f t="shared" si="276"/>
        <v>46.04</v>
      </c>
      <c r="P3000" s="37">
        <f t="shared" si="281"/>
        <v>55.247999999999998</v>
      </c>
      <c r="Q3000" s="32">
        <f t="shared" si="277"/>
        <v>8.9600000000000009</v>
      </c>
      <c r="R3000" s="32">
        <f t="shared" si="278"/>
        <v>-0.24799999999999756</v>
      </c>
      <c r="S3000" s="26">
        <f t="shared" si="279"/>
        <v>1</v>
      </c>
      <c r="T3000" s="26">
        <f t="shared" si="280"/>
        <v>0</v>
      </c>
    </row>
    <row r="3001" spans="13:20" ht="15" x14ac:dyDescent="0.3">
      <c r="M3001" s="34">
        <v>2995.5</v>
      </c>
      <c r="N3001" s="34">
        <v>7.8</v>
      </c>
      <c r="O3001" s="32">
        <f t="shared" si="276"/>
        <v>46.04</v>
      </c>
      <c r="P3001" s="37">
        <f t="shared" si="281"/>
        <v>55.247999999999998</v>
      </c>
      <c r="Q3001" s="32">
        <f t="shared" si="277"/>
        <v>8.9600000000000009</v>
      </c>
      <c r="R3001" s="32">
        <f t="shared" si="278"/>
        <v>-0.24799999999999756</v>
      </c>
      <c r="S3001" s="26">
        <f t="shared" si="279"/>
        <v>1</v>
      </c>
      <c r="T3001" s="26">
        <f t="shared" si="280"/>
        <v>0</v>
      </c>
    </row>
    <row r="3002" spans="13:20" ht="15" x14ac:dyDescent="0.3">
      <c r="M3002" s="34">
        <v>2996.5</v>
      </c>
      <c r="N3002" s="34">
        <v>7.8</v>
      </c>
      <c r="O3002" s="32">
        <f t="shared" si="276"/>
        <v>46.04</v>
      </c>
      <c r="P3002" s="37">
        <f t="shared" si="281"/>
        <v>55.247999999999998</v>
      </c>
      <c r="Q3002" s="32">
        <f t="shared" si="277"/>
        <v>8.9600000000000009</v>
      </c>
      <c r="R3002" s="32">
        <f t="shared" si="278"/>
        <v>-0.24799999999999756</v>
      </c>
      <c r="S3002" s="26">
        <f t="shared" si="279"/>
        <v>1</v>
      </c>
      <c r="T3002" s="26">
        <f t="shared" si="280"/>
        <v>0</v>
      </c>
    </row>
    <row r="3003" spans="13:20" ht="15" x14ac:dyDescent="0.3">
      <c r="M3003" s="34">
        <v>2997.5</v>
      </c>
      <c r="N3003" s="34">
        <v>7.8</v>
      </c>
      <c r="O3003" s="32">
        <f t="shared" si="276"/>
        <v>46.04</v>
      </c>
      <c r="P3003" s="37">
        <f t="shared" si="281"/>
        <v>55.247999999999998</v>
      </c>
      <c r="Q3003" s="32">
        <f t="shared" si="277"/>
        <v>8.9600000000000009</v>
      </c>
      <c r="R3003" s="32">
        <f t="shared" si="278"/>
        <v>-0.24799999999999756</v>
      </c>
      <c r="S3003" s="26">
        <f t="shared" si="279"/>
        <v>1</v>
      </c>
      <c r="T3003" s="26">
        <f t="shared" si="280"/>
        <v>0</v>
      </c>
    </row>
    <row r="3004" spans="13:20" ht="15" x14ac:dyDescent="0.3">
      <c r="M3004" s="34">
        <v>2998.5</v>
      </c>
      <c r="N3004" s="34">
        <v>7.8</v>
      </c>
      <c r="O3004" s="32">
        <f t="shared" si="276"/>
        <v>46.04</v>
      </c>
      <c r="P3004" s="37">
        <f t="shared" si="281"/>
        <v>55.247999999999998</v>
      </c>
      <c r="Q3004" s="32">
        <f t="shared" si="277"/>
        <v>8.9600000000000009</v>
      </c>
      <c r="R3004" s="32">
        <f t="shared" si="278"/>
        <v>-0.24799999999999756</v>
      </c>
      <c r="S3004" s="26">
        <f t="shared" si="279"/>
        <v>1</v>
      </c>
      <c r="T3004" s="26">
        <f t="shared" si="280"/>
        <v>0</v>
      </c>
    </row>
    <row r="3005" spans="13:20" ht="15" x14ac:dyDescent="0.3">
      <c r="M3005" s="34">
        <v>2999.5</v>
      </c>
      <c r="N3005" s="34">
        <v>7.8</v>
      </c>
      <c r="O3005" s="32">
        <f t="shared" si="276"/>
        <v>46.04</v>
      </c>
      <c r="P3005" s="37">
        <f t="shared" si="281"/>
        <v>55.247999999999998</v>
      </c>
      <c r="Q3005" s="32">
        <f t="shared" si="277"/>
        <v>8.9600000000000009</v>
      </c>
      <c r="R3005" s="32">
        <f t="shared" si="278"/>
        <v>-0.24799999999999756</v>
      </c>
      <c r="S3005" s="26">
        <f t="shared" si="279"/>
        <v>1</v>
      </c>
      <c r="T3005" s="26">
        <f t="shared" si="280"/>
        <v>0</v>
      </c>
    </row>
    <row r="3006" spans="13:20" ht="15" x14ac:dyDescent="0.3">
      <c r="M3006" s="34">
        <v>3000.5</v>
      </c>
      <c r="N3006" s="34">
        <v>7.8</v>
      </c>
      <c r="O3006" s="32">
        <f t="shared" si="276"/>
        <v>46.04</v>
      </c>
      <c r="P3006" s="37">
        <f t="shared" si="281"/>
        <v>55.247999999999998</v>
      </c>
      <c r="Q3006" s="32">
        <f t="shared" si="277"/>
        <v>8.9600000000000009</v>
      </c>
      <c r="R3006" s="32">
        <f t="shared" si="278"/>
        <v>-0.24799999999999756</v>
      </c>
      <c r="S3006" s="26">
        <f t="shared" si="279"/>
        <v>1</v>
      </c>
      <c r="T3006" s="26">
        <f t="shared" si="280"/>
        <v>0</v>
      </c>
    </row>
    <row r="3007" spans="13:20" ht="15" x14ac:dyDescent="0.3">
      <c r="M3007" s="34">
        <v>3001.5</v>
      </c>
      <c r="N3007" s="34">
        <v>7.8</v>
      </c>
      <c r="O3007" s="32">
        <f t="shared" si="276"/>
        <v>46.04</v>
      </c>
      <c r="P3007" s="37">
        <f t="shared" si="281"/>
        <v>55.247999999999998</v>
      </c>
      <c r="Q3007" s="32">
        <f t="shared" si="277"/>
        <v>8.9600000000000009</v>
      </c>
      <c r="R3007" s="32">
        <f t="shared" si="278"/>
        <v>-0.24799999999999756</v>
      </c>
      <c r="S3007" s="26">
        <f t="shared" si="279"/>
        <v>1</v>
      </c>
      <c r="T3007" s="26">
        <f t="shared" si="280"/>
        <v>0</v>
      </c>
    </row>
    <row r="3008" spans="13:20" ht="15" x14ac:dyDescent="0.3">
      <c r="M3008" s="34">
        <v>3002.5</v>
      </c>
      <c r="N3008" s="34">
        <v>7.8</v>
      </c>
      <c r="O3008" s="32">
        <f t="shared" si="276"/>
        <v>46.04</v>
      </c>
      <c r="P3008" s="37">
        <f t="shared" si="281"/>
        <v>55.247999999999998</v>
      </c>
      <c r="Q3008" s="32">
        <f t="shared" si="277"/>
        <v>8.9600000000000009</v>
      </c>
      <c r="R3008" s="32">
        <f t="shared" si="278"/>
        <v>-0.24799999999999756</v>
      </c>
      <c r="S3008" s="26">
        <f t="shared" si="279"/>
        <v>1</v>
      </c>
      <c r="T3008" s="26">
        <f t="shared" si="280"/>
        <v>0</v>
      </c>
    </row>
    <row r="3009" spans="13:20" ht="15" x14ac:dyDescent="0.3">
      <c r="M3009" s="34">
        <v>3003.5</v>
      </c>
      <c r="N3009" s="34">
        <v>7.8</v>
      </c>
      <c r="O3009" s="32">
        <f t="shared" si="276"/>
        <v>46.04</v>
      </c>
      <c r="P3009" s="37">
        <f t="shared" si="281"/>
        <v>55.247999999999998</v>
      </c>
      <c r="Q3009" s="32">
        <f t="shared" si="277"/>
        <v>8.9600000000000009</v>
      </c>
      <c r="R3009" s="32">
        <f t="shared" si="278"/>
        <v>-0.24799999999999756</v>
      </c>
      <c r="S3009" s="26">
        <f t="shared" si="279"/>
        <v>1</v>
      </c>
      <c r="T3009" s="26">
        <f t="shared" si="280"/>
        <v>0</v>
      </c>
    </row>
    <row r="3010" spans="13:20" ht="15" x14ac:dyDescent="0.3">
      <c r="M3010" s="34">
        <v>3004.5</v>
      </c>
      <c r="N3010" s="34">
        <v>7.8</v>
      </c>
      <c r="O3010" s="32">
        <f t="shared" si="276"/>
        <v>46.04</v>
      </c>
      <c r="P3010" s="37">
        <f t="shared" si="281"/>
        <v>55.247999999999998</v>
      </c>
      <c r="Q3010" s="32">
        <f t="shared" si="277"/>
        <v>8.9600000000000009</v>
      </c>
      <c r="R3010" s="32">
        <f t="shared" si="278"/>
        <v>-0.24799999999999756</v>
      </c>
      <c r="S3010" s="26">
        <f t="shared" si="279"/>
        <v>1</v>
      </c>
      <c r="T3010" s="26">
        <f t="shared" si="280"/>
        <v>0</v>
      </c>
    </row>
    <row r="3011" spans="13:20" ht="15" x14ac:dyDescent="0.3">
      <c r="M3011" s="34">
        <v>3005.5</v>
      </c>
      <c r="N3011" s="34">
        <v>8.3000000000000007</v>
      </c>
      <c r="O3011" s="32">
        <f t="shared" si="276"/>
        <v>46.94</v>
      </c>
      <c r="P3011" s="37">
        <f t="shared" si="281"/>
        <v>56.327999999999996</v>
      </c>
      <c r="Q3011" s="32">
        <f t="shared" si="277"/>
        <v>8.0600000000000023</v>
      </c>
      <c r="R3011" s="32">
        <f t="shared" si="278"/>
        <v>-1.3279999999999959</v>
      </c>
      <c r="S3011" s="26">
        <f t="shared" si="279"/>
        <v>1</v>
      </c>
      <c r="T3011" s="26">
        <f t="shared" si="280"/>
        <v>0</v>
      </c>
    </row>
    <row r="3012" spans="13:20" ht="15" x14ac:dyDescent="0.3">
      <c r="M3012" s="34">
        <v>3006.5</v>
      </c>
      <c r="N3012" s="34">
        <v>9.4</v>
      </c>
      <c r="O3012" s="32">
        <f t="shared" si="276"/>
        <v>48.92</v>
      </c>
      <c r="P3012" s="37">
        <f t="shared" si="281"/>
        <v>58.704000000000001</v>
      </c>
      <c r="Q3012" s="32">
        <f t="shared" si="277"/>
        <v>6.0799999999999983</v>
      </c>
      <c r="R3012" s="32">
        <f t="shared" si="278"/>
        <v>-3.7040000000000006</v>
      </c>
      <c r="S3012" s="26">
        <f t="shared" si="279"/>
        <v>1</v>
      </c>
      <c r="T3012" s="26">
        <f t="shared" si="280"/>
        <v>0</v>
      </c>
    </row>
    <row r="3013" spans="13:20" ht="15" x14ac:dyDescent="0.3">
      <c r="M3013" s="34">
        <v>3007.5</v>
      </c>
      <c r="N3013" s="34">
        <v>11.1</v>
      </c>
      <c r="O3013" s="32">
        <f t="shared" si="276"/>
        <v>51.980000000000004</v>
      </c>
      <c r="P3013" s="37">
        <f t="shared" si="281"/>
        <v>62.376000000000005</v>
      </c>
      <c r="Q3013" s="32">
        <f t="shared" si="277"/>
        <v>3.019999999999996</v>
      </c>
      <c r="R3013" s="32">
        <f t="shared" si="278"/>
        <v>-7.3760000000000048</v>
      </c>
      <c r="S3013" s="26">
        <f t="shared" si="279"/>
        <v>1</v>
      </c>
      <c r="T3013" s="26">
        <f t="shared" si="280"/>
        <v>0</v>
      </c>
    </row>
    <row r="3014" spans="13:20" ht="15" x14ac:dyDescent="0.3">
      <c r="M3014" s="34">
        <v>3008.5</v>
      </c>
      <c r="N3014" s="34">
        <v>13.9</v>
      </c>
      <c r="O3014" s="32">
        <f t="shared" ref="O3014:O3077" si="282">CONVERT(N3014,"C","F")</f>
        <v>57.019999999999996</v>
      </c>
      <c r="P3014" s="37">
        <f t="shared" si="281"/>
        <v>68.423999999999992</v>
      </c>
      <c r="Q3014" s="32">
        <f t="shared" ref="Q3014:Q3077" si="283">$L$3-O3014</f>
        <v>-2.019999999999996</v>
      </c>
      <c r="R3014" s="32">
        <f t="shared" ref="R3014:R3077" si="284">$L$3-P3014</f>
        <v>-13.423999999999992</v>
      </c>
      <c r="S3014" s="26">
        <f t="shared" ref="S3014:S3077" si="285">IF(O3014&lt;=$L$3, 1, 0)</f>
        <v>0</v>
      </c>
      <c r="T3014" s="26">
        <f t="shared" ref="T3014:T3077" si="286">IF(P3014&lt;=$L$3, 1, 0)</f>
        <v>0</v>
      </c>
    </row>
    <row r="3015" spans="13:20" ht="15" x14ac:dyDescent="0.3">
      <c r="M3015" s="34">
        <v>3009.5</v>
      </c>
      <c r="N3015" s="34">
        <v>14.4</v>
      </c>
      <c r="O3015" s="32">
        <f t="shared" si="282"/>
        <v>57.92</v>
      </c>
      <c r="P3015" s="37">
        <f t="shared" ref="P3015:P3078" si="287">O3015*1.2</f>
        <v>69.504000000000005</v>
      </c>
      <c r="Q3015" s="32">
        <f t="shared" si="283"/>
        <v>-2.9200000000000017</v>
      </c>
      <c r="R3015" s="32">
        <f t="shared" si="284"/>
        <v>-14.504000000000005</v>
      </c>
      <c r="S3015" s="26">
        <f t="shared" si="285"/>
        <v>0</v>
      </c>
      <c r="T3015" s="26">
        <f t="shared" si="286"/>
        <v>0</v>
      </c>
    </row>
    <row r="3016" spans="13:20" ht="15" x14ac:dyDescent="0.3">
      <c r="M3016" s="34">
        <v>3010.5</v>
      </c>
      <c r="N3016" s="34">
        <v>15</v>
      </c>
      <c r="O3016" s="32">
        <f t="shared" si="282"/>
        <v>59</v>
      </c>
      <c r="P3016" s="37">
        <f t="shared" si="287"/>
        <v>70.8</v>
      </c>
      <c r="Q3016" s="32">
        <f t="shared" si="283"/>
        <v>-4</v>
      </c>
      <c r="R3016" s="32">
        <f t="shared" si="284"/>
        <v>-15.799999999999997</v>
      </c>
      <c r="S3016" s="26">
        <f t="shared" si="285"/>
        <v>0</v>
      </c>
      <c r="T3016" s="26">
        <f t="shared" si="286"/>
        <v>0</v>
      </c>
    </row>
    <row r="3017" spans="13:20" ht="15" x14ac:dyDescent="0.3">
      <c r="M3017" s="34">
        <v>3011.5</v>
      </c>
      <c r="N3017" s="34">
        <v>15.6</v>
      </c>
      <c r="O3017" s="32">
        <f t="shared" si="282"/>
        <v>60.08</v>
      </c>
      <c r="P3017" s="37">
        <f t="shared" si="287"/>
        <v>72.095999999999989</v>
      </c>
      <c r="Q3017" s="32">
        <f t="shared" si="283"/>
        <v>-5.0799999999999983</v>
      </c>
      <c r="R3017" s="32">
        <f t="shared" si="284"/>
        <v>-17.095999999999989</v>
      </c>
      <c r="S3017" s="26">
        <f t="shared" si="285"/>
        <v>0</v>
      </c>
      <c r="T3017" s="26">
        <f t="shared" si="286"/>
        <v>0</v>
      </c>
    </row>
    <row r="3018" spans="13:20" ht="15" x14ac:dyDescent="0.3">
      <c r="M3018" s="34">
        <v>3012.5</v>
      </c>
      <c r="N3018" s="34">
        <v>16.100000000000001</v>
      </c>
      <c r="O3018" s="32">
        <f t="shared" si="282"/>
        <v>60.980000000000004</v>
      </c>
      <c r="P3018" s="37">
        <f t="shared" si="287"/>
        <v>73.176000000000002</v>
      </c>
      <c r="Q3018" s="32">
        <f t="shared" si="283"/>
        <v>-5.980000000000004</v>
      </c>
      <c r="R3018" s="32">
        <f t="shared" si="284"/>
        <v>-18.176000000000002</v>
      </c>
      <c r="S3018" s="26">
        <f t="shared" si="285"/>
        <v>0</v>
      </c>
      <c r="T3018" s="26">
        <f t="shared" si="286"/>
        <v>0</v>
      </c>
    </row>
    <row r="3019" spans="13:20" ht="15" x14ac:dyDescent="0.3">
      <c r="M3019" s="34">
        <v>3013.5</v>
      </c>
      <c r="N3019" s="34">
        <v>16.100000000000001</v>
      </c>
      <c r="O3019" s="32">
        <f t="shared" si="282"/>
        <v>60.980000000000004</v>
      </c>
      <c r="P3019" s="37">
        <f t="shared" si="287"/>
        <v>73.176000000000002</v>
      </c>
      <c r="Q3019" s="32">
        <f t="shared" si="283"/>
        <v>-5.980000000000004</v>
      </c>
      <c r="R3019" s="32">
        <f t="shared" si="284"/>
        <v>-18.176000000000002</v>
      </c>
      <c r="S3019" s="26">
        <f t="shared" si="285"/>
        <v>0</v>
      </c>
      <c r="T3019" s="26">
        <f t="shared" si="286"/>
        <v>0</v>
      </c>
    </row>
    <row r="3020" spans="13:20" ht="15" x14ac:dyDescent="0.3">
      <c r="M3020" s="34">
        <v>3014.5</v>
      </c>
      <c r="N3020" s="34">
        <v>15.6</v>
      </c>
      <c r="O3020" s="32">
        <f t="shared" si="282"/>
        <v>60.08</v>
      </c>
      <c r="P3020" s="37">
        <f t="shared" si="287"/>
        <v>72.095999999999989</v>
      </c>
      <c r="Q3020" s="32">
        <f t="shared" si="283"/>
        <v>-5.0799999999999983</v>
      </c>
      <c r="R3020" s="32">
        <f t="shared" si="284"/>
        <v>-17.095999999999989</v>
      </c>
      <c r="S3020" s="26">
        <f t="shared" si="285"/>
        <v>0</v>
      </c>
      <c r="T3020" s="26">
        <f t="shared" si="286"/>
        <v>0</v>
      </c>
    </row>
    <row r="3021" spans="13:20" ht="15" x14ac:dyDescent="0.3">
      <c r="M3021" s="34">
        <v>3015.5</v>
      </c>
      <c r="N3021" s="34">
        <v>15.6</v>
      </c>
      <c r="O3021" s="32">
        <f t="shared" si="282"/>
        <v>60.08</v>
      </c>
      <c r="P3021" s="37">
        <f t="shared" si="287"/>
        <v>72.095999999999989</v>
      </c>
      <c r="Q3021" s="32">
        <f t="shared" si="283"/>
        <v>-5.0799999999999983</v>
      </c>
      <c r="R3021" s="32">
        <f t="shared" si="284"/>
        <v>-17.095999999999989</v>
      </c>
      <c r="S3021" s="26">
        <f t="shared" si="285"/>
        <v>0</v>
      </c>
      <c r="T3021" s="26">
        <f t="shared" si="286"/>
        <v>0</v>
      </c>
    </row>
    <row r="3022" spans="13:20" ht="15" x14ac:dyDescent="0.3">
      <c r="M3022" s="34">
        <v>3016.5</v>
      </c>
      <c r="N3022" s="34">
        <v>15.6</v>
      </c>
      <c r="O3022" s="32">
        <f t="shared" si="282"/>
        <v>60.08</v>
      </c>
      <c r="P3022" s="37">
        <f t="shared" si="287"/>
        <v>72.095999999999989</v>
      </c>
      <c r="Q3022" s="32">
        <f t="shared" si="283"/>
        <v>-5.0799999999999983</v>
      </c>
      <c r="R3022" s="32">
        <f t="shared" si="284"/>
        <v>-17.095999999999989</v>
      </c>
      <c r="S3022" s="26">
        <f t="shared" si="285"/>
        <v>0</v>
      </c>
      <c r="T3022" s="26">
        <f t="shared" si="286"/>
        <v>0</v>
      </c>
    </row>
    <row r="3023" spans="13:20" ht="15" x14ac:dyDescent="0.3">
      <c r="M3023" s="34">
        <v>3017.5</v>
      </c>
      <c r="N3023" s="34">
        <v>14.4</v>
      </c>
      <c r="O3023" s="32">
        <f t="shared" si="282"/>
        <v>57.92</v>
      </c>
      <c r="P3023" s="37">
        <f t="shared" si="287"/>
        <v>69.504000000000005</v>
      </c>
      <c r="Q3023" s="32">
        <f t="shared" si="283"/>
        <v>-2.9200000000000017</v>
      </c>
      <c r="R3023" s="32">
        <f t="shared" si="284"/>
        <v>-14.504000000000005</v>
      </c>
      <c r="S3023" s="26">
        <f t="shared" si="285"/>
        <v>0</v>
      </c>
      <c r="T3023" s="26">
        <f t="shared" si="286"/>
        <v>0</v>
      </c>
    </row>
    <row r="3024" spans="13:20" ht="15" x14ac:dyDescent="0.3">
      <c r="M3024" s="34">
        <v>3018.5</v>
      </c>
      <c r="N3024" s="34">
        <v>14.4</v>
      </c>
      <c r="O3024" s="32">
        <f t="shared" si="282"/>
        <v>57.92</v>
      </c>
      <c r="P3024" s="37">
        <f t="shared" si="287"/>
        <v>69.504000000000005</v>
      </c>
      <c r="Q3024" s="32">
        <f t="shared" si="283"/>
        <v>-2.9200000000000017</v>
      </c>
      <c r="R3024" s="32">
        <f t="shared" si="284"/>
        <v>-14.504000000000005</v>
      </c>
      <c r="S3024" s="26">
        <f t="shared" si="285"/>
        <v>0</v>
      </c>
      <c r="T3024" s="26">
        <f t="shared" si="286"/>
        <v>0</v>
      </c>
    </row>
    <row r="3025" spans="13:20" ht="15" x14ac:dyDescent="0.3">
      <c r="M3025" s="34">
        <v>3019.5</v>
      </c>
      <c r="N3025" s="34">
        <v>13.3</v>
      </c>
      <c r="O3025" s="32">
        <f t="shared" si="282"/>
        <v>55.94</v>
      </c>
      <c r="P3025" s="37">
        <f t="shared" si="287"/>
        <v>67.128</v>
      </c>
      <c r="Q3025" s="32">
        <f t="shared" si="283"/>
        <v>-0.93999999999999773</v>
      </c>
      <c r="R3025" s="32">
        <f t="shared" si="284"/>
        <v>-12.128</v>
      </c>
      <c r="S3025" s="26">
        <f t="shared" si="285"/>
        <v>0</v>
      </c>
      <c r="T3025" s="26">
        <f t="shared" si="286"/>
        <v>0</v>
      </c>
    </row>
    <row r="3026" spans="13:20" ht="15" x14ac:dyDescent="0.3">
      <c r="M3026" s="34">
        <v>3020.5</v>
      </c>
      <c r="N3026" s="34">
        <v>12.8</v>
      </c>
      <c r="O3026" s="32">
        <f t="shared" si="282"/>
        <v>55.040000000000006</v>
      </c>
      <c r="P3026" s="37">
        <f t="shared" si="287"/>
        <v>66.048000000000002</v>
      </c>
      <c r="Q3026" s="32">
        <f t="shared" si="283"/>
        <v>-4.0000000000006253E-2</v>
      </c>
      <c r="R3026" s="32">
        <f t="shared" si="284"/>
        <v>-11.048000000000002</v>
      </c>
      <c r="S3026" s="26">
        <f t="shared" si="285"/>
        <v>0</v>
      </c>
      <c r="T3026" s="26">
        <f t="shared" si="286"/>
        <v>0</v>
      </c>
    </row>
    <row r="3027" spans="13:20" ht="15" x14ac:dyDescent="0.3">
      <c r="M3027" s="34">
        <v>3021.5</v>
      </c>
      <c r="N3027" s="34">
        <v>12.8</v>
      </c>
      <c r="O3027" s="32">
        <f t="shared" si="282"/>
        <v>55.040000000000006</v>
      </c>
      <c r="P3027" s="37">
        <f t="shared" si="287"/>
        <v>66.048000000000002</v>
      </c>
      <c r="Q3027" s="32">
        <f t="shared" si="283"/>
        <v>-4.0000000000006253E-2</v>
      </c>
      <c r="R3027" s="32">
        <f t="shared" si="284"/>
        <v>-11.048000000000002</v>
      </c>
      <c r="S3027" s="26">
        <f t="shared" si="285"/>
        <v>0</v>
      </c>
      <c r="T3027" s="26">
        <f t="shared" si="286"/>
        <v>0</v>
      </c>
    </row>
    <row r="3028" spans="13:20" ht="15" x14ac:dyDescent="0.3">
      <c r="M3028" s="34">
        <v>3022.5</v>
      </c>
      <c r="N3028" s="34">
        <v>12.8</v>
      </c>
      <c r="O3028" s="32">
        <f t="shared" si="282"/>
        <v>55.040000000000006</v>
      </c>
      <c r="P3028" s="37">
        <f t="shared" si="287"/>
        <v>66.048000000000002</v>
      </c>
      <c r="Q3028" s="32">
        <f t="shared" si="283"/>
        <v>-4.0000000000006253E-2</v>
      </c>
      <c r="R3028" s="32">
        <f t="shared" si="284"/>
        <v>-11.048000000000002</v>
      </c>
      <c r="S3028" s="26">
        <f t="shared" si="285"/>
        <v>0</v>
      </c>
      <c r="T3028" s="26">
        <f t="shared" si="286"/>
        <v>0</v>
      </c>
    </row>
    <row r="3029" spans="13:20" ht="15" x14ac:dyDescent="0.3">
      <c r="M3029" s="34">
        <v>3023.5</v>
      </c>
      <c r="N3029" s="34">
        <v>12.2</v>
      </c>
      <c r="O3029" s="32">
        <f t="shared" si="282"/>
        <v>53.96</v>
      </c>
      <c r="P3029" s="37">
        <f t="shared" si="287"/>
        <v>64.751999999999995</v>
      </c>
      <c r="Q3029" s="32">
        <f t="shared" si="283"/>
        <v>1.0399999999999991</v>
      </c>
      <c r="R3029" s="32">
        <f t="shared" si="284"/>
        <v>-9.7519999999999953</v>
      </c>
      <c r="S3029" s="26">
        <f t="shared" si="285"/>
        <v>1</v>
      </c>
      <c r="T3029" s="26">
        <f t="shared" si="286"/>
        <v>0</v>
      </c>
    </row>
    <row r="3030" spans="13:20" ht="15" x14ac:dyDescent="0.3">
      <c r="M3030" s="34">
        <v>3024.5</v>
      </c>
      <c r="N3030" s="34">
        <v>12.2</v>
      </c>
      <c r="O3030" s="32">
        <f t="shared" si="282"/>
        <v>53.96</v>
      </c>
      <c r="P3030" s="37">
        <f t="shared" si="287"/>
        <v>64.751999999999995</v>
      </c>
      <c r="Q3030" s="32">
        <f t="shared" si="283"/>
        <v>1.0399999999999991</v>
      </c>
      <c r="R3030" s="32">
        <f t="shared" si="284"/>
        <v>-9.7519999999999953</v>
      </c>
      <c r="S3030" s="26">
        <f t="shared" si="285"/>
        <v>1</v>
      </c>
      <c r="T3030" s="26">
        <f t="shared" si="286"/>
        <v>0</v>
      </c>
    </row>
    <row r="3031" spans="13:20" ht="15" x14ac:dyDescent="0.3">
      <c r="M3031" s="34">
        <v>3025.5</v>
      </c>
      <c r="N3031" s="34">
        <v>12.2</v>
      </c>
      <c r="O3031" s="32">
        <f t="shared" si="282"/>
        <v>53.96</v>
      </c>
      <c r="P3031" s="37">
        <f t="shared" si="287"/>
        <v>64.751999999999995</v>
      </c>
      <c r="Q3031" s="32">
        <f t="shared" si="283"/>
        <v>1.0399999999999991</v>
      </c>
      <c r="R3031" s="32">
        <f t="shared" si="284"/>
        <v>-9.7519999999999953</v>
      </c>
      <c r="S3031" s="26">
        <f t="shared" si="285"/>
        <v>1</v>
      </c>
      <c r="T3031" s="26">
        <f t="shared" si="286"/>
        <v>0</v>
      </c>
    </row>
    <row r="3032" spans="13:20" ht="15" x14ac:dyDescent="0.3">
      <c r="M3032" s="34">
        <v>3026.5</v>
      </c>
      <c r="N3032" s="34">
        <v>12.2</v>
      </c>
      <c r="O3032" s="32">
        <f t="shared" si="282"/>
        <v>53.96</v>
      </c>
      <c r="P3032" s="37">
        <f t="shared" si="287"/>
        <v>64.751999999999995</v>
      </c>
      <c r="Q3032" s="32">
        <f t="shared" si="283"/>
        <v>1.0399999999999991</v>
      </c>
      <c r="R3032" s="32">
        <f t="shared" si="284"/>
        <v>-9.7519999999999953</v>
      </c>
      <c r="S3032" s="26">
        <f t="shared" si="285"/>
        <v>1</v>
      </c>
      <c r="T3032" s="26">
        <f t="shared" si="286"/>
        <v>0</v>
      </c>
    </row>
    <row r="3033" spans="13:20" ht="15" x14ac:dyDescent="0.3">
      <c r="M3033" s="34">
        <v>3027.5</v>
      </c>
      <c r="N3033" s="34">
        <v>12.2</v>
      </c>
      <c r="O3033" s="32">
        <f t="shared" si="282"/>
        <v>53.96</v>
      </c>
      <c r="P3033" s="37">
        <f t="shared" si="287"/>
        <v>64.751999999999995</v>
      </c>
      <c r="Q3033" s="32">
        <f t="shared" si="283"/>
        <v>1.0399999999999991</v>
      </c>
      <c r="R3033" s="32">
        <f t="shared" si="284"/>
        <v>-9.7519999999999953</v>
      </c>
      <c r="S3033" s="26">
        <f t="shared" si="285"/>
        <v>1</v>
      </c>
      <c r="T3033" s="26">
        <f t="shared" si="286"/>
        <v>0</v>
      </c>
    </row>
    <row r="3034" spans="13:20" ht="15" x14ac:dyDescent="0.3">
      <c r="M3034" s="34">
        <v>3028.5</v>
      </c>
      <c r="N3034" s="34">
        <v>12.2</v>
      </c>
      <c r="O3034" s="32">
        <f t="shared" si="282"/>
        <v>53.96</v>
      </c>
      <c r="P3034" s="37">
        <f t="shared" si="287"/>
        <v>64.751999999999995</v>
      </c>
      <c r="Q3034" s="32">
        <f t="shared" si="283"/>
        <v>1.0399999999999991</v>
      </c>
      <c r="R3034" s="32">
        <f t="shared" si="284"/>
        <v>-9.7519999999999953</v>
      </c>
      <c r="S3034" s="26">
        <f t="shared" si="285"/>
        <v>1</v>
      </c>
      <c r="T3034" s="26">
        <f t="shared" si="286"/>
        <v>0</v>
      </c>
    </row>
    <row r="3035" spans="13:20" ht="15" x14ac:dyDescent="0.3">
      <c r="M3035" s="34">
        <v>3029.5</v>
      </c>
      <c r="N3035" s="34">
        <v>12.8</v>
      </c>
      <c r="O3035" s="32">
        <f t="shared" si="282"/>
        <v>55.040000000000006</v>
      </c>
      <c r="P3035" s="37">
        <f t="shared" si="287"/>
        <v>66.048000000000002</v>
      </c>
      <c r="Q3035" s="32">
        <f t="shared" si="283"/>
        <v>-4.0000000000006253E-2</v>
      </c>
      <c r="R3035" s="32">
        <f t="shared" si="284"/>
        <v>-11.048000000000002</v>
      </c>
      <c r="S3035" s="26">
        <f t="shared" si="285"/>
        <v>0</v>
      </c>
      <c r="T3035" s="26">
        <f t="shared" si="286"/>
        <v>0</v>
      </c>
    </row>
    <row r="3036" spans="13:20" ht="15" x14ac:dyDescent="0.3">
      <c r="M3036" s="34">
        <v>3030.5</v>
      </c>
      <c r="N3036" s="34">
        <v>13.3</v>
      </c>
      <c r="O3036" s="32">
        <f t="shared" si="282"/>
        <v>55.94</v>
      </c>
      <c r="P3036" s="37">
        <f t="shared" si="287"/>
        <v>67.128</v>
      </c>
      <c r="Q3036" s="32">
        <f t="shared" si="283"/>
        <v>-0.93999999999999773</v>
      </c>
      <c r="R3036" s="32">
        <f t="shared" si="284"/>
        <v>-12.128</v>
      </c>
      <c r="S3036" s="26">
        <f t="shared" si="285"/>
        <v>0</v>
      </c>
      <c r="T3036" s="26">
        <f t="shared" si="286"/>
        <v>0</v>
      </c>
    </row>
    <row r="3037" spans="13:20" ht="15" x14ac:dyDescent="0.3">
      <c r="M3037" s="34">
        <v>3031.5</v>
      </c>
      <c r="N3037" s="34">
        <v>15</v>
      </c>
      <c r="O3037" s="32">
        <f t="shared" si="282"/>
        <v>59</v>
      </c>
      <c r="P3037" s="37">
        <f t="shared" si="287"/>
        <v>70.8</v>
      </c>
      <c r="Q3037" s="32">
        <f t="shared" si="283"/>
        <v>-4</v>
      </c>
      <c r="R3037" s="32">
        <f t="shared" si="284"/>
        <v>-15.799999999999997</v>
      </c>
      <c r="S3037" s="26">
        <f t="shared" si="285"/>
        <v>0</v>
      </c>
      <c r="T3037" s="26">
        <f t="shared" si="286"/>
        <v>0</v>
      </c>
    </row>
    <row r="3038" spans="13:20" ht="15" x14ac:dyDescent="0.3">
      <c r="M3038" s="34">
        <v>3032.5</v>
      </c>
      <c r="N3038" s="34">
        <v>16.7</v>
      </c>
      <c r="O3038" s="32">
        <f t="shared" si="282"/>
        <v>62.06</v>
      </c>
      <c r="P3038" s="37">
        <f t="shared" si="287"/>
        <v>74.471999999999994</v>
      </c>
      <c r="Q3038" s="32">
        <f t="shared" si="283"/>
        <v>-7.0600000000000023</v>
      </c>
      <c r="R3038" s="32">
        <f t="shared" si="284"/>
        <v>-19.471999999999994</v>
      </c>
      <c r="S3038" s="26">
        <f t="shared" si="285"/>
        <v>0</v>
      </c>
      <c r="T3038" s="26">
        <f t="shared" si="286"/>
        <v>0</v>
      </c>
    </row>
    <row r="3039" spans="13:20" ht="15" x14ac:dyDescent="0.3">
      <c r="M3039" s="34">
        <v>3033.5</v>
      </c>
      <c r="N3039" s="34">
        <v>17.8</v>
      </c>
      <c r="O3039" s="32">
        <f t="shared" si="282"/>
        <v>64.039999999999992</v>
      </c>
      <c r="P3039" s="37">
        <f t="shared" si="287"/>
        <v>76.847999999999985</v>
      </c>
      <c r="Q3039" s="32">
        <f t="shared" si="283"/>
        <v>-9.039999999999992</v>
      </c>
      <c r="R3039" s="32">
        <f t="shared" si="284"/>
        <v>-21.847999999999985</v>
      </c>
      <c r="S3039" s="26">
        <f t="shared" si="285"/>
        <v>0</v>
      </c>
      <c r="T3039" s="26">
        <f t="shared" si="286"/>
        <v>0</v>
      </c>
    </row>
    <row r="3040" spans="13:20" ht="15" x14ac:dyDescent="0.3">
      <c r="M3040" s="34">
        <v>3034.5</v>
      </c>
      <c r="N3040" s="34">
        <v>17.2</v>
      </c>
      <c r="O3040" s="32">
        <f t="shared" si="282"/>
        <v>62.96</v>
      </c>
      <c r="P3040" s="37">
        <f t="shared" si="287"/>
        <v>75.551999999999992</v>
      </c>
      <c r="Q3040" s="32">
        <f t="shared" si="283"/>
        <v>-7.9600000000000009</v>
      </c>
      <c r="R3040" s="32">
        <f t="shared" si="284"/>
        <v>-20.551999999999992</v>
      </c>
      <c r="S3040" s="26">
        <f t="shared" si="285"/>
        <v>0</v>
      </c>
      <c r="T3040" s="26">
        <f t="shared" si="286"/>
        <v>0</v>
      </c>
    </row>
    <row r="3041" spans="13:20" ht="15" x14ac:dyDescent="0.3">
      <c r="M3041" s="34">
        <v>3035.5</v>
      </c>
      <c r="N3041" s="34">
        <v>16.100000000000001</v>
      </c>
      <c r="O3041" s="32">
        <f t="shared" si="282"/>
        <v>60.980000000000004</v>
      </c>
      <c r="P3041" s="37">
        <f t="shared" si="287"/>
        <v>73.176000000000002</v>
      </c>
      <c r="Q3041" s="32">
        <f t="shared" si="283"/>
        <v>-5.980000000000004</v>
      </c>
      <c r="R3041" s="32">
        <f t="shared" si="284"/>
        <v>-18.176000000000002</v>
      </c>
      <c r="S3041" s="26">
        <f t="shared" si="285"/>
        <v>0</v>
      </c>
      <c r="T3041" s="26">
        <f t="shared" si="286"/>
        <v>0</v>
      </c>
    </row>
    <row r="3042" spans="13:20" ht="15" x14ac:dyDescent="0.3">
      <c r="M3042" s="34">
        <v>3036.5</v>
      </c>
      <c r="N3042" s="34">
        <v>16.7</v>
      </c>
      <c r="O3042" s="32">
        <f t="shared" si="282"/>
        <v>62.06</v>
      </c>
      <c r="P3042" s="37">
        <f t="shared" si="287"/>
        <v>74.471999999999994</v>
      </c>
      <c r="Q3042" s="32">
        <f t="shared" si="283"/>
        <v>-7.0600000000000023</v>
      </c>
      <c r="R3042" s="32">
        <f t="shared" si="284"/>
        <v>-19.471999999999994</v>
      </c>
      <c r="S3042" s="26">
        <f t="shared" si="285"/>
        <v>0</v>
      </c>
      <c r="T3042" s="26">
        <f t="shared" si="286"/>
        <v>0</v>
      </c>
    </row>
    <row r="3043" spans="13:20" ht="15" x14ac:dyDescent="0.3">
      <c r="M3043" s="34">
        <v>3037.5</v>
      </c>
      <c r="N3043" s="34">
        <v>16.100000000000001</v>
      </c>
      <c r="O3043" s="32">
        <f t="shared" si="282"/>
        <v>60.980000000000004</v>
      </c>
      <c r="P3043" s="37">
        <f t="shared" si="287"/>
        <v>73.176000000000002</v>
      </c>
      <c r="Q3043" s="32">
        <f t="shared" si="283"/>
        <v>-5.980000000000004</v>
      </c>
      <c r="R3043" s="32">
        <f t="shared" si="284"/>
        <v>-18.176000000000002</v>
      </c>
      <c r="S3043" s="26">
        <f t="shared" si="285"/>
        <v>0</v>
      </c>
      <c r="T3043" s="26">
        <f t="shared" si="286"/>
        <v>0</v>
      </c>
    </row>
    <row r="3044" spans="13:20" ht="15" x14ac:dyDescent="0.3">
      <c r="M3044" s="34">
        <v>3038.5</v>
      </c>
      <c r="N3044" s="34">
        <v>17.2</v>
      </c>
      <c r="O3044" s="32">
        <f t="shared" si="282"/>
        <v>62.96</v>
      </c>
      <c r="P3044" s="37">
        <f t="shared" si="287"/>
        <v>75.551999999999992</v>
      </c>
      <c r="Q3044" s="32">
        <f t="shared" si="283"/>
        <v>-7.9600000000000009</v>
      </c>
      <c r="R3044" s="32">
        <f t="shared" si="284"/>
        <v>-20.551999999999992</v>
      </c>
      <c r="S3044" s="26">
        <f t="shared" si="285"/>
        <v>0</v>
      </c>
      <c r="T3044" s="26">
        <f t="shared" si="286"/>
        <v>0</v>
      </c>
    </row>
    <row r="3045" spans="13:20" ht="15" x14ac:dyDescent="0.3">
      <c r="M3045" s="34">
        <v>3039.5</v>
      </c>
      <c r="N3045" s="34">
        <v>18.3</v>
      </c>
      <c r="O3045" s="32">
        <f t="shared" si="282"/>
        <v>64.94</v>
      </c>
      <c r="P3045" s="37">
        <f t="shared" si="287"/>
        <v>77.927999999999997</v>
      </c>
      <c r="Q3045" s="32">
        <f t="shared" si="283"/>
        <v>-9.9399999999999977</v>
      </c>
      <c r="R3045" s="32">
        <f t="shared" si="284"/>
        <v>-22.927999999999997</v>
      </c>
      <c r="S3045" s="26">
        <f t="shared" si="285"/>
        <v>0</v>
      </c>
      <c r="T3045" s="26">
        <f t="shared" si="286"/>
        <v>0</v>
      </c>
    </row>
    <row r="3046" spans="13:20" ht="15" x14ac:dyDescent="0.3">
      <c r="M3046" s="34">
        <v>3040.5</v>
      </c>
      <c r="N3046" s="34">
        <v>17.2</v>
      </c>
      <c r="O3046" s="32">
        <f t="shared" si="282"/>
        <v>62.96</v>
      </c>
      <c r="P3046" s="37">
        <f t="shared" si="287"/>
        <v>75.551999999999992</v>
      </c>
      <c r="Q3046" s="32">
        <f t="shared" si="283"/>
        <v>-7.9600000000000009</v>
      </c>
      <c r="R3046" s="32">
        <f t="shared" si="284"/>
        <v>-20.551999999999992</v>
      </c>
      <c r="S3046" s="26">
        <f t="shared" si="285"/>
        <v>0</v>
      </c>
      <c r="T3046" s="26">
        <f t="shared" si="286"/>
        <v>0</v>
      </c>
    </row>
    <row r="3047" spans="13:20" ht="15" x14ac:dyDescent="0.3">
      <c r="M3047" s="34">
        <v>3041.5</v>
      </c>
      <c r="N3047" s="34">
        <v>15.6</v>
      </c>
      <c r="O3047" s="32">
        <f t="shared" si="282"/>
        <v>60.08</v>
      </c>
      <c r="P3047" s="37">
        <f t="shared" si="287"/>
        <v>72.095999999999989</v>
      </c>
      <c r="Q3047" s="32">
        <f t="shared" si="283"/>
        <v>-5.0799999999999983</v>
      </c>
      <c r="R3047" s="32">
        <f t="shared" si="284"/>
        <v>-17.095999999999989</v>
      </c>
      <c r="S3047" s="26">
        <f t="shared" si="285"/>
        <v>0</v>
      </c>
      <c r="T3047" s="26">
        <f t="shared" si="286"/>
        <v>0</v>
      </c>
    </row>
    <row r="3048" spans="13:20" ht="15" x14ac:dyDescent="0.3">
      <c r="M3048" s="34">
        <v>3042.5</v>
      </c>
      <c r="N3048" s="34">
        <v>14.4</v>
      </c>
      <c r="O3048" s="32">
        <f t="shared" si="282"/>
        <v>57.92</v>
      </c>
      <c r="P3048" s="37">
        <f t="shared" si="287"/>
        <v>69.504000000000005</v>
      </c>
      <c r="Q3048" s="32">
        <f t="shared" si="283"/>
        <v>-2.9200000000000017</v>
      </c>
      <c r="R3048" s="32">
        <f t="shared" si="284"/>
        <v>-14.504000000000005</v>
      </c>
      <c r="S3048" s="26">
        <f t="shared" si="285"/>
        <v>0</v>
      </c>
      <c r="T3048" s="26">
        <f t="shared" si="286"/>
        <v>0</v>
      </c>
    </row>
    <row r="3049" spans="13:20" ht="15" x14ac:dyDescent="0.3">
      <c r="M3049" s="34">
        <v>3043.5</v>
      </c>
      <c r="N3049" s="34">
        <v>13.3</v>
      </c>
      <c r="O3049" s="32">
        <f t="shared" si="282"/>
        <v>55.94</v>
      </c>
      <c r="P3049" s="37">
        <f t="shared" si="287"/>
        <v>67.128</v>
      </c>
      <c r="Q3049" s="32">
        <f t="shared" si="283"/>
        <v>-0.93999999999999773</v>
      </c>
      <c r="R3049" s="32">
        <f t="shared" si="284"/>
        <v>-12.128</v>
      </c>
      <c r="S3049" s="26">
        <f t="shared" si="285"/>
        <v>0</v>
      </c>
      <c r="T3049" s="26">
        <f t="shared" si="286"/>
        <v>0</v>
      </c>
    </row>
    <row r="3050" spans="13:20" ht="15" x14ac:dyDescent="0.3">
      <c r="M3050" s="34">
        <v>3044.5</v>
      </c>
      <c r="N3050" s="34">
        <v>13.3</v>
      </c>
      <c r="O3050" s="32">
        <f t="shared" si="282"/>
        <v>55.94</v>
      </c>
      <c r="P3050" s="37">
        <f t="shared" si="287"/>
        <v>67.128</v>
      </c>
      <c r="Q3050" s="32">
        <f t="shared" si="283"/>
        <v>-0.93999999999999773</v>
      </c>
      <c r="R3050" s="32">
        <f t="shared" si="284"/>
        <v>-12.128</v>
      </c>
      <c r="S3050" s="26">
        <f t="shared" si="285"/>
        <v>0</v>
      </c>
      <c r="T3050" s="26">
        <f t="shared" si="286"/>
        <v>0</v>
      </c>
    </row>
    <row r="3051" spans="13:20" ht="15" x14ac:dyDescent="0.3">
      <c r="M3051" s="34">
        <v>3045.5</v>
      </c>
      <c r="N3051" s="34">
        <v>14.4</v>
      </c>
      <c r="O3051" s="32">
        <f t="shared" si="282"/>
        <v>57.92</v>
      </c>
      <c r="P3051" s="37">
        <f t="shared" si="287"/>
        <v>69.504000000000005</v>
      </c>
      <c r="Q3051" s="32">
        <f t="shared" si="283"/>
        <v>-2.9200000000000017</v>
      </c>
      <c r="R3051" s="32">
        <f t="shared" si="284"/>
        <v>-14.504000000000005</v>
      </c>
      <c r="S3051" s="26">
        <f t="shared" si="285"/>
        <v>0</v>
      </c>
      <c r="T3051" s="26">
        <f t="shared" si="286"/>
        <v>0</v>
      </c>
    </row>
    <row r="3052" spans="13:20" ht="15" x14ac:dyDescent="0.3">
      <c r="M3052" s="34">
        <v>3046.5</v>
      </c>
      <c r="N3052" s="34">
        <v>13.9</v>
      </c>
      <c r="O3052" s="32">
        <f t="shared" si="282"/>
        <v>57.019999999999996</v>
      </c>
      <c r="P3052" s="37">
        <f t="shared" si="287"/>
        <v>68.423999999999992</v>
      </c>
      <c r="Q3052" s="32">
        <f t="shared" si="283"/>
        <v>-2.019999999999996</v>
      </c>
      <c r="R3052" s="32">
        <f t="shared" si="284"/>
        <v>-13.423999999999992</v>
      </c>
      <c r="S3052" s="26">
        <f t="shared" si="285"/>
        <v>0</v>
      </c>
      <c r="T3052" s="26">
        <f t="shared" si="286"/>
        <v>0</v>
      </c>
    </row>
    <row r="3053" spans="13:20" ht="15" x14ac:dyDescent="0.3">
      <c r="M3053" s="34">
        <v>3047.5</v>
      </c>
      <c r="N3053" s="34">
        <v>13.3</v>
      </c>
      <c r="O3053" s="32">
        <f t="shared" si="282"/>
        <v>55.94</v>
      </c>
      <c r="P3053" s="37">
        <f t="shared" si="287"/>
        <v>67.128</v>
      </c>
      <c r="Q3053" s="32">
        <f t="shared" si="283"/>
        <v>-0.93999999999999773</v>
      </c>
      <c r="R3053" s="32">
        <f t="shared" si="284"/>
        <v>-12.128</v>
      </c>
      <c r="S3053" s="26">
        <f t="shared" si="285"/>
        <v>0</v>
      </c>
      <c r="T3053" s="26">
        <f t="shared" si="286"/>
        <v>0</v>
      </c>
    </row>
    <row r="3054" spans="13:20" ht="15" x14ac:dyDescent="0.3">
      <c r="M3054" s="34">
        <v>3048.5</v>
      </c>
      <c r="N3054" s="34">
        <v>12.8</v>
      </c>
      <c r="O3054" s="32">
        <f t="shared" si="282"/>
        <v>55.040000000000006</v>
      </c>
      <c r="P3054" s="37">
        <f t="shared" si="287"/>
        <v>66.048000000000002</v>
      </c>
      <c r="Q3054" s="32">
        <f t="shared" si="283"/>
        <v>-4.0000000000006253E-2</v>
      </c>
      <c r="R3054" s="32">
        <f t="shared" si="284"/>
        <v>-11.048000000000002</v>
      </c>
      <c r="S3054" s="26">
        <f t="shared" si="285"/>
        <v>0</v>
      </c>
      <c r="T3054" s="26">
        <f t="shared" si="286"/>
        <v>0</v>
      </c>
    </row>
    <row r="3055" spans="13:20" ht="15" x14ac:dyDescent="0.3">
      <c r="M3055" s="34">
        <v>3049.5</v>
      </c>
      <c r="N3055" s="34">
        <v>12.8</v>
      </c>
      <c r="O3055" s="32">
        <f t="shared" si="282"/>
        <v>55.040000000000006</v>
      </c>
      <c r="P3055" s="37">
        <f t="shared" si="287"/>
        <v>66.048000000000002</v>
      </c>
      <c r="Q3055" s="32">
        <f t="shared" si="283"/>
        <v>-4.0000000000006253E-2</v>
      </c>
      <c r="R3055" s="32">
        <f t="shared" si="284"/>
        <v>-11.048000000000002</v>
      </c>
      <c r="S3055" s="26">
        <f t="shared" si="285"/>
        <v>0</v>
      </c>
      <c r="T3055" s="26">
        <f t="shared" si="286"/>
        <v>0</v>
      </c>
    </row>
    <row r="3056" spans="13:20" ht="15" x14ac:dyDescent="0.3">
      <c r="M3056" s="34">
        <v>3050.5</v>
      </c>
      <c r="N3056" s="34">
        <v>11.7</v>
      </c>
      <c r="O3056" s="32">
        <f t="shared" si="282"/>
        <v>53.06</v>
      </c>
      <c r="P3056" s="37">
        <f t="shared" si="287"/>
        <v>63.671999999999997</v>
      </c>
      <c r="Q3056" s="32">
        <f t="shared" si="283"/>
        <v>1.9399999999999977</v>
      </c>
      <c r="R3056" s="32">
        <f t="shared" si="284"/>
        <v>-8.671999999999997</v>
      </c>
      <c r="S3056" s="26">
        <f t="shared" si="285"/>
        <v>1</v>
      </c>
      <c r="T3056" s="26">
        <f t="shared" si="286"/>
        <v>0</v>
      </c>
    </row>
    <row r="3057" spans="13:20" ht="15" x14ac:dyDescent="0.3">
      <c r="M3057" s="34">
        <v>3051.5</v>
      </c>
      <c r="N3057" s="34">
        <v>11.7</v>
      </c>
      <c r="O3057" s="32">
        <f t="shared" si="282"/>
        <v>53.06</v>
      </c>
      <c r="P3057" s="37">
        <f t="shared" si="287"/>
        <v>63.671999999999997</v>
      </c>
      <c r="Q3057" s="32">
        <f t="shared" si="283"/>
        <v>1.9399999999999977</v>
      </c>
      <c r="R3057" s="32">
        <f t="shared" si="284"/>
        <v>-8.671999999999997</v>
      </c>
      <c r="S3057" s="26">
        <f t="shared" si="285"/>
        <v>1</v>
      </c>
      <c r="T3057" s="26">
        <f t="shared" si="286"/>
        <v>0</v>
      </c>
    </row>
    <row r="3058" spans="13:20" ht="15" x14ac:dyDescent="0.3">
      <c r="M3058" s="34">
        <v>3052.5</v>
      </c>
      <c r="N3058" s="34">
        <v>11.1</v>
      </c>
      <c r="O3058" s="32">
        <f t="shared" si="282"/>
        <v>51.980000000000004</v>
      </c>
      <c r="P3058" s="37">
        <f t="shared" si="287"/>
        <v>62.376000000000005</v>
      </c>
      <c r="Q3058" s="32">
        <f t="shared" si="283"/>
        <v>3.019999999999996</v>
      </c>
      <c r="R3058" s="32">
        <f t="shared" si="284"/>
        <v>-7.3760000000000048</v>
      </c>
      <c r="S3058" s="26">
        <f t="shared" si="285"/>
        <v>1</v>
      </c>
      <c r="T3058" s="26">
        <f t="shared" si="286"/>
        <v>0</v>
      </c>
    </row>
    <row r="3059" spans="13:20" ht="15" x14ac:dyDescent="0.3">
      <c r="M3059" s="34">
        <v>3053.5</v>
      </c>
      <c r="N3059" s="34">
        <v>11.7</v>
      </c>
      <c r="O3059" s="32">
        <f t="shared" si="282"/>
        <v>53.06</v>
      </c>
      <c r="P3059" s="37">
        <f t="shared" si="287"/>
        <v>63.671999999999997</v>
      </c>
      <c r="Q3059" s="32">
        <f t="shared" si="283"/>
        <v>1.9399999999999977</v>
      </c>
      <c r="R3059" s="32">
        <f t="shared" si="284"/>
        <v>-8.671999999999997</v>
      </c>
      <c r="S3059" s="26">
        <f t="shared" si="285"/>
        <v>1</v>
      </c>
      <c r="T3059" s="26">
        <f t="shared" si="286"/>
        <v>0</v>
      </c>
    </row>
    <row r="3060" spans="13:20" ht="15" x14ac:dyDescent="0.3">
      <c r="M3060" s="34">
        <v>3054.5</v>
      </c>
      <c r="N3060" s="34">
        <v>13.3</v>
      </c>
      <c r="O3060" s="32">
        <f t="shared" si="282"/>
        <v>55.94</v>
      </c>
      <c r="P3060" s="37">
        <f t="shared" si="287"/>
        <v>67.128</v>
      </c>
      <c r="Q3060" s="32">
        <f t="shared" si="283"/>
        <v>-0.93999999999999773</v>
      </c>
      <c r="R3060" s="32">
        <f t="shared" si="284"/>
        <v>-12.128</v>
      </c>
      <c r="S3060" s="26">
        <f t="shared" si="285"/>
        <v>0</v>
      </c>
      <c r="T3060" s="26">
        <f t="shared" si="286"/>
        <v>0</v>
      </c>
    </row>
    <row r="3061" spans="13:20" ht="15" x14ac:dyDescent="0.3">
      <c r="M3061" s="34">
        <v>3055.5</v>
      </c>
      <c r="N3061" s="34">
        <v>15</v>
      </c>
      <c r="O3061" s="32">
        <f t="shared" si="282"/>
        <v>59</v>
      </c>
      <c r="P3061" s="37">
        <f t="shared" si="287"/>
        <v>70.8</v>
      </c>
      <c r="Q3061" s="32">
        <f t="shared" si="283"/>
        <v>-4</v>
      </c>
      <c r="R3061" s="32">
        <f t="shared" si="284"/>
        <v>-15.799999999999997</v>
      </c>
      <c r="S3061" s="26">
        <f t="shared" si="285"/>
        <v>0</v>
      </c>
      <c r="T3061" s="26">
        <f t="shared" si="286"/>
        <v>0</v>
      </c>
    </row>
    <row r="3062" spans="13:20" ht="15" x14ac:dyDescent="0.3">
      <c r="M3062" s="34">
        <v>3056.5</v>
      </c>
      <c r="N3062" s="34">
        <v>17.2</v>
      </c>
      <c r="O3062" s="32">
        <f t="shared" si="282"/>
        <v>62.96</v>
      </c>
      <c r="P3062" s="37">
        <f t="shared" si="287"/>
        <v>75.551999999999992</v>
      </c>
      <c r="Q3062" s="32">
        <f t="shared" si="283"/>
        <v>-7.9600000000000009</v>
      </c>
      <c r="R3062" s="32">
        <f t="shared" si="284"/>
        <v>-20.551999999999992</v>
      </c>
      <c r="S3062" s="26">
        <f t="shared" si="285"/>
        <v>0</v>
      </c>
      <c r="T3062" s="26">
        <f t="shared" si="286"/>
        <v>0</v>
      </c>
    </row>
    <row r="3063" spans="13:20" ht="15" x14ac:dyDescent="0.3">
      <c r="M3063" s="34">
        <v>3057.5</v>
      </c>
      <c r="N3063" s="34">
        <v>18.3</v>
      </c>
      <c r="O3063" s="32">
        <f t="shared" si="282"/>
        <v>64.94</v>
      </c>
      <c r="P3063" s="37">
        <f t="shared" si="287"/>
        <v>77.927999999999997</v>
      </c>
      <c r="Q3063" s="32">
        <f t="shared" si="283"/>
        <v>-9.9399999999999977</v>
      </c>
      <c r="R3063" s="32">
        <f t="shared" si="284"/>
        <v>-22.927999999999997</v>
      </c>
      <c r="S3063" s="26">
        <f t="shared" si="285"/>
        <v>0</v>
      </c>
      <c r="T3063" s="26">
        <f t="shared" si="286"/>
        <v>0</v>
      </c>
    </row>
    <row r="3064" spans="13:20" ht="15" x14ac:dyDescent="0.3">
      <c r="M3064" s="34">
        <v>3058.5</v>
      </c>
      <c r="N3064" s="34">
        <v>18.899999999999999</v>
      </c>
      <c r="O3064" s="32">
        <f t="shared" si="282"/>
        <v>66.02</v>
      </c>
      <c r="P3064" s="37">
        <f t="shared" si="287"/>
        <v>79.22399999999999</v>
      </c>
      <c r="Q3064" s="32">
        <f t="shared" si="283"/>
        <v>-11.019999999999996</v>
      </c>
      <c r="R3064" s="32">
        <f t="shared" si="284"/>
        <v>-24.22399999999999</v>
      </c>
      <c r="S3064" s="26">
        <f t="shared" si="285"/>
        <v>0</v>
      </c>
      <c r="T3064" s="26">
        <f t="shared" si="286"/>
        <v>0</v>
      </c>
    </row>
    <row r="3065" spans="13:20" ht="15" x14ac:dyDescent="0.3">
      <c r="M3065" s="34">
        <v>3059.5</v>
      </c>
      <c r="N3065" s="34">
        <v>18.899999999999999</v>
      </c>
      <c r="O3065" s="32">
        <f t="shared" si="282"/>
        <v>66.02</v>
      </c>
      <c r="P3065" s="37">
        <f t="shared" si="287"/>
        <v>79.22399999999999</v>
      </c>
      <c r="Q3065" s="32">
        <f t="shared" si="283"/>
        <v>-11.019999999999996</v>
      </c>
      <c r="R3065" s="32">
        <f t="shared" si="284"/>
        <v>-24.22399999999999</v>
      </c>
      <c r="S3065" s="26">
        <f t="shared" si="285"/>
        <v>0</v>
      </c>
      <c r="T3065" s="26">
        <f t="shared" si="286"/>
        <v>0</v>
      </c>
    </row>
    <row r="3066" spans="13:20" ht="15" x14ac:dyDescent="0.3">
      <c r="M3066" s="34">
        <v>3060.5</v>
      </c>
      <c r="N3066" s="34">
        <v>19.399999999999999</v>
      </c>
      <c r="O3066" s="32">
        <f t="shared" si="282"/>
        <v>66.92</v>
      </c>
      <c r="P3066" s="37">
        <f t="shared" si="287"/>
        <v>80.304000000000002</v>
      </c>
      <c r="Q3066" s="32">
        <f t="shared" si="283"/>
        <v>-11.920000000000002</v>
      </c>
      <c r="R3066" s="32">
        <f t="shared" si="284"/>
        <v>-25.304000000000002</v>
      </c>
      <c r="S3066" s="26">
        <f t="shared" si="285"/>
        <v>0</v>
      </c>
      <c r="T3066" s="26">
        <f t="shared" si="286"/>
        <v>0</v>
      </c>
    </row>
    <row r="3067" spans="13:20" ht="15" x14ac:dyDescent="0.3">
      <c r="M3067" s="34">
        <v>3061.5</v>
      </c>
      <c r="N3067" s="34">
        <v>19.399999999999999</v>
      </c>
      <c r="O3067" s="32">
        <f t="shared" si="282"/>
        <v>66.92</v>
      </c>
      <c r="P3067" s="37">
        <f t="shared" si="287"/>
        <v>80.304000000000002</v>
      </c>
      <c r="Q3067" s="32">
        <f t="shared" si="283"/>
        <v>-11.920000000000002</v>
      </c>
      <c r="R3067" s="32">
        <f t="shared" si="284"/>
        <v>-25.304000000000002</v>
      </c>
      <c r="S3067" s="26">
        <f t="shared" si="285"/>
        <v>0</v>
      </c>
      <c r="T3067" s="26">
        <f t="shared" si="286"/>
        <v>0</v>
      </c>
    </row>
    <row r="3068" spans="13:20" ht="15" x14ac:dyDescent="0.3">
      <c r="M3068" s="34">
        <v>3062.5</v>
      </c>
      <c r="N3068" s="34">
        <v>21.1</v>
      </c>
      <c r="O3068" s="32">
        <f t="shared" si="282"/>
        <v>69.98</v>
      </c>
      <c r="P3068" s="37">
        <f t="shared" si="287"/>
        <v>83.975999999999999</v>
      </c>
      <c r="Q3068" s="32">
        <f t="shared" si="283"/>
        <v>-14.980000000000004</v>
      </c>
      <c r="R3068" s="32">
        <f t="shared" si="284"/>
        <v>-28.975999999999999</v>
      </c>
      <c r="S3068" s="26">
        <f t="shared" si="285"/>
        <v>0</v>
      </c>
      <c r="T3068" s="26">
        <f t="shared" si="286"/>
        <v>0</v>
      </c>
    </row>
    <row r="3069" spans="13:20" ht="15" x14ac:dyDescent="0.3">
      <c r="M3069" s="34">
        <v>3063.5</v>
      </c>
      <c r="N3069" s="34">
        <v>20.6</v>
      </c>
      <c r="O3069" s="32">
        <f t="shared" si="282"/>
        <v>69.080000000000013</v>
      </c>
      <c r="P3069" s="37">
        <f t="shared" si="287"/>
        <v>82.896000000000015</v>
      </c>
      <c r="Q3069" s="32">
        <f t="shared" si="283"/>
        <v>-14.080000000000013</v>
      </c>
      <c r="R3069" s="32">
        <f t="shared" si="284"/>
        <v>-27.896000000000015</v>
      </c>
      <c r="S3069" s="26">
        <f t="shared" si="285"/>
        <v>0</v>
      </c>
      <c r="T3069" s="26">
        <f t="shared" si="286"/>
        <v>0</v>
      </c>
    </row>
    <row r="3070" spans="13:20" ht="15" x14ac:dyDescent="0.3">
      <c r="M3070" s="34">
        <v>3064.5</v>
      </c>
      <c r="N3070" s="34">
        <v>18.899999999999999</v>
      </c>
      <c r="O3070" s="32">
        <f t="shared" si="282"/>
        <v>66.02</v>
      </c>
      <c r="P3070" s="37">
        <f t="shared" si="287"/>
        <v>79.22399999999999</v>
      </c>
      <c r="Q3070" s="32">
        <f t="shared" si="283"/>
        <v>-11.019999999999996</v>
      </c>
      <c r="R3070" s="32">
        <f t="shared" si="284"/>
        <v>-24.22399999999999</v>
      </c>
      <c r="S3070" s="26">
        <f t="shared" si="285"/>
        <v>0</v>
      </c>
      <c r="T3070" s="26">
        <f t="shared" si="286"/>
        <v>0</v>
      </c>
    </row>
    <row r="3071" spans="13:20" ht="15" x14ac:dyDescent="0.3">
      <c r="M3071" s="34">
        <v>3065.5</v>
      </c>
      <c r="N3071" s="34">
        <v>16.7</v>
      </c>
      <c r="O3071" s="32">
        <f t="shared" si="282"/>
        <v>62.06</v>
      </c>
      <c r="P3071" s="37">
        <f t="shared" si="287"/>
        <v>74.471999999999994</v>
      </c>
      <c r="Q3071" s="32">
        <f t="shared" si="283"/>
        <v>-7.0600000000000023</v>
      </c>
      <c r="R3071" s="32">
        <f t="shared" si="284"/>
        <v>-19.471999999999994</v>
      </c>
      <c r="S3071" s="26">
        <f t="shared" si="285"/>
        <v>0</v>
      </c>
      <c r="T3071" s="26">
        <f t="shared" si="286"/>
        <v>0</v>
      </c>
    </row>
    <row r="3072" spans="13:20" ht="15" x14ac:dyDescent="0.3">
      <c r="M3072" s="34">
        <v>3066.5</v>
      </c>
      <c r="N3072" s="34">
        <v>15.6</v>
      </c>
      <c r="O3072" s="32">
        <f t="shared" si="282"/>
        <v>60.08</v>
      </c>
      <c r="P3072" s="37">
        <f t="shared" si="287"/>
        <v>72.095999999999989</v>
      </c>
      <c r="Q3072" s="32">
        <f t="shared" si="283"/>
        <v>-5.0799999999999983</v>
      </c>
      <c r="R3072" s="32">
        <f t="shared" si="284"/>
        <v>-17.095999999999989</v>
      </c>
      <c r="S3072" s="26">
        <f t="shared" si="285"/>
        <v>0</v>
      </c>
      <c r="T3072" s="26">
        <f t="shared" si="286"/>
        <v>0</v>
      </c>
    </row>
    <row r="3073" spans="13:20" ht="15" x14ac:dyDescent="0.3">
      <c r="M3073" s="34">
        <v>3067.5</v>
      </c>
      <c r="N3073" s="34">
        <v>14.4</v>
      </c>
      <c r="O3073" s="32">
        <f t="shared" si="282"/>
        <v>57.92</v>
      </c>
      <c r="P3073" s="37">
        <f t="shared" si="287"/>
        <v>69.504000000000005</v>
      </c>
      <c r="Q3073" s="32">
        <f t="shared" si="283"/>
        <v>-2.9200000000000017</v>
      </c>
      <c r="R3073" s="32">
        <f t="shared" si="284"/>
        <v>-14.504000000000005</v>
      </c>
      <c r="S3073" s="26">
        <f t="shared" si="285"/>
        <v>0</v>
      </c>
      <c r="T3073" s="26">
        <f t="shared" si="286"/>
        <v>0</v>
      </c>
    </row>
    <row r="3074" spans="13:20" ht="15" x14ac:dyDescent="0.3">
      <c r="M3074" s="34">
        <v>3068.5</v>
      </c>
      <c r="N3074" s="34">
        <v>13.3</v>
      </c>
      <c r="O3074" s="32">
        <f t="shared" si="282"/>
        <v>55.94</v>
      </c>
      <c r="P3074" s="37">
        <f t="shared" si="287"/>
        <v>67.128</v>
      </c>
      <c r="Q3074" s="32">
        <f t="shared" si="283"/>
        <v>-0.93999999999999773</v>
      </c>
      <c r="R3074" s="32">
        <f t="shared" si="284"/>
        <v>-12.128</v>
      </c>
      <c r="S3074" s="26">
        <f t="shared" si="285"/>
        <v>0</v>
      </c>
      <c r="T3074" s="26">
        <f t="shared" si="286"/>
        <v>0</v>
      </c>
    </row>
    <row r="3075" spans="13:20" ht="15" x14ac:dyDescent="0.3">
      <c r="M3075" s="34">
        <v>3069.5</v>
      </c>
      <c r="N3075" s="34">
        <v>13.3</v>
      </c>
      <c r="O3075" s="32">
        <f t="shared" si="282"/>
        <v>55.94</v>
      </c>
      <c r="P3075" s="37">
        <f t="shared" si="287"/>
        <v>67.128</v>
      </c>
      <c r="Q3075" s="32">
        <f t="shared" si="283"/>
        <v>-0.93999999999999773</v>
      </c>
      <c r="R3075" s="32">
        <f t="shared" si="284"/>
        <v>-12.128</v>
      </c>
      <c r="S3075" s="26">
        <f t="shared" si="285"/>
        <v>0</v>
      </c>
      <c r="T3075" s="26">
        <f t="shared" si="286"/>
        <v>0</v>
      </c>
    </row>
    <row r="3076" spans="13:20" ht="15" x14ac:dyDescent="0.3">
      <c r="M3076" s="34">
        <v>3070.5</v>
      </c>
      <c r="N3076" s="34">
        <v>13.3</v>
      </c>
      <c r="O3076" s="32">
        <f t="shared" si="282"/>
        <v>55.94</v>
      </c>
      <c r="P3076" s="37">
        <f t="shared" si="287"/>
        <v>67.128</v>
      </c>
      <c r="Q3076" s="32">
        <f t="shared" si="283"/>
        <v>-0.93999999999999773</v>
      </c>
      <c r="R3076" s="32">
        <f t="shared" si="284"/>
        <v>-12.128</v>
      </c>
      <c r="S3076" s="26">
        <f t="shared" si="285"/>
        <v>0</v>
      </c>
      <c r="T3076" s="26">
        <f t="shared" si="286"/>
        <v>0</v>
      </c>
    </row>
    <row r="3077" spans="13:20" ht="15" x14ac:dyDescent="0.3">
      <c r="M3077" s="34">
        <v>3071.5</v>
      </c>
      <c r="N3077" s="34">
        <v>13.3</v>
      </c>
      <c r="O3077" s="32">
        <f t="shared" si="282"/>
        <v>55.94</v>
      </c>
      <c r="P3077" s="37">
        <f t="shared" si="287"/>
        <v>67.128</v>
      </c>
      <c r="Q3077" s="32">
        <f t="shared" si="283"/>
        <v>-0.93999999999999773</v>
      </c>
      <c r="R3077" s="32">
        <f t="shared" si="284"/>
        <v>-12.128</v>
      </c>
      <c r="S3077" s="26">
        <f t="shared" si="285"/>
        <v>0</v>
      </c>
      <c r="T3077" s="26">
        <f t="shared" si="286"/>
        <v>0</v>
      </c>
    </row>
    <row r="3078" spans="13:20" ht="15" x14ac:dyDescent="0.3">
      <c r="M3078" s="34">
        <v>3072.5</v>
      </c>
      <c r="N3078" s="34">
        <v>13.9</v>
      </c>
      <c r="O3078" s="32">
        <f t="shared" ref="O3078:O3141" si="288">CONVERT(N3078,"C","F")</f>
        <v>57.019999999999996</v>
      </c>
      <c r="P3078" s="37">
        <f t="shared" si="287"/>
        <v>68.423999999999992</v>
      </c>
      <c r="Q3078" s="32">
        <f t="shared" ref="Q3078:Q3141" si="289">$L$3-O3078</f>
        <v>-2.019999999999996</v>
      </c>
      <c r="R3078" s="32">
        <f t="shared" ref="R3078:R3141" si="290">$L$3-P3078</f>
        <v>-13.423999999999992</v>
      </c>
      <c r="S3078" s="26">
        <f t="shared" ref="S3078:S3141" si="291">IF(O3078&lt;=$L$3, 1, 0)</f>
        <v>0</v>
      </c>
      <c r="T3078" s="26">
        <f t="shared" ref="T3078:T3141" si="292">IF(P3078&lt;=$L$3, 1, 0)</f>
        <v>0</v>
      </c>
    </row>
    <row r="3079" spans="13:20" ht="15" x14ac:dyDescent="0.3">
      <c r="M3079" s="34">
        <v>3073.5</v>
      </c>
      <c r="N3079" s="34">
        <v>15</v>
      </c>
      <c r="O3079" s="32">
        <f t="shared" si="288"/>
        <v>59</v>
      </c>
      <c r="P3079" s="37">
        <f t="shared" ref="P3079:P3142" si="293">O3079*1.2</f>
        <v>70.8</v>
      </c>
      <c r="Q3079" s="32">
        <f t="shared" si="289"/>
        <v>-4</v>
      </c>
      <c r="R3079" s="32">
        <f t="shared" si="290"/>
        <v>-15.799999999999997</v>
      </c>
      <c r="S3079" s="26">
        <f t="shared" si="291"/>
        <v>0</v>
      </c>
      <c r="T3079" s="26">
        <f t="shared" si="292"/>
        <v>0</v>
      </c>
    </row>
    <row r="3080" spans="13:20" ht="15" x14ac:dyDescent="0.3">
      <c r="M3080" s="34">
        <v>3074.5</v>
      </c>
      <c r="N3080" s="34">
        <v>15.6</v>
      </c>
      <c r="O3080" s="32">
        <f t="shared" si="288"/>
        <v>60.08</v>
      </c>
      <c r="P3080" s="37">
        <f t="shared" si="293"/>
        <v>72.095999999999989</v>
      </c>
      <c r="Q3080" s="32">
        <f t="shared" si="289"/>
        <v>-5.0799999999999983</v>
      </c>
      <c r="R3080" s="32">
        <f t="shared" si="290"/>
        <v>-17.095999999999989</v>
      </c>
      <c r="S3080" s="26">
        <f t="shared" si="291"/>
        <v>0</v>
      </c>
      <c r="T3080" s="26">
        <f t="shared" si="292"/>
        <v>0</v>
      </c>
    </row>
    <row r="3081" spans="13:20" ht="15" x14ac:dyDescent="0.3">
      <c r="M3081" s="34">
        <v>3075.5</v>
      </c>
      <c r="N3081" s="34">
        <v>13.9</v>
      </c>
      <c r="O3081" s="32">
        <f t="shared" si="288"/>
        <v>57.019999999999996</v>
      </c>
      <c r="P3081" s="37">
        <f t="shared" si="293"/>
        <v>68.423999999999992</v>
      </c>
      <c r="Q3081" s="32">
        <f t="shared" si="289"/>
        <v>-2.019999999999996</v>
      </c>
      <c r="R3081" s="32">
        <f t="shared" si="290"/>
        <v>-13.423999999999992</v>
      </c>
      <c r="S3081" s="26">
        <f t="shared" si="291"/>
        <v>0</v>
      </c>
      <c r="T3081" s="26">
        <f t="shared" si="292"/>
        <v>0</v>
      </c>
    </row>
    <row r="3082" spans="13:20" ht="15" x14ac:dyDescent="0.3">
      <c r="M3082" s="34">
        <v>3076.5</v>
      </c>
      <c r="N3082" s="34">
        <v>13.3</v>
      </c>
      <c r="O3082" s="32">
        <f t="shared" si="288"/>
        <v>55.94</v>
      </c>
      <c r="P3082" s="37">
        <f t="shared" si="293"/>
        <v>67.128</v>
      </c>
      <c r="Q3082" s="32">
        <f t="shared" si="289"/>
        <v>-0.93999999999999773</v>
      </c>
      <c r="R3082" s="32">
        <f t="shared" si="290"/>
        <v>-12.128</v>
      </c>
      <c r="S3082" s="26">
        <f t="shared" si="291"/>
        <v>0</v>
      </c>
      <c r="T3082" s="26">
        <f t="shared" si="292"/>
        <v>0</v>
      </c>
    </row>
    <row r="3083" spans="13:20" ht="15" x14ac:dyDescent="0.3">
      <c r="M3083" s="34">
        <v>3077.5</v>
      </c>
      <c r="N3083" s="34">
        <v>13.3</v>
      </c>
      <c r="O3083" s="32">
        <f t="shared" si="288"/>
        <v>55.94</v>
      </c>
      <c r="P3083" s="37">
        <f t="shared" si="293"/>
        <v>67.128</v>
      </c>
      <c r="Q3083" s="32">
        <f t="shared" si="289"/>
        <v>-0.93999999999999773</v>
      </c>
      <c r="R3083" s="32">
        <f t="shared" si="290"/>
        <v>-12.128</v>
      </c>
      <c r="S3083" s="26">
        <f t="shared" si="291"/>
        <v>0</v>
      </c>
      <c r="T3083" s="26">
        <f t="shared" si="292"/>
        <v>0</v>
      </c>
    </row>
    <row r="3084" spans="13:20" ht="15" x14ac:dyDescent="0.3">
      <c r="M3084" s="34">
        <v>3078.5</v>
      </c>
      <c r="N3084" s="34">
        <v>13.9</v>
      </c>
      <c r="O3084" s="32">
        <f t="shared" si="288"/>
        <v>57.019999999999996</v>
      </c>
      <c r="P3084" s="37">
        <f t="shared" si="293"/>
        <v>68.423999999999992</v>
      </c>
      <c r="Q3084" s="32">
        <f t="shared" si="289"/>
        <v>-2.019999999999996</v>
      </c>
      <c r="R3084" s="32">
        <f t="shared" si="290"/>
        <v>-13.423999999999992</v>
      </c>
      <c r="S3084" s="26">
        <f t="shared" si="291"/>
        <v>0</v>
      </c>
      <c r="T3084" s="26">
        <f t="shared" si="292"/>
        <v>0</v>
      </c>
    </row>
    <row r="3085" spans="13:20" ht="15" x14ac:dyDescent="0.3">
      <c r="M3085" s="34">
        <v>3079.5</v>
      </c>
      <c r="N3085" s="34">
        <v>14.4</v>
      </c>
      <c r="O3085" s="32">
        <f t="shared" si="288"/>
        <v>57.92</v>
      </c>
      <c r="P3085" s="37">
        <f t="shared" si="293"/>
        <v>69.504000000000005</v>
      </c>
      <c r="Q3085" s="32">
        <f t="shared" si="289"/>
        <v>-2.9200000000000017</v>
      </c>
      <c r="R3085" s="32">
        <f t="shared" si="290"/>
        <v>-14.504000000000005</v>
      </c>
      <c r="S3085" s="26">
        <f t="shared" si="291"/>
        <v>0</v>
      </c>
      <c r="T3085" s="26">
        <f t="shared" si="292"/>
        <v>0</v>
      </c>
    </row>
    <row r="3086" spans="13:20" ht="15" x14ac:dyDescent="0.3">
      <c r="M3086" s="34">
        <v>3080.5</v>
      </c>
      <c r="N3086" s="34">
        <v>15</v>
      </c>
      <c r="O3086" s="32">
        <f t="shared" si="288"/>
        <v>59</v>
      </c>
      <c r="P3086" s="37">
        <f t="shared" si="293"/>
        <v>70.8</v>
      </c>
      <c r="Q3086" s="32">
        <f t="shared" si="289"/>
        <v>-4</v>
      </c>
      <c r="R3086" s="32">
        <f t="shared" si="290"/>
        <v>-15.799999999999997</v>
      </c>
      <c r="S3086" s="26">
        <f t="shared" si="291"/>
        <v>0</v>
      </c>
      <c r="T3086" s="26">
        <f t="shared" si="292"/>
        <v>0</v>
      </c>
    </row>
    <row r="3087" spans="13:20" ht="15" x14ac:dyDescent="0.3">
      <c r="M3087" s="34">
        <v>3081.5</v>
      </c>
      <c r="N3087" s="34">
        <v>15.6</v>
      </c>
      <c r="O3087" s="32">
        <f t="shared" si="288"/>
        <v>60.08</v>
      </c>
      <c r="P3087" s="37">
        <f t="shared" si="293"/>
        <v>72.095999999999989</v>
      </c>
      <c r="Q3087" s="32">
        <f t="shared" si="289"/>
        <v>-5.0799999999999983</v>
      </c>
      <c r="R3087" s="32">
        <f t="shared" si="290"/>
        <v>-17.095999999999989</v>
      </c>
      <c r="S3087" s="26">
        <f t="shared" si="291"/>
        <v>0</v>
      </c>
      <c r="T3087" s="26">
        <f t="shared" si="292"/>
        <v>0</v>
      </c>
    </row>
    <row r="3088" spans="13:20" ht="15" x14ac:dyDescent="0.3">
      <c r="M3088" s="34">
        <v>3082.5</v>
      </c>
      <c r="N3088" s="34">
        <v>15</v>
      </c>
      <c r="O3088" s="32">
        <f t="shared" si="288"/>
        <v>59</v>
      </c>
      <c r="P3088" s="37">
        <f t="shared" si="293"/>
        <v>70.8</v>
      </c>
      <c r="Q3088" s="32">
        <f t="shared" si="289"/>
        <v>-4</v>
      </c>
      <c r="R3088" s="32">
        <f t="shared" si="290"/>
        <v>-15.799999999999997</v>
      </c>
      <c r="S3088" s="26">
        <f t="shared" si="291"/>
        <v>0</v>
      </c>
      <c r="T3088" s="26">
        <f t="shared" si="292"/>
        <v>0</v>
      </c>
    </row>
    <row r="3089" spans="13:20" ht="15" x14ac:dyDescent="0.3">
      <c r="M3089" s="34">
        <v>3083.5</v>
      </c>
      <c r="N3089" s="34">
        <v>15.6</v>
      </c>
      <c r="O3089" s="32">
        <f t="shared" si="288"/>
        <v>60.08</v>
      </c>
      <c r="P3089" s="37">
        <f t="shared" si="293"/>
        <v>72.095999999999989</v>
      </c>
      <c r="Q3089" s="32">
        <f t="shared" si="289"/>
        <v>-5.0799999999999983</v>
      </c>
      <c r="R3089" s="32">
        <f t="shared" si="290"/>
        <v>-17.095999999999989</v>
      </c>
      <c r="S3089" s="26">
        <f t="shared" si="291"/>
        <v>0</v>
      </c>
      <c r="T3089" s="26">
        <f t="shared" si="292"/>
        <v>0</v>
      </c>
    </row>
    <row r="3090" spans="13:20" ht="15" x14ac:dyDescent="0.3">
      <c r="M3090" s="34">
        <v>3084.5</v>
      </c>
      <c r="N3090" s="34">
        <v>15.6</v>
      </c>
      <c r="O3090" s="32">
        <f t="shared" si="288"/>
        <v>60.08</v>
      </c>
      <c r="P3090" s="37">
        <f t="shared" si="293"/>
        <v>72.095999999999989</v>
      </c>
      <c r="Q3090" s="32">
        <f t="shared" si="289"/>
        <v>-5.0799999999999983</v>
      </c>
      <c r="R3090" s="32">
        <f t="shared" si="290"/>
        <v>-17.095999999999989</v>
      </c>
      <c r="S3090" s="26">
        <f t="shared" si="291"/>
        <v>0</v>
      </c>
      <c r="T3090" s="26">
        <f t="shared" si="292"/>
        <v>0</v>
      </c>
    </row>
    <row r="3091" spans="13:20" ht="15" x14ac:dyDescent="0.3">
      <c r="M3091" s="34">
        <v>3085.5</v>
      </c>
      <c r="N3091" s="34">
        <v>16.100000000000001</v>
      </c>
      <c r="O3091" s="32">
        <f t="shared" si="288"/>
        <v>60.980000000000004</v>
      </c>
      <c r="P3091" s="37">
        <f t="shared" si="293"/>
        <v>73.176000000000002</v>
      </c>
      <c r="Q3091" s="32">
        <f t="shared" si="289"/>
        <v>-5.980000000000004</v>
      </c>
      <c r="R3091" s="32">
        <f t="shared" si="290"/>
        <v>-18.176000000000002</v>
      </c>
      <c r="S3091" s="26">
        <f t="shared" si="291"/>
        <v>0</v>
      </c>
      <c r="T3091" s="26">
        <f t="shared" si="292"/>
        <v>0</v>
      </c>
    </row>
    <row r="3092" spans="13:20" ht="15" x14ac:dyDescent="0.3">
      <c r="M3092" s="34">
        <v>3086.5</v>
      </c>
      <c r="N3092" s="34">
        <v>15.6</v>
      </c>
      <c r="O3092" s="32">
        <f t="shared" si="288"/>
        <v>60.08</v>
      </c>
      <c r="P3092" s="37">
        <f t="shared" si="293"/>
        <v>72.095999999999989</v>
      </c>
      <c r="Q3092" s="32">
        <f t="shared" si="289"/>
        <v>-5.0799999999999983</v>
      </c>
      <c r="R3092" s="32">
        <f t="shared" si="290"/>
        <v>-17.095999999999989</v>
      </c>
      <c r="S3092" s="26">
        <f t="shared" si="291"/>
        <v>0</v>
      </c>
      <c r="T3092" s="26">
        <f t="shared" si="292"/>
        <v>0</v>
      </c>
    </row>
    <row r="3093" spans="13:20" ht="15" x14ac:dyDescent="0.3">
      <c r="M3093" s="34">
        <v>3087.5</v>
      </c>
      <c r="N3093" s="34">
        <v>15.6</v>
      </c>
      <c r="O3093" s="32">
        <f t="shared" si="288"/>
        <v>60.08</v>
      </c>
      <c r="P3093" s="37">
        <f t="shared" si="293"/>
        <v>72.095999999999989</v>
      </c>
      <c r="Q3093" s="32">
        <f t="shared" si="289"/>
        <v>-5.0799999999999983</v>
      </c>
      <c r="R3093" s="32">
        <f t="shared" si="290"/>
        <v>-17.095999999999989</v>
      </c>
      <c r="S3093" s="26">
        <f t="shared" si="291"/>
        <v>0</v>
      </c>
      <c r="T3093" s="26">
        <f t="shared" si="292"/>
        <v>0</v>
      </c>
    </row>
    <row r="3094" spans="13:20" ht="15" x14ac:dyDescent="0.3">
      <c r="M3094" s="34">
        <v>3088.5</v>
      </c>
      <c r="N3094" s="34">
        <v>15.6</v>
      </c>
      <c r="O3094" s="32">
        <f t="shared" si="288"/>
        <v>60.08</v>
      </c>
      <c r="P3094" s="37">
        <f t="shared" si="293"/>
        <v>72.095999999999989</v>
      </c>
      <c r="Q3094" s="32">
        <f t="shared" si="289"/>
        <v>-5.0799999999999983</v>
      </c>
      <c r="R3094" s="32">
        <f t="shared" si="290"/>
        <v>-17.095999999999989</v>
      </c>
      <c r="S3094" s="26">
        <f t="shared" si="291"/>
        <v>0</v>
      </c>
      <c r="T3094" s="26">
        <f t="shared" si="292"/>
        <v>0</v>
      </c>
    </row>
    <row r="3095" spans="13:20" ht="15" x14ac:dyDescent="0.3">
      <c r="M3095" s="34">
        <v>3089.5</v>
      </c>
      <c r="N3095" s="34">
        <v>15</v>
      </c>
      <c r="O3095" s="32">
        <f t="shared" si="288"/>
        <v>59</v>
      </c>
      <c r="P3095" s="37">
        <f t="shared" si="293"/>
        <v>70.8</v>
      </c>
      <c r="Q3095" s="32">
        <f t="shared" si="289"/>
        <v>-4</v>
      </c>
      <c r="R3095" s="32">
        <f t="shared" si="290"/>
        <v>-15.799999999999997</v>
      </c>
      <c r="S3095" s="26">
        <f t="shared" si="291"/>
        <v>0</v>
      </c>
      <c r="T3095" s="26">
        <f t="shared" si="292"/>
        <v>0</v>
      </c>
    </row>
    <row r="3096" spans="13:20" ht="15" x14ac:dyDescent="0.3">
      <c r="M3096" s="34">
        <v>3090.5</v>
      </c>
      <c r="N3096" s="34">
        <v>14.4</v>
      </c>
      <c r="O3096" s="32">
        <f t="shared" si="288"/>
        <v>57.92</v>
      </c>
      <c r="P3096" s="37">
        <f t="shared" si="293"/>
        <v>69.504000000000005</v>
      </c>
      <c r="Q3096" s="32">
        <f t="shared" si="289"/>
        <v>-2.9200000000000017</v>
      </c>
      <c r="R3096" s="32">
        <f t="shared" si="290"/>
        <v>-14.504000000000005</v>
      </c>
      <c r="S3096" s="26">
        <f t="shared" si="291"/>
        <v>0</v>
      </c>
      <c r="T3096" s="26">
        <f t="shared" si="292"/>
        <v>0</v>
      </c>
    </row>
    <row r="3097" spans="13:20" ht="15" x14ac:dyDescent="0.3">
      <c r="M3097" s="34">
        <v>3091.5</v>
      </c>
      <c r="N3097" s="34">
        <v>14.4</v>
      </c>
      <c r="O3097" s="32">
        <f t="shared" si="288"/>
        <v>57.92</v>
      </c>
      <c r="P3097" s="37">
        <f t="shared" si="293"/>
        <v>69.504000000000005</v>
      </c>
      <c r="Q3097" s="32">
        <f t="shared" si="289"/>
        <v>-2.9200000000000017</v>
      </c>
      <c r="R3097" s="32">
        <f t="shared" si="290"/>
        <v>-14.504000000000005</v>
      </c>
      <c r="S3097" s="26">
        <f t="shared" si="291"/>
        <v>0</v>
      </c>
      <c r="T3097" s="26">
        <f t="shared" si="292"/>
        <v>0</v>
      </c>
    </row>
    <row r="3098" spans="13:20" ht="15" x14ac:dyDescent="0.3">
      <c r="M3098" s="34">
        <v>3092.5</v>
      </c>
      <c r="N3098" s="34">
        <v>13.9</v>
      </c>
      <c r="O3098" s="32">
        <f t="shared" si="288"/>
        <v>57.019999999999996</v>
      </c>
      <c r="P3098" s="37">
        <f t="shared" si="293"/>
        <v>68.423999999999992</v>
      </c>
      <c r="Q3098" s="32">
        <f t="shared" si="289"/>
        <v>-2.019999999999996</v>
      </c>
      <c r="R3098" s="32">
        <f t="shared" si="290"/>
        <v>-13.423999999999992</v>
      </c>
      <c r="S3098" s="26">
        <f t="shared" si="291"/>
        <v>0</v>
      </c>
      <c r="T3098" s="26">
        <f t="shared" si="292"/>
        <v>0</v>
      </c>
    </row>
    <row r="3099" spans="13:20" ht="15" x14ac:dyDescent="0.3">
      <c r="M3099" s="34">
        <v>3093.5</v>
      </c>
      <c r="N3099" s="34">
        <v>14.4</v>
      </c>
      <c r="O3099" s="32">
        <f t="shared" si="288"/>
        <v>57.92</v>
      </c>
      <c r="P3099" s="37">
        <f t="shared" si="293"/>
        <v>69.504000000000005</v>
      </c>
      <c r="Q3099" s="32">
        <f t="shared" si="289"/>
        <v>-2.9200000000000017</v>
      </c>
      <c r="R3099" s="32">
        <f t="shared" si="290"/>
        <v>-14.504000000000005</v>
      </c>
      <c r="S3099" s="26">
        <f t="shared" si="291"/>
        <v>0</v>
      </c>
      <c r="T3099" s="26">
        <f t="shared" si="292"/>
        <v>0</v>
      </c>
    </row>
    <row r="3100" spans="13:20" ht="15" x14ac:dyDescent="0.3">
      <c r="M3100" s="34">
        <v>3094.5</v>
      </c>
      <c r="N3100" s="34">
        <v>15</v>
      </c>
      <c r="O3100" s="32">
        <f t="shared" si="288"/>
        <v>59</v>
      </c>
      <c r="P3100" s="37">
        <f t="shared" si="293"/>
        <v>70.8</v>
      </c>
      <c r="Q3100" s="32">
        <f t="shared" si="289"/>
        <v>-4</v>
      </c>
      <c r="R3100" s="32">
        <f t="shared" si="290"/>
        <v>-15.799999999999997</v>
      </c>
      <c r="S3100" s="26">
        <f t="shared" si="291"/>
        <v>0</v>
      </c>
      <c r="T3100" s="26">
        <f t="shared" si="292"/>
        <v>0</v>
      </c>
    </row>
    <row r="3101" spans="13:20" ht="15" x14ac:dyDescent="0.3">
      <c r="M3101" s="34">
        <v>3095.5</v>
      </c>
      <c r="N3101" s="34">
        <v>14.4</v>
      </c>
      <c r="O3101" s="32">
        <f t="shared" si="288"/>
        <v>57.92</v>
      </c>
      <c r="P3101" s="37">
        <f t="shared" si="293"/>
        <v>69.504000000000005</v>
      </c>
      <c r="Q3101" s="32">
        <f t="shared" si="289"/>
        <v>-2.9200000000000017</v>
      </c>
      <c r="R3101" s="32">
        <f t="shared" si="290"/>
        <v>-14.504000000000005</v>
      </c>
      <c r="S3101" s="26">
        <f t="shared" si="291"/>
        <v>0</v>
      </c>
      <c r="T3101" s="26">
        <f t="shared" si="292"/>
        <v>0</v>
      </c>
    </row>
    <row r="3102" spans="13:20" ht="15" x14ac:dyDescent="0.3">
      <c r="M3102" s="34">
        <v>3096.5</v>
      </c>
      <c r="N3102" s="34">
        <v>14.4</v>
      </c>
      <c r="O3102" s="32">
        <f t="shared" si="288"/>
        <v>57.92</v>
      </c>
      <c r="P3102" s="37">
        <f t="shared" si="293"/>
        <v>69.504000000000005</v>
      </c>
      <c r="Q3102" s="32">
        <f t="shared" si="289"/>
        <v>-2.9200000000000017</v>
      </c>
      <c r="R3102" s="32">
        <f t="shared" si="290"/>
        <v>-14.504000000000005</v>
      </c>
      <c r="S3102" s="26">
        <f t="shared" si="291"/>
        <v>0</v>
      </c>
      <c r="T3102" s="26">
        <f t="shared" si="292"/>
        <v>0</v>
      </c>
    </row>
    <row r="3103" spans="13:20" ht="15" x14ac:dyDescent="0.3">
      <c r="M3103" s="34">
        <v>3097.5</v>
      </c>
      <c r="N3103" s="34">
        <v>14.4</v>
      </c>
      <c r="O3103" s="32">
        <f t="shared" si="288"/>
        <v>57.92</v>
      </c>
      <c r="P3103" s="37">
        <f t="shared" si="293"/>
        <v>69.504000000000005</v>
      </c>
      <c r="Q3103" s="32">
        <f t="shared" si="289"/>
        <v>-2.9200000000000017</v>
      </c>
      <c r="R3103" s="32">
        <f t="shared" si="290"/>
        <v>-14.504000000000005</v>
      </c>
      <c r="S3103" s="26">
        <f t="shared" si="291"/>
        <v>0</v>
      </c>
      <c r="T3103" s="26">
        <f t="shared" si="292"/>
        <v>0</v>
      </c>
    </row>
    <row r="3104" spans="13:20" ht="15" x14ac:dyDescent="0.3">
      <c r="M3104" s="34">
        <v>3098.5</v>
      </c>
      <c r="N3104" s="34">
        <v>13.3</v>
      </c>
      <c r="O3104" s="32">
        <f t="shared" si="288"/>
        <v>55.94</v>
      </c>
      <c r="P3104" s="37">
        <f t="shared" si="293"/>
        <v>67.128</v>
      </c>
      <c r="Q3104" s="32">
        <f t="shared" si="289"/>
        <v>-0.93999999999999773</v>
      </c>
      <c r="R3104" s="32">
        <f t="shared" si="290"/>
        <v>-12.128</v>
      </c>
      <c r="S3104" s="26">
        <f t="shared" si="291"/>
        <v>0</v>
      </c>
      <c r="T3104" s="26">
        <f t="shared" si="292"/>
        <v>0</v>
      </c>
    </row>
    <row r="3105" spans="13:20" ht="15" x14ac:dyDescent="0.3">
      <c r="M3105" s="34">
        <v>3099.5</v>
      </c>
      <c r="N3105" s="34">
        <v>12.8</v>
      </c>
      <c r="O3105" s="32">
        <f t="shared" si="288"/>
        <v>55.040000000000006</v>
      </c>
      <c r="P3105" s="37">
        <f t="shared" si="293"/>
        <v>66.048000000000002</v>
      </c>
      <c r="Q3105" s="32">
        <f t="shared" si="289"/>
        <v>-4.0000000000006253E-2</v>
      </c>
      <c r="R3105" s="32">
        <f t="shared" si="290"/>
        <v>-11.048000000000002</v>
      </c>
      <c r="S3105" s="26">
        <f t="shared" si="291"/>
        <v>0</v>
      </c>
      <c r="T3105" s="26">
        <f t="shared" si="292"/>
        <v>0</v>
      </c>
    </row>
    <row r="3106" spans="13:20" ht="15" x14ac:dyDescent="0.3">
      <c r="M3106" s="34">
        <v>3100.5</v>
      </c>
      <c r="N3106" s="34">
        <v>13.3</v>
      </c>
      <c r="O3106" s="32">
        <f t="shared" si="288"/>
        <v>55.94</v>
      </c>
      <c r="P3106" s="37">
        <f t="shared" si="293"/>
        <v>67.128</v>
      </c>
      <c r="Q3106" s="32">
        <f t="shared" si="289"/>
        <v>-0.93999999999999773</v>
      </c>
      <c r="R3106" s="32">
        <f t="shared" si="290"/>
        <v>-12.128</v>
      </c>
      <c r="S3106" s="26">
        <f t="shared" si="291"/>
        <v>0</v>
      </c>
      <c r="T3106" s="26">
        <f t="shared" si="292"/>
        <v>0</v>
      </c>
    </row>
    <row r="3107" spans="13:20" ht="15" x14ac:dyDescent="0.3">
      <c r="M3107" s="34">
        <v>3101.5</v>
      </c>
      <c r="N3107" s="34">
        <v>14.4</v>
      </c>
      <c r="O3107" s="32">
        <f t="shared" si="288"/>
        <v>57.92</v>
      </c>
      <c r="P3107" s="37">
        <f t="shared" si="293"/>
        <v>69.504000000000005</v>
      </c>
      <c r="Q3107" s="32">
        <f t="shared" si="289"/>
        <v>-2.9200000000000017</v>
      </c>
      <c r="R3107" s="32">
        <f t="shared" si="290"/>
        <v>-14.504000000000005</v>
      </c>
      <c r="S3107" s="26">
        <f t="shared" si="291"/>
        <v>0</v>
      </c>
      <c r="T3107" s="26">
        <f t="shared" si="292"/>
        <v>0</v>
      </c>
    </row>
    <row r="3108" spans="13:20" ht="15" x14ac:dyDescent="0.3">
      <c r="M3108" s="34">
        <v>3102.5</v>
      </c>
      <c r="N3108" s="34">
        <v>16.100000000000001</v>
      </c>
      <c r="O3108" s="32">
        <f t="shared" si="288"/>
        <v>60.980000000000004</v>
      </c>
      <c r="P3108" s="37">
        <f t="shared" si="293"/>
        <v>73.176000000000002</v>
      </c>
      <c r="Q3108" s="32">
        <f t="shared" si="289"/>
        <v>-5.980000000000004</v>
      </c>
      <c r="R3108" s="32">
        <f t="shared" si="290"/>
        <v>-18.176000000000002</v>
      </c>
      <c r="S3108" s="26">
        <f t="shared" si="291"/>
        <v>0</v>
      </c>
      <c r="T3108" s="26">
        <f t="shared" si="292"/>
        <v>0</v>
      </c>
    </row>
    <row r="3109" spans="13:20" ht="15" x14ac:dyDescent="0.3">
      <c r="M3109" s="34">
        <v>3103.5</v>
      </c>
      <c r="N3109" s="34">
        <v>17.2</v>
      </c>
      <c r="O3109" s="32">
        <f t="shared" si="288"/>
        <v>62.96</v>
      </c>
      <c r="P3109" s="37">
        <f t="shared" si="293"/>
        <v>75.551999999999992</v>
      </c>
      <c r="Q3109" s="32">
        <f t="shared" si="289"/>
        <v>-7.9600000000000009</v>
      </c>
      <c r="R3109" s="32">
        <f t="shared" si="290"/>
        <v>-20.551999999999992</v>
      </c>
      <c r="S3109" s="26">
        <f t="shared" si="291"/>
        <v>0</v>
      </c>
      <c r="T3109" s="26">
        <f t="shared" si="292"/>
        <v>0</v>
      </c>
    </row>
    <row r="3110" spans="13:20" ht="15" x14ac:dyDescent="0.3">
      <c r="M3110" s="34">
        <v>3104.5</v>
      </c>
      <c r="N3110" s="34">
        <v>18.3</v>
      </c>
      <c r="O3110" s="32">
        <f t="shared" si="288"/>
        <v>64.94</v>
      </c>
      <c r="P3110" s="37">
        <f t="shared" si="293"/>
        <v>77.927999999999997</v>
      </c>
      <c r="Q3110" s="32">
        <f t="shared" si="289"/>
        <v>-9.9399999999999977</v>
      </c>
      <c r="R3110" s="32">
        <f t="shared" si="290"/>
        <v>-22.927999999999997</v>
      </c>
      <c r="S3110" s="26">
        <f t="shared" si="291"/>
        <v>0</v>
      </c>
      <c r="T3110" s="26">
        <f t="shared" si="292"/>
        <v>0</v>
      </c>
    </row>
    <row r="3111" spans="13:20" ht="15" x14ac:dyDescent="0.3">
      <c r="M3111" s="34">
        <v>3105.5</v>
      </c>
      <c r="N3111" s="34">
        <v>18.899999999999999</v>
      </c>
      <c r="O3111" s="32">
        <f t="shared" si="288"/>
        <v>66.02</v>
      </c>
      <c r="P3111" s="37">
        <f t="shared" si="293"/>
        <v>79.22399999999999</v>
      </c>
      <c r="Q3111" s="32">
        <f t="shared" si="289"/>
        <v>-11.019999999999996</v>
      </c>
      <c r="R3111" s="32">
        <f t="shared" si="290"/>
        <v>-24.22399999999999</v>
      </c>
      <c r="S3111" s="26">
        <f t="shared" si="291"/>
        <v>0</v>
      </c>
      <c r="T3111" s="26">
        <f t="shared" si="292"/>
        <v>0</v>
      </c>
    </row>
    <row r="3112" spans="13:20" ht="15" x14ac:dyDescent="0.3">
      <c r="M3112" s="34">
        <v>3106.5</v>
      </c>
      <c r="N3112" s="34">
        <v>19.399999999999999</v>
      </c>
      <c r="O3112" s="32">
        <f t="shared" si="288"/>
        <v>66.92</v>
      </c>
      <c r="P3112" s="37">
        <f t="shared" si="293"/>
        <v>80.304000000000002</v>
      </c>
      <c r="Q3112" s="32">
        <f t="shared" si="289"/>
        <v>-11.920000000000002</v>
      </c>
      <c r="R3112" s="32">
        <f t="shared" si="290"/>
        <v>-25.304000000000002</v>
      </c>
      <c r="S3112" s="26">
        <f t="shared" si="291"/>
        <v>0</v>
      </c>
      <c r="T3112" s="26">
        <f t="shared" si="292"/>
        <v>0</v>
      </c>
    </row>
    <row r="3113" spans="13:20" ht="15" x14ac:dyDescent="0.3">
      <c r="M3113" s="34">
        <v>3107.5</v>
      </c>
      <c r="N3113" s="34">
        <v>19.399999999999999</v>
      </c>
      <c r="O3113" s="32">
        <f t="shared" si="288"/>
        <v>66.92</v>
      </c>
      <c r="P3113" s="37">
        <f t="shared" si="293"/>
        <v>80.304000000000002</v>
      </c>
      <c r="Q3113" s="32">
        <f t="shared" si="289"/>
        <v>-11.920000000000002</v>
      </c>
      <c r="R3113" s="32">
        <f t="shared" si="290"/>
        <v>-25.304000000000002</v>
      </c>
      <c r="S3113" s="26">
        <f t="shared" si="291"/>
        <v>0</v>
      </c>
      <c r="T3113" s="26">
        <f t="shared" si="292"/>
        <v>0</v>
      </c>
    </row>
    <row r="3114" spans="13:20" ht="15" x14ac:dyDescent="0.3">
      <c r="M3114" s="34">
        <v>3108.5</v>
      </c>
      <c r="N3114" s="34">
        <v>20.6</v>
      </c>
      <c r="O3114" s="32">
        <f t="shared" si="288"/>
        <v>69.080000000000013</v>
      </c>
      <c r="P3114" s="37">
        <f t="shared" si="293"/>
        <v>82.896000000000015</v>
      </c>
      <c r="Q3114" s="32">
        <f t="shared" si="289"/>
        <v>-14.080000000000013</v>
      </c>
      <c r="R3114" s="32">
        <f t="shared" si="290"/>
        <v>-27.896000000000015</v>
      </c>
      <c r="S3114" s="26">
        <f t="shared" si="291"/>
        <v>0</v>
      </c>
      <c r="T3114" s="26">
        <f t="shared" si="292"/>
        <v>0</v>
      </c>
    </row>
    <row r="3115" spans="13:20" ht="15" x14ac:dyDescent="0.3">
      <c r="M3115" s="34">
        <v>3109.5</v>
      </c>
      <c r="N3115" s="34">
        <v>20</v>
      </c>
      <c r="O3115" s="32">
        <f t="shared" si="288"/>
        <v>68</v>
      </c>
      <c r="P3115" s="37">
        <f t="shared" si="293"/>
        <v>81.599999999999994</v>
      </c>
      <c r="Q3115" s="32">
        <f t="shared" si="289"/>
        <v>-13</v>
      </c>
      <c r="R3115" s="32">
        <f t="shared" si="290"/>
        <v>-26.599999999999994</v>
      </c>
      <c r="S3115" s="26">
        <f t="shared" si="291"/>
        <v>0</v>
      </c>
      <c r="T3115" s="26">
        <f t="shared" si="292"/>
        <v>0</v>
      </c>
    </row>
    <row r="3116" spans="13:20" ht="15" x14ac:dyDescent="0.3">
      <c r="M3116" s="34">
        <v>3110.5</v>
      </c>
      <c r="N3116" s="34">
        <v>20.6</v>
      </c>
      <c r="O3116" s="32">
        <f t="shared" si="288"/>
        <v>69.080000000000013</v>
      </c>
      <c r="P3116" s="37">
        <f t="shared" si="293"/>
        <v>82.896000000000015</v>
      </c>
      <c r="Q3116" s="32">
        <f t="shared" si="289"/>
        <v>-14.080000000000013</v>
      </c>
      <c r="R3116" s="32">
        <f t="shared" si="290"/>
        <v>-27.896000000000015</v>
      </c>
      <c r="S3116" s="26">
        <f t="shared" si="291"/>
        <v>0</v>
      </c>
      <c r="T3116" s="26">
        <f t="shared" si="292"/>
        <v>0</v>
      </c>
    </row>
    <row r="3117" spans="13:20" ht="15" x14ac:dyDescent="0.3">
      <c r="M3117" s="34">
        <v>3111.5</v>
      </c>
      <c r="N3117" s="34">
        <v>20.6</v>
      </c>
      <c r="O3117" s="32">
        <f t="shared" si="288"/>
        <v>69.080000000000013</v>
      </c>
      <c r="P3117" s="37">
        <f t="shared" si="293"/>
        <v>82.896000000000015</v>
      </c>
      <c r="Q3117" s="32">
        <f t="shared" si="289"/>
        <v>-14.080000000000013</v>
      </c>
      <c r="R3117" s="32">
        <f t="shared" si="290"/>
        <v>-27.896000000000015</v>
      </c>
      <c r="S3117" s="26">
        <f t="shared" si="291"/>
        <v>0</v>
      </c>
      <c r="T3117" s="26">
        <f t="shared" si="292"/>
        <v>0</v>
      </c>
    </row>
    <row r="3118" spans="13:20" ht="15" x14ac:dyDescent="0.3">
      <c r="M3118" s="34">
        <v>3112.5</v>
      </c>
      <c r="N3118" s="34">
        <v>20</v>
      </c>
      <c r="O3118" s="32">
        <f t="shared" si="288"/>
        <v>68</v>
      </c>
      <c r="P3118" s="37">
        <f t="shared" si="293"/>
        <v>81.599999999999994</v>
      </c>
      <c r="Q3118" s="32">
        <f t="shared" si="289"/>
        <v>-13</v>
      </c>
      <c r="R3118" s="32">
        <f t="shared" si="290"/>
        <v>-26.599999999999994</v>
      </c>
      <c r="S3118" s="26">
        <f t="shared" si="291"/>
        <v>0</v>
      </c>
      <c r="T3118" s="26">
        <f t="shared" si="292"/>
        <v>0</v>
      </c>
    </row>
    <row r="3119" spans="13:20" ht="15" x14ac:dyDescent="0.3">
      <c r="M3119" s="34">
        <v>3113.5</v>
      </c>
      <c r="N3119" s="34">
        <v>18.3</v>
      </c>
      <c r="O3119" s="32">
        <f t="shared" si="288"/>
        <v>64.94</v>
      </c>
      <c r="P3119" s="37">
        <f t="shared" si="293"/>
        <v>77.927999999999997</v>
      </c>
      <c r="Q3119" s="32">
        <f t="shared" si="289"/>
        <v>-9.9399999999999977</v>
      </c>
      <c r="R3119" s="32">
        <f t="shared" si="290"/>
        <v>-22.927999999999997</v>
      </c>
      <c r="S3119" s="26">
        <f t="shared" si="291"/>
        <v>0</v>
      </c>
      <c r="T3119" s="26">
        <f t="shared" si="292"/>
        <v>0</v>
      </c>
    </row>
    <row r="3120" spans="13:20" ht="15" x14ac:dyDescent="0.3">
      <c r="M3120" s="34">
        <v>3114.5</v>
      </c>
      <c r="N3120" s="34">
        <v>17.8</v>
      </c>
      <c r="O3120" s="32">
        <f t="shared" si="288"/>
        <v>64.039999999999992</v>
      </c>
      <c r="P3120" s="37">
        <f t="shared" si="293"/>
        <v>76.847999999999985</v>
      </c>
      <c r="Q3120" s="32">
        <f t="shared" si="289"/>
        <v>-9.039999999999992</v>
      </c>
      <c r="R3120" s="32">
        <f t="shared" si="290"/>
        <v>-21.847999999999985</v>
      </c>
      <c r="S3120" s="26">
        <f t="shared" si="291"/>
        <v>0</v>
      </c>
      <c r="T3120" s="26">
        <f t="shared" si="292"/>
        <v>0</v>
      </c>
    </row>
    <row r="3121" spans="13:20" ht="15" x14ac:dyDescent="0.3">
      <c r="M3121" s="34">
        <v>3115.5</v>
      </c>
      <c r="N3121" s="34">
        <v>16.7</v>
      </c>
      <c r="O3121" s="32">
        <f t="shared" si="288"/>
        <v>62.06</v>
      </c>
      <c r="P3121" s="37">
        <f t="shared" si="293"/>
        <v>74.471999999999994</v>
      </c>
      <c r="Q3121" s="32">
        <f t="shared" si="289"/>
        <v>-7.0600000000000023</v>
      </c>
      <c r="R3121" s="32">
        <f t="shared" si="290"/>
        <v>-19.471999999999994</v>
      </c>
      <c r="S3121" s="26">
        <f t="shared" si="291"/>
        <v>0</v>
      </c>
      <c r="T3121" s="26">
        <f t="shared" si="292"/>
        <v>0</v>
      </c>
    </row>
    <row r="3122" spans="13:20" ht="15" x14ac:dyDescent="0.3">
      <c r="M3122" s="34">
        <v>3116.5</v>
      </c>
      <c r="N3122" s="34">
        <v>15.6</v>
      </c>
      <c r="O3122" s="32">
        <f t="shared" si="288"/>
        <v>60.08</v>
      </c>
      <c r="P3122" s="37">
        <f t="shared" si="293"/>
        <v>72.095999999999989</v>
      </c>
      <c r="Q3122" s="32">
        <f t="shared" si="289"/>
        <v>-5.0799999999999983</v>
      </c>
      <c r="R3122" s="32">
        <f t="shared" si="290"/>
        <v>-17.095999999999989</v>
      </c>
      <c r="S3122" s="26">
        <f t="shared" si="291"/>
        <v>0</v>
      </c>
      <c r="T3122" s="26">
        <f t="shared" si="292"/>
        <v>0</v>
      </c>
    </row>
    <row r="3123" spans="13:20" ht="15" x14ac:dyDescent="0.3">
      <c r="M3123" s="34">
        <v>3117.5</v>
      </c>
      <c r="N3123" s="34">
        <v>15</v>
      </c>
      <c r="O3123" s="32">
        <f t="shared" si="288"/>
        <v>59</v>
      </c>
      <c r="P3123" s="37">
        <f t="shared" si="293"/>
        <v>70.8</v>
      </c>
      <c r="Q3123" s="32">
        <f t="shared" si="289"/>
        <v>-4</v>
      </c>
      <c r="R3123" s="32">
        <f t="shared" si="290"/>
        <v>-15.799999999999997</v>
      </c>
      <c r="S3123" s="26">
        <f t="shared" si="291"/>
        <v>0</v>
      </c>
      <c r="T3123" s="26">
        <f t="shared" si="292"/>
        <v>0</v>
      </c>
    </row>
    <row r="3124" spans="13:20" ht="15" x14ac:dyDescent="0.3">
      <c r="M3124" s="34">
        <v>3118.5</v>
      </c>
      <c r="N3124" s="34">
        <v>14.4</v>
      </c>
      <c r="O3124" s="32">
        <f t="shared" si="288"/>
        <v>57.92</v>
      </c>
      <c r="P3124" s="37">
        <f t="shared" si="293"/>
        <v>69.504000000000005</v>
      </c>
      <c r="Q3124" s="32">
        <f t="shared" si="289"/>
        <v>-2.9200000000000017</v>
      </c>
      <c r="R3124" s="32">
        <f t="shared" si="290"/>
        <v>-14.504000000000005</v>
      </c>
      <c r="S3124" s="26">
        <f t="shared" si="291"/>
        <v>0</v>
      </c>
      <c r="T3124" s="26">
        <f t="shared" si="292"/>
        <v>0</v>
      </c>
    </row>
    <row r="3125" spans="13:20" ht="15" x14ac:dyDescent="0.3">
      <c r="M3125" s="34">
        <v>3119.5</v>
      </c>
      <c r="N3125" s="34">
        <v>14.4</v>
      </c>
      <c r="O3125" s="32">
        <f t="shared" si="288"/>
        <v>57.92</v>
      </c>
      <c r="P3125" s="37">
        <f t="shared" si="293"/>
        <v>69.504000000000005</v>
      </c>
      <c r="Q3125" s="32">
        <f t="shared" si="289"/>
        <v>-2.9200000000000017</v>
      </c>
      <c r="R3125" s="32">
        <f t="shared" si="290"/>
        <v>-14.504000000000005</v>
      </c>
      <c r="S3125" s="26">
        <f t="shared" si="291"/>
        <v>0</v>
      </c>
      <c r="T3125" s="26">
        <f t="shared" si="292"/>
        <v>0</v>
      </c>
    </row>
    <row r="3126" spans="13:20" ht="15" x14ac:dyDescent="0.3">
      <c r="M3126" s="34">
        <v>3120.5</v>
      </c>
      <c r="N3126" s="34">
        <v>13.3</v>
      </c>
      <c r="O3126" s="32">
        <f t="shared" si="288"/>
        <v>55.94</v>
      </c>
      <c r="P3126" s="37">
        <f t="shared" si="293"/>
        <v>67.128</v>
      </c>
      <c r="Q3126" s="32">
        <f t="shared" si="289"/>
        <v>-0.93999999999999773</v>
      </c>
      <c r="R3126" s="32">
        <f t="shared" si="290"/>
        <v>-12.128</v>
      </c>
      <c r="S3126" s="26">
        <f t="shared" si="291"/>
        <v>0</v>
      </c>
      <c r="T3126" s="26">
        <f t="shared" si="292"/>
        <v>0</v>
      </c>
    </row>
    <row r="3127" spans="13:20" ht="15" x14ac:dyDescent="0.3">
      <c r="M3127" s="34">
        <v>3121.5</v>
      </c>
      <c r="N3127" s="34">
        <v>13.3</v>
      </c>
      <c r="O3127" s="32">
        <f t="shared" si="288"/>
        <v>55.94</v>
      </c>
      <c r="P3127" s="37">
        <f t="shared" si="293"/>
        <v>67.128</v>
      </c>
      <c r="Q3127" s="32">
        <f t="shared" si="289"/>
        <v>-0.93999999999999773</v>
      </c>
      <c r="R3127" s="32">
        <f t="shared" si="290"/>
        <v>-12.128</v>
      </c>
      <c r="S3127" s="26">
        <f t="shared" si="291"/>
        <v>0</v>
      </c>
      <c r="T3127" s="26">
        <f t="shared" si="292"/>
        <v>0</v>
      </c>
    </row>
    <row r="3128" spans="13:20" ht="15" x14ac:dyDescent="0.3">
      <c r="M3128" s="34">
        <v>3122.5</v>
      </c>
      <c r="N3128" s="34">
        <v>12.8</v>
      </c>
      <c r="O3128" s="32">
        <f t="shared" si="288"/>
        <v>55.040000000000006</v>
      </c>
      <c r="P3128" s="37">
        <f t="shared" si="293"/>
        <v>66.048000000000002</v>
      </c>
      <c r="Q3128" s="32">
        <f t="shared" si="289"/>
        <v>-4.0000000000006253E-2</v>
      </c>
      <c r="R3128" s="32">
        <f t="shared" si="290"/>
        <v>-11.048000000000002</v>
      </c>
      <c r="S3128" s="26">
        <f t="shared" si="291"/>
        <v>0</v>
      </c>
      <c r="T3128" s="26">
        <f t="shared" si="292"/>
        <v>0</v>
      </c>
    </row>
    <row r="3129" spans="13:20" ht="15" x14ac:dyDescent="0.3">
      <c r="M3129" s="34">
        <v>3123.5</v>
      </c>
      <c r="N3129" s="34">
        <v>12.2</v>
      </c>
      <c r="O3129" s="32">
        <f t="shared" si="288"/>
        <v>53.96</v>
      </c>
      <c r="P3129" s="37">
        <f t="shared" si="293"/>
        <v>64.751999999999995</v>
      </c>
      <c r="Q3129" s="32">
        <f t="shared" si="289"/>
        <v>1.0399999999999991</v>
      </c>
      <c r="R3129" s="32">
        <f t="shared" si="290"/>
        <v>-9.7519999999999953</v>
      </c>
      <c r="S3129" s="26">
        <f t="shared" si="291"/>
        <v>1</v>
      </c>
      <c r="T3129" s="26">
        <f t="shared" si="292"/>
        <v>0</v>
      </c>
    </row>
    <row r="3130" spans="13:20" ht="15" x14ac:dyDescent="0.3">
      <c r="M3130" s="34">
        <v>3124.5</v>
      </c>
      <c r="N3130" s="34">
        <v>11.7</v>
      </c>
      <c r="O3130" s="32">
        <f t="shared" si="288"/>
        <v>53.06</v>
      </c>
      <c r="P3130" s="37">
        <f t="shared" si="293"/>
        <v>63.671999999999997</v>
      </c>
      <c r="Q3130" s="32">
        <f t="shared" si="289"/>
        <v>1.9399999999999977</v>
      </c>
      <c r="R3130" s="32">
        <f t="shared" si="290"/>
        <v>-8.671999999999997</v>
      </c>
      <c r="S3130" s="26">
        <f t="shared" si="291"/>
        <v>1</v>
      </c>
      <c r="T3130" s="26">
        <f t="shared" si="292"/>
        <v>0</v>
      </c>
    </row>
    <row r="3131" spans="13:20" ht="15" x14ac:dyDescent="0.3">
      <c r="M3131" s="34">
        <v>3125.5</v>
      </c>
      <c r="N3131" s="34">
        <v>12.8</v>
      </c>
      <c r="O3131" s="32">
        <f t="shared" si="288"/>
        <v>55.040000000000006</v>
      </c>
      <c r="P3131" s="37">
        <f t="shared" si="293"/>
        <v>66.048000000000002</v>
      </c>
      <c r="Q3131" s="32">
        <f t="shared" si="289"/>
        <v>-4.0000000000006253E-2</v>
      </c>
      <c r="R3131" s="32">
        <f t="shared" si="290"/>
        <v>-11.048000000000002</v>
      </c>
      <c r="S3131" s="26">
        <f t="shared" si="291"/>
        <v>0</v>
      </c>
      <c r="T3131" s="26">
        <f t="shared" si="292"/>
        <v>0</v>
      </c>
    </row>
    <row r="3132" spans="13:20" ht="15" x14ac:dyDescent="0.3">
      <c r="M3132" s="34">
        <v>3126.5</v>
      </c>
      <c r="N3132" s="34">
        <v>13.9</v>
      </c>
      <c r="O3132" s="32">
        <f t="shared" si="288"/>
        <v>57.019999999999996</v>
      </c>
      <c r="P3132" s="37">
        <f t="shared" si="293"/>
        <v>68.423999999999992</v>
      </c>
      <c r="Q3132" s="32">
        <f t="shared" si="289"/>
        <v>-2.019999999999996</v>
      </c>
      <c r="R3132" s="32">
        <f t="shared" si="290"/>
        <v>-13.423999999999992</v>
      </c>
      <c r="S3132" s="26">
        <f t="shared" si="291"/>
        <v>0</v>
      </c>
      <c r="T3132" s="26">
        <f t="shared" si="292"/>
        <v>0</v>
      </c>
    </row>
    <row r="3133" spans="13:20" ht="15" x14ac:dyDescent="0.3">
      <c r="M3133" s="34">
        <v>3127.5</v>
      </c>
      <c r="N3133" s="34">
        <v>15</v>
      </c>
      <c r="O3133" s="32">
        <f t="shared" si="288"/>
        <v>59</v>
      </c>
      <c r="P3133" s="37">
        <f t="shared" si="293"/>
        <v>70.8</v>
      </c>
      <c r="Q3133" s="32">
        <f t="shared" si="289"/>
        <v>-4</v>
      </c>
      <c r="R3133" s="32">
        <f t="shared" si="290"/>
        <v>-15.799999999999997</v>
      </c>
      <c r="S3133" s="26">
        <f t="shared" si="291"/>
        <v>0</v>
      </c>
      <c r="T3133" s="26">
        <f t="shared" si="292"/>
        <v>0</v>
      </c>
    </row>
    <row r="3134" spans="13:20" ht="15" x14ac:dyDescent="0.3">
      <c r="M3134" s="34">
        <v>3128.5</v>
      </c>
      <c r="N3134" s="34">
        <v>15.6</v>
      </c>
      <c r="O3134" s="32">
        <f t="shared" si="288"/>
        <v>60.08</v>
      </c>
      <c r="P3134" s="37">
        <f t="shared" si="293"/>
        <v>72.095999999999989</v>
      </c>
      <c r="Q3134" s="32">
        <f t="shared" si="289"/>
        <v>-5.0799999999999983</v>
      </c>
      <c r="R3134" s="32">
        <f t="shared" si="290"/>
        <v>-17.095999999999989</v>
      </c>
      <c r="S3134" s="26">
        <f t="shared" si="291"/>
        <v>0</v>
      </c>
      <c r="T3134" s="26">
        <f t="shared" si="292"/>
        <v>0</v>
      </c>
    </row>
    <row r="3135" spans="13:20" ht="15" x14ac:dyDescent="0.3">
      <c r="M3135" s="34">
        <v>3129.5</v>
      </c>
      <c r="N3135" s="34">
        <v>16.7</v>
      </c>
      <c r="O3135" s="32">
        <f t="shared" si="288"/>
        <v>62.06</v>
      </c>
      <c r="P3135" s="37">
        <f t="shared" si="293"/>
        <v>74.471999999999994</v>
      </c>
      <c r="Q3135" s="32">
        <f t="shared" si="289"/>
        <v>-7.0600000000000023</v>
      </c>
      <c r="R3135" s="32">
        <f t="shared" si="290"/>
        <v>-19.471999999999994</v>
      </c>
      <c r="S3135" s="26">
        <f t="shared" si="291"/>
        <v>0</v>
      </c>
      <c r="T3135" s="26">
        <f t="shared" si="292"/>
        <v>0</v>
      </c>
    </row>
    <row r="3136" spans="13:20" ht="15" x14ac:dyDescent="0.3">
      <c r="M3136" s="34">
        <v>3130.5</v>
      </c>
      <c r="N3136" s="34">
        <v>15.6</v>
      </c>
      <c r="O3136" s="32">
        <f t="shared" si="288"/>
        <v>60.08</v>
      </c>
      <c r="P3136" s="37">
        <f t="shared" si="293"/>
        <v>72.095999999999989</v>
      </c>
      <c r="Q3136" s="32">
        <f t="shared" si="289"/>
        <v>-5.0799999999999983</v>
      </c>
      <c r="R3136" s="32">
        <f t="shared" si="290"/>
        <v>-17.095999999999989</v>
      </c>
      <c r="S3136" s="26">
        <f t="shared" si="291"/>
        <v>0</v>
      </c>
      <c r="T3136" s="26">
        <f t="shared" si="292"/>
        <v>0</v>
      </c>
    </row>
    <row r="3137" spans="13:20" ht="15" x14ac:dyDescent="0.3">
      <c r="M3137" s="34">
        <v>3131.5</v>
      </c>
      <c r="N3137" s="34">
        <v>15.6</v>
      </c>
      <c r="O3137" s="32">
        <f t="shared" si="288"/>
        <v>60.08</v>
      </c>
      <c r="P3137" s="37">
        <f t="shared" si="293"/>
        <v>72.095999999999989</v>
      </c>
      <c r="Q3137" s="32">
        <f t="shared" si="289"/>
        <v>-5.0799999999999983</v>
      </c>
      <c r="R3137" s="32">
        <f t="shared" si="290"/>
        <v>-17.095999999999989</v>
      </c>
      <c r="S3137" s="26">
        <f t="shared" si="291"/>
        <v>0</v>
      </c>
      <c r="T3137" s="26">
        <f t="shared" si="292"/>
        <v>0</v>
      </c>
    </row>
    <row r="3138" spans="13:20" ht="15" x14ac:dyDescent="0.3">
      <c r="M3138" s="34">
        <v>3132.5</v>
      </c>
      <c r="N3138" s="34">
        <v>16.7</v>
      </c>
      <c r="O3138" s="32">
        <f t="shared" si="288"/>
        <v>62.06</v>
      </c>
      <c r="P3138" s="37">
        <f t="shared" si="293"/>
        <v>74.471999999999994</v>
      </c>
      <c r="Q3138" s="32">
        <f t="shared" si="289"/>
        <v>-7.0600000000000023</v>
      </c>
      <c r="R3138" s="32">
        <f t="shared" si="290"/>
        <v>-19.471999999999994</v>
      </c>
      <c r="S3138" s="26">
        <f t="shared" si="291"/>
        <v>0</v>
      </c>
      <c r="T3138" s="26">
        <f t="shared" si="292"/>
        <v>0</v>
      </c>
    </row>
    <row r="3139" spans="13:20" ht="15" x14ac:dyDescent="0.3">
      <c r="M3139" s="34">
        <v>3133.5</v>
      </c>
      <c r="N3139" s="34">
        <v>17.8</v>
      </c>
      <c r="O3139" s="32">
        <f t="shared" si="288"/>
        <v>64.039999999999992</v>
      </c>
      <c r="P3139" s="37">
        <f t="shared" si="293"/>
        <v>76.847999999999985</v>
      </c>
      <c r="Q3139" s="32">
        <f t="shared" si="289"/>
        <v>-9.039999999999992</v>
      </c>
      <c r="R3139" s="32">
        <f t="shared" si="290"/>
        <v>-21.847999999999985</v>
      </c>
      <c r="S3139" s="26">
        <f t="shared" si="291"/>
        <v>0</v>
      </c>
      <c r="T3139" s="26">
        <f t="shared" si="292"/>
        <v>0</v>
      </c>
    </row>
    <row r="3140" spans="13:20" ht="15" x14ac:dyDescent="0.3">
      <c r="M3140" s="34">
        <v>3134.5</v>
      </c>
      <c r="N3140" s="34">
        <v>17.8</v>
      </c>
      <c r="O3140" s="32">
        <f t="shared" si="288"/>
        <v>64.039999999999992</v>
      </c>
      <c r="P3140" s="37">
        <f t="shared" si="293"/>
        <v>76.847999999999985</v>
      </c>
      <c r="Q3140" s="32">
        <f t="shared" si="289"/>
        <v>-9.039999999999992</v>
      </c>
      <c r="R3140" s="32">
        <f t="shared" si="290"/>
        <v>-21.847999999999985</v>
      </c>
      <c r="S3140" s="26">
        <f t="shared" si="291"/>
        <v>0</v>
      </c>
      <c r="T3140" s="26">
        <f t="shared" si="292"/>
        <v>0</v>
      </c>
    </row>
    <row r="3141" spans="13:20" ht="15" x14ac:dyDescent="0.3">
      <c r="M3141" s="34">
        <v>3135.5</v>
      </c>
      <c r="N3141" s="34">
        <v>17.2</v>
      </c>
      <c r="O3141" s="32">
        <f t="shared" si="288"/>
        <v>62.96</v>
      </c>
      <c r="P3141" s="37">
        <f t="shared" si="293"/>
        <v>75.551999999999992</v>
      </c>
      <c r="Q3141" s="32">
        <f t="shared" si="289"/>
        <v>-7.9600000000000009</v>
      </c>
      <c r="R3141" s="32">
        <f t="shared" si="290"/>
        <v>-20.551999999999992</v>
      </c>
      <c r="S3141" s="26">
        <f t="shared" si="291"/>
        <v>0</v>
      </c>
      <c r="T3141" s="26">
        <f t="shared" si="292"/>
        <v>0</v>
      </c>
    </row>
    <row r="3142" spans="13:20" ht="15" x14ac:dyDescent="0.3">
      <c r="M3142" s="34">
        <v>3136.5</v>
      </c>
      <c r="N3142" s="34">
        <v>17.8</v>
      </c>
      <c r="O3142" s="32">
        <f t="shared" ref="O3142:O3205" si="294">CONVERT(N3142,"C","F")</f>
        <v>64.039999999999992</v>
      </c>
      <c r="P3142" s="37">
        <f t="shared" si="293"/>
        <v>76.847999999999985</v>
      </c>
      <c r="Q3142" s="32">
        <f t="shared" ref="Q3142:Q3205" si="295">$L$3-O3142</f>
        <v>-9.039999999999992</v>
      </c>
      <c r="R3142" s="32">
        <f t="shared" ref="R3142:R3205" si="296">$L$3-P3142</f>
        <v>-21.847999999999985</v>
      </c>
      <c r="S3142" s="26">
        <f t="shared" ref="S3142:S3205" si="297">IF(O3142&lt;=$L$3, 1, 0)</f>
        <v>0</v>
      </c>
      <c r="T3142" s="26">
        <f t="shared" ref="T3142:T3205" si="298">IF(P3142&lt;=$L$3, 1, 0)</f>
        <v>0</v>
      </c>
    </row>
    <row r="3143" spans="13:20" ht="15" x14ac:dyDescent="0.3">
      <c r="M3143" s="34">
        <v>3137.5</v>
      </c>
      <c r="N3143" s="34">
        <v>17.8</v>
      </c>
      <c r="O3143" s="32">
        <f t="shared" si="294"/>
        <v>64.039999999999992</v>
      </c>
      <c r="P3143" s="37">
        <f t="shared" ref="P3143:P3206" si="299">O3143*1.2</f>
        <v>76.847999999999985</v>
      </c>
      <c r="Q3143" s="32">
        <f t="shared" si="295"/>
        <v>-9.039999999999992</v>
      </c>
      <c r="R3143" s="32">
        <f t="shared" si="296"/>
        <v>-21.847999999999985</v>
      </c>
      <c r="S3143" s="26">
        <f t="shared" si="297"/>
        <v>0</v>
      </c>
      <c r="T3143" s="26">
        <f t="shared" si="298"/>
        <v>0</v>
      </c>
    </row>
    <row r="3144" spans="13:20" ht="15" x14ac:dyDescent="0.3">
      <c r="M3144" s="34">
        <v>3138.5</v>
      </c>
      <c r="N3144" s="34">
        <v>17.2</v>
      </c>
      <c r="O3144" s="32">
        <f t="shared" si="294"/>
        <v>62.96</v>
      </c>
      <c r="P3144" s="37">
        <f t="shared" si="299"/>
        <v>75.551999999999992</v>
      </c>
      <c r="Q3144" s="32">
        <f t="shared" si="295"/>
        <v>-7.9600000000000009</v>
      </c>
      <c r="R3144" s="32">
        <f t="shared" si="296"/>
        <v>-20.551999999999992</v>
      </c>
      <c r="S3144" s="26">
        <f t="shared" si="297"/>
        <v>0</v>
      </c>
      <c r="T3144" s="26">
        <f t="shared" si="298"/>
        <v>0</v>
      </c>
    </row>
    <row r="3145" spans="13:20" ht="15" x14ac:dyDescent="0.3">
      <c r="M3145" s="34">
        <v>3139.5</v>
      </c>
      <c r="N3145" s="34">
        <v>15.6</v>
      </c>
      <c r="O3145" s="32">
        <f t="shared" si="294"/>
        <v>60.08</v>
      </c>
      <c r="P3145" s="37">
        <f t="shared" si="299"/>
        <v>72.095999999999989</v>
      </c>
      <c r="Q3145" s="32">
        <f t="shared" si="295"/>
        <v>-5.0799999999999983</v>
      </c>
      <c r="R3145" s="32">
        <f t="shared" si="296"/>
        <v>-17.095999999999989</v>
      </c>
      <c r="S3145" s="26">
        <f t="shared" si="297"/>
        <v>0</v>
      </c>
      <c r="T3145" s="26">
        <f t="shared" si="298"/>
        <v>0</v>
      </c>
    </row>
    <row r="3146" spans="13:20" ht="15" x14ac:dyDescent="0.3">
      <c r="M3146" s="34">
        <v>3140.5</v>
      </c>
      <c r="N3146" s="34">
        <v>14.4</v>
      </c>
      <c r="O3146" s="32">
        <f t="shared" si="294"/>
        <v>57.92</v>
      </c>
      <c r="P3146" s="37">
        <f t="shared" si="299"/>
        <v>69.504000000000005</v>
      </c>
      <c r="Q3146" s="32">
        <f t="shared" si="295"/>
        <v>-2.9200000000000017</v>
      </c>
      <c r="R3146" s="32">
        <f t="shared" si="296"/>
        <v>-14.504000000000005</v>
      </c>
      <c r="S3146" s="26">
        <f t="shared" si="297"/>
        <v>0</v>
      </c>
      <c r="T3146" s="26">
        <f t="shared" si="298"/>
        <v>0</v>
      </c>
    </row>
    <row r="3147" spans="13:20" ht="15" x14ac:dyDescent="0.3">
      <c r="M3147" s="34">
        <v>3141.5</v>
      </c>
      <c r="N3147" s="34">
        <v>13.3</v>
      </c>
      <c r="O3147" s="32">
        <f t="shared" si="294"/>
        <v>55.94</v>
      </c>
      <c r="P3147" s="37">
        <f t="shared" si="299"/>
        <v>67.128</v>
      </c>
      <c r="Q3147" s="32">
        <f t="shared" si="295"/>
        <v>-0.93999999999999773</v>
      </c>
      <c r="R3147" s="32">
        <f t="shared" si="296"/>
        <v>-12.128</v>
      </c>
      <c r="S3147" s="26">
        <f t="shared" si="297"/>
        <v>0</v>
      </c>
      <c r="T3147" s="26">
        <f t="shared" si="298"/>
        <v>0</v>
      </c>
    </row>
    <row r="3148" spans="13:20" ht="15" x14ac:dyDescent="0.3">
      <c r="M3148" s="34">
        <v>3142.5</v>
      </c>
      <c r="N3148" s="34">
        <v>12.8</v>
      </c>
      <c r="O3148" s="32">
        <f t="shared" si="294"/>
        <v>55.040000000000006</v>
      </c>
      <c r="P3148" s="37">
        <f t="shared" si="299"/>
        <v>66.048000000000002</v>
      </c>
      <c r="Q3148" s="32">
        <f t="shared" si="295"/>
        <v>-4.0000000000006253E-2</v>
      </c>
      <c r="R3148" s="32">
        <f t="shared" si="296"/>
        <v>-11.048000000000002</v>
      </c>
      <c r="S3148" s="26">
        <f t="shared" si="297"/>
        <v>0</v>
      </c>
      <c r="T3148" s="26">
        <f t="shared" si="298"/>
        <v>0</v>
      </c>
    </row>
    <row r="3149" spans="13:20" ht="15" x14ac:dyDescent="0.3">
      <c r="M3149" s="34">
        <v>3143.5</v>
      </c>
      <c r="N3149" s="34">
        <v>12.2</v>
      </c>
      <c r="O3149" s="32">
        <f t="shared" si="294"/>
        <v>53.96</v>
      </c>
      <c r="P3149" s="37">
        <f t="shared" si="299"/>
        <v>64.751999999999995</v>
      </c>
      <c r="Q3149" s="32">
        <f t="shared" si="295"/>
        <v>1.0399999999999991</v>
      </c>
      <c r="R3149" s="32">
        <f t="shared" si="296"/>
        <v>-9.7519999999999953</v>
      </c>
      <c r="S3149" s="26">
        <f t="shared" si="297"/>
        <v>1</v>
      </c>
      <c r="T3149" s="26">
        <f t="shared" si="298"/>
        <v>0</v>
      </c>
    </row>
    <row r="3150" spans="13:20" ht="15" x14ac:dyDescent="0.3">
      <c r="M3150" s="34">
        <v>3144.5</v>
      </c>
      <c r="N3150" s="34">
        <v>11.1</v>
      </c>
      <c r="O3150" s="32">
        <f t="shared" si="294"/>
        <v>51.980000000000004</v>
      </c>
      <c r="P3150" s="37">
        <f t="shared" si="299"/>
        <v>62.376000000000005</v>
      </c>
      <c r="Q3150" s="32">
        <f t="shared" si="295"/>
        <v>3.019999999999996</v>
      </c>
      <c r="R3150" s="32">
        <f t="shared" si="296"/>
        <v>-7.3760000000000048</v>
      </c>
      <c r="S3150" s="26">
        <f t="shared" si="297"/>
        <v>1</v>
      </c>
      <c r="T3150" s="26">
        <f t="shared" si="298"/>
        <v>0</v>
      </c>
    </row>
    <row r="3151" spans="13:20" ht="15" x14ac:dyDescent="0.3">
      <c r="M3151" s="34">
        <v>3145.5</v>
      </c>
      <c r="N3151" s="34">
        <v>11.1</v>
      </c>
      <c r="O3151" s="32">
        <f t="shared" si="294"/>
        <v>51.980000000000004</v>
      </c>
      <c r="P3151" s="37">
        <f t="shared" si="299"/>
        <v>62.376000000000005</v>
      </c>
      <c r="Q3151" s="32">
        <f t="shared" si="295"/>
        <v>3.019999999999996</v>
      </c>
      <c r="R3151" s="32">
        <f t="shared" si="296"/>
        <v>-7.3760000000000048</v>
      </c>
      <c r="S3151" s="26">
        <f t="shared" si="297"/>
        <v>1</v>
      </c>
      <c r="T3151" s="26">
        <f t="shared" si="298"/>
        <v>0</v>
      </c>
    </row>
    <row r="3152" spans="13:20" ht="15" x14ac:dyDescent="0.3">
      <c r="M3152" s="34">
        <v>3146.5</v>
      </c>
      <c r="N3152" s="34">
        <v>10.6</v>
      </c>
      <c r="O3152" s="32">
        <f t="shared" si="294"/>
        <v>51.08</v>
      </c>
      <c r="P3152" s="37">
        <f t="shared" si="299"/>
        <v>61.295999999999992</v>
      </c>
      <c r="Q3152" s="32">
        <f t="shared" si="295"/>
        <v>3.9200000000000017</v>
      </c>
      <c r="R3152" s="32">
        <f t="shared" si="296"/>
        <v>-6.2959999999999923</v>
      </c>
      <c r="S3152" s="26">
        <f t="shared" si="297"/>
        <v>1</v>
      </c>
      <c r="T3152" s="26">
        <f t="shared" si="298"/>
        <v>0</v>
      </c>
    </row>
    <row r="3153" spans="13:20" ht="15" x14ac:dyDescent="0.3">
      <c r="M3153" s="34">
        <v>3147.5</v>
      </c>
      <c r="N3153" s="34">
        <v>10</v>
      </c>
      <c r="O3153" s="32">
        <f t="shared" si="294"/>
        <v>50</v>
      </c>
      <c r="P3153" s="37">
        <f t="shared" si="299"/>
        <v>60</v>
      </c>
      <c r="Q3153" s="32">
        <f t="shared" si="295"/>
        <v>5</v>
      </c>
      <c r="R3153" s="32">
        <f t="shared" si="296"/>
        <v>-5</v>
      </c>
      <c r="S3153" s="26">
        <f t="shared" si="297"/>
        <v>1</v>
      </c>
      <c r="T3153" s="26">
        <f t="shared" si="298"/>
        <v>0</v>
      </c>
    </row>
    <row r="3154" spans="13:20" ht="15" x14ac:dyDescent="0.3">
      <c r="M3154" s="34">
        <v>3148.5</v>
      </c>
      <c r="N3154" s="34">
        <v>10</v>
      </c>
      <c r="O3154" s="32">
        <f t="shared" si="294"/>
        <v>50</v>
      </c>
      <c r="P3154" s="37">
        <f t="shared" si="299"/>
        <v>60</v>
      </c>
      <c r="Q3154" s="32">
        <f t="shared" si="295"/>
        <v>5</v>
      </c>
      <c r="R3154" s="32">
        <f t="shared" si="296"/>
        <v>-5</v>
      </c>
      <c r="S3154" s="26">
        <f t="shared" si="297"/>
        <v>1</v>
      </c>
      <c r="T3154" s="26">
        <f t="shared" si="298"/>
        <v>0</v>
      </c>
    </row>
    <row r="3155" spans="13:20" ht="15" x14ac:dyDescent="0.3">
      <c r="M3155" s="34">
        <v>3149.5</v>
      </c>
      <c r="N3155" s="34">
        <v>11.7</v>
      </c>
      <c r="O3155" s="32">
        <f t="shared" si="294"/>
        <v>53.06</v>
      </c>
      <c r="P3155" s="37">
        <f t="shared" si="299"/>
        <v>63.671999999999997</v>
      </c>
      <c r="Q3155" s="32">
        <f t="shared" si="295"/>
        <v>1.9399999999999977</v>
      </c>
      <c r="R3155" s="32">
        <f t="shared" si="296"/>
        <v>-8.671999999999997</v>
      </c>
      <c r="S3155" s="26">
        <f t="shared" si="297"/>
        <v>1</v>
      </c>
      <c r="T3155" s="26">
        <f t="shared" si="298"/>
        <v>0</v>
      </c>
    </row>
    <row r="3156" spans="13:20" ht="15" x14ac:dyDescent="0.3">
      <c r="M3156" s="34">
        <v>3150.5</v>
      </c>
      <c r="N3156" s="34">
        <v>13.9</v>
      </c>
      <c r="O3156" s="32">
        <f t="shared" si="294"/>
        <v>57.019999999999996</v>
      </c>
      <c r="P3156" s="37">
        <f t="shared" si="299"/>
        <v>68.423999999999992</v>
      </c>
      <c r="Q3156" s="32">
        <f t="shared" si="295"/>
        <v>-2.019999999999996</v>
      </c>
      <c r="R3156" s="32">
        <f t="shared" si="296"/>
        <v>-13.423999999999992</v>
      </c>
      <c r="S3156" s="26">
        <f t="shared" si="297"/>
        <v>0</v>
      </c>
      <c r="T3156" s="26">
        <f t="shared" si="298"/>
        <v>0</v>
      </c>
    </row>
    <row r="3157" spans="13:20" ht="15" x14ac:dyDescent="0.3">
      <c r="M3157" s="34">
        <v>3151.5</v>
      </c>
      <c r="N3157" s="34">
        <v>15.6</v>
      </c>
      <c r="O3157" s="32">
        <f t="shared" si="294"/>
        <v>60.08</v>
      </c>
      <c r="P3157" s="37">
        <f t="shared" si="299"/>
        <v>72.095999999999989</v>
      </c>
      <c r="Q3157" s="32">
        <f t="shared" si="295"/>
        <v>-5.0799999999999983</v>
      </c>
      <c r="R3157" s="32">
        <f t="shared" si="296"/>
        <v>-17.095999999999989</v>
      </c>
      <c r="S3157" s="26">
        <f t="shared" si="297"/>
        <v>0</v>
      </c>
      <c r="T3157" s="26">
        <f t="shared" si="298"/>
        <v>0</v>
      </c>
    </row>
    <row r="3158" spans="13:20" ht="15" x14ac:dyDescent="0.3">
      <c r="M3158" s="34">
        <v>3152.5</v>
      </c>
      <c r="N3158" s="34">
        <v>17.8</v>
      </c>
      <c r="O3158" s="32">
        <f t="shared" si="294"/>
        <v>64.039999999999992</v>
      </c>
      <c r="P3158" s="37">
        <f t="shared" si="299"/>
        <v>76.847999999999985</v>
      </c>
      <c r="Q3158" s="32">
        <f t="shared" si="295"/>
        <v>-9.039999999999992</v>
      </c>
      <c r="R3158" s="32">
        <f t="shared" si="296"/>
        <v>-21.847999999999985</v>
      </c>
      <c r="S3158" s="26">
        <f t="shared" si="297"/>
        <v>0</v>
      </c>
      <c r="T3158" s="26">
        <f t="shared" si="298"/>
        <v>0</v>
      </c>
    </row>
    <row r="3159" spans="13:20" ht="15" x14ac:dyDescent="0.3">
      <c r="M3159" s="34">
        <v>3153.5</v>
      </c>
      <c r="N3159" s="34">
        <v>20</v>
      </c>
      <c r="O3159" s="32">
        <f t="shared" si="294"/>
        <v>68</v>
      </c>
      <c r="P3159" s="37">
        <f t="shared" si="299"/>
        <v>81.599999999999994</v>
      </c>
      <c r="Q3159" s="32">
        <f t="shared" si="295"/>
        <v>-13</v>
      </c>
      <c r="R3159" s="32">
        <f t="shared" si="296"/>
        <v>-26.599999999999994</v>
      </c>
      <c r="S3159" s="26">
        <f t="shared" si="297"/>
        <v>0</v>
      </c>
      <c r="T3159" s="26">
        <f t="shared" si="298"/>
        <v>0</v>
      </c>
    </row>
    <row r="3160" spans="13:20" ht="15" x14ac:dyDescent="0.3">
      <c r="M3160" s="34">
        <v>3154.5</v>
      </c>
      <c r="N3160" s="34">
        <v>19.399999999999999</v>
      </c>
      <c r="O3160" s="32">
        <f t="shared" si="294"/>
        <v>66.92</v>
      </c>
      <c r="P3160" s="37">
        <f t="shared" si="299"/>
        <v>80.304000000000002</v>
      </c>
      <c r="Q3160" s="32">
        <f t="shared" si="295"/>
        <v>-11.920000000000002</v>
      </c>
      <c r="R3160" s="32">
        <f t="shared" si="296"/>
        <v>-25.304000000000002</v>
      </c>
      <c r="S3160" s="26">
        <f t="shared" si="297"/>
        <v>0</v>
      </c>
      <c r="T3160" s="26">
        <f t="shared" si="298"/>
        <v>0</v>
      </c>
    </row>
    <row r="3161" spans="13:20" ht="15" x14ac:dyDescent="0.3">
      <c r="M3161" s="34">
        <v>3155.5</v>
      </c>
      <c r="N3161" s="34">
        <v>18.3</v>
      </c>
      <c r="O3161" s="32">
        <f t="shared" si="294"/>
        <v>64.94</v>
      </c>
      <c r="P3161" s="37">
        <f t="shared" si="299"/>
        <v>77.927999999999997</v>
      </c>
      <c r="Q3161" s="32">
        <f t="shared" si="295"/>
        <v>-9.9399999999999977</v>
      </c>
      <c r="R3161" s="32">
        <f t="shared" si="296"/>
        <v>-22.927999999999997</v>
      </c>
      <c r="S3161" s="26">
        <f t="shared" si="297"/>
        <v>0</v>
      </c>
      <c r="T3161" s="26">
        <f t="shared" si="298"/>
        <v>0</v>
      </c>
    </row>
    <row r="3162" spans="13:20" ht="15" x14ac:dyDescent="0.3">
      <c r="M3162" s="34">
        <v>3156.5</v>
      </c>
      <c r="N3162" s="34">
        <v>20</v>
      </c>
      <c r="O3162" s="32">
        <f t="shared" si="294"/>
        <v>68</v>
      </c>
      <c r="P3162" s="37">
        <f t="shared" si="299"/>
        <v>81.599999999999994</v>
      </c>
      <c r="Q3162" s="32">
        <f t="shared" si="295"/>
        <v>-13</v>
      </c>
      <c r="R3162" s="32">
        <f t="shared" si="296"/>
        <v>-26.599999999999994</v>
      </c>
      <c r="S3162" s="26">
        <f t="shared" si="297"/>
        <v>0</v>
      </c>
      <c r="T3162" s="26">
        <f t="shared" si="298"/>
        <v>0</v>
      </c>
    </row>
    <row r="3163" spans="13:20" ht="15" x14ac:dyDescent="0.3">
      <c r="M3163" s="34">
        <v>3157.5</v>
      </c>
      <c r="N3163" s="34">
        <v>21.1</v>
      </c>
      <c r="O3163" s="32">
        <f t="shared" si="294"/>
        <v>69.98</v>
      </c>
      <c r="P3163" s="37">
        <f t="shared" si="299"/>
        <v>83.975999999999999</v>
      </c>
      <c r="Q3163" s="32">
        <f t="shared" si="295"/>
        <v>-14.980000000000004</v>
      </c>
      <c r="R3163" s="32">
        <f t="shared" si="296"/>
        <v>-28.975999999999999</v>
      </c>
      <c r="S3163" s="26">
        <f t="shared" si="297"/>
        <v>0</v>
      </c>
      <c r="T3163" s="26">
        <f t="shared" si="298"/>
        <v>0</v>
      </c>
    </row>
    <row r="3164" spans="13:20" ht="15" x14ac:dyDescent="0.3">
      <c r="M3164" s="34">
        <v>3158.5</v>
      </c>
      <c r="N3164" s="34">
        <v>22.8</v>
      </c>
      <c r="O3164" s="32">
        <f t="shared" si="294"/>
        <v>73.039999999999992</v>
      </c>
      <c r="P3164" s="37">
        <f t="shared" si="299"/>
        <v>87.647999999999982</v>
      </c>
      <c r="Q3164" s="32">
        <f t="shared" si="295"/>
        <v>-18.039999999999992</v>
      </c>
      <c r="R3164" s="32">
        <f t="shared" si="296"/>
        <v>-32.647999999999982</v>
      </c>
      <c r="S3164" s="26">
        <f t="shared" si="297"/>
        <v>0</v>
      </c>
      <c r="T3164" s="26">
        <f t="shared" si="298"/>
        <v>0</v>
      </c>
    </row>
    <row r="3165" spans="13:20" ht="15" x14ac:dyDescent="0.3">
      <c r="M3165" s="34">
        <v>3159.5</v>
      </c>
      <c r="N3165" s="34">
        <v>24.4</v>
      </c>
      <c r="O3165" s="32">
        <f t="shared" si="294"/>
        <v>75.92</v>
      </c>
      <c r="P3165" s="37">
        <f t="shared" si="299"/>
        <v>91.103999999999999</v>
      </c>
      <c r="Q3165" s="32">
        <f t="shared" si="295"/>
        <v>-20.92</v>
      </c>
      <c r="R3165" s="32">
        <f t="shared" si="296"/>
        <v>-36.103999999999999</v>
      </c>
      <c r="S3165" s="26">
        <f t="shared" si="297"/>
        <v>0</v>
      </c>
      <c r="T3165" s="26">
        <f t="shared" si="298"/>
        <v>0</v>
      </c>
    </row>
    <row r="3166" spans="13:20" ht="15" x14ac:dyDescent="0.3">
      <c r="M3166" s="34">
        <v>3160.5</v>
      </c>
      <c r="N3166" s="34">
        <v>22.2</v>
      </c>
      <c r="O3166" s="32">
        <f t="shared" si="294"/>
        <v>71.960000000000008</v>
      </c>
      <c r="P3166" s="37">
        <f t="shared" si="299"/>
        <v>86.352000000000004</v>
      </c>
      <c r="Q3166" s="32">
        <f t="shared" si="295"/>
        <v>-16.960000000000008</v>
      </c>
      <c r="R3166" s="32">
        <f t="shared" si="296"/>
        <v>-31.352000000000004</v>
      </c>
      <c r="S3166" s="26">
        <f t="shared" si="297"/>
        <v>0</v>
      </c>
      <c r="T3166" s="26">
        <f t="shared" si="298"/>
        <v>0</v>
      </c>
    </row>
    <row r="3167" spans="13:20" ht="15" x14ac:dyDescent="0.3">
      <c r="M3167" s="34">
        <v>3161.5</v>
      </c>
      <c r="N3167" s="34">
        <v>20.6</v>
      </c>
      <c r="O3167" s="32">
        <f t="shared" si="294"/>
        <v>69.080000000000013</v>
      </c>
      <c r="P3167" s="37">
        <f t="shared" si="299"/>
        <v>82.896000000000015</v>
      </c>
      <c r="Q3167" s="32">
        <f t="shared" si="295"/>
        <v>-14.080000000000013</v>
      </c>
      <c r="R3167" s="32">
        <f t="shared" si="296"/>
        <v>-27.896000000000015</v>
      </c>
      <c r="S3167" s="26">
        <f t="shared" si="297"/>
        <v>0</v>
      </c>
      <c r="T3167" s="26">
        <f t="shared" si="298"/>
        <v>0</v>
      </c>
    </row>
    <row r="3168" spans="13:20" ht="15" x14ac:dyDescent="0.3">
      <c r="M3168" s="34">
        <v>3162.5</v>
      </c>
      <c r="N3168" s="34">
        <v>18.899999999999999</v>
      </c>
      <c r="O3168" s="32">
        <f t="shared" si="294"/>
        <v>66.02</v>
      </c>
      <c r="P3168" s="37">
        <f t="shared" si="299"/>
        <v>79.22399999999999</v>
      </c>
      <c r="Q3168" s="32">
        <f t="shared" si="295"/>
        <v>-11.019999999999996</v>
      </c>
      <c r="R3168" s="32">
        <f t="shared" si="296"/>
        <v>-24.22399999999999</v>
      </c>
      <c r="S3168" s="26">
        <f t="shared" si="297"/>
        <v>0</v>
      </c>
      <c r="T3168" s="26">
        <f t="shared" si="298"/>
        <v>0</v>
      </c>
    </row>
    <row r="3169" spans="13:20" ht="15" x14ac:dyDescent="0.3">
      <c r="M3169" s="34">
        <v>3163.5</v>
      </c>
      <c r="N3169" s="34">
        <v>16.7</v>
      </c>
      <c r="O3169" s="32">
        <f t="shared" si="294"/>
        <v>62.06</v>
      </c>
      <c r="P3169" s="37">
        <f t="shared" si="299"/>
        <v>74.471999999999994</v>
      </c>
      <c r="Q3169" s="32">
        <f t="shared" si="295"/>
        <v>-7.0600000000000023</v>
      </c>
      <c r="R3169" s="32">
        <f t="shared" si="296"/>
        <v>-19.471999999999994</v>
      </c>
      <c r="S3169" s="26">
        <f t="shared" si="297"/>
        <v>0</v>
      </c>
      <c r="T3169" s="26">
        <f t="shared" si="298"/>
        <v>0</v>
      </c>
    </row>
    <row r="3170" spans="13:20" ht="15" x14ac:dyDescent="0.3">
      <c r="M3170" s="34">
        <v>3164.5</v>
      </c>
      <c r="N3170" s="34">
        <v>15.6</v>
      </c>
      <c r="O3170" s="32">
        <f t="shared" si="294"/>
        <v>60.08</v>
      </c>
      <c r="P3170" s="37">
        <f t="shared" si="299"/>
        <v>72.095999999999989</v>
      </c>
      <c r="Q3170" s="32">
        <f t="shared" si="295"/>
        <v>-5.0799999999999983</v>
      </c>
      <c r="R3170" s="32">
        <f t="shared" si="296"/>
        <v>-17.095999999999989</v>
      </c>
      <c r="S3170" s="26">
        <f t="shared" si="297"/>
        <v>0</v>
      </c>
      <c r="T3170" s="26">
        <f t="shared" si="298"/>
        <v>0</v>
      </c>
    </row>
    <row r="3171" spans="13:20" ht="15" x14ac:dyDescent="0.3">
      <c r="M3171" s="34">
        <v>3165.5</v>
      </c>
      <c r="N3171" s="34">
        <v>15</v>
      </c>
      <c r="O3171" s="32">
        <f t="shared" si="294"/>
        <v>59</v>
      </c>
      <c r="P3171" s="37">
        <f t="shared" si="299"/>
        <v>70.8</v>
      </c>
      <c r="Q3171" s="32">
        <f t="shared" si="295"/>
        <v>-4</v>
      </c>
      <c r="R3171" s="32">
        <f t="shared" si="296"/>
        <v>-15.799999999999997</v>
      </c>
      <c r="S3171" s="26">
        <f t="shared" si="297"/>
        <v>0</v>
      </c>
      <c r="T3171" s="26">
        <f t="shared" si="298"/>
        <v>0</v>
      </c>
    </row>
    <row r="3172" spans="13:20" ht="15" x14ac:dyDescent="0.3">
      <c r="M3172" s="34">
        <v>3166.5</v>
      </c>
      <c r="N3172" s="34">
        <v>13.9</v>
      </c>
      <c r="O3172" s="32">
        <f t="shared" si="294"/>
        <v>57.019999999999996</v>
      </c>
      <c r="P3172" s="37">
        <f t="shared" si="299"/>
        <v>68.423999999999992</v>
      </c>
      <c r="Q3172" s="32">
        <f t="shared" si="295"/>
        <v>-2.019999999999996</v>
      </c>
      <c r="R3172" s="32">
        <f t="shared" si="296"/>
        <v>-13.423999999999992</v>
      </c>
      <c r="S3172" s="26">
        <f t="shared" si="297"/>
        <v>0</v>
      </c>
      <c r="T3172" s="26">
        <f t="shared" si="298"/>
        <v>0</v>
      </c>
    </row>
    <row r="3173" spans="13:20" ht="15" x14ac:dyDescent="0.3">
      <c r="M3173" s="34">
        <v>3167.5</v>
      </c>
      <c r="N3173" s="34">
        <v>13.3</v>
      </c>
      <c r="O3173" s="32">
        <f t="shared" si="294"/>
        <v>55.94</v>
      </c>
      <c r="P3173" s="37">
        <f t="shared" si="299"/>
        <v>67.128</v>
      </c>
      <c r="Q3173" s="32">
        <f t="shared" si="295"/>
        <v>-0.93999999999999773</v>
      </c>
      <c r="R3173" s="32">
        <f t="shared" si="296"/>
        <v>-12.128</v>
      </c>
      <c r="S3173" s="26">
        <f t="shared" si="297"/>
        <v>0</v>
      </c>
      <c r="T3173" s="26">
        <f t="shared" si="298"/>
        <v>0</v>
      </c>
    </row>
    <row r="3174" spans="13:20" ht="15" x14ac:dyDescent="0.3">
      <c r="M3174" s="34">
        <v>3168.5</v>
      </c>
      <c r="N3174" s="34">
        <v>12.8</v>
      </c>
      <c r="O3174" s="32">
        <f t="shared" si="294"/>
        <v>55.040000000000006</v>
      </c>
      <c r="P3174" s="37">
        <f t="shared" si="299"/>
        <v>66.048000000000002</v>
      </c>
      <c r="Q3174" s="32">
        <f t="shared" si="295"/>
        <v>-4.0000000000006253E-2</v>
      </c>
      <c r="R3174" s="32">
        <f t="shared" si="296"/>
        <v>-11.048000000000002</v>
      </c>
      <c r="S3174" s="26">
        <f t="shared" si="297"/>
        <v>0</v>
      </c>
      <c r="T3174" s="26">
        <f t="shared" si="298"/>
        <v>0</v>
      </c>
    </row>
    <row r="3175" spans="13:20" ht="15" x14ac:dyDescent="0.3">
      <c r="M3175" s="34">
        <v>3169.5</v>
      </c>
      <c r="N3175" s="34">
        <v>12.8</v>
      </c>
      <c r="O3175" s="32">
        <f t="shared" si="294"/>
        <v>55.040000000000006</v>
      </c>
      <c r="P3175" s="37">
        <f t="shared" si="299"/>
        <v>66.048000000000002</v>
      </c>
      <c r="Q3175" s="32">
        <f t="shared" si="295"/>
        <v>-4.0000000000006253E-2</v>
      </c>
      <c r="R3175" s="32">
        <f t="shared" si="296"/>
        <v>-11.048000000000002</v>
      </c>
      <c r="S3175" s="26">
        <f t="shared" si="297"/>
        <v>0</v>
      </c>
      <c r="T3175" s="26">
        <f t="shared" si="298"/>
        <v>0</v>
      </c>
    </row>
    <row r="3176" spans="13:20" ht="15" x14ac:dyDescent="0.3">
      <c r="M3176" s="34">
        <v>3170.5</v>
      </c>
      <c r="N3176" s="34">
        <v>12.8</v>
      </c>
      <c r="O3176" s="32">
        <f t="shared" si="294"/>
        <v>55.040000000000006</v>
      </c>
      <c r="P3176" s="37">
        <f t="shared" si="299"/>
        <v>66.048000000000002</v>
      </c>
      <c r="Q3176" s="32">
        <f t="shared" si="295"/>
        <v>-4.0000000000006253E-2</v>
      </c>
      <c r="R3176" s="32">
        <f t="shared" si="296"/>
        <v>-11.048000000000002</v>
      </c>
      <c r="S3176" s="26">
        <f t="shared" si="297"/>
        <v>0</v>
      </c>
      <c r="T3176" s="26">
        <f t="shared" si="298"/>
        <v>0</v>
      </c>
    </row>
    <row r="3177" spans="13:20" ht="15" x14ac:dyDescent="0.3">
      <c r="M3177" s="34">
        <v>3171.5</v>
      </c>
      <c r="N3177" s="34">
        <v>11.7</v>
      </c>
      <c r="O3177" s="32">
        <f t="shared" si="294"/>
        <v>53.06</v>
      </c>
      <c r="P3177" s="37">
        <f t="shared" si="299"/>
        <v>63.671999999999997</v>
      </c>
      <c r="Q3177" s="32">
        <f t="shared" si="295"/>
        <v>1.9399999999999977</v>
      </c>
      <c r="R3177" s="32">
        <f t="shared" si="296"/>
        <v>-8.671999999999997</v>
      </c>
      <c r="S3177" s="26">
        <f t="shared" si="297"/>
        <v>1</v>
      </c>
      <c r="T3177" s="26">
        <f t="shared" si="298"/>
        <v>0</v>
      </c>
    </row>
    <row r="3178" spans="13:20" ht="15" x14ac:dyDescent="0.3">
      <c r="M3178" s="34">
        <v>3172.5</v>
      </c>
      <c r="N3178" s="34">
        <v>11.1</v>
      </c>
      <c r="O3178" s="32">
        <f t="shared" si="294"/>
        <v>51.980000000000004</v>
      </c>
      <c r="P3178" s="37">
        <f t="shared" si="299"/>
        <v>62.376000000000005</v>
      </c>
      <c r="Q3178" s="32">
        <f t="shared" si="295"/>
        <v>3.019999999999996</v>
      </c>
      <c r="R3178" s="32">
        <f t="shared" si="296"/>
        <v>-7.3760000000000048</v>
      </c>
      <c r="S3178" s="26">
        <f t="shared" si="297"/>
        <v>1</v>
      </c>
      <c r="T3178" s="26">
        <f t="shared" si="298"/>
        <v>0</v>
      </c>
    </row>
    <row r="3179" spans="13:20" ht="15" x14ac:dyDescent="0.3">
      <c r="M3179" s="34">
        <v>3173.5</v>
      </c>
      <c r="N3179" s="34">
        <v>11.1</v>
      </c>
      <c r="O3179" s="32">
        <f t="shared" si="294"/>
        <v>51.980000000000004</v>
      </c>
      <c r="P3179" s="37">
        <f t="shared" si="299"/>
        <v>62.376000000000005</v>
      </c>
      <c r="Q3179" s="32">
        <f t="shared" si="295"/>
        <v>3.019999999999996</v>
      </c>
      <c r="R3179" s="32">
        <f t="shared" si="296"/>
        <v>-7.3760000000000048</v>
      </c>
      <c r="S3179" s="26">
        <f t="shared" si="297"/>
        <v>1</v>
      </c>
      <c r="T3179" s="26">
        <f t="shared" si="298"/>
        <v>0</v>
      </c>
    </row>
    <row r="3180" spans="13:20" ht="15" x14ac:dyDescent="0.3">
      <c r="M3180" s="34">
        <v>3174.5</v>
      </c>
      <c r="N3180" s="34">
        <v>11.7</v>
      </c>
      <c r="O3180" s="32">
        <f t="shared" si="294"/>
        <v>53.06</v>
      </c>
      <c r="P3180" s="37">
        <f t="shared" si="299"/>
        <v>63.671999999999997</v>
      </c>
      <c r="Q3180" s="32">
        <f t="shared" si="295"/>
        <v>1.9399999999999977</v>
      </c>
      <c r="R3180" s="32">
        <f t="shared" si="296"/>
        <v>-8.671999999999997</v>
      </c>
      <c r="S3180" s="26">
        <f t="shared" si="297"/>
        <v>1</v>
      </c>
      <c r="T3180" s="26">
        <f t="shared" si="298"/>
        <v>0</v>
      </c>
    </row>
    <row r="3181" spans="13:20" ht="15" x14ac:dyDescent="0.3">
      <c r="M3181" s="34">
        <v>3175.5</v>
      </c>
      <c r="N3181" s="34">
        <v>12.2</v>
      </c>
      <c r="O3181" s="32">
        <f t="shared" si="294"/>
        <v>53.96</v>
      </c>
      <c r="P3181" s="37">
        <f t="shared" si="299"/>
        <v>64.751999999999995</v>
      </c>
      <c r="Q3181" s="32">
        <f t="shared" si="295"/>
        <v>1.0399999999999991</v>
      </c>
      <c r="R3181" s="32">
        <f t="shared" si="296"/>
        <v>-9.7519999999999953</v>
      </c>
      <c r="S3181" s="26">
        <f t="shared" si="297"/>
        <v>1</v>
      </c>
      <c r="T3181" s="26">
        <f t="shared" si="298"/>
        <v>0</v>
      </c>
    </row>
    <row r="3182" spans="13:20" ht="15" x14ac:dyDescent="0.3">
      <c r="M3182" s="34">
        <v>3176.5</v>
      </c>
      <c r="N3182" s="34">
        <v>13.9</v>
      </c>
      <c r="O3182" s="32">
        <f t="shared" si="294"/>
        <v>57.019999999999996</v>
      </c>
      <c r="P3182" s="37">
        <f t="shared" si="299"/>
        <v>68.423999999999992</v>
      </c>
      <c r="Q3182" s="32">
        <f t="shared" si="295"/>
        <v>-2.019999999999996</v>
      </c>
      <c r="R3182" s="32">
        <f t="shared" si="296"/>
        <v>-13.423999999999992</v>
      </c>
      <c r="S3182" s="26">
        <f t="shared" si="297"/>
        <v>0</v>
      </c>
      <c r="T3182" s="26">
        <f t="shared" si="298"/>
        <v>0</v>
      </c>
    </row>
    <row r="3183" spans="13:20" ht="15" x14ac:dyDescent="0.3">
      <c r="M3183" s="34">
        <v>3177.5</v>
      </c>
      <c r="N3183" s="34">
        <v>15</v>
      </c>
      <c r="O3183" s="32">
        <f t="shared" si="294"/>
        <v>59</v>
      </c>
      <c r="P3183" s="37">
        <f t="shared" si="299"/>
        <v>70.8</v>
      </c>
      <c r="Q3183" s="32">
        <f t="shared" si="295"/>
        <v>-4</v>
      </c>
      <c r="R3183" s="32">
        <f t="shared" si="296"/>
        <v>-15.799999999999997</v>
      </c>
      <c r="S3183" s="26">
        <f t="shared" si="297"/>
        <v>0</v>
      </c>
      <c r="T3183" s="26">
        <f t="shared" si="298"/>
        <v>0</v>
      </c>
    </row>
    <row r="3184" spans="13:20" ht="15" x14ac:dyDescent="0.3">
      <c r="M3184" s="34">
        <v>3178.5</v>
      </c>
      <c r="N3184" s="34">
        <v>15</v>
      </c>
      <c r="O3184" s="32">
        <f t="shared" si="294"/>
        <v>59</v>
      </c>
      <c r="P3184" s="37">
        <f t="shared" si="299"/>
        <v>70.8</v>
      </c>
      <c r="Q3184" s="32">
        <f t="shared" si="295"/>
        <v>-4</v>
      </c>
      <c r="R3184" s="32">
        <f t="shared" si="296"/>
        <v>-15.799999999999997</v>
      </c>
      <c r="S3184" s="26">
        <f t="shared" si="297"/>
        <v>0</v>
      </c>
      <c r="T3184" s="26">
        <f t="shared" si="298"/>
        <v>0</v>
      </c>
    </row>
    <row r="3185" spans="13:20" ht="15" x14ac:dyDescent="0.3">
      <c r="M3185" s="34">
        <v>3179.5</v>
      </c>
      <c r="N3185" s="34">
        <v>16.100000000000001</v>
      </c>
      <c r="O3185" s="32">
        <f t="shared" si="294"/>
        <v>60.980000000000004</v>
      </c>
      <c r="P3185" s="37">
        <f t="shared" si="299"/>
        <v>73.176000000000002</v>
      </c>
      <c r="Q3185" s="32">
        <f t="shared" si="295"/>
        <v>-5.980000000000004</v>
      </c>
      <c r="R3185" s="32">
        <f t="shared" si="296"/>
        <v>-18.176000000000002</v>
      </c>
      <c r="S3185" s="26">
        <f t="shared" si="297"/>
        <v>0</v>
      </c>
      <c r="T3185" s="26">
        <f t="shared" si="298"/>
        <v>0</v>
      </c>
    </row>
    <row r="3186" spans="13:20" ht="15" x14ac:dyDescent="0.3">
      <c r="M3186" s="34">
        <v>3180.5</v>
      </c>
      <c r="N3186" s="34">
        <v>16.100000000000001</v>
      </c>
      <c r="O3186" s="32">
        <f t="shared" si="294"/>
        <v>60.980000000000004</v>
      </c>
      <c r="P3186" s="37">
        <f t="shared" si="299"/>
        <v>73.176000000000002</v>
      </c>
      <c r="Q3186" s="32">
        <f t="shared" si="295"/>
        <v>-5.980000000000004</v>
      </c>
      <c r="R3186" s="32">
        <f t="shared" si="296"/>
        <v>-18.176000000000002</v>
      </c>
      <c r="S3186" s="26">
        <f t="shared" si="297"/>
        <v>0</v>
      </c>
      <c r="T3186" s="26">
        <f t="shared" si="298"/>
        <v>0</v>
      </c>
    </row>
    <row r="3187" spans="13:20" ht="15" x14ac:dyDescent="0.3">
      <c r="M3187" s="34">
        <v>3181.5</v>
      </c>
      <c r="N3187" s="34">
        <v>17.8</v>
      </c>
      <c r="O3187" s="32">
        <f t="shared" si="294"/>
        <v>64.039999999999992</v>
      </c>
      <c r="P3187" s="37">
        <f t="shared" si="299"/>
        <v>76.847999999999985</v>
      </c>
      <c r="Q3187" s="32">
        <f t="shared" si="295"/>
        <v>-9.039999999999992</v>
      </c>
      <c r="R3187" s="32">
        <f t="shared" si="296"/>
        <v>-21.847999999999985</v>
      </c>
      <c r="S3187" s="26">
        <f t="shared" si="297"/>
        <v>0</v>
      </c>
      <c r="T3187" s="26">
        <f t="shared" si="298"/>
        <v>0</v>
      </c>
    </row>
    <row r="3188" spans="13:20" ht="15" x14ac:dyDescent="0.3">
      <c r="M3188" s="34">
        <v>3182.5</v>
      </c>
      <c r="N3188" s="34">
        <v>20</v>
      </c>
      <c r="O3188" s="32">
        <f t="shared" si="294"/>
        <v>68</v>
      </c>
      <c r="P3188" s="37">
        <f t="shared" si="299"/>
        <v>81.599999999999994</v>
      </c>
      <c r="Q3188" s="32">
        <f t="shared" si="295"/>
        <v>-13</v>
      </c>
      <c r="R3188" s="32">
        <f t="shared" si="296"/>
        <v>-26.599999999999994</v>
      </c>
      <c r="S3188" s="26">
        <f t="shared" si="297"/>
        <v>0</v>
      </c>
      <c r="T3188" s="26">
        <f t="shared" si="298"/>
        <v>0</v>
      </c>
    </row>
    <row r="3189" spans="13:20" ht="15" x14ac:dyDescent="0.3">
      <c r="M3189" s="34">
        <v>3183.5</v>
      </c>
      <c r="N3189" s="34">
        <v>20.6</v>
      </c>
      <c r="O3189" s="32">
        <f t="shared" si="294"/>
        <v>69.080000000000013</v>
      </c>
      <c r="P3189" s="37">
        <f t="shared" si="299"/>
        <v>82.896000000000015</v>
      </c>
      <c r="Q3189" s="32">
        <f t="shared" si="295"/>
        <v>-14.080000000000013</v>
      </c>
      <c r="R3189" s="32">
        <f t="shared" si="296"/>
        <v>-27.896000000000015</v>
      </c>
      <c r="S3189" s="26">
        <f t="shared" si="297"/>
        <v>0</v>
      </c>
      <c r="T3189" s="26">
        <f t="shared" si="298"/>
        <v>0</v>
      </c>
    </row>
    <row r="3190" spans="13:20" ht="15" x14ac:dyDescent="0.3">
      <c r="M3190" s="34">
        <v>3184.5</v>
      </c>
      <c r="N3190" s="34">
        <v>20.6</v>
      </c>
      <c r="O3190" s="32">
        <f t="shared" si="294"/>
        <v>69.080000000000013</v>
      </c>
      <c r="P3190" s="37">
        <f t="shared" si="299"/>
        <v>82.896000000000015</v>
      </c>
      <c r="Q3190" s="32">
        <f t="shared" si="295"/>
        <v>-14.080000000000013</v>
      </c>
      <c r="R3190" s="32">
        <f t="shared" si="296"/>
        <v>-27.896000000000015</v>
      </c>
      <c r="S3190" s="26">
        <f t="shared" si="297"/>
        <v>0</v>
      </c>
      <c r="T3190" s="26">
        <f t="shared" si="298"/>
        <v>0</v>
      </c>
    </row>
    <row r="3191" spans="13:20" ht="15" x14ac:dyDescent="0.3">
      <c r="M3191" s="34">
        <v>3185.5</v>
      </c>
      <c r="N3191" s="34">
        <v>18.3</v>
      </c>
      <c r="O3191" s="32">
        <f t="shared" si="294"/>
        <v>64.94</v>
      </c>
      <c r="P3191" s="37">
        <f t="shared" si="299"/>
        <v>77.927999999999997</v>
      </c>
      <c r="Q3191" s="32">
        <f t="shared" si="295"/>
        <v>-9.9399999999999977</v>
      </c>
      <c r="R3191" s="32">
        <f t="shared" si="296"/>
        <v>-22.927999999999997</v>
      </c>
      <c r="S3191" s="26">
        <f t="shared" si="297"/>
        <v>0</v>
      </c>
      <c r="T3191" s="26">
        <f t="shared" si="298"/>
        <v>0</v>
      </c>
    </row>
    <row r="3192" spans="13:20" ht="15" x14ac:dyDescent="0.3">
      <c r="M3192" s="34">
        <v>3186.5</v>
      </c>
      <c r="N3192" s="34">
        <v>16.7</v>
      </c>
      <c r="O3192" s="32">
        <f t="shared" si="294"/>
        <v>62.06</v>
      </c>
      <c r="P3192" s="37">
        <f t="shared" si="299"/>
        <v>74.471999999999994</v>
      </c>
      <c r="Q3192" s="32">
        <f t="shared" si="295"/>
        <v>-7.0600000000000023</v>
      </c>
      <c r="R3192" s="32">
        <f t="shared" si="296"/>
        <v>-19.471999999999994</v>
      </c>
      <c r="S3192" s="26">
        <f t="shared" si="297"/>
        <v>0</v>
      </c>
      <c r="T3192" s="26">
        <f t="shared" si="298"/>
        <v>0</v>
      </c>
    </row>
    <row r="3193" spans="13:20" ht="15" x14ac:dyDescent="0.3">
      <c r="M3193" s="34">
        <v>3187.5</v>
      </c>
      <c r="N3193" s="34">
        <v>16.100000000000001</v>
      </c>
      <c r="O3193" s="32">
        <f t="shared" si="294"/>
        <v>60.980000000000004</v>
      </c>
      <c r="P3193" s="37">
        <f t="shared" si="299"/>
        <v>73.176000000000002</v>
      </c>
      <c r="Q3193" s="32">
        <f t="shared" si="295"/>
        <v>-5.980000000000004</v>
      </c>
      <c r="R3193" s="32">
        <f t="shared" si="296"/>
        <v>-18.176000000000002</v>
      </c>
      <c r="S3193" s="26">
        <f t="shared" si="297"/>
        <v>0</v>
      </c>
      <c r="T3193" s="26">
        <f t="shared" si="298"/>
        <v>0</v>
      </c>
    </row>
    <row r="3194" spans="13:20" ht="15" x14ac:dyDescent="0.3">
      <c r="M3194" s="34">
        <v>3188.5</v>
      </c>
      <c r="N3194" s="34">
        <v>13.3</v>
      </c>
      <c r="O3194" s="32">
        <f t="shared" si="294"/>
        <v>55.94</v>
      </c>
      <c r="P3194" s="37">
        <f t="shared" si="299"/>
        <v>67.128</v>
      </c>
      <c r="Q3194" s="32">
        <f t="shared" si="295"/>
        <v>-0.93999999999999773</v>
      </c>
      <c r="R3194" s="32">
        <f t="shared" si="296"/>
        <v>-12.128</v>
      </c>
      <c r="S3194" s="26">
        <f t="shared" si="297"/>
        <v>0</v>
      </c>
      <c r="T3194" s="26">
        <f t="shared" si="298"/>
        <v>0</v>
      </c>
    </row>
    <row r="3195" spans="13:20" ht="15" x14ac:dyDescent="0.3">
      <c r="M3195" s="34">
        <v>3189.5</v>
      </c>
      <c r="N3195" s="34">
        <v>12.8</v>
      </c>
      <c r="O3195" s="32">
        <f t="shared" si="294"/>
        <v>55.040000000000006</v>
      </c>
      <c r="P3195" s="37">
        <f t="shared" si="299"/>
        <v>66.048000000000002</v>
      </c>
      <c r="Q3195" s="32">
        <f t="shared" si="295"/>
        <v>-4.0000000000006253E-2</v>
      </c>
      <c r="R3195" s="32">
        <f t="shared" si="296"/>
        <v>-11.048000000000002</v>
      </c>
      <c r="S3195" s="26">
        <f t="shared" si="297"/>
        <v>0</v>
      </c>
      <c r="T3195" s="26">
        <f t="shared" si="298"/>
        <v>0</v>
      </c>
    </row>
    <row r="3196" spans="13:20" ht="15" x14ac:dyDescent="0.3">
      <c r="M3196" s="34">
        <v>3190.5</v>
      </c>
      <c r="N3196" s="34">
        <v>12.8</v>
      </c>
      <c r="O3196" s="32">
        <f t="shared" si="294"/>
        <v>55.040000000000006</v>
      </c>
      <c r="P3196" s="37">
        <f t="shared" si="299"/>
        <v>66.048000000000002</v>
      </c>
      <c r="Q3196" s="32">
        <f t="shared" si="295"/>
        <v>-4.0000000000006253E-2</v>
      </c>
      <c r="R3196" s="32">
        <f t="shared" si="296"/>
        <v>-11.048000000000002</v>
      </c>
      <c r="S3196" s="26">
        <f t="shared" si="297"/>
        <v>0</v>
      </c>
      <c r="T3196" s="26">
        <f t="shared" si="298"/>
        <v>0</v>
      </c>
    </row>
    <row r="3197" spans="13:20" ht="15" x14ac:dyDescent="0.3">
      <c r="M3197" s="34">
        <v>3191.5</v>
      </c>
      <c r="N3197" s="34">
        <v>12.2</v>
      </c>
      <c r="O3197" s="32">
        <f t="shared" si="294"/>
        <v>53.96</v>
      </c>
      <c r="P3197" s="37">
        <f t="shared" si="299"/>
        <v>64.751999999999995</v>
      </c>
      <c r="Q3197" s="32">
        <f t="shared" si="295"/>
        <v>1.0399999999999991</v>
      </c>
      <c r="R3197" s="32">
        <f t="shared" si="296"/>
        <v>-9.7519999999999953</v>
      </c>
      <c r="S3197" s="26">
        <f t="shared" si="297"/>
        <v>1</v>
      </c>
      <c r="T3197" s="26">
        <f t="shared" si="298"/>
        <v>0</v>
      </c>
    </row>
    <row r="3198" spans="13:20" ht="15" x14ac:dyDescent="0.3">
      <c r="M3198" s="34">
        <v>3192.5</v>
      </c>
      <c r="N3198" s="34">
        <v>12.2</v>
      </c>
      <c r="O3198" s="32">
        <f t="shared" si="294"/>
        <v>53.96</v>
      </c>
      <c r="P3198" s="37">
        <f t="shared" si="299"/>
        <v>64.751999999999995</v>
      </c>
      <c r="Q3198" s="32">
        <f t="shared" si="295"/>
        <v>1.0399999999999991</v>
      </c>
      <c r="R3198" s="32">
        <f t="shared" si="296"/>
        <v>-9.7519999999999953</v>
      </c>
      <c r="S3198" s="26">
        <f t="shared" si="297"/>
        <v>1</v>
      </c>
      <c r="T3198" s="26">
        <f t="shared" si="298"/>
        <v>0</v>
      </c>
    </row>
    <row r="3199" spans="13:20" ht="15" x14ac:dyDescent="0.3">
      <c r="M3199" s="34">
        <v>3193.5</v>
      </c>
      <c r="N3199" s="34">
        <v>11.7</v>
      </c>
      <c r="O3199" s="32">
        <f t="shared" si="294"/>
        <v>53.06</v>
      </c>
      <c r="P3199" s="37">
        <f t="shared" si="299"/>
        <v>63.671999999999997</v>
      </c>
      <c r="Q3199" s="32">
        <f t="shared" si="295"/>
        <v>1.9399999999999977</v>
      </c>
      <c r="R3199" s="32">
        <f t="shared" si="296"/>
        <v>-8.671999999999997</v>
      </c>
      <c r="S3199" s="26">
        <f t="shared" si="297"/>
        <v>1</v>
      </c>
      <c r="T3199" s="26">
        <f t="shared" si="298"/>
        <v>0</v>
      </c>
    </row>
    <row r="3200" spans="13:20" ht="15" x14ac:dyDescent="0.3">
      <c r="M3200" s="34">
        <v>3194.5</v>
      </c>
      <c r="N3200" s="34">
        <v>11.7</v>
      </c>
      <c r="O3200" s="32">
        <f t="shared" si="294"/>
        <v>53.06</v>
      </c>
      <c r="P3200" s="37">
        <f t="shared" si="299"/>
        <v>63.671999999999997</v>
      </c>
      <c r="Q3200" s="32">
        <f t="shared" si="295"/>
        <v>1.9399999999999977</v>
      </c>
      <c r="R3200" s="32">
        <f t="shared" si="296"/>
        <v>-8.671999999999997</v>
      </c>
      <c r="S3200" s="26">
        <f t="shared" si="297"/>
        <v>1</v>
      </c>
      <c r="T3200" s="26">
        <f t="shared" si="298"/>
        <v>0</v>
      </c>
    </row>
    <row r="3201" spans="13:20" ht="15" x14ac:dyDescent="0.3">
      <c r="M3201" s="34">
        <v>3195.5</v>
      </c>
      <c r="N3201" s="34">
        <v>11.7</v>
      </c>
      <c r="O3201" s="32">
        <f t="shared" si="294"/>
        <v>53.06</v>
      </c>
      <c r="P3201" s="37">
        <f t="shared" si="299"/>
        <v>63.671999999999997</v>
      </c>
      <c r="Q3201" s="32">
        <f t="shared" si="295"/>
        <v>1.9399999999999977</v>
      </c>
      <c r="R3201" s="32">
        <f t="shared" si="296"/>
        <v>-8.671999999999997</v>
      </c>
      <c r="S3201" s="26">
        <f t="shared" si="297"/>
        <v>1</v>
      </c>
      <c r="T3201" s="26">
        <f t="shared" si="298"/>
        <v>0</v>
      </c>
    </row>
    <row r="3202" spans="13:20" ht="15" x14ac:dyDescent="0.3">
      <c r="M3202" s="34">
        <v>3196.5</v>
      </c>
      <c r="N3202" s="34">
        <v>11.1</v>
      </c>
      <c r="O3202" s="32">
        <f t="shared" si="294"/>
        <v>51.980000000000004</v>
      </c>
      <c r="P3202" s="37">
        <f t="shared" si="299"/>
        <v>62.376000000000005</v>
      </c>
      <c r="Q3202" s="32">
        <f t="shared" si="295"/>
        <v>3.019999999999996</v>
      </c>
      <c r="R3202" s="32">
        <f t="shared" si="296"/>
        <v>-7.3760000000000048</v>
      </c>
      <c r="S3202" s="26">
        <f t="shared" si="297"/>
        <v>1</v>
      </c>
      <c r="T3202" s="26">
        <f t="shared" si="298"/>
        <v>0</v>
      </c>
    </row>
    <row r="3203" spans="13:20" ht="15" x14ac:dyDescent="0.3">
      <c r="M3203" s="34">
        <v>3197.5</v>
      </c>
      <c r="N3203" s="34">
        <v>11.7</v>
      </c>
      <c r="O3203" s="32">
        <f t="shared" si="294"/>
        <v>53.06</v>
      </c>
      <c r="P3203" s="37">
        <f t="shared" si="299"/>
        <v>63.671999999999997</v>
      </c>
      <c r="Q3203" s="32">
        <f t="shared" si="295"/>
        <v>1.9399999999999977</v>
      </c>
      <c r="R3203" s="32">
        <f t="shared" si="296"/>
        <v>-8.671999999999997</v>
      </c>
      <c r="S3203" s="26">
        <f t="shared" si="297"/>
        <v>1</v>
      </c>
      <c r="T3203" s="26">
        <f t="shared" si="298"/>
        <v>0</v>
      </c>
    </row>
    <row r="3204" spans="13:20" ht="15" x14ac:dyDescent="0.3">
      <c r="M3204" s="34">
        <v>3198.5</v>
      </c>
      <c r="N3204" s="34">
        <v>12.2</v>
      </c>
      <c r="O3204" s="32">
        <f t="shared" si="294"/>
        <v>53.96</v>
      </c>
      <c r="P3204" s="37">
        <f t="shared" si="299"/>
        <v>64.751999999999995</v>
      </c>
      <c r="Q3204" s="32">
        <f t="shared" si="295"/>
        <v>1.0399999999999991</v>
      </c>
      <c r="R3204" s="32">
        <f t="shared" si="296"/>
        <v>-9.7519999999999953</v>
      </c>
      <c r="S3204" s="26">
        <f t="shared" si="297"/>
        <v>1</v>
      </c>
      <c r="T3204" s="26">
        <f t="shared" si="298"/>
        <v>0</v>
      </c>
    </row>
    <row r="3205" spans="13:20" ht="15" x14ac:dyDescent="0.3">
      <c r="M3205" s="34">
        <v>3199.5</v>
      </c>
      <c r="N3205" s="34">
        <v>13.3</v>
      </c>
      <c r="O3205" s="32">
        <f t="shared" si="294"/>
        <v>55.94</v>
      </c>
      <c r="P3205" s="37">
        <f t="shared" si="299"/>
        <v>67.128</v>
      </c>
      <c r="Q3205" s="32">
        <f t="shared" si="295"/>
        <v>-0.93999999999999773</v>
      </c>
      <c r="R3205" s="32">
        <f t="shared" si="296"/>
        <v>-12.128</v>
      </c>
      <c r="S3205" s="26">
        <f t="shared" si="297"/>
        <v>0</v>
      </c>
      <c r="T3205" s="26">
        <f t="shared" si="298"/>
        <v>0</v>
      </c>
    </row>
    <row r="3206" spans="13:20" ht="15" x14ac:dyDescent="0.3">
      <c r="M3206" s="34">
        <v>3200.5</v>
      </c>
      <c r="N3206" s="34">
        <v>13.9</v>
      </c>
      <c r="O3206" s="32">
        <f t="shared" ref="O3206:O3269" si="300">CONVERT(N3206,"C","F")</f>
        <v>57.019999999999996</v>
      </c>
      <c r="P3206" s="37">
        <f t="shared" si="299"/>
        <v>68.423999999999992</v>
      </c>
      <c r="Q3206" s="32">
        <f t="shared" ref="Q3206:Q3269" si="301">$L$3-O3206</f>
        <v>-2.019999999999996</v>
      </c>
      <c r="R3206" s="32">
        <f t="shared" ref="R3206:R3269" si="302">$L$3-P3206</f>
        <v>-13.423999999999992</v>
      </c>
      <c r="S3206" s="26">
        <f t="shared" ref="S3206:S3269" si="303">IF(O3206&lt;=$L$3, 1, 0)</f>
        <v>0</v>
      </c>
      <c r="T3206" s="26">
        <f t="shared" ref="T3206:T3269" si="304">IF(P3206&lt;=$L$3, 1, 0)</f>
        <v>0</v>
      </c>
    </row>
    <row r="3207" spans="13:20" ht="15" x14ac:dyDescent="0.3">
      <c r="M3207" s="34">
        <v>3201.5</v>
      </c>
      <c r="N3207" s="34">
        <v>14.4</v>
      </c>
      <c r="O3207" s="32">
        <f t="shared" si="300"/>
        <v>57.92</v>
      </c>
      <c r="P3207" s="37">
        <f t="shared" ref="P3207:P3270" si="305">O3207*1.2</f>
        <v>69.504000000000005</v>
      </c>
      <c r="Q3207" s="32">
        <f t="shared" si="301"/>
        <v>-2.9200000000000017</v>
      </c>
      <c r="R3207" s="32">
        <f t="shared" si="302"/>
        <v>-14.504000000000005</v>
      </c>
      <c r="S3207" s="26">
        <f t="shared" si="303"/>
        <v>0</v>
      </c>
      <c r="T3207" s="26">
        <f t="shared" si="304"/>
        <v>0</v>
      </c>
    </row>
    <row r="3208" spans="13:20" ht="15" x14ac:dyDescent="0.3">
      <c r="M3208" s="34">
        <v>3202.5</v>
      </c>
      <c r="N3208" s="34">
        <v>14.4</v>
      </c>
      <c r="O3208" s="32">
        <f t="shared" si="300"/>
        <v>57.92</v>
      </c>
      <c r="P3208" s="37">
        <f t="shared" si="305"/>
        <v>69.504000000000005</v>
      </c>
      <c r="Q3208" s="32">
        <f t="shared" si="301"/>
        <v>-2.9200000000000017</v>
      </c>
      <c r="R3208" s="32">
        <f t="shared" si="302"/>
        <v>-14.504000000000005</v>
      </c>
      <c r="S3208" s="26">
        <f t="shared" si="303"/>
        <v>0</v>
      </c>
      <c r="T3208" s="26">
        <f t="shared" si="304"/>
        <v>0</v>
      </c>
    </row>
    <row r="3209" spans="13:20" ht="15" x14ac:dyDescent="0.3">
      <c r="M3209" s="34">
        <v>3203.5</v>
      </c>
      <c r="N3209" s="34">
        <v>14.4</v>
      </c>
      <c r="O3209" s="32">
        <f t="shared" si="300"/>
        <v>57.92</v>
      </c>
      <c r="P3209" s="37">
        <f t="shared" si="305"/>
        <v>69.504000000000005</v>
      </c>
      <c r="Q3209" s="32">
        <f t="shared" si="301"/>
        <v>-2.9200000000000017</v>
      </c>
      <c r="R3209" s="32">
        <f t="shared" si="302"/>
        <v>-14.504000000000005</v>
      </c>
      <c r="S3209" s="26">
        <f t="shared" si="303"/>
        <v>0</v>
      </c>
      <c r="T3209" s="26">
        <f t="shared" si="304"/>
        <v>0</v>
      </c>
    </row>
    <row r="3210" spans="13:20" ht="15" x14ac:dyDescent="0.3">
      <c r="M3210" s="34">
        <v>3204.5</v>
      </c>
      <c r="N3210" s="34">
        <v>14.4</v>
      </c>
      <c r="O3210" s="32">
        <f t="shared" si="300"/>
        <v>57.92</v>
      </c>
      <c r="P3210" s="37">
        <f t="shared" si="305"/>
        <v>69.504000000000005</v>
      </c>
      <c r="Q3210" s="32">
        <f t="shared" si="301"/>
        <v>-2.9200000000000017</v>
      </c>
      <c r="R3210" s="32">
        <f t="shared" si="302"/>
        <v>-14.504000000000005</v>
      </c>
      <c r="S3210" s="26">
        <f t="shared" si="303"/>
        <v>0</v>
      </c>
      <c r="T3210" s="26">
        <f t="shared" si="304"/>
        <v>0</v>
      </c>
    </row>
    <row r="3211" spans="13:20" ht="15" x14ac:dyDescent="0.3">
      <c r="M3211" s="34">
        <v>3205.5</v>
      </c>
      <c r="N3211" s="34">
        <v>13.9</v>
      </c>
      <c r="O3211" s="32">
        <f t="shared" si="300"/>
        <v>57.019999999999996</v>
      </c>
      <c r="P3211" s="37">
        <f t="shared" si="305"/>
        <v>68.423999999999992</v>
      </c>
      <c r="Q3211" s="32">
        <f t="shared" si="301"/>
        <v>-2.019999999999996</v>
      </c>
      <c r="R3211" s="32">
        <f t="shared" si="302"/>
        <v>-13.423999999999992</v>
      </c>
      <c r="S3211" s="26">
        <f t="shared" si="303"/>
        <v>0</v>
      </c>
      <c r="T3211" s="26">
        <f t="shared" si="304"/>
        <v>0</v>
      </c>
    </row>
    <row r="3212" spans="13:20" ht="15" x14ac:dyDescent="0.3">
      <c r="M3212" s="34">
        <v>3206.5</v>
      </c>
      <c r="N3212" s="34">
        <v>13.3</v>
      </c>
      <c r="O3212" s="32">
        <f t="shared" si="300"/>
        <v>55.94</v>
      </c>
      <c r="P3212" s="37">
        <f t="shared" si="305"/>
        <v>67.128</v>
      </c>
      <c r="Q3212" s="32">
        <f t="shared" si="301"/>
        <v>-0.93999999999999773</v>
      </c>
      <c r="R3212" s="32">
        <f t="shared" si="302"/>
        <v>-12.128</v>
      </c>
      <c r="S3212" s="26">
        <f t="shared" si="303"/>
        <v>0</v>
      </c>
      <c r="T3212" s="26">
        <f t="shared" si="304"/>
        <v>0</v>
      </c>
    </row>
    <row r="3213" spans="13:20" ht="15" x14ac:dyDescent="0.3">
      <c r="M3213" s="34">
        <v>3207.5</v>
      </c>
      <c r="N3213" s="34">
        <v>12.8</v>
      </c>
      <c r="O3213" s="32">
        <f t="shared" si="300"/>
        <v>55.040000000000006</v>
      </c>
      <c r="P3213" s="37">
        <f t="shared" si="305"/>
        <v>66.048000000000002</v>
      </c>
      <c r="Q3213" s="32">
        <f t="shared" si="301"/>
        <v>-4.0000000000006253E-2</v>
      </c>
      <c r="R3213" s="32">
        <f t="shared" si="302"/>
        <v>-11.048000000000002</v>
      </c>
      <c r="S3213" s="26">
        <f t="shared" si="303"/>
        <v>0</v>
      </c>
      <c r="T3213" s="26">
        <f t="shared" si="304"/>
        <v>0</v>
      </c>
    </row>
    <row r="3214" spans="13:20" ht="15" x14ac:dyDescent="0.3">
      <c r="M3214" s="34">
        <v>3208.5</v>
      </c>
      <c r="N3214" s="34">
        <v>12.2</v>
      </c>
      <c r="O3214" s="32">
        <f t="shared" si="300"/>
        <v>53.96</v>
      </c>
      <c r="P3214" s="37">
        <f t="shared" si="305"/>
        <v>64.751999999999995</v>
      </c>
      <c r="Q3214" s="32">
        <f t="shared" si="301"/>
        <v>1.0399999999999991</v>
      </c>
      <c r="R3214" s="32">
        <f t="shared" si="302"/>
        <v>-9.7519999999999953</v>
      </c>
      <c r="S3214" s="26">
        <f t="shared" si="303"/>
        <v>1</v>
      </c>
      <c r="T3214" s="26">
        <f t="shared" si="304"/>
        <v>0</v>
      </c>
    </row>
    <row r="3215" spans="13:20" ht="15" x14ac:dyDescent="0.3">
      <c r="M3215" s="34">
        <v>3209.5</v>
      </c>
      <c r="N3215" s="34">
        <v>11.7</v>
      </c>
      <c r="O3215" s="32">
        <f t="shared" si="300"/>
        <v>53.06</v>
      </c>
      <c r="P3215" s="37">
        <f t="shared" si="305"/>
        <v>63.671999999999997</v>
      </c>
      <c r="Q3215" s="32">
        <f t="shared" si="301"/>
        <v>1.9399999999999977</v>
      </c>
      <c r="R3215" s="32">
        <f t="shared" si="302"/>
        <v>-8.671999999999997</v>
      </c>
      <c r="S3215" s="26">
        <f t="shared" si="303"/>
        <v>1</v>
      </c>
      <c r="T3215" s="26">
        <f t="shared" si="304"/>
        <v>0</v>
      </c>
    </row>
    <row r="3216" spans="13:20" ht="15" x14ac:dyDescent="0.3">
      <c r="M3216" s="34">
        <v>3210.5</v>
      </c>
      <c r="N3216" s="34">
        <v>11.1</v>
      </c>
      <c r="O3216" s="32">
        <f t="shared" si="300"/>
        <v>51.980000000000004</v>
      </c>
      <c r="P3216" s="37">
        <f t="shared" si="305"/>
        <v>62.376000000000005</v>
      </c>
      <c r="Q3216" s="32">
        <f t="shared" si="301"/>
        <v>3.019999999999996</v>
      </c>
      <c r="R3216" s="32">
        <f t="shared" si="302"/>
        <v>-7.3760000000000048</v>
      </c>
      <c r="S3216" s="26">
        <f t="shared" si="303"/>
        <v>1</v>
      </c>
      <c r="T3216" s="26">
        <f t="shared" si="304"/>
        <v>0</v>
      </c>
    </row>
    <row r="3217" spans="13:20" ht="15" x14ac:dyDescent="0.3">
      <c r="M3217" s="34">
        <v>3211.5</v>
      </c>
      <c r="N3217" s="34">
        <v>11.1</v>
      </c>
      <c r="O3217" s="32">
        <f t="shared" si="300"/>
        <v>51.980000000000004</v>
      </c>
      <c r="P3217" s="37">
        <f t="shared" si="305"/>
        <v>62.376000000000005</v>
      </c>
      <c r="Q3217" s="32">
        <f t="shared" si="301"/>
        <v>3.019999999999996</v>
      </c>
      <c r="R3217" s="32">
        <f t="shared" si="302"/>
        <v>-7.3760000000000048</v>
      </c>
      <c r="S3217" s="26">
        <f t="shared" si="303"/>
        <v>1</v>
      </c>
      <c r="T3217" s="26">
        <f t="shared" si="304"/>
        <v>0</v>
      </c>
    </row>
    <row r="3218" spans="13:20" ht="15" x14ac:dyDescent="0.3">
      <c r="M3218" s="34">
        <v>3212.5</v>
      </c>
      <c r="N3218" s="34">
        <v>10.6</v>
      </c>
      <c r="O3218" s="32">
        <f t="shared" si="300"/>
        <v>51.08</v>
      </c>
      <c r="P3218" s="37">
        <f t="shared" si="305"/>
        <v>61.295999999999992</v>
      </c>
      <c r="Q3218" s="32">
        <f t="shared" si="301"/>
        <v>3.9200000000000017</v>
      </c>
      <c r="R3218" s="32">
        <f t="shared" si="302"/>
        <v>-6.2959999999999923</v>
      </c>
      <c r="S3218" s="26">
        <f t="shared" si="303"/>
        <v>1</v>
      </c>
      <c r="T3218" s="26">
        <f t="shared" si="304"/>
        <v>0</v>
      </c>
    </row>
    <row r="3219" spans="13:20" ht="15" x14ac:dyDescent="0.3">
      <c r="M3219" s="34">
        <v>3213.5</v>
      </c>
      <c r="N3219" s="34">
        <v>10.6</v>
      </c>
      <c r="O3219" s="32">
        <f t="shared" si="300"/>
        <v>51.08</v>
      </c>
      <c r="P3219" s="37">
        <f t="shared" si="305"/>
        <v>61.295999999999992</v>
      </c>
      <c r="Q3219" s="32">
        <f t="shared" si="301"/>
        <v>3.9200000000000017</v>
      </c>
      <c r="R3219" s="32">
        <f t="shared" si="302"/>
        <v>-6.2959999999999923</v>
      </c>
      <c r="S3219" s="26">
        <f t="shared" si="303"/>
        <v>1</v>
      </c>
      <c r="T3219" s="26">
        <f t="shared" si="304"/>
        <v>0</v>
      </c>
    </row>
    <row r="3220" spans="13:20" ht="15" x14ac:dyDescent="0.3">
      <c r="M3220" s="34">
        <v>3214.5</v>
      </c>
      <c r="N3220" s="34">
        <v>10</v>
      </c>
      <c r="O3220" s="32">
        <f t="shared" si="300"/>
        <v>50</v>
      </c>
      <c r="P3220" s="37">
        <f t="shared" si="305"/>
        <v>60</v>
      </c>
      <c r="Q3220" s="32">
        <f t="shared" si="301"/>
        <v>5</v>
      </c>
      <c r="R3220" s="32">
        <f t="shared" si="302"/>
        <v>-5</v>
      </c>
      <c r="S3220" s="26">
        <f t="shared" si="303"/>
        <v>1</v>
      </c>
      <c r="T3220" s="26">
        <f t="shared" si="304"/>
        <v>0</v>
      </c>
    </row>
    <row r="3221" spans="13:20" ht="15" x14ac:dyDescent="0.3">
      <c r="M3221" s="34">
        <v>3215.5</v>
      </c>
      <c r="N3221" s="34">
        <v>10</v>
      </c>
      <c r="O3221" s="32">
        <f t="shared" si="300"/>
        <v>50</v>
      </c>
      <c r="P3221" s="37">
        <f t="shared" si="305"/>
        <v>60</v>
      </c>
      <c r="Q3221" s="32">
        <f t="shared" si="301"/>
        <v>5</v>
      </c>
      <c r="R3221" s="32">
        <f t="shared" si="302"/>
        <v>-5</v>
      </c>
      <c r="S3221" s="26">
        <f t="shared" si="303"/>
        <v>1</v>
      </c>
      <c r="T3221" s="26">
        <f t="shared" si="304"/>
        <v>0</v>
      </c>
    </row>
    <row r="3222" spans="13:20" ht="15" x14ac:dyDescent="0.3">
      <c r="M3222" s="34">
        <v>3216.5</v>
      </c>
      <c r="N3222" s="34">
        <v>10</v>
      </c>
      <c r="O3222" s="32">
        <f t="shared" si="300"/>
        <v>50</v>
      </c>
      <c r="P3222" s="37">
        <f t="shared" si="305"/>
        <v>60</v>
      </c>
      <c r="Q3222" s="32">
        <f t="shared" si="301"/>
        <v>5</v>
      </c>
      <c r="R3222" s="32">
        <f t="shared" si="302"/>
        <v>-5</v>
      </c>
      <c r="S3222" s="26">
        <f t="shared" si="303"/>
        <v>1</v>
      </c>
      <c r="T3222" s="26">
        <f t="shared" si="304"/>
        <v>0</v>
      </c>
    </row>
    <row r="3223" spans="13:20" ht="15" x14ac:dyDescent="0.3">
      <c r="M3223" s="34">
        <v>3217.5</v>
      </c>
      <c r="N3223" s="34">
        <v>10</v>
      </c>
      <c r="O3223" s="32">
        <f t="shared" si="300"/>
        <v>50</v>
      </c>
      <c r="P3223" s="37">
        <f t="shared" si="305"/>
        <v>60</v>
      </c>
      <c r="Q3223" s="32">
        <f t="shared" si="301"/>
        <v>5</v>
      </c>
      <c r="R3223" s="32">
        <f t="shared" si="302"/>
        <v>-5</v>
      </c>
      <c r="S3223" s="26">
        <f t="shared" si="303"/>
        <v>1</v>
      </c>
      <c r="T3223" s="26">
        <f t="shared" si="304"/>
        <v>0</v>
      </c>
    </row>
    <row r="3224" spans="13:20" ht="15" x14ac:dyDescent="0.3">
      <c r="M3224" s="34">
        <v>3218.5</v>
      </c>
      <c r="N3224" s="34">
        <v>9.4</v>
      </c>
      <c r="O3224" s="32">
        <f t="shared" si="300"/>
        <v>48.92</v>
      </c>
      <c r="P3224" s="37">
        <f t="shared" si="305"/>
        <v>58.704000000000001</v>
      </c>
      <c r="Q3224" s="32">
        <f t="shared" si="301"/>
        <v>6.0799999999999983</v>
      </c>
      <c r="R3224" s="32">
        <f t="shared" si="302"/>
        <v>-3.7040000000000006</v>
      </c>
      <c r="S3224" s="26">
        <f t="shared" si="303"/>
        <v>1</v>
      </c>
      <c r="T3224" s="26">
        <f t="shared" si="304"/>
        <v>0</v>
      </c>
    </row>
    <row r="3225" spans="13:20" ht="15" x14ac:dyDescent="0.3">
      <c r="M3225" s="34">
        <v>3219.5</v>
      </c>
      <c r="N3225" s="34">
        <v>9.4</v>
      </c>
      <c r="O3225" s="32">
        <f t="shared" si="300"/>
        <v>48.92</v>
      </c>
      <c r="P3225" s="37">
        <f t="shared" si="305"/>
        <v>58.704000000000001</v>
      </c>
      <c r="Q3225" s="32">
        <f t="shared" si="301"/>
        <v>6.0799999999999983</v>
      </c>
      <c r="R3225" s="32">
        <f t="shared" si="302"/>
        <v>-3.7040000000000006</v>
      </c>
      <c r="S3225" s="26">
        <f t="shared" si="303"/>
        <v>1</v>
      </c>
      <c r="T3225" s="26">
        <f t="shared" si="304"/>
        <v>0</v>
      </c>
    </row>
    <row r="3226" spans="13:20" ht="15" x14ac:dyDescent="0.3">
      <c r="M3226" s="34">
        <v>3220.5</v>
      </c>
      <c r="N3226" s="34">
        <v>9.4</v>
      </c>
      <c r="O3226" s="32">
        <f t="shared" si="300"/>
        <v>48.92</v>
      </c>
      <c r="P3226" s="37">
        <f t="shared" si="305"/>
        <v>58.704000000000001</v>
      </c>
      <c r="Q3226" s="32">
        <f t="shared" si="301"/>
        <v>6.0799999999999983</v>
      </c>
      <c r="R3226" s="32">
        <f t="shared" si="302"/>
        <v>-3.7040000000000006</v>
      </c>
      <c r="S3226" s="26">
        <f t="shared" si="303"/>
        <v>1</v>
      </c>
      <c r="T3226" s="26">
        <f t="shared" si="304"/>
        <v>0</v>
      </c>
    </row>
    <row r="3227" spans="13:20" ht="15" x14ac:dyDescent="0.3">
      <c r="M3227" s="34">
        <v>3221.5</v>
      </c>
      <c r="N3227" s="34">
        <v>9.4</v>
      </c>
      <c r="O3227" s="32">
        <f t="shared" si="300"/>
        <v>48.92</v>
      </c>
      <c r="P3227" s="37">
        <f t="shared" si="305"/>
        <v>58.704000000000001</v>
      </c>
      <c r="Q3227" s="32">
        <f t="shared" si="301"/>
        <v>6.0799999999999983</v>
      </c>
      <c r="R3227" s="32">
        <f t="shared" si="302"/>
        <v>-3.7040000000000006</v>
      </c>
      <c r="S3227" s="26">
        <f t="shared" si="303"/>
        <v>1</v>
      </c>
      <c r="T3227" s="26">
        <f t="shared" si="304"/>
        <v>0</v>
      </c>
    </row>
    <row r="3228" spans="13:20" ht="15" x14ac:dyDescent="0.3">
      <c r="M3228" s="34">
        <v>3222.5</v>
      </c>
      <c r="N3228" s="34">
        <v>9.4</v>
      </c>
      <c r="O3228" s="32">
        <f t="shared" si="300"/>
        <v>48.92</v>
      </c>
      <c r="P3228" s="37">
        <f t="shared" si="305"/>
        <v>58.704000000000001</v>
      </c>
      <c r="Q3228" s="32">
        <f t="shared" si="301"/>
        <v>6.0799999999999983</v>
      </c>
      <c r="R3228" s="32">
        <f t="shared" si="302"/>
        <v>-3.7040000000000006</v>
      </c>
      <c r="S3228" s="26">
        <f t="shared" si="303"/>
        <v>1</v>
      </c>
      <c r="T3228" s="26">
        <f t="shared" si="304"/>
        <v>0</v>
      </c>
    </row>
    <row r="3229" spans="13:20" ht="15" x14ac:dyDescent="0.3">
      <c r="M3229" s="34">
        <v>3223.5</v>
      </c>
      <c r="N3229" s="34">
        <v>9.4</v>
      </c>
      <c r="O3229" s="32">
        <f t="shared" si="300"/>
        <v>48.92</v>
      </c>
      <c r="P3229" s="37">
        <f t="shared" si="305"/>
        <v>58.704000000000001</v>
      </c>
      <c r="Q3229" s="32">
        <f t="shared" si="301"/>
        <v>6.0799999999999983</v>
      </c>
      <c r="R3229" s="32">
        <f t="shared" si="302"/>
        <v>-3.7040000000000006</v>
      </c>
      <c r="S3229" s="26">
        <f t="shared" si="303"/>
        <v>1</v>
      </c>
      <c r="T3229" s="26">
        <f t="shared" si="304"/>
        <v>0</v>
      </c>
    </row>
    <row r="3230" spans="13:20" ht="15" x14ac:dyDescent="0.3">
      <c r="M3230" s="34">
        <v>3224.5</v>
      </c>
      <c r="N3230" s="34">
        <v>9.4</v>
      </c>
      <c r="O3230" s="32">
        <f t="shared" si="300"/>
        <v>48.92</v>
      </c>
      <c r="P3230" s="37">
        <f t="shared" si="305"/>
        <v>58.704000000000001</v>
      </c>
      <c r="Q3230" s="32">
        <f t="shared" si="301"/>
        <v>6.0799999999999983</v>
      </c>
      <c r="R3230" s="32">
        <f t="shared" si="302"/>
        <v>-3.7040000000000006</v>
      </c>
      <c r="S3230" s="26">
        <f t="shared" si="303"/>
        <v>1</v>
      </c>
      <c r="T3230" s="26">
        <f t="shared" si="304"/>
        <v>0</v>
      </c>
    </row>
    <row r="3231" spans="13:20" ht="15" x14ac:dyDescent="0.3">
      <c r="M3231" s="34">
        <v>3225.5</v>
      </c>
      <c r="N3231" s="34">
        <v>10</v>
      </c>
      <c r="O3231" s="32">
        <f t="shared" si="300"/>
        <v>50</v>
      </c>
      <c r="P3231" s="37">
        <f t="shared" si="305"/>
        <v>60</v>
      </c>
      <c r="Q3231" s="32">
        <f t="shared" si="301"/>
        <v>5</v>
      </c>
      <c r="R3231" s="32">
        <f t="shared" si="302"/>
        <v>-5</v>
      </c>
      <c r="S3231" s="26">
        <f t="shared" si="303"/>
        <v>1</v>
      </c>
      <c r="T3231" s="26">
        <f t="shared" si="304"/>
        <v>0</v>
      </c>
    </row>
    <row r="3232" spans="13:20" ht="15" x14ac:dyDescent="0.3">
      <c r="M3232" s="34">
        <v>3226.5</v>
      </c>
      <c r="N3232" s="34">
        <v>10</v>
      </c>
      <c r="O3232" s="32">
        <f t="shared" si="300"/>
        <v>50</v>
      </c>
      <c r="P3232" s="37">
        <f t="shared" si="305"/>
        <v>60</v>
      </c>
      <c r="Q3232" s="32">
        <f t="shared" si="301"/>
        <v>5</v>
      </c>
      <c r="R3232" s="32">
        <f t="shared" si="302"/>
        <v>-5</v>
      </c>
      <c r="S3232" s="26">
        <f t="shared" si="303"/>
        <v>1</v>
      </c>
      <c r="T3232" s="26">
        <f t="shared" si="304"/>
        <v>0</v>
      </c>
    </row>
    <row r="3233" spans="13:20" ht="15" x14ac:dyDescent="0.3">
      <c r="M3233" s="34">
        <v>3227.5</v>
      </c>
      <c r="N3233" s="34">
        <v>10</v>
      </c>
      <c r="O3233" s="32">
        <f t="shared" si="300"/>
        <v>50</v>
      </c>
      <c r="P3233" s="37">
        <f t="shared" si="305"/>
        <v>60</v>
      </c>
      <c r="Q3233" s="32">
        <f t="shared" si="301"/>
        <v>5</v>
      </c>
      <c r="R3233" s="32">
        <f t="shared" si="302"/>
        <v>-5</v>
      </c>
      <c r="S3233" s="26">
        <f t="shared" si="303"/>
        <v>1</v>
      </c>
      <c r="T3233" s="26">
        <f t="shared" si="304"/>
        <v>0</v>
      </c>
    </row>
    <row r="3234" spans="13:20" ht="15" x14ac:dyDescent="0.3">
      <c r="M3234" s="34">
        <v>3228.5</v>
      </c>
      <c r="N3234" s="34">
        <v>10</v>
      </c>
      <c r="O3234" s="32">
        <f t="shared" si="300"/>
        <v>50</v>
      </c>
      <c r="P3234" s="37">
        <f t="shared" si="305"/>
        <v>60</v>
      </c>
      <c r="Q3234" s="32">
        <f t="shared" si="301"/>
        <v>5</v>
      </c>
      <c r="R3234" s="32">
        <f t="shared" si="302"/>
        <v>-5</v>
      </c>
      <c r="S3234" s="26">
        <f t="shared" si="303"/>
        <v>1</v>
      </c>
      <c r="T3234" s="26">
        <f t="shared" si="304"/>
        <v>0</v>
      </c>
    </row>
    <row r="3235" spans="13:20" ht="15" x14ac:dyDescent="0.3">
      <c r="M3235" s="34">
        <v>3229.5</v>
      </c>
      <c r="N3235" s="34">
        <v>10.6</v>
      </c>
      <c r="O3235" s="32">
        <f t="shared" si="300"/>
        <v>51.08</v>
      </c>
      <c r="P3235" s="37">
        <f t="shared" si="305"/>
        <v>61.295999999999992</v>
      </c>
      <c r="Q3235" s="32">
        <f t="shared" si="301"/>
        <v>3.9200000000000017</v>
      </c>
      <c r="R3235" s="32">
        <f t="shared" si="302"/>
        <v>-6.2959999999999923</v>
      </c>
      <c r="S3235" s="26">
        <f t="shared" si="303"/>
        <v>1</v>
      </c>
      <c r="T3235" s="26">
        <f t="shared" si="304"/>
        <v>0</v>
      </c>
    </row>
    <row r="3236" spans="13:20" ht="15" x14ac:dyDescent="0.3">
      <c r="M3236" s="34">
        <v>3230.5</v>
      </c>
      <c r="N3236" s="34">
        <v>10.6</v>
      </c>
      <c r="O3236" s="32">
        <f t="shared" si="300"/>
        <v>51.08</v>
      </c>
      <c r="P3236" s="37">
        <f t="shared" si="305"/>
        <v>61.295999999999992</v>
      </c>
      <c r="Q3236" s="32">
        <f t="shared" si="301"/>
        <v>3.9200000000000017</v>
      </c>
      <c r="R3236" s="32">
        <f t="shared" si="302"/>
        <v>-6.2959999999999923</v>
      </c>
      <c r="S3236" s="26">
        <f t="shared" si="303"/>
        <v>1</v>
      </c>
      <c r="T3236" s="26">
        <f t="shared" si="304"/>
        <v>0</v>
      </c>
    </row>
    <row r="3237" spans="13:20" ht="15" x14ac:dyDescent="0.3">
      <c r="M3237" s="34">
        <v>3231.5</v>
      </c>
      <c r="N3237" s="34">
        <v>10.6</v>
      </c>
      <c r="O3237" s="32">
        <f t="shared" si="300"/>
        <v>51.08</v>
      </c>
      <c r="P3237" s="37">
        <f t="shared" si="305"/>
        <v>61.295999999999992</v>
      </c>
      <c r="Q3237" s="32">
        <f t="shared" si="301"/>
        <v>3.9200000000000017</v>
      </c>
      <c r="R3237" s="32">
        <f t="shared" si="302"/>
        <v>-6.2959999999999923</v>
      </c>
      <c r="S3237" s="26">
        <f t="shared" si="303"/>
        <v>1</v>
      </c>
      <c r="T3237" s="26">
        <f t="shared" si="304"/>
        <v>0</v>
      </c>
    </row>
    <row r="3238" spans="13:20" ht="15" x14ac:dyDescent="0.3">
      <c r="M3238" s="34">
        <v>3232.5</v>
      </c>
      <c r="N3238" s="34">
        <v>10.6</v>
      </c>
      <c r="O3238" s="32">
        <f t="shared" si="300"/>
        <v>51.08</v>
      </c>
      <c r="P3238" s="37">
        <f t="shared" si="305"/>
        <v>61.295999999999992</v>
      </c>
      <c r="Q3238" s="32">
        <f t="shared" si="301"/>
        <v>3.9200000000000017</v>
      </c>
      <c r="R3238" s="32">
        <f t="shared" si="302"/>
        <v>-6.2959999999999923</v>
      </c>
      <c r="S3238" s="26">
        <f t="shared" si="303"/>
        <v>1</v>
      </c>
      <c r="T3238" s="26">
        <f t="shared" si="304"/>
        <v>0</v>
      </c>
    </row>
    <row r="3239" spans="13:20" ht="15" x14ac:dyDescent="0.3">
      <c r="M3239" s="34">
        <v>3233.5</v>
      </c>
      <c r="N3239" s="34">
        <v>10.6</v>
      </c>
      <c r="O3239" s="32">
        <f t="shared" si="300"/>
        <v>51.08</v>
      </c>
      <c r="P3239" s="37">
        <f t="shared" si="305"/>
        <v>61.295999999999992</v>
      </c>
      <c r="Q3239" s="32">
        <f t="shared" si="301"/>
        <v>3.9200000000000017</v>
      </c>
      <c r="R3239" s="32">
        <f t="shared" si="302"/>
        <v>-6.2959999999999923</v>
      </c>
      <c r="S3239" s="26">
        <f t="shared" si="303"/>
        <v>1</v>
      </c>
      <c r="T3239" s="26">
        <f t="shared" si="304"/>
        <v>0</v>
      </c>
    </row>
    <row r="3240" spans="13:20" ht="15" x14ac:dyDescent="0.3">
      <c r="M3240" s="34">
        <v>3234.5</v>
      </c>
      <c r="N3240" s="34">
        <v>10</v>
      </c>
      <c r="O3240" s="32">
        <f t="shared" si="300"/>
        <v>50</v>
      </c>
      <c r="P3240" s="37">
        <f t="shared" si="305"/>
        <v>60</v>
      </c>
      <c r="Q3240" s="32">
        <f t="shared" si="301"/>
        <v>5</v>
      </c>
      <c r="R3240" s="32">
        <f t="shared" si="302"/>
        <v>-5</v>
      </c>
      <c r="S3240" s="26">
        <f t="shared" si="303"/>
        <v>1</v>
      </c>
      <c r="T3240" s="26">
        <f t="shared" si="304"/>
        <v>0</v>
      </c>
    </row>
    <row r="3241" spans="13:20" ht="15" x14ac:dyDescent="0.3">
      <c r="M3241" s="34">
        <v>3235.5</v>
      </c>
      <c r="N3241" s="34">
        <v>10.6</v>
      </c>
      <c r="O3241" s="32">
        <f t="shared" si="300"/>
        <v>51.08</v>
      </c>
      <c r="P3241" s="37">
        <f t="shared" si="305"/>
        <v>61.295999999999992</v>
      </c>
      <c r="Q3241" s="32">
        <f t="shared" si="301"/>
        <v>3.9200000000000017</v>
      </c>
      <c r="R3241" s="32">
        <f t="shared" si="302"/>
        <v>-6.2959999999999923</v>
      </c>
      <c r="S3241" s="26">
        <f t="shared" si="303"/>
        <v>1</v>
      </c>
      <c r="T3241" s="26">
        <f t="shared" si="304"/>
        <v>0</v>
      </c>
    </row>
    <row r="3242" spans="13:20" ht="15" x14ac:dyDescent="0.3">
      <c r="M3242" s="34">
        <v>3236.5</v>
      </c>
      <c r="N3242" s="34">
        <v>10</v>
      </c>
      <c r="O3242" s="32">
        <f t="shared" si="300"/>
        <v>50</v>
      </c>
      <c r="P3242" s="37">
        <f t="shared" si="305"/>
        <v>60</v>
      </c>
      <c r="Q3242" s="32">
        <f t="shared" si="301"/>
        <v>5</v>
      </c>
      <c r="R3242" s="32">
        <f t="shared" si="302"/>
        <v>-5</v>
      </c>
      <c r="S3242" s="26">
        <f t="shared" si="303"/>
        <v>1</v>
      </c>
      <c r="T3242" s="26">
        <f t="shared" si="304"/>
        <v>0</v>
      </c>
    </row>
    <row r="3243" spans="13:20" ht="15" x14ac:dyDescent="0.3">
      <c r="M3243" s="34">
        <v>3237.5</v>
      </c>
      <c r="N3243" s="34">
        <v>10</v>
      </c>
      <c r="O3243" s="32">
        <f t="shared" si="300"/>
        <v>50</v>
      </c>
      <c r="P3243" s="37">
        <f t="shared" si="305"/>
        <v>60</v>
      </c>
      <c r="Q3243" s="32">
        <f t="shared" si="301"/>
        <v>5</v>
      </c>
      <c r="R3243" s="32">
        <f t="shared" si="302"/>
        <v>-5</v>
      </c>
      <c r="S3243" s="26">
        <f t="shared" si="303"/>
        <v>1</v>
      </c>
      <c r="T3243" s="26">
        <f t="shared" si="304"/>
        <v>0</v>
      </c>
    </row>
    <row r="3244" spans="13:20" ht="15" x14ac:dyDescent="0.3">
      <c r="M3244" s="34">
        <v>3238.5</v>
      </c>
      <c r="N3244" s="34">
        <v>10</v>
      </c>
      <c r="O3244" s="32">
        <f t="shared" si="300"/>
        <v>50</v>
      </c>
      <c r="P3244" s="37">
        <f t="shared" si="305"/>
        <v>60</v>
      </c>
      <c r="Q3244" s="32">
        <f t="shared" si="301"/>
        <v>5</v>
      </c>
      <c r="R3244" s="32">
        <f t="shared" si="302"/>
        <v>-5</v>
      </c>
      <c r="S3244" s="26">
        <f t="shared" si="303"/>
        <v>1</v>
      </c>
      <c r="T3244" s="26">
        <f t="shared" si="304"/>
        <v>0</v>
      </c>
    </row>
    <row r="3245" spans="13:20" ht="15" x14ac:dyDescent="0.3">
      <c r="M3245" s="34">
        <v>3239.5</v>
      </c>
      <c r="N3245" s="34">
        <v>10</v>
      </c>
      <c r="O3245" s="32">
        <f t="shared" si="300"/>
        <v>50</v>
      </c>
      <c r="P3245" s="37">
        <f t="shared" si="305"/>
        <v>60</v>
      </c>
      <c r="Q3245" s="32">
        <f t="shared" si="301"/>
        <v>5</v>
      </c>
      <c r="R3245" s="32">
        <f t="shared" si="302"/>
        <v>-5</v>
      </c>
      <c r="S3245" s="26">
        <f t="shared" si="303"/>
        <v>1</v>
      </c>
      <c r="T3245" s="26">
        <f t="shared" si="304"/>
        <v>0</v>
      </c>
    </row>
    <row r="3246" spans="13:20" ht="15" x14ac:dyDescent="0.3">
      <c r="M3246" s="34">
        <v>3240.5</v>
      </c>
      <c r="N3246" s="34">
        <v>10</v>
      </c>
      <c r="O3246" s="32">
        <f t="shared" si="300"/>
        <v>50</v>
      </c>
      <c r="P3246" s="37">
        <f t="shared" si="305"/>
        <v>60</v>
      </c>
      <c r="Q3246" s="32">
        <f t="shared" si="301"/>
        <v>5</v>
      </c>
      <c r="R3246" s="32">
        <f t="shared" si="302"/>
        <v>-5</v>
      </c>
      <c r="S3246" s="26">
        <f t="shared" si="303"/>
        <v>1</v>
      </c>
      <c r="T3246" s="26">
        <f t="shared" si="304"/>
        <v>0</v>
      </c>
    </row>
    <row r="3247" spans="13:20" ht="15" x14ac:dyDescent="0.3">
      <c r="M3247" s="34">
        <v>3241.5</v>
      </c>
      <c r="N3247" s="34">
        <v>10</v>
      </c>
      <c r="O3247" s="32">
        <f t="shared" si="300"/>
        <v>50</v>
      </c>
      <c r="P3247" s="37">
        <f t="shared" si="305"/>
        <v>60</v>
      </c>
      <c r="Q3247" s="32">
        <f t="shared" si="301"/>
        <v>5</v>
      </c>
      <c r="R3247" s="32">
        <f t="shared" si="302"/>
        <v>-5</v>
      </c>
      <c r="S3247" s="26">
        <f t="shared" si="303"/>
        <v>1</v>
      </c>
      <c r="T3247" s="26">
        <f t="shared" si="304"/>
        <v>0</v>
      </c>
    </row>
    <row r="3248" spans="13:20" ht="15" x14ac:dyDescent="0.3">
      <c r="M3248" s="34">
        <v>3242.5</v>
      </c>
      <c r="N3248" s="34">
        <v>10</v>
      </c>
      <c r="O3248" s="32">
        <f t="shared" si="300"/>
        <v>50</v>
      </c>
      <c r="P3248" s="37">
        <f t="shared" si="305"/>
        <v>60</v>
      </c>
      <c r="Q3248" s="32">
        <f t="shared" si="301"/>
        <v>5</v>
      </c>
      <c r="R3248" s="32">
        <f t="shared" si="302"/>
        <v>-5</v>
      </c>
      <c r="S3248" s="26">
        <f t="shared" si="303"/>
        <v>1</v>
      </c>
      <c r="T3248" s="26">
        <f t="shared" si="304"/>
        <v>0</v>
      </c>
    </row>
    <row r="3249" spans="13:20" ht="15" x14ac:dyDescent="0.3">
      <c r="M3249" s="34">
        <v>3243.5</v>
      </c>
      <c r="N3249" s="34">
        <v>10</v>
      </c>
      <c r="O3249" s="32">
        <f t="shared" si="300"/>
        <v>50</v>
      </c>
      <c r="P3249" s="37">
        <f t="shared" si="305"/>
        <v>60</v>
      </c>
      <c r="Q3249" s="32">
        <f t="shared" si="301"/>
        <v>5</v>
      </c>
      <c r="R3249" s="32">
        <f t="shared" si="302"/>
        <v>-5</v>
      </c>
      <c r="S3249" s="26">
        <f t="shared" si="303"/>
        <v>1</v>
      </c>
      <c r="T3249" s="26">
        <f t="shared" si="304"/>
        <v>0</v>
      </c>
    </row>
    <row r="3250" spans="13:20" ht="15" x14ac:dyDescent="0.3">
      <c r="M3250" s="34">
        <v>3244.5</v>
      </c>
      <c r="N3250" s="34">
        <v>10</v>
      </c>
      <c r="O3250" s="32">
        <f t="shared" si="300"/>
        <v>50</v>
      </c>
      <c r="P3250" s="37">
        <f t="shared" si="305"/>
        <v>60</v>
      </c>
      <c r="Q3250" s="32">
        <f t="shared" si="301"/>
        <v>5</v>
      </c>
      <c r="R3250" s="32">
        <f t="shared" si="302"/>
        <v>-5</v>
      </c>
      <c r="S3250" s="26">
        <f t="shared" si="303"/>
        <v>1</v>
      </c>
      <c r="T3250" s="26">
        <f t="shared" si="304"/>
        <v>0</v>
      </c>
    </row>
    <row r="3251" spans="13:20" ht="15" x14ac:dyDescent="0.3">
      <c r="M3251" s="34">
        <v>3245.5</v>
      </c>
      <c r="N3251" s="34">
        <v>10</v>
      </c>
      <c r="O3251" s="32">
        <f t="shared" si="300"/>
        <v>50</v>
      </c>
      <c r="P3251" s="37">
        <f t="shared" si="305"/>
        <v>60</v>
      </c>
      <c r="Q3251" s="32">
        <f t="shared" si="301"/>
        <v>5</v>
      </c>
      <c r="R3251" s="32">
        <f t="shared" si="302"/>
        <v>-5</v>
      </c>
      <c r="S3251" s="26">
        <f t="shared" si="303"/>
        <v>1</v>
      </c>
      <c r="T3251" s="26">
        <f t="shared" si="304"/>
        <v>0</v>
      </c>
    </row>
    <row r="3252" spans="13:20" ht="15" x14ac:dyDescent="0.3">
      <c r="M3252" s="34">
        <v>3246.5</v>
      </c>
      <c r="N3252" s="34">
        <v>10</v>
      </c>
      <c r="O3252" s="32">
        <f t="shared" si="300"/>
        <v>50</v>
      </c>
      <c r="P3252" s="37">
        <f t="shared" si="305"/>
        <v>60</v>
      </c>
      <c r="Q3252" s="32">
        <f t="shared" si="301"/>
        <v>5</v>
      </c>
      <c r="R3252" s="32">
        <f t="shared" si="302"/>
        <v>-5</v>
      </c>
      <c r="S3252" s="26">
        <f t="shared" si="303"/>
        <v>1</v>
      </c>
      <c r="T3252" s="26">
        <f t="shared" si="304"/>
        <v>0</v>
      </c>
    </row>
    <row r="3253" spans="13:20" ht="15" x14ac:dyDescent="0.3">
      <c r="M3253" s="34">
        <v>3247.5</v>
      </c>
      <c r="N3253" s="34">
        <v>10.6</v>
      </c>
      <c r="O3253" s="32">
        <f t="shared" si="300"/>
        <v>51.08</v>
      </c>
      <c r="P3253" s="37">
        <f t="shared" si="305"/>
        <v>61.295999999999992</v>
      </c>
      <c r="Q3253" s="32">
        <f t="shared" si="301"/>
        <v>3.9200000000000017</v>
      </c>
      <c r="R3253" s="32">
        <f t="shared" si="302"/>
        <v>-6.2959999999999923</v>
      </c>
      <c r="S3253" s="26">
        <f t="shared" si="303"/>
        <v>1</v>
      </c>
      <c r="T3253" s="26">
        <f t="shared" si="304"/>
        <v>0</v>
      </c>
    </row>
    <row r="3254" spans="13:20" ht="15" x14ac:dyDescent="0.3">
      <c r="M3254" s="34">
        <v>3248.5</v>
      </c>
      <c r="N3254" s="34">
        <v>10.6</v>
      </c>
      <c r="O3254" s="32">
        <f t="shared" si="300"/>
        <v>51.08</v>
      </c>
      <c r="P3254" s="37">
        <f t="shared" si="305"/>
        <v>61.295999999999992</v>
      </c>
      <c r="Q3254" s="32">
        <f t="shared" si="301"/>
        <v>3.9200000000000017</v>
      </c>
      <c r="R3254" s="32">
        <f t="shared" si="302"/>
        <v>-6.2959999999999923</v>
      </c>
      <c r="S3254" s="26">
        <f t="shared" si="303"/>
        <v>1</v>
      </c>
      <c r="T3254" s="26">
        <f t="shared" si="304"/>
        <v>0</v>
      </c>
    </row>
    <row r="3255" spans="13:20" ht="15" x14ac:dyDescent="0.3">
      <c r="M3255" s="34">
        <v>3249.5</v>
      </c>
      <c r="N3255" s="34">
        <v>10.6</v>
      </c>
      <c r="O3255" s="32">
        <f t="shared" si="300"/>
        <v>51.08</v>
      </c>
      <c r="P3255" s="37">
        <f t="shared" si="305"/>
        <v>61.295999999999992</v>
      </c>
      <c r="Q3255" s="32">
        <f t="shared" si="301"/>
        <v>3.9200000000000017</v>
      </c>
      <c r="R3255" s="32">
        <f t="shared" si="302"/>
        <v>-6.2959999999999923</v>
      </c>
      <c r="S3255" s="26">
        <f t="shared" si="303"/>
        <v>1</v>
      </c>
      <c r="T3255" s="26">
        <f t="shared" si="304"/>
        <v>0</v>
      </c>
    </row>
    <row r="3256" spans="13:20" ht="15" x14ac:dyDescent="0.3">
      <c r="M3256" s="34">
        <v>3250.5</v>
      </c>
      <c r="N3256" s="34">
        <v>11.1</v>
      </c>
      <c r="O3256" s="32">
        <f t="shared" si="300"/>
        <v>51.980000000000004</v>
      </c>
      <c r="P3256" s="37">
        <f t="shared" si="305"/>
        <v>62.376000000000005</v>
      </c>
      <c r="Q3256" s="32">
        <f t="shared" si="301"/>
        <v>3.019999999999996</v>
      </c>
      <c r="R3256" s="32">
        <f t="shared" si="302"/>
        <v>-7.3760000000000048</v>
      </c>
      <c r="S3256" s="26">
        <f t="shared" si="303"/>
        <v>1</v>
      </c>
      <c r="T3256" s="26">
        <f t="shared" si="304"/>
        <v>0</v>
      </c>
    </row>
    <row r="3257" spans="13:20" ht="15" x14ac:dyDescent="0.3">
      <c r="M3257" s="34">
        <v>3251.5</v>
      </c>
      <c r="N3257" s="34">
        <v>11.1</v>
      </c>
      <c r="O3257" s="32">
        <f t="shared" si="300"/>
        <v>51.980000000000004</v>
      </c>
      <c r="P3257" s="37">
        <f t="shared" si="305"/>
        <v>62.376000000000005</v>
      </c>
      <c r="Q3257" s="32">
        <f t="shared" si="301"/>
        <v>3.019999999999996</v>
      </c>
      <c r="R3257" s="32">
        <f t="shared" si="302"/>
        <v>-7.3760000000000048</v>
      </c>
      <c r="S3257" s="26">
        <f t="shared" si="303"/>
        <v>1</v>
      </c>
      <c r="T3257" s="26">
        <f t="shared" si="304"/>
        <v>0</v>
      </c>
    </row>
    <row r="3258" spans="13:20" ht="15" x14ac:dyDescent="0.3">
      <c r="M3258" s="34">
        <v>3252.5</v>
      </c>
      <c r="N3258" s="34">
        <v>11.1</v>
      </c>
      <c r="O3258" s="32">
        <f t="shared" si="300"/>
        <v>51.980000000000004</v>
      </c>
      <c r="P3258" s="37">
        <f t="shared" si="305"/>
        <v>62.376000000000005</v>
      </c>
      <c r="Q3258" s="32">
        <f t="shared" si="301"/>
        <v>3.019999999999996</v>
      </c>
      <c r="R3258" s="32">
        <f t="shared" si="302"/>
        <v>-7.3760000000000048</v>
      </c>
      <c r="S3258" s="26">
        <f t="shared" si="303"/>
        <v>1</v>
      </c>
      <c r="T3258" s="26">
        <f t="shared" si="304"/>
        <v>0</v>
      </c>
    </row>
    <row r="3259" spans="13:20" ht="15" x14ac:dyDescent="0.3">
      <c r="M3259" s="34">
        <v>3253.5</v>
      </c>
      <c r="N3259" s="34">
        <v>10.6</v>
      </c>
      <c r="O3259" s="32">
        <f t="shared" si="300"/>
        <v>51.08</v>
      </c>
      <c r="P3259" s="37">
        <f t="shared" si="305"/>
        <v>61.295999999999992</v>
      </c>
      <c r="Q3259" s="32">
        <f t="shared" si="301"/>
        <v>3.9200000000000017</v>
      </c>
      <c r="R3259" s="32">
        <f t="shared" si="302"/>
        <v>-6.2959999999999923</v>
      </c>
      <c r="S3259" s="26">
        <f t="shared" si="303"/>
        <v>1</v>
      </c>
      <c r="T3259" s="26">
        <f t="shared" si="304"/>
        <v>0</v>
      </c>
    </row>
    <row r="3260" spans="13:20" ht="15" x14ac:dyDescent="0.3">
      <c r="M3260" s="34">
        <v>3254.5</v>
      </c>
      <c r="N3260" s="34">
        <v>10.6</v>
      </c>
      <c r="O3260" s="32">
        <f t="shared" si="300"/>
        <v>51.08</v>
      </c>
      <c r="P3260" s="37">
        <f t="shared" si="305"/>
        <v>61.295999999999992</v>
      </c>
      <c r="Q3260" s="32">
        <f t="shared" si="301"/>
        <v>3.9200000000000017</v>
      </c>
      <c r="R3260" s="32">
        <f t="shared" si="302"/>
        <v>-6.2959999999999923</v>
      </c>
      <c r="S3260" s="26">
        <f t="shared" si="303"/>
        <v>1</v>
      </c>
      <c r="T3260" s="26">
        <f t="shared" si="304"/>
        <v>0</v>
      </c>
    </row>
    <row r="3261" spans="13:20" ht="15" x14ac:dyDescent="0.3">
      <c r="M3261" s="34">
        <v>3255.5</v>
      </c>
      <c r="N3261" s="34">
        <v>10.6</v>
      </c>
      <c r="O3261" s="32">
        <f t="shared" si="300"/>
        <v>51.08</v>
      </c>
      <c r="P3261" s="37">
        <f t="shared" si="305"/>
        <v>61.295999999999992</v>
      </c>
      <c r="Q3261" s="32">
        <f t="shared" si="301"/>
        <v>3.9200000000000017</v>
      </c>
      <c r="R3261" s="32">
        <f t="shared" si="302"/>
        <v>-6.2959999999999923</v>
      </c>
      <c r="S3261" s="26">
        <f t="shared" si="303"/>
        <v>1</v>
      </c>
      <c r="T3261" s="26">
        <f t="shared" si="304"/>
        <v>0</v>
      </c>
    </row>
    <row r="3262" spans="13:20" ht="15" x14ac:dyDescent="0.3">
      <c r="M3262" s="34">
        <v>3256.5</v>
      </c>
      <c r="N3262" s="34">
        <v>10.6</v>
      </c>
      <c r="O3262" s="32">
        <f t="shared" si="300"/>
        <v>51.08</v>
      </c>
      <c r="P3262" s="37">
        <f t="shared" si="305"/>
        <v>61.295999999999992</v>
      </c>
      <c r="Q3262" s="32">
        <f t="shared" si="301"/>
        <v>3.9200000000000017</v>
      </c>
      <c r="R3262" s="32">
        <f t="shared" si="302"/>
        <v>-6.2959999999999923</v>
      </c>
      <c r="S3262" s="26">
        <f t="shared" si="303"/>
        <v>1</v>
      </c>
      <c r="T3262" s="26">
        <f t="shared" si="304"/>
        <v>0</v>
      </c>
    </row>
    <row r="3263" spans="13:20" ht="15" x14ac:dyDescent="0.3">
      <c r="M3263" s="34">
        <v>3257.5</v>
      </c>
      <c r="N3263" s="34">
        <v>10.6</v>
      </c>
      <c r="O3263" s="32">
        <f t="shared" si="300"/>
        <v>51.08</v>
      </c>
      <c r="P3263" s="37">
        <f t="shared" si="305"/>
        <v>61.295999999999992</v>
      </c>
      <c r="Q3263" s="32">
        <f t="shared" si="301"/>
        <v>3.9200000000000017</v>
      </c>
      <c r="R3263" s="32">
        <f t="shared" si="302"/>
        <v>-6.2959999999999923</v>
      </c>
      <c r="S3263" s="26">
        <f t="shared" si="303"/>
        <v>1</v>
      </c>
      <c r="T3263" s="26">
        <f t="shared" si="304"/>
        <v>0</v>
      </c>
    </row>
    <row r="3264" spans="13:20" ht="15" x14ac:dyDescent="0.3">
      <c r="M3264" s="34">
        <v>3258.5</v>
      </c>
      <c r="N3264" s="34">
        <v>11.1</v>
      </c>
      <c r="O3264" s="32">
        <f t="shared" si="300"/>
        <v>51.980000000000004</v>
      </c>
      <c r="P3264" s="37">
        <f t="shared" si="305"/>
        <v>62.376000000000005</v>
      </c>
      <c r="Q3264" s="32">
        <f t="shared" si="301"/>
        <v>3.019999999999996</v>
      </c>
      <c r="R3264" s="32">
        <f t="shared" si="302"/>
        <v>-7.3760000000000048</v>
      </c>
      <c r="S3264" s="26">
        <f t="shared" si="303"/>
        <v>1</v>
      </c>
      <c r="T3264" s="26">
        <f t="shared" si="304"/>
        <v>0</v>
      </c>
    </row>
    <row r="3265" spans="13:20" ht="15" x14ac:dyDescent="0.3">
      <c r="M3265" s="34">
        <v>3259.5</v>
      </c>
      <c r="N3265" s="34">
        <v>11.1</v>
      </c>
      <c r="O3265" s="32">
        <f t="shared" si="300"/>
        <v>51.980000000000004</v>
      </c>
      <c r="P3265" s="37">
        <f t="shared" si="305"/>
        <v>62.376000000000005</v>
      </c>
      <c r="Q3265" s="32">
        <f t="shared" si="301"/>
        <v>3.019999999999996</v>
      </c>
      <c r="R3265" s="32">
        <f t="shared" si="302"/>
        <v>-7.3760000000000048</v>
      </c>
      <c r="S3265" s="26">
        <f t="shared" si="303"/>
        <v>1</v>
      </c>
      <c r="T3265" s="26">
        <f t="shared" si="304"/>
        <v>0</v>
      </c>
    </row>
    <row r="3266" spans="13:20" ht="15" x14ac:dyDescent="0.3">
      <c r="M3266" s="34">
        <v>3260.5</v>
      </c>
      <c r="N3266" s="34">
        <v>11.7</v>
      </c>
      <c r="O3266" s="32">
        <f t="shared" si="300"/>
        <v>53.06</v>
      </c>
      <c r="P3266" s="37">
        <f t="shared" si="305"/>
        <v>63.671999999999997</v>
      </c>
      <c r="Q3266" s="32">
        <f t="shared" si="301"/>
        <v>1.9399999999999977</v>
      </c>
      <c r="R3266" s="32">
        <f t="shared" si="302"/>
        <v>-8.671999999999997</v>
      </c>
      <c r="S3266" s="26">
        <f t="shared" si="303"/>
        <v>1</v>
      </c>
      <c r="T3266" s="26">
        <f t="shared" si="304"/>
        <v>0</v>
      </c>
    </row>
    <row r="3267" spans="13:20" ht="15" x14ac:dyDescent="0.3">
      <c r="M3267" s="34">
        <v>3261.5</v>
      </c>
      <c r="N3267" s="34">
        <v>11.7</v>
      </c>
      <c r="O3267" s="32">
        <f t="shared" si="300"/>
        <v>53.06</v>
      </c>
      <c r="P3267" s="37">
        <f t="shared" si="305"/>
        <v>63.671999999999997</v>
      </c>
      <c r="Q3267" s="32">
        <f t="shared" si="301"/>
        <v>1.9399999999999977</v>
      </c>
      <c r="R3267" s="32">
        <f t="shared" si="302"/>
        <v>-8.671999999999997</v>
      </c>
      <c r="S3267" s="26">
        <f t="shared" si="303"/>
        <v>1</v>
      </c>
      <c r="T3267" s="26">
        <f t="shared" si="304"/>
        <v>0</v>
      </c>
    </row>
    <row r="3268" spans="13:20" ht="15" x14ac:dyDescent="0.3">
      <c r="M3268" s="34">
        <v>3262.5</v>
      </c>
      <c r="N3268" s="34">
        <v>11.7</v>
      </c>
      <c r="O3268" s="32">
        <f t="shared" si="300"/>
        <v>53.06</v>
      </c>
      <c r="P3268" s="37">
        <f t="shared" si="305"/>
        <v>63.671999999999997</v>
      </c>
      <c r="Q3268" s="32">
        <f t="shared" si="301"/>
        <v>1.9399999999999977</v>
      </c>
      <c r="R3268" s="32">
        <f t="shared" si="302"/>
        <v>-8.671999999999997</v>
      </c>
      <c r="S3268" s="26">
        <f t="shared" si="303"/>
        <v>1</v>
      </c>
      <c r="T3268" s="26">
        <f t="shared" si="304"/>
        <v>0</v>
      </c>
    </row>
    <row r="3269" spans="13:20" ht="15" x14ac:dyDescent="0.3">
      <c r="M3269" s="34">
        <v>3263.5</v>
      </c>
      <c r="N3269" s="34">
        <v>11.7</v>
      </c>
      <c r="O3269" s="32">
        <f t="shared" si="300"/>
        <v>53.06</v>
      </c>
      <c r="P3269" s="37">
        <f t="shared" si="305"/>
        <v>63.671999999999997</v>
      </c>
      <c r="Q3269" s="32">
        <f t="shared" si="301"/>
        <v>1.9399999999999977</v>
      </c>
      <c r="R3269" s="32">
        <f t="shared" si="302"/>
        <v>-8.671999999999997</v>
      </c>
      <c r="S3269" s="26">
        <f t="shared" si="303"/>
        <v>1</v>
      </c>
      <c r="T3269" s="26">
        <f t="shared" si="304"/>
        <v>0</v>
      </c>
    </row>
    <row r="3270" spans="13:20" ht="15" x14ac:dyDescent="0.3">
      <c r="M3270" s="34">
        <v>3264.5</v>
      </c>
      <c r="N3270" s="34">
        <v>11.7</v>
      </c>
      <c r="O3270" s="32">
        <f t="shared" ref="O3270:O3333" si="306">CONVERT(N3270,"C","F")</f>
        <v>53.06</v>
      </c>
      <c r="P3270" s="37">
        <f t="shared" si="305"/>
        <v>63.671999999999997</v>
      </c>
      <c r="Q3270" s="32">
        <f t="shared" ref="Q3270:Q3333" si="307">$L$3-O3270</f>
        <v>1.9399999999999977</v>
      </c>
      <c r="R3270" s="32">
        <f t="shared" ref="R3270:R3333" si="308">$L$3-P3270</f>
        <v>-8.671999999999997</v>
      </c>
      <c r="S3270" s="26">
        <f t="shared" ref="S3270:S3333" si="309">IF(O3270&lt;=$L$3, 1, 0)</f>
        <v>1</v>
      </c>
      <c r="T3270" s="26">
        <f t="shared" ref="T3270:T3333" si="310">IF(P3270&lt;=$L$3, 1, 0)</f>
        <v>0</v>
      </c>
    </row>
    <row r="3271" spans="13:20" ht="15" x14ac:dyDescent="0.3">
      <c r="M3271" s="34">
        <v>3265.5</v>
      </c>
      <c r="N3271" s="34">
        <v>11.7</v>
      </c>
      <c r="O3271" s="32">
        <f t="shared" si="306"/>
        <v>53.06</v>
      </c>
      <c r="P3271" s="37">
        <f t="shared" ref="P3271:P3334" si="311">O3271*1.2</f>
        <v>63.671999999999997</v>
      </c>
      <c r="Q3271" s="32">
        <f t="shared" si="307"/>
        <v>1.9399999999999977</v>
      </c>
      <c r="R3271" s="32">
        <f t="shared" si="308"/>
        <v>-8.671999999999997</v>
      </c>
      <c r="S3271" s="26">
        <f t="shared" si="309"/>
        <v>1</v>
      </c>
      <c r="T3271" s="26">
        <f t="shared" si="310"/>
        <v>0</v>
      </c>
    </row>
    <row r="3272" spans="13:20" ht="15" x14ac:dyDescent="0.3">
      <c r="M3272" s="34">
        <v>3266.5</v>
      </c>
      <c r="N3272" s="34">
        <v>11.7</v>
      </c>
      <c r="O3272" s="32">
        <f t="shared" si="306"/>
        <v>53.06</v>
      </c>
      <c r="P3272" s="37">
        <f t="shared" si="311"/>
        <v>63.671999999999997</v>
      </c>
      <c r="Q3272" s="32">
        <f t="shared" si="307"/>
        <v>1.9399999999999977</v>
      </c>
      <c r="R3272" s="32">
        <f t="shared" si="308"/>
        <v>-8.671999999999997</v>
      </c>
      <c r="S3272" s="26">
        <f t="shared" si="309"/>
        <v>1</v>
      </c>
      <c r="T3272" s="26">
        <f t="shared" si="310"/>
        <v>0</v>
      </c>
    </row>
    <row r="3273" spans="13:20" ht="15" x14ac:dyDescent="0.3">
      <c r="M3273" s="34">
        <v>3267.5</v>
      </c>
      <c r="N3273" s="34">
        <v>11.7</v>
      </c>
      <c r="O3273" s="32">
        <f t="shared" si="306"/>
        <v>53.06</v>
      </c>
      <c r="P3273" s="37">
        <f t="shared" si="311"/>
        <v>63.671999999999997</v>
      </c>
      <c r="Q3273" s="32">
        <f t="shared" si="307"/>
        <v>1.9399999999999977</v>
      </c>
      <c r="R3273" s="32">
        <f t="shared" si="308"/>
        <v>-8.671999999999997</v>
      </c>
      <c r="S3273" s="26">
        <f t="shared" si="309"/>
        <v>1</v>
      </c>
      <c r="T3273" s="26">
        <f t="shared" si="310"/>
        <v>0</v>
      </c>
    </row>
    <row r="3274" spans="13:20" ht="15" x14ac:dyDescent="0.3">
      <c r="M3274" s="34">
        <v>3268.5</v>
      </c>
      <c r="N3274" s="34">
        <v>11.1</v>
      </c>
      <c r="O3274" s="32">
        <f t="shared" si="306"/>
        <v>51.980000000000004</v>
      </c>
      <c r="P3274" s="37">
        <f t="shared" si="311"/>
        <v>62.376000000000005</v>
      </c>
      <c r="Q3274" s="32">
        <f t="shared" si="307"/>
        <v>3.019999999999996</v>
      </c>
      <c r="R3274" s="32">
        <f t="shared" si="308"/>
        <v>-7.3760000000000048</v>
      </c>
      <c r="S3274" s="26">
        <f t="shared" si="309"/>
        <v>1</v>
      </c>
      <c r="T3274" s="26">
        <f t="shared" si="310"/>
        <v>0</v>
      </c>
    </row>
    <row r="3275" spans="13:20" ht="15" x14ac:dyDescent="0.3">
      <c r="M3275" s="34">
        <v>3269.5</v>
      </c>
      <c r="N3275" s="34">
        <v>11.1</v>
      </c>
      <c r="O3275" s="32">
        <f t="shared" si="306"/>
        <v>51.980000000000004</v>
      </c>
      <c r="P3275" s="37">
        <f t="shared" si="311"/>
        <v>62.376000000000005</v>
      </c>
      <c r="Q3275" s="32">
        <f t="shared" si="307"/>
        <v>3.019999999999996</v>
      </c>
      <c r="R3275" s="32">
        <f t="shared" si="308"/>
        <v>-7.3760000000000048</v>
      </c>
      <c r="S3275" s="26">
        <f t="shared" si="309"/>
        <v>1</v>
      </c>
      <c r="T3275" s="26">
        <f t="shared" si="310"/>
        <v>0</v>
      </c>
    </row>
    <row r="3276" spans="13:20" ht="15" x14ac:dyDescent="0.3">
      <c r="M3276" s="34">
        <v>3270.5</v>
      </c>
      <c r="N3276" s="34">
        <v>11.1</v>
      </c>
      <c r="O3276" s="32">
        <f t="shared" si="306"/>
        <v>51.980000000000004</v>
      </c>
      <c r="P3276" s="37">
        <f t="shared" si="311"/>
        <v>62.376000000000005</v>
      </c>
      <c r="Q3276" s="32">
        <f t="shared" si="307"/>
        <v>3.019999999999996</v>
      </c>
      <c r="R3276" s="32">
        <f t="shared" si="308"/>
        <v>-7.3760000000000048</v>
      </c>
      <c r="S3276" s="26">
        <f t="shared" si="309"/>
        <v>1</v>
      </c>
      <c r="T3276" s="26">
        <f t="shared" si="310"/>
        <v>0</v>
      </c>
    </row>
    <row r="3277" spans="13:20" ht="15" x14ac:dyDescent="0.3">
      <c r="M3277" s="34">
        <v>3271.5</v>
      </c>
      <c r="N3277" s="34">
        <v>11.7</v>
      </c>
      <c r="O3277" s="32">
        <f t="shared" si="306"/>
        <v>53.06</v>
      </c>
      <c r="P3277" s="37">
        <f t="shared" si="311"/>
        <v>63.671999999999997</v>
      </c>
      <c r="Q3277" s="32">
        <f t="shared" si="307"/>
        <v>1.9399999999999977</v>
      </c>
      <c r="R3277" s="32">
        <f t="shared" si="308"/>
        <v>-8.671999999999997</v>
      </c>
      <c r="S3277" s="26">
        <f t="shared" si="309"/>
        <v>1</v>
      </c>
      <c r="T3277" s="26">
        <f t="shared" si="310"/>
        <v>0</v>
      </c>
    </row>
    <row r="3278" spans="13:20" ht="15" x14ac:dyDescent="0.3">
      <c r="M3278" s="34">
        <v>3272.5</v>
      </c>
      <c r="N3278" s="34">
        <v>12.2</v>
      </c>
      <c r="O3278" s="32">
        <f t="shared" si="306"/>
        <v>53.96</v>
      </c>
      <c r="P3278" s="37">
        <f t="shared" si="311"/>
        <v>64.751999999999995</v>
      </c>
      <c r="Q3278" s="32">
        <f t="shared" si="307"/>
        <v>1.0399999999999991</v>
      </c>
      <c r="R3278" s="32">
        <f t="shared" si="308"/>
        <v>-9.7519999999999953</v>
      </c>
      <c r="S3278" s="26">
        <f t="shared" si="309"/>
        <v>1</v>
      </c>
      <c r="T3278" s="26">
        <f t="shared" si="310"/>
        <v>0</v>
      </c>
    </row>
    <row r="3279" spans="13:20" ht="15" x14ac:dyDescent="0.3">
      <c r="M3279" s="34">
        <v>3273.5</v>
      </c>
      <c r="N3279" s="34">
        <v>12.8</v>
      </c>
      <c r="O3279" s="32">
        <f t="shared" si="306"/>
        <v>55.040000000000006</v>
      </c>
      <c r="P3279" s="37">
        <f t="shared" si="311"/>
        <v>66.048000000000002</v>
      </c>
      <c r="Q3279" s="32">
        <f t="shared" si="307"/>
        <v>-4.0000000000006253E-2</v>
      </c>
      <c r="R3279" s="32">
        <f t="shared" si="308"/>
        <v>-11.048000000000002</v>
      </c>
      <c r="S3279" s="26">
        <f t="shared" si="309"/>
        <v>0</v>
      </c>
      <c r="T3279" s="26">
        <f t="shared" si="310"/>
        <v>0</v>
      </c>
    </row>
    <row r="3280" spans="13:20" ht="15" x14ac:dyDescent="0.3">
      <c r="M3280" s="34">
        <v>3274.5</v>
      </c>
      <c r="N3280" s="34">
        <v>13.3</v>
      </c>
      <c r="O3280" s="32">
        <f t="shared" si="306"/>
        <v>55.94</v>
      </c>
      <c r="P3280" s="37">
        <f t="shared" si="311"/>
        <v>67.128</v>
      </c>
      <c r="Q3280" s="32">
        <f t="shared" si="307"/>
        <v>-0.93999999999999773</v>
      </c>
      <c r="R3280" s="32">
        <f t="shared" si="308"/>
        <v>-12.128</v>
      </c>
      <c r="S3280" s="26">
        <f t="shared" si="309"/>
        <v>0</v>
      </c>
      <c r="T3280" s="26">
        <f t="shared" si="310"/>
        <v>0</v>
      </c>
    </row>
    <row r="3281" spans="13:20" ht="15" x14ac:dyDescent="0.3">
      <c r="M3281" s="34">
        <v>3275.5</v>
      </c>
      <c r="N3281" s="34">
        <v>15</v>
      </c>
      <c r="O3281" s="32">
        <f t="shared" si="306"/>
        <v>59</v>
      </c>
      <c r="P3281" s="37">
        <f t="shared" si="311"/>
        <v>70.8</v>
      </c>
      <c r="Q3281" s="32">
        <f t="shared" si="307"/>
        <v>-4</v>
      </c>
      <c r="R3281" s="32">
        <f t="shared" si="308"/>
        <v>-15.799999999999997</v>
      </c>
      <c r="S3281" s="26">
        <f t="shared" si="309"/>
        <v>0</v>
      </c>
      <c r="T3281" s="26">
        <f t="shared" si="310"/>
        <v>0</v>
      </c>
    </row>
    <row r="3282" spans="13:20" ht="15" x14ac:dyDescent="0.3">
      <c r="M3282" s="34">
        <v>3276.5</v>
      </c>
      <c r="N3282" s="34">
        <v>14.4</v>
      </c>
      <c r="O3282" s="32">
        <f t="shared" si="306"/>
        <v>57.92</v>
      </c>
      <c r="P3282" s="37">
        <f t="shared" si="311"/>
        <v>69.504000000000005</v>
      </c>
      <c r="Q3282" s="32">
        <f t="shared" si="307"/>
        <v>-2.9200000000000017</v>
      </c>
      <c r="R3282" s="32">
        <f t="shared" si="308"/>
        <v>-14.504000000000005</v>
      </c>
      <c r="S3282" s="26">
        <f t="shared" si="309"/>
        <v>0</v>
      </c>
      <c r="T3282" s="26">
        <f t="shared" si="310"/>
        <v>0</v>
      </c>
    </row>
    <row r="3283" spans="13:20" ht="15" x14ac:dyDescent="0.3">
      <c r="M3283" s="34">
        <v>3277.5</v>
      </c>
      <c r="N3283" s="34">
        <v>14.4</v>
      </c>
      <c r="O3283" s="32">
        <f t="shared" si="306"/>
        <v>57.92</v>
      </c>
      <c r="P3283" s="37">
        <f t="shared" si="311"/>
        <v>69.504000000000005</v>
      </c>
      <c r="Q3283" s="32">
        <f t="shared" si="307"/>
        <v>-2.9200000000000017</v>
      </c>
      <c r="R3283" s="32">
        <f t="shared" si="308"/>
        <v>-14.504000000000005</v>
      </c>
      <c r="S3283" s="26">
        <f t="shared" si="309"/>
        <v>0</v>
      </c>
      <c r="T3283" s="26">
        <f t="shared" si="310"/>
        <v>0</v>
      </c>
    </row>
    <row r="3284" spans="13:20" ht="15" x14ac:dyDescent="0.3">
      <c r="M3284" s="34">
        <v>3278.5</v>
      </c>
      <c r="N3284" s="34">
        <v>13.3</v>
      </c>
      <c r="O3284" s="32">
        <f t="shared" si="306"/>
        <v>55.94</v>
      </c>
      <c r="P3284" s="37">
        <f t="shared" si="311"/>
        <v>67.128</v>
      </c>
      <c r="Q3284" s="32">
        <f t="shared" si="307"/>
        <v>-0.93999999999999773</v>
      </c>
      <c r="R3284" s="32">
        <f t="shared" si="308"/>
        <v>-12.128</v>
      </c>
      <c r="S3284" s="26">
        <f t="shared" si="309"/>
        <v>0</v>
      </c>
      <c r="T3284" s="26">
        <f t="shared" si="310"/>
        <v>0</v>
      </c>
    </row>
    <row r="3285" spans="13:20" ht="15" x14ac:dyDescent="0.3">
      <c r="M3285" s="34">
        <v>3279.5</v>
      </c>
      <c r="N3285" s="34">
        <v>12.8</v>
      </c>
      <c r="O3285" s="32">
        <f t="shared" si="306"/>
        <v>55.040000000000006</v>
      </c>
      <c r="P3285" s="37">
        <f t="shared" si="311"/>
        <v>66.048000000000002</v>
      </c>
      <c r="Q3285" s="32">
        <f t="shared" si="307"/>
        <v>-4.0000000000006253E-2</v>
      </c>
      <c r="R3285" s="32">
        <f t="shared" si="308"/>
        <v>-11.048000000000002</v>
      </c>
      <c r="S3285" s="26">
        <f t="shared" si="309"/>
        <v>0</v>
      </c>
      <c r="T3285" s="26">
        <f t="shared" si="310"/>
        <v>0</v>
      </c>
    </row>
    <row r="3286" spans="13:20" ht="15" x14ac:dyDescent="0.3">
      <c r="M3286" s="34">
        <v>3280.5</v>
      </c>
      <c r="N3286" s="34">
        <v>12.2</v>
      </c>
      <c r="O3286" s="32">
        <f t="shared" si="306"/>
        <v>53.96</v>
      </c>
      <c r="P3286" s="37">
        <f t="shared" si="311"/>
        <v>64.751999999999995</v>
      </c>
      <c r="Q3286" s="32">
        <f t="shared" si="307"/>
        <v>1.0399999999999991</v>
      </c>
      <c r="R3286" s="32">
        <f t="shared" si="308"/>
        <v>-9.7519999999999953</v>
      </c>
      <c r="S3286" s="26">
        <f t="shared" si="309"/>
        <v>1</v>
      </c>
      <c r="T3286" s="26">
        <f t="shared" si="310"/>
        <v>0</v>
      </c>
    </row>
    <row r="3287" spans="13:20" ht="15" x14ac:dyDescent="0.3">
      <c r="M3287" s="34">
        <v>3281.5</v>
      </c>
      <c r="N3287" s="34">
        <v>11.1</v>
      </c>
      <c r="O3287" s="32">
        <f t="shared" si="306"/>
        <v>51.980000000000004</v>
      </c>
      <c r="P3287" s="37">
        <f t="shared" si="311"/>
        <v>62.376000000000005</v>
      </c>
      <c r="Q3287" s="32">
        <f t="shared" si="307"/>
        <v>3.019999999999996</v>
      </c>
      <c r="R3287" s="32">
        <f t="shared" si="308"/>
        <v>-7.3760000000000048</v>
      </c>
      <c r="S3287" s="26">
        <f t="shared" si="309"/>
        <v>1</v>
      </c>
      <c r="T3287" s="26">
        <f t="shared" si="310"/>
        <v>0</v>
      </c>
    </row>
    <row r="3288" spans="13:20" ht="15" x14ac:dyDescent="0.3">
      <c r="M3288" s="34">
        <v>3282.5</v>
      </c>
      <c r="N3288" s="34">
        <v>10.6</v>
      </c>
      <c r="O3288" s="32">
        <f t="shared" si="306"/>
        <v>51.08</v>
      </c>
      <c r="P3288" s="37">
        <f t="shared" si="311"/>
        <v>61.295999999999992</v>
      </c>
      <c r="Q3288" s="32">
        <f t="shared" si="307"/>
        <v>3.9200000000000017</v>
      </c>
      <c r="R3288" s="32">
        <f t="shared" si="308"/>
        <v>-6.2959999999999923</v>
      </c>
      <c r="S3288" s="26">
        <f t="shared" si="309"/>
        <v>1</v>
      </c>
      <c r="T3288" s="26">
        <f t="shared" si="310"/>
        <v>0</v>
      </c>
    </row>
    <row r="3289" spans="13:20" ht="15" x14ac:dyDescent="0.3">
      <c r="M3289" s="34">
        <v>3283.5</v>
      </c>
      <c r="N3289" s="34">
        <v>10.6</v>
      </c>
      <c r="O3289" s="32">
        <f t="shared" si="306"/>
        <v>51.08</v>
      </c>
      <c r="P3289" s="37">
        <f t="shared" si="311"/>
        <v>61.295999999999992</v>
      </c>
      <c r="Q3289" s="32">
        <f t="shared" si="307"/>
        <v>3.9200000000000017</v>
      </c>
      <c r="R3289" s="32">
        <f t="shared" si="308"/>
        <v>-6.2959999999999923</v>
      </c>
      <c r="S3289" s="26">
        <f t="shared" si="309"/>
        <v>1</v>
      </c>
      <c r="T3289" s="26">
        <f t="shared" si="310"/>
        <v>0</v>
      </c>
    </row>
    <row r="3290" spans="13:20" ht="15" x14ac:dyDescent="0.3">
      <c r="M3290" s="34">
        <v>3284.5</v>
      </c>
      <c r="N3290" s="34">
        <v>9.4</v>
      </c>
      <c r="O3290" s="32">
        <f t="shared" si="306"/>
        <v>48.92</v>
      </c>
      <c r="P3290" s="37">
        <f t="shared" si="311"/>
        <v>58.704000000000001</v>
      </c>
      <c r="Q3290" s="32">
        <f t="shared" si="307"/>
        <v>6.0799999999999983</v>
      </c>
      <c r="R3290" s="32">
        <f t="shared" si="308"/>
        <v>-3.7040000000000006</v>
      </c>
      <c r="S3290" s="26">
        <f t="shared" si="309"/>
        <v>1</v>
      </c>
      <c r="T3290" s="26">
        <f t="shared" si="310"/>
        <v>0</v>
      </c>
    </row>
    <row r="3291" spans="13:20" ht="15" x14ac:dyDescent="0.3">
      <c r="M3291" s="34">
        <v>3285.5</v>
      </c>
      <c r="N3291" s="34">
        <v>8.9</v>
      </c>
      <c r="O3291" s="32">
        <f t="shared" si="306"/>
        <v>48.019999999999996</v>
      </c>
      <c r="P3291" s="37">
        <f t="shared" si="311"/>
        <v>57.623999999999995</v>
      </c>
      <c r="Q3291" s="32">
        <f t="shared" si="307"/>
        <v>6.980000000000004</v>
      </c>
      <c r="R3291" s="32">
        <f t="shared" si="308"/>
        <v>-2.6239999999999952</v>
      </c>
      <c r="S3291" s="26">
        <f t="shared" si="309"/>
        <v>1</v>
      </c>
      <c r="T3291" s="26">
        <f t="shared" si="310"/>
        <v>0</v>
      </c>
    </row>
    <row r="3292" spans="13:20" ht="15" x14ac:dyDescent="0.3">
      <c r="M3292" s="34">
        <v>3286.5</v>
      </c>
      <c r="N3292" s="34">
        <v>8.9</v>
      </c>
      <c r="O3292" s="32">
        <f t="shared" si="306"/>
        <v>48.019999999999996</v>
      </c>
      <c r="P3292" s="37">
        <f t="shared" si="311"/>
        <v>57.623999999999995</v>
      </c>
      <c r="Q3292" s="32">
        <f t="shared" si="307"/>
        <v>6.980000000000004</v>
      </c>
      <c r="R3292" s="32">
        <f t="shared" si="308"/>
        <v>-2.6239999999999952</v>
      </c>
      <c r="S3292" s="26">
        <f t="shared" si="309"/>
        <v>1</v>
      </c>
      <c r="T3292" s="26">
        <f t="shared" si="310"/>
        <v>0</v>
      </c>
    </row>
    <row r="3293" spans="13:20" ht="15" x14ac:dyDescent="0.3">
      <c r="M3293" s="34">
        <v>3287.5</v>
      </c>
      <c r="N3293" s="34">
        <v>9.4</v>
      </c>
      <c r="O3293" s="32">
        <f t="shared" si="306"/>
        <v>48.92</v>
      </c>
      <c r="P3293" s="37">
        <f t="shared" si="311"/>
        <v>58.704000000000001</v>
      </c>
      <c r="Q3293" s="32">
        <f t="shared" si="307"/>
        <v>6.0799999999999983</v>
      </c>
      <c r="R3293" s="32">
        <f t="shared" si="308"/>
        <v>-3.7040000000000006</v>
      </c>
      <c r="S3293" s="26">
        <f t="shared" si="309"/>
        <v>1</v>
      </c>
      <c r="T3293" s="26">
        <f t="shared" si="310"/>
        <v>0</v>
      </c>
    </row>
    <row r="3294" spans="13:20" ht="15" x14ac:dyDescent="0.3">
      <c r="M3294" s="34">
        <v>3288.5</v>
      </c>
      <c r="N3294" s="34">
        <v>9.4</v>
      </c>
      <c r="O3294" s="32">
        <f t="shared" si="306"/>
        <v>48.92</v>
      </c>
      <c r="P3294" s="37">
        <f t="shared" si="311"/>
        <v>58.704000000000001</v>
      </c>
      <c r="Q3294" s="32">
        <f t="shared" si="307"/>
        <v>6.0799999999999983</v>
      </c>
      <c r="R3294" s="32">
        <f t="shared" si="308"/>
        <v>-3.7040000000000006</v>
      </c>
      <c r="S3294" s="26">
        <f t="shared" si="309"/>
        <v>1</v>
      </c>
      <c r="T3294" s="26">
        <f t="shared" si="310"/>
        <v>0</v>
      </c>
    </row>
    <row r="3295" spans="13:20" ht="15" x14ac:dyDescent="0.3">
      <c r="M3295" s="34">
        <v>3289.5</v>
      </c>
      <c r="N3295" s="34">
        <v>10</v>
      </c>
      <c r="O3295" s="32">
        <f t="shared" si="306"/>
        <v>50</v>
      </c>
      <c r="P3295" s="37">
        <f t="shared" si="311"/>
        <v>60</v>
      </c>
      <c r="Q3295" s="32">
        <f t="shared" si="307"/>
        <v>5</v>
      </c>
      <c r="R3295" s="32">
        <f t="shared" si="308"/>
        <v>-5</v>
      </c>
      <c r="S3295" s="26">
        <f t="shared" si="309"/>
        <v>1</v>
      </c>
      <c r="T3295" s="26">
        <f t="shared" si="310"/>
        <v>0</v>
      </c>
    </row>
    <row r="3296" spans="13:20" ht="15" x14ac:dyDescent="0.3">
      <c r="M3296" s="34">
        <v>3290.5</v>
      </c>
      <c r="N3296" s="34">
        <v>9.4</v>
      </c>
      <c r="O3296" s="32">
        <f t="shared" si="306"/>
        <v>48.92</v>
      </c>
      <c r="P3296" s="37">
        <f t="shared" si="311"/>
        <v>58.704000000000001</v>
      </c>
      <c r="Q3296" s="32">
        <f t="shared" si="307"/>
        <v>6.0799999999999983</v>
      </c>
      <c r="R3296" s="32">
        <f t="shared" si="308"/>
        <v>-3.7040000000000006</v>
      </c>
      <c r="S3296" s="26">
        <f t="shared" si="309"/>
        <v>1</v>
      </c>
      <c r="T3296" s="26">
        <f t="shared" si="310"/>
        <v>0</v>
      </c>
    </row>
    <row r="3297" spans="13:20" ht="15" x14ac:dyDescent="0.3">
      <c r="M3297" s="34">
        <v>3291.5</v>
      </c>
      <c r="N3297" s="34">
        <v>9.4</v>
      </c>
      <c r="O3297" s="32">
        <f t="shared" si="306"/>
        <v>48.92</v>
      </c>
      <c r="P3297" s="37">
        <f t="shared" si="311"/>
        <v>58.704000000000001</v>
      </c>
      <c r="Q3297" s="32">
        <f t="shared" si="307"/>
        <v>6.0799999999999983</v>
      </c>
      <c r="R3297" s="32">
        <f t="shared" si="308"/>
        <v>-3.7040000000000006</v>
      </c>
      <c r="S3297" s="26">
        <f t="shared" si="309"/>
        <v>1</v>
      </c>
      <c r="T3297" s="26">
        <f t="shared" si="310"/>
        <v>0</v>
      </c>
    </row>
    <row r="3298" spans="13:20" ht="15" x14ac:dyDescent="0.3">
      <c r="M3298" s="34">
        <v>3292.5</v>
      </c>
      <c r="N3298" s="34">
        <v>9.4</v>
      </c>
      <c r="O3298" s="32">
        <f t="shared" si="306"/>
        <v>48.92</v>
      </c>
      <c r="P3298" s="37">
        <f t="shared" si="311"/>
        <v>58.704000000000001</v>
      </c>
      <c r="Q3298" s="32">
        <f t="shared" si="307"/>
        <v>6.0799999999999983</v>
      </c>
      <c r="R3298" s="32">
        <f t="shared" si="308"/>
        <v>-3.7040000000000006</v>
      </c>
      <c r="S3298" s="26">
        <f t="shared" si="309"/>
        <v>1</v>
      </c>
      <c r="T3298" s="26">
        <f t="shared" si="310"/>
        <v>0</v>
      </c>
    </row>
    <row r="3299" spans="13:20" ht="15" x14ac:dyDescent="0.3">
      <c r="M3299" s="34">
        <v>3293.5</v>
      </c>
      <c r="N3299" s="34">
        <v>9.4</v>
      </c>
      <c r="O3299" s="32">
        <f t="shared" si="306"/>
        <v>48.92</v>
      </c>
      <c r="P3299" s="37">
        <f t="shared" si="311"/>
        <v>58.704000000000001</v>
      </c>
      <c r="Q3299" s="32">
        <f t="shared" si="307"/>
        <v>6.0799999999999983</v>
      </c>
      <c r="R3299" s="32">
        <f t="shared" si="308"/>
        <v>-3.7040000000000006</v>
      </c>
      <c r="S3299" s="26">
        <f t="shared" si="309"/>
        <v>1</v>
      </c>
      <c r="T3299" s="26">
        <f t="shared" si="310"/>
        <v>0</v>
      </c>
    </row>
    <row r="3300" spans="13:20" ht="15" x14ac:dyDescent="0.3">
      <c r="M3300" s="34">
        <v>3294.5</v>
      </c>
      <c r="N3300" s="34">
        <v>10</v>
      </c>
      <c r="O3300" s="32">
        <f t="shared" si="306"/>
        <v>50</v>
      </c>
      <c r="P3300" s="37">
        <f t="shared" si="311"/>
        <v>60</v>
      </c>
      <c r="Q3300" s="32">
        <f t="shared" si="307"/>
        <v>5</v>
      </c>
      <c r="R3300" s="32">
        <f t="shared" si="308"/>
        <v>-5</v>
      </c>
      <c r="S3300" s="26">
        <f t="shared" si="309"/>
        <v>1</v>
      </c>
      <c r="T3300" s="26">
        <f t="shared" si="310"/>
        <v>0</v>
      </c>
    </row>
    <row r="3301" spans="13:20" ht="15" x14ac:dyDescent="0.3">
      <c r="M3301" s="34">
        <v>3295.5</v>
      </c>
      <c r="N3301" s="34">
        <v>10.6</v>
      </c>
      <c r="O3301" s="32">
        <f t="shared" si="306"/>
        <v>51.08</v>
      </c>
      <c r="P3301" s="37">
        <f t="shared" si="311"/>
        <v>61.295999999999992</v>
      </c>
      <c r="Q3301" s="32">
        <f t="shared" si="307"/>
        <v>3.9200000000000017</v>
      </c>
      <c r="R3301" s="32">
        <f t="shared" si="308"/>
        <v>-6.2959999999999923</v>
      </c>
      <c r="S3301" s="26">
        <f t="shared" si="309"/>
        <v>1</v>
      </c>
      <c r="T3301" s="26">
        <f t="shared" si="310"/>
        <v>0</v>
      </c>
    </row>
    <row r="3302" spans="13:20" ht="15" x14ac:dyDescent="0.3">
      <c r="M3302" s="34">
        <v>3296.5</v>
      </c>
      <c r="N3302" s="34">
        <v>11.1</v>
      </c>
      <c r="O3302" s="32">
        <f t="shared" si="306"/>
        <v>51.980000000000004</v>
      </c>
      <c r="P3302" s="37">
        <f t="shared" si="311"/>
        <v>62.376000000000005</v>
      </c>
      <c r="Q3302" s="32">
        <f t="shared" si="307"/>
        <v>3.019999999999996</v>
      </c>
      <c r="R3302" s="32">
        <f t="shared" si="308"/>
        <v>-7.3760000000000048</v>
      </c>
      <c r="S3302" s="26">
        <f t="shared" si="309"/>
        <v>1</v>
      </c>
      <c r="T3302" s="26">
        <f t="shared" si="310"/>
        <v>0</v>
      </c>
    </row>
    <row r="3303" spans="13:20" ht="15" x14ac:dyDescent="0.3">
      <c r="M3303" s="34">
        <v>3297.5</v>
      </c>
      <c r="N3303" s="34">
        <v>12.2</v>
      </c>
      <c r="O3303" s="32">
        <f t="shared" si="306"/>
        <v>53.96</v>
      </c>
      <c r="P3303" s="37">
        <f t="shared" si="311"/>
        <v>64.751999999999995</v>
      </c>
      <c r="Q3303" s="32">
        <f t="shared" si="307"/>
        <v>1.0399999999999991</v>
      </c>
      <c r="R3303" s="32">
        <f t="shared" si="308"/>
        <v>-9.7519999999999953</v>
      </c>
      <c r="S3303" s="26">
        <f t="shared" si="309"/>
        <v>1</v>
      </c>
      <c r="T3303" s="26">
        <f t="shared" si="310"/>
        <v>0</v>
      </c>
    </row>
    <row r="3304" spans="13:20" ht="15" x14ac:dyDescent="0.3">
      <c r="M3304" s="34">
        <v>3298.5</v>
      </c>
      <c r="N3304" s="34">
        <v>12.2</v>
      </c>
      <c r="O3304" s="32">
        <f t="shared" si="306"/>
        <v>53.96</v>
      </c>
      <c r="P3304" s="37">
        <f t="shared" si="311"/>
        <v>64.751999999999995</v>
      </c>
      <c r="Q3304" s="32">
        <f t="shared" si="307"/>
        <v>1.0399999999999991</v>
      </c>
      <c r="R3304" s="32">
        <f t="shared" si="308"/>
        <v>-9.7519999999999953</v>
      </c>
      <c r="S3304" s="26">
        <f t="shared" si="309"/>
        <v>1</v>
      </c>
      <c r="T3304" s="26">
        <f t="shared" si="310"/>
        <v>0</v>
      </c>
    </row>
    <row r="3305" spans="13:20" ht="15" x14ac:dyDescent="0.3">
      <c r="M3305" s="34">
        <v>3299.5</v>
      </c>
      <c r="N3305" s="34">
        <v>12.8</v>
      </c>
      <c r="O3305" s="32">
        <f t="shared" si="306"/>
        <v>55.040000000000006</v>
      </c>
      <c r="P3305" s="37">
        <f t="shared" si="311"/>
        <v>66.048000000000002</v>
      </c>
      <c r="Q3305" s="32">
        <f t="shared" si="307"/>
        <v>-4.0000000000006253E-2</v>
      </c>
      <c r="R3305" s="32">
        <f t="shared" si="308"/>
        <v>-11.048000000000002</v>
      </c>
      <c r="S3305" s="26">
        <f t="shared" si="309"/>
        <v>0</v>
      </c>
      <c r="T3305" s="26">
        <f t="shared" si="310"/>
        <v>0</v>
      </c>
    </row>
    <row r="3306" spans="13:20" ht="15" x14ac:dyDescent="0.3">
      <c r="M3306" s="34">
        <v>3300.5</v>
      </c>
      <c r="N3306" s="34">
        <v>11.7</v>
      </c>
      <c r="O3306" s="32">
        <f t="shared" si="306"/>
        <v>53.06</v>
      </c>
      <c r="P3306" s="37">
        <f t="shared" si="311"/>
        <v>63.671999999999997</v>
      </c>
      <c r="Q3306" s="32">
        <f t="shared" si="307"/>
        <v>1.9399999999999977</v>
      </c>
      <c r="R3306" s="32">
        <f t="shared" si="308"/>
        <v>-8.671999999999997</v>
      </c>
      <c r="S3306" s="26">
        <f t="shared" si="309"/>
        <v>1</v>
      </c>
      <c r="T3306" s="26">
        <f t="shared" si="310"/>
        <v>0</v>
      </c>
    </row>
    <row r="3307" spans="13:20" ht="15" x14ac:dyDescent="0.3">
      <c r="M3307" s="34">
        <v>3301.5</v>
      </c>
      <c r="N3307" s="34">
        <v>11.7</v>
      </c>
      <c r="O3307" s="32">
        <f t="shared" si="306"/>
        <v>53.06</v>
      </c>
      <c r="P3307" s="37">
        <f t="shared" si="311"/>
        <v>63.671999999999997</v>
      </c>
      <c r="Q3307" s="32">
        <f t="shared" si="307"/>
        <v>1.9399999999999977</v>
      </c>
      <c r="R3307" s="32">
        <f t="shared" si="308"/>
        <v>-8.671999999999997</v>
      </c>
      <c r="S3307" s="26">
        <f t="shared" si="309"/>
        <v>1</v>
      </c>
      <c r="T3307" s="26">
        <f t="shared" si="310"/>
        <v>0</v>
      </c>
    </row>
    <row r="3308" spans="13:20" ht="15" x14ac:dyDescent="0.3">
      <c r="M3308" s="34">
        <v>3302.5</v>
      </c>
      <c r="N3308" s="34">
        <v>12.2</v>
      </c>
      <c r="O3308" s="32">
        <f t="shared" si="306"/>
        <v>53.96</v>
      </c>
      <c r="P3308" s="37">
        <f t="shared" si="311"/>
        <v>64.751999999999995</v>
      </c>
      <c r="Q3308" s="32">
        <f t="shared" si="307"/>
        <v>1.0399999999999991</v>
      </c>
      <c r="R3308" s="32">
        <f t="shared" si="308"/>
        <v>-9.7519999999999953</v>
      </c>
      <c r="S3308" s="26">
        <f t="shared" si="309"/>
        <v>1</v>
      </c>
      <c r="T3308" s="26">
        <f t="shared" si="310"/>
        <v>0</v>
      </c>
    </row>
    <row r="3309" spans="13:20" ht="15" x14ac:dyDescent="0.3">
      <c r="M3309" s="34">
        <v>3303.5</v>
      </c>
      <c r="N3309" s="34">
        <v>12.2</v>
      </c>
      <c r="O3309" s="32">
        <f t="shared" si="306"/>
        <v>53.96</v>
      </c>
      <c r="P3309" s="37">
        <f t="shared" si="311"/>
        <v>64.751999999999995</v>
      </c>
      <c r="Q3309" s="32">
        <f t="shared" si="307"/>
        <v>1.0399999999999991</v>
      </c>
      <c r="R3309" s="32">
        <f t="shared" si="308"/>
        <v>-9.7519999999999953</v>
      </c>
      <c r="S3309" s="26">
        <f t="shared" si="309"/>
        <v>1</v>
      </c>
      <c r="T3309" s="26">
        <f t="shared" si="310"/>
        <v>0</v>
      </c>
    </row>
    <row r="3310" spans="13:20" ht="15" x14ac:dyDescent="0.3">
      <c r="M3310" s="34">
        <v>3304.5</v>
      </c>
      <c r="N3310" s="34">
        <v>11.7</v>
      </c>
      <c r="O3310" s="32">
        <f t="shared" si="306"/>
        <v>53.06</v>
      </c>
      <c r="P3310" s="37">
        <f t="shared" si="311"/>
        <v>63.671999999999997</v>
      </c>
      <c r="Q3310" s="32">
        <f t="shared" si="307"/>
        <v>1.9399999999999977</v>
      </c>
      <c r="R3310" s="32">
        <f t="shared" si="308"/>
        <v>-8.671999999999997</v>
      </c>
      <c r="S3310" s="26">
        <f t="shared" si="309"/>
        <v>1</v>
      </c>
      <c r="T3310" s="26">
        <f t="shared" si="310"/>
        <v>0</v>
      </c>
    </row>
    <row r="3311" spans="13:20" ht="15" x14ac:dyDescent="0.3">
      <c r="M3311" s="34">
        <v>3305.5</v>
      </c>
      <c r="N3311" s="34">
        <v>12.2</v>
      </c>
      <c r="O3311" s="32">
        <f t="shared" si="306"/>
        <v>53.96</v>
      </c>
      <c r="P3311" s="37">
        <f t="shared" si="311"/>
        <v>64.751999999999995</v>
      </c>
      <c r="Q3311" s="32">
        <f t="shared" si="307"/>
        <v>1.0399999999999991</v>
      </c>
      <c r="R3311" s="32">
        <f t="shared" si="308"/>
        <v>-9.7519999999999953</v>
      </c>
      <c r="S3311" s="26">
        <f t="shared" si="309"/>
        <v>1</v>
      </c>
      <c r="T3311" s="26">
        <f t="shared" si="310"/>
        <v>0</v>
      </c>
    </row>
    <row r="3312" spans="13:20" ht="15" x14ac:dyDescent="0.3">
      <c r="M3312" s="34">
        <v>3306.5</v>
      </c>
      <c r="N3312" s="34">
        <v>12.2</v>
      </c>
      <c r="O3312" s="32">
        <f t="shared" si="306"/>
        <v>53.96</v>
      </c>
      <c r="P3312" s="37">
        <f t="shared" si="311"/>
        <v>64.751999999999995</v>
      </c>
      <c r="Q3312" s="32">
        <f t="shared" si="307"/>
        <v>1.0399999999999991</v>
      </c>
      <c r="R3312" s="32">
        <f t="shared" si="308"/>
        <v>-9.7519999999999953</v>
      </c>
      <c r="S3312" s="26">
        <f t="shared" si="309"/>
        <v>1</v>
      </c>
      <c r="T3312" s="26">
        <f t="shared" si="310"/>
        <v>0</v>
      </c>
    </row>
    <row r="3313" spans="13:20" ht="15" x14ac:dyDescent="0.3">
      <c r="M3313" s="34">
        <v>3307.5</v>
      </c>
      <c r="N3313" s="34">
        <v>12.8</v>
      </c>
      <c r="O3313" s="32">
        <f t="shared" si="306"/>
        <v>55.040000000000006</v>
      </c>
      <c r="P3313" s="37">
        <f t="shared" si="311"/>
        <v>66.048000000000002</v>
      </c>
      <c r="Q3313" s="32">
        <f t="shared" si="307"/>
        <v>-4.0000000000006253E-2</v>
      </c>
      <c r="R3313" s="32">
        <f t="shared" si="308"/>
        <v>-11.048000000000002</v>
      </c>
      <c r="S3313" s="26">
        <f t="shared" si="309"/>
        <v>0</v>
      </c>
      <c r="T3313" s="26">
        <f t="shared" si="310"/>
        <v>0</v>
      </c>
    </row>
    <row r="3314" spans="13:20" ht="15" x14ac:dyDescent="0.3">
      <c r="M3314" s="34">
        <v>3308.5</v>
      </c>
      <c r="N3314" s="34">
        <v>12.8</v>
      </c>
      <c r="O3314" s="32">
        <f t="shared" si="306"/>
        <v>55.040000000000006</v>
      </c>
      <c r="P3314" s="37">
        <f t="shared" si="311"/>
        <v>66.048000000000002</v>
      </c>
      <c r="Q3314" s="32">
        <f t="shared" si="307"/>
        <v>-4.0000000000006253E-2</v>
      </c>
      <c r="R3314" s="32">
        <f t="shared" si="308"/>
        <v>-11.048000000000002</v>
      </c>
      <c r="S3314" s="26">
        <f t="shared" si="309"/>
        <v>0</v>
      </c>
      <c r="T3314" s="26">
        <f t="shared" si="310"/>
        <v>0</v>
      </c>
    </row>
    <row r="3315" spans="13:20" ht="15" x14ac:dyDescent="0.3">
      <c r="M3315" s="34">
        <v>3309.5</v>
      </c>
      <c r="N3315" s="34">
        <v>12.8</v>
      </c>
      <c r="O3315" s="32">
        <f t="shared" si="306"/>
        <v>55.040000000000006</v>
      </c>
      <c r="P3315" s="37">
        <f t="shared" si="311"/>
        <v>66.048000000000002</v>
      </c>
      <c r="Q3315" s="32">
        <f t="shared" si="307"/>
        <v>-4.0000000000006253E-2</v>
      </c>
      <c r="R3315" s="32">
        <f t="shared" si="308"/>
        <v>-11.048000000000002</v>
      </c>
      <c r="S3315" s="26">
        <f t="shared" si="309"/>
        <v>0</v>
      </c>
      <c r="T3315" s="26">
        <f t="shared" si="310"/>
        <v>0</v>
      </c>
    </row>
    <row r="3316" spans="13:20" ht="15" x14ac:dyDescent="0.3">
      <c r="M3316" s="34">
        <v>3310.5</v>
      </c>
      <c r="N3316" s="34">
        <v>12.8</v>
      </c>
      <c r="O3316" s="32">
        <f t="shared" si="306"/>
        <v>55.040000000000006</v>
      </c>
      <c r="P3316" s="37">
        <f t="shared" si="311"/>
        <v>66.048000000000002</v>
      </c>
      <c r="Q3316" s="32">
        <f t="shared" si="307"/>
        <v>-4.0000000000006253E-2</v>
      </c>
      <c r="R3316" s="32">
        <f t="shared" si="308"/>
        <v>-11.048000000000002</v>
      </c>
      <c r="S3316" s="26">
        <f t="shared" si="309"/>
        <v>0</v>
      </c>
      <c r="T3316" s="26">
        <f t="shared" si="310"/>
        <v>0</v>
      </c>
    </row>
    <row r="3317" spans="13:20" ht="15" x14ac:dyDescent="0.3">
      <c r="M3317" s="34">
        <v>3311.5</v>
      </c>
      <c r="N3317" s="34">
        <v>14.4</v>
      </c>
      <c r="O3317" s="32">
        <f t="shared" si="306"/>
        <v>57.92</v>
      </c>
      <c r="P3317" s="37">
        <f t="shared" si="311"/>
        <v>69.504000000000005</v>
      </c>
      <c r="Q3317" s="32">
        <f t="shared" si="307"/>
        <v>-2.9200000000000017</v>
      </c>
      <c r="R3317" s="32">
        <f t="shared" si="308"/>
        <v>-14.504000000000005</v>
      </c>
      <c r="S3317" s="26">
        <f t="shared" si="309"/>
        <v>0</v>
      </c>
      <c r="T3317" s="26">
        <f t="shared" si="310"/>
        <v>0</v>
      </c>
    </row>
    <row r="3318" spans="13:20" ht="15" x14ac:dyDescent="0.3">
      <c r="M3318" s="34">
        <v>3312.5</v>
      </c>
      <c r="N3318" s="34">
        <v>13.3</v>
      </c>
      <c r="O3318" s="32">
        <f t="shared" si="306"/>
        <v>55.94</v>
      </c>
      <c r="P3318" s="37">
        <f t="shared" si="311"/>
        <v>67.128</v>
      </c>
      <c r="Q3318" s="32">
        <f t="shared" si="307"/>
        <v>-0.93999999999999773</v>
      </c>
      <c r="R3318" s="32">
        <f t="shared" si="308"/>
        <v>-12.128</v>
      </c>
      <c r="S3318" s="26">
        <f t="shared" si="309"/>
        <v>0</v>
      </c>
      <c r="T3318" s="26">
        <f t="shared" si="310"/>
        <v>0</v>
      </c>
    </row>
    <row r="3319" spans="13:20" ht="15" x14ac:dyDescent="0.3">
      <c r="M3319" s="34">
        <v>3313.5</v>
      </c>
      <c r="N3319" s="34">
        <v>12.2</v>
      </c>
      <c r="O3319" s="32">
        <f t="shared" si="306"/>
        <v>53.96</v>
      </c>
      <c r="P3319" s="37">
        <f t="shared" si="311"/>
        <v>64.751999999999995</v>
      </c>
      <c r="Q3319" s="32">
        <f t="shared" si="307"/>
        <v>1.0399999999999991</v>
      </c>
      <c r="R3319" s="32">
        <f t="shared" si="308"/>
        <v>-9.7519999999999953</v>
      </c>
      <c r="S3319" s="26">
        <f t="shared" si="309"/>
        <v>1</v>
      </c>
      <c r="T3319" s="26">
        <f t="shared" si="310"/>
        <v>0</v>
      </c>
    </row>
    <row r="3320" spans="13:20" ht="15" x14ac:dyDescent="0.3">
      <c r="M3320" s="34">
        <v>3314.5</v>
      </c>
      <c r="N3320" s="34">
        <v>12.2</v>
      </c>
      <c r="O3320" s="32">
        <f t="shared" si="306"/>
        <v>53.96</v>
      </c>
      <c r="P3320" s="37">
        <f t="shared" si="311"/>
        <v>64.751999999999995</v>
      </c>
      <c r="Q3320" s="32">
        <f t="shared" si="307"/>
        <v>1.0399999999999991</v>
      </c>
      <c r="R3320" s="32">
        <f t="shared" si="308"/>
        <v>-9.7519999999999953</v>
      </c>
      <c r="S3320" s="26">
        <f t="shared" si="309"/>
        <v>1</v>
      </c>
      <c r="T3320" s="26">
        <f t="shared" si="310"/>
        <v>0</v>
      </c>
    </row>
    <row r="3321" spans="13:20" ht="15" x14ac:dyDescent="0.3">
      <c r="M3321" s="34">
        <v>3315.5</v>
      </c>
      <c r="N3321" s="34">
        <v>12.2</v>
      </c>
      <c r="O3321" s="32">
        <f t="shared" si="306"/>
        <v>53.96</v>
      </c>
      <c r="P3321" s="37">
        <f t="shared" si="311"/>
        <v>64.751999999999995</v>
      </c>
      <c r="Q3321" s="32">
        <f t="shared" si="307"/>
        <v>1.0399999999999991</v>
      </c>
      <c r="R3321" s="32">
        <f t="shared" si="308"/>
        <v>-9.7519999999999953</v>
      </c>
      <c r="S3321" s="26">
        <f t="shared" si="309"/>
        <v>1</v>
      </c>
      <c r="T3321" s="26">
        <f t="shared" si="310"/>
        <v>0</v>
      </c>
    </row>
    <row r="3322" spans="13:20" ht="15" x14ac:dyDescent="0.3">
      <c r="M3322" s="34">
        <v>3316.5</v>
      </c>
      <c r="N3322" s="34">
        <v>11.7</v>
      </c>
      <c r="O3322" s="32">
        <f t="shared" si="306"/>
        <v>53.06</v>
      </c>
      <c r="P3322" s="37">
        <f t="shared" si="311"/>
        <v>63.671999999999997</v>
      </c>
      <c r="Q3322" s="32">
        <f t="shared" si="307"/>
        <v>1.9399999999999977</v>
      </c>
      <c r="R3322" s="32">
        <f t="shared" si="308"/>
        <v>-8.671999999999997</v>
      </c>
      <c r="S3322" s="26">
        <f t="shared" si="309"/>
        <v>1</v>
      </c>
      <c r="T3322" s="26">
        <f t="shared" si="310"/>
        <v>0</v>
      </c>
    </row>
    <row r="3323" spans="13:20" ht="15" x14ac:dyDescent="0.3">
      <c r="M3323" s="34">
        <v>3317.5</v>
      </c>
      <c r="N3323" s="34">
        <v>11.7</v>
      </c>
      <c r="O3323" s="32">
        <f t="shared" si="306"/>
        <v>53.06</v>
      </c>
      <c r="P3323" s="37">
        <f t="shared" si="311"/>
        <v>63.671999999999997</v>
      </c>
      <c r="Q3323" s="32">
        <f t="shared" si="307"/>
        <v>1.9399999999999977</v>
      </c>
      <c r="R3323" s="32">
        <f t="shared" si="308"/>
        <v>-8.671999999999997</v>
      </c>
      <c r="S3323" s="26">
        <f t="shared" si="309"/>
        <v>1</v>
      </c>
      <c r="T3323" s="26">
        <f t="shared" si="310"/>
        <v>0</v>
      </c>
    </row>
    <row r="3324" spans="13:20" ht="15" x14ac:dyDescent="0.3">
      <c r="M3324" s="34">
        <v>3318.5</v>
      </c>
      <c r="N3324" s="34">
        <v>12.8</v>
      </c>
      <c r="O3324" s="32">
        <f t="shared" si="306"/>
        <v>55.040000000000006</v>
      </c>
      <c r="P3324" s="37">
        <f t="shared" si="311"/>
        <v>66.048000000000002</v>
      </c>
      <c r="Q3324" s="32">
        <f t="shared" si="307"/>
        <v>-4.0000000000006253E-2</v>
      </c>
      <c r="R3324" s="32">
        <f t="shared" si="308"/>
        <v>-11.048000000000002</v>
      </c>
      <c r="S3324" s="26">
        <f t="shared" si="309"/>
        <v>0</v>
      </c>
      <c r="T3324" s="26">
        <f t="shared" si="310"/>
        <v>0</v>
      </c>
    </row>
    <row r="3325" spans="13:20" ht="15" x14ac:dyDescent="0.3">
      <c r="M3325" s="34">
        <v>3319.5</v>
      </c>
      <c r="N3325" s="34">
        <v>15</v>
      </c>
      <c r="O3325" s="32">
        <f t="shared" si="306"/>
        <v>59</v>
      </c>
      <c r="P3325" s="37">
        <f t="shared" si="311"/>
        <v>70.8</v>
      </c>
      <c r="Q3325" s="32">
        <f t="shared" si="307"/>
        <v>-4</v>
      </c>
      <c r="R3325" s="32">
        <f t="shared" si="308"/>
        <v>-15.799999999999997</v>
      </c>
      <c r="S3325" s="26">
        <f t="shared" si="309"/>
        <v>0</v>
      </c>
      <c r="T3325" s="26">
        <f t="shared" si="310"/>
        <v>0</v>
      </c>
    </row>
    <row r="3326" spans="13:20" ht="15" x14ac:dyDescent="0.3">
      <c r="M3326" s="34">
        <v>3320.5</v>
      </c>
      <c r="N3326" s="34">
        <v>17.2</v>
      </c>
      <c r="O3326" s="32">
        <f t="shared" si="306"/>
        <v>62.96</v>
      </c>
      <c r="P3326" s="37">
        <f t="shared" si="311"/>
        <v>75.551999999999992</v>
      </c>
      <c r="Q3326" s="32">
        <f t="shared" si="307"/>
        <v>-7.9600000000000009</v>
      </c>
      <c r="R3326" s="32">
        <f t="shared" si="308"/>
        <v>-20.551999999999992</v>
      </c>
      <c r="S3326" s="26">
        <f t="shared" si="309"/>
        <v>0</v>
      </c>
      <c r="T3326" s="26">
        <f t="shared" si="310"/>
        <v>0</v>
      </c>
    </row>
    <row r="3327" spans="13:20" ht="15" x14ac:dyDescent="0.3">
      <c r="M3327" s="34">
        <v>3321.5</v>
      </c>
      <c r="N3327" s="34">
        <v>19.399999999999999</v>
      </c>
      <c r="O3327" s="32">
        <f t="shared" si="306"/>
        <v>66.92</v>
      </c>
      <c r="P3327" s="37">
        <f t="shared" si="311"/>
        <v>80.304000000000002</v>
      </c>
      <c r="Q3327" s="32">
        <f t="shared" si="307"/>
        <v>-11.920000000000002</v>
      </c>
      <c r="R3327" s="32">
        <f t="shared" si="308"/>
        <v>-25.304000000000002</v>
      </c>
      <c r="S3327" s="26">
        <f t="shared" si="309"/>
        <v>0</v>
      </c>
      <c r="T3327" s="26">
        <f t="shared" si="310"/>
        <v>0</v>
      </c>
    </row>
    <row r="3328" spans="13:20" ht="15" x14ac:dyDescent="0.3">
      <c r="M3328" s="34">
        <v>3322.5</v>
      </c>
      <c r="N3328" s="34">
        <v>19.399999999999999</v>
      </c>
      <c r="O3328" s="32">
        <f t="shared" si="306"/>
        <v>66.92</v>
      </c>
      <c r="P3328" s="37">
        <f t="shared" si="311"/>
        <v>80.304000000000002</v>
      </c>
      <c r="Q3328" s="32">
        <f t="shared" si="307"/>
        <v>-11.920000000000002</v>
      </c>
      <c r="R3328" s="32">
        <f t="shared" si="308"/>
        <v>-25.304000000000002</v>
      </c>
      <c r="S3328" s="26">
        <f t="shared" si="309"/>
        <v>0</v>
      </c>
      <c r="T3328" s="26">
        <f t="shared" si="310"/>
        <v>0</v>
      </c>
    </row>
    <row r="3329" spans="13:20" ht="15" x14ac:dyDescent="0.3">
      <c r="M3329" s="34">
        <v>3323.5</v>
      </c>
      <c r="N3329" s="34">
        <v>18.3</v>
      </c>
      <c r="O3329" s="32">
        <f t="shared" si="306"/>
        <v>64.94</v>
      </c>
      <c r="P3329" s="37">
        <f t="shared" si="311"/>
        <v>77.927999999999997</v>
      </c>
      <c r="Q3329" s="32">
        <f t="shared" si="307"/>
        <v>-9.9399999999999977</v>
      </c>
      <c r="R3329" s="32">
        <f t="shared" si="308"/>
        <v>-22.927999999999997</v>
      </c>
      <c r="S3329" s="26">
        <f t="shared" si="309"/>
        <v>0</v>
      </c>
      <c r="T3329" s="26">
        <f t="shared" si="310"/>
        <v>0</v>
      </c>
    </row>
    <row r="3330" spans="13:20" ht="15" x14ac:dyDescent="0.3">
      <c r="M3330" s="34">
        <v>3324.5</v>
      </c>
      <c r="N3330" s="34">
        <v>17.2</v>
      </c>
      <c r="O3330" s="32">
        <f t="shared" si="306"/>
        <v>62.96</v>
      </c>
      <c r="P3330" s="37">
        <f t="shared" si="311"/>
        <v>75.551999999999992</v>
      </c>
      <c r="Q3330" s="32">
        <f t="shared" si="307"/>
        <v>-7.9600000000000009</v>
      </c>
      <c r="R3330" s="32">
        <f t="shared" si="308"/>
        <v>-20.551999999999992</v>
      </c>
      <c r="S3330" s="26">
        <f t="shared" si="309"/>
        <v>0</v>
      </c>
      <c r="T3330" s="26">
        <f t="shared" si="310"/>
        <v>0</v>
      </c>
    </row>
    <row r="3331" spans="13:20" ht="15" x14ac:dyDescent="0.3">
      <c r="M3331" s="34">
        <v>3325.5</v>
      </c>
      <c r="N3331" s="34">
        <v>17.8</v>
      </c>
      <c r="O3331" s="32">
        <f t="shared" si="306"/>
        <v>64.039999999999992</v>
      </c>
      <c r="P3331" s="37">
        <f t="shared" si="311"/>
        <v>76.847999999999985</v>
      </c>
      <c r="Q3331" s="32">
        <f t="shared" si="307"/>
        <v>-9.039999999999992</v>
      </c>
      <c r="R3331" s="32">
        <f t="shared" si="308"/>
        <v>-21.847999999999985</v>
      </c>
      <c r="S3331" s="26">
        <f t="shared" si="309"/>
        <v>0</v>
      </c>
      <c r="T3331" s="26">
        <f t="shared" si="310"/>
        <v>0</v>
      </c>
    </row>
    <row r="3332" spans="13:20" ht="15" x14ac:dyDescent="0.3">
      <c r="M3332" s="34">
        <v>3326.5</v>
      </c>
      <c r="N3332" s="34">
        <v>18.3</v>
      </c>
      <c r="O3332" s="32">
        <f t="shared" si="306"/>
        <v>64.94</v>
      </c>
      <c r="P3332" s="37">
        <f t="shared" si="311"/>
        <v>77.927999999999997</v>
      </c>
      <c r="Q3332" s="32">
        <f t="shared" si="307"/>
        <v>-9.9399999999999977</v>
      </c>
      <c r="R3332" s="32">
        <f t="shared" si="308"/>
        <v>-22.927999999999997</v>
      </c>
      <c r="S3332" s="26">
        <f t="shared" si="309"/>
        <v>0</v>
      </c>
      <c r="T3332" s="26">
        <f t="shared" si="310"/>
        <v>0</v>
      </c>
    </row>
    <row r="3333" spans="13:20" ht="15" x14ac:dyDescent="0.3">
      <c r="M3333" s="34">
        <v>3327.5</v>
      </c>
      <c r="N3333" s="34">
        <v>20</v>
      </c>
      <c r="O3333" s="32">
        <f t="shared" si="306"/>
        <v>68</v>
      </c>
      <c r="P3333" s="37">
        <f t="shared" si="311"/>
        <v>81.599999999999994</v>
      </c>
      <c r="Q3333" s="32">
        <f t="shared" si="307"/>
        <v>-13</v>
      </c>
      <c r="R3333" s="32">
        <f t="shared" si="308"/>
        <v>-26.599999999999994</v>
      </c>
      <c r="S3333" s="26">
        <f t="shared" si="309"/>
        <v>0</v>
      </c>
      <c r="T3333" s="26">
        <f t="shared" si="310"/>
        <v>0</v>
      </c>
    </row>
    <row r="3334" spans="13:20" ht="15" x14ac:dyDescent="0.3">
      <c r="M3334" s="34">
        <v>3328.5</v>
      </c>
      <c r="N3334" s="34">
        <v>20.6</v>
      </c>
      <c r="O3334" s="32">
        <f t="shared" ref="O3334:O3397" si="312">CONVERT(N3334,"C","F")</f>
        <v>69.080000000000013</v>
      </c>
      <c r="P3334" s="37">
        <f t="shared" si="311"/>
        <v>82.896000000000015</v>
      </c>
      <c r="Q3334" s="32">
        <f t="shared" ref="Q3334:Q3397" si="313">$L$3-O3334</f>
        <v>-14.080000000000013</v>
      </c>
      <c r="R3334" s="32">
        <f t="shared" ref="R3334:R3397" si="314">$L$3-P3334</f>
        <v>-27.896000000000015</v>
      </c>
      <c r="S3334" s="26">
        <f t="shared" ref="S3334:S3397" si="315">IF(O3334&lt;=$L$3, 1, 0)</f>
        <v>0</v>
      </c>
      <c r="T3334" s="26">
        <f t="shared" ref="T3334:T3397" si="316">IF(P3334&lt;=$L$3, 1, 0)</f>
        <v>0</v>
      </c>
    </row>
    <row r="3335" spans="13:20" ht="15" x14ac:dyDescent="0.3">
      <c r="M3335" s="34">
        <v>3329.5</v>
      </c>
      <c r="N3335" s="34">
        <v>19.399999999999999</v>
      </c>
      <c r="O3335" s="32">
        <f t="shared" si="312"/>
        <v>66.92</v>
      </c>
      <c r="P3335" s="37">
        <f t="shared" ref="P3335:P3398" si="317">O3335*1.2</f>
        <v>80.304000000000002</v>
      </c>
      <c r="Q3335" s="32">
        <f t="shared" si="313"/>
        <v>-11.920000000000002</v>
      </c>
      <c r="R3335" s="32">
        <f t="shared" si="314"/>
        <v>-25.304000000000002</v>
      </c>
      <c r="S3335" s="26">
        <f t="shared" si="315"/>
        <v>0</v>
      </c>
      <c r="T3335" s="26">
        <f t="shared" si="316"/>
        <v>0</v>
      </c>
    </row>
    <row r="3336" spans="13:20" ht="15" x14ac:dyDescent="0.3">
      <c r="M3336" s="34">
        <v>3330.5</v>
      </c>
      <c r="N3336" s="34">
        <v>20</v>
      </c>
      <c r="O3336" s="32">
        <f t="shared" si="312"/>
        <v>68</v>
      </c>
      <c r="P3336" s="37">
        <f t="shared" si="317"/>
        <v>81.599999999999994</v>
      </c>
      <c r="Q3336" s="32">
        <f t="shared" si="313"/>
        <v>-13</v>
      </c>
      <c r="R3336" s="32">
        <f t="shared" si="314"/>
        <v>-26.599999999999994</v>
      </c>
      <c r="S3336" s="26">
        <f t="shared" si="315"/>
        <v>0</v>
      </c>
      <c r="T3336" s="26">
        <f t="shared" si="316"/>
        <v>0</v>
      </c>
    </row>
    <row r="3337" spans="13:20" ht="15" x14ac:dyDescent="0.3">
      <c r="M3337" s="34">
        <v>3331.5</v>
      </c>
      <c r="N3337" s="34">
        <v>18.899999999999999</v>
      </c>
      <c r="O3337" s="32">
        <f t="shared" si="312"/>
        <v>66.02</v>
      </c>
      <c r="P3337" s="37">
        <f t="shared" si="317"/>
        <v>79.22399999999999</v>
      </c>
      <c r="Q3337" s="32">
        <f t="shared" si="313"/>
        <v>-11.019999999999996</v>
      </c>
      <c r="R3337" s="32">
        <f t="shared" si="314"/>
        <v>-24.22399999999999</v>
      </c>
      <c r="S3337" s="26">
        <f t="shared" si="315"/>
        <v>0</v>
      </c>
      <c r="T3337" s="26">
        <f t="shared" si="316"/>
        <v>0</v>
      </c>
    </row>
    <row r="3338" spans="13:20" ht="15" x14ac:dyDescent="0.3">
      <c r="M3338" s="34">
        <v>3332.5</v>
      </c>
      <c r="N3338" s="34">
        <v>17.8</v>
      </c>
      <c r="O3338" s="32">
        <f t="shared" si="312"/>
        <v>64.039999999999992</v>
      </c>
      <c r="P3338" s="37">
        <f t="shared" si="317"/>
        <v>76.847999999999985</v>
      </c>
      <c r="Q3338" s="32">
        <f t="shared" si="313"/>
        <v>-9.039999999999992</v>
      </c>
      <c r="R3338" s="32">
        <f t="shared" si="314"/>
        <v>-21.847999999999985</v>
      </c>
      <c r="S3338" s="26">
        <f t="shared" si="315"/>
        <v>0</v>
      </c>
      <c r="T3338" s="26">
        <f t="shared" si="316"/>
        <v>0</v>
      </c>
    </row>
    <row r="3339" spans="13:20" ht="15" x14ac:dyDescent="0.3">
      <c r="M3339" s="34">
        <v>3333.5</v>
      </c>
      <c r="N3339" s="34">
        <v>16.7</v>
      </c>
      <c r="O3339" s="32">
        <f t="shared" si="312"/>
        <v>62.06</v>
      </c>
      <c r="P3339" s="37">
        <f t="shared" si="317"/>
        <v>74.471999999999994</v>
      </c>
      <c r="Q3339" s="32">
        <f t="shared" si="313"/>
        <v>-7.0600000000000023</v>
      </c>
      <c r="R3339" s="32">
        <f t="shared" si="314"/>
        <v>-19.471999999999994</v>
      </c>
      <c r="S3339" s="26">
        <f t="shared" si="315"/>
        <v>0</v>
      </c>
      <c r="T3339" s="26">
        <f t="shared" si="316"/>
        <v>0</v>
      </c>
    </row>
    <row r="3340" spans="13:20" ht="15" x14ac:dyDescent="0.3">
      <c r="M3340" s="34">
        <v>3334.5</v>
      </c>
      <c r="N3340" s="34">
        <v>16.7</v>
      </c>
      <c r="O3340" s="32">
        <f t="shared" si="312"/>
        <v>62.06</v>
      </c>
      <c r="P3340" s="37">
        <f t="shared" si="317"/>
        <v>74.471999999999994</v>
      </c>
      <c r="Q3340" s="32">
        <f t="shared" si="313"/>
        <v>-7.0600000000000023</v>
      </c>
      <c r="R3340" s="32">
        <f t="shared" si="314"/>
        <v>-19.471999999999994</v>
      </c>
      <c r="S3340" s="26">
        <f t="shared" si="315"/>
        <v>0</v>
      </c>
      <c r="T3340" s="26">
        <f t="shared" si="316"/>
        <v>0</v>
      </c>
    </row>
    <row r="3341" spans="13:20" ht="15" x14ac:dyDescent="0.3">
      <c r="M3341" s="34">
        <v>3335.5</v>
      </c>
      <c r="N3341" s="34">
        <v>16.7</v>
      </c>
      <c r="O3341" s="32">
        <f t="shared" si="312"/>
        <v>62.06</v>
      </c>
      <c r="P3341" s="37">
        <f t="shared" si="317"/>
        <v>74.471999999999994</v>
      </c>
      <c r="Q3341" s="32">
        <f t="shared" si="313"/>
        <v>-7.0600000000000023</v>
      </c>
      <c r="R3341" s="32">
        <f t="shared" si="314"/>
        <v>-19.471999999999994</v>
      </c>
      <c r="S3341" s="26">
        <f t="shared" si="315"/>
        <v>0</v>
      </c>
      <c r="T3341" s="26">
        <f t="shared" si="316"/>
        <v>0</v>
      </c>
    </row>
    <row r="3342" spans="13:20" ht="15" x14ac:dyDescent="0.3">
      <c r="M3342" s="34">
        <v>3336.5</v>
      </c>
      <c r="N3342" s="34">
        <v>16.100000000000001</v>
      </c>
      <c r="O3342" s="32">
        <f t="shared" si="312"/>
        <v>60.980000000000004</v>
      </c>
      <c r="P3342" s="37">
        <f t="shared" si="317"/>
        <v>73.176000000000002</v>
      </c>
      <c r="Q3342" s="32">
        <f t="shared" si="313"/>
        <v>-5.980000000000004</v>
      </c>
      <c r="R3342" s="32">
        <f t="shared" si="314"/>
        <v>-18.176000000000002</v>
      </c>
      <c r="S3342" s="26">
        <f t="shared" si="315"/>
        <v>0</v>
      </c>
      <c r="T3342" s="26">
        <f t="shared" si="316"/>
        <v>0</v>
      </c>
    </row>
    <row r="3343" spans="13:20" ht="15" x14ac:dyDescent="0.3">
      <c r="M3343" s="34">
        <v>3337.5</v>
      </c>
      <c r="N3343" s="34">
        <v>15.6</v>
      </c>
      <c r="O3343" s="32">
        <f t="shared" si="312"/>
        <v>60.08</v>
      </c>
      <c r="P3343" s="37">
        <f t="shared" si="317"/>
        <v>72.095999999999989</v>
      </c>
      <c r="Q3343" s="32">
        <f t="shared" si="313"/>
        <v>-5.0799999999999983</v>
      </c>
      <c r="R3343" s="32">
        <f t="shared" si="314"/>
        <v>-17.095999999999989</v>
      </c>
      <c r="S3343" s="26">
        <f t="shared" si="315"/>
        <v>0</v>
      </c>
      <c r="T3343" s="26">
        <f t="shared" si="316"/>
        <v>0</v>
      </c>
    </row>
    <row r="3344" spans="13:20" ht="15" x14ac:dyDescent="0.3">
      <c r="M3344" s="34">
        <v>3338.5</v>
      </c>
      <c r="N3344" s="34">
        <v>15</v>
      </c>
      <c r="O3344" s="32">
        <f t="shared" si="312"/>
        <v>59</v>
      </c>
      <c r="P3344" s="37">
        <f t="shared" si="317"/>
        <v>70.8</v>
      </c>
      <c r="Q3344" s="32">
        <f t="shared" si="313"/>
        <v>-4</v>
      </c>
      <c r="R3344" s="32">
        <f t="shared" si="314"/>
        <v>-15.799999999999997</v>
      </c>
      <c r="S3344" s="26">
        <f t="shared" si="315"/>
        <v>0</v>
      </c>
      <c r="T3344" s="26">
        <f t="shared" si="316"/>
        <v>0</v>
      </c>
    </row>
    <row r="3345" spans="13:20" ht="15" x14ac:dyDescent="0.3">
      <c r="M3345" s="34">
        <v>3339.5</v>
      </c>
      <c r="N3345" s="34">
        <v>14.4</v>
      </c>
      <c r="O3345" s="32">
        <f t="shared" si="312"/>
        <v>57.92</v>
      </c>
      <c r="P3345" s="37">
        <f t="shared" si="317"/>
        <v>69.504000000000005</v>
      </c>
      <c r="Q3345" s="32">
        <f t="shared" si="313"/>
        <v>-2.9200000000000017</v>
      </c>
      <c r="R3345" s="32">
        <f t="shared" si="314"/>
        <v>-14.504000000000005</v>
      </c>
      <c r="S3345" s="26">
        <f t="shared" si="315"/>
        <v>0</v>
      </c>
      <c r="T3345" s="26">
        <f t="shared" si="316"/>
        <v>0</v>
      </c>
    </row>
    <row r="3346" spans="13:20" ht="15" x14ac:dyDescent="0.3">
      <c r="M3346" s="34">
        <v>3340.5</v>
      </c>
      <c r="N3346" s="34">
        <v>14.4</v>
      </c>
      <c r="O3346" s="32">
        <f t="shared" si="312"/>
        <v>57.92</v>
      </c>
      <c r="P3346" s="37">
        <f t="shared" si="317"/>
        <v>69.504000000000005</v>
      </c>
      <c r="Q3346" s="32">
        <f t="shared" si="313"/>
        <v>-2.9200000000000017</v>
      </c>
      <c r="R3346" s="32">
        <f t="shared" si="314"/>
        <v>-14.504000000000005</v>
      </c>
      <c r="S3346" s="26">
        <f t="shared" si="315"/>
        <v>0</v>
      </c>
      <c r="T3346" s="26">
        <f t="shared" si="316"/>
        <v>0</v>
      </c>
    </row>
    <row r="3347" spans="13:20" ht="15" x14ac:dyDescent="0.3">
      <c r="M3347" s="34">
        <v>3341.5</v>
      </c>
      <c r="N3347" s="34">
        <v>16.100000000000001</v>
      </c>
      <c r="O3347" s="32">
        <f t="shared" si="312"/>
        <v>60.980000000000004</v>
      </c>
      <c r="P3347" s="37">
        <f t="shared" si="317"/>
        <v>73.176000000000002</v>
      </c>
      <c r="Q3347" s="32">
        <f t="shared" si="313"/>
        <v>-5.980000000000004</v>
      </c>
      <c r="R3347" s="32">
        <f t="shared" si="314"/>
        <v>-18.176000000000002</v>
      </c>
      <c r="S3347" s="26">
        <f t="shared" si="315"/>
        <v>0</v>
      </c>
      <c r="T3347" s="26">
        <f t="shared" si="316"/>
        <v>0</v>
      </c>
    </row>
    <row r="3348" spans="13:20" ht="15" x14ac:dyDescent="0.3">
      <c r="M3348" s="34">
        <v>3342.5</v>
      </c>
      <c r="N3348" s="34">
        <v>18.899999999999999</v>
      </c>
      <c r="O3348" s="32">
        <f t="shared" si="312"/>
        <v>66.02</v>
      </c>
      <c r="P3348" s="37">
        <f t="shared" si="317"/>
        <v>79.22399999999999</v>
      </c>
      <c r="Q3348" s="32">
        <f t="shared" si="313"/>
        <v>-11.019999999999996</v>
      </c>
      <c r="R3348" s="32">
        <f t="shared" si="314"/>
        <v>-24.22399999999999</v>
      </c>
      <c r="S3348" s="26">
        <f t="shared" si="315"/>
        <v>0</v>
      </c>
      <c r="T3348" s="26">
        <f t="shared" si="316"/>
        <v>0</v>
      </c>
    </row>
    <row r="3349" spans="13:20" ht="15" x14ac:dyDescent="0.3">
      <c r="M3349" s="34">
        <v>3343.5</v>
      </c>
      <c r="N3349" s="34">
        <v>21.1</v>
      </c>
      <c r="O3349" s="32">
        <f t="shared" si="312"/>
        <v>69.98</v>
      </c>
      <c r="P3349" s="37">
        <f t="shared" si="317"/>
        <v>83.975999999999999</v>
      </c>
      <c r="Q3349" s="32">
        <f t="shared" si="313"/>
        <v>-14.980000000000004</v>
      </c>
      <c r="R3349" s="32">
        <f t="shared" si="314"/>
        <v>-28.975999999999999</v>
      </c>
      <c r="S3349" s="26">
        <f t="shared" si="315"/>
        <v>0</v>
      </c>
      <c r="T3349" s="26">
        <f t="shared" si="316"/>
        <v>0</v>
      </c>
    </row>
    <row r="3350" spans="13:20" ht="15" x14ac:dyDescent="0.3">
      <c r="M3350" s="34">
        <v>3344.5</v>
      </c>
      <c r="N3350" s="34">
        <v>23.9</v>
      </c>
      <c r="O3350" s="32">
        <f t="shared" si="312"/>
        <v>75.02</v>
      </c>
      <c r="P3350" s="37">
        <f t="shared" si="317"/>
        <v>90.023999999999987</v>
      </c>
      <c r="Q3350" s="32">
        <f t="shared" si="313"/>
        <v>-20.019999999999996</v>
      </c>
      <c r="R3350" s="32">
        <f t="shared" si="314"/>
        <v>-35.023999999999987</v>
      </c>
      <c r="S3350" s="26">
        <f t="shared" si="315"/>
        <v>0</v>
      </c>
      <c r="T3350" s="26">
        <f t="shared" si="316"/>
        <v>0</v>
      </c>
    </row>
    <row r="3351" spans="13:20" ht="15" x14ac:dyDescent="0.3">
      <c r="M3351" s="34">
        <v>3345.5</v>
      </c>
      <c r="N3351" s="34">
        <v>26.1</v>
      </c>
      <c r="O3351" s="32">
        <f t="shared" si="312"/>
        <v>78.98</v>
      </c>
      <c r="P3351" s="37">
        <f t="shared" si="317"/>
        <v>94.775999999999996</v>
      </c>
      <c r="Q3351" s="32">
        <f t="shared" si="313"/>
        <v>-23.980000000000004</v>
      </c>
      <c r="R3351" s="32">
        <f t="shared" si="314"/>
        <v>-39.775999999999996</v>
      </c>
      <c r="S3351" s="26">
        <f t="shared" si="315"/>
        <v>0</v>
      </c>
      <c r="T3351" s="26">
        <f t="shared" si="316"/>
        <v>0</v>
      </c>
    </row>
    <row r="3352" spans="13:20" ht="15" x14ac:dyDescent="0.3">
      <c r="M3352" s="34">
        <v>3346.5</v>
      </c>
      <c r="N3352" s="34">
        <v>26.7</v>
      </c>
      <c r="O3352" s="32">
        <f t="shared" si="312"/>
        <v>80.06</v>
      </c>
      <c r="P3352" s="37">
        <f t="shared" si="317"/>
        <v>96.072000000000003</v>
      </c>
      <c r="Q3352" s="32">
        <f t="shared" si="313"/>
        <v>-25.060000000000002</v>
      </c>
      <c r="R3352" s="32">
        <f t="shared" si="314"/>
        <v>-41.072000000000003</v>
      </c>
      <c r="S3352" s="26">
        <f t="shared" si="315"/>
        <v>0</v>
      </c>
      <c r="T3352" s="26">
        <f t="shared" si="316"/>
        <v>0</v>
      </c>
    </row>
    <row r="3353" spans="13:20" ht="15" x14ac:dyDescent="0.3">
      <c r="M3353" s="34">
        <v>3347.5</v>
      </c>
      <c r="N3353" s="34">
        <v>25.6</v>
      </c>
      <c r="O3353" s="32">
        <f t="shared" si="312"/>
        <v>78.080000000000013</v>
      </c>
      <c r="P3353" s="37">
        <f t="shared" si="317"/>
        <v>93.696000000000012</v>
      </c>
      <c r="Q3353" s="32">
        <f t="shared" si="313"/>
        <v>-23.080000000000013</v>
      </c>
      <c r="R3353" s="32">
        <f t="shared" si="314"/>
        <v>-38.696000000000012</v>
      </c>
      <c r="S3353" s="26">
        <f t="shared" si="315"/>
        <v>0</v>
      </c>
      <c r="T3353" s="26">
        <f t="shared" si="316"/>
        <v>0</v>
      </c>
    </row>
    <row r="3354" spans="13:20" ht="15" x14ac:dyDescent="0.3">
      <c r="M3354" s="34">
        <v>3348.5</v>
      </c>
      <c r="N3354" s="34">
        <v>23.3</v>
      </c>
      <c r="O3354" s="32">
        <f t="shared" si="312"/>
        <v>73.94</v>
      </c>
      <c r="P3354" s="37">
        <f t="shared" si="317"/>
        <v>88.727999999999994</v>
      </c>
      <c r="Q3354" s="32">
        <f t="shared" si="313"/>
        <v>-18.939999999999998</v>
      </c>
      <c r="R3354" s="32">
        <f t="shared" si="314"/>
        <v>-33.727999999999994</v>
      </c>
      <c r="S3354" s="26">
        <f t="shared" si="315"/>
        <v>0</v>
      </c>
      <c r="T3354" s="26">
        <f t="shared" si="316"/>
        <v>0</v>
      </c>
    </row>
    <row r="3355" spans="13:20" ht="15" x14ac:dyDescent="0.3">
      <c r="M3355" s="34">
        <v>3349.5</v>
      </c>
      <c r="N3355" s="34">
        <v>23.3</v>
      </c>
      <c r="O3355" s="32">
        <f t="shared" si="312"/>
        <v>73.94</v>
      </c>
      <c r="P3355" s="37">
        <f t="shared" si="317"/>
        <v>88.727999999999994</v>
      </c>
      <c r="Q3355" s="32">
        <f t="shared" si="313"/>
        <v>-18.939999999999998</v>
      </c>
      <c r="R3355" s="32">
        <f t="shared" si="314"/>
        <v>-33.727999999999994</v>
      </c>
      <c r="S3355" s="26">
        <f t="shared" si="315"/>
        <v>0</v>
      </c>
      <c r="T3355" s="26">
        <f t="shared" si="316"/>
        <v>0</v>
      </c>
    </row>
    <row r="3356" spans="13:20" ht="15" x14ac:dyDescent="0.3">
      <c r="M3356" s="34">
        <v>3350.5</v>
      </c>
      <c r="N3356" s="34">
        <v>23.3</v>
      </c>
      <c r="O3356" s="32">
        <f t="shared" si="312"/>
        <v>73.94</v>
      </c>
      <c r="P3356" s="37">
        <f t="shared" si="317"/>
        <v>88.727999999999994</v>
      </c>
      <c r="Q3356" s="32">
        <f t="shared" si="313"/>
        <v>-18.939999999999998</v>
      </c>
      <c r="R3356" s="32">
        <f t="shared" si="314"/>
        <v>-33.727999999999994</v>
      </c>
      <c r="S3356" s="26">
        <f t="shared" si="315"/>
        <v>0</v>
      </c>
      <c r="T3356" s="26">
        <f t="shared" si="316"/>
        <v>0</v>
      </c>
    </row>
    <row r="3357" spans="13:20" ht="15" x14ac:dyDescent="0.3">
      <c r="M3357" s="34">
        <v>3351.5</v>
      </c>
      <c r="N3357" s="34">
        <v>25.6</v>
      </c>
      <c r="O3357" s="32">
        <f t="shared" si="312"/>
        <v>78.080000000000013</v>
      </c>
      <c r="P3357" s="37">
        <f t="shared" si="317"/>
        <v>93.696000000000012</v>
      </c>
      <c r="Q3357" s="32">
        <f t="shared" si="313"/>
        <v>-23.080000000000013</v>
      </c>
      <c r="R3357" s="32">
        <f t="shared" si="314"/>
        <v>-38.696000000000012</v>
      </c>
      <c r="S3357" s="26">
        <f t="shared" si="315"/>
        <v>0</v>
      </c>
      <c r="T3357" s="26">
        <f t="shared" si="316"/>
        <v>0</v>
      </c>
    </row>
    <row r="3358" spans="13:20" ht="15" x14ac:dyDescent="0.3">
      <c r="M3358" s="34">
        <v>3352.5</v>
      </c>
      <c r="N3358" s="34">
        <v>26.1</v>
      </c>
      <c r="O3358" s="32">
        <f t="shared" si="312"/>
        <v>78.98</v>
      </c>
      <c r="P3358" s="37">
        <f t="shared" si="317"/>
        <v>94.775999999999996</v>
      </c>
      <c r="Q3358" s="32">
        <f t="shared" si="313"/>
        <v>-23.980000000000004</v>
      </c>
      <c r="R3358" s="32">
        <f t="shared" si="314"/>
        <v>-39.775999999999996</v>
      </c>
      <c r="S3358" s="26">
        <f t="shared" si="315"/>
        <v>0</v>
      </c>
      <c r="T3358" s="26">
        <f t="shared" si="316"/>
        <v>0</v>
      </c>
    </row>
    <row r="3359" spans="13:20" ht="15" x14ac:dyDescent="0.3">
      <c r="M3359" s="34">
        <v>3353.5</v>
      </c>
      <c r="N3359" s="34">
        <v>25</v>
      </c>
      <c r="O3359" s="32">
        <f t="shared" si="312"/>
        <v>77</v>
      </c>
      <c r="P3359" s="37">
        <f t="shared" si="317"/>
        <v>92.399999999999991</v>
      </c>
      <c r="Q3359" s="32">
        <f t="shared" si="313"/>
        <v>-22</v>
      </c>
      <c r="R3359" s="32">
        <f t="shared" si="314"/>
        <v>-37.399999999999991</v>
      </c>
      <c r="S3359" s="26">
        <f t="shared" si="315"/>
        <v>0</v>
      </c>
      <c r="T3359" s="26">
        <f t="shared" si="316"/>
        <v>0</v>
      </c>
    </row>
    <row r="3360" spans="13:20" ht="15" x14ac:dyDescent="0.3">
      <c r="M3360" s="34">
        <v>3354.5</v>
      </c>
      <c r="N3360" s="34">
        <v>23.9</v>
      </c>
      <c r="O3360" s="32">
        <f t="shared" si="312"/>
        <v>75.02</v>
      </c>
      <c r="P3360" s="37">
        <f t="shared" si="317"/>
        <v>90.023999999999987</v>
      </c>
      <c r="Q3360" s="32">
        <f t="shared" si="313"/>
        <v>-20.019999999999996</v>
      </c>
      <c r="R3360" s="32">
        <f t="shared" si="314"/>
        <v>-35.023999999999987</v>
      </c>
      <c r="S3360" s="26">
        <f t="shared" si="315"/>
        <v>0</v>
      </c>
      <c r="T3360" s="26">
        <f t="shared" si="316"/>
        <v>0</v>
      </c>
    </row>
    <row r="3361" spans="13:20" ht="15" x14ac:dyDescent="0.3">
      <c r="M3361" s="34">
        <v>3355.5</v>
      </c>
      <c r="N3361" s="34">
        <v>22.2</v>
      </c>
      <c r="O3361" s="32">
        <f t="shared" si="312"/>
        <v>71.960000000000008</v>
      </c>
      <c r="P3361" s="37">
        <f t="shared" si="317"/>
        <v>86.352000000000004</v>
      </c>
      <c r="Q3361" s="32">
        <f t="shared" si="313"/>
        <v>-16.960000000000008</v>
      </c>
      <c r="R3361" s="32">
        <f t="shared" si="314"/>
        <v>-31.352000000000004</v>
      </c>
      <c r="S3361" s="26">
        <f t="shared" si="315"/>
        <v>0</v>
      </c>
      <c r="T3361" s="26">
        <f t="shared" si="316"/>
        <v>0</v>
      </c>
    </row>
    <row r="3362" spans="13:20" ht="15" x14ac:dyDescent="0.3">
      <c r="M3362" s="34">
        <v>3356.5</v>
      </c>
      <c r="N3362" s="34">
        <v>21.7</v>
      </c>
      <c r="O3362" s="32">
        <f t="shared" si="312"/>
        <v>71.06</v>
      </c>
      <c r="P3362" s="37">
        <f t="shared" si="317"/>
        <v>85.272000000000006</v>
      </c>
      <c r="Q3362" s="32">
        <f t="shared" si="313"/>
        <v>-16.060000000000002</v>
      </c>
      <c r="R3362" s="32">
        <f t="shared" si="314"/>
        <v>-30.272000000000006</v>
      </c>
      <c r="S3362" s="26">
        <f t="shared" si="315"/>
        <v>0</v>
      </c>
      <c r="T3362" s="26">
        <f t="shared" si="316"/>
        <v>0</v>
      </c>
    </row>
    <row r="3363" spans="13:20" ht="15" x14ac:dyDescent="0.3">
      <c r="M3363" s="34">
        <v>3357.5</v>
      </c>
      <c r="N3363" s="34">
        <v>20.6</v>
      </c>
      <c r="O3363" s="32">
        <f t="shared" si="312"/>
        <v>69.080000000000013</v>
      </c>
      <c r="P3363" s="37">
        <f t="shared" si="317"/>
        <v>82.896000000000015</v>
      </c>
      <c r="Q3363" s="32">
        <f t="shared" si="313"/>
        <v>-14.080000000000013</v>
      </c>
      <c r="R3363" s="32">
        <f t="shared" si="314"/>
        <v>-27.896000000000015</v>
      </c>
      <c r="S3363" s="26">
        <f t="shared" si="315"/>
        <v>0</v>
      </c>
      <c r="T3363" s="26">
        <f t="shared" si="316"/>
        <v>0</v>
      </c>
    </row>
    <row r="3364" spans="13:20" ht="15" x14ac:dyDescent="0.3">
      <c r="M3364" s="34">
        <v>3358.5</v>
      </c>
      <c r="N3364" s="34">
        <v>20</v>
      </c>
      <c r="O3364" s="32">
        <f t="shared" si="312"/>
        <v>68</v>
      </c>
      <c r="P3364" s="37">
        <f t="shared" si="317"/>
        <v>81.599999999999994</v>
      </c>
      <c r="Q3364" s="32">
        <f t="shared" si="313"/>
        <v>-13</v>
      </c>
      <c r="R3364" s="32">
        <f t="shared" si="314"/>
        <v>-26.599999999999994</v>
      </c>
      <c r="S3364" s="26">
        <f t="shared" si="315"/>
        <v>0</v>
      </c>
      <c r="T3364" s="26">
        <f t="shared" si="316"/>
        <v>0</v>
      </c>
    </row>
    <row r="3365" spans="13:20" ht="15" x14ac:dyDescent="0.3">
      <c r="M3365" s="34">
        <v>3359.5</v>
      </c>
      <c r="N3365" s="34">
        <v>20</v>
      </c>
      <c r="O3365" s="32">
        <f t="shared" si="312"/>
        <v>68</v>
      </c>
      <c r="P3365" s="37">
        <f t="shared" si="317"/>
        <v>81.599999999999994</v>
      </c>
      <c r="Q3365" s="32">
        <f t="shared" si="313"/>
        <v>-13</v>
      </c>
      <c r="R3365" s="32">
        <f t="shared" si="314"/>
        <v>-26.599999999999994</v>
      </c>
      <c r="S3365" s="26">
        <f t="shared" si="315"/>
        <v>0</v>
      </c>
      <c r="T3365" s="26">
        <f t="shared" si="316"/>
        <v>0</v>
      </c>
    </row>
    <row r="3366" spans="13:20" ht="15" x14ac:dyDescent="0.3">
      <c r="M3366" s="34">
        <v>3360.5</v>
      </c>
      <c r="N3366" s="34">
        <v>21.7</v>
      </c>
      <c r="O3366" s="32">
        <f t="shared" si="312"/>
        <v>71.06</v>
      </c>
      <c r="P3366" s="37">
        <f t="shared" si="317"/>
        <v>85.272000000000006</v>
      </c>
      <c r="Q3366" s="32">
        <f t="shared" si="313"/>
        <v>-16.060000000000002</v>
      </c>
      <c r="R3366" s="32">
        <f t="shared" si="314"/>
        <v>-30.272000000000006</v>
      </c>
      <c r="S3366" s="26">
        <f t="shared" si="315"/>
        <v>0</v>
      </c>
      <c r="T3366" s="26">
        <f t="shared" si="316"/>
        <v>0</v>
      </c>
    </row>
    <row r="3367" spans="13:20" ht="15" x14ac:dyDescent="0.3">
      <c r="M3367" s="34">
        <v>3361.5</v>
      </c>
      <c r="N3367" s="34">
        <v>19.399999999999999</v>
      </c>
      <c r="O3367" s="32">
        <f t="shared" si="312"/>
        <v>66.92</v>
      </c>
      <c r="P3367" s="37">
        <f t="shared" si="317"/>
        <v>80.304000000000002</v>
      </c>
      <c r="Q3367" s="32">
        <f t="shared" si="313"/>
        <v>-11.920000000000002</v>
      </c>
      <c r="R3367" s="32">
        <f t="shared" si="314"/>
        <v>-25.304000000000002</v>
      </c>
      <c r="S3367" s="26">
        <f t="shared" si="315"/>
        <v>0</v>
      </c>
      <c r="T3367" s="26">
        <f t="shared" si="316"/>
        <v>0</v>
      </c>
    </row>
    <row r="3368" spans="13:20" ht="15" x14ac:dyDescent="0.3">
      <c r="M3368" s="34">
        <v>3362.5</v>
      </c>
      <c r="N3368" s="34">
        <v>19.399999999999999</v>
      </c>
      <c r="O3368" s="32">
        <f t="shared" si="312"/>
        <v>66.92</v>
      </c>
      <c r="P3368" s="37">
        <f t="shared" si="317"/>
        <v>80.304000000000002</v>
      </c>
      <c r="Q3368" s="32">
        <f t="shared" si="313"/>
        <v>-11.920000000000002</v>
      </c>
      <c r="R3368" s="32">
        <f t="shared" si="314"/>
        <v>-25.304000000000002</v>
      </c>
      <c r="S3368" s="26">
        <f t="shared" si="315"/>
        <v>0</v>
      </c>
      <c r="T3368" s="26">
        <f t="shared" si="316"/>
        <v>0</v>
      </c>
    </row>
    <row r="3369" spans="13:20" ht="15" x14ac:dyDescent="0.3">
      <c r="M3369" s="34">
        <v>3363.5</v>
      </c>
      <c r="N3369" s="34">
        <v>19.399999999999999</v>
      </c>
      <c r="O3369" s="32">
        <f t="shared" si="312"/>
        <v>66.92</v>
      </c>
      <c r="P3369" s="37">
        <f t="shared" si="317"/>
        <v>80.304000000000002</v>
      </c>
      <c r="Q3369" s="32">
        <f t="shared" si="313"/>
        <v>-11.920000000000002</v>
      </c>
      <c r="R3369" s="32">
        <f t="shared" si="314"/>
        <v>-25.304000000000002</v>
      </c>
      <c r="S3369" s="26">
        <f t="shared" si="315"/>
        <v>0</v>
      </c>
      <c r="T3369" s="26">
        <f t="shared" si="316"/>
        <v>0</v>
      </c>
    </row>
    <row r="3370" spans="13:20" ht="15" x14ac:dyDescent="0.3">
      <c r="M3370" s="34">
        <v>3364.5</v>
      </c>
      <c r="N3370" s="34">
        <v>19.399999999999999</v>
      </c>
      <c r="O3370" s="32">
        <f t="shared" si="312"/>
        <v>66.92</v>
      </c>
      <c r="P3370" s="37">
        <f t="shared" si="317"/>
        <v>80.304000000000002</v>
      </c>
      <c r="Q3370" s="32">
        <f t="shared" si="313"/>
        <v>-11.920000000000002</v>
      </c>
      <c r="R3370" s="32">
        <f t="shared" si="314"/>
        <v>-25.304000000000002</v>
      </c>
      <c r="S3370" s="26">
        <f t="shared" si="315"/>
        <v>0</v>
      </c>
      <c r="T3370" s="26">
        <f t="shared" si="316"/>
        <v>0</v>
      </c>
    </row>
    <row r="3371" spans="13:20" ht="15" x14ac:dyDescent="0.3">
      <c r="M3371" s="34">
        <v>3365.5</v>
      </c>
      <c r="N3371" s="34">
        <v>20</v>
      </c>
      <c r="O3371" s="32">
        <f t="shared" si="312"/>
        <v>68</v>
      </c>
      <c r="P3371" s="37">
        <f t="shared" si="317"/>
        <v>81.599999999999994</v>
      </c>
      <c r="Q3371" s="32">
        <f t="shared" si="313"/>
        <v>-13</v>
      </c>
      <c r="R3371" s="32">
        <f t="shared" si="314"/>
        <v>-26.599999999999994</v>
      </c>
      <c r="S3371" s="26">
        <f t="shared" si="315"/>
        <v>0</v>
      </c>
      <c r="T3371" s="26">
        <f t="shared" si="316"/>
        <v>0</v>
      </c>
    </row>
    <row r="3372" spans="13:20" ht="15" x14ac:dyDescent="0.3">
      <c r="M3372" s="34">
        <v>3366.5</v>
      </c>
      <c r="N3372" s="34">
        <v>18.3</v>
      </c>
      <c r="O3372" s="32">
        <f t="shared" si="312"/>
        <v>64.94</v>
      </c>
      <c r="P3372" s="37">
        <f t="shared" si="317"/>
        <v>77.927999999999997</v>
      </c>
      <c r="Q3372" s="32">
        <f t="shared" si="313"/>
        <v>-9.9399999999999977</v>
      </c>
      <c r="R3372" s="32">
        <f t="shared" si="314"/>
        <v>-22.927999999999997</v>
      </c>
      <c r="S3372" s="26">
        <f t="shared" si="315"/>
        <v>0</v>
      </c>
      <c r="T3372" s="26">
        <f t="shared" si="316"/>
        <v>0</v>
      </c>
    </row>
    <row r="3373" spans="13:20" ht="15" x14ac:dyDescent="0.3">
      <c r="M3373" s="34">
        <v>3367.5</v>
      </c>
      <c r="N3373" s="34">
        <v>18.899999999999999</v>
      </c>
      <c r="O3373" s="32">
        <f t="shared" si="312"/>
        <v>66.02</v>
      </c>
      <c r="P3373" s="37">
        <f t="shared" si="317"/>
        <v>79.22399999999999</v>
      </c>
      <c r="Q3373" s="32">
        <f t="shared" si="313"/>
        <v>-11.019999999999996</v>
      </c>
      <c r="R3373" s="32">
        <f t="shared" si="314"/>
        <v>-24.22399999999999</v>
      </c>
      <c r="S3373" s="26">
        <f t="shared" si="315"/>
        <v>0</v>
      </c>
      <c r="T3373" s="26">
        <f t="shared" si="316"/>
        <v>0</v>
      </c>
    </row>
    <row r="3374" spans="13:20" ht="15" x14ac:dyDescent="0.3">
      <c r="M3374" s="34">
        <v>3368.5</v>
      </c>
      <c r="N3374" s="34">
        <v>20</v>
      </c>
      <c r="O3374" s="32">
        <f t="shared" si="312"/>
        <v>68</v>
      </c>
      <c r="P3374" s="37">
        <f t="shared" si="317"/>
        <v>81.599999999999994</v>
      </c>
      <c r="Q3374" s="32">
        <f t="shared" si="313"/>
        <v>-13</v>
      </c>
      <c r="R3374" s="32">
        <f t="shared" si="314"/>
        <v>-26.599999999999994</v>
      </c>
      <c r="S3374" s="26">
        <f t="shared" si="315"/>
        <v>0</v>
      </c>
      <c r="T3374" s="26">
        <f t="shared" si="316"/>
        <v>0</v>
      </c>
    </row>
    <row r="3375" spans="13:20" ht="15" x14ac:dyDescent="0.3">
      <c r="M3375" s="34">
        <v>3369.5</v>
      </c>
      <c r="N3375" s="34">
        <v>21.1</v>
      </c>
      <c r="O3375" s="32">
        <f t="shared" si="312"/>
        <v>69.98</v>
      </c>
      <c r="P3375" s="37">
        <f t="shared" si="317"/>
        <v>83.975999999999999</v>
      </c>
      <c r="Q3375" s="32">
        <f t="shared" si="313"/>
        <v>-14.980000000000004</v>
      </c>
      <c r="R3375" s="32">
        <f t="shared" si="314"/>
        <v>-28.975999999999999</v>
      </c>
      <c r="S3375" s="26">
        <f t="shared" si="315"/>
        <v>0</v>
      </c>
      <c r="T3375" s="26">
        <f t="shared" si="316"/>
        <v>0</v>
      </c>
    </row>
    <row r="3376" spans="13:20" ht="15" x14ac:dyDescent="0.3">
      <c r="M3376" s="34">
        <v>3370.5</v>
      </c>
      <c r="N3376" s="34">
        <v>23.3</v>
      </c>
      <c r="O3376" s="32">
        <f t="shared" si="312"/>
        <v>73.94</v>
      </c>
      <c r="P3376" s="37">
        <f t="shared" si="317"/>
        <v>88.727999999999994</v>
      </c>
      <c r="Q3376" s="32">
        <f t="shared" si="313"/>
        <v>-18.939999999999998</v>
      </c>
      <c r="R3376" s="32">
        <f t="shared" si="314"/>
        <v>-33.727999999999994</v>
      </c>
      <c r="S3376" s="26">
        <f t="shared" si="315"/>
        <v>0</v>
      </c>
      <c r="T3376" s="26">
        <f t="shared" si="316"/>
        <v>0</v>
      </c>
    </row>
    <row r="3377" spans="13:20" ht="15" x14ac:dyDescent="0.3">
      <c r="M3377" s="34">
        <v>3371.5</v>
      </c>
      <c r="N3377" s="34">
        <v>25</v>
      </c>
      <c r="O3377" s="32">
        <f t="shared" si="312"/>
        <v>77</v>
      </c>
      <c r="P3377" s="37">
        <f t="shared" si="317"/>
        <v>92.399999999999991</v>
      </c>
      <c r="Q3377" s="32">
        <f t="shared" si="313"/>
        <v>-22</v>
      </c>
      <c r="R3377" s="32">
        <f t="shared" si="314"/>
        <v>-37.399999999999991</v>
      </c>
      <c r="S3377" s="26">
        <f t="shared" si="315"/>
        <v>0</v>
      </c>
      <c r="T3377" s="26">
        <f t="shared" si="316"/>
        <v>0</v>
      </c>
    </row>
    <row r="3378" spans="13:20" ht="15" x14ac:dyDescent="0.3">
      <c r="M3378" s="34">
        <v>3372.5</v>
      </c>
      <c r="N3378" s="34">
        <v>24.4</v>
      </c>
      <c r="O3378" s="32">
        <f t="shared" si="312"/>
        <v>75.92</v>
      </c>
      <c r="P3378" s="37">
        <f t="shared" si="317"/>
        <v>91.103999999999999</v>
      </c>
      <c r="Q3378" s="32">
        <f t="shared" si="313"/>
        <v>-20.92</v>
      </c>
      <c r="R3378" s="32">
        <f t="shared" si="314"/>
        <v>-36.103999999999999</v>
      </c>
      <c r="S3378" s="26">
        <f t="shared" si="315"/>
        <v>0</v>
      </c>
      <c r="T3378" s="26">
        <f t="shared" si="316"/>
        <v>0</v>
      </c>
    </row>
    <row r="3379" spans="13:20" ht="15" x14ac:dyDescent="0.3">
      <c r="M3379" s="34">
        <v>3373.5</v>
      </c>
      <c r="N3379" s="34">
        <v>25</v>
      </c>
      <c r="O3379" s="32">
        <f t="shared" si="312"/>
        <v>77</v>
      </c>
      <c r="P3379" s="37">
        <f t="shared" si="317"/>
        <v>92.399999999999991</v>
      </c>
      <c r="Q3379" s="32">
        <f t="shared" si="313"/>
        <v>-22</v>
      </c>
      <c r="R3379" s="32">
        <f t="shared" si="314"/>
        <v>-37.399999999999991</v>
      </c>
      <c r="S3379" s="26">
        <f t="shared" si="315"/>
        <v>0</v>
      </c>
      <c r="T3379" s="26">
        <f t="shared" si="316"/>
        <v>0</v>
      </c>
    </row>
    <row r="3380" spans="13:20" ht="15" x14ac:dyDescent="0.3">
      <c r="M3380" s="34">
        <v>3374.5</v>
      </c>
      <c r="N3380" s="34">
        <v>23.9</v>
      </c>
      <c r="O3380" s="32">
        <f t="shared" si="312"/>
        <v>75.02</v>
      </c>
      <c r="P3380" s="37">
        <f t="shared" si="317"/>
        <v>90.023999999999987</v>
      </c>
      <c r="Q3380" s="32">
        <f t="shared" si="313"/>
        <v>-20.019999999999996</v>
      </c>
      <c r="R3380" s="32">
        <f t="shared" si="314"/>
        <v>-35.023999999999987</v>
      </c>
      <c r="S3380" s="26">
        <f t="shared" si="315"/>
        <v>0</v>
      </c>
      <c r="T3380" s="26">
        <f t="shared" si="316"/>
        <v>0</v>
      </c>
    </row>
    <row r="3381" spans="13:20" ht="15" x14ac:dyDescent="0.3">
      <c r="M3381" s="34">
        <v>3375.5</v>
      </c>
      <c r="N3381" s="34">
        <v>22.2</v>
      </c>
      <c r="O3381" s="32">
        <f t="shared" si="312"/>
        <v>71.960000000000008</v>
      </c>
      <c r="P3381" s="37">
        <f t="shared" si="317"/>
        <v>86.352000000000004</v>
      </c>
      <c r="Q3381" s="32">
        <f t="shared" si="313"/>
        <v>-16.960000000000008</v>
      </c>
      <c r="R3381" s="32">
        <f t="shared" si="314"/>
        <v>-31.352000000000004</v>
      </c>
      <c r="S3381" s="26">
        <f t="shared" si="315"/>
        <v>0</v>
      </c>
      <c r="T3381" s="26">
        <f t="shared" si="316"/>
        <v>0</v>
      </c>
    </row>
    <row r="3382" spans="13:20" ht="15" x14ac:dyDescent="0.3">
      <c r="M3382" s="34">
        <v>3376.5</v>
      </c>
      <c r="N3382" s="34">
        <v>20.6</v>
      </c>
      <c r="O3382" s="32">
        <f t="shared" si="312"/>
        <v>69.080000000000013</v>
      </c>
      <c r="P3382" s="37">
        <f t="shared" si="317"/>
        <v>82.896000000000015</v>
      </c>
      <c r="Q3382" s="32">
        <f t="shared" si="313"/>
        <v>-14.080000000000013</v>
      </c>
      <c r="R3382" s="32">
        <f t="shared" si="314"/>
        <v>-27.896000000000015</v>
      </c>
      <c r="S3382" s="26">
        <f t="shared" si="315"/>
        <v>0</v>
      </c>
      <c r="T3382" s="26">
        <f t="shared" si="316"/>
        <v>0</v>
      </c>
    </row>
    <row r="3383" spans="13:20" ht="15" x14ac:dyDescent="0.3">
      <c r="M3383" s="34">
        <v>3377.5</v>
      </c>
      <c r="N3383" s="34">
        <v>19.399999999999999</v>
      </c>
      <c r="O3383" s="32">
        <f t="shared" si="312"/>
        <v>66.92</v>
      </c>
      <c r="P3383" s="37">
        <f t="shared" si="317"/>
        <v>80.304000000000002</v>
      </c>
      <c r="Q3383" s="32">
        <f t="shared" si="313"/>
        <v>-11.920000000000002</v>
      </c>
      <c r="R3383" s="32">
        <f t="shared" si="314"/>
        <v>-25.304000000000002</v>
      </c>
      <c r="S3383" s="26">
        <f t="shared" si="315"/>
        <v>0</v>
      </c>
      <c r="T3383" s="26">
        <f t="shared" si="316"/>
        <v>0</v>
      </c>
    </row>
    <row r="3384" spans="13:20" ht="15" x14ac:dyDescent="0.3">
      <c r="M3384" s="34">
        <v>3378.5</v>
      </c>
      <c r="N3384" s="34">
        <v>18.3</v>
      </c>
      <c r="O3384" s="32">
        <f t="shared" si="312"/>
        <v>64.94</v>
      </c>
      <c r="P3384" s="37">
        <f t="shared" si="317"/>
        <v>77.927999999999997</v>
      </c>
      <c r="Q3384" s="32">
        <f t="shared" si="313"/>
        <v>-9.9399999999999977</v>
      </c>
      <c r="R3384" s="32">
        <f t="shared" si="314"/>
        <v>-22.927999999999997</v>
      </c>
      <c r="S3384" s="26">
        <f t="shared" si="315"/>
        <v>0</v>
      </c>
      <c r="T3384" s="26">
        <f t="shared" si="316"/>
        <v>0</v>
      </c>
    </row>
    <row r="3385" spans="13:20" ht="15" x14ac:dyDescent="0.3">
      <c r="M3385" s="34">
        <v>3379.5</v>
      </c>
      <c r="N3385" s="34">
        <v>17.8</v>
      </c>
      <c r="O3385" s="32">
        <f t="shared" si="312"/>
        <v>64.039999999999992</v>
      </c>
      <c r="P3385" s="37">
        <f t="shared" si="317"/>
        <v>76.847999999999985</v>
      </c>
      <c r="Q3385" s="32">
        <f t="shared" si="313"/>
        <v>-9.039999999999992</v>
      </c>
      <c r="R3385" s="32">
        <f t="shared" si="314"/>
        <v>-21.847999999999985</v>
      </c>
      <c r="S3385" s="26">
        <f t="shared" si="315"/>
        <v>0</v>
      </c>
      <c r="T3385" s="26">
        <f t="shared" si="316"/>
        <v>0</v>
      </c>
    </row>
    <row r="3386" spans="13:20" ht="15" x14ac:dyDescent="0.3">
      <c r="M3386" s="34">
        <v>3380.5</v>
      </c>
      <c r="N3386" s="34">
        <v>17.2</v>
      </c>
      <c r="O3386" s="32">
        <f t="shared" si="312"/>
        <v>62.96</v>
      </c>
      <c r="P3386" s="37">
        <f t="shared" si="317"/>
        <v>75.551999999999992</v>
      </c>
      <c r="Q3386" s="32">
        <f t="shared" si="313"/>
        <v>-7.9600000000000009</v>
      </c>
      <c r="R3386" s="32">
        <f t="shared" si="314"/>
        <v>-20.551999999999992</v>
      </c>
      <c r="S3386" s="26">
        <f t="shared" si="315"/>
        <v>0</v>
      </c>
      <c r="T3386" s="26">
        <f t="shared" si="316"/>
        <v>0</v>
      </c>
    </row>
    <row r="3387" spans="13:20" ht="15" x14ac:dyDescent="0.3">
      <c r="M3387" s="34">
        <v>3381.5</v>
      </c>
      <c r="N3387" s="34">
        <v>16.7</v>
      </c>
      <c r="O3387" s="32">
        <f t="shared" si="312"/>
        <v>62.06</v>
      </c>
      <c r="P3387" s="37">
        <f t="shared" si="317"/>
        <v>74.471999999999994</v>
      </c>
      <c r="Q3387" s="32">
        <f t="shared" si="313"/>
        <v>-7.0600000000000023</v>
      </c>
      <c r="R3387" s="32">
        <f t="shared" si="314"/>
        <v>-19.471999999999994</v>
      </c>
      <c r="S3387" s="26">
        <f t="shared" si="315"/>
        <v>0</v>
      </c>
      <c r="T3387" s="26">
        <f t="shared" si="316"/>
        <v>0</v>
      </c>
    </row>
    <row r="3388" spans="13:20" ht="15" x14ac:dyDescent="0.3">
      <c r="M3388" s="34">
        <v>3382.5</v>
      </c>
      <c r="N3388" s="34">
        <v>16.100000000000001</v>
      </c>
      <c r="O3388" s="32">
        <f t="shared" si="312"/>
        <v>60.980000000000004</v>
      </c>
      <c r="P3388" s="37">
        <f t="shared" si="317"/>
        <v>73.176000000000002</v>
      </c>
      <c r="Q3388" s="32">
        <f t="shared" si="313"/>
        <v>-5.980000000000004</v>
      </c>
      <c r="R3388" s="32">
        <f t="shared" si="314"/>
        <v>-18.176000000000002</v>
      </c>
      <c r="S3388" s="26">
        <f t="shared" si="315"/>
        <v>0</v>
      </c>
      <c r="T3388" s="26">
        <f t="shared" si="316"/>
        <v>0</v>
      </c>
    </row>
    <row r="3389" spans="13:20" ht="15" x14ac:dyDescent="0.3">
      <c r="M3389" s="34">
        <v>3383.5</v>
      </c>
      <c r="N3389" s="34">
        <v>16.100000000000001</v>
      </c>
      <c r="O3389" s="32">
        <f t="shared" si="312"/>
        <v>60.980000000000004</v>
      </c>
      <c r="P3389" s="37">
        <f t="shared" si="317"/>
        <v>73.176000000000002</v>
      </c>
      <c r="Q3389" s="32">
        <f t="shared" si="313"/>
        <v>-5.980000000000004</v>
      </c>
      <c r="R3389" s="32">
        <f t="shared" si="314"/>
        <v>-18.176000000000002</v>
      </c>
      <c r="S3389" s="26">
        <f t="shared" si="315"/>
        <v>0</v>
      </c>
      <c r="T3389" s="26">
        <f t="shared" si="316"/>
        <v>0</v>
      </c>
    </row>
    <row r="3390" spans="13:20" ht="15" x14ac:dyDescent="0.3">
      <c r="M3390" s="34">
        <v>3384.5</v>
      </c>
      <c r="N3390" s="34">
        <v>15</v>
      </c>
      <c r="O3390" s="32">
        <f t="shared" si="312"/>
        <v>59</v>
      </c>
      <c r="P3390" s="37">
        <f t="shared" si="317"/>
        <v>70.8</v>
      </c>
      <c r="Q3390" s="32">
        <f t="shared" si="313"/>
        <v>-4</v>
      </c>
      <c r="R3390" s="32">
        <f t="shared" si="314"/>
        <v>-15.799999999999997</v>
      </c>
      <c r="S3390" s="26">
        <f t="shared" si="315"/>
        <v>0</v>
      </c>
      <c r="T3390" s="26">
        <f t="shared" si="316"/>
        <v>0</v>
      </c>
    </row>
    <row r="3391" spans="13:20" ht="15" x14ac:dyDescent="0.3">
      <c r="M3391" s="34">
        <v>3385.5</v>
      </c>
      <c r="N3391" s="34">
        <v>15</v>
      </c>
      <c r="O3391" s="32">
        <f t="shared" si="312"/>
        <v>59</v>
      </c>
      <c r="P3391" s="37">
        <f t="shared" si="317"/>
        <v>70.8</v>
      </c>
      <c r="Q3391" s="32">
        <f t="shared" si="313"/>
        <v>-4</v>
      </c>
      <c r="R3391" s="32">
        <f t="shared" si="314"/>
        <v>-15.799999999999997</v>
      </c>
      <c r="S3391" s="26">
        <f t="shared" si="315"/>
        <v>0</v>
      </c>
      <c r="T3391" s="26">
        <f t="shared" si="316"/>
        <v>0</v>
      </c>
    </row>
    <row r="3392" spans="13:20" ht="15" x14ac:dyDescent="0.3">
      <c r="M3392" s="34">
        <v>3386.5</v>
      </c>
      <c r="N3392" s="34">
        <v>14.4</v>
      </c>
      <c r="O3392" s="32">
        <f t="shared" si="312"/>
        <v>57.92</v>
      </c>
      <c r="P3392" s="37">
        <f t="shared" si="317"/>
        <v>69.504000000000005</v>
      </c>
      <c r="Q3392" s="32">
        <f t="shared" si="313"/>
        <v>-2.9200000000000017</v>
      </c>
      <c r="R3392" s="32">
        <f t="shared" si="314"/>
        <v>-14.504000000000005</v>
      </c>
      <c r="S3392" s="26">
        <f t="shared" si="315"/>
        <v>0</v>
      </c>
      <c r="T3392" s="26">
        <f t="shared" si="316"/>
        <v>0</v>
      </c>
    </row>
    <row r="3393" spans="13:20" ht="15" x14ac:dyDescent="0.3">
      <c r="M3393" s="34">
        <v>3387.5</v>
      </c>
      <c r="N3393" s="34">
        <v>14.4</v>
      </c>
      <c r="O3393" s="32">
        <f t="shared" si="312"/>
        <v>57.92</v>
      </c>
      <c r="P3393" s="37">
        <f t="shared" si="317"/>
        <v>69.504000000000005</v>
      </c>
      <c r="Q3393" s="32">
        <f t="shared" si="313"/>
        <v>-2.9200000000000017</v>
      </c>
      <c r="R3393" s="32">
        <f t="shared" si="314"/>
        <v>-14.504000000000005</v>
      </c>
      <c r="S3393" s="26">
        <f t="shared" si="315"/>
        <v>0</v>
      </c>
      <c r="T3393" s="26">
        <f t="shared" si="316"/>
        <v>0</v>
      </c>
    </row>
    <row r="3394" spans="13:20" ht="15" x14ac:dyDescent="0.3">
      <c r="M3394" s="34">
        <v>3388.5</v>
      </c>
      <c r="N3394" s="34">
        <v>14.4</v>
      </c>
      <c r="O3394" s="32">
        <f t="shared" si="312"/>
        <v>57.92</v>
      </c>
      <c r="P3394" s="37">
        <f t="shared" si="317"/>
        <v>69.504000000000005</v>
      </c>
      <c r="Q3394" s="32">
        <f t="shared" si="313"/>
        <v>-2.9200000000000017</v>
      </c>
      <c r="R3394" s="32">
        <f t="shared" si="314"/>
        <v>-14.504000000000005</v>
      </c>
      <c r="S3394" s="26">
        <f t="shared" si="315"/>
        <v>0</v>
      </c>
      <c r="T3394" s="26">
        <f t="shared" si="316"/>
        <v>0</v>
      </c>
    </row>
    <row r="3395" spans="13:20" ht="15" x14ac:dyDescent="0.3">
      <c r="M3395" s="34">
        <v>3389.5</v>
      </c>
      <c r="N3395" s="34">
        <v>14.4</v>
      </c>
      <c r="O3395" s="32">
        <f t="shared" si="312"/>
        <v>57.92</v>
      </c>
      <c r="P3395" s="37">
        <f t="shared" si="317"/>
        <v>69.504000000000005</v>
      </c>
      <c r="Q3395" s="32">
        <f t="shared" si="313"/>
        <v>-2.9200000000000017</v>
      </c>
      <c r="R3395" s="32">
        <f t="shared" si="314"/>
        <v>-14.504000000000005</v>
      </c>
      <c r="S3395" s="26">
        <f t="shared" si="315"/>
        <v>0</v>
      </c>
      <c r="T3395" s="26">
        <f t="shared" si="316"/>
        <v>0</v>
      </c>
    </row>
    <row r="3396" spans="13:20" ht="15" x14ac:dyDescent="0.3">
      <c r="M3396" s="34">
        <v>3390.5</v>
      </c>
      <c r="N3396" s="34">
        <v>15.6</v>
      </c>
      <c r="O3396" s="32">
        <f t="shared" si="312"/>
        <v>60.08</v>
      </c>
      <c r="P3396" s="37">
        <f t="shared" si="317"/>
        <v>72.095999999999989</v>
      </c>
      <c r="Q3396" s="32">
        <f t="shared" si="313"/>
        <v>-5.0799999999999983</v>
      </c>
      <c r="R3396" s="32">
        <f t="shared" si="314"/>
        <v>-17.095999999999989</v>
      </c>
      <c r="S3396" s="26">
        <f t="shared" si="315"/>
        <v>0</v>
      </c>
      <c r="T3396" s="26">
        <f t="shared" si="316"/>
        <v>0</v>
      </c>
    </row>
    <row r="3397" spans="13:20" ht="15" x14ac:dyDescent="0.3">
      <c r="M3397" s="34">
        <v>3391.5</v>
      </c>
      <c r="N3397" s="34">
        <v>17.2</v>
      </c>
      <c r="O3397" s="32">
        <f t="shared" si="312"/>
        <v>62.96</v>
      </c>
      <c r="P3397" s="37">
        <f t="shared" si="317"/>
        <v>75.551999999999992</v>
      </c>
      <c r="Q3397" s="32">
        <f t="shared" si="313"/>
        <v>-7.9600000000000009</v>
      </c>
      <c r="R3397" s="32">
        <f t="shared" si="314"/>
        <v>-20.551999999999992</v>
      </c>
      <c r="S3397" s="26">
        <f t="shared" si="315"/>
        <v>0</v>
      </c>
      <c r="T3397" s="26">
        <f t="shared" si="316"/>
        <v>0</v>
      </c>
    </row>
    <row r="3398" spans="13:20" ht="15" x14ac:dyDescent="0.3">
      <c r="M3398" s="34">
        <v>3392.5</v>
      </c>
      <c r="N3398" s="34">
        <v>18.899999999999999</v>
      </c>
      <c r="O3398" s="32">
        <f t="shared" ref="O3398:O3461" si="318">CONVERT(N3398,"C","F")</f>
        <v>66.02</v>
      </c>
      <c r="P3398" s="37">
        <f t="shared" si="317"/>
        <v>79.22399999999999</v>
      </c>
      <c r="Q3398" s="32">
        <f t="shared" ref="Q3398:Q3461" si="319">$L$3-O3398</f>
        <v>-11.019999999999996</v>
      </c>
      <c r="R3398" s="32">
        <f t="shared" ref="R3398:R3461" si="320">$L$3-P3398</f>
        <v>-24.22399999999999</v>
      </c>
      <c r="S3398" s="26">
        <f t="shared" ref="S3398:S3461" si="321">IF(O3398&lt;=$L$3, 1, 0)</f>
        <v>0</v>
      </c>
      <c r="T3398" s="26">
        <f t="shared" ref="T3398:T3461" si="322">IF(P3398&lt;=$L$3, 1, 0)</f>
        <v>0</v>
      </c>
    </row>
    <row r="3399" spans="13:20" ht="15" x14ac:dyDescent="0.3">
      <c r="M3399" s="34">
        <v>3393.5</v>
      </c>
      <c r="N3399" s="34">
        <v>20.6</v>
      </c>
      <c r="O3399" s="32">
        <f t="shared" si="318"/>
        <v>69.080000000000013</v>
      </c>
      <c r="P3399" s="37">
        <f t="shared" ref="P3399:P3462" si="323">O3399*1.2</f>
        <v>82.896000000000015</v>
      </c>
      <c r="Q3399" s="32">
        <f t="shared" si="319"/>
        <v>-14.080000000000013</v>
      </c>
      <c r="R3399" s="32">
        <f t="shared" si="320"/>
        <v>-27.896000000000015</v>
      </c>
      <c r="S3399" s="26">
        <f t="shared" si="321"/>
        <v>0</v>
      </c>
      <c r="T3399" s="26">
        <f t="shared" si="322"/>
        <v>0</v>
      </c>
    </row>
    <row r="3400" spans="13:20" ht="15" x14ac:dyDescent="0.3">
      <c r="M3400" s="34">
        <v>3394.5</v>
      </c>
      <c r="N3400" s="34">
        <v>22.2</v>
      </c>
      <c r="O3400" s="32">
        <f t="shared" si="318"/>
        <v>71.960000000000008</v>
      </c>
      <c r="P3400" s="37">
        <f t="shared" si="323"/>
        <v>86.352000000000004</v>
      </c>
      <c r="Q3400" s="32">
        <f t="shared" si="319"/>
        <v>-16.960000000000008</v>
      </c>
      <c r="R3400" s="32">
        <f t="shared" si="320"/>
        <v>-31.352000000000004</v>
      </c>
      <c r="S3400" s="26">
        <f t="shared" si="321"/>
        <v>0</v>
      </c>
      <c r="T3400" s="26">
        <f t="shared" si="322"/>
        <v>0</v>
      </c>
    </row>
    <row r="3401" spans="13:20" ht="15" x14ac:dyDescent="0.3">
      <c r="M3401" s="34">
        <v>3395.5</v>
      </c>
      <c r="N3401" s="34">
        <v>23.9</v>
      </c>
      <c r="O3401" s="32">
        <f t="shared" si="318"/>
        <v>75.02</v>
      </c>
      <c r="P3401" s="37">
        <f t="shared" si="323"/>
        <v>90.023999999999987</v>
      </c>
      <c r="Q3401" s="32">
        <f t="shared" si="319"/>
        <v>-20.019999999999996</v>
      </c>
      <c r="R3401" s="32">
        <f t="shared" si="320"/>
        <v>-35.023999999999987</v>
      </c>
      <c r="S3401" s="26">
        <f t="shared" si="321"/>
        <v>0</v>
      </c>
      <c r="T3401" s="26">
        <f t="shared" si="322"/>
        <v>0</v>
      </c>
    </row>
    <row r="3402" spans="13:20" ht="15" x14ac:dyDescent="0.3">
      <c r="M3402" s="34">
        <v>3396.5</v>
      </c>
      <c r="N3402" s="34">
        <v>24.4</v>
      </c>
      <c r="O3402" s="32">
        <f t="shared" si="318"/>
        <v>75.92</v>
      </c>
      <c r="P3402" s="37">
        <f t="shared" si="323"/>
        <v>91.103999999999999</v>
      </c>
      <c r="Q3402" s="32">
        <f t="shared" si="319"/>
        <v>-20.92</v>
      </c>
      <c r="R3402" s="32">
        <f t="shared" si="320"/>
        <v>-36.103999999999999</v>
      </c>
      <c r="S3402" s="26">
        <f t="shared" si="321"/>
        <v>0</v>
      </c>
      <c r="T3402" s="26">
        <f t="shared" si="322"/>
        <v>0</v>
      </c>
    </row>
    <row r="3403" spans="13:20" ht="15" x14ac:dyDescent="0.3">
      <c r="M3403" s="34">
        <v>3397.5</v>
      </c>
      <c r="N3403" s="34">
        <v>25</v>
      </c>
      <c r="O3403" s="32">
        <f t="shared" si="318"/>
        <v>77</v>
      </c>
      <c r="P3403" s="37">
        <f t="shared" si="323"/>
        <v>92.399999999999991</v>
      </c>
      <c r="Q3403" s="32">
        <f t="shared" si="319"/>
        <v>-22</v>
      </c>
      <c r="R3403" s="32">
        <f t="shared" si="320"/>
        <v>-37.399999999999991</v>
      </c>
      <c r="S3403" s="26">
        <f t="shared" si="321"/>
        <v>0</v>
      </c>
      <c r="T3403" s="26">
        <f t="shared" si="322"/>
        <v>0</v>
      </c>
    </row>
    <row r="3404" spans="13:20" ht="15" x14ac:dyDescent="0.3">
      <c r="M3404" s="34">
        <v>3398.5</v>
      </c>
      <c r="N3404" s="34">
        <v>26.1</v>
      </c>
      <c r="O3404" s="32">
        <f t="shared" si="318"/>
        <v>78.98</v>
      </c>
      <c r="P3404" s="37">
        <f t="shared" si="323"/>
        <v>94.775999999999996</v>
      </c>
      <c r="Q3404" s="32">
        <f t="shared" si="319"/>
        <v>-23.980000000000004</v>
      </c>
      <c r="R3404" s="32">
        <f t="shared" si="320"/>
        <v>-39.775999999999996</v>
      </c>
      <c r="S3404" s="26">
        <f t="shared" si="321"/>
        <v>0</v>
      </c>
      <c r="T3404" s="26">
        <f t="shared" si="322"/>
        <v>0</v>
      </c>
    </row>
    <row r="3405" spans="13:20" ht="15" x14ac:dyDescent="0.3">
      <c r="M3405" s="34">
        <v>3399.5</v>
      </c>
      <c r="N3405" s="34">
        <v>26.1</v>
      </c>
      <c r="O3405" s="32">
        <f t="shared" si="318"/>
        <v>78.98</v>
      </c>
      <c r="P3405" s="37">
        <f t="shared" si="323"/>
        <v>94.775999999999996</v>
      </c>
      <c r="Q3405" s="32">
        <f t="shared" si="319"/>
        <v>-23.980000000000004</v>
      </c>
      <c r="R3405" s="32">
        <f t="shared" si="320"/>
        <v>-39.775999999999996</v>
      </c>
      <c r="S3405" s="26">
        <f t="shared" si="321"/>
        <v>0</v>
      </c>
      <c r="T3405" s="26">
        <f t="shared" si="322"/>
        <v>0</v>
      </c>
    </row>
    <row r="3406" spans="13:20" ht="15" x14ac:dyDescent="0.3">
      <c r="M3406" s="34">
        <v>3400.5</v>
      </c>
      <c r="N3406" s="34">
        <v>26.1</v>
      </c>
      <c r="O3406" s="32">
        <f t="shared" si="318"/>
        <v>78.98</v>
      </c>
      <c r="P3406" s="37">
        <f t="shared" si="323"/>
        <v>94.775999999999996</v>
      </c>
      <c r="Q3406" s="32">
        <f t="shared" si="319"/>
        <v>-23.980000000000004</v>
      </c>
      <c r="R3406" s="32">
        <f t="shared" si="320"/>
        <v>-39.775999999999996</v>
      </c>
      <c r="S3406" s="26">
        <f t="shared" si="321"/>
        <v>0</v>
      </c>
      <c r="T3406" s="26">
        <f t="shared" si="322"/>
        <v>0</v>
      </c>
    </row>
    <row r="3407" spans="13:20" ht="15" x14ac:dyDescent="0.3">
      <c r="M3407" s="34">
        <v>3401.5</v>
      </c>
      <c r="N3407" s="34">
        <v>25.6</v>
      </c>
      <c r="O3407" s="32">
        <f t="shared" si="318"/>
        <v>78.080000000000013</v>
      </c>
      <c r="P3407" s="37">
        <f t="shared" si="323"/>
        <v>93.696000000000012</v>
      </c>
      <c r="Q3407" s="32">
        <f t="shared" si="319"/>
        <v>-23.080000000000013</v>
      </c>
      <c r="R3407" s="32">
        <f t="shared" si="320"/>
        <v>-38.696000000000012</v>
      </c>
      <c r="S3407" s="26">
        <f t="shared" si="321"/>
        <v>0</v>
      </c>
      <c r="T3407" s="26">
        <f t="shared" si="322"/>
        <v>0</v>
      </c>
    </row>
    <row r="3408" spans="13:20" ht="15" x14ac:dyDescent="0.3">
      <c r="M3408" s="34">
        <v>3402.5</v>
      </c>
      <c r="N3408" s="34">
        <v>23.9</v>
      </c>
      <c r="O3408" s="32">
        <f t="shared" si="318"/>
        <v>75.02</v>
      </c>
      <c r="P3408" s="37">
        <f t="shared" si="323"/>
        <v>90.023999999999987</v>
      </c>
      <c r="Q3408" s="32">
        <f t="shared" si="319"/>
        <v>-20.019999999999996</v>
      </c>
      <c r="R3408" s="32">
        <f t="shared" si="320"/>
        <v>-35.023999999999987</v>
      </c>
      <c r="S3408" s="26">
        <f t="shared" si="321"/>
        <v>0</v>
      </c>
      <c r="T3408" s="26">
        <f t="shared" si="322"/>
        <v>0</v>
      </c>
    </row>
    <row r="3409" spans="13:20" ht="15" x14ac:dyDescent="0.3">
      <c r="M3409" s="34">
        <v>3403.5</v>
      </c>
      <c r="N3409" s="34">
        <v>23.3</v>
      </c>
      <c r="O3409" s="32">
        <f t="shared" si="318"/>
        <v>73.94</v>
      </c>
      <c r="P3409" s="37">
        <f t="shared" si="323"/>
        <v>88.727999999999994</v>
      </c>
      <c r="Q3409" s="32">
        <f t="shared" si="319"/>
        <v>-18.939999999999998</v>
      </c>
      <c r="R3409" s="32">
        <f t="shared" si="320"/>
        <v>-33.727999999999994</v>
      </c>
      <c r="S3409" s="26">
        <f t="shared" si="321"/>
        <v>0</v>
      </c>
      <c r="T3409" s="26">
        <f t="shared" si="322"/>
        <v>0</v>
      </c>
    </row>
    <row r="3410" spans="13:20" ht="15" x14ac:dyDescent="0.3">
      <c r="M3410" s="34">
        <v>3404.5</v>
      </c>
      <c r="N3410" s="34">
        <v>21.1</v>
      </c>
      <c r="O3410" s="32">
        <f t="shared" si="318"/>
        <v>69.98</v>
      </c>
      <c r="P3410" s="37">
        <f t="shared" si="323"/>
        <v>83.975999999999999</v>
      </c>
      <c r="Q3410" s="32">
        <f t="shared" si="319"/>
        <v>-14.980000000000004</v>
      </c>
      <c r="R3410" s="32">
        <f t="shared" si="320"/>
        <v>-28.975999999999999</v>
      </c>
      <c r="S3410" s="26">
        <f t="shared" si="321"/>
        <v>0</v>
      </c>
      <c r="T3410" s="26">
        <f t="shared" si="322"/>
        <v>0</v>
      </c>
    </row>
    <row r="3411" spans="13:20" ht="15" x14ac:dyDescent="0.3">
      <c r="M3411" s="34">
        <v>3405.5</v>
      </c>
      <c r="N3411" s="34">
        <v>20.6</v>
      </c>
      <c r="O3411" s="32">
        <f t="shared" si="318"/>
        <v>69.080000000000013</v>
      </c>
      <c r="P3411" s="37">
        <f t="shared" si="323"/>
        <v>82.896000000000015</v>
      </c>
      <c r="Q3411" s="32">
        <f t="shared" si="319"/>
        <v>-14.080000000000013</v>
      </c>
      <c r="R3411" s="32">
        <f t="shared" si="320"/>
        <v>-27.896000000000015</v>
      </c>
      <c r="S3411" s="26">
        <f t="shared" si="321"/>
        <v>0</v>
      </c>
      <c r="T3411" s="26">
        <f t="shared" si="322"/>
        <v>0</v>
      </c>
    </row>
    <row r="3412" spans="13:20" ht="15" x14ac:dyDescent="0.3">
      <c r="M3412" s="34">
        <v>3406.5</v>
      </c>
      <c r="N3412" s="34">
        <v>16.100000000000001</v>
      </c>
      <c r="O3412" s="32">
        <f t="shared" si="318"/>
        <v>60.980000000000004</v>
      </c>
      <c r="P3412" s="37">
        <f t="shared" si="323"/>
        <v>73.176000000000002</v>
      </c>
      <c r="Q3412" s="32">
        <f t="shared" si="319"/>
        <v>-5.980000000000004</v>
      </c>
      <c r="R3412" s="32">
        <f t="shared" si="320"/>
        <v>-18.176000000000002</v>
      </c>
      <c r="S3412" s="26">
        <f t="shared" si="321"/>
        <v>0</v>
      </c>
      <c r="T3412" s="26">
        <f t="shared" si="322"/>
        <v>0</v>
      </c>
    </row>
    <row r="3413" spans="13:20" ht="15" x14ac:dyDescent="0.3">
      <c r="M3413" s="34">
        <v>3407.5</v>
      </c>
      <c r="N3413" s="34">
        <v>15</v>
      </c>
      <c r="O3413" s="32">
        <f t="shared" si="318"/>
        <v>59</v>
      </c>
      <c r="P3413" s="37">
        <f t="shared" si="323"/>
        <v>70.8</v>
      </c>
      <c r="Q3413" s="32">
        <f t="shared" si="319"/>
        <v>-4</v>
      </c>
      <c r="R3413" s="32">
        <f t="shared" si="320"/>
        <v>-15.799999999999997</v>
      </c>
      <c r="S3413" s="26">
        <f t="shared" si="321"/>
        <v>0</v>
      </c>
      <c r="T3413" s="26">
        <f t="shared" si="322"/>
        <v>0</v>
      </c>
    </row>
    <row r="3414" spans="13:20" ht="15" x14ac:dyDescent="0.3">
      <c r="M3414" s="34">
        <v>3408.5</v>
      </c>
      <c r="N3414" s="34">
        <v>16.100000000000001</v>
      </c>
      <c r="O3414" s="32">
        <f t="shared" si="318"/>
        <v>60.980000000000004</v>
      </c>
      <c r="P3414" s="37">
        <f t="shared" si="323"/>
        <v>73.176000000000002</v>
      </c>
      <c r="Q3414" s="32">
        <f t="shared" si="319"/>
        <v>-5.980000000000004</v>
      </c>
      <c r="R3414" s="32">
        <f t="shared" si="320"/>
        <v>-18.176000000000002</v>
      </c>
      <c r="S3414" s="26">
        <f t="shared" si="321"/>
        <v>0</v>
      </c>
      <c r="T3414" s="26">
        <f t="shared" si="322"/>
        <v>0</v>
      </c>
    </row>
    <row r="3415" spans="13:20" ht="15" x14ac:dyDescent="0.3">
      <c r="M3415" s="34">
        <v>3409.5</v>
      </c>
      <c r="N3415" s="34">
        <v>15.6</v>
      </c>
      <c r="O3415" s="32">
        <f t="shared" si="318"/>
        <v>60.08</v>
      </c>
      <c r="P3415" s="37">
        <f t="shared" si="323"/>
        <v>72.095999999999989</v>
      </c>
      <c r="Q3415" s="32">
        <f t="shared" si="319"/>
        <v>-5.0799999999999983</v>
      </c>
      <c r="R3415" s="32">
        <f t="shared" si="320"/>
        <v>-17.095999999999989</v>
      </c>
      <c r="S3415" s="26">
        <f t="shared" si="321"/>
        <v>0</v>
      </c>
      <c r="T3415" s="26">
        <f t="shared" si="322"/>
        <v>0</v>
      </c>
    </row>
    <row r="3416" spans="13:20" ht="15" x14ac:dyDescent="0.3">
      <c r="M3416" s="34">
        <v>3410.5</v>
      </c>
      <c r="N3416" s="34">
        <v>16.100000000000001</v>
      </c>
      <c r="O3416" s="32">
        <f t="shared" si="318"/>
        <v>60.980000000000004</v>
      </c>
      <c r="P3416" s="37">
        <f t="shared" si="323"/>
        <v>73.176000000000002</v>
      </c>
      <c r="Q3416" s="32">
        <f t="shared" si="319"/>
        <v>-5.980000000000004</v>
      </c>
      <c r="R3416" s="32">
        <f t="shared" si="320"/>
        <v>-18.176000000000002</v>
      </c>
      <c r="S3416" s="26">
        <f t="shared" si="321"/>
        <v>0</v>
      </c>
      <c r="T3416" s="26">
        <f t="shared" si="322"/>
        <v>0</v>
      </c>
    </row>
    <row r="3417" spans="13:20" ht="15" x14ac:dyDescent="0.3">
      <c r="M3417" s="34">
        <v>3411.5</v>
      </c>
      <c r="N3417" s="34">
        <v>15.6</v>
      </c>
      <c r="O3417" s="32">
        <f t="shared" si="318"/>
        <v>60.08</v>
      </c>
      <c r="P3417" s="37">
        <f t="shared" si="323"/>
        <v>72.095999999999989</v>
      </c>
      <c r="Q3417" s="32">
        <f t="shared" si="319"/>
        <v>-5.0799999999999983</v>
      </c>
      <c r="R3417" s="32">
        <f t="shared" si="320"/>
        <v>-17.095999999999989</v>
      </c>
      <c r="S3417" s="26">
        <f t="shared" si="321"/>
        <v>0</v>
      </c>
      <c r="T3417" s="26">
        <f t="shared" si="322"/>
        <v>0</v>
      </c>
    </row>
    <row r="3418" spans="13:20" ht="15" x14ac:dyDescent="0.3">
      <c r="M3418" s="34">
        <v>3412.5</v>
      </c>
      <c r="N3418" s="34">
        <v>15</v>
      </c>
      <c r="O3418" s="32">
        <f t="shared" si="318"/>
        <v>59</v>
      </c>
      <c r="P3418" s="37">
        <f t="shared" si="323"/>
        <v>70.8</v>
      </c>
      <c r="Q3418" s="32">
        <f t="shared" si="319"/>
        <v>-4</v>
      </c>
      <c r="R3418" s="32">
        <f t="shared" si="320"/>
        <v>-15.799999999999997</v>
      </c>
      <c r="S3418" s="26">
        <f t="shared" si="321"/>
        <v>0</v>
      </c>
      <c r="T3418" s="26">
        <f t="shared" si="322"/>
        <v>0</v>
      </c>
    </row>
    <row r="3419" spans="13:20" ht="15" x14ac:dyDescent="0.3">
      <c r="M3419" s="34">
        <v>3413.5</v>
      </c>
      <c r="N3419" s="34">
        <v>16.100000000000001</v>
      </c>
      <c r="O3419" s="32">
        <f t="shared" si="318"/>
        <v>60.980000000000004</v>
      </c>
      <c r="P3419" s="37">
        <f t="shared" si="323"/>
        <v>73.176000000000002</v>
      </c>
      <c r="Q3419" s="32">
        <f t="shared" si="319"/>
        <v>-5.980000000000004</v>
      </c>
      <c r="R3419" s="32">
        <f t="shared" si="320"/>
        <v>-18.176000000000002</v>
      </c>
      <c r="S3419" s="26">
        <f t="shared" si="321"/>
        <v>0</v>
      </c>
      <c r="T3419" s="26">
        <f t="shared" si="322"/>
        <v>0</v>
      </c>
    </row>
    <row r="3420" spans="13:20" ht="15" x14ac:dyDescent="0.3">
      <c r="M3420" s="34">
        <v>3414.5</v>
      </c>
      <c r="N3420" s="34">
        <v>17.8</v>
      </c>
      <c r="O3420" s="32">
        <f t="shared" si="318"/>
        <v>64.039999999999992</v>
      </c>
      <c r="P3420" s="37">
        <f t="shared" si="323"/>
        <v>76.847999999999985</v>
      </c>
      <c r="Q3420" s="32">
        <f t="shared" si="319"/>
        <v>-9.039999999999992</v>
      </c>
      <c r="R3420" s="32">
        <f t="shared" si="320"/>
        <v>-21.847999999999985</v>
      </c>
      <c r="S3420" s="26">
        <f t="shared" si="321"/>
        <v>0</v>
      </c>
      <c r="T3420" s="26">
        <f t="shared" si="322"/>
        <v>0</v>
      </c>
    </row>
    <row r="3421" spans="13:20" ht="15" x14ac:dyDescent="0.3">
      <c r="M3421" s="34">
        <v>3415.5</v>
      </c>
      <c r="N3421" s="34">
        <v>20</v>
      </c>
      <c r="O3421" s="32">
        <f t="shared" si="318"/>
        <v>68</v>
      </c>
      <c r="P3421" s="37">
        <f t="shared" si="323"/>
        <v>81.599999999999994</v>
      </c>
      <c r="Q3421" s="32">
        <f t="shared" si="319"/>
        <v>-13</v>
      </c>
      <c r="R3421" s="32">
        <f t="shared" si="320"/>
        <v>-26.599999999999994</v>
      </c>
      <c r="S3421" s="26">
        <f t="shared" si="321"/>
        <v>0</v>
      </c>
      <c r="T3421" s="26">
        <f t="shared" si="322"/>
        <v>0</v>
      </c>
    </row>
    <row r="3422" spans="13:20" ht="15" x14ac:dyDescent="0.3">
      <c r="M3422" s="34">
        <v>3416.5</v>
      </c>
      <c r="N3422" s="34">
        <v>21.1</v>
      </c>
      <c r="O3422" s="32">
        <f t="shared" si="318"/>
        <v>69.98</v>
      </c>
      <c r="P3422" s="37">
        <f t="shared" si="323"/>
        <v>83.975999999999999</v>
      </c>
      <c r="Q3422" s="32">
        <f t="shared" si="319"/>
        <v>-14.980000000000004</v>
      </c>
      <c r="R3422" s="32">
        <f t="shared" si="320"/>
        <v>-28.975999999999999</v>
      </c>
      <c r="S3422" s="26">
        <f t="shared" si="321"/>
        <v>0</v>
      </c>
      <c r="T3422" s="26">
        <f t="shared" si="322"/>
        <v>0</v>
      </c>
    </row>
    <row r="3423" spans="13:20" ht="15" x14ac:dyDescent="0.3">
      <c r="M3423" s="34">
        <v>3417.5</v>
      </c>
      <c r="N3423" s="34">
        <v>23.3</v>
      </c>
      <c r="O3423" s="32">
        <f t="shared" si="318"/>
        <v>73.94</v>
      </c>
      <c r="P3423" s="37">
        <f t="shared" si="323"/>
        <v>88.727999999999994</v>
      </c>
      <c r="Q3423" s="32">
        <f t="shared" si="319"/>
        <v>-18.939999999999998</v>
      </c>
      <c r="R3423" s="32">
        <f t="shared" si="320"/>
        <v>-33.727999999999994</v>
      </c>
      <c r="S3423" s="26">
        <f t="shared" si="321"/>
        <v>0</v>
      </c>
      <c r="T3423" s="26">
        <f t="shared" si="322"/>
        <v>0</v>
      </c>
    </row>
    <row r="3424" spans="13:20" ht="15" x14ac:dyDescent="0.3">
      <c r="M3424" s="34">
        <v>3418.5</v>
      </c>
      <c r="N3424" s="34">
        <v>24.4</v>
      </c>
      <c r="O3424" s="32">
        <f t="shared" si="318"/>
        <v>75.92</v>
      </c>
      <c r="P3424" s="37">
        <f t="shared" si="323"/>
        <v>91.103999999999999</v>
      </c>
      <c r="Q3424" s="32">
        <f t="shared" si="319"/>
        <v>-20.92</v>
      </c>
      <c r="R3424" s="32">
        <f t="shared" si="320"/>
        <v>-36.103999999999999</v>
      </c>
      <c r="S3424" s="26">
        <f t="shared" si="321"/>
        <v>0</v>
      </c>
      <c r="T3424" s="26">
        <f t="shared" si="322"/>
        <v>0</v>
      </c>
    </row>
    <row r="3425" spans="13:20" ht="15" x14ac:dyDescent="0.3">
      <c r="M3425" s="34">
        <v>3419.5</v>
      </c>
      <c r="N3425" s="34">
        <v>25.6</v>
      </c>
      <c r="O3425" s="32">
        <f t="shared" si="318"/>
        <v>78.080000000000013</v>
      </c>
      <c r="P3425" s="37">
        <f t="shared" si="323"/>
        <v>93.696000000000012</v>
      </c>
      <c r="Q3425" s="32">
        <f t="shared" si="319"/>
        <v>-23.080000000000013</v>
      </c>
      <c r="R3425" s="32">
        <f t="shared" si="320"/>
        <v>-38.696000000000012</v>
      </c>
      <c r="S3425" s="26">
        <f t="shared" si="321"/>
        <v>0</v>
      </c>
      <c r="T3425" s="26">
        <f t="shared" si="322"/>
        <v>0</v>
      </c>
    </row>
    <row r="3426" spans="13:20" ht="15" x14ac:dyDescent="0.3">
      <c r="M3426" s="34">
        <v>3420.5</v>
      </c>
      <c r="N3426" s="34">
        <v>26.7</v>
      </c>
      <c r="O3426" s="32">
        <f t="shared" si="318"/>
        <v>80.06</v>
      </c>
      <c r="P3426" s="37">
        <f t="shared" si="323"/>
        <v>96.072000000000003</v>
      </c>
      <c r="Q3426" s="32">
        <f t="shared" si="319"/>
        <v>-25.060000000000002</v>
      </c>
      <c r="R3426" s="32">
        <f t="shared" si="320"/>
        <v>-41.072000000000003</v>
      </c>
      <c r="S3426" s="26">
        <f t="shared" si="321"/>
        <v>0</v>
      </c>
      <c r="T3426" s="26">
        <f t="shared" si="322"/>
        <v>0</v>
      </c>
    </row>
    <row r="3427" spans="13:20" ht="15" x14ac:dyDescent="0.3">
      <c r="M3427" s="34">
        <v>3421.5</v>
      </c>
      <c r="N3427" s="34">
        <v>27.8</v>
      </c>
      <c r="O3427" s="32">
        <f t="shared" si="318"/>
        <v>82.039999999999992</v>
      </c>
      <c r="P3427" s="37">
        <f t="shared" si="323"/>
        <v>98.447999999999993</v>
      </c>
      <c r="Q3427" s="32">
        <f t="shared" si="319"/>
        <v>-27.039999999999992</v>
      </c>
      <c r="R3427" s="32">
        <f t="shared" si="320"/>
        <v>-43.447999999999993</v>
      </c>
      <c r="S3427" s="26">
        <f t="shared" si="321"/>
        <v>0</v>
      </c>
      <c r="T3427" s="26">
        <f t="shared" si="322"/>
        <v>0</v>
      </c>
    </row>
    <row r="3428" spans="13:20" ht="15" x14ac:dyDescent="0.3">
      <c r="M3428" s="34">
        <v>3422.5</v>
      </c>
      <c r="N3428" s="34">
        <v>25.6</v>
      </c>
      <c r="O3428" s="32">
        <f t="shared" si="318"/>
        <v>78.080000000000013</v>
      </c>
      <c r="P3428" s="37">
        <f t="shared" si="323"/>
        <v>93.696000000000012</v>
      </c>
      <c r="Q3428" s="32">
        <f t="shared" si="319"/>
        <v>-23.080000000000013</v>
      </c>
      <c r="R3428" s="32">
        <f t="shared" si="320"/>
        <v>-38.696000000000012</v>
      </c>
      <c r="S3428" s="26">
        <f t="shared" si="321"/>
        <v>0</v>
      </c>
      <c r="T3428" s="26">
        <f t="shared" si="322"/>
        <v>0</v>
      </c>
    </row>
    <row r="3429" spans="13:20" ht="15" x14ac:dyDescent="0.3">
      <c r="M3429" s="34">
        <v>3423.5</v>
      </c>
      <c r="N3429" s="34">
        <v>23.9</v>
      </c>
      <c r="O3429" s="32">
        <f t="shared" si="318"/>
        <v>75.02</v>
      </c>
      <c r="P3429" s="37">
        <f t="shared" si="323"/>
        <v>90.023999999999987</v>
      </c>
      <c r="Q3429" s="32">
        <f t="shared" si="319"/>
        <v>-20.019999999999996</v>
      </c>
      <c r="R3429" s="32">
        <f t="shared" si="320"/>
        <v>-35.023999999999987</v>
      </c>
      <c r="S3429" s="26">
        <f t="shared" si="321"/>
        <v>0</v>
      </c>
      <c r="T3429" s="26">
        <f t="shared" si="322"/>
        <v>0</v>
      </c>
    </row>
    <row r="3430" spans="13:20" ht="15" x14ac:dyDescent="0.3">
      <c r="M3430" s="34">
        <v>3424.5</v>
      </c>
      <c r="N3430" s="34">
        <v>25.6</v>
      </c>
      <c r="O3430" s="32">
        <f t="shared" si="318"/>
        <v>78.080000000000013</v>
      </c>
      <c r="P3430" s="37">
        <f t="shared" si="323"/>
        <v>93.696000000000012</v>
      </c>
      <c r="Q3430" s="32">
        <f t="shared" si="319"/>
        <v>-23.080000000000013</v>
      </c>
      <c r="R3430" s="32">
        <f t="shared" si="320"/>
        <v>-38.696000000000012</v>
      </c>
      <c r="S3430" s="26">
        <f t="shared" si="321"/>
        <v>0</v>
      </c>
      <c r="T3430" s="26">
        <f t="shared" si="322"/>
        <v>0</v>
      </c>
    </row>
    <row r="3431" spans="13:20" ht="15" x14ac:dyDescent="0.3">
      <c r="M3431" s="34">
        <v>3425.5</v>
      </c>
      <c r="N3431" s="34">
        <v>23.9</v>
      </c>
      <c r="O3431" s="32">
        <f t="shared" si="318"/>
        <v>75.02</v>
      </c>
      <c r="P3431" s="37">
        <f t="shared" si="323"/>
        <v>90.023999999999987</v>
      </c>
      <c r="Q3431" s="32">
        <f t="shared" si="319"/>
        <v>-20.019999999999996</v>
      </c>
      <c r="R3431" s="32">
        <f t="shared" si="320"/>
        <v>-35.023999999999987</v>
      </c>
      <c r="S3431" s="26">
        <f t="shared" si="321"/>
        <v>0</v>
      </c>
      <c r="T3431" s="26">
        <f t="shared" si="322"/>
        <v>0</v>
      </c>
    </row>
    <row r="3432" spans="13:20" ht="15" x14ac:dyDescent="0.3">
      <c r="M3432" s="34">
        <v>3426.5</v>
      </c>
      <c r="N3432" s="34">
        <v>21.7</v>
      </c>
      <c r="O3432" s="32">
        <f t="shared" si="318"/>
        <v>71.06</v>
      </c>
      <c r="P3432" s="37">
        <f t="shared" si="323"/>
        <v>85.272000000000006</v>
      </c>
      <c r="Q3432" s="32">
        <f t="shared" si="319"/>
        <v>-16.060000000000002</v>
      </c>
      <c r="R3432" s="32">
        <f t="shared" si="320"/>
        <v>-30.272000000000006</v>
      </c>
      <c r="S3432" s="26">
        <f t="shared" si="321"/>
        <v>0</v>
      </c>
      <c r="T3432" s="26">
        <f t="shared" si="322"/>
        <v>0</v>
      </c>
    </row>
    <row r="3433" spans="13:20" ht="15" x14ac:dyDescent="0.3">
      <c r="M3433" s="34">
        <v>3427.5</v>
      </c>
      <c r="N3433" s="34">
        <v>21.1</v>
      </c>
      <c r="O3433" s="32">
        <f t="shared" si="318"/>
        <v>69.98</v>
      </c>
      <c r="P3433" s="37">
        <f t="shared" si="323"/>
        <v>83.975999999999999</v>
      </c>
      <c r="Q3433" s="32">
        <f t="shared" si="319"/>
        <v>-14.980000000000004</v>
      </c>
      <c r="R3433" s="32">
        <f t="shared" si="320"/>
        <v>-28.975999999999999</v>
      </c>
      <c r="S3433" s="26">
        <f t="shared" si="321"/>
        <v>0</v>
      </c>
      <c r="T3433" s="26">
        <f t="shared" si="322"/>
        <v>0</v>
      </c>
    </row>
    <row r="3434" spans="13:20" ht="15" x14ac:dyDescent="0.3">
      <c r="M3434" s="34">
        <v>3428.5</v>
      </c>
      <c r="N3434" s="34">
        <v>20.6</v>
      </c>
      <c r="O3434" s="32">
        <f t="shared" si="318"/>
        <v>69.080000000000013</v>
      </c>
      <c r="P3434" s="37">
        <f t="shared" si="323"/>
        <v>82.896000000000015</v>
      </c>
      <c r="Q3434" s="32">
        <f t="shared" si="319"/>
        <v>-14.080000000000013</v>
      </c>
      <c r="R3434" s="32">
        <f t="shared" si="320"/>
        <v>-27.896000000000015</v>
      </c>
      <c r="S3434" s="26">
        <f t="shared" si="321"/>
        <v>0</v>
      </c>
      <c r="T3434" s="26">
        <f t="shared" si="322"/>
        <v>0</v>
      </c>
    </row>
    <row r="3435" spans="13:20" ht="15" x14ac:dyDescent="0.3">
      <c r="M3435" s="34">
        <v>3429.5</v>
      </c>
      <c r="N3435" s="34">
        <v>20</v>
      </c>
      <c r="O3435" s="32">
        <f t="shared" si="318"/>
        <v>68</v>
      </c>
      <c r="P3435" s="37">
        <f t="shared" si="323"/>
        <v>81.599999999999994</v>
      </c>
      <c r="Q3435" s="32">
        <f t="shared" si="319"/>
        <v>-13</v>
      </c>
      <c r="R3435" s="32">
        <f t="shared" si="320"/>
        <v>-26.599999999999994</v>
      </c>
      <c r="S3435" s="26">
        <f t="shared" si="321"/>
        <v>0</v>
      </c>
      <c r="T3435" s="26">
        <f t="shared" si="322"/>
        <v>0</v>
      </c>
    </row>
    <row r="3436" spans="13:20" ht="15" x14ac:dyDescent="0.3">
      <c r="M3436" s="34">
        <v>3430.5</v>
      </c>
      <c r="N3436" s="34">
        <v>19.399999999999999</v>
      </c>
      <c r="O3436" s="32">
        <f t="shared" si="318"/>
        <v>66.92</v>
      </c>
      <c r="P3436" s="37">
        <f t="shared" si="323"/>
        <v>80.304000000000002</v>
      </c>
      <c r="Q3436" s="32">
        <f t="shared" si="319"/>
        <v>-11.920000000000002</v>
      </c>
      <c r="R3436" s="32">
        <f t="shared" si="320"/>
        <v>-25.304000000000002</v>
      </c>
      <c r="S3436" s="26">
        <f t="shared" si="321"/>
        <v>0</v>
      </c>
      <c r="T3436" s="26">
        <f t="shared" si="322"/>
        <v>0</v>
      </c>
    </row>
    <row r="3437" spans="13:20" ht="15" x14ac:dyDescent="0.3">
      <c r="M3437" s="34">
        <v>3431.5</v>
      </c>
      <c r="N3437" s="34">
        <v>17.8</v>
      </c>
      <c r="O3437" s="32">
        <f t="shared" si="318"/>
        <v>64.039999999999992</v>
      </c>
      <c r="P3437" s="37">
        <f t="shared" si="323"/>
        <v>76.847999999999985</v>
      </c>
      <c r="Q3437" s="32">
        <f t="shared" si="319"/>
        <v>-9.039999999999992</v>
      </c>
      <c r="R3437" s="32">
        <f t="shared" si="320"/>
        <v>-21.847999999999985</v>
      </c>
      <c r="S3437" s="26">
        <f t="shared" si="321"/>
        <v>0</v>
      </c>
      <c r="T3437" s="26">
        <f t="shared" si="322"/>
        <v>0</v>
      </c>
    </row>
    <row r="3438" spans="13:20" ht="15" x14ac:dyDescent="0.3">
      <c r="M3438" s="34">
        <v>3432.5</v>
      </c>
      <c r="N3438" s="34">
        <v>17.8</v>
      </c>
      <c r="O3438" s="32">
        <f t="shared" si="318"/>
        <v>64.039999999999992</v>
      </c>
      <c r="P3438" s="37">
        <f t="shared" si="323"/>
        <v>76.847999999999985</v>
      </c>
      <c r="Q3438" s="32">
        <f t="shared" si="319"/>
        <v>-9.039999999999992</v>
      </c>
      <c r="R3438" s="32">
        <f t="shared" si="320"/>
        <v>-21.847999999999985</v>
      </c>
      <c r="S3438" s="26">
        <f t="shared" si="321"/>
        <v>0</v>
      </c>
      <c r="T3438" s="26">
        <f t="shared" si="322"/>
        <v>0</v>
      </c>
    </row>
    <row r="3439" spans="13:20" ht="15" x14ac:dyDescent="0.3">
      <c r="M3439" s="34">
        <v>3433.5</v>
      </c>
      <c r="N3439" s="34">
        <v>15.6</v>
      </c>
      <c r="O3439" s="32">
        <f t="shared" si="318"/>
        <v>60.08</v>
      </c>
      <c r="P3439" s="37">
        <f t="shared" si="323"/>
        <v>72.095999999999989</v>
      </c>
      <c r="Q3439" s="32">
        <f t="shared" si="319"/>
        <v>-5.0799999999999983</v>
      </c>
      <c r="R3439" s="32">
        <f t="shared" si="320"/>
        <v>-17.095999999999989</v>
      </c>
      <c r="S3439" s="26">
        <f t="shared" si="321"/>
        <v>0</v>
      </c>
      <c r="T3439" s="26">
        <f t="shared" si="322"/>
        <v>0</v>
      </c>
    </row>
    <row r="3440" spans="13:20" ht="15" x14ac:dyDescent="0.3">
      <c r="M3440" s="34">
        <v>3434.5</v>
      </c>
      <c r="N3440" s="34">
        <v>15.6</v>
      </c>
      <c r="O3440" s="32">
        <f t="shared" si="318"/>
        <v>60.08</v>
      </c>
      <c r="P3440" s="37">
        <f t="shared" si="323"/>
        <v>72.095999999999989</v>
      </c>
      <c r="Q3440" s="32">
        <f t="shared" si="319"/>
        <v>-5.0799999999999983</v>
      </c>
      <c r="R3440" s="32">
        <f t="shared" si="320"/>
        <v>-17.095999999999989</v>
      </c>
      <c r="S3440" s="26">
        <f t="shared" si="321"/>
        <v>0</v>
      </c>
      <c r="T3440" s="26">
        <f t="shared" si="322"/>
        <v>0</v>
      </c>
    </row>
    <row r="3441" spans="13:20" ht="15" x14ac:dyDescent="0.3">
      <c r="M3441" s="34">
        <v>3435.5</v>
      </c>
      <c r="N3441" s="34">
        <v>15</v>
      </c>
      <c r="O3441" s="32">
        <f t="shared" si="318"/>
        <v>59</v>
      </c>
      <c r="P3441" s="37">
        <f t="shared" si="323"/>
        <v>70.8</v>
      </c>
      <c r="Q3441" s="32">
        <f t="shared" si="319"/>
        <v>-4</v>
      </c>
      <c r="R3441" s="32">
        <f t="shared" si="320"/>
        <v>-15.799999999999997</v>
      </c>
      <c r="S3441" s="26">
        <f t="shared" si="321"/>
        <v>0</v>
      </c>
      <c r="T3441" s="26">
        <f t="shared" si="322"/>
        <v>0</v>
      </c>
    </row>
    <row r="3442" spans="13:20" ht="15" x14ac:dyDescent="0.3">
      <c r="M3442" s="34">
        <v>3436.5</v>
      </c>
      <c r="N3442" s="34">
        <v>15</v>
      </c>
      <c r="O3442" s="32">
        <f t="shared" si="318"/>
        <v>59</v>
      </c>
      <c r="P3442" s="37">
        <f t="shared" si="323"/>
        <v>70.8</v>
      </c>
      <c r="Q3442" s="32">
        <f t="shared" si="319"/>
        <v>-4</v>
      </c>
      <c r="R3442" s="32">
        <f t="shared" si="320"/>
        <v>-15.799999999999997</v>
      </c>
      <c r="S3442" s="26">
        <f t="shared" si="321"/>
        <v>0</v>
      </c>
      <c r="T3442" s="26">
        <f t="shared" si="322"/>
        <v>0</v>
      </c>
    </row>
    <row r="3443" spans="13:20" ht="15" x14ac:dyDescent="0.3">
      <c r="M3443" s="34">
        <v>3437.5</v>
      </c>
      <c r="N3443" s="34">
        <v>16.100000000000001</v>
      </c>
      <c r="O3443" s="32">
        <f t="shared" si="318"/>
        <v>60.980000000000004</v>
      </c>
      <c r="P3443" s="37">
        <f t="shared" si="323"/>
        <v>73.176000000000002</v>
      </c>
      <c r="Q3443" s="32">
        <f t="shared" si="319"/>
        <v>-5.980000000000004</v>
      </c>
      <c r="R3443" s="32">
        <f t="shared" si="320"/>
        <v>-18.176000000000002</v>
      </c>
      <c r="S3443" s="26">
        <f t="shared" si="321"/>
        <v>0</v>
      </c>
      <c r="T3443" s="26">
        <f t="shared" si="322"/>
        <v>0</v>
      </c>
    </row>
    <row r="3444" spans="13:20" ht="15" x14ac:dyDescent="0.3">
      <c r="M3444" s="34">
        <v>3438.5</v>
      </c>
      <c r="N3444" s="34">
        <v>17.2</v>
      </c>
      <c r="O3444" s="32">
        <f t="shared" si="318"/>
        <v>62.96</v>
      </c>
      <c r="P3444" s="37">
        <f t="shared" si="323"/>
        <v>75.551999999999992</v>
      </c>
      <c r="Q3444" s="32">
        <f t="shared" si="319"/>
        <v>-7.9600000000000009</v>
      </c>
      <c r="R3444" s="32">
        <f t="shared" si="320"/>
        <v>-20.551999999999992</v>
      </c>
      <c r="S3444" s="26">
        <f t="shared" si="321"/>
        <v>0</v>
      </c>
      <c r="T3444" s="26">
        <f t="shared" si="322"/>
        <v>0</v>
      </c>
    </row>
    <row r="3445" spans="13:20" ht="15" x14ac:dyDescent="0.3">
      <c r="M3445" s="34">
        <v>3439.5</v>
      </c>
      <c r="N3445" s="34">
        <v>18.899999999999999</v>
      </c>
      <c r="O3445" s="32">
        <f t="shared" si="318"/>
        <v>66.02</v>
      </c>
      <c r="P3445" s="37">
        <f t="shared" si="323"/>
        <v>79.22399999999999</v>
      </c>
      <c r="Q3445" s="32">
        <f t="shared" si="319"/>
        <v>-11.019999999999996</v>
      </c>
      <c r="R3445" s="32">
        <f t="shared" si="320"/>
        <v>-24.22399999999999</v>
      </c>
      <c r="S3445" s="26">
        <f t="shared" si="321"/>
        <v>0</v>
      </c>
      <c r="T3445" s="26">
        <f t="shared" si="322"/>
        <v>0</v>
      </c>
    </row>
    <row r="3446" spans="13:20" ht="15" x14ac:dyDescent="0.3">
      <c r="M3446" s="34">
        <v>3440.5</v>
      </c>
      <c r="N3446" s="34">
        <v>21.1</v>
      </c>
      <c r="O3446" s="32">
        <f t="shared" si="318"/>
        <v>69.98</v>
      </c>
      <c r="P3446" s="37">
        <f t="shared" si="323"/>
        <v>83.975999999999999</v>
      </c>
      <c r="Q3446" s="32">
        <f t="shared" si="319"/>
        <v>-14.980000000000004</v>
      </c>
      <c r="R3446" s="32">
        <f t="shared" si="320"/>
        <v>-28.975999999999999</v>
      </c>
      <c r="S3446" s="26">
        <f t="shared" si="321"/>
        <v>0</v>
      </c>
      <c r="T3446" s="26">
        <f t="shared" si="322"/>
        <v>0</v>
      </c>
    </row>
    <row r="3447" spans="13:20" ht="15" x14ac:dyDescent="0.3">
      <c r="M3447" s="34">
        <v>3441.5</v>
      </c>
      <c r="N3447" s="34">
        <v>22.8</v>
      </c>
      <c r="O3447" s="32">
        <f t="shared" si="318"/>
        <v>73.039999999999992</v>
      </c>
      <c r="P3447" s="37">
        <f t="shared" si="323"/>
        <v>87.647999999999982</v>
      </c>
      <c r="Q3447" s="32">
        <f t="shared" si="319"/>
        <v>-18.039999999999992</v>
      </c>
      <c r="R3447" s="32">
        <f t="shared" si="320"/>
        <v>-32.647999999999982</v>
      </c>
      <c r="S3447" s="26">
        <f t="shared" si="321"/>
        <v>0</v>
      </c>
      <c r="T3447" s="26">
        <f t="shared" si="322"/>
        <v>0</v>
      </c>
    </row>
    <row r="3448" spans="13:20" ht="15" x14ac:dyDescent="0.3">
      <c r="M3448" s="34">
        <v>3442.5</v>
      </c>
      <c r="N3448" s="34">
        <v>23.9</v>
      </c>
      <c r="O3448" s="32">
        <f t="shared" si="318"/>
        <v>75.02</v>
      </c>
      <c r="P3448" s="37">
        <f t="shared" si="323"/>
        <v>90.023999999999987</v>
      </c>
      <c r="Q3448" s="32">
        <f t="shared" si="319"/>
        <v>-20.019999999999996</v>
      </c>
      <c r="R3448" s="32">
        <f t="shared" si="320"/>
        <v>-35.023999999999987</v>
      </c>
      <c r="S3448" s="26">
        <f t="shared" si="321"/>
        <v>0</v>
      </c>
      <c r="T3448" s="26">
        <f t="shared" si="322"/>
        <v>0</v>
      </c>
    </row>
    <row r="3449" spans="13:20" ht="15" x14ac:dyDescent="0.3">
      <c r="M3449" s="34">
        <v>3443.5</v>
      </c>
      <c r="N3449" s="34">
        <v>23.9</v>
      </c>
      <c r="O3449" s="32">
        <f t="shared" si="318"/>
        <v>75.02</v>
      </c>
      <c r="P3449" s="37">
        <f t="shared" si="323"/>
        <v>90.023999999999987</v>
      </c>
      <c r="Q3449" s="32">
        <f t="shared" si="319"/>
        <v>-20.019999999999996</v>
      </c>
      <c r="R3449" s="32">
        <f t="shared" si="320"/>
        <v>-35.023999999999987</v>
      </c>
      <c r="S3449" s="26">
        <f t="shared" si="321"/>
        <v>0</v>
      </c>
      <c r="T3449" s="26">
        <f t="shared" si="322"/>
        <v>0</v>
      </c>
    </row>
    <row r="3450" spans="13:20" ht="15" x14ac:dyDescent="0.3">
      <c r="M3450" s="34">
        <v>3444.5</v>
      </c>
      <c r="N3450" s="34">
        <v>22.8</v>
      </c>
      <c r="O3450" s="32">
        <f t="shared" si="318"/>
        <v>73.039999999999992</v>
      </c>
      <c r="P3450" s="37">
        <f t="shared" si="323"/>
        <v>87.647999999999982</v>
      </c>
      <c r="Q3450" s="32">
        <f t="shared" si="319"/>
        <v>-18.039999999999992</v>
      </c>
      <c r="R3450" s="32">
        <f t="shared" si="320"/>
        <v>-32.647999999999982</v>
      </c>
      <c r="S3450" s="26">
        <f t="shared" si="321"/>
        <v>0</v>
      </c>
      <c r="T3450" s="26">
        <f t="shared" si="322"/>
        <v>0</v>
      </c>
    </row>
    <row r="3451" spans="13:20" ht="15" x14ac:dyDescent="0.3">
      <c r="M3451" s="34">
        <v>3445.5</v>
      </c>
      <c r="N3451" s="34">
        <v>21.7</v>
      </c>
      <c r="O3451" s="32">
        <f t="shared" si="318"/>
        <v>71.06</v>
      </c>
      <c r="P3451" s="37">
        <f t="shared" si="323"/>
        <v>85.272000000000006</v>
      </c>
      <c r="Q3451" s="32">
        <f t="shared" si="319"/>
        <v>-16.060000000000002</v>
      </c>
      <c r="R3451" s="32">
        <f t="shared" si="320"/>
        <v>-30.272000000000006</v>
      </c>
      <c r="S3451" s="26">
        <f t="shared" si="321"/>
        <v>0</v>
      </c>
      <c r="T3451" s="26">
        <f t="shared" si="322"/>
        <v>0</v>
      </c>
    </row>
    <row r="3452" spans="13:20" ht="15" x14ac:dyDescent="0.3">
      <c r="M3452" s="34">
        <v>3446.5</v>
      </c>
      <c r="N3452" s="34">
        <v>20.6</v>
      </c>
      <c r="O3452" s="32">
        <f t="shared" si="318"/>
        <v>69.080000000000013</v>
      </c>
      <c r="P3452" s="37">
        <f t="shared" si="323"/>
        <v>82.896000000000015</v>
      </c>
      <c r="Q3452" s="32">
        <f t="shared" si="319"/>
        <v>-14.080000000000013</v>
      </c>
      <c r="R3452" s="32">
        <f t="shared" si="320"/>
        <v>-27.896000000000015</v>
      </c>
      <c r="S3452" s="26">
        <f t="shared" si="321"/>
        <v>0</v>
      </c>
      <c r="T3452" s="26">
        <f t="shared" si="322"/>
        <v>0</v>
      </c>
    </row>
    <row r="3453" spans="13:20" ht="15" x14ac:dyDescent="0.3">
      <c r="M3453" s="34">
        <v>3447.5</v>
      </c>
      <c r="N3453" s="34">
        <v>19.399999999999999</v>
      </c>
      <c r="O3453" s="32">
        <f t="shared" si="318"/>
        <v>66.92</v>
      </c>
      <c r="P3453" s="37">
        <f t="shared" si="323"/>
        <v>80.304000000000002</v>
      </c>
      <c r="Q3453" s="32">
        <f t="shared" si="319"/>
        <v>-11.920000000000002</v>
      </c>
      <c r="R3453" s="32">
        <f t="shared" si="320"/>
        <v>-25.304000000000002</v>
      </c>
      <c r="S3453" s="26">
        <f t="shared" si="321"/>
        <v>0</v>
      </c>
      <c r="T3453" s="26">
        <f t="shared" si="322"/>
        <v>0</v>
      </c>
    </row>
    <row r="3454" spans="13:20" ht="15" x14ac:dyDescent="0.3">
      <c r="M3454" s="34">
        <v>3448.5</v>
      </c>
      <c r="N3454" s="34">
        <v>18.899999999999999</v>
      </c>
      <c r="O3454" s="32">
        <f t="shared" si="318"/>
        <v>66.02</v>
      </c>
      <c r="P3454" s="37">
        <f t="shared" si="323"/>
        <v>79.22399999999999</v>
      </c>
      <c r="Q3454" s="32">
        <f t="shared" si="319"/>
        <v>-11.019999999999996</v>
      </c>
      <c r="R3454" s="32">
        <f t="shared" si="320"/>
        <v>-24.22399999999999</v>
      </c>
      <c r="S3454" s="26">
        <f t="shared" si="321"/>
        <v>0</v>
      </c>
      <c r="T3454" s="26">
        <f t="shared" si="322"/>
        <v>0</v>
      </c>
    </row>
    <row r="3455" spans="13:20" ht="15" x14ac:dyDescent="0.3">
      <c r="M3455" s="34">
        <v>3449.5</v>
      </c>
      <c r="N3455" s="34">
        <v>17.8</v>
      </c>
      <c r="O3455" s="32">
        <f t="shared" si="318"/>
        <v>64.039999999999992</v>
      </c>
      <c r="P3455" s="37">
        <f t="shared" si="323"/>
        <v>76.847999999999985</v>
      </c>
      <c r="Q3455" s="32">
        <f t="shared" si="319"/>
        <v>-9.039999999999992</v>
      </c>
      <c r="R3455" s="32">
        <f t="shared" si="320"/>
        <v>-21.847999999999985</v>
      </c>
      <c r="S3455" s="26">
        <f t="shared" si="321"/>
        <v>0</v>
      </c>
      <c r="T3455" s="26">
        <f t="shared" si="322"/>
        <v>0</v>
      </c>
    </row>
    <row r="3456" spans="13:20" ht="15" x14ac:dyDescent="0.3">
      <c r="M3456" s="34">
        <v>3450.5</v>
      </c>
      <c r="N3456" s="34">
        <v>17.2</v>
      </c>
      <c r="O3456" s="32">
        <f t="shared" si="318"/>
        <v>62.96</v>
      </c>
      <c r="P3456" s="37">
        <f t="shared" si="323"/>
        <v>75.551999999999992</v>
      </c>
      <c r="Q3456" s="32">
        <f t="shared" si="319"/>
        <v>-7.9600000000000009</v>
      </c>
      <c r="R3456" s="32">
        <f t="shared" si="320"/>
        <v>-20.551999999999992</v>
      </c>
      <c r="S3456" s="26">
        <f t="shared" si="321"/>
        <v>0</v>
      </c>
      <c r="T3456" s="26">
        <f t="shared" si="322"/>
        <v>0</v>
      </c>
    </row>
    <row r="3457" spans="13:20" ht="15" x14ac:dyDescent="0.3">
      <c r="M3457" s="34">
        <v>3451.5</v>
      </c>
      <c r="N3457" s="34">
        <v>17.2</v>
      </c>
      <c r="O3457" s="32">
        <f t="shared" si="318"/>
        <v>62.96</v>
      </c>
      <c r="P3457" s="37">
        <f t="shared" si="323"/>
        <v>75.551999999999992</v>
      </c>
      <c r="Q3457" s="32">
        <f t="shared" si="319"/>
        <v>-7.9600000000000009</v>
      </c>
      <c r="R3457" s="32">
        <f t="shared" si="320"/>
        <v>-20.551999999999992</v>
      </c>
      <c r="S3457" s="26">
        <f t="shared" si="321"/>
        <v>0</v>
      </c>
      <c r="T3457" s="26">
        <f t="shared" si="322"/>
        <v>0</v>
      </c>
    </row>
    <row r="3458" spans="13:20" ht="15" x14ac:dyDescent="0.3">
      <c r="M3458" s="34">
        <v>3452.5</v>
      </c>
      <c r="N3458" s="34">
        <v>16.7</v>
      </c>
      <c r="O3458" s="32">
        <f t="shared" si="318"/>
        <v>62.06</v>
      </c>
      <c r="P3458" s="37">
        <f t="shared" si="323"/>
        <v>74.471999999999994</v>
      </c>
      <c r="Q3458" s="32">
        <f t="shared" si="319"/>
        <v>-7.0600000000000023</v>
      </c>
      <c r="R3458" s="32">
        <f t="shared" si="320"/>
        <v>-19.471999999999994</v>
      </c>
      <c r="S3458" s="26">
        <f t="shared" si="321"/>
        <v>0</v>
      </c>
      <c r="T3458" s="26">
        <f t="shared" si="322"/>
        <v>0</v>
      </c>
    </row>
    <row r="3459" spans="13:20" ht="15" x14ac:dyDescent="0.3">
      <c r="M3459" s="34">
        <v>3453.5</v>
      </c>
      <c r="N3459" s="34">
        <v>15.6</v>
      </c>
      <c r="O3459" s="32">
        <f t="shared" si="318"/>
        <v>60.08</v>
      </c>
      <c r="P3459" s="37">
        <f t="shared" si="323"/>
        <v>72.095999999999989</v>
      </c>
      <c r="Q3459" s="32">
        <f t="shared" si="319"/>
        <v>-5.0799999999999983</v>
      </c>
      <c r="R3459" s="32">
        <f t="shared" si="320"/>
        <v>-17.095999999999989</v>
      </c>
      <c r="S3459" s="26">
        <f t="shared" si="321"/>
        <v>0</v>
      </c>
      <c r="T3459" s="26">
        <f t="shared" si="322"/>
        <v>0</v>
      </c>
    </row>
    <row r="3460" spans="13:20" ht="15" x14ac:dyDescent="0.3">
      <c r="M3460" s="34">
        <v>3454.5</v>
      </c>
      <c r="N3460" s="34">
        <v>15</v>
      </c>
      <c r="O3460" s="32">
        <f t="shared" si="318"/>
        <v>59</v>
      </c>
      <c r="P3460" s="37">
        <f t="shared" si="323"/>
        <v>70.8</v>
      </c>
      <c r="Q3460" s="32">
        <f t="shared" si="319"/>
        <v>-4</v>
      </c>
      <c r="R3460" s="32">
        <f t="shared" si="320"/>
        <v>-15.799999999999997</v>
      </c>
      <c r="S3460" s="26">
        <f t="shared" si="321"/>
        <v>0</v>
      </c>
      <c r="T3460" s="26">
        <f t="shared" si="322"/>
        <v>0</v>
      </c>
    </row>
    <row r="3461" spans="13:20" ht="15" x14ac:dyDescent="0.3">
      <c r="M3461" s="34">
        <v>3455.5</v>
      </c>
      <c r="N3461" s="34">
        <v>14.4</v>
      </c>
      <c r="O3461" s="32">
        <f t="shared" si="318"/>
        <v>57.92</v>
      </c>
      <c r="P3461" s="37">
        <f t="shared" si="323"/>
        <v>69.504000000000005</v>
      </c>
      <c r="Q3461" s="32">
        <f t="shared" si="319"/>
        <v>-2.9200000000000017</v>
      </c>
      <c r="R3461" s="32">
        <f t="shared" si="320"/>
        <v>-14.504000000000005</v>
      </c>
      <c r="S3461" s="26">
        <f t="shared" si="321"/>
        <v>0</v>
      </c>
      <c r="T3461" s="26">
        <f t="shared" si="322"/>
        <v>0</v>
      </c>
    </row>
    <row r="3462" spans="13:20" ht="15" x14ac:dyDescent="0.3">
      <c r="M3462" s="34">
        <v>3456.5</v>
      </c>
      <c r="N3462" s="34">
        <v>14.4</v>
      </c>
      <c r="O3462" s="32">
        <f t="shared" ref="O3462:O3525" si="324">CONVERT(N3462,"C","F")</f>
        <v>57.92</v>
      </c>
      <c r="P3462" s="37">
        <f t="shared" si="323"/>
        <v>69.504000000000005</v>
      </c>
      <c r="Q3462" s="32">
        <f t="shared" ref="Q3462:Q3525" si="325">$L$3-O3462</f>
        <v>-2.9200000000000017</v>
      </c>
      <c r="R3462" s="32">
        <f t="shared" ref="R3462:R3525" si="326">$L$3-P3462</f>
        <v>-14.504000000000005</v>
      </c>
      <c r="S3462" s="26">
        <f t="shared" ref="S3462:S3525" si="327">IF(O3462&lt;=$L$3, 1, 0)</f>
        <v>0</v>
      </c>
      <c r="T3462" s="26">
        <f t="shared" ref="T3462:T3525" si="328">IF(P3462&lt;=$L$3, 1, 0)</f>
        <v>0</v>
      </c>
    </row>
    <row r="3463" spans="13:20" ht="15" x14ac:dyDescent="0.3">
      <c r="M3463" s="34">
        <v>3457.5</v>
      </c>
      <c r="N3463" s="34">
        <v>13.9</v>
      </c>
      <c r="O3463" s="32">
        <f t="shared" si="324"/>
        <v>57.019999999999996</v>
      </c>
      <c r="P3463" s="37">
        <f t="shared" ref="P3463:P3526" si="329">O3463*1.2</f>
        <v>68.423999999999992</v>
      </c>
      <c r="Q3463" s="32">
        <f t="shared" si="325"/>
        <v>-2.019999999999996</v>
      </c>
      <c r="R3463" s="32">
        <f t="shared" si="326"/>
        <v>-13.423999999999992</v>
      </c>
      <c r="S3463" s="26">
        <f t="shared" si="327"/>
        <v>0</v>
      </c>
      <c r="T3463" s="26">
        <f t="shared" si="328"/>
        <v>0</v>
      </c>
    </row>
    <row r="3464" spans="13:20" ht="15" x14ac:dyDescent="0.3">
      <c r="M3464" s="34">
        <v>3458.5</v>
      </c>
      <c r="N3464" s="34">
        <v>13.9</v>
      </c>
      <c r="O3464" s="32">
        <f t="shared" si="324"/>
        <v>57.019999999999996</v>
      </c>
      <c r="P3464" s="37">
        <f t="shared" si="329"/>
        <v>68.423999999999992</v>
      </c>
      <c r="Q3464" s="32">
        <f t="shared" si="325"/>
        <v>-2.019999999999996</v>
      </c>
      <c r="R3464" s="32">
        <f t="shared" si="326"/>
        <v>-13.423999999999992</v>
      </c>
      <c r="S3464" s="26">
        <f t="shared" si="327"/>
        <v>0</v>
      </c>
      <c r="T3464" s="26">
        <f t="shared" si="328"/>
        <v>0</v>
      </c>
    </row>
    <row r="3465" spans="13:20" ht="15" x14ac:dyDescent="0.3">
      <c r="M3465" s="34">
        <v>3459.5</v>
      </c>
      <c r="N3465" s="34">
        <v>13.9</v>
      </c>
      <c r="O3465" s="32">
        <f t="shared" si="324"/>
        <v>57.019999999999996</v>
      </c>
      <c r="P3465" s="37">
        <f t="shared" si="329"/>
        <v>68.423999999999992</v>
      </c>
      <c r="Q3465" s="32">
        <f t="shared" si="325"/>
        <v>-2.019999999999996</v>
      </c>
      <c r="R3465" s="32">
        <f t="shared" si="326"/>
        <v>-13.423999999999992</v>
      </c>
      <c r="S3465" s="26">
        <f t="shared" si="327"/>
        <v>0</v>
      </c>
      <c r="T3465" s="26">
        <f t="shared" si="328"/>
        <v>0</v>
      </c>
    </row>
    <row r="3466" spans="13:20" ht="15" x14ac:dyDescent="0.3">
      <c r="M3466" s="34">
        <v>3460.5</v>
      </c>
      <c r="N3466" s="34">
        <v>13.9</v>
      </c>
      <c r="O3466" s="32">
        <f t="shared" si="324"/>
        <v>57.019999999999996</v>
      </c>
      <c r="P3466" s="37">
        <f t="shared" si="329"/>
        <v>68.423999999999992</v>
      </c>
      <c r="Q3466" s="32">
        <f t="shared" si="325"/>
        <v>-2.019999999999996</v>
      </c>
      <c r="R3466" s="32">
        <f t="shared" si="326"/>
        <v>-13.423999999999992</v>
      </c>
      <c r="S3466" s="26">
        <f t="shared" si="327"/>
        <v>0</v>
      </c>
      <c r="T3466" s="26">
        <f t="shared" si="328"/>
        <v>0</v>
      </c>
    </row>
    <row r="3467" spans="13:20" ht="15" x14ac:dyDescent="0.3">
      <c r="M3467" s="34">
        <v>3461.5</v>
      </c>
      <c r="N3467" s="34">
        <v>13.9</v>
      </c>
      <c r="O3467" s="32">
        <f t="shared" si="324"/>
        <v>57.019999999999996</v>
      </c>
      <c r="P3467" s="37">
        <f t="shared" si="329"/>
        <v>68.423999999999992</v>
      </c>
      <c r="Q3467" s="32">
        <f t="shared" si="325"/>
        <v>-2.019999999999996</v>
      </c>
      <c r="R3467" s="32">
        <f t="shared" si="326"/>
        <v>-13.423999999999992</v>
      </c>
      <c r="S3467" s="26">
        <f t="shared" si="327"/>
        <v>0</v>
      </c>
      <c r="T3467" s="26">
        <f t="shared" si="328"/>
        <v>0</v>
      </c>
    </row>
    <row r="3468" spans="13:20" ht="15" x14ac:dyDescent="0.3">
      <c r="M3468" s="34">
        <v>3462.5</v>
      </c>
      <c r="N3468" s="34">
        <v>13.3</v>
      </c>
      <c r="O3468" s="32">
        <f t="shared" si="324"/>
        <v>55.94</v>
      </c>
      <c r="P3468" s="37">
        <f t="shared" si="329"/>
        <v>67.128</v>
      </c>
      <c r="Q3468" s="32">
        <f t="shared" si="325"/>
        <v>-0.93999999999999773</v>
      </c>
      <c r="R3468" s="32">
        <f t="shared" si="326"/>
        <v>-12.128</v>
      </c>
      <c r="S3468" s="26">
        <f t="shared" si="327"/>
        <v>0</v>
      </c>
      <c r="T3468" s="26">
        <f t="shared" si="328"/>
        <v>0</v>
      </c>
    </row>
    <row r="3469" spans="13:20" ht="15" x14ac:dyDescent="0.3">
      <c r="M3469" s="34">
        <v>3463.5</v>
      </c>
      <c r="N3469" s="34">
        <v>13.9</v>
      </c>
      <c r="O3469" s="32">
        <f t="shared" si="324"/>
        <v>57.019999999999996</v>
      </c>
      <c r="P3469" s="37">
        <f t="shared" si="329"/>
        <v>68.423999999999992</v>
      </c>
      <c r="Q3469" s="32">
        <f t="shared" si="325"/>
        <v>-2.019999999999996</v>
      </c>
      <c r="R3469" s="32">
        <f t="shared" si="326"/>
        <v>-13.423999999999992</v>
      </c>
      <c r="S3469" s="26">
        <f t="shared" si="327"/>
        <v>0</v>
      </c>
      <c r="T3469" s="26">
        <f t="shared" si="328"/>
        <v>0</v>
      </c>
    </row>
    <row r="3470" spans="13:20" ht="15" x14ac:dyDescent="0.3">
      <c r="M3470" s="34">
        <v>3464.5</v>
      </c>
      <c r="N3470" s="34">
        <v>13.9</v>
      </c>
      <c r="O3470" s="32">
        <f t="shared" si="324"/>
        <v>57.019999999999996</v>
      </c>
      <c r="P3470" s="37">
        <f t="shared" si="329"/>
        <v>68.423999999999992</v>
      </c>
      <c r="Q3470" s="32">
        <f t="shared" si="325"/>
        <v>-2.019999999999996</v>
      </c>
      <c r="R3470" s="32">
        <f t="shared" si="326"/>
        <v>-13.423999999999992</v>
      </c>
      <c r="S3470" s="26">
        <f t="shared" si="327"/>
        <v>0</v>
      </c>
      <c r="T3470" s="26">
        <f t="shared" si="328"/>
        <v>0</v>
      </c>
    </row>
    <row r="3471" spans="13:20" ht="15" x14ac:dyDescent="0.3">
      <c r="M3471" s="34">
        <v>3465.5</v>
      </c>
      <c r="N3471" s="34">
        <v>13.9</v>
      </c>
      <c r="O3471" s="32">
        <f t="shared" si="324"/>
        <v>57.019999999999996</v>
      </c>
      <c r="P3471" s="37">
        <f t="shared" si="329"/>
        <v>68.423999999999992</v>
      </c>
      <c r="Q3471" s="32">
        <f t="shared" si="325"/>
        <v>-2.019999999999996</v>
      </c>
      <c r="R3471" s="32">
        <f t="shared" si="326"/>
        <v>-13.423999999999992</v>
      </c>
      <c r="S3471" s="26">
        <f t="shared" si="327"/>
        <v>0</v>
      </c>
      <c r="T3471" s="26">
        <f t="shared" si="328"/>
        <v>0</v>
      </c>
    </row>
    <row r="3472" spans="13:20" ht="15" x14ac:dyDescent="0.3">
      <c r="M3472" s="34">
        <v>3466.5</v>
      </c>
      <c r="N3472" s="34">
        <v>13.9</v>
      </c>
      <c r="O3472" s="32">
        <f t="shared" si="324"/>
        <v>57.019999999999996</v>
      </c>
      <c r="P3472" s="37">
        <f t="shared" si="329"/>
        <v>68.423999999999992</v>
      </c>
      <c r="Q3472" s="32">
        <f t="shared" si="325"/>
        <v>-2.019999999999996</v>
      </c>
      <c r="R3472" s="32">
        <f t="shared" si="326"/>
        <v>-13.423999999999992</v>
      </c>
      <c r="S3472" s="26">
        <f t="shared" si="327"/>
        <v>0</v>
      </c>
      <c r="T3472" s="26">
        <f t="shared" si="328"/>
        <v>0</v>
      </c>
    </row>
    <row r="3473" spans="13:20" ht="15" x14ac:dyDescent="0.3">
      <c r="M3473" s="34">
        <v>3467.5</v>
      </c>
      <c r="N3473" s="34">
        <v>13.9</v>
      </c>
      <c r="O3473" s="32">
        <f t="shared" si="324"/>
        <v>57.019999999999996</v>
      </c>
      <c r="P3473" s="37">
        <f t="shared" si="329"/>
        <v>68.423999999999992</v>
      </c>
      <c r="Q3473" s="32">
        <f t="shared" si="325"/>
        <v>-2.019999999999996</v>
      </c>
      <c r="R3473" s="32">
        <f t="shared" si="326"/>
        <v>-13.423999999999992</v>
      </c>
      <c r="S3473" s="26">
        <f t="shared" si="327"/>
        <v>0</v>
      </c>
      <c r="T3473" s="26">
        <f t="shared" si="328"/>
        <v>0</v>
      </c>
    </row>
    <row r="3474" spans="13:20" ht="15" x14ac:dyDescent="0.3">
      <c r="M3474" s="34">
        <v>3468.5</v>
      </c>
      <c r="N3474" s="34">
        <v>14.4</v>
      </c>
      <c r="O3474" s="32">
        <f t="shared" si="324"/>
        <v>57.92</v>
      </c>
      <c r="P3474" s="37">
        <f t="shared" si="329"/>
        <v>69.504000000000005</v>
      </c>
      <c r="Q3474" s="32">
        <f t="shared" si="325"/>
        <v>-2.9200000000000017</v>
      </c>
      <c r="R3474" s="32">
        <f t="shared" si="326"/>
        <v>-14.504000000000005</v>
      </c>
      <c r="S3474" s="26">
        <f t="shared" si="327"/>
        <v>0</v>
      </c>
      <c r="T3474" s="26">
        <f t="shared" si="328"/>
        <v>0</v>
      </c>
    </row>
    <row r="3475" spans="13:20" ht="15" x14ac:dyDescent="0.3">
      <c r="M3475" s="34">
        <v>3469.5</v>
      </c>
      <c r="N3475" s="34">
        <v>13.9</v>
      </c>
      <c r="O3475" s="32">
        <f t="shared" si="324"/>
        <v>57.019999999999996</v>
      </c>
      <c r="P3475" s="37">
        <f t="shared" si="329"/>
        <v>68.423999999999992</v>
      </c>
      <c r="Q3475" s="32">
        <f t="shared" si="325"/>
        <v>-2.019999999999996</v>
      </c>
      <c r="R3475" s="32">
        <f t="shared" si="326"/>
        <v>-13.423999999999992</v>
      </c>
      <c r="S3475" s="26">
        <f t="shared" si="327"/>
        <v>0</v>
      </c>
      <c r="T3475" s="26">
        <f t="shared" si="328"/>
        <v>0</v>
      </c>
    </row>
    <row r="3476" spans="13:20" ht="15" x14ac:dyDescent="0.3">
      <c r="M3476" s="34">
        <v>3470.5</v>
      </c>
      <c r="N3476" s="34">
        <v>14.4</v>
      </c>
      <c r="O3476" s="32">
        <f t="shared" si="324"/>
        <v>57.92</v>
      </c>
      <c r="P3476" s="37">
        <f t="shared" si="329"/>
        <v>69.504000000000005</v>
      </c>
      <c r="Q3476" s="32">
        <f t="shared" si="325"/>
        <v>-2.9200000000000017</v>
      </c>
      <c r="R3476" s="32">
        <f t="shared" si="326"/>
        <v>-14.504000000000005</v>
      </c>
      <c r="S3476" s="26">
        <f t="shared" si="327"/>
        <v>0</v>
      </c>
      <c r="T3476" s="26">
        <f t="shared" si="328"/>
        <v>0</v>
      </c>
    </row>
    <row r="3477" spans="13:20" ht="15" x14ac:dyDescent="0.3">
      <c r="M3477" s="34">
        <v>3471.5</v>
      </c>
      <c r="N3477" s="34">
        <v>14.4</v>
      </c>
      <c r="O3477" s="32">
        <f t="shared" si="324"/>
        <v>57.92</v>
      </c>
      <c r="P3477" s="37">
        <f t="shared" si="329"/>
        <v>69.504000000000005</v>
      </c>
      <c r="Q3477" s="32">
        <f t="shared" si="325"/>
        <v>-2.9200000000000017</v>
      </c>
      <c r="R3477" s="32">
        <f t="shared" si="326"/>
        <v>-14.504000000000005</v>
      </c>
      <c r="S3477" s="26">
        <f t="shared" si="327"/>
        <v>0</v>
      </c>
      <c r="T3477" s="26">
        <f t="shared" si="328"/>
        <v>0</v>
      </c>
    </row>
    <row r="3478" spans="13:20" ht="15" x14ac:dyDescent="0.3">
      <c r="M3478" s="34">
        <v>3472.5</v>
      </c>
      <c r="N3478" s="34">
        <v>14.4</v>
      </c>
      <c r="O3478" s="32">
        <f t="shared" si="324"/>
        <v>57.92</v>
      </c>
      <c r="P3478" s="37">
        <f t="shared" si="329"/>
        <v>69.504000000000005</v>
      </c>
      <c r="Q3478" s="32">
        <f t="shared" si="325"/>
        <v>-2.9200000000000017</v>
      </c>
      <c r="R3478" s="32">
        <f t="shared" si="326"/>
        <v>-14.504000000000005</v>
      </c>
      <c r="S3478" s="26">
        <f t="shared" si="327"/>
        <v>0</v>
      </c>
      <c r="T3478" s="26">
        <f t="shared" si="328"/>
        <v>0</v>
      </c>
    </row>
    <row r="3479" spans="13:20" ht="15" x14ac:dyDescent="0.3">
      <c r="M3479" s="34">
        <v>3473.5</v>
      </c>
      <c r="N3479" s="34">
        <v>15</v>
      </c>
      <c r="O3479" s="32">
        <f t="shared" si="324"/>
        <v>59</v>
      </c>
      <c r="P3479" s="37">
        <f t="shared" si="329"/>
        <v>70.8</v>
      </c>
      <c r="Q3479" s="32">
        <f t="shared" si="325"/>
        <v>-4</v>
      </c>
      <c r="R3479" s="32">
        <f t="shared" si="326"/>
        <v>-15.799999999999997</v>
      </c>
      <c r="S3479" s="26">
        <f t="shared" si="327"/>
        <v>0</v>
      </c>
      <c r="T3479" s="26">
        <f t="shared" si="328"/>
        <v>0</v>
      </c>
    </row>
    <row r="3480" spans="13:20" ht="15" x14ac:dyDescent="0.3">
      <c r="M3480" s="34">
        <v>3474.5</v>
      </c>
      <c r="N3480" s="34">
        <v>15</v>
      </c>
      <c r="O3480" s="32">
        <f t="shared" si="324"/>
        <v>59</v>
      </c>
      <c r="P3480" s="37">
        <f t="shared" si="329"/>
        <v>70.8</v>
      </c>
      <c r="Q3480" s="32">
        <f t="shared" si="325"/>
        <v>-4</v>
      </c>
      <c r="R3480" s="32">
        <f t="shared" si="326"/>
        <v>-15.799999999999997</v>
      </c>
      <c r="S3480" s="26">
        <f t="shared" si="327"/>
        <v>0</v>
      </c>
      <c r="T3480" s="26">
        <f t="shared" si="328"/>
        <v>0</v>
      </c>
    </row>
    <row r="3481" spans="13:20" ht="15" x14ac:dyDescent="0.3">
      <c r="M3481" s="34">
        <v>3475.5</v>
      </c>
      <c r="N3481" s="34">
        <v>15</v>
      </c>
      <c r="O3481" s="32">
        <f t="shared" si="324"/>
        <v>59</v>
      </c>
      <c r="P3481" s="37">
        <f t="shared" si="329"/>
        <v>70.8</v>
      </c>
      <c r="Q3481" s="32">
        <f t="shared" si="325"/>
        <v>-4</v>
      </c>
      <c r="R3481" s="32">
        <f t="shared" si="326"/>
        <v>-15.799999999999997</v>
      </c>
      <c r="S3481" s="26">
        <f t="shared" si="327"/>
        <v>0</v>
      </c>
      <c r="T3481" s="26">
        <f t="shared" si="328"/>
        <v>0</v>
      </c>
    </row>
    <row r="3482" spans="13:20" ht="15" x14ac:dyDescent="0.3">
      <c r="M3482" s="34">
        <v>3476.5</v>
      </c>
      <c r="N3482" s="34">
        <v>15</v>
      </c>
      <c r="O3482" s="32">
        <f t="shared" si="324"/>
        <v>59</v>
      </c>
      <c r="P3482" s="37">
        <f t="shared" si="329"/>
        <v>70.8</v>
      </c>
      <c r="Q3482" s="32">
        <f t="shared" si="325"/>
        <v>-4</v>
      </c>
      <c r="R3482" s="32">
        <f t="shared" si="326"/>
        <v>-15.799999999999997</v>
      </c>
      <c r="S3482" s="26">
        <f t="shared" si="327"/>
        <v>0</v>
      </c>
      <c r="T3482" s="26">
        <f t="shared" si="328"/>
        <v>0</v>
      </c>
    </row>
    <row r="3483" spans="13:20" ht="15" x14ac:dyDescent="0.3">
      <c r="M3483" s="34">
        <v>3477.5</v>
      </c>
      <c r="N3483" s="34">
        <v>15</v>
      </c>
      <c r="O3483" s="32">
        <f t="shared" si="324"/>
        <v>59</v>
      </c>
      <c r="P3483" s="37">
        <f t="shared" si="329"/>
        <v>70.8</v>
      </c>
      <c r="Q3483" s="32">
        <f t="shared" si="325"/>
        <v>-4</v>
      </c>
      <c r="R3483" s="32">
        <f t="shared" si="326"/>
        <v>-15.799999999999997</v>
      </c>
      <c r="S3483" s="26">
        <f t="shared" si="327"/>
        <v>0</v>
      </c>
      <c r="T3483" s="26">
        <f t="shared" si="328"/>
        <v>0</v>
      </c>
    </row>
    <row r="3484" spans="13:20" ht="15" x14ac:dyDescent="0.3">
      <c r="M3484" s="34">
        <v>3478.5</v>
      </c>
      <c r="N3484" s="34">
        <v>15</v>
      </c>
      <c r="O3484" s="32">
        <f t="shared" si="324"/>
        <v>59</v>
      </c>
      <c r="P3484" s="37">
        <f t="shared" si="329"/>
        <v>70.8</v>
      </c>
      <c r="Q3484" s="32">
        <f t="shared" si="325"/>
        <v>-4</v>
      </c>
      <c r="R3484" s="32">
        <f t="shared" si="326"/>
        <v>-15.799999999999997</v>
      </c>
      <c r="S3484" s="26">
        <f t="shared" si="327"/>
        <v>0</v>
      </c>
      <c r="T3484" s="26">
        <f t="shared" si="328"/>
        <v>0</v>
      </c>
    </row>
    <row r="3485" spans="13:20" ht="15" x14ac:dyDescent="0.3">
      <c r="M3485" s="34">
        <v>3479.5</v>
      </c>
      <c r="N3485" s="34">
        <v>15</v>
      </c>
      <c r="O3485" s="32">
        <f t="shared" si="324"/>
        <v>59</v>
      </c>
      <c r="P3485" s="37">
        <f t="shared" si="329"/>
        <v>70.8</v>
      </c>
      <c r="Q3485" s="32">
        <f t="shared" si="325"/>
        <v>-4</v>
      </c>
      <c r="R3485" s="32">
        <f t="shared" si="326"/>
        <v>-15.799999999999997</v>
      </c>
      <c r="S3485" s="26">
        <f t="shared" si="327"/>
        <v>0</v>
      </c>
      <c r="T3485" s="26">
        <f t="shared" si="328"/>
        <v>0</v>
      </c>
    </row>
    <row r="3486" spans="13:20" ht="15" x14ac:dyDescent="0.3">
      <c r="M3486" s="34">
        <v>3480.5</v>
      </c>
      <c r="N3486" s="34">
        <v>15</v>
      </c>
      <c r="O3486" s="32">
        <f t="shared" si="324"/>
        <v>59</v>
      </c>
      <c r="P3486" s="37">
        <f t="shared" si="329"/>
        <v>70.8</v>
      </c>
      <c r="Q3486" s="32">
        <f t="shared" si="325"/>
        <v>-4</v>
      </c>
      <c r="R3486" s="32">
        <f t="shared" si="326"/>
        <v>-15.799999999999997</v>
      </c>
      <c r="S3486" s="26">
        <f t="shared" si="327"/>
        <v>0</v>
      </c>
      <c r="T3486" s="26">
        <f t="shared" si="328"/>
        <v>0</v>
      </c>
    </row>
    <row r="3487" spans="13:20" ht="15" x14ac:dyDescent="0.3">
      <c r="M3487" s="34">
        <v>3481.5</v>
      </c>
      <c r="N3487" s="34">
        <v>15</v>
      </c>
      <c r="O3487" s="32">
        <f t="shared" si="324"/>
        <v>59</v>
      </c>
      <c r="P3487" s="37">
        <f t="shared" si="329"/>
        <v>70.8</v>
      </c>
      <c r="Q3487" s="32">
        <f t="shared" si="325"/>
        <v>-4</v>
      </c>
      <c r="R3487" s="32">
        <f t="shared" si="326"/>
        <v>-15.799999999999997</v>
      </c>
      <c r="S3487" s="26">
        <f t="shared" si="327"/>
        <v>0</v>
      </c>
      <c r="T3487" s="26">
        <f t="shared" si="328"/>
        <v>0</v>
      </c>
    </row>
    <row r="3488" spans="13:20" ht="15" x14ac:dyDescent="0.3">
      <c r="M3488" s="34">
        <v>3482.5</v>
      </c>
      <c r="N3488" s="34">
        <v>15</v>
      </c>
      <c r="O3488" s="32">
        <f t="shared" si="324"/>
        <v>59</v>
      </c>
      <c r="P3488" s="37">
        <f t="shared" si="329"/>
        <v>70.8</v>
      </c>
      <c r="Q3488" s="32">
        <f t="shared" si="325"/>
        <v>-4</v>
      </c>
      <c r="R3488" s="32">
        <f t="shared" si="326"/>
        <v>-15.799999999999997</v>
      </c>
      <c r="S3488" s="26">
        <f t="shared" si="327"/>
        <v>0</v>
      </c>
      <c r="T3488" s="26">
        <f t="shared" si="328"/>
        <v>0</v>
      </c>
    </row>
    <row r="3489" spans="13:20" ht="15" x14ac:dyDescent="0.3">
      <c r="M3489" s="34">
        <v>3483.5</v>
      </c>
      <c r="N3489" s="34">
        <v>15</v>
      </c>
      <c r="O3489" s="32">
        <f t="shared" si="324"/>
        <v>59</v>
      </c>
      <c r="P3489" s="37">
        <f t="shared" si="329"/>
        <v>70.8</v>
      </c>
      <c r="Q3489" s="32">
        <f t="shared" si="325"/>
        <v>-4</v>
      </c>
      <c r="R3489" s="32">
        <f t="shared" si="326"/>
        <v>-15.799999999999997</v>
      </c>
      <c r="S3489" s="26">
        <f t="shared" si="327"/>
        <v>0</v>
      </c>
      <c r="T3489" s="26">
        <f t="shared" si="328"/>
        <v>0</v>
      </c>
    </row>
    <row r="3490" spans="13:20" ht="15" x14ac:dyDescent="0.3">
      <c r="M3490" s="34">
        <v>3484.5</v>
      </c>
      <c r="N3490" s="34">
        <v>14.4</v>
      </c>
      <c r="O3490" s="32">
        <f t="shared" si="324"/>
        <v>57.92</v>
      </c>
      <c r="P3490" s="37">
        <f t="shared" si="329"/>
        <v>69.504000000000005</v>
      </c>
      <c r="Q3490" s="32">
        <f t="shared" si="325"/>
        <v>-2.9200000000000017</v>
      </c>
      <c r="R3490" s="32">
        <f t="shared" si="326"/>
        <v>-14.504000000000005</v>
      </c>
      <c r="S3490" s="26">
        <f t="shared" si="327"/>
        <v>0</v>
      </c>
      <c r="T3490" s="26">
        <f t="shared" si="328"/>
        <v>0</v>
      </c>
    </row>
    <row r="3491" spans="13:20" ht="15" x14ac:dyDescent="0.3">
      <c r="M3491" s="34">
        <v>3485.5</v>
      </c>
      <c r="N3491" s="34">
        <v>13.9</v>
      </c>
      <c r="O3491" s="32">
        <f t="shared" si="324"/>
        <v>57.019999999999996</v>
      </c>
      <c r="P3491" s="37">
        <f t="shared" si="329"/>
        <v>68.423999999999992</v>
      </c>
      <c r="Q3491" s="32">
        <f t="shared" si="325"/>
        <v>-2.019999999999996</v>
      </c>
      <c r="R3491" s="32">
        <f t="shared" si="326"/>
        <v>-13.423999999999992</v>
      </c>
      <c r="S3491" s="26">
        <f t="shared" si="327"/>
        <v>0</v>
      </c>
      <c r="T3491" s="26">
        <f t="shared" si="328"/>
        <v>0</v>
      </c>
    </row>
    <row r="3492" spans="13:20" ht="15" x14ac:dyDescent="0.3">
      <c r="M3492" s="34">
        <v>3486.5</v>
      </c>
      <c r="N3492" s="34">
        <v>13.9</v>
      </c>
      <c r="O3492" s="32">
        <f t="shared" si="324"/>
        <v>57.019999999999996</v>
      </c>
      <c r="P3492" s="37">
        <f t="shared" si="329"/>
        <v>68.423999999999992</v>
      </c>
      <c r="Q3492" s="32">
        <f t="shared" si="325"/>
        <v>-2.019999999999996</v>
      </c>
      <c r="R3492" s="32">
        <f t="shared" si="326"/>
        <v>-13.423999999999992</v>
      </c>
      <c r="S3492" s="26">
        <f t="shared" si="327"/>
        <v>0</v>
      </c>
      <c r="T3492" s="26">
        <f t="shared" si="328"/>
        <v>0</v>
      </c>
    </row>
    <row r="3493" spans="13:20" ht="15" x14ac:dyDescent="0.3">
      <c r="M3493" s="34">
        <v>3487.5</v>
      </c>
      <c r="N3493" s="34">
        <v>15</v>
      </c>
      <c r="O3493" s="32">
        <f t="shared" si="324"/>
        <v>59</v>
      </c>
      <c r="P3493" s="37">
        <f t="shared" si="329"/>
        <v>70.8</v>
      </c>
      <c r="Q3493" s="32">
        <f t="shared" si="325"/>
        <v>-4</v>
      </c>
      <c r="R3493" s="32">
        <f t="shared" si="326"/>
        <v>-15.799999999999997</v>
      </c>
      <c r="S3493" s="26">
        <f t="shared" si="327"/>
        <v>0</v>
      </c>
      <c r="T3493" s="26">
        <f t="shared" si="328"/>
        <v>0</v>
      </c>
    </row>
    <row r="3494" spans="13:20" ht="15" x14ac:dyDescent="0.3">
      <c r="M3494" s="34">
        <v>3488.5</v>
      </c>
      <c r="N3494" s="34">
        <v>16.100000000000001</v>
      </c>
      <c r="O3494" s="32">
        <f t="shared" si="324"/>
        <v>60.980000000000004</v>
      </c>
      <c r="P3494" s="37">
        <f t="shared" si="329"/>
        <v>73.176000000000002</v>
      </c>
      <c r="Q3494" s="32">
        <f t="shared" si="325"/>
        <v>-5.980000000000004</v>
      </c>
      <c r="R3494" s="32">
        <f t="shared" si="326"/>
        <v>-18.176000000000002</v>
      </c>
      <c r="S3494" s="26">
        <f t="shared" si="327"/>
        <v>0</v>
      </c>
      <c r="T3494" s="26">
        <f t="shared" si="328"/>
        <v>0</v>
      </c>
    </row>
    <row r="3495" spans="13:20" ht="15" x14ac:dyDescent="0.3">
      <c r="M3495" s="34">
        <v>3489.5</v>
      </c>
      <c r="N3495" s="34">
        <v>17.2</v>
      </c>
      <c r="O3495" s="32">
        <f t="shared" si="324"/>
        <v>62.96</v>
      </c>
      <c r="P3495" s="37">
        <f t="shared" si="329"/>
        <v>75.551999999999992</v>
      </c>
      <c r="Q3495" s="32">
        <f t="shared" si="325"/>
        <v>-7.9600000000000009</v>
      </c>
      <c r="R3495" s="32">
        <f t="shared" si="326"/>
        <v>-20.551999999999992</v>
      </c>
      <c r="S3495" s="26">
        <f t="shared" si="327"/>
        <v>0</v>
      </c>
      <c r="T3495" s="26">
        <f t="shared" si="328"/>
        <v>0</v>
      </c>
    </row>
    <row r="3496" spans="13:20" ht="15" x14ac:dyDescent="0.3">
      <c r="M3496" s="34">
        <v>3490.5</v>
      </c>
      <c r="N3496" s="34">
        <v>17.2</v>
      </c>
      <c r="O3496" s="32">
        <f t="shared" si="324"/>
        <v>62.96</v>
      </c>
      <c r="P3496" s="37">
        <f t="shared" si="329"/>
        <v>75.551999999999992</v>
      </c>
      <c r="Q3496" s="32">
        <f t="shared" si="325"/>
        <v>-7.9600000000000009</v>
      </c>
      <c r="R3496" s="32">
        <f t="shared" si="326"/>
        <v>-20.551999999999992</v>
      </c>
      <c r="S3496" s="26">
        <f t="shared" si="327"/>
        <v>0</v>
      </c>
      <c r="T3496" s="26">
        <f t="shared" si="328"/>
        <v>0</v>
      </c>
    </row>
    <row r="3497" spans="13:20" ht="15" x14ac:dyDescent="0.3">
      <c r="M3497" s="34">
        <v>3491.5</v>
      </c>
      <c r="N3497" s="34">
        <v>15.6</v>
      </c>
      <c r="O3497" s="32">
        <f t="shared" si="324"/>
        <v>60.08</v>
      </c>
      <c r="P3497" s="37">
        <f t="shared" si="329"/>
        <v>72.095999999999989</v>
      </c>
      <c r="Q3497" s="32">
        <f t="shared" si="325"/>
        <v>-5.0799999999999983</v>
      </c>
      <c r="R3497" s="32">
        <f t="shared" si="326"/>
        <v>-17.095999999999989</v>
      </c>
      <c r="S3497" s="26">
        <f t="shared" si="327"/>
        <v>0</v>
      </c>
      <c r="T3497" s="26">
        <f t="shared" si="328"/>
        <v>0</v>
      </c>
    </row>
    <row r="3498" spans="13:20" ht="15" x14ac:dyDescent="0.3">
      <c r="M3498" s="34">
        <v>3492.5</v>
      </c>
      <c r="N3498" s="34">
        <v>15.6</v>
      </c>
      <c r="O3498" s="32">
        <f t="shared" si="324"/>
        <v>60.08</v>
      </c>
      <c r="P3498" s="37">
        <f t="shared" si="329"/>
        <v>72.095999999999989</v>
      </c>
      <c r="Q3498" s="32">
        <f t="shared" si="325"/>
        <v>-5.0799999999999983</v>
      </c>
      <c r="R3498" s="32">
        <f t="shared" si="326"/>
        <v>-17.095999999999989</v>
      </c>
      <c r="S3498" s="26">
        <f t="shared" si="327"/>
        <v>0</v>
      </c>
      <c r="T3498" s="26">
        <f t="shared" si="328"/>
        <v>0</v>
      </c>
    </row>
    <row r="3499" spans="13:20" ht="15" x14ac:dyDescent="0.3">
      <c r="M3499" s="34">
        <v>3493.5</v>
      </c>
      <c r="N3499" s="34">
        <v>15.6</v>
      </c>
      <c r="O3499" s="32">
        <f t="shared" si="324"/>
        <v>60.08</v>
      </c>
      <c r="P3499" s="37">
        <f t="shared" si="329"/>
        <v>72.095999999999989</v>
      </c>
      <c r="Q3499" s="32">
        <f t="shared" si="325"/>
        <v>-5.0799999999999983</v>
      </c>
      <c r="R3499" s="32">
        <f t="shared" si="326"/>
        <v>-17.095999999999989</v>
      </c>
      <c r="S3499" s="26">
        <f t="shared" si="327"/>
        <v>0</v>
      </c>
      <c r="T3499" s="26">
        <f t="shared" si="328"/>
        <v>0</v>
      </c>
    </row>
    <row r="3500" spans="13:20" ht="15" x14ac:dyDescent="0.3">
      <c r="M3500" s="34">
        <v>3494.5</v>
      </c>
      <c r="N3500" s="34">
        <v>15.6</v>
      </c>
      <c r="O3500" s="32">
        <f t="shared" si="324"/>
        <v>60.08</v>
      </c>
      <c r="P3500" s="37">
        <f t="shared" si="329"/>
        <v>72.095999999999989</v>
      </c>
      <c r="Q3500" s="32">
        <f t="shared" si="325"/>
        <v>-5.0799999999999983</v>
      </c>
      <c r="R3500" s="32">
        <f t="shared" si="326"/>
        <v>-17.095999999999989</v>
      </c>
      <c r="S3500" s="26">
        <f t="shared" si="327"/>
        <v>0</v>
      </c>
      <c r="T3500" s="26">
        <f t="shared" si="328"/>
        <v>0</v>
      </c>
    </row>
    <row r="3501" spans="13:20" ht="15" x14ac:dyDescent="0.3">
      <c r="M3501" s="34">
        <v>3495.5</v>
      </c>
      <c r="N3501" s="34">
        <v>15</v>
      </c>
      <c r="O3501" s="32">
        <f t="shared" si="324"/>
        <v>59</v>
      </c>
      <c r="P3501" s="37">
        <f t="shared" si="329"/>
        <v>70.8</v>
      </c>
      <c r="Q3501" s="32">
        <f t="shared" si="325"/>
        <v>-4</v>
      </c>
      <c r="R3501" s="32">
        <f t="shared" si="326"/>
        <v>-15.799999999999997</v>
      </c>
      <c r="S3501" s="26">
        <f t="shared" si="327"/>
        <v>0</v>
      </c>
      <c r="T3501" s="26">
        <f t="shared" si="328"/>
        <v>0</v>
      </c>
    </row>
    <row r="3502" spans="13:20" ht="15" x14ac:dyDescent="0.3">
      <c r="M3502" s="34">
        <v>3496.5</v>
      </c>
      <c r="N3502" s="34">
        <v>15</v>
      </c>
      <c r="O3502" s="32">
        <f t="shared" si="324"/>
        <v>59</v>
      </c>
      <c r="P3502" s="37">
        <f t="shared" si="329"/>
        <v>70.8</v>
      </c>
      <c r="Q3502" s="32">
        <f t="shared" si="325"/>
        <v>-4</v>
      </c>
      <c r="R3502" s="32">
        <f t="shared" si="326"/>
        <v>-15.799999999999997</v>
      </c>
      <c r="S3502" s="26">
        <f t="shared" si="327"/>
        <v>0</v>
      </c>
      <c r="T3502" s="26">
        <f t="shared" si="328"/>
        <v>0</v>
      </c>
    </row>
    <row r="3503" spans="13:20" ht="15" x14ac:dyDescent="0.3">
      <c r="M3503" s="34">
        <v>3497.5</v>
      </c>
      <c r="N3503" s="34">
        <v>15</v>
      </c>
      <c r="O3503" s="32">
        <f t="shared" si="324"/>
        <v>59</v>
      </c>
      <c r="P3503" s="37">
        <f t="shared" si="329"/>
        <v>70.8</v>
      </c>
      <c r="Q3503" s="32">
        <f t="shared" si="325"/>
        <v>-4</v>
      </c>
      <c r="R3503" s="32">
        <f t="shared" si="326"/>
        <v>-15.799999999999997</v>
      </c>
      <c r="S3503" s="26">
        <f t="shared" si="327"/>
        <v>0</v>
      </c>
      <c r="T3503" s="26">
        <f t="shared" si="328"/>
        <v>0</v>
      </c>
    </row>
    <row r="3504" spans="13:20" ht="15" x14ac:dyDescent="0.3">
      <c r="M3504" s="34">
        <v>3498.5</v>
      </c>
      <c r="N3504" s="34">
        <v>13.9</v>
      </c>
      <c r="O3504" s="32">
        <f t="shared" si="324"/>
        <v>57.019999999999996</v>
      </c>
      <c r="P3504" s="37">
        <f t="shared" si="329"/>
        <v>68.423999999999992</v>
      </c>
      <c r="Q3504" s="32">
        <f t="shared" si="325"/>
        <v>-2.019999999999996</v>
      </c>
      <c r="R3504" s="32">
        <f t="shared" si="326"/>
        <v>-13.423999999999992</v>
      </c>
      <c r="S3504" s="26">
        <f t="shared" si="327"/>
        <v>0</v>
      </c>
      <c r="T3504" s="26">
        <f t="shared" si="328"/>
        <v>0</v>
      </c>
    </row>
    <row r="3505" spans="13:20" ht="15" x14ac:dyDescent="0.3">
      <c r="M3505" s="34">
        <v>3499.5</v>
      </c>
      <c r="N3505" s="34">
        <v>13.3</v>
      </c>
      <c r="O3505" s="32">
        <f t="shared" si="324"/>
        <v>55.94</v>
      </c>
      <c r="P3505" s="37">
        <f t="shared" si="329"/>
        <v>67.128</v>
      </c>
      <c r="Q3505" s="32">
        <f t="shared" si="325"/>
        <v>-0.93999999999999773</v>
      </c>
      <c r="R3505" s="32">
        <f t="shared" si="326"/>
        <v>-12.128</v>
      </c>
      <c r="S3505" s="26">
        <f t="shared" si="327"/>
        <v>0</v>
      </c>
      <c r="T3505" s="26">
        <f t="shared" si="328"/>
        <v>0</v>
      </c>
    </row>
    <row r="3506" spans="13:20" ht="15" x14ac:dyDescent="0.3">
      <c r="M3506" s="34">
        <v>3500.5</v>
      </c>
      <c r="N3506" s="34">
        <v>12.8</v>
      </c>
      <c r="O3506" s="32">
        <f t="shared" si="324"/>
        <v>55.040000000000006</v>
      </c>
      <c r="P3506" s="37">
        <f t="shared" si="329"/>
        <v>66.048000000000002</v>
      </c>
      <c r="Q3506" s="32">
        <f t="shared" si="325"/>
        <v>-4.0000000000006253E-2</v>
      </c>
      <c r="R3506" s="32">
        <f t="shared" si="326"/>
        <v>-11.048000000000002</v>
      </c>
      <c r="S3506" s="26">
        <f t="shared" si="327"/>
        <v>0</v>
      </c>
      <c r="T3506" s="26">
        <f t="shared" si="328"/>
        <v>0</v>
      </c>
    </row>
    <row r="3507" spans="13:20" ht="15" x14ac:dyDescent="0.3">
      <c r="M3507" s="34">
        <v>3501.5</v>
      </c>
      <c r="N3507" s="34">
        <v>12.8</v>
      </c>
      <c r="O3507" s="32">
        <f t="shared" si="324"/>
        <v>55.040000000000006</v>
      </c>
      <c r="P3507" s="37">
        <f t="shared" si="329"/>
        <v>66.048000000000002</v>
      </c>
      <c r="Q3507" s="32">
        <f t="shared" si="325"/>
        <v>-4.0000000000006253E-2</v>
      </c>
      <c r="R3507" s="32">
        <f t="shared" si="326"/>
        <v>-11.048000000000002</v>
      </c>
      <c r="S3507" s="26">
        <f t="shared" si="327"/>
        <v>0</v>
      </c>
      <c r="T3507" s="26">
        <f t="shared" si="328"/>
        <v>0</v>
      </c>
    </row>
    <row r="3508" spans="13:20" ht="15" x14ac:dyDescent="0.3">
      <c r="M3508" s="34">
        <v>3502.5</v>
      </c>
      <c r="N3508" s="34">
        <v>12.8</v>
      </c>
      <c r="O3508" s="32">
        <f t="shared" si="324"/>
        <v>55.040000000000006</v>
      </c>
      <c r="P3508" s="37">
        <f t="shared" si="329"/>
        <v>66.048000000000002</v>
      </c>
      <c r="Q3508" s="32">
        <f t="shared" si="325"/>
        <v>-4.0000000000006253E-2</v>
      </c>
      <c r="R3508" s="32">
        <f t="shared" si="326"/>
        <v>-11.048000000000002</v>
      </c>
      <c r="S3508" s="26">
        <f t="shared" si="327"/>
        <v>0</v>
      </c>
      <c r="T3508" s="26">
        <f t="shared" si="328"/>
        <v>0</v>
      </c>
    </row>
    <row r="3509" spans="13:20" ht="15" x14ac:dyDescent="0.3">
      <c r="M3509" s="34">
        <v>3503.5</v>
      </c>
      <c r="N3509" s="34">
        <v>12.8</v>
      </c>
      <c r="O3509" s="32">
        <f t="shared" si="324"/>
        <v>55.040000000000006</v>
      </c>
      <c r="P3509" s="37">
        <f t="shared" si="329"/>
        <v>66.048000000000002</v>
      </c>
      <c r="Q3509" s="32">
        <f t="shared" si="325"/>
        <v>-4.0000000000006253E-2</v>
      </c>
      <c r="R3509" s="32">
        <f t="shared" si="326"/>
        <v>-11.048000000000002</v>
      </c>
      <c r="S3509" s="26">
        <f t="shared" si="327"/>
        <v>0</v>
      </c>
      <c r="T3509" s="26">
        <f t="shared" si="328"/>
        <v>0</v>
      </c>
    </row>
    <row r="3510" spans="13:20" ht="15" x14ac:dyDescent="0.3">
      <c r="M3510" s="34">
        <v>3504.5</v>
      </c>
      <c r="N3510" s="34">
        <v>12.8</v>
      </c>
      <c r="O3510" s="32">
        <f t="shared" si="324"/>
        <v>55.040000000000006</v>
      </c>
      <c r="P3510" s="37">
        <f t="shared" si="329"/>
        <v>66.048000000000002</v>
      </c>
      <c r="Q3510" s="32">
        <f t="shared" si="325"/>
        <v>-4.0000000000006253E-2</v>
      </c>
      <c r="R3510" s="32">
        <f t="shared" si="326"/>
        <v>-11.048000000000002</v>
      </c>
      <c r="S3510" s="26">
        <f t="shared" si="327"/>
        <v>0</v>
      </c>
      <c r="T3510" s="26">
        <f t="shared" si="328"/>
        <v>0</v>
      </c>
    </row>
    <row r="3511" spans="13:20" ht="15" x14ac:dyDescent="0.3">
      <c r="M3511" s="34">
        <v>3505.5</v>
      </c>
      <c r="N3511" s="34">
        <v>12.8</v>
      </c>
      <c r="O3511" s="32">
        <f t="shared" si="324"/>
        <v>55.040000000000006</v>
      </c>
      <c r="P3511" s="37">
        <f t="shared" si="329"/>
        <v>66.048000000000002</v>
      </c>
      <c r="Q3511" s="32">
        <f t="shared" si="325"/>
        <v>-4.0000000000006253E-2</v>
      </c>
      <c r="R3511" s="32">
        <f t="shared" si="326"/>
        <v>-11.048000000000002</v>
      </c>
      <c r="S3511" s="26">
        <f t="shared" si="327"/>
        <v>0</v>
      </c>
      <c r="T3511" s="26">
        <f t="shared" si="328"/>
        <v>0</v>
      </c>
    </row>
    <row r="3512" spans="13:20" ht="15" x14ac:dyDescent="0.3">
      <c r="M3512" s="34">
        <v>3506.5</v>
      </c>
      <c r="N3512" s="34">
        <v>12.8</v>
      </c>
      <c r="O3512" s="32">
        <f t="shared" si="324"/>
        <v>55.040000000000006</v>
      </c>
      <c r="P3512" s="37">
        <f t="shared" si="329"/>
        <v>66.048000000000002</v>
      </c>
      <c r="Q3512" s="32">
        <f t="shared" si="325"/>
        <v>-4.0000000000006253E-2</v>
      </c>
      <c r="R3512" s="32">
        <f t="shared" si="326"/>
        <v>-11.048000000000002</v>
      </c>
      <c r="S3512" s="26">
        <f t="shared" si="327"/>
        <v>0</v>
      </c>
      <c r="T3512" s="26">
        <f t="shared" si="328"/>
        <v>0</v>
      </c>
    </row>
    <row r="3513" spans="13:20" ht="15" x14ac:dyDescent="0.3">
      <c r="M3513" s="34">
        <v>3507.5</v>
      </c>
      <c r="N3513" s="34">
        <v>12.8</v>
      </c>
      <c r="O3513" s="32">
        <f t="shared" si="324"/>
        <v>55.040000000000006</v>
      </c>
      <c r="P3513" s="37">
        <f t="shared" si="329"/>
        <v>66.048000000000002</v>
      </c>
      <c r="Q3513" s="32">
        <f t="shared" si="325"/>
        <v>-4.0000000000006253E-2</v>
      </c>
      <c r="R3513" s="32">
        <f t="shared" si="326"/>
        <v>-11.048000000000002</v>
      </c>
      <c r="S3513" s="26">
        <f t="shared" si="327"/>
        <v>0</v>
      </c>
      <c r="T3513" s="26">
        <f t="shared" si="328"/>
        <v>0</v>
      </c>
    </row>
    <row r="3514" spans="13:20" ht="15" x14ac:dyDescent="0.3">
      <c r="M3514" s="34">
        <v>3508.5</v>
      </c>
      <c r="N3514" s="34">
        <v>12.8</v>
      </c>
      <c r="O3514" s="32">
        <f t="shared" si="324"/>
        <v>55.040000000000006</v>
      </c>
      <c r="P3514" s="37">
        <f t="shared" si="329"/>
        <v>66.048000000000002</v>
      </c>
      <c r="Q3514" s="32">
        <f t="shared" si="325"/>
        <v>-4.0000000000006253E-2</v>
      </c>
      <c r="R3514" s="32">
        <f t="shared" si="326"/>
        <v>-11.048000000000002</v>
      </c>
      <c r="S3514" s="26">
        <f t="shared" si="327"/>
        <v>0</v>
      </c>
      <c r="T3514" s="26">
        <f t="shared" si="328"/>
        <v>0</v>
      </c>
    </row>
    <row r="3515" spans="13:20" ht="15" x14ac:dyDescent="0.3">
      <c r="M3515" s="34">
        <v>3509.5</v>
      </c>
      <c r="N3515" s="34">
        <v>12.8</v>
      </c>
      <c r="O3515" s="32">
        <f t="shared" si="324"/>
        <v>55.040000000000006</v>
      </c>
      <c r="P3515" s="37">
        <f t="shared" si="329"/>
        <v>66.048000000000002</v>
      </c>
      <c r="Q3515" s="32">
        <f t="shared" si="325"/>
        <v>-4.0000000000006253E-2</v>
      </c>
      <c r="R3515" s="32">
        <f t="shared" si="326"/>
        <v>-11.048000000000002</v>
      </c>
      <c r="S3515" s="26">
        <f t="shared" si="327"/>
        <v>0</v>
      </c>
      <c r="T3515" s="26">
        <f t="shared" si="328"/>
        <v>0</v>
      </c>
    </row>
    <row r="3516" spans="13:20" ht="15" x14ac:dyDescent="0.3">
      <c r="M3516" s="34">
        <v>3510.5</v>
      </c>
      <c r="N3516" s="34">
        <v>12.8</v>
      </c>
      <c r="O3516" s="32">
        <f t="shared" si="324"/>
        <v>55.040000000000006</v>
      </c>
      <c r="P3516" s="37">
        <f t="shared" si="329"/>
        <v>66.048000000000002</v>
      </c>
      <c r="Q3516" s="32">
        <f t="shared" si="325"/>
        <v>-4.0000000000006253E-2</v>
      </c>
      <c r="R3516" s="32">
        <f t="shared" si="326"/>
        <v>-11.048000000000002</v>
      </c>
      <c r="S3516" s="26">
        <f t="shared" si="327"/>
        <v>0</v>
      </c>
      <c r="T3516" s="26">
        <f t="shared" si="328"/>
        <v>0</v>
      </c>
    </row>
    <row r="3517" spans="13:20" ht="15" x14ac:dyDescent="0.3">
      <c r="M3517" s="34">
        <v>3511.5</v>
      </c>
      <c r="N3517" s="34">
        <v>13.3</v>
      </c>
      <c r="O3517" s="32">
        <f t="shared" si="324"/>
        <v>55.94</v>
      </c>
      <c r="P3517" s="37">
        <f t="shared" si="329"/>
        <v>67.128</v>
      </c>
      <c r="Q3517" s="32">
        <f t="shared" si="325"/>
        <v>-0.93999999999999773</v>
      </c>
      <c r="R3517" s="32">
        <f t="shared" si="326"/>
        <v>-12.128</v>
      </c>
      <c r="S3517" s="26">
        <f t="shared" si="327"/>
        <v>0</v>
      </c>
      <c r="T3517" s="26">
        <f t="shared" si="328"/>
        <v>0</v>
      </c>
    </row>
    <row r="3518" spans="13:20" ht="15" x14ac:dyDescent="0.3">
      <c r="M3518" s="34">
        <v>3512.5</v>
      </c>
      <c r="N3518" s="34">
        <v>13.3</v>
      </c>
      <c r="O3518" s="32">
        <f t="shared" si="324"/>
        <v>55.94</v>
      </c>
      <c r="P3518" s="37">
        <f t="shared" si="329"/>
        <v>67.128</v>
      </c>
      <c r="Q3518" s="32">
        <f t="shared" si="325"/>
        <v>-0.93999999999999773</v>
      </c>
      <c r="R3518" s="32">
        <f t="shared" si="326"/>
        <v>-12.128</v>
      </c>
      <c r="S3518" s="26">
        <f t="shared" si="327"/>
        <v>0</v>
      </c>
      <c r="T3518" s="26">
        <f t="shared" si="328"/>
        <v>0</v>
      </c>
    </row>
    <row r="3519" spans="13:20" ht="15" x14ac:dyDescent="0.3">
      <c r="M3519" s="34">
        <v>3513.5</v>
      </c>
      <c r="N3519" s="34">
        <v>13.3</v>
      </c>
      <c r="O3519" s="32">
        <f t="shared" si="324"/>
        <v>55.94</v>
      </c>
      <c r="P3519" s="37">
        <f t="shared" si="329"/>
        <v>67.128</v>
      </c>
      <c r="Q3519" s="32">
        <f t="shared" si="325"/>
        <v>-0.93999999999999773</v>
      </c>
      <c r="R3519" s="32">
        <f t="shared" si="326"/>
        <v>-12.128</v>
      </c>
      <c r="S3519" s="26">
        <f t="shared" si="327"/>
        <v>0</v>
      </c>
      <c r="T3519" s="26">
        <f t="shared" si="328"/>
        <v>0</v>
      </c>
    </row>
    <row r="3520" spans="13:20" ht="15" x14ac:dyDescent="0.3">
      <c r="M3520" s="34">
        <v>3514.5</v>
      </c>
      <c r="N3520" s="34">
        <v>13.3</v>
      </c>
      <c r="O3520" s="32">
        <f t="shared" si="324"/>
        <v>55.94</v>
      </c>
      <c r="P3520" s="37">
        <f t="shared" si="329"/>
        <v>67.128</v>
      </c>
      <c r="Q3520" s="32">
        <f t="shared" si="325"/>
        <v>-0.93999999999999773</v>
      </c>
      <c r="R3520" s="32">
        <f t="shared" si="326"/>
        <v>-12.128</v>
      </c>
      <c r="S3520" s="26">
        <f t="shared" si="327"/>
        <v>0</v>
      </c>
      <c r="T3520" s="26">
        <f t="shared" si="328"/>
        <v>0</v>
      </c>
    </row>
    <row r="3521" spans="13:20" ht="15" x14ac:dyDescent="0.3">
      <c r="M3521" s="34">
        <v>3515.5</v>
      </c>
      <c r="N3521" s="34">
        <v>14.4</v>
      </c>
      <c r="O3521" s="32">
        <f t="shared" si="324"/>
        <v>57.92</v>
      </c>
      <c r="P3521" s="37">
        <f t="shared" si="329"/>
        <v>69.504000000000005</v>
      </c>
      <c r="Q3521" s="32">
        <f t="shared" si="325"/>
        <v>-2.9200000000000017</v>
      </c>
      <c r="R3521" s="32">
        <f t="shared" si="326"/>
        <v>-14.504000000000005</v>
      </c>
      <c r="S3521" s="26">
        <f t="shared" si="327"/>
        <v>0</v>
      </c>
      <c r="T3521" s="26">
        <f t="shared" si="328"/>
        <v>0</v>
      </c>
    </row>
    <row r="3522" spans="13:20" ht="15" x14ac:dyDescent="0.3">
      <c r="M3522" s="34">
        <v>3516.5</v>
      </c>
      <c r="N3522" s="34">
        <v>15</v>
      </c>
      <c r="O3522" s="32">
        <f t="shared" si="324"/>
        <v>59</v>
      </c>
      <c r="P3522" s="37">
        <f t="shared" si="329"/>
        <v>70.8</v>
      </c>
      <c r="Q3522" s="32">
        <f t="shared" si="325"/>
        <v>-4</v>
      </c>
      <c r="R3522" s="32">
        <f t="shared" si="326"/>
        <v>-15.799999999999997</v>
      </c>
      <c r="S3522" s="26">
        <f t="shared" si="327"/>
        <v>0</v>
      </c>
      <c r="T3522" s="26">
        <f t="shared" si="328"/>
        <v>0</v>
      </c>
    </row>
    <row r="3523" spans="13:20" ht="15" x14ac:dyDescent="0.3">
      <c r="M3523" s="34">
        <v>3517.5</v>
      </c>
      <c r="N3523" s="34">
        <v>15</v>
      </c>
      <c r="O3523" s="32">
        <f t="shared" si="324"/>
        <v>59</v>
      </c>
      <c r="P3523" s="37">
        <f t="shared" si="329"/>
        <v>70.8</v>
      </c>
      <c r="Q3523" s="32">
        <f t="shared" si="325"/>
        <v>-4</v>
      </c>
      <c r="R3523" s="32">
        <f t="shared" si="326"/>
        <v>-15.799999999999997</v>
      </c>
      <c r="S3523" s="26">
        <f t="shared" si="327"/>
        <v>0</v>
      </c>
      <c r="T3523" s="26">
        <f t="shared" si="328"/>
        <v>0</v>
      </c>
    </row>
    <row r="3524" spans="13:20" ht="15" x14ac:dyDescent="0.3">
      <c r="M3524" s="34">
        <v>3518.5</v>
      </c>
      <c r="N3524" s="34">
        <v>15</v>
      </c>
      <c r="O3524" s="32">
        <f t="shared" si="324"/>
        <v>59</v>
      </c>
      <c r="P3524" s="37">
        <f t="shared" si="329"/>
        <v>70.8</v>
      </c>
      <c r="Q3524" s="32">
        <f t="shared" si="325"/>
        <v>-4</v>
      </c>
      <c r="R3524" s="32">
        <f t="shared" si="326"/>
        <v>-15.799999999999997</v>
      </c>
      <c r="S3524" s="26">
        <f t="shared" si="327"/>
        <v>0</v>
      </c>
      <c r="T3524" s="26">
        <f t="shared" si="328"/>
        <v>0</v>
      </c>
    </row>
    <row r="3525" spans="13:20" ht="15" x14ac:dyDescent="0.3">
      <c r="M3525" s="34">
        <v>3519.5</v>
      </c>
      <c r="N3525" s="34">
        <v>15</v>
      </c>
      <c r="O3525" s="32">
        <f t="shared" si="324"/>
        <v>59</v>
      </c>
      <c r="P3525" s="37">
        <f t="shared" si="329"/>
        <v>70.8</v>
      </c>
      <c r="Q3525" s="32">
        <f t="shared" si="325"/>
        <v>-4</v>
      </c>
      <c r="R3525" s="32">
        <f t="shared" si="326"/>
        <v>-15.799999999999997</v>
      </c>
      <c r="S3525" s="26">
        <f t="shared" si="327"/>
        <v>0</v>
      </c>
      <c r="T3525" s="26">
        <f t="shared" si="328"/>
        <v>0</v>
      </c>
    </row>
    <row r="3526" spans="13:20" ht="15" x14ac:dyDescent="0.3">
      <c r="M3526" s="34">
        <v>3520.5</v>
      </c>
      <c r="N3526" s="34">
        <v>15</v>
      </c>
      <c r="O3526" s="32">
        <f t="shared" ref="O3526:O3589" si="330">CONVERT(N3526,"C","F")</f>
        <v>59</v>
      </c>
      <c r="P3526" s="37">
        <f t="shared" si="329"/>
        <v>70.8</v>
      </c>
      <c r="Q3526" s="32">
        <f t="shared" ref="Q3526:Q3589" si="331">$L$3-O3526</f>
        <v>-4</v>
      </c>
      <c r="R3526" s="32">
        <f t="shared" ref="R3526:R3589" si="332">$L$3-P3526</f>
        <v>-15.799999999999997</v>
      </c>
      <c r="S3526" s="26">
        <f t="shared" ref="S3526:S3589" si="333">IF(O3526&lt;=$L$3, 1, 0)</f>
        <v>0</v>
      </c>
      <c r="T3526" s="26">
        <f t="shared" ref="T3526:T3589" si="334">IF(P3526&lt;=$L$3, 1, 0)</f>
        <v>0</v>
      </c>
    </row>
    <row r="3527" spans="13:20" ht="15" x14ac:dyDescent="0.3">
      <c r="M3527" s="34">
        <v>3521.5</v>
      </c>
      <c r="N3527" s="34">
        <v>14.4</v>
      </c>
      <c r="O3527" s="32">
        <f t="shared" si="330"/>
        <v>57.92</v>
      </c>
      <c r="P3527" s="37">
        <f t="shared" ref="P3527:P3590" si="335">O3527*1.2</f>
        <v>69.504000000000005</v>
      </c>
      <c r="Q3527" s="32">
        <f t="shared" si="331"/>
        <v>-2.9200000000000017</v>
      </c>
      <c r="R3527" s="32">
        <f t="shared" si="332"/>
        <v>-14.504000000000005</v>
      </c>
      <c r="S3527" s="26">
        <f t="shared" si="333"/>
        <v>0</v>
      </c>
      <c r="T3527" s="26">
        <f t="shared" si="334"/>
        <v>0</v>
      </c>
    </row>
    <row r="3528" spans="13:20" ht="15" x14ac:dyDescent="0.3">
      <c r="M3528" s="34">
        <v>3522.5</v>
      </c>
      <c r="N3528" s="34">
        <v>13.3</v>
      </c>
      <c r="O3528" s="32">
        <f t="shared" si="330"/>
        <v>55.94</v>
      </c>
      <c r="P3528" s="37">
        <f t="shared" si="335"/>
        <v>67.128</v>
      </c>
      <c r="Q3528" s="32">
        <f t="shared" si="331"/>
        <v>-0.93999999999999773</v>
      </c>
      <c r="R3528" s="32">
        <f t="shared" si="332"/>
        <v>-12.128</v>
      </c>
      <c r="S3528" s="26">
        <f t="shared" si="333"/>
        <v>0</v>
      </c>
      <c r="T3528" s="26">
        <f t="shared" si="334"/>
        <v>0</v>
      </c>
    </row>
    <row r="3529" spans="13:20" ht="15" x14ac:dyDescent="0.3">
      <c r="M3529" s="34">
        <v>3523.5</v>
      </c>
      <c r="N3529" s="34">
        <v>12.8</v>
      </c>
      <c r="O3529" s="32">
        <f t="shared" si="330"/>
        <v>55.040000000000006</v>
      </c>
      <c r="P3529" s="37">
        <f t="shared" si="335"/>
        <v>66.048000000000002</v>
      </c>
      <c r="Q3529" s="32">
        <f t="shared" si="331"/>
        <v>-4.0000000000006253E-2</v>
      </c>
      <c r="R3529" s="32">
        <f t="shared" si="332"/>
        <v>-11.048000000000002</v>
      </c>
      <c r="S3529" s="26">
        <f t="shared" si="333"/>
        <v>0</v>
      </c>
      <c r="T3529" s="26">
        <f t="shared" si="334"/>
        <v>0</v>
      </c>
    </row>
    <row r="3530" spans="13:20" ht="15" x14ac:dyDescent="0.3">
      <c r="M3530" s="34">
        <v>3524.5</v>
      </c>
      <c r="N3530" s="34">
        <v>12.8</v>
      </c>
      <c r="O3530" s="32">
        <f t="shared" si="330"/>
        <v>55.040000000000006</v>
      </c>
      <c r="P3530" s="37">
        <f t="shared" si="335"/>
        <v>66.048000000000002</v>
      </c>
      <c r="Q3530" s="32">
        <f t="shared" si="331"/>
        <v>-4.0000000000006253E-2</v>
      </c>
      <c r="R3530" s="32">
        <f t="shared" si="332"/>
        <v>-11.048000000000002</v>
      </c>
      <c r="S3530" s="26">
        <f t="shared" si="333"/>
        <v>0</v>
      </c>
      <c r="T3530" s="26">
        <f t="shared" si="334"/>
        <v>0</v>
      </c>
    </row>
    <row r="3531" spans="13:20" ht="15" x14ac:dyDescent="0.3">
      <c r="M3531" s="34">
        <v>3525.5</v>
      </c>
      <c r="N3531" s="34">
        <v>12.8</v>
      </c>
      <c r="O3531" s="32">
        <f t="shared" si="330"/>
        <v>55.040000000000006</v>
      </c>
      <c r="P3531" s="37">
        <f t="shared" si="335"/>
        <v>66.048000000000002</v>
      </c>
      <c r="Q3531" s="32">
        <f t="shared" si="331"/>
        <v>-4.0000000000006253E-2</v>
      </c>
      <c r="R3531" s="32">
        <f t="shared" si="332"/>
        <v>-11.048000000000002</v>
      </c>
      <c r="S3531" s="26">
        <f t="shared" si="333"/>
        <v>0</v>
      </c>
      <c r="T3531" s="26">
        <f t="shared" si="334"/>
        <v>0</v>
      </c>
    </row>
    <row r="3532" spans="13:20" ht="15" x14ac:dyDescent="0.3">
      <c r="M3532" s="34">
        <v>3526.5</v>
      </c>
      <c r="N3532" s="34">
        <v>12.8</v>
      </c>
      <c r="O3532" s="32">
        <f t="shared" si="330"/>
        <v>55.040000000000006</v>
      </c>
      <c r="P3532" s="37">
        <f t="shared" si="335"/>
        <v>66.048000000000002</v>
      </c>
      <c r="Q3532" s="32">
        <f t="shared" si="331"/>
        <v>-4.0000000000006253E-2</v>
      </c>
      <c r="R3532" s="32">
        <f t="shared" si="332"/>
        <v>-11.048000000000002</v>
      </c>
      <c r="S3532" s="26">
        <f t="shared" si="333"/>
        <v>0</v>
      </c>
      <c r="T3532" s="26">
        <f t="shared" si="334"/>
        <v>0</v>
      </c>
    </row>
    <row r="3533" spans="13:20" ht="15" x14ac:dyDescent="0.3">
      <c r="M3533" s="34">
        <v>3527.5</v>
      </c>
      <c r="N3533" s="34">
        <v>12.8</v>
      </c>
      <c r="O3533" s="32">
        <f t="shared" si="330"/>
        <v>55.040000000000006</v>
      </c>
      <c r="P3533" s="37">
        <f t="shared" si="335"/>
        <v>66.048000000000002</v>
      </c>
      <c r="Q3533" s="32">
        <f t="shared" si="331"/>
        <v>-4.0000000000006253E-2</v>
      </c>
      <c r="R3533" s="32">
        <f t="shared" si="332"/>
        <v>-11.048000000000002</v>
      </c>
      <c r="S3533" s="26">
        <f t="shared" si="333"/>
        <v>0</v>
      </c>
      <c r="T3533" s="26">
        <f t="shared" si="334"/>
        <v>0</v>
      </c>
    </row>
    <row r="3534" spans="13:20" ht="15" x14ac:dyDescent="0.3">
      <c r="M3534" s="34">
        <v>3528.5</v>
      </c>
      <c r="N3534" s="34">
        <v>13.3</v>
      </c>
      <c r="O3534" s="32">
        <f t="shared" si="330"/>
        <v>55.94</v>
      </c>
      <c r="P3534" s="37">
        <f t="shared" si="335"/>
        <v>67.128</v>
      </c>
      <c r="Q3534" s="32">
        <f t="shared" si="331"/>
        <v>-0.93999999999999773</v>
      </c>
      <c r="R3534" s="32">
        <f t="shared" si="332"/>
        <v>-12.128</v>
      </c>
      <c r="S3534" s="26">
        <f t="shared" si="333"/>
        <v>0</v>
      </c>
      <c r="T3534" s="26">
        <f t="shared" si="334"/>
        <v>0</v>
      </c>
    </row>
    <row r="3535" spans="13:20" ht="15" x14ac:dyDescent="0.3">
      <c r="M3535" s="34">
        <v>3529.5</v>
      </c>
      <c r="N3535" s="34">
        <v>13.3</v>
      </c>
      <c r="O3535" s="32">
        <f t="shared" si="330"/>
        <v>55.94</v>
      </c>
      <c r="P3535" s="37">
        <f t="shared" si="335"/>
        <v>67.128</v>
      </c>
      <c r="Q3535" s="32">
        <f t="shared" si="331"/>
        <v>-0.93999999999999773</v>
      </c>
      <c r="R3535" s="32">
        <f t="shared" si="332"/>
        <v>-12.128</v>
      </c>
      <c r="S3535" s="26">
        <f t="shared" si="333"/>
        <v>0</v>
      </c>
      <c r="T3535" s="26">
        <f t="shared" si="334"/>
        <v>0</v>
      </c>
    </row>
    <row r="3536" spans="13:20" ht="15" x14ac:dyDescent="0.3">
      <c r="M3536" s="34">
        <v>3530.5</v>
      </c>
      <c r="N3536" s="34">
        <v>13.3</v>
      </c>
      <c r="O3536" s="32">
        <f t="shared" si="330"/>
        <v>55.94</v>
      </c>
      <c r="P3536" s="37">
        <f t="shared" si="335"/>
        <v>67.128</v>
      </c>
      <c r="Q3536" s="32">
        <f t="shared" si="331"/>
        <v>-0.93999999999999773</v>
      </c>
      <c r="R3536" s="32">
        <f t="shared" si="332"/>
        <v>-12.128</v>
      </c>
      <c r="S3536" s="26">
        <f t="shared" si="333"/>
        <v>0</v>
      </c>
      <c r="T3536" s="26">
        <f t="shared" si="334"/>
        <v>0</v>
      </c>
    </row>
    <row r="3537" spans="13:20" ht="15" x14ac:dyDescent="0.3">
      <c r="M3537" s="34">
        <v>3531.5</v>
      </c>
      <c r="N3537" s="34">
        <v>13.3</v>
      </c>
      <c r="O3537" s="32">
        <f t="shared" si="330"/>
        <v>55.94</v>
      </c>
      <c r="P3537" s="37">
        <f t="shared" si="335"/>
        <v>67.128</v>
      </c>
      <c r="Q3537" s="32">
        <f t="shared" si="331"/>
        <v>-0.93999999999999773</v>
      </c>
      <c r="R3537" s="32">
        <f t="shared" si="332"/>
        <v>-12.128</v>
      </c>
      <c r="S3537" s="26">
        <f t="shared" si="333"/>
        <v>0</v>
      </c>
      <c r="T3537" s="26">
        <f t="shared" si="334"/>
        <v>0</v>
      </c>
    </row>
    <row r="3538" spans="13:20" ht="15" x14ac:dyDescent="0.3">
      <c r="M3538" s="34">
        <v>3532.5</v>
      </c>
      <c r="N3538" s="34">
        <v>13.3</v>
      </c>
      <c r="O3538" s="32">
        <f t="shared" si="330"/>
        <v>55.94</v>
      </c>
      <c r="P3538" s="37">
        <f t="shared" si="335"/>
        <v>67.128</v>
      </c>
      <c r="Q3538" s="32">
        <f t="shared" si="331"/>
        <v>-0.93999999999999773</v>
      </c>
      <c r="R3538" s="32">
        <f t="shared" si="332"/>
        <v>-12.128</v>
      </c>
      <c r="S3538" s="26">
        <f t="shared" si="333"/>
        <v>0</v>
      </c>
      <c r="T3538" s="26">
        <f t="shared" si="334"/>
        <v>0</v>
      </c>
    </row>
    <row r="3539" spans="13:20" ht="15" x14ac:dyDescent="0.3">
      <c r="M3539" s="34">
        <v>3533.5</v>
      </c>
      <c r="N3539" s="34">
        <v>13.9</v>
      </c>
      <c r="O3539" s="32">
        <f t="shared" si="330"/>
        <v>57.019999999999996</v>
      </c>
      <c r="P3539" s="37">
        <f t="shared" si="335"/>
        <v>68.423999999999992</v>
      </c>
      <c r="Q3539" s="32">
        <f t="shared" si="331"/>
        <v>-2.019999999999996</v>
      </c>
      <c r="R3539" s="32">
        <f t="shared" si="332"/>
        <v>-13.423999999999992</v>
      </c>
      <c r="S3539" s="26">
        <f t="shared" si="333"/>
        <v>0</v>
      </c>
      <c r="T3539" s="26">
        <f t="shared" si="334"/>
        <v>0</v>
      </c>
    </row>
    <row r="3540" spans="13:20" ht="15" x14ac:dyDescent="0.3">
      <c r="M3540" s="34">
        <v>3534.5</v>
      </c>
      <c r="N3540" s="34">
        <v>15</v>
      </c>
      <c r="O3540" s="32">
        <f t="shared" si="330"/>
        <v>59</v>
      </c>
      <c r="P3540" s="37">
        <f t="shared" si="335"/>
        <v>70.8</v>
      </c>
      <c r="Q3540" s="32">
        <f t="shared" si="331"/>
        <v>-4</v>
      </c>
      <c r="R3540" s="32">
        <f t="shared" si="332"/>
        <v>-15.799999999999997</v>
      </c>
      <c r="S3540" s="26">
        <f t="shared" si="333"/>
        <v>0</v>
      </c>
      <c r="T3540" s="26">
        <f t="shared" si="334"/>
        <v>0</v>
      </c>
    </row>
    <row r="3541" spans="13:20" ht="15" x14ac:dyDescent="0.3">
      <c r="M3541" s="34">
        <v>3535.5</v>
      </c>
      <c r="N3541" s="34">
        <v>16.7</v>
      </c>
      <c r="O3541" s="32">
        <f t="shared" si="330"/>
        <v>62.06</v>
      </c>
      <c r="P3541" s="37">
        <f t="shared" si="335"/>
        <v>74.471999999999994</v>
      </c>
      <c r="Q3541" s="32">
        <f t="shared" si="331"/>
        <v>-7.0600000000000023</v>
      </c>
      <c r="R3541" s="32">
        <f t="shared" si="332"/>
        <v>-19.471999999999994</v>
      </c>
      <c r="S3541" s="26">
        <f t="shared" si="333"/>
        <v>0</v>
      </c>
      <c r="T3541" s="26">
        <f t="shared" si="334"/>
        <v>0</v>
      </c>
    </row>
    <row r="3542" spans="13:20" ht="15" x14ac:dyDescent="0.3">
      <c r="M3542" s="34">
        <v>3536.5</v>
      </c>
      <c r="N3542" s="34">
        <v>18.3</v>
      </c>
      <c r="O3542" s="32">
        <f t="shared" si="330"/>
        <v>64.94</v>
      </c>
      <c r="P3542" s="37">
        <f t="shared" si="335"/>
        <v>77.927999999999997</v>
      </c>
      <c r="Q3542" s="32">
        <f t="shared" si="331"/>
        <v>-9.9399999999999977</v>
      </c>
      <c r="R3542" s="32">
        <f t="shared" si="332"/>
        <v>-22.927999999999997</v>
      </c>
      <c r="S3542" s="26">
        <f t="shared" si="333"/>
        <v>0</v>
      </c>
      <c r="T3542" s="26">
        <f t="shared" si="334"/>
        <v>0</v>
      </c>
    </row>
    <row r="3543" spans="13:20" ht="15" x14ac:dyDescent="0.3">
      <c r="M3543" s="34">
        <v>3537.5</v>
      </c>
      <c r="N3543" s="34">
        <v>20</v>
      </c>
      <c r="O3543" s="32">
        <f t="shared" si="330"/>
        <v>68</v>
      </c>
      <c r="P3543" s="37">
        <f t="shared" si="335"/>
        <v>81.599999999999994</v>
      </c>
      <c r="Q3543" s="32">
        <f t="shared" si="331"/>
        <v>-13</v>
      </c>
      <c r="R3543" s="32">
        <f t="shared" si="332"/>
        <v>-26.599999999999994</v>
      </c>
      <c r="S3543" s="26">
        <f t="shared" si="333"/>
        <v>0</v>
      </c>
      <c r="T3543" s="26">
        <f t="shared" si="334"/>
        <v>0</v>
      </c>
    </row>
    <row r="3544" spans="13:20" ht="15" x14ac:dyDescent="0.3">
      <c r="M3544" s="34">
        <v>3538.5</v>
      </c>
      <c r="N3544" s="34">
        <v>21.7</v>
      </c>
      <c r="O3544" s="32">
        <f t="shared" si="330"/>
        <v>71.06</v>
      </c>
      <c r="P3544" s="37">
        <f t="shared" si="335"/>
        <v>85.272000000000006</v>
      </c>
      <c r="Q3544" s="32">
        <f t="shared" si="331"/>
        <v>-16.060000000000002</v>
      </c>
      <c r="R3544" s="32">
        <f t="shared" si="332"/>
        <v>-30.272000000000006</v>
      </c>
      <c r="S3544" s="26">
        <f t="shared" si="333"/>
        <v>0</v>
      </c>
      <c r="T3544" s="26">
        <f t="shared" si="334"/>
        <v>0</v>
      </c>
    </row>
    <row r="3545" spans="13:20" ht="15" x14ac:dyDescent="0.3">
      <c r="M3545" s="34">
        <v>3539.5</v>
      </c>
      <c r="N3545" s="34">
        <v>23.3</v>
      </c>
      <c r="O3545" s="32">
        <f t="shared" si="330"/>
        <v>73.94</v>
      </c>
      <c r="P3545" s="37">
        <f t="shared" si="335"/>
        <v>88.727999999999994</v>
      </c>
      <c r="Q3545" s="32">
        <f t="shared" si="331"/>
        <v>-18.939999999999998</v>
      </c>
      <c r="R3545" s="32">
        <f t="shared" si="332"/>
        <v>-33.727999999999994</v>
      </c>
      <c r="S3545" s="26">
        <f t="shared" si="333"/>
        <v>0</v>
      </c>
      <c r="T3545" s="26">
        <f t="shared" si="334"/>
        <v>0</v>
      </c>
    </row>
    <row r="3546" spans="13:20" ht="15" x14ac:dyDescent="0.3">
      <c r="M3546" s="34">
        <v>3540.5</v>
      </c>
      <c r="N3546" s="34">
        <v>23.9</v>
      </c>
      <c r="O3546" s="32">
        <f t="shared" si="330"/>
        <v>75.02</v>
      </c>
      <c r="P3546" s="37">
        <f t="shared" si="335"/>
        <v>90.023999999999987</v>
      </c>
      <c r="Q3546" s="32">
        <f t="shared" si="331"/>
        <v>-20.019999999999996</v>
      </c>
      <c r="R3546" s="32">
        <f t="shared" si="332"/>
        <v>-35.023999999999987</v>
      </c>
      <c r="S3546" s="26">
        <f t="shared" si="333"/>
        <v>0</v>
      </c>
      <c r="T3546" s="26">
        <f t="shared" si="334"/>
        <v>0</v>
      </c>
    </row>
    <row r="3547" spans="13:20" ht="15" x14ac:dyDescent="0.3">
      <c r="M3547" s="34">
        <v>3541.5</v>
      </c>
      <c r="N3547" s="34">
        <v>23.9</v>
      </c>
      <c r="O3547" s="32">
        <f t="shared" si="330"/>
        <v>75.02</v>
      </c>
      <c r="P3547" s="37">
        <f t="shared" si="335"/>
        <v>90.023999999999987</v>
      </c>
      <c r="Q3547" s="32">
        <f t="shared" si="331"/>
        <v>-20.019999999999996</v>
      </c>
      <c r="R3547" s="32">
        <f t="shared" si="332"/>
        <v>-35.023999999999987</v>
      </c>
      <c r="S3547" s="26">
        <f t="shared" si="333"/>
        <v>0</v>
      </c>
      <c r="T3547" s="26">
        <f t="shared" si="334"/>
        <v>0</v>
      </c>
    </row>
    <row r="3548" spans="13:20" ht="15" x14ac:dyDescent="0.3">
      <c r="M3548" s="34">
        <v>3542.5</v>
      </c>
      <c r="N3548" s="34">
        <v>23.3</v>
      </c>
      <c r="O3548" s="32">
        <f t="shared" si="330"/>
        <v>73.94</v>
      </c>
      <c r="P3548" s="37">
        <f t="shared" si="335"/>
        <v>88.727999999999994</v>
      </c>
      <c r="Q3548" s="32">
        <f t="shared" si="331"/>
        <v>-18.939999999999998</v>
      </c>
      <c r="R3548" s="32">
        <f t="shared" si="332"/>
        <v>-33.727999999999994</v>
      </c>
      <c r="S3548" s="26">
        <f t="shared" si="333"/>
        <v>0</v>
      </c>
      <c r="T3548" s="26">
        <f t="shared" si="334"/>
        <v>0</v>
      </c>
    </row>
    <row r="3549" spans="13:20" ht="15" x14ac:dyDescent="0.3">
      <c r="M3549" s="34">
        <v>3543.5</v>
      </c>
      <c r="N3549" s="34">
        <v>23.9</v>
      </c>
      <c r="O3549" s="32">
        <f t="shared" si="330"/>
        <v>75.02</v>
      </c>
      <c r="P3549" s="37">
        <f t="shared" si="335"/>
        <v>90.023999999999987</v>
      </c>
      <c r="Q3549" s="32">
        <f t="shared" si="331"/>
        <v>-20.019999999999996</v>
      </c>
      <c r="R3549" s="32">
        <f t="shared" si="332"/>
        <v>-35.023999999999987</v>
      </c>
      <c r="S3549" s="26">
        <f t="shared" si="333"/>
        <v>0</v>
      </c>
      <c r="T3549" s="26">
        <f t="shared" si="334"/>
        <v>0</v>
      </c>
    </row>
    <row r="3550" spans="13:20" ht="15" x14ac:dyDescent="0.3">
      <c r="M3550" s="34">
        <v>3544.5</v>
      </c>
      <c r="N3550" s="34">
        <v>25</v>
      </c>
      <c r="O3550" s="32">
        <f t="shared" si="330"/>
        <v>77</v>
      </c>
      <c r="P3550" s="37">
        <f t="shared" si="335"/>
        <v>92.399999999999991</v>
      </c>
      <c r="Q3550" s="32">
        <f t="shared" si="331"/>
        <v>-22</v>
      </c>
      <c r="R3550" s="32">
        <f t="shared" si="332"/>
        <v>-37.399999999999991</v>
      </c>
      <c r="S3550" s="26">
        <f t="shared" si="333"/>
        <v>0</v>
      </c>
      <c r="T3550" s="26">
        <f t="shared" si="334"/>
        <v>0</v>
      </c>
    </row>
    <row r="3551" spans="13:20" ht="15" x14ac:dyDescent="0.3">
      <c r="M3551" s="34">
        <v>3545.5</v>
      </c>
      <c r="N3551" s="34">
        <v>23.9</v>
      </c>
      <c r="O3551" s="32">
        <f t="shared" si="330"/>
        <v>75.02</v>
      </c>
      <c r="P3551" s="37">
        <f t="shared" si="335"/>
        <v>90.023999999999987</v>
      </c>
      <c r="Q3551" s="32">
        <f t="shared" si="331"/>
        <v>-20.019999999999996</v>
      </c>
      <c r="R3551" s="32">
        <f t="shared" si="332"/>
        <v>-35.023999999999987</v>
      </c>
      <c r="S3551" s="26">
        <f t="shared" si="333"/>
        <v>0</v>
      </c>
      <c r="T3551" s="26">
        <f t="shared" si="334"/>
        <v>0</v>
      </c>
    </row>
    <row r="3552" spans="13:20" ht="15" x14ac:dyDescent="0.3">
      <c r="M3552" s="34">
        <v>3546.5</v>
      </c>
      <c r="N3552" s="34">
        <v>22.2</v>
      </c>
      <c r="O3552" s="32">
        <f t="shared" si="330"/>
        <v>71.960000000000008</v>
      </c>
      <c r="P3552" s="37">
        <f t="shared" si="335"/>
        <v>86.352000000000004</v>
      </c>
      <c r="Q3552" s="32">
        <f t="shared" si="331"/>
        <v>-16.960000000000008</v>
      </c>
      <c r="R3552" s="32">
        <f t="shared" si="332"/>
        <v>-31.352000000000004</v>
      </c>
      <c r="S3552" s="26">
        <f t="shared" si="333"/>
        <v>0</v>
      </c>
      <c r="T3552" s="26">
        <f t="shared" si="334"/>
        <v>0</v>
      </c>
    </row>
    <row r="3553" spans="13:20" ht="15" x14ac:dyDescent="0.3">
      <c r="M3553" s="34">
        <v>3547.5</v>
      </c>
      <c r="N3553" s="34">
        <v>21.7</v>
      </c>
      <c r="O3553" s="32">
        <f t="shared" si="330"/>
        <v>71.06</v>
      </c>
      <c r="P3553" s="37">
        <f t="shared" si="335"/>
        <v>85.272000000000006</v>
      </c>
      <c r="Q3553" s="32">
        <f t="shared" si="331"/>
        <v>-16.060000000000002</v>
      </c>
      <c r="R3553" s="32">
        <f t="shared" si="332"/>
        <v>-30.272000000000006</v>
      </c>
      <c r="S3553" s="26">
        <f t="shared" si="333"/>
        <v>0</v>
      </c>
      <c r="T3553" s="26">
        <f t="shared" si="334"/>
        <v>0</v>
      </c>
    </row>
    <row r="3554" spans="13:20" ht="15" x14ac:dyDescent="0.3">
      <c r="M3554" s="34">
        <v>3548.5</v>
      </c>
      <c r="N3554" s="34">
        <v>20.6</v>
      </c>
      <c r="O3554" s="32">
        <f t="shared" si="330"/>
        <v>69.080000000000013</v>
      </c>
      <c r="P3554" s="37">
        <f t="shared" si="335"/>
        <v>82.896000000000015</v>
      </c>
      <c r="Q3554" s="32">
        <f t="shared" si="331"/>
        <v>-14.080000000000013</v>
      </c>
      <c r="R3554" s="32">
        <f t="shared" si="332"/>
        <v>-27.896000000000015</v>
      </c>
      <c r="S3554" s="26">
        <f t="shared" si="333"/>
        <v>0</v>
      </c>
      <c r="T3554" s="26">
        <f t="shared" si="334"/>
        <v>0</v>
      </c>
    </row>
    <row r="3555" spans="13:20" ht="15" x14ac:dyDescent="0.3">
      <c r="M3555" s="34">
        <v>3549.5</v>
      </c>
      <c r="N3555" s="34">
        <v>20</v>
      </c>
      <c r="O3555" s="32">
        <f t="shared" si="330"/>
        <v>68</v>
      </c>
      <c r="P3555" s="37">
        <f t="shared" si="335"/>
        <v>81.599999999999994</v>
      </c>
      <c r="Q3555" s="32">
        <f t="shared" si="331"/>
        <v>-13</v>
      </c>
      <c r="R3555" s="32">
        <f t="shared" si="332"/>
        <v>-26.599999999999994</v>
      </c>
      <c r="S3555" s="26">
        <f t="shared" si="333"/>
        <v>0</v>
      </c>
      <c r="T3555" s="26">
        <f t="shared" si="334"/>
        <v>0</v>
      </c>
    </row>
    <row r="3556" spans="13:20" ht="15" x14ac:dyDescent="0.3">
      <c r="M3556" s="34">
        <v>3550.5</v>
      </c>
      <c r="N3556" s="34">
        <v>19.399999999999999</v>
      </c>
      <c r="O3556" s="32">
        <f t="shared" si="330"/>
        <v>66.92</v>
      </c>
      <c r="P3556" s="37">
        <f t="shared" si="335"/>
        <v>80.304000000000002</v>
      </c>
      <c r="Q3556" s="32">
        <f t="shared" si="331"/>
        <v>-11.920000000000002</v>
      </c>
      <c r="R3556" s="32">
        <f t="shared" si="332"/>
        <v>-25.304000000000002</v>
      </c>
      <c r="S3556" s="26">
        <f t="shared" si="333"/>
        <v>0</v>
      </c>
      <c r="T3556" s="26">
        <f t="shared" si="334"/>
        <v>0</v>
      </c>
    </row>
    <row r="3557" spans="13:20" ht="15" x14ac:dyDescent="0.3">
      <c r="M3557" s="34">
        <v>3551.5</v>
      </c>
      <c r="N3557" s="34">
        <v>18.899999999999999</v>
      </c>
      <c r="O3557" s="32">
        <f t="shared" si="330"/>
        <v>66.02</v>
      </c>
      <c r="P3557" s="37">
        <f t="shared" si="335"/>
        <v>79.22399999999999</v>
      </c>
      <c r="Q3557" s="32">
        <f t="shared" si="331"/>
        <v>-11.019999999999996</v>
      </c>
      <c r="R3557" s="32">
        <f t="shared" si="332"/>
        <v>-24.22399999999999</v>
      </c>
      <c r="S3557" s="26">
        <f t="shared" si="333"/>
        <v>0</v>
      </c>
      <c r="T3557" s="26">
        <f t="shared" si="334"/>
        <v>0</v>
      </c>
    </row>
    <row r="3558" spans="13:20" ht="15" x14ac:dyDescent="0.3">
      <c r="M3558" s="34">
        <v>3552.5</v>
      </c>
      <c r="N3558" s="34">
        <v>18.899999999999999</v>
      </c>
      <c r="O3558" s="32">
        <f t="shared" si="330"/>
        <v>66.02</v>
      </c>
      <c r="P3558" s="37">
        <f t="shared" si="335"/>
        <v>79.22399999999999</v>
      </c>
      <c r="Q3558" s="32">
        <f t="shared" si="331"/>
        <v>-11.019999999999996</v>
      </c>
      <c r="R3558" s="32">
        <f t="shared" si="332"/>
        <v>-24.22399999999999</v>
      </c>
      <c r="S3558" s="26">
        <f t="shared" si="333"/>
        <v>0</v>
      </c>
      <c r="T3558" s="26">
        <f t="shared" si="334"/>
        <v>0</v>
      </c>
    </row>
    <row r="3559" spans="13:20" ht="15" x14ac:dyDescent="0.3">
      <c r="M3559" s="34">
        <v>3553.5</v>
      </c>
      <c r="N3559" s="34">
        <v>18.899999999999999</v>
      </c>
      <c r="O3559" s="32">
        <f t="shared" si="330"/>
        <v>66.02</v>
      </c>
      <c r="P3559" s="37">
        <f t="shared" si="335"/>
        <v>79.22399999999999</v>
      </c>
      <c r="Q3559" s="32">
        <f t="shared" si="331"/>
        <v>-11.019999999999996</v>
      </c>
      <c r="R3559" s="32">
        <f t="shared" si="332"/>
        <v>-24.22399999999999</v>
      </c>
      <c r="S3559" s="26">
        <f t="shared" si="333"/>
        <v>0</v>
      </c>
      <c r="T3559" s="26">
        <f t="shared" si="334"/>
        <v>0</v>
      </c>
    </row>
    <row r="3560" spans="13:20" ht="15" x14ac:dyDescent="0.3">
      <c r="M3560" s="34">
        <v>3554.5</v>
      </c>
      <c r="N3560" s="34">
        <v>18.899999999999999</v>
      </c>
      <c r="O3560" s="32">
        <f t="shared" si="330"/>
        <v>66.02</v>
      </c>
      <c r="P3560" s="37">
        <f t="shared" si="335"/>
        <v>79.22399999999999</v>
      </c>
      <c r="Q3560" s="32">
        <f t="shared" si="331"/>
        <v>-11.019999999999996</v>
      </c>
      <c r="R3560" s="32">
        <f t="shared" si="332"/>
        <v>-24.22399999999999</v>
      </c>
      <c r="S3560" s="26">
        <f t="shared" si="333"/>
        <v>0</v>
      </c>
      <c r="T3560" s="26">
        <f t="shared" si="334"/>
        <v>0</v>
      </c>
    </row>
    <row r="3561" spans="13:20" ht="15" x14ac:dyDescent="0.3">
      <c r="M3561" s="34">
        <v>3555.5</v>
      </c>
      <c r="N3561" s="34">
        <v>18.3</v>
      </c>
      <c r="O3561" s="32">
        <f t="shared" si="330"/>
        <v>64.94</v>
      </c>
      <c r="P3561" s="37">
        <f t="shared" si="335"/>
        <v>77.927999999999997</v>
      </c>
      <c r="Q3561" s="32">
        <f t="shared" si="331"/>
        <v>-9.9399999999999977</v>
      </c>
      <c r="R3561" s="32">
        <f t="shared" si="332"/>
        <v>-22.927999999999997</v>
      </c>
      <c r="S3561" s="26">
        <f t="shared" si="333"/>
        <v>0</v>
      </c>
      <c r="T3561" s="26">
        <f t="shared" si="334"/>
        <v>0</v>
      </c>
    </row>
    <row r="3562" spans="13:20" ht="15" x14ac:dyDescent="0.3">
      <c r="M3562" s="34">
        <v>3556.5</v>
      </c>
      <c r="N3562" s="34">
        <v>18.3</v>
      </c>
      <c r="O3562" s="32">
        <f t="shared" si="330"/>
        <v>64.94</v>
      </c>
      <c r="P3562" s="37">
        <f t="shared" si="335"/>
        <v>77.927999999999997</v>
      </c>
      <c r="Q3562" s="32">
        <f t="shared" si="331"/>
        <v>-9.9399999999999977</v>
      </c>
      <c r="R3562" s="32">
        <f t="shared" si="332"/>
        <v>-22.927999999999997</v>
      </c>
      <c r="S3562" s="26">
        <f t="shared" si="333"/>
        <v>0</v>
      </c>
      <c r="T3562" s="26">
        <f t="shared" si="334"/>
        <v>0</v>
      </c>
    </row>
    <row r="3563" spans="13:20" ht="15" x14ac:dyDescent="0.3">
      <c r="M3563" s="34">
        <v>3557.5</v>
      </c>
      <c r="N3563" s="34">
        <v>18.899999999999999</v>
      </c>
      <c r="O3563" s="32">
        <f t="shared" si="330"/>
        <v>66.02</v>
      </c>
      <c r="P3563" s="37">
        <f t="shared" si="335"/>
        <v>79.22399999999999</v>
      </c>
      <c r="Q3563" s="32">
        <f t="shared" si="331"/>
        <v>-11.019999999999996</v>
      </c>
      <c r="R3563" s="32">
        <f t="shared" si="332"/>
        <v>-24.22399999999999</v>
      </c>
      <c r="S3563" s="26">
        <f t="shared" si="333"/>
        <v>0</v>
      </c>
      <c r="T3563" s="26">
        <f t="shared" si="334"/>
        <v>0</v>
      </c>
    </row>
    <row r="3564" spans="13:20" ht="15" x14ac:dyDescent="0.3">
      <c r="M3564" s="34">
        <v>3558.5</v>
      </c>
      <c r="N3564" s="34">
        <v>18.899999999999999</v>
      </c>
      <c r="O3564" s="32">
        <f t="shared" si="330"/>
        <v>66.02</v>
      </c>
      <c r="P3564" s="37">
        <f t="shared" si="335"/>
        <v>79.22399999999999</v>
      </c>
      <c r="Q3564" s="32">
        <f t="shared" si="331"/>
        <v>-11.019999999999996</v>
      </c>
      <c r="R3564" s="32">
        <f t="shared" si="332"/>
        <v>-24.22399999999999</v>
      </c>
      <c r="S3564" s="26">
        <f t="shared" si="333"/>
        <v>0</v>
      </c>
      <c r="T3564" s="26">
        <f t="shared" si="334"/>
        <v>0</v>
      </c>
    </row>
    <row r="3565" spans="13:20" ht="15" x14ac:dyDescent="0.3">
      <c r="M3565" s="34">
        <v>3559.5</v>
      </c>
      <c r="N3565" s="34">
        <v>20</v>
      </c>
      <c r="O3565" s="32">
        <f t="shared" si="330"/>
        <v>68</v>
      </c>
      <c r="P3565" s="37">
        <f t="shared" si="335"/>
        <v>81.599999999999994</v>
      </c>
      <c r="Q3565" s="32">
        <f t="shared" si="331"/>
        <v>-13</v>
      </c>
      <c r="R3565" s="32">
        <f t="shared" si="332"/>
        <v>-26.599999999999994</v>
      </c>
      <c r="S3565" s="26">
        <f t="shared" si="333"/>
        <v>0</v>
      </c>
      <c r="T3565" s="26">
        <f t="shared" si="334"/>
        <v>0</v>
      </c>
    </row>
    <row r="3566" spans="13:20" ht="15" x14ac:dyDescent="0.3">
      <c r="M3566" s="34">
        <v>3560.5</v>
      </c>
      <c r="N3566" s="34">
        <v>21.1</v>
      </c>
      <c r="O3566" s="32">
        <f t="shared" si="330"/>
        <v>69.98</v>
      </c>
      <c r="P3566" s="37">
        <f t="shared" si="335"/>
        <v>83.975999999999999</v>
      </c>
      <c r="Q3566" s="32">
        <f t="shared" si="331"/>
        <v>-14.980000000000004</v>
      </c>
      <c r="R3566" s="32">
        <f t="shared" si="332"/>
        <v>-28.975999999999999</v>
      </c>
      <c r="S3566" s="26">
        <f t="shared" si="333"/>
        <v>0</v>
      </c>
      <c r="T3566" s="26">
        <f t="shared" si="334"/>
        <v>0</v>
      </c>
    </row>
    <row r="3567" spans="13:20" ht="15" x14ac:dyDescent="0.3">
      <c r="M3567" s="34">
        <v>3561.5</v>
      </c>
      <c r="N3567" s="34">
        <v>22.8</v>
      </c>
      <c r="O3567" s="32">
        <f t="shared" si="330"/>
        <v>73.039999999999992</v>
      </c>
      <c r="P3567" s="37">
        <f t="shared" si="335"/>
        <v>87.647999999999982</v>
      </c>
      <c r="Q3567" s="32">
        <f t="shared" si="331"/>
        <v>-18.039999999999992</v>
      </c>
      <c r="R3567" s="32">
        <f t="shared" si="332"/>
        <v>-32.647999999999982</v>
      </c>
      <c r="S3567" s="26">
        <f t="shared" si="333"/>
        <v>0</v>
      </c>
      <c r="T3567" s="26">
        <f t="shared" si="334"/>
        <v>0</v>
      </c>
    </row>
    <row r="3568" spans="13:20" ht="15" x14ac:dyDescent="0.3">
      <c r="M3568" s="34">
        <v>3562.5</v>
      </c>
      <c r="N3568" s="34">
        <v>24.4</v>
      </c>
      <c r="O3568" s="32">
        <f t="shared" si="330"/>
        <v>75.92</v>
      </c>
      <c r="P3568" s="37">
        <f t="shared" si="335"/>
        <v>91.103999999999999</v>
      </c>
      <c r="Q3568" s="32">
        <f t="shared" si="331"/>
        <v>-20.92</v>
      </c>
      <c r="R3568" s="32">
        <f t="shared" si="332"/>
        <v>-36.103999999999999</v>
      </c>
      <c r="S3568" s="26">
        <f t="shared" si="333"/>
        <v>0</v>
      </c>
      <c r="T3568" s="26">
        <f t="shared" si="334"/>
        <v>0</v>
      </c>
    </row>
    <row r="3569" spans="13:20" ht="15" x14ac:dyDescent="0.3">
      <c r="M3569" s="34">
        <v>3563.5</v>
      </c>
      <c r="N3569" s="34">
        <v>26.1</v>
      </c>
      <c r="O3569" s="32">
        <f t="shared" si="330"/>
        <v>78.98</v>
      </c>
      <c r="P3569" s="37">
        <f t="shared" si="335"/>
        <v>94.775999999999996</v>
      </c>
      <c r="Q3569" s="32">
        <f t="shared" si="331"/>
        <v>-23.980000000000004</v>
      </c>
      <c r="R3569" s="32">
        <f t="shared" si="332"/>
        <v>-39.775999999999996</v>
      </c>
      <c r="S3569" s="26">
        <f t="shared" si="333"/>
        <v>0</v>
      </c>
      <c r="T3569" s="26">
        <f t="shared" si="334"/>
        <v>0</v>
      </c>
    </row>
    <row r="3570" spans="13:20" ht="15" x14ac:dyDescent="0.3">
      <c r="M3570" s="34">
        <v>3564.5</v>
      </c>
      <c r="N3570" s="34">
        <v>28.3</v>
      </c>
      <c r="O3570" s="32">
        <f t="shared" si="330"/>
        <v>82.94</v>
      </c>
      <c r="P3570" s="37">
        <f t="shared" si="335"/>
        <v>99.527999999999992</v>
      </c>
      <c r="Q3570" s="32">
        <f t="shared" si="331"/>
        <v>-27.939999999999998</v>
      </c>
      <c r="R3570" s="32">
        <f t="shared" si="332"/>
        <v>-44.527999999999992</v>
      </c>
      <c r="S3570" s="26">
        <f t="shared" si="333"/>
        <v>0</v>
      </c>
      <c r="T3570" s="26">
        <f t="shared" si="334"/>
        <v>0</v>
      </c>
    </row>
    <row r="3571" spans="13:20" ht="15" x14ac:dyDescent="0.3">
      <c r="M3571" s="34">
        <v>3565.5</v>
      </c>
      <c r="N3571" s="34">
        <v>30</v>
      </c>
      <c r="O3571" s="32">
        <f t="shared" si="330"/>
        <v>86</v>
      </c>
      <c r="P3571" s="37">
        <f t="shared" si="335"/>
        <v>103.2</v>
      </c>
      <c r="Q3571" s="32">
        <f t="shared" si="331"/>
        <v>-31</v>
      </c>
      <c r="R3571" s="32">
        <f t="shared" si="332"/>
        <v>-48.2</v>
      </c>
      <c r="S3571" s="26">
        <f t="shared" si="333"/>
        <v>0</v>
      </c>
      <c r="T3571" s="26">
        <f t="shared" si="334"/>
        <v>0</v>
      </c>
    </row>
    <row r="3572" spans="13:20" ht="15" x14ac:dyDescent="0.3">
      <c r="M3572" s="34">
        <v>3566.5</v>
      </c>
      <c r="N3572" s="34">
        <v>29.4</v>
      </c>
      <c r="O3572" s="32">
        <f t="shared" si="330"/>
        <v>84.92</v>
      </c>
      <c r="P3572" s="37">
        <f t="shared" si="335"/>
        <v>101.904</v>
      </c>
      <c r="Q3572" s="32">
        <f t="shared" si="331"/>
        <v>-29.92</v>
      </c>
      <c r="R3572" s="32">
        <f t="shared" si="332"/>
        <v>-46.903999999999996</v>
      </c>
      <c r="S3572" s="26">
        <f t="shared" si="333"/>
        <v>0</v>
      </c>
      <c r="T3572" s="26">
        <f t="shared" si="334"/>
        <v>0</v>
      </c>
    </row>
    <row r="3573" spans="13:20" ht="15" x14ac:dyDescent="0.3">
      <c r="M3573" s="34">
        <v>3567.5</v>
      </c>
      <c r="N3573" s="34">
        <v>28.3</v>
      </c>
      <c r="O3573" s="32">
        <f t="shared" si="330"/>
        <v>82.94</v>
      </c>
      <c r="P3573" s="37">
        <f t="shared" si="335"/>
        <v>99.527999999999992</v>
      </c>
      <c r="Q3573" s="32">
        <f t="shared" si="331"/>
        <v>-27.939999999999998</v>
      </c>
      <c r="R3573" s="32">
        <f t="shared" si="332"/>
        <v>-44.527999999999992</v>
      </c>
      <c r="S3573" s="26">
        <f t="shared" si="333"/>
        <v>0</v>
      </c>
      <c r="T3573" s="26">
        <f t="shared" si="334"/>
        <v>0</v>
      </c>
    </row>
    <row r="3574" spans="13:20" ht="15" x14ac:dyDescent="0.3">
      <c r="M3574" s="34">
        <v>3568.5</v>
      </c>
      <c r="N3574" s="34">
        <v>27.2</v>
      </c>
      <c r="O3574" s="32">
        <f t="shared" si="330"/>
        <v>80.960000000000008</v>
      </c>
      <c r="P3574" s="37">
        <f t="shared" si="335"/>
        <v>97.152000000000001</v>
      </c>
      <c r="Q3574" s="32">
        <f t="shared" si="331"/>
        <v>-25.960000000000008</v>
      </c>
      <c r="R3574" s="32">
        <f t="shared" si="332"/>
        <v>-42.152000000000001</v>
      </c>
      <c r="S3574" s="26">
        <f t="shared" si="333"/>
        <v>0</v>
      </c>
      <c r="T3574" s="26">
        <f t="shared" si="334"/>
        <v>0</v>
      </c>
    </row>
    <row r="3575" spans="13:20" ht="15" x14ac:dyDescent="0.3">
      <c r="M3575" s="34">
        <v>3569.5</v>
      </c>
      <c r="N3575" s="34">
        <v>25.6</v>
      </c>
      <c r="O3575" s="32">
        <f t="shared" si="330"/>
        <v>78.080000000000013</v>
      </c>
      <c r="P3575" s="37">
        <f t="shared" si="335"/>
        <v>93.696000000000012</v>
      </c>
      <c r="Q3575" s="32">
        <f t="shared" si="331"/>
        <v>-23.080000000000013</v>
      </c>
      <c r="R3575" s="32">
        <f t="shared" si="332"/>
        <v>-38.696000000000012</v>
      </c>
      <c r="S3575" s="26">
        <f t="shared" si="333"/>
        <v>0</v>
      </c>
      <c r="T3575" s="26">
        <f t="shared" si="334"/>
        <v>0</v>
      </c>
    </row>
    <row r="3576" spans="13:20" ht="15" x14ac:dyDescent="0.3">
      <c r="M3576" s="34">
        <v>3570.5</v>
      </c>
      <c r="N3576" s="34">
        <v>23.9</v>
      </c>
      <c r="O3576" s="32">
        <f t="shared" si="330"/>
        <v>75.02</v>
      </c>
      <c r="P3576" s="37">
        <f t="shared" si="335"/>
        <v>90.023999999999987</v>
      </c>
      <c r="Q3576" s="32">
        <f t="shared" si="331"/>
        <v>-20.019999999999996</v>
      </c>
      <c r="R3576" s="32">
        <f t="shared" si="332"/>
        <v>-35.023999999999987</v>
      </c>
      <c r="S3576" s="26">
        <f t="shared" si="333"/>
        <v>0</v>
      </c>
      <c r="T3576" s="26">
        <f t="shared" si="334"/>
        <v>0</v>
      </c>
    </row>
    <row r="3577" spans="13:20" ht="15" x14ac:dyDescent="0.3">
      <c r="M3577" s="34">
        <v>3571.5</v>
      </c>
      <c r="N3577" s="34">
        <v>23.3</v>
      </c>
      <c r="O3577" s="32">
        <f t="shared" si="330"/>
        <v>73.94</v>
      </c>
      <c r="P3577" s="37">
        <f t="shared" si="335"/>
        <v>88.727999999999994</v>
      </c>
      <c r="Q3577" s="32">
        <f t="shared" si="331"/>
        <v>-18.939999999999998</v>
      </c>
      <c r="R3577" s="32">
        <f t="shared" si="332"/>
        <v>-33.727999999999994</v>
      </c>
      <c r="S3577" s="26">
        <f t="shared" si="333"/>
        <v>0</v>
      </c>
      <c r="T3577" s="26">
        <f t="shared" si="334"/>
        <v>0</v>
      </c>
    </row>
    <row r="3578" spans="13:20" ht="15" x14ac:dyDescent="0.3">
      <c r="M3578" s="34">
        <v>3572.5</v>
      </c>
      <c r="N3578" s="34">
        <v>22.2</v>
      </c>
      <c r="O3578" s="32">
        <f t="shared" si="330"/>
        <v>71.960000000000008</v>
      </c>
      <c r="P3578" s="37">
        <f t="shared" si="335"/>
        <v>86.352000000000004</v>
      </c>
      <c r="Q3578" s="32">
        <f t="shared" si="331"/>
        <v>-16.960000000000008</v>
      </c>
      <c r="R3578" s="32">
        <f t="shared" si="332"/>
        <v>-31.352000000000004</v>
      </c>
      <c r="S3578" s="26">
        <f t="shared" si="333"/>
        <v>0</v>
      </c>
      <c r="T3578" s="26">
        <f t="shared" si="334"/>
        <v>0</v>
      </c>
    </row>
    <row r="3579" spans="13:20" ht="15" x14ac:dyDescent="0.3">
      <c r="M3579" s="34">
        <v>3573.5</v>
      </c>
      <c r="N3579" s="34">
        <v>20.6</v>
      </c>
      <c r="O3579" s="32">
        <f t="shared" si="330"/>
        <v>69.080000000000013</v>
      </c>
      <c r="P3579" s="37">
        <f t="shared" si="335"/>
        <v>82.896000000000015</v>
      </c>
      <c r="Q3579" s="32">
        <f t="shared" si="331"/>
        <v>-14.080000000000013</v>
      </c>
      <c r="R3579" s="32">
        <f t="shared" si="332"/>
        <v>-27.896000000000015</v>
      </c>
      <c r="S3579" s="26">
        <f t="shared" si="333"/>
        <v>0</v>
      </c>
      <c r="T3579" s="26">
        <f t="shared" si="334"/>
        <v>0</v>
      </c>
    </row>
    <row r="3580" spans="13:20" ht="15" x14ac:dyDescent="0.3">
      <c r="M3580" s="34">
        <v>3574.5</v>
      </c>
      <c r="N3580" s="34">
        <v>20</v>
      </c>
      <c r="O3580" s="32">
        <f t="shared" si="330"/>
        <v>68</v>
      </c>
      <c r="P3580" s="37">
        <f t="shared" si="335"/>
        <v>81.599999999999994</v>
      </c>
      <c r="Q3580" s="32">
        <f t="shared" si="331"/>
        <v>-13</v>
      </c>
      <c r="R3580" s="32">
        <f t="shared" si="332"/>
        <v>-26.599999999999994</v>
      </c>
      <c r="S3580" s="26">
        <f t="shared" si="333"/>
        <v>0</v>
      </c>
      <c r="T3580" s="26">
        <f t="shared" si="334"/>
        <v>0</v>
      </c>
    </row>
    <row r="3581" spans="13:20" ht="15" x14ac:dyDescent="0.3">
      <c r="M3581" s="34">
        <v>3575.5</v>
      </c>
      <c r="N3581" s="34">
        <v>18.899999999999999</v>
      </c>
      <c r="O3581" s="32">
        <f t="shared" si="330"/>
        <v>66.02</v>
      </c>
      <c r="P3581" s="37">
        <f t="shared" si="335"/>
        <v>79.22399999999999</v>
      </c>
      <c r="Q3581" s="32">
        <f t="shared" si="331"/>
        <v>-11.019999999999996</v>
      </c>
      <c r="R3581" s="32">
        <f t="shared" si="332"/>
        <v>-24.22399999999999</v>
      </c>
      <c r="S3581" s="26">
        <f t="shared" si="333"/>
        <v>0</v>
      </c>
      <c r="T3581" s="26">
        <f t="shared" si="334"/>
        <v>0</v>
      </c>
    </row>
    <row r="3582" spans="13:20" ht="15" x14ac:dyDescent="0.3">
      <c r="M3582" s="34">
        <v>3576.5</v>
      </c>
      <c r="N3582" s="34">
        <v>18.899999999999999</v>
      </c>
      <c r="O3582" s="32">
        <f t="shared" si="330"/>
        <v>66.02</v>
      </c>
      <c r="P3582" s="37">
        <f t="shared" si="335"/>
        <v>79.22399999999999</v>
      </c>
      <c r="Q3582" s="32">
        <f t="shared" si="331"/>
        <v>-11.019999999999996</v>
      </c>
      <c r="R3582" s="32">
        <f t="shared" si="332"/>
        <v>-24.22399999999999</v>
      </c>
      <c r="S3582" s="26">
        <f t="shared" si="333"/>
        <v>0</v>
      </c>
      <c r="T3582" s="26">
        <f t="shared" si="334"/>
        <v>0</v>
      </c>
    </row>
    <row r="3583" spans="13:20" ht="15" x14ac:dyDescent="0.3">
      <c r="M3583" s="34">
        <v>3577.5</v>
      </c>
      <c r="N3583" s="34">
        <v>18.3</v>
      </c>
      <c r="O3583" s="32">
        <f t="shared" si="330"/>
        <v>64.94</v>
      </c>
      <c r="P3583" s="37">
        <f t="shared" si="335"/>
        <v>77.927999999999997</v>
      </c>
      <c r="Q3583" s="32">
        <f t="shared" si="331"/>
        <v>-9.9399999999999977</v>
      </c>
      <c r="R3583" s="32">
        <f t="shared" si="332"/>
        <v>-22.927999999999997</v>
      </c>
      <c r="S3583" s="26">
        <f t="shared" si="333"/>
        <v>0</v>
      </c>
      <c r="T3583" s="26">
        <f t="shared" si="334"/>
        <v>0</v>
      </c>
    </row>
    <row r="3584" spans="13:20" ht="15" x14ac:dyDescent="0.3">
      <c r="M3584" s="34">
        <v>3578.5</v>
      </c>
      <c r="N3584" s="34">
        <v>18.3</v>
      </c>
      <c r="O3584" s="32">
        <f t="shared" si="330"/>
        <v>64.94</v>
      </c>
      <c r="P3584" s="37">
        <f t="shared" si="335"/>
        <v>77.927999999999997</v>
      </c>
      <c r="Q3584" s="32">
        <f t="shared" si="331"/>
        <v>-9.9399999999999977</v>
      </c>
      <c r="R3584" s="32">
        <f t="shared" si="332"/>
        <v>-22.927999999999997</v>
      </c>
      <c r="S3584" s="26">
        <f t="shared" si="333"/>
        <v>0</v>
      </c>
      <c r="T3584" s="26">
        <f t="shared" si="334"/>
        <v>0</v>
      </c>
    </row>
    <row r="3585" spans="13:20" ht="15" x14ac:dyDescent="0.3">
      <c r="M3585" s="34">
        <v>3579.5</v>
      </c>
      <c r="N3585" s="34">
        <v>17.8</v>
      </c>
      <c r="O3585" s="32">
        <f t="shared" si="330"/>
        <v>64.039999999999992</v>
      </c>
      <c r="P3585" s="37">
        <f t="shared" si="335"/>
        <v>76.847999999999985</v>
      </c>
      <c r="Q3585" s="32">
        <f t="shared" si="331"/>
        <v>-9.039999999999992</v>
      </c>
      <c r="R3585" s="32">
        <f t="shared" si="332"/>
        <v>-21.847999999999985</v>
      </c>
      <c r="S3585" s="26">
        <f t="shared" si="333"/>
        <v>0</v>
      </c>
      <c r="T3585" s="26">
        <f t="shared" si="334"/>
        <v>0</v>
      </c>
    </row>
    <row r="3586" spans="13:20" ht="15" x14ac:dyDescent="0.3">
      <c r="M3586" s="34">
        <v>3580.5</v>
      </c>
      <c r="N3586" s="34">
        <v>18.3</v>
      </c>
      <c r="O3586" s="32">
        <f t="shared" si="330"/>
        <v>64.94</v>
      </c>
      <c r="P3586" s="37">
        <f t="shared" si="335"/>
        <v>77.927999999999997</v>
      </c>
      <c r="Q3586" s="32">
        <f t="shared" si="331"/>
        <v>-9.9399999999999977</v>
      </c>
      <c r="R3586" s="32">
        <f t="shared" si="332"/>
        <v>-22.927999999999997</v>
      </c>
      <c r="S3586" s="26">
        <f t="shared" si="333"/>
        <v>0</v>
      </c>
      <c r="T3586" s="26">
        <f t="shared" si="334"/>
        <v>0</v>
      </c>
    </row>
    <row r="3587" spans="13:20" ht="15" x14ac:dyDescent="0.3">
      <c r="M3587" s="34">
        <v>3581.5</v>
      </c>
      <c r="N3587" s="34">
        <v>18.3</v>
      </c>
      <c r="O3587" s="32">
        <f t="shared" si="330"/>
        <v>64.94</v>
      </c>
      <c r="P3587" s="37">
        <f t="shared" si="335"/>
        <v>77.927999999999997</v>
      </c>
      <c r="Q3587" s="32">
        <f t="shared" si="331"/>
        <v>-9.9399999999999977</v>
      </c>
      <c r="R3587" s="32">
        <f t="shared" si="332"/>
        <v>-22.927999999999997</v>
      </c>
      <c r="S3587" s="26">
        <f t="shared" si="333"/>
        <v>0</v>
      </c>
      <c r="T3587" s="26">
        <f t="shared" si="334"/>
        <v>0</v>
      </c>
    </row>
    <row r="3588" spans="13:20" ht="15" x14ac:dyDescent="0.3">
      <c r="M3588" s="34">
        <v>3582.5</v>
      </c>
      <c r="N3588" s="34">
        <v>18.899999999999999</v>
      </c>
      <c r="O3588" s="32">
        <f t="shared" si="330"/>
        <v>66.02</v>
      </c>
      <c r="P3588" s="37">
        <f t="shared" si="335"/>
        <v>79.22399999999999</v>
      </c>
      <c r="Q3588" s="32">
        <f t="shared" si="331"/>
        <v>-11.019999999999996</v>
      </c>
      <c r="R3588" s="32">
        <f t="shared" si="332"/>
        <v>-24.22399999999999</v>
      </c>
      <c r="S3588" s="26">
        <f t="shared" si="333"/>
        <v>0</v>
      </c>
      <c r="T3588" s="26">
        <f t="shared" si="334"/>
        <v>0</v>
      </c>
    </row>
    <row r="3589" spans="13:20" ht="15" x14ac:dyDescent="0.3">
      <c r="M3589" s="34">
        <v>3583.5</v>
      </c>
      <c r="N3589" s="34">
        <v>19.399999999999999</v>
      </c>
      <c r="O3589" s="32">
        <f t="shared" si="330"/>
        <v>66.92</v>
      </c>
      <c r="P3589" s="37">
        <f t="shared" si="335"/>
        <v>80.304000000000002</v>
      </c>
      <c r="Q3589" s="32">
        <f t="shared" si="331"/>
        <v>-11.920000000000002</v>
      </c>
      <c r="R3589" s="32">
        <f t="shared" si="332"/>
        <v>-25.304000000000002</v>
      </c>
      <c r="S3589" s="26">
        <f t="shared" si="333"/>
        <v>0</v>
      </c>
      <c r="T3589" s="26">
        <f t="shared" si="334"/>
        <v>0</v>
      </c>
    </row>
    <row r="3590" spans="13:20" ht="15" x14ac:dyDescent="0.3">
      <c r="M3590" s="34">
        <v>3584.5</v>
      </c>
      <c r="N3590" s="34">
        <v>20.6</v>
      </c>
      <c r="O3590" s="32">
        <f t="shared" ref="O3590:O3653" si="336">CONVERT(N3590,"C","F")</f>
        <v>69.080000000000013</v>
      </c>
      <c r="P3590" s="37">
        <f t="shared" si="335"/>
        <v>82.896000000000015</v>
      </c>
      <c r="Q3590" s="32">
        <f t="shared" ref="Q3590:Q3653" si="337">$L$3-O3590</f>
        <v>-14.080000000000013</v>
      </c>
      <c r="R3590" s="32">
        <f t="shared" ref="R3590:R3653" si="338">$L$3-P3590</f>
        <v>-27.896000000000015</v>
      </c>
      <c r="S3590" s="26">
        <f t="shared" ref="S3590:S3653" si="339">IF(O3590&lt;=$L$3, 1, 0)</f>
        <v>0</v>
      </c>
      <c r="T3590" s="26">
        <f t="shared" ref="T3590:T3653" si="340">IF(P3590&lt;=$L$3, 1, 0)</f>
        <v>0</v>
      </c>
    </row>
    <row r="3591" spans="13:20" ht="15" x14ac:dyDescent="0.3">
      <c r="M3591" s="34">
        <v>3585.5</v>
      </c>
      <c r="N3591" s="34">
        <v>21.1</v>
      </c>
      <c r="O3591" s="32">
        <f t="shared" si="336"/>
        <v>69.98</v>
      </c>
      <c r="P3591" s="37">
        <f t="shared" ref="P3591:P3654" si="341">O3591*1.2</f>
        <v>83.975999999999999</v>
      </c>
      <c r="Q3591" s="32">
        <f t="shared" si="337"/>
        <v>-14.980000000000004</v>
      </c>
      <c r="R3591" s="32">
        <f t="shared" si="338"/>
        <v>-28.975999999999999</v>
      </c>
      <c r="S3591" s="26">
        <f t="shared" si="339"/>
        <v>0</v>
      </c>
      <c r="T3591" s="26">
        <f t="shared" si="340"/>
        <v>0</v>
      </c>
    </row>
    <row r="3592" spans="13:20" ht="15" x14ac:dyDescent="0.3">
      <c r="M3592" s="34">
        <v>3586.5</v>
      </c>
      <c r="N3592" s="34">
        <v>21.7</v>
      </c>
      <c r="O3592" s="32">
        <f t="shared" si="336"/>
        <v>71.06</v>
      </c>
      <c r="P3592" s="37">
        <f t="shared" si="341"/>
        <v>85.272000000000006</v>
      </c>
      <c r="Q3592" s="32">
        <f t="shared" si="337"/>
        <v>-16.060000000000002</v>
      </c>
      <c r="R3592" s="32">
        <f t="shared" si="338"/>
        <v>-30.272000000000006</v>
      </c>
      <c r="S3592" s="26">
        <f t="shared" si="339"/>
        <v>0</v>
      </c>
      <c r="T3592" s="26">
        <f t="shared" si="340"/>
        <v>0</v>
      </c>
    </row>
    <row r="3593" spans="13:20" ht="15" x14ac:dyDescent="0.3">
      <c r="M3593" s="34">
        <v>3587.5</v>
      </c>
      <c r="N3593" s="34">
        <v>22.2</v>
      </c>
      <c r="O3593" s="32">
        <f t="shared" si="336"/>
        <v>71.960000000000008</v>
      </c>
      <c r="P3593" s="37">
        <f t="shared" si="341"/>
        <v>86.352000000000004</v>
      </c>
      <c r="Q3593" s="32">
        <f t="shared" si="337"/>
        <v>-16.960000000000008</v>
      </c>
      <c r="R3593" s="32">
        <f t="shared" si="338"/>
        <v>-31.352000000000004</v>
      </c>
      <c r="S3593" s="26">
        <f t="shared" si="339"/>
        <v>0</v>
      </c>
      <c r="T3593" s="26">
        <f t="shared" si="340"/>
        <v>0</v>
      </c>
    </row>
    <row r="3594" spans="13:20" ht="15" x14ac:dyDescent="0.3">
      <c r="M3594" s="34">
        <v>3588.5</v>
      </c>
      <c r="N3594" s="34">
        <v>23.9</v>
      </c>
      <c r="O3594" s="32">
        <f t="shared" si="336"/>
        <v>75.02</v>
      </c>
      <c r="P3594" s="37">
        <f t="shared" si="341"/>
        <v>90.023999999999987</v>
      </c>
      <c r="Q3594" s="32">
        <f t="shared" si="337"/>
        <v>-20.019999999999996</v>
      </c>
      <c r="R3594" s="32">
        <f t="shared" si="338"/>
        <v>-35.023999999999987</v>
      </c>
      <c r="S3594" s="26">
        <f t="shared" si="339"/>
        <v>0</v>
      </c>
      <c r="T3594" s="26">
        <f t="shared" si="340"/>
        <v>0</v>
      </c>
    </row>
    <row r="3595" spans="13:20" ht="15" x14ac:dyDescent="0.3">
      <c r="M3595" s="34">
        <v>3589.5</v>
      </c>
      <c r="N3595" s="34">
        <v>25</v>
      </c>
      <c r="O3595" s="32">
        <f t="shared" si="336"/>
        <v>77</v>
      </c>
      <c r="P3595" s="37">
        <f t="shared" si="341"/>
        <v>92.399999999999991</v>
      </c>
      <c r="Q3595" s="32">
        <f t="shared" si="337"/>
        <v>-22</v>
      </c>
      <c r="R3595" s="32">
        <f t="shared" si="338"/>
        <v>-37.399999999999991</v>
      </c>
      <c r="S3595" s="26">
        <f t="shared" si="339"/>
        <v>0</v>
      </c>
      <c r="T3595" s="26">
        <f t="shared" si="340"/>
        <v>0</v>
      </c>
    </row>
    <row r="3596" spans="13:20" ht="15" x14ac:dyDescent="0.3">
      <c r="M3596" s="34">
        <v>3590.5</v>
      </c>
      <c r="N3596" s="34">
        <v>25.6</v>
      </c>
      <c r="O3596" s="32">
        <f t="shared" si="336"/>
        <v>78.080000000000013</v>
      </c>
      <c r="P3596" s="37">
        <f t="shared" si="341"/>
        <v>93.696000000000012</v>
      </c>
      <c r="Q3596" s="32">
        <f t="shared" si="337"/>
        <v>-23.080000000000013</v>
      </c>
      <c r="R3596" s="32">
        <f t="shared" si="338"/>
        <v>-38.696000000000012</v>
      </c>
      <c r="S3596" s="26">
        <f t="shared" si="339"/>
        <v>0</v>
      </c>
      <c r="T3596" s="26">
        <f t="shared" si="340"/>
        <v>0</v>
      </c>
    </row>
    <row r="3597" spans="13:20" ht="15" x14ac:dyDescent="0.3">
      <c r="M3597" s="34">
        <v>3591.5</v>
      </c>
      <c r="N3597" s="34">
        <v>26.1</v>
      </c>
      <c r="O3597" s="32">
        <f t="shared" si="336"/>
        <v>78.98</v>
      </c>
      <c r="P3597" s="37">
        <f t="shared" si="341"/>
        <v>94.775999999999996</v>
      </c>
      <c r="Q3597" s="32">
        <f t="shared" si="337"/>
        <v>-23.980000000000004</v>
      </c>
      <c r="R3597" s="32">
        <f t="shared" si="338"/>
        <v>-39.775999999999996</v>
      </c>
      <c r="S3597" s="26">
        <f t="shared" si="339"/>
        <v>0</v>
      </c>
      <c r="T3597" s="26">
        <f t="shared" si="340"/>
        <v>0</v>
      </c>
    </row>
    <row r="3598" spans="13:20" ht="15" x14ac:dyDescent="0.3">
      <c r="M3598" s="34">
        <v>3592.5</v>
      </c>
      <c r="N3598" s="34">
        <v>25</v>
      </c>
      <c r="O3598" s="32">
        <f t="shared" si="336"/>
        <v>77</v>
      </c>
      <c r="P3598" s="37">
        <f t="shared" si="341"/>
        <v>92.399999999999991</v>
      </c>
      <c r="Q3598" s="32">
        <f t="shared" si="337"/>
        <v>-22</v>
      </c>
      <c r="R3598" s="32">
        <f t="shared" si="338"/>
        <v>-37.399999999999991</v>
      </c>
      <c r="S3598" s="26">
        <f t="shared" si="339"/>
        <v>0</v>
      </c>
      <c r="T3598" s="26">
        <f t="shared" si="340"/>
        <v>0</v>
      </c>
    </row>
    <row r="3599" spans="13:20" ht="15" x14ac:dyDescent="0.3">
      <c r="M3599" s="34">
        <v>3593.5</v>
      </c>
      <c r="N3599" s="34">
        <v>23.3</v>
      </c>
      <c r="O3599" s="32">
        <f t="shared" si="336"/>
        <v>73.94</v>
      </c>
      <c r="P3599" s="37">
        <f t="shared" si="341"/>
        <v>88.727999999999994</v>
      </c>
      <c r="Q3599" s="32">
        <f t="shared" si="337"/>
        <v>-18.939999999999998</v>
      </c>
      <c r="R3599" s="32">
        <f t="shared" si="338"/>
        <v>-33.727999999999994</v>
      </c>
      <c r="S3599" s="26">
        <f t="shared" si="339"/>
        <v>0</v>
      </c>
      <c r="T3599" s="26">
        <f t="shared" si="340"/>
        <v>0</v>
      </c>
    </row>
    <row r="3600" spans="13:20" ht="15" x14ac:dyDescent="0.3">
      <c r="M3600" s="34">
        <v>3594.5</v>
      </c>
      <c r="N3600" s="34">
        <v>22.2</v>
      </c>
      <c r="O3600" s="32">
        <f t="shared" si="336"/>
        <v>71.960000000000008</v>
      </c>
      <c r="P3600" s="37">
        <f t="shared" si="341"/>
        <v>86.352000000000004</v>
      </c>
      <c r="Q3600" s="32">
        <f t="shared" si="337"/>
        <v>-16.960000000000008</v>
      </c>
      <c r="R3600" s="32">
        <f t="shared" si="338"/>
        <v>-31.352000000000004</v>
      </c>
      <c r="S3600" s="26">
        <f t="shared" si="339"/>
        <v>0</v>
      </c>
      <c r="T3600" s="26">
        <f t="shared" si="340"/>
        <v>0</v>
      </c>
    </row>
    <row r="3601" spans="13:20" ht="15" x14ac:dyDescent="0.3">
      <c r="M3601" s="34">
        <v>3595.5</v>
      </c>
      <c r="N3601" s="34">
        <v>22.2</v>
      </c>
      <c r="O3601" s="32">
        <f t="shared" si="336"/>
        <v>71.960000000000008</v>
      </c>
      <c r="P3601" s="37">
        <f t="shared" si="341"/>
        <v>86.352000000000004</v>
      </c>
      <c r="Q3601" s="32">
        <f t="shared" si="337"/>
        <v>-16.960000000000008</v>
      </c>
      <c r="R3601" s="32">
        <f t="shared" si="338"/>
        <v>-31.352000000000004</v>
      </c>
      <c r="S3601" s="26">
        <f t="shared" si="339"/>
        <v>0</v>
      </c>
      <c r="T3601" s="26">
        <f t="shared" si="340"/>
        <v>0</v>
      </c>
    </row>
    <row r="3602" spans="13:20" ht="15" x14ac:dyDescent="0.3">
      <c r="M3602" s="34">
        <v>3596.5</v>
      </c>
      <c r="N3602" s="34">
        <v>21.7</v>
      </c>
      <c r="O3602" s="32">
        <f t="shared" si="336"/>
        <v>71.06</v>
      </c>
      <c r="P3602" s="37">
        <f t="shared" si="341"/>
        <v>85.272000000000006</v>
      </c>
      <c r="Q3602" s="32">
        <f t="shared" si="337"/>
        <v>-16.060000000000002</v>
      </c>
      <c r="R3602" s="32">
        <f t="shared" si="338"/>
        <v>-30.272000000000006</v>
      </c>
      <c r="S3602" s="26">
        <f t="shared" si="339"/>
        <v>0</v>
      </c>
      <c r="T3602" s="26">
        <f t="shared" si="340"/>
        <v>0</v>
      </c>
    </row>
    <row r="3603" spans="13:20" ht="15" x14ac:dyDescent="0.3">
      <c r="M3603" s="34">
        <v>3597.5</v>
      </c>
      <c r="N3603" s="34">
        <v>19.399999999999999</v>
      </c>
      <c r="O3603" s="32">
        <f t="shared" si="336"/>
        <v>66.92</v>
      </c>
      <c r="P3603" s="37">
        <f t="shared" si="341"/>
        <v>80.304000000000002</v>
      </c>
      <c r="Q3603" s="32">
        <f t="shared" si="337"/>
        <v>-11.920000000000002</v>
      </c>
      <c r="R3603" s="32">
        <f t="shared" si="338"/>
        <v>-25.304000000000002</v>
      </c>
      <c r="S3603" s="26">
        <f t="shared" si="339"/>
        <v>0</v>
      </c>
      <c r="T3603" s="26">
        <f t="shared" si="340"/>
        <v>0</v>
      </c>
    </row>
    <row r="3604" spans="13:20" ht="15" x14ac:dyDescent="0.3">
      <c r="M3604" s="34">
        <v>3598.5</v>
      </c>
      <c r="N3604" s="34">
        <v>20</v>
      </c>
      <c r="O3604" s="32">
        <f t="shared" si="336"/>
        <v>68</v>
      </c>
      <c r="P3604" s="37">
        <f t="shared" si="341"/>
        <v>81.599999999999994</v>
      </c>
      <c r="Q3604" s="32">
        <f t="shared" si="337"/>
        <v>-13</v>
      </c>
      <c r="R3604" s="32">
        <f t="shared" si="338"/>
        <v>-26.599999999999994</v>
      </c>
      <c r="S3604" s="26">
        <f t="shared" si="339"/>
        <v>0</v>
      </c>
      <c r="T3604" s="26">
        <f t="shared" si="340"/>
        <v>0</v>
      </c>
    </row>
    <row r="3605" spans="13:20" ht="15" x14ac:dyDescent="0.3">
      <c r="M3605" s="34">
        <v>3599.5</v>
      </c>
      <c r="N3605" s="34">
        <v>19.399999999999999</v>
      </c>
      <c r="O3605" s="32">
        <f t="shared" si="336"/>
        <v>66.92</v>
      </c>
      <c r="P3605" s="37">
        <f t="shared" si="341"/>
        <v>80.304000000000002</v>
      </c>
      <c r="Q3605" s="32">
        <f t="shared" si="337"/>
        <v>-11.920000000000002</v>
      </c>
      <c r="R3605" s="32">
        <f t="shared" si="338"/>
        <v>-25.304000000000002</v>
      </c>
      <c r="S3605" s="26">
        <f t="shared" si="339"/>
        <v>0</v>
      </c>
      <c r="T3605" s="26">
        <f t="shared" si="340"/>
        <v>0</v>
      </c>
    </row>
    <row r="3606" spans="13:20" ht="15" x14ac:dyDescent="0.3">
      <c r="M3606" s="34">
        <v>3600.5</v>
      </c>
      <c r="N3606" s="34">
        <v>18.3</v>
      </c>
      <c r="O3606" s="32">
        <f t="shared" si="336"/>
        <v>64.94</v>
      </c>
      <c r="P3606" s="37">
        <f t="shared" si="341"/>
        <v>77.927999999999997</v>
      </c>
      <c r="Q3606" s="32">
        <f t="shared" si="337"/>
        <v>-9.9399999999999977</v>
      </c>
      <c r="R3606" s="32">
        <f t="shared" si="338"/>
        <v>-22.927999999999997</v>
      </c>
      <c r="S3606" s="26">
        <f t="shared" si="339"/>
        <v>0</v>
      </c>
      <c r="T3606" s="26">
        <f t="shared" si="340"/>
        <v>0</v>
      </c>
    </row>
    <row r="3607" spans="13:20" ht="15" x14ac:dyDescent="0.3">
      <c r="M3607" s="34">
        <v>3601.5</v>
      </c>
      <c r="N3607" s="34">
        <v>17.2</v>
      </c>
      <c r="O3607" s="32">
        <f t="shared" si="336"/>
        <v>62.96</v>
      </c>
      <c r="P3607" s="37">
        <f t="shared" si="341"/>
        <v>75.551999999999992</v>
      </c>
      <c r="Q3607" s="32">
        <f t="shared" si="337"/>
        <v>-7.9600000000000009</v>
      </c>
      <c r="R3607" s="32">
        <f t="shared" si="338"/>
        <v>-20.551999999999992</v>
      </c>
      <c r="S3607" s="26">
        <f t="shared" si="339"/>
        <v>0</v>
      </c>
      <c r="T3607" s="26">
        <f t="shared" si="340"/>
        <v>0</v>
      </c>
    </row>
    <row r="3608" spans="13:20" ht="15" x14ac:dyDescent="0.3">
      <c r="M3608" s="34">
        <v>3602.5</v>
      </c>
      <c r="N3608" s="34">
        <v>16.7</v>
      </c>
      <c r="O3608" s="32">
        <f t="shared" si="336"/>
        <v>62.06</v>
      </c>
      <c r="P3608" s="37">
        <f t="shared" si="341"/>
        <v>74.471999999999994</v>
      </c>
      <c r="Q3608" s="32">
        <f t="shared" si="337"/>
        <v>-7.0600000000000023</v>
      </c>
      <c r="R3608" s="32">
        <f t="shared" si="338"/>
        <v>-19.471999999999994</v>
      </c>
      <c r="S3608" s="26">
        <f t="shared" si="339"/>
        <v>0</v>
      </c>
      <c r="T3608" s="26">
        <f t="shared" si="340"/>
        <v>0</v>
      </c>
    </row>
    <row r="3609" spans="13:20" ht="15" x14ac:dyDescent="0.3">
      <c r="M3609" s="34">
        <v>3603.5</v>
      </c>
      <c r="N3609" s="34">
        <v>15.6</v>
      </c>
      <c r="O3609" s="32">
        <f t="shared" si="336"/>
        <v>60.08</v>
      </c>
      <c r="P3609" s="37">
        <f t="shared" si="341"/>
        <v>72.095999999999989</v>
      </c>
      <c r="Q3609" s="32">
        <f t="shared" si="337"/>
        <v>-5.0799999999999983</v>
      </c>
      <c r="R3609" s="32">
        <f t="shared" si="338"/>
        <v>-17.095999999999989</v>
      </c>
      <c r="S3609" s="26">
        <f t="shared" si="339"/>
        <v>0</v>
      </c>
      <c r="T3609" s="26">
        <f t="shared" si="340"/>
        <v>0</v>
      </c>
    </row>
    <row r="3610" spans="13:20" ht="15" x14ac:dyDescent="0.3">
      <c r="M3610" s="34">
        <v>3604.5</v>
      </c>
      <c r="N3610" s="34">
        <v>15.6</v>
      </c>
      <c r="O3610" s="32">
        <f t="shared" si="336"/>
        <v>60.08</v>
      </c>
      <c r="P3610" s="37">
        <f t="shared" si="341"/>
        <v>72.095999999999989</v>
      </c>
      <c r="Q3610" s="32">
        <f t="shared" si="337"/>
        <v>-5.0799999999999983</v>
      </c>
      <c r="R3610" s="32">
        <f t="shared" si="338"/>
        <v>-17.095999999999989</v>
      </c>
      <c r="S3610" s="26">
        <f t="shared" si="339"/>
        <v>0</v>
      </c>
      <c r="T3610" s="26">
        <f t="shared" si="340"/>
        <v>0</v>
      </c>
    </row>
    <row r="3611" spans="13:20" ht="15" x14ac:dyDescent="0.3">
      <c r="M3611" s="34">
        <v>3605.5</v>
      </c>
      <c r="N3611" s="34">
        <v>15</v>
      </c>
      <c r="O3611" s="32">
        <f t="shared" si="336"/>
        <v>59</v>
      </c>
      <c r="P3611" s="37">
        <f t="shared" si="341"/>
        <v>70.8</v>
      </c>
      <c r="Q3611" s="32">
        <f t="shared" si="337"/>
        <v>-4</v>
      </c>
      <c r="R3611" s="32">
        <f t="shared" si="338"/>
        <v>-15.799999999999997</v>
      </c>
      <c r="S3611" s="26">
        <f t="shared" si="339"/>
        <v>0</v>
      </c>
      <c r="T3611" s="26">
        <f t="shared" si="340"/>
        <v>0</v>
      </c>
    </row>
    <row r="3612" spans="13:20" ht="15" x14ac:dyDescent="0.3">
      <c r="M3612" s="34">
        <v>3606.5</v>
      </c>
      <c r="N3612" s="34">
        <v>15</v>
      </c>
      <c r="O3612" s="32">
        <f t="shared" si="336"/>
        <v>59</v>
      </c>
      <c r="P3612" s="37">
        <f t="shared" si="341"/>
        <v>70.8</v>
      </c>
      <c r="Q3612" s="32">
        <f t="shared" si="337"/>
        <v>-4</v>
      </c>
      <c r="R3612" s="32">
        <f t="shared" si="338"/>
        <v>-15.799999999999997</v>
      </c>
      <c r="S3612" s="26">
        <f t="shared" si="339"/>
        <v>0</v>
      </c>
      <c r="T3612" s="26">
        <f t="shared" si="340"/>
        <v>0</v>
      </c>
    </row>
    <row r="3613" spans="13:20" ht="15" x14ac:dyDescent="0.3">
      <c r="M3613" s="34">
        <v>3607.5</v>
      </c>
      <c r="N3613" s="34">
        <v>15.6</v>
      </c>
      <c r="O3613" s="32">
        <f t="shared" si="336"/>
        <v>60.08</v>
      </c>
      <c r="P3613" s="37">
        <f t="shared" si="341"/>
        <v>72.095999999999989</v>
      </c>
      <c r="Q3613" s="32">
        <f t="shared" si="337"/>
        <v>-5.0799999999999983</v>
      </c>
      <c r="R3613" s="32">
        <f t="shared" si="338"/>
        <v>-17.095999999999989</v>
      </c>
      <c r="S3613" s="26">
        <f t="shared" si="339"/>
        <v>0</v>
      </c>
      <c r="T3613" s="26">
        <f t="shared" si="340"/>
        <v>0</v>
      </c>
    </row>
    <row r="3614" spans="13:20" ht="15" x14ac:dyDescent="0.3">
      <c r="M3614" s="34">
        <v>3608.5</v>
      </c>
      <c r="N3614" s="34">
        <v>16.100000000000001</v>
      </c>
      <c r="O3614" s="32">
        <f t="shared" si="336"/>
        <v>60.980000000000004</v>
      </c>
      <c r="P3614" s="37">
        <f t="shared" si="341"/>
        <v>73.176000000000002</v>
      </c>
      <c r="Q3614" s="32">
        <f t="shared" si="337"/>
        <v>-5.980000000000004</v>
      </c>
      <c r="R3614" s="32">
        <f t="shared" si="338"/>
        <v>-18.176000000000002</v>
      </c>
      <c r="S3614" s="26">
        <f t="shared" si="339"/>
        <v>0</v>
      </c>
      <c r="T3614" s="26">
        <f t="shared" si="340"/>
        <v>0</v>
      </c>
    </row>
    <row r="3615" spans="13:20" ht="15" x14ac:dyDescent="0.3">
      <c r="M3615" s="34">
        <v>3609.5</v>
      </c>
      <c r="N3615" s="34">
        <v>16.100000000000001</v>
      </c>
      <c r="O3615" s="32">
        <f t="shared" si="336"/>
        <v>60.980000000000004</v>
      </c>
      <c r="P3615" s="37">
        <f t="shared" si="341"/>
        <v>73.176000000000002</v>
      </c>
      <c r="Q3615" s="32">
        <f t="shared" si="337"/>
        <v>-5.980000000000004</v>
      </c>
      <c r="R3615" s="32">
        <f t="shared" si="338"/>
        <v>-18.176000000000002</v>
      </c>
      <c r="S3615" s="26">
        <f t="shared" si="339"/>
        <v>0</v>
      </c>
      <c r="T3615" s="26">
        <f t="shared" si="340"/>
        <v>0</v>
      </c>
    </row>
    <row r="3616" spans="13:20" ht="15" x14ac:dyDescent="0.3">
      <c r="M3616" s="34">
        <v>3610.5</v>
      </c>
      <c r="N3616" s="34">
        <v>15.6</v>
      </c>
      <c r="O3616" s="32">
        <f t="shared" si="336"/>
        <v>60.08</v>
      </c>
      <c r="P3616" s="37">
        <f t="shared" si="341"/>
        <v>72.095999999999989</v>
      </c>
      <c r="Q3616" s="32">
        <f t="shared" si="337"/>
        <v>-5.0799999999999983</v>
      </c>
      <c r="R3616" s="32">
        <f t="shared" si="338"/>
        <v>-17.095999999999989</v>
      </c>
      <c r="S3616" s="26">
        <f t="shared" si="339"/>
        <v>0</v>
      </c>
      <c r="T3616" s="26">
        <f t="shared" si="340"/>
        <v>0</v>
      </c>
    </row>
    <row r="3617" spans="13:20" ht="15" x14ac:dyDescent="0.3">
      <c r="M3617" s="34">
        <v>3611.5</v>
      </c>
      <c r="N3617" s="34">
        <v>16.100000000000001</v>
      </c>
      <c r="O3617" s="32">
        <f t="shared" si="336"/>
        <v>60.980000000000004</v>
      </c>
      <c r="P3617" s="37">
        <f t="shared" si="341"/>
        <v>73.176000000000002</v>
      </c>
      <c r="Q3617" s="32">
        <f t="shared" si="337"/>
        <v>-5.980000000000004</v>
      </c>
      <c r="R3617" s="32">
        <f t="shared" si="338"/>
        <v>-18.176000000000002</v>
      </c>
      <c r="S3617" s="26">
        <f t="shared" si="339"/>
        <v>0</v>
      </c>
      <c r="T3617" s="26">
        <f t="shared" si="340"/>
        <v>0</v>
      </c>
    </row>
    <row r="3618" spans="13:20" ht="15" x14ac:dyDescent="0.3">
      <c r="M3618" s="34">
        <v>3612.5</v>
      </c>
      <c r="N3618" s="34">
        <v>16.7</v>
      </c>
      <c r="O3618" s="32">
        <f t="shared" si="336"/>
        <v>62.06</v>
      </c>
      <c r="P3618" s="37">
        <f t="shared" si="341"/>
        <v>74.471999999999994</v>
      </c>
      <c r="Q3618" s="32">
        <f t="shared" si="337"/>
        <v>-7.0600000000000023</v>
      </c>
      <c r="R3618" s="32">
        <f t="shared" si="338"/>
        <v>-19.471999999999994</v>
      </c>
      <c r="S3618" s="26">
        <f t="shared" si="339"/>
        <v>0</v>
      </c>
      <c r="T3618" s="26">
        <f t="shared" si="340"/>
        <v>0</v>
      </c>
    </row>
    <row r="3619" spans="13:20" ht="15" x14ac:dyDescent="0.3">
      <c r="M3619" s="34">
        <v>3613.5</v>
      </c>
      <c r="N3619" s="34">
        <v>17.2</v>
      </c>
      <c r="O3619" s="32">
        <f t="shared" si="336"/>
        <v>62.96</v>
      </c>
      <c r="P3619" s="37">
        <f t="shared" si="341"/>
        <v>75.551999999999992</v>
      </c>
      <c r="Q3619" s="32">
        <f t="shared" si="337"/>
        <v>-7.9600000000000009</v>
      </c>
      <c r="R3619" s="32">
        <f t="shared" si="338"/>
        <v>-20.551999999999992</v>
      </c>
      <c r="S3619" s="26">
        <f t="shared" si="339"/>
        <v>0</v>
      </c>
      <c r="T3619" s="26">
        <f t="shared" si="340"/>
        <v>0</v>
      </c>
    </row>
    <row r="3620" spans="13:20" ht="15" x14ac:dyDescent="0.3">
      <c r="M3620" s="34">
        <v>3614.5</v>
      </c>
      <c r="N3620" s="34">
        <v>16.7</v>
      </c>
      <c r="O3620" s="32">
        <f t="shared" si="336"/>
        <v>62.06</v>
      </c>
      <c r="P3620" s="37">
        <f t="shared" si="341"/>
        <v>74.471999999999994</v>
      </c>
      <c r="Q3620" s="32">
        <f t="shared" si="337"/>
        <v>-7.0600000000000023</v>
      </c>
      <c r="R3620" s="32">
        <f t="shared" si="338"/>
        <v>-19.471999999999994</v>
      </c>
      <c r="S3620" s="26">
        <f t="shared" si="339"/>
        <v>0</v>
      </c>
      <c r="T3620" s="26">
        <f t="shared" si="340"/>
        <v>0</v>
      </c>
    </row>
    <row r="3621" spans="13:20" ht="15" x14ac:dyDescent="0.3">
      <c r="M3621" s="34">
        <v>3615.5</v>
      </c>
      <c r="N3621" s="34">
        <v>16.7</v>
      </c>
      <c r="O3621" s="32">
        <f t="shared" si="336"/>
        <v>62.06</v>
      </c>
      <c r="P3621" s="37">
        <f t="shared" si="341"/>
        <v>74.471999999999994</v>
      </c>
      <c r="Q3621" s="32">
        <f t="shared" si="337"/>
        <v>-7.0600000000000023</v>
      </c>
      <c r="R3621" s="32">
        <f t="shared" si="338"/>
        <v>-19.471999999999994</v>
      </c>
      <c r="S3621" s="26">
        <f t="shared" si="339"/>
        <v>0</v>
      </c>
      <c r="T3621" s="26">
        <f t="shared" si="340"/>
        <v>0</v>
      </c>
    </row>
    <row r="3622" spans="13:20" ht="15" x14ac:dyDescent="0.3">
      <c r="M3622" s="34">
        <v>3616.5</v>
      </c>
      <c r="N3622" s="34">
        <v>15.6</v>
      </c>
      <c r="O3622" s="32">
        <f t="shared" si="336"/>
        <v>60.08</v>
      </c>
      <c r="P3622" s="37">
        <f t="shared" si="341"/>
        <v>72.095999999999989</v>
      </c>
      <c r="Q3622" s="32">
        <f t="shared" si="337"/>
        <v>-5.0799999999999983</v>
      </c>
      <c r="R3622" s="32">
        <f t="shared" si="338"/>
        <v>-17.095999999999989</v>
      </c>
      <c r="S3622" s="26">
        <f t="shared" si="339"/>
        <v>0</v>
      </c>
      <c r="T3622" s="26">
        <f t="shared" si="340"/>
        <v>0</v>
      </c>
    </row>
    <row r="3623" spans="13:20" ht="15" x14ac:dyDescent="0.3">
      <c r="M3623" s="34">
        <v>3617.5</v>
      </c>
      <c r="N3623" s="34">
        <v>15</v>
      </c>
      <c r="O3623" s="32">
        <f t="shared" si="336"/>
        <v>59</v>
      </c>
      <c r="P3623" s="37">
        <f t="shared" si="341"/>
        <v>70.8</v>
      </c>
      <c r="Q3623" s="32">
        <f t="shared" si="337"/>
        <v>-4</v>
      </c>
      <c r="R3623" s="32">
        <f t="shared" si="338"/>
        <v>-15.799999999999997</v>
      </c>
      <c r="S3623" s="26">
        <f t="shared" si="339"/>
        <v>0</v>
      </c>
      <c r="T3623" s="26">
        <f t="shared" si="340"/>
        <v>0</v>
      </c>
    </row>
    <row r="3624" spans="13:20" ht="15" x14ac:dyDescent="0.3">
      <c r="M3624" s="34">
        <v>3618.5</v>
      </c>
      <c r="N3624" s="34">
        <v>14.4</v>
      </c>
      <c r="O3624" s="32">
        <f t="shared" si="336"/>
        <v>57.92</v>
      </c>
      <c r="P3624" s="37">
        <f t="shared" si="341"/>
        <v>69.504000000000005</v>
      </c>
      <c r="Q3624" s="32">
        <f t="shared" si="337"/>
        <v>-2.9200000000000017</v>
      </c>
      <c r="R3624" s="32">
        <f t="shared" si="338"/>
        <v>-14.504000000000005</v>
      </c>
      <c r="S3624" s="26">
        <f t="shared" si="339"/>
        <v>0</v>
      </c>
      <c r="T3624" s="26">
        <f t="shared" si="340"/>
        <v>0</v>
      </c>
    </row>
    <row r="3625" spans="13:20" ht="15" x14ac:dyDescent="0.3">
      <c r="M3625" s="34">
        <v>3619.5</v>
      </c>
      <c r="N3625" s="34">
        <v>14.4</v>
      </c>
      <c r="O3625" s="32">
        <f t="shared" si="336"/>
        <v>57.92</v>
      </c>
      <c r="P3625" s="37">
        <f t="shared" si="341"/>
        <v>69.504000000000005</v>
      </c>
      <c r="Q3625" s="32">
        <f t="shared" si="337"/>
        <v>-2.9200000000000017</v>
      </c>
      <c r="R3625" s="32">
        <f t="shared" si="338"/>
        <v>-14.504000000000005</v>
      </c>
      <c r="S3625" s="26">
        <f t="shared" si="339"/>
        <v>0</v>
      </c>
      <c r="T3625" s="26">
        <f t="shared" si="340"/>
        <v>0</v>
      </c>
    </row>
    <row r="3626" spans="13:20" ht="15" x14ac:dyDescent="0.3">
      <c r="M3626" s="34">
        <v>3620.5</v>
      </c>
      <c r="N3626" s="34">
        <v>14.4</v>
      </c>
      <c r="O3626" s="32">
        <f t="shared" si="336"/>
        <v>57.92</v>
      </c>
      <c r="P3626" s="37">
        <f t="shared" si="341"/>
        <v>69.504000000000005</v>
      </c>
      <c r="Q3626" s="32">
        <f t="shared" si="337"/>
        <v>-2.9200000000000017</v>
      </c>
      <c r="R3626" s="32">
        <f t="shared" si="338"/>
        <v>-14.504000000000005</v>
      </c>
      <c r="S3626" s="26">
        <f t="shared" si="339"/>
        <v>0</v>
      </c>
      <c r="T3626" s="26">
        <f t="shared" si="340"/>
        <v>0</v>
      </c>
    </row>
    <row r="3627" spans="13:20" ht="15" x14ac:dyDescent="0.3">
      <c r="M3627" s="34">
        <v>3621.5</v>
      </c>
      <c r="N3627" s="34">
        <v>15.2</v>
      </c>
      <c r="O3627" s="32">
        <f t="shared" si="336"/>
        <v>59.36</v>
      </c>
      <c r="P3627" s="37">
        <f t="shared" si="341"/>
        <v>71.231999999999999</v>
      </c>
      <c r="Q3627" s="32">
        <f t="shared" si="337"/>
        <v>-4.3599999999999994</v>
      </c>
      <c r="R3627" s="32">
        <f t="shared" si="338"/>
        <v>-16.231999999999999</v>
      </c>
      <c r="S3627" s="26">
        <f t="shared" si="339"/>
        <v>0</v>
      </c>
      <c r="T3627" s="26">
        <f t="shared" si="340"/>
        <v>0</v>
      </c>
    </row>
    <row r="3628" spans="13:20" ht="15" x14ac:dyDescent="0.3">
      <c r="M3628" s="34">
        <v>3622.5</v>
      </c>
      <c r="N3628" s="34">
        <v>16</v>
      </c>
      <c r="O3628" s="32">
        <f t="shared" si="336"/>
        <v>60.8</v>
      </c>
      <c r="P3628" s="37">
        <f t="shared" si="341"/>
        <v>72.959999999999994</v>
      </c>
      <c r="Q3628" s="32">
        <f t="shared" si="337"/>
        <v>-5.7999999999999972</v>
      </c>
      <c r="R3628" s="32">
        <f t="shared" si="338"/>
        <v>-17.959999999999994</v>
      </c>
      <c r="S3628" s="26">
        <f t="shared" si="339"/>
        <v>0</v>
      </c>
      <c r="T3628" s="26">
        <f t="shared" si="340"/>
        <v>0</v>
      </c>
    </row>
    <row r="3629" spans="13:20" ht="15" x14ac:dyDescent="0.3">
      <c r="M3629" s="34">
        <v>3623.5</v>
      </c>
      <c r="N3629" s="34">
        <v>16.8</v>
      </c>
      <c r="O3629" s="32">
        <f t="shared" si="336"/>
        <v>62.24</v>
      </c>
      <c r="P3629" s="37">
        <f t="shared" si="341"/>
        <v>74.688000000000002</v>
      </c>
      <c r="Q3629" s="32">
        <f t="shared" si="337"/>
        <v>-7.240000000000002</v>
      </c>
      <c r="R3629" s="32">
        <f t="shared" si="338"/>
        <v>-19.688000000000002</v>
      </c>
      <c r="S3629" s="26">
        <f t="shared" si="339"/>
        <v>0</v>
      </c>
      <c r="T3629" s="26">
        <f t="shared" si="340"/>
        <v>0</v>
      </c>
    </row>
    <row r="3630" spans="13:20" ht="15" x14ac:dyDescent="0.3">
      <c r="M3630" s="34">
        <v>3624.5</v>
      </c>
      <c r="N3630" s="34">
        <v>17.600000000000001</v>
      </c>
      <c r="O3630" s="32">
        <f t="shared" si="336"/>
        <v>63.680000000000007</v>
      </c>
      <c r="P3630" s="37">
        <f t="shared" si="341"/>
        <v>76.416000000000011</v>
      </c>
      <c r="Q3630" s="32">
        <f t="shared" si="337"/>
        <v>-8.6800000000000068</v>
      </c>
      <c r="R3630" s="32">
        <f t="shared" si="338"/>
        <v>-21.416000000000011</v>
      </c>
      <c r="S3630" s="26">
        <f t="shared" si="339"/>
        <v>0</v>
      </c>
      <c r="T3630" s="26">
        <f t="shared" si="340"/>
        <v>0</v>
      </c>
    </row>
    <row r="3631" spans="13:20" ht="15" x14ac:dyDescent="0.3">
      <c r="M3631" s="34">
        <v>3625.5</v>
      </c>
      <c r="N3631" s="34">
        <v>18.399999999999999</v>
      </c>
      <c r="O3631" s="32">
        <f t="shared" si="336"/>
        <v>65.12</v>
      </c>
      <c r="P3631" s="37">
        <f t="shared" si="341"/>
        <v>78.144000000000005</v>
      </c>
      <c r="Q3631" s="32">
        <f t="shared" si="337"/>
        <v>-10.120000000000005</v>
      </c>
      <c r="R3631" s="32">
        <f t="shared" si="338"/>
        <v>-23.144000000000005</v>
      </c>
      <c r="S3631" s="26">
        <f t="shared" si="339"/>
        <v>0</v>
      </c>
      <c r="T3631" s="26">
        <f t="shared" si="340"/>
        <v>0</v>
      </c>
    </row>
    <row r="3632" spans="13:20" ht="15" x14ac:dyDescent="0.3">
      <c r="M3632" s="34">
        <v>3626.5</v>
      </c>
      <c r="N3632" s="34">
        <v>19.2</v>
      </c>
      <c r="O3632" s="32">
        <f t="shared" si="336"/>
        <v>66.56</v>
      </c>
      <c r="P3632" s="37">
        <f t="shared" si="341"/>
        <v>79.872</v>
      </c>
      <c r="Q3632" s="32">
        <f t="shared" si="337"/>
        <v>-11.560000000000002</v>
      </c>
      <c r="R3632" s="32">
        <f t="shared" si="338"/>
        <v>-24.872</v>
      </c>
      <c r="S3632" s="26">
        <f t="shared" si="339"/>
        <v>0</v>
      </c>
      <c r="T3632" s="26">
        <f t="shared" si="340"/>
        <v>0</v>
      </c>
    </row>
    <row r="3633" spans="13:20" ht="15" x14ac:dyDescent="0.3">
      <c r="M3633" s="34">
        <v>3627.5</v>
      </c>
      <c r="N3633" s="34">
        <v>20</v>
      </c>
      <c r="O3633" s="32">
        <f t="shared" si="336"/>
        <v>68</v>
      </c>
      <c r="P3633" s="37">
        <f t="shared" si="341"/>
        <v>81.599999999999994</v>
      </c>
      <c r="Q3633" s="32">
        <f t="shared" si="337"/>
        <v>-13</v>
      </c>
      <c r="R3633" s="32">
        <f t="shared" si="338"/>
        <v>-26.599999999999994</v>
      </c>
      <c r="S3633" s="26">
        <f t="shared" si="339"/>
        <v>0</v>
      </c>
      <c r="T3633" s="26">
        <f t="shared" si="340"/>
        <v>0</v>
      </c>
    </row>
    <row r="3634" spans="13:20" ht="15" x14ac:dyDescent="0.3">
      <c r="M3634" s="34">
        <v>3628.5</v>
      </c>
      <c r="N3634" s="34">
        <v>20</v>
      </c>
      <c r="O3634" s="32">
        <f t="shared" si="336"/>
        <v>68</v>
      </c>
      <c r="P3634" s="37">
        <f t="shared" si="341"/>
        <v>81.599999999999994</v>
      </c>
      <c r="Q3634" s="32">
        <f t="shared" si="337"/>
        <v>-13</v>
      </c>
      <c r="R3634" s="32">
        <f t="shared" si="338"/>
        <v>-26.599999999999994</v>
      </c>
      <c r="S3634" s="26">
        <f t="shared" si="339"/>
        <v>0</v>
      </c>
      <c r="T3634" s="26">
        <f t="shared" si="340"/>
        <v>0</v>
      </c>
    </row>
    <row r="3635" spans="13:20" ht="15" x14ac:dyDescent="0.3">
      <c r="M3635" s="34">
        <v>3629.5</v>
      </c>
      <c r="N3635" s="34">
        <v>19.399999999999999</v>
      </c>
      <c r="O3635" s="32">
        <f t="shared" si="336"/>
        <v>66.92</v>
      </c>
      <c r="P3635" s="37">
        <f t="shared" si="341"/>
        <v>80.304000000000002</v>
      </c>
      <c r="Q3635" s="32">
        <f t="shared" si="337"/>
        <v>-11.920000000000002</v>
      </c>
      <c r="R3635" s="32">
        <f t="shared" si="338"/>
        <v>-25.304000000000002</v>
      </c>
      <c r="S3635" s="26">
        <f t="shared" si="339"/>
        <v>0</v>
      </c>
      <c r="T3635" s="26">
        <f t="shared" si="340"/>
        <v>0</v>
      </c>
    </row>
    <row r="3636" spans="13:20" ht="15" x14ac:dyDescent="0.3">
      <c r="M3636" s="34">
        <v>3630.5</v>
      </c>
      <c r="N3636" s="34">
        <v>19.399999999999999</v>
      </c>
      <c r="O3636" s="32">
        <f t="shared" si="336"/>
        <v>66.92</v>
      </c>
      <c r="P3636" s="37">
        <f t="shared" si="341"/>
        <v>80.304000000000002</v>
      </c>
      <c r="Q3636" s="32">
        <f t="shared" si="337"/>
        <v>-11.920000000000002</v>
      </c>
      <c r="R3636" s="32">
        <f t="shared" si="338"/>
        <v>-25.304000000000002</v>
      </c>
      <c r="S3636" s="26">
        <f t="shared" si="339"/>
        <v>0</v>
      </c>
      <c r="T3636" s="26">
        <f t="shared" si="340"/>
        <v>0</v>
      </c>
    </row>
    <row r="3637" spans="13:20" ht="15" x14ac:dyDescent="0.3">
      <c r="M3637" s="34">
        <v>3631.5</v>
      </c>
      <c r="N3637" s="34">
        <v>21.1</v>
      </c>
      <c r="O3637" s="32">
        <f t="shared" si="336"/>
        <v>69.98</v>
      </c>
      <c r="P3637" s="37">
        <f t="shared" si="341"/>
        <v>83.975999999999999</v>
      </c>
      <c r="Q3637" s="32">
        <f t="shared" si="337"/>
        <v>-14.980000000000004</v>
      </c>
      <c r="R3637" s="32">
        <f t="shared" si="338"/>
        <v>-28.975999999999999</v>
      </c>
      <c r="S3637" s="26">
        <f t="shared" si="339"/>
        <v>0</v>
      </c>
      <c r="T3637" s="26">
        <f t="shared" si="340"/>
        <v>0</v>
      </c>
    </row>
    <row r="3638" spans="13:20" ht="15" x14ac:dyDescent="0.3">
      <c r="M3638" s="34">
        <v>3632.5</v>
      </c>
      <c r="N3638" s="34">
        <v>22.8</v>
      </c>
      <c r="O3638" s="32">
        <f t="shared" si="336"/>
        <v>73.039999999999992</v>
      </c>
      <c r="P3638" s="37">
        <f t="shared" si="341"/>
        <v>87.647999999999982</v>
      </c>
      <c r="Q3638" s="32">
        <f t="shared" si="337"/>
        <v>-18.039999999999992</v>
      </c>
      <c r="R3638" s="32">
        <f t="shared" si="338"/>
        <v>-32.647999999999982</v>
      </c>
      <c r="S3638" s="26">
        <f t="shared" si="339"/>
        <v>0</v>
      </c>
      <c r="T3638" s="26">
        <f t="shared" si="340"/>
        <v>0</v>
      </c>
    </row>
    <row r="3639" spans="13:20" ht="15" x14ac:dyDescent="0.3">
      <c r="M3639" s="34">
        <v>3633.5</v>
      </c>
      <c r="N3639" s="34">
        <v>23.9</v>
      </c>
      <c r="O3639" s="32">
        <f t="shared" si="336"/>
        <v>75.02</v>
      </c>
      <c r="P3639" s="37">
        <f t="shared" si="341"/>
        <v>90.023999999999987</v>
      </c>
      <c r="Q3639" s="32">
        <f t="shared" si="337"/>
        <v>-20.019999999999996</v>
      </c>
      <c r="R3639" s="32">
        <f t="shared" si="338"/>
        <v>-35.023999999999987</v>
      </c>
      <c r="S3639" s="26">
        <f t="shared" si="339"/>
        <v>0</v>
      </c>
      <c r="T3639" s="26">
        <f t="shared" si="340"/>
        <v>0</v>
      </c>
    </row>
    <row r="3640" spans="13:20" ht="15" x14ac:dyDescent="0.3">
      <c r="M3640" s="34">
        <v>3634.5</v>
      </c>
      <c r="N3640" s="34">
        <v>26.1</v>
      </c>
      <c r="O3640" s="32">
        <f t="shared" si="336"/>
        <v>78.98</v>
      </c>
      <c r="P3640" s="37">
        <f t="shared" si="341"/>
        <v>94.775999999999996</v>
      </c>
      <c r="Q3640" s="32">
        <f t="shared" si="337"/>
        <v>-23.980000000000004</v>
      </c>
      <c r="R3640" s="32">
        <f t="shared" si="338"/>
        <v>-39.775999999999996</v>
      </c>
      <c r="S3640" s="26">
        <f t="shared" si="339"/>
        <v>0</v>
      </c>
      <c r="T3640" s="26">
        <f t="shared" si="340"/>
        <v>0</v>
      </c>
    </row>
    <row r="3641" spans="13:20" ht="15" x14ac:dyDescent="0.3">
      <c r="M3641" s="34">
        <v>3635.5</v>
      </c>
      <c r="N3641" s="34">
        <v>27.2</v>
      </c>
      <c r="O3641" s="32">
        <f t="shared" si="336"/>
        <v>80.960000000000008</v>
      </c>
      <c r="P3641" s="37">
        <f t="shared" si="341"/>
        <v>97.152000000000001</v>
      </c>
      <c r="Q3641" s="32">
        <f t="shared" si="337"/>
        <v>-25.960000000000008</v>
      </c>
      <c r="R3641" s="32">
        <f t="shared" si="338"/>
        <v>-42.152000000000001</v>
      </c>
      <c r="S3641" s="26">
        <f t="shared" si="339"/>
        <v>0</v>
      </c>
      <c r="T3641" s="26">
        <f t="shared" si="340"/>
        <v>0</v>
      </c>
    </row>
    <row r="3642" spans="13:20" ht="15" x14ac:dyDescent="0.3">
      <c r="M3642" s="34">
        <v>3636.5</v>
      </c>
      <c r="N3642" s="34">
        <v>28.3</v>
      </c>
      <c r="O3642" s="32">
        <f t="shared" si="336"/>
        <v>82.94</v>
      </c>
      <c r="P3642" s="37">
        <f t="shared" si="341"/>
        <v>99.527999999999992</v>
      </c>
      <c r="Q3642" s="32">
        <f t="shared" si="337"/>
        <v>-27.939999999999998</v>
      </c>
      <c r="R3642" s="32">
        <f t="shared" si="338"/>
        <v>-44.527999999999992</v>
      </c>
      <c r="S3642" s="26">
        <f t="shared" si="339"/>
        <v>0</v>
      </c>
      <c r="T3642" s="26">
        <f t="shared" si="340"/>
        <v>0</v>
      </c>
    </row>
    <row r="3643" spans="13:20" ht="15" x14ac:dyDescent="0.3">
      <c r="M3643" s="34">
        <v>3637.5</v>
      </c>
      <c r="N3643" s="34">
        <v>28.3</v>
      </c>
      <c r="O3643" s="32">
        <f t="shared" si="336"/>
        <v>82.94</v>
      </c>
      <c r="P3643" s="37">
        <f t="shared" si="341"/>
        <v>99.527999999999992</v>
      </c>
      <c r="Q3643" s="32">
        <f t="shared" si="337"/>
        <v>-27.939999999999998</v>
      </c>
      <c r="R3643" s="32">
        <f t="shared" si="338"/>
        <v>-44.527999999999992</v>
      </c>
      <c r="S3643" s="26">
        <f t="shared" si="339"/>
        <v>0</v>
      </c>
      <c r="T3643" s="26">
        <f t="shared" si="340"/>
        <v>0</v>
      </c>
    </row>
    <row r="3644" spans="13:20" ht="15" x14ac:dyDescent="0.3">
      <c r="M3644" s="34">
        <v>3638.5</v>
      </c>
      <c r="N3644" s="34">
        <v>28.9</v>
      </c>
      <c r="O3644" s="32">
        <f t="shared" si="336"/>
        <v>84.02</v>
      </c>
      <c r="P3644" s="37">
        <f t="shared" si="341"/>
        <v>100.824</v>
      </c>
      <c r="Q3644" s="32">
        <f t="shared" si="337"/>
        <v>-29.019999999999996</v>
      </c>
      <c r="R3644" s="32">
        <f t="shared" si="338"/>
        <v>-45.823999999999998</v>
      </c>
      <c r="S3644" s="26">
        <f t="shared" si="339"/>
        <v>0</v>
      </c>
      <c r="T3644" s="26">
        <f t="shared" si="340"/>
        <v>0</v>
      </c>
    </row>
    <row r="3645" spans="13:20" ht="15" x14ac:dyDescent="0.3">
      <c r="M3645" s="34">
        <v>3639.5</v>
      </c>
      <c r="N3645" s="34">
        <v>29.4</v>
      </c>
      <c r="O3645" s="32">
        <f t="shared" si="336"/>
        <v>84.92</v>
      </c>
      <c r="P3645" s="37">
        <f t="shared" si="341"/>
        <v>101.904</v>
      </c>
      <c r="Q3645" s="32">
        <f t="shared" si="337"/>
        <v>-29.92</v>
      </c>
      <c r="R3645" s="32">
        <f t="shared" si="338"/>
        <v>-46.903999999999996</v>
      </c>
      <c r="S3645" s="26">
        <f t="shared" si="339"/>
        <v>0</v>
      </c>
      <c r="T3645" s="26">
        <f t="shared" si="340"/>
        <v>0</v>
      </c>
    </row>
    <row r="3646" spans="13:20" ht="15" x14ac:dyDescent="0.3">
      <c r="M3646" s="34">
        <v>3640.5</v>
      </c>
      <c r="N3646" s="34">
        <v>30</v>
      </c>
      <c r="O3646" s="32">
        <f t="shared" si="336"/>
        <v>86</v>
      </c>
      <c r="P3646" s="37">
        <f t="shared" si="341"/>
        <v>103.2</v>
      </c>
      <c r="Q3646" s="32">
        <f t="shared" si="337"/>
        <v>-31</v>
      </c>
      <c r="R3646" s="32">
        <f t="shared" si="338"/>
        <v>-48.2</v>
      </c>
      <c r="S3646" s="26">
        <f t="shared" si="339"/>
        <v>0</v>
      </c>
      <c r="T3646" s="26">
        <f t="shared" si="340"/>
        <v>0</v>
      </c>
    </row>
    <row r="3647" spans="13:20" ht="15" x14ac:dyDescent="0.3">
      <c r="M3647" s="34">
        <v>3641.5</v>
      </c>
      <c r="N3647" s="34">
        <v>28.9</v>
      </c>
      <c r="O3647" s="32">
        <f t="shared" si="336"/>
        <v>84.02</v>
      </c>
      <c r="P3647" s="37">
        <f t="shared" si="341"/>
        <v>100.824</v>
      </c>
      <c r="Q3647" s="32">
        <f t="shared" si="337"/>
        <v>-29.019999999999996</v>
      </c>
      <c r="R3647" s="32">
        <f t="shared" si="338"/>
        <v>-45.823999999999998</v>
      </c>
      <c r="S3647" s="26">
        <f t="shared" si="339"/>
        <v>0</v>
      </c>
      <c r="T3647" s="26">
        <f t="shared" si="340"/>
        <v>0</v>
      </c>
    </row>
    <row r="3648" spans="13:20" ht="15" x14ac:dyDescent="0.3">
      <c r="M3648" s="34">
        <v>3642.5</v>
      </c>
      <c r="N3648" s="34">
        <v>27.8</v>
      </c>
      <c r="O3648" s="32">
        <f t="shared" si="336"/>
        <v>82.039999999999992</v>
      </c>
      <c r="P3648" s="37">
        <f t="shared" si="341"/>
        <v>98.447999999999993</v>
      </c>
      <c r="Q3648" s="32">
        <f t="shared" si="337"/>
        <v>-27.039999999999992</v>
      </c>
      <c r="R3648" s="32">
        <f t="shared" si="338"/>
        <v>-43.447999999999993</v>
      </c>
      <c r="S3648" s="26">
        <f t="shared" si="339"/>
        <v>0</v>
      </c>
      <c r="T3648" s="26">
        <f t="shared" si="340"/>
        <v>0</v>
      </c>
    </row>
    <row r="3649" spans="13:20" ht="15" x14ac:dyDescent="0.3">
      <c r="M3649" s="34">
        <v>3643.5</v>
      </c>
      <c r="N3649" s="34">
        <v>26.7</v>
      </c>
      <c r="O3649" s="32">
        <f t="shared" si="336"/>
        <v>80.06</v>
      </c>
      <c r="P3649" s="37">
        <f t="shared" si="341"/>
        <v>96.072000000000003</v>
      </c>
      <c r="Q3649" s="32">
        <f t="shared" si="337"/>
        <v>-25.060000000000002</v>
      </c>
      <c r="R3649" s="32">
        <f t="shared" si="338"/>
        <v>-41.072000000000003</v>
      </c>
      <c r="S3649" s="26">
        <f t="shared" si="339"/>
        <v>0</v>
      </c>
      <c r="T3649" s="26">
        <f t="shared" si="340"/>
        <v>0</v>
      </c>
    </row>
    <row r="3650" spans="13:20" ht="15" x14ac:dyDescent="0.3">
      <c r="M3650" s="34">
        <v>3644.5</v>
      </c>
      <c r="N3650" s="34">
        <v>26.1</v>
      </c>
      <c r="O3650" s="32">
        <f t="shared" si="336"/>
        <v>78.98</v>
      </c>
      <c r="P3650" s="37">
        <f t="shared" si="341"/>
        <v>94.775999999999996</v>
      </c>
      <c r="Q3650" s="32">
        <f t="shared" si="337"/>
        <v>-23.980000000000004</v>
      </c>
      <c r="R3650" s="32">
        <f t="shared" si="338"/>
        <v>-39.775999999999996</v>
      </c>
      <c r="S3650" s="26">
        <f t="shared" si="339"/>
        <v>0</v>
      </c>
      <c r="T3650" s="26">
        <f t="shared" si="340"/>
        <v>0</v>
      </c>
    </row>
    <row r="3651" spans="13:20" ht="15" x14ac:dyDescent="0.3">
      <c r="M3651" s="34">
        <v>3645.5</v>
      </c>
      <c r="N3651" s="34">
        <v>25</v>
      </c>
      <c r="O3651" s="32">
        <f t="shared" si="336"/>
        <v>77</v>
      </c>
      <c r="P3651" s="37">
        <f t="shared" si="341"/>
        <v>92.399999999999991</v>
      </c>
      <c r="Q3651" s="32">
        <f t="shared" si="337"/>
        <v>-22</v>
      </c>
      <c r="R3651" s="32">
        <f t="shared" si="338"/>
        <v>-37.399999999999991</v>
      </c>
      <c r="S3651" s="26">
        <f t="shared" si="339"/>
        <v>0</v>
      </c>
      <c r="T3651" s="26">
        <f t="shared" si="340"/>
        <v>0</v>
      </c>
    </row>
    <row r="3652" spans="13:20" ht="15" x14ac:dyDescent="0.3">
      <c r="M3652" s="34">
        <v>3646.5</v>
      </c>
      <c r="N3652" s="34">
        <v>24.4</v>
      </c>
      <c r="O3652" s="32">
        <f t="shared" si="336"/>
        <v>75.92</v>
      </c>
      <c r="P3652" s="37">
        <f t="shared" si="341"/>
        <v>91.103999999999999</v>
      </c>
      <c r="Q3652" s="32">
        <f t="shared" si="337"/>
        <v>-20.92</v>
      </c>
      <c r="R3652" s="32">
        <f t="shared" si="338"/>
        <v>-36.103999999999999</v>
      </c>
      <c r="S3652" s="26">
        <f t="shared" si="339"/>
        <v>0</v>
      </c>
      <c r="T3652" s="26">
        <f t="shared" si="340"/>
        <v>0</v>
      </c>
    </row>
    <row r="3653" spans="13:20" ht="15" x14ac:dyDescent="0.3">
      <c r="M3653" s="34">
        <v>3647.5</v>
      </c>
      <c r="N3653" s="34">
        <v>22.8</v>
      </c>
      <c r="O3653" s="32">
        <f t="shared" si="336"/>
        <v>73.039999999999992</v>
      </c>
      <c r="P3653" s="37">
        <f t="shared" si="341"/>
        <v>87.647999999999982</v>
      </c>
      <c r="Q3653" s="32">
        <f t="shared" si="337"/>
        <v>-18.039999999999992</v>
      </c>
      <c r="R3653" s="32">
        <f t="shared" si="338"/>
        <v>-32.647999999999982</v>
      </c>
      <c r="S3653" s="26">
        <f t="shared" si="339"/>
        <v>0</v>
      </c>
      <c r="T3653" s="26">
        <f t="shared" si="340"/>
        <v>0</v>
      </c>
    </row>
    <row r="3654" spans="13:20" ht="15" x14ac:dyDescent="0.3">
      <c r="M3654" s="34">
        <v>3648.5</v>
      </c>
      <c r="N3654" s="34">
        <v>20</v>
      </c>
      <c r="O3654" s="32">
        <f t="shared" ref="O3654:O3717" si="342">CONVERT(N3654,"C","F")</f>
        <v>68</v>
      </c>
      <c r="P3654" s="37">
        <f t="shared" si="341"/>
        <v>81.599999999999994</v>
      </c>
      <c r="Q3654" s="32">
        <f t="shared" ref="Q3654:Q3717" si="343">$L$3-O3654</f>
        <v>-13</v>
      </c>
      <c r="R3654" s="32">
        <f t="shared" ref="R3654:R3717" si="344">$L$3-P3654</f>
        <v>-26.599999999999994</v>
      </c>
      <c r="S3654" s="26">
        <f t="shared" ref="S3654:S3717" si="345">IF(O3654&lt;=$L$3, 1, 0)</f>
        <v>0</v>
      </c>
      <c r="T3654" s="26">
        <f t="shared" ref="T3654:T3717" si="346">IF(P3654&lt;=$L$3, 1, 0)</f>
        <v>0</v>
      </c>
    </row>
    <row r="3655" spans="13:20" ht="15" x14ac:dyDescent="0.3">
      <c r="M3655" s="34">
        <v>3649.5</v>
      </c>
      <c r="N3655" s="34">
        <v>20</v>
      </c>
      <c r="O3655" s="32">
        <f t="shared" si="342"/>
        <v>68</v>
      </c>
      <c r="P3655" s="37">
        <f t="shared" ref="P3655:P3718" si="347">O3655*1.2</f>
        <v>81.599999999999994</v>
      </c>
      <c r="Q3655" s="32">
        <f t="shared" si="343"/>
        <v>-13</v>
      </c>
      <c r="R3655" s="32">
        <f t="shared" si="344"/>
        <v>-26.599999999999994</v>
      </c>
      <c r="S3655" s="26">
        <f t="shared" si="345"/>
        <v>0</v>
      </c>
      <c r="T3655" s="26">
        <f t="shared" si="346"/>
        <v>0</v>
      </c>
    </row>
    <row r="3656" spans="13:20" ht="15" x14ac:dyDescent="0.3">
      <c r="M3656" s="34">
        <v>3650.5</v>
      </c>
      <c r="N3656" s="34">
        <v>20.6</v>
      </c>
      <c r="O3656" s="32">
        <f t="shared" si="342"/>
        <v>69.080000000000013</v>
      </c>
      <c r="P3656" s="37">
        <f t="shared" si="347"/>
        <v>82.896000000000015</v>
      </c>
      <c r="Q3656" s="32">
        <f t="shared" si="343"/>
        <v>-14.080000000000013</v>
      </c>
      <c r="R3656" s="32">
        <f t="shared" si="344"/>
        <v>-27.896000000000015</v>
      </c>
      <c r="S3656" s="26">
        <f t="shared" si="345"/>
        <v>0</v>
      </c>
      <c r="T3656" s="26">
        <f t="shared" si="346"/>
        <v>0</v>
      </c>
    </row>
    <row r="3657" spans="13:20" ht="15" x14ac:dyDescent="0.3">
      <c r="M3657" s="34">
        <v>3651.5</v>
      </c>
      <c r="N3657" s="34">
        <v>20</v>
      </c>
      <c r="O3657" s="32">
        <f t="shared" si="342"/>
        <v>68</v>
      </c>
      <c r="P3657" s="37">
        <f t="shared" si="347"/>
        <v>81.599999999999994</v>
      </c>
      <c r="Q3657" s="32">
        <f t="shared" si="343"/>
        <v>-13</v>
      </c>
      <c r="R3657" s="32">
        <f t="shared" si="344"/>
        <v>-26.599999999999994</v>
      </c>
      <c r="S3657" s="26">
        <f t="shared" si="345"/>
        <v>0</v>
      </c>
      <c r="T3657" s="26">
        <f t="shared" si="346"/>
        <v>0</v>
      </c>
    </row>
    <row r="3658" spans="13:20" ht="15" x14ac:dyDescent="0.3">
      <c r="M3658" s="34">
        <v>3652.5</v>
      </c>
      <c r="N3658" s="34">
        <v>20</v>
      </c>
      <c r="O3658" s="32">
        <f t="shared" si="342"/>
        <v>68</v>
      </c>
      <c r="P3658" s="37">
        <f t="shared" si="347"/>
        <v>81.599999999999994</v>
      </c>
      <c r="Q3658" s="32">
        <f t="shared" si="343"/>
        <v>-13</v>
      </c>
      <c r="R3658" s="32">
        <f t="shared" si="344"/>
        <v>-26.599999999999994</v>
      </c>
      <c r="S3658" s="26">
        <f t="shared" si="345"/>
        <v>0</v>
      </c>
      <c r="T3658" s="26">
        <f t="shared" si="346"/>
        <v>0</v>
      </c>
    </row>
    <row r="3659" spans="13:20" ht="15" x14ac:dyDescent="0.3">
      <c r="M3659" s="34">
        <v>3653.5</v>
      </c>
      <c r="N3659" s="34">
        <v>17.2</v>
      </c>
      <c r="O3659" s="32">
        <f t="shared" si="342"/>
        <v>62.96</v>
      </c>
      <c r="P3659" s="37">
        <f t="shared" si="347"/>
        <v>75.551999999999992</v>
      </c>
      <c r="Q3659" s="32">
        <f t="shared" si="343"/>
        <v>-7.9600000000000009</v>
      </c>
      <c r="R3659" s="32">
        <f t="shared" si="344"/>
        <v>-20.551999999999992</v>
      </c>
      <c r="S3659" s="26">
        <f t="shared" si="345"/>
        <v>0</v>
      </c>
      <c r="T3659" s="26">
        <f t="shared" si="346"/>
        <v>0</v>
      </c>
    </row>
    <row r="3660" spans="13:20" ht="15" x14ac:dyDescent="0.3">
      <c r="M3660" s="34">
        <v>3654.5</v>
      </c>
      <c r="N3660" s="34">
        <v>16.7</v>
      </c>
      <c r="O3660" s="32">
        <f t="shared" si="342"/>
        <v>62.06</v>
      </c>
      <c r="P3660" s="37">
        <f t="shared" si="347"/>
        <v>74.471999999999994</v>
      </c>
      <c r="Q3660" s="32">
        <f t="shared" si="343"/>
        <v>-7.0600000000000023</v>
      </c>
      <c r="R3660" s="32">
        <f t="shared" si="344"/>
        <v>-19.471999999999994</v>
      </c>
      <c r="S3660" s="26">
        <f t="shared" si="345"/>
        <v>0</v>
      </c>
      <c r="T3660" s="26">
        <f t="shared" si="346"/>
        <v>0</v>
      </c>
    </row>
    <row r="3661" spans="13:20" ht="15" x14ac:dyDescent="0.3">
      <c r="M3661" s="34">
        <v>3655.5</v>
      </c>
      <c r="N3661" s="34">
        <v>17.8</v>
      </c>
      <c r="O3661" s="32">
        <f t="shared" si="342"/>
        <v>64.039999999999992</v>
      </c>
      <c r="P3661" s="37">
        <f t="shared" si="347"/>
        <v>76.847999999999985</v>
      </c>
      <c r="Q3661" s="32">
        <f t="shared" si="343"/>
        <v>-9.039999999999992</v>
      </c>
      <c r="R3661" s="32">
        <f t="shared" si="344"/>
        <v>-21.847999999999985</v>
      </c>
      <c r="S3661" s="26">
        <f t="shared" si="345"/>
        <v>0</v>
      </c>
      <c r="T3661" s="26">
        <f t="shared" si="346"/>
        <v>0</v>
      </c>
    </row>
    <row r="3662" spans="13:20" ht="15" x14ac:dyDescent="0.3">
      <c r="M3662" s="34">
        <v>3656.5</v>
      </c>
      <c r="N3662" s="34">
        <v>20.6</v>
      </c>
      <c r="O3662" s="32">
        <f t="shared" si="342"/>
        <v>69.080000000000013</v>
      </c>
      <c r="P3662" s="37">
        <f t="shared" si="347"/>
        <v>82.896000000000015</v>
      </c>
      <c r="Q3662" s="32">
        <f t="shared" si="343"/>
        <v>-14.080000000000013</v>
      </c>
      <c r="R3662" s="32">
        <f t="shared" si="344"/>
        <v>-27.896000000000015</v>
      </c>
      <c r="S3662" s="26">
        <f t="shared" si="345"/>
        <v>0</v>
      </c>
      <c r="T3662" s="26">
        <f t="shared" si="346"/>
        <v>0</v>
      </c>
    </row>
    <row r="3663" spans="13:20" ht="15" x14ac:dyDescent="0.3">
      <c r="M3663" s="34">
        <v>3657.5</v>
      </c>
      <c r="N3663" s="34">
        <v>22.2</v>
      </c>
      <c r="O3663" s="32">
        <f t="shared" si="342"/>
        <v>71.960000000000008</v>
      </c>
      <c r="P3663" s="37">
        <f t="shared" si="347"/>
        <v>86.352000000000004</v>
      </c>
      <c r="Q3663" s="32">
        <f t="shared" si="343"/>
        <v>-16.960000000000008</v>
      </c>
      <c r="R3663" s="32">
        <f t="shared" si="344"/>
        <v>-31.352000000000004</v>
      </c>
      <c r="S3663" s="26">
        <f t="shared" si="345"/>
        <v>0</v>
      </c>
      <c r="T3663" s="26">
        <f t="shared" si="346"/>
        <v>0</v>
      </c>
    </row>
    <row r="3664" spans="13:20" ht="15" x14ac:dyDescent="0.3">
      <c r="M3664" s="34">
        <v>3658.5</v>
      </c>
      <c r="N3664" s="34">
        <v>23.3</v>
      </c>
      <c r="O3664" s="32">
        <f t="shared" si="342"/>
        <v>73.94</v>
      </c>
      <c r="P3664" s="37">
        <f t="shared" si="347"/>
        <v>88.727999999999994</v>
      </c>
      <c r="Q3664" s="32">
        <f t="shared" si="343"/>
        <v>-18.939999999999998</v>
      </c>
      <c r="R3664" s="32">
        <f t="shared" si="344"/>
        <v>-33.727999999999994</v>
      </c>
      <c r="S3664" s="26">
        <f t="shared" si="345"/>
        <v>0</v>
      </c>
      <c r="T3664" s="26">
        <f t="shared" si="346"/>
        <v>0</v>
      </c>
    </row>
    <row r="3665" spans="13:20" ht="15" x14ac:dyDescent="0.3">
      <c r="M3665" s="34">
        <v>3659.5</v>
      </c>
      <c r="N3665" s="34">
        <v>23.9</v>
      </c>
      <c r="O3665" s="32">
        <f t="shared" si="342"/>
        <v>75.02</v>
      </c>
      <c r="P3665" s="37">
        <f t="shared" si="347"/>
        <v>90.023999999999987</v>
      </c>
      <c r="Q3665" s="32">
        <f t="shared" si="343"/>
        <v>-20.019999999999996</v>
      </c>
      <c r="R3665" s="32">
        <f t="shared" si="344"/>
        <v>-35.023999999999987</v>
      </c>
      <c r="S3665" s="26">
        <f t="shared" si="345"/>
        <v>0</v>
      </c>
      <c r="T3665" s="26">
        <f t="shared" si="346"/>
        <v>0</v>
      </c>
    </row>
    <row r="3666" spans="13:20" ht="15" x14ac:dyDescent="0.3">
      <c r="M3666" s="34">
        <v>3660.5</v>
      </c>
      <c r="N3666" s="34">
        <v>22.2</v>
      </c>
      <c r="O3666" s="32">
        <f t="shared" si="342"/>
        <v>71.960000000000008</v>
      </c>
      <c r="P3666" s="37">
        <f t="shared" si="347"/>
        <v>86.352000000000004</v>
      </c>
      <c r="Q3666" s="32">
        <f t="shared" si="343"/>
        <v>-16.960000000000008</v>
      </c>
      <c r="R3666" s="32">
        <f t="shared" si="344"/>
        <v>-31.352000000000004</v>
      </c>
      <c r="S3666" s="26">
        <f t="shared" si="345"/>
        <v>0</v>
      </c>
      <c r="T3666" s="26">
        <f t="shared" si="346"/>
        <v>0</v>
      </c>
    </row>
    <row r="3667" spans="13:20" ht="15" x14ac:dyDescent="0.3">
      <c r="M3667" s="34">
        <v>3661.5</v>
      </c>
      <c r="N3667" s="34">
        <v>20</v>
      </c>
      <c r="O3667" s="32">
        <f t="shared" si="342"/>
        <v>68</v>
      </c>
      <c r="P3667" s="37">
        <f t="shared" si="347"/>
        <v>81.599999999999994</v>
      </c>
      <c r="Q3667" s="32">
        <f t="shared" si="343"/>
        <v>-13</v>
      </c>
      <c r="R3667" s="32">
        <f t="shared" si="344"/>
        <v>-26.599999999999994</v>
      </c>
      <c r="S3667" s="26">
        <f t="shared" si="345"/>
        <v>0</v>
      </c>
      <c r="T3667" s="26">
        <f t="shared" si="346"/>
        <v>0</v>
      </c>
    </row>
    <row r="3668" spans="13:20" ht="15" x14ac:dyDescent="0.3">
      <c r="M3668" s="34">
        <v>3662.5</v>
      </c>
      <c r="N3668" s="34">
        <v>22.8</v>
      </c>
      <c r="O3668" s="32">
        <f t="shared" si="342"/>
        <v>73.039999999999992</v>
      </c>
      <c r="P3668" s="37">
        <f t="shared" si="347"/>
        <v>87.647999999999982</v>
      </c>
      <c r="Q3668" s="32">
        <f t="shared" si="343"/>
        <v>-18.039999999999992</v>
      </c>
      <c r="R3668" s="32">
        <f t="shared" si="344"/>
        <v>-32.647999999999982</v>
      </c>
      <c r="S3668" s="26">
        <f t="shared" si="345"/>
        <v>0</v>
      </c>
      <c r="T3668" s="26">
        <f t="shared" si="346"/>
        <v>0</v>
      </c>
    </row>
    <row r="3669" spans="13:20" ht="15" x14ac:dyDescent="0.3">
      <c r="M3669" s="34">
        <v>3663.5</v>
      </c>
      <c r="N3669" s="34">
        <v>21.7</v>
      </c>
      <c r="O3669" s="32">
        <f t="shared" si="342"/>
        <v>71.06</v>
      </c>
      <c r="P3669" s="37">
        <f t="shared" si="347"/>
        <v>85.272000000000006</v>
      </c>
      <c r="Q3669" s="32">
        <f t="shared" si="343"/>
        <v>-16.060000000000002</v>
      </c>
      <c r="R3669" s="32">
        <f t="shared" si="344"/>
        <v>-30.272000000000006</v>
      </c>
      <c r="S3669" s="26">
        <f t="shared" si="345"/>
        <v>0</v>
      </c>
      <c r="T3669" s="26">
        <f t="shared" si="346"/>
        <v>0</v>
      </c>
    </row>
    <row r="3670" spans="13:20" ht="15" x14ac:dyDescent="0.3">
      <c r="M3670" s="34">
        <v>3664.5</v>
      </c>
      <c r="N3670" s="34">
        <v>20</v>
      </c>
      <c r="O3670" s="32">
        <f t="shared" si="342"/>
        <v>68</v>
      </c>
      <c r="P3670" s="37">
        <f t="shared" si="347"/>
        <v>81.599999999999994</v>
      </c>
      <c r="Q3670" s="32">
        <f t="shared" si="343"/>
        <v>-13</v>
      </c>
      <c r="R3670" s="32">
        <f t="shared" si="344"/>
        <v>-26.599999999999994</v>
      </c>
      <c r="S3670" s="26">
        <f t="shared" si="345"/>
        <v>0</v>
      </c>
      <c r="T3670" s="26">
        <f t="shared" si="346"/>
        <v>0</v>
      </c>
    </row>
    <row r="3671" spans="13:20" ht="15" x14ac:dyDescent="0.3">
      <c r="M3671" s="34">
        <v>3665.5</v>
      </c>
      <c r="N3671" s="34">
        <v>19.399999999999999</v>
      </c>
      <c r="O3671" s="32">
        <f t="shared" si="342"/>
        <v>66.92</v>
      </c>
      <c r="P3671" s="37">
        <f t="shared" si="347"/>
        <v>80.304000000000002</v>
      </c>
      <c r="Q3671" s="32">
        <f t="shared" si="343"/>
        <v>-11.920000000000002</v>
      </c>
      <c r="R3671" s="32">
        <f t="shared" si="344"/>
        <v>-25.304000000000002</v>
      </c>
      <c r="S3671" s="26">
        <f t="shared" si="345"/>
        <v>0</v>
      </c>
      <c r="T3671" s="26">
        <f t="shared" si="346"/>
        <v>0</v>
      </c>
    </row>
    <row r="3672" spans="13:20" ht="15" x14ac:dyDescent="0.3">
      <c r="M3672" s="34">
        <v>3666.5</v>
      </c>
      <c r="N3672" s="34">
        <v>17.8</v>
      </c>
      <c r="O3672" s="32">
        <f t="shared" si="342"/>
        <v>64.039999999999992</v>
      </c>
      <c r="P3672" s="37">
        <f t="shared" si="347"/>
        <v>76.847999999999985</v>
      </c>
      <c r="Q3672" s="32">
        <f t="shared" si="343"/>
        <v>-9.039999999999992</v>
      </c>
      <c r="R3672" s="32">
        <f t="shared" si="344"/>
        <v>-21.847999999999985</v>
      </c>
      <c r="S3672" s="26">
        <f t="shared" si="345"/>
        <v>0</v>
      </c>
      <c r="T3672" s="26">
        <f t="shared" si="346"/>
        <v>0</v>
      </c>
    </row>
    <row r="3673" spans="13:20" ht="15" x14ac:dyDescent="0.3">
      <c r="M3673" s="34">
        <v>3667.5</v>
      </c>
      <c r="N3673" s="34">
        <v>16.7</v>
      </c>
      <c r="O3673" s="32">
        <f t="shared" si="342"/>
        <v>62.06</v>
      </c>
      <c r="P3673" s="37">
        <f t="shared" si="347"/>
        <v>74.471999999999994</v>
      </c>
      <c r="Q3673" s="32">
        <f t="shared" si="343"/>
        <v>-7.0600000000000023</v>
      </c>
      <c r="R3673" s="32">
        <f t="shared" si="344"/>
        <v>-19.471999999999994</v>
      </c>
      <c r="S3673" s="26">
        <f t="shared" si="345"/>
        <v>0</v>
      </c>
      <c r="T3673" s="26">
        <f t="shared" si="346"/>
        <v>0</v>
      </c>
    </row>
    <row r="3674" spans="13:20" ht="15" x14ac:dyDescent="0.3">
      <c r="M3674" s="34">
        <v>3668.5</v>
      </c>
      <c r="N3674" s="34">
        <v>16.100000000000001</v>
      </c>
      <c r="O3674" s="32">
        <f t="shared" si="342"/>
        <v>60.980000000000004</v>
      </c>
      <c r="P3674" s="37">
        <f t="shared" si="347"/>
        <v>73.176000000000002</v>
      </c>
      <c r="Q3674" s="32">
        <f t="shared" si="343"/>
        <v>-5.980000000000004</v>
      </c>
      <c r="R3674" s="32">
        <f t="shared" si="344"/>
        <v>-18.176000000000002</v>
      </c>
      <c r="S3674" s="26">
        <f t="shared" si="345"/>
        <v>0</v>
      </c>
      <c r="T3674" s="26">
        <f t="shared" si="346"/>
        <v>0</v>
      </c>
    </row>
    <row r="3675" spans="13:20" ht="15" x14ac:dyDescent="0.3">
      <c r="M3675" s="34">
        <v>3669.5</v>
      </c>
      <c r="N3675" s="34">
        <v>15</v>
      </c>
      <c r="O3675" s="32">
        <f t="shared" si="342"/>
        <v>59</v>
      </c>
      <c r="P3675" s="37">
        <f t="shared" si="347"/>
        <v>70.8</v>
      </c>
      <c r="Q3675" s="32">
        <f t="shared" si="343"/>
        <v>-4</v>
      </c>
      <c r="R3675" s="32">
        <f t="shared" si="344"/>
        <v>-15.799999999999997</v>
      </c>
      <c r="S3675" s="26">
        <f t="shared" si="345"/>
        <v>0</v>
      </c>
      <c r="T3675" s="26">
        <f t="shared" si="346"/>
        <v>0</v>
      </c>
    </row>
    <row r="3676" spans="13:20" ht="15" x14ac:dyDescent="0.3">
      <c r="M3676" s="34">
        <v>3670.5</v>
      </c>
      <c r="N3676" s="34">
        <v>15</v>
      </c>
      <c r="O3676" s="32">
        <f t="shared" si="342"/>
        <v>59</v>
      </c>
      <c r="P3676" s="37">
        <f t="shared" si="347"/>
        <v>70.8</v>
      </c>
      <c r="Q3676" s="32">
        <f t="shared" si="343"/>
        <v>-4</v>
      </c>
      <c r="R3676" s="32">
        <f t="shared" si="344"/>
        <v>-15.799999999999997</v>
      </c>
      <c r="S3676" s="26">
        <f t="shared" si="345"/>
        <v>0</v>
      </c>
      <c r="T3676" s="26">
        <f t="shared" si="346"/>
        <v>0</v>
      </c>
    </row>
    <row r="3677" spans="13:20" ht="15" x14ac:dyDescent="0.3">
      <c r="M3677" s="34">
        <v>3671.5</v>
      </c>
      <c r="N3677" s="34">
        <v>14.4</v>
      </c>
      <c r="O3677" s="32">
        <f t="shared" si="342"/>
        <v>57.92</v>
      </c>
      <c r="P3677" s="37">
        <f t="shared" si="347"/>
        <v>69.504000000000005</v>
      </c>
      <c r="Q3677" s="32">
        <f t="shared" si="343"/>
        <v>-2.9200000000000017</v>
      </c>
      <c r="R3677" s="32">
        <f t="shared" si="344"/>
        <v>-14.504000000000005</v>
      </c>
      <c r="S3677" s="26">
        <f t="shared" si="345"/>
        <v>0</v>
      </c>
      <c r="T3677" s="26">
        <f t="shared" si="346"/>
        <v>0</v>
      </c>
    </row>
    <row r="3678" spans="13:20" ht="15" x14ac:dyDescent="0.3">
      <c r="M3678" s="34">
        <v>3672.5</v>
      </c>
      <c r="N3678" s="34">
        <v>13.9</v>
      </c>
      <c r="O3678" s="32">
        <f t="shared" si="342"/>
        <v>57.019999999999996</v>
      </c>
      <c r="P3678" s="37">
        <f t="shared" si="347"/>
        <v>68.423999999999992</v>
      </c>
      <c r="Q3678" s="32">
        <f t="shared" si="343"/>
        <v>-2.019999999999996</v>
      </c>
      <c r="R3678" s="32">
        <f t="shared" si="344"/>
        <v>-13.423999999999992</v>
      </c>
      <c r="S3678" s="26">
        <f t="shared" si="345"/>
        <v>0</v>
      </c>
      <c r="T3678" s="26">
        <f t="shared" si="346"/>
        <v>0</v>
      </c>
    </row>
    <row r="3679" spans="13:20" ht="15" x14ac:dyDescent="0.3">
      <c r="M3679" s="34">
        <v>3673.5</v>
      </c>
      <c r="N3679" s="34">
        <v>13.3</v>
      </c>
      <c r="O3679" s="32">
        <f t="shared" si="342"/>
        <v>55.94</v>
      </c>
      <c r="P3679" s="37">
        <f t="shared" si="347"/>
        <v>67.128</v>
      </c>
      <c r="Q3679" s="32">
        <f t="shared" si="343"/>
        <v>-0.93999999999999773</v>
      </c>
      <c r="R3679" s="32">
        <f t="shared" si="344"/>
        <v>-12.128</v>
      </c>
      <c r="S3679" s="26">
        <f t="shared" si="345"/>
        <v>0</v>
      </c>
      <c r="T3679" s="26">
        <f t="shared" si="346"/>
        <v>0</v>
      </c>
    </row>
    <row r="3680" spans="13:20" ht="15" x14ac:dyDescent="0.3">
      <c r="M3680" s="34">
        <v>3674.5</v>
      </c>
      <c r="N3680" s="34">
        <v>12.2</v>
      </c>
      <c r="O3680" s="32">
        <f t="shared" si="342"/>
        <v>53.96</v>
      </c>
      <c r="P3680" s="37">
        <f t="shared" si="347"/>
        <v>64.751999999999995</v>
      </c>
      <c r="Q3680" s="32">
        <f t="shared" si="343"/>
        <v>1.0399999999999991</v>
      </c>
      <c r="R3680" s="32">
        <f t="shared" si="344"/>
        <v>-9.7519999999999953</v>
      </c>
      <c r="S3680" s="26">
        <f t="shared" si="345"/>
        <v>1</v>
      </c>
      <c r="T3680" s="26">
        <f t="shared" si="346"/>
        <v>0</v>
      </c>
    </row>
    <row r="3681" spans="13:20" ht="15" x14ac:dyDescent="0.3">
      <c r="M3681" s="34">
        <v>3675.5</v>
      </c>
      <c r="N3681" s="34">
        <v>12.2</v>
      </c>
      <c r="O3681" s="32">
        <f t="shared" si="342"/>
        <v>53.96</v>
      </c>
      <c r="P3681" s="37">
        <f t="shared" si="347"/>
        <v>64.751999999999995</v>
      </c>
      <c r="Q3681" s="32">
        <f t="shared" si="343"/>
        <v>1.0399999999999991</v>
      </c>
      <c r="R3681" s="32">
        <f t="shared" si="344"/>
        <v>-9.7519999999999953</v>
      </c>
      <c r="S3681" s="26">
        <f t="shared" si="345"/>
        <v>1</v>
      </c>
      <c r="T3681" s="26">
        <f t="shared" si="346"/>
        <v>0</v>
      </c>
    </row>
    <row r="3682" spans="13:20" ht="15" x14ac:dyDescent="0.3">
      <c r="M3682" s="34">
        <v>3676.5</v>
      </c>
      <c r="N3682" s="34">
        <v>11.7</v>
      </c>
      <c r="O3682" s="32">
        <f t="shared" si="342"/>
        <v>53.06</v>
      </c>
      <c r="P3682" s="37">
        <f t="shared" si="347"/>
        <v>63.671999999999997</v>
      </c>
      <c r="Q3682" s="32">
        <f t="shared" si="343"/>
        <v>1.9399999999999977</v>
      </c>
      <c r="R3682" s="32">
        <f t="shared" si="344"/>
        <v>-8.671999999999997</v>
      </c>
      <c r="S3682" s="26">
        <f t="shared" si="345"/>
        <v>1</v>
      </c>
      <c r="T3682" s="26">
        <f t="shared" si="346"/>
        <v>0</v>
      </c>
    </row>
    <row r="3683" spans="13:20" ht="15" x14ac:dyDescent="0.3">
      <c r="M3683" s="34">
        <v>3677.5</v>
      </c>
      <c r="N3683" s="34">
        <v>12.2</v>
      </c>
      <c r="O3683" s="32">
        <f t="shared" si="342"/>
        <v>53.96</v>
      </c>
      <c r="P3683" s="37">
        <f t="shared" si="347"/>
        <v>64.751999999999995</v>
      </c>
      <c r="Q3683" s="32">
        <f t="shared" si="343"/>
        <v>1.0399999999999991</v>
      </c>
      <c r="R3683" s="32">
        <f t="shared" si="344"/>
        <v>-9.7519999999999953</v>
      </c>
      <c r="S3683" s="26">
        <f t="shared" si="345"/>
        <v>1</v>
      </c>
      <c r="T3683" s="26">
        <f t="shared" si="346"/>
        <v>0</v>
      </c>
    </row>
    <row r="3684" spans="13:20" ht="15" x14ac:dyDescent="0.3">
      <c r="M3684" s="34">
        <v>3678.5</v>
      </c>
      <c r="N3684" s="34">
        <v>13.3</v>
      </c>
      <c r="O3684" s="32">
        <f t="shared" si="342"/>
        <v>55.94</v>
      </c>
      <c r="P3684" s="37">
        <f t="shared" si="347"/>
        <v>67.128</v>
      </c>
      <c r="Q3684" s="32">
        <f t="shared" si="343"/>
        <v>-0.93999999999999773</v>
      </c>
      <c r="R3684" s="32">
        <f t="shared" si="344"/>
        <v>-12.128</v>
      </c>
      <c r="S3684" s="26">
        <f t="shared" si="345"/>
        <v>0</v>
      </c>
      <c r="T3684" s="26">
        <f t="shared" si="346"/>
        <v>0</v>
      </c>
    </row>
    <row r="3685" spans="13:20" ht="15" x14ac:dyDescent="0.3">
      <c r="M3685" s="34">
        <v>3679.5</v>
      </c>
      <c r="N3685" s="34">
        <v>14.4</v>
      </c>
      <c r="O3685" s="32">
        <f t="shared" si="342"/>
        <v>57.92</v>
      </c>
      <c r="P3685" s="37">
        <f t="shared" si="347"/>
        <v>69.504000000000005</v>
      </c>
      <c r="Q3685" s="32">
        <f t="shared" si="343"/>
        <v>-2.9200000000000017</v>
      </c>
      <c r="R3685" s="32">
        <f t="shared" si="344"/>
        <v>-14.504000000000005</v>
      </c>
      <c r="S3685" s="26">
        <f t="shared" si="345"/>
        <v>0</v>
      </c>
      <c r="T3685" s="26">
        <f t="shared" si="346"/>
        <v>0</v>
      </c>
    </row>
    <row r="3686" spans="13:20" ht="15" x14ac:dyDescent="0.3">
      <c r="M3686" s="34">
        <v>3680.5</v>
      </c>
      <c r="N3686" s="34">
        <v>15.6</v>
      </c>
      <c r="O3686" s="32">
        <f t="shared" si="342"/>
        <v>60.08</v>
      </c>
      <c r="P3686" s="37">
        <f t="shared" si="347"/>
        <v>72.095999999999989</v>
      </c>
      <c r="Q3686" s="32">
        <f t="shared" si="343"/>
        <v>-5.0799999999999983</v>
      </c>
      <c r="R3686" s="32">
        <f t="shared" si="344"/>
        <v>-17.095999999999989</v>
      </c>
      <c r="S3686" s="26">
        <f t="shared" si="345"/>
        <v>0</v>
      </c>
      <c r="T3686" s="26">
        <f t="shared" si="346"/>
        <v>0</v>
      </c>
    </row>
    <row r="3687" spans="13:20" ht="15" x14ac:dyDescent="0.3">
      <c r="M3687" s="34">
        <v>3681.5</v>
      </c>
      <c r="N3687" s="34">
        <v>17.2</v>
      </c>
      <c r="O3687" s="32">
        <f t="shared" si="342"/>
        <v>62.96</v>
      </c>
      <c r="P3687" s="37">
        <f t="shared" si="347"/>
        <v>75.551999999999992</v>
      </c>
      <c r="Q3687" s="32">
        <f t="shared" si="343"/>
        <v>-7.9600000000000009</v>
      </c>
      <c r="R3687" s="32">
        <f t="shared" si="344"/>
        <v>-20.551999999999992</v>
      </c>
      <c r="S3687" s="26">
        <f t="shared" si="345"/>
        <v>0</v>
      </c>
      <c r="T3687" s="26">
        <f t="shared" si="346"/>
        <v>0</v>
      </c>
    </row>
    <row r="3688" spans="13:20" ht="15" x14ac:dyDescent="0.3">
      <c r="M3688" s="34">
        <v>3682.5</v>
      </c>
      <c r="N3688" s="34">
        <v>17.8</v>
      </c>
      <c r="O3688" s="32">
        <f t="shared" si="342"/>
        <v>64.039999999999992</v>
      </c>
      <c r="P3688" s="37">
        <f t="shared" si="347"/>
        <v>76.847999999999985</v>
      </c>
      <c r="Q3688" s="32">
        <f t="shared" si="343"/>
        <v>-9.039999999999992</v>
      </c>
      <c r="R3688" s="32">
        <f t="shared" si="344"/>
        <v>-21.847999999999985</v>
      </c>
      <c r="S3688" s="26">
        <f t="shared" si="345"/>
        <v>0</v>
      </c>
      <c r="T3688" s="26">
        <f t="shared" si="346"/>
        <v>0</v>
      </c>
    </row>
    <row r="3689" spans="13:20" ht="15" x14ac:dyDescent="0.3">
      <c r="M3689" s="34">
        <v>3683.5</v>
      </c>
      <c r="N3689" s="34">
        <v>19.399999999999999</v>
      </c>
      <c r="O3689" s="32">
        <f t="shared" si="342"/>
        <v>66.92</v>
      </c>
      <c r="P3689" s="37">
        <f t="shared" si="347"/>
        <v>80.304000000000002</v>
      </c>
      <c r="Q3689" s="32">
        <f t="shared" si="343"/>
        <v>-11.920000000000002</v>
      </c>
      <c r="R3689" s="32">
        <f t="shared" si="344"/>
        <v>-25.304000000000002</v>
      </c>
      <c r="S3689" s="26">
        <f t="shared" si="345"/>
        <v>0</v>
      </c>
      <c r="T3689" s="26">
        <f t="shared" si="346"/>
        <v>0</v>
      </c>
    </row>
    <row r="3690" spans="13:20" ht="15" x14ac:dyDescent="0.3">
      <c r="M3690" s="34">
        <v>3684.5</v>
      </c>
      <c r="N3690" s="34">
        <v>20</v>
      </c>
      <c r="O3690" s="32">
        <f t="shared" si="342"/>
        <v>68</v>
      </c>
      <c r="P3690" s="37">
        <f t="shared" si="347"/>
        <v>81.599999999999994</v>
      </c>
      <c r="Q3690" s="32">
        <f t="shared" si="343"/>
        <v>-13</v>
      </c>
      <c r="R3690" s="32">
        <f t="shared" si="344"/>
        <v>-26.599999999999994</v>
      </c>
      <c r="S3690" s="26">
        <f t="shared" si="345"/>
        <v>0</v>
      </c>
      <c r="T3690" s="26">
        <f t="shared" si="346"/>
        <v>0</v>
      </c>
    </row>
    <row r="3691" spans="13:20" ht="15" x14ac:dyDescent="0.3">
      <c r="M3691" s="34">
        <v>3685.5</v>
      </c>
      <c r="N3691" s="34">
        <v>21.1</v>
      </c>
      <c r="O3691" s="32">
        <f t="shared" si="342"/>
        <v>69.98</v>
      </c>
      <c r="P3691" s="37">
        <f t="shared" si="347"/>
        <v>83.975999999999999</v>
      </c>
      <c r="Q3691" s="32">
        <f t="shared" si="343"/>
        <v>-14.980000000000004</v>
      </c>
      <c r="R3691" s="32">
        <f t="shared" si="344"/>
        <v>-28.975999999999999</v>
      </c>
      <c r="S3691" s="26">
        <f t="shared" si="345"/>
        <v>0</v>
      </c>
      <c r="T3691" s="26">
        <f t="shared" si="346"/>
        <v>0</v>
      </c>
    </row>
    <row r="3692" spans="13:20" ht="15" x14ac:dyDescent="0.3">
      <c r="M3692" s="34">
        <v>3686.5</v>
      </c>
      <c r="N3692" s="34">
        <v>21.7</v>
      </c>
      <c r="O3692" s="32">
        <f t="shared" si="342"/>
        <v>71.06</v>
      </c>
      <c r="P3692" s="37">
        <f t="shared" si="347"/>
        <v>85.272000000000006</v>
      </c>
      <c r="Q3692" s="32">
        <f t="shared" si="343"/>
        <v>-16.060000000000002</v>
      </c>
      <c r="R3692" s="32">
        <f t="shared" si="344"/>
        <v>-30.272000000000006</v>
      </c>
      <c r="S3692" s="26">
        <f t="shared" si="345"/>
        <v>0</v>
      </c>
      <c r="T3692" s="26">
        <f t="shared" si="346"/>
        <v>0</v>
      </c>
    </row>
    <row r="3693" spans="13:20" ht="15" x14ac:dyDescent="0.3">
      <c r="M3693" s="34">
        <v>3687.5</v>
      </c>
      <c r="N3693" s="34">
        <v>21.1</v>
      </c>
      <c r="O3693" s="32">
        <f t="shared" si="342"/>
        <v>69.98</v>
      </c>
      <c r="P3693" s="37">
        <f t="shared" si="347"/>
        <v>83.975999999999999</v>
      </c>
      <c r="Q3693" s="32">
        <f t="shared" si="343"/>
        <v>-14.980000000000004</v>
      </c>
      <c r="R3693" s="32">
        <f t="shared" si="344"/>
        <v>-28.975999999999999</v>
      </c>
      <c r="S3693" s="26">
        <f t="shared" si="345"/>
        <v>0</v>
      </c>
      <c r="T3693" s="26">
        <f t="shared" si="346"/>
        <v>0</v>
      </c>
    </row>
    <row r="3694" spans="13:20" ht="15" x14ac:dyDescent="0.3">
      <c r="M3694" s="34">
        <v>3688.5</v>
      </c>
      <c r="N3694" s="34">
        <v>21.1</v>
      </c>
      <c r="O3694" s="32">
        <f t="shared" si="342"/>
        <v>69.98</v>
      </c>
      <c r="P3694" s="37">
        <f t="shared" si="347"/>
        <v>83.975999999999999</v>
      </c>
      <c r="Q3694" s="32">
        <f t="shared" si="343"/>
        <v>-14.980000000000004</v>
      </c>
      <c r="R3694" s="32">
        <f t="shared" si="344"/>
        <v>-28.975999999999999</v>
      </c>
      <c r="S3694" s="26">
        <f t="shared" si="345"/>
        <v>0</v>
      </c>
      <c r="T3694" s="26">
        <f t="shared" si="346"/>
        <v>0</v>
      </c>
    </row>
    <row r="3695" spans="13:20" ht="15" x14ac:dyDescent="0.3">
      <c r="M3695" s="34">
        <v>3689.5</v>
      </c>
      <c r="N3695" s="34">
        <v>20.6</v>
      </c>
      <c r="O3695" s="32">
        <f t="shared" si="342"/>
        <v>69.080000000000013</v>
      </c>
      <c r="P3695" s="37">
        <f t="shared" si="347"/>
        <v>82.896000000000015</v>
      </c>
      <c r="Q3695" s="32">
        <f t="shared" si="343"/>
        <v>-14.080000000000013</v>
      </c>
      <c r="R3695" s="32">
        <f t="shared" si="344"/>
        <v>-27.896000000000015</v>
      </c>
      <c r="S3695" s="26">
        <f t="shared" si="345"/>
        <v>0</v>
      </c>
      <c r="T3695" s="26">
        <f t="shared" si="346"/>
        <v>0</v>
      </c>
    </row>
    <row r="3696" spans="13:20" ht="15" x14ac:dyDescent="0.3">
      <c r="M3696" s="34">
        <v>3690.5</v>
      </c>
      <c r="N3696" s="34">
        <v>19.399999999999999</v>
      </c>
      <c r="O3696" s="32">
        <f t="shared" si="342"/>
        <v>66.92</v>
      </c>
      <c r="P3696" s="37">
        <f t="shared" si="347"/>
        <v>80.304000000000002</v>
      </c>
      <c r="Q3696" s="32">
        <f t="shared" si="343"/>
        <v>-11.920000000000002</v>
      </c>
      <c r="R3696" s="32">
        <f t="shared" si="344"/>
        <v>-25.304000000000002</v>
      </c>
      <c r="S3696" s="26">
        <f t="shared" si="345"/>
        <v>0</v>
      </c>
      <c r="T3696" s="26">
        <f t="shared" si="346"/>
        <v>0</v>
      </c>
    </row>
    <row r="3697" spans="13:20" ht="15" x14ac:dyDescent="0.3">
      <c r="M3697" s="34">
        <v>3691.5</v>
      </c>
      <c r="N3697" s="34">
        <v>18.3</v>
      </c>
      <c r="O3697" s="32">
        <f t="shared" si="342"/>
        <v>64.94</v>
      </c>
      <c r="P3697" s="37">
        <f t="shared" si="347"/>
        <v>77.927999999999997</v>
      </c>
      <c r="Q3697" s="32">
        <f t="shared" si="343"/>
        <v>-9.9399999999999977</v>
      </c>
      <c r="R3697" s="32">
        <f t="shared" si="344"/>
        <v>-22.927999999999997</v>
      </c>
      <c r="S3697" s="26">
        <f t="shared" si="345"/>
        <v>0</v>
      </c>
      <c r="T3697" s="26">
        <f t="shared" si="346"/>
        <v>0</v>
      </c>
    </row>
    <row r="3698" spans="13:20" ht="15" x14ac:dyDescent="0.3">
      <c r="M3698" s="34">
        <v>3692.5</v>
      </c>
      <c r="N3698" s="34">
        <v>15.6</v>
      </c>
      <c r="O3698" s="32">
        <f t="shared" si="342"/>
        <v>60.08</v>
      </c>
      <c r="P3698" s="37">
        <f t="shared" si="347"/>
        <v>72.095999999999989</v>
      </c>
      <c r="Q3698" s="32">
        <f t="shared" si="343"/>
        <v>-5.0799999999999983</v>
      </c>
      <c r="R3698" s="32">
        <f t="shared" si="344"/>
        <v>-17.095999999999989</v>
      </c>
      <c r="S3698" s="26">
        <f t="shared" si="345"/>
        <v>0</v>
      </c>
      <c r="T3698" s="26">
        <f t="shared" si="346"/>
        <v>0</v>
      </c>
    </row>
    <row r="3699" spans="13:20" ht="15" x14ac:dyDescent="0.3">
      <c r="M3699" s="34">
        <v>3693.5</v>
      </c>
      <c r="N3699" s="34">
        <v>15</v>
      </c>
      <c r="O3699" s="32">
        <f t="shared" si="342"/>
        <v>59</v>
      </c>
      <c r="P3699" s="37">
        <f t="shared" si="347"/>
        <v>70.8</v>
      </c>
      <c r="Q3699" s="32">
        <f t="shared" si="343"/>
        <v>-4</v>
      </c>
      <c r="R3699" s="32">
        <f t="shared" si="344"/>
        <v>-15.799999999999997</v>
      </c>
      <c r="S3699" s="26">
        <f t="shared" si="345"/>
        <v>0</v>
      </c>
      <c r="T3699" s="26">
        <f t="shared" si="346"/>
        <v>0</v>
      </c>
    </row>
    <row r="3700" spans="13:20" ht="15" x14ac:dyDescent="0.3">
      <c r="M3700" s="34">
        <v>3694.5</v>
      </c>
      <c r="N3700" s="34">
        <v>14.4</v>
      </c>
      <c r="O3700" s="32">
        <f t="shared" si="342"/>
        <v>57.92</v>
      </c>
      <c r="P3700" s="37">
        <f t="shared" si="347"/>
        <v>69.504000000000005</v>
      </c>
      <c r="Q3700" s="32">
        <f t="shared" si="343"/>
        <v>-2.9200000000000017</v>
      </c>
      <c r="R3700" s="32">
        <f t="shared" si="344"/>
        <v>-14.504000000000005</v>
      </c>
      <c r="S3700" s="26">
        <f t="shared" si="345"/>
        <v>0</v>
      </c>
      <c r="T3700" s="26">
        <f t="shared" si="346"/>
        <v>0</v>
      </c>
    </row>
    <row r="3701" spans="13:20" ht="15" x14ac:dyDescent="0.3">
      <c r="M3701" s="34">
        <v>3695.5</v>
      </c>
      <c r="N3701" s="34">
        <v>12.2</v>
      </c>
      <c r="O3701" s="32">
        <f t="shared" si="342"/>
        <v>53.96</v>
      </c>
      <c r="P3701" s="37">
        <f t="shared" si="347"/>
        <v>64.751999999999995</v>
      </c>
      <c r="Q3701" s="32">
        <f t="shared" si="343"/>
        <v>1.0399999999999991</v>
      </c>
      <c r="R3701" s="32">
        <f t="shared" si="344"/>
        <v>-9.7519999999999953</v>
      </c>
      <c r="S3701" s="26">
        <f t="shared" si="345"/>
        <v>1</v>
      </c>
      <c r="T3701" s="26">
        <f t="shared" si="346"/>
        <v>0</v>
      </c>
    </row>
    <row r="3702" spans="13:20" ht="15" x14ac:dyDescent="0.3">
      <c r="M3702" s="34">
        <v>3696.5</v>
      </c>
      <c r="N3702" s="34">
        <v>12.8</v>
      </c>
      <c r="O3702" s="32">
        <f t="shared" si="342"/>
        <v>55.040000000000006</v>
      </c>
      <c r="P3702" s="37">
        <f t="shared" si="347"/>
        <v>66.048000000000002</v>
      </c>
      <c r="Q3702" s="32">
        <f t="shared" si="343"/>
        <v>-4.0000000000006253E-2</v>
      </c>
      <c r="R3702" s="32">
        <f t="shared" si="344"/>
        <v>-11.048000000000002</v>
      </c>
      <c r="S3702" s="26">
        <f t="shared" si="345"/>
        <v>0</v>
      </c>
      <c r="T3702" s="26">
        <f t="shared" si="346"/>
        <v>0</v>
      </c>
    </row>
    <row r="3703" spans="13:20" ht="15" x14ac:dyDescent="0.3">
      <c r="M3703" s="34">
        <v>3697.5</v>
      </c>
      <c r="N3703" s="34">
        <v>11.1</v>
      </c>
      <c r="O3703" s="32">
        <f t="shared" si="342"/>
        <v>51.980000000000004</v>
      </c>
      <c r="P3703" s="37">
        <f t="shared" si="347"/>
        <v>62.376000000000005</v>
      </c>
      <c r="Q3703" s="32">
        <f t="shared" si="343"/>
        <v>3.019999999999996</v>
      </c>
      <c r="R3703" s="32">
        <f t="shared" si="344"/>
        <v>-7.3760000000000048</v>
      </c>
      <c r="S3703" s="26">
        <f t="shared" si="345"/>
        <v>1</v>
      </c>
      <c r="T3703" s="26">
        <f t="shared" si="346"/>
        <v>0</v>
      </c>
    </row>
    <row r="3704" spans="13:20" ht="15" x14ac:dyDescent="0.3">
      <c r="M3704" s="34">
        <v>3698.5</v>
      </c>
      <c r="N3704" s="34">
        <v>11.1</v>
      </c>
      <c r="O3704" s="32">
        <f t="shared" si="342"/>
        <v>51.980000000000004</v>
      </c>
      <c r="P3704" s="37">
        <f t="shared" si="347"/>
        <v>62.376000000000005</v>
      </c>
      <c r="Q3704" s="32">
        <f t="shared" si="343"/>
        <v>3.019999999999996</v>
      </c>
      <c r="R3704" s="32">
        <f t="shared" si="344"/>
        <v>-7.3760000000000048</v>
      </c>
      <c r="S3704" s="26">
        <f t="shared" si="345"/>
        <v>1</v>
      </c>
      <c r="T3704" s="26">
        <f t="shared" si="346"/>
        <v>0</v>
      </c>
    </row>
    <row r="3705" spans="13:20" ht="15" x14ac:dyDescent="0.3">
      <c r="M3705" s="34">
        <v>3699.5</v>
      </c>
      <c r="N3705" s="34">
        <v>11.7</v>
      </c>
      <c r="O3705" s="32">
        <f t="shared" si="342"/>
        <v>53.06</v>
      </c>
      <c r="P3705" s="37">
        <f t="shared" si="347"/>
        <v>63.671999999999997</v>
      </c>
      <c r="Q3705" s="32">
        <f t="shared" si="343"/>
        <v>1.9399999999999977</v>
      </c>
      <c r="R3705" s="32">
        <f t="shared" si="344"/>
        <v>-8.671999999999997</v>
      </c>
      <c r="S3705" s="26">
        <f t="shared" si="345"/>
        <v>1</v>
      </c>
      <c r="T3705" s="26">
        <f t="shared" si="346"/>
        <v>0</v>
      </c>
    </row>
    <row r="3706" spans="13:20" ht="15" x14ac:dyDescent="0.3">
      <c r="M3706" s="34">
        <v>3700.5</v>
      </c>
      <c r="N3706" s="34">
        <v>11.1</v>
      </c>
      <c r="O3706" s="32">
        <f t="shared" si="342"/>
        <v>51.980000000000004</v>
      </c>
      <c r="P3706" s="37">
        <f t="shared" si="347"/>
        <v>62.376000000000005</v>
      </c>
      <c r="Q3706" s="32">
        <f t="shared" si="343"/>
        <v>3.019999999999996</v>
      </c>
      <c r="R3706" s="32">
        <f t="shared" si="344"/>
        <v>-7.3760000000000048</v>
      </c>
      <c r="S3706" s="26">
        <f t="shared" si="345"/>
        <v>1</v>
      </c>
      <c r="T3706" s="26">
        <f t="shared" si="346"/>
        <v>0</v>
      </c>
    </row>
    <row r="3707" spans="13:20" ht="15" x14ac:dyDescent="0.3">
      <c r="M3707" s="34">
        <v>3701.5</v>
      </c>
      <c r="N3707" s="34">
        <v>13.3</v>
      </c>
      <c r="O3707" s="32">
        <f t="shared" si="342"/>
        <v>55.94</v>
      </c>
      <c r="P3707" s="37">
        <f t="shared" si="347"/>
        <v>67.128</v>
      </c>
      <c r="Q3707" s="32">
        <f t="shared" si="343"/>
        <v>-0.93999999999999773</v>
      </c>
      <c r="R3707" s="32">
        <f t="shared" si="344"/>
        <v>-12.128</v>
      </c>
      <c r="S3707" s="26">
        <f t="shared" si="345"/>
        <v>0</v>
      </c>
      <c r="T3707" s="26">
        <f t="shared" si="346"/>
        <v>0</v>
      </c>
    </row>
    <row r="3708" spans="13:20" ht="15" x14ac:dyDescent="0.3">
      <c r="M3708" s="34">
        <v>3702.5</v>
      </c>
      <c r="N3708" s="34">
        <v>13.9</v>
      </c>
      <c r="O3708" s="32">
        <f t="shared" si="342"/>
        <v>57.019999999999996</v>
      </c>
      <c r="P3708" s="37">
        <f t="shared" si="347"/>
        <v>68.423999999999992</v>
      </c>
      <c r="Q3708" s="32">
        <f t="shared" si="343"/>
        <v>-2.019999999999996</v>
      </c>
      <c r="R3708" s="32">
        <f t="shared" si="344"/>
        <v>-13.423999999999992</v>
      </c>
      <c r="S3708" s="26">
        <f t="shared" si="345"/>
        <v>0</v>
      </c>
      <c r="T3708" s="26">
        <f t="shared" si="346"/>
        <v>0</v>
      </c>
    </row>
    <row r="3709" spans="13:20" ht="15" x14ac:dyDescent="0.3">
      <c r="M3709" s="34">
        <v>3703.5</v>
      </c>
      <c r="N3709" s="34">
        <v>14.4</v>
      </c>
      <c r="O3709" s="32">
        <f t="shared" si="342"/>
        <v>57.92</v>
      </c>
      <c r="P3709" s="37">
        <f t="shared" si="347"/>
        <v>69.504000000000005</v>
      </c>
      <c r="Q3709" s="32">
        <f t="shared" si="343"/>
        <v>-2.9200000000000017</v>
      </c>
      <c r="R3709" s="32">
        <f t="shared" si="344"/>
        <v>-14.504000000000005</v>
      </c>
      <c r="S3709" s="26">
        <f t="shared" si="345"/>
        <v>0</v>
      </c>
      <c r="T3709" s="26">
        <f t="shared" si="346"/>
        <v>0</v>
      </c>
    </row>
    <row r="3710" spans="13:20" ht="15" x14ac:dyDescent="0.3">
      <c r="M3710" s="34">
        <v>3704.5</v>
      </c>
      <c r="N3710" s="34">
        <v>15.6</v>
      </c>
      <c r="O3710" s="32">
        <f t="shared" si="342"/>
        <v>60.08</v>
      </c>
      <c r="P3710" s="37">
        <f t="shared" si="347"/>
        <v>72.095999999999989</v>
      </c>
      <c r="Q3710" s="32">
        <f t="shared" si="343"/>
        <v>-5.0799999999999983</v>
      </c>
      <c r="R3710" s="32">
        <f t="shared" si="344"/>
        <v>-17.095999999999989</v>
      </c>
      <c r="S3710" s="26">
        <f t="shared" si="345"/>
        <v>0</v>
      </c>
      <c r="T3710" s="26">
        <f t="shared" si="346"/>
        <v>0</v>
      </c>
    </row>
    <row r="3711" spans="13:20" ht="15" x14ac:dyDescent="0.3">
      <c r="M3711" s="34">
        <v>3705.5</v>
      </c>
      <c r="N3711" s="34">
        <v>16.100000000000001</v>
      </c>
      <c r="O3711" s="32">
        <f t="shared" si="342"/>
        <v>60.980000000000004</v>
      </c>
      <c r="P3711" s="37">
        <f t="shared" si="347"/>
        <v>73.176000000000002</v>
      </c>
      <c r="Q3711" s="32">
        <f t="shared" si="343"/>
        <v>-5.980000000000004</v>
      </c>
      <c r="R3711" s="32">
        <f t="shared" si="344"/>
        <v>-18.176000000000002</v>
      </c>
      <c r="S3711" s="26">
        <f t="shared" si="345"/>
        <v>0</v>
      </c>
      <c r="T3711" s="26">
        <f t="shared" si="346"/>
        <v>0</v>
      </c>
    </row>
    <row r="3712" spans="13:20" ht="15" x14ac:dyDescent="0.3">
      <c r="M3712" s="34">
        <v>3706.5</v>
      </c>
      <c r="N3712" s="34">
        <v>16.7</v>
      </c>
      <c r="O3712" s="32">
        <f t="shared" si="342"/>
        <v>62.06</v>
      </c>
      <c r="P3712" s="37">
        <f t="shared" si="347"/>
        <v>74.471999999999994</v>
      </c>
      <c r="Q3712" s="32">
        <f t="shared" si="343"/>
        <v>-7.0600000000000023</v>
      </c>
      <c r="R3712" s="32">
        <f t="shared" si="344"/>
        <v>-19.471999999999994</v>
      </c>
      <c r="S3712" s="26">
        <f t="shared" si="345"/>
        <v>0</v>
      </c>
      <c r="T3712" s="26">
        <f t="shared" si="346"/>
        <v>0</v>
      </c>
    </row>
    <row r="3713" spans="13:20" ht="15" x14ac:dyDescent="0.3">
      <c r="M3713" s="34">
        <v>3707.5</v>
      </c>
      <c r="N3713" s="34">
        <v>17.2</v>
      </c>
      <c r="O3713" s="32">
        <f t="shared" si="342"/>
        <v>62.96</v>
      </c>
      <c r="P3713" s="37">
        <f t="shared" si="347"/>
        <v>75.551999999999992</v>
      </c>
      <c r="Q3713" s="32">
        <f t="shared" si="343"/>
        <v>-7.9600000000000009</v>
      </c>
      <c r="R3713" s="32">
        <f t="shared" si="344"/>
        <v>-20.551999999999992</v>
      </c>
      <c r="S3713" s="26">
        <f t="shared" si="345"/>
        <v>0</v>
      </c>
      <c r="T3713" s="26">
        <f t="shared" si="346"/>
        <v>0</v>
      </c>
    </row>
    <row r="3714" spans="13:20" ht="15" x14ac:dyDescent="0.3">
      <c r="M3714" s="34">
        <v>3708.5</v>
      </c>
      <c r="N3714" s="34">
        <v>17.2</v>
      </c>
      <c r="O3714" s="32">
        <f t="shared" si="342"/>
        <v>62.96</v>
      </c>
      <c r="P3714" s="37">
        <f t="shared" si="347"/>
        <v>75.551999999999992</v>
      </c>
      <c r="Q3714" s="32">
        <f t="shared" si="343"/>
        <v>-7.9600000000000009</v>
      </c>
      <c r="R3714" s="32">
        <f t="shared" si="344"/>
        <v>-20.551999999999992</v>
      </c>
      <c r="S3714" s="26">
        <f t="shared" si="345"/>
        <v>0</v>
      </c>
      <c r="T3714" s="26">
        <f t="shared" si="346"/>
        <v>0</v>
      </c>
    </row>
    <row r="3715" spans="13:20" ht="15" x14ac:dyDescent="0.3">
      <c r="M3715" s="34">
        <v>3709.5</v>
      </c>
      <c r="N3715" s="34">
        <v>17.2</v>
      </c>
      <c r="O3715" s="32">
        <f t="shared" si="342"/>
        <v>62.96</v>
      </c>
      <c r="P3715" s="37">
        <f t="shared" si="347"/>
        <v>75.551999999999992</v>
      </c>
      <c r="Q3715" s="32">
        <f t="shared" si="343"/>
        <v>-7.9600000000000009</v>
      </c>
      <c r="R3715" s="32">
        <f t="shared" si="344"/>
        <v>-20.551999999999992</v>
      </c>
      <c r="S3715" s="26">
        <f t="shared" si="345"/>
        <v>0</v>
      </c>
      <c r="T3715" s="26">
        <f t="shared" si="346"/>
        <v>0</v>
      </c>
    </row>
    <row r="3716" spans="13:20" ht="15" x14ac:dyDescent="0.3">
      <c r="M3716" s="34">
        <v>3710.5</v>
      </c>
      <c r="N3716" s="34">
        <v>17.2</v>
      </c>
      <c r="O3716" s="32">
        <f t="shared" si="342"/>
        <v>62.96</v>
      </c>
      <c r="P3716" s="37">
        <f t="shared" si="347"/>
        <v>75.551999999999992</v>
      </c>
      <c r="Q3716" s="32">
        <f t="shared" si="343"/>
        <v>-7.9600000000000009</v>
      </c>
      <c r="R3716" s="32">
        <f t="shared" si="344"/>
        <v>-20.551999999999992</v>
      </c>
      <c r="S3716" s="26">
        <f t="shared" si="345"/>
        <v>0</v>
      </c>
      <c r="T3716" s="26">
        <f t="shared" si="346"/>
        <v>0</v>
      </c>
    </row>
    <row r="3717" spans="13:20" ht="15" x14ac:dyDescent="0.3">
      <c r="M3717" s="34">
        <v>3711.5</v>
      </c>
      <c r="N3717" s="34">
        <v>17.2</v>
      </c>
      <c r="O3717" s="32">
        <f t="shared" si="342"/>
        <v>62.96</v>
      </c>
      <c r="P3717" s="37">
        <f t="shared" si="347"/>
        <v>75.551999999999992</v>
      </c>
      <c r="Q3717" s="32">
        <f t="shared" si="343"/>
        <v>-7.9600000000000009</v>
      </c>
      <c r="R3717" s="32">
        <f t="shared" si="344"/>
        <v>-20.551999999999992</v>
      </c>
      <c r="S3717" s="26">
        <f t="shared" si="345"/>
        <v>0</v>
      </c>
      <c r="T3717" s="26">
        <f t="shared" si="346"/>
        <v>0</v>
      </c>
    </row>
    <row r="3718" spans="13:20" ht="15" x14ac:dyDescent="0.3">
      <c r="M3718" s="34">
        <v>3712.5</v>
      </c>
      <c r="N3718" s="34">
        <v>17.8</v>
      </c>
      <c r="O3718" s="32">
        <f t="shared" ref="O3718:O3781" si="348">CONVERT(N3718,"C","F")</f>
        <v>64.039999999999992</v>
      </c>
      <c r="P3718" s="37">
        <f t="shared" si="347"/>
        <v>76.847999999999985</v>
      </c>
      <c r="Q3718" s="32">
        <f t="shared" ref="Q3718:Q3781" si="349">$L$3-O3718</f>
        <v>-9.039999999999992</v>
      </c>
      <c r="R3718" s="32">
        <f t="shared" ref="R3718:R3781" si="350">$L$3-P3718</f>
        <v>-21.847999999999985</v>
      </c>
      <c r="S3718" s="26">
        <f t="shared" ref="S3718:S3781" si="351">IF(O3718&lt;=$L$3, 1, 0)</f>
        <v>0</v>
      </c>
      <c r="T3718" s="26">
        <f t="shared" ref="T3718:T3781" si="352">IF(P3718&lt;=$L$3, 1, 0)</f>
        <v>0</v>
      </c>
    </row>
    <row r="3719" spans="13:20" ht="15" x14ac:dyDescent="0.3">
      <c r="M3719" s="34">
        <v>3713.5</v>
      </c>
      <c r="N3719" s="34">
        <v>19.399999999999999</v>
      </c>
      <c r="O3719" s="32">
        <f t="shared" si="348"/>
        <v>66.92</v>
      </c>
      <c r="P3719" s="37">
        <f t="shared" ref="P3719:P3782" si="353">O3719*1.2</f>
        <v>80.304000000000002</v>
      </c>
      <c r="Q3719" s="32">
        <f t="shared" si="349"/>
        <v>-11.920000000000002</v>
      </c>
      <c r="R3719" s="32">
        <f t="shared" si="350"/>
        <v>-25.304000000000002</v>
      </c>
      <c r="S3719" s="26">
        <f t="shared" si="351"/>
        <v>0</v>
      </c>
      <c r="T3719" s="26">
        <f t="shared" si="352"/>
        <v>0</v>
      </c>
    </row>
    <row r="3720" spans="13:20" ht="15" x14ac:dyDescent="0.3">
      <c r="M3720" s="34">
        <v>3714.5</v>
      </c>
      <c r="N3720" s="34">
        <v>18.3</v>
      </c>
      <c r="O3720" s="32">
        <f t="shared" si="348"/>
        <v>64.94</v>
      </c>
      <c r="P3720" s="37">
        <f t="shared" si="353"/>
        <v>77.927999999999997</v>
      </c>
      <c r="Q3720" s="32">
        <f t="shared" si="349"/>
        <v>-9.9399999999999977</v>
      </c>
      <c r="R3720" s="32">
        <f t="shared" si="350"/>
        <v>-22.927999999999997</v>
      </c>
      <c r="S3720" s="26">
        <f t="shared" si="351"/>
        <v>0</v>
      </c>
      <c r="T3720" s="26">
        <f t="shared" si="352"/>
        <v>0</v>
      </c>
    </row>
    <row r="3721" spans="13:20" ht="15" x14ac:dyDescent="0.3">
      <c r="M3721" s="34">
        <v>3715.5</v>
      </c>
      <c r="N3721" s="34">
        <v>17.8</v>
      </c>
      <c r="O3721" s="32">
        <f t="shared" si="348"/>
        <v>64.039999999999992</v>
      </c>
      <c r="P3721" s="37">
        <f t="shared" si="353"/>
        <v>76.847999999999985</v>
      </c>
      <c r="Q3721" s="32">
        <f t="shared" si="349"/>
        <v>-9.039999999999992</v>
      </c>
      <c r="R3721" s="32">
        <f t="shared" si="350"/>
        <v>-21.847999999999985</v>
      </c>
      <c r="S3721" s="26">
        <f t="shared" si="351"/>
        <v>0</v>
      </c>
      <c r="T3721" s="26">
        <f t="shared" si="352"/>
        <v>0</v>
      </c>
    </row>
    <row r="3722" spans="13:20" ht="15" x14ac:dyDescent="0.3">
      <c r="M3722" s="34">
        <v>3716.5</v>
      </c>
      <c r="N3722" s="34">
        <v>16.7</v>
      </c>
      <c r="O3722" s="32">
        <f t="shared" si="348"/>
        <v>62.06</v>
      </c>
      <c r="P3722" s="37">
        <f t="shared" si="353"/>
        <v>74.471999999999994</v>
      </c>
      <c r="Q3722" s="32">
        <f t="shared" si="349"/>
        <v>-7.0600000000000023</v>
      </c>
      <c r="R3722" s="32">
        <f t="shared" si="350"/>
        <v>-19.471999999999994</v>
      </c>
      <c r="S3722" s="26">
        <f t="shared" si="351"/>
        <v>0</v>
      </c>
      <c r="T3722" s="26">
        <f t="shared" si="352"/>
        <v>0</v>
      </c>
    </row>
    <row r="3723" spans="13:20" ht="15" x14ac:dyDescent="0.3">
      <c r="M3723" s="34">
        <v>3717.5</v>
      </c>
      <c r="N3723" s="34">
        <v>16.100000000000001</v>
      </c>
      <c r="O3723" s="32">
        <f t="shared" si="348"/>
        <v>60.980000000000004</v>
      </c>
      <c r="P3723" s="37">
        <f t="shared" si="353"/>
        <v>73.176000000000002</v>
      </c>
      <c r="Q3723" s="32">
        <f t="shared" si="349"/>
        <v>-5.980000000000004</v>
      </c>
      <c r="R3723" s="32">
        <f t="shared" si="350"/>
        <v>-18.176000000000002</v>
      </c>
      <c r="S3723" s="26">
        <f t="shared" si="351"/>
        <v>0</v>
      </c>
      <c r="T3723" s="26">
        <f t="shared" si="352"/>
        <v>0</v>
      </c>
    </row>
    <row r="3724" spans="13:20" ht="15" x14ac:dyDescent="0.3">
      <c r="M3724" s="34">
        <v>3718.5</v>
      </c>
      <c r="N3724" s="34">
        <v>16.100000000000001</v>
      </c>
      <c r="O3724" s="32">
        <f t="shared" si="348"/>
        <v>60.980000000000004</v>
      </c>
      <c r="P3724" s="37">
        <f t="shared" si="353"/>
        <v>73.176000000000002</v>
      </c>
      <c r="Q3724" s="32">
        <f t="shared" si="349"/>
        <v>-5.980000000000004</v>
      </c>
      <c r="R3724" s="32">
        <f t="shared" si="350"/>
        <v>-18.176000000000002</v>
      </c>
      <c r="S3724" s="26">
        <f t="shared" si="351"/>
        <v>0</v>
      </c>
      <c r="T3724" s="26">
        <f t="shared" si="352"/>
        <v>0</v>
      </c>
    </row>
    <row r="3725" spans="13:20" ht="15" x14ac:dyDescent="0.3">
      <c r="M3725" s="34">
        <v>3719.5</v>
      </c>
      <c r="N3725" s="34">
        <v>15.6</v>
      </c>
      <c r="O3725" s="32">
        <f t="shared" si="348"/>
        <v>60.08</v>
      </c>
      <c r="P3725" s="37">
        <f t="shared" si="353"/>
        <v>72.095999999999989</v>
      </c>
      <c r="Q3725" s="32">
        <f t="shared" si="349"/>
        <v>-5.0799999999999983</v>
      </c>
      <c r="R3725" s="32">
        <f t="shared" si="350"/>
        <v>-17.095999999999989</v>
      </c>
      <c r="S3725" s="26">
        <f t="shared" si="351"/>
        <v>0</v>
      </c>
      <c r="T3725" s="26">
        <f t="shared" si="352"/>
        <v>0</v>
      </c>
    </row>
    <row r="3726" spans="13:20" ht="15" x14ac:dyDescent="0.3">
      <c r="M3726" s="34">
        <v>3720.5</v>
      </c>
      <c r="N3726" s="34">
        <v>16.100000000000001</v>
      </c>
      <c r="O3726" s="32">
        <f t="shared" si="348"/>
        <v>60.980000000000004</v>
      </c>
      <c r="P3726" s="37">
        <f t="shared" si="353"/>
        <v>73.176000000000002</v>
      </c>
      <c r="Q3726" s="32">
        <f t="shared" si="349"/>
        <v>-5.980000000000004</v>
      </c>
      <c r="R3726" s="32">
        <f t="shared" si="350"/>
        <v>-18.176000000000002</v>
      </c>
      <c r="S3726" s="26">
        <f t="shared" si="351"/>
        <v>0</v>
      </c>
      <c r="T3726" s="26">
        <f t="shared" si="352"/>
        <v>0</v>
      </c>
    </row>
    <row r="3727" spans="13:20" ht="15" x14ac:dyDescent="0.3">
      <c r="M3727" s="34">
        <v>3721.5</v>
      </c>
      <c r="N3727" s="34">
        <v>16.100000000000001</v>
      </c>
      <c r="O3727" s="32">
        <f t="shared" si="348"/>
        <v>60.980000000000004</v>
      </c>
      <c r="P3727" s="37">
        <f t="shared" si="353"/>
        <v>73.176000000000002</v>
      </c>
      <c r="Q3727" s="32">
        <f t="shared" si="349"/>
        <v>-5.980000000000004</v>
      </c>
      <c r="R3727" s="32">
        <f t="shared" si="350"/>
        <v>-18.176000000000002</v>
      </c>
      <c r="S3727" s="26">
        <f t="shared" si="351"/>
        <v>0</v>
      </c>
      <c r="T3727" s="26">
        <f t="shared" si="352"/>
        <v>0</v>
      </c>
    </row>
    <row r="3728" spans="13:20" ht="15" x14ac:dyDescent="0.3">
      <c r="M3728" s="34">
        <v>3722.5</v>
      </c>
      <c r="N3728" s="34">
        <v>15.6</v>
      </c>
      <c r="O3728" s="32">
        <f t="shared" si="348"/>
        <v>60.08</v>
      </c>
      <c r="P3728" s="37">
        <f t="shared" si="353"/>
        <v>72.095999999999989</v>
      </c>
      <c r="Q3728" s="32">
        <f t="shared" si="349"/>
        <v>-5.0799999999999983</v>
      </c>
      <c r="R3728" s="32">
        <f t="shared" si="350"/>
        <v>-17.095999999999989</v>
      </c>
      <c r="S3728" s="26">
        <f t="shared" si="351"/>
        <v>0</v>
      </c>
      <c r="T3728" s="26">
        <f t="shared" si="352"/>
        <v>0</v>
      </c>
    </row>
    <row r="3729" spans="13:20" ht="15" x14ac:dyDescent="0.3">
      <c r="M3729" s="34">
        <v>3723.5</v>
      </c>
      <c r="N3729" s="34">
        <v>15.6</v>
      </c>
      <c r="O3729" s="32">
        <f t="shared" si="348"/>
        <v>60.08</v>
      </c>
      <c r="P3729" s="37">
        <f t="shared" si="353"/>
        <v>72.095999999999989</v>
      </c>
      <c r="Q3729" s="32">
        <f t="shared" si="349"/>
        <v>-5.0799999999999983</v>
      </c>
      <c r="R3729" s="32">
        <f t="shared" si="350"/>
        <v>-17.095999999999989</v>
      </c>
      <c r="S3729" s="26">
        <f t="shared" si="351"/>
        <v>0</v>
      </c>
      <c r="T3729" s="26">
        <f t="shared" si="352"/>
        <v>0</v>
      </c>
    </row>
    <row r="3730" spans="13:20" ht="15" x14ac:dyDescent="0.3">
      <c r="M3730" s="34">
        <v>3724.5</v>
      </c>
      <c r="N3730" s="34">
        <v>16.100000000000001</v>
      </c>
      <c r="O3730" s="32">
        <f t="shared" si="348"/>
        <v>60.980000000000004</v>
      </c>
      <c r="P3730" s="37">
        <f t="shared" si="353"/>
        <v>73.176000000000002</v>
      </c>
      <c r="Q3730" s="32">
        <f t="shared" si="349"/>
        <v>-5.980000000000004</v>
      </c>
      <c r="R3730" s="32">
        <f t="shared" si="350"/>
        <v>-18.176000000000002</v>
      </c>
      <c r="S3730" s="26">
        <f t="shared" si="351"/>
        <v>0</v>
      </c>
      <c r="T3730" s="26">
        <f t="shared" si="352"/>
        <v>0</v>
      </c>
    </row>
    <row r="3731" spans="13:20" ht="15" x14ac:dyDescent="0.3">
      <c r="M3731" s="34">
        <v>3725.5</v>
      </c>
      <c r="N3731" s="34">
        <v>16.7</v>
      </c>
      <c r="O3731" s="32">
        <f t="shared" si="348"/>
        <v>62.06</v>
      </c>
      <c r="P3731" s="37">
        <f t="shared" si="353"/>
        <v>74.471999999999994</v>
      </c>
      <c r="Q3731" s="32">
        <f t="shared" si="349"/>
        <v>-7.0600000000000023</v>
      </c>
      <c r="R3731" s="32">
        <f t="shared" si="350"/>
        <v>-19.471999999999994</v>
      </c>
      <c r="S3731" s="26">
        <f t="shared" si="351"/>
        <v>0</v>
      </c>
      <c r="T3731" s="26">
        <f t="shared" si="352"/>
        <v>0</v>
      </c>
    </row>
    <row r="3732" spans="13:20" ht="15" x14ac:dyDescent="0.3">
      <c r="M3732" s="34">
        <v>3726.5</v>
      </c>
      <c r="N3732" s="34">
        <v>17.2</v>
      </c>
      <c r="O3732" s="32">
        <f t="shared" si="348"/>
        <v>62.96</v>
      </c>
      <c r="P3732" s="37">
        <f t="shared" si="353"/>
        <v>75.551999999999992</v>
      </c>
      <c r="Q3732" s="32">
        <f t="shared" si="349"/>
        <v>-7.9600000000000009</v>
      </c>
      <c r="R3732" s="32">
        <f t="shared" si="350"/>
        <v>-20.551999999999992</v>
      </c>
      <c r="S3732" s="26">
        <f t="shared" si="351"/>
        <v>0</v>
      </c>
      <c r="T3732" s="26">
        <f t="shared" si="352"/>
        <v>0</v>
      </c>
    </row>
    <row r="3733" spans="13:20" ht="15" x14ac:dyDescent="0.3">
      <c r="M3733" s="34">
        <v>3727.5</v>
      </c>
      <c r="N3733" s="34">
        <v>17.8</v>
      </c>
      <c r="O3733" s="32">
        <f t="shared" si="348"/>
        <v>64.039999999999992</v>
      </c>
      <c r="P3733" s="37">
        <f t="shared" si="353"/>
        <v>76.847999999999985</v>
      </c>
      <c r="Q3733" s="32">
        <f t="shared" si="349"/>
        <v>-9.039999999999992</v>
      </c>
      <c r="R3733" s="32">
        <f t="shared" si="350"/>
        <v>-21.847999999999985</v>
      </c>
      <c r="S3733" s="26">
        <f t="shared" si="351"/>
        <v>0</v>
      </c>
      <c r="T3733" s="26">
        <f t="shared" si="352"/>
        <v>0</v>
      </c>
    </row>
    <row r="3734" spans="13:20" ht="15" x14ac:dyDescent="0.3">
      <c r="M3734" s="34">
        <v>3728.5</v>
      </c>
      <c r="N3734" s="34">
        <v>18.3</v>
      </c>
      <c r="O3734" s="32">
        <f t="shared" si="348"/>
        <v>64.94</v>
      </c>
      <c r="P3734" s="37">
        <f t="shared" si="353"/>
        <v>77.927999999999997</v>
      </c>
      <c r="Q3734" s="32">
        <f t="shared" si="349"/>
        <v>-9.9399999999999977</v>
      </c>
      <c r="R3734" s="32">
        <f t="shared" si="350"/>
        <v>-22.927999999999997</v>
      </c>
      <c r="S3734" s="26">
        <f t="shared" si="351"/>
        <v>0</v>
      </c>
      <c r="T3734" s="26">
        <f t="shared" si="352"/>
        <v>0</v>
      </c>
    </row>
    <row r="3735" spans="13:20" ht="15" x14ac:dyDescent="0.3">
      <c r="M3735" s="34">
        <v>3729.5</v>
      </c>
      <c r="N3735" s="34">
        <v>18.899999999999999</v>
      </c>
      <c r="O3735" s="32">
        <f t="shared" si="348"/>
        <v>66.02</v>
      </c>
      <c r="P3735" s="37">
        <f t="shared" si="353"/>
        <v>79.22399999999999</v>
      </c>
      <c r="Q3735" s="32">
        <f t="shared" si="349"/>
        <v>-11.019999999999996</v>
      </c>
      <c r="R3735" s="32">
        <f t="shared" si="350"/>
        <v>-24.22399999999999</v>
      </c>
      <c r="S3735" s="26">
        <f t="shared" si="351"/>
        <v>0</v>
      </c>
      <c r="T3735" s="26">
        <f t="shared" si="352"/>
        <v>0</v>
      </c>
    </row>
    <row r="3736" spans="13:20" ht="15" x14ac:dyDescent="0.3">
      <c r="M3736" s="34">
        <v>3730.5</v>
      </c>
      <c r="N3736" s="34">
        <v>18.899999999999999</v>
      </c>
      <c r="O3736" s="32">
        <f t="shared" si="348"/>
        <v>66.02</v>
      </c>
      <c r="P3736" s="37">
        <f t="shared" si="353"/>
        <v>79.22399999999999</v>
      </c>
      <c r="Q3736" s="32">
        <f t="shared" si="349"/>
        <v>-11.019999999999996</v>
      </c>
      <c r="R3736" s="32">
        <f t="shared" si="350"/>
        <v>-24.22399999999999</v>
      </c>
      <c r="S3736" s="26">
        <f t="shared" si="351"/>
        <v>0</v>
      </c>
      <c r="T3736" s="26">
        <f t="shared" si="352"/>
        <v>0</v>
      </c>
    </row>
    <row r="3737" spans="13:20" ht="15" x14ac:dyDescent="0.3">
      <c r="M3737" s="34">
        <v>3731.5</v>
      </c>
      <c r="N3737" s="34">
        <v>20</v>
      </c>
      <c r="O3737" s="32">
        <f t="shared" si="348"/>
        <v>68</v>
      </c>
      <c r="P3737" s="37">
        <f t="shared" si="353"/>
        <v>81.599999999999994</v>
      </c>
      <c r="Q3737" s="32">
        <f t="shared" si="349"/>
        <v>-13</v>
      </c>
      <c r="R3737" s="32">
        <f t="shared" si="350"/>
        <v>-26.599999999999994</v>
      </c>
      <c r="S3737" s="26">
        <f t="shared" si="351"/>
        <v>0</v>
      </c>
      <c r="T3737" s="26">
        <f t="shared" si="352"/>
        <v>0</v>
      </c>
    </row>
    <row r="3738" spans="13:20" ht="15" x14ac:dyDescent="0.3">
      <c r="M3738" s="34">
        <v>3732.5</v>
      </c>
      <c r="N3738" s="34">
        <v>21.1</v>
      </c>
      <c r="O3738" s="32">
        <f t="shared" si="348"/>
        <v>69.98</v>
      </c>
      <c r="P3738" s="37">
        <f t="shared" si="353"/>
        <v>83.975999999999999</v>
      </c>
      <c r="Q3738" s="32">
        <f t="shared" si="349"/>
        <v>-14.980000000000004</v>
      </c>
      <c r="R3738" s="32">
        <f t="shared" si="350"/>
        <v>-28.975999999999999</v>
      </c>
      <c r="S3738" s="26">
        <f t="shared" si="351"/>
        <v>0</v>
      </c>
      <c r="T3738" s="26">
        <f t="shared" si="352"/>
        <v>0</v>
      </c>
    </row>
    <row r="3739" spans="13:20" ht="15" x14ac:dyDescent="0.3">
      <c r="M3739" s="34">
        <v>3733.5</v>
      </c>
      <c r="N3739" s="34">
        <v>21.1</v>
      </c>
      <c r="O3739" s="32">
        <f t="shared" si="348"/>
        <v>69.98</v>
      </c>
      <c r="P3739" s="37">
        <f t="shared" si="353"/>
        <v>83.975999999999999</v>
      </c>
      <c r="Q3739" s="32">
        <f t="shared" si="349"/>
        <v>-14.980000000000004</v>
      </c>
      <c r="R3739" s="32">
        <f t="shared" si="350"/>
        <v>-28.975999999999999</v>
      </c>
      <c r="S3739" s="26">
        <f t="shared" si="351"/>
        <v>0</v>
      </c>
      <c r="T3739" s="26">
        <f t="shared" si="352"/>
        <v>0</v>
      </c>
    </row>
    <row r="3740" spans="13:20" ht="15" x14ac:dyDescent="0.3">
      <c r="M3740" s="34">
        <v>3734.5</v>
      </c>
      <c r="N3740" s="34">
        <v>22.2</v>
      </c>
      <c r="O3740" s="32">
        <f t="shared" si="348"/>
        <v>71.960000000000008</v>
      </c>
      <c r="P3740" s="37">
        <f t="shared" si="353"/>
        <v>86.352000000000004</v>
      </c>
      <c r="Q3740" s="32">
        <f t="shared" si="349"/>
        <v>-16.960000000000008</v>
      </c>
      <c r="R3740" s="32">
        <f t="shared" si="350"/>
        <v>-31.352000000000004</v>
      </c>
      <c r="S3740" s="26">
        <f t="shared" si="351"/>
        <v>0</v>
      </c>
      <c r="T3740" s="26">
        <f t="shared" si="352"/>
        <v>0</v>
      </c>
    </row>
    <row r="3741" spans="13:20" ht="15" x14ac:dyDescent="0.3">
      <c r="M3741" s="34">
        <v>3735.5</v>
      </c>
      <c r="N3741" s="34">
        <v>22.8</v>
      </c>
      <c r="O3741" s="32">
        <f t="shared" si="348"/>
        <v>73.039999999999992</v>
      </c>
      <c r="P3741" s="37">
        <f t="shared" si="353"/>
        <v>87.647999999999982</v>
      </c>
      <c r="Q3741" s="32">
        <f t="shared" si="349"/>
        <v>-18.039999999999992</v>
      </c>
      <c r="R3741" s="32">
        <f t="shared" si="350"/>
        <v>-32.647999999999982</v>
      </c>
      <c r="S3741" s="26">
        <f t="shared" si="351"/>
        <v>0</v>
      </c>
      <c r="T3741" s="26">
        <f t="shared" si="352"/>
        <v>0</v>
      </c>
    </row>
    <row r="3742" spans="13:20" ht="15" x14ac:dyDescent="0.3">
      <c r="M3742" s="34">
        <v>3736.5</v>
      </c>
      <c r="N3742" s="34">
        <v>22.8</v>
      </c>
      <c r="O3742" s="32">
        <f t="shared" si="348"/>
        <v>73.039999999999992</v>
      </c>
      <c r="P3742" s="37">
        <f t="shared" si="353"/>
        <v>87.647999999999982</v>
      </c>
      <c r="Q3742" s="32">
        <f t="shared" si="349"/>
        <v>-18.039999999999992</v>
      </c>
      <c r="R3742" s="32">
        <f t="shared" si="350"/>
        <v>-32.647999999999982</v>
      </c>
      <c r="S3742" s="26">
        <f t="shared" si="351"/>
        <v>0</v>
      </c>
      <c r="T3742" s="26">
        <f t="shared" si="352"/>
        <v>0</v>
      </c>
    </row>
    <row r="3743" spans="13:20" ht="15" x14ac:dyDescent="0.3">
      <c r="M3743" s="34">
        <v>3737.5</v>
      </c>
      <c r="N3743" s="34">
        <v>23</v>
      </c>
      <c r="O3743" s="32">
        <f t="shared" si="348"/>
        <v>73.400000000000006</v>
      </c>
      <c r="P3743" s="37">
        <f t="shared" si="353"/>
        <v>88.08</v>
      </c>
      <c r="Q3743" s="32">
        <f t="shared" si="349"/>
        <v>-18.400000000000006</v>
      </c>
      <c r="R3743" s="32">
        <f t="shared" si="350"/>
        <v>-33.08</v>
      </c>
      <c r="S3743" s="26">
        <f t="shared" si="351"/>
        <v>0</v>
      </c>
      <c r="T3743" s="26">
        <f t="shared" si="352"/>
        <v>0</v>
      </c>
    </row>
    <row r="3744" spans="13:20" ht="15" x14ac:dyDescent="0.3">
      <c r="M3744" s="34">
        <v>3738.5</v>
      </c>
      <c r="N3744" s="34">
        <v>21.7</v>
      </c>
      <c r="O3744" s="32">
        <f t="shared" si="348"/>
        <v>71.06</v>
      </c>
      <c r="P3744" s="37">
        <f t="shared" si="353"/>
        <v>85.272000000000006</v>
      </c>
      <c r="Q3744" s="32">
        <f t="shared" si="349"/>
        <v>-16.060000000000002</v>
      </c>
      <c r="R3744" s="32">
        <f t="shared" si="350"/>
        <v>-30.272000000000006</v>
      </c>
      <c r="S3744" s="26">
        <f t="shared" si="351"/>
        <v>0</v>
      </c>
      <c r="T3744" s="26">
        <f t="shared" si="352"/>
        <v>0</v>
      </c>
    </row>
    <row r="3745" spans="13:20" ht="15" x14ac:dyDescent="0.3">
      <c r="M3745" s="34">
        <v>3739.5</v>
      </c>
      <c r="N3745" s="34">
        <v>20.6</v>
      </c>
      <c r="O3745" s="32">
        <f t="shared" si="348"/>
        <v>69.080000000000013</v>
      </c>
      <c r="P3745" s="37">
        <f t="shared" si="353"/>
        <v>82.896000000000015</v>
      </c>
      <c r="Q3745" s="32">
        <f t="shared" si="349"/>
        <v>-14.080000000000013</v>
      </c>
      <c r="R3745" s="32">
        <f t="shared" si="350"/>
        <v>-27.896000000000015</v>
      </c>
      <c r="S3745" s="26">
        <f t="shared" si="351"/>
        <v>0</v>
      </c>
      <c r="T3745" s="26">
        <f t="shared" si="352"/>
        <v>0</v>
      </c>
    </row>
    <row r="3746" spans="13:20" ht="15" x14ac:dyDescent="0.3">
      <c r="M3746" s="34">
        <v>3740.5</v>
      </c>
      <c r="N3746" s="34">
        <v>21.1</v>
      </c>
      <c r="O3746" s="32">
        <f t="shared" si="348"/>
        <v>69.98</v>
      </c>
      <c r="P3746" s="37">
        <f t="shared" si="353"/>
        <v>83.975999999999999</v>
      </c>
      <c r="Q3746" s="32">
        <f t="shared" si="349"/>
        <v>-14.980000000000004</v>
      </c>
      <c r="R3746" s="32">
        <f t="shared" si="350"/>
        <v>-28.975999999999999</v>
      </c>
      <c r="S3746" s="26">
        <f t="shared" si="351"/>
        <v>0</v>
      </c>
      <c r="T3746" s="26">
        <f t="shared" si="352"/>
        <v>0</v>
      </c>
    </row>
    <row r="3747" spans="13:20" ht="15" x14ac:dyDescent="0.3">
      <c r="M3747" s="34">
        <v>3741.5</v>
      </c>
      <c r="N3747" s="34">
        <v>21.7</v>
      </c>
      <c r="O3747" s="32">
        <f t="shared" si="348"/>
        <v>71.06</v>
      </c>
      <c r="P3747" s="37">
        <f t="shared" si="353"/>
        <v>85.272000000000006</v>
      </c>
      <c r="Q3747" s="32">
        <f t="shared" si="349"/>
        <v>-16.060000000000002</v>
      </c>
      <c r="R3747" s="32">
        <f t="shared" si="350"/>
        <v>-30.272000000000006</v>
      </c>
      <c r="S3747" s="26">
        <f t="shared" si="351"/>
        <v>0</v>
      </c>
      <c r="T3747" s="26">
        <f t="shared" si="352"/>
        <v>0</v>
      </c>
    </row>
    <row r="3748" spans="13:20" ht="15" x14ac:dyDescent="0.3">
      <c r="M3748" s="34">
        <v>3742.5</v>
      </c>
      <c r="N3748" s="34">
        <v>21.7</v>
      </c>
      <c r="O3748" s="32">
        <f t="shared" si="348"/>
        <v>71.06</v>
      </c>
      <c r="P3748" s="37">
        <f t="shared" si="353"/>
        <v>85.272000000000006</v>
      </c>
      <c r="Q3748" s="32">
        <f t="shared" si="349"/>
        <v>-16.060000000000002</v>
      </c>
      <c r="R3748" s="32">
        <f t="shared" si="350"/>
        <v>-30.272000000000006</v>
      </c>
      <c r="S3748" s="26">
        <f t="shared" si="351"/>
        <v>0</v>
      </c>
      <c r="T3748" s="26">
        <f t="shared" si="352"/>
        <v>0</v>
      </c>
    </row>
    <row r="3749" spans="13:20" ht="15" x14ac:dyDescent="0.3">
      <c r="M3749" s="34">
        <v>3743.5</v>
      </c>
      <c r="N3749" s="34">
        <v>21</v>
      </c>
      <c r="O3749" s="32">
        <f t="shared" si="348"/>
        <v>69.800000000000011</v>
      </c>
      <c r="P3749" s="37">
        <f t="shared" si="353"/>
        <v>83.76</v>
      </c>
      <c r="Q3749" s="32">
        <f t="shared" si="349"/>
        <v>-14.800000000000011</v>
      </c>
      <c r="R3749" s="32">
        <f t="shared" si="350"/>
        <v>-28.760000000000005</v>
      </c>
      <c r="S3749" s="26">
        <f t="shared" si="351"/>
        <v>0</v>
      </c>
      <c r="T3749" s="26">
        <f t="shared" si="352"/>
        <v>0</v>
      </c>
    </row>
    <row r="3750" spans="13:20" ht="15" x14ac:dyDescent="0.3">
      <c r="M3750" s="34">
        <v>3744.5</v>
      </c>
      <c r="N3750" s="34">
        <v>20.6</v>
      </c>
      <c r="O3750" s="32">
        <f t="shared" si="348"/>
        <v>69.080000000000013</v>
      </c>
      <c r="P3750" s="37">
        <f t="shared" si="353"/>
        <v>82.896000000000015</v>
      </c>
      <c r="Q3750" s="32">
        <f t="shared" si="349"/>
        <v>-14.080000000000013</v>
      </c>
      <c r="R3750" s="32">
        <f t="shared" si="350"/>
        <v>-27.896000000000015</v>
      </c>
      <c r="S3750" s="26">
        <f t="shared" si="351"/>
        <v>0</v>
      </c>
      <c r="T3750" s="26">
        <f t="shared" si="352"/>
        <v>0</v>
      </c>
    </row>
    <row r="3751" spans="13:20" ht="15" x14ac:dyDescent="0.3">
      <c r="M3751" s="34">
        <v>3745.5</v>
      </c>
      <c r="N3751" s="34">
        <v>19.399999999999999</v>
      </c>
      <c r="O3751" s="32">
        <f t="shared" si="348"/>
        <v>66.92</v>
      </c>
      <c r="P3751" s="37">
        <f t="shared" si="353"/>
        <v>80.304000000000002</v>
      </c>
      <c r="Q3751" s="32">
        <f t="shared" si="349"/>
        <v>-11.920000000000002</v>
      </c>
      <c r="R3751" s="32">
        <f t="shared" si="350"/>
        <v>-25.304000000000002</v>
      </c>
      <c r="S3751" s="26">
        <f t="shared" si="351"/>
        <v>0</v>
      </c>
      <c r="T3751" s="26">
        <f t="shared" si="352"/>
        <v>0</v>
      </c>
    </row>
    <row r="3752" spans="13:20" ht="15" x14ac:dyDescent="0.3">
      <c r="M3752" s="34">
        <v>3746.5</v>
      </c>
      <c r="N3752" s="34">
        <v>18.899999999999999</v>
      </c>
      <c r="O3752" s="32">
        <f t="shared" si="348"/>
        <v>66.02</v>
      </c>
      <c r="P3752" s="37">
        <f t="shared" si="353"/>
        <v>79.22399999999999</v>
      </c>
      <c r="Q3752" s="32">
        <f t="shared" si="349"/>
        <v>-11.019999999999996</v>
      </c>
      <c r="R3752" s="32">
        <f t="shared" si="350"/>
        <v>-24.22399999999999</v>
      </c>
      <c r="S3752" s="26">
        <f t="shared" si="351"/>
        <v>0</v>
      </c>
      <c r="T3752" s="26">
        <f t="shared" si="352"/>
        <v>0</v>
      </c>
    </row>
    <row r="3753" spans="13:20" ht="15" x14ac:dyDescent="0.3">
      <c r="M3753" s="34">
        <v>3747.5</v>
      </c>
      <c r="N3753" s="34">
        <v>19.399999999999999</v>
      </c>
      <c r="O3753" s="32">
        <f t="shared" si="348"/>
        <v>66.92</v>
      </c>
      <c r="P3753" s="37">
        <f t="shared" si="353"/>
        <v>80.304000000000002</v>
      </c>
      <c r="Q3753" s="32">
        <f t="shared" si="349"/>
        <v>-11.920000000000002</v>
      </c>
      <c r="R3753" s="32">
        <f t="shared" si="350"/>
        <v>-25.304000000000002</v>
      </c>
      <c r="S3753" s="26">
        <f t="shared" si="351"/>
        <v>0</v>
      </c>
      <c r="T3753" s="26">
        <f t="shared" si="352"/>
        <v>0</v>
      </c>
    </row>
    <row r="3754" spans="13:20" ht="15" x14ac:dyDescent="0.3">
      <c r="M3754" s="34">
        <v>3748.5</v>
      </c>
      <c r="N3754" s="34">
        <v>18.899999999999999</v>
      </c>
      <c r="O3754" s="32">
        <f t="shared" si="348"/>
        <v>66.02</v>
      </c>
      <c r="P3754" s="37">
        <f t="shared" si="353"/>
        <v>79.22399999999999</v>
      </c>
      <c r="Q3754" s="32">
        <f t="shared" si="349"/>
        <v>-11.019999999999996</v>
      </c>
      <c r="R3754" s="32">
        <f t="shared" si="350"/>
        <v>-24.22399999999999</v>
      </c>
      <c r="S3754" s="26">
        <f t="shared" si="351"/>
        <v>0</v>
      </c>
      <c r="T3754" s="26">
        <f t="shared" si="352"/>
        <v>0</v>
      </c>
    </row>
    <row r="3755" spans="13:20" ht="15" x14ac:dyDescent="0.3">
      <c r="M3755" s="34">
        <v>3749.5</v>
      </c>
      <c r="N3755" s="34">
        <v>20</v>
      </c>
      <c r="O3755" s="32">
        <f t="shared" si="348"/>
        <v>68</v>
      </c>
      <c r="P3755" s="37">
        <f t="shared" si="353"/>
        <v>81.599999999999994</v>
      </c>
      <c r="Q3755" s="32">
        <f t="shared" si="349"/>
        <v>-13</v>
      </c>
      <c r="R3755" s="32">
        <f t="shared" si="350"/>
        <v>-26.599999999999994</v>
      </c>
      <c r="S3755" s="26">
        <f t="shared" si="351"/>
        <v>0</v>
      </c>
      <c r="T3755" s="26">
        <f t="shared" si="352"/>
        <v>0</v>
      </c>
    </row>
    <row r="3756" spans="13:20" ht="15" x14ac:dyDescent="0.3">
      <c r="M3756" s="34">
        <v>3750.5</v>
      </c>
      <c r="N3756" s="34">
        <v>20</v>
      </c>
      <c r="O3756" s="32">
        <f t="shared" si="348"/>
        <v>68</v>
      </c>
      <c r="P3756" s="37">
        <f t="shared" si="353"/>
        <v>81.599999999999994</v>
      </c>
      <c r="Q3756" s="32">
        <f t="shared" si="349"/>
        <v>-13</v>
      </c>
      <c r="R3756" s="32">
        <f t="shared" si="350"/>
        <v>-26.599999999999994</v>
      </c>
      <c r="S3756" s="26">
        <f t="shared" si="351"/>
        <v>0</v>
      </c>
      <c r="T3756" s="26">
        <f t="shared" si="352"/>
        <v>0</v>
      </c>
    </row>
    <row r="3757" spans="13:20" ht="15" x14ac:dyDescent="0.3">
      <c r="M3757" s="34">
        <v>3751.5</v>
      </c>
      <c r="N3757" s="34">
        <v>20.6</v>
      </c>
      <c r="O3757" s="32">
        <f t="shared" si="348"/>
        <v>69.080000000000013</v>
      </c>
      <c r="P3757" s="37">
        <f t="shared" si="353"/>
        <v>82.896000000000015</v>
      </c>
      <c r="Q3757" s="32">
        <f t="shared" si="349"/>
        <v>-14.080000000000013</v>
      </c>
      <c r="R3757" s="32">
        <f t="shared" si="350"/>
        <v>-27.896000000000015</v>
      </c>
      <c r="S3757" s="26">
        <f t="shared" si="351"/>
        <v>0</v>
      </c>
      <c r="T3757" s="26">
        <f t="shared" si="352"/>
        <v>0</v>
      </c>
    </row>
    <row r="3758" spans="13:20" ht="15" x14ac:dyDescent="0.3">
      <c r="M3758" s="34">
        <v>3752.5</v>
      </c>
      <c r="N3758" s="34">
        <v>21.1</v>
      </c>
      <c r="O3758" s="32">
        <f t="shared" si="348"/>
        <v>69.98</v>
      </c>
      <c r="P3758" s="37">
        <f t="shared" si="353"/>
        <v>83.975999999999999</v>
      </c>
      <c r="Q3758" s="32">
        <f t="shared" si="349"/>
        <v>-14.980000000000004</v>
      </c>
      <c r="R3758" s="32">
        <f t="shared" si="350"/>
        <v>-28.975999999999999</v>
      </c>
      <c r="S3758" s="26">
        <f t="shared" si="351"/>
        <v>0</v>
      </c>
      <c r="T3758" s="26">
        <f t="shared" si="352"/>
        <v>0</v>
      </c>
    </row>
    <row r="3759" spans="13:20" ht="15" x14ac:dyDescent="0.3">
      <c r="M3759" s="34">
        <v>3753.5</v>
      </c>
      <c r="N3759" s="34">
        <v>19.399999999999999</v>
      </c>
      <c r="O3759" s="32">
        <f t="shared" si="348"/>
        <v>66.92</v>
      </c>
      <c r="P3759" s="37">
        <f t="shared" si="353"/>
        <v>80.304000000000002</v>
      </c>
      <c r="Q3759" s="32">
        <f t="shared" si="349"/>
        <v>-11.920000000000002</v>
      </c>
      <c r="R3759" s="32">
        <f t="shared" si="350"/>
        <v>-25.304000000000002</v>
      </c>
      <c r="S3759" s="26">
        <f t="shared" si="351"/>
        <v>0</v>
      </c>
      <c r="T3759" s="26">
        <f t="shared" si="352"/>
        <v>0</v>
      </c>
    </row>
    <row r="3760" spans="13:20" ht="15" x14ac:dyDescent="0.3">
      <c r="M3760" s="34">
        <v>3754.5</v>
      </c>
      <c r="N3760" s="34">
        <v>15.6</v>
      </c>
      <c r="O3760" s="32">
        <f t="shared" si="348"/>
        <v>60.08</v>
      </c>
      <c r="P3760" s="37">
        <f t="shared" si="353"/>
        <v>72.095999999999989</v>
      </c>
      <c r="Q3760" s="32">
        <f t="shared" si="349"/>
        <v>-5.0799999999999983</v>
      </c>
      <c r="R3760" s="32">
        <f t="shared" si="350"/>
        <v>-17.095999999999989</v>
      </c>
      <c r="S3760" s="26">
        <f t="shared" si="351"/>
        <v>0</v>
      </c>
      <c r="T3760" s="26">
        <f t="shared" si="352"/>
        <v>0</v>
      </c>
    </row>
    <row r="3761" spans="13:20" ht="15" x14ac:dyDescent="0.3">
      <c r="M3761" s="34">
        <v>3755.5</v>
      </c>
      <c r="N3761" s="34">
        <v>15</v>
      </c>
      <c r="O3761" s="32">
        <f t="shared" si="348"/>
        <v>59</v>
      </c>
      <c r="P3761" s="37">
        <f t="shared" si="353"/>
        <v>70.8</v>
      </c>
      <c r="Q3761" s="32">
        <f t="shared" si="349"/>
        <v>-4</v>
      </c>
      <c r="R3761" s="32">
        <f t="shared" si="350"/>
        <v>-15.799999999999997</v>
      </c>
      <c r="S3761" s="26">
        <f t="shared" si="351"/>
        <v>0</v>
      </c>
      <c r="T3761" s="26">
        <f t="shared" si="352"/>
        <v>0</v>
      </c>
    </row>
    <row r="3762" spans="13:20" ht="15" x14ac:dyDescent="0.3">
      <c r="M3762" s="34">
        <v>3756.5</v>
      </c>
      <c r="N3762" s="34">
        <v>14.4</v>
      </c>
      <c r="O3762" s="32">
        <f t="shared" si="348"/>
        <v>57.92</v>
      </c>
      <c r="P3762" s="37">
        <f t="shared" si="353"/>
        <v>69.504000000000005</v>
      </c>
      <c r="Q3762" s="32">
        <f t="shared" si="349"/>
        <v>-2.9200000000000017</v>
      </c>
      <c r="R3762" s="32">
        <f t="shared" si="350"/>
        <v>-14.504000000000005</v>
      </c>
      <c r="S3762" s="26">
        <f t="shared" si="351"/>
        <v>0</v>
      </c>
      <c r="T3762" s="26">
        <f t="shared" si="352"/>
        <v>0</v>
      </c>
    </row>
    <row r="3763" spans="13:20" ht="15" x14ac:dyDescent="0.3">
      <c r="M3763" s="34">
        <v>3757.5</v>
      </c>
      <c r="N3763" s="34">
        <v>14.4</v>
      </c>
      <c r="O3763" s="32">
        <f t="shared" si="348"/>
        <v>57.92</v>
      </c>
      <c r="P3763" s="37">
        <f t="shared" si="353"/>
        <v>69.504000000000005</v>
      </c>
      <c r="Q3763" s="32">
        <f t="shared" si="349"/>
        <v>-2.9200000000000017</v>
      </c>
      <c r="R3763" s="32">
        <f t="shared" si="350"/>
        <v>-14.504000000000005</v>
      </c>
      <c r="S3763" s="26">
        <f t="shared" si="351"/>
        <v>0</v>
      </c>
      <c r="T3763" s="26">
        <f t="shared" si="352"/>
        <v>0</v>
      </c>
    </row>
    <row r="3764" spans="13:20" ht="15" x14ac:dyDescent="0.3">
      <c r="M3764" s="34">
        <v>3758.5</v>
      </c>
      <c r="N3764" s="34">
        <v>13.9</v>
      </c>
      <c r="O3764" s="32">
        <f t="shared" si="348"/>
        <v>57.019999999999996</v>
      </c>
      <c r="P3764" s="37">
        <f t="shared" si="353"/>
        <v>68.423999999999992</v>
      </c>
      <c r="Q3764" s="32">
        <f t="shared" si="349"/>
        <v>-2.019999999999996</v>
      </c>
      <c r="R3764" s="32">
        <f t="shared" si="350"/>
        <v>-13.423999999999992</v>
      </c>
      <c r="S3764" s="26">
        <f t="shared" si="351"/>
        <v>0</v>
      </c>
      <c r="T3764" s="26">
        <f t="shared" si="352"/>
        <v>0</v>
      </c>
    </row>
    <row r="3765" spans="13:20" ht="15" x14ac:dyDescent="0.3">
      <c r="M3765" s="34">
        <v>3759.5</v>
      </c>
      <c r="N3765" s="34">
        <v>13.3</v>
      </c>
      <c r="O3765" s="32">
        <f t="shared" si="348"/>
        <v>55.94</v>
      </c>
      <c r="P3765" s="37">
        <f t="shared" si="353"/>
        <v>67.128</v>
      </c>
      <c r="Q3765" s="32">
        <f t="shared" si="349"/>
        <v>-0.93999999999999773</v>
      </c>
      <c r="R3765" s="32">
        <f t="shared" si="350"/>
        <v>-12.128</v>
      </c>
      <c r="S3765" s="26">
        <f t="shared" si="351"/>
        <v>0</v>
      </c>
      <c r="T3765" s="26">
        <f t="shared" si="352"/>
        <v>0</v>
      </c>
    </row>
    <row r="3766" spans="13:20" ht="15" x14ac:dyDescent="0.3">
      <c r="M3766" s="34">
        <v>3760.5</v>
      </c>
      <c r="N3766" s="34">
        <v>12.8</v>
      </c>
      <c r="O3766" s="32">
        <f t="shared" si="348"/>
        <v>55.040000000000006</v>
      </c>
      <c r="P3766" s="37">
        <f t="shared" si="353"/>
        <v>66.048000000000002</v>
      </c>
      <c r="Q3766" s="32">
        <f t="shared" si="349"/>
        <v>-4.0000000000006253E-2</v>
      </c>
      <c r="R3766" s="32">
        <f t="shared" si="350"/>
        <v>-11.048000000000002</v>
      </c>
      <c r="S3766" s="26">
        <f t="shared" si="351"/>
        <v>0</v>
      </c>
      <c r="T3766" s="26">
        <f t="shared" si="352"/>
        <v>0</v>
      </c>
    </row>
    <row r="3767" spans="13:20" ht="15" x14ac:dyDescent="0.3">
      <c r="M3767" s="34">
        <v>3761.5</v>
      </c>
      <c r="N3767" s="34">
        <v>12.8</v>
      </c>
      <c r="O3767" s="32">
        <f t="shared" si="348"/>
        <v>55.040000000000006</v>
      </c>
      <c r="P3767" s="37">
        <f t="shared" si="353"/>
        <v>66.048000000000002</v>
      </c>
      <c r="Q3767" s="32">
        <f t="shared" si="349"/>
        <v>-4.0000000000006253E-2</v>
      </c>
      <c r="R3767" s="32">
        <f t="shared" si="350"/>
        <v>-11.048000000000002</v>
      </c>
      <c r="S3767" s="26">
        <f t="shared" si="351"/>
        <v>0</v>
      </c>
      <c r="T3767" s="26">
        <f t="shared" si="352"/>
        <v>0</v>
      </c>
    </row>
    <row r="3768" spans="13:20" ht="15" x14ac:dyDescent="0.3">
      <c r="M3768" s="34">
        <v>3762.5</v>
      </c>
      <c r="N3768" s="34">
        <v>12.8</v>
      </c>
      <c r="O3768" s="32">
        <f t="shared" si="348"/>
        <v>55.040000000000006</v>
      </c>
      <c r="P3768" s="37">
        <f t="shared" si="353"/>
        <v>66.048000000000002</v>
      </c>
      <c r="Q3768" s="32">
        <f t="shared" si="349"/>
        <v>-4.0000000000006253E-2</v>
      </c>
      <c r="R3768" s="32">
        <f t="shared" si="350"/>
        <v>-11.048000000000002</v>
      </c>
      <c r="S3768" s="26">
        <f t="shared" si="351"/>
        <v>0</v>
      </c>
      <c r="T3768" s="26">
        <f t="shared" si="352"/>
        <v>0</v>
      </c>
    </row>
    <row r="3769" spans="13:20" ht="15" x14ac:dyDescent="0.3">
      <c r="M3769" s="34">
        <v>3763.5</v>
      </c>
      <c r="N3769" s="34">
        <v>12.2</v>
      </c>
      <c r="O3769" s="32">
        <f t="shared" si="348"/>
        <v>53.96</v>
      </c>
      <c r="P3769" s="37">
        <f t="shared" si="353"/>
        <v>64.751999999999995</v>
      </c>
      <c r="Q3769" s="32">
        <f t="shared" si="349"/>
        <v>1.0399999999999991</v>
      </c>
      <c r="R3769" s="32">
        <f t="shared" si="350"/>
        <v>-9.7519999999999953</v>
      </c>
      <c r="S3769" s="26">
        <f t="shared" si="351"/>
        <v>1</v>
      </c>
      <c r="T3769" s="26">
        <f t="shared" si="352"/>
        <v>0</v>
      </c>
    </row>
    <row r="3770" spans="13:20" ht="15" x14ac:dyDescent="0.3">
      <c r="M3770" s="34">
        <v>3764.5</v>
      </c>
      <c r="N3770" s="34">
        <v>12.8</v>
      </c>
      <c r="O3770" s="32">
        <f t="shared" si="348"/>
        <v>55.040000000000006</v>
      </c>
      <c r="P3770" s="37">
        <f t="shared" si="353"/>
        <v>66.048000000000002</v>
      </c>
      <c r="Q3770" s="32">
        <f t="shared" si="349"/>
        <v>-4.0000000000006253E-2</v>
      </c>
      <c r="R3770" s="32">
        <f t="shared" si="350"/>
        <v>-11.048000000000002</v>
      </c>
      <c r="S3770" s="26">
        <f t="shared" si="351"/>
        <v>0</v>
      </c>
      <c r="T3770" s="26">
        <f t="shared" si="352"/>
        <v>0</v>
      </c>
    </row>
    <row r="3771" spans="13:20" ht="15" x14ac:dyDescent="0.3">
      <c r="M3771" s="34">
        <v>3765.5</v>
      </c>
      <c r="N3771" s="34">
        <v>12.8</v>
      </c>
      <c r="O3771" s="32">
        <f t="shared" si="348"/>
        <v>55.040000000000006</v>
      </c>
      <c r="P3771" s="37">
        <f t="shared" si="353"/>
        <v>66.048000000000002</v>
      </c>
      <c r="Q3771" s="32">
        <f t="shared" si="349"/>
        <v>-4.0000000000006253E-2</v>
      </c>
      <c r="R3771" s="32">
        <f t="shared" si="350"/>
        <v>-11.048000000000002</v>
      </c>
      <c r="S3771" s="26">
        <f t="shared" si="351"/>
        <v>0</v>
      </c>
      <c r="T3771" s="26">
        <f t="shared" si="352"/>
        <v>0</v>
      </c>
    </row>
    <row r="3772" spans="13:20" ht="15" x14ac:dyDescent="0.3">
      <c r="M3772" s="34">
        <v>3766.5</v>
      </c>
      <c r="N3772" s="34">
        <v>12.2</v>
      </c>
      <c r="O3772" s="32">
        <f t="shared" si="348"/>
        <v>53.96</v>
      </c>
      <c r="P3772" s="37">
        <f t="shared" si="353"/>
        <v>64.751999999999995</v>
      </c>
      <c r="Q3772" s="32">
        <f t="shared" si="349"/>
        <v>1.0399999999999991</v>
      </c>
      <c r="R3772" s="32">
        <f t="shared" si="350"/>
        <v>-9.7519999999999953</v>
      </c>
      <c r="S3772" s="26">
        <f t="shared" si="351"/>
        <v>1</v>
      </c>
      <c r="T3772" s="26">
        <f t="shared" si="352"/>
        <v>0</v>
      </c>
    </row>
    <row r="3773" spans="13:20" ht="15" x14ac:dyDescent="0.3">
      <c r="M3773" s="34">
        <v>3767.5</v>
      </c>
      <c r="N3773" s="34">
        <v>12.2</v>
      </c>
      <c r="O3773" s="32">
        <f t="shared" si="348"/>
        <v>53.96</v>
      </c>
      <c r="P3773" s="37">
        <f t="shared" si="353"/>
        <v>64.751999999999995</v>
      </c>
      <c r="Q3773" s="32">
        <f t="shared" si="349"/>
        <v>1.0399999999999991</v>
      </c>
      <c r="R3773" s="32">
        <f t="shared" si="350"/>
        <v>-9.7519999999999953</v>
      </c>
      <c r="S3773" s="26">
        <f t="shared" si="351"/>
        <v>1</v>
      </c>
      <c r="T3773" s="26">
        <f t="shared" si="352"/>
        <v>0</v>
      </c>
    </row>
    <row r="3774" spans="13:20" ht="15" x14ac:dyDescent="0.3">
      <c r="M3774" s="34">
        <v>3768.5</v>
      </c>
      <c r="N3774" s="34">
        <v>12.2</v>
      </c>
      <c r="O3774" s="32">
        <f t="shared" si="348"/>
        <v>53.96</v>
      </c>
      <c r="P3774" s="37">
        <f t="shared" si="353"/>
        <v>64.751999999999995</v>
      </c>
      <c r="Q3774" s="32">
        <f t="shared" si="349"/>
        <v>1.0399999999999991</v>
      </c>
      <c r="R3774" s="32">
        <f t="shared" si="350"/>
        <v>-9.7519999999999953</v>
      </c>
      <c r="S3774" s="26">
        <f t="shared" si="351"/>
        <v>1</v>
      </c>
      <c r="T3774" s="26">
        <f t="shared" si="352"/>
        <v>0</v>
      </c>
    </row>
    <row r="3775" spans="13:20" ht="15" x14ac:dyDescent="0.3">
      <c r="M3775" s="34">
        <v>3769.5</v>
      </c>
      <c r="N3775" s="34">
        <v>12.2</v>
      </c>
      <c r="O3775" s="32">
        <f t="shared" si="348"/>
        <v>53.96</v>
      </c>
      <c r="P3775" s="37">
        <f t="shared" si="353"/>
        <v>64.751999999999995</v>
      </c>
      <c r="Q3775" s="32">
        <f t="shared" si="349"/>
        <v>1.0399999999999991</v>
      </c>
      <c r="R3775" s="32">
        <f t="shared" si="350"/>
        <v>-9.7519999999999953</v>
      </c>
      <c r="S3775" s="26">
        <f t="shared" si="351"/>
        <v>1</v>
      </c>
      <c r="T3775" s="26">
        <f t="shared" si="352"/>
        <v>0</v>
      </c>
    </row>
    <row r="3776" spans="13:20" ht="15" x14ac:dyDescent="0.3">
      <c r="M3776" s="34">
        <v>3770.5</v>
      </c>
      <c r="N3776" s="34">
        <v>12.2</v>
      </c>
      <c r="O3776" s="32">
        <f t="shared" si="348"/>
        <v>53.96</v>
      </c>
      <c r="P3776" s="37">
        <f t="shared" si="353"/>
        <v>64.751999999999995</v>
      </c>
      <c r="Q3776" s="32">
        <f t="shared" si="349"/>
        <v>1.0399999999999991</v>
      </c>
      <c r="R3776" s="32">
        <f t="shared" si="350"/>
        <v>-9.7519999999999953</v>
      </c>
      <c r="S3776" s="26">
        <f t="shared" si="351"/>
        <v>1</v>
      </c>
      <c r="T3776" s="26">
        <f t="shared" si="352"/>
        <v>0</v>
      </c>
    </row>
    <row r="3777" spans="13:20" ht="15" x14ac:dyDescent="0.3">
      <c r="M3777" s="34">
        <v>3771.5</v>
      </c>
      <c r="N3777" s="34">
        <v>12</v>
      </c>
      <c r="O3777" s="32">
        <f t="shared" si="348"/>
        <v>53.6</v>
      </c>
      <c r="P3777" s="37">
        <f t="shared" si="353"/>
        <v>64.319999999999993</v>
      </c>
      <c r="Q3777" s="32">
        <f t="shared" si="349"/>
        <v>1.3999999999999986</v>
      </c>
      <c r="R3777" s="32">
        <f t="shared" si="350"/>
        <v>-9.3199999999999932</v>
      </c>
      <c r="S3777" s="26">
        <f t="shared" si="351"/>
        <v>1</v>
      </c>
      <c r="T3777" s="26">
        <f t="shared" si="352"/>
        <v>0</v>
      </c>
    </row>
    <row r="3778" spans="13:20" ht="15" x14ac:dyDescent="0.3">
      <c r="M3778" s="34">
        <v>3772.5</v>
      </c>
      <c r="N3778" s="34">
        <v>12.2</v>
      </c>
      <c r="O3778" s="32">
        <f t="shared" si="348"/>
        <v>53.96</v>
      </c>
      <c r="P3778" s="37">
        <f t="shared" si="353"/>
        <v>64.751999999999995</v>
      </c>
      <c r="Q3778" s="32">
        <f t="shared" si="349"/>
        <v>1.0399999999999991</v>
      </c>
      <c r="R3778" s="32">
        <f t="shared" si="350"/>
        <v>-9.7519999999999953</v>
      </c>
      <c r="S3778" s="26">
        <f t="shared" si="351"/>
        <v>1</v>
      </c>
      <c r="T3778" s="26">
        <f t="shared" si="352"/>
        <v>0</v>
      </c>
    </row>
    <row r="3779" spans="13:20" ht="15" x14ac:dyDescent="0.3">
      <c r="M3779" s="34">
        <v>3773.5</v>
      </c>
      <c r="N3779" s="34">
        <v>13</v>
      </c>
      <c r="O3779" s="32">
        <f t="shared" si="348"/>
        <v>55.400000000000006</v>
      </c>
      <c r="P3779" s="37">
        <f t="shared" si="353"/>
        <v>66.48</v>
      </c>
      <c r="Q3779" s="32">
        <f t="shared" si="349"/>
        <v>-0.40000000000000568</v>
      </c>
      <c r="R3779" s="32">
        <f t="shared" si="350"/>
        <v>-11.480000000000004</v>
      </c>
      <c r="S3779" s="26">
        <f t="shared" si="351"/>
        <v>0</v>
      </c>
      <c r="T3779" s="26">
        <f t="shared" si="352"/>
        <v>0</v>
      </c>
    </row>
    <row r="3780" spans="13:20" ht="15" x14ac:dyDescent="0.3">
      <c r="M3780" s="34">
        <v>3774.5</v>
      </c>
      <c r="N3780" s="34">
        <v>13.3</v>
      </c>
      <c r="O3780" s="32">
        <f t="shared" si="348"/>
        <v>55.94</v>
      </c>
      <c r="P3780" s="37">
        <f t="shared" si="353"/>
        <v>67.128</v>
      </c>
      <c r="Q3780" s="32">
        <f t="shared" si="349"/>
        <v>-0.93999999999999773</v>
      </c>
      <c r="R3780" s="32">
        <f t="shared" si="350"/>
        <v>-12.128</v>
      </c>
      <c r="S3780" s="26">
        <f t="shared" si="351"/>
        <v>0</v>
      </c>
      <c r="T3780" s="26">
        <f t="shared" si="352"/>
        <v>0</v>
      </c>
    </row>
    <row r="3781" spans="13:20" ht="15" x14ac:dyDescent="0.3">
      <c r="M3781" s="34">
        <v>3775.5</v>
      </c>
      <c r="N3781" s="34">
        <v>12.8</v>
      </c>
      <c r="O3781" s="32">
        <f t="shared" si="348"/>
        <v>55.040000000000006</v>
      </c>
      <c r="P3781" s="37">
        <f t="shared" si="353"/>
        <v>66.048000000000002</v>
      </c>
      <c r="Q3781" s="32">
        <f t="shared" si="349"/>
        <v>-4.0000000000006253E-2</v>
      </c>
      <c r="R3781" s="32">
        <f t="shared" si="350"/>
        <v>-11.048000000000002</v>
      </c>
      <c r="S3781" s="26">
        <f t="shared" si="351"/>
        <v>0</v>
      </c>
      <c r="T3781" s="26">
        <f t="shared" si="352"/>
        <v>0</v>
      </c>
    </row>
    <row r="3782" spans="13:20" ht="15" x14ac:dyDescent="0.3">
      <c r="M3782" s="34">
        <v>3776.5</v>
      </c>
      <c r="N3782" s="34">
        <v>12.8</v>
      </c>
      <c r="O3782" s="32">
        <f t="shared" ref="O3782:O3845" si="354">CONVERT(N3782,"C","F")</f>
        <v>55.040000000000006</v>
      </c>
      <c r="P3782" s="37">
        <f t="shared" si="353"/>
        <v>66.048000000000002</v>
      </c>
      <c r="Q3782" s="32">
        <f t="shared" ref="Q3782:Q3845" si="355">$L$3-O3782</f>
        <v>-4.0000000000006253E-2</v>
      </c>
      <c r="R3782" s="32">
        <f t="shared" ref="R3782:R3845" si="356">$L$3-P3782</f>
        <v>-11.048000000000002</v>
      </c>
      <c r="S3782" s="26">
        <f t="shared" ref="S3782:S3845" si="357">IF(O3782&lt;=$L$3, 1, 0)</f>
        <v>0</v>
      </c>
      <c r="T3782" s="26">
        <f t="shared" ref="T3782:T3845" si="358">IF(P3782&lt;=$L$3, 1, 0)</f>
        <v>0</v>
      </c>
    </row>
    <row r="3783" spans="13:20" ht="15" x14ac:dyDescent="0.3">
      <c r="M3783" s="34">
        <v>3777.5</v>
      </c>
      <c r="N3783" s="34">
        <v>11.7</v>
      </c>
      <c r="O3783" s="32">
        <f t="shared" si="354"/>
        <v>53.06</v>
      </c>
      <c r="P3783" s="37">
        <f t="shared" ref="P3783:P3846" si="359">O3783*1.2</f>
        <v>63.671999999999997</v>
      </c>
      <c r="Q3783" s="32">
        <f t="shared" si="355"/>
        <v>1.9399999999999977</v>
      </c>
      <c r="R3783" s="32">
        <f t="shared" si="356"/>
        <v>-8.671999999999997</v>
      </c>
      <c r="S3783" s="26">
        <f t="shared" si="357"/>
        <v>1</v>
      </c>
      <c r="T3783" s="26">
        <f t="shared" si="358"/>
        <v>0</v>
      </c>
    </row>
    <row r="3784" spans="13:20" ht="15" x14ac:dyDescent="0.3">
      <c r="M3784" s="34">
        <v>3778.5</v>
      </c>
      <c r="N3784" s="34">
        <v>11</v>
      </c>
      <c r="O3784" s="32">
        <f t="shared" si="354"/>
        <v>51.8</v>
      </c>
      <c r="P3784" s="37">
        <f t="shared" si="359"/>
        <v>62.16</v>
      </c>
      <c r="Q3784" s="32">
        <f t="shared" si="355"/>
        <v>3.2000000000000028</v>
      </c>
      <c r="R3784" s="32">
        <f t="shared" si="356"/>
        <v>-7.1599999999999966</v>
      </c>
      <c r="S3784" s="26">
        <f t="shared" si="357"/>
        <v>1</v>
      </c>
      <c r="T3784" s="26">
        <f t="shared" si="358"/>
        <v>0</v>
      </c>
    </row>
    <row r="3785" spans="13:20" ht="15" x14ac:dyDescent="0.3">
      <c r="M3785" s="34">
        <v>3779.5</v>
      </c>
      <c r="N3785" s="34">
        <v>11.1</v>
      </c>
      <c r="O3785" s="32">
        <f t="shared" si="354"/>
        <v>51.980000000000004</v>
      </c>
      <c r="P3785" s="37">
        <f t="shared" si="359"/>
        <v>62.376000000000005</v>
      </c>
      <c r="Q3785" s="32">
        <f t="shared" si="355"/>
        <v>3.019999999999996</v>
      </c>
      <c r="R3785" s="32">
        <f t="shared" si="356"/>
        <v>-7.3760000000000048</v>
      </c>
      <c r="S3785" s="26">
        <f t="shared" si="357"/>
        <v>1</v>
      </c>
      <c r="T3785" s="26">
        <f t="shared" si="358"/>
        <v>0</v>
      </c>
    </row>
    <row r="3786" spans="13:20" ht="15" x14ac:dyDescent="0.3">
      <c r="M3786" s="34">
        <v>3780.5</v>
      </c>
      <c r="N3786" s="34">
        <v>11.1</v>
      </c>
      <c r="O3786" s="32">
        <f t="shared" si="354"/>
        <v>51.980000000000004</v>
      </c>
      <c r="P3786" s="37">
        <f t="shared" si="359"/>
        <v>62.376000000000005</v>
      </c>
      <c r="Q3786" s="32">
        <f t="shared" si="355"/>
        <v>3.019999999999996</v>
      </c>
      <c r="R3786" s="32">
        <f t="shared" si="356"/>
        <v>-7.3760000000000048</v>
      </c>
      <c r="S3786" s="26">
        <f t="shared" si="357"/>
        <v>1</v>
      </c>
      <c r="T3786" s="26">
        <f t="shared" si="358"/>
        <v>0</v>
      </c>
    </row>
    <row r="3787" spans="13:20" ht="15" x14ac:dyDescent="0.3">
      <c r="M3787" s="34">
        <v>3781.5</v>
      </c>
      <c r="N3787" s="34">
        <v>12.2</v>
      </c>
      <c r="O3787" s="32">
        <f t="shared" si="354"/>
        <v>53.96</v>
      </c>
      <c r="P3787" s="37">
        <f t="shared" si="359"/>
        <v>64.751999999999995</v>
      </c>
      <c r="Q3787" s="32">
        <f t="shared" si="355"/>
        <v>1.0399999999999991</v>
      </c>
      <c r="R3787" s="32">
        <f t="shared" si="356"/>
        <v>-9.7519999999999953</v>
      </c>
      <c r="S3787" s="26">
        <f t="shared" si="357"/>
        <v>1</v>
      </c>
      <c r="T3787" s="26">
        <f t="shared" si="358"/>
        <v>0</v>
      </c>
    </row>
    <row r="3788" spans="13:20" ht="15" x14ac:dyDescent="0.3">
      <c r="M3788" s="34">
        <v>3782.5</v>
      </c>
      <c r="N3788" s="34">
        <v>13.3</v>
      </c>
      <c r="O3788" s="32">
        <f t="shared" si="354"/>
        <v>55.94</v>
      </c>
      <c r="P3788" s="37">
        <f t="shared" si="359"/>
        <v>67.128</v>
      </c>
      <c r="Q3788" s="32">
        <f t="shared" si="355"/>
        <v>-0.93999999999999773</v>
      </c>
      <c r="R3788" s="32">
        <f t="shared" si="356"/>
        <v>-12.128</v>
      </c>
      <c r="S3788" s="26">
        <f t="shared" si="357"/>
        <v>0</v>
      </c>
      <c r="T3788" s="26">
        <f t="shared" si="358"/>
        <v>0</v>
      </c>
    </row>
    <row r="3789" spans="13:20" ht="15" x14ac:dyDescent="0.3">
      <c r="M3789" s="34">
        <v>3783.5</v>
      </c>
      <c r="N3789" s="34">
        <v>14.4</v>
      </c>
      <c r="O3789" s="32">
        <f t="shared" si="354"/>
        <v>57.92</v>
      </c>
      <c r="P3789" s="37">
        <f t="shared" si="359"/>
        <v>69.504000000000005</v>
      </c>
      <c r="Q3789" s="32">
        <f t="shared" si="355"/>
        <v>-2.9200000000000017</v>
      </c>
      <c r="R3789" s="32">
        <f t="shared" si="356"/>
        <v>-14.504000000000005</v>
      </c>
      <c r="S3789" s="26">
        <f t="shared" si="357"/>
        <v>0</v>
      </c>
      <c r="T3789" s="26">
        <f t="shared" si="358"/>
        <v>0</v>
      </c>
    </row>
    <row r="3790" spans="13:20" ht="15" x14ac:dyDescent="0.3">
      <c r="M3790" s="34">
        <v>3784.5</v>
      </c>
      <c r="N3790" s="34">
        <v>13.3</v>
      </c>
      <c r="O3790" s="32">
        <f t="shared" si="354"/>
        <v>55.94</v>
      </c>
      <c r="P3790" s="37">
        <f t="shared" si="359"/>
        <v>67.128</v>
      </c>
      <c r="Q3790" s="32">
        <f t="shared" si="355"/>
        <v>-0.93999999999999773</v>
      </c>
      <c r="R3790" s="32">
        <f t="shared" si="356"/>
        <v>-12.128</v>
      </c>
      <c r="S3790" s="26">
        <f t="shared" si="357"/>
        <v>0</v>
      </c>
      <c r="T3790" s="26">
        <f t="shared" si="358"/>
        <v>0</v>
      </c>
    </row>
    <row r="3791" spans="13:20" ht="15" x14ac:dyDescent="0.3">
      <c r="M3791" s="34">
        <v>3785.5</v>
      </c>
      <c r="N3791" s="34">
        <v>13.3</v>
      </c>
      <c r="O3791" s="32">
        <f t="shared" si="354"/>
        <v>55.94</v>
      </c>
      <c r="P3791" s="37">
        <f t="shared" si="359"/>
        <v>67.128</v>
      </c>
      <c r="Q3791" s="32">
        <f t="shared" si="355"/>
        <v>-0.93999999999999773</v>
      </c>
      <c r="R3791" s="32">
        <f t="shared" si="356"/>
        <v>-12.128</v>
      </c>
      <c r="S3791" s="26">
        <f t="shared" si="357"/>
        <v>0</v>
      </c>
      <c r="T3791" s="26">
        <f t="shared" si="358"/>
        <v>0</v>
      </c>
    </row>
    <row r="3792" spans="13:20" ht="15" x14ac:dyDescent="0.3">
      <c r="M3792" s="34">
        <v>3786.5</v>
      </c>
      <c r="N3792" s="34">
        <v>12.8</v>
      </c>
      <c r="O3792" s="32">
        <f t="shared" si="354"/>
        <v>55.040000000000006</v>
      </c>
      <c r="P3792" s="37">
        <f t="shared" si="359"/>
        <v>66.048000000000002</v>
      </c>
      <c r="Q3792" s="32">
        <f t="shared" si="355"/>
        <v>-4.0000000000006253E-2</v>
      </c>
      <c r="R3792" s="32">
        <f t="shared" si="356"/>
        <v>-11.048000000000002</v>
      </c>
      <c r="S3792" s="26">
        <f t="shared" si="357"/>
        <v>0</v>
      </c>
      <c r="T3792" s="26">
        <f t="shared" si="358"/>
        <v>0</v>
      </c>
    </row>
    <row r="3793" spans="13:20" ht="15" x14ac:dyDescent="0.3">
      <c r="M3793" s="34">
        <v>3787.5</v>
      </c>
      <c r="N3793" s="34">
        <v>11.7</v>
      </c>
      <c r="O3793" s="32">
        <f t="shared" si="354"/>
        <v>53.06</v>
      </c>
      <c r="P3793" s="37">
        <f t="shared" si="359"/>
        <v>63.671999999999997</v>
      </c>
      <c r="Q3793" s="32">
        <f t="shared" si="355"/>
        <v>1.9399999999999977</v>
      </c>
      <c r="R3793" s="32">
        <f t="shared" si="356"/>
        <v>-8.671999999999997</v>
      </c>
      <c r="S3793" s="26">
        <f t="shared" si="357"/>
        <v>1</v>
      </c>
      <c r="T3793" s="26">
        <f t="shared" si="358"/>
        <v>0</v>
      </c>
    </row>
    <row r="3794" spans="13:20" ht="15" x14ac:dyDescent="0.3">
      <c r="M3794" s="34">
        <v>3788.5</v>
      </c>
      <c r="N3794" s="34">
        <v>10.6</v>
      </c>
      <c r="O3794" s="32">
        <f t="shared" si="354"/>
        <v>51.08</v>
      </c>
      <c r="P3794" s="37">
        <f t="shared" si="359"/>
        <v>61.295999999999992</v>
      </c>
      <c r="Q3794" s="32">
        <f t="shared" si="355"/>
        <v>3.9200000000000017</v>
      </c>
      <c r="R3794" s="32">
        <f t="shared" si="356"/>
        <v>-6.2959999999999923</v>
      </c>
      <c r="S3794" s="26">
        <f t="shared" si="357"/>
        <v>1</v>
      </c>
      <c r="T3794" s="26">
        <f t="shared" si="358"/>
        <v>0</v>
      </c>
    </row>
    <row r="3795" spans="13:20" ht="15" x14ac:dyDescent="0.3">
      <c r="M3795" s="34">
        <v>3789.5</v>
      </c>
      <c r="N3795" s="34">
        <v>10.6</v>
      </c>
      <c r="O3795" s="32">
        <f t="shared" si="354"/>
        <v>51.08</v>
      </c>
      <c r="P3795" s="37">
        <f t="shared" si="359"/>
        <v>61.295999999999992</v>
      </c>
      <c r="Q3795" s="32">
        <f t="shared" si="355"/>
        <v>3.9200000000000017</v>
      </c>
      <c r="R3795" s="32">
        <f t="shared" si="356"/>
        <v>-6.2959999999999923</v>
      </c>
      <c r="S3795" s="26">
        <f t="shared" si="357"/>
        <v>1</v>
      </c>
      <c r="T3795" s="26">
        <f t="shared" si="358"/>
        <v>0</v>
      </c>
    </row>
    <row r="3796" spans="13:20" ht="15" x14ac:dyDescent="0.3">
      <c r="M3796" s="34">
        <v>3790.5</v>
      </c>
      <c r="N3796" s="34">
        <v>10</v>
      </c>
      <c r="O3796" s="32">
        <f t="shared" si="354"/>
        <v>50</v>
      </c>
      <c r="P3796" s="37">
        <f t="shared" si="359"/>
        <v>60</v>
      </c>
      <c r="Q3796" s="32">
        <f t="shared" si="355"/>
        <v>5</v>
      </c>
      <c r="R3796" s="32">
        <f t="shared" si="356"/>
        <v>-5</v>
      </c>
      <c r="S3796" s="26">
        <f t="shared" si="357"/>
        <v>1</v>
      </c>
      <c r="T3796" s="26">
        <f t="shared" si="358"/>
        <v>0</v>
      </c>
    </row>
    <row r="3797" spans="13:20" ht="15" x14ac:dyDescent="0.3">
      <c r="M3797" s="34">
        <v>3791.5</v>
      </c>
      <c r="N3797" s="34">
        <v>8.9</v>
      </c>
      <c r="O3797" s="32">
        <f t="shared" si="354"/>
        <v>48.019999999999996</v>
      </c>
      <c r="P3797" s="37">
        <f t="shared" si="359"/>
        <v>57.623999999999995</v>
      </c>
      <c r="Q3797" s="32">
        <f t="shared" si="355"/>
        <v>6.980000000000004</v>
      </c>
      <c r="R3797" s="32">
        <f t="shared" si="356"/>
        <v>-2.6239999999999952</v>
      </c>
      <c r="S3797" s="26">
        <f t="shared" si="357"/>
        <v>1</v>
      </c>
      <c r="T3797" s="26">
        <f t="shared" si="358"/>
        <v>0</v>
      </c>
    </row>
    <row r="3798" spans="13:20" ht="15" x14ac:dyDescent="0.3">
      <c r="M3798" s="34">
        <v>3792.5</v>
      </c>
      <c r="N3798" s="34">
        <v>9.4</v>
      </c>
      <c r="O3798" s="32">
        <f t="shared" si="354"/>
        <v>48.92</v>
      </c>
      <c r="P3798" s="37">
        <f t="shared" si="359"/>
        <v>58.704000000000001</v>
      </c>
      <c r="Q3798" s="32">
        <f t="shared" si="355"/>
        <v>6.0799999999999983</v>
      </c>
      <c r="R3798" s="32">
        <f t="shared" si="356"/>
        <v>-3.7040000000000006</v>
      </c>
      <c r="S3798" s="26">
        <f t="shared" si="357"/>
        <v>1</v>
      </c>
      <c r="T3798" s="26">
        <f t="shared" si="358"/>
        <v>0</v>
      </c>
    </row>
    <row r="3799" spans="13:20" ht="15" x14ac:dyDescent="0.3">
      <c r="M3799" s="34">
        <v>3793.5</v>
      </c>
      <c r="N3799" s="34">
        <v>8.9</v>
      </c>
      <c r="O3799" s="32">
        <f t="shared" si="354"/>
        <v>48.019999999999996</v>
      </c>
      <c r="P3799" s="37">
        <f t="shared" si="359"/>
        <v>57.623999999999995</v>
      </c>
      <c r="Q3799" s="32">
        <f t="shared" si="355"/>
        <v>6.980000000000004</v>
      </c>
      <c r="R3799" s="32">
        <f t="shared" si="356"/>
        <v>-2.6239999999999952</v>
      </c>
      <c r="S3799" s="26">
        <f t="shared" si="357"/>
        <v>1</v>
      </c>
      <c r="T3799" s="26">
        <f t="shared" si="358"/>
        <v>0</v>
      </c>
    </row>
    <row r="3800" spans="13:20" ht="15" x14ac:dyDescent="0.3">
      <c r="M3800" s="34">
        <v>3794.5</v>
      </c>
      <c r="N3800" s="34">
        <v>8.9</v>
      </c>
      <c r="O3800" s="32">
        <f t="shared" si="354"/>
        <v>48.019999999999996</v>
      </c>
      <c r="P3800" s="37">
        <f t="shared" si="359"/>
        <v>57.623999999999995</v>
      </c>
      <c r="Q3800" s="32">
        <f t="shared" si="355"/>
        <v>6.980000000000004</v>
      </c>
      <c r="R3800" s="32">
        <f t="shared" si="356"/>
        <v>-2.6239999999999952</v>
      </c>
      <c r="S3800" s="26">
        <f t="shared" si="357"/>
        <v>1</v>
      </c>
      <c r="T3800" s="26">
        <f t="shared" si="358"/>
        <v>0</v>
      </c>
    </row>
    <row r="3801" spans="13:20" ht="15" x14ac:dyDescent="0.3">
      <c r="M3801" s="34">
        <v>3795.5</v>
      </c>
      <c r="N3801" s="34">
        <v>8.9</v>
      </c>
      <c r="O3801" s="32">
        <f t="shared" si="354"/>
        <v>48.019999999999996</v>
      </c>
      <c r="P3801" s="37">
        <f t="shared" si="359"/>
        <v>57.623999999999995</v>
      </c>
      <c r="Q3801" s="32">
        <f t="shared" si="355"/>
        <v>6.980000000000004</v>
      </c>
      <c r="R3801" s="32">
        <f t="shared" si="356"/>
        <v>-2.6239999999999952</v>
      </c>
      <c r="S3801" s="26">
        <f t="shared" si="357"/>
        <v>1</v>
      </c>
      <c r="T3801" s="26">
        <f t="shared" si="358"/>
        <v>0</v>
      </c>
    </row>
    <row r="3802" spans="13:20" ht="15" x14ac:dyDescent="0.3">
      <c r="M3802" s="34">
        <v>3796.5</v>
      </c>
      <c r="N3802" s="34">
        <v>8.9</v>
      </c>
      <c r="O3802" s="32">
        <f t="shared" si="354"/>
        <v>48.019999999999996</v>
      </c>
      <c r="P3802" s="37">
        <f t="shared" si="359"/>
        <v>57.623999999999995</v>
      </c>
      <c r="Q3802" s="32">
        <f t="shared" si="355"/>
        <v>6.980000000000004</v>
      </c>
      <c r="R3802" s="32">
        <f t="shared" si="356"/>
        <v>-2.6239999999999952</v>
      </c>
      <c r="S3802" s="26">
        <f t="shared" si="357"/>
        <v>1</v>
      </c>
      <c r="T3802" s="26">
        <f t="shared" si="358"/>
        <v>0</v>
      </c>
    </row>
    <row r="3803" spans="13:20" ht="15" x14ac:dyDescent="0.3">
      <c r="M3803" s="34">
        <v>3797.5</v>
      </c>
      <c r="N3803" s="34">
        <v>10.6</v>
      </c>
      <c r="O3803" s="32">
        <f t="shared" si="354"/>
        <v>51.08</v>
      </c>
      <c r="P3803" s="37">
        <f t="shared" si="359"/>
        <v>61.295999999999992</v>
      </c>
      <c r="Q3803" s="32">
        <f t="shared" si="355"/>
        <v>3.9200000000000017</v>
      </c>
      <c r="R3803" s="32">
        <f t="shared" si="356"/>
        <v>-6.2959999999999923</v>
      </c>
      <c r="S3803" s="26">
        <f t="shared" si="357"/>
        <v>1</v>
      </c>
      <c r="T3803" s="26">
        <f t="shared" si="358"/>
        <v>0</v>
      </c>
    </row>
    <row r="3804" spans="13:20" ht="15" x14ac:dyDescent="0.3">
      <c r="M3804" s="34">
        <v>3798.5</v>
      </c>
      <c r="N3804" s="34">
        <v>12.8</v>
      </c>
      <c r="O3804" s="32">
        <f t="shared" si="354"/>
        <v>55.040000000000006</v>
      </c>
      <c r="P3804" s="37">
        <f t="shared" si="359"/>
        <v>66.048000000000002</v>
      </c>
      <c r="Q3804" s="32">
        <f t="shared" si="355"/>
        <v>-4.0000000000006253E-2</v>
      </c>
      <c r="R3804" s="32">
        <f t="shared" si="356"/>
        <v>-11.048000000000002</v>
      </c>
      <c r="S3804" s="26">
        <f t="shared" si="357"/>
        <v>0</v>
      </c>
      <c r="T3804" s="26">
        <f t="shared" si="358"/>
        <v>0</v>
      </c>
    </row>
    <row r="3805" spans="13:20" ht="15" x14ac:dyDescent="0.3">
      <c r="M3805" s="34">
        <v>3799.5</v>
      </c>
      <c r="N3805" s="34">
        <v>13.3</v>
      </c>
      <c r="O3805" s="32">
        <f t="shared" si="354"/>
        <v>55.94</v>
      </c>
      <c r="P3805" s="37">
        <f t="shared" si="359"/>
        <v>67.128</v>
      </c>
      <c r="Q3805" s="32">
        <f t="shared" si="355"/>
        <v>-0.93999999999999773</v>
      </c>
      <c r="R3805" s="32">
        <f t="shared" si="356"/>
        <v>-12.128</v>
      </c>
      <c r="S3805" s="26">
        <f t="shared" si="357"/>
        <v>0</v>
      </c>
      <c r="T3805" s="26">
        <f t="shared" si="358"/>
        <v>0</v>
      </c>
    </row>
    <row r="3806" spans="13:20" ht="15" x14ac:dyDescent="0.3">
      <c r="M3806" s="34">
        <v>3800.5</v>
      </c>
      <c r="N3806" s="34">
        <v>13.9</v>
      </c>
      <c r="O3806" s="32">
        <f t="shared" si="354"/>
        <v>57.019999999999996</v>
      </c>
      <c r="P3806" s="37">
        <f t="shared" si="359"/>
        <v>68.423999999999992</v>
      </c>
      <c r="Q3806" s="32">
        <f t="shared" si="355"/>
        <v>-2.019999999999996</v>
      </c>
      <c r="R3806" s="32">
        <f t="shared" si="356"/>
        <v>-13.423999999999992</v>
      </c>
      <c r="S3806" s="26">
        <f t="shared" si="357"/>
        <v>0</v>
      </c>
      <c r="T3806" s="26">
        <f t="shared" si="358"/>
        <v>0</v>
      </c>
    </row>
    <row r="3807" spans="13:20" ht="15" x14ac:dyDescent="0.3">
      <c r="M3807" s="34">
        <v>3801.5</v>
      </c>
      <c r="N3807" s="34">
        <v>13.9</v>
      </c>
      <c r="O3807" s="32">
        <f t="shared" si="354"/>
        <v>57.019999999999996</v>
      </c>
      <c r="P3807" s="37">
        <f t="shared" si="359"/>
        <v>68.423999999999992</v>
      </c>
      <c r="Q3807" s="32">
        <f t="shared" si="355"/>
        <v>-2.019999999999996</v>
      </c>
      <c r="R3807" s="32">
        <f t="shared" si="356"/>
        <v>-13.423999999999992</v>
      </c>
      <c r="S3807" s="26">
        <f t="shared" si="357"/>
        <v>0</v>
      </c>
      <c r="T3807" s="26">
        <f t="shared" si="358"/>
        <v>0</v>
      </c>
    </row>
    <row r="3808" spans="13:20" ht="15" x14ac:dyDescent="0.3">
      <c r="M3808" s="34">
        <v>3802.5</v>
      </c>
      <c r="N3808" s="34">
        <v>15.6</v>
      </c>
      <c r="O3808" s="32">
        <f t="shared" si="354"/>
        <v>60.08</v>
      </c>
      <c r="P3808" s="37">
        <f t="shared" si="359"/>
        <v>72.095999999999989</v>
      </c>
      <c r="Q3808" s="32">
        <f t="shared" si="355"/>
        <v>-5.0799999999999983</v>
      </c>
      <c r="R3808" s="32">
        <f t="shared" si="356"/>
        <v>-17.095999999999989</v>
      </c>
      <c r="S3808" s="26">
        <f t="shared" si="357"/>
        <v>0</v>
      </c>
      <c r="T3808" s="26">
        <f t="shared" si="358"/>
        <v>0</v>
      </c>
    </row>
    <row r="3809" spans="13:20" ht="15" x14ac:dyDescent="0.3">
      <c r="M3809" s="34">
        <v>3803.5</v>
      </c>
      <c r="N3809" s="34">
        <v>15.6</v>
      </c>
      <c r="O3809" s="32">
        <f t="shared" si="354"/>
        <v>60.08</v>
      </c>
      <c r="P3809" s="37">
        <f t="shared" si="359"/>
        <v>72.095999999999989</v>
      </c>
      <c r="Q3809" s="32">
        <f t="shared" si="355"/>
        <v>-5.0799999999999983</v>
      </c>
      <c r="R3809" s="32">
        <f t="shared" si="356"/>
        <v>-17.095999999999989</v>
      </c>
      <c r="S3809" s="26">
        <f t="shared" si="357"/>
        <v>0</v>
      </c>
      <c r="T3809" s="26">
        <f t="shared" si="358"/>
        <v>0</v>
      </c>
    </row>
    <row r="3810" spans="13:20" ht="15" x14ac:dyDescent="0.3">
      <c r="M3810" s="34">
        <v>3804.5</v>
      </c>
      <c r="N3810" s="34">
        <v>16.100000000000001</v>
      </c>
      <c r="O3810" s="32">
        <f t="shared" si="354"/>
        <v>60.980000000000004</v>
      </c>
      <c r="P3810" s="37">
        <f t="shared" si="359"/>
        <v>73.176000000000002</v>
      </c>
      <c r="Q3810" s="32">
        <f t="shared" si="355"/>
        <v>-5.980000000000004</v>
      </c>
      <c r="R3810" s="32">
        <f t="shared" si="356"/>
        <v>-18.176000000000002</v>
      </c>
      <c r="S3810" s="26">
        <f t="shared" si="357"/>
        <v>0</v>
      </c>
      <c r="T3810" s="26">
        <f t="shared" si="358"/>
        <v>0</v>
      </c>
    </row>
    <row r="3811" spans="13:20" ht="15" x14ac:dyDescent="0.3">
      <c r="M3811" s="34">
        <v>3805.5</v>
      </c>
      <c r="N3811" s="34">
        <v>16.7</v>
      </c>
      <c r="O3811" s="32">
        <f t="shared" si="354"/>
        <v>62.06</v>
      </c>
      <c r="P3811" s="37">
        <f t="shared" si="359"/>
        <v>74.471999999999994</v>
      </c>
      <c r="Q3811" s="32">
        <f t="shared" si="355"/>
        <v>-7.0600000000000023</v>
      </c>
      <c r="R3811" s="32">
        <f t="shared" si="356"/>
        <v>-19.471999999999994</v>
      </c>
      <c r="S3811" s="26">
        <f t="shared" si="357"/>
        <v>0</v>
      </c>
      <c r="T3811" s="26">
        <f t="shared" si="358"/>
        <v>0</v>
      </c>
    </row>
    <row r="3812" spans="13:20" ht="15" x14ac:dyDescent="0.3">
      <c r="M3812" s="34">
        <v>3806.5</v>
      </c>
      <c r="N3812" s="34">
        <v>16.7</v>
      </c>
      <c r="O3812" s="32">
        <f t="shared" si="354"/>
        <v>62.06</v>
      </c>
      <c r="P3812" s="37">
        <f t="shared" si="359"/>
        <v>74.471999999999994</v>
      </c>
      <c r="Q3812" s="32">
        <f t="shared" si="355"/>
        <v>-7.0600000000000023</v>
      </c>
      <c r="R3812" s="32">
        <f t="shared" si="356"/>
        <v>-19.471999999999994</v>
      </c>
      <c r="S3812" s="26">
        <f t="shared" si="357"/>
        <v>0</v>
      </c>
      <c r="T3812" s="26">
        <f t="shared" si="358"/>
        <v>0</v>
      </c>
    </row>
    <row r="3813" spans="13:20" ht="15" x14ac:dyDescent="0.3">
      <c r="M3813" s="34">
        <v>3807.5</v>
      </c>
      <c r="N3813" s="34">
        <v>16.7</v>
      </c>
      <c r="O3813" s="32">
        <f t="shared" si="354"/>
        <v>62.06</v>
      </c>
      <c r="P3813" s="37">
        <f t="shared" si="359"/>
        <v>74.471999999999994</v>
      </c>
      <c r="Q3813" s="32">
        <f t="shared" si="355"/>
        <v>-7.0600000000000023</v>
      </c>
      <c r="R3813" s="32">
        <f t="shared" si="356"/>
        <v>-19.471999999999994</v>
      </c>
      <c r="S3813" s="26">
        <f t="shared" si="357"/>
        <v>0</v>
      </c>
      <c r="T3813" s="26">
        <f t="shared" si="358"/>
        <v>0</v>
      </c>
    </row>
    <row r="3814" spans="13:20" ht="15" x14ac:dyDescent="0.3">
      <c r="M3814" s="34">
        <v>3808.5</v>
      </c>
      <c r="N3814" s="34">
        <v>16.100000000000001</v>
      </c>
      <c r="O3814" s="32">
        <f t="shared" si="354"/>
        <v>60.980000000000004</v>
      </c>
      <c r="P3814" s="37">
        <f t="shared" si="359"/>
        <v>73.176000000000002</v>
      </c>
      <c r="Q3814" s="32">
        <f t="shared" si="355"/>
        <v>-5.980000000000004</v>
      </c>
      <c r="R3814" s="32">
        <f t="shared" si="356"/>
        <v>-18.176000000000002</v>
      </c>
      <c r="S3814" s="26">
        <f t="shared" si="357"/>
        <v>0</v>
      </c>
      <c r="T3814" s="26">
        <f t="shared" si="358"/>
        <v>0</v>
      </c>
    </row>
    <row r="3815" spans="13:20" ht="15" x14ac:dyDescent="0.3">
      <c r="M3815" s="34">
        <v>3809.5</v>
      </c>
      <c r="N3815" s="34">
        <v>15.6</v>
      </c>
      <c r="O3815" s="32">
        <f t="shared" si="354"/>
        <v>60.08</v>
      </c>
      <c r="P3815" s="37">
        <f t="shared" si="359"/>
        <v>72.095999999999989</v>
      </c>
      <c r="Q3815" s="32">
        <f t="shared" si="355"/>
        <v>-5.0799999999999983</v>
      </c>
      <c r="R3815" s="32">
        <f t="shared" si="356"/>
        <v>-17.095999999999989</v>
      </c>
      <c r="S3815" s="26">
        <f t="shared" si="357"/>
        <v>0</v>
      </c>
      <c r="T3815" s="26">
        <f t="shared" si="358"/>
        <v>0</v>
      </c>
    </row>
    <row r="3816" spans="13:20" ht="15" x14ac:dyDescent="0.3">
      <c r="M3816" s="34">
        <v>3810.5</v>
      </c>
      <c r="N3816" s="34">
        <v>15.6</v>
      </c>
      <c r="O3816" s="32">
        <f t="shared" si="354"/>
        <v>60.08</v>
      </c>
      <c r="P3816" s="37">
        <f t="shared" si="359"/>
        <v>72.095999999999989</v>
      </c>
      <c r="Q3816" s="32">
        <f t="shared" si="355"/>
        <v>-5.0799999999999983</v>
      </c>
      <c r="R3816" s="32">
        <f t="shared" si="356"/>
        <v>-17.095999999999989</v>
      </c>
      <c r="S3816" s="26">
        <f t="shared" si="357"/>
        <v>0</v>
      </c>
      <c r="T3816" s="26">
        <f t="shared" si="358"/>
        <v>0</v>
      </c>
    </row>
    <row r="3817" spans="13:20" ht="15" x14ac:dyDescent="0.3">
      <c r="M3817" s="34">
        <v>3811.5</v>
      </c>
      <c r="N3817" s="34">
        <v>15.6</v>
      </c>
      <c r="O3817" s="32">
        <f t="shared" si="354"/>
        <v>60.08</v>
      </c>
      <c r="P3817" s="37">
        <f t="shared" si="359"/>
        <v>72.095999999999989</v>
      </c>
      <c r="Q3817" s="32">
        <f t="shared" si="355"/>
        <v>-5.0799999999999983</v>
      </c>
      <c r="R3817" s="32">
        <f t="shared" si="356"/>
        <v>-17.095999999999989</v>
      </c>
      <c r="S3817" s="26">
        <f t="shared" si="357"/>
        <v>0</v>
      </c>
      <c r="T3817" s="26">
        <f t="shared" si="358"/>
        <v>0</v>
      </c>
    </row>
    <row r="3818" spans="13:20" ht="15" x14ac:dyDescent="0.3">
      <c r="M3818" s="34">
        <v>3812.5</v>
      </c>
      <c r="N3818" s="34">
        <v>14.4</v>
      </c>
      <c r="O3818" s="32">
        <f t="shared" si="354"/>
        <v>57.92</v>
      </c>
      <c r="P3818" s="37">
        <f t="shared" si="359"/>
        <v>69.504000000000005</v>
      </c>
      <c r="Q3818" s="32">
        <f t="shared" si="355"/>
        <v>-2.9200000000000017</v>
      </c>
      <c r="R3818" s="32">
        <f t="shared" si="356"/>
        <v>-14.504000000000005</v>
      </c>
      <c r="S3818" s="26">
        <f t="shared" si="357"/>
        <v>0</v>
      </c>
      <c r="T3818" s="26">
        <f t="shared" si="358"/>
        <v>0</v>
      </c>
    </row>
    <row r="3819" spans="13:20" ht="15" x14ac:dyDescent="0.3">
      <c r="M3819" s="34">
        <v>3813.5</v>
      </c>
      <c r="N3819" s="34">
        <v>13.3</v>
      </c>
      <c r="O3819" s="32">
        <f t="shared" si="354"/>
        <v>55.94</v>
      </c>
      <c r="P3819" s="37">
        <f t="shared" si="359"/>
        <v>67.128</v>
      </c>
      <c r="Q3819" s="32">
        <f t="shared" si="355"/>
        <v>-0.93999999999999773</v>
      </c>
      <c r="R3819" s="32">
        <f t="shared" si="356"/>
        <v>-12.128</v>
      </c>
      <c r="S3819" s="26">
        <f t="shared" si="357"/>
        <v>0</v>
      </c>
      <c r="T3819" s="26">
        <f t="shared" si="358"/>
        <v>0</v>
      </c>
    </row>
    <row r="3820" spans="13:20" ht="15" x14ac:dyDescent="0.3">
      <c r="M3820" s="34">
        <v>3814.5</v>
      </c>
      <c r="N3820" s="34">
        <v>12.8</v>
      </c>
      <c r="O3820" s="32">
        <f t="shared" si="354"/>
        <v>55.040000000000006</v>
      </c>
      <c r="P3820" s="37">
        <f t="shared" si="359"/>
        <v>66.048000000000002</v>
      </c>
      <c r="Q3820" s="32">
        <f t="shared" si="355"/>
        <v>-4.0000000000006253E-2</v>
      </c>
      <c r="R3820" s="32">
        <f t="shared" si="356"/>
        <v>-11.048000000000002</v>
      </c>
      <c r="S3820" s="26">
        <f t="shared" si="357"/>
        <v>0</v>
      </c>
      <c r="T3820" s="26">
        <f t="shared" si="358"/>
        <v>0</v>
      </c>
    </row>
    <row r="3821" spans="13:20" ht="15" x14ac:dyDescent="0.3">
      <c r="M3821" s="34">
        <v>3815.5</v>
      </c>
      <c r="N3821" s="34">
        <v>12.8</v>
      </c>
      <c r="O3821" s="32">
        <f t="shared" si="354"/>
        <v>55.040000000000006</v>
      </c>
      <c r="P3821" s="37">
        <f t="shared" si="359"/>
        <v>66.048000000000002</v>
      </c>
      <c r="Q3821" s="32">
        <f t="shared" si="355"/>
        <v>-4.0000000000006253E-2</v>
      </c>
      <c r="R3821" s="32">
        <f t="shared" si="356"/>
        <v>-11.048000000000002</v>
      </c>
      <c r="S3821" s="26">
        <f t="shared" si="357"/>
        <v>0</v>
      </c>
      <c r="T3821" s="26">
        <f t="shared" si="358"/>
        <v>0</v>
      </c>
    </row>
    <row r="3822" spans="13:20" ht="15" x14ac:dyDescent="0.3">
      <c r="M3822" s="34">
        <v>3816.5</v>
      </c>
      <c r="N3822" s="34">
        <v>12.2</v>
      </c>
      <c r="O3822" s="32">
        <f t="shared" si="354"/>
        <v>53.96</v>
      </c>
      <c r="P3822" s="37">
        <f t="shared" si="359"/>
        <v>64.751999999999995</v>
      </c>
      <c r="Q3822" s="32">
        <f t="shared" si="355"/>
        <v>1.0399999999999991</v>
      </c>
      <c r="R3822" s="32">
        <f t="shared" si="356"/>
        <v>-9.7519999999999953</v>
      </c>
      <c r="S3822" s="26">
        <f t="shared" si="357"/>
        <v>1</v>
      </c>
      <c r="T3822" s="26">
        <f t="shared" si="358"/>
        <v>0</v>
      </c>
    </row>
    <row r="3823" spans="13:20" ht="15" x14ac:dyDescent="0.3">
      <c r="M3823" s="34">
        <v>3817.5</v>
      </c>
      <c r="N3823" s="34">
        <v>11.7</v>
      </c>
      <c r="O3823" s="32">
        <f t="shared" si="354"/>
        <v>53.06</v>
      </c>
      <c r="P3823" s="37">
        <f t="shared" si="359"/>
        <v>63.671999999999997</v>
      </c>
      <c r="Q3823" s="32">
        <f t="shared" si="355"/>
        <v>1.9399999999999977</v>
      </c>
      <c r="R3823" s="32">
        <f t="shared" si="356"/>
        <v>-8.671999999999997</v>
      </c>
      <c r="S3823" s="26">
        <f t="shared" si="357"/>
        <v>1</v>
      </c>
      <c r="T3823" s="26">
        <f t="shared" si="358"/>
        <v>0</v>
      </c>
    </row>
    <row r="3824" spans="13:20" ht="15" x14ac:dyDescent="0.3">
      <c r="M3824" s="34">
        <v>3818.5</v>
      </c>
      <c r="N3824" s="34">
        <v>12.2</v>
      </c>
      <c r="O3824" s="32">
        <f t="shared" si="354"/>
        <v>53.96</v>
      </c>
      <c r="P3824" s="37">
        <f t="shared" si="359"/>
        <v>64.751999999999995</v>
      </c>
      <c r="Q3824" s="32">
        <f t="shared" si="355"/>
        <v>1.0399999999999991</v>
      </c>
      <c r="R3824" s="32">
        <f t="shared" si="356"/>
        <v>-9.7519999999999953</v>
      </c>
      <c r="S3824" s="26">
        <f t="shared" si="357"/>
        <v>1</v>
      </c>
      <c r="T3824" s="26">
        <f t="shared" si="358"/>
        <v>0</v>
      </c>
    </row>
    <row r="3825" spans="13:20" ht="15" x14ac:dyDescent="0.3">
      <c r="M3825" s="34">
        <v>3819.5</v>
      </c>
      <c r="N3825" s="34">
        <v>12.2</v>
      </c>
      <c r="O3825" s="32">
        <f t="shared" si="354"/>
        <v>53.96</v>
      </c>
      <c r="P3825" s="37">
        <f t="shared" si="359"/>
        <v>64.751999999999995</v>
      </c>
      <c r="Q3825" s="32">
        <f t="shared" si="355"/>
        <v>1.0399999999999991</v>
      </c>
      <c r="R3825" s="32">
        <f t="shared" si="356"/>
        <v>-9.7519999999999953</v>
      </c>
      <c r="S3825" s="26">
        <f t="shared" si="357"/>
        <v>1</v>
      </c>
      <c r="T3825" s="26">
        <f t="shared" si="358"/>
        <v>0</v>
      </c>
    </row>
    <row r="3826" spans="13:20" ht="15" x14ac:dyDescent="0.3">
      <c r="M3826" s="34">
        <v>3820.5</v>
      </c>
      <c r="N3826" s="34">
        <v>12.2</v>
      </c>
      <c r="O3826" s="32">
        <f t="shared" si="354"/>
        <v>53.96</v>
      </c>
      <c r="P3826" s="37">
        <f t="shared" si="359"/>
        <v>64.751999999999995</v>
      </c>
      <c r="Q3826" s="32">
        <f t="shared" si="355"/>
        <v>1.0399999999999991</v>
      </c>
      <c r="R3826" s="32">
        <f t="shared" si="356"/>
        <v>-9.7519999999999953</v>
      </c>
      <c r="S3826" s="26">
        <f t="shared" si="357"/>
        <v>1</v>
      </c>
      <c r="T3826" s="26">
        <f t="shared" si="358"/>
        <v>0</v>
      </c>
    </row>
    <row r="3827" spans="13:20" ht="15" x14ac:dyDescent="0.3">
      <c r="M3827" s="34">
        <v>3821.5</v>
      </c>
      <c r="N3827" s="34">
        <v>13.3</v>
      </c>
      <c r="O3827" s="32">
        <f t="shared" si="354"/>
        <v>55.94</v>
      </c>
      <c r="P3827" s="37">
        <f t="shared" si="359"/>
        <v>67.128</v>
      </c>
      <c r="Q3827" s="32">
        <f t="shared" si="355"/>
        <v>-0.93999999999999773</v>
      </c>
      <c r="R3827" s="32">
        <f t="shared" si="356"/>
        <v>-12.128</v>
      </c>
      <c r="S3827" s="26">
        <f t="shared" si="357"/>
        <v>0</v>
      </c>
      <c r="T3827" s="26">
        <f t="shared" si="358"/>
        <v>0</v>
      </c>
    </row>
    <row r="3828" spans="13:20" ht="15" x14ac:dyDescent="0.3">
      <c r="M3828" s="34">
        <v>3822.5</v>
      </c>
      <c r="N3828" s="34">
        <v>14.4</v>
      </c>
      <c r="O3828" s="32">
        <f t="shared" si="354"/>
        <v>57.92</v>
      </c>
      <c r="P3828" s="37">
        <f t="shared" si="359"/>
        <v>69.504000000000005</v>
      </c>
      <c r="Q3828" s="32">
        <f t="shared" si="355"/>
        <v>-2.9200000000000017</v>
      </c>
      <c r="R3828" s="32">
        <f t="shared" si="356"/>
        <v>-14.504000000000005</v>
      </c>
      <c r="S3828" s="26">
        <f t="shared" si="357"/>
        <v>0</v>
      </c>
      <c r="T3828" s="26">
        <f t="shared" si="358"/>
        <v>0</v>
      </c>
    </row>
    <row r="3829" spans="13:20" ht="15" x14ac:dyDescent="0.3">
      <c r="M3829" s="34">
        <v>3823.5</v>
      </c>
      <c r="N3829" s="34">
        <v>16.7</v>
      </c>
      <c r="O3829" s="32">
        <f t="shared" si="354"/>
        <v>62.06</v>
      </c>
      <c r="P3829" s="37">
        <f t="shared" si="359"/>
        <v>74.471999999999994</v>
      </c>
      <c r="Q3829" s="32">
        <f t="shared" si="355"/>
        <v>-7.0600000000000023</v>
      </c>
      <c r="R3829" s="32">
        <f t="shared" si="356"/>
        <v>-19.471999999999994</v>
      </c>
      <c r="S3829" s="26">
        <f t="shared" si="357"/>
        <v>0</v>
      </c>
      <c r="T3829" s="26">
        <f t="shared" si="358"/>
        <v>0</v>
      </c>
    </row>
    <row r="3830" spans="13:20" ht="15" x14ac:dyDescent="0.3">
      <c r="M3830" s="34">
        <v>3824.5</v>
      </c>
      <c r="N3830" s="34">
        <v>17.2</v>
      </c>
      <c r="O3830" s="32">
        <f t="shared" si="354"/>
        <v>62.96</v>
      </c>
      <c r="P3830" s="37">
        <f t="shared" si="359"/>
        <v>75.551999999999992</v>
      </c>
      <c r="Q3830" s="32">
        <f t="shared" si="355"/>
        <v>-7.9600000000000009</v>
      </c>
      <c r="R3830" s="32">
        <f t="shared" si="356"/>
        <v>-20.551999999999992</v>
      </c>
      <c r="S3830" s="26">
        <f t="shared" si="357"/>
        <v>0</v>
      </c>
      <c r="T3830" s="26">
        <f t="shared" si="358"/>
        <v>0</v>
      </c>
    </row>
    <row r="3831" spans="13:20" ht="15" x14ac:dyDescent="0.3">
      <c r="M3831" s="34">
        <v>3825.5</v>
      </c>
      <c r="N3831" s="34">
        <v>18.3</v>
      </c>
      <c r="O3831" s="32">
        <f t="shared" si="354"/>
        <v>64.94</v>
      </c>
      <c r="P3831" s="37">
        <f t="shared" si="359"/>
        <v>77.927999999999997</v>
      </c>
      <c r="Q3831" s="32">
        <f t="shared" si="355"/>
        <v>-9.9399999999999977</v>
      </c>
      <c r="R3831" s="32">
        <f t="shared" si="356"/>
        <v>-22.927999999999997</v>
      </c>
      <c r="S3831" s="26">
        <f t="shared" si="357"/>
        <v>0</v>
      </c>
      <c r="T3831" s="26">
        <f t="shared" si="358"/>
        <v>0</v>
      </c>
    </row>
    <row r="3832" spans="13:20" ht="15" x14ac:dyDescent="0.3">
      <c r="M3832" s="34">
        <v>3826.5</v>
      </c>
      <c r="N3832" s="34">
        <v>21.7</v>
      </c>
      <c r="O3832" s="32">
        <f t="shared" si="354"/>
        <v>71.06</v>
      </c>
      <c r="P3832" s="37">
        <f t="shared" si="359"/>
        <v>85.272000000000006</v>
      </c>
      <c r="Q3832" s="32">
        <f t="shared" si="355"/>
        <v>-16.060000000000002</v>
      </c>
      <c r="R3832" s="32">
        <f t="shared" si="356"/>
        <v>-30.272000000000006</v>
      </c>
      <c r="S3832" s="26">
        <f t="shared" si="357"/>
        <v>0</v>
      </c>
      <c r="T3832" s="26">
        <f t="shared" si="358"/>
        <v>0</v>
      </c>
    </row>
    <row r="3833" spans="13:20" ht="15" x14ac:dyDescent="0.3">
      <c r="M3833" s="34">
        <v>3827.5</v>
      </c>
      <c r="N3833" s="34">
        <v>23.3</v>
      </c>
      <c r="O3833" s="32">
        <f t="shared" si="354"/>
        <v>73.94</v>
      </c>
      <c r="P3833" s="37">
        <f t="shared" si="359"/>
        <v>88.727999999999994</v>
      </c>
      <c r="Q3833" s="32">
        <f t="shared" si="355"/>
        <v>-18.939999999999998</v>
      </c>
      <c r="R3833" s="32">
        <f t="shared" si="356"/>
        <v>-33.727999999999994</v>
      </c>
      <c r="S3833" s="26">
        <f t="shared" si="357"/>
        <v>0</v>
      </c>
      <c r="T3833" s="26">
        <f t="shared" si="358"/>
        <v>0</v>
      </c>
    </row>
    <row r="3834" spans="13:20" ht="15" x14ac:dyDescent="0.3">
      <c r="M3834" s="34">
        <v>3828.5</v>
      </c>
      <c r="N3834" s="34">
        <v>25</v>
      </c>
      <c r="O3834" s="32">
        <f t="shared" si="354"/>
        <v>77</v>
      </c>
      <c r="P3834" s="37">
        <f t="shared" si="359"/>
        <v>92.399999999999991</v>
      </c>
      <c r="Q3834" s="32">
        <f t="shared" si="355"/>
        <v>-22</v>
      </c>
      <c r="R3834" s="32">
        <f t="shared" si="356"/>
        <v>-37.399999999999991</v>
      </c>
      <c r="S3834" s="26">
        <f t="shared" si="357"/>
        <v>0</v>
      </c>
      <c r="T3834" s="26">
        <f t="shared" si="358"/>
        <v>0</v>
      </c>
    </row>
    <row r="3835" spans="13:20" ht="15" x14ac:dyDescent="0.3">
      <c r="M3835" s="34">
        <v>3829.5</v>
      </c>
      <c r="N3835" s="34">
        <v>26.1</v>
      </c>
      <c r="O3835" s="32">
        <f t="shared" si="354"/>
        <v>78.98</v>
      </c>
      <c r="P3835" s="37">
        <f t="shared" si="359"/>
        <v>94.775999999999996</v>
      </c>
      <c r="Q3835" s="32">
        <f t="shared" si="355"/>
        <v>-23.980000000000004</v>
      </c>
      <c r="R3835" s="32">
        <f t="shared" si="356"/>
        <v>-39.775999999999996</v>
      </c>
      <c r="S3835" s="26">
        <f t="shared" si="357"/>
        <v>0</v>
      </c>
      <c r="T3835" s="26">
        <f t="shared" si="358"/>
        <v>0</v>
      </c>
    </row>
    <row r="3836" spans="13:20" ht="15" x14ac:dyDescent="0.3">
      <c r="M3836" s="34">
        <v>3830.5</v>
      </c>
      <c r="N3836" s="34">
        <v>27.2</v>
      </c>
      <c r="O3836" s="32">
        <f t="shared" si="354"/>
        <v>80.960000000000008</v>
      </c>
      <c r="P3836" s="37">
        <f t="shared" si="359"/>
        <v>97.152000000000001</v>
      </c>
      <c r="Q3836" s="32">
        <f t="shared" si="355"/>
        <v>-25.960000000000008</v>
      </c>
      <c r="R3836" s="32">
        <f t="shared" si="356"/>
        <v>-42.152000000000001</v>
      </c>
      <c r="S3836" s="26">
        <f t="shared" si="357"/>
        <v>0</v>
      </c>
      <c r="T3836" s="26">
        <f t="shared" si="358"/>
        <v>0</v>
      </c>
    </row>
    <row r="3837" spans="13:20" ht="15" x14ac:dyDescent="0.3">
      <c r="M3837" s="34">
        <v>3831.5</v>
      </c>
      <c r="N3837" s="34">
        <v>27.2</v>
      </c>
      <c r="O3837" s="32">
        <f t="shared" si="354"/>
        <v>80.960000000000008</v>
      </c>
      <c r="P3837" s="37">
        <f t="shared" si="359"/>
        <v>97.152000000000001</v>
      </c>
      <c r="Q3837" s="32">
        <f t="shared" si="355"/>
        <v>-25.960000000000008</v>
      </c>
      <c r="R3837" s="32">
        <f t="shared" si="356"/>
        <v>-42.152000000000001</v>
      </c>
      <c r="S3837" s="26">
        <f t="shared" si="357"/>
        <v>0</v>
      </c>
      <c r="T3837" s="26">
        <f t="shared" si="358"/>
        <v>0</v>
      </c>
    </row>
    <row r="3838" spans="13:20" ht="15" x14ac:dyDescent="0.3">
      <c r="M3838" s="34">
        <v>3832.5</v>
      </c>
      <c r="N3838" s="34">
        <v>27.2</v>
      </c>
      <c r="O3838" s="32">
        <f t="shared" si="354"/>
        <v>80.960000000000008</v>
      </c>
      <c r="P3838" s="37">
        <f t="shared" si="359"/>
        <v>97.152000000000001</v>
      </c>
      <c r="Q3838" s="32">
        <f t="shared" si="355"/>
        <v>-25.960000000000008</v>
      </c>
      <c r="R3838" s="32">
        <f t="shared" si="356"/>
        <v>-42.152000000000001</v>
      </c>
      <c r="S3838" s="26">
        <f t="shared" si="357"/>
        <v>0</v>
      </c>
      <c r="T3838" s="26">
        <f t="shared" si="358"/>
        <v>0</v>
      </c>
    </row>
    <row r="3839" spans="13:20" ht="15" x14ac:dyDescent="0.3">
      <c r="M3839" s="34">
        <v>3833.5</v>
      </c>
      <c r="N3839" s="34">
        <v>26.7</v>
      </c>
      <c r="O3839" s="32">
        <f t="shared" si="354"/>
        <v>80.06</v>
      </c>
      <c r="P3839" s="37">
        <f t="shared" si="359"/>
        <v>96.072000000000003</v>
      </c>
      <c r="Q3839" s="32">
        <f t="shared" si="355"/>
        <v>-25.060000000000002</v>
      </c>
      <c r="R3839" s="32">
        <f t="shared" si="356"/>
        <v>-41.072000000000003</v>
      </c>
      <c r="S3839" s="26">
        <f t="shared" si="357"/>
        <v>0</v>
      </c>
      <c r="T3839" s="26">
        <f t="shared" si="358"/>
        <v>0</v>
      </c>
    </row>
    <row r="3840" spans="13:20" ht="15" x14ac:dyDescent="0.3">
      <c r="M3840" s="34">
        <v>3834.5</v>
      </c>
      <c r="N3840" s="34">
        <v>25.6</v>
      </c>
      <c r="O3840" s="32">
        <f t="shared" si="354"/>
        <v>78.080000000000013</v>
      </c>
      <c r="P3840" s="37">
        <f t="shared" si="359"/>
        <v>93.696000000000012</v>
      </c>
      <c r="Q3840" s="32">
        <f t="shared" si="355"/>
        <v>-23.080000000000013</v>
      </c>
      <c r="R3840" s="32">
        <f t="shared" si="356"/>
        <v>-38.696000000000012</v>
      </c>
      <c r="S3840" s="26">
        <f t="shared" si="357"/>
        <v>0</v>
      </c>
      <c r="T3840" s="26">
        <f t="shared" si="358"/>
        <v>0</v>
      </c>
    </row>
    <row r="3841" spans="13:20" ht="15" x14ac:dyDescent="0.3">
      <c r="M3841" s="34">
        <v>3835.5</v>
      </c>
      <c r="N3841" s="34">
        <v>25</v>
      </c>
      <c r="O3841" s="32">
        <f t="shared" si="354"/>
        <v>77</v>
      </c>
      <c r="P3841" s="37">
        <f t="shared" si="359"/>
        <v>92.399999999999991</v>
      </c>
      <c r="Q3841" s="32">
        <f t="shared" si="355"/>
        <v>-22</v>
      </c>
      <c r="R3841" s="32">
        <f t="shared" si="356"/>
        <v>-37.399999999999991</v>
      </c>
      <c r="S3841" s="26">
        <f t="shared" si="357"/>
        <v>0</v>
      </c>
      <c r="T3841" s="26">
        <f t="shared" si="358"/>
        <v>0</v>
      </c>
    </row>
    <row r="3842" spans="13:20" ht="15" x14ac:dyDescent="0.3">
      <c r="M3842" s="34">
        <v>3836.5</v>
      </c>
      <c r="N3842" s="34">
        <v>24.4</v>
      </c>
      <c r="O3842" s="32">
        <f t="shared" si="354"/>
        <v>75.92</v>
      </c>
      <c r="P3842" s="37">
        <f t="shared" si="359"/>
        <v>91.103999999999999</v>
      </c>
      <c r="Q3842" s="32">
        <f t="shared" si="355"/>
        <v>-20.92</v>
      </c>
      <c r="R3842" s="32">
        <f t="shared" si="356"/>
        <v>-36.103999999999999</v>
      </c>
      <c r="S3842" s="26">
        <f t="shared" si="357"/>
        <v>0</v>
      </c>
      <c r="T3842" s="26">
        <f t="shared" si="358"/>
        <v>0</v>
      </c>
    </row>
    <row r="3843" spans="13:20" ht="15" x14ac:dyDescent="0.3">
      <c r="M3843" s="34">
        <v>3837.5</v>
      </c>
      <c r="N3843" s="34">
        <v>22.8</v>
      </c>
      <c r="O3843" s="32">
        <f t="shared" si="354"/>
        <v>73.039999999999992</v>
      </c>
      <c r="P3843" s="37">
        <f t="shared" si="359"/>
        <v>87.647999999999982</v>
      </c>
      <c r="Q3843" s="32">
        <f t="shared" si="355"/>
        <v>-18.039999999999992</v>
      </c>
      <c r="R3843" s="32">
        <f t="shared" si="356"/>
        <v>-32.647999999999982</v>
      </c>
      <c r="S3843" s="26">
        <f t="shared" si="357"/>
        <v>0</v>
      </c>
      <c r="T3843" s="26">
        <f t="shared" si="358"/>
        <v>0</v>
      </c>
    </row>
    <row r="3844" spans="13:20" ht="15" x14ac:dyDescent="0.3">
      <c r="M3844" s="34">
        <v>3838.5</v>
      </c>
      <c r="N3844" s="34">
        <v>22.8</v>
      </c>
      <c r="O3844" s="32">
        <f t="shared" si="354"/>
        <v>73.039999999999992</v>
      </c>
      <c r="P3844" s="37">
        <f t="shared" si="359"/>
        <v>87.647999999999982</v>
      </c>
      <c r="Q3844" s="32">
        <f t="shared" si="355"/>
        <v>-18.039999999999992</v>
      </c>
      <c r="R3844" s="32">
        <f t="shared" si="356"/>
        <v>-32.647999999999982</v>
      </c>
      <c r="S3844" s="26">
        <f t="shared" si="357"/>
        <v>0</v>
      </c>
      <c r="T3844" s="26">
        <f t="shared" si="358"/>
        <v>0</v>
      </c>
    </row>
    <row r="3845" spans="13:20" ht="15" x14ac:dyDescent="0.3">
      <c r="M3845" s="34">
        <v>3839.5</v>
      </c>
      <c r="N3845" s="34">
        <v>21.1</v>
      </c>
      <c r="O3845" s="32">
        <f t="shared" si="354"/>
        <v>69.98</v>
      </c>
      <c r="P3845" s="37">
        <f t="shared" si="359"/>
        <v>83.975999999999999</v>
      </c>
      <c r="Q3845" s="32">
        <f t="shared" si="355"/>
        <v>-14.980000000000004</v>
      </c>
      <c r="R3845" s="32">
        <f t="shared" si="356"/>
        <v>-28.975999999999999</v>
      </c>
      <c r="S3845" s="26">
        <f t="shared" si="357"/>
        <v>0</v>
      </c>
      <c r="T3845" s="26">
        <f t="shared" si="358"/>
        <v>0</v>
      </c>
    </row>
    <row r="3846" spans="13:20" ht="15" x14ac:dyDescent="0.3">
      <c r="M3846" s="34">
        <v>3840.5</v>
      </c>
      <c r="N3846" s="34">
        <v>20</v>
      </c>
      <c r="O3846" s="32">
        <f t="shared" ref="O3846:O3909" si="360">CONVERT(N3846,"C","F")</f>
        <v>68</v>
      </c>
      <c r="P3846" s="37">
        <f t="shared" si="359"/>
        <v>81.599999999999994</v>
      </c>
      <c r="Q3846" s="32">
        <f t="shared" ref="Q3846:Q3909" si="361">$L$3-O3846</f>
        <v>-13</v>
      </c>
      <c r="R3846" s="32">
        <f t="shared" ref="R3846:R3909" si="362">$L$3-P3846</f>
        <v>-26.599999999999994</v>
      </c>
      <c r="S3846" s="26">
        <f t="shared" ref="S3846:S3909" si="363">IF(O3846&lt;=$L$3, 1, 0)</f>
        <v>0</v>
      </c>
      <c r="T3846" s="26">
        <f t="shared" ref="T3846:T3909" si="364">IF(P3846&lt;=$L$3, 1, 0)</f>
        <v>0</v>
      </c>
    </row>
    <row r="3847" spans="13:20" ht="15" x14ac:dyDescent="0.3">
      <c r="M3847" s="34">
        <v>3841.5</v>
      </c>
      <c r="N3847" s="34">
        <v>19.399999999999999</v>
      </c>
      <c r="O3847" s="32">
        <f t="shared" si="360"/>
        <v>66.92</v>
      </c>
      <c r="P3847" s="37">
        <f t="shared" ref="P3847:P3910" si="365">O3847*1.2</f>
        <v>80.304000000000002</v>
      </c>
      <c r="Q3847" s="32">
        <f t="shared" si="361"/>
        <v>-11.920000000000002</v>
      </c>
      <c r="R3847" s="32">
        <f t="shared" si="362"/>
        <v>-25.304000000000002</v>
      </c>
      <c r="S3847" s="26">
        <f t="shared" si="363"/>
        <v>0</v>
      </c>
      <c r="T3847" s="26">
        <f t="shared" si="364"/>
        <v>0</v>
      </c>
    </row>
    <row r="3848" spans="13:20" ht="15" x14ac:dyDescent="0.3">
      <c r="M3848" s="34">
        <v>3842.5</v>
      </c>
      <c r="N3848" s="34">
        <v>17.8</v>
      </c>
      <c r="O3848" s="32">
        <f t="shared" si="360"/>
        <v>64.039999999999992</v>
      </c>
      <c r="P3848" s="37">
        <f t="shared" si="365"/>
        <v>76.847999999999985</v>
      </c>
      <c r="Q3848" s="32">
        <f t="shared" si="361"/>
        <v>-9.039999999999992</v>
      </c>
      <c r="R3848" s="32">
        <f t="shared" si="362"/>
        <v>-21.847999999999985</v>
      </c>
      <c r="S3848" s="26">
        <f t="shared" si="363"/>
        <v>0</v>
      </c>
      <c r="T3848" s="26">
        <f t="shared" si="364"/>
        <v>0</v>
      </c>
    </row>
    <row r="3849" spans="13:20" ht="15" x14ac:dyDescent="0.3">
      <c r="M3849" s="34">
        <v>3843.5</v>
      </c>
      <c r="N3849" s="34">
        <v>17.2</v>
      </c>
      <c r="O3849" s="32">
        <f t="shared" si="360"/>
        <v>62.96</v>
      </c>
      <c r="P3849" s="37">
        <f t="shared" si="365"/>
        <v>75.551999999999992</v>
      </c>
      <c r="Q3849" s="32">
        <f t="shared" si="361"/>
        <v>-7.9600000000000009</v>
      </c>
      <c r="R3849" s="32">
        <f t="shared" si="362"/>
        <v>-20.551999999999992</v>
      </c>
      <c r="S3849" s="26">
        <f t="shared" si="363"/>
        <v>0</v>
      </c>
      <c r="T3849" s="26">
        <f t="shared" si="364"/>
        <v>0</v>
      </c>
    </row>
    <row r="3850" spans="13:20" ht="15" x14ac:dyDescent="0.3">
      <c r="M3850" s="34">
        <v>3844.5</v>
      </c>
      <c r="N3850" s="34">
        <v>16.7</v>
      </c>
      <c r="O3850" s="32">
        <f t="shared" si="360"/>
        <v>62.06</v>
      </c>
      <c r="P3850" s="37">
        <f t="shared" si="365"/>
        <v>74.471999999999994</v>
      </c>
      <c r="Q3850" s="32">
        <f t="shared" si="361"/>
        <v>-7.0600000000000023</v>
      </c>
      <c r="R3850" s="32">
        <f t="shared" si="362"/>
        <v>-19.471999999999994</v>
      </c>
      <c r="S3850" s="26">
        <f t="shared" si="363"/>
        <v>0</v>
      </c>
      <c r="T3850" s="26">
        <f t="shared" si="364"/>
        <v>0</v>
      </c>
    </row>
    <row r="3851" spans="13:20" ht="15" x14ac:dyDescent="0.3">
      <c r="M3851" s="34">
        <v>3845.5</v>
      </c>
      <c r="N3851" s="34">
        <v>17.2</v>
      </c>
      <c r="O3851" s="32">
        <f t="shared" si="360"/>
        <v>62.96</v>
      </c>
      <c r="P3851" s="37">
        <f t="shared" si="365"/>
        <v>75.551999999999992</v>
      </c>
      <c r="Q3851" s="32">
        <f t="shared" si="361"/>
        <v>-7.9600000000000009</v>
      </c>
      <c r="R3851" s="32">
        <f t="shared" si="362"/>
        <v>-20.551999999999992</v>
      </c>
      <c r="S3851" s="26">
        <f t="shared" si="363"/>
        <v>0</v>
      </c>
      <c r="T3851" s="26">
        <f t="shared" si="364"/>
        <v>0</v>
      </c>
    </row>
    <row r="3852" spans="13:20" ht="15" x14ac:dyDescent="0.3">
      <c r="M3852" s="34">
        <v>3846.5</v>
      </c>
      <c r="N3852" s="34">
        <v>17.8</v>
      </c>
      <c r="O3852" s="32">
        <f t="shared" si="360"/>
        <v>64.039999999999992</v>
      </c>
      <c r="P3852" s="37">
        <f t="shared" si="365"/>
        <v>76.847999999999985</v>
      </c>
      <c r="Q3852" s="32">
        <f t="shared" si="361"/>
        <v>-9.039999999999992</v>
      </c>
      <c r="R3852" s="32">
        <f t="shared" si="362"/>
        <v>-21.847999999999985</v>
      </c>
      <c r="S3852" s="26">
        <f t="shared" si="363"/>
        <v>0</v>
      </c>
      <c r="T3852" s="26">
        <f t="shared" si="364"/>
        <v>0</v>
      </c>
    </row>
    <row r="3853" spans="13:20" ht="15" x14ac:dyDescent="0.3">
      <c r="M3853" s="34">
        <v>3847.5</v>
      </c>
      <c r="N3853" s="34">
        <v>18.899999999999999</v>
      </c>
      <c r="O3853" s="32">
        <f t="shared" si="360"/>
        <v>66.02</v>
      </c>
      <c r="P3853" s="37">
        <f t="shared" si="365"/>
        <v>79.22399999999999</v>
      </c>
      <c r="Q3853" s="32">
        <f t="shared" si="361"/>
        <v>-11.019999999999996</v>
      </c>
      <c r="R3853" s="32">
        <f t="shared" si="362"/>
        <v>-24.22399999999999</v>
      </c>
      <c r="S3853" s="26">
        <f t="shared" si="363"/>
        <v>0</v>
      </c>
      <c r="T3853" s="26">
        <f t="shared" si="364"/>
        <v>0</v>
      </c>
    </row>
    <row r="3854" spans="13:20" ht="15" x14ac:dyDescent="0.3">
      <c r="M3854" s="34">
        <v>3848.5</v>
      </c>
      <c r="N3854" s="34">
        <v>20</v>
      </c>
      <c r="O3854" s="32">
        <f t="shared" si="360"/>
        <v>68</v>
      </c>
      <c r="P3854" s="37">
        <f t="shared" si="365"/>
        <v>81.599999999999994</v>
      </c>
      <c r="Q3854" s="32">
        <f t="shared" si="361"/>
        <v>-13</v>
      </c>
      <c r="R3854" s="32">
        <f t="shared" si="362"/>
        <v>-26.599999999999994</v>
      </c>
      <c r="S3854" s="26">
        <f t="shared" si="363"/>
        <v>0</v>
      </c>
      <c r="T3854" s="26">
        <f t="shared" si="364"/>
        <v>0</v>
      </c>
    </row>
    <row r="3855" spans="13:20" ht="15" x14ac:dyDescent="0.3">
      <c r="M3855" s="34">
        <v>3849.5</v>
      </c>
      <c r="N3855" s="34">
        <v>20</v>
      </c>
      <c r="O3855" s="32">
        <f t="shared" si="360"/>
        <v>68</v>
      </c>
      <c r="P3855" s="37">
        <f t="shared" si="365"/>
        <v>81.599999999999994</v>
      </c>
      <c r="Q3855" s="32">
        <f t="shared" si="361"/>
        <v>-13</v>
      </c>
      <c r="R3855" s="32">
        <f t="shared" si="362"/>
        <v>-26.599999999999994</v>
      </c>
      <c r="S3855" s="26">
        <f t="shared" si="363"/>
        <v>0</v>
      </c>
      <c r="T3855" s="26">
        <f t="shared" si="364"/>
        <v>0</v>
      </c>
    </row>
    <row r="3856" spans="13:20" ht="15" x14ac:dyDescent="0.3">
      <c r="M3856" s="34">
        <v>3850.5</v>
      </c>
      <c r="N3856" s="34">
        <v>18.3</v>
      </c>
      <c r="O3856" s="32">
        <f t="shared" si="360"/>
        <v>64.94</v>
      </c>
      <c r="P3856" s="37">
        <f t="shared" si="365"/>
        <v>77.927999999999997</v>
      </c>
      <c r="Q3856" s="32">
        <f t="shared" si="361"/>
        <v>-9.9399999999999977</v>
      </c>
      <c r="R3856" s="32">
        <f t="shared" si="362"/>
        <v>-22.927999999999997</v>
      </c>
      <c r="S3856" s="26">
        <f t="shared" si="363"/>
        <v>0</v>
      </c>
      <c r="T3856" s="26">
        <f t="shared" si="364"/>
        <v>0</v>
      </c>
    </row>
    <row r="3857" spans="13:20" ht="15" x14ac:dyDescent="0.3">
      <c r="M3857" s="34">
        <v>3851.5</v>
      </c>
      <c r="N3857" s="34">
        <v>19.399999999999999</v>
      </c>
      <c r="O3857" s="32">
        <f t="shared" si="360"/>
        <v>66.92</v>
      </c>
      <c r="P3857" s="37">
        <f t="shared" si="365"/>
        <v>80.304000000000002</v>
      </c>
      <c r="Q3857" s="32">
        <f t="shared" si="361"/>
        <v>-11.920000000000002</v>
      </c>
      <c r="R3857" s="32">
        <f t="shared" si="362"/>
        <v>-25.304000000000002</v>
      </c>
      <c r="S3857" s="26">
        <f t="shared" si="363"/>
        <v>0</v>
      </c>
      <c r="T3857" s="26">
        <f t="shared" si="364"/>
        <v>0</v>
      </c>
    </row>
    <row r="3858" spans="13:20" ht="15" x14ac:dyDescent="0.3">
      <c r="M3858" s="34">
        <v>3852.5</v>
      </c>
      <c r="N3858" s="34">
        <v>20</v>
      </c>
      <c r="O3858" s="32">
        <f t="shared" si="360"/>
        <v>68</v>
      </c>
      <c r="P3858" s="37">
        <f t="shared" si="365"/>
        <v>81.599999999999994</v>
      </c>
      <c r="Q3858" s="32">
        <f t="shared" si="361"/>
        <v>-13</v>
      </c>
      <c r="R3858" s="32">
        <f t="shared" si="362"/>
        <v>-26.599999999999994</v>
      </c>
      <c r="S3858" s="26">
        <f t="shared" si="363"/>
        <v>0</v>
      </c>
      <c r="T3858" s="26">
        <f t="shared" si="364"/>
        <v>0</v>
      </c>
    </row>
    <row r="3859" spans="13:20" ht="15" x14ac:dyDescent="0.3">
      <c r="M3859" s="34">
        <v>3853.5</v>
      </c>
      <c r="N3859" s="34">
        <v>22.8</v>
      </c>
      <c r="O3859" s="32">
        <f t="shared" si="360"/>
        <v>73.039999999999992</v>
      </c>
      <c r="P3859" s="37">
        <f t="shared" si="365"/>
        <v>87.647999999999982</v>
      </c>
      <c r="Q3859" s="32">
        <f t="shared" si="361"/>
        <v>-18.039999999999992</v>
      </c>
      <c r="R3859" s="32">
        <f t="shared" si="362"/>
        <v>-32.647999999999982</v>
      </c>
      <c r="S3859" s="26">
        <f t="shared" si="363"/>
        <v>0</v>
      </c>
      <c r="T3859" s="26">
        <f t="shared" si="364"/>
        <v>0</v>
      </c>
    </row>
    <row r="3860" spans="13:20" ht="15" x14ac:dyDescent="0.3">
      <c r="M3860" s="34">
        <v>3854.5</v>
      </c>
      <c r="N3860" s="34">
        <v>23.3</v>
      </c>
      <c r="O3860" s="32">
        <f t="shared" si="360"/>
        <v>73.94</v>
      </c>
      <c r="P3860" s="37">
        <f t="shared" si="365"/>
        <v>88.727999999999994</v>
      </c>
      <c r="Q3860" s="32">
        <f t="shared" si="361"/>
        <v>-18.939999999999998</v>
      </c>
      <c r="R3860" s="32">
        <f t="shared" si="362"/>
        <v>-33.727999999999994</v>
      </c>
      <c r="S3860" s="26">
        <f t="shared" si="363"/>
        <v>0</v>
      </c>
      <c r="T3860" s="26">
        <f t="shared" si="364"/>
        <v>0</v>
      </c>
    </row>
    <row r="3861" spans="13:20" ht="15" x14ac:dyDescent="0.3">
      <c r="M3861" s="34">
        <v>3855.5</v>
      </c>
      <c r="N3861" s="34">
        <v>21.7</v>
      </c>
      <c r="O3861" s="32">
        <f t="shared" si="360"/>
        <v>71.06</v>
      </c>
      <c r="P3861" s="37">
        <f t="shared" si="365"/>
        <v>85.272000000000006</v>
      </c>
      <c r="Q3861" s="32">
        <f t="shared" si="361"/>
        <v>-16.060000000000002</v>
      </c>
      <c r="R3861" s="32">
        <f t="shared" si="362"/>
        <v>-30.272000000000006</v>
      </c>
      <c r="S3861" s="26">
        <f t="shared" si="363"/>
        <v>0</v>
      </c>
      <c r="T3861" s="26">
        <f t="shared" si="364"/>
        <v>0</v>
      </c>
    </row>
    <row r="3862" spans="13:20" ht="15" x14ac:dyDescent="0.3">
      <c r="M3862" s="34">
        <v>3856.5</v>
      </c>
      <c r="N3862" s="34">
        <v>21.1</v>
      </c>
      <c r="O3862" s="32">
        <f t="shared" si="360"/>
        <v>69.98</v>
      </c>
      <c r="P3862" s="37">
        <f t="shared" si="365"/>
        <v>83.975999999999999</v>
      </c>
      <c r="Q3862" s="32">
        <f t="shared" si="361"/>
        <v>-14.980000000000004</v>
      </c>
      <c r="R3862" s="32">
        <f t="shared" si="362"/>
        <v>-28.975999999999999</v>
      </c>
      <c r="S3862" s="26">
        <f t="shared" si="363"/>
        <v>0</v>
      </c>
      <c r="T3862" s="26">
        <f t="shared" si="364"/>
        <v>0</v>
      </c>
    </row>
    <row r="3863" spans="13:20" ht="15" x14ac:dyDescent="0.3">
      <c r="M3863" s="34">
        <v>3857.5</v>
      </c>
      <c r="N3863" s="34">
        <v>20.6</v>
      </c>
      <c r="O3863" s="32">
        <f t="shared" si="360"/>
        <v>69.080000000000013</v>
      </c>
      <c r="P3863" s="37">
        <f t="shared" si="365"/>
        <v>82.896000000000015</v>
      </c>
      <c r="Q3863" s="32">
        <f t="shared" si="361"/>
        <v>-14.080000000000013</v>
      </c>
      <c r="R3863" s="32">
        <f t="shared" si="362"/>
        <v>-27.896000000000015</v>
      </c>
      <c r="S3863" s="26">
        <f t="shared" si="363"/>
        <v>0</v>
      </c>
      <c r="T3863" s="26">
        <f t="shared" si="364"/>
        <v>0</v>
      </c>
    </row>
    <row r="3864" spans="13:20" ht="15" x14ac:dyDescent="0.3">
      <c r="M3864" s="34">
        <v>3858.5</v>
      </c>
      <c r="N3864" s="34">
        <v>18.899999999999999</v>
      </c>
      <c r="O3864" s="32">
        <f t="shared" si="360"/>
        <v>66.02</v>
      </c>
      <c r="P3864" s="37">
        <f t="shared" si="365"/>
        <v>79.22399999999999</v>
      </c>
      <c r="Q3864" s="32">
        <f t="shared" si="361"/>
        <v>-11.019999999999996</v>
      </c>
      <c r="R3864" s="32">
        <f t="shared" si="362"/>
        <v>-24.22399999999999</v>
      </c>
      <c r="S3864" s="26">
        <f t="shared" si="363"/>
        <v>0</v>
      </c>
      <c r="T3864" s="26">
        <f t="shared" si="364"/>
        <v>0</v>
      </c>
    </row>
    <row r="3865" spans="13:20" ht="15" x14ac:dyDescent="0.3">
      <c r="M3865" s="34">
        <v>3859.5</v>
      </c>
      <c r="N3865" s="34">
        <v>19.399999999999999</v>
      </c>
      <c r="O3865" s="32">
        <f t="shared" si="360"/>
        <v>66.92</v>
      </c>
      <c r="P3865" s="37">
        <f t="shared" si="365"/>
        <v>80.304000000000002</v>
      </c>
      <c r="Q3865" s="32">
        <f t="shared" si="361"/>
        <v>-11.920000000000002</v>
      </c>
      <c r="R3865" s="32">
        <f t="shared" si="362"/>
        <v>-25.304000000000002</v>
      </c>
      <c r="S3865" s="26">
        <f t="shared" si="363"/>
        <v>0</v>
      </c>
      <c r="T3865" s="26">
        <f t="shared" si="364"/>
        <v>0</v>
      </c>
    </row>
    <row r="3866" spans="13:20" ht="15" x14ac:dyDescent="0.3">
      <c r="M3866" s="34">
        <v>3860.5</v>
      </c>
      <c r="N3866" s="34">
        <v>17.8</v>
      </c>
      <c r="O3866" s="32">
        <f t="shared" si="360"/>
        <v>64.039999999999992</v>
      </c>
      <c r="P3866" s="37">
        <f t="shared" si="365"/>
        <v>76.847999999999985</v>
      </c>
      <c r="Q3866" s="32">
        <f t="shared" si="361"/>
        <v>-9.039999999999992</v>
      </c>
      <c r="R3866" s="32">
        <f t="shared" si="362"/>
        <v>-21.847999999999985</v>
      </c>
      <c r="S3866" s="26">
        <f t="shared" si="363"/>
        <v>0</v>
      </c>
      <c r="T3866" s="26">
        <f t="shared" si="364"/>
        <v>0</v>
      </c>
    </row>
    <row r="3867" spans="13:20" ht="15" x14ac:dyDescent="0.3">
      <c r="M3867" s="34">
        <v>3861.5</v>
      </c>
      <c r="N3867" s="34">
        <v>16.7</v>
      </c>
      <c r="O3867" s="32">
        <f t="shared" si="360"/>
        <v>62.06</v>
      </c>
      <c r="P3867" s="37">
        <f t="shared" si="365"/>
        <v>74.471999999999994</v>
      </c>
      <c r="Q3867" s="32">
        <f t="shared" si="361"/>
        <v>-7.0600000000000023</v>
      </c>
      <c r="R3867" s="32">
        <f t="shared" si="362"/>
        <v>-19.471999999999994</v>
      </c>
      <c r="S3867" s="26">
        <f t="shared" si="363"/>
        <v>0</v>
      </c>
      <c r="T3867" s="26">
        <f t="shared" si="364"/>
        <v>0</v>
      </c>
    </row>
    <row r="3868" spans="13:20" ht="15" x14ac:dyDescent="0.3">
      <c r="M3868" s="34">
        <v>3862.5</v>
      </c>
      <c r="N3868" s="34">
        <v>16.100000000000001</v>
      </c>
      <c r="O3868" s="32">
        <f t="shared" si="360"/>
        <v>60.980000000000004</v>
      </c>
      <c r="P3868" s="37">
        <f t="shared" si="365"/>
        <v>73.176000000000002</v>
      </c>
      <c r="Q3868" s="32">
        <f t="shared" si="361"/>
        <v>-5.980000000000004</v>
      </c>
      <c r="R3868" s="32">
        <f t="shared" si="362"/>
        <v>-18.176000000000002</v>
      </c>
      <c r="S3868" s="26">
        <f t="shared" si="363"/>
        <v>0</v>
      </c>
      <c r="T3868" s="26">
        <f t="shared" si="364"/>
        <v>0</v>
      </c>
    </row>
    <row r="3869" spans="13:20" ht="15" x14ac:dyDescent="0.3">
      <c r="M3869" s="34">
        <v>3863.5</v>
      </c>
      <c r="N3869" s="34">
        <v>16.100000000000001</v>
      </c>
      <c r="O3869" s="32">
        <f t="shared" si="360"/>
        <v>60.980000000000004</v>
      </c>
      <c r="P3869" s="37">
        <f t="shared" si="365"/>
        <v>73.176000000000002</v>
      </c>
      <c r="Q3869" s="32">
        <f t="shared" si="361"/>
        <v>-5.980000000000004</v>
      </c>
      <c r="R3869" s="32">
        <f t="shared" si="362"/>
        <v>-18.176000000000002</v>
      </c>
      <c r="S3869" s="26">
        <f t="shared" si="363"/>
        <v>0</v>
      </c>
      <c r="T3869" s="26">
        <f t="shared" si="364"/>
        <v>0</v>
      </c>
    </row>
    <row r="3870" spans="13:20" ht="15" x14ac:dyDescent="0.3">
      <c r="M3870" s="34">
        <v>3864.5</v>
      </c>
      <c r="N3870" s="34">
        <v>15</v>
      </c>
      <c r="O3870" s="32">
        <f t="shared" si="360"/>
        <v>59</v>
      </c>
      <c r="P3870" s="37">
        <f t="shared" si="365"/>
        <v>70.8</v>
      </c>
      <c r="Q3870" s="32">
        <f t="shared" si="361"/>
        <v>-4</v>
      </c>
      <c r="R3870" s="32">
        <f t="shared" si="362"/>
        <v>-15.799999999999997</v>
      </c>
      <c r="S3870" s="26">
        <f t="shared" si="363"/>
        <v>0</v>
      </c>
      <c r="T3870" s="26">
        <f t="shared" si="364"/>
        <v>0</v>
      </c>
    </row>
    <row r="3871" spans="13:20" ht="15" x14ac:dyDescent="0.3">
      <c r="M3871" s="34">
        <v>3865.5</v>
      </c>
      <c r="N3871" s="34">
        <v>15</v>
      </c>
      <c r="O3871" s="32">
        <f t="shared" si="360"/>
        <v>59</v>
      </c>
      <c r="P3871" s="37">
        <f t="shared" si="365"/>
        <v>70.8</v>
      </c>
      <c r="Q3871" s="32">
        <f t="shared" si="361"/>
        <v>-4</v>
      </c>
      <c r="R3871" s="32">
        <f t="shared" si="362"/>
        <v>-15.799999999999997</v>
      </c>
      <c r="S3871" s="26">
        <f t="shared" si="363"/>
        <v>0</v>
      </c>
      <c r="T3871" s="26">
        <f t="shared" si="364"/>
        <v>0</v>
      </c>
    </row>
    <row r="3872" spans="13:20" ht="15" x14ac:dyDescent="0.3">
      <c r="M3872" s="34">
        <v>3866.5</v>
      </c>
      <c r="N3872" s="34">
        <v>15</v>
      </c>
      <c r="O3872" s="32">
        <f t="shared" si="360"/>
        <v>59</v>
      </c>
      <c r="P3872" s="37">
        <f t="shared" si="365"/>
        <v>70.8</v>
      </c>
      <c r="Q3872" s="32">
        <f t="shared" si="361"/>
        <v>-4</v>
      </c>
      <c r="R3872" s="32">
        <f t="shared" si="362"/>
        <v>-15.799999999999997</v>
      </c>
      <c r="S3872" s="26">
        <f t="shared" si="363"/>
        <v>0</v>
      </c>
      <c r="T3872" s="26">
        <f t="shared" si="364"/>
        <v>0</v>
      </c>
    </row>
    <row r="3873" spans="13:20" ht="15" x14ac:dyDescent="0.3">
      <c r="M3873" s="34">
        <v>3867.5</v>
      </c>
      <c r="N3873" s="34">
        <v>15.6</v>
      </c>
      <c r="O3873" s="32">
        <f t="shared" si="360"/>
        <v>60.08</v>
      </c>
      <c r="P3873" s="37">
        <f t="shared" si="365"/>
        <v>72.095999999999989</v>
      </c>
      <c r="Q3873" s="32">
        <f t="shared" si="361"/>
        <v>-5.0799999999999983</v>
      </c>
      <c r="R3873" s="32">
        <f t="shared" si="362"/>
        <v>-17.095999999999989</v>
      </c>
      <c r="S3873" s="26">
        <f t="shared" si="363"/>
        <v>0</v>
      </c>
      <c r="T3873" s="26">
        <f t="shared" si="364"/>
        <v>0</v>
      </c>
    </row>
    <row r="3874" spans="13:20" ht="15" x14ac:dyDescent="0.3">
      <c r="M3874" s="34">
        <v>3868.5</v>
      </c>
      <c r="N3874" s="34">
        <v>16.100000000000001</v>
      </c>
      <c r="O3874" s="32">
        <f t="shared" si="360"/>
        <v>60.980000000000004</v>
      </c>
      <c r="P3874" s="37">
        <f t="shared" si="365"/>
        <v>73.176000000000002</v>
      </c>
      <c r="Q3874" s="32">
        <f t="shared" si="361"/>
        <v>-5.980000000000004</v>
      </c>
      <c r="R3874" s="32">
        <f t="shared" si="362"/>
        <v>-18.176000000000002</v>
      </c>
      <c r="S3874" s="26">
        <f t="shared" si="363"/>
        <v>0</v>
      </c>
      <c r="T3874" s="26">
        <f t="shared" si="364"/>
        <v>0</v>
      </c>
    </row>
    <row r="3875" spans="13:20" ht="15" x14ac:dyDescent="0.3">
      <c r="M3875" s="34">
        <v>3869.5</v>
      </c>
      <c r="N3875" s="34">
        <v>16.100000000000001</v>
      </c>
      <c r="O3875" s="32">
        <f t="shared" si="360"/>
        <v>60.980000000000004</v>
      </c>
      <c r="P3875" s="37">
        <f t="shared" si="365"/>
        <v>73.176000000000002</v>
      </c>
      <c r="Q3875" s="32">
        <f t="shared" si="361"/>
        <v>-5.980000000000004</v>
      </c>
      <c r="R3875" s="32">
        <f t="shared" si="362"/>
        <v>-18.176000000000002</v>
      </c>
      <c r="S3875" s="26">
        <f t="shared" si="363"/>
        <v>0</v>
      </c>
      <c r="T3875" s="26">
        <f t="shared" si="364"/>
        <v>0</v>
      </c>
    </row>
    <row r="3876" spans="13:20" ht="15" x14ac:dyDescent="0.3">
      <c r="M3876" s="34">
        <v>3870.5</v>
      </c>
      <c r="N3876" s="34">
        <v>17.2</v>
      </c>
      <c r="O3876" s="32">
        <f t="shared" si="360"/>
        <v>62.96</v>
      </c>
      <c r="P3876" s="37">
        <f t="shared" si="365"/>
        <v>75.551999999999992</v>
      </c>
      <c r="Q3876" s="32">
        <f t="shared" si="361"/>
        <v>-7.9600000000000009</v>
      </c>
      <c r="R3876" s="32">
        <f t="shared" si="362"/>
        <v>-20.551999999999992</v>
      </c>
      <c r="S3876" s="26">
        <f t="shared" si="363"/>
        <v>0</v>
      </c>
      <c r="T3876" s="26">
        <f t="shared" si="364"/>
        <v>0</v>
      </c>
    </row>
    <row r="3877" spans="13:20" ht="15" x14ac:dyDescent="0.3">
      <c r="M3877" s="34">
        <v>3871.5</v>
      </c>
      <c r="N3877" s="34">
        <v>18.899999999999999</v>
      </c>
      <c r="O3877" s="32">
        <f t="shared" si="360"/>
        <v>66.02</v>
      </c>
      <c r="P3877" s="37">
        <f t="shared" si="365"/>
        <v>79.22399999999999</v>
      </c>
      <c r="Q3877" s="32">
        <f t="shared" si="361"/>
        <v>-11.019999999999996</v>
      </c>
      <c r="R3877" s="32">
        <f t="shared" si="362"/>
        <v>-24.22399999999999</v>
      </c>
      <c r="S3877" s="26">
        <f t="shared" si="363"/>
        <v>0</v>
      </c>
      <c r="T3877" s="26">
        <f t="shared" si="364"/>
        <v>0</v>
      </c>
    </row>
    <row r="3878" spans="13:20" ht="15" x14ac:dyDescent="0.3">
      <c r="M3878" s="34">
        <v>3872.5</v>
      </c>
      <c r="N3878" s="34">
        <v>21.7</v>
      </c>
      <c r="O3878" s="32">
        <f t="shared" si="360"/>
        <v>71.06</v>
      </c>
      <c r="P3878" s="37">
        <f t="shared" si="365"/>
        <v>85.272000000000006</v>
      </c>
      <c r="Q3878" s="32">
        <f t="shared" si="361"/>
        <v>-16.060000000000002</v>
      </c>
      <c r="R3878" s="32">
        <f t="shared" si="362"/>
        <v>-30.272000000000006</v>
      </c>
      <c r="S3878" s="26">
        <f t="shared" si="363"/>
        <v>0</v>
      </c>
      <c r="T3878" s="26">
        <f t="shared" si="364"/>
        <v>0</v>
      </c>
    </row>
    <row r="3879" spans="13:20" ht="15" x14ac:dyDescent="0.3">
      <c r="M3879" s="34">
        <v>3873.5</v>
      </c>
      <c r="N3879" s="34">
        <v>24.4</v>
      </c>
      <c r="O3879" s="32">
        <f t="shared" si="360"/>
        <v>75.92</v>
      </c>
      <c r="P3879" s="37">
        <f t="shared" si="365"/>
        <v>91.103999999999999</v>
      </c>
      <c r="Q3879" s="32">
        <f t="shared" si="361"/>
        <v>-20.92</v>
      </c>
      <c r="R3879" s="32">
        <f t="shared" si="362"/>
        <v>-36.103999999999999</v>
      </c>
      <c r="S3879" s="26">
        <f t="shared" si="363"/>
        <v>0</v>
      </c>
      <c r="T3879" s="26">
        <f t="shared" si="364"/>
        <v>0</v>
      </c>
    </row>
    <row r="3880" spans="13:20" ht="15" x14ac:dyDescent="0.3">
      <c r="M3880" s="34">
        <v>3874.5</v>
      </c>
      <c r="N3880" s="34">
        <v>26.7</v>
      </c>
      <c r="O3880" s="32">
        <f t="shared" si="360"/>
        <v>80.06</v>
      </c>
      <c r="P3880" s="37">
        <f t="shared" si="365"/>
        <v>96.072000000000003</v>
      </c>
      <c r="Q3880" s="32">
        <f t="shared" si="361"/>
        <v>-25.060000000000002</v>
      </c>
      <c r="R3880" s="32">
        <f t="shared" si="362"/>
        <v>-41.072000000000003</v>
      </c>
      <c r="S3880" s="26">
        <f t="shared" si="363"/>
        <v>0</v>
      </c>
      <c r="T3880" s="26">
        <f t="shared" si="364"/>
        <v>0</v>
      </c>
    </row>
    <row r="3881" spans="13:20" ht="15" x14ac:dyDescent="0.3">
      <c r="M3881" s="34">
        <v>3875.5</v>
      </c>
      <c r="N3881" s="34">
        <v>28.3</v>
      </c>
      <c r="O3881" s="32">
        <f t="shared" si="360"/>
        <v>82.94</v>
      </c>
      <c r="P3881" s="37">
        <f t="shared" si="365"/>
        <v>99.527999999999992</v>
      </c>
      <c r="Q3881" s="32">
        <f t="shared" si="361"/>
        <v>-27.939999999999998</v>
      </c>
      <c r="R3881" s="32">
        <f t="shared" si="362"/>
        <v>-44.527999999999992</v>
      </c>
      <c r="S3881" s="26">
        <f t="shared" si="363"/>
        <v>0</v>
      </c>
      <c r="T3881" s="26">
        <f t="shared" si="364"/>
        <v>0</v>
      </c>
    </row>
    <row r="3882" spans="13:20" ht="15" x14ac:dyDescent="0.3">
      <c r="M3882" s="34">
        <v>3876.5</v>
      </c>
      <c r="N3882" s="34">
        <v>30</v>
      </c>
      <c r="O3882" s="32">
        <f t="shared" si="360"/>
        <v>86</v>
      </c>
      <c r="P3882" s="37">
        <f t="shared" si="365"/>
        <v>103.2</v>
      </c>
      <c r="Q3882" s="32">
        <f t="shared" si="361"/>
        <v>-31</v>
      </c>
      <c r="R3882" s="32">
        <f t="shared" si="362"/>
        <v>-48.2</v>
      </c>
      <c r="S3882" s="26">
        <f t="shared" si="363"/>
        <v>0</v>
      </c>
      <c r="T3882" s="26">
        <f t="shared" si="364"/>
        <v>0</v>
      </c>
    </row>
    <row r="3883" spans="13:20" ht="15" x14ac:dyDescent="0.3">
      <c r="M3883" s="34">
        <v>3877.5</v>
      </c>
      <c r="N3883" s="34">
        <v>31.1</v>
      </c>
      <c r="O3883" s="32">
        <f t="shared" si="360"/>
        <v>87.98</v>
      </c>
      <c r="P3883" s="37">
        <f t="shared" si="365"/>
        <v>105.57600000000001</v>
      </c>
      <c r="Q3883" s="32">
        <f t="shared" si="361"/>
        <v>-32.980000000000004</v>
      </c>
      <c r="R3883" s="32">
        <f t="shared" si="362"/>
        <v>-50.576000000000008</v>
      </c>
      <c r="S3883" s="26">
        <f t="shared" si="363"/>
        <v>0</v>
      </c>
      <c r="T3883" s="26">
        <f t="shared" si="364"/>
        <v>0</v>
      </c>
    </row>
    <row r="3884" spans="13:20" ht="15" x14ac:dyDescent="0.3">
      <c r="M3884" s="34">
        <v>3878.5</v>
      </c>
      <c r="N3884" s="34">
        <v>31.7</v>
      </c>
      <c r="O3884" s="32">
        <f t="shared" si="360"/>
        <v>89.06</v>
      </c>
      <c r="P3884" s="37">
        <f t="shared" si="365"/>
        <v>106.872</v>
      </c>
      <c r="Q3884" s="32">
        <f t="shared" si="361"/>
        <v>-34.06</v>
      </c>
      <c r="R3884" s="32">
        <f t="shared" si="362"/>
        <v>-51.872</v>
      </c>
      <c r="S3884" s="26">
        <f t="shared" si="363"/>
        <v>0</v>
      </c>
      <c r="T3884" s="26">
        <f t="shared" si="364"/>
        <v>0</v>
      </c>
    </row>
    <row r="3885" spans="13:20" ht="15" x14ac:dyDescent="0.3">
      <c r="M3885" s="34">
        <v>3879.5</v>
      </c>
      <c r="N3885" s="34">
        <v>17.8</v>
      </c>
      <c r="O3885" s="32">
        <f t="shared" si="360"/>
        <v>64.039999999999992</v>
      </c>
      <c r="P3885" s="37">
        <f t="shared" si="365"/>
        <v>76.847999999999985</v>
      </c>
      <c r="Q3885" s="32">
        <f t="shared" si="361"/>
        <v>-9.039999999999992</v>
      </c>
      <c r="R3885" s="32">
        <f t="shared" si="362"/>
        <v>-21.847999999999985</v>
      </c>
      <c r="S3885" s="26">
        <f t="shared" si="363"/>
        <v>0</v>
      </c>
      <c r="T3885" s="26">
        <f t="shared" si="364"/>
        <v>0</v>
      </c>
    </row>
    <row r="3886" spans="13:20" ht="15" x14ac:dyDescent="0.3">
      <c r="M3886" s="34">
        <v>3880.5</v>
      </c>
      <c r="N3886" s="34">
        <v>16.100000000000001</v>
      </c>
      <c r="O3886" s="32">
        <f t="shared" si="360"/>
        <v>60.980000000000004</v>
      </c>
      <c r="P3886" s="37">
        <f t="shared" si="365"/>
        <v>73.176000000000002</v>
      </c>
      <c r="Q3886" s="32">
        <f t="shared" si="361"/>
        <v>-5.980000000000004</v>
      </c>
      <c r="R3886" s="32">
        <f t="shared" si="362"/>
        <v>-18.176000000000002</v>
      </c>
      <c r="S3886" s="26">
        <f t="shared" si="363"/>
        <v>0</v>
      </c>
      <c r="T3886" s="26">
        <f t="shared" si="364"/>
        <v>0</v>
      </c>
    </row>
    <row r="3887" spans="13:20" ht="15" x14ac:dyDescent="0.3">
      <c r="M3887" s="34">
        <v>3881.5</v>
      </c>
      <c r="N3887" s="34">
        <v>15</v>
      </c>
      <c r="O3887" s="32">
        <f t="shared" si="360"/>
        <v>59</v>
      </c>
      <c r="P3887" s="37">
        <f t="shared" si="365"/>
        <v>70.8</v>
      </c>
      <c r="Q3887" s="32">
        <f t="shared" si="361"/>
        <v>-4</v>
      </c>
      <c r="R3887" s="32">
        <f t="shared" si="362"/>
        <v>-15.799999999999997</v>
      </c>
      <c r="S3887" s="26">
        <f t="shared" si="363"/>
        <v>0</v>
      </c>
      <c r="T3887" s="26">
        <f t="shared" si="364"/>
        <v>0</v>
      </c>
    </row>
    <row r="3888" spans="13:20" ht="15" x14ac:dyDescent="0.3">
      <c r="M3888" s="34">
        <v>3882.5</v>
      </c>
      <c r="N3888" s="34">
        <v>13.9</v>
      </c>
      <c r="O3888" s="32">
        <f t="shared" si="360"/>
        <v>57.019999999999996</v>
      </c>
      <c r="P3888" s="37">
        <f t="shared" si="365"/>
        <v>68.423999999999992</v>
      </c>
      <c r="Q3888" s="32">
        <f t="shared" si="361"/>
        <v>-2.019999999999996</v>
      </c>
      <c r="R3888" s="32">
        <f t="shared" si="362"/>
        <v>-13.423999999999992</v>
      </c>
      <c r="S3888" s="26">
        <f t="shared" si="363"/>
        <v>0</v>
      </c>
      <c r="T3888" s="26">
        <f t="shared" si="364"/>
        <v>0</v>
      </c>
    </row>
    <row r="3889" spans="13:20" ht="15" x14ac:dyDescent="0.3">
      <c r="M3889" s="34">
        <v>3883.5</v>
      </c>
      <c r="N3889" s="34">
        <v>13.9</v>
      </c>
      <c r="O3889" s="32">
        <f t="shared" si="360"/>
        <v>57.019999999999996</v>
      </c>
      <c r="P3889" s="37">
        <f t="shared" si="365"/>
        <v>68.423999999999992</v>
      </c>
      <c r="Q3889" s="32">
        <f t="shared" si="361"/>
        <v>-2.019999999999996</v>
      </c>
      <c r="R3889" s="32">
        <f t="shared" si="362"/>
        <v>-13.423999999999992</v>
      </c>
      <c r="S3889" s="26">
        <f t="shared" si="363"/>
        <v>0</v>
      </c>
      <c r="T3889" s="26">
        <f t="shared" si="364"/>
        <v>0</v>
      </c>
    </row>
    <row r="3890" spans="13:20" ht="15" x14ac:dyDescent="0.3">
      <c r="M3890" s="34">
        <v>3884.5</v>
      </c>
      <c r="N3890" s="34">
        <v>13.3</v>
      </c>
      <c r="O3890" s="32">
        <f t="shared" si="360"/>
        <v>55.94</v>
      </c>
      <c r="P3890" s="37">
        <f t="shared" si="365"/>
        <v>67.128</v>
      </c>
      <c r="Q3890" s="32">
        <f t="shared" si="361"/>
        <v>-0.93999999999999773</v>
      </c>
      <c r="R3890" s="32">
        <f t="shared" si="362"/>
        <v>-12.128</v>
      </c>
      <c r="S3890" s="26">
        <f t="shared" si="363"/>
        <v>0</v>
      </c>
      <c r="T3890" s="26">
        <f t="shared" si="364"/>
        <v>0</v>
      </c>
    </row>
    <row r="3891" spans="13:20" ht="15" x14ac:dyDescent="0.3">
      <c r="M3891" s="34">
        <v>3885.5</v>
      </c>
      <c r="N3891" s="34">
        <v>13.3</v>
      </c>
      <c r="O3891" s="32">
        <f t="shared" si="360"/>
        <v>55.94</v>
      </c>
      <c r="P3891" s="37">
        <f t="shared" si="365"/>
        <v>67.128</v>
      </c>
      <c r="Q3891" s="32">
        <f t="shared" si="361"/>
        <v>-0.93999999999999773</v>
      </c>
      <c r="R3891" s="32">
        <f t="shared" si="362"/>
        <v>-12.128</v>
      </c>
      <c r="S3891" s="26">
        <f t="shared" si="363"/>
        <v>0</v>
      </c>
      <c r="T3891" s="26">
        <f t="shared" si="364"/>
        <v>0</v>
      </c>
    </row>
    <row r="3892" spans="13:20" ht="15" x14ac:dyDescent="0.3">
      <c r="M3892" s="34">
        <v>3886.5</v>
      </c>
      <c r="N3892" s="34">
        <v>13.3</v>
      </c>
      <c r="O3892" s="32">
        <f t="shared" si="360"/>
        <v>55.94</v>
      </c>
      <c r="P3892" s="37">
        <f t="shared" si="365"/>
        <v>67.128</v>
      </c>
      <c r="Q3892" s="32">
        <f t="shared" si="361"/>
        <v>-0.93999999999999773</v>
      </c>
      <c r="R3892" s="32">
        <f t="shared" si="362"/>
        <v>-12.128</v>
      </c>
      <c r="S3892" s="26">
        <f t="shared" si="363"/>
        <v>0</v>
      </c>
      <c r="T3892" s="26">
        <f t="shared" si="364"/>
        <v>0</v>
      </c>
    </row>
    <row r="3893" spans="13:20" ht="15" x14ac:dyDescent="0.3">
      <c r="M3893" s="34">
        <v>3887.5</v>
      </c>
      <c r="N3893" s="34">
        <v>12.8</v>
      </c>
      <c r="O3893" s="32">
        <f t="shared" si="360"/>
        <v>55.040000000000006</v>
      </c>
      <c r="P3893" s="37">
        <f t="shared" si="365"/>
        <v>66.048000000000002</v>
      </c>
      <c r="Q3893" s="32">
        <f t="shared" si="361"/>
        <v>-4.0000000000006253E-2</v>
      </c>
      <c r="R3893" s="32">
        <f t="shared" si="362"/>
        <v>-11.048000000000002</v>
      </c>
      <c r="S3893" s="26">
        <f t="shared" si="363"/>
        <v>0</v>
      </c>
      <c r="T3893" s="26">
        <f t="shared" si="364"/>
        <v>0</v>
      </c>
    </row>
    <row r="3894" spans="13:20" ht="15" x14ac:dyDescent="0.3">
      <c r="M3894" s="34">
        <v>3888.5</v>
      </c>
      <c r="N3894" s="34">
        <v>12.8</v>
      </c>
      <c r="O3894" s="32">
        <f t="shared" si="360"/>
        <v>55.040000000000006</v>
      </c>
      <c r="P3894" s="37">
        <f t="shared" si="365"/>
        <v>66.048000000000002</v>
      </c>
      <c r="Q3894" s="32">
        <f t="shared" si="361"/>
        <v>-4.0000000000006253E-2</v>
      </c>
      <c r="R3894" s="32">
        <f t="shared" si="362"/>
        <v>-11.048000000000002</v>
      </c>
      <c r="S3894" s="26">
        <f t="shared" si="363"/>
        <v>0</v>
      </c>
      <c r="T3894" s="26">
        <f t="shared" si="364"/>
        <v>0</v>
      </c>
    </row>
    <row r="3895" spans="13:20" ht="15" x14ac:dyDescent="0.3">
      <c r="M3895" s="34">
        <v>3889.5</v>
      </c>
      <c r="N3895" s="34">
        <v>12.2</v>
      </c>
      <c r="O3895" s="32">
        <f t="shared" si="360"/>
        <v>53.96</v>
      </c>
      <c r="P3895" s="37">
        <f t="shared" si="365"/>
        <v>64.751999999999995</v>
      </c>
      <c r="Q3895" s="32">
        <f t="shared" si="361"/>
        <v>1.0399999999999991</v>
      </c>
      <c r="R3895" s="32">
        <f t="shared" si="362"/>
        <v>-9.7519999999999953</v>
      </c>
      <c r="S3895" s="26">
        <f t="shared" si="363"/>
        <v>1</v>
      </c>
      <c r="T3895" s="26">
        <f t="shared" si="364"/>
        <v>0</v>
      </c>
    </row>
    <row r="3896" spans="13:20" ht="15" x14ac:dyDescent="0.3">
      <c r="M3896" s="34">
        <v>3890.5</v>
      </c>
      <c r="N3896" s="34">
        <v>12.2</v>
      </c>
      <c r="O3896" s="32">
        <f t="shared" si="360"/>
        <v>53.96</v>
      </c>
      <c r="P3896" s="37">
        <f t="shared" si="365"/>
        <v>64.751999999999995</v>
      </c>
      <c r="Q3896" s="32">
        <f t="shared" si="361"/>
        <v>1.0399999999999991</v>
      </c>
      <c r="R3896" s="32">
        <f t="shared" si="362"/>
        <v>-9.7519999999999953</v>
      </c>
      <c r="S3896" s="26">
        <f t="shared" si="363"/>
        <v>1</v>
      </c>
      <c r="T3896" s="26">
        <f t="shared" si="364"/>
        <v>0</v>
      </c>
    </row>
    <row r="3897" spans="13:20" ht="15" x14ac:dyDescent="0.3">
      <c r="M3897" s="34">
        <v>3891.5</v>
      </c>
      <c r="N3897" s="34">
        <v>12.2</v>
      </c>
      <c r="O3897" s="32">
        <f t="shared" si="360"/>
        <v>53.96</v>
      </c>
      <c r="P3897" s="37">
        <f t="shared" si="365"/>
        <v>64.751999999999995</v>
      </c>
      <c r="Q3897" s="32">
        <f t="shared" si="361"/>
        <v>1.0399999999999991</v>
      </c>
      <c r="R3897" s="32">
        <f t="shared" si="362"/>
        <v>-9.7519999999999953</v>
      </c>
      <c r="S3897" s="26">
        <f t="shared" si="363"/>
        <v>1</v>
      </c>
      <c r="T3897" s="26">
        <f t="shared" si="364"/>
        <v>0</v>
      </c>
    </row>
    <row r="3898" spans="13:20" ht="15" x14ac:dyDescent="0.3">
      <c r="M3898" s="34">
        <v>3892.5</v>
      </c>
      <c r="N3898" s="34">
        <v>12.2</v>
      </c>
      <c r="O3898" s="32">
        <f t="shared" si="360"/>
        <v>53.96</v>
      </c>
      <c r="P3898" s="37">
        <f t="shared" si="365"/>
        <v>64.751999999999995</v>
      </c>
      <c r="Q3898" s="32">
        <f t="shared" si="361"/>
        <v>1.0399999999999991</v>
      </c>
      <c r="R3898" s="32">
        <f t="shared" si="362"/>
        <v>-9.7519999999999953</v>
      </c>
      <c r="S3898" s="26">
        <f t="shared" si="363"/>
        <v>1</v>
      </c>
      <c r="T3898" s="26">
        <f t="shared" si="364"/>
        <v>0</v>
      </c>
    </row>
    <row r="3899" spans="13:20" ht="15" x14ac:dyDescent="0.3">
      <c r="M3899" s="34">
        <v>3893.5</v>
      </c>
      <c r="N3899" s="34">
        <v>12.2</v>
      </c>
      <c r="O3899" s="32">
        <f t="shared" si="360"/>
        <v>53.96</v>
      </c>
      <c r="P3899" s="37">
        <f t="shared" si="365"/>
        <v>64.751999999999995</v>
      </c>
      <c r="Q3899" s="32">
        <f t="shared" si="361"/>
        <v>1.0399999999999991</v>
      </c>
      <c r="R3899" s="32">
        <f t="shared" si="362"/>
        <v>-9.7519999999999953</v>
      </c>
      <c r="S3899" s="26">
        <f t="shared" si="363"/>
        <v>1</v>
      </c>
      <c r="T3899" s="26">
        <f t="shared" si="364"/>
        <v>0</v>
      </c>
    </row>
    <row r="3900" spans="13:20" ht="15" x14ac:dyDescent="0.3">
      <c r="M3900" s="34">
        <v>3894.5</v>
      </c>
      <c r="N3900" s="34">
        <v>12.2</v>
      </c>
      <c r="O3900" s="32">
        <f t="shared" si="360"/>
        <v>53.96</v>
      </c>
      <c r="P3900" s="37">
        <f t="shared" si="365"/>
        <v>64.751999999999995</v>
      </c>
      <c r="Q3900" s="32">
        <f t="shared" si="361"/>
        <v>1.0399999999999991</v>
      </c>
      <c r="R3900" s="32">
        <f t="shared" si="362"/>
        <v>-9.7519999999999953</v>
      </c>
      <c r="S3900" s="26">
        <f t="shared" si="363"/>
        <v>1</v>
      </c>
      <c r="T3900" s="26">
        <f t="shared" si="364"/>
        <v>0</v>
      </c>
    </row>
    <row r="3901" spans="13:20" ht="15" x14ac:dyDescent="0.3">
      <c r="M3901" s="34">
        <v>3895.5</v>
      </c>
      <c r="N3901" s="34">
        <v>12.8</v>
      </c>
      <c r="O3901" s="32">
        <f t="shared" si="360"/>
        <v>55.040000000000006</v>
      </c>
      <c r="P3901" s="37">
        <f t="shared" si="365"/>
        <v>66.048000000000002</v>
      </c>
      <c r="Q3901" s="32">
        <f t="shared" si="361"/>
        <v>-4.0000000000006253E-2</v>
      </c>
      <c r="R3901" s="32">
        <f t="shared" si="362"/>
        <v>-11.048000000000002</v>
      </c>
      <c r="S3901" s="26">
        <f t="shared" si="363"/>
        <v>0</v>
      </c>
      <c r="T3901" s="26">
        <f t="shared" si="364"/>
        <v>0</v>
      </c>
    </row>
    <row r="3902" spans="13:20" ht="15" x14ac:dyDescent="0.3">
      <c r="M3902" s="34">
        <v>3896.5</v>
      </c>
      <c r="N3902" s="34">
        <v>12.8</v>
      </c>
      <c r="O3902" s="32">
        <f t="shared" si="360"/>
        <v>55.040000000000006</v>
      </c>
      <c r="P3902" s="37">
        <f t="shared" si="365"/>
        <v>66.048000000000002</v>
      </c>
      <c r="Q3902" s="32">
        <f t="shared" si="361"/>
        <v>-4.0000000000006253E-2</v>
      </c>
      <c r="R3902" s="32">
        <f t="shared" si="362"/>
        <v>-11.048000000000002</v>
      </c>
      <c r="S3902" s="26">
        <f t="shared" si="363"/>
        <v>0</v>
      </c>
      <c r="T3902" s="26">
        <f t="shared" si="364"/>
        <v>0</v>
      </c>
    </row>
    <row r="3903" spans="13:20" ht="15" x14ac:dyDescent="0.3">
      <c r="M3903" s="34">
        <v>3897.5</v>
      </c>
      <c r="N3903" s="34">
        <v>12.8</v>
      </c>
      <c r="O3903" s="32">
        <f t="shared" si="360"/>
        <v>55.040000000000006</v>
      </c>
      <c r="P3903" s="37">
        <f t="shared" si="365"/>
        <v>66.048000000000002</v>
      </c>
      <c r="Q3903" s="32">
        <f t="shared" si="361"/>
        <v>-4.0000000000006253E-2</v>
      </c>
      <c r="R3903" s="32">
        <f t="shared" si="362"/>
        <v>-11.048000000000002</v>
      </c>
      <c r="S3903" s="26">
        <f t="shared" si="363"/>
        <v>0</v>
      </c>
      <c r="T3903" s="26">
        <f t="shared" si="364"/>
        <v>0</v>
      </c>
    </row>
    <row r="3904" spans="13:20" ht="15" x14ac:dyDescent="0.3">
      <c r="M3904" s="34">
        <v>3898.5</v>
      </c>
      <c r="N3904" s="34">
        <v>13.3</v>
      </c>
      <c r="O3904" s="32">
        <f t="shared" si="360"/>
        <v>55.94</v>
      </c>
      <c r="P3904" s="37">
        <f t="shared" si="365"/>
        <v>67.128</v>
      </c>
      <c r="Q3904" s="32">
        <f t="shared" si="361"/>
        <v>-0.93999999999999773</v>
      </c>
      <c r="R3904" s="32">
        <f t="shared" si="362"/>
        <v>-12.128</v>
      </c>
      <c r="S3904" s="26">
        <f t="shared" si="363"/>
        <v>0</v>
      </c>
      <c r="T3904" s="26">
        <f t="shared" si="364"/>
        <v>0</v>
      </c>
    </row>
    <row r="3905" spans="13:20" ht="15" x14ac:dyDescent="0.3">
      <c r="M3905" s="34">
        <v>3899.5</v>
      </c>
      <c r="N3905" s="34">
        <v>12.8</v>
      </c>
      <c r="O3905" s="32">
        <f t="shared" si="360"/>
        <v>55.040000000000006</v>
      </c>
      <c r="P3905" s="37">
        <f t="shared" si="365"/>
        <v>66.048000000000002</v>
      </c>
      <c r="Q3905" s="32">
        <f t="shared" si="361"/>
        <v>-4.0000000000006253E-2</v>
      </c>
      <c r="R3905" s="32">
        <f t="shared" si="362"/>
        <v>-11.048000000000002</v>
      </c>
      <c r="S3905" s="26">
        <f t="shared" si="363"/>
        <v>0</v>
      </c>
      <c r="T3905" s="26">
        <f t="shared" si="364"/>
        <v>0</v>
      </c>
    </row>
    <row r="3906" spans="13:20" ht="15" x14ac:dyDescent="0.3">
      <c r="M3906" s="34">
        <v>3900.5</v>
      </c>
      <c r="N3906" s="34">
        <v>12.8</v>
      </c>
      <c r="O3906" s="32">
        <f t="shared" si="360"/>
        <v>55.040000000000006</v>
      </c>
      <c r="P3906" s="37">
        <f t="shared" si="365"/>
        <v>66.048000000000002</v>
      </c>
      <c r="Q3906" s="32">
        <f t="shared" si="361"/>
        <v>-4.0000000000006253E-2</v>
      </c>
      <c r="R3906" s="32">
        <f t="shared" si="362"/>
        <v>-11.048000000000002</v>
      </c>
      <c r="S3906" s="26">
        <f t="shared" si="363"/>
        <v>0</v>
      </c>
      <c r="T3906" s="26">
        <f t="shared" si="364"/>
        <v>0</v>
      </c>
    </row>
    <row r="3907" spans="13:20" ht="15" x14ac:dyDescent="0.3">
      <c r="M3907" s="34">
        <v>3901.5</v>
      </c>
      <c r="N3907" s="34">
        <v>12.8</v>
      </c>
      <c r="O3907" s="32">
        <f t="shared" si="360"/>
        <v>55.040000000000006</v>
      </c>
      <c r="P3907" s="37">
        <f t="shared" si="365"/>
        <v>66.048000000000002</v>
      </c>
      <c r="Q3907" s="32">
        <f t="shared" si="361"/>
        <v>-4.0000000000006253E-2</v>
      </c>
      <c r="R3907" s="32">
        <f t="shared" si="362"/>
        <v>-11.048000000000002</v>
      </c>
      <c r="S3907" s="26">
        <f t="shared" si="363"/>
        <v>0</v>
      </c>
      <c r="T3907" s="26">
        <f t="shared" si="364"/>
        <v>0</v>
      </c>
    </row>
    <row r="3908" spans="13:20" ht="15" x14ac:dyDescent="0.3">
      <c r="M3908" s="34">
        <v>3902.5</v>
      </c>
      <c r="N3908" s="34">
        <v>12.2</v>
      </c>
      <c r="O3908" s="32">
        <f t="shared" si="360"/>
        <v>53.96</v>
      </c>
      <c r="P3908" s="37">
        <f t="shared" si="365"/>
        <v>64.751999999999995</v>
      </c>
      <c r="Q3908" s="32">
        <f t="shared" si="361"/>
        <v>1.0399999999999991</v>
      </c>
      <c r="R3908" s="32">
        <f t="shared" si="362"/>
        <v>-9.7519999999999953</v>
      </c>
      <c r="S3908" s="26">
        <f t="shared" si="363"/>
        <v>1</v>
      </c>
      <c r="T3908" s="26">
        <f t="shared" si="364"/>
        <v>0</v>
      </c>
    </row>
    <row r="3909" spans="13:20" ht="15" x14ac:dyDescent="0.3">
      <c r="M3909" s="34">
        <v>3903.5</v>
      </c>
      <c r="N3909" s="34">
        <v>12</v>
      </c>
      <c r="O3909" s="32">
        <f t="shared" si="360"/>
        <v>53.6</v>
      </c>
      <c r="P3909" s="37">
        <f t="shared" si="365"/>
        <v>64.319999999999993</v>
      </c>
      <c r="Q3909" s="32">
        <f t="shared" si="361"/>
        <v>1.3999999999999986</v>
      </c>
      <c r="R3909" s="32">
        <f t="shared" si="362"/>
        <v>-9.3199999999999932</v>
      </c>
      <c r="S3909" s="26">
        <f t="shared" si="363"/>
        <v>1</v>
      </c>
      <c r="T3909" s="26">
        <f t="shared" si="364"/>
        <v>0</v>
      </c>
    </row>
    <row r="3910" spans="13:20" ht="15" x14ac:dyDescent="0.3">
      <c r="M3910" s="34">
        <v>3904.5</v>
      </c>
      <c r="N3910" s="34">
        <v>11.7</v>
      </c>
      <c r="O3910" s="32">
        <f t="shared" ref="O3910:O3973" si="366">CONVERT(N3910,"C","F")</f>
        <v>53.06</v>
      </c>
      <c r="P3910" s="37">
        <f t="shared" si="365"/>
        <v>63.671999999999997</v>
      </c>
      <c r="Q3910" s="32">
        <f t="shared" ref="Q3910:Q3973" si="367">$L$3-O3910</f>
        <v>1.9399999999999977</v>
      </c>
      <c r="R3910" s="32">
        <f t="shared" ref="R3910:R3973" si="368">$L$3-P3910</f>
        <v>-8.671999999999997</v>
      </c>
      <c r="S3910" s="26">
        <f t="shared" ref="S3910:S3973" si="369">IF(O3910&lt;=$L$3, 1, 0)</f>
        <v>1</v>
      </c>
      <c r="T3910" s="26">
        <f t="shared" ref="T3910:T3973" si="370">IF(P3910&lt;=$L$3, 1, 0)</f>
        <v>0</v>
      </c>
    </row>
    <row r="3911" spans="13:20" ht="15" x14ac:dyDescent="0.3">
      <c r="M3911" s="34">
        <v>3905.5</v>
      </c>
      <c r="N3911" s="34">
        <v>11.7</v>
      </c>
      <c r="O3911" s="32">
        <f t="shared" si="366"/>
        <v>53.06</v>
      </c>
      <c r="P3911" s="37">
        <f t="shared" ref="P3911:P3974" si="371">O3911*1.2</f>
        <v>63.671999999999997</v>
      </c>
      <c r="Q3911" s="32">
        <f t="shared" si="367"/>
        <v>1.9399999999999977</v>
      </c>
      <c r="R3911" s="32">
        <f t="shared" si="368"/>
        <v>-8.671999999999997</v>
      </c>
      <c r="S3911" s="26">
        <f t="shared" si="369"/>
        <v>1</v>
      </c>
      <c r="T3911" s="26">
        <f t="shared" si="370"/>
        <v>0</v>
      </c>
    </row>
    <row r="3912" spans="13:20" ht="15" x14ac:dyDescent="0.3">
      <c r="M3912" s="34">
        <v>3906.5</v>
      </c>
      <c r="N3912" s="34">
        <v>11.1</v>
      </c>
      <c r="O3912" s="32">
        <f t="shared" si="366"/>
        <v>51.980000000000004</v>
      </c>
      <c r="P3912" s="37">
        <f t="shared" si="371"/>
        <v>62.376000000000005</v>
      </c>
      <c r="Q3912" s="32">
        <f t="shared" si="367"/>
        <v>3.019999999999996</v>
      </c>
      <c r="R3912" s="32">
        <f t="shared" si="368"/>
        <v>-7.3760000000000048</v>
      </c>
      <c r="S3912" s="26">
        <f t="shared" si="369"/>
        <v>1</v>
      </c>
      <c r="T3912" s="26">
        <f t="shared" si="370"/>
        <v>0</v>
      </c>
    </row>
    <row r="3913" spans="13:20" ht="15" x14ac:dyDescent="0.3">
      <c r="M3913" s="34">
        <v>3907.5</v>
      </c>
      <c r="N3913" s="34">
        <v>11.1</v>
      </c>
      <c r="O3913" s="32">
        <f t="shared" si="366"/>
        <v>51.980000000000004</v>
      </c>
      <c r="P3913" s="37">
        <f t="shared" si="371"/>
        <v>62.376000000000005</v>
      </c>
      <c r="Q3913" s="32">
        <f t="shared" si="367"/>
        <v>3.019999999999996</v>
      </c>
      <c r="R3913" s="32">
        <f t="shared" si="368"/>
        <v>-7.3760000000000048</v>
      </c>
      <c r="S3913" s="26">
        <f t="shared" si="369"/>
        <v>1</v>
      </c>
      <c r="T3913" s="26">
        <f t="shared" si="370"/>
        <v>0</v>
      </c>
    </row>
    <row r="3914" spans="13:20" ht="15" x14ac:dyDescent="0.3">
      <c r="M3914" s="34">
        <v>3908.5</v>
      </c>
      <c r="N3914" s="34">
        <v>11.1</v>
      </c>
      <c r="O3914" s="32">
        <f t="shared" si="366"/>
        <v>51.980000000000004</v>
      </c>
      <c r="P3914" s="37">
        <f t="shared" si="371"/>
        <v>62.376000000000005</v>
      </c>
      <c r="Q3914" s="32">
        <f t="shared" si="367"/>
        <v>3.019999999999996</v>
      </c>
      <c r="R3914" s="32">
        <f t="shared" si="368"/>
        <v>-7.3760000000000048</v>
      </c>
      <c r="S3914" s="26">
        <f t="shared" si="369"/>
        <v>1</v>
      </c>
      <c r="T3914" s="26">
        <f t="shared" si="370"/>
        <v>0</v>
      </c>
    </row>
    <row r="3915" spans="13:20" ht="15" x14ac:dyDescent="0.3">
      <c r="M3915" s="34">
        <v>3909.5</v>
      </c>
      <c r="N3915" s="34">
        <v>11.1</v>
      </c>
      <c r="O3915" s="32">
        <f t="shared" si="366"/>
        <v>51.980000000000004</v>
      </c>
      <c r="P3915" s="37">
        <f t="shared" si="371"/>
        <v>62.376000000000005</v>
      </c>
      <c r="Q3915" s="32">
        <f t="shared" si="367"/>
        <v>3.019999999999996</v>
      </c>
      <c r="R3915" s="32">
        <f t="shared" si="368"/>
        <v>-7.3760000000000048</v>
      </c>
      <c r="S3915" s="26">
        <f t="shared" si="369"/>
        <v>1</v>
      </c>
      <c r="T3915" s="26">
        <f t="shared" si="370"/>
        <v>0</v>
      </c>
    </row>
    <row r="3916" spans="13:20" ht="15" x14ac:dyDescent="0.3">
      <c r="M3916" s="34">
        <v>3910.5</v>
      </c>
      <c r="N3916" s="34">
        <v>10.6</v>
      </c>
      <c r="O3916" s="32">
        <f t="shared" si="366"/>
        <v>51.08</v>
      </c>
      <c r="P3916" s="37">
        <f t="shared" si="371"/>
        <v>61.295999999999992</v>
      </c>
      <c r="Q3916" s="32">
        <f t="shared" si="367"/>
        <v>3.9200000000000017</v>
      </c>
      <c r="R3916" s="32">
        <f t="shared" si="368"/>
        <v>-6.2959999999999923</v>
      </c>
      <c r="S3916" s="26">
        <f t="shared" si="369"/>
        <v>1</v>
      </c>
      <c r="T3916" s="26">
        <f t="shared" si="370"/>
        <v>0</v>
      </c>
    </row>
    <row r="3917" spans="13:20" ht="15" x14ac:dyDescent="0.3">
      <c r="M3917" s="34">
        <v>3911.5</v>
      </c>
      <c r="N3917" s="34">
        <v>10.6</v>
      </c>
      <c r="O3917" s="32">
        <f t="shared" si="366"/>
        <v>51.08</v>
      </c>
      <c r="P3917" s="37">
        <f t="shared" si="371"/>
        <v>61.295999999999992</v>
      </c>
      <c r="Q3917" s="32">
        <f t="shared" si="367"/>
        <v>3.9200000000000017</v>
      </c>
      <c r="R3917" s="32">
        <f t="shared" si="368"/>
        <v>-6.2959999999999923</v>
      </c>
      <c r="S3917" s="26">
        <f t="shared" si="369"/>
        <v>1</v>
      </c>
      <c r="T3917" s="26">
        <f t="shared" si="370"/>
        <v>0</v>
      </c>
    </row>
    <row r="3918" spans="13:20" ht="15" x14ac:dyDescent="0.3">
      <c r="M3918" s="34">
        <v>3912.5</v>
      </c>
      <c r="N3918" s="34">
        <v>10.6</v>
      </c>
      <c r="O3918" s="32">
        <f t="shared" si="366"/>
        <v>51.08</v>
      </c>
      <c r="P3918" s="37">
        <f t="shared" si="371"/>
        <v>61.295999999999992</v>
      </c>
      <c r="Q3918" s="32">
        <f t="shared" si="367"/>
        <v>3.9200000000000017</v>
      </c>
      <c r="R3918" s="32">
        <f t="shared" si="368"/>
        <v>-6.2959999999999923</v>
      </c>
      <c r="S3918" s="26">
        <f t="shared" si="369"/>
        <v>1</v>
      </c>
      <c r="T3918" s="26">
        <f t="shared" si="370"/>
        <v>0</v>
      </c>
    </row>
    <row r="3919" spans="13:20" ht="15" x14ac:dyDescent="0.3">
      <c r="M3919" s="34">
        <v>3913.5</v>
      </c>
      <c r="N3919" s="34">
        <v>10.6</v>
      </c>
      <c r="O3919" s="32">
        <f t="shared" si="366"/>
        <v>51.08</v>
      </c>
      <c r="P3919" s="37">
        <f t="shared" si="371"/>
        <v>61.295999999999992</v>
      </c>
      <c r="Q3919" s="32">
        <f t="shared" si="367"/>
        <v>3.9200000000000017</v>
      </c>
      <c r="R3919" s="32">
        <f t="shared" si="368"/>
        <v>-6.2959999999999923</v>
      </c>
      <c r="S3919" s="26">
        <f t="shared" si="369"/>
        <v>1</v>
      </c>
      <c r="T3919" s="26">
        <f t="shared" si="370"/>
        <v>0</v>
      </c>
    </row>
    <row r="3920" spans="13:20" ht="15" x14ac:dyDescent="0.3">
      <c r="M3920" s="34">
        <v>3914.5</v>
      </c>
      <c r="N3920" s="34">
        <v>10.6</v>
      </c>
      <c r="O3920" s="32">
        <f t="shared" si="366"/>
        <v>51.08</v>
      </c>
      <c r="P3920" s="37">
        <f t="shared" si="371"/>
        <v>61.295999999999992</v>
      </c>
      <c r="Q3920" s="32">
        <f t="shared" si="367"/>
        <v>3.9200000000000017</v>
      </c>
      <c r="R3920" s="32">
        <f t="shared" si="368"/>
        <v>-6.2959999999999923</v>
      </c>
      <c r="S3920" s="26">
        <f t="shared" si="369"/>
        <v>1</v>
      </c>
      <c r="T3920" s="26">
        <f t="shared" si="370"/>
        <v>0</v>
      </c>
    </row>
    <row r="3921" spans="13:20" ht="15" x14ac:dyDescent="0.3">
      <c r="M3921" s="34">
        <v>3915.5</v>
      </c>
      <c r="N3921" s="34">
        <v>10.6</v>
      </c>
      <c r="O3921" s="32">
        <f t="shared" si="366"/>
        <v>51.08</v>
      </c>
      <c r="P3921" s="37">
        <f t="shared" si="371"/>
        <v>61.295999999999992</v>
      </c>
      <c r="Q3921" s="32">
        <f t="shared" si="367"/>
        <v>3.9200000000000017</v>
      </c>
      <c r="R3921" s="32">
        <f t="shared" si="368"/>
        <v>-6.2959999999999923</v>
      </c>
      <c r="S3921" s="26">
        <f t="shared" si="369"/>
        <v>1</v>
      </c>
      <c r="T3921" s="26">
        <f t="shared" si="370"/>
        <v>0</v>
      </c>
    </row>
    <row r="3922" spans="13:20" ht="15" x14ac:dyDescent="0.3">
      <c r="M3922" s="34">
        <v>3916.5</v>
      </c>
      <c r="N3922" s="34">
        <v>10.6</v>
      </c>
      <c r="O3922" s="32">
        <f t="shared" si="366"/>
        <v>51.08</v>
      </c>
      <c r="P3922" s="37">
        <f t="shared" si="371"/>
        <v>61.295999999999992</v>
      </c>
      <c r="Q3922" s="32">
        <f t="shared" si="367"/>
        <v>3.9200000000000017</v>
      </c>
      <c r="R3922" s="32">
        <f t="shared" si="368"/>
        <v>-6.2959999999999923</v>
      </c>
      <c r="S3922" s="26">
        <f t="shared" si="369"/>
        <v>1</v>
      </c>
      <c r="T3922" s="26">
        <f t="shared" si="370"/>
        <v>0</v>
      </c>
    </row>
    <row r="3923" spans="13:20" ht="15" x14ac:dyDescent="0.3">
      <c r="M3923" s="34">
        <v>3917.5</v>
      </c>
      <c r="N3923" s="34">
        <v>10.6</v>
      </c>
      <c r="O3923" s="32">
        <f t="shared" si="366"/>
        <v>51.08</v>
      </c>
      <c r="P3923" s="37">
        <f t="shared" si="371"/>
        <v>61.295999999999992</v>
      </c>
      <c r="Q3923" s="32">
        <f t="shared" si="367"/>
        <v>3.9200000000000017</v>
      </c>
      <c r="R3923" s="32">
        <f t="shared" si="368"/>
        <v>-6.2959999999999923</v>
      </c>
      <c r="S3923" s="26">
        <f t="shared" si="369"/>
        <v>1</v>
      </c>
      <c r="T3923" s="26">
        <f t="shared" si="370"/>
        <v>0</v>
      </c>
    </row>
    <row r="3924" spans="13:20" ht="15" x14ac:dyDescent="0.3">
      <c r="M3924" s="34">
        <v>3918.5</v>
      </c>
      <c r="N3924" s="34">
        <v>11.7</v>
      </c>
      <c r="O3924" s="32">
        <f t="shared" si="366"/>
        <v>53.06</v>
      </c>
      <c r="P3924" s="37">
        <f t="shared" si="371"/>
        <v>63.671999999999997</v>
      </c>
      <c r="Q3924" s="32">
        <f t="shared" si="367"/>
        <v>1.9399999999999977</v>
      </c>
      <c r="R3924" s="32">
        <f t="shared" si="368"/>
        <v>-8.671999999999997</v>
      </c>
      <c r="S3924" s="26">
        <f t="shared" si="369"/>
        <v>1</v>
      </c>
      <c r="T3924" s="26">
        <f t="shared" si="370"/>
        <v>0</v>
      </c>
    </row>
    <row r="3925" spans="13:20" ht="15" x14ac:dyDescent="0.3">
      <c r="M3925" s="34">
        <v>3919.5</v>
      </c>
      <c r="N3925" s="34">
        <v>12.2</v>
      </c>
      <c r="O3925" s="32">
        <f t="shared" si="366"/>
        <v>53.96</v>
      </c>
      <c r="P3925" s="37">
        <f t="shared" si="371"/>
        <v>64.751999999999995</v>
      </c>
      <c r="Q3925" s="32">
        <f t="shared" si="367"/>
        <v>1.0399999999999991</v>
      </c>
      <c r="R3925" s="32">
        <f t="shared" si="368"/>
        <v>-9.7519999999999953</v>
      </c>
      <c r="S3925" s="26">
        <f t="shared" si="369"/>
        <v>1</v>
      </c>
      <c r="T3925" s="26">
        <f t="shared" si="370"/>
        <v>0</v>
      </c>
    </row>
    <row r="3926" spans="13:20" ht="15" x14ac:dyDescent="0.3">
      <c r="M3926" s="34">
        <v>3920.5</v>
      </c>
      <c r="N3926" s="34">
        <v>12.8</v>
      </c>
      <c r="O3926" s="32">
        <f t="shared" si="366"/>
        <v>55.040000000000006</v>
      </c>
      <c r="P3926" s="37">
        <f t="shared" si="371"/>
        <v>66.048000000000002</v>
      </c>
      <c r="Q3926" s="32">
        <f t="shared" si="367"/>
        <v>-4.0000000000006253E-2</v>
      </c>
      <c r="R3926" s="32">
        <f t="shared" si="368"/>
        <v>-11.048000000000002</v>
      </c>
      <c r="S3926" s="26">
        <f t="shared" si="369"/>
        <v>0</v>
      </c>
      <c r="T3926" s="26">
        <f t="shared" si="370"/>
        <v>0</v>
      </c>
    </row>
    <row r="3927" spans="13:20" ht="15" x14ac:dyDescent="0.3">
      <c r="M3927" s="34">
        <v>3921.5</v>
      </c>
      <c r="N3927" s="34">
        <v>12.8</v>
      </c>
      <c r="O3927" s="32">
        <f t="shared" si="366"/>
        <v>55.040000000000006</v>
      </c>
      <c r="P3927" s="37">
        <f t="shared" si="371"/>
        <v>66.048000000000002</v>
      </c>
      <c r="Q3927" s="32">
        <f t="shared" si="367"/>
        <v>-4.0000000000006253E-2</v>
      </c>
      <c r="R3927" s="32">
        <f t="shared" si="368"/>
        <v>-11.048000000000002</v>
      </c>
      <c r="S3927" s="26">
        <f t="shared" si="369"/>
        <v>0</v>
      </c>
      <c r="T3927" s="26">
        <f t="shared" si="370"/>
        <v>0</v>
      </c>
    </row>
    <row r="3928" spans="13:20" ht="15" x14ac:dyDescent="0.3">
      <c r="M3928" s="34">
        <v>3922.5</v>
      </c>
      <c r="N3928" s="34">
        <v>12.8</v>
      </c>
      <c r="O3928" s="32">
        <f t="shared" si="366"/>
        <v>55.040000000000006</v>
      </c>
      <c r="P3928" s="37">
        <f t="shared" si="371"/>
        <v>66.048000000000002</v>
      </c>
      <c r="Q3928" s="32">
        <f t="shared" si="367"/>
        <v>-4.0000000000006253E-2</v>
      </c>
      <c r="R3928" s="32">
        <f t="shared" si="368"/>
        <v>-11.048000000000002</v>
      </c>
      <c r="S3928" s="26">
        <f t="shared" si="369"/>
        <v>0</v>
      </c>
      <c r="T3928" s="26">
        <f t="shared" si="370"/>
        <v>0</v>
      </c>
    </row>
    <row r="3929" spans="13:20" ht="15" x14ac:dyDescent="0.3">
      <c r="M3929" s="34">
        <v>3923.5</v>
      </c>
      <c r="N3929" s="34">
        <v>13.9</v>
      </c>
      <c r="O3929" s="32">
        <f t="shared" si="366"/>
        <v>57.019999999999996</v>
      </c>
      <c r="P3929" s="37">
        <f t="shared" si="371"/>
        <v>68.423999999999992</v>
      </c>
      <c r="Q3929" s="32">
        <f t="shared" si="367"/>
        <v>-2.019999999999996</v>
      </c>
      <c r="R3929" s="32">
        <f t="shared" si="368"/>
        <v>-13.423999999999992</v>
      </c>
      <c r="S3929" s="26">
        <f t="shared" si="369"/>
        <v>0</v>
      </c>
      <c r="T3929" s="26">
        <f t="shared" si="370"/>
        <v>0</v>
      </c>
    </row>
    <row r="3930" spans="13:20" ht="15" x14ac:dyDescent="0.3">
      <c r="M3930" s="34">
        <v>3924.5</v>
      </c>
      <c r="N3930" s="34">
        <v>14.4</v>
      </c>
      <c r="O3930" s="32">
        <f t="shared" si="366"/>
        <v>57.92</v>
      </c>
      <c r="P3930" s="37">
        <f t="shared" si="371"/>
        <v>69.504000000000005</v>
      </c>
      <c r="Q3930" s="32">
        <f t="shared" si="367"/>
        <v>-2.9200000000000017</v>
      </c>
      <c r="R3930" s="32">
        <f t="shared" si="368"/>
        <v>-14.504000000000005</v>
      </c>
      <c r="S3930" s="26">
        <f t="shared" si="369"/>
        <v>0</v>
      </c>
      <c r="T3930" s="26">
        <f t="shared" si="370"/>
        <v>0</v>
      </c>
    </row>
    <row r="3931" spans="13:20" ht="15" x14ac:dyDescent="0.3">
      <c r="M3931" s="34">
        <v>3925.5</v>
      </c>
      <c r="N3931" s="34">
        <v>15.6</v>
      </c>
      <c r="O3931" s="32">
        <f t="shared" si="366"/>
        <v>60.08</v>
      </c>
      <c r="P3931" s="37">
        <f t="shared" si="371"/>
        <v>72.095999999999989</v>
      </c>
      <c r="Q3931" s="32">
        <f t="shared" si="367"/>
        <v>-5.0799999999999983</v>
      </c>
      <c r="R3931" s="32">
        <f t="shared" si="368"/>
        <v>-17.095999999999989</v>
      </c>
      <c r="S3931" s="26">
        <f t="shared" si="369"/>
        <v>0</v>
      </c>
      <c r="T3931" s="26">
        <f t="shared" si="370"/>
        <v>0</v>
      </c>
    </row>
    <row r="3932" spans="13:20" ht="15" x14ac:dyDescent="0.3">
      <c r="M3932" s="34">
        <v>3926.5</v>
      </c>
      <c r="N3932" s="34">
        <v>16.100000000000001</v>
      </c>
      <c r="O3932" s="32">
        <f t="shared" si="366"/>
        <v>60.980000000000004</v>
      </c>
      <c r="P3932" s="37">
        <f t="shared" si="371"/>
        <v>73.176000000000002</v>
      </c>
      <c r="Q3932" s="32">
        <f t="shared" si="367"/>
        <v>-5.980000000000004</v>
      </c>
      <c r="R3932" s="32">
        <f t="shared" si="368"/>
        <v>-18.176000000000002</v>
      </c>
      <c r="S3932" s="26">
        <f t="shared" si="369"/>
        <v>0</v>
      </c>
      <c r="T3932" s="26">
        <f t="shared" si="370"/>
        <v>0</v>
      </c>
    </row>
    <row r="3933" spans="13:20" ht="15" x14ac:dyDescent="0.3">
      <c r="M3933" s="34">
        <v>3927.5</v>
      </c>
      <c r="N3933" s="34">
        <v>15.6</v>
      </c>
      <c r="O3933" s="32">
        <f t="shared" si="366"/>
        <v>60.08</v>
      </c>
      <c r="P3933" s="37">
        <f t="shared" si="371"/>
        <v>72.095999999999989</v>
      </c>
      <c r="Q3933" s="32">
        <f t="shared" si="367"/>
        <v>-5.0799999999999983</v>
      </c>
      <c r="R3933" s="32">
        <f t="shared" si="368"/>
        <v>-17.095999999999989</v>
      </c>
      <c r="S3933" s="26">
        <f t="shared" si="369"/>
        <v>0</v>
      </c>
      <c r="T3933" s="26">
        <f t="shared" si="370"/>
        <v>0</v>
      </c>
    </row>
    <row r="3934" spans="13:20" ht="15" x14ac:dyDescent="0.3">
      <c r="M3934" s="34">
        <v>3928.5</v>
      </c>
      <c r="N3934" s="34">
        <v>14.4</v>
      </c>
      <c r="O3934" s="32">
        <f t="shared" si="366"/>
        <v>57.92</v>
      </c>
      <c r="P3934" s="37">
        <f t="shared" si="371"/>
        <v>69.504000000000005</v>
      </c>
      <c r="Q3934" s="32">
        <f t="shared" si="367"/>
        <v>-2.9200000000000017</v>
      </c>
      <c r="R3934" s="32">
        <f t="shared" si="368"/>
        <v>-14.504000000000005</v>
      </c>
      <c r="S3934" s="26">
        <f t="shared" si="369"/>
        <v>0</v>
      </c>
      <c r="T3934" s="26">
        <f t="shared" si="370"/>
        <v>0</v>
      </c>
    </row>
    <row r="3935" spans="13:20" ht="15" x14ac:dyDescent="0.3">
      <c r="M3935" s="34">
        <v>3929.5</v>
      </c>
      <c r="N3935" s="34">
        <v>14.4</v>
      </c>
      <c r="O3935" s="32">
        <f t="shared" si="366"/>
        <v>57.92</v>
      </c>
      <c r="P3935" s="37">
        <f t="shared" si="371"/>
        <v>69.504000000000005</v>
      </c>
      <c r="Q3935" s="32">
        <f t="shared" si="367"/>
        <v>-2.9200000000000017</v>
      </c>
      <c r="R3935" s="32">
        <f t="shared" si="368"/>
        <v>-14.504000000000005</v>
      </c>
      <c r="S3935" s="26">
        <f t="shared" si="369"/>
        <v>0</v>
      </c>
      <c r="T3935" s="26">
        <f t="shared" si="370"/>
        <v>0</v>
      </c>
    </row>
    <row r="3936" spans="13:20" ht="15" x14ac:dyDescent="0.3">
      <c r="M3936" s="34">
        <v>3930.5</v>
      </c>
      <c r="N3936" s="34">
        <v>14.4</v>
      </c>
      <c r="O3936" s="32">
        <f t="shared" si="366"/>
        <v>57.92</v>
      </c>
      <c r="P3936" s="37">
        <f t="shared" si="371"/>
        <v>69.504000000000005</v>
      </c>
      <c r="Q3936" s="32">
        <f t="shared" si="367"/>
        <v>-2.9200000000000017</v>
      </c>
      <c r="R3936" s="32">
        <f t="shared" si="368"/>
        <v>-14.504000000000005</v>
      </c>
      <c r="S3936" s="26">
        <f t="shared" si="369"/>
        <v>0</v>
      </c>
      <c r="T3936" s="26">
        <f t="shared" si="370"/>
        <v>0</v>
      </c>
    </row>
    <row r="3937" spans="13:20" ht="15" x14ac:dyDescent="0.3">
      <c r="M3937" s="34">
        <v>3931.5</v>
      </c>
      <c r="N3937" s="34">
        <v>16.7</v>
      </c>
      <c r="O3937" s="32">
        <f t="shared" si="366"/>
        <v>62.06</v>
      </c>
      <c r="P3937" s="37">
        <f t="shared" si="371"/>
        <v>74.471999999999994</v>
      </c>
      <c r="Q3937" s="32">
        <f t="shared" si="367"/>
        <v>-7.0600000000000023</v>
      </c>
      <c r="R3937" s="32">
        <f t="shared" si="368"/>
        <v>-19.471999999999994</v>
      </c>
      <c r="S3937" s="26">
        <f t="shared" si="369"/>
        <v>0</v>
      </c>
      <c r="T3937" s="26">
        <f t="shared" si="370"/>
        <v>0</v>
      </c>
    </row>
    <row r="3938" spans="13:20" ht="15" x14ac:dyDescent="0.3">
      <c r="M3938" s="34">
        <v>3932.5</v>
      </c>
      <c r="N3938" s="34">
        <v>16.100000000000001</v>
      </c>
      <c r="O3938" s="32">
        <f t="shared" si="366"/>
        <v>60.980000000000004</v>
      </c>
      <c r="P3938" s="37">
        <f t="shared" si="371"/>
        <v>73.176000000000002</v>
      </c>
      <c r="Q3938" s="32">
        <f t="shared" si="367"/>
        <v>-5.980000000000004</v>
      </c>
      <c r="R3938" s="32">
        <f t="shared" si="368"/>
        <v>-18.176000000000002</v>
      </c>
      <c r="S3938" s="26">
        <f t="shared" si="369"/>
        <v>0</v>
      </c>
      <c r="T3938" s="26">
        <f t="shared" si="370"/>
        <v>0</v>
      </c>
    </row>
    <row r="3939" spans="13:20" ht="15" x14ac:dyDescent="0.3">
      <c r="M3939" s="34">
        <v>3933.5</v>
      </c>
      <c r="N3939" s="34">
        <v>15.6</v>
      </c>
      <c r="O3939" s="32">
        <f t="shared" si="366"/>
        <v>60.08</v>
      </c>
      <c r="P3939" s="37">
        <f t="shared" si="371"/>
        <v>72.095999999999989</v>
      </c>
      <c r="Q3939" s="32">
        <f t="shared" si="367"/>
        <v>-5.0799999999999983</v>
      </c>
      <c r="R3939" s="32">
        <f t="shared" si="368"/>
        <v>-17.095999999999989</v>
      </c>
      <c r="S3939" s="26">
        <f t="shared" si="369"/>
        <v>0</v>
      </c>
      <c r="T3939" s="26">
        <f t="shared" si="370"/>
        <v>0</v>
      </c>
    </row>
    <row r="3940" spans="13:20" ht="15" x14ac:dyDescent="0.3">
      <c r="M3940" s="34">
        <v>3934.5</v>
      </c>
      <c r="N3940" s="34">
        <v>14.4</v>
      </c>
      <c r="O3940" s="32">
        <f t="shared" si="366"/>
        <v>57.92</v>
      </c>
      <c r="P3940" s="37">
        <f t="shared" si="371"/>
        <v>69.504000000000005</v>
      </c>
      <c r="Q3940" s="32">
        <f t="shared" si="367"/>
        <v>-2.9200000000000017</v>
      </c>
      <c r="R3940" s="32">
        <f t="shared" si="368"/>
        <v>-14.504000000000005</v>
      </c>
      <c r="S3940" s="26">
        <f t="shared" si="369"/>
        <v>0</v>
      </c>
      <c r="T3940" s="26">
        <f t="shared" si="370"/>
        <v>0</v>
      </c>
    </row>
    <row r="3941" spans="13:20" ht="15" x14ac:dyDescent="0.3">
      <c r="M3941" s="34">
        <v>3935.5</v>
      </c>
      <c r="N3941" s="34">
        <v>13.9</v>
      </c>
      <c r="O3941" s="32">
        <f t="shared" si="366"/>
        <v>57.019999999999996</v>
      </c>
      <c r="P3941" s="37">
        <f t="shared" si="371"/>
        <v>68.423999999999992</v>
      </c>
      <c r="Q3941" s="32">
        <f t="shared" si="367"/>
        <v>-2.019999999999996</v>
      </c>
      <c r="R3941" s="32">
        <f t="shared" si="368"/>
        <v>-13.423999999999992</v>
      </c>
      <c r="S3941" s="26">
        <f t="shared" si="369"/>
        <v>0</v>
      </c>
      <c r="T3941" s="26">
        <f t="shared" si="370"/>
        <v>0</v>
      </c>
    </row>
    <row r="3942" spans="13:20" ht="15" x14ac:dyDescent="0.3">
      <c r="M3942" s="34">
        <v>3936.5</v>
      </c>
      <c r="N3942" s="34">
        <v>13.3</v>
      </c>
      <c r="O3942" s="32">
        <f t="shared" si="366"/>
        <v>55.94</v>
      </c>
      <c r="P3942" s="37">
        <f t="shared" si="371"/>
        <v>67.128</v>
      </c>
      <c r="Q3942" s="32">
        <f t="shared" si="367"/>
        <v>-0.93999999999999773</v>
      </c>
      <c r="R3942" s="32">
        <f t="shared" si="368"/>
        <v>-12.128</v>
      </c>
      <c r="S3942" s="26">
        <f t="shared" si="369"/>
        <v>0</v>
      </c>
      <c r="T3942" s="26">
        <f t="shared" si="370"/>
        <v>0</v>
      </c>
    </row>
    <row r="3943" spans="13:20" ht="15" x14ac:dyDescent="0.3">
      <c r="M3943" s="34">
        <v>3937.5</v>
      </c>
      <c r="N3943" s="34">
        <v>13.3</v>
      </c>
      <c r="O3943" s="32">
        <f t="shared" si="366"/>
        <v>55.94</v>
      </c>
      <c r="P3943" s="37">
        <f t="shared" si="371"/>
        <v>67.128</v>
      </c>
      <c r="Q3943" s="32">
        <f t="shared" si="367"/>
        <v>-0.93999999999999773</v>
      </c>
      <c r="R3943" s="32">
        <f t="shared" si="368"/>
        <v>-12.128</v>
      </c>
      <c r="S3943" s="26">
        <f t="shared" si="369"/>
        <v>0</v>
      </c>
      <c r="T3943" s="26">
        <f t="shared" si="370"/>
        <v>0</v>
      </c>
    </row>
    <row r="3944" spans="13:20" ht="15" x14ac:dyDescent="0.3">
      <c r="M3944" s="34">
        <v>3938.5</v>
      </c>
      <c r="N3944" s="34">
        <v>12.8</v>
      </c>
      <c r="O3944" s="32">
        <f t="shared" si="366"/>
        <v>55.040000000000006</v>
      </c>
      <c r="P3944" s="37">
        <f t="shared" si="371"/>
        <v>66.048000000000002</v>
      </c>
      <c r="Q3944" s="32">
        <f t="shared" si="367"/>
        <v>-4.0000000000006253E-2</v>
      </c>
      <c r="R3944" s="32">
        <f t="shared" si="368"/>
        <v>-11.048000000000002</v>
      </c>
      <c r="S3944" s="26">
        <f t="shared" si="369"/>
        <v>0</v>
      </c>
      <c r="T3944" s="26">
        <f t="shared" si="370"/>
        <v>0</v>
      </c>
    </row>
    <row r="3945" spans="13:20" ht="15" x14ac:dyDescent="0.3">
      <c r="M3945" s="34">
        <v>3939.5</v>
      </c>
      <c r="N3945" s="34">
        <v>12.8</v>
      </c>
      <c r="O3945" s="32">
        <f t="shared" si="366"/>
        <v>55.040000000000006</v>
      </c>
      <c r="P3945" s="37">
        <f t="shared" si="371"/>
        <v>66.048000000000002</v>
      </c>
      <c r="Q3945" s="32">
        <f t="shared" si="367"/>
        <v>-4.0000000000006253E-2</v>
      </c>
      <c r="R3945" s="32">
        <f t="shared" si="368"/>
        <v>-11.048000000000002</v>
      </c>
      <c r="S3945" s="26">
        <f t="shared" si="369"/>
        <v>0</v>
      </c>
      <c r="T3945" s="26">
        <f t="shared" si="370"/>
        <v>0</v>
      </c>
    </row>
    <row r="3946" spans="13:20" ht="15" x14ac:dyDescent="0.3">
      <c r="M3946" s="34">
        <v>3940.5</v>
      </c>
      <c r="N3946" s="34">
        <v>12.8</v>
      </c>
      <c r="O3946" s="32">
        <f t="shared" si="366"/>
        <v>55.040000000000006</v>
      </c>
      <c r="P3946" s="37">
        <f t="shared" si="371"/>
        <v>66.048000000000002</v>
      </c>
      <c r="Q3946" s="32">
        <f t="shared" si="367"/>
        <v>-4.0000000000006253E-2</v>
      </c>
      <c r="R3946" s="32">
        <f t="shared" si="368"/>
        <v>-11.048000000000002</v>
      </c>
      <c r="S3946" s="26">
        <f t="shared" si="369"/>
        <v>0</v>
      </c>
      <c r="T3946" s="26">
        <f t="shared" si="370"/>
        <v>0</v>
      </c>
    </row>
    <row r="3947" spans="13:20" ht="15" x14ac:dyDescent="0.3">
      <c r="M3947" s="34">
        <v>3941.5</v>
      </c>
      <c r="N3947" s="34">
        <v>12.8</v>
      </c>
      <c r="O3947" s="32">
        <f t="shared" si="366"/>
        <v>55.040000000000006</v>
      </c>
      <c r="P3947" s="37">
        <f t="shared" si="371"/>
        <v>66.048000000000002</v>
      </c>
      <c r="Q3947" s="32">
        <f t="shared" si="367"/>
        <v>-4.0000000000006253E-2</v>
      </c>
      <c r="R3947" s="32">
        <f t="shared" si="368"/>
        <v>-11.048000000000002</v>
      </c>
      <c r="S3947" s="26">
        <f t="shared" si="369"/>
        <v>0</v>
      </c>
      <c r="T3947" s="26">
        <f t="shared" si="370"/>
        <v>0</v>
      </c>
    </row>
    <row r="3948" spans="13:20" ht="15" x14ac:dyDescent="0.3">
      <c r="M3948" s="34">
        <v>3942.5</v>
      </c>
      <c r="N3948" s="34">
        <v>13.3</v>
      </c>
      <c r="O3948" s="32">
        <f t="shared" si="366"/>
        <v>55.94</v>
      </c>
      <c r="P3948" s="37">
        <f t="shared" si="371"/>
        <v>67.128</v>
      </c>
      <c r="Q3948" s="32">
        <f t="shared" si="367"/>
        <v>-0.93999999999999773</v>
      </c>
      <c r="R3948" s="32">
        <f t="shared" si="368"/>
        <v>-12.128</v>
      </c>
      <c r="S3948" s="26">
        <f t="shared" si="369"/>
        <v>0</v>
      </c>
      <c r="T3948" s="26">
        <f t="shared" si="370"/>
        <v>0</v>
      </c>
    </row>
    <row r="3949" spans="13:20" ht="15" x14ac:dyDescent="0.3">
      <c r="M3949" s="34">
        <v>3943.5</v>
      </c>
      <c r="N3949" s="34">
        <v>15</v>
      </c>
      <c r="O3949" s="32">
        <f t="shared" si="366"/>
        <v>59</v>
      </c>
      <c r="P3949" s="37">
        <f t="shared" si="371"/>
        <v>70.8</v>
      </c>
      <c r="Q3949" s="32">
        <f t="shared" si="367"/>
        <v>-4</v>
      </c>
      <c r="R3949" s="32">
        <f t="shared" si="368"/>
        <v>-15.799999999999997</v>
      </c>
      <c r="S3949" s="26">
        <f t="shared" si="369"/>
        <v>0</v>
      </c>
      <c r="T3949" s="26">
        <f t="shared" si="370"/>
        <v>0</v>
      </c>
    </row>
    <row r="3950" spans="13:20" ht="15" x14ac:dyDescent="0.3">
      <c r="M3950" s="34">
        <v>3944.5</v>
      </c>
      <c r="N3950" s="34">
        <v>15.6</v>
      </c>
      <c r="O3950" s="32">
        <f t="shared" si="366"/>
        <v>60.08</v>
      </c>
      <c r="P3950" s="37">
        <f t="shared" si="371"/>
        <v>72.095999999999989</v>
      </c>
      <c r="Q3950" s="32">
        <f t="shared" si="367"/>
        <v>-5.0799999999999983</v>
      </c>
      <c r="R3950" s="32">
        <f t="shared" si="368"/>
        <v>-17.095999999999989</v>
      </c>
      <c r="S3950" s="26">
        <f t="shared" si="369"/>
        <v>0</v>
      </c>
      <c r="T3950" s="26">
        <f t="shared" si="370"/>
        <v>0</v>
      </c>
    </row>
    <row r="3951" spans="13:20" ht="15" x14ac:dyDescent="0.3">
      <c r="M3951" s="34">
        <v>3945.5</v>
      </c>
      <c r="N3951" s="34">
        <v>15.6</v>
      </c>
      <c r="O3951" s="32">
        <f t="shared" si="366"/>
        <v>60.08</v>
      </c>
      <c r="P3951" s="37">
        <f t="shared" si="371"/>
        <v>72.095999999999989</v>
      </c>
      <c r="Q3951" s="32">
        <f t="shared" si="367"/>
        <v>-5.0799999999999983</v>
      </c>
      <c r="R3951" s="32">
        <f t="shared" si="368"/>
        <v>-17.095999999999989</v>
      </c>
      <c r="S3951" s="26">
        <f t="shared" si="369"/>
        <v>0</v>
      </c>
      <c r="T3951" s="26">
        <f t="shared" si="370"/>
        <v>0</v>
      </c>
    </row>
    <row r="3952" spans="13:20" ht="15" x14ac:dyDescent="0.3">
      <c r="M3952" s="34">
        <v>3946.5</v>
      </c>
      <c r="N3952" s="34">
        <v>14.4</v>
      </c>
      <c r="O3952" s="32">
        <f t="shared" si="366"/>
        <v>57.92</v>
      </c>
      <c r="P3952" s="37">
        <f t="shared" si="371"/>
        <v>69.504000000000005</v>
      </c>
      <c r="Q3952" s="32">
        <f t="shared" si="367"/>
        <v>-2.9200000000000017</v>
      </c>
      <c r="R3952" s="32">
        <f t="shared" si="368"/>
        <v>-14.504000000000005</v>
      </c>
      <c r="S3952" s="26">
        <f t="shared" si="369"/>
        <v>0</v>
      </c>
      <c r="T3952" s="26">
        <f t="shared" si="370"/>
        <v>0</v>
      </c>
    </row>
    <row r="3953" spans="13:20" ht="15" x14ac:dyDescent="0.3">
      <c r="M3953" s="34">
        <v>3947.5</v>
      </c>
      <c r="N3953" s="34">
        <v>14.4</v>
      </c>
      <c r="O3953" s="32">
        <f t="shared" si="366"/>
        <v>57.92</v>
      </c>
      <c r="P3953" s="37">
        <f t="shared" si="371"/>
        <v>69.504000000000005</v>
      </c>
      <c r="Q3953" s="32">
        <f t="shared" si="367"/>
        <v>-2.9200000000000017</v>
      </c>
      <c r="R3953" s="32">
        <f t="shared" si="368"/>
        <v>-14.504000000000005</v>
      </c>
      <c r="S3953" s="26">
        <f t="shared" si="369"/>
        <v>0</v>
      </c>
      <c r="T3953" s="26">
        <f t="shared" si="370"/>
        <v>0</v>
      </c>
    </row>
    <row r="3954" spans="13:20" ht="15" x14ac:dyDescent="0.3">
      <c r="M3954" s="34">
        <v>3948.5</v>
      </c>
      <c r="N3954" s="34">
        <v>13.9</v>
      </c>
      <c r="O3954" s="32">
        <f t="shared" si="366"/>
        <v>57.019999999999996</v>
      </c>
      <c r="P3954" s="37">
        <f t="shared" si="371"/>
        <v>68.423999999999992</v>
      </c>
      <c r="Q3954" s="32">
        <f t="shared" si="367"/>
        <v>-2.019999999999996</v>
      </c>
      <c r="R3954" s="32">
        <f t="shared" si="368"/>
        <v>-13.423999999999992</v>
      </c>
      <c r="S3954" s="26">
        <f t="shared" si="369"/>
        <v>0</v>
      </c>
      <c r="T3954" s="26">
        <f t="shared" si="370"/>
        <v>0</v>
      </c>
    </row>
    <row r="3955" spans="13:20" ht="15" x14ac:dyDescent="0.3">
      <c r="M3955" s="34">
        <v>3949.5</v>
      </c>
      <c r="N3955" s="34">
        <v>13.3</v>
      </c>
      <c r="O3955" s="32">
        <f t="shared" si="366"/>
        <v>55.94</v>
      </c>
      <c r="P3955" s="37">
        <f t="shared" si="371"/>
        <v>67.128</v>
      </c>
      <c r="Q3955" s="32">
        <f t="shared" si="367"/>
        <v>-0.93999999999999773</v>
      </c>
      <c r="R3955" s="32">
        <f t="shared" si="368"/>
        <v>-12.128</v>
      </c>
      <c r="S3955" s="26">
        <f t="shared" si="369"/>
        <v>0</v>
      </c>
      <c r="T3955" s="26">
        <f t="shared" si="370"/>
        <v>0</v>
      </c>
    </row>
    <row r="3956" spans="13:20" ht="15" x14ac:dyDescent="0.3">
      <c r="M3956" s="34">
        <v>3950.5</v>
      </c>
      <c r="N3956" s="34">
        <v>13.3</v>
      </c>
      <c r="O3956" s="32">
        <f t="shared" si="366"/>
        <v>55.94</v>
      </c>
      <c r="P3956" s="37">
        <f t="shared" si="371"/>
        <v>67.128</v>
      </c>
      <c r="Q3956" s="32">
        <f t="shared" si="367"/>
        <v>-0.93999999999999773</v>
      </c>
      <c r="R3956" s="32">
        <f t="shared" si="368"/>
        <v>-12.128</v>
      </c>
      <c r="S3956" s="26">
        <f t="shared" si="369"/>
        <v>0</v>
      </c>
      <c r="T3956" s="26">
        <f t="shared" si="370"/>
        <v>0</v>
      </c>
    </row>
    <row r="3957" spans="13:20" ht="15" x14ac:dyDescent="0.3">
      <c r="M3957" s="34">
        <v>3951.5</v>
      </c>
      <c r="N3957" s="34">
        <v>13.3</v>
      </c>
      <c r="O3957" s="32">
        <f t="shared" si="366"/>
        <v>55.94</v>
      </c>
      <c r="P3957" s="37">
        <f t="shared" si="371"/>
        <v>67.128</v>
      </c>
      <c r="Q3957" s="32">
        <f t="shared" si="367"/>
        <v>-0.93999999999999773</v>
      </c>
      <c r="R3957" s="32">
        <f t="shared" si="368"/>
        <v>-12.128</v>
      </c>
      <c r="S3957" s="26">
        <f t="shared" si="369"/>
        <v>0</v>
      </c>
      <c r="T3957" s="26">
        <f t="shared" si="370"/>
        <v>0</v>
      </c>
    </row>
    <row r="3958" spans="13:20" ht="15" x14ac:dyDescent="0.3">
      <c r="M3958" s="34">
        <v>3952.5</v>
      </c>
      <c r="N3958" s="34">
        <v>12.8</v>
      </c>
      <c r="O3958" s="32">
        <f t="shared" si="366"/>
        <v>55.040000000000006</v>
      </c>
      <c r="P3958" s="37">
        <f t="shared" si="371"/>
        <v>66.048000000000002</v>
      </c>
      <c r="Q3958" s="32">
        <f t="shared" si="367"/>
        <v>-4.0000000000006253E-2</v>
      </c>
      <c r="R3958" s="32">
        <f t="shared" si="368"/>
        <v>-11.048000000000002</v>
      </c>
      <c r="S3958" s="26">
        <f t="shared" si="369"/>
        <v>0</v>
      </c>
      <c r="T3958" s="26">
        <f t="shared" si="370"/>
        <v>0</v>
      </c>
    </row>
    <row r="3959" spans="13:20" ht="15" x14ac:dyDescent="0.3">
      <c r="M3959" s="34">
        <v>3953.5</v>
      </c>
      <c r="N3959" s="34">
        <v>12.8</v>
      </c>
      <c r="O3959" s="32">
        <f t="shared" si="366"/>
        <v>55.040000000000006</v>
      </c>
      <c r="P3959" s="37">
        <f t="shared" si="371"/>
        <v>66.048000000000002</v>
      </c>
      <c r="Q3959" s="32">
        <f t="shared" si="367"/>
        <v>-4.0000000000006253E-2</v>
      </c>
      <c r="R3959" s="32">
        <f t="shared" si="368"/>
        <v>-11.048000000000002</v>
      </c>
      <c r="S3959" s="26">
        <f t="shared" si="369"/>
        <v>0</v>
      </c>
      <c r="T3959" s="26">
        <f t="shared" si="370"/>
        <v>0</v>
      </c>
    </row>
    <row r="3960" spans="13:20" ht="15" x14ac:dyDescent="0.3">
      <c r="M3960" s="34">
        <v>3954.5</v>
      </c>
      <c r="N3960" s="34">
        <v>12.2</v>
      </c>
      <c r="O3960" s="32">
        <f t="shared" si="366"/>
        <v>53.96</v>
      </c>
      <c r="P3960" s="37">
        <f t="shared" si="371"/>
        <v>64.751999999999995</v>
      </c>
      <c r="Q3960" s="32">
        <f t="shared" si="367"/>
        <v>1.0399999999999991</v>
      </c>
      <c r="R3960" s="32">
        <f t="shared" si="368"/>
        <v>-9.7519999999999953</v>
      </c>
      <c r="S3960" s="26">
        <f t="shared" si="369"/>
        <v>1</v>
      </c>
      <c r="T3960" s="26">
        <f t="shared" si="370"/>
        <v>0</v>
      </c>
    </row>
    <row r="3961" spans="13:20" ht="15" x14ac:dyDescent="0.3">
      <c r="M3961" s="34">
        <v>3955.5</v>
      </c>
      <c r="N3961" s="34">
        <v>12.2</v>
      </c>
      <c r="O3961" s="32">
        <f t="shared" si="366"/>
        <v>53.96</v>
      </c>
      <c r="P3961" s="37">
        <f t="shared" si="371"/>
        <v>64.751999999999995</v>
      </c>
      <c r="Q3961" s="32">
        <f t="shared" si="367"/>
        <v>1.0399999999999991</v>
      </c>
      <c r="R3961" s="32">
        <f t="shared" si="368"/>
        <v>-9.7519999999999953</v>
      </c>
      <c r="S3961" s="26">
        <f t="shared" si="369"/>
        <v>1</v>
      </c>
      <c r="T3961" s="26">
        <f t="shared" si="370"/>
        <v>0</v>
      </c>
    </row>
    <row r="3962" spans="13:20" ht="15" x14ac:dyDescent="0.3">
      <c r="M3962" s="34">
        <v>3956.5</v>
      </c>
      <c r="N3962" s="34">
        <v>12.2</v>
      </c>
      <c r="O3962" s="32">
        <f t="shared" si="366"/>
        <v>53.96</v>
      </c>
      <c r="P3962" s="37">
        <f t="shared" si="371"/>
        <v>64.751999999999995</v>
      </c>
      <c r="Q3962" s="32">
        <f t="shared" si="367"/>
        <v>1.0399999999999991</v>
      </c>
      <c r="R3962" s="32">
        <f t="shared" si="368"/>
        <v>-9.7519999999999953</v>
      </c>
      <c r="S3962" s="26">
        <f t="shared" si="369"/>
        <v>1</v>
      </c>
      <c r="T3962" s="26">
        <f t="shared" si="370"/>
        <v>0</v>
      </c>
    </row>
    <row r="3963" spans="13:20" ht="15" x14ac:dyDescent="0.3">
      <c r="M3963" s="34">
        <v>3957.5</v>
      </c>
      <c r="N3963" s="34">
        <v>12</v>
      </c>
      <c r="O3963" s="32">
        <f t="shared" si="366"/>
        <v>53.6</v>
      </c>
      <c r="P3963" s="37">
        <f t="shared" si="371"/>
        <v>64.319999999999993</v>
      </c>
      <c r="Q3963" s="32">
        <f t="shared" si="367"/>
        <v>1.3999999999999986</v>
      </c>
      <c r="R3963" s="32">
        <f t="shared" si="368"/>
        <v>-9.3199999999999932</v>
      </c>
      <c r="S3963" s="26">
        <f t="shared" si="369"/>
        <v>1</v>
      </c>
      <c r="T3963" s="26">
        <f t="shared" si="370"/>
        <v>0</v>
      </c>
    </row>
    <row r="3964" spans="13:20" ht="15" x14ac:dyDescent="0.3">
      <c r="M3964" s="34">
        <v>3958.5</v>
      </c>
      <c r="N3964" s="34">
        <v>12.2</v>
      </c>
      <c r="O3964" s="32">
        <f t="shared" si="366"/>
        <v>53.96</v>
      </c>
      <c r="P3964" s="37">
        <f t="shared" si="371"/>
        <v>64.751999999999995</v>
      </c>
      <c r="Q3964" s="32">
        <f t="shared" si="367"/>
        <v>1.0399999999999991</v>
      </c>
      <c r="R3964" s="32">
        <f t="shared" si="368"/>
        <v>-9.7519999999999953</v>
      </c>
      <c r="S3964" s="26">
        <f t="shared" si="369"/>
        <v>1</v>
      </c>
      <c r="T3964" s="26">
        <f t="shared" si="370"/>
        <v>0</v>
      </c>
    </row>
    <row r="3965" spans="13:20" ht="15" x14ac:dyDescent="0.3">
      <c r="M3965" s="34">
        <v>3959.5</v>
      </c>
      <c r="N3965" s="34">
        <v>12.2</v>
      </c>
      <c r="O3965" s="32">
        <f t="shared" si="366"/>
        <v>53.96</v>
      </c>
      <c r="P3965" s="37">
        <f t="shared" si="371"/>
        <v>64.751999999999995</v>
      </c>
      <c r="Q3965" s="32">
        <f t="shared" si="367"/>
        <v>1.0399999999999991</v>
      </c>
      <c r="R3965" s="32">
        <f t="shared" si="368"/>
        <v>-9.7519999999999953</v>
      </c>
      <c r="S3965" s="26">
        <f t="shared" si="369"/>
        <v>1</v>
      </c>
      <c r="T3965" s="26">
        <f t="shared" si="370"/>
        <v>0</v>
      </c>
    </row>
    <row r="3966" spans="13:20" ht="15" x14ac:dyDescent="0.3">
      <c r="M3966" s="34">
        <v>3960.5</v>
      </c>
      <c r="N3966" s="34">
        <v>11.7</v>
      </c>
      <c r="O3966" s="32">
        <f t="shared" si="366"/>
        <v>53.06</v>
      </c>
      <c r="P3966" s="37">
        <f t="shared" si="371"/>
        <v>63.671999999999997</v>
      </c>
      <c r="Q3966" s="32">
        <f t="shared" si="367"/>
        <v>1.9399999999999977</v>
      </c>
      <c r="R3966" s="32">
        <f t="shared" si="368"/>
        <v>-8.671999999999997</v>
      </c>
      <c r="S3966" s="26">
        <f t="shared" si="369"/>
        <v>1</v>
      </c>
      <c r="T3966" s="26">
        <f t="shared" si="370"/>
        <v>0</v>
      </c>
    </row>
    <row r="3967" spans="13:20" ht="15" x14ac:dyDescent="0.3">
      <c r="M3967" s="34">
        <v>3961.5</v>
      </c>
      <c r="N3967" s="34">
        <v>11.7</v>
      </c>
      <c r="O3967" s="32">
        <f t="shared" si="366"/>
        <v>53.06</v>
      </c>
      <c r="P3967" s="37">
        <f t="shared" si="371"/>
        <v>63.671999999999997</v>
      </c>
      <c r="Q3967" s="32">
        <f t="shared" si="367"/>
        <v>1.9399999999999977</v>
      </c>
      <c r="R3967" s="32">
        <f t="shared" si="368"/>
        <v>-8.671999999999997</v>
      </c>
      <c r="S3967" s="26">
        <f t="shared" si="369"/>
        <v>1</v>
      </c>
      <c r="T3967" s="26">
        <f t="shared" si="370"/>
        <v>0</v>
      </c>
    </row>
    <row r="3968" spans="13:20" ht="15" x14ac:dyDescent="0.3">
      <c r="M3968" s="34">
        <v>3962.5</v>
      </c>
      <c r="N3968" s="34">
        <v>11.7</v>
      </c>
      <c r="O3968" s="32">
        <f t="shared" si="366"/>
        <v>53.06</v>
      </c>
      <c r="P3968" s="37">
        <f t="shared" si="371"/>
        <v>63.671999999999997</v>
      </c>
      <c r="Q3968" s="32">
        <f t="shared" si="367"/>
        <v>1.9399999999999977</v>
      </c>
      <c r="R3968" s="32">
        <f t="shared" si="368"/>
        <v>-8.671999999999997</v>
      </c>
      <c r="S3968" s="26">
        <f t="shared" si="369"/>
        <v>1</v>
      </c>
      <c r="T3968" s="26">
        <f t="shared" si="370"/>
        <v>0</v>
      </c>
    </row>
    <row r="3969" spans="13:20" ht="15" x14ac:dyDescent="0.3">
      <c r="M3969" s="34">
        <v>3963.5</v>
      </c>
      <c r="N3969" s="34">
        <v>11.7</v>
      </c>
      <c r="O3969" s="32">
        <f t="shared" si="366"/>
        <v>53.06</v>
      </c>
      <c r="P3969" s="37">
        <f t="shared" si="371"/>
        <v>63.671999999999997</v>
      </c>
      <c r="Q3969" s="32">
        <f t="shared" si="367"/>
        <v>1.9399999999999977</v>
      </c>
      <c r="R3969" s="32">
        <f t="shared" si="368"/>
        <v>-8.671999999999997</v>
      </c>
      <c r="S3969" s="26">
        <f t="shared" si="369"/>
        <v>1</v>
      </c>
      <c r="T3969" s="26">
        <f t="shared" si="370"/>
        <v>0</v>
      </c>
    </row>
    <row r="3970" spans="13:20" ht="15" x14ac:dyDescent="0.3">
      <c r="M3970" s="34">
        <v>3964.5</v>
      </c>
      <c r="N3970" s="34">
        <v>11.1</v>
      </c>
      <c r="O3970" s="32">
        <f t="shared" si="366"/>
        <v>51.980000000000004</v>
      </c>
      <c r="P3970" s="37">
        <f t="shared" si="371"/>
        <v>62.376000000000005</v>
      </c>
      <c r="Q3970" s="32">
        <f t="shared" si="367"/>
        <v>3.019999999999996</v>
      </c>
      <c r="R3970" s="32">
        <f t="shared" si="368"/>
        <v>-7.3760000000000048</v>
      </c>
      <c r="S3970" s="26">
        <f t="shared" si="369"/>
        <v>1</v>
      </c>
      <c r="T3970" s="26">
        <f t="shared" si="370"/>
        <v>0</v>
      </c>
    </row>
    <row r="3971" spans="13:20" ht="15" x14ac:dyDescent="0.3">
      <c r="M3971" s="34">
        <v>3965.5</v>
      </c>
      <c r="N3971" s="34">
        <v>11.7</v>
      </c>
      <c r="O3971" s="32">
        <f t="shared" si="366"/>
        <v>53.06</v>
      </c>
      <c r="P3971" s="37">
        <f t="shared" si="371"/>
        <v>63.671999999999997</v>
      </c>
      <c r="Q3971" s="32">
        <f t="shared" si="367"/>
        <v>1.9399999999999977</v>
      </c>
      <c r="R3971" s="32">
        <f t="shared" si="368"/>
        <v>-8.671999999999997</v>
      </c>
      <c r="S3971" s="26">
        <f t="shared" si="369"/>
        <v>1</v>
      </c>
      <c r="T3971" s="26">
        <f t="shared" si="370"/>
        <v>0</v>
      </c>
    </row>
    <row r="3972" spans="13:20" ht="15" x14ac:dyDescent="0.3">
      <c r="M3972" s="34">
        <v>3966.5</v>
      </c>
      <c r="N3972" s="34">
        <v>11.7</v>
      </c>
      <c r="O3972" s="32">
        <f t="shared" si="366"/>
        <v>53.06</v>
      </c>
      <c r="P3972" s="37">
        <f t="shared" si="371"/>
        <v>63.671999999999997</v>
      </c>
      <c r="Q3972" s="32">
        <f t="shared" si="367"/>
        <v>1.9399999999999977</v>
      </c>
      <c r="R3972" s="32">
        <f t="shared" si="368"/>
        <v>-8.671999999999997</v>
      </c>
      <c r="S3972" s="26">
        <f t="shared" si="369"/>
        <v>1</v>
      </c>
      <c r="T3972" s="26">
        <f t="shared" si="370"/>
        <v>0</v>
      </c>
    </row>
    <row r="3973" spans="13:20" ht="15" x14ac:dyDescent="0.3">
      <c r="M3973" s="34">
        <v>3967.5</v>
      </c>
      <c r="N3973" s="34">
        <v>11.7</v>
      </c>
      <c r="O3973" s="32">
        <f t="shared" si="366"/>
        <v>53.06</v>
      </c>
      <c r="P3973" s="37">
        <f t="shared" si="371"/>
        <v>63.671999999999997</v>
      </c>
      <c r="Q3973" s="32">
        <f t="shared" si="367"/>
        <v>1.9399999999999977</v>
      </c>
      <c r="R3973" s="32">
        <f t="shared" si="368"/>
        <v>-8.671999999999997</v>
      </c>
      <c r="S3973" s="26">
        <f t="shared" si="369"/>
        <v>1</v>
      </c>
      <c r="T3973" s="26">
        <f t="shared" si="370"/>
        <v>0</v>
      </c>
    </row>
    <row r="3974" spans="13:20" ht="15" x14ac:dyDescent="0.3">
      <c r="M3974" s="34">
        <v>3968.5</v>
      </c>
      <c r="N3974" s="34">
        <v>11.7</v>
      </c>
      <c r="O3974" s="32">
        <f t="shared" ref="O3974:O4037" si="372">CONVERT(N3974,"C","F")</f>
        <v>53.06</v>
      </c>
      <c r="P3974" s="37">
        <f t="shared" si="371"/>
        <v>63.671999999999997</v>
      </c>
      <c r="Q3974" s="32">
        <f t="shared" ref="Q3974:Q4037" si="373">$L$3-O3974</f>
        <v>1.9399999999999977</v>
      </c>
      <c r="R3974" s="32">
        <f t="shared" ref="R3974:R4037" si="374">$L$3-P3974</f>
        <v>-8.671999999999997</v>
      </c>
      <c r="S3974" s="26">
        <f t="shared" ref="S3974:S4037" si="375">IF(O3974&lt;=$L$3, 1, 0)</f>
        <v>1</v>
      </c>
      <c r="T3974" s="26">
        <f t="shared" ref="T3974:T4037" si="376">IF(P3974&lt;=$L$3, 1, 0)</f>
        <v>0</v>
      </c>
    </row>
    <row r="3975" spans="13:20" ht="15" x14ac:dyDescent="0.3">
      <c r="M3975" s="34">
        <v>3969.5</v>
      </c>
      <c r="N3975" s="34">
        <v>12.2</v>
      </c>
      <c r="O3975" s="32">
        <f t="shared" si="372"/>
        <v>53.96</v>
      </c>
      <c r="P3975" s="37">
        <f t="shared" ref="P3975:P4038" si="377">O3975*1.2</f>
        <v>64.751999999999995</v>
      </c>
      <c r="Q3975" s="32">
        <f t="shared" si="373"/>
        <v>1.0399999999999991</v>
      </c>
      <c r="R3975" s="32">
        <f t="shared" si="374"/>
        <v>-9.7519999999999953</v>
      </c>
      <c r="S3975" s="26">
        <f t="shared" si="375"/>
        <v>1</v>
      </c>
      <c r="T3975" s="26">
        <f t="shared" si="376"/>
        <v>0</v>
      </c>
    </row>
    <row r="3976" spans="13:20" ht="15" x14ac:dyDescent="0.3">
      <c r="M3976" s="34">
        <v>3970.5</v>
      </c>
      <c r="N3976" s="34">
        <v>13</v>
      </c>
      <c r="O3976" s="32">
        <f t="shared" si="372"/>
        <v>55.400000000000006</v>
      </c>
      <c r="P3976" s="37">
        <f t="shared" si="377"/>
        <v>66.48</v>
      </c>
      <c r="Q3976" s="32">
        <f t="shared" si="373"/>
        <v>-0.40000000000000568</v>
      </c>
      <c r="R3976" s="32">
        <f t="shared" si="374"/>
        <v>-11.480000000000004</v>
      </c>
      <c r="S3976" s="26">
        <f t="shared" si="375"/>
        <v>0</v>
      </c>
      <c r="T3976" s="26">
        <f t="shared" si="376"/>
        <v>0</v>
      </c>
    </row>
    <row r="3977" spans="13:20" ht="15" x14ac:dyDescent="0.3">
      <c r="M3977" s="34">
        <v>3971.5</v>
      </c>
      <c r="N3977" s="34">
        <v>12.8</v>
      </c>
      <c r="O3977" s="32">
        <f t="shared" si="372"/>
        <v>55.040000000000006</v>
      </c>
      <c r="P3977" s="37">
        <f t="shared" si="377"/>
        <v>66.048000000000002</v>
      </c>
      <c r="Q3977" s="32">
        <f t="shared" si="373"/>
        <v>-4.0000000000006253E-2</v>
      </c>
      <c r="R3977" s="32">
        <f t="shared" si="374"/>
        <v>-11.048000000000002</v>
      </c>
      <c r="S3977" s="26">
        <f t="shared" si="375"/>
        <v>0</v>
      </c>
      <c r="T3977" s="26">
        <f t="shared" si="376"/>
        <v>0</v>
      </c>
    </row>
    <row r="3978" spans="13:20" ht="15" x14ac:dyDescent="0.3">
      <c r="M3978" s="34">
        <v>3972.5</v>
      </c>
      <c r="N3978" s="34">
        <v>12.8</v>
      </c>
      <c r="O3978" s="32">
        <f t="shared" si="372"/>
        <v>55.040000000000006</v>
      </c>
      <c r="P3978" s="37">
        <f t="shared" si="377"/>
        <v>66.048000000000002</v>
      </c>
      <c r="Q3978" s="32">
        <f t="shared" si="373"/>
        <v>-4.0000000000006253E-2</v>
      </c>
      <c r="R3978" s="32">
        <f t="shared" si="374"/>
        <v>-11.048000000000002</v>
      </c>
      <c r="S3978" s="26">
        <f t="shared" si="375"/>
        <v>0</v>
      </c>
      <c r="T3978" s="26">
        <f t="shared" si="376"/>
        <v>0</v>
      </c>
    </row>
    <row r="3979" spans="13:20" ht="15" x14ac:dyDescent="0.3">
      <c r="M3979" s="34">
        <v>3973.5</v>
      </c>
      <c r="N3979" s="34">
        <v>12.8</v>
      </c>
      <c r="O3979" s="32">
        <f t="shared" si="372"/>
        <v>55.040000000000006</v>
      </c>
      <c r="P3979" s="37">
        <f t="shared" si="377"/>
        <v>66.048000000000002</v>
      </c>
      <c r="Q3979" s="32">
        <f t="shared" si="373"/>
        <v>-4.0000000000006253E-2</v>
      </c>
      <c r="R3979" s="32">
        <f t="shared" si="374"/>
        <v>-11.048000000000002</v>
      </c>
      <c r="S3979" s="26">
        <f t="shared" si="375"/>
        <v>0</v>
      </c>
      <c r="T3979" s="26">
        <f t="shared" si="376"/>
        <v>0</v>
      </c>
    </row>
    <row r="3980" spans="13:20" ht="15" x14ac:dyDescent="0.3">
      <c r="M3980" s="34">
        <v>3974.5</v>
      </c>
      <c r="N3980" s="34">
        <v>12.2</v>
      </c>
      <c r="O3980" s="32">
        <f t="shared" si="372"/>
        <v>53.96</v>
      </c>
      <c r="P3980" s="37">
        <f t="shared" si="377"/>
        <v>64.751999999999995</v>
      </c>
      <c r="Q3980" s="32">
        <f t="shared" si="373"/>
        <v>1.0399999999999991</v>
      </c>
      <c r="R3980" s="32">
        <f t="shared" si="374"/>
        <v>-9.7519999999999953</v>
      </c>
      <c r="S3980" s="26">
        <f t="shared" si="375"/>
        <v>1</v>
      </c>
      <c r="T3980" s="26">
        <f t="shared" si="376"/>
        <v>0</v>
      </c>
    </row>
    <row r="3981" spans="13:20" ht="15" x14ac:dyDescent="0.3">
      <c r="M3981" s="34">
        <v>3975.5</v>
      </c>
      <c r="N3981" s="34">
        <v>12</v>
      </c>
      <c r="O3981" s="32">
        <f t="shared" si="372"/>
        <v>53.6</v>
      </c>
      <c r="P3981" s="37">
        <f t="shared" si="377"/>
        <v>64.319999999999993</v>
      </c>
      <c r="Q3981" s="32">
        <f t="shared" si="373"/>
        <v>1.3999999999999986</v>
      </c>
      <c r="R3981" s="32">
        <f t="shared" si="374"/>
        <v>-9.3199999999999932</v>
      </c>
      <c r="S3981" s="26">
        <f t="shared" si="375"/>
        <v>1</v>
      </c>
      <c r="T3981" s="26">
        <f t="shared" si="376"/>
        <v>0</v>
      </c>
    </row>
    <row r="3982" spans="13:20" ht="15" x14ac:dyDescent="0.3">
      <c r="M3982" s="34">
        <v>3976.5</v>
      </c>
      <c r="N3982" s="34">
        <v>11.7</v>
      </c>
      <c r="O3982" s="32">
        <f t="shared" si="372"/>
        <v>53.06</v>
      </c>
      <c r="P3982" s="37">
        <f t="shared" si="377"/>
        <v>63.671999999999997</v>
      </c>
      <c r="Q3982" s="32">
        <f t="shared" si="373"/>
        <v>1.9399999999999977</v>
      </c>
      <c r="R3982" s="32">
        <f t="shared" si="374"/>
        <v>-8.671999999999997</v>
      </c>
      <c r="S3982" s="26">
        <f t="shared" si="375"/>
        <v>1</v>
      </c>
      <c r="T3982" s="26">
        <f t="shared" si="376"/>
        <v>0</v>
      </c>
    </row>
    <row r="3983" spans="13:20" ht="15" x14ac:dyDescent="0.3">
      <c r="M3983" s="34">
        <v>3977.5</v>
      </c>
      <c r="N3983" s="34">
        <v>11.1</v>
      </c>
      <c r="O3983" s="32">
        <f t="shared" si="372"/>
        <v>51.980000000000004</v>
      </c>
      <c r="P3983" s="37">
        <f t="shared" si="377"/>
        <v>62.376000000000005</v>
      </c>
      <c r="Q3983" s="32">
        <f t="shared" si="373"/>
        <v>3.019999999999996</v>
      </c>
      <c r="R3983" s="32">
        <f t="shared" si="374"/>
        <v>-7.3760000000000048</v>
      </c>
      <c r="S3983" s="26">
        <f t="shared" si="375"/>
        <v>1</v>
      </c>
      <c r="T3983" s="26">
        <f t="shared" si="376"/>
        <v>0</v>
      </c>
    </row>
    <row r="3984" spans="13:20" ht="15" x14ac:dyDescent="0.3">
      <c r="M3984" s="34">
        <v>3978.5</v>
      </c>
      <c r="N3984" s="34">
        <v>11.1</v>
      </c>
      <c r="O3984" s="32">
        <f t="shared" si="372"/>
        <v>51.980000000000004</v>
      </c>
      <c r="P3984" s="37">
        <f t="shared" si="377"/>
        <v>62.376000000000005</v>
      </c>
      <c r="Q3984" s="32">
        <f t="shared" si="373"/>
        <v>3.019999999999996</v>
      </c>
      <c r="R3984" s="32">
        <f t="shared" si="374"/>
        <v>-7.3760000000000048</v>
      </c>
      <c r="S3984" s="26">
        <f t="shared" si="375"/>
        <v>1</v>
      </c>
      <c r="T3984" s="26">
        <f t="shared" si="376"/>
        <v>0</v>
      </c>
    </row>
    <row r="3985" spans="13:20" ht="15" x14ac:dyDescent="0.3">
      <c r="M3985" s="34">
        <v>3979.5</v>
      </c>
      <c r="N3985" s="34">
        <v>10.6</v>
      </c>
      <c r="O3985" s="32">
        <f t="shared" si="372"/>
        <v>51.08</v>
      </c>
      <c r="P3985" s="37">
        <f t="shared" si="377"/>
        <v>61.295999999999992</v>
      </c>
      <c r="Q3985" s="32">
        <f t="shared" si="373"/>
        <v>3.9200000000000017</v>
      </c>
      <c r="R3985" s="32">
        <f t="shared" si="374"/>
        <v>-6.2959999999999923</v>
      </c>
      <c r="S3985" s="26">
        <f t="shared" si="375"/>
        <v>1</v>
      </c>
      <c r="T3985" s="26">
        <f t="shared" si="376"/>
        <v>0</v>
      </c>
    </row>
    <row r="3986" spans="13:20" ht="15" x14ac:dyDescent="0.3">
      <c r="M3986" s="34">
        <v>3980.5</v>
      </c>
      <c r="N3986" s="34">
        <v>10</v>
      </c>
      <c r="O3986" s="32">
        <f t="shared" si="372"/>
        <v>50</v>
      </c>
      <c r="P3986" s="37">
        <f t="shared" si="377"/>
        <v>60</v>
      </c>
      <c r="Q3986" s="32">
        <f t="shared" si="373"/>
        <v>5</v>
      </c>
      <c r="R3986" s="32">
        <f t="shared" si="374"/>
        <v>-5</v>
      </c>
      <c r="S3986" s="26">
        <f t="shared" si="375"/>
        <v>1</v>
      </c>
      <c r="T3986" s="26">
        <f t="shared" si="376"/>
        <v>0</v>
      </c>
    </row>
    <row r="3987" spans="13:20" ht="15" x14ac:dyDescent="0.3">
      <c r="M3987" s="34">
        <v>3981.5</v>
      </c>
      <c r="N3987" s="34">
        <v>10</v>
      </c>
      <c r="O3987" s="32">
        <f t="shared" si="372"/>
        <v>50</v>
      </c>
      <c r="P3987" s="37">
        <f t="shared" si="377"/>
        <v>60</v>
      </c>
      <c r="Q3987" s="32">
        <f t="shared" si="373"/>
        <v>5</v>
      </c>
      <c r="R3987" s="32">
        <f t="shared" si="374"/>
        <v>-5</v>
      </c>
      <c r="S3987" s="26">
        <f t="shared" si="375"/>
        <v>1</v>
      </c>
      <c r="T3987" s="26">
        <f t="shared" si="376"/>
        <v>0</v>
      </c>
    </row>
    <row r="3988" spans="13:20" ht="15" x14ac:dyDescent="0.3">
      <c r="M3988" s="34">
        <v>3982.5</v>
      </c>
      <c r="N3988" s="34">
        <v>10</v>
      </c>
      <c r="O3988" s="32">
        <f t="shared" si="372"/>
        <v>50</v>
      </c>
      <c r="P3988" s="37">
        <f t="shared" si="377"/>
        <v>60</v>
      </c>
      <c r="Q3988" s="32">
        <f t="shared" si="373"/>
        <v>5</v>
      </c>
      <c r="R3988" s="32">
        <f t="shared" si="374"/>
        <v>-5</v>
      </c>
      <c r="S3988" s="26">
        <f t="shared" si="375"/>
        <v>1</v>
      </c>
      <c r="T3988" s="26">
        <f t="shared" si="376"/>
        <v>0</v>
      </c>
    </row>
    <row r="3989" spans="13:20" ht="15" x14ac:dyDescent="0.3">
      <c r="M3989" s="34">
        <v>3983.5</v>
      </c>
      <c r="N3989" s="34">
        <v>10</v>
      </c>
      <c r="O3989" s="32">
        <f t="shared" si="372"/>
        <v>50</v>
      </c>
      <c r="P3989" s="37">
        <f t="shared" si="377"/>
        <v>60</v>
      </c>
      <c r="Q3989" s="32">
        <f t="shared" si="373"/>
        <v>5</v>
      </c>
      <c r="R3989" s="32">
        <f t="shared" si="374"/>
        <v>-5</v>
      </c>
      <c r="S3989" s="26">
        <f t="shared" si="375"/>
        <v>1</v>
      </c>
      <c r="T3989" s="26">
        <f t="shared" si="376"/>
        <v>0</v>
      </c>
    </row>
    <row r="3990" spans="13:20" ht="15" x14ac:dyDescent="0.3">
      <c r="M3990" s="34">
        <v>3984.5</v>
      </c>
      <c r="N3990" s="34">
        <v>10</v>
      </c>
      <c r="O3990" s="32">
        <f t="shared" si="372"/>
        <v>50</v>
      </c>
      <c r="P3990" s="37">
        <f t="shared" si="377"/>
        <v>60</v>
      </c>
      <c r="Q3990" s="32">
        <f t="shared" si="373"/>
        <v>5</v>
      </c>
      <c r="R3990" s="32">
        <f t="shared" si="374"/>
        <v>-5</v>
      </c>
      <c r="S3990" s="26">
        <f t="shared" si="375"/>
        <v>1</v>
      </c>
      <c r="T3990" s="26">
        <f t="shared" si="376"/>
        <v>0</v>
      </c>
    </row>
    <row r="3991" spans="13:20" ht="15" x14ac:dyDescent="0.3">
      <c r="M3991" s="34">
        <v>3985.5</v>
      </c>
      <c r="N3991" s="34">
        <v>10</v>
      </c>
      <c r="O3991" s="32">
        <f t="shared" si="372"/>
        <v>50</v>
      </c>
      <c r="P3991" s="37">
        <f t="shared" si="377"/>
        <v>60</v>
      </c>
      <c r="Q3991" s="32">
        <f t="shared" si="373"/>
        <v>5</v>
      </c>
      <c r="R3991" s="32">
        <f t="shared" si="374"/>
        <v>-5</v>
      </c>
      <c r="S3991" s="26">
        <f t="shared" si="375"/>
        <v>1</v>
      </c>
      <c r="T3991" s="26">
        <f t="shared" si="376"/>
        <v>0</v>
      </c>
    </row>
    <row r="3992" spans="13:20" ht="15" x14ac:dyDescent="0.3">
      <c r="M3992" s="34">
        <v>3986.5</v>
      </c>
      <c r="N3992" s="34">
        <v>10</v>
      </c>
      <c r="O3992" s="32">
        <f t="shared" si="372"/>
        <v>50</v>
      </c>
      <c r="P3992" s="37">
        <f t="shared" si="377"/>
        <v>60</v>
      </c>
      <c r="Q3992" s="32">
        <f t="shared" si="373"/>
        <v>5</v>
      </c>
      <c r="R3992" s="32">
        <f t="shared" si="374"/>
        <v>-5</v>
      </c>
      <c r="S3992" s="26">
        <f t="shared" si="375"/>
        <v>1</v>
      </c>
      <c r="T3992" s="26">
        <f t="shared" si="376"/>
        <v>0</v>
      </c>
    </row>
    <row r="3993" spans="13:20" ht="15" x14ac:dyDescent="0.3">
      <c r="M3993" s="34">
        <v>3987.5</v>
      </c>
      <c r="N3993" s="34">
        <v>10.6</v>
      </c>
      <c r="O3993" s="32">
        <f t="shared" si="372"/>
        <v>51.08</v>
      </c>
      <c r="P3993" s="37">
        <f t="shared" si="377"/>
        <v>61.295999999999992</v>
      </c>
      <c r="Q3993" s="32">
        <f t="shared" si="373"/>
        <v>3.9200000000000017</v>
      </c>
      <c r="R3993" s="32">
        <f t="shared" si="374"/>
        <v>-6.2959999999999923</v>
      </c>
      <c r="S3993" s="26">
        <f t="shared" si="375"/>
        <v>1</v>
      </c>
      <c r="T3993" s="26">
        <f t="shared" si="376"/>
        <v>0</v>
      </c>
    </row>
    <row r="3994" spans="13:20" ht="15" x14ac:dyDescent="0.3">
      <c r="M3994" s="34">
        <v>3988.5</v>
      </c>
      <c r="N3994" s="34">
        <v>10.6</v>
      </c>
      <c r="O3994" s="32">
        <f t="shared" si="372"/>
        <v>51.08</v>
      </c>
      <c r="P3994" s="37">
        <f t="shared" si="377"/>
        <v>61.295999999999992</v>
      </c>
      <c r="Q3994" s="32">
        <f t="shared" si="373"/>
        <v>3.9200000000000017</v>
      </c>
      <c r="R3994" s="32">
        <f t="shared" si="374"/>
        <v>-6.2959999999999923</v>
      </c>
      <c r="S3994" s="26">
        <f t="shared" si="375"/>
        <v>1</v>
      </c>
      <c r="T3994" s="26">
        <f t="shared" si="376"/>
        <v>0</v>
      </c>
    </row>
    <row r="3995" spans="13:20" ht="15" x14ac:dyDescent="0.3">
      <c r="M3995" s="34">
        <v>3989.5</v>
      </c>
      <c r="N3995" s="34">
        <v>10.6</v>
      </c>
      <c r="O3995" s="32">
        <f t="shared" si="372"/>
        <v>51.08</v>
      </c>
      <c r="P3995" s="37">
        <f t="shared" si="377"/>
        <v>61.295999999999992</v>
      </c>
      <c r="Q3995" s="32">
        <f t="shared" si="373"/>
        <v>3.9200000000000017</v>
      </c>
      <c r="R3995" s="32">
        <f t="shared" si="374"/>
        <v>-6.2959999999999923</v>
      </c>
      <c r="S3995" s="26">
        <f t="shared" si="375"/>
        <v>1</v>
      </c>
      <c r="T3995" s="26">
        <f t="shared" si="376"/>
        <v>0</v>
      </c>
    </row>
    <row r="3996" spans="13:20" ht="15" x14ac:dyDescent="0.3">
      <c r="M3996" s="34">
        <v>3990.5</v>
      </c>
      <c r="N3996" s="34">
        <v>11.1</v>
      </c>
      <c r="O3996" s="32">
        <f t="shared" si="372"/>
        <v>51.980000000000004</v>
      </c>
      <c r="P3996" s="37">
        <f t="shared" si="377"/>
        <v>62.376000000000005</v>
      </c>
      <c r="Q3996" s="32">
        <f t="shared" si="373"/>
        <v>3.019999999999996</v>
      </c>
      <c r="R3996" s="32">
        <f t="shared" si="374"/>
        <v>-7.3760000000000048</v>
      </c>
      <c r="S3996" s="26">
        <f t="shared" si="375"/>
        <v>1</v>
      </c>
      <c r="T3996" s="26">
        <f t="shared" si="376"/>
        <v>0</v>
      </c>
    </row>
    <row r="3997" spans="13:20" ht="15" x14ac:dyDescent="0.3">
      <c r="M3997" s="34">
        <v>3991.5</v>
      </c>
      <c r="N3997" s="34">
        <v>11.1</v>
      </c>
      <c r="O3997" s="32">
        <f t="shared" si="372"/>
        <v>51.980000000000004</v>
      </c>
      <c r="P3997" s="37">
        <f t="shared" si="377"/>
        <v>62.376000000000005</v>
      </c>
      <c r="Q3997" s="32">
        <f t="shared" si="373"/>
        <v>3.019999999999996</v>
      </c>
      <c r="R3997" s="32">
        <f t="shared" si="374"/>
        <v>-7.3760000000000048</v>
      </c>
      <c r="S3997" s="26">
        <f t="shared" si="375"/>
        <v>1</v>
      </c>
      <c r="T3997" s="26">
        <f t="shared" si="376"/>
        <v>0</v>
      </c>
    </row>
    <row r="3998" spans="13:20" ht="15" x14ac:dyDescent="0.3">
      <c r="M3998" s="34">
        <v>3992.5</v>
      </c>
      <c r="N3998" s="34">
        <v>11.1</v>
      </c>
      <c r="O3998" s="32">
        <f t="shared" si="372"/>
        <v>51.980000000000004</v>
      </c>
      <c r="P3998" s="37">
        <f t="shared" si="377"/>
        <v>62.376000000000005</v>
      </c>
      <c r="Q3998" s="32">
        <f t="shared" si="373"/>
        <v>3.019999999999996</v>
      </c>
      <c r="R3998" s="32">
        <f t="shared" si="374"/>
        <v>-7.3760000000000048</v>
      </c>
      <c r="S3998" s="26">
        <f t="shared" si="375"/>
        <v>1</v>
      </c>
      <c r="T3998" s="26">
        <f t="shared" si="376"/>
        <v>0</v>
      </c>
    </row>
    <row r="3999" spans="13:20" ht="15" x14ac:dyDescent="0.3">
      <c r="M3999" s="34">
        <v>3993.5</v>
      </c>
      <c r="N3999" s="34">
        <v>11.1</v>
      </c>
      <c r="O3999" s="32">
        <f t="shared" si="372"/>
        <v>51.980000000000004</v>
      </c>
      <c r="P3999" s="37">
        <f t="shared" si="377"/>
        <v>62.376000000000005</v>
      </c>
      <c r="Q3999" s="32">
        <f t="shared" si="373"/>
        <v>3.019999999999996</v>
      </c>
      <c r="R3999" s="32">
        <f t="shared" si="374"/>
        <v>-7.3760000000000048</v>
      </c>
      <c r="S3999" s="26">
        <f t="shared" si="375"/>
        <v>1</v>
      </c>
      <c r="T3999" s="26">
        <f t="shared" si="376"/>
        <v>0</v>
      </c>
    </row>
    <row r="4000" spans="13:20" ht="15" x14ac:dyDescent="0.3">
      <c r="M4000" s="34">
        <v>3994.5</v>
      </c>
      <c r="N4000" s="34">
        <v>11.7</v>
      </c>
      <c r="O4000" s="32">
        <f t="shared" si="372"/>
        <v>53.06</v>
      </c>
      <c r="P4000" s="37">
        <f t="shared" si="377"/>
        <v>63.671999999999997</v>
      </c>
      <c r="Q4000" s="32">
        <f t="shared" si="373"/>
        <v>1.9399999999999977</v>
      </c>
      <c r="R4000" s="32">
        <f t="shared" si="374"/>
        <v>-8.671999999999997</v>
      </c>
      <c r="S4000" s="26">
        <f t="shared" si="375"/>
        <v>1</v>
      </c>
      <c r="T4000" s="26">
        <f t="shared" si="376"/>
        <v>0</v>
      </c>
    </row>
    <row r="4001" spans="13:20" ht="15" x14ac:dyDescent="0.3">
      <c r="M4001" s="34">
        <v>3995.5</v>
      </c>
      <c r="N4001" s="34">
        <v>12.2</v>
      </c>
      <c r="O4001" s="32">
        <f t="shared" si="372"/>
        <v>53.96</v>
      </c>
      <c r="P4001" s="37">
        <f t="shared" si="377"/>
        <v>64.751999999999995</v>
      </c>
      <c r="Q4001" s="32">
        <f t="shared" si="373"/>
        <v>1.0399999999999991</v>
      </c>
      <c r="R4001" s="32">
        <f t="shared" si="374"/>
        <v>-9.7519999999999953</v>
      </c>
      <c r="S4001" s="26">
        <f t="shared" si="375"/>
        <v>1</v>
      </c>
      <c r="T4001" s="26">
        <f t="shared" si="376"/>
        <v>0</v>
      </c>
    </row>
    <row r="4002" spans="13:20" ht="15" x14ac:dyDescent="0.3">
      <c r="M4002" s="34">
        <v>3996.5</v>
      </c>
      <c r="N4002" s="34">
        <v>13.3</v>
      </c>
      <c r="O4002" s="32">
        <f t="shared" si="372"/>
        <v>55.94</v>
      </c>
      <c r="P4002" s="37">
        <f t="shared" si="377"/>
        <v>67.128</v>
      </c>
      <c r="Q4002" s="32">
        <f t="shared" si="373"/>
        <v>-0.93999999999999773</v>
      </c>
      <c r="R4002" s="32">
        <f t="shared" si="374"/>
        <v>-12.128</v>
      </c>
      <c r="S4002" s="26">
        <f t="shared" si="375"/>
        <v>0</v>
      </c>
      <c r="T4002" s="26">
        <f t="shared" si="376"/>
        <v>0</v>
      </c>
    </row>
    <row r="4003" spans="13:20" ht="15" x14ac:dyDescent="0.3">
      <c r="M4003" s="34">
        <v>3997.5</v>
      </c>
      <c r="N4003" s="34">
        <v>13.9</v>
      </c>
      <c r="O4003" s="32">
        <f t="shared" si="372"/>
        <v>57.019999999999996</v>
      </c>
      <c r="P4003" s="37">
        <f t="shared" si="377"/>
        <v>68.423999999999992</v>
      </c>
      <c r="Q4003" s="32">
        <f t="shared" si="373"/>
        <v>-2.019999999999996</v>
      </c>
      <c r="R4003" s="32">
        <f t="shared" si="374"/>
        <v>-13.423999999999992</v>
      </c>
      <c r="S4003" s="26">
        <f t="shared" si="375"/>
        <v>0</v>
      </c>
      <c r="T4003" s="26">
        <f t="shared" si="376"/>
        <v>0</v>
      </c>
    </row>
    <row r="4004" spans="13:20" ht="15" x14ac:dyDescent="0.3">
      <c r="M4004" s="34">
        <v>3998.5</v>
      </c>
      <c r="N4004" s="34">
        <v>13.9</v>
      </c>
      <c r="O4004" s="32">
        <f t="shared" si="372"/>
        <v>57.019999999999996</v>
      </c>
      <c r="P4004" s="37">
        <f t="shared" si="377"/>
        <v>68.423999999999992</v>
      </c>
      <c r="Q4004" s="32">
        <f t="shared" si="373"/>
        <v>-2.019999999999996</v>
      </c>
      <c r="R4004" s="32">
        <f t="shared" si="374"/>
        <v>-13.423999999999992</v>
      </c>
      <c r="S4004" s="26">
        <f t="shared" si="375"/>
        <v>0</v>
      </c>
      <c r="T4004" s="26">
        <f t="shared" si="376"/>
        <v>0</v>
      </c>
    </row>
    <row r="4005" spans="13:20" ht="15" x14ac:dyDescent="0.3">
      <c r="M4005" s="34">
        <v>3999.5</v>
      </c>
      <c r="N4005" s="34">
        <v>13.9</v>
      </c>
      <c r="O4005" s="32">
        <f t="shared" si="372"/>
        <v>57.019999999999996</v>
      </c>
      <c r="P4005" s="37">
        <f t="shared" si="377"/>
        <v>68.423999999999992</v>
      </c>
      <c r="Q4005" s="32">
        <f t="shared" si="373"/>
        <v>-2.019999999999996</v>
      </c>
      <c r="R4005" s="32">
        <f t="shared" si="374"/>
        <v>-13.423999999999992</v>
      </c>
      <c r="S4005" s="26">
        <f t="shared" si="375"/>
        <v>0</v>
      </c>
      <c r="T4005" s="26">
        <f t="shared" si="376"/>
        <v>0</v>
      </c>
    </row>
    <row r="4006" spans="13:20" ht="15" x14ac:dyDescent="0.3">
      <c r="M4006" s="34">
        <v>4000.5</v>
      </c>
      <c r="N4006" s="34">
        <v>12.8</v>
      </c>
      <c r="O4006" s="32">
        <f t="shared" si="372"/>
        <v>55.040000000000006</v>
      </c>
      <c r="P4006" s="37">
        <f t="shared" si="377"/>
        <v>66.048000000000002</v>
      </c>
      <c r="Q4006" s="32">
        <f t="shared" si="373"/>
        <v>-4.0000000000006253E-2</v>
      </c>
      <c r="R4006" s="32">
        <f t="shared" si="374"/>
        <v>-11.048000000000002</v>
      </c>
      <c r="S4006" s="26">
        <f t="shared" si="375"/>
        <v>0</v>
      </c>
      <c r="T4006" s="26">
        <f t="shared" si="376"/>
        <v>0</v>
      </c>
    </row>
    <row r="4007" spans="13:20" ht="15" x14ac:dyDescent="0.3">
      <c r="M4007" s="34">
        <v>4001.5</v>
      </c>
      <c r="N4007" s="34">
        <v>12.8</v>
      </c>
      <c r="O4007" s="32">
        <f t="shared" si="372"/>
        <v>55.040000000000006</v>
      </c>
      <c r="P4007" s="37">
        <f t="shared" si="377"/>
        <v>66.048000000000002</v>
      </c>
      <c r="Q4007" s="32">
        <f t="shared" si="373"/>
        <v>-4.0000000000006253E-2</v>
      </c>
      <c r="R4007" s="32">
        <f t="shared" si="374"/>
        <v>-11.048000000000002</v>
      </c>
      <c r="S4007" s="26">
        <f t="shared" si="375"/>
        <v>0</v>
      </c>
      <c r="T4007" s="26">
        <f t="shared" si="376"/>
        <v>0</v>
      </c>
    </row>
    <row r="4008" spans="13:20" ht="15" x14ac:dyDescent="0.3">
      <c r="M4008" s="34">
        <v>4002.5</v>
      </c>
      <c r="N4008" s="34">
        <v>12.2</v>
      </c>
      <c r="O4008" s="32">
        <f t="shared" si="372"/>
        <v>53.96</v>
      </c>
      <c r="P4008" s="37">
        <f t="shared" si="377"/>
        <v>64.751999999999995</v>
      </c>
      <c r="Q4008" s="32">
        <f t="shared" si="373"/>
        <v>1.0399999999999991</v>
      </c>
      <c r="R4008" s="32">
        <f t="shared" si="374"/>
        <v>-9.7519999999999953</v>
      </c>
      <c r="S4008" s="26">
        <f t="shared" si="375"/>
        <v>1</v>
      </c>
      <c r="T4008" s="26">
        <f t="shared" si="376"/>
        <v>0</v>
      </c>
    </row>
    <row r="4009" spans="13:20" ht="15" x14ac:dyDescent="0.3">
      <c r="M4009" s="34">
        <v>4003.5</v>
      </c>
      <c r="N4009" s="34">
        <v>12.8</v>
      </c>
      <c r="O4009" s="32">
        <f t="shared" si="372"/>
        <v>55.040000000000006</v>
      </c>
      <c r="P4009" s="37">
        <f t="shared" si="377"/>
        <v>66.048000000000002</v>
      </c>
      <c r="Q4009" s="32">
        <f t="shared" si="373"/>
        <v>-4.0000000000006253E-2</v>
      </c>
      <c r="R4009" s="32">
        <f t="shared" si="374"/>
        <v>-11.048000000000002</v>
      </c>
      <c r="S4009" s="26">
        <f t="shared" si="375"/>
        <v>0</v>
      </c>
      <c r="T4009" s="26">
        <f t="shared" si="376"/>
        <v>0</v>
      </c>
    </row>
    <row r="4010" spans="13:20" ht="15" x14ac:dyDescent="0.3">
      <c r="M4010" s="34">
        <v>4004.5</v>
      </c>
      <c r="N4010" s="34">
        <v>13.3</v>
      </c>
      <c r="O4010" s="32">
        <f t="shared" si="372"/>
        <v>55.94</v>
      </c>
      <c r="P4010" s="37">
        <f t="shared" si="377"/>
        <v>67.128</v>
      </c>
      <c r="Q4010" s="32">
        <f t="shared" si="373"/>
        <v>-0.93999999999999773</v>
      </c>
      <c r="R4010" s="32">
        <f t="shared" si="374"/>
        <v>-12.128</v>
      </c>
      <c r="S4010" s="26">
        <f t="shared" si="375"/>
        <v>0</v>
      </c>
      <c r="T4010" s="26">
        <f t="shared" si="376"/>
        <v>0</v>
      </c>
    </row>
    <row r="4011" spans="13:20" ht="15" x14ac:dyDescent="0.3">
      <c r="M4011" s="34">
        <v>4005.5</v>
      </c>
      <c r="N4011" s="34">
        <v>13.3</v>
      </c>
      <c r="O4011" s="32">
        <f t="shared" si="372"/>
        <v>55.94</v>
      </c>
      <c r="P4011" s="37">
        <f t="shared" si="377"/>
        <v>67.128</v>
      </c>
      <c r="Q4011" s="32">
        <f t="shared" si="373"/>
        <v>-0.93999999999999773</v>
      </c>
      <c r="R4011" s="32">
        <f t="shared" si="374"/>
        <v>-12.128</v>
      </c>
      <c r="S4011" s="26">
        <f t="shared" si="375"/>
        <v>0</v>
      </c>
      <c r="T4011" s="26">
        <f t="shared" si="376"/>
        <v>0</v>
      </c>
    </row>
    <row r="4012" spans="13:20" ht="15" x14ac:dyDescent="0.3">
      <c r="M4012" s="34">
        <v>4006.5</v>
      </c>
      <c r="N4012" s="34">
        <v>13.3</v>
      </c>
      <c r="O4012" s="32">
        <f t="shared" si="372"/>
        <v>55.94</v>
      </c>
      <c r="P4012" s="37">
        <f t="shared" si="377"/>
        <v>67.128</v>
      </c>
      <c r="Q4012" s="32">
        <f t="shared" si="373"/>
        <v>-0.93999999999999773</v>
      </c>
      <c r="R4012" s="32">
        <f t="shared" si="374"/>
        <v>-12.128</v>
      </c>
      <c r="S4012" s="26">
        <f t="shared" si="375"/>
        <v>0</v>
      </c>
      <c r="T4012" s="26">
        <f t="shared" si="376"/>
        <v>0</v>
      </c>
    </row>
    <row r="4013" spans="13:20" ht="15" x14ac:dyDescent="0.3">
      <c r="M4013" s="34">
        <v>4007.5</v>
      </c>
      <c r="N4013" s="34">
        <v>12.8</v>
      </c>
      <c r="O4013" s="32">
        <f t="shared" si="372"/>
        <v>55.040000000000006</v>
      </c>
      <c r="P4013" s="37">
        <f t="shared" si="377"/>
        <v>66.048000000000002</v>
      </c>
      <c r="Q4013" s="32">
        <f t="shared" si="373"/>
        <v>-4.0000000000006253E-2</v>
      </c>
      <c r="R4013" s="32">
        <f t="shared" si="374"/>
        <v>-11.048000000000002</v>
      </c>
      <c r="S4013" s="26">
        <f t="shared" si="375"/>
        <v>0</v>
      </c>
      <c r="T4013" s="26">
        <f t="shared" si="376"/>
        <v>0</v>
      </c>
    </row>
    <row r="4014" spans="13:20" ht="15" x14ac:dyDescent="0.3">
      <c r="M4014" s="34">
        <v>4008.5</v>
      </c>
      <c r="N4014" s="34">
        <v>13.3</v>
      </c>
      <c r="O4014" s="32">
        <f t="shared" si="372"/>
        <v>55.94</v>
      </c>
      <c r="P4014" s="37">
        <f t="shared" si="377"/>
        <v>67.128</v>
      </c>
      <c r="Q4014" s="32">
        <f t="shared" si="373"/>
        <v>-0.93999999999999773</v>
      </c>
      <c r="R4014" s="32">
        <f t="shared" si="374"/>
        <v>-12.128</v>
      </c>
      <c r="S4014" s="26">
        <f t="shared" si="375"/>
        <v>0</v>
      </c>
      <c r="T4014" s="26">
        <f t="shared" si="376"/>
        <v>0</v>
      </c>
    </row>
    <row r="4015" spans="13:20" ht="15" x14ac:dyDescent="0.3">
      <c r="M4015" s="34">
        <v>4009.5</v>
      </c>
      <c r="N4015" s="34">
        <v>13.3</v>
      </c>
      <c r="O4015" s="32">
        <f t="shared" si="372"/>
        <v>55.94</v>
      </c>
      <c r="P4015" s="37">
        <f t="shared" si="377"/>
        <v>67.128</v>
      </c>
      <c r="Q4015" s="32">
        <f t="shared" si="373"/>
        <v>-0.93999999999999773</v>
      </c>
      <c r="R4015" s="32">
        <f t="shared" si="374"/>
        <v>-12.128</v>
      </c>
      <c r="S4015" s="26">
        <f t="shared" si="375"/>
        <v>0</v>
      </c>
      <c r="T4015" s="26">
        <f t="shared" si="376"/>
        <v>0</v>
      </c>
    </row>
    <row r="4016" spans="13:20" ht="15" x14ac:dyDescent="0.3">
      <c r="M4016" s="34">
        <v>4010.5</v>
      </c>
      <c r="N4016" s="34">
        <v>13.3</v>
      </c>
      <c r="O4016" s="32">
        <f t="shared" si="372"/>
        <v>55.94</v>
      </c>
      <c r="P4016" s="37">
        <f t="shared" si="377"/>
        <v>67.128</v>
      </c>
      <c r="Q4016" s="32">
        <f t="shared" si="373"/>
        <v>-0.93999999999999773</v>
      </c>
      <c r="R4016" s="32">
        <f t="shared" si="374"/>
        <v>-12.128</v>
      </c>
      <c r="S4016" s="26">
        <f t="shared" si="375"/>
        <v>0</v>
      </c>
      <c r="T4016" s="26">
        <f t="shared" si="376"/>
        <v>0</v>
      </c>
    </row>
    <row r="4017" spans="13:20" ht="15" x14ac:dyDescent="0.3">
      <c r="M4017" s="34">
        <v>4011.5</v>
      </c>
      <c r="N4017" s="34">
        <v>13.3</v>
      </c>
      <c r="O4017" s="32">
        <f t="shared" si="372"/>
        <v>55.94</v>
      </c>
      <c r="P4017" s="37">
        <f t="shared" si="377"/>
        <v>67.128</v>
      </c>
      <c r="Q4017" s="32">
        <f t="shared" si="373"/>
        <v>-0.93999999999999773</v>
      </c>
      <c r="R4017" s="32">
        <f t="shared" si="374"/>
        <v>-12.128</v>
      </c>
      <c r="S4017" s="26">
        <f t="shared" si="375"/>
        <v>0</v>
      </c>
      <c r="T4017" s="26">
        <f t="shared" si="376"/>
        <v>0</v>
      </c>
    </row>
    <row r="4018" spans="13:20" ht="15" x14ac:dyDescent="0.3">
      <c r="M4018" s="34">
        <v>4012.5</v>
      </c>
      <c r="N4018" s="34">
        <v>13.3</v>
      </c>
      <c r="O4018" s="32">
        <f t="shared" si="372"/>
        <v>55.94</v>
      </c>
      <c r="P4018" s="37">
        <f t="shared" si="377"/>
        <v>67.128</v>
      </c>
      <c r="Q4018" s="32">
        <f t="shared" si="373"/>
        <v>-0.93999999999999773</v>
      </c>
      <c r="R4018" s="32">
        <f t="shared" si="374"/>
        <v>-12.128</v>
      </c>
      <c r="S4018" s="26">
        <f t="shared" si="375"/>
        <v>0</v>
      </c>
      <c r="T4018" s="26">
        <f t="shared" si="376"/>
        <v>0</v>
      </c>
    </row>
    <row r="4019" spans="13:20" ht="15" x14ac:dyDescent="0.3">
      <c r="M4019" s="34">
        <v>4013.5</v>
      </c>
      <c r="N4019" s="34">
        <v>13.9</v>
      </c>
      <c r="O4019" s="32">
        <f t="shared" si="372"/>
        <v>57.019999999999996</v>
      </c>
      <c r="P4019" s="37">
        <f t="shared" si="377"/>
        <v>68.423999999999992</v>
      </c>
      <c r="Q4019" s="32">
        <f t="shared" si="373"/>
        <v>-2.019999999999996</v>
      </c>
      <c r="R4019" s="32">
        <f t="shared" si="374"/>
        <v>-13.423999999999992</v>
      </c>
      <c r="S4019" s="26">
        <f t="shared" si="375"/>
        <v>0</v>
      </c>
      <c r="T4019" s="26">
        <f t="shared" si="376"/>
        <v>0</v>
      </c>
    </row>
    <row r="4020" spans="13:20" ht="15" x14ac:dyDescent="0.3">
      <c r="M4020" s="34">
        <v>4014.5</v>
      </c>
      <c r="N4020" s="34">
        <v>14.4</v>
      </c>
      <c r="O4020" s="32">
        <f t="shared" si="372"/>
        <v>57.92</v>
      </c>
      <c r="P4020" s="37">
        <f t="shared" si="377"/>
        <v>69.504000000000005</v>
      </c>
      <c r="Q4020" s="32">
        <f t="shared" si="373"/>
        <v>-2.9200000000000017</v>
      </c>
      <c r="R4020" s="32">
        <f t="shared" si="374"/>
        <v>-14.504000000000005</v>
      </c>
      <c r="S4020" s="26">
        <f t="shared" si="375"/>
        <v>0</v>
      </c>
      <c r="T4020" s="26">
        <f t="shared" si="376"/>
        <v>0</v>
      </c>
    </row>
    <row r="4021" spans="13:20" ht="15" x14ac:dyDescent="0.3">
      <c r="M4021" s="34">
        <v>4015.5</v>
      </c>
      <c r="N4021" s="34">
        <v>16.100000000000001</v>
      </c>
      <c r="O4021" s="32">
        <f t="shared" si="372"/>
        <v>60.980000000000004</v>
      </c>
      <c r="P4021" s="37">
        <f t="shared" si="377"/>
        <v>73.176000000000002</v>
      </c>
      <c r="Q4021" s="32">
        <f t="shared" si="373"/>
        <v>-5.980000000000004</v>
      </c>
      <c r="R4021" s="32">
        <f t="shared" si="374"/>
        <v>-18.176000000000002</v>
      </c>
      <c r="S4021" s="26">
        <f t="shared" si="375"/>
        <v>0</v>
      </c>
      <c r="T4021" s="26">
        <f t="shared" si="376"/>
        <v>0</v>
      </c>
    </row>
    <row r="4022" spans="13:20" ht="15" x14ac:dyDescent="0.3">
      <c r="M4022" s="34">
        <v>4016.5</v>
      </c>
      <c r="N4022" s="34">
        <v>19.399999999999999</v>
      </c>
      <c r="O4022" s="32">
        <f t="shared" si="372"/>
        <v>66.92</v>
      </c>
      <c r="P4022" s="37">
        <f t="shared" si="377"/>
        <v>80.304000000000002</v>
      </c>
      <c r="Q4022" s="32">
        <f t="shared" si="373"/>
        <v>-11.920000000000002</v>
      </c>
      <c r="R4022" s="32">
        <f t="shared" si="374"/>
        <v>-25.304000000000002</v>
      </c>
      <c r="S4022" s="26">
        <f t="shared" si="375"/>
        <v>0</v>
      </c>
      <c r="T4022" s="26">
        <f t="shared" si="376"/>
        <v>0</v>
      </c>
    </row>
    <row r="4023" spans="13:20" ht="15" x14ac:dyDescent="0.3">
      <c r="M4023" s="34">
        <v>4017.5</v>
      </c>
      <c r="N4023" s="34">
        <v>21.1</v>
      </c>
      <c r="O4023" s="32">
        <f t="shared" si="372"/>
        <v>69.98</v>
      </c>
      <c r="P4023" s="37">
        <f t="shared" si="377"/>
        <v>83.975999999999999</v>
      </c>
      <c r="Q4023" s="32">
        <f t="shared" si="373"/>
        <v>-14.980000000000004</v>
      </c>
      <c r="R4023" s="32">
        <f t="shared" si="374"/>
        <v>-28.975999999999999</v>
      </c>
      <c r="S4023" s="26">
        <f t="shared" si="375"/>
        <v>0</v>
      </c>
      <c r="T4023" s="26">
        <f t="shared" si="376"/>
        <v>0</v>
      </c>
    </row>
    <row r="4024" spans="13:20" ht="15" x14ac:dyDescent="0.3">
      <c r="M4024" s="34">
        <v>4018.5</v>
      </c>
      <c r="N4024" s="34">
        <v>22.2</v>
      </c>
      <c r="O4024" s="32">
        <f t="shared" si="372"/>
        <v>71.960000000000008</v>
      </c>
      <c r="P4024" s="37">
        <f t="shared" si="377"/>
        <v>86.352000000000004</v>
      </c>
      <c r="Q4024" s="32">
        <f t="shared" si="373"/>
        <v>-16.960000000000008</v>
      </c>
      <c r="R4024" s="32">
        <f t="shared" si="374"/>
        <v>-31.352000000000004</v>
      </c>
      <c r="S4024" s="26">
        <f t="shared" si="375"/>
        <v>0</v>
      </c>
      <c r="T4024" s="26">
        <f t="shared" si="376"/>
        <v>0</v>
      </c>
    </row>
    <row r="4025" spans="13:20" ht="15" x14ac:dyDescent="0.3">
      <c r="M4025" s="34">
        <v>4019.5</v>
      </c>
      <c r="N4025" s="34">
        <v>22.8</v>
      </c>
      <c r="O4025" s="32">
        <f t="shared" si="372"/>
        <v>73.039999999999992</v>
      </c>
      <c r="P4025" s="37">
        <f t="shared" si="377"/>
        <v>87.647999999999982</v>
      </c>
      <c r="Q4025" s="32">
        <f t="shared" si="373"/>
        <v>-18.039999999999992</v>
      </c>
      <c r="R4025" s="32">
        <f t="shared" si="374"/>
        <v>-32.647999999999982</v>
      </c>
      <c r="S4025" s="26">
        <f t="shared" si="375"/>
        <v>0</v>
      </c>
      <c r="T4025" s="26">
        <f t="shared" si="376"/>
        <v>0</v>
      </c>
    </row>
    <row r="4026" spans="13:20" ht="15" x14ac:dyDescent="0.3">
      <c r="M4026" s="34">
        <v>4020.5</v>
      </c>
      <c r="N4026" s="34">
        <v>23.3</v>
      </c>
      <c r="O4026" s="32">
        <f t="shared" si="372"/>
        <v>73.94</v>
      </c>
      <c r="P4026" s="37">
        <f t="shared" si="377"/>
        <v>88.727999999999994</v>
      </c>
      <c r="Q4026" s="32">
        <f t="shared" si="373"/>
        <v>-18.939999999999998</v>
      </c>
      <c r="R4026" s="32">
        <f t="shared" si="374"/>
        <v>-33.727999999999994</v>
      </c>
      <c r="S4026" s="26">
        <f t="shared" si="375"/>
        <v>0</v>
      </c>
      <c r="T4026" s="26">
        <f t="shared" si="376"/>
        <v>0</v>
      </c>
    </row>
    <row r="4027" spans="13:20" ht="15" x14ac:dyDescent="0.3">
      <c r="M4027" s="34">
        <v>4021.5</v>
      </c>
      <c r="N4027" s="34">
        <v>23.9</v>
      </c>
      <c r="O4027" s="32">
        <f t="shared" si="372"/>
        <v>75.02</v>
      </c>
      <c r="P4027" s="37">
        <f t="shared" si="377"/>
        <v>90.023999999999987</v>
      </c>
      <c r="Q4027" s="32">
        <f t="shared" si="373"/>
        <v>-20.019999999999996</v>
      </c>
      <c r="R4027" s="32">
        <f t="shared" si="374"/>
        <v>-35.023999999999987</v>
      </c>
      <c r="S4027" s="26">
        <f t="shared" si="375"/>
        <v>0</v>
      </c>
      <c r="T4027" s="26">
        <f t="shared" si="376"/>
        <v>0</v>
      </c>
    </row>
    <row r="4028" spans="13:20" ht="15" x14ac:dyDescent="0.3">
      <c r="M4028" s="34">
        <v>4022.5</v>
      </c>
      <c r="N4028" s="34">
        <v>23.9</v>
      </c>
      <c r="O4028" s="32">
        <f t="shared" si="372"/>
        <v>75.02</v>
      </c>
      <c r="P4028" s="37">
        <f t="shared" si="377"/>
        <v>90.023999999999987</v>
      </c>
      <c r="Q4028" s="32">
        <f t="shared" si="373"/>
        <v>-20.019999999999996</v>
      </c>
      <c r="R4028" s="32">
        <f t="shared" si="374"/>
        <v>-35.023999999999987</v>
      </c>
      <c r="S4028" s="26">
        <f t="shared" si="375"/>
        <v>0</v>
      </c>
      <c r="T4028" s="26">
        <f t="shared" si="376"/>
        <v>0</v>
      </c>
    </row>
    <row r="4029" spans="13:20" ht="15" x14ac:dyDescent="0.3">
      <c r="M4029" s="34">
        <v>4023.5</v>
      </c>
      <c r="N4029" s="34">
        <v>24.4</v>
      </c>
      <c r="O4029" s="32">
        <f t="shared" si="372"/>
        <v>75.92</v>
      </c>
      <c r="P4029" s="37">
        <f t="shared" si="377"/>
        <v>91.103999999999999</v>
      </c>
      <c r="Q4029" s="32">
        <f t="shared" si="373"/>
        <v>-20.92</v>
      </c>
      <c r="R4029" s="32">
        <f t="shared" si="374"/>
        <v>-36.103999999999999</v>
      </c>
      <c r="S4029" s="26">
        <f t="shared" si="375"/>
        <v>0</v>
      </c>
      <c r="T4029" s="26">
        <f t="shared" si="376"/>
        <v>0</v>
      </c>
    </row>
    <row r="4030" spans="13:20" ht="15" x14ac:dyDescent="0.3">
      <c r="M4030" s="34">
        <v>4024.5</v>
      </c>
      <c r="N4030" s="34">
        <v>23.9</v>
      </c>
      <c r="O4030" s="32">
        <f t="shared" si="372"/>
        <v>75.02</v>
      </c>
      <c r="P4030" s="37">
        <f t="shared" si="377"/>
        <v>90.023999999999987</v>
      </c>
      <c r="Q4030" s="32">
        <f t="shared" si="373"/>
        <v>-20.019999999999996</v>
      </c>
      <c r="R4030" s="32">
        <f t="shared" si="374"/>
        <v>-35.023999999999987</v>
      </c>
      <c r="S4030" s="26">
        <f t="shared" si="375"/>
        <v>0</v>
      </c>
      <c r="T4030" s="26">
        <f t="shared" si="376"/>
        <v>0</v>
      </c>
    </row>
    <row r="4031" spans="13:20" ht="15" x14ac:dyDescent="0.3">
      <c r="M4031" s="34">
        <v>4025.5</v>
      </c>
      <c r="N4031" s="34">
        <v>24.4</v>
      </c>
      <c r="O4031" s="32">
        <f t="shared" si="372"/>
        <v>75.92</v>
      </c>
      <c r="P4031" s="37">
        <f t="shared" si="377"/>
        <v>91.103999999999999</v>
      </c>
      <c r="Q4031" s="32">
        <f t="shared" si="373"/>
        <v>-20.92</v>
      </c>
      <c r="R4031" s="32">
        <f t="shared" si="374"/>
        <v>-36.103999999999999</v>
      </c>
      <c r="S4031" s="26">
        <f t="shared" si="375"/>
        <v>0</v>
      </c>
      <c r="T4031" s="26">
        <f t="shared" si="376"/>
        <v>0</v>
      </c>
    </row>
    <row r="4032" spans="13:20" ht="15" x14ac:dyDescent="0.3">
      <c r="M4032" s="34">
        <v>4026.5</v>
      </c>
      <c r="N4032" s="34">
        <v>23.3</v>
      </c>
      <c r="O4032" s="32">
        <f t="shared" si="372"/>
        <v>73.94</v>
      </c>
      <c r="P4032" s="37">
        <f t="shared" si="377"/>
        <v>88.727999999999994</v>
      </c>
      <c r="Q4032" s="32">
        <f t="shared" si="373"/>
        <v>-18.939999999999998</v>
      </c>
      <c r="R4032" s="32">
        <f t="shared" si="374"/>
        <v>-33.727999999999994</v>
      </c>
      <c r="S4032" s="26">
        <f t="shared" si="375"/>
        <v>0</v>
      </c>
      <c r="T4032" s="26">
        <f t="shared" si="376"/>
        <v>0</v>
      </c>
    </row>
    <row r="4033" spans="13:20" ht="15" x14ac:dyDescent="0.3">
      <c r="M4033" s="34">
        <v>4027.5</v>
      </c>
      <c r="N4033" s="34">
        <v>19</v>
      </c>
      <c r="O4033" s="32">
        <f t="shared" si="372"/>
        <v>66.2</v>
      </c>
      <c r="P4033" s="37">
        <f t="shared" si="377"/>
        <v>79.44</v>
      </c>
      <c r="Q4033" s="32">
        <f t="shared" si="373"/>
        <v>-11.200000000000003</v>
      </c>
      <c r="R4033" s="32">
        <f t="shared" si="374"/>
        <v>-24.439999999999998</v>
      </c>
      <c r="S4033" s="26">
        <f t="shared" si="375"/>
        <v>0</v>
      </c>
      <c r="T4033" s="26">
        <f t="shared" si="376"/>
        <v>0</v>
      </c>
    </row>
    <row r="4034" spans="13:20" ht="15" x14ac:dyDescent="0.3">
      <c r="M4034" s="34">
        <v>4028.5</v>
      </c>
      <c r="N4034" s="34">
        <v>16.7</v>
      </c>
      <c r="O4034" s="32">
        <f t="shared" si="372"/>
        <v>62.06</v>
      </c>
      <c r="P4034" s="37">
        <f t="shared" si="377"/>
        <v>74.471999999999994</v>
      </c>
      <c r="Q4034" s="32">
        <f t="shared" si="373"/>
        <v>-7.0600000000000023</v>
      </c>
      <c r="R4034" s="32">
        <f t="shared" si="374"/>
        <v>-19.471999999999994</v>
      </c>
      <c r="S4034" s="26">
        <f t="shared" si="375"/>
        <v>0</v>
      </c>
      <c r="T4034" s="26">
        <f t="shared" si="376"/>
        <v>0</v>
      </c>
    </row>
    <row r="4035" spans="13:20" ht="15" x14ac:dyDescent="0.3">
      <c r="M4035" s="34">
        <v>4029.5</v>
      </c>
      <c r="N4035" s="34">
        <v>16.7</v>
      </c>
      <c r="O4035" s="32">
        <f t="shared" si="372"/>
        <v>62.06</v>
      </c>
      <c r="P4035" s="37">
        <f t="shared" si="377"/>
        <v>74.471999999999994</v>
      </c>
      <c r="Q4035" s="32">
        <f t="shared" si="373"/>
        <v>-7.0600000000000023</v>
      </c>
      <c r="R4035" s="32">
        <f t="shared" si="374"/>
        <v>-19.471999999999994</v>
      </c>
      <c r="S4035" s="26">
        <f t="shared" si="375"/>
        <v>0</v>
      </c>
      <c r="T4035" s="26">
        <f t="shared" si="376"/>
        <v>0</v>
      </c>
    </row>
    <row r="4036" spans="13:20" ht="15" x14ac:dyDescent="0.3">
      <c r="M4036" s="34">
        <v>4030.5</v>
      </c>
      <c r="N4036" s="34">
        <v>16.100000000000001</v>
      </c>
      <c r="O4036" s="32">
        <f t="shared" si="372"/>
        <v>60.980000000000004</v>
      </c>
      <c r="P4036" s="37">
        <f t="shared" si="377"/>
        <v>73.176000000000002</v>
      </c>
      <c r="Q4036" s="32">
        <f t="shared" si="373"/>
        <v>-5.980000000000004</v>
      </c>
      <c r="R4036" s="32">
        <f t="shared" si="374"/>
        <v>-18.176000000000002</v>
      </c>
      <c r="S4036" s="26">
        <f t="shared" si="375"/>
        <v>0</v>
      </c>
      <c r="T4036" s="26">
        <f t="shared" si="376"/>
        <v>0</v>
      </c>
    </row>
    <row r="4037" spans="13:20" ht="15" x14ac:dyDescent="0.3">
      <c r="M4037" s="34">
        <v>4031.5</v>
      </c>
      <c r="N4037" s="34">
        <v>16.100000000000001</v>
      </c>
      <c r="O4037" s="32">
        <f t="shared" si="372"/>
        <v>60.980000000000004</v>
      </c>
      <c r="P4037" s="37">
        <f t="shared" si="377"/>
        <v>73.176000000000002</v>
      </c>
      <c r="Q4037" s="32">
        <f t="shared" si="373"/>
        <v>-5.980000000000004</v>
      </c>
      <c r="R4037" s="32">
        <f t="shared" si="374"/>
        <v>-18.176000000000002</v>
      </c>
      <c r="S4037" s="26">
        <f t="shared" si="375"/>
        <v>0</v>
      </c>
      <c r="T4037" s="26">
        <f t="shared" si="376"/>
        <v>0</v>
      </c>
    </row>
    <row r="4038" spans="13:20" ht="15" x14ac:dyDescent="0.3">
      <c r="M4038" s="34">
        <v>4032.5</v>
      </c>
      <c r="N4038" s="34">
        <v>16.7</v>
      </c>
      <c r="O4038" s="32">
        <f t="shared" ref="O4038:O4101" si="378">CONVERT(N4038,"C","F")</f>
        <v>62.06</v>
      </c>
      <c r="P4038" s="37">
        <f t="shared" si="377"/>
        <v>74.471999999999994</v>
      </c>
      <c r="Q4038" s="32">
        <f t="shared" ref="Q4038:Q4101" si="379">$L$3-O4038</f>
        <v>-7.0600000000000023</v>
      </c>
      <c r="R4038" s="32">
        <f t="shared" ref="R4038:R4101" si="380">$L$3-P4038</f>
        <v>-19.471999999999994</v>
      </c>
      <c r="S4038" s="26">
        <f t="shared" ref="S4038:S4101" si="381">IF(O4038&lt;=$L$3, 1, 0)</f>
        <v>0</v>
      </c>
      <c r="T4038" s="26">
        <f t="shared" ref="T4038:T4101" si="382">IF(P4038&lt;=$L$3, 1, 0)</f>
        <v>0</v>
      </c>
    </row>
    <row r="4039" spans="13:20" ht="15" x14ac:dyDescent="0.3">
      <c r="M4039" s="34">
        <v>4033.5</v>
      </c>
      <c r="N4039" s="34">
        <v>15</v>
      </c>
      <c r="O4039" s="32">
        <f t="shared" si="378"/>
        <v>59</v>
      </c>
      <c r="P4039" s="37">
        <f t="shared" ref="P4039:P4102" si="383">O4039*1.2</f>
        <v>70.8</v>
      </c>
      <c r="Q4039" s="32">
        <f t="shared" si="379"/>
        <v>-4</v>
      </c>
      <c r="R4039" s="32">
        <f t="shared" si="380"/>
        <v>-15.799999999999997</v>
      </c>
      <c r="S4039" s="26">
        <f t="shared" si="381"/>
        <v>0</v>
      </c>
      <c r="T4039" s="26">
        <f t="shared" si="382"/>
        <v>0</v>
      </c>
    </row>
    <row r="4040" spans="13:20" ht="15" x14ac:dyDescent="0.3">
      <c r="M4040" s="34">
        <v>4034.5</v>
      </c>
      <c r="N4040" s="34">
        <v>15.6</v>
      </c>
      <c r="O4040" s="32">
        <f t="shared" si="378"/>
        <v>60.08</v>
      </c>
      <c r="P4040" s="37">
        <f t="shared" si="383"/>
        <v>72.095999999999989</v>
      </c>
      <c r="Q4040" s="32">
        <f t="shared" si="379"/>
        <v>-5.0799999999999983</v>
      </c>
      <c r="R4040" s="32">
        <f t="shared" si="380"/>
        <v>-17.095999999999989</v>
      </c>
      <c r="S4040" s="26">
        <f t="shared" si="381"/>
        <v>0</v>
      </c>
      <c r="T4040" s="26">
        <f t="shared" si="382"/>
        <v>0</v>
      </c>
    </row>
    <row r="4041" spans="13:20" ht="15" x14ac:dyDescent="0.3">
      <c r="M4041" s="34">
        <v>4035.5</v>
      </c>
      <c r="N4041" s="34">
        <v>15</v>
      </c>
      <c r="O4041" s="32">
        <f t="shared" si="378"/>
        <v>59</v>
      </c>
      <c r="P4041" s="37">
        <f t="shared" si="383"/>
        <v>70.8</v>
      </c>
      <c r="Q4041" s="32">
        <f t="shared" si="379"/>
        <v>-4</v>
      </c>
      <c r="R4041" s="32">
        <f t="shared" si="380"/>
        <v>-15.799999999999997</v>
      </c>
      <c r="S4041" s="26">
        <f t="shared" si="381"/>
        <v>0</v>
      </c>
      <c r="T4041" s="26">
        <f t="shared" si="382"/>
        <v>0</v>
      </c>
    </row>
    <row r="4042" spans="13:20" ht="15" x14ac:dyDescent="0.3">
      <c r="M4042" s="34">
        <v>4036.5</v>
      </c>
      <c r="N4042" s="34">
        <v>15.6</v>
      </c>
      <c r="O4042" s="32">
        <f t="shared" si="378"/>
        <v>60.08</v>
      </c>
      <c r="P4042" s="37">
        <f t="shared" si="383"/>
        <v>72.095999999999989</v>
      </c>
      <c r="Q4042" s="32">
        <f t="shared" si="379"/>
        <v>-5.0799999999999983</v>
      </c>
      <c r="R4042" s="32">
        <f t="shared" si="380"/>
        <v>-17.095999999999989</v>
      </c>
      <c r="S4042" s="26">
        <f t="shared" si="381"/>
        <v>0</v>
      </c>
      <c r="T4042" s="26">
        <f t="shared" si="382"/>
        <v>0</v>
      </c>
    </row>
    <row r="4043" spans="13:20" ht="15" x14ac:dyDescent="0.3">
      <c r="M4043" s="34">
        <v>4037.5</v>
      </c>
      <c r="N4043" s="34">
        <v>17.2</v>
      </c>
      <c r="O4043" s="32">
        <f t="shared" si="378"/>
        <v>62.96</v>
      </c>
      <c r="P4043" s="37">
        <f t="shared" si="383"/>
        <v>75.551999999999992</v>
      </c>
      <c r="Q4043" s="32">
        <f t="shared" si="379"/>
        <v>-7.9600000000000009</v>
      </c>
      <c r="R4043" s="32">
        <f t="shared" si="380"/>
        <v>-20.551999999999992</v>
      </c>
      <c r="S4043" s="26">
        <f t="shared" si="381"/>
        <v>0</v>
      </c>
      <c r="T4043" s="26">
        <f t="shared" si="382"/>
        <v>0</v>
      </c>
    </row>
    <row r="4044" spans="13:20" ht="15" x14ac:dyDescent="0.3">
      <c r="M4044" s="34">
        <v>4038.5</v>
      </c>
      <c r="N4044" s="34">
        <v>17.8</v>
      </c>
      <c r="O4044" s="32">
        <f t="shared" si="378"/>
        <v>64.039999999999992</v>
      </c>
      <c r="P4044" s="37">
        <f t="shared" si="383"/>
        <v>76.847999999999985</v>
      </c>
      <c r="Q4044" s="32">
        <f t="shared" si="379"/>
        <v>-9.039999999999992</v>
      </c>
      <c r="R4044" s="32">
        <f t="shared" si="380"/>
        <v>-21.847999999999985</v>
      </c>
      <c r="S4044" s="26">
        <f t="shared" si="381"/>
        <v>0</v>
      </c>
      <c r="T4044" s="26">
        <f t="shared" si="382"/>
        <v>0</v>
      </c>
    </row>
    <row r="4045" spans="13:20" ht="15" x14ac:dyDescent="0.3">
      <c r="M4045" s="34">
        <v>4039.5</v>
      </c>
      <c r="N4045" s="34">
        <v>18.899999999999999</v>
      </c>
      <c r="O4045" s="32">
        <f t="shared" si="378"/>
        <v>66.02</v>
      </c>
      <c r="P4045" s="37">
        <f t="shared" si="383"/>
        <v>79.22399999999999</v>
      </c>
      <c r="Q4045" s="32">
        <f t="shared" si="379"/>
        <v>-11.019999999999996</v>
      </c>
      <c r="R4045" s="32">
        <f t="shared" si="380"/>
        <v>-24.22399999999999</v>
      </c>
      <c r="S4045" s="26">
        <f t="shared" si="381"/>
        <v>0</v>
      </c>
      <c r="T4045" s="26">
        <f t="shared" si="382"/>
        <v>0</v>
      </c>
    </row>
    <row r="4046" spans="13:20" ht="15" x14ac:dyDescent="0.3">
      <c r="M4046" s="34">
        <v>4040.5</v>
      </c>
      <c r="N4046" s="34">
        <v>20</v>
      </c>
      <c r="O4046" s="32">
        <f t="shared" si="378"/>
        <v>68</v>
      </c>
      <c r="P4046" s="37">
        <f t="shared" si="383"/>
        <v>81.599999999999994</v>
      </c>
      <c r="Q4046" s="32">
        <f t="shared" si="379"/>
        <v>-13</v>
      </c>
      <c r="R4046" s="32">
        <f t="shared" si="380"/>
        <v>-26.599999999999994</v>
      </c>
      <c r="S4046" s="26">
        <f t="shared" si="381"/>
        <v>0</v>
      </c>
      <c r="T4046" s="26">
        <f t="shared" si="382"/>
        <v>0</v>
      </c>
    </row>
    <row r="4047" spans="13:20" ht="15" x14ac:dyDescent="0.3">
      <c r="M4047" s="34">
        <v>4041.5</v>
      </c>
      <c r="N4047" s="34">
        <v>21.1</v>
      </c>
      <c r="O4047" s="32">
        <f t="shared" si="378"/>
        <v>69.98</v>
      </c>
      <c r="P4047" s="37">
        <f t="shared" si="383"/>
        <v>83.975999999999999</v>
      </c>
      <c r="Q4047" s="32">
        <f t="shared" si="379"/>
        <v>-14.980000000000004</v>
      </c>
      <c r="R4047" s="32">
        <f t="shared" si="380"/>
        <v>-28.975999999999999</v>
      </c>
      <c r="S4047" s="26">
        <f t="shared" si="381"/>
        <v>0</v>
      </c>
      <c r="T4047" s="26">
        <f t="shared" si="382"/>
        <v>0</v>
      </c>
    </row>
    <row r="4048" spans="13:20" ht="15" x14ac:dyDescent="0.3">
      <c r="M4048" s="34">
        <v>4042.5</v>
      </c>
      <c r="N4048" s="34">
        <v>22.2</v>
      </c>
      <c r="O4048" s="32">
        <f t="shared" si="378"/>
        <v>71.960000000000008</v>
      </c>
      <c r="P4048" s="37">
        <f t="shared" si="383"/>
        <v>86.352000000000004</v>
      </c>
      <c r="Q4048" s="32">
        <f t="shared" si="379"/>
        <v>-16.960000000000008</v>
      </c>
      <c r="R4048" s="32">
        <f t="shared" si="380"/>
        <v>-31.352000000000004</v>
      </c>
      <c r="S4048" s="26">
        <f t="shared" si="381"/>
        <v>0</v>
      </c>
      <c r="T4048" s="26">
        <f t="shared" si="382"/>
        <v>0</v>
      </c>
    </row>
    <row r="4049" spans="13:20" ht="15" x14ac:dyDescent="0.3">
      <c r="M4049" s="34">
        <v>4043.5</v>
      </c>
      <c r="N4049" s="34">
        <v>23.3</v>
      </c>
      <c r="O4049" s="32">
        <f t="shared" si="378"/>
        <v>73.94</v>
      </c>
      <c r="P4049" s="37">
        <f t="shared" si="383"/>
        <v>88.727999999999994</v>
      </c>
      <c r="Q4049" s="32">
        <f t="shared" si="379"/>
        <v>-18.939999999999998</v>
      </c>
      <c r="R4049" s="32">
        <f t="shared" si="380"/>
        <v>-33.727999999999994</v>
      </c>
      <c r="S4049" s="26">
        <f t="shared" si="381"/>
        <v>0</v>
      </c>
      <c r="T4049" s="26">
        <f t="shared" si="382"/>
        <v>0</v>
      </c>
    </row>
    <row r="4050" spans="13:20" ht="15" x14ac:dyDescent="0.3">
      <c r="M4050" s="34">
        <v>4044.5</v>
      </c>
      <c r="N4050" s="34">
        <v>23.3</v>
      </c>
      <c r="O4050" s="32">
        <f t="shared" si="378"/>
        <v>73.94</v>
      </c>
      <c r="P4050" s="37">
        <f t="shared" si="383"/>
        <v>88.727999999999994</v>
      </c>
      <c r="Q4050" s="32">
        <f t="shared" si="379"/>
        <v>-18.939999999999998</v>
      </c>
      <c r="R4050" s="32">
        <f t="shared" si="380"/>
        <v>-33.727999999999994</v>
      </c>
      <c r="S4050" s="26">
        <f t="shared" si="381"/>
        <v>0</v>
      </c>
      <c r="T4050" s="26">
        <f t="shared" si="382"/>
        <v>0</v>
      </c>
    </row>
    <row r="4051" spans="13:20" ht="15" x14ac:dyDescent="0.3">
      <c r="M4051" s="34">
        <v>4045.5</v>
      </c>
      <c r="N4051" s="34">
        <v>24.4</v>
      </c>
      <c r="O4051" s="32">
        <f t="shared" si="378"/>
        <v>75.92</v>
      </c>
      <c r="P4051" s="37">
        <f t="shared" si="383"/>
        <v>91.103999999999999</v>
      </c>
      <c r="Q4051" s="32">
        <f t="shared" si="379"/>
        <v>-20.92</v>
      </c>
      <c r="R4051" s="32">
        <f t="shared" si="380"/>
        <v>-36.103999999999999</v>
      </c>
      <c r="S4051" s="26">
        <f t="shared" si="381"/>
        <v>0</v>
      </c>
      <c r="T4051" s="26">
        <f t="shared" si="382"/>
        <v>0</v>
      </c>
    </row>
    <row r="4052" spans="13:20" ht="15" x14ac:dyDescent="0.3">
      <c r="M4052" s="34">
        <v>4046.5</v>
      </c>
      <c r="N4052" s="34">
        <v>25</v>
      </c>
      <c r="O4052" s="32">
        <f t="shared" si="378"/>
        <v>77</v>
      </c>
      <c r="P4052" s="37">
        <f t="shared" si="383"/>
        <v>92.399999999999991</v>
      </c>
      <c r="Q4052" s="32">
        <f t="shared" si="379"/>
        <v>-22</v>
      </c>
      <c r="R4052" s="32">
        <f t="shared" si="380"/>
        <v>-37.399999999999991</v>
      </c>
      <c r="S4052" s="26">
        <f t="shared" si="381"/>
        <v>0</v>
      </c>
      <c r="T4052" s="26">
        <f t="shared" si="382"/>
        <v>0</v>
      </c>
    </row>
    <row r="4053" spans="13:20" ht="15" x14ac:dyDescent="0.3">
      <c r="M4053" s="34">
        <v>4047.5</v>
      </c>
      <c r="N4053" s="34">
        <v>25</v>
      </c>
      <c r="O4053" s="32">
        <f t="shared" si="378"/>
        <v>77</v>
      </c>
      <c r="P4053" s="37">
        <f t="shared" si="383"/>
        <v>92.399999999999991</v>
      </c>
      <c r="Q4053" s="32">
        <f t="shared" si="379"/>
        <v>-22</v>
      </c>
      <c r="R4053" s="32">
        <f t="shared" si="380"/>
        <v>-37.399999999999991</v>
      </c>
      <c r="S4053" s="26">
        <f t="shared" si="381"/>
        <v>0</v>
      </c>
      <c r="T4053" s="26">
        <f t="shared" si="382"/>
        <v>0</v>
      </c>
    </row>
    <row r="4054" spans="13:20" ht="15" x14ac:dyDescent="0.3">
      <c r="M4054" s="34">
        <v>4048.5</v>
      </c>
      <c r="N4054" s="34">
        <v>25</v>
      </c>
      <c r="O4054" s="32">
        <f t="shared" si="378"/>
        <v>77</v>
      </c>
      <c r="P4054" s="37">
        <f t="shared" si="383"/>
        <v>92.399999999999991</v>
      </c>
      <c r="Q4054" s="32">
        <f t="shared" si="379"/>
        <v>-22</v>
      </c>
      <c r="R4054" s="32">
        <f t="shared" si="380"/>
        <v>-37.399999999999991</v>
      </c>
      <c r="S4054" s="26">
        <f t="shared" si="381"/>
        <v>0</v>
      </c>
      <c r="T4054" s="26">
        <f t="shared" si="382"/>
        <v>0</v>
      </c>
    </row>
    <row r="4055" spans="13:20" ht="15" x14ac:dyDescent="0.3">
      <c r="M4055" s="34">
        <v>4049.5</v>
      </c>
      <c r="N4055" s="34">
        <v>25</v>
      </c>
      <c r="O4055" s="32">
        <f t="shared" si="378"/>
        <v>77</v>
      </c>
      <c r="P4055" s="37">
        <f t="shared" si="383"/>
        <v>92.399999999999991</v>
      </c>
      <c r="Q4055" s="32">
        <f t="shared" si="379"/>
        <v>-22</v>
      </c>
      <c r="R4055" s="32">
        <f t="shared" si="380"/>
        <v>-37.399999999999991</v>
      </c>
      <c r="S4055" s="26">
        <f t="shared" si="381"/>
        <v>0</v>
      </c>
      <c r="T4055" s="26">
        <f t="shared" si="382"/>
        <v>0</v>
      </c>
    </row>
    <row r="4056" spans="13:20" ht="15" x14ac:dyDescent="0.3">
      <c r="M4056" s="34">
        <v>4050.5</v>
      </c>
      <c r="N4056" s="34">
        <v>20</v>
      </c>
      <c r="O4056" s="32">
        <f t="shared" si="378"/>
        <v>68</v>
      </c>
      <c r="P4056" s="37">
        <f t="shared" si="383"/>
        <v>81.599999999999994</v>
      </c>
      <c r="Q4056" s="32">
        <f t="shared" si="379"/>
        <v>-13</v>
      </c>
      <c r="R4056" s="32">
        <f t="shared" si="380"/>
        <v>-26.599999999999994</v>
      </c>
      <c r="S4056" s="26">
        <f t="shared" si="381"/>
        <v>0</v>
      </c>
      <c r="T4056" s="26">
        <f t="shared" si="382"/>
        <v>0</v>
      </c>
    </row>
    <row r="4057" spans="13:20" ht="15" x14ac:dyDescent="0.3">
      <c r="M4057" s="34">
        <v>4051.5</v>
      </c>
      <c r="N4057" s="34">
        <v>18.899999999999999</v>
      </c>
      <c r="O4057" s="32">
        <f t="shared" si="378"/>
        <v>66.02</v>
      </c>
      <c r="P4057" s="37">
        <f t="shared" si="383"/>
        <v>79.22399999999999</v>
      </c>
      <c r="Q4057" s="32">
        <f t="shared" si="379"/>
        <v>-11.019999999999996</v>
      </c>
      <c r="R4057" s="32">
        <f t="shared" si="380"/>
        <v>-24.22399999999999</v>
      </c>
      <c r="S4057" s="26">
        <f t="shared" si="381"/>
        <v>0</v>
      </c>
      <c r="T4057" s="26">
        <f t="shared" si="382"/>
        <v>0</v>
      </c>
    </row>
    <row r="4058" spans="13:20" ht="15" x14ac:dyDescent="0.3">
      <c r="M4058" s="34">
        <v>4052.5</v>
      </c>
      <c r="N4058" s="34">
        <v>17.2</v>
      </c>
      <c r="O4058" s="32">
        <f t="shared" si="378"/>
        <v>62.96</v>
      </c>
      <c r="P4058" s="37">
        <f t="shared" si="383"/>
        <v>75.551999999999992</v>
      </c>
      <c r="Q4058" s="32">
        <f t="shared" si="379"/>
        <v>-7.9600000000000009</v>
      </c>
      <c r="R4058" s="32">
        <f t="shared" si="380"/>
        <v>-20.551999999999992</v>
      </c>
      <c r="S4058" s="26">
        <f t="shared" si="381"/>
        <v>0</v>
      </c>
      <c r="T4058" s="26">
        <f t="shared" si="382"/>
        <v>0</v>
      </c>
    </row>
    <row r="4059" spans="13:20" ht="15" x14ac:dyDescent="0.3">
      <c r="M4059" s="34">
        <v>4053.5</v>
      </c>
      <c r="N4059" s="34">
        <v>16.7</v>
      </c>
      <c r="O4059" s="32">
        <f t="shared" si="378"/>
        <v>62.06</v>
      </c>
      <c r="P4059" s="37">
        <f t="shared" si="383"/>
        <v>74.471999999999994</v>
      </c>
      <c r="Q4059" s="32">
        <f t="shared" si="379"/>
        <v>-7.0600000000000023</v>
      </c>
      <c r="R4059" s="32">
        <f t="shared" si="380"/>
        <v>-19.471999999999994</v>
      </c>
      <c r="S4059" s="26">
        <f t="shared" si="381"/>
        <v>0</v>
      </c>
      <c r="T4059" s="26">
        <f t="shared" si="382"/>
        <v>0</v>
      </c>
    </row>
    <row r="4060" spans="13:20" ht="15" x14ac:dyDescent="0.3">
      <c r="M4060" s="34">
        <v>4054.5</v>
      </c>
      <c r="N4060" s="34">
        <v>16.100000000000001</v>
      </c>
      <c r="O4060" s="32">
        <f t="shared" si="378"/>
        <v>60.980000000000004</v>
      </c>
      <c r="P4060" s="37">
        <f t="shared" si="383"/>
        <v>73.176000000000002</v>
      </c>
      <c r="Q4060" s="32">
        <f t="shared" si="379"/>
        <v>-5.980000000000004</v>
      </c>
      <c r="R4060" s="32">
        <f t="shared" si="380"/>
        <v>-18.176000000000002</v>
      </c>
      <c r="S4060" s="26">
        <f t="shared" si="381"/>
        <v>0</v>
      </c>
      <c r="T4060" s="26">
        <f t="shared" si="382"/>
        <v>0</v>
      </c>
    </row>
    <row r="4061" spans="13:20" ht="15" x14ac:dyDescent="0.3">
      <c r="M4061" s="34">
        <v>4055.5</v>
      </c>
      <c r="N4061" s="34">
        <v>16.7</v>
      </c>
      <c r="O4061" s="32">
        <f t="shared" si="378"/>
        <v>62.06</v>
      </c>
      <c r="P4061" s="37">
        <f t="shared" si="383"/>
        <v>74.471999999999994</v>
      </c>
      <c r="Q4061" s="32">
        <f t="shared" si="379"/>
        <v>-7.0600000000000023</v>
      </c>
      <c r="R4061" s="32">
        <f t="shared" si="380"/>
        <v>-19.471999999999994</v>
      </c>
      <c r="S4061" s="26">
        <f t="shared" si="381"/>
        <v>0</v>
      </c>
      <c r="T4061" s="26">
        <f t="shared" si="382"/>
        <v>0</v>
      </c>
    </row>
    <row r="4062" spans="13:20" ht="15" x14ac:dyDescent="0.3">
      <c r="M4062" s="34">
        <v>4056.5</v>
      </c>
      <c r="N4062" s="34">
        <v>18.899999999999999</v>
      </c>
      <c r="O4062" s="32">
        <f t="shared" si="378"/>
        <v>66.02</v>
      </c>
      <c r="P4062" s="37">
        <f t="shared" si="383"/>
        <v>79.22399999999999</v>
      </c>
      <c r="Q4062" s="32">
        <f t="shared" si="379"/>
        <v>-11.019999999999996</v>
      </c>
      <c r="R4062" s="32">
        <f t="shared" si="380"/>
        <v>-24.22399999999999</v>
      </c>
      <c r="S4062" s="26">
        <f t="shared" si="381"/>
        <v>0</v>
      </c>
      <c r="T4062" s="26">
        <f t="shared" si="382"/>
        <v>0</v>
      </c>
    </row>
    <row r="4063" spans="13:20" ht="15" x14ac:dyDescent="0.3">
      <c r="M4063" s="34">
        <v>4057.5</v>
      </c>
      <c r="N4063" s="34">
        <v>17.8</v>
      </c>
      <c r="O4063" s="32">
        <f t="shared" si="378"/>
        <v>64.039999999999992</v>
      </c>
      <c r="P4063" s="37">
        <f t="shared" si="383"/>
        <v>76.847999999999985</v>
      </c>
      <c r="Q4063" s="32">
        <f t="shared" si="379"/>
        <v>-9.039999999999992</v>
      </c>
      <c r="R4063" s="32">
        <f t="shared" si="380"/>
        <v>-21.847999999999985</v>
      </c>
      <c r="S4063" s="26">
        <f t="shared" si="381"/>
        <v>0</v>
      </c>
      <c r="T4063" s="26">
        <f t="shared" si="382"/>
        <v>0</v>
      </c>
    </row>
    <row r="4064" spans="13:20" ht="15" x14ac:dyDescent="0.3">
      <c r="M4064" s="34">
        <v>4058.5</v>
      </c>
      <c r="N4064" s="34">
        <v>17.8</v>
      </c>
      <c r="O4064" s="32">
        <f t="shared" si="378"/>
        <v>64.039999999999992</v>
      </c>
      <c r="P4064" s="37">
        <f t="shared" si="383"/>
        <v>76.847999999999985</v>
      </c>
      <c r="Q4064" s="32">
        <f t="shared" si="379"/>
        <v>-9.039999999999992</v>
      </c>
      <c r="R4064" s="32">
        <f t="shared" si="380"/>
        <v>-21.847999999999985</v>
      </c>
      <c r="S4064" s="26">
        <f t="shared" si="381"/>
        <v>0</v>
      </c>
      <c r="T4064" s="26">
        <f t="shared" si="382"/>
        <v>0</v>
      </c>
    </row>
    <row r="4065" spans="13:20" ht="15" x14ac:dyDescent="0.3">
      <c r="M4065" s="34">
        <v>4059.5</v>
      </c>
      <c r="N4065" s="34">
        <v>17.2</v>
      </c>
      <c r="O4065" s="32">
        <f t="shared" si="378"/>
        <v>62.96</v>
      </c>
      <c r="P4065" s="37">
        <f t="shared" si="383"/>
        <v>75.551999999999992</v>
      </c>
      <c r="Q4065" s="32">
        <f t="shared" si="379"/>
        <v>-7.9600000000000009</v>
      </c>
      <c r="R4065" s="32">
        <f t="shared" si="380"/>
        <v>-20.551999999999992</v>
      </c>
      <c r="S4065" s="26">
        <f t="shared" si="381"/>
        <v>0</v>
      </c>
      <c r="T4065" s="26">
        <f t="shared" si="382"/>
        <v>0</v>
      </c>
    </row>
    <row r="4066" spans="13:20" ht="15" x14ac:dyDescent="0.3">
      <c r="M4066" s="34">
        <v>4060.5</v>
      </c>
      <c r="N4066" s="34">
        <v>17.2</v>
      </c>
      <c r="O4066" s="32">
        <f t="shared" si="378"/>
        <v>62.96</v>
      </c>
      <c r="P4066" s="37">
        <f t="shared" si="383"/>
        <v>75.551999999999992</v>
      </c>
      <c r="Q4066" s="32">
        <f t="shared" si="379"/>
        <v>-7.9600000000000009</v>
      </c>
      <c r="R4066" s="32">
        <f t="shared" si="380"/>
        <v>-20.551999999999992</v>
      </c>
      <c r="S4066" s="26">
        <f t="shared" si="381"/>
        <v>0</v>
      </c>
      <c r="T4066" s="26">
        <f t="shared" si="382"/>
        <v>0</v>
      </c>
    </row>
    <row r="4067" spans="13:20" ht="15" x14ac:dyDescent="0.3">
      <c r="M4067" s="34">
        <v>4061.5</v>
      </c>
      <c r="N4067" s="34">
        <v>17.2</v>
      </c>
      <c r="O4067" s="32">
        <f t="shared" si="378"/>
        <v>62.96</v>
      </c>
      <c r="P4067" s="37">
        <f t="shared" si="383"/>
        <v>75.551999999999992</v>
      </c>
      <c r="Q4067" s="32">
        <f t="shared" si="379"/>
        <v>-7.9600000000000009</v>
      </c>
      <c r="R4067" s="32">
        <f t="shared" si="380"/>
        <v>-20.551999999999992</v>
      </c>
      <c r="S4067" s="26">
        <f t="shared" si="381"/>
        <v>0</v>
      </c>
      <c r="T4067" s="26">
        <f t="shared" si="382"/>
        <v>0</v>
      </c>
    </row>
    <row r="4068" spans="13:20" ht="15" x14ac:dyDescent="0.3">
      <c r="M4068" s="34">
        <v>4062.5</v>
      </c>
      <c r="N4068" s="34">
        <v>17.8</v>
      </c>
      <c r="O4068" s="32">
        <f t="shared" si="378"/>
        <v>64.039999999999992</v>
      </c>
      <c r="P4068" s="37">
        <f t="shared" si="383"/>
        <v>76.847999999999985</v>
      </c>
      <c r="Q4068" s="32">
        <f t="shared" si="379"/>
        <v>-9.039999999999992</v>
      </c>
      <c r="R4068" s="32">
        <f t="shared" si="380"/>
        <v>-21.847999999999985</v>
      </c>
      <c r="S4068" s="26">
        <f t="shared" si="381"/>
        <v>0</v>
      </c>
      <c r="T4068" s="26">
        <f t="shared" si="382"/>
        <v>0</v>
      </c>
    </row>
    <row r="4069" spans="13:20" ht="15" x14ac:dyDescent="0.3">
      <c r="M4069" s="34">
        <v>4063.5</v>
      </c>
      <c r="N4069" s="34">
        <v>18.3</v>
      </c>
      <c r="O4069" s="32">
        <f t="shared" si="378"/>
        <v>64.94</v>
      </c>
      <c r="P4069" s="37">
        <f t="shared" si="383"/>
        <v>77.927999999999997</v>
      </c>
      <c r="Q4069" s="32">
        <f t="shared" si="379"/>
        <v>-9.9399999999999977</v>
      </c>
      <c r="R4069" s="32">
        <f t="shared" si="380"/>
        <v>-22.927999999999997</v>
      </c>
      <c r="S4069" s="26">
        <f t="shared" si="381"/>
        <v>0</v>
      </c>
      <c r="T4069" s="26">
        <f t="shared" si="382"/>
        <v>0</v>
      </c>
    </row>
    <row r="4070" spans="13:20" ht="15" x14ac:dyDescent="0.3">
      <c r="M4070" s="34">
        <v>4064.5</v>
      </c>
      <c r="N4070" s="34">
        <v>17.8</v>
      </c>
      <c r="O4070" s="32">
        <f t="shared" si="378"/>
        <v>64.039999999999992</v>
      </c>
      <c r="P4070" s="37">
        <f t="shared" si="383"/>
        <v>76.847999999999985</v>
      </c>
      <c r="Q4070" s="32">
        <f t="shared" si="379"/>
        <v>-9.039999999999992</v>
      </c>
      <c r="R4070" s="32">
        <f t="shared" si="380"/>
        <v>-21.847999999999985</v>
      </c>
      <c r="S4070" s="26">
        <f t="shared" si="381"/>
        <v>0</v>
      </c>
      <c r="T4070" s="26">
        <f t="shared" si="382"/>
        <v>0</v>
      </c>
    </row>
    <row r="4071" spans="13:20" ht="15" x14ac:dyDescent="0.3">
      <c r="M4071" s="34">
        <v>4065.5</v>
      </c>
      <c r="N4071" s="34">
        <v>17.2</v>
      </c>
      <c r="O4071" s="32">
        <f t="shared" si="378"/>
        <v>62.96</v>
      </c>
      <c r="P4071" s="37">
        <f t="shared" si="383"/>
        <v>75.551999999999992</v>
      </c>
      <c r="Q4071" s="32">
        <f t="shared" si="379"/>
        <v>-7.9600000000000009</v>
      </c>
      <c r="R4071" s="32">
        <f t="shared" si="380"/>
        <v>-20.551999999999992</v>
      </c>
      <c r="S4071" s="26">
        <f t="shared" si="381"/>
        <v>0</v>
      </c>
      <c r="T4071" s="26">
        <f t="shared" si="382"/>
        <v>0</v>
      </c>
    </row>
    <row r="4072" spans="13:20" ht="15" x14ac:dyDescent="0.3">
      <c r="M4072" s="34">
        <v>4066.5</v>
      </c>
      <c r="N4072" s="34">
        <v>16.7</v>
      </c>
      <c r="O4072" s="32">
        <f t="shared" si="378"/>
        <v>62.06</v>
      </c>
      <c r="P4072" s="37">
        <f t="shared" si="383"/>
        <v>74.471999999999994</v>
      </c>
      <c r="Q4072" s="32">
        <f t="shared" si="379"/>
        <v>-7.0600000000000023</v>
      </c>
      <c r="R4072" s="32">
        <f t="shared" si="380"/>
        <v>-19.471999999999994</v>
      </c>
      <c r="S4072" s="26">
        <f t="shared" si="381"/>
        <v>0</v>
      </c>
      <c r="T4072" s="26">
        <f t="shared" si="382"/>
        <v>0</v>
      </c>
    </row>
    <row r="4073" spans="13:20" ht="15" x14ac:dyDescent="0.3">
      <c r="M4073" s="34">
        <v>4067.5</v>
      </c>
      <c r="N4073" s="34">
        <v>17.8</v>
      </c>
      <c r="O4073" s="32">
        <f t="shared" si="378"/>
        <v>64.039999999999992</v>
      </c>
      <c r="P4073" s="37">
        <f t="shared" si="383"/>
        <v>76.847999999999985</v>
      </c>
      <c r="Q4073" s="32">
        <f t="shared" si="379"/>
        <v>-9.039999999999992</v>
      </c>
      <c r="R4073" s="32">
        <f t="shared" si="380"/>
        <v>-21.847999999999985</v>
      </c>
      <c r="S4073" s="26">
        <f t="shared" si="381"/>
        <v>0</v>
      </c>
      <c r="T4073" s="26">
        <f t="shared" si="382"/>
        <v>0</v>
      </c>
    </row>
    <row r="4074" spans="13:20" ht="15" x14ac:dyDescent="0.3">
      <c r="M4074" s="34">
        <v>4068.5</v>
      </c>
      <c r="N4074" s="34">
        <v>19.399999999999999</v>
      </c>
      <c r="O4074" s="32">
        <f t="shared" si="378"/>
        <v>66.92</v>
      </c>
      <c r="P4074" s="37">
        <f t="shared" si="383"/>
        <v>80.304000000000002</v>
      </c>
      <c r="Q4074" s="32">
        <f t="shared" si="379"/>
        <v>-11.920000000000002</v>
      </c>
      <c r="R4074" s="32">
        <f t="shared" si="380"/>
        <v>-25.304000000000002</v>
      </c>
      <c r="S4074" s="26">
        <f t="shared" si="381"/>
        <v>0</v>
      </c>
      <c r="T4074" s="26">
        <f t="shared" si="382"/>
        <v>0</v>
      </c>
    </row>
    <row r="4075" spans="13:20" ht="15" x14ac:dyDescent="0.3">
      <c r="M4075" s="34">
        <v>4069.5</v>
      </c>
      <c r="N4075" s="34">
        <v>20</v>
      </c>
      <c r="O4075" s="32">
        <f t="shared" si="378"/>
        <v>68</v>
      </c>
      <c r="P4075" s="37">
        <f t="shared" si="383"/>
        <v>81.599999999999994</v>
      </c>
      <c r="Q4075" s="32">
        <f t="shared" si="379"/>
        <v>-13</v>
      </c>
      <c r="R4075" s="32">
        <f t="shared" si="380"/>
        <v>-26.599999999999994</v>
      </c>
      <c r="S4075" s="26">
        <f t="shared" si="381"/>
        <v>0</v>
      </c>
      <c r="T4075" s="26">
        <f t="shared" si="382"/>
        <v>0</v>
      </c>
    </row>
    <row r="4076" spans="13:20" ht="15" x14ac:dyDescent="0.3">
      <c r="M4076" s="34">
        <v>4070.5</v>
      </c>
      <c r="N4076" s="34">
        <v>19.399999999999999</v>
      </c>
      <c r="O4076" s="32">
        <f t="shared" si="378"/>
        <v>66.92</v>
      </c>
      <c r="P4076" s="37">
        <f t="shared" si="383"/>
        <v>80.304000000000002</v>
      </c>
      <c r="Q4076" s="32">
        <f t="shared" si="379"/>
        <v>-11.920000000000002</v>
      </c>
      <c r="R4076" s="32">
        <f t="shared" si="380"/>
        <v>-25.304000000000002</v>
      </c>
      <c r="S4076" s="26">
        <f t="shared" si="381"/>
        <v>0</v>
      </c>
      <c r="T4076" s="26">
        <f t="shared" si="382"/>
        <v>0</v>
      </c>
    </row>
    <row r="4077" spans="13:20" ht="15" x14ac:dyDescent="0.3">
      <c r="M4077" s="34">
        <v>4071.5</v>
      </c>
      <c r="N4077" s="34">
        <v>18.3</v>
      </c>
      <c r="O4077" s="32">
        <f t="shared" si="378"/>
        <v>64.94</v>
      </c>
      <c r="P4077" s="37">
        <f t="shared" si="383"/>
        <v>77.927999999999997</v>
      </c>
      <c r="Q4077" s="32">
        <f t="shared" si="379"/>
        <v>-9.9399999999999977</v>
      </c>
      <c r="R4077" s="32">
        <f t="shared" si="380"/>
        <v>-22.927999999999997</v>
      </c>
      <c r="S4077" s="26">
        <f t="shared" si="381"/>
        <v>0</v>
      </c>
      <c r="T4077" s="26">
        <f t="shared" si="382"/>
        <v>0</v>
      </c>
    </row>
    <row r="4078" spans="13:20" ht="15" x14ac:dyDescent="0.3">
      <c r="M4078" s="34">
        <v>4072.5</v>
      </c>
      <c r="N4078" s="34">
        <v>18.899999999999999</v>
      </c>
      <c r="O4078" s="32">
        <f t="shared" si="378"/>
        <v>66.02</v>
      </c>
      <c r="P4078" s="37">
        <f t="shared" si="383"/>
        <v>79.22399999999999</v>
      </c>
      <c r="Q4078" s="32">
        <f t="shared" si="379"/>
        <v>-11.019999999999996</v>
      </c>
      <c r="R4078" s="32">
        <f t="shared" si="380"/>
        <v>-24.22399999999999</v>
      </c>
      <c r="S4078" s="26">
        <f t="shared" si="381"/>
        <v>0</v>
      </c>
      <c r="T4078" s="26">
        <f t="shared" si="382"/>
        <v>0</v>
      </c>
    </row>
    <row r="4079" spans="13:20" ht="15" x14ac:dyDescent="0.3">
      <c r="M4079" s="34">
        <v>4073.5</v>
      </c>
      <c r="N4079" s="34">
        <v>17.8</v>
      </c>
      <c r="O4079" s="32">
        <f t="shared" si="378"/>
        <v>64.039999999999992</v>
      </c>
      <c r="P4079" s="37">
        <f t="shared" si="383"/>
        <v>76.847999999999985</v>
      </c>
      <c r="Q4079" s="32">
        <f t="shared" si="379"/>
        <v>-9.039999999999992</v>
      </c>
      <c r="R4079" s="32">
        <f t="shared" si="380"/>
        <v>-21.847999999999985</v>
      </c>
      <c r="S4079" s="26">
        <f t="shared" si="381"/>
        <v>0</v>
      </c>
      <c r="T4079" s="26">
        <f t="shared" si="382"/>
        <v>0</v>
      </c>
    </row>
    <row r="4080" spans="13:20" ht="15" x14ac:dyDescent="0.3">
      <c r="M4080" s="34">
        <v>4074.5</v>
      </c>
      <c r="N4080" s="34">
        <v>16.100000000000001</v>
      </c>
      <c r="O4080" s="32">
        <f t="shared" si="378"/>
        <v>60.980000000000004</v>
      </c>
      <c r="P4080" s="37">
        <f t="shared" si="383"/>
        <v>73.176000000000002</v>
      </c>
      <c r="Q4080" s="32">
        <f t="shared" si="379"/>
        <v>-5.980000000000004</v>
      </c>
      <c r="R4080" s="32">
        <f t="shared" si="380"/>
        <v>-18.176000000000002</v>
      </c>
      <c r="S4080" s="26">
        <f t="shared" si="381"/>
        <v>0</v>
      </c>
      <c r="T4080" s="26">
        <f t="shared" si="382"/>
        <v>0</v>
      </c>
    </row>
    <row r="4081" spans="13:20" ht="15" x14ac:dyDescent="0.3">
      <c r="M4081" s="34">
        <v>4075.5</v>
      </c>
      <c r="N4081" s="34">
        <v>15.6</v>
      </c>
      <c r="O4081" s="32">
        <f t="shared" si="378"/>
        <v>60.08</v>
      </c>
      <c r="P4081" s="37">
        <f t="shared" si="383"/>
        <v>72.095999999999989</v>
      </c>
      <c r="Q4081" s="32">
        <f t="shared" si="379"/>
        <v>-5.0799999999999983</v>
      </c>
      <c r="R4081" s="32">
        <f t="shared" si="380"/>
        <v>-17.095999999999989</v>
      </c>
      <c r="S4081" s="26">
        <f t="shared" si="381"/>
        <v>0</v>
      </c>
      <c r="T4081" s="26">
        <f t="shared" si="382"/>
        <v>0</v>
      </c>
    </row>
    <row r="4082" spans="13:20" ht="15" x14ac:dyDescent="0.3">
      <c r="M4082" s="34">
        <v>4076.5</v>
      </c>
      <c r="N4082" s="34">
        <v>15</v>
      </c>
      <c r="O4082" s="32">
        <f t="shared" si="378"/>
        <v>59</v>
      </c>
      <c r="P4082" s="37">
        <f t="shared" si="383"/>
        <v>70.8</v>
      </c>
      <c r="Q4082" s="32">
        <f t="shared" si="379"/>
        <v>-4</v>
      </c>
      <c r="R4082" s="32">
        <f t="shared" si="380"/>
        <v>-15.799999999999997</v>
      </c>
      <c r="S4082" s="26">
        <f t="shared" si="381"/>
        <v>0</v>
      </c>
      <c r="T4082" s="26">
        <f t="shared" si="382"/>
        <v>0</v>
      </c>
    </row>
    <row r="4083" spans="13:20" ht="15" x14ac:dyDescent="0.3">
      <c r="M4083" s="34">
        <v>4077.5</v>
      </c>
      <c r="N4083" s="34">
        <v>16.100000000000001</v>
      </c>
      <c r="O4083" s="32">
        <f t="shared" si="378"/>
        <v>60.980000000000004</v>
      </c>
      <c r="P4083" s="37">
        <f t="shared" si="383"/>
        <v>73.176000000000002</v>
      </c>
      <c r="Q4083" s="32">
        <f t="shared" si="379"/>
        <v>-5.980000000000004</v>
      </c>
      <c r="R4083" s="32">
        <f t="shared" si="380"/>
        <v>-18.176000000000002</v>
      </c>
      <c r="S4083" s="26">
        <f t="shared" si="381"/>
        <v>0</v>
      </c>
      <c r="T4083" s="26">
        <f t="shared" si="382"/>
        <v>0</v>
      </c>
    </row>
    <row r="4084" spans="13:20" ht="15" x14ac:dyDescent="0.3">
      <c r="M4084" s="34">
        <v>4078.5</v>
      </c>
      <c r="N4084" s="34">
        <v>15.6</v>
      </c>
      <c r="O4084" s="32">
        <f t="shared" si="378"/>
        <v>60.08</v>
      </c>
      <c r="P4084" s="37">
        <f t="shared" si="383"/>
        <v>72.095999999999989</v>
      </c>
      <c r="Q4084" s="32">
        <f t="shared" si="379"/>
        <v>-5.0799999999999983</v>
      </c>
      <c r="R4084" s="32">
        <f t="shared" si="380"/>
        <v>-17.095999999999989</v>
      </c>
      <c r="S4084" s="26">
        <f t="shared" si="381"/>
        <v>0</v>
      </c>
      <c r="T4084" s="26">
        <f t="shared" si="382"/>
        <v>0</v>
      </c>
    </row>
    <row r="4085" spans="13:20" ht="15" x14ac:dyDescent="0.3">
      <c r="M4085" s="34">
        <v>4079.5</v>
      </c>
      <c r="N4085" s="34">
        <v>15.6</v>
      </c>
      <c r="O4085" s="32">
        <f t="shared" si="378"/>
        <v>60.08</v>
      </c>
      <c r="P4085" s="37">
        <f t="shared" si="383"/>
        <v>72.095999999999989</v>
      </c>
      <c r="Q4085" s="32">
        <f t="shared" si="379"/>
        <v>-5.0799999999999983</v>
      </c>
      <c r="R4085" s="32">
        <f t="shared" si="380"/>
        <v>-17.095999999999989</v>
      </c>
      <c r="S4085" s="26">
        <f t="shared" si="381"/>
        <v>0</v>
      </c>
      <c r="T4085" s="26">
        <f t="shared" si="382"/>
        <v>0</v>
      </c>
    </row>
    <row r="4086" spans="13:20" ht="15" x14ac:dyDescent="0.3">
      <c r="M4086" s="34">
        <v>4080.5</v>
      </c>
      <c r="N4086" s="34">
        <v>15</v>
      </c>
      <c r="O4086" s="32">
        <f t="shared" si="378"/>
        <v>59</v>
      </c>
      <c r="P4086" s="37">
        <f t="shared" si="383"/>
        <v>70.8</v>
      </c>
      <c r="Q4086" s="32">
        <f t="shared" si="379"/>
        <v>-4</v>
      </c>
      <c r="R4086" s="32">
        <f t="shared" si="380"/>
        <v>-15.799999999999997</v>
      </c>
      <c r="S4086" s="26">
        <f t="shared" si="381"/>
        <v>0</v>
      </c>
      <c r="T4086" s="26">
        <f t="shared" si="382"/>
        <v>0</v>
      </c>
    </row>
    <row r="4087" spans="13:20" ht="15" x14ac:dyDescent="0.3">
      <c r="M4087" s="34">
        <v>4081.5</v>
      </c>
      <c r="N4087" s="34">
        <v>15</v>
      </c>
      <c r="O4087" s="32">
        <f t="shared" si="378"/>
        <v>59</v>
      </c>
      <c r="P4087" s="37">
        <f t="shared" si="383"/>
        <v>70.8</v>
      </c>
      <c r="Q4087" s="32">
        <f t="shared" si="379"/>
        <v>-4</v>
      </c>
      <c r="R4087" s="32">
        <f t="shared" si="380"/>
        <v>-15.799999999999997</v>
      </c>
      <c r="S4087" s="26">
        <f t="shared" si="381"/>
        <v>0</v>
      </c>
      <c r="T4087" s="26">
        <f t="shared" si="382"/>
        <v>0</v>
      </c>
    </row>
    <row r="4088" spans="13:20" ht="15" x14ac:dyDescent="0.3">
      <c r="M4088" s="34">
        <v>4082.5</v>
      </c>
      <c r="N4088" s="34">
        <v>14.4</v>
      </c>
      <c r="O4088" s="32">
        <f t="shared" si="378"/>
        <v>57.92</v>
      </c>
      <c r="P4088" s="37">
        <f t="shared" si="383"/>
        <v>69.504000000000005</v>
      </c>
      <c r="Q4088" s="32">
        <f t="shared" si="379"/>
        <v>-2.9200000000000017</v>
      </c>
      <c r="R4088" s="32">
        <f t="shared" si="380"/>
        <v>-14.504000000000005</v>
      </c>
      <c r="S4088" s="26">
        <f t="shared" si="381"/>
        <v>0</v>
      </c>
      <c r="T4088" s="26">
        <f t="shared" si="382"/>
        <v>0</v>
      </c>
    </row>
    <row r="4089" spans="13:20" ht="15" x14ac:dyDescent="0.3">
      <c r="M4089" s="34">
        <v>4083.5</v>
      </c>
      <c r="N4089" s="34">
        <v>13.9</v>
      </c>
      <c r="O4089" s="32">
        <f t="shared" si="378"/>
        <v>57.019999999999996</v>
      </c>
      <c r="P4089" s="37">
        <f t="shared" si="383"/>
        <v>68.423999999999992</v>
      </c>
      <c r="Q4089" s="32">
        <f t="shared" si="379"/>
        <v>-2.019999999999996</v>
      </c>
      <c r="R4089" s="32">
        <f t="shared" si="380"/>
        <v>-13.423999999999992</v>
      </c>
      <c r="S4089" s="26">
        <f t="shared" si="381"/>
        <v>0</v>
      </c>
      <c r="T4089" s="26">
        <f t="shared" si="382"/>
        <v>0</v>
      </c>
    </row>
    <row r="4090" spans="13:20" ht="15" x14ac:dyDescent="0.3">
      <c r="M4090" s="34">
        <v>4084.5</v>
      </c>
      <c r="N4090" s="34">
        <v>15.6</v>
      </c>
      <c r="O4090" s="32">
        <f t="shared" si="378"/>
        <v>60.08</v>
      </c>
      <c r="P4090" s="37">
        <f t="shared" si="383"/>
        <v>72.095999999999989</v>
      </c>
      <c r="Q4090" s="32">
        <f t="shared" si="379"/>
        <v>-5.0799999999999983</v>
      </c>
      <c r="R4090" s="32">
        <f t="shared" si="380"/>
        <v>-17.095999999999989</v>
      </c>
      <c r="S4090" s="26">
        <f t="shared" si="381"/>
        <v>0</v>
      </c>
      <c r="T4090" s="26">
        <f t="shared" si="382"/>
        <v>0</v>
      </c>
    </row>
    <row r="4091" spans="13:20" ht="15" x14ac:dyDescent="0.3">
      <c r="M4091" s="34">
        <v>4085.5</v>
      </c>
      <c r="N4091" s="34">
        <v>16.100000000000001</v>
      </c>
      <c r="O4091" s="32">
        <f t="shared" si="378"/>
        <v>60.980000000000004</v>
      </c>
      <c r="P4091" s="37">
        <f t="shared" si="383"/>
        <v>73.176000000000002</v>
      </c>
      <c r="Q4091" s="32">
        <f t="shared" si="379"/>
        <v>-5.980000000000004</v>
      </c>
      <c r="R4091" s="32">
        <f t="shared" si="380"/>
        <v>-18.176000000000002</v>
      </c>
      <c r="S4091" s="26">
        <f t="shared" si="381"/>
        <v>0</v>
      </c>
      <c r="T4091" s="26">
        <f t="shared" si="382"/>
        <v>0</v>
      </c>
    </row>
    <row r="4092" spans="13:20" ht="15" x14ac:dyDescent="0.3">
      <c r="M4092" s="34">
        <v>4086.5</v>
      </c>
      <c r="N4092" s="34">
        <v>17.8</v>
      </c>
      <c r="O4092" s="32">
        <f t="shared" si="378"/>
        <v>64.039999999999992</v>
      </c>
      <c r="P4092" s="37">
        <f t="shared" si="383"/>
        <v>76.847999999999985</v>
      </c>
      <c r="Q4092" s="32">
        <f t="shared" si="379"/>
        <v>-9.039999999999992</v>
      </c>
      <c r="R4092" s="32">
        <f t="shared" si="380"/>
        <v>-21.847999999999985</v>
      </c>
      <c r="S4092" s="26">
        <f t="shared" si="381"/>
        <v>0</v>
      </c>
      <c r="T4092" s="26">
        <f t="shared" si="382"/>
        <v>0</v>
      </c>
    </row>
    <row r="4093" spans="13:20" ht="15" x14ac:dyDescent="0.3">
      <c r="M4093" s="34">
        <v>4087.5</v>
      </c>
      <c r="N4093" s="34">
        <v>17.8</v>
      </c>
      <c r="O4093" s="32">
        <f t="shared" si="378"/>
        <v>64.039999999999992</v>
      </c>
      <c r="P4093" s="37">
        <f t="shared" si="383"/>
        <v>76.847999999999985</v>
      </c>
      <c r="Q4093" s="32">
        <f t="shared" si="379"/>
        <v>-9.039999999999992</v>
      </c>
      <c r="R4093" s="32">
        <f t="shared" si="380"/>
        <v>-21.847999999999985</v>
      </c>
      <c r="S4093" s="26">
        <f t="shared" si="381"/>
        <v>0</v>
      </c>
      <c r="T4093" s="26">
        <f t="shared" si="382"/>
        <v>0</v>
      </c>
    </row>
    <row r="4094" spans="13:20" ht="15" x14ac:dyDescent="0.3">
      <c r="M4094" s="34">
        <v>4088.5</v>
      </c>
      <c r="N4094" s="34">
        <v>18.3</v>
      </c>
      <c r="O4094" s="32">
        <f t="shared" si="378"/>
        <v>64.94</v>
      </c>
      <c r="P4094" s="37">
        <f t="shared" si="383"/>
        <v>77.927999999999997</v>
      </c>
      <c r="Q4094" s="32">
        <f t="shared" si="379"/>
        <v>-9.9399999999999977</v>
      </c>
      <c r="R4094" s="32">
        <f t="shared" si="380"/>
        <v>-22.927999999999997</v>
      </c>
      <c r="S4094" s="26">
        <f t="shared" si="381"/>
        <v>0</v>
      </c>
      <c r="T4094" s="26">
        <f t="shared" si="382"/>
        <v>0</v>
      </c>
    </row>
    <row r="4095" spans="13:20" ht="15" x14ac:dyDescent="0.3">
      <c r="M4095" s="34">
        <v>4089.5</v>
      </c>
      <c r="N4095" s="34">
        <v>18.899999999999999</v>
      </c>
      <c r="O4095" s="32">
        <f t="shared" si="378"/>
        <v>66.02</v>
      </c>
      <c r="P4095" s="37">
        <f t="shared" si="383"/>
        <v>79.22399999999999</v>
      </c>
      <c r="Q4095" s="32">
        <f t="shared" si="379"/>
        <v>-11.019999999999996</v>
      </c>
      <c r="R4095" s="32">
        <f t="shared" si="380"/>
        <v>-24.22399999999999</v>
      </c>
      <c r="S4095" s="26">
        <f t="shared" si="381"/>
        <v>0</v>
      </c>
      <c r="T4095" s="26">
        <f t="shared" si="382"/>
        <v>0</v>
      </c>
    </row>
    <row r="4096" spans="13:20" ht="15" x14ac:dyDescent="0.3">
      <c r="M4096" s="34">
        <v>4090.5</v>
      </c>
      <c r="N4096" s="34">
        <v>20</v>
      </c>
      <c r="O4096" s="32">
        <f t="shared" si="378"/>
        <v>68</v>
      </c>
      <c r="P4096" s="37">
        <f t="shared" si="383"/>
        <v>81.599999999999994</v>
      </c>
      <c r="Q4096" s="32">
        <f t="shared" si="379"/>
        <v>-13</v>
      </c>
      <c r="R4096" s="32">
        <f t="shared" si="380"/>
        <v>-26.599999999999994</v>
      </c>
      <c r="S4096" s="26">
        <f t="shared" si="381"/>
        <v>0</v>
      </c>
      <c r="T4096" s="26">
        <f t="shared" si="382"/>
        <v>0</v>
      </c>
    </row>
    <row r="4097" spans="13:20" ht="15" x14ac:dyDescent="0.3">
      <c r="M4097" s="34">
        <v>4091.5</v>
      </c>
      <c r="N4097" s="34">
        <v>19.399999999999999</v>
      </c>
      <c r="O4097" s="32">
        <f t="shared" si="378"/>
        <v>66.92</v>
      </c>
      <c r="P4097" s="37">
        <f t="shared" si="383"/>
        <v>80.304000000000002</v>
      </c>
      <c r="Q4097" s="32">
        <f t="shared" si="379"/>
        <v>-11.920000000000002</v>
      </c>
      <c r="R4097" s="32">
        <f t="shared" si="380"/>
        <v>-25.304000000000002</v>
      </c>
      <c r="S4097" s="26">
        <f t="shared" si="381"/>
        <v>0</v>
      </c>
      <c r="T4097" s="26">
        <f t="shared" si="382"/>
        <v>0</v>
      </c>
    </row>
    <row r="4098" spans="13:20" ht="15" x14ac:dyDescent="0.3">
      <c r="M4098" s="34">
        <v>4092.5</v>
      </c>
      <c r="N4098" s="34">
        <v>19.399999999999999</v>
      </c>
      <c r="O4098" s="32">
        <f t="shared" si="378"/>
        <v>66.92</v>
      </c>
      <c r="P4098" s="37">
        <f t="shared" si="383"/>
        <v>80.304000000000002</v>
      </c>
      <c r="Q4098" s="32">
        <f t="shared" si="379"/>
        <v>-11.920000000000002</v>
      </c>
      <c r="R4098" s="32">
        <f t="shared" si="380"/>
        <v>-25.304000000000002</v>
      </c>
      <c r="S4098" s="26">
        <f t="shared" si="381"/>
        <v>0</v>
      </c>
      <c r="T4098" s="26">
        <f t="shared" si="382"/>
        <v>0</v>
      </c>
    </row>
    <row r="4099" spans="13:20" ht="15" x14ac:dyDescent="0.3">
      <c r="M4099" s="34">
        <v>4093.5</v>
      </c>
      <c r="N4099" s="34">
        <v>20.6</v>
      </c>
      <c r="O4099" s="32">
        <f t="shared" si="378"/>
        <v>69.080000000000013</v>
      </c>
      <c r="P4099" s="37">
        <f t="shared" si="383"/>
        <v>82.896000000000015</v>
      </c>
      <c r="Q4099" s="32">
        <f t="shared" si="379"/>
        <v>-14.080000000000013</v>
      </c>
      <c r="R4099" s="32">
        <f t="shared" si="380"/>
        <v>-27.896000000000015</v>
      </c>
      <c r="S4099" s="26">
        <f t="shared" si="381"/>
        <v>0</v>
      </c>
      <c r="T4099" s="26">
        <f t="shared" si="382"/>
        <v>0</v>
      </c>
    </row>
    <row r="4100" spans="13:20" ht="15" x14ac:dyDescent="0.3">
      <c r="M4100" s="34">
        <v>4094.5</v>
      </c>
      <c r="N4100" s="34">
        <v>22.8</v>
      </c>
      <c r="O4100" s="32">
        <f t="shared" si="378"/>
        <v>73.039999999999992</v>
      </c>
      <c r="P4100" s="37">
        <f t="shared" si="383"/>
        <v>87.647999999999982</v>
      </c>
      <c r="Q4100" s="32">
        <f t="shared" si="379"/>
        <v>-18.039999999999992</v>
      </c>
      <c r="R4100" s="32">
        <f t="shared" si="380"/>
        <v>-32.647999999999982</v>
      </c>
      <c r="S4100" s="26">
        <f t="shared" si="381"/>
        <v>0</v>
      </c>
      <c r="T4100" s="26">
        <f t="shared" si="382"/>
        <v>0</v>
      </c>
    </row>
    <row r="4101" spans="13:20" ht="15" x14ac:dyDescent="0.3">
      <c r="M4101" s="34">
        <v>4095.5</v>
      </c>
      <c r="N4101" s="34">
        <v>22.8</v>
      </c>
      <c r="O4101" s="32">
        <f t="shared" si="378"/>
        <v>73.039999999999992</v>
      </c>
      <c r="P4101" s="37">
        <f t="shared" si="383"/>
        <v>87.647999999999982</v>
      </c>
      <c r="Q4101" s="32">
        <f t="shared" si="379"/>
        <v>-18.039999999999992</v>
      </c>
      <c r="R4101" s="32">
        <f t="shared" si="380"/>
        <v>-32.647999999999982</v>
      </c>
      <c r="S4101" s="26">
        <f t="shared" si="381"/>
        <v>0</v>
      </c>
      <c r="T4101" s="26">
        <f t="shared" si="382"/>
        <v>0</v>
      </c>
    </row>
    <row r="4102" spans="13:20" ht="15" x14ac:dyDescent="0.3">
      <c r="M4102" s="34">
        <v>4096.5</v>
      </c>
      <c r="N4102" s="34">
        <v>22.2</v>
      </c>
      <c r="O4102" s="32">
        <f t="shared" ref="O4102:O4165" si="384">CONVERT(N4102,"C","F")</f>
        <v>71.960000000000008</v>
      </c>
      <c r="P4102" s="37">
        <f t="shared" si="383"/>
        <v>86.352000000000004</v>
      </c>
      <c r="Q4102" s="32">
        <f t="shared" ref="Q4102:Q4165" si="385">$L$3-O4102</f>
        <v>-16.960000000000008</v>
      </c>
      <c r="R4102" s="32">
        <f t="shared" ref="R4102:R4165" si="386">$L$3-P4102</f>
        <v>-31.352000000000004</v>
      </c>
      <c r="S4102" s="26">
        <f t="shared" ref="S4102:S4165" si="387">IF(O4102&lt;=$L$3, 1, 0)</f>
        <v>0</v>
      </c>
      <c r="T4102" s="26">
        <f t="shared" ref="T4102:T4165" si="388">IF(P4102&lt;=$L$3, 1, 0)</f>
        <v>0</v>
      </c>
    </row>
    <row r="4103" spans="13:20" ht="15" x14ac:dyDescent="0.3">
      <c r="M4103" s="34">
        <v>4097.5</v>
      </c>
      <c r="N4103" s="34">
        <v>21.1</v>
      </c>
      <c r="O4103" s="32">
        <f t="shared" si="384"/>
        <v>69.98</v>
      </c>
      <c r="P4103" s="37">
        <f t="shared" ref="P4103:P4166" si="389">O4103*1.2</f>
        <v>83.975999999999999</v>
      </c>
      <c r="Q4103" s="32">
        <f t="shared" si="385"/>
        <v>-14.980000000000004</v>
      </c>
      <c r="R4103" s="32">
        <f t="shared" si="386"/>
        <v>-28.975999999999999</v>
      </c>
      <c r="S4103" s="26">
        <f t="shared" si="387"/>
        <v>0</v>
      </c>
      <c r="T4103" s="26">
        <f t="shared" si="388"/>
        <v>0</v>
      </c>
    </row>
    <row r="4104" spans="13:20" ht="15" x14ac:dyDescent="0.3">
      <c r="M4104" s="34">
        <v>4098.5</v>
      </c>
      <c r="N4104" s="34">
        <v>22.8</v>
      </c>
      <c r="O4104" s="32">
        <f t="shared" si="384"/>
        <v>73.039999999999992</v>
      </c>
      <c r="P4104" s="37">
        <f t="shared" si="389"/>
        <v>87.647999999999982</v>
      </c>
      <c r="Q4104" s="32">
        <f t="shared" si="385"/>
        <v>-18.039999999999992</v>
      </c>
      <c r="R4104" s="32">
        <f t="shared" si="386"/>
        <v>-32.647999999999982</v>
      </c>
      <c r="S4104" s="26">
        <f t="shared" si="387"/>
        <v>0</v>
      </c>
      <c r="T4104" s="26">
        <f t="shared" si="388"/>
        <v>0</v>
      </c>
    </row>
    <row r="4105" spans="13:20" ht="15" x14ac:dyDescent="0.3">
      <c r="M4105" s="34">
        <v>4099.5</v>
      </c>
      <c r="N4105" s="34">
        <v>21.1</v>
      </c>
      <c r="O4105" s="32">
        <f t="shared" si="384"/>
        <v>69.98</v>
      </c>
      <c r="P4105" s="37">
        <f t="shared" si="389"/>
        <v>83.975999999999999</v>
      </c>
      <c r="Q4105" s="32">
        <f t="shared" si="385"/>
        <v>-14.980000000000004</v>
      </c>
      <c r="R4105" s="32">
        <f t="shared" si="386"/>
        <v>-28.975999999999999</v>
      </c>
      <c r="S4105" s="26">
        <f t="shared" si="387"/>
        <v>0</v>
      </c>
      <c r="T4105" s="26">
        <f t="shared" si="388"/>
        <v>0</v>
      </c>
    </row>
    <row r="4106" spans="13:20" ht="15" x14ac:dyDescent="0.3">
      <c r="M4106" s="34">
        <v>4100.5</v>
      </c>
      <c r="N4106" s="34">
        <v>20</v>
      </c>
      <c r="O4106" s="32">
        <f t="shared" si="384"/>
        <v>68</v>
      </c>
      <c r="P4106" s="37">
        <f t="shared" si="389"/>
        <v>81.599999999999994</v>
      </c>
      <c r="Q4106" s="32">
        <f t="shared" si="385"/>
        <v>-13</v>
      </c>
      <c r="R4106" s="32">
        <f t="shared" si="386"/>
        <v>-26.599999999999994</v>
      </c>
      <c r="S4106" s="26">
        <f t="shared" si="387"/>
        <v>0</v>
      </c>
      <c r="T4106" s="26">
        <f t="shared" si="388"/>
        <v>0</v>
      </c>
    </row>
    <row r="4107" spans="13:20" ht="15" x14ac:dyDescent="0.3">
      <c r="M4107" s="34">
        <v>4101.5</v>
      </c>
      <c r="N4107" s="34">
        <v>18.3</v>
      </c>
      <c r="O4107" s="32">
        <f t="shared" si="384"/>
        <v>64.94</v>
      </c>
      <c r="P4107" s="37">
        <f t="shared" si="389"/>
        <v>77.927999999999997</v>
      </c>
      <c r="Q4107" s="32">
        <f t="shared" si="385"/>
        <v>-9.9399999999999977</v>
      </c>
      <c r="R4107" s="32">
        <f t="shared" si="386"/>
        <v>-22.927999999999997</v>
      </c>
      <c r="S4107" s="26">
        <f t="shared" si="387"/>
        <v>0</v>
      </c>
      <c r="T4107" s="26">
        <f t="shared" si="388"/>
        <v>0</v>
      </c>
    </row>
    <row r="4108" spans="13:20" ht="15" x14ac:dyDescent="0.3">
      <c r="M4108" s="34">
        <v>4102.5</v>
      </c>
      <c r="N4108" s="34">
        <v>17.8</v>
      </c>
      <c r="O4108" s="32">
        <f t="shared" si="384"/>
        <v>64.039999999999992</v>
      </c>
      <c r="P4108" s="37">
        <f t="shared" si="389"/>
        <v>76.847999999999985</v>
      </c>
      <c r="Q4108" s="32">
        <f t="shared" si="385"/>
        <v>-9.039999999999992</v>
      </c>
      <c r="R4108" s="32">
        <f t="shared" si="386"/>
        <v>-21.847999999999985</v>
      </c>
      <c r="S4108" s="26">
        <f t="shared" si="387"/>
        <v>0</v>
      </c>
      <c r="T4108" s="26">
        <f t="shared" si="388"/>
        <v>0</v>
      </c>
    </row>
    <row r="4109" spans="13:20" ht="15" x14ac:dyDescent="0.3">
      <c r="M4109" s="34">
        <v>4103.5</v>
      </c>
      <c r="N4109" s="34">
        <v>16.7</v>
      </c>
      <c r="O4109" s="32">
        <f t="shared" si="384"/>
        <v>62.06</v>
      </c>
      <c r="P4109" s="37">
        <f t="shared" si="389"/>
        <v>74.471999999999994</v>
      </c>
      <c r="Q4109" s="32">
        <f t="shared" si="385"/>
        <v>-7.0600000000000023</v>
      </c>
      <c r="R4109" s="32">
        <f t="shared" si="386"/>
        <v>-19.471999999999994</v>
      </c>
      <c r="S4109" s="26">
        <f t="shared" si="387"/>
        <v>0</v>
      </c>
      <c r="T4109" s="26">
        <f t="shared" si="388"/>
        <v>0</v>
      </c>
    </row>
    <row r="4110" spans="13:20" ht="15" x14ac:dyDescent="0.3">
      <c r="M4110" s="34">
        <v>4104.5</v>
      </c>
      <c r="N4110" s="34">
        <v>17.2</v>
      </c>
      <c r="O4110" s="32">
        <f t="shared" si="384"/>
        <v>62.96</v>
      </c>
      <c r="P4110" s="37">
        <f t="shared" si="389"/>
        <v>75.551999999999992</v>
      </c>
      <c r="Q4110" s="32">
        <f t="shared" si="385"/>
        <v>-7.9600000000000009</v>
      </c>
      <c r="R4110" s="32">
        <f t="shared" si="386"/>
        <v>-20.551999999999992</v>
      </c>
      <c r="S4110" s="26">
        <f t="shared" si="387"/>
        <v>0</v>
      </c>
      <c r="T4110" s="26">
        <f t="shared" si="388"/>
        <v>0</v>
      </c>
    </row>
    <row r="4111" spans="13:20" ht="15" x14ac:dyDescent="0.3">
      <c r="M4111" s="34">
        <v>4105.5</v>
      </c>
      <c r="N4111" s="34">
        <v>16.7</v>
      </c>
      <c r="O4111" s="32">
        <f t="shared" si="384"/>
        <v>62.06</v>
      </c>
      <c r="P4111" s="37">
        <f t="shared" si="389"/>
        <v>74.471999999999994</v>
      </c>
      <c r="Q4111" s="32">
        <f t="shared" si="385"/>
        <v>-7.0600000000000023</v>
      </c>
      <c r="R4111" s="32">
        <f t="shared" si="386"/>
        <v>-19.471999999999994</v>
      </c>
      <c r="S4111" s="26">
        <f t="shared" si="387"/>
        <v>0</v>
      </c>
      <c r="T4111" s="26">
        <f t="shared" si="388"/>
        <v>0</v>
      </c>
    </row>
    <row r="4112" spans="13:20" ht="15" x14ac:dyDescent="0.3">
      <c r="M4112" s="34">
        <v>4106.5</v>
      </c>
      <c r="N4112" s="34">
        <v>16.100000000000001</v>
      </c>
      <c r="O4112" s="32">
        <f t="shared" si="384"/>
        <v>60.980000000000004</v>
      </c>
      <c r="P4112" s="37">
        <f t="shared" si="389"/>
        <v>73.176000000000002</v>
      </c>
      <c r="Q4112" s="32">
        <f t="shared" si="385"/>
        <v>-5.980000000000004</v>
      </c>
      <c r="R4112" s="32">
        <f t="shared" si="386"/>
        <v>-18.176000000000002</v>
      </c>
      <c r="S4112" s="26">
        <f t="shared" si="387"/>
        <v>0</v>
      </c>
      <c r="T4112" s="26">
        <f t="shared" si="388"/>
        <v>0</v>
      </c>
    </row>
    <row r="4113" spans="13:20" ht="15" x14ac:dyDescent="0.3">
      <c r="M4113" s="34">
        <v>4107.5</v>
      </c>
      <c r="N4113" s="34">
        <v>16.100000000000001</v>
      </c>
      <c r="O4113" s="32">
        <f t="shared" si="384"/>
        <v>60.980000000000004</v>
      </c>
      <c r="P4113" s="37">
        <f t="shared" si="389"/>
        <v>73.176000000000002</v>
      </c>
      <c r="Q4113" s="32">
        <f t="shared" si="385"/>
        <v>-5.980000000000004</v>
      </c>
      <c r="R4113" s="32">
        <f t="shared" si="386"/>
        <v>-18.176000000000002</v>
      </c>
      <c r="S4113" s="26">
        <f t="shared" si="387"/>
        <v>0</v>
      </c>
      <c r="T4113" s="26">
        <f t="shared" si="388"/>
        <v>0</v>
      </c>
    </row>
    <row r="4114" spans="13:20" ht="15" x14ac:dyDescent="0.3">
      <c r="M4114" s="34">
        <v>4108.5</v>
      </c>
      <c r="N4114" s="34">
        <v>16.100000000000001</v>
      </c>
      <c r="O4114" s="32">
        <f t="shared" si="384"/>
        <v>60.980000000000004</v>
      </c>
      <c r="P4114" s="37">
        <f t="shared" si="389"/>
        <v>73.176000000000002</v>
      </c>
      <c r="Q4114" s="32">
        <f t="shared" si="385"/>
        <v>-5.980000000000004</v>
      </c>
      <c r="R4114" s="32">
        <f t="shared" si="386"/>
        <v>-18.176000000000002</v>
      </c>
      <c r="S4114" s="26">
        <f t="shared" si="387"/>
        <v>0</v>
      </c>
      <c r="T4114" s="26">
        <f t="shared" si="388"/>
        <v>0</v>
      </c>
    </row>
    <row r="4115" spans="13:20" ht="15" x14ac:dyDescent="0.3">
      <c r="M4115" s="34">
        <v>4109.5</v>
      </c>
      <c r="N4115" s="34">
        <v>17.2</v>
      </c>
      <c r="O4115" s="32">
        <f t="shared" si="384"/>
        <v>62.96</v>
      </c>
      <c r="P4115" s="37">
        <f t="shared" si="389"/>
        <v>75.551999999999992</v>
      </c>
      <c r="Q4115" s="32">
        <f t="shared" si="385"/>
        <v>-7.9600000000000009</v>
      </c>
      <c r="R4115" s="32">
        <f t="shared" si="386"/>
        <v>-20.551999999999992</v>
      </c>
      <c r="S4115" s="26">
        <f t="shared" si="387"/>
        <v>0</v>
      </c>
      <c r="T4115" s="26">
        <f t="shared" si="388"/>
        <v>0</v>
      </c>
    </row>
    <row r="4116" spans="13:20" ht="15" x14ac:dyDescent="0.3">
      <c r="M4116" s="34">
        <v>4110.5</v>
      </c>
      <c r="N4116" s="34">
        <v>19.399999999999999</v>
      </c>
      <c r="O4116" s="32">
        <f t="shared" si="384"/>
        <v>66.92</v>
      </c>
      <c r="P4116" s="37">
        <f t="shared" si="389"/>
        <v>80.304000000000002</v>
      </c>
      <c r="Q4116" s="32">
        <f t="shared" si="385"/>
        <v>-11.920000000000002</v>
      </c>
      <c r="R4116" s="32">
        <f t="shared" si="386"/>
        <v>-25.304000000000002</v>
      </c>
      <c r="S4116" s="26">
        <f t="shared" si="387"/>
        <v>0</v>
      </c>
      <c r="T4116" s="26">
        <f t="shared" si="388"/>
        <v>0</v>
      </c>
    </row>
    <row r="4117" spans="13:20" ht="15" x14ac:dyDescent="0.3">
      <c r="M4117" s="34">
        <v>4111.5</v>
      </c>
      <c r="N4117" s="34">
        <v>21.7</v>
      </c>
      <c r="O4117" s="32">
        <f t="shared" si="384"/>
        <v>71.06</v>
      </c>
      <c r="P4117" s="37">
        <f t="shared" si="389"/>
        <v>85.272000000000006</v>
      </c>
      <c r="Q4117" s="32">
        <f t="shared" si="385"/>
        <v>-16.060000000000002</v>
      </c>
      <c r="R4117" s="32">
        <f t="shared" si="386"/>
        <v>-30.272000000000006</v>
      </c>
      <c r="S4117" s="26">
        <f t="shared" si="387"/>
        <v>0</v>
      </c>
      <c r="T4117" s="26">
        <f t="shared" si="388"/>
        <v>0</v>
      </c>
    </row>
    <row r="4118" spans="13:20" ht="15" x14ac:dyDescent="0.3">
      <c r="M4118" s="34">
        <v>4112.5</v>
      </c>
      <c r="N4118" s="34">
        <v>23.9</v>
      </c>
      <c r="O4118" s="32">
        <f t="shared" si="384"/>
        <v>75.02</v>
      </c>
      <c r="P4118" s="37">
        <f t="shared" si="389"/>
        <v>90.023999999999987</v>
      </c>
      <c r="Q4118" s="32">
        <f t="shared" si="385"/>
        <v>-20.019999999999996</v>
      </c>
      <c r="R4118" s="32">
        <f t="shared" si="386"/>
        <v>-35.023999999999987</v>
      </c>
      <c r="S4118" s="26">
        <f t="shared" si="387"/>
        <v>0</v>
      </c>
      <c r="T4118" s="26">
        <f t="shared" si="388"/>
        <v>0</v>
      </c>
    </row>
    <row r="4119" spans="13:20" ht="15" x14ac:dyDescent="0.3">
      <c r="M4119" s="34">
        <v>4113.5</v>
      </c>
      <c r="N4119" s="34">
        <v>25.6</v>
      </c>
      <c r="O4119" s="32">
        <f t="shared" si="384"/>
        <v>78.080000000000013</v>
      </c>
      <c r="P4119" s="37">
        <f t="shared" si="389"/>
        <v>93.696000000000012</v>
      </c>
      <c r="Q4119" s="32">
        <f t="shared" si="385"/>
        <v>-23.080000000000013</v>
      </c>
      <c r="R4119" s="32">
        <f t="shared" si="386"/>
        <v>-38.696000000000012</v>
      </c>
      <c r="S4119" s="26">
        <f t="shared" si="387"/>
        <v>0</v>
      </c>
      <c r="T4119" s="26">
        <f t="shared" si="388"/>
        <v>0</v>
      </c>
    </row>
    <row r="4120" spans="13:20" ht="15" x14ac:dyDescent="0.3">
      <c r="M4120" s="34">
        <v>4114.5</v>
      </c>
      <c r="N4120" s="34">
        <v>27.2</v>
      </c>
      <c r="O4120" s="32">
        <f t="shared" si="384"/>
        <v>80.960000000000008</v>
      </c>
      <c r="P4120" s="37">
        <f t="shared" si="389"/>
        <v>97.152000000000001</v>
      </c>
      <c r="Q4120" s="32">
        <f t="shared" si="385"/>
        <v>-25.960000000000008</v>
      </c>
      <c r="R4120" s="32">
        <f t="shared" si="386"/>
        <v>-42.152000000000001</v>
      </c>
      <c r="S4120" s="26">
        <f t="shared" si="387"/>
        <v>0</v>
      </c>
      <c r="T4120" s="26">
        <f t="shared" si="388"/>
        <v>0</v>
      </c>
    </row>
    <row r="4121" spans="13:20" ht="15" x14ac:dyDescent="0.3">
      <c r="M4121" s="34">
        <v>4115.5</v>
      </c>
      <c r="N4121" s="34">
        <v>28.3</v>
      </c>
      <c r="O4121" s="32">
        <f t="shared" si="384"/>
        <v>82.94</v>
      </c>
      <c r="P4121" s="37">
        <f t="shared" si="389"/>
        <v>99.527999999999992</v>
      </c>
      <c r="Q4121" s="32">
        <f t="shared" si="385"/>
        <v>-27.939999999999998</v>
      </c>
      <c r="R4121" s="32">
        <f t="shared" si="386"/>
        <v>-44.527999999999992</v>
      </c>
      <c r="S4121" s="26">
        <f t="shared" si="387"/>
        <v>0</v>
      </c>
      <c r="T4121" s="26">
        <f t="shared" si="388"/>
        <v>0</v>
      </c>
    </row>
    <row r="4122" spans="13:20" ht="15" x14ac:dyDescent="0.3">
      <c r="M4122" s="34">
        <v>4116.5</v>
      </c>
      <c r="N4122" s="34">
        <v>28.9</v>
      </c>
      <c r="O4122" s="32">
        <f t="shared" si="384"/>
        <v>84.02</v>
      </c>
      <c r="P4122" s="37">
        <f t="shared" si="389"/>
        <v>100.824</v>
      </c>
      <c r="Q4122" s="32">
        <f t="shared" si="385"/>
        <v>-29.019999999999996</v>
      </c>
      <c r="R4122" s="32">
        <f t="shared" si="386"/>
        <v>-45.823999999999998</v>
      </c>
      <c r="S4122" s="26">
        <f t="shared" si="387"/>
        <v>0</v>
      </c>
      <c r="T4122" s="26">
        <f t="shared" si="388"/>
        <v>0</v>
      </c>
    </row>
    <row r="4123" spans="13:20" ht="15" x14ac:dyDescent="0.3">
      <c r="M4123" s="34">
        <v>4117.5</v>
      </c>
      <c r="N4123" s="34">
        <v>28.3</v>
      </c>
      <c r="O4123" s="32">
        <f t="shared" si="384"/>
        <v>82.94</v>
      </c>
      <c r="P4123" s="37">
        <f t="shared" si="389"/>
        <v>99.527999999999992</v>
      </c>
      <c r="Q4123" s="32">
        <f t="shared" si="385"/>
        <v>-27.939999999999998</v>
      </c>
      <c r="R4123" s="32">
        <f t="shared" si="386"/>
        <v>-44.527999999999992</v>
      </c>
      <c r="S4123" s="26">
        <f t="shared" si="387"/>
        <v>0</v>
      </c>
      <c r="T4123" s="26">
        <f t="shared" si="388"/>
        <v>0</v>
      </c>
    </row>
    <row r="4124" spans="13:20" ht="15" x14ac:dyDescent="0.3">
      <c r="M4124" s="34">
        <v>4118.5</v>
      </c>
      <c r="N4124" s="34">
        <v>28.3</v>
      </c>
      <c r="O4124" s="32">
        <f t="shared" si="384"/>
        <v>82.94</v>
      </c>
      <c r="P4124" s="37">
        <f t="shared" si="389"/>
        <v>99.527999999999992</v>
      </c>
      <c r="Q4124" s="32">
        <f t="shared" si="385"/>
        <v>-27.939999999999998</v>
      </c>
      <c r="R4124" s="32">
        <f t="shared" si="386"/>
        <v>-44.527999999999992</v>
      </c>
      <c r="S4124" s="26">
        <f t="shared" si="387"/>
        <v>0</v>
      </c>
      <c r="T4124" s="26">
        <f t="shared" si="388"/>
        <v>0</v>
      </c>
    </row>
    <row r="4125" spans="13:20" ht="15" x14ac:dyDescent="0.3">
      <c r="M4125" s="34">
        <v>4119.5</v>
      </c>
      <c r="N4125" s="34">
        <v>27.8</v>
      </c>
      <c r="O4125" s="32">
        <f t="shared" si="384"/>
        <v>82.039999999999992</v>
      </c>
      <c r="P4125" s="37">
        <f t="shared" si="389"/>
        <v>98.447999999999993</v>
      </c>
      <c r="Q4125" s="32">
        <f t="shared" si="385"/>
        <v>-27.039999999999992</v>
      </c>
      <c r="R4125" s="32">
        <f t="shared" si="386"/>
        <v>-43.447999999999993</v>
      </c>
      <c r="S4125" s="26">
        <f t="shared" si="387"/>
        <v>0</v>
      </c>
      <c r="T4125" s="26">
        <f t="shared" si="388"/>
        <v>0</v>
      </c>
    </row>
    <row r="4126" spans="13:20" ht="15" x14ac:dyDescent="0.3">
      <c r="M4126" s="34">
        <v>4120.5</v>
      </c>
      <c r="N4126" s="34">
        <v>27.2</v>
      </c>
      <c r="O4126" s="32">
        <f t="shared" si="384"/>
        <v>80.960000000000008</v>
      </c>
      <c r="P4126" s="37">
        <f t="shared" si="389"/>
        <v>97.152000000000001</v>
      </c>
      <c r="Q4126" s="32">
        <f t="shared" si="385"/>
        <v>-25.960000000000008</v>
      </c>
      <c r="R4126" s="32">
        <f t="shared" si="386"/>
        <v>-42.152000000000001</v>
      </c>
      <c r="S4126" s="26">
        <f t="shared" si="387"/>
        <v>0</v>
      </c>
      <c r="T4126" s="26">
        <f t="shared" si="388"/>
        <v>0</v>
      </c>
    </row>
    <row r="4127" spans="13:20" ht="15" x14ac:dyDescent="0.3">
      <c r="M4127" s="34">
        <v>4121.5</v>
      </c>
      <c r="N4127" s="34">
        <v>26.1</v>
      </c>
      <c r="O4127" s="32">
        <f t="shared" si="384"/>
        <v>78.98</v>
      </c>
      <c r="P4127" s="37">
        <f t="shared" si="389"/>
        <v>94.775999999999996</v>
      </c>
      <c r="Q4127" s="32">
        <f t="shared" si="385"/>
        <v>-23.980000000000004</v>
      </c>
      <c r="R4127" s="32">
        <f t="shared" si="386"/>
        <v>-39.775999999999996</v>
      </c>
      <c r="S4127" s="26">
        <f t="shared" si="387"/>
        <v>0</v>
      </c>
      <c r="T4127" s="26">
        <f t="shared" si="388"/>
        <v>0</v>
      </c>
    </row>
    <row r="4128" spans="13:20" ht="15" x14ac:dyDescent="0.3">
      <c r="M4128" s="34">
        <v>4122.5</v>
      </c>
      <c r="N4128" s="34">
        <v>24.4</v>
      </c>
      <c r="O4128" s="32">
        <f t="shared" si="384"/>
        <v>75.92</v>
      </c>
      <c r="P4128" s="37">
        <f t="shared" si="389"/>
        <v>91.103999999999999</v>
      </c>
      <c r="Q4128" s="32">
        <f t="shared" si="385"/>
        <v>-20.92</v>
      </c>
      <c r="R4128" s="32">
        <f t="shared" si="386"/>
        <v>-36.103999999999999</v>
      </c>
      <c r="S4128" s="26">
        <f t="shared" si="387"/>
        <v>0</v>
      </c>
      <c r="T4128" s="26">
        <f t="shared" si="388"/>
        <v>0</v>
      </c>
    </row>
    <row r="4129" spans="13:20" ht="15" x14ac:dyDescent="0.3">
      <c r="M4129" s="34">
        <v>4123.5</v>
      </c>
      <c r="N4129" s="34">
        <v>23.9</v>
      </c>
      <c r="O4129" s="32">
        <f t="shared" si="384"/>
        <v>75.02</v>
      </c>
      <c r="P4129" s="37">
        <f t="shared" si="389"/>
        <v>90.023999999999987</v>
      </c>
      <c r="Q4129" s="32">
        <f t="shared" si="385"/>
        <v>-20.019999999999996</v>
      </c>
      <c r="R4129" s="32">
        <f t="shared" si="386"/>
        <v>-35.023999999999987</v>
      </c>
      <c r="S4129" s="26">
        <f t="shared" si="387"/>
        <v>0</v>
      </c>
      <c r="T4129" s="26">
        <f t="shared" si="388"/>
        <v>0</v>
      </c>
    </row>
    <row r="4130" spans="13:20" ht="15" x14ac:dyDescent="0.3">
      <c r="M4130" s="34">
        <v>4124.5</v>
      </c>
      <c r="N4130" s="34">
        <v>21.7</v>
      </c>
      <c r="O4130" s="32">
        <f t="shared" si="384"/>
        <v>71.06</v>
      </c>
      <c r="P4130" s="37">
        <f t="shared" si="389"/>
        <v>85.272000000000006</v>
      </c>
      <c r="Q4130" s="32">
        <f t="shared" si="385"/>
        <v>-16.060000000000002</v>
      </c>
      <c r="R4130" s="32">
        <f t="shared" si="386"/>
        <v>-30.272000000000006</v>
      </c>
      <c r="S4130" s="26">
        <f t="shared" si="387"/>
        <v>0</v>
      </c>
      <c r="T4130" s="26">
        <f t="shared" si="388"/>
        <v>0</v>
      </c>
    </row>
    <row r="4131" spans="13:20" ht="15" x14ac:dyDescent="0.3">
      <c r="M4131" s="34">
        <v>4125.5</v>
      </c>
      <c r="N4131" s="34">
        <v>21.1</v>
      </c>
      <c r="O4131" s="32">
        <f t="shared" si="384"/>
        <v>69.98</v>
      </c>
      <c r="P4131" s="37">
        <f t="shared" si="389"/>
        <v>83.975999999999999</v>
      </c>
      <c r="Q4131" s="32">
        <f t="shared" si="385"/>
        <v>-14.980000000000004</v>
      </c>
      <c r="R4131" s="32">
        <f t="shared" si="386"/>
        <v>-28.975999999999999</v>
      </c>
      <c r="S4131" s="26">
        <f t="shared" si="387"/>
        <v>0</v>
      </c>
      <c r="T4131" s="26">
        <f t="shared" si="388"/>
        <v>0</v>
      </c>
    </row>
    <row r="4132" spans="13:20" ht="15" x14ac:dyDescent="0.3">
      <c r="M4132" s="34">
        <v>4126.5</v>
      </c>
      <c r="N4132" s="34">
        <v>20.6</v>
      </c>
      <c r="O4132" s="32">
        <f t="shared" si="384"/>
        <v>69.080000000000013</v>
      </c>
      <c r="P4132" s="37">
        <f t="shared" si="389"/>
        <v>82.896000000000015</v>
      </c>
      <c r="Q4132" s="32">
        <f t="shared" si="385"/>
        <v>-14.080000000000013</v>
      </c>
      <c r="R4132" s="32">
        <f t="shared" si="386"/>
        <v>-27.896000000000015</v>
      </c>
      <c r="S4132" s="26">
        <f t="shared" si="387"/>
        <v>0</v>
      </c>
      <c r="T4132" s="26">
        <f t="shared" si="388"/>
        <v>0</v>
      </c>
    </row>
    <row r="4133" spans="13:20" ht="15" x14ac:dyDescent="0.3">
      <c r="M4133" s="34">
        <v>4127.5</v>
      </c>
      <c r="N4133" s="34">
        <v>20</v>
      </c>
      <c r="O4133" s="32">
        <f t="shared" si="384"/>
        <v>68</v>
      </c>
      <c r="P4133" s="37">
        <f t="shared" si="389"/>
        <v>81.599999999999994</v>
      </c>
      <c r="Q4133" s="32">
        <f t="shared" si="385"/>
        <v>-13</v>
      </c>
      <c r="R4133" s="32">
        <f t="shared" si="386"/>
        <v>-26.599999999999994</v>
      </c>
      <c r="S4133" s="26">
        <f t="shared" si="387"/>
        <v>0</v>
      </c>
      <c r="T4133" s="26">
        <f t="shared" si="388"/>
        <v>0</v>
      </c>
    </row>
    <row r="4134" spans="13:20" ht="15" x14ac:dyDescent="0.3">
      <c r="M4134" s="34">
        <v>4128.5</v>
      </c>
      <c r="N4134" s="34">
        <v>20</v>
      </c>
      <c r="O4134" s="32">
        <f t="shared" si="384"/>
        <v>68</v>
      </c>
      <c r="P4134" s="37">
        <f t="shared" si="389"/>
        <v>81.599999999999994</v>
      </c>
      <c r="Q4134" s="32">
        <f t="shared" si="385"/>
        <v>-13</v>
      </c>
      <c r="R4134" s="32">
        <f t="shared" si="386"/>
        <v>-26.599999999999994</v>
      </c>
      <c r="S4134" s="26">
        <f t="shared" si="387"/>
        <v>0</v>
      </c>
      <c r="T4134" s="26">
        <f t="shared" si="388"/>
        <v>0</v>
      </c>
    </row>
    <row r="4135" spans="13:20" ht="15" x14ac:dyDescent="0.3">
      <c r="M4135" s="34">
        <v>4129.5</v>
      </c>
      <c r="N4135" s="34">
        <v>20</v>
      </c>
      <c r="O4135" s="32">
        <f t="shared" si="384"/>
        <v>68</v>
      </c>
      <c r="P4135" s="37">
        <f t="shared" si="389"/>
        <v>81.599999999999994</v>
      </c>
      <c r="Q4135" s="32">
        <f t="shared" si="385"/>
        <v>-13</v>
      </c>
      <c r="R4135" s="32">
        <f t="shared" si="386"/>
        <v>-26.599999999999994</v>
      </c>
      <c r="S4135" s="26">
        <f t="shared" si="387"/>
        <v>0</v>
      </c>
      <c r="T4135" s="26">
        <f t="shared" si="388"/>
        <v>0</v>
      </c>
    </row>
    <row r="4136" spans="13:20" ht="15" x14ac:dyDescent="0.3">
      <c r="M4136" s="34">
        <v>4130.5</v>
      </c>
      <c r="N4136" s="34">
        <v>20</v>
      </c>
      <c r="O4136" s="32">
        <f t="shared" si="384"/>
        <v>68</v>
      </c>
      <c r="P4136" s="37">
        <f t="shared" si="389"/>
        <v>81.599999999999994</v>
      </c>
      <c r="Q4136" s="32">
        <f t="shared" si="385"/>
        <v>-13</v>
      </c>
      <c r="R4136" s="32">
        <f t="shared" si="386"/>
        <v>-26.599999999999994</v>
      </c>
      <c r="S4136" s="26">
        <f t="shared" si="387"/>
        <v>0</v>
      </c>
      <c r="T4136" s="26">
        <f t="shared" si="388"/>
        <v>0</v>
      </c>
    </row>
    <row r="4137" spans="13:20" ht="15" x14ac:dyDescent="0.3">
      <c r="M4137" s="34">
        <v>4131.5</v>
      </c>
      <c r="N4137" s="34">
        <v>20</v>
      </c>
      <c r="O4137" s="32">
        <f t="shared" si="384"/>
        <v>68</v>
      </c>
      <c r="P4137" s="37">
        <f t="shared" si="389"/>
        <v>81.599999999999994</v>
      </c>
      <c r="Q4137" s="32">
        <f t="shared" si="385"/>
        <v>-13</v>
      </c>
      <c r="R4137" s="32">
        <f t="shared" si="386"/>
        <v>-26.599999999999994</v>
      </c>
      <c r="S4137" s="26">
        <f t="shared" si="387"/>
        <v>0</v>
      </c>
      <c r="T4137" s="26">
        <f t="shared" si="388"/>
        <v>0</v>
      </c>
    </row>
    <row r="4138" spans="13:20" ht="15" x14ac:dyDescent="0.3">
      <c r="M4138" s="34">
        <v>4132.5</v>
      </c>
      <c r="N4138" s="34">
        <v>20</v>
      </c>
      <c r="O4138" s="32">
        <f t="shared" si="384"/>
        <v>68</v>
      </c>
      <c r="P4138" s="37">
        <f t="shared" si="389"/>
        <v>81.599999999999994</v>
      </c>
      <c r="Q4138" s="32">
        <f t="shared" si="385"/>
        <v>-13</v>
      </c>
      <c r="R4138" s="32">
        <f t="shared" si="386"/>
        <v>-26.599999999999994</v>
      </c>
      <c r="S4138" s="26">
        <f t="shared" si="387"/>
        <v>0</v>
      </c>
      <c r="T4138" s="26">
        <f t="shared" si="388"/>
        <v>0</v>
      </c>
    </row>
    <row r="4139" spans="13:20" ht="15" x14ac:dyDescent="0.3">
      <c r="M4139" s="34">
        <v>4133.5</v>
      </c>
      <c r="N4139" s="34">
        <v>20.6</v>
      </c>
      <c r="O4139" s="32">
        <f t="shared" si="384"/>
        <v>69.080000000000013</v>
      </c>
      <c r="P4139" s="37">
        <f t="shared" si="389"/>
        <v>82.896000000000015</v>
      </c>
      <c r="Q4139" s="32">
        <f t="shared" si="385"/>
        <v>-14.080000000000013</v>
      </c>
      <c r="R4139" s="32">
        <f t="shared" si="386"/>
        <v>-27.896000000000015</v>
      </c>
      <c r="S4139" s="26">
        <f t="shared" si="387"/>
        <v>0</v>
      </c>
      <c r="T4139" s="26">
        <f t="shared" si="388"/>
        <v>0</v>
      </c>
    </row>
    <row r="4140" spans="13:20" ht="15" x14ac:dyDescent="0.3">
      <c r="M4140" s="34">
        <v>4134.5</v>
      </c>
      <c r="N4140" s="34">
        <v>22.2</v>
      </c>
      <c r="O4140" s="32">
        <f t="shared" si="384"/>
        <v>71.960000000000008</v>
      </c>
      <c r="P4140" s="37">
        <f t="shared" si="389"/>
        <v>86.352000000000004</v>
      </c>
      <c r="Q4140" s="32">
        <f t="shared" si="385"/>
        <v>-16.960000000000008</v>
      </c>
      <c r="R4140" s="32">
        <f t="shared" si="386"/>
        <v>-31.352000000000004</v>
      </c>
      <c r="S4140" s="26">
        <f t="shared" si="387"/>
        <v>0</v>
      </c>
      <c r="T4140" s="26">
        <f t="shared" si="388"/>
        <v>0</v>
      </c>
    </row>
    <row r="4141" spans="13:20" ht="15" x14ac:dyDescent="0.3">
      <c r="M4141" s="34">
        <v>4135.5</v>
      </c>
      <c r="N4141" s="34">
        <v>23.9</v>
      </c>
      <c r="O4141" s="32">
        <f t="shared" si="384"/>
        <v>75.02</v>
      </c>
      <c r="P4141" s="37">
        <f t="shared" si="389"/>
        <v>90.023999999999987</v>
      </c>
      <c r="Q4141" s="32">
        <f t="shared" si="385"/>
        <v>-20.019999999999996</v>
      </c>
      <c r="R4141" s="32">
        <f t="shared" si="386"/>
        <v>-35.023999999999987</v>
      </c>
      <c r="S4141" s="26">
        <f t="shared" si="387"/>
        <v>0</v>
      </c>
      <c r="T4141" s="26">
        <f t="shared" si="388"/>
        <v>0</v>
      </c>
    </row>
    <row r="4142" spans="13:20" ht="15" x14ac:dyDescent="0.3">
      <c r="M4142" s="34">
        <v>4136.5</v>
      </c>
      <c r="N4142" s="34">
        <v>25.6</v>
      </c>
      <c r="O4142" s="32">
        <f t="shared" si="384"/>
        <v>78.080000000000013</v>
      </c>
      <c r="P4142" s="37">
        <f t="shared" si="389"/>
        <v>93.696000000000012</v>
      </c>
      <c r="Q4142" s="32">
        <f t="shared" si="385"/>
        <v>-23.080000000000013</v>
      </c>
      <c r="R4142" s="32">
        <f t="shared" si="386"/>
        <v>-38.696000000000012</v>
      </c>
      <c r="S4142" s="26">
        <f t="shared" si="387"/>
        <v>0</v>
      </c>
      <c r="T4142" s="26">
        <f t="shared" si="388"/>
        <v>0</v>
      </c>
    </row>
    <row r="4143" spans="13:20" ht="15" x14ac:dyDescent="0.3">
      <c r="M4143" s="34">
        <v>4137.5</v>
      </c>
      <c r="N4143" s="34">
        <v>27.8</v>
      </c>
      <c r="O4143" s="32">
        <f t="shared" si="384"/>
        <v>82.039999999999992</v>
      </c>
      <c r="P4143" s="37">
        <f t="shared" si="389"/>
        <v>98.447999999999993</v>
      </c>
      <c r="Q4143" s="32">
        <f t="shared" si="385"/>
        <v>-27.039999999999992</v>
      </c>
      <c r="R4143" s="32">
        <f t="shared" si="386"/>
        <v>-43.447999999999993</v>
      </c>
      <c r="S4143" s="26">
        <f t="shared" si="387"/>
        <v>0</v>
      </c>
      <c r="T4143" s="26">
        <f t="shared" si="388"/>
        <v>0</v>
      </c>
    </row>
    <row r="4144" spans="13:20" ht="15" x14ac:dyDescent="0.3">
      <c r="M4144" s="34">
        <v>4138.5</v>
      </c>
      <c r="N4144" s="34">
        <v>27.8</v>
      </c>
      <c r="O4144" s="32">
        <f t="shared" si="384"/>
        <v>82.039999999999992</v>
      </c>
      <c r="P4144" s="37">
        <f t="shared" si="389"/>
        <v>98.447999999999993</v>
      </c>
      <c r="Q4144" s="32">
        <f t="shared" si="385"/>
        <v>-27.039999999999992</v>
      </c>
      <c r="R4144" s="32">
        <f t="shared" si="386"/>
        <v>-43.447999999999993</v>
      </c>
      <c r="S4144" s="26">
        <f t="shared" si="387"/>
        <v>0</v>
      </c>
      <c r="T4144" s="26">
        <f t="shared" si="388"/>
        <v>0</v>
      </c>
    </row>
    <row r="4145" spans="13:20" ht="15" x14ac:dyDescent="0.3">
      <c r="M4145" s="34">
        <v>4139.5</v>
      </c>
      <c r="N4145" s="34">
        <v>26.1</v>
      </c>
      <c r="O4145" s="32">
        <f t="shared" si="384"/>
        <v>78.98</v>
      </c>
      <c r="P4145" s="37">
        <f t="shared" si="389"/>
        <v>94.775999999999996</v>
      </c>
      <c r="Q4145" s="32">
        <f t="shared" si="385"/>
        <v>-23.980000000000004</v>
      </c>
      <c r="R4145" s="32">
        <f t="shared" si="386"/>
        <v>-39.775999999999996</v>
      </c>
      <c r="S4145" s="26">
        <f t="shared" si="387"/>
        <v>0</v>
      </c>
      <c r="T4145" s="26">
        <f t="shared" si="388"/>
        <v>0</v>
      </c>
    </row>
    <row r="4146" spans="13:20" ht="15" x14ac:dyDescent="0.3">
      <c r="M4146" s="34">
        <v>4140.5</v>
      </c>
      <c r="N4146" s="34">
        <v>25</v>
      </c>
      <c r="O4146" s="32">
        <f t="shared" si="384"/>
        <v>77</v>
      </c>
      <c r="P4146" s="37">
        <f t="shared" si="389"/>
        <v>92.399999999999991</v>
      </c>
      <c r="Q4146" s="32">
        <f t="shared" si="385"/>
        <v>-22</v>
      </c>
      <c r="R4146" s="32">
        <f t="shared" si="386"/>
        <v>-37.399999999999991</v>
      </c>
      <c r="S4146" s="26">
        <f t="shared" si="387"/>
        <v>0</v>
      </c>
      <c r="T4146" s="26">
        <f t="shared" si="388"/>
        <v>0</v>
      </c>
    </row>
    <row r="4147" spans="13:20" ht="15" x14ac:dyDescent="0.3">
      <c r="M4147" s="34">
        <v>4141.5</v>
      </c>
      <c r="N4147" s="34">
        <v>23.3</v>
      </c>
      <c r="O4147" s="32">
        <f t="shared" si="384"/>
        <v>73.94</v>
      </c>
      <c r="P4147" s="37">
        <f t="shared" si="389"/>
        <v>88.727999999999994</v>
      </c>
      <c r="Q4147" s="32">
        <f t="shared" si="385"/>
        <v>-18.939999999999998</v>
      </c>
      <c r="R4147" s="32">
        <f t="shared" si="386"/>
        <v>-33.727999999999994</v>
      </c>
      <c r="S4147" s="26">
        <f t="shared" si="387"/>
        <v>0</v>
      </c>
      <c r="T4147" s="26">
        <f t="shared" si="388"/>
        <v>0</v>
      </c>
    </row>
    <row r="4148" spans="13:20" ht="15" x14ac:dyDescent="0.3">
      <c r="M4148" s="34">
        <v>4142.5</v>
      </c>
      <c r="N4148" s="34">
        <v>21.7</v>
      </c>
      <c r="O4148" s="32">
        <f t="shared" si="384"/>
        <v>71.06</v>
      </c>
      <c r="P4148" s="37">
        <f t="shared" si="389"/>
        <v>85.272000000000006</v>
      </c>
      <c r="Q4148" s="32">
        <f t="shared" si="385"/>
        <v>-16.060000000000002</v>
      </c>
      <c r="R4148" s="32">
        <f t="shared" si="386"/>
        <v>-30.272000000000006</v>
      </c>
      <c r="S4148" s="26">
        <f t="shared" si="387"/>
        <v>0</v>
      </c>
      <c r="T4148" s="26">
        <f t="shared" si="388"/>
        <v>0</v>
      </c>
    </row>
    <row r="4149" spans="13:20" ht="15" x14ac:dyDescent="0.3">
      <c r="M4149" s="34">
        <v>4143.5</v>
      </c>
      <c r="N4149" s="34">
        <v>21.1</v>
      </c>
      <c r="O4149" s="32">
        <f t="shared" si="384"/>
        <v>69.98</v>
      </c>
      <c r="P4149" s="37">
        <f t="shared" si="389"/>
        <v>83.975999999999999</v>
      </c>
      <c r="Q4149" s="32">
        <f t="shared" si="385"/>
        <v>-14.980000000000004</v>
      </c>
      <c r="R4149" s="32">
        <f t="shared" si="386"/>
        <v>-28.975999999999999</v>
      </c>
      <c r="S4149" s="26">
        <f t="shared" si="387"/>
        <v>0</v>
      </c>
      <c r="T4149" s="26">
        <f t="shared" si="388"/>
        <v>0</v>
      </c>
    </row>
    <row r="4150" spans="13:20" ht="15" x14ac:dyDescent="0.3">
      <c r="M4150" s="34">
        <v>4144.5</v>
      </c>
      <c r="N4150" s="34">
        <v>20.6</v>
      </c>
      <c r="O4150" s="32">
        <f t="shared" si="384"/>
        <v>69.080000000000013</v>
      </c>
      <c r="P4150" s="37">
        <f t="shared" si="389"/>
        <v>82.896000000000015</v>
      </c>
      <c r="Q4150" s="32">
        <f t="shared" si="385"/>
        <v>-14.080000000000013</v>
      </c>
      <c r="R4150" s="32">
        <f t="shared" si="386"/>
        <v>-27.896000000000015</v>
      </c>
      <c r="S4150" s="26">
        <f t="shared" si="387"/>
        <v>0</v>
      </c>
      <c r="T4150" s="26">
        <f t="shared" si="388"/>
        <v>0</v>
      </c>
    </row>
    <row r="4151" spans="13:20" ht="15" x14ac:dyDescent="0.3">
      <c r="M4151" s="34">
        <v>4145.5</v>
      </c>
      <c r="N4151" s="34">
        <v>18.899999999999999</v>
      </c>
      <c r="O4151" s="32">
        <f t="shared" si="384"/>
        <v>66.02</v>
      </c>
      <c r="P4151" s="37">
        <f t="shared" si="389"/>
        <v>79.22399999999999</v>
      </c>
      <c r="Q4151" s="32">
        <f t="shared" si="385"/>
        <v>-11.019999999999996</v>
      </c>
      <c r="R4151" s="32">
        <f t="shared" si="386"/>
        <v>-24.22399999999999</v>
      </c>
      <c r="S4151" s="26">
        <f t="shared" si="387"/>
        <v>0</v>
      </c>
      <c r="T4151" s="26">
        <f t="shared" si="388"/>
        <v>0</v>
      </c>
    </row>
    <row r="4152" spans="13:20" ht="15" x14ac:dyDescent="0.3">
      <c r="M4152" s="34">
        <v>4146.5</v>
      </c>
      <c r="N4152" s="34">
        <v>18.3</v>
      </c>
      <c r="O4152" s="32">
        <f t="shared" si="384"/>
        <v>64.94</v>
      </c>
      <c r="P4152" s="37">
        <f t="shared" si="389"/>
        <v>77.927999999999997</v>
      </c>
      <c r="Q4152" s="32">
        <f t="shared" si="385"/>
        <v>-9.9399999999999977</v>
      </c>
      <c r="R4152" s="32">
        <f t="shared" si="386"/>
        <v>-22.927999999999997</v>
      </c>
      <c r="S4152" s="26">
        <f t="shared" si="387"/>
        <v>0</v>
      </c>
      <c r="T4152" s="26">
        <f t="shared" si="388"/>
        <v>0</v>
      </c>
    </row>
    <row r="4153" spans="13:20" ht="15" x14ac:dyDescent="0.3">
      <c r="M4153" s="34">
        <v>4147.5</v>
      </c>
      <c r="N4153" s="34">
        <v>17.2</v>
      </c>
      <c r="O4153" s="32">
        <f t="shared" si="384"/>
        <v>62.96</v>
      </c>
      <c r="P4153" s="37">
        <f t="shared" si="389"/>
        <v>75.551999999999992</v>
      </c>
      <c r="Q4153" s="32">
        <f t="shared" si="385"/>
        <v>-7.9600000000000009</v>
      </c>
      <c r="R4153" s="32">
        <f t="shared" si="386"/>
        <v>-20.551999999999992</v>
      </c>
      <c r="S4153" s="26">
        <f t="shared" si="387"/>
        <v>0</v>
      </c>
      <c r="T4153" s="26">
        <f t="shared" si="388"/>
        <v>0</v>
      </c>
    </row>
    <row r="4154" spans="13:20" ht="15" x14ac:dyDescent="0.3">
      <c r="M4154" s="34">
        <v>4148.5</v>
      </c>
      <c r="N4154" s="34">
        <v>17.2</v>
      </c>
      <c r="O4154" s="32">
        <f t="shared" si="384"/>
        <v>62.96</v>
      </c>
      <c r="P4154" s="37">
        <f t="shared" si="389"/>
        <v>75.551999999999992</v>
      </c>
      <c r="Q4154" s="32">
        <f t="shared" si="385"/>
        <v>-7.9600000000000009</v>
      </c>
      <c r="R4154" s="32">
        <f t="shared" si="386"/>
        <v>-20.551999999999992</v>
      </c>
      <c r="S4154" s="26">
        <f t="shared" si="387"/>
        <v>0</v>
      </c>
      <c r="T4154" s="26">
        <f t="shared" si="388"/>
        <v>0</v>
      </c>
    </row>
    <row r="4155" spans="13:20" ht="15" x14ac:dyDescent="0.3">
      <c r="M4155" s="34">
        <v>4149.5</v>
      </c>
      <c r="N4155" s="34">
        <v>17.2</v>
      </c>
      <c r="O4155" s="32">
        <f t="shared" si="384"/>
        <v>62.96</v>
      </c>
      <c r="P4155" s="37">
        <f t="shared" si="389"/>
        <v>75.551999999999992</v>
      </c>
      <c r="Q4155" s="32">
        <f t="shared" si="385"/>
        <v>-7.9600000000000009</v>
      </c>
      <c r="R4155" s="32">
        <f t="shared" si="386"/>
        <v>-20.551999999999992</v>
      </c>
      <c r="S4155" s="26">
        <f t="shared" si="387"/>
        <v>0</v>
      </c>
      <c r="T4155" s="26">
        <f t="shared" si="388"/>
        <v>0</v>
      </c>
    </row>
    <row r="4156" spans="13:20" ht="15" x14ac:dyDescent="0.3">
      <c r="M4156" s="34">
        <v>4150.5</v>
      </c>
      <c r="N4156" s="34">
        <v>17.2</v>
      </c>
      <c r="O4156" s="32">
        <f t="shared" si="384"/>
        <v>62.96</v>
      </c>
      <c r="P4156" s="37">
        <f t="shared" si="389"/>
        <v>75.551999999999992</v>
      </c>
      <c r="Q4156" s="32">
        <f t="shared" si="385"/>
        <v>-7.9600000000000009</v>
      </c>
      <c r="R4156" s="32">
        <f t="shared" si="386"/>
        <v>-20.551999999999992</v>
      </c>
      <c r="S4156" s="26">
        <f t="shared" si="387"/>
        <v>0</v>
      </c>
      <c r="T4156" s="26">
        <f t="shared" si="388"/>
        <v>0</v>
      </c>
    </row>
    <row r="4157" spans="13:20" ht="15" x14ac:dyDescent="0.3">
      <c r="M4157" s="34">
        <v>4151.5</v>
      </c>
      <c r="N4157" s="34">
        <v>17.2</v>
      </c>
      <c r="O4157" s="32">
        <f t="shared" si="384"/>
        <v>62.96</v>
      </c>
      <c r="P4157" s="37">
        <f t="shared" si="389"/>
        <v>75.551999999999992</v>
      </c>
      <c r="Q4157" s="32">
        <f t="shared" si="385"/>
        <v>-7.9600000000000009</v>
      </c>
      <c r="R4157" s="32">
        <f t="shared" si="386"/>
        <v>-20.551999999999992</v>
      </c>
      <c r="S4157" s="26">
        <f t="shared" si="387"/>
        <v>0</v>
      </c>
      <c r="T4157" s="26">
        <f t="shared" si="388"/>
        <v>0</v>
      </c>
    </row>
    <row r="4158" spans="13:20" ht="15" x14ac:dyDescent="0.3">
      <c r="M4158" s="34">
        <v>4152.5</v>
      </c>
      <c r="N4158" s="34">
        <v>16.7</v>
      </c>
      <c r="O4158" s="32">
        <f t="shared" si="384"/>
        <v>62.06</v>
      </c>
      <c r="P4158" s="37">
        <f t="shared" si="389"/>
        <v>74.471999999999994</v>
      </c>
      <c r="Q4158" s="32">
        <f t="shared" si="385"/>
        <v>-7.0600000000000023</v>
      </c>
      <c r="R4158" s="32">
        <f t="shared" si="386"/>
        <v>-19.471999999999994</v>
      </c>
      <c r="S4158" s="26">
        <f t="shared" si="387"/>
        <v>0</v>
      </c>
      <c r="T4158" s="26">
        <f t="shared" si="388"/>
        <v>0</v>
      </c>
    </row>
    <row r="4159" spans="13:20" ht="15" x14ac:dyDescent="0.3">
      <c r="M4159" s="34">
        <v>4153.5</v>
      </c>
      <c r="N4159" s="34">
        <v>16.100000000000001</v>
      </c>
      <c r="O4159" s="32">
        <f t="shared" si="384"/>
        <v>60.980000000000004</v>
      </c>
      <c r="P4159" s="37">
        <f t="shared" si="389"/>
        <v>73.176000000000002</v>
      </c>
      <c r="Q4159" s="32">
        <f t="shared" si="385"/>
        <v>-5.980000000000004</v>
      </c>
      <c r="R4159" s="32">
        <f t="shared" si="386"/>
        <v>-18.176000000000002</v>
      </c>
      <c r="S4159" s="26">
        <f t="shared" si="387"/>
        <v>0</v>
      </c>
      <c r="T4159" s="26">
        <f t="shared" si="388"/>
        <v>0</v>
      </c>
    </row>
    <row r="4160" spans="13:20" ht="15" x14ac:dyDescent="0.3">
      <c r="M4160" s="34">
        <v>4154.5</v>
      </c>
      <c r="N4160" s="34">
        <v>16.7</v>
      </c>
      <c r="O4160" s="32">
        <f t="shared" si="384"/>
        <v>62.06</v>
      </c>
      <c r="P4160" s="37">
        <f t="shared" si="389"/>
        <v>74.471999999999994</v>
      </c>
      <c r="Q4160" s="32">
        <f t="shared" si="385"/>
        <v>-7.0600000000000023</v>
      </c>
      <c r="R4160" s="32">
        <f t="shared" si="386"/>
        <v>-19.471999999999994</v>
      </c>
      <c r="S4160" s="26">
        <f t="shared" si="387"/>
        <v>0</v>
      </c>
      <c r="T4160" s="26">
        <f t="shared" si="388"/>
        <v>0</v>
      </c>
    </row>
    <row r="4161" spans="13:20" ht="15" x14ac:dyDescent="0.3">
      <c r="M4161" s="34">
        <v>4155.5</v>
      </c>
      <c r="N4161" s="34">
        <v>16</v>
      </c>
      <c r="O4161" s="32">
        <f t="shared" si="384"/>
        <v>60.8</v>
      </c>
      <c r="P4161" s="37">
        <f t="shared" si="389"/>
        <v>72.959999999999994</v>
      </c>
      <c r="Q4161" s="32">
        <f t="shared" si="385"/>
        <v>-5.7999999999999972</v>
      </c>
      <c r="R4161" s="32">
        <f t="shared" si="386"/>
        <v>-17.959999999999994</v>
      </c>
      <c r="S4161" s="26">
        <f t="shared" si="387"/>
        <v>0</v>
      </c>
      <c r="T4161" s="26">
        <f t="shared" si="388"/>
        <v>0</v>
      </c>
    </row>
    <row r="4162" spans="13:20" ht="15" x14ac:dyDescent="0.3">
      <c r="M4162" s="34">
        <v>4156.5</v>
      </c>
      <c r="N4162" s="34">
        <v>16.100000000000001</v>
      </c>
      <c r="O4162" s="32">
        <f t="shared" si="384"/>
        <v>60.980000000000004</v>
      </c>
      <c r="P4162" s="37">
        <f t="shared" si="389"/>
        <v>73.176000000000002</v>
      </c>
      <c r="Q4162" s="32">
        <f t="shared" si="385"/>
        <v>-5.980000000000004</v>
      </c>
      <c r="R4162" s="32">
        <f t="shared" si="386"/>
        <v>-18.176000000000002</v>
      </c>
      <c r="S4162" s="26">
        <f t="shared" si="387"/>
        <v>0</v>
      </c>
      <c r="T4162" s="26">
        <f t="shared" si="388"/>
        <v>0</v>
      </c>
    </row>
    <row r="4163" spans="13:20" ht="15" x14ac:dyDescent="0.3">
      <c r="M4163" s="34">
        <v>4157.5</v>
      </c>
      <c r="N4163" s="34">
        <v>16.100000000000001</v>
      </c>
      <c r="O4163" s="32">
        <f t="shared" si="384"/>
        <v>60.980000000000004</v>
      </c>
      <c r="P4163" s="37">
        <f t="shared" si="389"/>
        <v>73.176000000000002</v>
      </c>
      <c r="Q4163" s="32">
        <f t="shared" si="385"/>
        <v>-5.980000000000004</v>
      </c>
      <c r="R4163" s="32">
        <f t="shared" si="386"/>
        <v>-18.176000000000002</v>
      </c>
      <c r="S4163" s="26">
        <f t="shared" si="387"/>
        <v>0</v>
      </c>
      <c r="T4163" s="26">
        <f t="shared" si="388"/>
        <v>0</v>
      </c>
    </row>
    <row r="4164" spans="13:20" ht="15" x14ac:dyDescent="0.3">
      <c r="M4164" s="34">
        <v>4158.5</v>
      </c>
      <c r="N4164" s="34">
        <v>15.6</v>
      </c>
      <c r="O4164" s="32">
        <f t="shared" si="384"/>
        <v>60.08</v>
      </c>
      <c r="P4164" s="37">
        <f t="shared" si="389"/>
        <v>72.095999999999989</v>
      </c>
      <c r="Q4164" s="32">
        <f t="shared" si="385"/>
        <v>-5.0799999999999983</v>
      </c>
      <c r="R4164" s="32">
        <f t="shared" si="386"/>
        <v>-17.095999999999989</v>
      </c>
      <c r="S4164" s="26">
        <f t="shared" si="387"/>
        <v>0</v>
      </c>
      <c r="T4164" s="26">
        <f t="shared" si="388"/>
        <v>0</v>
      </c>
    </row>
    <row r="4165" spans="13:20" ht="15" x14ac:dyDescent="0.3">
      <c r="M4165" s="34">
        <v>4159.5</v>
      </c>
      <c r="N4165" s="34">
        <v>17.2</v>
      </c>
      <c r="O4165" s="32">
        <f t="shared" si="384"/>
        <v>62.96</v>
      </c>
      <c r="P4165" s="37">
        <f t="shared" si="389"/>
        <v>75.551999999999992</v>
      </c>
      <c r="Q4165" s="32">
        <f t="shared" si="385"/>
        <v>-7.9600000000000009</v>
      </c>
      <c r="R4165" s="32">
        <f t="shared" si="386"/>
        <v>-20.551999999999992</v>
      </c>
      <c r="S4165" s="26">
        <f t="shared" si="387"/>
        <v>0</v>
      </c>
      <c r="T4165" s="26">
        <f t="shared" si="388"/>
        <v>0</v>
      </c>
    </row>
    <row r="4166" spans="13:20" ht="15" x14ac:dyDescent="0.3">
      <c r="M4166" s="34">
        <v>4160.5</v>
      </c>
      <c r="N4166" s="34">
        <v>18.899999999999999</v>
      </c>
      <c r="O4166" s="32">
        <f t="shared" ref="O4166:O4229" si="390">CONVERT(N4166,"C","F")</f>
        <v>66.02</v>
      </c>
      <c r="P4166" s="37">
        <f t="shared" si="389"/>
        <v>79.22399999999999</v>
      </c>
      <c r="Q4166" s="32">
        <f t="shared" ref="Q4166:Q4229" si="391">$L$3-O4166</f>
        <v>-11.019999999999996</v>
      </c>
      <c r="R4166" s="32">
        <f t="shared" ref="R4166:R4229" si="392">$L$3-P4166</f>
        <v>-24.22399999999999</v>
      </c>
      <c r="S4166" s="26">
        <f t="shared" ref="S4166:S4229" si="393">IF(O4166&lt;=$L$3, 1, 0)</f>
        <v>0</v>
      </c>
      <c r="T4166" s="26">
        <f t="shared" ref="T4166:T4229" si="394">IF(P4166&lt;=$L$3, 1, 0)</f>
        <v>0</v>
      </c>
    </row>
    <row r="4167" spans="13:20" ht="15" x14ac:dyDescent="0.3">
      <c r="M4167" s="34">
        <v>4161.5</v>
      </c>
      <c r="N4167" s="34">
        <v>20</v>
      </c>
      <c r="O4167" s="32">
        <f t="shared" si="390"/>
        <v>68</v>
      </c>
      <c r="P4167" s="37">
        <f t="shared" ref="P4167:P4230" si="395">O4167*1.2</f>
        <v>81.599999999999994</v>
      </c>
      <c r="Q4167" s="32">
        <f t="shared" si="391"/>
        <v>-13</v>
      </c>
      <c r="R4167" s="32">
        <f t="shared" si="392"/>
        <v>-26.599999999999994</v>
      </c>
      <c r="S4167" s="26">
        <f t="shared" si="393"/>
        <v>0</v>
      </c>
      <c r="T4167" s="26">
        <f t="shared" si="394"/>
        <v>0</v>
      </c>
    </row>
    <row r="4168" spans="13:20" ht="15" x14ac:dyDescent="0.3">
      <c r="M4168" s="34">
        <v>4162.5</v>
      </c>
      <c r="N4168" s="34">
        <v>21.7</v>
      </c>
      <c r="O4168" s="32">
        <f t="shared" si="390"/>
        <v>71.06</v>
      </c>
      <c r="P4168" s="37">
        <f t="shared" si="395"/>
        <v>85.272000000000006</v>
      </c>
      <c r="Q4168" s="32">
        <f t="shared" si="391"/>
        <v>-16.060000000000002</v>
      </c>
      <c r="R4168" s="32">
        <f t="shared" si="392"/>
        <v>-30.272000000000006</v>
      </c>
      <c r="S4168" s="26">
        <f t="shared" si="393"/>
        <v>0</v>
      </c>
      <c r="T4168" s="26">
        <f t="shared" si="394"/>
        <v>0</v>
      </c>
    </row>
    <row r="4169" spans="13:20" ht="15" x14ac:dyDescent="0.3">
      <c r="M4169" s="34">
        <v>4163.5</v>
      </c>
      <c r="N4169" s="34">
        <v>23.3</v>
      </c>
      <c r="O4169" s="32">
        <f t="shared" si="390"/>
        <v>73.94</v>
      </c>
      <c r="P4169" s="37">
        <f t="shared" si="395"/>
        <v>88.727999999999994</v>
      </c>
      <c r="Q4169" s="32">
        <f t="shared" si="391"/>
        <v>-18.939999999999998</v>
      </c>
      <c r="R4169" s="32">
        <f t="shared" si="392"/>
        <v>-33.727999999999994</v>
      </c>
      <c r="S4169" s="26">
        <f t="shared" si="393"/>
        <v>0</v>
      </c>
      <c r="T4169" s="26">
        <f t="shared" si="394"/>
        <v>0</v>
      </c>
    </row>
    <row r="4170" spans="13:20" ht="15" x14ac:dyDescent="0.3">
      <c r="M4170" s="34">
        <v>4164.5</v>
      </c>
      <c r="N4170" s="34">
        <v>22.8</v>
      </c>
      <c r="O4170" s="32">
        <f t="shared" si="390"/>
        <v>73.039999999999992</v>
      </c>
      <c r="P4170" s="37">
        <f t="shared" si="395"/>
        <v>87.647999999999982</v>
      </c>
      <c r="Q4170" s="32">
        <f t="shared" si="391"/>
        <v>-18.039999999999992</v>
      </c>
      <c r="R4170" s="32">
        <f t="shared" si="392"/>
        <v>-32.647999999999982</v>
      </c>
      <c r="S4170" s="26">
        <f t="shared" si="393"/>
        <v>0</v>
      </c>
      <c r="T4170" s="26">
        <f t="shared" si="394"/>
        <v>0</v>
      </c>
    </row>
    <row r="4171" spans="13:20" ht="15" x14ac:dyDescent="0.3">
      <c r="M4171" s="34">
        <v>4165.5</v>
      </c>
      <c r="N4171" s="34">
        <v>20.6</v>
      </c>
      <c r="O4171" s="32">
        <f t="shared" si="390"/>
        <v>69.080000000000013</v>
      </c>
      <c r="P4171" s="37">
        <f t="shared" si="395"/>
        <v>82.896000000000015</v>
      </c>
      <c r="Q4171" s="32">
        <f t="shared" si="391"/>
        <v>-14.080000000000013</v>
      </c>
      <c r="R4171" s="32">
        <f t="shared" si="392"/>
        <v>-27.896000000000015</v>
      </c>
      <c r="S4171" s="26">
        <f t="shared" si="393"/>
        <v>0</v>
      </c>
      <c r="T4171" s="26">
        <f t="shared" si="394"/>
        <v>0</v>
      </c>
    </row>
    <row r="4172" spans="13:20" ht="15" x14ac:dyDescent="0.3">
      <c r="M4172" s="34">
        <v>4166.5</v>
      </c>
      <c r="N4172" s="34">
        <v>21.7</v>
      </c>
      <c r="O4172" s="32">
        <f t="shared" si="390"/>
        <v>71.06</v>
      </c>
      <c r="P4172" s="37">
        <f t="shared" si="395"/>
        <v>85.272000000000006</v>
      </c>
      <c r="Q4172" s="32">
        <f t="shared" si="391"/>
        <v>-16.060000000000002</v>
      </c>
      <c r="R4172" s="32">
        <f t="shared" si="392"/>
        <v>-30.272000000000006</v>
      </c>
      <c r="S4172" s="26">
        <f t="shared" si="393"/>
        <v>0</v>
      </c>
      <c r="T4172" s="26">
        <f t="shared" si="394"/>
        <v>0</v>
      </c>
    </row>
    <row r="4173" spans="13:20" ht="15" x14ac:dyDescent="0.3">
      <c r="M4173" s="34">
        <v>4167.5</v>
      </c>
      <c r="N4173" s="34">
        <v>22.2</v>
      </c>
      <c r="O4173" s="32">
        <f t="shared" si="390"/>
        <v>71.960000000000008</v>
      </c>
      <c r="P4173" s="37">
        <f t="shared" si="395"/>
        <v>86.352000000000004</v>
      </c>
      <c r="Q4173" s="32">
        <f t="shared" si="391"/>
        <v>-16.960000000000008</v>
      </c>
      <c r="R4173" s="32">
        <f t="shared" si="392"/>
        <v>-31.352000000000004</v>
      </c>
      <c r="S4173" s="26">
        <f t="shared" si="393"/>
        <v>0</v>
      </c>
      <c r="T4173" s="26">
        <f t="shared" si="394"/>
        <v>0</v>
      </c>
    </row>
    <row r="4174" spans="13:20" ht="15" x14ac:dyDescent="0.3">
      <c r="M4174" s="34">
        <v>4168.5</v>
      </c>
      <c r="N4174" s="34">
        <v>21.1</v>
      </c>
      <c r="O4174" s="32">
        <f t="shared" si="390"/>
        <v>69.98</v>
      </c>
      <c r="P4174" s="37">
        <f t="shared" si="395"/>
        <v>83.975999999999999</v>
      </c>
      <c r="Q4174" s="32">
        <f t="shared" si="391"/>
        <v>-14.980000000000004</v>
      </c>
      <c r="R4174" s="32">
        <f t="shared" si="392"/>
        <v>-28.975999999999999</v>
      </c>
      <c r="S4174" s="26">
        <f t="shared" si="393"/>
        <v>0</v>
      </c>
      <c r="T4174" s="26">
        <f t="shared" si="394"/>
        <v>0</v>
      </c>
    </row>
    <row r="4175" spans="13:20" ht="15" x14ac:dyDescent="0.3">
      <c r="M4175" s="34">
        <v>4169.5</v>
      </c>
      <c r="N4175" s="34">
        <v>24.4</v>
      </c>
      <c r="O4175" s="32">
        <f t="shared" si="390"/>
        <v>75.92</v>
      </c>
      <c r="P4175" s="37">
        <f t="shared" si="395"/>
        <v>91.103999999999999</v>
      </c>
      <c r="Q4175" s="32">
        <f t="shared" si="391"/>
        <v>-20.92</v>
      </c>
      <c r="R4175" s="32">
        <f t="shared" si="392"/>
        <v>-36.103999999999999</v>
      </c>
      <c r="S4175" s="26">
        <f t="shared" si="393"/>
        <v>0</v>
      </c>
      <c r="T4175" s="26">
        <f t="shared" si="394"/>
        <v>0</v>
      </c>
    </row>
    <row r="4176" spans="13:20" ht="15" x14ac:dyDescent="0.3">
      <c r="M4176" s="34">
        <v>4170.5</v>
      </c>
      <c r="N4176" s="34">
        <v>26.7</v>
      </c>
      <c r="O4176" s="32">
        <f t="shared" si="390"/>
        <v>80.06</v>
      </c>
      <c r="P4176" s="37">
        <f t="shared" si="395"/>
        <v>96.072000000000003</v>
      </c>
      <c r="Q4176" s="32">
        <f t="shared" si="391"/>
        <v>-25.060000000000002</v>
      </c>
      <c r="R4176" s="32">
        <f t="shared" si="392"/>
        <v>-41.072000000000003</v>
      </c>
      <c r="S4176" s="26">
        <f t="shared" si="393"/>
        <v>0</v>
      </c>
      <c r="T4176" s="26">
        <f t="shared" si="394"/>
        <v>0</v>
      </c>
    </row>
    <row r="4177" spans="13:20" ht="15" x14ac:dyDescent="0.3">
      <c r="M4177" s="34">
        <v>4171.5</v>
      </c>
      <c r="N4177" s="34">
        <v>26.1</v>
      </c>
      <c r="O4177" s="32">
        <f t="shared" si="390"/>
        <v>78.98</v>
      </c>
      <c r="P4177" s="37">
        <f t="shared" si="395"/>
        <v>94.775999999999996</v>
      </c>
      <c r="Q4177" s="32">
        <f t="shared" si="391"/>
        <v>-23.980000000000004</v>
      </c>
      <c r="R4177" s="32">
        <f t="shared" si="392"/>
        <v>-39.775999999999996</v>
      </c>
      <c r="S4177" s="26">
        <f t="shared" si="393"/>
        <v>0</v>
      </c>
      <c r="T4177" s="26">
        <f t="shared" si="394"/>
        <v>0</v>
      </c>
    </row>
    <row r="4178" spans="13:20" ht="15" x14ac:dyDescent="0.3">
      <c r="M4178" s="34">
        <v>4172.5</v>
      </c>
      <c r="N4178" s="34">
        <v>25</v>
      </c>
      <c r="O4178" s="32">
        <f t="shared" si="390"/>
        <v>77</v>
      </c>
      <c r="P4178" s="37">
        <f t="shared" si="395"/>
        <v>92.399999999999991</v>
      </c>
      <c r="Q4178" s="32">
        <f t="shared" si="391"/>
        <v>-22</v>
      </c>
      <c r="R4178" s="32">
        <f t="shared" si="392"/>
        <v>-37.399999999999991</v>
      </c>
      <c r="S4178" s="26">
        <f t="shared" si="393"/>
        <v>0</v>
      </c>
      <c r="T4178" s="26">
        <f t="shared" si="394"/>
        <v>0</v>
      </c>
    </row>
    <row r="4179" spans="13:20" ht="15" x14ac:dyDescent="0.3">
      <c r="M4179" s="34">
        <v>4173.5</v>
      </c>
      <c r="N4179" s="34">
        <v>25</v>
      </c>
      <c r="O4179" s="32">
        <f t="shared" si="390"/>
        <v>77</v>
      </c>
      <c r="P4179" s="37">
        <f t="shared" si="395"/>
        <v>92.399999999999991</v>
      </c>
      <c r="Q4179" s="32">
        <f t="shared" si="391"/>
        <v>-22</v>
      </c>
      <c r="R4179" s="32">
        <f t="shared" si="392"/>
        <v>-37.399999999999991</v>
      </c>
      <c r="S4179" s="26">
        <f t="shared" si="393"/>
        <v>0</v>
      </c>
      <c r="T4179" s="26">
        <f t="shared" si="394"/>
        <v>0</v>
      </c>
    </row>
    <row r="4180" spans="13:20" ht="15" x14ac:dyDescent="0.3">
      <c r="M4180" s="34">
        <v>4174.5</v>
      </c>
      <c r="N4180" s="34">
        <v>25</v>
      </c>
      <c r="O4180" s="32">
        <f t="shared" si="390"/>
        <v>77</v>
      </c>
      <c r="P4180" s="37">
        <f t="shared" si="395"/>
        <v>92.399999999999991</v>
      </c>
      <c r="Q4180" s="32">
        <f t="shared" si="391"/>
        <v>-22</v>
      </c>
      <c r="R4180" s="32">
        <f t="shared" si="392"/>
        <v>-37.399999999999991</v>
      </c>
      <c r="S4180" s="26">
        <f t="shared" si="393"/>
        <v>0</v>
      </c>
      <c r="T4180" s="26">
        <f t="shared" si="394"/>
        <v>0</v>
      </c>
    </row>
    <row r="4181" spans="13:20" ht="15" x14ac:dyDescent="0.3">
      <c r="M4181" s="34">
        <v>4175.5</v>
      </c>
      <c r="N4181" s="34">
        <v>23.9</v>
      </c>
      <c r="O4181" s="32">
        <f t="shared" si="390"/>
        <v>75.02</v>
      </c>
      <c r="P4181" s="37">
        <f t="shared" si="395"/>
        <v>90.023999999999987</v>
      </c>
      <c r="Q4181" s="32">
        <f t="shared" si="391"/>
        <v>-20.019999999999996</v>
      </c>
      <c r="R4181" s="32">
        <f t="shared" si="392"/>
        <v>-35.023999999999987</v>
      </c>
      <c r="S4181" s="26">
        <f t="shared" si="393"/>
        <v>0</v>
      </c>
      <c r="T4181" s="26">
        <f t="shared" si="394"/>
        <v>0</v>
      </c>
    </row>
    <row r="4182" spans="13:20" ht="15" x14ac:dyDescent="0.3">
      <c r="M4182" s="34">
        <v>4176.5</v>
      </c>
      <c r="N4182" s="34">
        <v>23.3</v>
      </c>
      <c r="O4182" s="32">
        <f t="shared" si="390"/>
        <v>73.94</v>
      </c>
      <c r="P4182" s="37">
        <f t="shared" si="395"/>
        <v>88.727999999999994</v>
      </c>
      <c r="Q4182" s="32">
        <f t="shared" si="391"/>
        <v>-18.939999999999998</v>
      </c>
      <c r="R4182" s="32">
        <f t="shared" si="392"/>
        <v>-33.727999999999994</v>
      </c>
      <c r="S4182" s="26">
        <f t="shared" si="393"/>
        <v>0</v>
      </c>
      <c r="T4182" s="26">
        <f t="shared" si="394"/>
        <v>0</v>
      </c>
    </row>
    <row r="4183" spans="13:20" ht="15" x14ac:dyDescent="0.3">
      <c r="M4183" s="34">
        <v>4177.5</v>
      </c>
      <c r="N4183" s="34">
        <v>24.4</v>
      </c>
      <c r="O4183" s="32">
        <f t="shared" si="390"/>
        <v>75.92</v>
      </c>
      <c r="P4183" s="37">
        <f t="shared" si="395"/>
        <v>91.103999999999999</v>
      </c>
      <c r="Q4183" s="32">
        <f t="shared" si="391"/>
        <v>-20.92</v>
      </c>
      <c r="R4183" s="32">
        <f t="shared" si="392"/>
        <v>-36.103999999999999</v>
      </c>
      <c r="S4183" s="26">
        <f t="shared" si="393"/>
        <v>0</v>
      </c>
      <c r="T4183" s="26">
        <f t="shared" si="394"/>
        <v>0</v>
      </c>
    </row>
    <row r="4184" spans="13:20" ht="15" x14ac:dyDescent="0.3">
      <c r="M4184" s="34">
        <v>4178.5</v>
      </c>
      <c r="N4184" s="34">
        <v>24.4</v>
      </c>
      <c r="O4184" s="32">
        <f t="shared" si="390"/>
        <v>75.92</v>
      </c>
      <c r="P4184" s="37">
        <f t="shared" si="395"/>
        <v>91.103999999999999</v>
      </c>
      <c r="Q4184" s="32">
        <f t="shared" si="391"/>
        <v>-20.92</v>
      </c>
      <c r="R4184" s="32">
        <f t="shared" si="392"/>
        <v>-36.103999999999999</v>
      </c>
      <c r="S4184" s="26">
        <f t="shared" si="393"/>
        <v>0</v>
      </c>
      <c r="T4184" s="26">
        <f t="shared" si="394"/>
        <v>0</v>
      </c>
    </row>
    <row r="4185" spans="13:20" ht="15" x14ac:dyDescent="0.3">
      <c r="M4185" s="34">
        <v>4179.5</v>
      </c>
      <c r="N4185" s="34">
        <v>24.4</v>
      </c>
      <c r="O4185" s="32">
        <f t="shared" si="390"/>
        <v>75.92</v>
      </c>
      <c r="P4185" s="37">
        <f t="shared" si="395"/>
        <v>91.103999999999999</v>
      </c>
      <c r="Q4185" s="32">
        <f t="shared" si="391"/>
        <v>-20.92</v>
      </c>
      <c r="R4185" s="32">
        <f t="shared" si="392"/>
        <v>-36.103999999999999</v>
      </c>
      <c r="S4185" s="26">
        <f t="shared" si="393"/>
        <v>0</v>
      </c>
      <c r="T4185" s="26">
        <f t="shared" si="394"/>
        <v>0</v>
      </c>
    </row>
    <row r="4186" spans="13:20" ht="15" x14ac:dyDescent="0.3">
      <c r="M4186" s="34">
        <v>4180.5</v>
      </c>
      <c r="N4186" s="34">
        <v>24.4</v>
      </c>
      <c r="O4186" s="32">
        <f t="shared" si="390"/>
        <v>75.92</v>
      </c>
      <c r="P4186" s="37">
        <f t="shared" si="395"/>
        <v>91.103999999999999</v>
      </c>
      <c r="Q4186" s="32">
        <f t="shared" si="391"/>
        <v>-20.92</v>
      </c>
      <c r="R4186" s="32">
        <f t="shared" si="392"/>
        <v>-36.103999999999999</v>
      </c>
      <c r="S4186" s="26">
        <f t="shared" si="393"/>
        <v>0</v>
      </c>
      <c r="T4186" s="26">
        <f t="shared" si="394"/>
        <v>0</v>
      </c>
    </row>
    <row r="4187" spans="13:20" ht="15" x14ac:dyDescent="0.3">
      <c r="M4187" s="34">
        <v>4181.5</v>
      </c>
      <c r="N4187" s="34">
        <v>24.4</v>
      </c>
      <c r="O4187" s="32">
        <f t="shared" si="390"/>
        <v>75.92</v>
      </c>
      <c r="P4187" s="37">
        <f t="shared" si="395"/>
        <v>91.103999999999999</v>
      </c>
      <c r="Q4187" s="32">
        <f t="shared" si="391"/>
        <v>-20.92</v>
      </c>
      <c r="R4187" s="32">
        <f t="shared" si="392"/>
        <v>-36.103999999999999</v>
      </c>
      <c r="S4187" s="26">
        <f t="shared" si="393"/>
        <v>0</v>
      </c>
      <c r="T4187" s="26">
        <f t="shared" si="394"/>
        <v>0</v>
      </c>
    </row>
    <row r="4188" spans="13:20" ht="15" x14ac:dyDescent="0.3">
      <c r="M4188" s="34">
        <v>4182.5</v>
      </c>
      <c r="N4188" s="34">
        <v>24.4</v>
      </c>
      <c r="O4188" s="32">
        <f t="shared" si="390"/>
        <v>75.92</v>
      </c>
      <c r="P4188" s="37">
        <f t="shared" si="395"/>
        <v>91.103999999999999</v>
      </c>
      <c r="Q4188" s="32">
        <f t="shared" si="391"/>
        <v>-20.92</v>
      </c>
      <c r="R4188" s="32">
        <f t="shared" si="392"/>
        <v>-36.103999999999999</v>
      </c>
      <c r="S4188" s="26">
        <f t="shared" si="393"/>
        <v>0</v>
      </c>
      <c r="T4188" s="26">
        <f t="shared" si="394"/>
        <v>0</v>
      </c>
    </row>
    <row r="4189" spans="13:20" ht="15" x14ac:dyDescent="0.3">
      <c r="M4189" s="34">
        <v>4183.5</v>
      </c>
      <c r="N4189" s="34">
        <v>24.4</v>
      </c>
      <c r="O4189" s="32">
        <f t="shared" si="390"/>
        <v>75.92</v>
      </c>
      <c r="P4189" s="37">
        <f t="shared" si="395"/>
        <v>91.103999999999999</v>
      </c>
      <c r="Q4189" s="32">
        <f t="shared" si="391"/>
        <v>-20.92</v>
      </c>
      <c r="R4189" s="32">
        <f t="shared" si="392"/>
        <v>-36.103999999999999</v>
      </c>
      <c r="S4189" s="26">
        <f t="shared" si="393"/>
        <v>0</v>
      </c>
      <c r="T4189" s="26">
        <f t="shared" si="394"/>
        <v>0</v>
      </c>
    </row>
    <row r="4190" spans="13:20" ht="15" x14ac:dyDescent="0.3">
      <c r="M4190" s="34">
        <v>4184.5</v>
      </c>
      <c r="N4190" s="34">
        <v>25</v>
      </c>
      <c r="O4190" s="32">
        <f t="shared" si="390"/>
        <v>77</v>
      </c>
      <c r="P4190" s="37">
        <f t="shared" si="395"/>
        <v>92.399999999999991</v>
      </c>
      <c r="Q4190" s="32">
        <f t="shared" si="391"/>
        <v>-22</v>
      </c>
      <c r="R4190" s="32">
        <f t="shared" si="392"/>
        <v>-37.399999999999991</v>
      </c>
      <c r="S4190" s="26">
        <f t="shared" si="393"/>
        <v>0</v>
      </c>
      <c r="T4190" s="26">
        <f t="shared" si="394"/>
        <v>0</v>
      </c>
    </row>
    <row r="4191" spans="13:20" ht="15" x14ac:dyDescent="0.3">
      <c r="M4191" s="34">
        <v>4185.5</v>
      </c>
      <c r="N4191" s="34">
        <v>25.6</v>
      </c>
      <c r="O4191" s="32">
        <f t="shared" si="390"/>
        <v>78.080000000000013</v>
      </c>
      <c r="P4191" s="37">
        <f t="shared" si="395"/>
        <v>93.696000000000012</v>
      </c>
      <c r="Q4191" s="32">
        <f t="shared" si="391"/>
        <v>-23.080000000000013</v>
      </c>
      <c r="R4191" s="32">
        <f t="shared" si="392"/>
        <v>-38.696000000000012</v>
      </c>
      <c r="S4191" s="26">
        <f t="shared" si="393"/>
        <v>0</v>
      </c>
      <c r="T4191" s="26">
        <f t="shared" si="394"/>
        <v>0</v>
      </c>
    </row>
    <row r="4192" spans="13:20" ht="15" x14ac:dyDescent="0.3">
      <c r="M4192" s="34">
        <v>4186.5</v>
      </c>
      <c r="N4192" s="34">
        <v>26.7</v>
      </c>
      <c r="O4192" s="32">
        <f t="shared" si="390"/>
        <v>80.06</v>
      </c>
      <c r="P4192" s="37">
        <f t="shared" si="395"/>
        <v>96.072000000000003</v>
      </c>
      <c r="Q4192" s="32">
        <f t="shared" si="391"/>
        <v>-25.060000000000002</v>
      </c>
      <c r="R4192" s="32">
        <f t="shared" si="392"/>
        <v>-41.072000000000003</v>
      </c>
      <c r="S4192" s="26">
        <f t="shared" si="393"/>
        <v>0</v>
      </c>
      <c r="T4192" s="26">
        <f t="shared" si="394"/>
        <v>0</v>
      </c>
    </row>
    <row r="4193" spans="13:20" ht="15" x14ac:dyDescent="0.3">
      <c r="M4193" s="34">
        <v>4187.5</v>
      </c>
      <c r="N4193" s="34">
        <v>27.2</v>
      </c>
      <c r="O4193" s="32">
        <f t="shared" si="390"/>
        <v>80.960000000000008</v>
      </c>
      <c r="P4193" s="37">
        <f t="shared" si="395"/>
        <v>97.152000000000001</v>
      </c>
      <c r="Q4193" s="32">
        <f t="shared" si="391"/>
        <v>-25.960000000000008</v>
      </c>
      <c r="R4193" s="32">
        <f t="shared" si="392"/>
        <v>-42.152000000000001</v>
      </c>
      <c r="S4193" s="26">
        <f t="shared" si="393"/>
        <v>0</v>
      </c>
      <c r="T4193" s="26">
        <f t="shared" si="394"/>
        <v>0</v>
      </c>
    </row>
    <row r="4194" spans="13:20" ht="15" x14ac:dyDescent="0.3">
      <c r="M4194" s="34">
        <v>4188.5</v>
      </c>
      <c r="N4194" s="34">
        <v>28.3</v>
      </c>
      <c r="O4194" s="32">
        <f t="shared" si="390"/>
        <v>82.94</v>
      </c>
      <c r="P4194" s="37">
        <f t="shared" si="395"/>
        <v>99.527999999999992</v>
      </c>
      <c r="Q4194" s="32">
        <f t="shared" si="391"/>
        <v>-27.939999999999998</v>
      </c>
      <c r="R4194" s="32">
        <f t="shared" si="392"/>
        <v>-44.527999999999992</v>
      </c>
      <c r="S4194" s="26">
        <f t="shared" si="393"/>
        <v>0</v>
      </c>
      <c r="T4194" s="26">
        <f t="shared" si="394"/>
        <v>0</v>
      </c>
    </row>
    <row r="4195" spans="13:20" ht="15" x14ac:dyDescent="0.3">
      <c r="M4195" s="34">
        <v>4189.5</v>
      </c>
      <c r="N4195" s="34">
        <v>28.9</v>
      </c>
      <c r="O4195" s="32">
        <f t="shared" si="390"/>
        <v>84.02</v>
      </c>
      <c r="P4195" s="37">
        <f t="shared" si="395"/>
        <v>100.824</v>
      </c>
      <c r="Q4195" s="32">
        <f t="shared" si="391"/>
        <v>-29.019999999999996</v>
      </c>
      <c r="R4195" s="32">
        <f t="shared" si="392"/>
        <v>-45.823999999999998</v>
      </c>
      <c r="S4195" s="26">
        <f t="shared" si="393"/>
        <v>0</v>
      </c>
      <c r="T4195" s="26">
        <f t="shared" si="394"/>
        <v>0</v>
      </c>
    </row>
    <row r="4196" spans="13:20" ht="15" x14ac:dyDescent="0.3">
      <c r="M4196" s="34">
        <v>4190.5</v>
      </c>
      <c r="N4196" s="34">
        <v>29.4</v>
      </c>
      <c r="O4196" s="32">
        <f t="shared" si="390"/>
        <v>84.92</v>
      </c>
      <c r="P4196" s="37">
        <f t="shared" si="395"/>
        <v>101.904</v>
      </c>
      <c r="Q4196" s="32">
        <f t="shared" si="391"/>
        <v>-29.92</v>
      </c>
      <c r="R4196" s="32">
        <f t="shared" si="392"/>
        <v>-46.903999999999996</v>
      </c>
      <c r="S4196" s="26">
        <f t="shared" si="393"/>
        <v>0</v>
      </c>
      <c r="T4196" s="26">
        <f t="shared" si="394"/>
        <v>0</v>
      </c>
    </row>
    <row r="4197" spans="13:20" ht="15" x14ac:dyDescent="0.3">
      <c r="M4197" s="34">
        <v>4191.5</v>
      </c>
      <c r="N4197" s="34">
        <v>30</v>
      </c>
      <c r="O4197" s="32">
        <f t="shared" si="390"/>
        <v>86</v>
      </c>
      <c r="P4197" s="37">
        <f t="shared" si="395"/>
        <v>103.2</v>
      </c>
      <c r="Q4197" s="32">
        <f t="shared" si="391"/>
        <v>-31</v>
      </c>
      <c r="R4197" s="32">
        <f t="shared" si="392"/>
        <v>-48.2</v>
      </c>
      <c r="S4197" s="26">
        <f t="shared" si="393"/>
        <v>0</v>
      </c>
      <c r="T4197" s="26">
        <f t="shared" si="394"/>
        <v>0</v>
      </c>
    </row>
    <row r="4198" spans="13:20" ht="15" x14ac:dyDescent="0.3">
      <c r="M4198" s="34">
        <v>4192.5</v>
      </c>
      <c r="N4198" s="34">
        <v>29.4</v>
      </c>
      <c r="O4198" s="32">
        <f t="shared" si="390"/>
        <v>84.92</v>
      </c>
      <c r="P4198" s="37">
        <f t="shared" si="395"/>
        <v>101.904</v>
      </c>
      <c r="Q4198" s="32">
        <f t="shared" si="391"/>
        <v>-29.92</v>
      </c>
      <c r="R4198" s="32">
        <f t="shared" si="392"/>
        <v>-46.903999999999996</v>
      </c>
      <c r="S4198" s="26">
        <f t="shared" si="393"/>
        <v>0</v>
      </c>
      <c r="T4198" s="26">
        <f t="shared" si="394"/>
        <v>0</v>
      </c>
    </row>
    <row r="4199" spans="13:20" ht="15" x14ac:dyDescent="0.3">
      <c r="M4199" s="34">
        <v>4193.5</v>
      </c>
      <c r="N4199" s="34">
        <v>28.3</v>
      </c>
      <c r="O4199" s="32">
        <f t="shared" si="390"/>
        <v>82.94</v>
      </c>
      <c r="P4199" s="37">
        <f t="shared" si="395"/>
        <v>99.527999999999992</v>
      </c>
      <c r="Q4199" s="32">
        <f t="shared" si="391"/>
        <v>-27.939999999999998</v>
      </c>
      <c r="R4199" s="32">
        <f t="shared" si="392"/>
        <v>-44.527999999999992</v>
      </c>
      <c r="S4199" s="26">
        <f t="shared" si="393"/>
        <v>0</v>
      </c>
      <c r="T4199" s="26">
        <f t="shared" si="394"/>
        <v>0</v>
      </c>
    </row>
    <row r="4200" spans="13:20" ht="15" x14ac:dyDescent="0.3">
      <c r="M4200" s="34">
        <v>4194.5</v>
      </c>
      <c r="N4200" s="34">
        <v>27.2</v>
      </c>
      <c r="O4200" s="32">
        <f t="shared" si="390"/>
        <v>80.960000000000008</v>
      </c>
      <c r="P4200" s="37">
        <f t="shared" si="395"/>
        <v>97.152000000000001</v>
      </c>
      <c r="Q4200" s="32">
        <f t="shared" si="391"/>
        <v>-25.960000000000008</v>
      </c>
      <c r="R4200" s="32">
        <f t="shared" si="392"/>
        <v>-42.152000000000001</v>
      </c>
      <c r="S4200" s="26">
        <f t="shared" si="393"/>
        <v>0</v>
      </c>
      <c r="T4200" s="26">
        <f t="shared" si="394"/>
        <v>0</v>
      </c>
    </row>
    <row r="4201" spans="13:20" ht="15" x14ac:dyDescent="0.3">
      <c r="M4201" s="34">
        <v>4195.5</v>
      </c>
      <c r="N4201" s="34">
        <v>25.6</v>
      </c>
      <c r="O4201" s="32">
        <f t="shared" si="390"/>
        <v>78.080000000000013</v>
      </c>
      <c r="P4201" s="37">
        <f t="shared" si="395"/>
        <v>93.696000000000012</v>
      </c>
      <c r="Q4201" s="32">
        <f t="shared" si="391"/>
        <v>-23.080000000000013</v>
      </c>
      <c r="R4201" s="32">
        <f t="shared" si="392"/>
        <v>-38.696000000000012</v>
      </c>
      <c r="S4201" s="26">
        <f t="shared" si="393"/>
        <v>0</v>
      </c>
      <c r="T4201" s="26">
        <f t="shared" si="394"/>
        <v>0</v>
      </c>
    </row>
    <row r="4202" spans="13:20" ht="15" x14ac:dyDescent="0.3">
      <c r="M4202" s="34">
        <v>4196.5</v>
      </c>
      <c r="N4202" s="34">
        <v>24.4</v>
      </c>
      <c r="O4202" s="32">
        <f t="shared" si="390"/>
        <v>75.92</v>
      </c>
      <c r="P4202" s="37">
        <f t="shared" si="395"/>
        <v>91.103999999999999</v>
      </c>
      <c r="Q4202" s="32">
        <f t="shared" si="391"/>
        <v>-20.92</v>
      </c>
      <c r="R4202" s="32">
        <f t="shared" si="392"/>
        <v>-36.103999999999999</v>
      </c>
      <c r="S4202" s="26">
        <f t="shared" si="393"/>
        <v>0</v>
      </c>
      <c r="T4202" s="26">
        <f t="shared" si="394"/>
        <v>0</v>
      </c>
    </row>
    <row r="4203" spans="13:20" ht="15" x14ac:dyDescent="0.3">
      <c r="M4203" s="34">
        <v>4197.5</v>
      </c>
      <c r="N4203" s="34">
        <v>23.3</v>
      </c>
      <c r="O4203" s="32">
        <f t="shared" si="390"/>
        <v>73.94</v>
      </c>
      <c r="P4203" s="37">
        <f t="shared" si="395"/>
        <v>88.727999999999994</v>
      </c>
      <c r="Q4203" s="32">
        <f t="shared" si="391"/>
        <v>-18.939999999999998</v>
      </c>
      <c r="R4203" s="32">
        <f t="shared" si="392"/>
        <v>-33.727999999999994</v>
      </c>
      <c r="S4203" s="26">
        <f t="shared" si="393"/>
        <v>0</v>
      </c>
      <c r="T4203" s="26">
        <f t="shared" si="394"/>
        <v>0</v>
      </c>
    </row>
    <row r="4204" spans="13:20" ht="15" x14ac:dyDescent="0.3">
      <c r="M4204" s="34">
        <v>4198.5</v>
      </c>
      <c r="N4204" s="34">
        <v>22.2</v>
      </c>
      <c r="O4204" s="32">
        <f t="shared" si="390"/>
        <v>71.960000000000008</v>
      </c>
      <c r="P4204" s="37">
        <f t="shared" si="395"/>
        <v>86.352000000000004</v>
      </c>
      <c r="Q4204" s="32">
        <f t="shared" si="391"/>
        <v>-16.960000000000008</v>
      </c>
      <c r="R4204" s="32">
        <f t="shared" si="392"/>
        <v>-31.352000000000004</v>
      </c>
      <c r="S4204" s="26">
        <f t="shared" si="393"/>
        <v>0</v>
      </c>
      <c r="T4204" s="26">
        <f t="shared" si="394"/>
        <v>0</v>
      </c>
    </row>
    <row r="4205" spans="13:20" ht="15" x14ac:dyDescent="0.3">
      <c r="M4205" s="34">
        <v>4199.5</v>
      </c>
      <c r="N4205" s="34">
        <v>20.6</v>
      </c>
      <c r="O4205" s="32">
        <f t="shared" si="390"/>
        <v>69.080000000000013</v>
      </c>
      <c r="P4205" s="37">
        <f t="shared" si="395"/>
        <v>82.896000000000015</v>
      </c>
      <c r="Q4205" s="32">
        <f t="shared" si="391"/>
        <v>-14.080000000000013</v>
      </c>
      <c r="R4205" s="32">
        <f t="shared" si="392"/>
        <v>-27.896000000000015</v>
      </c>
      <c r="S4205" s="26">
        <f t="shared" si="393"/>
        <v>0</v>
      </c>
      <c r="T4205" s="26">
        <f t="shared" si="394"/>
        <v>0</v>
      </c>
    </row>
    <row r="4206" spans="13:20" ht="15" x14ac:dyDescent="0.3">
      <c r="M4206" s="34">
        <v>4200.5</v>
      </c>
      <c r="N4206" s="34">
        <v>20.6</v>
      </c>
      <c r="O4206" s="32">
        <f t="shared" si="390"/>
        <v>69.080000000000013</v>
      </c>
      <c r="P4206" s="37">
        <f t="shared" si="395"/>
        <v>82.896000000000015</v>
      </c>
      <c r="Q4206" s="32">
        <f t="shared" si="391"/>
        <v>-14.080000000000013</v>
      </c>
      <c r="R4206" s="32">
        <f t="shared" si="392"/>
        <v>-27.896000000000015</v>
      </c>
      <c r="S4206" s="26">
        <f t="shared" si="393"/>
        <v>0</v>
      </c>
      <c r="T4206" s="26">
        <f t="shared" si="394"/>
        <v>0</v>
      </c>
    </row>
    <row r="4207" spans="13:20" ht="15" x14ac:dyDescent="0.3">
      <c r="M4207" s="34">
        <v>4201.5</v>
      </c>
      <c r="N4207" s="34">
        <v>18.899999999999999</v>
      </c>
      <c r="O4207" s="32">
        <f t="shared" si="390"/>
        <v>66.02</v>
      </c>
      <c r="P4207" s="37">
        <f t="shared" si="395"/>
        <v>79.22399999999999</v>
      </c>
      <c r="Q4207" s="32">
        <f t="shared" si="391"/>
        <v>-11.019999999999996</v>
      </c>
      <c r="R4207" s="32">
        <f t="shared" si="392"/>
        <v>-24.22399999999999</v>
      </c>
      <c r="S4207" s="26">
        <f t="shared" si="393"/>
        <v>0</v>
      </c>
      <c r="T4207" s="26">
        <f t="shared" si="394"/>
        <v>0</v>
      </c>
    </row>
    <row r="4208" spans="13:20" ht="15" x14ac:dyDescent="0.3">
      <c r="M4208" s="34">
        <v>4202.5</v>
      </c>
      <c r="N4208" s="34">
        <v>18.899999999999999</v>
      </c>
      <c r="O4208" s="32">
        <f t="shared" si="390"/>
        <v>66.02</v>
      </c>
      <c r="P4208" s="37">
        <f t="shared" si="395"/>
        <v>79.22399999999999</v>
      </c>
      <c r="Q4208" s="32">
        <f t="shared" si="391"/>
        <v>-11.019999999999996</v>
      </c>
      <c r="R4208" s="32">
        <f t="shared" si="392"/>
        <v>-24.22399999999999</v>
      </c>
      <c r="S4208" s="26">
        <f t="shared" si="393"/>
        <v>0</v>
      </c>
      <c r="T4208" s="26">
        <f t="shared" si="394"/>
        <v>0</v>
      </c>
    </row>
    <row r="4209" spans="13:20" ht="15" x14ac:dyDescent="0.3">
      <c r="M4209" s="34">
        <v>4203.5</v>
      </c>
      <c r="N4209" s="34">
        <v>18.3</v>
      </c>
      <c r="O4209" s="32">
        <f t="shared" si="390"/>
        <v>64.94</v>
      </c>
      <c r="P4209" s="37">
        <f t="shared" si="395"/>
        <v>77.927999999999997</v>
      </c>
      <c r="Q4209" s="32">
        <f t="shared" si="391"/>
        <v>-9.9399999999999977</v>
      </c>
      <c r="R4209" s="32">
        <f t="shared" si="392"/>
        <v>-22.927999999999997</v>
      </c>
      <c r="S4209" s="26">
        <f t="shared" si="393"/>
        <v>0</v>
      </c>
      <c r="T4209" s="26">
        <f t="shared" si="394"/>
        <v>0</v>
      </c>
    </row>
    <row r="4210" spans="13:20" ht="15" x14ac:dyDescent="0.3">
      <c r="M4210" s="34">
        <v>4204.5</v>
      </c>
      <c r="N4210" s="34">
        <v>18.3</v>
      </c>
      <c r="O4210" s="32">
        <f t="shared" si="390"/>
        <v>64.94</v>
      </c>
      <c r="P4210" s="37">
        <f t="shared" si="395"/>
        <v>77.927999999999997</v>
      </c>
      <c r="Q4210" s="32">
        <f t="shared" si="391"/>
        <v>-9.9399999999999977</v>
      </c>
      <c r="R4210" s="32">
        <f t="shared" si="392"/>
        <v>-22.927999999999997</v>
      </c>
      <c r="S4210" s="26">
        <f t="shared" si="393"/>
        <v>0</v>
      </c>
      <c r="T4210" s="26">
        <f t="shared" si="394"/>
        <v>0</v>
      </c>
    </row>
    <row r="4211" spans="13:20" ht="15" x14ac:dyDescent="0.3">
      <c r="M4211" s="34">
        <v>4205.5</v>
      </c>
      <c r="N4211" s="34">
        <v>19.399999999999999</v>
      </c>
      <c r="O4211" s="32">
        <f t="shared" si="390"/>
        <v>66.92</v>
      </c>
      <c r="P4211" s="37">
        <f t="shared" si="395"/>
        <v>80.304000000000002</v>
      </c>
      <c r="Q4211" s="32">
        <f t="shared" si="391"/>
        <v>-11.920000000000002</v>
      </c>
      <c r="R4211" s="32">
        <f t="shared" si="392"/>
        <v>-25.304000000000002</v>
      </c>
      <c r="S4211" s="26">
        <f t="shared" si="393"/>
        <v>0</v>
      </c>
      <c r="T4211" s="26">
        <f t="shared" si="394"/>
        <v>0</v>
      </c>
    </row>
    <row r="4212" spans="13:20" ht="15" x14ac:dyDescent="0.3">
      <c r="M4212" s="34">
        <v>4206.5</v>
      </c>
      <c r="N4212" s="34">
        <v>21.7</v>
      </c>
      <c r="O4212" s="32">
        <f t="shared" si="390"/>
        <v>71.06</v>
      </c>
      <c r="P4212" s="37">
        <f t="shared" si="395"/>
        <v>85.272000000000006</v>
      </c>
      <c r="Q4212" s="32">
        <f t="shared" si="391"/>
        <v>-16.060000000000002</v>
      </c>
      <c r="R4212" s="32">
        <f t="shared" si="392"/>
        <v>-30.272000000000006</v>
      </c>
      <c r="S4212" s="26">
        <f t="shared" si="393"/>
        <v>0</v>
      </c>
      <c r="T4212" s="26">
        <f t="shared" si="394"/>
        <v>0</v>
      </c>
    </row>
    <row r="4213" spans="13:20" ht="15" x14ac:dyDescent="0.3">
      <c r="M4213" s="34">
        <v>4207.5</v>
      </c>
      <c r="N4213" s="34">
        <v>23.3</v>
      </c>
      <c r="O4213" s="32">
        <f t="shared" si="390"/>
        <v>73.94</v>
      </c>
      <c r="P4213" s="37">
        <f t="shared" si="395"/>
        <v>88.727999999999994</v>
      </c>
      <c r="Q4213" s="32">
        <f t="shared" si="391"/>
        <v>-18.939999999999998</v>
      </c>
      <c r="R4213" s="32">
        <f t="shared" si="392"/>
        <v>-33.727999999999994</v>
      </c>
      <c r="S4213" s="26">
        <f t="shared" si="393"/>
        <v>0</v>
      </c>
      <c r="T4213" s="26">
        <f t="shared" si="394"/>
        <v>0</v>
      </c>
    </row>
    <row r="4214" spans="13:20" ht="15" x14ac:dyDescent="0.3">
      <c r="M4214" s="34">
        <v>4208.5</v>
      </c>
      <c r="N4214" s="34">
        <v>21.7</v>
      </c>
      <c r="O4214" s="32">
        <f t="shared" si="390"/>
        <v>71.06</v>
      </c>
      <c r="P4214" s="37">
        <f t="shared" si="395"/>
        <v>85.272000000000006</v>
      </c>
      <c r="Q4214" s="32">
        <f t="shared" si="391"/>
        <v>-16.060000000000002</v>
      </c>
      <c r="R4214" s="32">
        <f t="shared" si="392"/>
        <v>-30.272000000000006</v>
      </c>
      <c r="S4214" s="26">
        <f t="shared" si="393"/>
        <v>0</v>
      </c>
      <c r="T4214" s="26">
        <f t="shared" si="394"/>
        <v>0</v>
      </c>
    </row>
    <row r="4215" spans="13:20" ht="15" x14ac:dyDescent="0.3">
      <c r="M4215" s="34">
        <v>4209.5</v>
      </c>
      <c r="N4215" s="34">
        <v>22.2</v>
      </c>
      <c r="O4215" s="32">
        <f t="shared" si="390"/>
        <v>71.960000000000008</v>
      </c>
      <c r="P4215" s="37">
        <f t="shared" si="395"/>
        <v>86.352000000000004</v>
      </c>
      <c r="Q4215" s="32">
        <f t="shared" si="391"/>
        <v>-16.960000000000008</v>
      </c>
      <c r="R4215" s="32">
        <f t="shared" si="392"/>
        <v>-31.352000000000004</v>
      </c>
      <c r="S4215" s="26">
        <f t="shared" si="393"/>
        <v>0</v>
      </c>
      <c r="T4215" s="26">
        <f t="shared" si="394"/>
        <v>0</v>
      </c>
    </row>
    <row r="4216" spans="13:20" ht="15" x14ac:dyDescent="0.3">
      <c r="M4216" s="34">
        <v>4210.5</v>
      </c>
      <c r="N4216" s="34">
        <v>23.3</v>
      </c>
      <c r="O4216" s="32">
        <f t="shared" si="390"/>
        <v>73.94</v>
      </c>
      <c r="P4216" s="37">
        <f t="shared" si="395"/>
        <v>88.727999999999994</v>
      </c>
      <c r="Q4216" s="32">
        <f t="shared" si="391"/>
        <v>-18.939999999999998</v>
      </c>
      <c r="R4216" s="32">
        <f t="shared" si="392"/>
        <v>-33.727999999999994</v>
      </c>
      <c r="S4216" s="26">
        <f t="shared" si="393"/>
        <v>0</v>
      </c>
      <c r="T4216" s="26">
        <f t="shared" si="394"/>
        <v>0</v>
      </c>
    </row>
    <row r="4217" spans="13:20" ht="15" x14ac:dyDescent="0.3">
      <c r="M4217" s="34">
        <v>4211.5</v>
      </c>
      <c r="N4217" s="34">
        <v>23.3</v>
      </c>
      <c r="O4217" s="32">
        <f t="shared" si="390"/>
        <v>73.94</v>
      </c>
      <c r="P4217" s="37">
        <f t="shared" si="395"/>
        <v>88.727999999999994</v>
      </c>
      <c r="Q4217" s="32">
        <f t="shared" si="391"/>
        <v>-18.939999999999998</v>
      </c>
      <c r="R4217" s="32">
        <f t="shared" si="392"/>
        <v>-33.727999999999994</v>
      </c>
      <c r="S4217" s="26">
        <f t="shared" si="393"/>
        <v>0</v>
      </c>
      <c r="T4217" s="26">
        <f t="shared" si="394"/>
        <v>0</v>
      </c>
    </row>
    <row r="4218" spans="13:20" ht="15" x14ac:dyDescent="0.3">
      <c r="M4218" s="34">
        <v>4212.5</v>
      </c>
      <c r="N4218" s="34">
        <v>22.8</v>
      </c>
      <c r="O4218" s="32">
        <f t="shared" si="390"/>
        <v>73.039999999999992</v>
      </c>
      <c r="P4218" s="37">
        <f t="shared" si="395"/>
        <v>87.647999999999982</v>
      </c>
      <c r="Q4218" s="32">
        <f t="shared" si="391"/>
        <v>-18.039999999999992</v>
      </c>
      <c r="R4218" s="32">
        <f t="shared" si="392"/>
        <v>-32.647999999999982</v>
      </c>
      <c r="S4218" s="26">
        <f t="shared" si="393"/>
        <v>0</v>
      </c>
      <c r="T4218" s="26">
        <f t="shared" si="394"/>
        <v>0</v>
      </c>
    </row>
    <row r="4219" spans="13:20" ht="15" x14ac:dyDescent="0.3">
      <c r="M4219" s="34">
        <v>4213.5</v>
      </c>
      <c r="N4219" s="34">
        <v>25</v>
      </c>
      <c r="O4219" s="32">
        <f t="shared" si="390"/>
        <v>77</v>
      </c>
      <c r="P4219" s="37">
        <f t="shared" si="395"/>
        <v>92.399999999999991</v>
      </c>
      <c r="Q4219" s="32">
        <f t="shared" si="391"/>
        <v>-22</v>
      </c>
      <c r="R4219" s="32">
        <f t="shared" si="392"/>
        <v>-37.399999999999991</v>
      </c>
      <c r="S4219" s="26">
        <f t="shared" si="393"/>
        <v>0</v>
      </c>
      <c r="T4219" s="26">
        <f t="shared" si="394"/>
        <v>0</v>
      </c>
    </row>
    <row r="4220" spans="13:20" ht="15" x14ac:dyDescent="0.3">
      <c r="M4220" s="34">
        <v>4214.5</v>
      </c>
      <c r="N4220" s="34">
        <v>28.9</v>
      </c>
      <c r="O4220" s="32">
        <f t="shared" si="390"/>
        <v>84.02</v>
      </c>
      <c r="P4220" s="37">
        <f t="shared" si="395"/>
        <v>100.824</v>
      </c>
      <c r="Q4220" s="32">
        <f t="shared" si="391"/>
        <v>-29.019999999999996</v>
      </c>
      <c r="R4220" s="32">
        <f t="shared" si="392"/>
        <v>-45.823999999999998</v>
      </c>
      <c r="S4220" s="26">
        <f t="shared" si="393"/>
        <v>0</v>
      </c>
      <c r="T4220" s="26">
        <f t="shared" si="394"/>
        <v>0</v>
      </c>
    </row>
    <row r="4221" spans="13:20" ht="15" x14ac:dyDescent="0.3">
      <c r="M4221" s="34">
        <v>4215.5</v>
      </c>
      <c r="N4221" s="34">
        <v>28.9</v>
      </c>
      <c r="O4221" s="32">
        <f t="shared" si="390"/>
        <v>84.02</v>
      </c>
      <c r="P4221" s="37">
        <f t="shared" si="395"/>
        <v>100.824</v>
      </c>
      <c r="Q4221" s="32">
        <f t="shared" si="391"/>
        <v>-29.019999999999996</v>
      </c>
      <c r="R4221" s="32">
        <f t="shared" si="392"/>
        <v>-45.823999999999998</v>
      </c>
      <c r="S4221" s="26">
        <f t="shared" si="393"/>
        <v>0</v>
      </c>
      <c r="T4221" s="26">
        <f t="shared" si="394"/>
        <v>0</v>
      </c>
    </row>
    <row r="4222" spans="13:20" ht="15" x14ac:dyDescent="0.3">
      <c r="M4222" s="34">
        <v>4216.5</v>
      </c>
      <c r="N4222" s="34">
        <v>27.2</v>
      </c>
      <c r="O4222" s="32">
        <f t="shared" si="390"/>
        <v>80.960000000000008</v>
      </c>
      <c r="P4222" s="37">
        <f t="shared" si="395"/>
        <v>97.152000000000001</v>
      </c>
      <c r="Q4222" s="32">
        <f t="shared" si="391"/>
        <v>-25.960000000000008</v>
      </c>
      <c r="R4222" s="32">
        <f t="shared" si="392"/>
        <v>-42.152000000000001</v>
      </c>
      <c r="S4222" s="26">
        <f t="shared" si="393"/>
        <v>0</v>
      </c>
      <c r="T4222" s="26">
        <f t="shared" si="394"/>
        <v>0</v>
      </c>
    </row>
    <row r="4223" spans="13:20" ht="15" x14ac:dyDescent="0.3">
      <c r="M4223" s="34">
        <v>4217.5</v>
      </c>
      <c r="N4223" s="34">
        <v>26.1</v>
      </c>
      <c r="O4223" s="32">
        <f t="shared" si="390"/>
        <v>78.98</v>
      </c>
      <c r="P4223" s="37">
        <f t="shared" si="395"/>
        <v>94.775999999999996</v>
      </c>
      <c r="Q4223" s="32">
        <f t="shared" si="391"/>
        <v>-23.980000000000004</v>
      </c>
      <c r="R4223" s="32">
        <f t="shared" si="392"/>
        <v>-39.775999999999996</v>
      </c>
      <c r="S4223" s="26">
        <f t="shared" si="393"/>
        <v>0</v>
      </c>
      <c r="T4223" s="26">
        <f t="shared" si="394"/>
        <v>0</v>
      </c>
    </row>
    <row r="4224" spans="13:20" ht="15" x14ac:dyDescent="0.3">
      <c r="M4224" s="34">
        <v>4218.5</v>
      </c>
      <c r="N4224" s="34">
        <v>24.4</v>
      </c>
      <c r="O4224" s="32">
        <f t="shared" si="390"/>
        <v>75.92</v>
      </c>
      <c r="P4224" s="37">
        <f t="shared" si="395"/>
        <v>91.103999999999999</v>
      </c>
      <c r="Q4224" s="32">
        <f t="shared" si="391"/>
        <v>-20.92</v>
      </c>
      <c r="R4224" s="32">
        <f t="shared" si="392"/>
        <v>-36.103999999999999</v>
      </c>
      <c r="S4224" s="26">
        <f t="shared" si="393"/>
        <v>0</v>
      </c>
      <c r="T4224" s="26">
        <f t="shared" si="394"/>
        <v>0</v>
      </c>
    </row>
    <row r="4225" spans="13:20" ht="15" x14ac:dyDescent="0.3">
      <c r="M4225" s="34">
        <v>4219.5</v>
      </c>
      <c r="N4225" s="34">
        <v>22.8</v>
      </c>
      <c r="O4225" s="32">
        <f t="shared" si="390"/>
        <v>73.039999999999992</v>
      </c>
      <c r="P4225" s="37">
        <f t="shared" si="395"/>
        <v>87.647999999999982</v>
      </c>
      <c r="Q4225" s="32">
        <f t="shared" si="391"/>
        <v>-18.039999999999992</v>
      </c>
      <c r="R4225" s="32">
        <f t="shared" si="392"/>
        <v>-32.647999999999982</v>
      </c>
      <c r="S4225" s="26">
        <f t="shared" si="393"/>
        <v>0</v>
      </c>
      <c r="T4225" s="26">
        <f t="shared" si="394"/>
        <v>0</v>
      </c>
    </row>
    <row r="4226" spans="13:20" ht="15" x14ac:dyDescent="0.3">
      <c r="M4226" s="34">
        <v>4220.5</v>
      </c>
      <c r="N4226" s="34">
        <v>22.2</v>
      </c>
      <c r="O4226" s="32">
        <f t="shared" si="390"/>
        <v>71.960000000000008</v>
      </c>
      <c r="P4226" s="37">
        <f t="shared" si="395"/>
        <v>86.352000000000004</v>
      </c>
      <c r="Q4226" s="32">
        <f t="shared" si="391"/>
        <v>-16.960000000000008</v>
      </c>
      <c r="R4226" s="32">
        <f t="shared" si="392"/>
        <v>-31.352000000000004</v>
      </c>
      <c r="S4226" s="26">
        <f t="shared" si="393"/>
        <v>0</v>
      </c>
      <c r="T4226" s="26">
        <f t="shared" si="394"/>
        <v>0</v>
      </c>
    </row>
    <row r="4227" spans="13:20" ht="15" x14ac:dyDescent="0.3">
      <c r="M4227" s="34">
        <v>4221.5</v>
      </c>
      <c r="N4227" s="34">
        <v>21.7</v>
      </c>
      <c r="O4227" s="32">
        <f t="shared" si="390"/>
        <v>71.06</v>
      </c>
      <c r="P4227" s="37">
        <f t="shared" si="395"/>
        <v>85.272000000000006</v>
      </c>
      <c r="Q4227" s="32">
        <f t="shared" si="391"/>
        <v>-16.060000000000002</v>
      </c>
      <c r="R4227" s="32">
        <f t="shared" si="392"/>
        <v>-30.272000000000006</v>
      </c>
      <c r="S4227" s="26">
        <f t="shared" si="393"/>
        <v>0</v>
      </c>
      <c r="T4227" s="26">
        <f t="shared" si="394"/>
        <v>0</v>
      </c>
    </row>
    <row r="4228" spans="13:20" ht="15" x14ac:dyDescent="0.3">
      <c r="M4228" s="34">
        <v>4222.5</v>
      </c>
      <c r="N4228" s="34">
        <v>21.7</v>
      </c>
      <c r="O4228" s="32">
        <f t="shared" si="390"/>
        <v>71.06</v>
      </c>
      <c r="P4228" s="37">
        <f t="shared" si="395"/>
        <v>85.272000000000006</v>
      </c>
      <c r="Q4228" s="32">
        <f t="shared" si="391"/>
        <v>-16.060000000000002</v>
      </c>
      <c r="R4228" s="32">
        <f t="shared" si="392"/>
        <v>-30.272000000000006</v>
      </c>
      <c r="S4228" s="26">
        <f t="shared" si="393"/>
        <v>0</v>
      </c>
      <c r="T4228" s="26">
        <f t="shared" si="394"/>
        <v>0</v>
      </c>
    </row>
    <row r="4229" spans="13:20" ht="15" x14ac:dyDescent="0.3">
      <c r="M4229" s="34">
        <v>4223.5</v>
      </c>
      <c r="N4229" s="34">
        <v>20.6</v>
      </c>
      <c r="O4229" s="32">
        <f t="shared" si="390"/>
        <v>69.080000000000013</v>
      </c>
      <c r="P4229" s="37">
        <f t="shared" si="395"/>
        <v>82.896000000000015</v>
      </c>
      <c r="Q4229" s="32">
        <f t="shared" si="391"/>
        <v>-14.080000000000013</v>
      </c>
      <c r="R4229" s="32">
        <f t="shared" si="392"/>
        <v>-27.896000000000015</v>
      </c>
      <c r="S4229" s="26">
        <f t="shared" si="393"/>
        <v>0</v>
      </c>
      <c r="T4229" s="26">
        <f t="shared" si="394"/>
        <v>0</v>
      </c>
    </row>
    <row r="4230" spans="13:20" ht="15" x14ac:dyDescent="0.3">
      <c r="M4230" s="34">
        <v>4224.5</v>
      </c>
      <c r="N4230" s="34">
        <v>20</v>
      </c>
      <c r="O4230" s="32">
        <f t="shared" ref="O4230:O4293" si="396">CONVERT(N4230,"C","F")</f>
        <v>68</v>
      </c>
      <c r="P4230" s="37">
        <f t="shared" si="395"/>
        <v>81.599999999999994</v>
      </c>
      <c r="Q4230" s="32">
        <f t="shared" ref="Q4230:Q4293" si="397">$L$3-O4230</f>
        <v>-13</v>
      </c>
      <c r="R4230" s="32">
        <f t="shared" ref="R4230:R4293" si="398">$L$3-P4230</f>
        <v>-26.599999999999994</v>
      </c>
      <c r="S4230" s="26">
        <f t="shared" ref="S4230:S4293" si="399">IF(O4230&lt;=$L$3, 1, 0)</f>
        <v>0</v>
      </c>
      <c r="T4230" s="26">
        <f t="shared" ref="T4230:T4293" si="400">IF(P4230&lt;=$L$3, 1, 0)</f>
        <v>0</v>
      </c>
    </row>
    <row r="4231" spans="13:20" ht="15" x14ac:dyDescent="0.3">
      <c r="M4231" s="34">
        <v>4225.5</v>
      </c>
      <c r="N4231" s="34">
        <v>20</v>
      </c>
      <c r="O4231" s="32">
        <f t="shared" si="396"/>
        <v>68</v>
      </c>
      <c r="P4231" s="37">
        <f t="shared" ref="P4231:P4294" si="401">O4231*1.2</f>
        <v>81.599999999999994</v>
      </c>
      <c r="Q4231" s="32">
        <f t="shared" si="397"/>
        <v>-13</v>
      </c>
      <c r="R4231" s="32">
        <f t="shared" si="398"/>
        <v>-26.599999999999994</v>
      </c>
      <c r="S4231" s="26">
        <f t="shared" si="399"/>
        <v>0</v>
      </c>
      <c r="T4231" s="26">
        <f t="shared" si="400"/>
        <v>0</v>
      </c>
    </row>
    <row r="4232" spans="13:20" ht="15" x14ac:dyDescent="0.3">
      <c r="M4232" s="34">
        <v>4226.5</v>
      </c>
      <c r="N4232" s="34">
        <v>20.6</v>
      </c>
      <c r="O4232" s="32">
        <f t="shared" si="396"/>
        <v>69.080000000000013</v>
      </c>
      <c r="P4232" s="37">
        <f t="shared" si="401"/>
        <v>82.896000000000015</v>
      </c>
      <c r="Q4232" s="32">
        <f t="shared" si="397"/>
        <v>-14.080000000000013</v>
      </c>
      <c r="R4232" s="32">
        <f t="shared" si="398"/>
        <v>-27.896000000000015</v>
      </c>
      <c r="S4232" s="26">
        <f t="shared" si="399"/>
        <v>0</v>
      </c>
      <c r="T4232" s="26">
        <f t="shared" si="400"/>
        <v>0</v>
      </c>
    </row>
    <row r="4233" spans="13:20" ht="15" x14ac:dyDescent="0.3">
      <c r="M4233" s="34">
        <v>4227.5</v>
      </c>
      <c r="N4233" s="34">
        <v>21.1</v>
      </c>
      <c r="O4233" s="32">
        <f t="shared" si="396"/>
        <v>69.98</v>
      </c>
      <c r="P4233" s="37">
        <f t="shared" si="401"/>
        <v>83.975999999999999</v>
      </c>
      <c r="Q4233" s="32">
        <f t="shared" si="397"/>
        <v>-14.980000000000004</v>
      </c>
      <c r="R4233" s="32">
        <f t="shared" si="398"/>
        <v>-28.975999999999999</v>
      </c>
      <c r="S4233" s="26">
        <f t="shared" si="399"/>
        <v>0</v>
      </c>
      <c r="T4233" s="26">
        <f t="shared" si="400"/>
        <v>0</v>
      </c>
    </row>
    <row r="4234" spans="13:20" ht="15" x14ac:dyDescent="0.3">
      <c r="M4234" s="34">
        <v>4228.5</v>
      </c>
      <c r="N4234" s="34">
        <v>21.1</v>
      </c>
      <c r="O4234" s="32">
        <f t="shared" si="396"/>
        <v>69.98</v>
      </c>
      <c r="P4234" s="37">
        <f t="shared" si="401"/>
        <v>83.975999999999999</v>
      </c>
      <c r="Q4234" s="32">
        <f t="shared" si="397"/>
        <v>-14.980000000000004</v>
      </c>
      <c r="R4234" s="32">
        <f t="shared" si="398"/>
        <v>-28.975999999999999</v>
      </c>
      <c r="S4234" s="26">
        <f t="shared" si="399"/>
        <v>0</v>
      </c>
      <c r="T4234" s="26">
        <f t="shared" si="400"/>
        <v>0</v>
      </c>
    </row>
    <row r="4235" spans="13:20" ht="15" x14ac:dyDescent="0.3">
      <c r="M4235" s="34">
        <v>4229.5</v>
      </c>
      <c r="N4235" s="34">
        <v>21.7</v>
      </c>
      <c r="O4235" s="32">
        <f t="shared" si="396"/>
        <v>71.06</v>
      </c>
      <c r="P4235" s="37">
        <f t="shared" si="401"/>
        <v>85.272000000000006</v>
      </c>
      <c r="Q4235" s="32">
        <f t="shared" si="397"/>
        <v>-16.060000000000002</v>
      </c>
      <c r="R4235" s="32">
        <f t="shared" si="398"/>
        <v>-30.272000000000006</v>
      </c>
      <c r="S4235" s="26">
        <f t="shared" si="399"/>
        <v>0</v>
      </c>
      <c r="T4235" s="26">
        <f t="shared" si="400"/>
        <v>0</v>
      </c>
    </row>
    <row r="4236" spans="13:20" ht="15" x14ac:dyDescent="0.3">
      <c r="M4236" s="34">
        <v>4230.5</v>
      </c>
      <c r="N4236" s="34">
        <v>23.3</v>
      </c>
      <c r="O4236" s="32">
        <f t="shared" si="396"/>
        <v>73.94</v>
      </c>
      <c r="P4236" s="37">
        <f t="shared" si="401"/>
        <v>88.727999999999994</v>
      </c>
      <c r="Q4236" s="32">
        <f t="shared" si="397"/>
        <v>-18.939999999999998</v>
      </c>
      <c r="R4236" s="32">
        <f t="shared" si="398"/>
        <v>-33.727999999999994</v>
      </c>
      <c r="S4236" s="26">
        <f t="shared" si="399"/>
        <v>0</v>
      </c>
      <c r="T4236" s="26">
        <f t="shared" si="400"/>
        <v>0</v>
      </c>
    </row>
    <row r="4237" spans="13:20" ht="15" x14ac:dyDescent="0.3">
      <c r="M4237" s="34">
        <v>4231.5</v>
      </c>
      <c r="N4237" s="34">
        <v>25</v>
      </c>
      <c r="O4237" s="32">
        <f t="shared" si="396"/>
        <v>77</v>
      </c>
      <c r="P4237" s="37">
        <f t="shared" si="401"/>
        <v>92.399999999999991</v>
      </c>
      <c r="Q4237" s="32">
        <f t="shared" si="397"/>
        <v>-22</v>
      </c>
      <c r="R4237" s="32">
        <f t="shared" si="398"/>
        <v>-37.399999999999991</v>
      </c>
      <c r="S4237" s="26">
        <f t="shared" si="399"/>
        <v>0</v>
      </c>
      <c r="T4237" s="26">
        <f t="shared" si="400"/>
        <v>0</v>
      </c>
    </row>
    <row r="4238" spans="13:20" ht="15" x14ac:dyDescent="0.3">
      <c r="M4238" s="34">
        <v>4232.5</v>
      </c>
      <c r="N4238" s="34">
        <v>27.2</v>
      </c>
      <c r="O4238" s="32">
        <f t="shared" si="396"/>
        <v>80.960000000000008</v>
      </c>
      <c r="P4238" s="37">
        <f t="shared" si="401"/>
        <v>97.152000000000001</v>
      </c>
      <c r="Q4238" s="32">
        <f t="shared" si="397"/>
        <v>-25.960000000000008</v>
      </c>
      <c r="R4238" s="32">
        <f t="shared" si="398"/>
        <v>-42.152000000000001</v>
      </c>
      <c r="S4238" s="26">
        <f t="shared" si="399"/>
        <v>0</v>
      </c>
      <c r="T4238" s="26">
        <f t="shared" si="400"/>
        <v>0</v>
      </c>
    </row>
    <row r="4239" spans="13:20" ht="15" x14ac:dyDescent="0.3">
      <c r="M4239" s="34">
        <v>4233.5</v>
      </c>
      <c r="N4239" s="34">
        <v>29.4</v>
      </c>
      <c r="O4239" s="32">
        <f t="shared" si="396"/>
        <v>84.92</v>
      </c>
      <c r="P4239" s="37">
        <f t="shared" si="401"/>
        <v>101.904</v>
      </c>
      <c r="Q4239" s="32">
        <f t="shared" si="397"/>
        <v>-29.92</v>
      </c>
      <c r="R4239" s="32">
        <f t="shared" si="398"/>
        <v>-46.903999999999996</v>
      </c>
      <c r="S4239" s="26">
        <f t="shared" si="399"/>
        <v>0</v>
      </c>
      <c r="T4239" s="26">
        <f t="shared" si="400"/>
        <v>0</v>
      </c>
    </row>
    <row r="4240" spans="13:20" ht="15" x14ac:dyDescent="0.3">
      <c r="M4240" s="34">
        <v>4234.5</v>
      </c>
      <c r="N4240" s="34">
        <v>31.1</v>
      </c>
      <c r="O4240" s="32">
        <f t="shared" si="396"/>
        <v>87.98</v>
      </c>
      <c r="P4240" s="37">
        <f t="shared" si="401"/>
        <v>105.57600000000001</v>
      </c>
      <c r="Q4240" s="32">
        <f t="shared" si="397"/>
        <v>-32.980000000000004</v>
      </c>
      <c r="R4240" s="32">
        <f t="shared" si="398"/>
        <v>-50.576000000000008</v>
      </c>
      <c r="S4240" s="26">
        <f t="shared" si="399"/>
        <v>0</v>
      </c>
      <c r="T4240" s="26">
        <f t="shared" si="400"/>
        <v>0</v>
      </c>
    </row>
    <row r="4241" spans="13:20" ht="15" x14ac:dyDescent="0.3">
      <c r="M4241" s="34">
        <v>4235.5</v>
      </c>
      <c r="N4241" s="34">
        <v>32.799999999999997</v>
      </c>
      <c r="O4241" s="32">
        <f t="shared" si="396"/>
        <v>91.039999999999992</v>
      </c>
      <c r="P4241" s="37">
        <f t="shared" si="401"/>
        <v>109.24799999999999</v>
      </c>
      <c r="Q4241" s="32">
        <f t="shared" si="397"/>
        <v>-36.039999999999992</v>
      </c>
      <c r="R4241" s="32">
        <f t="shared" si="398"/>
        <v>-54.24799999999999</v>
      </c>
      <c r="S4241" s="26">
        <f t="shared" si="399"/>
        <v>0</v>
      </c>
      <c r="T4241" s="26">
        <f t="shared" si="400"/>
        <v>0</v>
      </c>
    </row>
    <row r="4242" spans="13:20" ht="15" x14ac:dyDescent="0.3">
      <c r="M4242" s="34">
        <v>4236.5</v>
      </c>
      <c r="N4242" s="34">
        <v>33.299999999999997</v>
      </c>
      <c r="O4242" s="32">
        <f t="shared" si="396"/>
        <v>91.94</v>
      </c>
      <c r="P4242" s="37">
        <f t="shared" si="401"/>
        <v>110.32799999999999</v>
      </c>
      <c r="Q4242" s="32">
        <f t="shared" si="397"/>
        <v>-36.94</v>
      </c>
      <c r="R4242" s="32">
        <f t="shared" si="398"/>
        <v>-55.327999999999989</v>
      </c>
      <c r="S4242" s="26">
        <f t="shared" si="399"/>
        <v>0</v>
      </c>
      <c r="T4242" s="26">
        <f t="shared" si="400"/>
        <v>0</v>
      </c>
    </row>
    <row r="4243" spans="13:20" ht="15" x14ac:dyDescent="0.3">
      <c r="M4243" s="34">
        <v>4237.5</v>
      </c>
      <c r="N4243" s="34">
        <v>33.299999999999997</v>
      </c>
      <c r="O4243" s="32">
        <f t="shared" si="396"/>
        <v>91.94</v>
      </c>
      <c r="P4243" s="37">
        <f t="shared" si="401"/>
        <v>110.32799999999999</v>
      </c>
      <c r="Q4243" s="32">
        <f t="shared" si="397"/>
        <v>-36.94</v>
      </c>
      <c r="R4243" s="32">
        <f t="shared" si="398"/>
        <v>-55.327999999999989</v>
      </c>
      <c r="S4243" s="26">
        <f t="shared" si="399"/>
        <v>0</v>
      </c>
      <c r="T4243" s="26">
        <f t="shared" si="400"/>
        <v>0</v>
      </c>
    </row>
    <row r="4244" spans="13:20" ht="15" x14ac:dyDescent="0.3">
      <c r="M4244" s="34">
        <v>4238.5</v>
      </c>
      <c r="N4244" s="34">
        <v>32.799999999999997</v>
      </c>
      <c r="O4244" s="32">
        <f t="shared" si="396"/>
        <v>91.039999999999992</v>
      </c>
      <c r="P4244" s="37">
        <f t="shared" si="401"/>
        <v>109.24799999999999</v>
      </c>
      <c r="Q4244" s="32">
        <f t="shared" si="397"/>
        <v>-36.039999999999992</v>
      </c>
      <c r="R4244" s="32">
        <f t="shared" si="398"/>
        <v>-54.24799999999999</v>
      </c>
      <c r="S4244" s="26">
        <f t="shared" si="399"/>
        <v>0</v>
      </c>
      <c r="T4244" s="26">
        <f t="shared" si="400"/>
        <v>0</v>
      </c>
    </row>
    <row r="4245" spans="13:20" ht="15" x14ac:dyDescent="0.3">
      <c r="M4245" s="34">
        <v>4239.5</v>
      </c>
      <c r="N4245" s="34">
        <v>33.299999999999997</v>
      </c>
      <c r="O4245" s="32">
        <f t="shared" si="396"/>
        <v>91.94</v>
      </c>
      <c r="P4245" s="37">
        <f t="shared" si="401"/>
        <v>110.32799999999999</v>
      </c>
      <c r="Q4245" s="32">
        <f t="shared" si="397"/>
        <v>-36.94</v>
      </c>
      <c r="R4245" s="32">
        <f t="shared" si="398"/>
        <v>-55.327999999999989</v>
      </c>
      <c r="S4245" s="26">
        <f t="shared" si="399"/>
        <v>0</v>
      </c>
      <c r="T4245" s="26">
        <f t="shared" si="400"/>
        <v>0</v>
      </c>
    </row>
    <row r="4246" spans="13:20" ht="15" x14ac:dyDescent="0.3">
      <c r="M4246" s="34">
        <v>4240.5</v>
      </c>
      <c r="N4246" s="34">
        <v>31.1</v>
      </c>
      <c r="O4246" s="32">
        <f t="shared" si="396"/>
        <v>87.98</v>
      </c>
      <c r="P4246" s="37">
        <f t="shared" si="401"/>
        <v>105.57600000000001</v>
      </c>
      <c r="Q4246" s="32">
        <f t="shared" si="397"/>
        <v>-32.980000000000004</v>
      </c>
      <c r="R4246" s="32">
        <f t="shared" si="398"/>
        <v>-50.576000000000008</v>
      </c>
      <c r="S4246" s="26">
        <f t="shared" si="399"/>
        <v>0</v>
      </c>
      <c r="T4246" s="26">
        <f t="shared" si="400"/>
        <v>0</v>
      </c>
    </row>
    <row r="4247" spans="13:20" ht="15" x14ac:dyDescent="0.3">
      <c r="M4247" s="34">
        <v>4241.5</v>
      </c>
      <c r="N4247" s="34">
        <v>31.1</v>
      </c>
      <c r="O4247" s="32">
        <f t="shared" si="396"/>
        <v>87.98</v>
      </c>
      <c r="P4247" s="37">
        <f t="shared" si="401"/>
        <v>105.57600000000001</v>
      </c>
      <c r="Q4247" s="32">
        <f t="shared" si="397"/>
        <v>-32.980000000000004</v>
      </c>
      <c r="R4247" s="32">
        <f t="shared" si="398"/>
        <v>-50.576000000000008</v>
      </c>
      <c r="S4247" s="26">
        <f t="shared" si="399"/>
        <v>0</v>
      </c>
      <c r="T4247" s="26">
        <f t="shared" si="400"/>
        <v>0</v>
      </c>
    </row>
    <row r="4248" spans="13:20" ht="15" x14ac:dyDescent="0.3">
      <c r="M4248" s="34">
        <v>4242.5</v>
      </c>
      <c r="N4248" s="34">
        <v>29.4</v>
      </c>
      <c r="O4248" s="32">
        <f t="shared" si="396"/>
        <v>84.92</v>
      </c>
      <c r="P4248" s="37">
        <f t="shared" si="401"/>
        <v>101.904</v>
      </c>
      <c r="Q4248" s="32">
        <f t="shared" si="397"/>
        <v>-29.92</v>
      </c>
      <c r="R4248" s="32">
        <f t="shared" si="398"/>
        <v>-46.903999999999996</v>
      </c>
      <c r="S4248" s="26">
        <f t="shared" si="399"/>
        <v>0</v>
      </c>
      <c r="T4248" s="26">
        <f t="shared" si="400"/>
        <v>0</v>
      </c>
    </row>
    <row r="4249" spans="13:20" ht="15" x14ac:dyDescent="0.3">
      <c r="M4249" s="34">
        <v>4243.5</v>
      </c>
      <c r="N4249" s="34">
        <v>28.3</v>
      </c>
      <c r="O4249" s="32">
        <f t="shared" si="396"/>
        <v>82.94</v>
      </c>
      <c r="P4249" s="37">
        <f t="shared" si="401"/>
        <v>99.527999999999992</v>
      </c>
      <c r="Q4249" s="32">
        <f t="shared" si="397"/>
        <v>-27.939999999999998</v>
      </c>
      <c r="R4249" s="32">
        <f t="shared" si="398"/>
        <v>-44.527999999999992</v>
      </c>
      <c r="S4249" s="26">
        <f t="shared" si="399"/>
        <v>0</v>
      </c>
      <c r="T4249" s="26">
        <f t="shared" si="400"/>
        <v>0</v>
      </c>
    </row>
    <row r="4250" spans="13:20" ht="15" x14ac:dyDescent="0.3">
      <c r="M4250" s="34">
        <v>4244.5</v>
      </c>
      <c r="N4250" s="34">
        <v>27.8</v>
      </c>
      <c r="O4250" s="32">
        <f t="shared" si="396"/>
        <v>82.039999999999992</v>
      </c>
      <c r="P4250" s="37">
        <f t="shared" si="401"/>
        <v>98.447999999999993</v>
      </c>
      <c r="Q4250" s="32">
        <f t="shared" si="397"/>
        <v>-27.039999999999992</v>
      </c>
      <c r="R4250" s="32">
        <f t="shared" si="398"/>
        <v>-43.447999999999993</v>
      </c>
      <c r="S4250" s="26">
        <f t="shared" si="399"/>
        <v>0</v>
      </c>
      <c r="T4250" s="26">
        <f t="shared" si="400"/>
        <v>0</v>
      </c>
    </row>
    <row r="4251" spans="13:20" ht="15" x14ac:dyDescent="0.3">
      <c r="M4251" s="34">
        <v>4245.5</v>
      </c>
      <c r="N4251" s="34">
        <v>26.7</v>
      </c>
      <c r="O4251" s="32">
        <f t="shared" si="396"/>
        <v>80.06</v>
      </c>
      <c r="P4251" s="37">
        <f t="shared" si="401"/>
        <v>96.072000000000003</v>
      </c>
      <c r="Q4251" s="32">
        <f t="shared" si="397"/>
        <v>-25.060000000000002</v>
      </c>
      <c r="R4251" s="32">
        <f t="shared" si="398"/>
        <v>-41.072000000000003</v>
      </c>
      <c r="S4251" s="26">
        <f t="shared" si="399"/>
        <v>0</v>
      </c>
      <c r="T4251" s="26">
        <f t="shared" si="400"/>
        <v>0</v>
      </c>
    </row>
    <row r="4252" spans="13:20" ht="15" x14ac:dyDescent="0.3">
      <c r="M4252" s="34">
        <v>4246.5</v>
      </c>
      <c r="N4252" s="34">
        <v>25</v>
      </c>
      <c r="O4252" s="32">
        <f t="shared" si="396"/>
        <v>77</v>
      </c>
      <c r="P4252" s="37">
        <f t="shared" si="401"/>
        <v>92.399999999999991</v>
      </c>
      <c r="Q4252" s="32">
        <f t="shared" si="397"/>
        <v>-22</v>
      </c>
      <c r="R4252" s="32">
        <f t="shared" si="398"/>
        <v>-37.399999999999991</v>
      </c>
      <c r="S4252" s="26">
        <f t="shared" si="399"/>
        <v>0</v>
      </c>
      <c r="T4252" s="26">
        <f t="shared" si="400"/>
        <v>0</v>
      </c>
    </row>
    <row r="4253" spans="13:20" ht="15" x14ac:dyDescent="0.3">
      <c r="M4253" s="34">
        <v>4247.5</v>
      </c>
      <c r="N4253" s="34">
        <v>25.6</v>
      </c>
      <c r="O4253" s="32">
        <f t="shared" si="396"/>
        <v>78.080000000000013</v>
      </c>
      <c r="P4253" s="37">
        <f t="shared" si="401"/>
        <v>93.696000000000012</v>
      </c>
      <c r="Q4253" s="32">
        <f t="shared" si="397"/>
        <v>-23.080000000000013</v>
      </c>
      <c r="R4253" s="32">
        <f t="shared" si="398"/>
        <v>-38.696000000000012</v>
      </c>
      <c r="S4253" s="26">
        <f t="shared" si="399"/>
        <v>0</v>
      </c>
      <c r="T4253" s="26">
        <f t="shared" si="400"/>
        <v>0</v>
      </c>
    </row>
    <row r="4254" spans="13:20" ht="15" x14ac:dyDescent="0.3">
      <c r="M4254" s="34">
        <v>4248.5</v>
      </c>
      <c r="N4254" s="34">
        <v>24.4</v>
      </c>
      <c r="O4254" s="32">
        <f t="shared" si="396"/>
        <v>75.92</v>
      </c>
      <c r="P4254" s="37">
        <f t="shared" si="401"/>
        <v>91.103999999999999</v>
      </c>
      <c r="Q4254" s="32">
        <f t="shared" si="397"/>
        <v>-20.92</v>
      </c>
      <c r="R4254" s="32">
        <f t="shared" si="398"/>
        <v>-36.103999999999999</v>
      </c>
      <c r="S4254" s="26">
        <f t="shared" si="399"/>
        <v>0</v>
      </c>
      <c r="T4254" s="26">
        <f t="shared" si="400"/>
        <v>0</v>
      </c>
    </row>
    <row r="4255" spans="13:20" ht="15" x14ac:dyDescent="0.3">
      <c r="M4255" s="34">
        <v>4249.5</v>
      </c>
      <c r="N4255" s="34">
        <v>25</v>
      </c>
      <c r="O4255" s="32">
        <f t="shared" si="396"/>
        <v>77</v>
      </c>
      <c r="P4255" s="37">
        <f t="shared" si="401"/>
        <v>92.399999999999991</v>
      </c>
      <c r="Q4255" s="32">
        <f t="shared" si="397"/>
        <v>-22</v>
      </c>
      <c r="R4255" s="32">
        <f t="shared" si="398"/>
        <v>-37.399999999999991</v>
      </c>
      <c r="S4255" s="26">
        <f t="shared" si="399"/>
        <v>0</v>
      </c>
      <c r="T4255" s="26">
        <f t="shared" si="400"/>
        <v>0</v>
      </c>
    </row>
    <row r="4256" spans="13:20" ht="15" x14ac:dyDescent="0.3">
      <c r="M4256" s="34">
        <v>4250.5</v>
      </c>
      <c r="N4256" s="34">
        <v>24.4</v>
      </c>
      <c r="O4256" s="32">
        <f t="shared" si="396"/>
        <v>75.92</v>
      </c>
      <c r="P4256" s="37">
        <f t="shared" si="401"/>
        <v>91.103999999999999</v>
      </c>
      <c r="Q4256" s="32">
        <f t="shared" si="397"/>
        <v>-20.92</v>
      </c>
      <c r="R4256" s="32">
        <f t="shared" si="398"/>
        <v>-36.103999999999999</v>
      </c>
      <c r="S4256" s="26">
        <f t="shared" si="399"/>
        <v>0</v>
      </c>
      <c r="T4256" s="26">
        <f t="shared" si="400"/>
        <v>0</v>
      </c>
    </row>
    <row r="4257" spans="13:20" ht="15" x14ac:dyDescent="0.3">
      <c r="M4257" s="34">
        <v>4251.5</v>
      </c>
      <c r="N4257" s="34">
        <v>23.9</v>
      </c>
      <c r="O4257" s="32">
        <f t="shared" si="396"/>
        <v>75.02</v>
      </c>
      <c r="P4257" s="37">
        <f t="shared" si="401"/>
        <v>90.023999999999987</v>
      </c>
      <c r="Q4257" s="32">
        <f t="shared" si="397"/>
        <v>-20.019999999999996</v>
      </c>
      <c r="R4257" s="32">
        <f t="shared" si="398"/>
        <v>-35.023999999999987</v>
      </c>
      <c r="S4257" s="26">
        <f t="shared" si="399"/>
        <v>0</v>
      </c>
      <c r="T4257" s="26">
        <f t="shared" si="400"/>
        <v>0</v>
      </c>
    </row>
    <row r="4258" spans="13:20" ht="15" x14ac:dyDescent="0.3">
      <c r="M4258" s="34">
        <v>4252.5</v>
      </c>
      <c r="N4258" s="34">
        <v>24.4</v>
      </c>
      <c r="O4258" s="32">
        <f t="shared" si="396"/>
        <v>75.92</v>
      </c>
      <c r="P4258" s="37">
        <f t="shared" si="401"/>
        <v>91.103999999999999</v>
      </c>
      <c r="Q4258" s="32">
        <f t="shared" si="397"/>
        <v>-20.92</v>
      </c>
      <c r="R4258" s="32">
        <f t="shared" si="398"/>
        <v>-36.103999999999999</v>
      </c>
      <c r="S4258" s="26">
        <f t="shared" si="399"/>
        <v>0</v>
      </c>
      <c r="T4258" s="26">
        <f t="shared" si="400"/>
        <v>0</v>
      </c>
    </row>
    <row r="4259" spans="13:20" ht="15" x14ac:dyDescent="0.3">
      <c r="M4259" s="34">
        <v>4253.5</v>
      </c>
      <c r="N4259" s="34">
        <v>25</v>
      </c>
      <c r="O4259" s="32">
        <f t="shared" si="396"/>
        <v>77</v>
      </c>
      <c r="P4259" s="37">
        <f t="shared" si="401"/>
        <v>92.399999999999991</v>
      </c>
      <c r="Q4259" s="32">
        <f t="shared" si="397"/>
        <v>-22</v>
      </c>
      <c r="R4259" s="32">
        <f t="shared" si="398"/>
        <v>-37.399999999999991</v>
      </c>
      <c r="S4259" s="26">
        <f t="shared" si="399"/>
        <v>0</v>
      </c>
      <c r="T4259" s="26">
        <f t="shared" si="400"/>
        <v>0</v>
      </c>
    </row>
    <row r="4260" spans="13:20" ht="15" x14ac:dyDescent="0.3">
      <c r="M4260" s="34">
        <v>4254.5</v>
      </c>
      <c r="N4260" s="34">
        <v>26.7</v>
      </c>
      <c r="O4260" s="32">
        <f t="shared" si="396"/>
        <v>80.06</v>
      </c>
      <c r="P4260" s="37">
        <f t="shared" si="401"/>
        <v>96.072000000000003</v>
      </c>
      <c r="Q4260" s="32">
        <f t="shared" si="397"/>
        <v>-25.060000000000002</v>
      </c>
      <c r="R4260" s="32">
        <f t="shared" si="398"/>
        <v>-41.072000000000003</v>
      </c>
      <c r="S4260" s="26">
        <f t="shared" si="399"/>
        <v>0</v>
      </c>
      <c r="T4260" s="26">
        <f t="shared" si="400"/>
        <v>0</v>
      </c>
    </row>
    <row r="4261" spans="13:20" ht="15" x14ac:dyDescent="0.3">
      <c r="M4261" s="34">
        <v>4255.5</v>
      </c>
      <c r="N4261" s="34">
        <v>28.3</v>
      </c>
      <c r="O4261" s="32">
        <f t="shared" si="396"/>
        <v>82.94</v>
      </c>
      <c r="P4261" s="37">
        <f t="shared" si="401"/>
        <v>99.527999999999992</v>
      </c>
      <c r="Q4261" s="32">
        <f t="shared" si="397"/>
        <v>-27.939999999999998</v>
      </c>
      <c r="R4261" s="32">
        <f t="shared" si="398"/>
        <v>-44.527999999999992</v>
      </c>
      <c r="S4261" s="26">
        <f t="shared" si="399"/>
        <v>0</v>
      </c>
      <c r="T4261" s="26">
        <f t="shared" si="400"/>
        <v>0</v>
      </c>
    </row>
    <row r="4262" spans="13:20" ht="15" x14ac:dyDescent="0.3">
      <c r="M4262" s="34">
        <v>4256.5</v>
      </c>
      <c r="N4262" s="34">
        <v>28.9</v>
      </c>
      <c r="O4262" s="32">
        <f t="shared" si="396"/>
        <v>84.02</v>
      </c>
      <c r="P4262" s="37">
        <f t="shared" si="401"/>
        <v>100.824</v>
      </c>
      <c r="Q4262" s="32">
        <f t="shared" si="397"/>
        <v>-29.019999999999996</v>
      </c>
      <c r="R4262" s="32">
        <f t="shared" si="398"/>
        <v>-45.823999999999998</v>
      </c>
      <c r="S4262" s="26">
        <f t="shared" si="399"/>
        <v>0</v>
      </c>
      <c r="T4262" s="26">
        <f t="shared" si="400"/>
        <v>0</v>
      </c>
    </row>
    <row r="4263" spans="13:20" ht="15" x14ac:dyDescent="0.3">
      <c r="M4263" s="34">
        <v>4257.5</v>
      </c>
      <c r="N4263" s="34">
        <v>29.4</v>
      </c>
      <c r="O4263" s="32">
        <f t="shared" si="396"/>
        <v>84.92</v>
      </c>
      <c r="P4263" s="37">
        <f t="shared" si="401"/>
        <v>101.904</v>
      </c>
      <c r="Q4263" s="32">
        <f t="shared" si="397"/>
        <v>-29.92</v>
      </c>
      <c r="R4263" s="32">
        <f t="shared" si="398"/>
        <v>-46.903999999999996</v>
      </c>
      <c r="S4263" s="26">
        <f t="shared" si="399"/>
        <v>0</v>
      </c>
      <c r="T4263" s="26">
        <f t="shared" si="400"/>
        <v>0</v>
      </c>
    </row>
    <row r="4264" spans="13:20" ht="15" x14ac:dyDescent="0.3">
      <c r="M4264" s="34">
        <v>4258.5</v>
      </c>
      <c r="N4264" s="34">
        <v>31.1</v>
      </c>
      <c r="O4264" s="32">
        <f t="shared" si="396"/>
        <v>87.98</v>
      </c>
      <c r="P4264" s="37">
        <f t="shared" si="401"/>
        <v>105.57600000000001</v>
      </c>
      <c r="Q4264" s="32">
        <f t="shared" si="397"/>
        <v>-32.980000000000004</v>
      </c>
      <c r="R4264" s="32">
        <f t="shared" si="398"/>
        <v>-50.576000000000008</v>
      </c>
      <c r="S4264" s="26">
        <f t="shared" si="399"/>
        <v>0</v>
      </c>
      <c r="T4264" s="26">
        <f t="shared" si="400"/>
        <v>0</v>
      </c>
    </row>
    <row r="4265" spans="13:20" ht="15" x14ac:dyDescent="0.3">
      <c r="M4265" s="34">
        <v>4259.5</v>
      </c>
      <c r="N4265" s="34">
        <v>31.1</v>
      </c>
      <c r="O4265" s="32">
        <f t="shared" si="396"/>
        <v>87.98</v>
      </c>
      <c r="P4265" s="37">
        <f t="shared" si="401"/>
        <v>105.57600000000001</v>
      </c>
      <c r="Q4265" s="32">
        <f t="shared" si="397"/>
        <v>-32.980000000000004</v>
      </c>
      <c r="R4265" s="32">
        <f t="shared" si="398"/>
        <v>-50.576000000000008</v>
      </c>
      <c r="S4265" s="26">
        <f t="shared" si="399"/>
        <v>0</v>
      </c>
      <c r="T4265" s="26">
        <f t="shared" si="400"/>
        <v>0</v>
      </c>
    </row>
    <row r="4266" spans="13:20" ht="15" x14ac:dyDescent="0.3">
      <c r="M4266" s="34">
        <v>4260.5</v>
      </c>
      <c r="N4266" s="34">
        <v>32.200000000000003</v>
      </c>
      <c r="O4266" s="32">
        <f t="shared" si="396"/>
        <v>89.960000000000008</v>
      </c>
      <c r="P4266" s="37">
        <f t="shared" si="401"/>
        <v>107.95200000000001</v>
      </c>
      <c r="Q4266" s="32">
        <f t="shared" si="397"/>
        <v>-34.960000000000008</v>
      </c>
      <c r="R4266" s="32">
        <f t="shared" si="398"/>
        <v>-52.952000000000012</v>
      </c>
      <c r="S4266" s="26">
        <f t="shared" si="399"/>
        <v>0</v>
      </c>
      <c r="T4266" s="26">
        <f t="shared" si="400"/>
        <v>0</v>
      </c>
    </row>
    <row r="4267" spans="13:20" ht="15" x14ac:dyDescent="0.3">
      <c r="M4267" s="34">
        <v>4261.5</v>
      </c>
      <c r="N4267" s="34">
        <v>32.799999999999997</v>
      </c>
      <c r="O4267" s="32">
        <f t="shared" si="396"/>
        <v>91.039999999999992</v>
      </c>
      <c r="P4267" s="37">
        <f t="shared" si="401"/>
        <v>109.24799999999999</v>
      </c>
      <c r="Q4267" s="32">
        <f t="shared" si="397"/>
        <v>-36.039999999999992</v>
      </c>
      <c r="R4267" s="32">
        <f t="shared" si="398"/>
        <v>-54.24799999999999</v>
      </c>
      <c r="S4267" s="26">
        <f t="shared" si="399"/>
        <v>0</v>
      </c>
      <c r="T4267" s="26">
        <f t="shared" si="400"/>
        <v>0</v>
      </c>
    </row>
    <row r="4268" spans="13:20" ht="15" x14ac:dyDescent="0.3">
      <c r="M4268" s="34">
        <v>4262.5</v>
      </c>
      <c r="N4268" s="34">
        <v>32.799999999999997</v>
      </c>
      <c r="O4268" s="32">
        <f t="shared" si="396"/>
        <v>91.039999999999992</v>
      </c>
      <c r="P4268" s="37">
        <f t="shared" si="401"/>
        <v>109.24799999999999</v>
      </c>
      <c r="Q4268" s="32">
        <f t="shared" si="397"/>
        <v>-36.039999999999992</v>
      </c>
      <c r="R4268" s="32">
        <f t="shared" si="398"/>
        <v>-54.24799999999999</v>
      </c>
      <c r="S4268" s="26">
        <f t="shared" si="399"/>
        <v>0</v>
      </c>
      <c r="T4268" s="26">
        <f t="shared" si="400"/>
        <v>0</v>
      </c>
    </row>
    <row r="4269" spans="13:20" ht="15" x14ac:dyDescent="0.3">
      <c r="M4269" s="34">
        <v>4263.5</v>
      </c>
      <c r="N4269" s="34">
        <v>31.7</v>
      </c>
      <c r="O4269" s="32">
        <f t="shared" si="396"/>
        <v>89.06</v>
      </c>
      <c r="P4269" s="37">
        <f t="shared" si="401"/>
        <v>106.872</v>
      </c>
      <c r="Q4269" s="32">
        <f t="shared" si="397"/>
        <v>-34.06</v>
      </c>
      <c r="R4269" s="32">
        <f t="shared" si="398"/>
        <v>-51.872</v>
      </c>
      <c r="S4269" s="26">
        <f t="shared" si="399"/>
        <v>0</v>
      </c>
      <c r="T4269" s="26">
        <f t="shared" si="400"/>
        <v>0</v>
      </c>
    </row>
    <row r="4270" spans="13:20" ht="15" x14ac:dyDescent="0.3">
      <c r="M4270" s="34">
        <v>4264.5</v>
      </c>
      <c r="N4270" s="34">
        <v>31.1</v>
      </c>
      <c r="O4270" s="32">
        <f t="shared" si="396"/>
        <v>87.98</v>
      </c>
      <c r="P4270" s="37">
        <f t="shared" si="401"/>
        <v>105.57600000000001</v>
      </c>
      <c r="Q4270" s="32">
        <f t="shared" si="397"/>
        <v>-32.980000000000004</v>
      </c>
      <c r="R4270" s="32">
        <f t="shared" si="398"/>
        <v>-50.576000000000008</v>
      </c>
      <c r="S4270" s="26">
        <f t="shared" si="399"/>
        <v>0</v>
      </c>
      <c r="T4270" s="26">
        <f t="shared" si="400"/>
        <v>0</v>
      </c>
    </row>
    <row r="4271" spans="13:20" ht="15" x14ac:dyDescent="0.3">
      <c r="M4271" s="34">
        <v>4265.5</v>
      </c>
      <c r="N4271" s="34">
        <v>23.9</v>
      </c>
      <c r="O4271" s="32">
        <f t="shared" si="396"/>
        <v>75.02</v>
      </c>
      <c r="P4271" s="37">
        <f t="shared" si="401"/>
        <v>90.023999999999987</v>
      </c>
      <c r="Q4271" s="32">
        <f t="shared" si="397"/>
        <v>-20.019999999999996</v>
      </c>
      <c r="R4271" s="32">
        <f t="shared" si="398"/>
        <v>-35.023999999999987</v>
      </c>
      <c r="S4271" s="26">
        <f t="shared" si="399"/>
        <v>0</v>
      </c>
      <c r="T4271" s="26">
        <f t="shared" si="400"/>
        <v>0</v>
      </c>
    </row>
    <row r="4272" spans="13:20" ht="15" x14ac:dyDescent="0.3">
      <c r="M4272" s="34">
        <v>4266.5</v>
      </c>
      <c r="N4272" s="34">
        <v>23.9</v>
      </c>
      <c r="O4272" s="32">
        <f t="shared" si="396"/>
        <v>75.02</v>
      </c>
      <c r="P4272" s="37">
        <f t="shared" si="401"/>
        <v>90.023999999999987</v>
      </c>
      <c r="Q4272" s="32">
        <f t="shared" si="397"/>
        <v>-20.019999999999996</v>
      </c>
      <c r="R4272" s="32">
        <f t="shared" si="398"/>
        <v>-35.023999999999987</v>
      </c>
      <c r="S4272" s="26">
        <f t="shared" si="399"/>
        <v>0</v>
      </c>
      <c r="T4272" s="26">
        <f t="shared" si="400"/>
        <v>0</v>
      </c>
    </row>
    <row r="4273" spans="13:20" ht="15" x14ac:dyDescent="0.3">
      <c r="M4273" s="34">
        <v>4267.5</v>
      </c>
      <c r="N4273" s="34">
        <v>22.2</v>
      </c>
      <c r="O4273" s="32">
        <f t="shared" si="396"/>
        <v>71.960000000000008</v>
      </c>
      <c r="P4273" s="37">
        <f t="shared" si="401"/>
        <v>86.352000000000004</v>
      </c>
      <c r="Q4273" s="32">
        <f t="shared" si="397"/>
        <v>-16.960000000000008</v>
      </c>
      <c r="R4273" s="32">
        <f t="shared" si="398"/>
        <v>-31.352000000000004</v>
      </c>
      <c r="S4273" s="26">
        <f t="shared" si="399"/>
        <v>0</v>
      </c>
      <c r="T4273" s="26">
        <f t="shared" si="400"/>
        <v>0</v>
      </c>
    </row>
    <row r="4274" spans="13:20" ht="15" x14ac:dyDescent="0.3">
      <c r="M4274" s="34">
        <v>4268.5</v>
      </c>
      <c r="N4274" s="34">
        <v>23</v>
      </c>
      <c r="O4274" s="32">
        <f t="shared" si="396"/>
        <v>73.400000000000006</v>
      </c>
      <c r="P4274" s="37">
        <f t="shared" si="401"/>
        <v>88.08</v>
      </c>
      <c r="Q4274" s="32">
        <f t="shared" si="397"/>
        <v>-18.400000000000006</v>
      </c>
      <c r="R4274" s="32">
        <f t="shared" si="398"/>
        <v>-33.08</v>
      </c>
      <c r="S4274" s="26">
        <f t="shared" si="399"/>
        <v>0</v>
      </c>
      <c r="T4274" s="26">
        <f t="shared" si="400"/>
        <v>0</v>
      </c>
    </row>
    <row r="4275" spans="13:20" ht="15" x14ac:dyDescent="0.3">
      <c r="M4275" s="34">
        <v>4269.5</v>
      </c>
      <c r="N4275" s="34">
        <v>22.2</v>
      </c>
      <c r="O4275" s="32">
        <f t="shared" si="396"/>
        <v>71.960000000000008</v>
      </c>
      <c r="P4275" s="37">
        <f t="shared" si="401"/>
        <v>86.352000000000004</v>
      </c>
      <c r="Q4275" s="32">
        <f t="shared" si="397"/>
        <v>-16.960000000000008</v>
      </c>
      <c r="R4275" s="32">
        <f t="shared" si="398"/>
        <v>-31.352000000000004</v>
      </c>
      <c r="S4275" s="26">
        <f t="shared" si="399"/>
        <v>0</v>
      </c>
      <c r="T4275" s="26">
        <f t="shared" si="400"/>
        <v>0</v>
      </c>
    </row>
    <row r="4276" spans="13:20" ht="15" x14ac:dyDescent="0.3">
      <c r="M4276" s="34">
        <v>4270.5</v>
      </c>
      <c r="N4276" s="34">
        <v>22.2</v>
      </c>
      <c r="O4276" s="32">
        <f t="shared" si="396"/>
        <v>71.960000000000008</v>
      </c>
      <c r="P4276" s="37">
        <f t="shared" si="401"/>
        <v>86.352000000000004</v>
      </c>
      <c r="Q4276" s="32">
        <f t="shared" si="397"/>
        <v>-16.960000000000008</v>
      </c>
      <c r="R4276" s="32">
        <f t="shared" si="398"/>
        <v>-31.352000000000004</v>
      </c>
      <c r="S4276" s="26">
        <f t="shared" si="399"/>
        <v>0</v>
      </c>
      <c r="T4276" s="26">
        <f t="shared" si="400"/>
        <v>0</v>
      </c>
    </row>
    <row r="4277" spans="13:20" ht="15" x14ac:dyDescent="0.3">
      <c r="M4277" s="34">
        <v>4271.5</v>
      </c>
      <c r="N4277" s="34">
        <v>21.7</v>
      </c>
      <c r="O4277" s="32">
        <f t="shared" si="396"/>
        <v>71.06</v>
      </c>
      <c r="P4277" s="37">
        <f t="shared" si="401"/>
        <v>85.272000000000006</v>
      </c>
      <c r="Q4277" s="32">
        <f t="shared" si="397"/>
        <v>-16.060000000000002</v>
      </c>
      <c r="R4277" s="32">
        <f t="shared" si="398"/>
        <v>-30.272000000000006</v>
      </c>
      <c r="S4277" s="26">
        <f t="shared" si="399"/>
        <v>0</v>
      </c>
      <c r="T4277" s="26">
        <f t="shared" si="400"/>
        <v>0</v>
      </c>
    </row>
    <row r="4278" spans="13:20" ht="15" x14ac:dyDescent="0.3">
      <c r="M4278" s="34">
        <v>4272.5</v>
      </c>
      <c r="N4278" s="34">
        <v>21.1</v>
      </c>
      <c r="O4278" s="32">
        <f t="shared" si="396"/>
        <v>69.98</v>
      </c>
      <c r="P4278" s="37">
        <f t="shared" si="401"/>
        <v>83.975999999999999</v>
      </c>
      <c r="Q4278" s="32">
        <f t="shared" si="397"/>
        <v>-14.980000000000004</v>
      </c>
      <c r="R4278" s="32">
        <f t="shared" si="398"/>
        <v>-28.975999999999999</v>
      </c>
      <c r="S4278" s="26">
        <f t="shared" si="399"/>
        <v>0</v>
      </c>
      <c r="T4278" s="26">
        <f t="shared" si="400"/>
        <v>0</v>
      </c>
    </row>
    <row r="4279" spans="13:20" ht="15" x14ac:dyDescent="0.3">
      <c r="M4279" s="34">
        <v>4273.5</v>
      </c>
      <c r="N4279" s="34">
        <v>21.1</v>
      </c>
      <c r="O4279" s="32">
        <f t="shared" si="396"/>
        <v>69.98</v>
      </c>
      <c r="P4279" s="37">
        <f t="shared" si="401"/>
        <v>83.975999999999999</v>
      </c>
      <c r="Q4279" s="32">
        <f t="shared" si="397"/>
        <v>-14.980000000000004</v>
      </c>
      <c r="R4279" s="32">
        <f t="shared" si="398"/>
        <v>-28.975999999999999</v>
      </c>
      <c r="S4279" s="26">
        <f t="shared" si="399"/>
        <v>0</v>
      </c>
      <c r="T4279" s="26">
        <f t="shared" si="400"/>
        <v>0</v>
      </c>
    </row>
    <row r="4280" spans="13:20" ht="15" x14ac:dyDescent="0.3">
      <c r="M4280" s="34">
        <v>4274.5</v>
      </c>
      <c r="N4280" s="34">
        <v>21.7</v>
      </c>
      <c r="O4280" s="32">
        <f t="shared" si="396"/>
        <v>71.06</v>
      </c>
      <c r="P4280" s="37">
        <f t="shared" si="401"/>
        <v>85.272000000000006</v>
      </c>
      <c r="Q4280" s="32">
        <f t="shared" si="397"/>
        <v>-16.060000000000002</v>
      </c>
      <c r="R4280" s="32">
        <f t="shared" si="398"/>
        <v>-30.272000000000006</v>
      </c>
      <c r="S4280" s="26">
        <f t="shared" si="399"/>
        <v>0</v>
      </c>
      <c r="T4280" s="26">
        <f t="shared" si="400"/>
        <v>0</v>
      </c>
    </row>
    <row r="4281" spans="13:20" ht="15" x14ac:dyDescent="0.3">
      <c r="M4281" s="34">
        <v>4275.5</v>
      </c>
      <c r="N4281" s="34">
        <v>21.7</v>
      </c>
      <c r="O4281" s="32">
        <f t="shared" si="396"/>
        <v>71.06</v>
      </c>
      <c r="P4281" s="37">
        <f t="shared" si="401"/>
        <v>85.272000000000006</v>
      </c>
      <c r="Q4281" s="32">
        <f t="shared" si="397"/>
        <v>-16.060000000000002</v>
      </c>
      <c r="R4281" s="32">
        <f t="shared" si="398"/>
        <v>-30.272000000000006</v>
      </c>
      <c r="S4281" s="26">
        <f t="shared" si="399"/>
        <v>0</v>
      </c>
      <c r="T4281" s="26">
        <f t="shared" si="400"/>
        <v>0</v>
      </c>
    </row>
    <row r="4282" spans="13:20" ht="15" x14ac:dyDescent="0.3">
      <c r="M4282" s="34">
        <v>4276.5</v>
      </c>
      <c r="N4282" s="34">
        <v>22.2</v>
      </c>
      <c r="O4282" s="32">
        <f t="shared" si="396"/>
        <v>71.960000000000008</v>
      </c>
      <c r="P4282" s="37">
        <f t="shared" si="401"/>
        <v>86.352000000000004</v>
      </c>
      <c r="Q4282" s="32">
        <f t="shared" si="397"/>
        <v>-16.960000000000008</v>
      </c>
      <c r="R4282" s="32">
        <f t="shared" si="398"/>
        <v>-31.352000000000004</v>
      </c>
      <c r="S4282" s="26">
        <f t="shared" si="399"/>
        <v>0</v>
      </c>
      <c r="T4282" s="26">
        <f t="shared" si="400"/>
        <v>0</v>
      </c>
    </row>
    <row r="4283" spans="13:20" ht="15" x14ac:dyDescent="0.3">
      <c r="M4283" s="34">
        <v>4277.5</v>
      </c>
      <c r="N4283" s="34">
        <v>22.8</v>
      </c>
      <c r="O4283" s="32">
        <f t="shared" si="396"/>
        <v>73.039999999999992</v>
      </c>
      <c r="P4283" s="37">
        <f t="shared" si="401"/>
        <v>87.647999999999982</v>
      </c>
      <c r="Q4283" s="32">
        <f t="shared" si="397"/>
        <v>-18.039999999999992</v>
      </c>
      <c r="R4283" s="32">
        <f t="shared" si="398"/>
        <v>-32.647999999999982</v>
      </c>
      <c r="S4283" s="26">
        <f t="shared" si="399"/>
        <v>0</v>
      </c>
      <c r="T4283" s="26">
        <f t="shared" si="400"/>
        <v>0</v>
      </c>
    </row>
    <row r="4284" spans="13:20" ht="15" x14ac:dyDescent="0.3">
      <c r="M4284" s="34">
        <v>4278.5</v>
      </c>
      <c r="N4284" s="34">
        <v>23.3</v>
      </c>
      <c r="O4284" s="32">
        <f t="shared" si="396"/>
        <v>73.94</v>
      </c>
      <c r="P4284" s="37">
        <f t="shared" si="401"/>
        <v>88.727999999999994</v>
      </c>
      <c r="Q4284" s="32">
        <f t="shared" si="397"/>
        <v>-18.939999999999998</v>
      </c>
      <c r="R4284" s="32">
        <f t="shared" si="398"/>
        <v>-33.727999999999994</v>
      </c>
      <c r="S4284" s="26">
        <f t="shared" si="399"/>
        <v>0</v>
      </c>
      <c r="T4284" s="26">
        <f t="shared" si="400"/>
        <v>0</v>
      </c>
    </row>
    <row r="4285" spans="13:20" ht="15" x14ac:dyDescent="0.3">
      <c r="M4285" s="34">
        <v>4279.5</v>
      </c>
      <c r="N4285" s="34">
        <v>24.4</v>
      </c>
      <c r="O4285" s="32">
        <f t="shared" si="396"/>
        <v>75.92</v>
      </c>
      <c r="P4285" s="37">
        <f t="shared" si="401"/>
        <v>91.103999999999999</v>
      </c>
      <c r="Q4285" s="32">
        <f t="shared" si="397"/>
        <v>-20.92</v>
      </c>
      <c r="R4285" s="32">
        <f t="shared" si="398"/>
        <v>-36.103999999999999</v>
      </c>
      <c r="S4285" s="26">
        <f t="shared" si="399"/>
        <v>0</v>
      </c>
      <c r="T4285" s="26">
        <f t="shared" si="400"/>
        <v>0</v>
      </c>
    </row>
    <row r="4286" spans="13:20" ht="15" x14ac:dyDescent="0.3">
      <c r="M4286" s="34">
        <v>4280.5</v>
      </c>
      <c r="N4286" s="34">
        <v>25</v>
      </c>
      <c r="O4286" s="32">
        <f t="shared" si="396"/>
        <v>77</v>
      </c>
      <c r="P4286" s="37">
        <f t="shared" si="401"/>
        <v>92.399999999999991</v>
      </c>
      <c r="Q4286" s="32">
        <f t="shared" si="397"/>
        <v>-22</v>
      </c>
      <c r="R4286" s="32">
        <f t="shared" si="398"/>
        <v>-37.399999999999991</v>
      </c>
      <c r="S4286" s="26">
        <f t="shared" si="399"/>
        <v>0</v>
      </c>
      <c r="T4286" s="26">
        <f t="shared" si="400"/>
        <v>0</v>
      </c>
    </row>
    <row r="4287" spans="13:20" ht="15" x14ac:dyDescent="0.3">
      <c r="M4287" s="34">
        <v>4281.5</v>
      </c>
      <c r="N4287" s="34">
        <v>26.7</v>
      </c>
      <c r="O4287" s="32">
        <f t="shared" si="396"/>
        <v>80.06</v>
      </c>
      <c r="P4287" s="37">
        <f t="shared" si="401"/>
        <v>96.072000000000003</v>
      </c>
      <c r="Q4287" s="32">
        <f t="shared" si="397"/>
        <v>-25.060000000000002</v>
      </c>
      <c r="R4287" s="32">
        <f t="shared" si="398"/>
        <v>-41.072000000000003</v>
      </c>
      <c r="S4287" s="26">
        <f t="shared" si="399"/>
        <v>0</v>
      </c>
      <c r="T4287" s="26">
        <f t="shared" si="400"/>
        <v>0</v>
      </c>
    </row>
    <row r="4288" spans="13:20" ht="15" x14ac:dyDescent="0.3">
      <c r="M4288" s="34">
        <v>4282.5</v>
      </c>
      <c r="N4288" s="34">
        <v>27.8</v>
      </c>
      <c r="O4288" s="32">
        <f t="shared" si="396"/>
        <v>82.039999999999992</v>
      </c>
      <c r="P4288" s="37">
        <f t="shared" si="401"/>
        <v>98.447999999999993</v>
      </c>
      <c r="Q4288" s="32">
        <f t="shared" si="397"/>
        <v>-27.039999999999992</v>
      </c>
      <c r="R4288" s="32">
        <f t="shared" si="398"/>
        <v>-43.447999999999993</v>
      </c>
      <c r="S4288" s="26">
        <f t="shared" si="399"/>
        <v>0</v>
      </c>
      <c r="T4288" s="26">
        <f t="shared" si="400"/>
        <v>0</v>
      </c>
    </row>
    <row r="4289" spans="13:20" ht="15" x14ac:dyDescent="0.3">
      <c r="M4289" s="34">
        <v>4283.5</v>
      </c>
      <c r="N4289" s="34">
        <v>28.3</v>
      </c>
      <c r="O4289" s="32">
        <f t="shared" si="396"/>
        <v>82.94</v>
      </c>
      <c r="P4289" s="37">
        <f t="shared" si="401"/>
        <v>99.527999999999992</v>
      </c>
      <c r="Q4289" s="32">
        <f t="shared" si="397"/>
        <v>-27.939999999999998</v>
      </c>
      <c r="R4289" s="32">
        <f t="shared" si="398"/>
        <v>-44.527999999999992</v>
      </c>
      <c r="S4289" s="26">
        <f t="shared" si="399"/>
        <v>0</v>
      </c>
      <c r="T4289" s="26">
        <f t="shared" si="400"/>
        <v>0</v>
      </c>
    </row>
    <row r="4290" spans="13:20" ht="15" x14ac:dyDescent="0.3">
      <c r="M4290" s="34">
        <v>4284.5</v>
      </c>
      <c r="N4290" s="34">
        <v>28.3</v>
      </c>
      <c r="O4290" s="32">
        <f t="shared" si="396"/>
        <v>82.94</v>
      </c>
      <c r="P4290" s="37">
        <f t="shared" si="401"/>
        <v>99.527999999999992</v>
      </c>
      <c r="Q4290" s="32">
        <f t="shared" si="397"/>
        <v>-27.939999999999998</v>
      </c>
      <c r="R4290" s="32">
        <f t="shared" si="398"/>
        <v>-44.527999999999992</v>
      </c>
      <c r="S4290" s="26">
        <f t="shared" si="399"/>
        <v>0</v>
      </c>
      <c r="T4290" s="26">
        <f t="shared" si="400"/>
        <v>0</v>
      </c>
    </row>
    <row r="4291" spans="13:20" ht="15" x14ac:dyDescent="0.3">
      <c r="M4291" s="34">
        <v>4285.5</v>
      </c>
      <c r="N4291" s="34">
        <v>28.9</v>
      </c>
      <c r="O4291" s="32">
        <f t="shared" si="396"/>
        <v>84.02</v>
      </c>
      <c r="P4291" s="37">
        <f t="shared" si="401"/>
        <v>100.824</v>
      </c>
      <c r="Q4291" s="32">
        <f t="shared" si="397"/>
        <v>-29.019999999999996</v>
      </c>
      <c r="R4291" s="32">
        <f t="shared" si="398"/>
        <v>-45.823999999999998</v>
      </c>
      <c r="S4291" s="26">
        <f t="shared" si="399"/>
        <v>0</v>
      </c>
      <c r="T4291" s="26">
        <f t="shared" si="400"/>
        <v>0</v>
      </c>
    </row>
    <row r="4292" spans="13:20" ht="15" x14ac:dyDescent="0.3">
      <c r="M4292" s="34">
        <v>4286.5</v>
      </c>
      <c r="N4292" s="34">
        <v>25</v>
      </c>
      <c r="O4292" s="32">
        <f t="shared" si="396"/>
        <v>77</v>
      </c>
      <c r="P4292" s="37">
        <f t="shared" si="401"/>
        <v>92.399999999999991</v>
      </c>
      <c r="Q4292" s="32">
        <f t="shared" si="397"/>
        <v>-22</v>
      </c>
      <c r="R4292" s="32">
        <f t="shared" si="398"/>
        <v>-37.399999999999991</v>
      </c>
      <c r="S4292" s="26">
        <f t="shared" si="399"/>
        <v>0</v>
      </c>
      <c r="T4292" s="26">
        <f t="shared" si="400"/>
        <v>0</v>
      </c>
    </row>
    <row r="4293" spans="13:20" ht="15" x14ac:dyDescent="0.3">
      <c r="M4293" s="34">
        <v>4287.5</v>
      </c>
      <c r="N4293" s="34">
        <v>25</v>
      </c>
      <c r="O4293" s="32">
        <f t="shared" si="396"/>
        <v>77</v>
      </c>
      <c r="P4293" s="37">
        <f t="shared" si="401"/>
        <v>92.399999999999991</v>
      </c>
      <c r="Q4293" s="32">
        <f t="shared" si="397"/>
        <v>-22</v>
      </c>
      <c r="R4293" s="32">
        <f t="shared" si="398"/>
        <v>-37.399999999999991</v>
      </c>
      <c r="S4293" s="26">
        <f t="shared" si="399"/>
        <v>0</v>
      </c>
      <c r="T4293" s="26">
        <f t="shared" si="400"/>
        <v>0</v>
      </c>
    </row>
    <row r="4294" spans="13:20" ht="15" x14ac:dyDescent="0.3">
      <c r="M4294" s="34">
        <v>4288.5</v>
      </c>
      <c r="N4294" s="34">
        <v>24.4</v>
      </c>
      <c r="O4294" s="32">
        <f t="shared" ref="O4294:O4357" si="402">CONVERT(N4294,"C","F")</f>
        <v>75.92</v>
      </c>
      <c r="P4294" s="37">
        <f t="shared" si="401"/>
        <v>91.103999999999999</v>
      </c>
      <c r="Q4294" s="32">
        <f t="shared" ref="Q4294:Q4357" si="403">$L$3-O4294</f>
        <v>-20.92</v>
      </c>
      <c r="R4294" s="32">
        <f t="shared" ref="R4294:R4357" si="404">$L$3-P4294</f>
        <v>-36.103999999999999</v>
      </c>
      <c r="S4294" s="26">
        <f t="shared" ref="S4294:S4357" si="405">IF(O4294&lt;=$L$3, 1, 0)</f>
        <v>0</v>
      </c>
      <c r="T4294" s="26">
        <f t="shared" ref="T4294:T4357" si="406">IF(P4294&lt;=$L$3, 1, 0)</f>
        <v>0</v>
      </c>
    </row>
    <row r="4295" spans="13:20" ht="15" x14ac:dyDescent="0.3">
      <c r="M4295" s="34">
        <v>4289.5</v>
      </c>
      <c r="N4295" s="34">
        <v>25</v>
      </c>
      <c r="O4295" s="32">
        <f t="shared" si="402"/>
        <v>77</v>
      </c>
      <c r="P4295" s="37">
        <f t="shared" ref="P4295:P4358" si="407">O4295*1.2</f>
        <v>92.399999999999991</v>
      </c>
      <c r="Q4295" s="32">
        <f t="shared" si="403"/>
        <v>-22</v>
      </c>
      <c r="R4295" s="32">
        <f t="shared" si="404"/>
        <v>-37.399999999999991</v>
      </c>
      <c r="S4295" s="26">
        <f t="shared" si="405"/>
        <v>0</v>
      </c>
      <c r="T4295" s="26">
        <f t="shared" si="406"/>
        <v>0</v>
      </c>
    </row>
    <row r="4296" spans="13:20" ht="15" x14ac:dyDescent="0.3">
      <c r="M4296" s="34">
        <v>4290.5</v>
      </c>
      <c r="N4296" s="34">
        <v>22.2</v>
      </c>
      <c r="O4296" s="32">
        <f t="shared" si="402"/>
        <v>71.960000000000008</v>
      </c>
      <c r="P4296" s="37">
        <f t="shared" si="407"/>
        <v>86.352000000000004</v>
      </c>
      <c r="Q4296" s="32">
        <f t="shared" si="403"/>
        <v>-16.960000000000008</v>
      </c>
      <c r="R4296" s="32">
        <f t="shared" si="404"/>
        <v>-31.352000000000004</v>
      </c>
      <c r="S4296" s="26">
        <f t="shared" si="405"/>
        <v>0</v>
      </c>
      <c r="T4296" s="26">
        <f t="shared" si="406"/>
        <v>0</v>
      </c>
    </row>
    <row r="4297" spans="13:20" ht="15" x14ac:dyDescent="0.3">
      <c r="M4297" s="34">
        <v>4291.5</v>
      </c>
      <c r="N4297" s="34">
        <v>21.7</v>
      </c>
      <c r="O4297" s="32">
        <f t="shared" si="402"/>
        <v>71.06</v>
      </c>
      <c r="P4297" s="37">
        <f t="shared" si="407"/>
        <v>85.272000000000006</v>
      </c>
      <c r="Q4297" s="32">
        <f t="shared" si="403"/>
        <v>-16.060000000000002</v>
      </c>
      <c r="R4297" s="32">
        <f t="shared" si="404"/>
        <v>-30.272000000000006</v>
      </c>
      <c r="S4297" s="26">
        <f t="shared" si="405"/>
        <v>0</v>
      </c>
      <c r="T4297" s="26">
        <f t="shared" si="406"/>
        <v>0</v>
      </c>
    </row>
    <row r="4298" spans="13:20" ht="15" x14ac:dyDescent="0.3">
      <c r="M4298" s="34">
        <v>4292.5</v>
      </c>
      <c r="N4298" s="34">
        <v>22.8</v>
      </c>
      <c r="O4298" s="32">
        <f t="shared" si="402"/>
        <v>73.039999999999992</v>
      </c>
      <c r="P4298" s="37">
        <f t="shared" si="407"/>
        <v>87.647999999999982</v>
      </c>
      <c r="Q4298" s="32">
        <f t="shared" si="403"/>
        <v>-18.039999999999992</v>
      </c>
      <c r="R4298" s="32">
        <f t="shared" si="404"/>
        <v>-32.647999999999982</v>
      </c>
      <c r="S4298" s="26">
        <f t="shared" si="405"/>
        <v>0</v>
      </c>
      <c r="T4298" s="26">
        <f t="shared" si="406"/>
        <v>0</v>
      </c>
    </row>
    <row r="4299" spans="13:20" ht="15" x14ac:dyDescent="0.3">
      <c r="M4299" s="34">
        <v>4293.5</v>
      </c>
      <c r="N4299" s="34">
        <v>23.3</v>
      </c>
      <c r="O4299" s="32">
        <f t="shared" si="402"/>
        <v>73.94</v>
      </c>
      <c r="P4299" s="37">
        <f t="shared" si="407"/>
        <v>88.727999999999994</v>
      </c>
      <c r="Q4299" s="32">
        <f t="shared" si="403"/>
        <v>-18.939999999999998</v>
      </c>
      <c r="R4299" s="32">
        <f t="shared" si="404"/>
        <v>-33.727999999999994</v>
      </c>
      <c r="S4299" s="26">
        <f t="shared" si="405"/>
        <v>0</v>
      </c>
      <c r="T4299" s="26">
        <f t="shared" si="406"/>
        <v>0</v>
      </c>
    </row>
    <row r="4300" spans="13:20" ht="15" x14ac:dyDescent="0.3">
      <c r="M4300" s="34">
        <v>4294.5</v>
      </c>
      <c r="N4300" s="34">
        <v>23.3</v>
      </c>
      <c r="O4300" s="32">
        <f t="shared" si="402"/>
        <v>73.94</v>
      </c>
      <c r="P4300" s="37">
        <f t="shared" si="407"/>
        <v>88.727999999999994</v>
      </c>
      <c r="Q4300" s="32">
        <f t="shared" si="403"/>
        <v>-18.939999999999998</v>
      </c>
      <c r="R4300" s="32">
        <f t="shared" si="404"/>
        <v>-33.727999999999994</v>
      </c>
      <c r="S4300" s="26">
        <f t="shared" si="405"/>
        <v>0</v>
      </c>
      <c r="T4300" s="26">
        <f t="shared" si="406"/>
        <v>0</v>
      </c>
    </row>
    <row r="4301" spans="13:20" ht="15" x14ac:dyDescent="0.3">
      <c r="M4301" s="34">
        <v>4295.5</v>
      </c>
      <c r="N4301" s="34">
        <v>22.2</v>
      </c>
      <c r="O4301" s="32">
        <f t="shared" si="402"/>
        <v>71.960000000000008</v>
      </c>
      <c r="P4301" s="37">
        <f t="shared" si="407"/>
        <v>86.352000000000004</v>
      </c>
      <c r="Q4301" s="32">
        <f t="shared" si="403"/>
        <v>-16.960000000000008</v>
      </c>
      <c r="R4301" s="32">
        <f t="shared" si="404"/>
        <v>-31.352000000000004</v>
      </c>
      <c r="S4301" s="26">
        <f t="shared" si="405"/>
        <v>0</v>
      </c>
      <c r="T4301" s="26">
        <f t="shared" si="406"/>
        <v>0</v>
      </c>
    </row>
    <row r="4302" spans="13:20" ht="15" x14ac:dyDescent="0.3">
      <c r="M4302" s="34">
        <v>4296.5</v>
      </c>
      <c r="N4302" s="34">
        <v>22.2</v>
      </c>
      <c r="O4302" s="32">
        <f t="shared" si="402"/>
        <v>71.960000000000008</v>
      </c>
      <c r="P4302" s="37">
        <f t="shared" si="407"/>
        <v>86.352000000000004</v>
      </c>
      <c r="Q4302" s="32">
        <f t="shared" si="403"/>
        <v>-16.960000000000008</v>
      </c>
      <c r="R4302" s="32">
        <f t="shared" si="404"/>
        <v>-31.352000000000004</v>
      </c>
      <c r="S4302" s="26">
        <f t="shared" si="405"/>
        <v>0</v>
      </c>
      <c r="T4302" s="26">
        <f t="shared" si="406"/>
        <v>0</v>
      </c>
    </row>
    <row r="4303" spans="13:20" ht="15" x14ac:dyDescent="0.3">
      <c r="M4303" s="34">
        <v>4297.5</v>
      </c>
      <c r="N4303" s="34">
        <v>22.2</v>
      </c>
      <c r="O4303" s="32">
        <f t="shared" si="402"/>
        <v>71.960000000000008</v>
      </c>
      <c r="P4303" s="37">
        <f t="shared" si="407"/>
        <v>86.352000000000004</v>
      </c>
      <c r="Q4303" s="32">
        <f t="shared" si="403"/>
        <v>-16.960000000000008</v>
      </c>
      <c r="R4303" s="32">
        <f t="shared" si="404"/>
        <v>-31.352000000000004</v>
      </c>
      <c r="S4303" s="26">
        <f t="shared" si="405"/>
        <v>0</v>
      </c>
      <c r="T4303" s="26">
        <f t="shared" si="406"/>
        <v>0</v>
      </c>
    </row>
    <row r="4304" spans="13:20" ht="15" x14ac:dyDescent="0.3">
      <c r="M4304" s="34">
        <v>4298.5</v>
      </c>
      <c r="N4304" s="34">
        <v>21.7</v>
      </c>
      <c r="O4304" s="32">
        <f t="shared" si="402"/>
        <v>71.06</v>
      </c>
      <c r="P4304" s="37">
        <f t="shared" si="407"/>
        <v>85.272000000000006</v>
      </c>
      <c r="Q4304" s="32">
        <f t="shared" si="403"/>
        <v>-16.060000000000002</v>
      </c>
      <c r="R4304" s="32">
        <f t="shared" si="404"/>
        <v>-30.272000000000006</v>
      </c>
      <c r="S4304" s="26">
        <f t="shared" si="405"/>
        <v>0</v>
      </c>
      <c r="T4304" s="26">
        <f t="shared" si="406"/>
        <v>0</v>
      </c>
    </row>
    <row r="4305" spans="13:20" ht="15" x14ac:dyDescent="0.3">
      <c r="M4305" s="34">
        <v>4299.5</v>
      </c>
      <c r="N4305" s="34">
        <v>21.7</v>
      </c>
      <c r="O4305" s="32">
        <f t="shared" si="402"/>
        <v>71.06</v>
      </c>
      <c r="P4305" s="37">
        <f t="shared" si="407"/>
        <v>85.272000000000006</v>
      </c>
      <c r="Q4305" s="32">
        <f t="shared" si="403"/>
        <v>-16.060000000000002</v>
      </c>
      <c r="R4305" s="32">
        <f t="shared" si="404"/>
        <v>-30.272000000000006</v>
      </c>
      <c r="S4305" s="26">
        <f t="shared" si="405"/>
        <v>0</v>
      </c>
      <c r="T4305" s="26">
        <f t="shared" si="406"/>
        <v>0</v>
      </c>
    </row>
    <row r="4306" spans="13:20" ht="15" x14ac:dyDescent="0.3">
      <c r="M4306" s="34">
        <v>4300.5</v>
      </c>
      <c r="N4306" s="34">
        <v>21.7</v>
      </c>
      <c r="O4306" s="32">
        <f t="shared" si="402"/>
        <v>71.06</v>
      </c>
      <c r="P4306" s="37">
        <f t="shared" si="407"/>
        <v>85.272000000000006</v>
      </c>
      <c r="Q4306" s="32">
        <f t="shared" si="403"/>
        <v>-16.060000000000002</v>
      </c>
      <c r="R4306" s="32">
        <f t="shared" si="404"/>
        <v>-30.272000000000006</v>
      </c>
      <c r="S4306" s="26">
        <f t="shared" si="405"/>
        <v>0</v>
      </c>
      <c r="T4306" s="26">
        <f t="shared" si="406"/>
        <v>0</v>
      </c>
    </row>
    <row r="4307" spans="13:20" ht="15" x14ac:dyDescent="0.3">
      <c r="M4307" s="34">
        <v>4301.5</v>
      </c>
      <c r="N4307" s="34">
        <v>22.2</v>
      </c>
      <c r="O4307" s="32">
        <f t="shared" si="402"/>
        <v>71.960000000000008</v>
      </c>
      <c r="P4307" s="37">
        <f t="shared" si="407"/>
        <v>86.352000000000004</v>
      </c>
      <c r="Q4307" s="32">
        <f t="shared" si="403"/>
        <v>-16.960000000000008</v>
      </c>
      <c r="R4307" s="32">
        <f t="shared" si="404"/>
        <v>-31.352000000000004</v>
      </c>
      <c r="S4307" s="26">
        <f t="shared" si="405"/>
        <v>0</v>
      </c>
      <c r="T4307" s="26">
        <f t="shared" si="406"/>
        <v>0</v>
      </c>
    </row>
    <row r="4308" spans="13:20" ht="15" x14ac:dyDescent="0.3">
      <c r="M4308" s="34">
        <v>4302.5</v>
      </c>
      <c r="N4308" s="34">
        <v>22.8</v>
      </c>
      <c r="O4308" s="32">
        <f t="shared" si="402"/>
        <v>73.039999999999992</v>
      </c>
      <c r="P4308" s="37">
        <f t="shared" si="407"/>
        <v>87.647999999999982</v>
      </c>
      <c r="Q4308" s="32">
        <f t="shared" si="403"/>
        <v>-18.039999999999992</v>
      </c>
      <c r="R4308" s="32">
        <f t="shared" si="404"/>
        <v>-32.647999999999982</v>
      </c>
      <c r="S4308" s="26">
        <f t="shared" si="405"/>
        <v>0</v>
      </c>
      <c r="T4308" s="26">
        <f t="shared" si="406"/>
        <v>0</v>
      </c>
    </row>
    <row r="4309" spans="13:20" ht="15" x14ac:dyDescent="0.3">
      <c r="M4309" s="34">
        <v>4303.5</v>
      </c>
      <c r="N4309" s="34">
        <v>23.3</v>
      </c>
      <c r="O4309" s="32">
        <f t="shared" si="402"/>
        <v>73.94</v>
      </c>
      <c r="P4309" s="37">
        <f t="shared" si="407"/>
        <v>88.727999999999994</v>
      </c>
      <c r="Q4309" s="32">
        <f t="shared" si="403"/>
        <v>-18.939999999999998</v>
      </c>
      <c r="R4309" s="32">
        <f t="shared" si="404"/>
        <v>-33.727999999999994</v>
      </c>
      <c r="S4309" s="26">
        <f t="shared" si="405"/>
        <v>0</v>
      </c>
      <c r="T4309" s="26">
        <f t="shared" si="406"/>
        <v>0</v>
      </c>
    </row>
    <row r="4310" spans="13:20" ht="15" x14ac:dyDescent="0.3">
      <c r="M4310" s="34">
        <v>4304.5</v>
      </c>
      <c r="N4310" s="34">
        <v>24.4</v>
      </c>
      <c r="O4310" s="32">
        <f t="shared" si="402"/>
        <v>75.92</v>
      </c>
      <c r="P4310" s="37">
        <f t="shared" si="407"/>
        <v>91.103999999999999</v>
      </c>
      <c r="Q4310" s="32">
        <f t="shared" si="403"/>
        <v>-20.92</v>
      </c>
      <c r="R4310" s="32">
        <f t="shared" si="404"/>
        <v>-36.103999999999999</v>
      </c>
      <c r="S4310" s="26">
        <f t="shared" si="405"/>
        <v>0</v>
      </c>
      <c r="T4310" s="26">
        <f t="shared" si="406"/>
        <v>0</v>
      </c>
    </row>
    <row r="4311" spans="13:20" ht="15" x14ac:dyDescent="0.3">
      <c r="M4311" s="34">
        <v>4305.5</v>
      </c>
      <c r="N4311" s="34">
        <v>23.9</v>
      </c>
      <c r="O4311" s="32">
        <f t="shared" si="402"/>
        <v>75.02</v>
      </c>
      <c r="P4311" s="37">
        <f t="shared" si="407"/>
        <v>90.023999999999987</v>
      </c>
      <c r="Q4311" s="32">
        <f t="shared" si="403"/>
        <v>-20.019999999999996</v>
      </c>
      <c r="R4311" s="32">
        <f t="shared" si="404"/>
        <v>-35.023999999999987</v>
      </c>
      <c r="S4311" s="26">
        <f t="shared" si="405"/>
        <v>0</v>
      </c>
      <c r="T4311" s="26">
        <f t="shared" si="406"/>
        <v>0</v>
      </c>
    </row>
    <row r="4312" spans="13:20" ht="15" x14ac:dyDescent="0.3">
      <c r="M4312" s="34">
        <v>4306.5</v>
      </c>
      <c r="N4312" s="34">
        <v>23.3</v>
      </c>
      <c r="O4312" s="32">
        <f t="shared" si="402"/>
        <v>73.94</v>
      </c>
      <c r="P4312" s="37">
        <f t="shared" si="407"/>
        <v>88.727999999999994</v>
      </c>
      <c r="Q4312" s="32">
        <f t="shared" si="403"/>
        <v>-18.939999999999998</v>
      </c>
      <c r="R4312" s="32">
        <f t="shared" si="404"/>
        <v>-33.727999999999994</v>
      </c>
      <c r="S4312" s="26">
        <f t="shared" si="405"/>
        <v>0</v>
      </c>
      <c r="T4312" s="26">
        <f t="shared" si="406"/>
        <v>0</v>
      </c>
    </row>
    <row r="4313" spans="13:20" ht="15" x14ac:dyDescent="0.3">
      <c r="M4313" s="34">
        <v>4307.5</v>
      </c>
      <c r="N4313" s="34">
        <v>22.8</v>
      </c>
      <c r="O4313" s="32">
        <f t="shared" si="402"/>
        <v>73.039999999999992</v>
      </c>
      <c r="P4313" s="37">
        <f t="shared" si="407"/>
        <v>87.647999999999982</v>
      </c>
      <c r="Q4313" s="32">
        <f t="shared" si="403"/>
        <v>-18.039999999999992</v>
      </c>
      <c r="R4313" s="32">
        <f t="shared" si="404"/>
        <v>-32.647999999999982</v>
      </c>
      <c r="S4313" s="26">
        <f t="shared" si="405"/>
        <v>0</v>
      </c>
      <c r="T4313" s="26">
        <f t="shared" si="406"/>
        <v>0</v>
      </c>
    </row>
    <row r="4314" spans="13:20" ht="15" x14ac:dyDescent="0.3">
      <c r="M4314" s="34">
        <v>4308.5</v>
      </c>
      <c r="N4314" s="34">
        <v>22.2</v>
      </c>
      <c r="O4314" s="32">
        <f t="shared" si="402"/>
        <v>71.960000000000008</v>
      </c>
      <c r="P4314" s="37">
        <f t="shared" si="407"/>
        <v>86.352000000000004</v>
      </c>
      <c r="Q4314" s="32">
        <f t="shared" si="403"/>
        <v>-16.960000000000008</v>
      </c>
      <c r="R4314" s="32">
        <f t="shared" si="404"/>
        <v>-31.352000000000004</v>
      </c>
      <c r="S4314" s="26">
        <f t="shared" si="405"/>
        <v>0</v>
      </c>
      <c r="T4314" s="26">
        <f t="shared" si="406"/>
        <v>0</v>
      </c>
    </row>
    <row r="4315" spans="13:20" ht="15" x14ac:dyDescent="0.3">
      <c r="M4315" s="34">
        <v>4309.5</v>
      </c>
      <c r="N4315" s="34">
        <v>22.2</v>
      </c>
      <c r="O4315" s="32">
        <f t="shared" si="402"/>
        <v>71.960000000000008</v>
      </c>
      <c r="P4315" s="37">
        <f t="shared" si="407"/>
        <v>86.352000000000004</v>
      </c>
      <c r="Q4315" s="32">
        <f t="shared" si="403"/>
        <v>-16.960000000000008</v>
      </c>
      <c r="R4315" s="32">
        <f t="shared" si="404"/>
        <v>-31.352000000000004</v>
      </c>
      <c r="S4315" s="26">
        <f t="shared" si="405"/>
        <v>0</v>
      </c>
      <c r="T4315" s="26">
        <f t="shared" si="406"/>
        <v>0</v>
      </c>
    </row>
    <row r="4316" spans="13:20" ht="15" x14ac:dyDescent="0.3">
      <c r="M4316" s="34">
        <v>4310.5</v>
      </c>
      <c r="N4316" s="34">
        <v>21.7</v>
      </c>
      <c r="O4316" s="32">
        <f t="shared" si="402"/>
        <v>71.06</v>
      </c>
      <c r="P4316" s="37">
        <f t="shared" si="407"/>
        <v>85.272000000000006</v>
      </c>
      <c r="Q4316" s="32">
        <f t="shared" si="403"/>
        <v>-16.060000000000002</v>
      </c>
      <c r="R4316" s="32">
        <f t="shared" si="404"/>
        <v>-30.272000000000006</v>
      </c>
      <c r="S4316" s="26">
        <f t="shared" si="405"/>
        <v>0</v>
      </c>
      <c r="T4316" s="26">
        <f t="shared" si="406"/>
        <v>0</v>
      </c>
    </row>
    <row r="4317" spans="13:20" ht="15" x14ac:dyDescent="0.3">
      <c r="M4317" s="34">
        <v>4311.5</v>
      </c>
      <c r="N4317" s="34">
        <v>21.1</v>
      </c>
      <c r="O4317" s="32">
        <f t="shared" si="402"/>
        <v>69.98</v>
      </c>
      <c r="P4317" s="37">
        <f t="shared" si="407"/>
        <v>83.975999999999999</v>
      </c>
      <c r="Q4317" s="32">
        <f t="shared" si="403"/>
        <v>-14.980000000000004</v>
      </c>
      <c r="R4317" s="32">
        <f t="shared" si="404"/>
        <v>-28.975999999999999</v>
      </c>
      <c r="S4317" s="26">
        <f t="shared" si="405"/>
        <v>0</v>
      </c>
      <c r="T4317" s="26">
        <f t="shared" si="406"/>
        <v>0</v>
      </c>
    </row>
    <row r="4318" spans="13:20" ht="15" x14ac:dyDescent="0.3">
      <c r="M4318" s="34">
        <v>4312.5</v>
      </c>
      <c r="N4318" s="34">
        <v>21.1</v>
      </c>
      <c r="O4318" s="32">
        <f t="shared" si="402"/>
        <v>69.98</v>
      </c>
      <c r="P4318" s="37">
        <f t="shared" si="407"/>
        <v>83.975999999999999</v>
      </c>
      <c r="Q4318" s="32">
        <f t="shared" si="403"/>
        <v>-14.980000000000004</v>
      </c>
      <c r="R4318" s="32">
        <f t="shared" si="404"/>
        <v>-28.975999999999999</v>
      </c>
      <c r="S4318" s="26">
        <f t="shared" si="405"/>
        <v>0</v>
      </c>
      <c r="T4318" s="26">
        <f t="shared" si="406"/>
        <v>0</v>
      </c>
    </row>
    <row r="4319" spans="13:20" ht="15" x14ac:dyDescent="0.3">
      <c r="M4319" s="34">
        <v>4313.5</v>
      </c>
      <c r="N4319" s="34">
        <v>20</v>
      </c>
      <c r="O4319" s="32">
        <f t="shared" si="402"/>
        <v>68</v>
      </c>
      <c r="P4319" s="37">
        <f t="shared" si="407"/>
        <v>81.599999999999994</v>
      </c>
      <c r="Q4319" s="32">
        <f t="shared" si="403"/>
        <v>-13</v>
      </c>
      <c r="R4319" s="32">
        <f t="shared" si="404"/>
        <v>-26.599999999999994</v>
      </c>
      <c r="S4319" s="26">
        <f t="shared" si="405"/>
        <v>0</v>
      </c>
      <c r="T4319" s="26">
        <f t="shared" si="406"/>
        <v>0</v>
      </c>
    </row>
    <row r="4320" spans="13:20" ht="15" x14ac:dyDescent="0.3">
      <c r="M4320" s="34">
        <v>4314.5</v>
      </c>
      <c r="N4320" s="34">
        <v>19.399999999999999</v>
      </c>
      <c r="O4320" s="32">
        <f t="shared" si="402"/>
        <v>66.92</v>
      </c>
      <c r="P4320" s="37">
        <f t="shared" si="407"/>
        <v>80.304000000000002</v>
      </c>
      <c r="Q4320" s="32">
        <f t="shared" si="403"/>
        <v>-11.920000000000002</v>
      </c>
      <c r="R4320" s="32">
        <f t="shared" si="404"/>
        <v>-25.304000000000002</v>
      </c>
      <c r="S4320" s="26">
        <f t="shared" si="405"/>
        <v>0</v>
      </c>
      <c r="T4320" s="26">
        <f t="shared" si="406"/>
        <v>0</v>
      </c>
    </row>
    <row r="4321" spans="13:20" ht="15" x14ac:dyDescent="0.3">
      <c r="M4321" s="34">
        <v>4315.5</v>
      </c>
      <c r="N4321" s="34">
        <v>18.3</v>
      </c>
      <c r="O4321" s="32">
        <f t="shared" si="402"/>
        <v>64.94</v>
      </c>
      <c r="P4321" s="37">
        <f t="shared" si="407"/>
        <v>77.927999999999997</v>
      </c>
      <c r="Q4321" s="32">
        <f t="shared" si="403"/>
        <v>-9.9399999999999977</v>
      </c>
      <c r="R4321" s="32">
        <f t="shared" si="404"/>
        <v>-22.927999999999997</v>
      </c>
      <c r="S4321" s="26">
        <f t="shared" si="405"/>
        <v>0</v>
      </c>
      <c r="T4321" s="26">
        <f t="shared" si="406"/>
        <v>0</v>
      </c>
    </row>
    <row r="4322" spans="13:20" ht="15" x14ac:dyDescent="0.3">
      <c r="M4322" s="34">
        <v>4316.5</v>
      </c>
      <c r="N4322" s="34">
        <v>17.2</v>
      </c>
      <c r="O4322" s="32">
        <f t="shared" si="402"/>
        <v>62.96</v>
      </c>
      <c r="P4322" s="37">
        <f t="shared" si="407"/>
        <v>75.551999999999992</v>
      </c>
      <c r="Q4322" s="32">
        <f t="shared" si="403"/>
        <v>-7.9600000000000009</v>
      </c>
      <c r="R4322" s="32">
        <f t="shared" si="404"/>
        <v>-20.551999999999992</v>
      </c>
      <c r="S4322" s="26">
        <f t="shared" si="405"/>
        <v>0</v>
      </c>
      <c r="T4322" s="26">
        <f t="shared" si="406"/>
        <v>0</v>
      </c>
    </row>
    <row r="4323" spans="13:20" ht="15" x14ac:dyDescent="0.3">
      <c r="M4323" s="34">
        <v>4317.5</v>
      </c>
      <c r="N4323" s="34">
        <v>17.8</v>
      </c>
      <c r="O4323" s="32">
        <f t="shared" si="402"/>
        <v>64.039999999999992</v>
      </c>
      <c r="P4323" s="37">
        <f t="shared" si="407"/>
        <v>76.847999999999985</v>
      </c>
      <c r="Q4323" s="32">
        <f t="shared" si="403"/>
        <v>-9.039999999999992</v>
      </c>
      <c r="R4323" s="32">
        <f t="shared" si="404"/>
        <v>-21.847999999999985</v>
      </c>
      <c r="S4323" s="26">
        <f t="shared" si="405"/>
        <v>0</v>
      </c>
      <c r="T4323" s="26">
        <f t="shared" si="406"/>
        <v>0</v>
      </c>
    </row>
    <row r="4324" spans="13:20" ht="15" x14ac:dyDescent="0.3">
      <c r="M4324" s="34">
        <v>4318.5</v>
      </c>
      <c r="N4324" s="34">
        <v>18.3</v>
      </c>
      <c r="O4324" s="32">
        <f t="shared" si="402"/>
        <v>64.94</v>
      </c>
      <c r="P4324" s="37">
        <f t="shared" si="407"/>
        <v>77.927999999999997</v>
      </c>
      <c r="Q4324" s="32">
        <f t="shared" si="403"/>
        <v>-9.9399999999999977</v>
      </c>
      <c r="R4324" s="32">
        <f t="shared" si="404"/>
        <v>-22.927999999999997</v>
      </c>
      <c r="S4324" s="26">
        <f t="shared" si="405"/>
        <v>0</v>
      </c>
      <c r="T4324" s="26">
        <f t="shared" si="406"/>
        <v>0</v>
      </c>
    </row>
    <row r="4325" spans="13:20" ht="15" x14ac:dyDescent="0.3">
      <c r="M4325" s="34">
        <v>4319.5</v>
      </c>
      <c r="N4325" s="34">
        <v>18.899999999999999</v>
      </c>
      <c r="O4325" s="32">
        <f t="shared" si="402"/>
        <v>66.02</v>
      </c>
      <c r="P4325" s="37">
        <f t="shared" si="407"/>
        <v>79.22399999999999</v>
      </c>
      <c r="Q4325" s="32">
        <f t="shared" si="403"/>
        <v>-11.019999999999996</v>
      </c>
      <c r="R4325" s="32">
        <f t="shared" si="404"/>
        <v>-24.22399999999999</v>
      </c>
      <c r="S4325" s="26">
        <f t="shared" si="405"/>
        <v>0</v>
      </c>
      <c r="T4325" s="26">
        <f t="shared" si="406"/>
        <v>0</v>
      </c>
    </row>
    <row r="4326" spans="13:20" ht="15" x14ac:dyDescent="0.3">
      <c r="M4326" s="34">
        <v>4320.5</v>
      </c>
      <c r="N4326" s="34">
        <v>18.3</v>
      </c>
      <c r="O4326" s="32">
        <f t="shared" si="402"/>
        <v>64.94</v>
      </c>
      <c r="P4326" s="37">
        <f t="shared" si="407"/>
        <v>77.927999999999997</v>
      </c>
      <c r="Q4326" s="32">
        <f t="shared" si="403"/>
        <v>-9.9399999999999977</v>
      </c>
      <c r="R4326" s="32">
        <f t="shared" si="404"/>
        <v>-22.927999999999997</v>
      </c>
      <c r="S4326" s="26">
        <f t="shared" si="405"/>
        <v>0</v>
      </c>
      <c r="T4326" s="26">
        <f t="shared" si="406"/>
        <v>0</v>
      </c>
    </row>
    <row r="4327" spans="13:20" ht="15" x14ac:dyDescent="0.3">
      <c r="M4327" s="34">
        <v>4321.5</v>
      </c>
      <c r="N4327" s="34">
        <v>17.8</v>
      </c>
      <c r="O4327" s="32">
        <f t="shared" si="402"/>
        <v>64.039999999999992</v>
      </c>
      <c r="P4327" s="37">
        <f t="shared" si="407"/>
        <v>76.847999999999985</v>
      </c>
      <c r="Q4327" s="32">
        <f t="shared" si="403"/>
        <v>-9.039999999999992</v>
      </c>
      <c r="R4327" s="32">
        <f t="shared" si="404"/>
        <v>-21.847999999999985</v>
      </c>
      <c r="S4327" s="26">
        <f t="shared" si="405"/>
        <v>0</v>
      </c>
      <c r="T4327" s="26">
        <f t="shared" si="406"/>
        <v>0</v>
      </c>
    </row>
    <row r="4328" spans="13:20" ht="15" x14ac:dyDescent="0.3">
      <c r="M4328" s="34">
        <v>4322.5</v>
      </c>
      <c r="N4328" s="34">
        <v>18.3</v>
      </c>
      <c r="O4328" s="32">
        <f t="shared" si="402"/>
        <v>64.94</v>
      </c>
      <c r="P4328" s="37">
        <f t="shared" si="407"/>
        <v>77.927999999999997</v>
      </c>
      <c r="Q4328" s="32">
        <f t="shared" si="403"/>
        <v>-9.9399999999999977</v>
      </c>
      <c r="R4328" s="32">
        <f t="shared" si="404"/>
        <v>-22.927999999999997</v>
      </c>
      <c r="S4328" s="26">
        <f t="shared" si="405"/>
        <v>0</v>
      </c>
      <c r="T4328" s="26">
        <f t="shared" si="406"/>
        <v>0</v>
      </c>
    </row>
    <row r="4329" spans="13:20" ht="15" x14ac:dyDescent="0.3">
      <c r="M4329" s="34">
        <v>4323.5</v>
      </c>
      <c r="N4329" s="34">
        <v>18.3</v>
      </c>
      <c r="O4329" s="32">
        <f t="shared" si="402"/>
        <v>64.94</v>
      </c>
      <c r="P4329" s="37">
        <f t="shared" si="407"/>
        <v>77.927999999999997</v>
      </c>
      <c r="Q4329" s="32">
        <f t="shared" si="403"/>
        <v>-9.9399999999999977</v>
      </c>
      <c r="R4329" s="32">
        <f t="shared" si="404"/>
        <v>-22.927999999999997</v>
      </c>
      <c r="S4329" s="26">
        <f t="shared" si="405"/>
        <v>0</v>
      </c>
      <c r="T4329" s="26">
        <f t="shared" si="406"/>
        <v>0</v>
      </c>
    </row>
    <row r="4330" spans="13:20" ht="15" x14ac:dyDescent="0.3">
      <c r="M4330" s="34">
        <v>4324.5</v>
      </c>
      <c r="N4330" s="34">
        <v>18.3</v>
      </c>
      <c r="O4330" s="32">
        <f t="shared" si="402"/>
        <v>64.94</v>
      </c>
      <c r="P4330" s="37">
        <f t="shared" si="407"/>
        <v>77.927999999999997</v>
      </c>
      <c r="Q4330" s="32">
        <f t="shared" si="403"/>
        <v>-9.9399999999999977</v>
      </c>
      <c r="R4330" s="32">
        <f t="shared" si="404"/>
        <v>-22.927999999999997</v>
      </c>
      <c r="S4330" s="26">
        <f t="shared" si="405"/>
        <v>0</v>
      </c>
      <c r="T4330" s="26">
        <f t="shared" si="406"/>
        <v>0</v>
      </c>
    </row>
    <row r="4331" spans="13:20" ht="15" x14ac:dyDescent="0.3">
      <c r="M4331" s="34">
        <v>4325.5</v>
      </c>
      <c r="N4331" s="34">
        <v>17.8</v>
      </c>
      <c r="O4331" s="32">
        <f t="shared" si="402"/>
        <v>64.039999999999992</v>
      </c>
      <c r="P4331" s="37">
        <f t="shared" si="407"/>
        <v>76.847999999999985</v>
      </c>
      <c r="Q4331" s="32">
        <f t="shared" si="403"/>
        <v>-9.039999999999992</v>
      </c>
      <c r="R4331" s="32">
        <f t="shared" si="404"/>
        <v>-21.847999999999985</v>
      </c>
      <c r="S4331" s="26">
        <f t="shared" si="405"/>
        <v>0</v>
      </c>
      <c r="T4331" s="26">
        <f t="shared" si="406"/>
        <v>0</v>
      </c>
    </row>
    <row r="4332" spans="13:20" ht="15" x14ac:dyDescent="0.3">
      <c r="M4332" s="34">
        <v>4326.5</v>
      </c>
      <c r="N4332" s="34">
        <v>19.399999999999999</v>
      </c>
      <c r="O4332" s="32">
        <f t="shared" si="402"/>
        <v>66.92</v>
      </c>
      <c r="P4332" s="37">
        <f t="shared" si="407"/>
        <v>80.304000000000002</v>
      </c>
      <c r="Q4332" s="32">
        <f t="shared" si="403"/>
        <v>-11.920000000000002</v>
      </c>
      <c r="R4332" s="32">
        <f t="shared" si="404"/>
        <v>-25.304000000000002</v>
      </c>
      <c r="S4332" s="26">
        <f t="shared" si="405"/>
        <v>0</v>
      </c>
      <c r="T4332" s="26">
        <f t="shared" si="406"/>
        <v>0</v>
      </c>
    </row>
    <row r="4333" spans="13:20" ht="15" x14ac:dyDescent="0.3">
      <c r="M4333" s="34">
        <v>4327.5</v>
      </c>
      <c r="N4333" s="34">
        <v>21.7</v>
      </c>
      <c r="O4333" s="32">
        <f t="shared" si="402"/>
        <v>71.06</v>
      </c>
      <c r="P4333" s="37">
        <f t="shared" si="407"/>
        <v>85.272000000000006</v>
      </c>
      <c r="Q4333" s="32">
        <f t="shared" si="403"/>
        <v>-16.060000000000002</v>
      </c>
      <c r="R4333" s="32">
        <f t="shared" si="404"/>
        <v>-30.272000000000006</v>
      </c>
      <c r="S4333" s="26">
        <f t="shared" si="405"/>
        <v>0</v>
      </c>
      <c r="T4333" s="26">
        <f t="shared" si="406"/>
        <v>0</v>
      </c>
    </row>
    <row r="4334" spans="13:20" ht="15" x14ac:dyDescent="0.3">
      <c r="M4334" s="34">
        <v>4328.5</v>
      </c>
      <c r="N4334" s="34">
        <v>23.3</v>
      </c>
      <c r="O4334" s="32">
        <f t="shared" si="402"/>
        <v>73.94</v>
      </c>
      <c r="P4334" s="37">
        <f t="shared" si="407"/>
        <v>88.727999999999994</v>
      </c>
      <c r="Q4334" s="32">
        <f t="shared" si="403"/>
        <v>-18.939999999999998</v>
      </c>
      <c r="R4334" s="32">
        <f t="shared" si="404"/>
        <v>-33.727999999999994</v>
      </c>
      <c r="S4334" s="26">
        <f t="shared" si="405"/>
        <v>0</v>
      </c>
      <c r="T4334" s="26">
        <f t="shared" si="406"/>
        <v>0</v>
      </c>
    </row>
    <row r="4335" spans="13:20" ht="15" x14ac:dyDescent="0.3">
      <c r="M4335" s="34">
        <v>4329.5</v>
      </c>
      <c r="N4335" s="34">
        <v>23.9</v>
      </c>
      <c r="O4335" s="32">
        <f t="shared" si="402"/>
        <v>75.02</v>
      </c>
      <c r="P4335" s="37">
        <f t="shared" si="407"/>
        <v>90.023999999999987</v>
      </c>
      <c r="Q4335" s="32">
        <f t="shared" si="403"/>
        <v>-20.019999999999996</v>
      </c>
      <c r="R4335" s="32">
        <f t="shared" si="404"/>
        <v>-35.023999999999987</v>
      </c>
      <c r="S4335" s="26">
        <f t="shared" si="405"/>
        <v>0</v>
      </c>
      <c r="T4335" s="26">
        <f t="shared" si="406"/>
        <v>0</v>
      </c>
    </row>
    <row r="4336" spans="13:20" ht="15" x14ac:dyDescent="0.3">
      <c r="M4336" s="34">
        <v>4330.5</v>
      </c>
      <c r="N4336" s="34">
        <v>24.4</v>
      </c>
      <c r="O4336" s="32">
        <f t="shared" si="402"/>
        <v>75.92</v>
      </c>
      <c r="P4336" s="37">
        <f t="shared" si="407"/>
        <v>91.103999999999999</v>
      </c>
      <c r="Q4336" s="32">
        <f t="shared" si="403"/>
        <v>-20.92</v>
      </c>
      <c r="R4336" s="32">
        <f t="shared" si="404"/>
        <v>-36.103999999999999</v>
      </c>
      <c r="S4336" s="26">
        <f t="shared" si="405"/>
        <v>0</v>
      </c>
      <c r="T4336" s="26">
        <f t="shared" si="406"/>
        <v>0</v>
      </c>
    </row>
    <row r="4337" spans="13:20" ht="15" x14ac:dyDescent="0.3">
      <c r="M4337" s="34">
        <v>4331.5</v>
      </c>
      <c r="N4337" s="34">
        <v>25.6</v>
      </c>
      <c r="O4337" s="32">
        <f t="shared" si="402"/>
        <v>78.080000000000013</v>
      </c>
      <c r="P4337" s="37">
        <f t="shared" si="407"/>
        <v>93.696000000000012</v>
      </c>
      <c r="Q4337" s="32">
        <f t="shared" si="403"/>
        <v>-23.080000000000013</v>
      </c>
      <c r="R4337" s="32">
        <f t="shared" si="404"/>
        <v>-38.696000000000012</v>
      </c>
      <c r="S4337" s="26">
        <f t="shared" si="405"/>
        <v>0</v>
      </c>
      <c r="T4337" s="26">
        <f t="shared" si="406"/>
        <v>0</v>
      </c>
    </row>
    <row r="4338" spans="13:20" ht="15" x14ac:dyDescent="0.3">
      <c r="M4338" s="34">
        <v>4332.5</v>
      </c>
      <c r="N4338" s="34">
        <v>27.2</v>
      </c>
      <c r="O4338" s="32">
        <f t="shared" si="402"/>
        <v>80.960000000000008</v>
      </c>
      <c r="P4338" s="37">
        <f t="shared" si="407"/>
        <v>97.152000000000001</v>
      </c>
      <c r="Q4338" s="32">
        <f t="shared" si="403"/>
        <v>-25.960000000000008</v>
      </c>
      <c r="R4338" s="32">
        <f t="shared" si="404"/>
        <v>-42.152000000000001</v>
      </c>
      <c r="S4338" s="26">
        <f t="shared" si="405"/>
        <v>0</v>
      </c>
      <c r="T4338" s="26">
        <f t="shared" si="406"/>
        <v>0</v>
      </c>
    </row>
    <row r="4339" spans="13:20" ht="15" x14ac:dyDescent="0.3">
      <c r="M4339" s="34">
        <v>4333.5</v>
      </c>
      <c r="N4339" s="34">
        <v>25.6</v>
      </c>
      <c r="O4339" s="32">
        <f t="shared" si="402"/>
        <v>78.080000000000013</v>
      </c>
      <c r="P4339" s="37">
        <f t="shared" si="407"/>
        <v>93.696000000000012</v>
      </c>
      <c r="Q4339" s="32">
        <f t="shared" si="403"/>
        <v>-23.080000000000013</v>
      </c>
      <c r="R4339" s="32">
        <f t="shared" si="404"/>
        <v>-38.696000000000012</v>
      </c>
      <c r="S4339" s="26">
        <f t="shared" si="405"/>
        <v>0</v>
      </c>
      <c r="T4339" s="26">
        <f t="shared" si="406"/>
        <v>0</v>
      </c>
    </row>
    <row r="4340" spans="13:20" ht="15" x14ac:dyDescent="0.3">
      <c r="M4340" s="34">
        <v>4334.5</v>
      </c>
      <c r="N4340" s="34">
        <v>27.8</v>
      </c>
      <c r="O4340" s="32">
        <f t="shared" si="402"/>
        <v>82.039999999999992</v>
      </c>
      <c r="P4340" s="37">
        <f t="shared" si="407"/>
        <v>98.447999999999993</v>
      </c>
      <c r="Q4340" s="32">
        <f t="shared" si="403"/>
        <v>-27.039999999999992</v>
      </c>
      <c r="R4340" s="32">
        <f t="shared" si="404"/>
        <v>-43.447999999999993</v>
      </c>
      <c r="S4340" s="26">
        <f t="shared" si="405"/>
        <v>0</v>
      </c>
      <c r="T4340" s="26">
        <f t="shared" si="406"/>
        <v>0</v>
      </c>
    </row>
    <row r="4341" spans="13:20" ht="15" x14ac:dyDescent="0.3">
      <c r="M4341" s="34">
        <v>4335.5</v>
      </c>
      <c r="N4341" s="34">
        <v>27.2</v>
      </c>
      <c r="O4341" s="32">
        <f t="shared" si="402"/>
        <v>80.960000000000008</v>
      </c>
      <c r="P4341" s="37">
        <f t="shared" si="407"/>
        <v>97.152000000000001</v>
      </c>
      <c r="Q4341" s="32">
        <f t="shared" si="403"/>
        <v>-25.960000000000008</v>
      </c>
      <c r="R4341" s="32">
        <f t="shared" si="404"/>
        <v>-42.152000000000001</v>
      </c>
      <c r="S4341" s="26">
        <f t="shared" si="405"/>
        <v>0</v>
      </c>
      <c r="T4341" s="26">
        <f t="shared" si="406"/>
        <v>0</v>
      </c>
    </row>
    <row r="4342" spans="13:20" ht="15" x14ac:dyDescent="0.3">
      <c r="M4342" s="34">
        <v>4336.5</v>
      </c>
      <c r="N4342" s="34">
        <v>27.2</v>
      </c>
      <c r="O4342" s="32">
        <f t="shared" si="402"/>
        <v>80.960000000000008</v>
      </c>
      <c r="P4342" s="37">
        <f t="shared" si="407"/>
        <v>97.152000000000001</v>
      </c>
      <c r="Q4342" s="32">
        <f t="shared" si="403"/>
        <v>-25.960000000000008</v>
      </c>
      <c r="R4342" s="32">
        <f t="shared" si="404"/>
        <v>-42.152000000000001</v>
      </c>
      <c r="S4342" s="26">
        <f t="shared" si="405"/>
        <v>0</v>
      </c>
      <c r="T4342" s="26">
        <f t="shared" si="406"/>
        <v>0</v>
      </c>
    </row>
    <row r="4343" spans="13:20" ht="15" x14ac:dyDescent="0.3">
      <c r="M4343" s="34">
        <v>4337.5</v>
      </c>
      <c r="N4343" s="34">
        <v>26.1</v>
      </c>
      <c r="O4343" s="32">
        <f t="shared" si="402"/>
        <v>78.98</v>
      </c>
      <c r="P4343" s="37">
        <f t="shared" si="407"/>
        <v>94.775999999999996</v>
      </c>
      <c r="Q4343" s="32">
        <f t="shared" si="403"/>
        <v>-23.980000000000004</v>
      </c>
      <c r="R4343" s="32">
        <f t="shared" si="404"/>
        <v>-39.775999999999996</v>
      </c>
      <c r="S4343" s="26">
        <f t="shared" si="405"/>
        <v>0</v>
      </c>
      <c r="T4343" s="26">
        <f t="shared" si="406"/>
        <v>0</v>
      </c>
    </row>
    <row r="4344" spans="13:20" ht="15" x14ac:dyDescent="0.3">
      <c r="M4344" s="34">
        <v>4338.5</v>
      </c>
      <c r="N4344" s="34">
        <v>25</v>
      </c>
      <c r="O4344" s="32">
        <f t="shared" si="402"/>
        <v>77</v>
      </c>
      <c r="P4344" s="37">
        <f t="shared" si="407"/>
        <v>92.399999999999991</v>
      </c>
      <c r="Q4344" s="32">
        <f t="shared" si="403"/>
        <v>-22</v>
      </c>
      <c r="R4344" s="32">
        <f t="shared" si="404"/>
        <v>-37.399999999999991</v>
      </c>
      <c r="S4344" s="26">
        <f t="shared" si="405"/>
        <v>0</v>
      </c>
      <c r="T4344" s="26">
        <f t="shared" si="406"/>
        <v>0</v>
      </c>
    </row>
    <row r="4345" spans="13:20" ht="15" x14ac:dyDescent="0.3">
      <c r="M4345" s="34">
        <v>4339.5</v>
      </c>
      <c r="N4345" s="34">
        <v>23.9</v>
      </c>
      <c r="O4345" s="32">
        <f t="shared" si="402"/>
        <v>75.02</v>
      </c>
      <c r="P4345" s="37">
        <f t="shared" si="407"/>
        <v>90.023999999999987</v>
      </c>
      <c r="Q4345" s="32">
        <f t="shared" si="403"/>
        <v>-20.019999999999996</v>
      </c>
      <c r="R4345" s="32">
        <f t="shared" si="404"/>
        <v>-35.023999999999987</v>
      </c>
      <c r="S4345" s="26">
        <f t="shared" si="405"/>
        <v>0</v>
      </c>
      <c r="T4345" s="26">
        <f t="shared" si="406"/>
        <v>0</v>
      </c>
    </row>
    <row r="4346" spans="13:20" ht="15" x14ac:dyDescent="0.3">
      <c r="M4346" s="34">
        <v>4340.5</v>
      </c>
      <c r="N4346" s="34">
        <v>22.8</v>
      </c>
      <c r="O4346" s="32">
        <f t="shared" si="402"/>
        <v>73.039999999999992</v>
      </c>
      <c r="P4346" s="37">
        <f t="shared" si="407"/>
        <v>87.647999999999982</v>
      </c>
      <c r="Q4346" s="32">
        <f t="shared" si="403"/>
        <v>-18.039999999999992</v>
      </c>
      <c r="R4346" s="32">
        <f t="shared" si="404"/>
        <v>-32.647999999999982</v>
      </c>
      <c r="S4346" s="26">
        <f t="shared" si="405"/>
        <v>0</v>
      </c>
      <c r="T4346" s="26">
        <f t="shared" si="406"/>
        <v>0</v>
      </c>
    </row>
    <row r="4347" spans="13:20" ht="15" x14ac:dyDescent="0.3">
      <c r="M4347" s="34">
        <v>4341.5</v>
      </c>
      <c r="N4347" s="34">
        <v>21.6</v>
      </c>
      <c r="O4347" s="32">
        <f t="shared" si="402"/>
        <v>70.88</v>
      </c>
      <c r="P4347" s="37">
        <f t="shared" si="407"/>
        <v>85.055999999999997</v>
      </c>
      <c r="Q4347" s="32">
        <f t="shared" si="403"/>
        <v>-15.879999999999995</v>
      </c>
      <c r="R4347" s="32">
        <f t="shared" si="404"/>
        <v>-30.055999999999997</v>
      </c>
      <c r="S4347" s="26">
        <f t="shared" si="405"/>
        <v>0</v>
      </c>
      <c r="T4347" s="26">
        <f t="shared" si="406"/>
        <v>0</v>
      </c>
    </row>
    <row r="4348" spans="13:20" ht="15" x14ac:dyDescent="0.3">
      <c r="M4348" s="34">
        <v>4342.5</v>
      </c>
      <c r="N4348" s="34">
        <v>20.399999999999999</v>
      </c>
      <c r="O4348" s="32">
        <f t="shared" si="402"/>
        <v>68.72</v>
      </c>
      <c r="P4348" s="37">
        <f t="shared" si="407"/>
        <v>82.463999999999999</v>
      </c>
      <c r="Q4348" s="32">
        <f t="shared" si="403"/>
        <v>-13.719999999999999</v>
      </c>
      <c r="R4348" s="32">
        <f t="shared" si="404"/>
        <v>-27.463999999999999</v>
      </c>
      <c r="S4348" s="26">
        <f t="shared" si="405"/>
        <v>0</v>
      </c>
      <c r="T4348" s="26">
        <f t="shared" si="406"/>
        <v>0</v>
      </c>
    </row>
    <row r="4349" spans="13:20" ht="15" x14ac:dyDescent="0.3">
      <c r="M4349" s="34">
        <v>4343.5</v>
      </c>
      <c r="N4349" s="34">
        <v>19.2</v>
      </c>
      <c r="O4349" s="32">
        <f t="shared" si="402"/>
        <v>66.56</v>
      </c>
      <c r="P4349" s="37">
        <f t="shared" si="407"/>
        <v>79.872</v>
      </c>
      <c r="Q4349" s="32">
        <f t="shared" si="403"/>
        <v>-11.560000000000002</v>
      </c>
      <c r="R4349" s="32">
        <f t="shared" si="404"/>
        <v>-24.872</v>
      </c>
      <c r="S4349" s="26">
        <f t="shared" si="405"/>
        <v>0</v>
      </c>
      <c r="T4349" s="26">
        <f t="shared" si="406"/>
        <v>0</v>
      </c>
    </row>
    <row r="4350" spans="13:20" ht="15" x14ac:dyDescent="0.3">
      <c r="M4350" s="34">
        <v>4344.5</v>
      </c>
      <c r="N4350" s="34">
        <v>18</v>
      </c>
      <c r="O4350" s="32">
        <f t="shared" si="402"/>
        <v>64.400000000000006</v>
      </c>
      <c r="P4350" s="37">
        <f t="shared" si="407"/>
        <v>77.28</v>
      </c>
      <c r="Q4350" s="32">
        <f t="shared" si="403"/>
        <v>-9.4000000000000057</v>
      </c>
      <c r="R4350" s="32">
        <f t="shared" si="404"/>
        <v>-22.28</v>
      </c>
      <c r="S4350" s="26">
        <f t="shared" si="405"/>
        <v>0</v>
      </c>
      <c r="T4350" s="26">
        <f t="shared" si="406"/>
        <v>0</v>
      </c>
    </row>
    <row r="4351" spans="13:20" ht="15" x14ac:dyDescent="0.3">
      <c r="M4351" s="34">
        <v>4345.5</v>
      </c>
      <c r="N4351" s="34">
        <v>16.8</v>
      </c>
      <c r="O4351" s="32">
        <f t="shared" si="402"/>
        <v>62.24</v>
      </c>
      <c r="P4351" s="37">
        <f t="shared" si="407"/>
        <v>74.688000000000002</v>
      </c>
      <c r="Q4351" s="32">
        <f t="shared" si="403"/>
        <v>-7.240000000000002</v>
      </c>
      <c r="R4351" s="32">
        <f t="shared" si="404"/>
        <v>-19.688000000000002</v>
      </c>
      <c r="S4351" s="26">
        <f t="shared" si="405"/>
        <v>0</v>
      </c>
      <c r="T4351" s="26">
        <f t="shared" si="406"/>
        <v>0</v>
      </c>
    </row>
    <row r="4352" spans="13:20" ht="15" x14ac:dyDescent="0.3">
      <c r="M4352" s="34">
        <v>4346.5</v>
      </c>
      <c r="N4352" s="34">
        <v>15.6</v>
      </c>
      <c r="O4352" s="32">
        <f t="shared" si="402"/>
        <v>60.08</v>
      </c>
      <c r="P4352" s="37">
        <f t="shared" si="407"/>
        <v>72.095999999999989</v>
      </c>
      <c r="Q4352" s="32">
        <f t="shared" si="403"/>
        <v>-5.0799999999999983</v>
      </c>
      <c r="R4352" s="32">
        <f t="shared" si="404"/>
        <v>-17.095999999999989</v>
      </c>
      <c r="S4352" s="26">
        <f t="shared" si="405"/>
        <v>0</v>
      </c>
      <c r="T4352" s="26">
        <f t="shared" si="406"/>
        <v>0</v>
      </c>
    </row>
    <row r="4353" spans="13:20" ht="15" x14ac:dyDescent="0.3">
      <c r="M4353" s="34">
        <v>4347.5</v>
      </c>
      <c r="N4353" s="34">
        <v>14.4</v>
      </c>
      <c r="O4353" s="32">
        <f t="shared" si="402"/>
        <v>57.92</v>
      </c>
      <c r="P4353" s="37">
        <f t="shared" si="407"/>
        <v>69.504000000000005</v>
      </c>
      <c r="Q4353" s="32">
        <f t="shared" si="403"/>
        <v>-2.9200000000000017</v>
      </c>
      <c r="R4353" s="32">
        <f t="shared" si="404"/>
        <v>-14.504000000000005</v>
      </c>
      <c r="S4353" s="26">
        <f t="shared" si="405"/>
        <v>0</v>
      </c>
      <c r="T4353" s="26">
        <f t="shared" si="406"/>
        <v>0</v>
      </c>
    </row>
    <row r="4354" spans="13:20" ht="15" x14ac:dyDescent="0.3">
      <c r="M4354" s="34">
        <v>4348.5</v>
      </c>
      <c r="N4354" s="34">
        <v>14.4</v>
      </c>
      <c r="O4354" s="32">
        <f t="shared" si="402"/>
        <v>57.92</v>
      </c>
      <c r="P4354" s="37">
        <f t="shared" si="407"/>
        <v>69.504000000000005</v>
      </c>
      <c r="Q4354" s="32">
        <f t="shared" si="403"/>
        <v>-2.9200000000000017</v>
      </c>
      <c r="R4354" s="32">
        <f t="shared" si="404"/>
        <v>-14.504000000000005</v>
      </c>
      <c r="S4354" s="26">
        <f t="shared" si="405"/>
        <v>0</v>
      </c>
      <c r="T4354" s="26">
        <f t="shared" si="406"/>
        <v>0</v>
      </c>
    </row>
    <row r="4355" spans="13:20" ht="15" x14ac:dyDescent="0.3">
      <c r="M4355" s="34">
        <v>4349.5</v>
      </c>
      <c r="N4355" s="34">
        <v>15</v>
      </c>
      <c r="O4355" s="32">
        <f t="shared" si="402"/>
        <v>59</v>
      </c>
      <c r="P4355" s="37">
        <f t="shared" si="407"/>
        <v>70.8</v>
      </c>
      <c r="Q4355" s="32">
        <f t="shared" si="403"/>
        <v>-4</v>
      </c>
      <c r="R4355" s="32">
        <f t="shared" si="404"/>
        <v>-15.799999999999997</v>
      </c>
      <c r="S4355" s="26">
        <f t="shared" si="405"/>
        <v>0</v>
      </c>
      <c r="T4355" s="26">
        <f t="shared" si="406"/>
        <v>0</v>
      </c>
    </row>
    <row r="4356" spans="13:20" ht="15" x14ac:dyDescent="0.3">
      <c r="M4356" s="34">
        <v>4350.5</v>
      </c>
      <c r="N4356" s="34">
        <v>15.6</v>
      </c>
      <c r="O4356" s="32">
        <f t="shared" si="402"/>
        <v>60.08</v>
      </c>
      <c r="P4356" s="37">
        <f t="shared" si="407"/>
        <v>72.095999999999989</v>
      </c>
      <c r="Q4356" s="32">
        <f t="shared" si="403"/>
        <v>-5.0799999999999983</v>
      </c>
      <c r="R4356" s="32">
        <f t="shared" si="404"/>
        <v>-17.095999999999989</v>
      </c>
      <c r="S4356" s="26">
        <f t="shared" si="405"/>
        <v>0</v>
      </c>
      <c r="T4356" s="26">
        <f t="shared" si="406"/>
        <v>0</v>
      </c>
    </row>
    <row r="4357" spans="13:20" ht="15" x14ac:dyDescent="0.3">
      <c r="M4357" s="34">
        <v>4351.5</v>
      </c>
      <c r="N4357" s="34">
        <v>17.2</v>
      </c>
      <c r="O4357" s="32">
        <f t="shared" si="402"/>
        <v>62.96</v>
      </c>
      <c r="P4357" s="37">
        <f t="shared" si="407"/>
        <v>75.551999999999992</v>
      </c>
      <c r="Q4357" s="32">
        <f t="shared" si="403"/>
        <v>-7.9600000000000009</v>
      </c>
      <c r="R4357" s="32">
        <f t="shared" si="404"/>
        <v>-20.551999999999992</v>
      </c>
      <c r="S4357" s="26">
        <f t="shared" si="405"/>
        <v>0</v>
      </c>
      <c r="T4357" s="26">
        <f t="shared" si="406"/>
        <v>0</v>
      </c>
    </row>
    <row r="4358" spans="13:20" ht="15" x14ac:dyDescent="0.3">
      <c r="M4358" s="34">
        <v>4352.5</v>
      </c>
      <c r="N4358" s="34">
        <v>18.3</v>
      </c>
      <c r="O4358" s="32">
        <f t="shared" ref="O4358:O4421" si="408">CONVERT(N4358,"C","F")</f>
        <v>64.94</v>
      </c>
      <c r="P4358" s="37">
        <f t="shared" si="407"/>
        <v>77.927999999999997</v>
      </c>
      <c r="Q4358" s="32">
        <f t="shared" ref="Q4358:Q4421" si="409">$L$3-O4358</f>
        <v>-9.9399999999999977</v>
      </c>
      <c r="R4358" s="32">
        <f t="shared" ref="R4358:R4421" si="410">$L$3-P4358</f>
        <v>-22.927999999999997</v>
      </c>
      <c r="S4358" s="26">
        <f t="shared" ref="S4358:S4421" si="411">IF(O4358&lt;=$L$3, 1, 0)</f>
        <v>0</v>
      </c>
      <c r="T4358" s="26">
        <f t="shared" ref="T4358:T4421" si="412">IF(P4358&lt;=$L$3, 1, 0)</f>
        <v>0</v>
      </c>
    </row>
    <row r="4359" spans="13:20" ht="15" x14ac:dyDescent="0.3">
      <c r="M4359" s="34">
        <v>4353.5</v>
      </c>
      <c r="N4359" s="34">
        <v>18.899999999999999</v>
      </c>
      <c r="O4359" s="32">
        <f t="shared" si="408"/>
        <v>66.02</v>
      </c>
      <c r="P4359" s="37">
        <f t="shared" ref="P4359:P4422" si="413">O4359*1.2</f>
        <v>79.22399999999999</v>
      </c>
      <c r="Q4359" s="32">
        <f t="shared" si="409"/>
        <v>-11.019999999999996</v>
      </c>
      <c r="R4359" s="32">
        <f t="shared" si="410"/>
        <v>-24.22399999999999</v>
      </c>
      <c r="S4359" s="26">
        <f t="shared" si="411"/>
        <v>0</v>
      </c>
      <c r="T4359" s="26">
        <f t="shared" si="412"/>
        <v>0</v>
      </c>
    </row>
    <row r="4360" spans="13:20" ht="15" x14ac:dyDescent="0.3">
      <c r="M4360" s="34">
        <v>4354.5</v>
      </c>
      <c r="N4360" s="34">
        <v>20</v>
      </c>
      <c r="O4360" s="32">
        <f t="shared" si="408"/>
        <v>68</v>
      </c>
      <c r="P4360" s="37">
        <f t="shared" si="413"/>
        <v>81.599999999999994</v>
      </c>
      <c r="Q4360" s="32">
        <f t="shared" si="409"/>
        <v>-13</v>
      </c>
      <c r="R4360" s="32">
        <f t="shared" si="410"/>
        <v>-26.599999999999994</v>
      </c>
      <c r="S4360" s="26">
        <f t="shared" si="411"/>
        <v>0</v>
      </c>
      <c r="T4360" s="26">
        <f t="shared" si="412"/>
        <v>0</v>
      </c>
    </row>
    <row r="4361" spans="13:20" ht="15" x14ac:dyDescent="0.3">
      <c r="M4361" s="34">
        <v>4355.5</v>
      </c>
      <c r="N4361" s="34">
        <v>20</v>
      </c>
      <c r="O4361" s="32">
        <f t="shared" si="408"/>
        <v>68</v>
      </c>
      <c r="P4361" s="37">
        <f t="shared" si="413"/>
        <v>81.599999999999994</v>
      </c>
      <c r="Q4361" s="32">
        <f t="shared" si="409"/>
        <v>-13</v>
      </c>
      <c r="R4361" s="32">
        <f t="shared" si="410"/>
        <v>-26.599999999999994</v>
      </c>
      <c r="S4361" s="26">
        <f t="shared" si="411"/>
        <v>0</v>
      </c>
      <c r="T4361" s="26">
        <f t="shared" si="412"/>
        <v>0</v>
      </c>
    </row>
    <row r="4362" spans="13:20" ht="15" x14ac:dyDescent="0.3">
      <c r="M4362" s="34">
        <v>4356.5</v>
      </c>
      <c r="N4362" s="34">
        <v>19.399999999999999</v>
      </c>
      <c r="O4362" s="32">
        <f t="shared" si="408"/>
        <v>66.92</v>
      </c>
      <c r="P4362" s="37">
        <f t="shared" si="413"/>
        <v>80.304000000000002</v>
      </c>
      <c r="Q4362" s="32">
        <f t="shared" si="409"/>
        <v>-11.920000000000002</v>
      </c>
      <c r="R4362" s="32">
        <f t="shared" si="410"/>
        <v>-25.304000000000002</v>
      </c>
      <c r="S4362" s="26">
        <f t="shared" si="411"/>
        <v>0</v>
      </c>
      <c r="T4362" s="26">
        <f t="shared" si="412"/>
        <v>0</v>
      </c>
    </row>
    <row r="4363" spans="13:20" ht="15" x14ac:dyDescent="0.3">
      <c r="M4363" s="34">
        <v>4357.5</v>
      </c>
      <c r="N4363" s="34">
        <v>19.399999999999999</v>
      </c>
      <c r="O4363" s="32">
        <f t="shared" si="408"/>
        <v>66.92</v>
      </c>
      <c r="P4363" s="37">
        <f t="shared" si="413"/>
        <v>80.304000000000002</v>
      </c>
      <c r="Q4363" s="32">
        <f t="shared" si="409"/>
        <v>-11.920000000000002</v>
      </c>
      <c r="R4363" s="32">
        <f t="shared" si="410"/>
        <v>-25.304000000000002</v>
      </c>
      <c r="S4363" s="26">
        <f t="shared" si="411"/>
        <v>0</v>
      </c>
      <c r="T4363" s="26">
        <f t="shared" si="412"/>
        <v>0</v>
      </c>
    </row>
    <row r="4364" spans="13:20" ht="15" x14ac:dyDescent="0.3">
      <c r="M4364" s="34">
        <v>4358.5</v>
      </c>
      <c r="N4364" s="34">
        <v>18.899999999999999</v>
      </c>
      <c r="O4364" s="32">
        <f t="shared" si="408"/>
        <v>66.02</v>
      </c>
      <c r="P4364" s="37">
        <f t="shared" si="413"/>
        <v>79.22399999999999</v>
      </c>
      <c r="Q4364" s="32">
        <f t="shared" si="409"/>
        <v>-11.019999999999996</v>
      </c>
      <c r="R4364" s="32">
        <f t="shared" si="410"/>
        <v>-24.22399999999999</v>
      </c>
      <c r="S4364" s="26">
        <f t="shared" si="411"/>
        <v>0</v>
      </c>
      <c r="T4364" s="26">
        <f t="shared" si="412"/>
        <v>0</v>
      </c>
    </row>
    <row r="4365" spans="13:20" ht="15" x14ac:dyDescent="0.3">
      <c r="M4365" s="34">
        <v>4359.5</v>
      </c>
      <c r="N4365" s="34">
        <v>18.3</v>
      </c>
      <c r="O4365" s="32">
        <f t="shared" si="408"/>
        <v>64.94</v>
      </c>
      <c r="P4365" s="37">
        <f t="shared" si="413"/>
        <v>77.927999999999997</v>
      </c>
      <c r="Q4365" s="32">
        <f t="shared" si="409"/>
        <v>-9.9399999999999977</v>
      </c>
      <c r="R4365" s="32">
        <f t="shared" si="410"/>
        <v>-22.927999999999997</v>
      </c>
      <c r="S4365" s="26">
        <f t="shared" si="411"/>
        <v>0</v>
      </c>
      <c r="T4365" s="26">
        <f t="shared" si="412"/>
        <v>0</v>
      </c>
    </row>
    <row r="4366" spans="13:20" ht="15" x14ac:dyDescent="0.3">
      <c r="M4366" s="34">
        <v>4360.5</v>
      </c>
      <c r="N4366" s="34">
        <v>18.3</v>
      </c>
      <c r="O4366" s="32">
        <f t="shared" si="408"/>
        <v>64.94</v>
      </c>
      <c r="P4366" s="37">
        <f t="shared" si="413"/>
        <v>77.927999999999997</v>
      </c>
      <c r="Q4366" s="32">
        <f t="shared" si="409"/>
        <v>-9.9399999999999977</v>
      </c>
      <c r="R4366" s="32">
        <f t="shared" si="410"/>
        <v>-22.927999999999997</v>
      </c>
      <c r="S4366" s="26">
        <f t="shared" si="411"/>
        <v>0</v>
      </c>
      <c r="T4366" s="26">
        <f t="shared" si="412"/>
        <v>0</v>
      </c>
    </row>
    <row r="4367" spans="13:20" ht="15" x14ac:dyDescent="0.3">
      <c r="M4367" s="34">
        <v>4361.5</v>
      </c>
      <c r="N4367" s="34">
        <v>18.3</v>
      </c>
      <c r="O4367" s="32">
        <f t="shared" si="408"/>
        <v>64.94</v>
      </c>
      <c r="P4367" s="37">
        <f t="shared" si="413"/>
        <v>77.927999999999997</v>
      </c>
      <c r="Q4367" s="32">
        <f t="shared" si="409"/>
        <v>-9.9399999999999977</v>
      </c>
      <c r="R4367" s="32">
        <f t="shared" si="410"/>
        <v>-22.927999999999997</v>
      </c>
      <c r="S4367" s="26">
        <f t="shared" si="411"/>
        <v>0</v>
      </c>
      <c r="T4367" s="26">
        <f t="shared" si="412"/>
        <v>0</v>
      </c>
    </row>
    <row r="4368" spans="13:20" ht="15" x14ac:dyDescent="0.3">
      <c r="M4368" s="34">
        <v>4362.5</v>
      </c>
      <c r="N4368" s="34">
        <v>18.3</v>
      </c>
      <c r="O4368" s="32">
        <f t="shared" si="408"/>
        <v>64.94</v>
      </c>
      <c r="P4368" s="37">
        <f t="shared" si="413"/>
        <v>77.927999999999997</v>
      </c>
      <c r="Q4368" s="32">
        <f t="shared" si="409"/>
        <v>-9.9399999999999977</v>
      </c>
      <c r="R4368" s="32">
        <f t="shared" si="410"/>
        <v>-22.927999999999997</v>
      </c>
      <c r="S4368" s="26">
        <f t="shared" si="411"/>
        <v>0</v>
      </c>
      <c r="T4368" s="26">
        <f t="shared" si="412"/>
        <v>0</v>
      </c>
    </row>
    <row r="4369" spans="13:20" ht="15" x14ac:dyDescent="0.3">
      <c r="M4369" s="34">
        <v>4363.5</v>
      </c>
      <c r="N4369" s="34">
        <v>17.2</v>
      </c>
      <c r="O4369" s="32">
        <f t="shared" si="408"/>
        <v>62.96</v>
      </c>
      <c r="P4369" s="37">
        <f t="shared" si="413"/>
        <v>75.551999999999992</v>
      </c>
      <c r="Q4369" s="32">
        <f t="shared" si="409"/>
        <v>-7.9600000000000009</v>
      </c>
      <c r="R4369" s="32">
        <f t="shared" si="410"/>
        <v>-20.551999999999992</v>
      </c>
      <c r="S4369" s="26">
        <f t="shared" si="411"/>
        <v>0</v>
      </c>
      <c r="T4369" s="26">
        <f t="shared" si="412"/>
        <v>0</v>
      </c>
    </row>
    <row r="4370" spans="13:20" ht="15" x14ac:dyDescent="0.3">
      <c r="M4370" s="34">
        <v>4364.5</v>
      </c>
      <c r="N4370" s="34">
        <v>16.7</v>
      </c>
      <c r="O4370" s="32">
        <f t="shared" si="408"/>
        <v>62.06</v>
      </c>
      <c r="P4370" s="37">
        <f t="shared" si="413"/>
        <v>74.471999999999994</v>
      </c>
      <c r="Q4370" s="32">
        <f t="shared" si="409"/>
        <v>-7.0600000000000023</v>
      </c>
      <c r="R4370" s="32">
        <f t="shared" si="410"/>
        <v>-19.471999999999994</v>
      </c>
      <c r="S4370" s="26">
        <f t="shared" si="411"/>
        <v>0</v>
      </c>
      <c r="T4370" s="26">
        <f t="shared" si="412"/>
        <v>0</v>
      </c>
    </row>
    <row r="4371" spans="13:20" ht="15" x14ac:dyDescent="0.3">
      <c r="M4371" s="34">
        <v>4365.5</v>
      </c>
      <c r="N4371" s="34">
        <v>16.7</v>
      </c>
      <c r="O4371" s="32">
        <f t="shared" si="408"/>
        <v>62.06</v>
      </c>
      <c r="P4371" s="37">
        <f t="shared" si="413"/>
        <v>74.471999999999994</v>
      </c>
      <c r="Q4371" s="32">
        <f t="shared" si="409"/>
        <v>-7.0600000000000023</v>
      </c>
      <c r="R4371" s="32">
        <f t="shared" si="410"/>
        <v>-19.471999999999994</v>
      </c>
      <c r="S4371" s="26">
        <f t="shared" si="411"/>
        <v>0</v>
      </c>
      <c r="T4371" s="26">
        <f t="shared" si="412"/>
        <v>0</v>
      </c>
    </row>
    <row r="4372" spans="13:20" ht="15" x14ac:dyDescent="0.3">
      <c r="M4372" s="34">
        <v>4366.5</v>
      </c>
      <c r="N4372" s="34">
        <v>16.7</v>
      </c>
      <c r="O4372" s="32">
        <f t="shared" si="408"/>
        <v>62.06</v>
      </c>
      <c r="P4372" s="37">
        <f t="shared" si="413"/>
        <v>74.471999999999994</v>
      </c>
      <c r="Q4372" s="32">
        <f t="shared" si="409"/>
        <v>-7.0600000000000023</v>
      </c>
      <c r="R4372" s="32">
        <f t="shared" si="410"/>
        <v>-19.471999999999994</v>
      </c>
      <c r="S4372" s="26">
        <f t="shared" si="411"/>
        <v>0</v>
      </c>
      <c r="T4372" s="26">
        <f t="shared" si="412"/>
        <v>0</v>
      </c>
    </row>
    <row r="4373" spans="13:20" ht="15" x14ac:dyDescent="0.3">
      <c r="M4373" s="34">
        <v>4367.5</v>
      </c>
      <c r="N4373" s="34">
        <v>16.7</v>
      </c>
      <c r="O4373" s="32">
        <f t="shared" si="408"/>
        <v>62.06</v>
      </c>
      <c r="P4373" s="37">
        <f t="shared" si="413"/>
        <v>74.471999999999994</v>
      </c>
      <c r="Q4373" s="32">
        <f t="shared" si="409"/>
        <v>-7.0600000000000023</v>
      </c>
      <c r="R4373" s="32">
        <f t="shared" si="410"/>
        <v>-19.471999999999994</v>
      </c>
      <c r="S4373" s="26">
        <f t="shared" si="411"/>
        <v>0</v>
      </c>
      <c r="T4373" s="26">
        <f t="shared" si="412"/>
        <v>0</v>
      </c>
    </row>
    <row r="4374" spans="13:20" ht="15" x14ac:dyDescent="0.3">
      <c r="M4374" s="34">
        <v>4368.5</v>
      </c>
      <c r="N4374" s="34">
        <v>16.7</v>
      </c>
      <c r="O4374" s="32">
        <f t="shared" si="408"/>
        <v>62.06</v>
      </c>
      <c r="P4374" s="37">
        <f t="shared" si="413"/>
        <v>74.471999999999994</v>
      </c>
      <c r="Q4374" s="32">
        <f t="shared" si="409"/>
        <v>-7.0600000000000023</v>
      </c>
      <c r="R4374" s="32">
        <f t="shared" si="410"/>
        <v>-19.471999999999994</v>
      </c>
      <c r="S4374" s="26">
        <f t="shared" si="411"/>
        <v>0</v>
      </c>
      <c r="T4374" s="26">
        <f t="shared" si="412"/>
        <v>0</v>
      </c>
    </row>
    <row r="4375" spans="13:20" ht="15" x14ac:dyDescent="0.3">
      <c r="M4375" s="34">
        <v>4369.5</v>
      </c>
      <c r="N4375" s="34">
        <v>16.7</v>
      </c>
      <c r="O4375" s="32">
        <f t="shared" si="408"/>
        <v>62.06</v>
      </c>
      <c r="P4375" s="37">
        <f t="shared" si="413"/>
        <v>74.471999999999994</v>
      </c>
      <c r="Q4375" s="32">
        <f t="shared" si="409"/>
        <v>-7.0600000000000023</v>
      </c>
      <c r="R4375" s="32">
        <f t="shared" si="410"/>
        <v>-19.471999999999994</v>
      </c>
      <c r="S4375" s="26">
        <f t="shared" si="411"/>
        <v>0</v>
      </c>
      <c r="T4375" s="26">
        <f t="shared" si="412"/>
        <v>0</v>
      </c>
    </row>
    <row r="4376" spans="13:20" ht="15" x14ac:dyDescent="0.3">
      <c r="M4376" s="34">
        <v>4370.5</v>
      </c>
      <c r="N4376" s="34">
        <v>16.7</v>
      </c>
      <c r="O4376" s="32">
        <f t="shared" si="408"/>
        <v>62.06</v>
      </c>
      <c r="P4376" s="37">
        <f t="shared" si="413"/>
        <v>74.471999999999994</v>
      </c>
      <c r="Q4376" s="32">
        <f t="shared" si="409"/>
        <v>-7.0600000000000023</v>
      </c>
      <c r="R4376" s="32">
        <f t="shared" si="410"/>
        <v>-19.471999999999994</v>
      </c>
      <c r="S4376" s="26">
        <f t="shared" si="411"/>
        <v>0</v>
      </c>
      <c r="T4376" s="26">
        <f t="shared" si="412"/>
        <v>0</v>
      </c>
    </row>
    <row r="4377" spans="13:20" ht="15" x14ac:dyDescent="0.3">
      <c r="M4377" s="34">
        <v>4371.5</v>
      </c>
      <c r="N4377" s="34">
        <v>16.7</v>
      </c>
      <c r="O4377" s="32">
        <f t="shared" si="408"/>
        <v>62.06</v>
      </c>
      <c r="P4377" s="37">
        <f t="shared" si="413"/>
        <v>74.471999999999994</v>
      </c>
      <c r="Q4377" s="32">
        <f t="shared" si="409"/>
        <v>-7.0600000000000023</v>
      </c>
      <c r="R4377" s="32">
        <f t="shared" si="410"/>
        <v>-19.471999999999994</v>
      </c>
      <c r="S4377" s="26">
        <f t="shared" si="411"/>
        <v>0</v>
      </c>
      <c r="T4377" s="26">
        <f t="shared" si="412"/>
        <v>0</v>
      </c>
    </row>
    <row r="4378" spans="13:20" ht="15" x14ac:dyDescent="0.3">
      <c r="M4378" s="34">
        <v>4372.5</v>
      </c>
      <c r="N4378" s="34">
        <v>17.2</v>
      </c>
      <c r="O4378" s="32">
        <f t="shared" si="408"/>
        <v>62.96</v>
      </c>
      <c r="P4378" s="37">
        <f t="shared" si="413"/>
        <v>75.551999999999992</v>
      </c>
      <c r="Q4378" s="32">
        <f t="shared" si="409"/>
        <v>-7.9600000000000009</v>
      </c>
      <c r="R4378" s="32">
        <f t="shared" si="410"/>
        <v>-20.551999999999992</v>
      </c>
      <c r="S4378" s="26">
        <f t="shared" si="411"/>
        <v>0</v>
      </c>
      <c r="T4378" s="26">
        <f t="shared" si="412"/>
        <v>0</v>
      </c>
    </row>
    <row r="4379" spans="13:20" ht="15" x14ac:dyDescent="0.3">
      <c r="M4379" s="34">
        <v>4373.5</v>
      </c>
      <c r="N4379" s="34">
        <v>16.7</v>
      </c>
      <c r="O4379" s="32">
        <f t="shared" si="408"/>
        <v>62.06</v>
      </c>
      <c r="P4379" s="37">
        <f t="shared" si="413"/>
        <v>74.471999999999994</v>
      </c>
      <c r="Q4379" s="32">
        <f t="shared" si="409"/>
        <v>-7.0600000000000023</v>
      </c>
      <c r="R4379" s="32">
        <f t="shared" si="410"/>
        <v>-19.471999999999994</v>
      </c>
      <c r="S4379" s="26">
        <f t="shared" si="411"/>
        <v>0</v>
      </c>
      <c r="T4379" s="26">
        <f t="shared" si="412"/>
        <v>0</v>
      </c>
    </row>
    <row r="4380" spans="13:20" ht="15" x14ac:dyDescent="0.3">
      <c r="M4380" s="34">
        <v>4374.5</v>
      </c>
      <c r="N4380" s="34">
        <v>16.7</v>
      </c>
      <c r="O4380" s="32">
        <f t="shared" si="408"/>
        <v>62.06</v>
      </c>
      <c r="P4380" s="37">
        <f t="shared" si="413"/>
        <v>74.471999999999994</v>
      </c>
      <c r="Q4380" s="32">
        <f t="shared" si="409"/>
        <v>-7.0600000000000023</v>
      </c>
      <c r="R4380" s="32">
        <f t="shared" si="410"/>
        <v>-19.471999999999994</v>
      </c>
      <c r="S4380" s="26">
        <f t="shared" si="411"/>
        <v>0</v>
      </c>
      <c r="T4380" s="26">
        <f t="shared" si="412"/>
        <v>0</v>
      </c>
    </row>
    <row r="4381" spans="13:20" ht="15" x14ac:dyDescent="0.3">
      <c r="M4381" s="34">
        <v>4375.5</v>
      </c>
      <c r="N4381" s="34">
        <v>17.2</v>
      </c>
      <c r="O4381" s="32">
        <f t="shared" si="408"/>
        <v>62.96</v>
      </c>
      <c r="P4381" s="37">
        <f t="shared" si="413"/>
        <v>75.551999999999992</v>
      </c>
      <c r="Q4381" s="32">
        <f t="shared" si="409"/>
        <v>-7.9600000000000009</v>
      </c>
      <c r="R4381" s="32">
        <f t="shared" si="410"/>
        <v>-20.551999999999992</v>
      </c>
      <c r="S4381" s="26">
        <f t="shared" si="411"/>
        <v>0</v>
      </c>
      <c r="T4381" s="26">
        <f t="shared" si="412"/>
        <v>0</v>
      </c>
    </row>
    <row r="4382" spans="13:20" ht="15" x14ac:dyDescent="0.3">
      <c r="M4382" s="34">
        <v>4376.5</v>
      </c>
      <c r="N4382" s="34">
        <v>17.8</v>
      </c>
      <c r="O4382" s="32">
        <f t="shared" si="408"/>
        <v>64.039999999999992</v>
      </c>
      <c r="P4382" s="37">
        <f t="shared" si="413"/>
        <v>76.847999999999985</v>
      </c>
      <c r="Q4382" s="32">
        <f t="shared" si="409"/>
        <v>-9.039999999999992</v>
      </c>
      <c r="R4382" s="32">
        <f t="shared" si="410"/>
        <v>-21.847999999999985</v>
      </c>
      <c r="S4382" s="26">
        <f t="shared" si="411"/>
        <v>0</v>
      </c>
      <c r="T4382" s="26">
        <f t="shared" si="412"/>
        <v>0</v>
      </c>
    </row>
    <row r="4383" spans="13:20" ht="15" x14ac:dyDescent="0.3">
      <c r="M4383" s="34">
        <v>4377.5</v>
      </c>
      <c r="N4383" s="34">
        <v>18.3</v>
      </c>
      <c r="O4383" s="32">
        <f t="shared" si="408"/>
        <v>64.94</v>
      </c>
      <c r="P4383" s="37">
        <f t="shared" si="413"/>
        <v>77.927999999999997</v>
      </c>
      <c r="Q4383" s="32">
        <f t="shared" si="409"/>
        <v>-9.9399999999999977</v>
      </c>
      <c r="R4383" s="32">
        <f t="shared" si="410"/>
        <v>-22.927999999999997</v>
      </c>
      <c r="S4383" s="26">
        <f t="shared" si="411"/>
        <v>0</v>
      </c>
      <c r="T4383" s="26">
        <f t="shared" si="412"/>
        <v>0</v>
      </c>
    </row>
    <row r="4384" spans="13:20" ht="15" x14ac:dyDescent="0.3">
      <c r="M4384" s="34">
        <v>4378.5</v>
      </c>
      <c r="N4384" s="34">
        <v>18.899999999999999</v>
      </c>
      <c r="O4384" s="32">
        <f t="shared" si="408"/>
        <v>66.02</v>
      </c>
      <c r="P4384" s="37">
        <f t="shared" si="413"/>
        <v>79.22399999999999</v>
      </c>
      <c r="Q4384" s="32">
        <f t="shared" si="409"/>
        <v>-11.019999999999996</v>
      </c>
      <c r="R4384" s="32">
        <f t="shared" si="410"/>
        <v>-24.22399999999999</v>
      </c>
      <c r="S4384" s="26">
        <f t="shared" si="411"/>
        <v>0</v>
      </c>
      <c r="T4384" s="26">
        <f t="shared" si="412"/>
        <v>0</v>
      </c>
    </row>
    <row r="4385" spans="13:20" ht="15" x14ac:dyDescent="0.3">
      <c r="M4385" s="34">
        <v>4379.5</v>
      </c>
      <c r="N4385" s="34">
        <v>20</v>
      </c>
      <c r="O4385" s="32">
        <f t="shared" si="408"/>
        <v>68</v>
      </c>
      <c r="P4385" s="37">
        <f t="shared" si="413"/>
        <v>81.599999999999994</v>
      </c>
      <c r="Q4385" s="32">
        <f t="shared" si="409"/>
        <v>-13</v>
      </c>
      <c r="R4385" s="32">
        <f t="shared" si="410"/>
        <v>-26.599999999999994</v>
      </c>
      <c r="S4385" s="26">
        <f t="shared" si="411"/>
        <v>0</v>
      </c>
      <c r="T4385" s="26">
        <f t="shared" si="412"/>
        <v>0</v>
      </c>
    </row>
    <row r="4386" spans="13:20" ht="15" x14ac:dyDescent="0.3">
      <c r="M4386" s="34">
        <v>4380.5</v>
      </c>
      <c r="N4386" s="34">
        <v>20</v>
      </c>
      <c r="O4386" s="32">
        <f t="shared" si="408"/>
        <v>68</v>
      </c>
      <c r="P4386" s="37">
        <f t="shared" si="413"/>
        <v>81.599999999999994</v>
      </c>
      <c r="Q4386" s="32">
        <f t="shared" si="409"/>
        <v>-13</v>
      </c>
      <c r="R4386" s="32">
        <f t="shared" si="410"/>
        <v>-26.599999999999994</v>
      </c>
      <c r="S4386" s="26">
        <f t="shared" si="411"/>
        <v>0</v>
      </c>
      <c r="T4386" s="26">
        <f t="shared" si="412"/>
        <v>0</v>
      </c>
    </row>
    <row r="4387" spans="13:20" ht="15" x14ac:dyDescent="0.3">
      <c r="M4387" s="34">
        <v>4381.5</v>
      </c>
      <c r="N4387" s="34">
        <v>19.399999999999999</v>
      </c>
      <c r="O4387" s="32">
        <f t="shared" si="408"/>
        <v>66.92</v>
      </c>
      <c r="P4387" s="37">
        <f t="shared" si="413"/>
        <v>80.304000000000002</v>
      </c>
      <c r="Q4387" s="32">
        <f t="shared" si="409"/>
        <v>-11.920000000000002</v>
      </c>
      <c r="R4387" s="32">
        <f t="shared" si="410"/>
        <v>-25.304000000000002</v>
      </c>
      <c r="S4387" s="26">
        <f t="shared" si="411"/>
        <v>0</v>
      </c>
      <c r="T4387" s="26">
        <f t="shared" si="412"/>
        <v>0</v>
      </c>
    </row>
    <row r="4388" spans="13:20" ht="15" x14ac:dyDescent="0.3">
      <c r="M4388" s="34">
        <v>4382.5</v>
      </c>
      <c r="N4388" s="34">
        <v>19.399999999999999</v>
      </c>
      <c r="O4388" s="32">
        <f t="shared" si="408"/>
        <v>66.92</v>
      </c>
      <c r="P4388" s="37">
        <f t="shared" si="413"/>
        <v>80.304000000000002</v>
      </c>
      <c r="Q4388" s="32">
        <f t="shared" si="409"/>
        <v>-11.920000000000002</v>
      </c>
      <c r="R4388" s="32">
        <f t="shared" si="410"/>
        <v>-25.304000000000002</v>
      </c>
      <c r="S4388" s="26">
        <f t="shared" si="411"/>
        <v>0</v>
      </c>
      <c r="T4388" s="26">
        <f t="shared" si="412"/>
        <v>0</v>
      </c>
    </row>
    <row r="4389" spans="13:20" ht="15" x14ac:dyDescent="0.3">
      <c r="M4389" s="34">
        <v>4383.5</v>
      </c>
      <c r="N4389" s="34">
        <v>19.399999999999999</v>
      </c>
      <c r="O4389" s="32">
        <f t="shared" si="408"/>
        <v>66.92</v>
      </c>
      <c r="P4389" s="37">
        <f t="shared" si="413"/>
        <v>80.304000000000002</v>
      </c>
      <c r="Q4389" s="32">
        <f t="shared" si="409"/>
        <v>-11.920000000000002</v>
      </c>
      <c r="R4389" s="32">
        <f t="shared" si="410"/>
        <v>-25.304000000000002</v>
      </c>
      <c r="S4389" s="26">
        <f t="shared" si="411"/>
        <v>0</v>
      </c>
      <c r="T4389" s="26">
        <f t="shared" si="412"/>
        <v>0</v>
      </c>
    </row>
    <row r="4390" spans="13:20" ht="15" x14ac:dyDescent="0.3">
      <c r="M4390" s="34">
        <v>4384.5</v>
      </c>
      <c r="N4390" s="34">
        <v>17.8</v>
      </c>
      <c r="O4390" s="32">
        <f t="shared" si="408"/>
        <v>64.039999999999992</v>
      </c>
      <c r="P4390" s="37">
        <f t="shared" si="413"/>
        <v>76.847999999999985</v>
      </c>
      <c r="Q4390" s="32">
        <f t="shared" si="409"/>
        <v>-9.039999999999992</v>
      </c>
      <c r="R4390" s="32">
        <f t="shared" si="410"/>
        <v>-21.847999999999985</v>
      </c>
      <c r="S4390" s="26">
        <f t="shared" si="411"/>
        <v>0</v>
      </c>
      <c r="T4390" s="26">
        <f t="shared" si="412"/>
        <v>0</v>
      </c>
    </row>
    <row r="4391" spans="13:20" ht="15" x14ac:dyDescent="0.3">
      <c r="M4391" s="34">
        <v>4385.5</v>
      </c>
      <c r="N4391" s="34">
        <v>17.8</v>
      </c>
      <c r="O4391" s="32">
        <f t="shared" si="408"/>
        <v>64.039999999999992</v>
      </c>
      <c r="P4391" s="37">
        <f t="shared" si="413"/>
        <v>76.847999999999985</v>
      </c>
      <c r="Q4391" s="32">
        <f t="shared" si="409"/>
        <v>-9.039999999999992</v>
      </c>
      <c r="R4391" s="32">
        <f t="shared" si="410"/>
        <v>-21.847999999999985</v>
      </c>
      <c r="S4391" s="26">
        <f t="shared" si="411"/>
        <v>0</v>
      </c>
      <c r="T4391" s="26">
        <f t="shared" si="412"/>
        <v>0</v>
      </c>
    </row>
    <row r="4392" spans="13:20" ht="15" x14ac:dyDescent="0.3">
      <c r="M4392" s="34">
        <v>4386.5</v>
      </c>
      <c r="N4392" s="34">
        <v>17.2</v>
      </c>
      <c r="O4392" s="32">
        <f t="shared" si="408"/>
        <v>62.96</v>
      </c>
      <c r="P4392" s="37">
        <f t="shared" si="413"/>
        <v>75.551999999999992</v>
      </c>
      <c r="Q4392" s="32">
        <f t="shared" si="409"/>
        <v>-7.9600000000000009</v>
      </c>
      <c r="R4392" s="32">
        <f t="shared" si="410"/>
        <v>-20.551999999999992</v>
      </c>
      <c r="S4392" s="26">
        <f t="shared" si="411"/>
        <v>0</v>
      </c>
      <c r="T4392" s="26">
        <f t="shared" si="412"/>
        <v>0</v>
      </c>
    </row>
    <row r="4393" spans="13:20" ht="15" x14ac:dyDescent="0.3">
      <c r="M4393" s="34">
        <v>4387.5</v>
      </c>
      <c r="N4393" s="34">
        <v>16.7</v>
      </c>
      <c r="O4393" s="32">
        <f t="shared" si="408"/>
        <v>62.06</v>
      </c>
      <c r="P4393" s="37">
        <f t="shared" si="413"/>
        <v>74.471999999999994</v>
      </c>
      <c r="Q4393" s="32">
        <f t="shared" si="409"/>
        <v>-7.0600000000000023</v>
      </c>
      <c r="R4393" s="32">
        <f t="shared" si="410"/>
        <v>-19.471999999999994</v>
      </c>
      <c r="S4393" s="26">
        <f t="shared" si="411"/>
        <v>0</v>
      </c>
      <c r="T4393" s="26">
        <f t="shared" si="412"/>
        <v>0</v>
      </c>
    </row>
    <row r="4394" spans="13:20" ht="15" x14ac:dyDescent="0.3">
      <c r="M4394" s="34">
        <v>4388.5</v>
      </c>
      <c r="N4394" s="34">
        <v>16.100000000000001</v>
      </c>
      <c r="O4394" s="32">
        <f t="shared" si="408"/>
        <v>60.980000000000004</v>
      </c>
      <c r="P4394" s="37">
        <f t="shared" si="413"/>
        <v>73.176000000000002</v>
      </c>
      <c r="Q4394" s="32">
        <f t="shared" si="409"/>
        <v>-5.980000000000004</v>
      </c>
      <c r="R4394" s="32">
        <f t="shared" si="410"/>
        <v>-18.176000000000002</v>
      </c>
      <c r="S4394" s="26">
        <f t="shared" si="411"/>
        <v>0</v>
      </c>
      <c r="T4394" s="26">
        <f t="shared" si="412"/>
        <v>0</v>
      </c>
    </row>
    <row r="4395" spans="13:20" ht="15" x14ac:dyDescent="0.3">
      <c r="M4395" s="34">
        <v>4389.5</v>
      </c>
      <c r="N4395" s="34">
        <v>16.100000000000001</v>
      </c>
      <c r="O4395" s="32">
        <f t="shared" si="408"/>
        <v>60.980000000000004</v>
      </c>
      <c r="P4395" s="37">
        <f t="shared" si="413"/>
        <v>73.176000000000002</v>
      </c>
      <c r="Q4395" s="32">
        <f t="shared" si="409"/>
        <v>-5.980000000000004</v>
      </c>
      <c r="R4395" s="32">
        <f t="shared" si="410"/>
        <v>-18.176000000000002</v>
      </c>
      <c r="S4395" s="26">
        <f t="shared" si="411"/>
        <v>0</v>
      </c>
      <c r="T4395" s="26">
        <f t="shared" si="412"/>
        <v>0</v>
      </c>
    </row>
    <row r="4396" spans="13:20" ht="15" x14ac:dyDescent="0.3">
      <c r="M4396" s="34">
        <v>4390.5</v>
      </c>
      <c r="N4396" s="34">
        <v>16.100000000000001</v>
      </c>
      <c r="O4396" s="32">
        <f t="shared" si="408"/>
        <v>60.980000000000004</v>
      </c>
      <c r="P4396" s="37">
        <f t="shared" si="413"/>
        <v>73.176000000000002</v>
      </c>
      <c r="Q4396" s="32">
        <f t="shared" si="409"/>
        <v>-5.980000000000004</v>
      </c>
      <c r="R4396" s="32">
        <f t="shared" si="410"/>
        <v>-18.176000000000002</v>
      </c>
      <c r="S4396" s="26">
        <f t="shared" si="411"/>
        <v>0</v>
      </c>
      <c r="T4396" s="26">
        <f t="shared" si="412"/>
        <v>0</v>
      </c>
    </row>
    <row r="4397" spans="13:20" ht="15" x14ac:dyDescent="0.3">
      <c r="M4397" s="34">
        <v>4391.5</v>
      </c>
      <c r="N4397" s="34">
        <v>16.100000000000001</v>
      </c>
      <c r="O4397" s="32">
        <f t="shared" si="408"/>
        <v>60.980000000000004</v>
      </c>
      <c r="P4397" s="37">
        <f t="shared" si="413"/>
        <v>73.176000000000002</v>
      </c>
      <c r="Q4397" s="32">
        <f t="shared" si="409"/>
        <v>-5.980000000000004</v>
      </c>
      <c r="R4397" s="32">
        <f t="shared" si="410"/>
        <v>-18.176000000000002</v>
      </c>
      <c r="S4397" s="26">
        <f t="shared" si="411"/>
        <v>0</v>
      </c>
      <c r="T4397" s="26">
        <f t="shared" si="412"/>
        <v>0</v>
      </c>
    </row>
    <row r="4398" spans="13:20" ht="15" x14ac:dyDescent="0.3">
      <c r="M4398" s="34">
        <v>4392.5</v>
      </c>
      <c r="N4398" s="34">
        <v>16.100000000000001</v>
      </c>
      <c r="O4398" s="32">
        <f t="shared" si="408"/>
        <v>60.980000000000004</v>
      </c>
      <c r="P4398" s="37">
        <f t="shared" si="413"/>
        <v>73.176000000000002</v>
      </c>
      <c r="Q4398" s="32">
        <f t="shared" si="409"/>
        <v>-5.980000000000004</v>
      </c>
      <c r="R4398" s="32">
        <f t="shared" si="410"/>
        <v>-18.176000000000002</v>
      </c>
      <c r="S4398" s="26">
        <f t="shared" si="411"/>
        <v>0</v>
      </c>
      <c r="T4398" s="26">
        <f t="shared" si="412"/>
        <v>0</v>
      </c>
    </row>
    <row r="4399" spans="13:20" ht="15" x14ac:dyDescent="0.3">
      <c r="M4399" s="34">
        <v>4393.5</v>
      </c>
      <c r="N4399" s="34">
        <v>16.100000000000001</v>
      </c>
      <c r="O4399" s="32">
        <f t="shared" si="408"/>
        <v>60.980000000000004</v>
      </c>
      <c r="P4399" s="37">
        <f t="shared" si="413"/>
        <v>73.176000000000002</v>
      </c>
      <c r="Q4399" s="32">
        <f t="shared" si="409"/>
        <v>-5.980000000000004</v>
      </c>
      <c r="R4399" s="32">
        <f t="shared" si="410"/>
        <v>-18.176000000000002</v>
      </c>
      <c r="S4399" s="26">
        <f t="shared" si="411"/>
        <v>0</v>
      </c>
      <c r="T4399" s="26">
        <f t="shared" si="412"/>
        <v>0</v>
      </c>
    </row>
    <row r="4400" spans="13:20" ht="15" x14ac:dyDescent="0.3">
      <c r="M4400" s="34">
        <v>4394.5</v>
      </c>
      <c r="N4400" s="34">
        <v>16.100000000000001</v>
      </c>
      <c r="O4400" s="32">
        <f t="shared" si="408"/>
        <v>60.980000000000004</v>
      </c>
      <c r="P4400" s="37">
        <f t="shared" si="413"/>
        <v>73.176000000000002</v>
      </c>
      <c r="Q4400" s="32">
        <f t="shared" si="409"/>
        <v>-5.980000000000004</v>
      </c>
      <c r="R4400" s="32">
        <f t="shared" si="410"/>
        <v>-18.176000000000002</v>
      </c>
      <c r="S4400" s="26">
        <f t="shared" si="411"/>
        <v>0</v>
      </c>
      <c r="T4400" s="26">
        <f t="shared" si="412"/>
        <v>0</v>
      </c>
    </row>
    <row r="4401" spans="13:20" ht="15" x14ac:dyDescent="0.3">
      <c r="M4401" s="34">
        <v>4395.5</v>
      </c>
      <c r="N4401" s="34">
        <v>16.7</v>
      </c>
      <c r="O4401" s="32">
        <f t="shared" si="408"/>
        <v>62.06</v>
      </c>
      <c r="P4401" s="37">
        <f t="shared" si="413"/>
        <v>74.471999999999994</v>
      </c>
      <c r="Q4401" s="32">
        <f t="shared" si="409"/>
        <v>-7.0600000000000023</v>
      </c>
      <c r="R4401" s="32">
        <f t="shared" si="410"/>
        <v>-19.471999999999994</v>
      </c>
      <c r="S4401" s="26">
        <f t="shared" si="411"/>
        <v>0</v>
      </c>
      <c r="T4401" s="26">
        <f t="shared" si="412"/>
        <v>0</v>
      </c>
    </row>
    <row r="4402" spans="13:20" ht="15" x14ac:dyDescent="0.3">
      <c r="M4402" s="34">
        <v>4396.5</v>
      </c>
      <c r="N4402" s="34">
        <v>16.7</v>
      </c>
      <c r="O4402" s="32">
        <f t="shared" si="408"/>
        <v>62.06</v>
      </c>
      <c r="P4402" s="37">
        <f t="shared" si="413"/>
        <v>74.471999999999994</v>
      </c>
      <c r="Q4402" s="32">
        <f t="shared" si="409"/>
        <v>-7.0600000000000023</v>
      </c>
      <c r="R4402" s="32">
        <f t="shared" si="410"/>
        <v>-19.471999999999994</v>
      </c>
      <c r="S4402" s="26">
        <f t="shared" si="411"/>
        <v>0</v>
      </c>
      <c r="T4402" s="26">
        <f t="shared" si="412"/>
        <v>0</v>
      </c>
    </row>
    <row r="4403" spans="13:20" ht="15" x14ac:dyDescent="0.3">
      <c r="M4403" s="34">
        <v>4397.5</v>
      </c>
      <c r="N4403" s="34">
        <v>16.7</v>
      </c>
      <c r="O4403" s="32">
        <f t="shared" si="408"/>
        <v>62.06</v>
      </c>
      <c r="P4403" s="37">
        <f t="shared" si="413"/>
        <v>74.471999999999994</v>
      </c>
      <c r="Q4403" s="32">
        <f t="shared" si="409"/>
        <v>-7.0600000000000023</v>
      </c>
      <c r="R4403" s="32">
        <f t="shared" si="410"/>
        <v>-19.471999999999994</v>
      </c>
      <c r="S4403" s="26">
        <f t="shared" si="411"/>
        <v>0</v>
      </c>
      <c r="T4403" s="26">
        <f t="shared" si="412"/>
        <v>0</v>
      </c>
    </row>
    <row r="4404" spans="13:20" ht="15" x14ac:dyDescent="0.3">
      <c r="M4404" s="34">
        <v>4398.5</v>
      </c>
      <c r="N4404" s="34">
        <v>17.8</v>
      </c>
      <c r="O4404" s="32">
        <f t="shared" si="408"/>
        <v>64.039999999999992</v>
      </c>
      <c r="P4404" s="37">
        <f t="shared" si="413"/>
        <v>76.847999999999985</v>
      </c>
      <c r="Q4404" s="32">
        <f t="shared" si="409"/>
        <v>-9.039999999999992</v>
      </c>
      <c r="R4404" s="32">
        <f t="shared" si="410"/>
        <v>-21.847999999999985</v>
      </c>
      <c r="S4404" s="26">
        <f t="shared" si="411"/>
        <v>0</v>
      </c>
      <c r="T4404" s="26">
        <f t="shared" si="412"/>
        <v>0</v>
      </c>
    </row>
    <row r="4405" spans="13:20" ht="15" x14ac:dyDescent="0.3">
      <c r="M4405" s="34">
        <v>4399.5</v>
      </c>
      <c r="N4405" s="34">
        <v>18.3</v>
      </c>
      <c r="O4405" s="32">
        <f t="shared" si="408"/>
        <v>64.94</v>
      </c>
      <c r="P4405" s="37">
        <f t="shared" si="413"/>
        <v>77.927999999999997</v>
      </c>
      <c r="Q4405" s="32">
        <f t="shared" si="409"/>
        <v>-9.9399999999999977</v>
      </c>
      <c r="R4405" s="32">
        <f t="shared" si="410"/>
        <v>-22.927999999999997</v>
      </c>
      <c r="S4405" s="26">
        <f t="shared" si="411"/>
        <v>0</v>
      </c>
      <c r="T4405" s="26">
        <f t="shared" si="412"/>
        <v>0</v>
      </c>
    </row>
    <row r="4406" spans="13:20" ht="15" x14ac:dyDescent="0.3">
      <c r="M4406" s="34">
        <v>4400.5</v>
      </c>
      <c r="N4406" s="34">
        <v>18.899999999999999</v>
      </c>
      <c r="O4406" s="32">
        <f t="shared" si="408"/>
        <v>66.02</v>
      </c>
      <c r="P4406" s="37">
        <f t="shared" si="413"/>
        <v>79.22399999999999</v>
      </c>
      <c r="Q4406" s="32">
        <f t="shared" si="409"/>
        <v>-11.019999999999996</v>
      </c>
      <c r="R4406" s="32">
        <f t="shared" si="410"/>
        <v>-24.22399999999999</v>
      </c>
      <c r="S4406" s="26">
        <f t="shared" si="411"/>
        <v>0</v>
      </c>
      <c r="T4406" s="26">
        <f t="shared" si="412"/>
        <v>0</v>
      </c>
    </row>
    <row r="4407" spans="13:20" ht="15" x14ac:dyDescent="0.3">
      <c r="M4407" s="34">
        <v>4401.5</v>
      </c>
      <c r="N4407" s="34">
        <v>20</v>
      </c>
      <c r="O4407" s="32">
        <f t="shared" si="408"/>
        <v>68</v>
      </c>
      <c r="P4407" s="37">
        <f t="shared" si="413"/>
        <v>81.599999999999994</v>
      </c>
      <c r="Q4407" s="32">
        <f t="shared" si="409"/>
        <v>-13</v>
      </c>
      <c r="R4407" s="32">
        <f t="shared" si="410"/>
        <v>-26.599999999999994</v>
      </c>
      <c r="S4407" s="26">
        <f t="shared" si="411"/>
        <v>0</v>
      </c>
      <c r="T4407" s="26">
        <f t="shared" si="412"/>
        <v>0</v>
      </c>
    </row>
    <row r="4408" spans="13:20" ht="15" x14ac:dyDescent="0.3">
      <c r="M4408" s="34">
        <v>4402.5</v>
      </c>
      <c r="N4408" s="34">
        <v>21.1</v>
      </c>
      <c r="O4408" s="32">
        <f t="shared" si="408"/>
        <v>69.98</v>
      </c>
      <c r="P4408" s="37">
        <f t="shared" si="413"/>
        <v>83.975999999999999</v>
      </c>
      <c r="Q4408" s="32">
        <f t="shared" si="409"/>
        <v>-14.980000000000004</v>
      </c>
      <c r="R4408" s="32">
        <f t="shared" si="410"/>
        <v>-28.975999999999999</v>
      </c>
      <c r="S4408" s="26">
        <f t="shared" si="411"/>
        <v>0</v>
      </c>
      <c r="T4408" s="26">
        <f t="shared" si="412"/>
        <v>0</v>
      </c>
    </row>
    <row r="4409" spans="13:20" ht="15" x14ac:dyDescent="0.3">
      <c r="M4409" s="34">
        <v>4403.5</v>
      </c>
      <c r="N4409" s="34">
        <v>21.7</v>
      </c>
      <c r="O4409" s="32">
        <f t="shared" si="408"/>
        <v>71.06</v>
      </c>
      <c r="P4409" s="37">
        <f t="shared" si="413"/>
        <v>85.272000000000006</v>
      </c>
      <c r="Q4409" s="32">
        <f t="shared" si="409"/>
        <v>-16.060000000000002</v>
      </c>
      <c r="R4409" s="32">
        <f t="shared" si="410"/>
        <v>-30.272000000000006</v>
      </c>
      <c r="S4409" s="26">
        <f t="shared" si="411"/>
        <v>0</v>
      </c>
      <c r="T4409" s="26">
        <f t="shared" si="412"/>
        <v>0</v>
      </c>
    </row>
    <row r="4410" spans="13:20" ht="15" x14ac:dyDescent="0.3">
      <c r="M4410" s="34">
        <v>4404.5</v>
      </c>
      <c r="N4410" s="34">
        <v>22.2</v>
      </c>
      <c r="O4410" s="32">
        <f t="shared" si="408"/>
        <v>71.960000000000008</v>
      </c>
      <c r="P4410" s="37">
        <f t="shared" si="413"/>
        <v>86.352000000000004</v>
      </c>
      <c r="Q4410" s="32">
        <f t="shared" si="409"/>
        <v>-16.960000000000008</v>
      </c>
      <c r="R4410" s="32">
        <f t="shared" si="410"/>
        <v>-31.352000000000004</v>
      </c>
      <c r="S4410" s="26">
        <f t="shared" si="411"/>
        <v>0</v>
      </c>
      <c r="T4410" s="26">
        <f t="shared" si="412"/>
        <v>0</v>
      </c>
    </row>
    <row r="4411" spans="13:20" ht="15" x14ac:dyDescent="0.3">
      <c r="M4411" s="34">
        <v>4405.5</v>
      </c>
      <c r="N4411" s="34">
        <v>21.7</v>
      </c>
      <c r="O4411" s="32">
        <f t="shared" si="408"/>
        <v>71.06</v>
      </c>
      <c r="P4411" s="37">
        <f t="shared" si="413"/>
        <v>85.272000000000006</v>
      </c>
      <c r="Q4411" s="32">
        <f t="shared" si="409"/>
        <v>-16.060000000000002</v>
      </c>
      <c r="R4411" s="32">
        <f t="shared" si="410"/>
        <v>-30.272000000000006</v>
      </c>
      <c r="S4411" s="26">
        <f t="shared" si="411"/>
        <v>0</v>
      </c>
      <c r="T4411" s="26">
        <f t="shared" si="412"/>
        <v>0</v>
      </c>
    </row>
    <row r="4412" spans="13:20" ht="15" x14ac:dyDescent="0.3">
      <c r="M4412" s="34">
        <v>4406.5</v>
      </c>
      <c r="N4412" s="34">
        <v>20.6</v>
      </c>
      <c r="O4412" s="32">
        <f t="shared" si="408"/>
        <v>69.080000000000013</v>
      </c>
      <c r="P4412" s="37">
        <f t="shared" si="413"/>
        <v>82.896000000000015</v>
      </c>
      <c r="Q4412" s="32">
        <f t="shared" si="409"/>
        <v>-14.080000000000013</v>
      </c>
      <c r="R4412" s="32">
        <f t="shared" si="410"/>
        <v>-27.896000000000015</v>
      </c>
      <c r="S4412" s="26">
        <f t="shared" si="411"/>
        <v>0</v>
      </c>
      <c r="T4412" s="26">
        <f t="shared" si="412"/>
        <v>0</v>
      </c>
    </row>
    <row r="4413" spans="13:20" ht="15" x14ac:dyDescent="0.3">
      <c r="M4413" s="34">
        <v>4407.5</v>
      </c>
      <c r="N4413" s="34">
        <v>20.6</v>
      </c>
      <c r="O4413" s="32">
        <f t="shared" si="408"/>
        <v>69.080000000000013</v>
      </c>
      <c r="P4413" s="37">
        <f t="shared" si="413"/>
        <v>82.896000000000015</v>
      </c>
      <c r="Q4413" s="32">
        <f t="shared" si="409"/>
        <v>-14.080000000000013</v>
      </c>
      <c r="R4413" s="32">
        <f t="shared" si="410"/>
        <v>-27.896000000000015</v>
      </c>
      <c r="S4413" s="26">
        <f t="shared" si="411"/>
        <v>0</v>
      </c>
      <c r="T4413" s="26">
        <f t="shared" si="412"/>
        <v>0</v>
      </c>
    </row>
    <row r="4414" spans="13:20" ht="15" x14ac:dyDescent="0.3">
      <c r="M4414" s="34">
        <v>4408.5</v>
      </c>
      <c r="N4414" s="34">
        <v>21.1</v>
      </c>
      <c r="O4414" s="32">
        <f t="shared" si="408"/>
        <v>69.98</v>
      </c>
      <c r="P4414" s="37">
        <f t="shared" si="413"/>
        <v>83.975999999999999</v>
      </c>
      <c r="Q4414" s="32">
        <f t="shared" si="409"/>
        <v>-14.980000000000004</v>
      </c>
      <c r="R4414" s="32">
        <f t="shared" si="410"/>
        <v>-28.975999999999999</v>
      </c>
      <c r="S4414" s="26">
        <f t="shared" si="411"/>
        <v>0</v>
      </c>
      <c r="T4414" s="26">
        <f t="shared" si="412"/>
        <v>0</v>
      </c>
    </row>
    <row r="4415" spans="13:20" ht="15" x14ac:dyDescent="0.3">
      <c r="M4415" s="34">
        <v>4409.5</v>
      </c>
      <c r="N4415" s="34">
        <v>22.2</v>
      </c>
      <c r="O4415" s="32">
        <f t="shared" si="408"/>
        <v>71.960000000000008</v>
      </c>
      <c r="P4415" s="37">
        <f t="shared" si="413"/>
        <v>86.352000000000004</v>
      </c>
      <c r="Q4415" s="32">
        <f t="shared" si="409"/>
        <v>-16.960000000000008</v>
      </c>
      <c r="R4415" s="32">
        <f t="shared" si="410"/>
        <v>-31.352000000000004</v>
      </c>
      <c r="S4415" s="26">
        <f t="shared" si="411"/>
        <v>0</v>
      </c>
      <c r="T4415" s="26">
        <f t="shared" si="412"/>
        <v>0</v>
      </c>
    </row>
    <row r="4416" spans="13:20" ht="15" x14ac:dyDescent="0.3">
      <c r="M4416" s="34">
        <v>4410.5</v>
      </c>
      <c r="N4416" s="34">
        <v>25</v>
      </c>
      <c r="O4416" s="32">
        <f t="shared" si="408"/>
        <v>77</v>
      </c>
      <c r="P4416" s="37">
        <f t="shared" si="413"/>
        <v>92.399999999999991</v>
      </c>
      <c r="Q4416" s="32">
        <f t="shared" si="409"/>
        <v>-22</v>
      </c>
      <c r="R4416" s="32">
        <f t="shared" si="410"/>
        <v>-37.399999999999991</v>
      </c>
      <c r="S4416" s="26">
        <f t="shared" si="411"/>
        <v>0</v>
      </c>
      <c r="T4416" s="26">
        <f t="shared" si="412"/>
        <v>0</v>
      </c>
    </row>
    <row r="4417" spans="13:20" ht="15" x14ac:dyDescent="0.3">
      <c r="M4417" s="34">
        <v>4411.5</v>
      </c>
      <c r="N4417" s="34">
        <v>23.9</v>
      </c>
      <c r="O4417" s="32">
        <f t="shared" si="408"/>
        <v>75.02</v>
      </c>
      <c r="P4417" s="37">
        <f t="shared" si="413"/>
        <v>90.023999999999987</v>
      </c>
      <c r="Q4417" s="32">
        <f t="shared" si="409"/>
        <v>-20.019999999999996</v>
      </c>
      <c r="R4417" s="32">
        <f t="shared" si="410"/>
        <v>-35.023999999999987</v>
      </c>
      <c r="S4417" s="26">
        <f t="shared" si="411"/>
        <v>0</v>
      </c>
      <c r="T4417" s="26">
        <f t="shared" si="412"/>
        <v>0</v>
      </c>
    </row>
    <row r="4418" spans="13:20" ht="15" x14ac:dyDescent="0.3">
      <c r="M4418" s="34">
        <v>4412.5</v>
      </c>
      <c r="N4418" s="34">
        <v>23.3</v>
      </c>
      <c r="O4418" s="32">
        <f t="shared" si="408"/>
        <v>73.94</v>
      </c>
      <c r="P4418" s="37">
        <f t="shared" si="413"/>
        <v>88.727999999999994</v>
      </c>
      <c r="Q4418" s="32">
        <f t="shared" si="409"/>
        <v>-18.939999999999998</v>
      </c>
      <c r="R4418" s="32">
        <f t="shared" si="410"/>
        <v>-33.727999999999994</v>
      </c>
      <c r="S4418" s="26">
        <f t="shared" si="411"/>
        <v>0</v>
      </c>
      <c r="T4418" s="26">
        <f t="shared" si="412"/>
        <v>0</v>
      </c>
    </row>
    <row r="4419" spans="13:20" ht="15" x14ac:dyDescent="0.3">
      <c r="M4419" s="34">
        <v>4413.5</v>
      </c>
      <c r="N4419" s="34">
        <v>23.3</v>
      </c>
      <c r="O4419" s="32">
        <f t="shared" si="408"/>
        <v>73.94</v>
      </c>
      <c r="P4419" s="37">
        <f t="shared" si="413"/>
        <v>88.727999999999994</v>
      </c>
      <c r="Q4419" s="32">
        <f t="shared" si="409"/>
        <v>-18.939999999999998</v>
      </c>
      <c r="R4419" s="32">
        <f t="shared" si="410"/>
        <v>-33.727999999999994</v>
      </c>
      <c r="S4419" s="26">
        <f t="shared" si="411"/>
        <v>0</v>
      </c>
      <c r="T4419" s="26">
        <f t="shared" si="412"/>
        <v>0</v>
      </c>
    </row>
    <row r="4420" spans="13:20" ht="15" x14ac:dyDescent="0.3">
      <c r="M4420" s="34">
        <v>4414.5</v>
      </c>
      <c r="N4420" s="34">
        <v>22.8</v>
      </c>
      <c r="O4420" s="32">
        <f t="shared" si="408"/>
        <v>73.039999999999992</v>
      </c>
      <c r="P4420" s="37">
        <f t="shared" si="413"/>
        <v>87.647999999999982</v>
      </c>
      <c r="Q4420" s="32">
        <f t="shared" si="409"/>
        <v>-18.039999999999992</v>
      </c>
      <c r="R4420" s="32">
        <f t="shared" si="410"/>
        <v>-32.647999999999982</v>
      </c>
      <c r="S4420" s="26">
        <f t="shared" si="411"/>
        <v>0</v>
      </c>
      <c r="T4420" s="26">
        <f t="shared" si="412"/>
        <v>0</v>
      </c>
    </row>
    <row r="4421" spans="13:20" ht="15" x14ac:dyDescent="0.3">
      <c r="M4421" s="34">
        <v>4415.5</v>
      </c>
      <c r="N4421" s="34">
        <v>22.2</v>
      </c>
      <c r="O4421" s="32">
        <f t="shared" si="408"/>
        <v>71.960000000000008</v>
      </c>
      <c r="P4421" s="37">
        <f t="shared" si="413"/>
        <v>86.352000000000004</v>
      </c>
      <c r="Q4421" s="32">
        <f t="shared" si="409"/>
        <v>-16.960000000000008</v>
      </c>
      <c r="R4421" s="32">
        <f t="shared" si="410"/>
        <v>-31.352000000000004</v>
      </c>
      <c r="S4421" s="26">
        <f t="shared" si="411"/>
        <v>0</v>
      </c>
      <c r="T4421" s="26">
        <f t="shared" si="412"/>
        <v>0</v>
      </c>
    </row>
    <row r="4422" spans="13:20" ht="15" x14ac:dyDescent="0.3">
      <c r="M4422" s="34">
        <v>4416.5</v>
      </c>
      <c r="N4422" s="34">
        <v>22.2</v>
      </c>
      <c r="O4422" s="32">
        <f t="shared" ref="O4422:O4485" si="414">CONVERT(N4422,"C","F")</f>
        <v>71.960000000000008</v>
      </c>
      <c r="P4422" s="37">
        <f t="shared" si="413"/>
        <v>86.352000000000004</v>
      </c>
      <c r="Q4422" s="32">
        <f t="shared" ref="Q4422:Q4485" si="415">$L$3-O4422</f>
        <v>-16.960000000000008</v>
      </c>
      <c r="R4422" s="32">
        <f t="shared" ref="R4422:R4485" si="416">$L$3-P4422</f>
        <v>-31.352000000000004</v>
      </c>
      <c r="S4422" s="26">
        <f t="shared" ref="S4422:S4485" si="417">IF(O4422&lt;=$L$3, 1, 0)</f>
        <v>0</v>
      </c>
      <c r="T4422" s="26">
        <f t="shared" ref="T4422:T4485" si="418">IF(P4422&lt;=$L$3, 1, 0)</f>
        <v>0</v>
      </c>
    </row>
    <row r="4423" spans="13:20" ht="15" x14ac:dyDescent="0.3">
      <c r="M4423" s="34">
        <v>4417.5</v>
      </c>
      <c r="N4423" s="34">
        <v>21.7</v>
      </c>
      <c r="O4423" s="32">
        <f t="shared" si="414"/>
        <v>71.06</v>
      </c>
      <c r="P4423" s="37">
        <f t="shared" ref="P4423:P4486" si="419">O4423*1.2</f>
        <v>85.272000000000006</v>
      </c>
      <c r="Q4423" s="32">
        <f t="shared" si="415"/>
        <v>-16.060000000000002</v>
      </c>
      <c r="R4423" s="32">
        <f t="shared" si="416"/>
        <v>-30.272000000000006</v>
      </c>
      <c r="S4423" s="26">
        <f t="shared" si="417"/>
        <v>0</v>
      </c>
      <c r="T4423" s="26">
        <f t="shared" si="418"/>
        <v>0</v>
      </c>
    </row>
    <row r="4424" spans="13:20" ht="15" x14ac:dyDescent="0.3">
      <c r="M4424" s="34">
        <v>4418.5</v>
      </c>
      <c r="N4424" s="34">
        <v>21.7</v>
      </c>
      <c r="O4424" s="32">
        <f t="shared" si="414"/>
        <v>71.06</v>
      </c>
      <c r="P4424" s="37">
        <f t="shared" si="419"/>
        <v>85.272000000000006</v>
      </c>
      <c r="Q4424" s="32">
        <f t="shared" si="415"/>
        <v>-16.060000000000002</v>
      </c>
      <c r="R4424" s="32">
        <f t="shared" si="416"/>
        <v>-30.272000000000006</v>
      </c>
      <c r="S4424" s="26">
        <f t="shared" si="417"/>
        <v>0</v>
      </c>
      <c r="T4424" s="26">
        <f t="shared" si="418"/>
        <v>0</v>
      </c>
    </row>
    <row r="4425" spans="13:20" ht="15" x14ac:dyDescent="0.3">
      <c r="M4425" s="34">
        <v>4419.5</v>
      </c>
      <c r="N4425" s="34">
        <v>21.7</v>
      </c>
      <c r="O4425" s="32">
        <f t="shared" si="414"/>
        <v>71.06</v>
      </c>
      <c r="P4425" s="37">
        <f t="shared" si="419"/>
        <v>85.272000000000006</v>
      </c>
      <c r="Q4425" s="32">
        <f t="shared" si="415"/>
        <v>-16.060000000000002</v>
      </c>
      <c r="R4425" s="32">
        <f t="shared" si="416"/>
        <v>-30.272000000000006</v>
      </c>
      <c r="S4425" s="26">
        <f t="shared" si="417"/>
        <v>0</v>
      </c>
      <c r="T4425" s="26">
        <f t="shared" si="418"/>
        <v>0</v>
      </c>
    </row>
    <row r="4426" spans="13:20" ht="15" x14ac:dyDescent="0.3">
      <c r="M4426" s="34">
        <v>4420.5</v>
      </c>
      <c r="N4426" s="34">
        <v>21.7</v>
      </c>
      <c r="O4426" s="32">
        <f t="shared" si="414"/>
        <v>71.06</v>
      </c>
      <c r="P4426" s="37">
        <f t="shared" si="419"/>
        <v>85.272000000000006</v>
      </c>
      <c r="Q4426" s="32">
        <f t="shared" si="415"/>
        <v>-16.060000000000002</v>
      </c>
      <c r="R4426" s="32">
        <f t="shared" si="416"/>
        <v>-30.272000000000006</v>
      </c>
      <c r="S4426" s="26">
        <f t="shared" si="417"/>
        <v>0</v>
      </c>
      <c r="T4426" s="26">
        <f t="shared" si="418"/>
        <v>0</v>
      </c>
    </row>
    <row r="4427" spans="13:20" ht="15" x14ac:dyDescent="0.3">
      <c r="M4427" s="34">
        <v>4421.5</v>
      </c>
      <c r="N4427" s="34">
        <v>22.2</v>
      </c>
      <c r="O4427" s="32">
        <f t="shared" si="414"/>
        <v>71.960000000000008</v>
      </c>
      <c r="P4427" s="37">
        <f t="shared" si="419"/>
        <v>86.352000000000004</v>
      </c>
      <c r="Q4427" s="32">
        <f t="shared" si="415"/>
        <v>-16.960000000000008</v>
      </c>
      <c r="R4427" s="32">
        <f t="shared" si="416"/>
        <v>-31.352000000000004</v>
      </c>
      <c r="S4427" s="26">
        <f t="shared" si="417"/>
        <v>0</v>
      </c>
      <c r="T4427" s="26">
        <f t="shared" si="418"/>
        <v>0</v>
      </c>
    </row>
    <row r="4428" spans="13:20" ht="15" x14ac:dyDescent="0.3">
      <c r="M4428" s="34">
        <v>4422.5</v>
      </c>
      <c r="N4428" s="34">
        <v>22.8</v>
      </c>
      <c r="O4428" s="32">
        <f t="shared" si="414"/>
        <v>73.039999999999992</v>
      </c>
      <c r="P4428" s="37">
        <f t="shared" si="419"/>
        <v>87.647999999999982</v>
      </c>
      <c r="Q4428" s="32">
        <f t="shared" si="415"/>
        <v>-18.039999999999992</v>
      </c>
      <c r="R4428" s="32">
        <f t="shared" si="416"/>
        <v>-32.647999999999982</v>
      </c>
      <c r="S4428" s="26">
        <f t="shared" si="417"/>
        <v>0</v>
      </c>
      <c r="T4428" s="26">
        <f t="shared" si="418"/>
        <v>0</v>
      </c>
    </row>
    <row r="4429" spans="13:20" ht="15" x14ac:dyDescent="0.3">
      <c r="M4429" s="34">
        <v>4423.5</v>
      </c>
      <c r="N4429" s="34">
        <v>23.9</v>
      </c>
      <c r="O4429" s="32">
        <f t="shared" si="414"/>
        <v>75.02</v>
      </c>
      <c r="P4429" s="37">
        <f t="shared" si="419"/>
        <v>90.023999999999987</v>
      </c>
      <c r="Q4429" s="32">
        <f t="shared" si="415"/>
        <v>-20.019999999999996</v>
      </c>
      <c r="R4429" s="32">
        <f t="shared" si="416"/>
        <v>-35.023999999999987</v>
      </c>
      <c r="S4429" s="26">
        <f t="shared" si="417"/>
        <v>0</v>
      </c>
      <c r="T4429" s="26">
        <f t="shared" si="418"/>
        <v>0</v>
      </c>
    </row>
    <row r="4430" spans="13:20" ht="15" x14ac:dyDescent="0.3">
      <c r="M4430" s="34">
        <v>4424.5</v>
      </c>
      <c r="N4430" s="34">
        <v>25.6</v>
      </c>
      <c r="O4430" s="32">
        <f t="shared" si="414"/>
        <v>78.080000000000013</v>
      </c>
      <c r="P4430" s="37">
        <f t="shared" si="419"/>
        <v>93.696000000000012</v>
      </c>
      <c r="Q4430" s="32">
        <f t="shared" si="415"/>
        <v>-23.080000000000013</v>
      </c>
      <c r="R4430" s="32">
        <f t="shared" si="416"/>
        <v>-38.696000000000012</v>
      </c>
      <c r="S4430" s="26">
        <f t="shared" si="417"/>
        <v>0</v>
      </c>
      <c r="T4430" s="26">
        <f t="shared" si="418"/>
        <v>0</v>
      </c>
    </row>
    <row r="4431" spans="13:20" ht="15" x14ac:dyDescent="0.3">
      <c r="M4431" s="34">
        <v>4425.5</v>
      </c>
      <c r="N4431" s="34">
        <v>26.1</v>
      </c>
      <c r="O4431" s="32">
        <f t="shared" si="414"/>
        <v>78.98</v>
      </c>
      <c r="P4431" s="37">
        <f t="shared" si="419"/>
        <v>94.775999999999996</v>
      </c>
      <c r="Q4431" s="32">
        <f t="shared" si="415"/>
        <v>-23.980000000000004</v>
      </c>
      <c r="R4431" s="32">
        <f t="shared" si="416"/>
        <v>-39.775999999999996</v>
      </c>
      <c r="S4431" s="26">
        <f t="shared" si="417"/>
        <v>0</v>
      </c>
      <c r="T4431" s="26">
        <f t="shared" si="418"/>
        <v>0</v>
      </c>
    </row>
    <row r="4432" spans="13:20" ht="15" x14ac:dyDescent="0.3">
      <c r="M4432" s="34">
        <v>4426.5</v>
      </c>
      <c r="N4432" s="34">
        <v>27.8</v>
      </c>
      <c r="O4432" s="32">
        <f t="shared" si="414"/>
        <v>82.039999999999992</v>
      </c>
      <c r="P4432" s="37">
        <f t="shared" si="419"/>
        <v>98.447999999999993</v>
      </c>
      <c r="Q4432" s="32">
        <f t="shared" si="415"/>
        <v>-27.039999999999992</v>
      </c>
      <c r="R4432" s="32">
        <f t="shared" si="416"/>
        <v>-43.447999999999993</v>
      </c>
      <c r="S4432" s="26">
        <f t="shared" si="417"/>
        <v>0</v>
      </c>
      <c r="T4432" s="26">
        <f t="shared" si="418"/>
        <v>0</v>
      </c>
    </row>
    <row r="4433" spans="13:20" ht="15" x14ac:dyDescent="0.3">
      <c r="M4433" s="34">
        <v>4427.5</v>
      </c>
      <c r="N4433" s="34">
        <v>27.8</v>
      </c>
      <c r="O4433" s="32">
        <f t="shared" si="414"/>
        <v>82.039999999999992</v>
      </c>
      <c r="P4433" s="37">
        <f t="shared" si="419"/>
        <v>98.447999999999993</v>
      </c>
      <c r="Q4433" s="32">
        <f t="shared" si="415"/>
        <v>-27.039999999999992</v>
      </c>
      <c r="R4433" s="32">
        <f t="shared" si="416"/>
        <v>-43.447999999999993</v>
      </c>
      <c r="S4433" s="26">
        <f t="shared" si="417"/>
        <v>0</v>
      </c>
      <c r="T4433" s="26">
        <f t="shared" si="418"/>
        <v>0</v>
      </c>
    </row>
    <row r="4434" spans="13:20" ht="15" x14ac:dyDescent="0.3">
      <c r="M4434" s="34">
        <v>4428.5</v>
      </c>
      <c r="N4434" s="34">
        <v>27.2</v>
      </c>
      <c r="O4434" s="32">
        <f t="shared" si="414"/>
        <v>80.960000000000008</v>
      </c>
      <c r="P4434" s="37">
        <f t="shared" si="419"/>
        <v>97.152000000000001</v>
      </c>
      <c r="Q4434" s="32">
        <f t="shared" si="415"/>
        <v>-25.960000000000008</v>
      </c>
      <c r="R4434" s="32">
        <f t="shared" si="416"/>
        <v>-42.152000000000001</v>
      </c>
      <c r="S4434" s="26">
        <f t="shared" si="417"/>
        <v>0</v>
      </c>
      <c r="T4434" s="26">
        <f t="shared" si="418"/>
        <v>0</v>
      </c>
    </row>
    <row r="4435" spans="13:20" ht="15" x14ac:dyDescent="0.3">
      <c r="M4435" s="34">
        <v>4429.5</v>
      </c>
      <c r="N4435" s="34">
        <v>25.6</v>
      </c>
      <c r="O4435" s="32">
        <f t="shared" si="414"/>
        <v>78.080000000000013</v>
      </c>
      <c r="P4435" s="37">
        <f t="shared" si="419"/>
        <v>93.696000000000012</v>
      </c>
      <c r="Q4435" s="32">
        <f t="shared" si="415"/>
        <v>-23.080000000000013</v>
      </c>
      <c r="R4435" s="32">
        <f t="shared" si="416"/>
        <v>-38.696000000000012</v>
      </c>
      <c r="S4435" s="26">
        <f t="shared" si="417"/>
        <v>0</v>
      </c>
      <c r="T4435" s="26">
        <f t="shared" si="418"/>
        <v>0</v>
      </c>
    </row>
    <row r="4436" spans="13:20" ht="15" x14ac:dyDescent="0.3">
      <c r="M4436" s="34">
        <v>4430.5</v>
      </c>
      <c r="N4436" s="34">
        <v>24.4</v>
      </c>
      <c r="O4436" s="32">
        <f t="shared" si="414"/>
        <v>75.92</v>
      </c>
      <c r="P4436" s="37">
        <f t="shared" si="419"/>
        <v>91.103999999999999</v>
      </c>
      <c r="Q4436" s="32">
        <f t="shared" si="415"/>
        <v>-20.92</v>
      </c>
      <c r="R4436" s="32">
        <f t="shared" si="416"/>
        <v>-36.103999999999999</v>
      </c>
      <c r="S4436" s="26">
        <f t="shared" si="417"/>
        <v>0</v>
      </c>
      <c r="T4436" s="26">
        <f t="shared" si="418"/>
        <v>0</v>
      </c>
    </row>
    <row r="4437" spans="13:20" ht="15" x14ac:dyDescent="0.3">
      <c r="M4437" s="34">
        <v>4431.5</v>
      </c>
      <c r="N4437" s="34">
        <v>25</v>
      </c>
      <c r="O4437" s="32">
        <f t="shared" si="414"/>
        <v>77</v>
      </c>
      <c r="P4437" s="37">
        <f t="shared" si="419"/>
        <v>92.399999999999991</v>
      </c>
      <c r="Q4437" s="32">
        <f t="shared" si="415"/>
        <v>-22</v>
      </c>
      <c r="R4437" s="32">
        <f t="shared" si="416"/>
        <v>-37.399999999999991</v>
      </c>
      <c r="S4437" s="26">
        <f t="shared" si="417"/>
        <v>0</v>
      </c>
      <c r="T4437" s="26">
        <f t="shared" si="418"/>
        <v>0</v>
      </c>
    </row>
    <row r="4438" spans="13:20" ht="15" x14ac:dyDescent="0.3">
      <c r="M4438" s="34">
        <v>4432.5</v>
      </c>
      <c r="N4438" s="34">
        <v>23.9</v>
      </c>
      <c r="O4438" s="32">
        <f t="shared" si="414"/>
        <v>75.02</v>
      </c>
      <c r="P4438" s="37">
        <f t="shared" si="419"/>
        <v>90.023999999999987</v>
      </c>
      <c r="Q4438" s="32">
        <f t="shared" si="415"/>
        <v>-20.019999999999996</v>
      </c>
      <c r="R4438" s="32">
        <f t="shared" si="416"/>
        <v>-35.023999999999987</v>
      </c>
      <c r="S4438" s="26">
        <f t="shared" si="417"/>
        <v>0</v>
      </c>
      <c r="T4438" s="26">
        <f t="shared" si="418"/>
        <v>0</v>
      </c>
    </row>
    <row r="4439" spans="13:20" ht="15" x14ac:dyDescent="0.3">
      <c r="M4439" s="34">
        <v>4433.5</v>
      </c>
      <c r="N4439" s="34">
        <v>23.9</v>
      </c>
      <c r="O4439" s="32">
        <f t="shared" si="414"/>
        <v>75.02</v>
      </c>
      <c r="P4439" s="37">
        <f t="shared" si="419"/>
        <v>90.023999999999987</v>
      </c>
      <c r="Q4439" s="32">
        <f t="shared" si="415"/>
        <v>-20.019999999999996</v>
      </c>
      <c r="R4439" s="32">
        <f t="shared" si="416"/>
        <v>-35.023999999999987</v>
      </c>
      <c r="S4439" s="26">
        <f t="shared" si="417"/>
        <v>0</v>
      </c>
      <c r="T4439" s="26">
        <f t="shared" si="418"/>
        <v>0</v>
      </c>
    </row>
    <row r="4440" spans="13:20" ht="15" x14ac:dyDescent="0.3">
      <c r="M4440" s="34">
        <v>4434.5</v>
      </c>
      <c r="N4440" s="34">
        <v>23.3</v>
      </c>
      <c r="O4440" s="32">
        <f t="shared" si="414"/>
        <v>73.94</v>
      </c>
      <c r="P4440" s="37">
        <f t="shared" si="419"/>
        <v>88.727999999999994</v>
      </c>
      <c r="Q4440" s="32">
        <f t="shared" si="415"/>
        <v>-18.939999999999998</v>
      </c>
      <c r="R4440" s="32">
        <f t="shared" si="416"/>
        <v>-33.727999999999994</v>
      </c>
      <c r="S4440" s="26">
        <f t="shared" si="417"/>
        <v>0</v>
      </c>
      <c r="T4440" s="26">
        <f t="shared" si="418"/>
        <v>0</v>
      </c>
    </row>
    <row r="4441" spans="13:20" ht="15" x14ac:dyDescent="0.3">
      <c r="M4441" s="34">
        <v>4435.5</v>
      </c>
      <c r="N4441" s="34">
        <v>23.3</v>
      </c>
      <c r="O4441" s="32">
        <f t="shared" si="414"/>
        <v>73.94</v>
      </c>
      <c r="P4441" s="37">
        <f t="shared" si="419"/>
        <v>88.727999999999994</v>
      </c>
      <c r="Q4441" s="32">
        <f t="shared" si="415"/>
        <v>-18.939999999999998</v>
      </c>
      <c r="R4441" s="32">
        <f t="shared" si="416"/>
        <v>-33.727999999999994</v>
      </c>
      <c r="S4441" s="26">
        <f t="shared" si="417"/>
        <v>0</v>
      </c>
      <c r="T4441" s="26">
        <f t="shared" si="418"/>
        <v>0</v>
      </c>
    </row>
    <row r="4442" spans="13:20" ht="15" x14ac:dyDescent="0.3">
      <c r="M4442" s="34">
        <v>4436.5</v>
      </c>
      <c r="N4442" s="34">
        <v>22.8</v>
      </c>
      <c r="O4442" s="32">
        <f t="shared" si="414"/>
        <v>73.039999999999992</v>
      </c>
      <c r="P4442" s="37">
        <f t="shared" si="419"/>
        <v>87.647999999999982</v>
      </c>
      <c r="Q4442" s="32">
        <f t="shared" si="415"/>
        <v>-18.039999999999992</v>
      </c>
      <c r="R4442" s="32">
        <f t="shared" si="416"/>
        <v>-32.647999999999982</v>
      </c>
      <c r="S4442" s="26">
        <f t="shared" si="417"/>
        <v>0</v>
      </c>
      <c r="T4442" s="26">
        <f t="shared" si="418"/>
        <v>0</v>
      </c>
    </row>
    <row r="4443" spans="13:20" ht="15" x14ac:dyDescent="0.3">
      <c r="M4443" s="34">
        <v>4437.5</v>
      </c>
      <c r="N4443" s="34">
        <v>21.7</v>
      </c>
      <c r="O4443" s="32">
        <f t="shared" si="414"/>
        <v>71.06</v>
      </c>
      <c r="P4443" s="37">
        <f t="shared" si="419"/>
        <v>85.272000000000006</v>
      </c>
      <c r="Q4443" s="32">
        <f t="shared" si="415"/>
        <v>-16.060000000000002</v>
      </c>
      <c r="R4443" s="32">
        <f t="shared" si="416"/>
        <v>-30.272000000000006</v>
      </c>
      <c r="S4443" s="26">
        <f t="shared" si="417"/>
        <v>0</v>
      </c>
      <c r="T4443" s="26">
        <f t="shared" si="418"/>
        <v>0</v>
      </c>
    </row>
    <row r="4444" spans="13:20" ht="15" x14ac:dyDescent="0.3">
      <c r="M4444" s="34">
        <v>4438.5</v>
      </c>
      <c r="N4444" s="34">
        <v>21.7</v>
      </c>
      <c r="O4444" s="32">
        <f t="shared" si="414"/>
        <v>71.06</v>
      </c>
      <c r="P4444" s="37">
        <f t="shared" si="419"/>
        <v>85.272000000000006</v>
      </c>
      <c r="Q4444" s="32">
        <f t="shared" si="415"/>
        <v>-16.060000000000002</v>
      </c>
      <c r="R4444" s="32">
        <f t="shared" si="416"/>
        <v>-30.272000000000006</v>
      </c>
      <c r="S4444" s="26">
        <f t="shared" si="417"/>
        <v>0</v>
      </c>
      <c r="T4444" s="26">
        <f t="shared" si="418"/>
        <v>0</v>
      </c>
    </row>
    <row r="4445" spans="13:20" ht="15" x14ac:dyDescent="0.3">
      <c r="M4445" s="34">
        <v>4439.5</v>
      </c>
      <c r="N4445" s="34">
        <v>21.1</v>
      </c>
      <c r="O4445" s="32">
        <f t="shared" si="414"/>
        <v>69.98</v>
      </c>
      <c r="P4445" s="37">
        <f t="shared" si="419"/>
        <v>83.975999999999999</v>
      </c>
      <c r="Q4445" s="32">
        <f t="shared" si="415"/>
        <v>-14.980000000000004</v>
      </c>
      <c r="R4445" s="32">
        <f t="shared" si="416"/>
        <v>-28.975999999999999</v>
      </c>
      <c r="S4445" s="26">
        <f t="shared" si="417"/>
        <v>0</v>
      </c>
      <c r="T4445" s="26">
        <f t="shared" si="418"/>
        <v>0</v>
      </c>
    </row>
    <row r="4446" spans="13:20" ht="15" x14ac:dyDescent="0.3">
      <c r="M4446" s="34">
        <v>4440.5</v>
      </c>
      <c r="N4446" s="34">
        <v>20</v>
      </c>
      <c r="O4446" s="32">
        <f t="shared" si="414"/>
        <v>68</v>
      </c>
      <c r="P4446" s="37">
        <f t="shared" si="419"/>
        <v>81.599999999999994</v>
      </c>
      <c r="Q4446" s="32">
        <f t="shared" si="415"/>
        <v>-13</v>
      </c>
      <c r="R4446" s="32">
        <f t="shared" si="416"/>
        <v>-26.599999999999994</v>
      </c>
      <c r="S4446" s="26">
        <f t="shared" si="417"/>
        <v>0</v>
      </c>
      <c r="T4446" s="26">
        <f t="shared" si="418"/>
        <v>0</v>
      </c>
    </row>
    <row r="4447" spans="13:20" ht="15" x14ac:dyDescent="0.3">
      <c r="M4447" s="34">
        <v>4441.5</v>
      </c>
      <c r="N4447" s="34">
        <v>20</v>
      </c>
      <c r="O4447" s="32">
        <f t="shared" si="414"/>
        <v>68</v>
      </c>
      <c r="P4447" s="37">
        <f t="shared" si="419"/>
        <v>81.599999999999994</v>
      </c>
      <c r="Q4447" s="32">
        <f t="shared" si="415"/>
        <v>-13</v>
      </c>
      <c r="R4447" s="32">
        <f t="shared" si="416"/>
        <v>-26.599999999999994</v>
      </c>
      <c r="S4447" s="26">
        <f t="shared" si="417"/>
        <v>0</v>
      </c>
      <c r="T4447" s="26">
        <f t="shared" si="418"/>
        <v>0</v>
      </c>
    </row>
    <row r="4448" spans="13:20" ht="15" x14ac:dyDescent="0.3">
      <c r="M4448" s="34">
        <v>4442.5</v>
      </c>
      <c r="N4448" s="34">
        <v>18.899999999999999</v>
      </c>
      <c r="O4448" s="32">
        <f t="shared" si="414"/>
        <v>66.02</v>
      </c>
      <c r="P4448" s="37">
        <f t="shared" si="419"/>
        <v>79.22399999999999</v>
      </c>
      <c r="Q4448" s="32">
        <f t="shared" si="415"/>
        <v>-11.019999999999996</v>
      </c>
      <c r="R4448" s="32">
        <f t="shared" si="416"/>
        <v>-24.22399999999999</v>
      </c>
      <c r="S4448" s="26">
        <f t="shared" si="417"/>
        <v>0</v>
      </c>
      <c r="T4448" s="26">
        <f t="shared" si="418"/>
        <v>0</v>
      </c>
    </row>
    <row r="4449" spans="13:20" ht="15" x14ac:dyDescent="0.3">
      <c r="M4449" s="34">
        <v>4443.5</v>
      </c>
      <c r="N4449" s="34">
        <v>18.3</v>
      </c>
      <c r="O4449" s="32">
        <f t="shared" si="414"/>
        <v>64.94</v>
      </c>
      <c r="P4449" s="37">
        <f t="shared" si="419"/>
        <v>77.927999999999997</v>
      </c>
      <c r="Q4449" s="32">
        <f t="shared" si="415"/>
        <v>-9.9399999999999977</v>
      </c>
      <c r="R4449" s="32">
        <f t="shared" si="416"/>
        <v>-22.927999999999997</v>
      </c>
      <c r="S4449" s="26">
        <f t="shared" si="417"/>
        <v>0</v>
      </c>
      <c r="T4449" s="26">
        <f t="shared" si="418"/>
        <v>0</v>
      </c>
    </row>
    <row r="4450" spans="13:20" ht="15" x14ac:dyDescent="0.3">
      <c r="M4450" s="34">
        <v>4444.5</v>
      </c>
      <c r="N4450" s="34">
        <v>18.899999999999999</v>
      </c>
      <c r="O4450" s="32">
        <f t="shared" si="414"/>
        <v>66.02</v>
      </c>
      <c r="P4450" s="37">
        <f t="shared" si="419"/>
        <v>79.22399999999999</v>
      </c>
      <c r="Q4450" s="32">
        <f t="shared" si="415"/>
        <v>-11.019999999999996</v>
      </c>
      <c r="R4450" s="32">
        <f t="shared" si="416"/>
        <v>-24.22399999999999</v>
      </c>
      <c r="S4450" s="26">
        <f t="shared" si="417"/>
        <v>0</v>
      </c>
      <c r="T4450" s="26">
        <f t="shared" si="418"/>
        <v>0</v>
      </c>
    </row>
    <row r="4451" spans="13:20" ht="15" x14ac:dyDescent="0.3">
      <c r="M4451" s="34">
        <v>4445.5</v>
      </c>
      <c r="N4451" s="34">
        <v>18.899999999999999</v>
      </c>
      <c r="O4451" s="32">
        <f t="shared" si="414"/>
        <v>66.02</v>
      </c>
      <c r="P4451" s="37">
        <f t="shared" si="419"/>
        <v>79.22399999999999</v>
      </c>
      <c r="Q4451" s="32">
        <f t="shared" si="415"/>
        <v>-11.019999999999996</v>
      </c>
      <c r="R4451" s="32">
        <f t="shared" si="416"/>
        <v>-24.22399999999999</v>
      </c>
      <c r="S4451" s="26">
        <f t="shared" si="417"/>
        <v>0</v>
      </c>
      <c r="T4451" s="26">
        <f t="shared" si="418"/>
        <v>0</v>
      </c>
    </row>
    <row r="4452" spans="13:20" ht="15" x14ac:dyDescent="0.3">
      <c r="M4452" s="34">
        <v>4446.5</v>
      </c>
      <c r="N4452" s="34">
        <v>20</v>
      </c>
      <c r="O4452" s="32">
        <f t="shared" si="414"/>
        <v>68</v>
      </c>
      <c r="P4452" s="37">
        <f t="shared" si="419"/>
        <v>81.599999999999994</v>
      </c>
      <c r="Q4452" s="32">
        <f t="shared" si="415"/>
        <v>-13</v>
      </c>
      <c r="R4452" s="32">
        <f t="shared" si="416"/>
        <v>-26.599999999999994</v>
      </c>
      <c r="S4452" s="26">
        <f t="shared" si="417"/>
        <v>0</v>
      </c>
      <c r="T4452" s="26">
        <f t="shared" si="418"/>
        <v>0</v>
      </c>
    </row>
    <row r="4453" spans="13:20" ht="15" x14ac:dyDescent="0.3">
      <c r="M4453" s="34">
        <v>4447.5</v>
      </c>
      <c r="N4453" s="34">
        <v>20.6</v>
      </c>
      <c r="O4453" s="32">
        <f t="shared" si="414"/>
        <v>69.080000000000013</v>
      </c>
      <c r="P4453" s="37">
        <f t="shared" si="419"/>
        <v>82.896000000000015</v>
      </c>
      <c r="Q4453" s="32">
        <f t="shared" si="415"/>
        <v>-14.080000000000013</v>
      </c>
      <c r="R4453" s="32">
        <f t="shared" si="416"/>
        <v>-27.896000000000015</v>
      </c>
      <c r="S4453" s="26">
        <f t="shared" si="417"/>
        <v>0</v>
      </c>
      <c r="T4453" s="26">
        <f t="shared" si="418"/>
        <v>0</v>
      </c>
    </row>
    <row r="4454" spans="13:20" ht="15" x14ac:dyDescent="0.3">
      <c r="M4454" s="34">
        <v>4448.5</v>
      </c>
      <c r="N4454" s="34">
        <v>22.2</v>
      </c>
      <c r="O4454" s="32">
        <f t="shared" si="414"/>
        <v>71.960000000000008</v>
      </c>
      <c r="P4454" s="37">
        <f t="shared" si="419"/>
        <v>86.352000000000004</v>
      </c>
      <c r="Q4454" s="32">
        <f t="shared" si="415"/>
        <v>-16.960000000000008</v>
      </c>
      <c r="R4454" s="32">
        <f t="shared" si="416"/>
        <v>-31.352000000000004</v>
      </c>
      <c r="S4454" s="26">
        <f t="shared" si="417"/>
        <v>0</v>
      </c>
      <c r="T4454" s="26">
        <f t="shared" si="418"/>
        <v>0</v>
      </c>
    </row>
    <row r="4455" spans="13:20" ht="15" x14ac:dyDescent="0.3">
      <c r="M4455" s="34">
        <v>4449.5</v>
      </c>
      <c r="N4455" s="34">
        <v>21.1</v>
      </c>
      <c r="O4455" s="32">
        <f t="shared" si="414"/>
        <v>69.98</v>
      </c>
      <c r="P4455" s="37">
        <f t="shared" si="419"/>
        <v>83.975999999999999</v>
      </c>
      <c r="Q4455" s="32">
        <f t="shared" si="415"/>
        <v>-14.980000000000004</v>
      </c>
      <c r="R4455" s="32">
        <f t="shared" si="416"/>
        <v>-28.975999999999999</v>
      </c>
      <c r="S4455" s="26">
        <f t="shared" si="417"/>
        <v>0</v>
      </c>
      <c r="T4455" s="26">
        <f t="shared" si="418"/>
        <v>0</v>
      </c>
    </row>
    <row r="4456" spans="13:20" ht="15" x14ac:dyDescent="0.3">
      <c r="M4456" s="34">
        <v>4450.5</v>
      </c>
      <c r="N4456" s="34">
        <v>23.3</v>
      </c>
      <c r="O4456" s="32">
        <f t="shared" si="414"/>
        <v>73.94</v>
      </c>
      <c r="P4456" s="37">
        <f t="shared" si="419"/>
        <v>88.727999999999994</v>
      </c>
      <c r="Q4456" s="32">
        <f t="shared" si="415"/>
        <v>-18.939999999999998</v>
      </c>
      <c r="R4456" s="32">
        <f t="shared" si="416"/>
        <v>-33.727999999999994</v>
      </c>
      <c r="S4456" s="26">
        <f t="shared" si="417"/>
        <v>0</v>
      </c>
      <c r="T4456" s="26">
        <f t="shared" si="418"/>
        <v>0</v>
      </c>
    </row>
    <row r="4457" spans="13:20" ht="15" x14ac:dyDescent="0.3">
      <c r="M4457" s="34">
        <v>4451.5</v>
      </c>
      <c r="N4457" s="34">
        <v>23.3</v>
      </c>
      <c r="O4457" s="32">
        <f t="shared" si="414"/>
        <v>73.94</v>
      </c>
      <c r="P4457" s="37">
        <f t="shared" si="419"/>
        <v>88.727999999999994</v>
      </c>
      <c r="Q4457" s="32">
        <f t="shared" si="415"/>
        <v>-18.939999999999998</v>
      </c>
      <c r="R4457" s="32">
        <f t="shared" si="416"/>
        <v>-33.727999999999994</v>
      </c>
      <c r="S4457" s="26">
        <f t="shared" si="417"/>
        <v>0</v>
      </c>
      <c r="T4457" s="26">
        <f t="shared" si="418"/>
        <v>0</v>
      </c>
    </row>
    <row r="4458" spans="13:20" ht="15" x14ac:dyDescent="0.3">
      <c r="M4458" s="34">
        <v>4452.5</v>
      </c>
      <c r="N4458" s="34">
        <v>23.3</v>
      </c>
      <c r="O4458" s="32">
        <f t="shared" si="414"/>
        <v>73.94</v>
      </c>
      <c r="P4458" s="37">
        <f t="shared" si="419"/>
        <v>88.727999999999994</v>
      </c>
      <c r="Q4458" s="32">
        <f t="shared" si="415"/>
        <v>-18.939999999999998</v>
      </c>
      <c r="R4458" s="32">
        <f t="shared" si="416"/>
        <v>-33.727999999999994</v>
      </c>
      <c r="S4458" s="26">
        <f t="shared" si="417"/>
        <v>0</v>
      </c>
      <c r="T4458" s="26">
        <f t="shared" si="418"/>
        <v>0</v>
      </c>
    </row>
    <row r="4459" spans="13:20" ht="15" x14ac:dyDescent="0.3">
      <c r="M4459" s="34">
        <v>4453.5</v>
      </c>
      <c r="N4459" s="34">
        <v>24.4</v>
      </c>
      <c r="O4459" s="32">
        <f t="shared" si="414"/>
        <v>75.92</v>
      </c>
      <c r="P4459" s="37">
        <f t="shared" si="419"/>
        <v>91.103999999999999</v>
      </c>
      <c r="Q4459" s="32">
        <f t="shared" si="415"/>
        <v>-20.92</v>
      </c>
      <c r="R4459" s="32">
        <f t="shared" si="416"/>
        <v>-36.103999999999999</v>
      </c>
      <c r="S4459" s="26">
        <f t="shared" si="417"/>
        <v>0</v>
      </c>
      <c r="T4459" s="26">
        <f t="shared" si="418"/>
        <v>0</v>
      </c>
    </row>
    <row r="4460" spans="13:20" ht="15" x14ac:dyDescent="0.3">
      <c r="M4460" s="34">
        <v>4454.5</v>
      </c>
      <c r="N4460" s="34">
        <v>24.4</v>
      </c>
      <c r="O4460" s="32">
        <f t="shared" si="414"/>
        <v>75.92</v>
      </c>
      <c r="P4460" s="37">
        <f t="shared" si="419"/>
        <v>91.103999999999999</v>
      </c>
      <c r="Q4460" s="32">
        <f t="shared" si="415"/>
        <v>-20.92</v>
      </c>
      <c r="R4460" s="32">
        <f t="shared" si="416"/>
        <v>-36.103999999999999</v>
      </c>
      <c r="S4460" s="26">
        <f t="shared" si="417"/>
        <v>0</v>
      </c>
      <c r="T4460" s="26">
        <f t="shared" si="418"/>
        <v>0</v>
      </c>
    </row>
    <row r="4461" spans="13:20" ht="15" x14ac:dyDescent="0.3">
      <c r="M4461" s="34">
        <v>4455.5</v>
      </c>
      <c r="N4461" s="34">
        <v>23.3</v>
      </c>
      <c r="O4461" s="32">
        <f t="shared" si="414"/>
        <v>73.94</v>
      </c>
      <c r="P4461" s="37">
        <f t="shared" si="419"/>
        <v>88.727999999999994</v>
      </c>
      <c r="Q4461" s="32">
        <f t="shared" si="415"/>
        <v>-18.939999999999998</v>
      </c>
      <c r="R4461" s="32">
        <f t="shared" si="416"/>
        <v>-33.727999999999994</v>
      </c>
      <c r="S4461" s="26">
        <f t="shared" si="417"/>
        <v>0</v>
      </c>
      <c r="T4461" s="26">
        <f t="shared" si="418"/>
        <v>0</v>
      </c>
    </row>
    <row r="4462" spans="13:20" ht="15" x14ac:dyDescent="0.3">
      <c r="M4462" s="34">
        <v>4456.5</v>
      </c>
      <c r="N4462" s="34">
        <v>22.8</v>
      </c>
      <c r="O4462" s="32">
        <f t="shared" si="414"/>
        <v>73.039999999999992</v>
      </c>
      <c r="P4462" s="37">
        <f t="shared" si="419"/>
        <v>87.647999999999982</v>
      </c>
      <c r="Q4462" s="32">
        <f t="shared" si="415"/>
        <v>-18.039999999999992</v>
      </c>
      <c r="R4462" s="32">
        <f t="shared" si="416"/>
        <v>-32.647999999999982</v>
      </c>
      <c r="S4462" s="26">
        <f t="shared" si="417"/>
        <v>0</v>
      </c>
      <c r="T4462" s="26">
        <f t="shared" si="418"/>
        <v>0</v>
      </c>
    </row>
    <row r="4463" spans="13:20" ht="15" x14ac:dyDescent="0.3">
      <c r="M4463" s="34">
        <v>4457.5</v>
      </c>
      <c r="N4463" s="34">
        <v>22.8</v>
      </c>
      <c r="O4463" s="32">
        <f t="shared" si="414"/>
        <v>73.039999999999992</v>
      </c>
      <c r="P4463" s="37">
        <f t="shared" si="419"/>
        <v>87.647999999999982</v>
      </c>
      <c r="Q4463" s="32">
        <f t="shared" si="415"/>
        <v>-18.039999999999992</v>
      </c>
      <c r="R4463" s="32">
        <f t="shared" si="416"/>
        <v>-32.647999999999982</v>
      </c>
      <c r="S4463" s="26">
        <f t="shared" si="417"/>
        <v>0</v>
      </c>
      <c r="T4463" s="26">
        <f t="shared" si="418"/>
        <v>0</v>
      </c>
    </row>
    <row r="4464" spans="13:20" ht="15" x14ac:dyDescent="0.3">
      <c r="M4464" s="34">
        <v>4458.5</v>
      </c>
      <c r="N4464" s="34">
        <v>22.2</v>
      </c>
      <c r="O4464" s="32">
        <f t="shared" si="414"/>
        <v>71.960000000000008</v>
      </c>
      <c r="P4464" s="37">
        <f t="shared" si="419"/>
        <v>86.352000000000004</v>
      </c>
      <c r="Q4464" s="32">
        <f t="shared" si="415"/>
        <v>-16.960000000000008</v>
      </c>
      <c r="R4464" s="32">
        <f t="shared" si="416"/>
        <v>-31.352000000000004</v>
      </c>
      <c r="S4464" s="26">
        <f t="shared" si="417"/>
        <v>0</v>
      </c>
      <c r="T4464" s="26">
        <f t="shared" si="418"/>
        <v>0</v>
      </c>
    </row>
    <row r="4465" spans="13:20" ht="15" x14ac:dyDescent="0.3">
      <c r="M4465" s="34">
        <v>4459.5</v>
      </c>
      <c r="N4465" s="34">
        <v>22.2</v>
      </c>
      <c r="O4465" s="32">
        <f t="shared" si="414"/>
        <v>71.960000000000008</v>
      </c>
      <c r="P4465" s="37">
        <f t="shared" si="419"/>
        <v>86.352000000000004</v>
      </c>
      <c r="Q4465" s="32">
        <f t="shared" si="415"/>
        <v>-16.960000000000008</v>
      </c>
      <c r="R4465" s="32">
        <f t="shared" si="416"/>
        <v>-31.352000000000004</v>
      </c>
      <c r="S4465" s="26">
        <f t="shared" si="417"/>
        <v>0</v>
      </c>
      <c r="T4465" s="26">
        <f t="shared" si="418"/>
        <v>0</v>
      </c>
    </row>
    <row r="4466" spans="13:20" ht="15" x14ac:dyDescent="0.3">
      <c r="M4466" s="34">
        <v>4460.5</v>
      </c>
      <c r="N4466" s="34">
        <v>22.2</v>
      </c>
      <c r="O4466" s="32">
        <f t="shared" si="414"/>
        <v>71.960000000000008</v>
      </c>
      <c r="P4466" s="37">
        <f t="shared" si="419"/>
        <v>86.352000000000004</v>
      </c>
      <c r="Q4466" s="32">
        <f t="shared" si="415"/>
        <v>-16.960000000000008</v>
      </c>
      <c r="R4466" s="32">
        <f t="shared" si="416"/>
        <v>-31.352000000000004</v>
      </c>
      <c r="S4466" s="26">
        <f t="shared" si="417"/>
        <v>0</v>
      </c>
      <c r="T4466" s="26">
        <f t="shared" si="418"/>
        <v>0</v>
      </c>
    </row>
    <row r="4467" spans="13:20" ht="15" x14ac:dyDescent="0.3">
      <c r="M4467" s="34">
        <v>4461.5</v>
      </c>
      <c r="N4467" s="34">
        <v>22.2</v>
      </c>
      <c r="O4467" s="32">
        <f t="shared" si="414"/>
        <v>71.960000000000008</v>
      </c>
      <c r="P4467" s="37">
        <f t="shared" si="419"/>
        <v>86.352000000000004</v>
      </c>
      <c r="Q4467" s="32">
        <f t="shared" si="415"/>
        <v>-16.960000000000008</v>
      </c>
      <c r="R4467" s="32">
        <f t="shared" si="416"/>
        <v>-31.352000000000004</v>
      </c>
      <c r="S4467" s="26">
        <f t="shared" si="417"/>
        <v>0</v>
      </c>
      <c r="T4467" s="26">
        <f t="shared" si="418"/>
        <v>0</v>
      </c>
    </row>
    <row r="4468" spans="13:20" ht="15" x14ac:dyDescent="0.3">
      <c r="M4468" s="34">
        <v>4462.5</v>
      </c>
      <c r="N4468" s="34">
        <v>21.7</v>
      </c>
      <c r="O4468" s="32">
        <f t="shared" si="414"/>
        <v>71.06</v>
      </c>
      <c r="P4468" s="37">
        <f t="shared" si="419"/>
        <v>85.272000000000006</v>
      </c>
      <c r="Q4468" s="32">
        <f t="shared" si="415"/>
        <v>-16.060000000000002</v>
      </c>
      <c r="R4468" s="32">
        <f t="shared" si="416"/>
        <v>-30.272000000000006</v>
      </c>
      <c r="S4468" s="26">
        <f t="shared" si="417"/>
        <v>0</v>
      </c>
      <c r="T4468" s="26">
        <f t="shared" si="418"/>
        <v>0</v>
      </c>
    </row>
    <row r="4469" spans="13:20" ht="15" x14ac:dyDescent="0.3">
      <c r="M4469" s="34">
        <v>4463.5</v>
      </c>
      <c r="N4469" s="34">
        <v>21.7</v>
      </c>
      <c r="O4469" s="32">
        <f t="shared" si="414"/>
        <v>71.06</v>
      </c>
      <c r="P4469" s="37">
        <f t="shared" si="419"/>
        <v>85.272000000000006</v>
      </c>
      <c r="Q4469" s="32">
        <f t="shared" si="415"/>
        <v>-16.060000000000002</v>
      </c>
      <c r="R4469" s="32">
        <f t="shared" si="416"/>
        <v>-30.272000000000006</v>
      </c>
      <c r="S4469" s="26">
        <f t="shared" si="417"/>
        <v>0</v>
      </c>
      <c r="T4469" s="26">
        <f t="shared" si="418"/>
        <v>0</v>
      </c>
    </row>
    <row r="4470" spans="13:20" ht="15" x14ac:dyDescent="0.3">
      <c r="M4470" s="34">
        <v>4464.5</v>
      </c>
      <c r="N4470" s="34">
        <v>21.7</v>
      </c>
      <c r="O4470" s="32">
        <f t="shared" si="414"/>
        <v>71.06</v>
      </c>
      <c r="P4470" s="37">
        <f t="shared" si="419"/>
        <v>85.272000000000006</v>
      </c>
      <c r="Q4470" s="32">
        <f t="shared" si="415"/>
        <v>-16.060000000000002</v>
      </c>
      <c r="R4470" s="32">
        <f t="shared" si="416"/>
        <v>-30.272000000000006</v>
      </c>
      <c r="S4470" s="26">
        <f t="shared" si="417"/>
        <v>0</v>
      </c>
      <c r="T4470" s="26">
        <f t="shared" si="418"/>
        <v>0</v>
      </c>
    </row>
    <row r="4471" spans="13:20" ht="15" x14ac:dyDescent="0.3">
      <c r="M4471" s="34">
        <v>4465.5</v>
      </c>
      <c r="N4471" s="34">
        <v>22.2</v>
      </c>
      <c r="O4471" s="32">
        <f t="shared" si="414"/>
        <v>71.960000000000008</v>
      </c>
      <c r="P4471" s="37">
        <f t="shared" si="419"/>
        <v>86.352000000000004</v>
      </c>
      <c r="Q4471" s="32">
        <f t="shared" si="415"/>
        <v>-16.960000000000008</v>
      </c>
      <c r="R4471" s="32">
        <f t="shared" si="416"/>
        <v>-31.352000000000004</v>
      </c>
      <c r="S4471" s="26">
        <f t="shared" si="417"/>
        <v>0</v>
      </c>
      <c r="T4471" s="26">
        <f t="shared" si="418"/>
        <v>0</v>
      </c>
    </row>
    <row r="4472" spans="13:20" ht="15" x14ac:dyDescent="0.3">
      <c r="M4472" s="34">
        <v>4466.5</v>
      </c>
      <c r="N4472" s="34">
        <v>21.7</v>
      </c>
      <c r="O4472" s="32">
        <f t="shared" si="414"/>
        <v>71.06</v>
      </c>
      <c r="P4472" s="37">
        <f t="shared" si="419"/>
        <v>85.272000000000006</v>
      </c>
      <c r="Q4472" s="32">
        <f t="shared" si="415"/>
        <v>-16.060000000000002</v>
      </c>
      <c r="R4472" s="32">
        <f t="shared" si="416"/>
        <v>-30.272000000000006</v>
      </c>
      <c r="S4472" s="26">
        <f t="shared" si="417"/>
        <v>0</v>
      </c>
      <c r="T4472" s="26">
        <f t="shared" si="418"/>
        <v>0</v>
      </c>
    </row>
    <row r="4473" spans="13:20" ht="15" x14ac:dyDescent="0.3">
      <c r="M4473" s="34">
        <v>4467.5</v>
      </c>
      <c r="N4473" s="34">
        <v>21.7</v>
      </c>
      <c r="O4473" s="32">
        <f t="shared" si="414"/>
        <v>71.06</v>
      </c>
      <c r="P4473" s="37">
        <f t="shared" si="419"/>
        <v>85.272000000000006</v>
      </c>
      <c r="Q4473" s="32">
        <f t="shared" si="415"/>
        <v>-16.060000000000002</v>
      </c>
      <c r="R4473" s="32">
        <f t="shared" si="416"/>
        <v>-30.272000000000006</v>
      </c>
      <c r="S4473" s="26">
        <f t="shared" si="417"/>
        <v>0</v>
      </c>
      <c r="T4473" s="26">
        <f t="shared" si="418"/>
        <v>0</v>
      </c>
    </row>
    <row r="4474" spans="13:20" ht="15" x14ac:dyDescent="0.3">
      <c r="M4474" s="34">
        <v>4468.5</v>
      </c>
      <c r="N4474" s="34">
        <v>21.7</v>
      </c>
      <c r="O4474" s="32">
        <f t="shared" si="414"/>
        <v>71.06</v>
      </c>
      <c r="P4474" s="37">
        <f t="shared" si="419"/>
        <v>85.272000000000006</v>
      </c>
      <c r="Q4474" s="32">
        <f t="shared" si="415"/>
        <v>-16.060000000000002</v>
      </c>
      <c r="R4474" s="32">
        <f t="shared" si="416"/>
        <v>-30.272000000000006</v>
      </c>
      <c r="S4474" s="26">
        <f t="shared" si="417"/>
        <v>0</v>
      </c>
      <c r="T4474" s="26">
        <f t="shared" si="418"/>
        <v>0</v>
      </c>
    </row>
    <row r="4475" spans="13:20" ht="15" x14ac:dyDescent="0.3">
      <c r="M4475" s="34">
        <v>4469.5</v>
      </c>
      <c r="N4475" s="34">
        <v>22.8</v>
      </c>
      <c r="O4475" s="32">
        <f t="shared" si="414"/>
        <v>73.039999999999992</v>
      </c>
      <c r="P4475" s="37">
        <f t="shared" si="419"/>
        <v>87.647999999999982</v>
      </c>
      <c r="Q4475" s="32">
        <f t="shared" si="415"/>
        <v>-18.039999999999992</v>
      </c>
      <c r="R4475" s="32">
        <f t="shared" si="416"/>
        <v>-32.647999999999982</v>
      </c>
      <c r="S4475" s="26">
        <f t="shared" si="417"/>
        <v>0</v>
      </c>
      <c r="T4475" s="26">
        <f t="shared" si="418"/>
        <v>0</v>
      </c>
    </row>
    <row r="4476" spans="13:20" ht="15" x14ac:dyDescent="0.3">
      <c r="M4476" s="34">
        <v>4470.5</v>
      </c>
      <c r="N4476" s="34">
        <v>22.2</v>
      </c>
      <c r="O4476" s="32">
        <f t="shared" si="414"/>
        <v>71.960000000000008</v>
      </c>
      <c r="P4476" s="37">
        <f t="shared" si="419"/>
        <v>86.352000000000004</v>
      </c>
      <c r="Q4476" s="32">
        <f t="shared" si="415"/>
        <v>-16.960000000000008</v>
      </c>
      <c r="R4476" s="32">
        <f t="shared" si="416"/>
        <v>-31.352000000000004</v>
      </c>
      <c r="S4476" s="26">
        <f t="shared" si="417"/>
        <v>0</v>
      </c>
      <c r="T4476" s="26">
        <f t="shared" si="418"/>
        <v>0</v>
      </c>
    </row>
    <row r="4477" spans="13:20" ht="15" x14ac:dyDescent="0.3">
      <c r="M4477" s="34">
        <v>4471.5</v>
      </c>
      <c r="N4477" s="34">
        <v>23.3</v>
      </c>
      <c r="O4477" s="32">
        <f t="shared" si="414"/>
        <v>73.94</v>
      </c>
      <c r="P4477" s="37">
        <f t="shared" si="419"/>
        <v>88.727999999999994</v>
      </c>
      <c r="Q4477" s="32">
        <f t="shared" si="415"/>
        <v>-18.939999999999998</v>
      </c>
      <c r="R4477" s="32">
        <f t="shared" si="416"/>
        <v>-33.727999999999994</v>
      </c>
      <c r="S4477" s="26">
        <f t="shared" si="417"/>
        <v>0</v>
      </c>
      <c r="T4477" s="26">
        <f t="shared" si="418"/>
        <v>0</v>
      </c>
    </row>
    <row r="4478" spans="13:20" ht="15" x14ac:dyDescent="0.3">
      <c r="M4478" s="34">
        <v>4472.5</v>
      </c>
      <c r="N4478" s="34">
        <v>24.4</v>
      </c>
      <c r="O4478" s="32">
        <f t="shared" si="414"/>
        <v>75.92</v>
      </c>
      <c r="P4478" s="37">
        <f t="shared" si="419"/>
        <v>91.103999999999999</v>
      </c>
      <c r="Q4478" s="32">
        <f t="shared" si="415"/>
        <v>-20.92</v>
      </c>
      <c r="R4478" s="32">
        <f t="shared" si="416"/>
        <v>-36.103999999999999</v>
      </c>
      <c r="S4478" s="26">
        <f t="shared" si="417"/>
        <v>0</v>
      </c>
      <c r="T4478" s="26">
        <f t="shared" si="418"/>
        <v>0</v>
      </c>
    </row>
    <row r="4479" spans="13:20" ht="15" x14ac:dyDescent="0.3">
      <c r="M4479" s="34">
        <v>4473.5</v>
      </c>
      <c r="N4479" s="34">
        <v>26.7</v>
      </c>
      <c r="O4479" s="32">
        <f t="shared" si="414"/>
        <v>80.06</v>
      </c>
      <c r="P4479" s="37">
        <f t="shared" si="419"/>
        <v>96.072000000000003</v>
      </c>
      <c r="Q4479" s="32">
        <f t="shared" si="415"/>
        <v>-25.060000000000002</v>
      </c>
      <c r="R4479" s="32">
        <f t="shared" si="416"/>
        <v>-41.072000000000003</v>
      </c>
      <c r="S4479" s="26">
        <f t="shared" si="417"/>
        <v>0</v>
      </c>
      <c r="T4479" s="26">
        <f t="shared" si="418"/>
        <v>0</v>
      </c>
    </row>
    <row r="4480" spans="13:20" ht="15" x14ac:dyDescent="0.3">
      <c r="M4480" s="34">
        <v>4474.5</v>
      </c>
      <c r="N4480" s="34">
        <v>28.3</v>
      </c>
      <c r="O4480" s="32">
        <f t="shared" si="414"/>
        <v>82.94</v>
      </c>
      <c r="P4480" s="37">
        <f t="shared" si="419"/>
        <v>99.527999999999992</v>
      </c>
      <c r="Q4480" s="32">
        <f t="shared" si="415"/>
        <v>-27.939999999999998</v>
      </c>
      <c r="R4480" s="32">
        <f t="shared" si="416"/>
        <v>-44.527999999999992</v>
      </c>
      <c r="S4480" s="26">
        <f t="shared" si="417"/>
        <v>0</v>
      </c>
      <c r="T4480" s="26">
        <f t="shared" si="418"/>
        <v>0</v>
      </c>
    </row>
    <row r="4481" spans="13:20" ht="15" x14ac:dyDescent="0.3">
      <c r="M4481" s="34">
        <v>4475.5</v>
      </c>
      <c r="N4481" s="34">
        <v>28.9</v>
      </c>
      <c r="O4481" s="32">
        <f t="shared" si="414"/>
        <v>84.02</v>
      </c>
      <c r="P4481" s="37">
        <f t="shared" si="419"/>
        <v>100.824</v>
      </c>
      <c r="Q4481" s="32">
        <f t="shared" si="415"/>
        <v>-29.019999999999996</v>
      </c>
      <c r="R4481" s="32">
        <f t="shared" si="416"/>
        <v>-45.823999999999998</v>
      </c>
      <c r="S4481" s="26">
        <f t="shared" si="417"/>
        <v>0</v>
      </c>
      <c r="T4481" s="26">
        <f t="shared" si="418"/>
        <v>0</v>
      </c>
    </row>
    <row r="4482" spans="13:20" ht="15" x14ac:dyDescent="0.3">
      <c r="M4482" s="34">
        <v>4476.5</v>
      </c>
      <c r="N4482" s="34">
        <v>29.4</v>
      </c>
      <c r="O4482" s="32">
        <f t="shared" si="414"/>
        <v>84.92</v>
      </c>
      <c r="P4482" s="37">
        <f t="shared" si="419"/>
        <v>101.904</v>
      </c>
      <c r="Q4482" s="32">
        <f t="shared" si="415"/>
        <v>-29.92</v>
      </c>
      <c r="R4482" s="32">
        <f t="shared" si="416"/>
        <v>-46.903999999999996</v>
      </c>
      <c r="S4482" s="26">
        <f t="shared" si="417"/>
        <v>0</v>
      </c>
      <c r="T4482" s="26">
        <f t="shared" si="418"/>
        <v>0</v>
      </c>
    </row>
    <row r="4483" spans="13:20" ht="15" x14ac:dyDescent="0.3">
      <c r="M4483" s="34">
        <v>4477.5</v>
      </c>
      <c r="N4483" s="34">
        <v>28.9</v>
      </c>
      <c r="O4483" s="32">
        <f t="shared" si="414"/>
        <v>84.02</v>
      </c>
      <c r="P4483" s="37">
        <f t="shared" si="419"/>
        <v>100.824</v>
      </c>
      <c r="Q4483" s="32">
        <f t="shared" si="415"/>
        <v>-29.019999999999996</v>
      </c>
      <c r="R4483" s="32">
        <f t="shared" si="416"/>
        <v>-45.823999999999998</v>
      </c>
      <c r="S4483" s="26">
        <f t="shared" si="417"/>
        <v>0</v>
      </c>
      <c r="T4483" s="26">
        <f t="shared" si="418"/>
        <v>0</v>
      </c>
    </row>
    <row r="4484" spans="13:20" ht="15" x14ac:dyDescent="0.3">
      <c r="M4484" s="34">
        <v>4478.5</v>
      </c>
      <c r="N4484" s="34">
        <v>31.1</v>
      </c>
      <c r="O4484" s="32">
        <f t="shared" si="414"/>
        <v>87.98</v>
      </c>
      <c r="P4484" s="37">
        <f t="shared" si="419"/>
        <v>105.57600000000001</v>
      </c>
      <c r="Q4484" s="32">
        <f t="shared" si="415"/>
        <v>-32.980000000000004</v>
      </c>
      <c r="R4484" s="32">
        <f t="shared" si="416"/>
        <v>-50.576000000000008</v>
      </c>
      <c r="S4484" s="26">
        <f t="shared" si="417"/>
        <v>0</v>
      </c>
      <c r="T4484" s="26">
        <f t="shared" si="418"/>
        <v>0</v>
      </c>
    </row>
    <row r="4485" spans="13:20" ht="15" x14ac:dyDescent="0.3">
      <c r="M4485" s="34">
        <v>4479.5</v>
      </c>
      <c r="N4485" s="34">
        <v>28.3</v>
      </c>
      <c r="O4485" s="32">
        <f t="shared" si="414"/>
        <v>82.94</v>
      </c>
      <c r="P4485" s="37">
        <f t="shared" si="419"/>
        <v>99.527999999999992</v>
      </c>
      <c r="Q4485" s="32">
        <f t="shared" si="415"/>
        <v>-27.939999999999998</v>
      </c>
      <c r="R4485" s="32">
        <f t="shared" si="416"/>
        <v>-44.527999999999992</v>
      </c>
      <c r="S4485" s="26">
        <f t="shared" si="417"/>
        <v>0</v>
      </c>
      <c r="T4485" s="26">
        <f t="shared" si="418"/>
        <v>0</v>
      </c>
    </row>
    <row r="4486" spans="13:20" ht="15" x14ac:dyDescent="0.3">
      <c r="M4486" s="34">
        <v>4480.5</v>
      </c>
      <c r="N4486" s="34">
        <v>27.8</v>
      </c>
      <c r="O4486" s="32">
        <f t="shared" ref="O4486:O4549" si="420">CONVERT(N4486,"C","F")</f>
        <v>82.039999999999992</v>
      </c>
      <c r="P4486" s="37">
        <f t="shared" si="419"/>
        <v>98.447999999999993</v>
      </c>
      <c r="Q4486" s="32">
        <f t="shared" ref="Q4486:Q4549" si="421">$L$3-O4486</f>
        <v>-27.039999999999992</v>
      </c>
      <c r="R4486" s="32">
        <f t="shared" ref="R4486:R4549" si="422">$L$3-P4486</f>
        <v>-43.447999999999993</v>
      </c>
      <c r="S4486" s="26">
        <f t="shared" ref="S4486:S4549" si="423">IF(O4486&lt;=$L$3, 1, 0)</f>
        <v>0</v>
      </c>
      <c r="T4486" s="26">
        <f t="shared" ref="T4486:T4549" si="424">IF(P4486&lt;=$L$3, 1, 0)</f>
        <v>0</v>
      </c>
    </row>
    <row r="4487" spans="13:20" ht="15" x14ac:dyDescent="0.3">
      <c r="M4487" s="34">
        <v>4481.5</v>
      </c>
      <c r="N4487" s="34">
        <v>27.8</v>
      </c>
      <c r="O4487" s="32">
        <f t="shared" si="420"/>
        <v>82.039999999999992</v>
      </c>
      <c r="P4487" s="37">
        <f t="shared" ref="P4487:P4550" si="425">O4487*1.2</f>
        <v>98.447999999999993</v>
      </c>
      <c r="Q4487" s="32">
        <f t="shared" si="421"/>
        <v>-27.039999999999992</v>
      </c>
      <c r="R4487" s="32">
        <f t="shared" si="422"/>
        <v>-43.447999999999993</v>
      </c>
      <c r="S4487" s="26">
        <f t="shared" si="423"/>
        <v>0</v>
      </c>
      <c r="T4487" s="26">
        <f t="shared" si="424"/>
        <v>0</v>
      </c>
    </row>
    <row r="4488" spans="13:20" ht="15" x14ac:dyDescent="0.3">
      <c r="M4488" s="34">
        <v>4482.5</v>
      </c>
      <c r="N4488" s="34">
        <v>29.4</v>
      </c>
      <c r="O4488" s="32">
        <f t="shared" si="420"/>
        <v>84.92</v>
      </c>
      <c r="P4488" s="37">
        <f t="shared" si="425"/>
        <v>101.904</v>
      </c>
      <c r="Q4488" s="32">
        <f t="shared" si="421"/>
        <v>-29.92</v>
      </c>
      <c r="R4488" s="32">
        <f t="shared" si="422"/>
        <v>-46.903999999999996</v>
      </c>
      <c r="S4488" s="26">
        <f t="shared" si="423"/>
        <v>0</v>
      </c>
      <c r="T4488" s="26">
        <f t="shared" si="424"/>
        <v>0</v>
      </c>
    </row>
    <row r="4489" spans="13:20" ht="15" x14ac:dyDescent="0.3">
      <c r="M4489" s="34">
        <v>4483.5</v>
      </c>
      <c r="N4489" s="34">
        <v>28.9</v>
      </c>
      <c r="O4489" s="32">
        <f t="shared" si="420"/>
        <v>84.02</v>
      </c>
      <c r="P4489" s="37">
        <f t="shared" si="425"/>
        <v>100.824</v>
      </c>
      <c r="Q4489" s="32">
        <f t="shared" si="421"/>
        <v>-29.019999999999996</v>
      </c>
      <c r="R4489" s="32">
        <f t="shared" si="422"/>
        <v>-45.823999999999998</v>
      </c>
      <c r="S4489" s="26">
        <f t="shared" si="423"/>
        <v>0</v>
      </c>
      <c r="T4489" s="26">
        <f t="shared" si="424"/>
        <v>0</v>
      </c>
    </row>
    <row r="4490" spans="13:20" ht="15" x14ac:dyDescent="0.3">
      <c r="M4490" s="34">
        <v>4484.5</v>
      </c>
      <c r="N4490" s="34">
        <v>27.8</v>
      </c>
      <c r="O4490" s="32">
        <f t="shared" si="420"/>
        <v>82.039999999999992</v>
      </c>
      <c r="P4490" s="37">
        <f t="shared" si="425"/>
        <v>98.447999999999993</v>
      </c>
      <c r="Q4490" s="32">
        <f t="shared" si="421"/>
        <v>-27.039999999999992</v>
      </c>
      <c r="R4490" s="32">
        <f t="shared" si="422"/>
        <v>-43.447999999999993</v>
      </c>
      <c r="S4490" s="26">
        <f t="shared" si="423"/>
        <v>0</v>
      </c>
      <c r="T4490" s="26">
        <f t="shared" si="424"/>
        <v>0</v>
      </c>
    </row>
    <row r="4491" spans="13:20" ht="15" x14ac:dyDescent="0.3">
      <c r="M4491" s="34">
        <v>4485.5</v>
      </c>
      <c r="N4491" s="34">
        <v>27.2</v>
      </c>
      <c r="O4491" s="32">
        <f t="shared" si="420"/>
        <v>80.960000000000008</v>
      </c>
      <c r="P4491" s="37">
        <f t="shared" si="425"/>
        <v>97.152000000000001</v>
      </c>
      <c r="Q4491" s="32">
        <f t="shared" si="421"/>
        <v>-25.960000000000008</v>
      </c>
      <c r="R4491" s="32">
        <f t="shared" si="422"/>
        <v>-42.152000000000001</v>
      </c>
      <c r="S4491" s="26">
        <f t="shared" si="423"/>
        <v>0</v>
      </c>
      <c r="T4491" s="26">
        <f t="shared" si="424"/>
        <v>0</v>
      </c>
    </row>
    <row r="4492" spans="13:20" ht="15" x14ac:dyDescent="0.3">
      <c r="M4492" s="34">
        <v>4486.5</v>
      </c>
      <c r="N4492" s="34">
        <v>26.7</v>
      </c>
      <c r="O4492" s="32">
        <f t="shared" si="420"/>
        <v>80.06</v>
      </c>
      <c r="P4492" s="37">
        <f t="shared" si="425"/>
        <v>96.072000000000003</v>
      </c>
      <c r="Q4492" s="32">
        <f t="shared" si="421"/>
        <v>-25.060000000000002</v>
      </c>
      <c r="R4492" s="32">
        <f t="shared" si="422"/>
        <v>-41.072000000000003</v>
      </c>
      <c r="S4492" s="26">
        <f t="shared" si="423"/>
        <v>0</v>
      </c>
      <c r="T4492" s="26">
        <f t="shared" si="424"/>
        <v>0</v>
      </c>
    </row>
    <row r="4493" spans="13:20" ht="15" x14ac:dyDescent="0.3">
      <c r="M4493" s="34">
        <v>4487.5</v>
      </c>
      <c r="N4493" s="34">
        <v>25.6</v>
      </c>
      <c r="O4493" s="32">
        <f t="shared" si="420"/>
        <v>78.080000000000013</v>
      </c>
      <c r="P4493" s="37">
        <f t="shared" si="425"/>
        <v>93.696000000000012</v>
      </c>
      <c r="Q4493" s="32">
        <f t="shared" si="421"/>
        <v>-23.080000000000013</v>
      </c>
      <c r="R4493" s="32">
        <f t="shared" si="422"/>
        <v>-38.696000000000012</v>
      </c>
      <c r="S4493" s="26">
        <f t="shared" si="423"/>
        <v>0</v>
      </c>
      <c r="T4493" s="26">
        <f t="shared" si="424"/>
        <v>0</v>
      </c>
    </row>
    <row r="4494" spans="13:20" ht="15" x14ac:dyDescent="0.3">
      <c r="M4494" s="34">
        <v>4488.5</v>
      </c>
      <c r="N4494" s="34">
        <v>25.6</v>
      </c>
      <c r="O4494" s="32">
        <f t="shared" si="420"/>
        <v>78.080000000000013</v>
      </c>
      <c r="P4494" s="37">
        <f t="shared" si="425"/>
        <v>93.696000000000012</v>
      </c>
      <c r="Q4494" s="32">
        <f t="shared" si="421"/>
        <v>-23.080000000000013</v>
      </c>
      <c r="R4494" s="32">
        <f t="shared" si="422"/>
        <v>-38.696000000000012</v>
      </c>
      <c r="S4494" s="26">
        <f t="shared" si="423"/>
        <v>0</v>
      </c>
      <c r="T4494" s="26">
        <f t="shared" si="424"/>
        <v>0</v>
      </c>
    </row>
    <row r="4495" spans="13:20" ht="15" x14ac:dyDescent="0.3">
      <c r="M4495" s="34">
        <v>4489.5</v>
      </c>
      <c r="N4495" s="34">
        <v>25</v>
      </c>
      <c r="O4495" s="32">
        <f t="shared" si="420"/>
        <v>77</v>
      </c>
      <c r="P4495" s="37">
        <f t="shared" si="425"/>
        <v>92.399999999999991</v>
      </c>
      <c r="Q4495" s="32">
        <f t="shared" si="421"/>
        <v>-22</v>
      </c>
      <c r="R4495" s="32">
        <f t="shared" si="422"/>
        <v>-37.399999999999991</v>
      </c>
      <c r="S4495" s="26">
        <f t="shared" si="423"/>
        <v>0</v>
      </c>
      <c r="T4495" s="26">
        <f t="shared" si="424"/>
        <v>0</v>
      </c>
    </row>
    <row r="4496" spans="13:20" ht="15" x14ac:dyDescent="0.3">
      <c r="M4496" s="34">
        <v>4490.5</v>
      </c>
      <c r="N4496" s="34">
        <v>24.4</v>
      </c>
      <c r="O4496" s="32">
        <f t="shared" si="420"/>
        <v>75.92</v>
      </c>
      <c r="P4496" s="37">
        <f t="shared" si="425"/>
        <v>91.103999999999999</v>
      </c>
      <c r="Q4496" s="32">
        <f t="shared" si="421"/>
        <v>-20.92</v>
      </c>
      <c r="R4496" s="32">
        <f t="shared" si="422"/>
        <v>-36.103999999999999</v>
      </c>
      <c r="S4496" s="26">
        <f t="shared" si="423"/>
        <v>0</v>
      </c>
      <c r="T4496" s="26">
        <f t="shared" si="424"/>
        <v>0</v>
      </c>
    </row>
    <row r="4497" spans="13:20" ht="15" x14ac:dyDescent="0.3">
      <c r="M4497" s="34">
        <v>4491.5</v>
      </c>
      <c r="N4497" s="34">
        <v>23.9</v>
      </c>
      <c r="O4497" s="32">
        <f t="shared" si="420"/>
        <v>75.02</v>
      </c>
      <c r="P4497" s="37">
        <f t="shared" si="425"/>
        <v>90.023999999999987</v>
      </c>
      <c r="Q4497" s="32">
        <f t="shared" si="421"/>
        <v>-20.019999999999996</v>
      </c>
      <c r="R4497" s="32">
        <f t="shared" si="422"/>
        <v>-35.023999999999987</v>
      </c>
      <c r="S4497" s="26">
        <f t="shared" si="423"/>
        <v>0</v>
      </c>
      <c r="T4497" s="26">
        <f t="shared" si="424"/>
        <v>0</v>
      </c>
    </row>
    <row r="4498" spans="13:20" ht="15" x14ac:dyDescent="0.3">
      <c r="M4498" s="34">
        <v>4492.5</v>
      </c>
      <c r="N4498" s="34">
        <v>23.9</v>
      </c>
      <c r="O4498" s="32">
        <f t="shared" si="420"/>
        <v>75.02</v>
      </c>
      <c r="P4498" s="37">
        <f t="shared" si="425"/>
        <v>90.023999999999987</v>
      </c>
      <c r="Q4498" s="32">
        <f t="shared" si="421"/>
        <v>-20.019999999999996</v>
      </c>
      <c r="R4498" s="32">
        <f t="shared" si="422"/>
        <v>-35.023999999999987</v>
      </c>
      <c r="S4498" s="26">
        <f t="shared" si="423"/>
        <v>0</v>
      </c>
      <c r="T4498" s="26">
        <f t="shared" si="424"/>
        <v>0</v>
      </c>
    </row>
    <row r="4499" spans="13:20" ht="15" x14ac:dyDescent="0.3">
      <c r="M4499" s="34">
        <v>4493.5</v>
      </c>
      <c r="N4499" s="34">
        <v>23.9</v>
      </c>
      <c r="O4499" s="32">
        <f t="shared" si="420"/>
        <v>75.02</v>
      </c>
      <c r="P4499" s="37">
        <f t="shared" si="425"/>
        <v>90.023999999999987</v>
      </c>
      <c r="Q4499" s="32">
        <f t="shared" si="421"/>
        <v>-20.019999999999996</v>
      </c>
      <c r="R4499" s="32">
        <f t="shared" si="422"/>
        <v>-35.023999999999987</v>
      </c>
      <c r="S4499" s="26">
        <f t="shared" si="423"/>
        <v>0</v>
      </c>
      <c r="T4499" s="26">
        <f t="shared" si="424"/>
        <v>0</v>
      </c>
    </row>
    <row r="4500" spans="13:20" ht="15" x14ac:dyDescent="0.3">
      <c r="M4500" s="34">
        <v>4494.5</v>
      </c>
      <c r="N4500" s="34">
        <v>26.1</v>
      </c>
      <c r="O4500" s="32">
        <f t="shared" si="420"/>
        <v>78.98</v>
      </c>
      <c r="P4500" s="37">
        <f t="shared" si="425"/>
        <v>94.775999999999996</v>
      </c>
      <c r="Q4500" s="32">
        <f t="shared" si="421"/>
        <v>-23.980000000000004</v>
      </c>
      <c r="R4500" s="32">
        <f t="shared" si="422"/>
        <v>-39.775999999999996</v>
      </c>
      <c r="S4500" s="26">
        <f t="shared" si="423"/>
        <v>0</v>
      </c>
      <c r="T4500" s="26">
        <f t="shared" si="424"/>
        <v>0</v>
      </c>
    </row>
    <row r="4501" spans="13:20" ht="15" x14ac:dyDescent="0.3">
      <c r="M4501" s="34">
        <v>4495.5</v>
      </c>
      <c r="N4501" s="34">
        <v>28.3</v>
      </c>
      <c r="O4501" s="32">
        <f t="shared" si="420"/>
        <v>82.94</v>
      </c>
      <c r="P4501" s="37">
        <f t="shared" si="425"/>
        <v>99.527999999999992</v>
      </c>
      <c r="Q4501" s="32">
        <f t="shared" si="421"/>
        <v>-27.939999999999998</v>
      </c>
      <c r="R4501" s="32">
        <f t="shared" si="422"/>
        <v>-44.527999999999992</v>
      </c>
      <c r="S4501" s="26">
        <f t="shared" si="423"/>
        <v>0</v>
      </c>
      <c r="T4501" s="26">
        <f t="shared" si="424"/>
        <v>0</v>
      </c>
    </row>
    <row r="4502" spans="13:20" ht="15" x14ac:dyDescent="0.3">
      <c r="M4502" s="34">
        <v>4496.5</v>
      </c>
      <c r="N4502" s="34">
        <v>29.4</v>
      </c>
      <c r="O4502" s="32">
        <f t="shared" si="420"/>
        <v>84.92</v>
      </c>
      <c r="P4502" s="37">
        <f t="shared" si="425"/>
        <v>101.904</v>
      </c>
      <c r="Q4502" s="32">
        <f t="shared" si="421"/>
        <v>-29.92</v>
      </c>
      <c r="R4502" s="32">
        <f t="shared" si="422"/>
        <v>-46.903999999999996</v>
      </c>
      <c r="S4502" s="26">
        <f t="shared" si="423"/>
        <v>0</v>
      </c>
      <c r="T4502" s="26">
        <f t="shared" si="424"/>
        <v>0</v>
      </c>
    </row>
    <row r="4503" spans="13:20" ht="15" x14ac:dyDescent="0.3">
      <c r="M4503" s="34">
        <v>4497.5</v>
      </c>
      <c r="N4503" s="34">
        <v>31.1</v>
      </c>
      <c r="O4503" s="32">
        <f t="shared" si="420"/>
        <v>87.98</v>
      </c>
      <c r="P4503" s="37">
        <f t="shared" si="425"/>
        <v>105.57600000000001</v>
      </c>
      <c r="Q4503" s="32">
        <f t="shared" si="421"/>
        <v>-32.980000000000004</v>
      </c>
      <c r="R4503" s="32">
        <f t="shared" si="422"/>
        <v>-50.576000000000008</v>
      </c>
      <c r="S4503" s="26">
        <f t="shared" si="423"/>
        <v>0</v>
      </c>
      <c r="T4503" s="26">
        <f t="shared" si="424"/>
        <v>0</v>
      </c>
    </row>
    <row r="4504" spans="13:20" ht="15" x14ac:dyDescent="0.3">
      <c r="M4504" s="34">
        <v>4498.5</v>
      </c>
      <c r="N4504" s="34">
        <v>31.7</v>
      </c>
      <c r="O4504" s="32">
        <f t="shared" si="420"/>
        <v>89.06</v>
      </c>
      <c r="P4504" s="37">
        <f t="shared" si="425"/>
        <v>106.872</v>
      </c>
      <c r="Q4504" s="32">
        <f t="shared" si="421"/>
        <v>-34.06</v>
      </c>
      <c r="R4504" s="32">
        <f t="shared" si="422"/>
        <v>-51.872</v>
      </c>
      <c r="S4504" s="26">
        <f t="shared" si="423"/>
        <v>0</v>
      </c>
      <c r="T4504" s="26">
        <f t="shared" si="424"/>
        <v>0</v>
      </c>
    </row>
    <row r="4505" spans="13:20" ht="15" x14ac:dyDescent="0.3">
      <c r="M4505" s="34">
        <v>4499.5</v>
      </c>
      <c r="N4505" s="34">
        <v>33.299999999999997</v>
      </c>
      <c r="O4505" s="32">
        <f t="shared" si="420"/>
        <v>91.94</v>
      </c>
      <c r="P4505" s="37">
        <f t="shared" si="425"/>
        <v>110.32799999999999</v>
      </c>
      <c r="Q4505" s="32">
        <f t="shared" si="421"/>
        <v>-36.94</v>
      </c>
      <c r="R4505" s="32">
        <f t="shared" si="422"/>
        <v>-55.327999999999989</v>
      </c>
      <c r="S4505" s="26">
        <f t="shared" si="423"/>
        <v>0</v>
      </c>
      <c r="T4505" s="26">
        <f t="shared" si="424"/>
        <v>0</v>
      </c>
    </row>
    <row r="4506" spans="13:20" ht="15" x14ac:dyDescent="0.3">
      <c r="M4506" s="34">
        <v>4500.5</v>
      </c>
      <c r="N4506" s="34">
        <v>33.9</v>
      </c>
      <c r="O4506" s="32">
        <f t="shared" si="420"/>
        <v>93.02</v>
      </c>
      <c r="P4506" s="37">
        <f t="shared" si="425"/>
        <v>111.624</v>
      </c>
      <c r="Q4506" s="32">
        <f t="shared" si="421"/>
        <v>-38.019999999999996</v>
      </c>
      <c r="R4506" s="32">
        <f t="shared" si="422"/>
        <v>-56.623999999999995</v>
      </c>
      <c r="S4506" s="26">
        <f t="shared" si="423"/>
        <v>0</v>
      </c>
      <c r="T4506" s="26">
        <f t="shared" si="424"/>
        <v>0</v>
      </c>
    </row>
    <row r="4507" spans="13:20" ht="15" x14ac:dyDescent="0.3">
      <c r="M4507" s="34">
        <v>4501.5</v>
      </c>
      <c r="N4507" s="34">
        <v>33.9</v>
      </c>
      <c r="O4507" s="32">
        <f t="shared" si="420"/>
        <v>93.02</v>
      </c>
      <c r="P4507" s="37">
        <f t="shared" si="425"/>
        <v>111.624</v>
      </c>
      <c r="Q4507" s="32">
        <f t="shared" si="421"/>
        <v>-38.019999999999996</v>
      </c>
      <c r="R4507" s="32">
        <f t="shared" si="422"/>
        <v>-56.623999999999995</v>
      </c>
      <c r="S4507" s="26">
        <f t="shared" si="423"/>
        <v>0</v>
      </c>
      <c r="T4507" s="26">
        <f t="shared" si="424"/>
        <v>0</v>
      </c>
    </row>
    <row r="4508" spans="13:20" ht="15" x14ac:dyDescent="0.3">
      <c r="M4508" s="34">
        <v>4502.5</v>
      </c>
      <c r="N4508" s="34">
        <v>33.299999999999997</v>
      </c>
      <c r="O4508" s="32">
        <f t="shared" si="420"/>
        <v>91.94</v>
      </c>
      <c r="P4508" s="37">
        <f t="shared" si="425"/>
        <v>110.32799999999999</v>
      </c>
      <c r="Q4508" s="32">
        <f t="shared" si="421"/>
        <v>-36.94</v>
      </c>
      <c r="R4508" s="32">
        <f t="shared" si="422"/>
        <v>-55.327999999999989</v>
      </c>
      <c r="S4508" s="26">
        <f t="shared" si="423"/>
        <v>0</v>
      </c>
      <c r="T4508" s="26">
        <f t="shared" si="424"/>
        <v>0</v>
      </c>
    </row>
    <row r="4509" spans="13:20" ht="15" x14ac:dyDescent="0.3">
      <c r="M4509" s="34">
        <v>4503.5</v>
      </c>
      <c r="N4509" s="34">
        <v>33.299999999999997</v>
      </c>
      <c r="O4509" s="32">
        <f t="shared" si="420"/>
        <v>91.94</v>
      </c>
      <c r="P4509" s="37">
        <f t="shared" si="425"/>
        <v>110.32799999999999</v>
      </c>
      <c r="Q4509" s="32">
        <f t="shared" si="421"/>
        <v>-36.94</v>
      </c>
      <c r="R4509" s="32">
        <f t="shared" si="422"/>
        <v>-55.327999999999989</v>
      </c>
      <c r="S4509" s="26">
        <f t="shared" si="423"/>
        <v>0</v>
      </c>
      <c r="T4509" s="26">
        <f t="shared" si="424"/>
        <v>0</v>
      </c>
    </row>
    <row r="4510" spans="13:20" ht="15" x14ac:dyDescent="0.3">
      <c r="M4510" s="34">
        <v>4504.5</v>
      </c>
      <c r="N4510" s="34">
        <v>32.799999999999997</v>
      </c>
      <c r="O4510" s="32">
        <f t="shared" si="420"/>
        <v>91.039999999999992</v>
      </c>
      <c r="P4510" s="37">
        <f t="shared" si="425"/>
        <v>109.24799999999999</v>
      </c>
      <c r="Q4510" s="32">
        <f t="shared" si="421"/>
        <v>-36.039999999999992</v>
      </c>
      <c r="R4510" s="32">
        <f t="shared" si="422"/>
        <v>-54.24799999999999</v>
      </c>
      <c r="S4510" s="26">
        <f t="shared" si="423"/>
        <v>0</v>
      </c>
      <c r="T4510" s="26">
        <f t="shared" si="424"/>
        <v>0</v>
      </c>
    </row>
    <row r="4511" spans="13:20" ht="15" x14ac:dyDescent="0.3">
      <c r="M4511" s="34">
        <v>4505.5</v>
      </c>
      <c r="N4511" s="34">
        <v>31.1</v>
      </c>
      <c r="O4511" s="32">
        <f t="shared" si="420"/>
        <v>87.98</v>
      </c>
      <c r="P4511" s="37">
        <f t="shared" si="425"/>
        <v>105.57600000000001</v>
      </c>
      <c r="Q4511" s="32">
        <f t="shared" si="421"/>
        <v>-32.980000000000004</v>
      </c>
      <c r="R4511" s="32">
        <f t="shared" si="422"/>
        <v>-50.576000000000008</v>
      </c>
      <c r="S4511" s="26">
        <f t="shared" si="423"/>
        <v>0</v>
      </c>
      <c r="T4511" s="26">
        <f t="shared" si="424"/>
        <v>0</v>
      </c>
    </row>
    <row r="4512" spans="13:20" ht="15" x14ac:dyDescent="0.3">
      <c r="M4512" s="34">
        <v>4506.5</v>
      </c>
      <c r="N4512" s="34">
        <v>30.6</v>
      </c>
      <c r="O4512" s="32">
        <f t="shared" si="420"/>
        <v>87.080000000000013</v>
      </c>
      <c r="P4512" s="37">
        <f t="shared" si="425"/>
        <v>104.49600000000001</v>
      </c>
      <c r="Q4512" s="32">
        <f t="shared" si="421"/>
        <v>-32.080000000000013</v>
      </c>
      <c r="R4512" s="32">
        <f t="shared" si="422"/>
        <v>-49.496000000000009</v>
      </c>
      <c r="S4512" s="26">
        <f t="shared" si="423"/>
        <v>0</v>
      </c>
      <c r="T4512" s="26">
        <f t="shared" si="424"/>
        <v>0</v>
      </c>
    </row>
    <row r="4513" spans="13:20" ht="15" x14ac:dyDescent="0.3">
      <c r="M4513" s="34">
        <v>4507.5</v>
      </c>
      <c r="N4513" s="34">
        <v>28.9</v>
      </c>
      <c r="O4513" s="32">
        <f t="shared" si="420"/>
        <v>84.02</v>
      </c>
      <c r="P4513" s="37">
        <f t="shared" si="425"/>
        <v>100.824</v>
      </c>
      <c r="Q4513" s="32">
        <f t="shared" si="421"/>
        <v>-29.019999999999996</v>
      </c>
      <c r="R4513" s="32">
        <f t="shared" si="422"/>
        <v>-45.823999999999998</v>
      </c>
      <c r="S4513" s="26">
        <f t="shared" si="423"/>
        <v>0</v>
      </c>
      <c r="T4513" s="26">
        <f t="shared" si="424"/>
        <v>0</v>
      </c>
    </row>
    <row r="4514" spans="13:20" ht="15" x14ac:dyDescent="0.3">
      <c r="M4514" s="34">
        <v>4508.5</v>
      </c>
      <c r="N4514" s="34">
        <v>28.9</v>
      </c>
      <c r="O4514" s="32">
        <f t="shared" si="420"/>
        <v>84.02</v>
      </c>
      <c r="P4514" s="37">
        <f t="shared" si="425"/>
        <v>100.824</v>
      </c>
      <c r="Q4514" s="32">
        <f t="shared" si="421"/>
        <v>-29.019999999999996</v>
      </c>
      <c r="R4514" s="32">
        <f t="shared" si="422"/>
        <v>-45.823999999999998</v>
      </c>
      <c r="S4514" s="26">
        <f t="shared" si="423"/>
        <v>0</v>
      </c>
      <c r="T4514" s="26">
        <f t="shared" si="424"/>
        <v>0</v>
      </c>
    </row>
    <row r="4515" spans="13:20" ht="15" x14ac:dyDescent="0.3">
      <c r="M4515" s="34">
        <v>4509.5</v>
      </c>
      <c r="N4515" s="34">
        <v>27.8</v>
      </c>
      <c r="O4515" s="32">
        <f t="shared" si="420"/>
        <v>82.039999999999992</v>
      </c>
      <c r="P4515" s="37">
        <f t="shared" si="425"/>
        <v>98.447999999999993</v>
      </c>
      <c r="Q4515" s="32">
        <f t="shared" si="421"/>
        <v>-27.039999999999992</v>
      </c>
      <c r="R4515" s="32">
        <f t="shared" si="422"/>
        <v>-43.447999999999993</v>
      </c>
      <c r="S4515" s="26">
        <f t="shared" si="423"/>
        <v>0</v>
      </c>
      <c r="T4515" s="26">
        <f t="shared" si="424"/>
        <v>0</v>
      </c>
    </row>
    <row r="4516" spans="13:20" ht="15" x14ac:dyDescent="0.3">
      <c r="M4516" s="34">
        <v>4510.5</v>
      </c>
      <c r="N4516" s="34">
        <v>27.2</v>
      </c>
      <c r="O4516" s="32">
        <f t="shared" si="420"/>
        <v>80.960000000000008</v>
      </c>
      <c r="P4516" s="37">
        <f t="shared" si="425"/>
        <v>97.152000000000001</v>
      </c>
      <c r="Q4516" s="32">
        <f t="shared" si="421"/>
        <v>-25.960000000000008</v>
      </c>
      <c r="R4516" s="32">
        <f t="shared" si="422"/>
        <v>-42.152000000000001</v>
      </c>
      <c r="S4516" s="26">
        <f t="shared" si="423"/>
        <v>0</v>
      </c>
      <c r="T4516" s="26">
        <f t="shared" si="424"/>
        <v>0</v>
      </c>
    </row>
    <row r="4517" spans="13:20" ht="15" x14ac:dyDescent="0.3">
      <c r="M4517" s="34">
        <v>4511.5</v>
      </c>
      <c r="N4517" s="34">
        <v>25.6</v>
      </c>
      <c r="O4517" s="32">
        <f t="shared" si="420"/>
        <v>78.080000000000013</v>
      </c>
      <c r="P4517" s="37">
        <f t="shared" si="425"/>
        <v>93.696000000000012</v>
      </c>
      <c r="Q4517" s="32">
        <f t="shared" si="421"/>
        <v>-23.080000000000013</v>
      </c>
      <c r="R4517" s="32">
        <f t="shared" si="422"/>
        <v>-38.696000000000012</v>
      </c>
      <c r="S4517" s="26">
        <f t="shared" si="423"/>
        <v>0</v>
      </c>
      <c r="T4517" s="26">
        <f t="shared" si="424"/>
        <v>0</v>
      </c>
    </row>
    <row r="4518" spans="13:20" ht="15" x14ac:dyDescent="0.3">
      <c r="M4518" s="34">
        <v>4512.5</v>
      </c>
      <c r="N4518" s="34">
        <v>25.6</v>
      </c>
      <c r="O4518" s="32">
        <f t="shared" si="420"/>
        <v>78.080000000000013</v>
      </c>
      <c r="P4518" s="37">
        <f t="shared" si="425"/>
        <v>93.696000000000012</v>
      </c>
      <c r="Q4518" s="32">
        <f t="shared" si="421"/>
        <v>-23.080000000000013</v>
      </c>
      <c r="R4518" s="32">
        <f t="shared" si="422"/>
        <v>-38.696000000000012</v>
      </c>
      <c r="S4518" s="26">
        <f t="shared" si="423"/>
        <v>0</v>
      </c>
      <c r="T4518" s="26">
        <f t="shared" si="424"/>
        <v>0</v>
      </c>
    </row>
    <row r="4519" spans="13:20" ht="15" x14ac:dyDescent="0.3">
      <c r="M4519" s="34">
        <v>4513.5</v>
      </c>
      <c r="N4519" s="34">
        <v>24.4</v>
      </c>
      <c r="O4519" s="32">
        <f t="shared" si="420"/>
        <v>75.92</v>
      </c>
      <c r="P4519" s="37">
        <f t="shared" si="425"/>
        <v>91.103999999999999</v>
      </c>
      <c r="Q4519" s="32">
        <f t="shared" si="421"/>
        <v>-20.92</v>
      </c>
      <c r="R4519" s="32">
        <f t="shared" si="422"/>
        <v>-36.103999999999999</v>
      </c>
      <c r="S4519" s="26">
        <f t="shared" si="423"/>
        <v>0</v>
      </c>
      <c r="T4519" s="26">
        <f t="shared" si="424"/>
        <v>0</v>
      </c>
    </row>
    <row r="4520" spans="13:20" ht="15" x14ac:dyDescent="0.3">
      <c r="M4520" s="34">
        <v>4514.5</v>
      </c>
      <c r="N4520" s="34">
        <v>22.2</v>
      </c>
      <c r="O4520" s="32">
        <f t="shared" si="420"/>
        <v>71.960000000000008</v>
      </c>
      <c r="P4520" s="37">
        <f t="shared" si="425"/>
        <v>86.352000000000004</v>
      </c>
      <c r="Q4520" s="32">
        <f t="shared" si="421"/>
        <v>-16.960000000000008</v>
      </c>
      <c r="R4520" s="32">
        <f t="shared" si="422"/>
        <v>-31.352000000000004</v>
      </c>
      <c r="S4520" s="26">
        <f t="shared" si="423"/>
        <v>0</v>
      </c>
      <c r="T4520" s="26">
        <f t="shared" si="424"/>
        <v>0</v>
      </c>
    </row>
    <row r="4521" spans="13:20" ht="15" x14ac:dyDescent="0.3">
      <c r="M4521" s="34">
        <v>4515.5</v>
      </c>
      <c r="N4521" s="34">
        <v>22.8</v>
      </c>
      <c r="O4521" s="32">
        <f t="shared" si="420"/>
        <v>73.039999999999992</v>
      </c>
      <c r="P4521" s="37">
        <f t="shared" si="425"/>
        <v>87.647999999999982</v>
      </c>
      <c r="Q4521" s="32">
        <f t="shared" si="421"/>
        <v>-18.039999999999992</v>
      </c>
      <c r="R4521" s="32">
        <f t="shared" si="422"/>
        <v>-32.647999999999982</v>
      </c>
      <c r="S4521" s="26">
        <f t="shared" si="423"/>
        <v>0</v>
      </c>
      <c r="T4521" s="26">
        <f t="shared" si="424"/>
        <v>0</v>
      </c>
    </row>
    <row r="4522" spans="13:20" ht="15" x14ac:dyDescent="0.3">
      <c r="M4522" s="34">
        <v>4516.5</v>
      </c>
      <c r="N4522" s="34">
        <v>22.8</v>
      </c>
      <c r="O4522" s="32">
        <f t="shared" si="420"/>
        <v>73.039999999999992</v>
      </c>
      <c r="P4522" s="37">
        <f t="shared" si="425"/>
        <v>87.647999999999982</v>
      </c>
      <c r="Q4522" s="32">
        <f t="shared" si="421"/>
        <v>-18.039999999999992</v>
      </c>
      <c r="R4522" s="32">
        <f t="shared" si="422"/>
        <v>-32.647999999999982</v>
      </c>
      <c r="S4522" s="26">
        <f t="shared" si="423"/>
        <v>0</v>
      </c>
      <c r="T4522" s="26">
        <f t="shared" si="424"/>
        <v>0</v>
      </c>
    </row>
    <row r="4523" spans="13:20" ht="15" x14ac:dyDescent="0.3">
      <c r="M4523" s="34">
        <v>4517.5</v>
      </c>
      <c r="N4523" s="34">
        <v>24.4</v>
      </c>
      <c r="O4523" s="32">
        <f t="shared" si="420"/>
        <v>75.92</v>
      </c>
      <c r="P4523" s="37">
        <f t="shared" si="425"/>
        <v>91.103999999999999</v>
      </c>
      <c r="Q4523" s="32">
        <f t="shared" si="421"/>
        <v>-20.92</v>
      </c>
      <c r="R4523" s="32">
        <f t="shared" si="422"/>
        <v>-36.103999999999999</v>
      </c>
      <c r="S4523" s="26">
        <f t="shared" si="423"/>
        <v>0</v>
      </c>
      <c r="T4523" s="26">
        <f t="shared" si="424"/>
        <v>0</v>
      </c>
    </row>
    <row r="4524" spans="13:20" ht="15" x14ac:dyDescent="0.3">
      <c r="M4524" s="34">
        <v>4518.5</v>
      </c>
      <c r="N4524" s="34">
        <v>26.7</v>
      </c>
      <c r="O4524" s="32">
        <f t="shared" si="420"/>
        <v>80.06</v>
      </c>
      <c r="P4524" s="37">
        <f t="shared" si="425"/>
        <v>96.072000000000003</v>
      </c>
      <c r="Q4524" s="32">
        <f t="shared" si="421"/>
        <v>-25.060000000000002</v>
      </c>
      <c r="R4524" s="32">
        <f t="shared" si="422"/>
        <v>-41.072000000000003</v>
      </c>
      <c r="S4524" s="26">
        <f t="shared" si="423"/>
        <v>0</v>
      </c>
      <c r="T4524" s="26">
        <f t="shared" si="424"/>
        <v>0</v>
      </c>
    </row>
    <row r="4525" spans="13:20" ht="15" x14ac:dyDescent="0.3">
      <c r="M4525" s="34">
        <v>4519.5</v>
      </c>
      <c r="N4525" s="34">
        <v>28.9</v>
      </c>
      <c r="O4525" s="32">
        <f t="shared" si="420"/>
        <v>84.02</v>
      </c>
      <c r="P4525" s="37">
        <f t="shared" si="425"/>
        <v>100.824</v>
      </c>
      <c r="Q4525" s="32">
        <f t="shared" si="421"/>
        <v>-29.019999999999996</v>
      </c>
      <c r="R4525" s="32">
        <f t="shared" si="422"/>
        <v>-45.823999999999998</v>
      </c>
      <c r="S4525" s="26">
        <f t="shared" si="423"/>
        <v>0</v>
      </c>
      <c r="T4525" s="26">
        <f t="shared" si="424"/>
        <v>0</v>
      </c>
    </row>
    <row r="4526" spans="13:20" ht="15" x14ac:dyDescent="0.3">
      <c r="M4526" s="34">
        <v>4520.5</v>
      </c>
      <c r="N4526" s="34">
        <v>30</v>
      </c>
      <c r="O4526" s="32">
        <f t="shared" si="420"/>
        <v>86</v>
      </c>
      <c r="P4526" s="37">
        <f t="shared" si="425"/>
        <v>103.2</v>
      </c>
      <c r="Q4526" s="32">
        <f t="shared" si="421"/>
        <v>-31</v>
      </c>
      <c r="R4526" s="32">
        <f t="shared" si="422"/>
        <v>-48.2</v>
      </c>
      <c r="S4526" s="26">
        <f t="shared" si="423"/>
        <v>0</v>
      </c>
      <c r="T4526" s="26">
        <f t="shared" si="424"/>
        <v>0</v>
      </c>
    </row>
    <row r="4527" spans="13:20" ht="15" x14ac:dyDescent="0.3">
      <c r="M4527" s="34">
        <v>4521.5</v>
      </c>
      <c r="N4527" s="34">
        <v>31.7</v>
      </c>
      <c r="O4527" s="32">
        <f t="shared" si="420"/>
        <v>89.06</v>
      </c>
      <c r="P4527" s="37">
        <f t="shared" si="425"/>
        <v>106.872</v>
      </c>
      <c r="Q4527" s="32">
        <f t="shared" si="421"/>
        <v>-34.06</v>
      </c>
      <c r="R4527" s="32">
        <f t="shared" si="422"/>
        <v>-51.872</v>
      </c>
      <c r="S4527" s="26">
        <f t="shared" si="423"/>
        <v>0</v>
      </c>
      <c r="T4527" s="26">
        <f t="shared" si="424"/>
        <v>0</v>
      </c>
    </row>
    <row r="4528" spans="13:20" ht="15" x14ac:dyDescent="0.3">
      <c r="M4528" s="34">
        <v>4522.5</v>
      </c>
      <c r="N4528" s="34">
        <v>32.200000000000003</v>
      </c>
      <c r="O4528" s="32">
        <f t="shared" si="420"/>
        <v>89.960000000000008</v>
      </c>
      <c r="P4528" s="37">
        <f t="shared" si="425"/>
        <v>107.95200000000001</v>
      </c>
      <c r="Q4528" s="32">
        <f t="shared" si="421"/>
        <v>-34.960000000000008</v>
      </c>
      <c r="R4528" s="32">
        <f t="shared" si="422"/>
        <v>-52.952000000000012</v>
      </c>
      <c r="S4528" s="26">
        <f t="shared" si="423"/>
        <v>0</v>
      </c>
      <c r="T4528" s="26">
        <f t="shared" si="424"/>
        <v>0</v>
      </c>
    </row>
    <row r="4529" spans="13:20" ht="15" x14ac:dyDescent="0.3">
      <c r="M4529" s="34">
        <v>4523.5</v>
      </c>
      <c r="N4529" s="34">
        <v>34.4</v>
      </c>
      <c r="O4529" s="32">
        <f t="shared" si="420"/>
        <v>93.92</v>
      </c>
      <c r="P4529" s="37">
        <f t="shared" si="425"/>
        <v>112.70399999999999</v>
      </c>
      <c r="Q4529" s="32">
        <f t="shared" si="421"/>
        <v>-38.92</v>
      </c>
      <c r="R4529" s="32">
        <f t="shared" si="422"/>
        <v>-57.703999999999994</v>
      </c>
      <c r="S4529" s="26">
        <f t="shared" si="423"/>
        <v>0</v>
      </c>
      <c r="T4529" s="26">
        <f t="shared" si="424"/>
        <v>0</v>
      </c>
    </row>
    <row r="4530" spans="13:20" ht="15" x14ac:dyDescent="0.3">
      <c r="M4530" s="34">
        <v>4524.5</v>
      </c>
      <c r="N4530" s="34">
        <v>35.6</v>
      </c>
      <c r="O4530" s="32">
        <f t="shared" si="420"/>
        <v>96.08</v>
      </c>
      <c r="P4530" s="37">
        <f t="shared" si="425"/>
        <v>115.29599999999999</v>
      </c>
      <c r="Q4530" s="32">
        <f t="shared" si="421"/>
        <v>-41.08</v>
      </c>
      <c r="R4530" s="32">
        <f t="shared" si="422"/>
        <v>-60.295999999999992</v>
      </c>
      <c r="S4530" s="26">
        <f t="shared" si="423"/>
        <v>0</v>
      </c>
      <c r="T4530" s="26">
        <f t="shared" si="424"/>
        <v>0</v>
      </c>
    </row>
    <row r="4531" spans="13:20" ht="15" x14ac:dyDescent="0.3">
      <c r="M4531" s="34">
        <v>4525.5</v>
      </c>
      <c r="N4531" s="34">
        <v>36.1</v>
      </c>
      <c r="O4531" s="32">
        <f t="shared" si="420"/>
        <v>96.98</v>
      </c>
      <c r="P4531" s="37">
        <f t="shared" si="425"/>
        <v>116.376</v>
      </c>
      <c r="Q4531" s="32">
        <f t="shared" si="421"/>
        <v>-41.980000000000004</v>
      </c>
      <c r="R4531" s="32">
        <f t="shared" si="422"/>
        <v>-61.376000000000005</v>
      </c>
      <c r="S4531" s="26">
        <f t="shared" si="423"/>
        <v>0</v>
      </c>
      <c r="T4531" s="26">
        <f t="shared" si="424"/>
        <v>0</v>
      </c>
    </row>
    <row r="4532" spans="13:20" ht="15" x14ac:dyDescent="0.3">
      <c r="M4532" s="34">
        <v>4526.5</v>
      </c>
      <c r="N4532" s="34">
        <v>36.1</v>
      </c>
      <c r="O4532" s="32">
        <f t="shared" si="420"/>
        <v>96.98</v>
      </c>
      <c r="P4532" s="37">
        <f t="shared" si="425"/>
        <v>116.376</v>
      </c>
      <c r="Q4532" s="32">
        <f t="shared" si="421"/>
        <v>-41.980000000000004</v>
      </c>
      <c r="R4532" s="32">
        <f t="shared" si="422"/>
        <v>-61.376000000000005</v>
      </c>
      <c r="S4532" s="26">
        <f t="shared" si="423"/>
        <v>0</v>
      </c>
      <c r="T4532" s="26">
        <f t="shared" si="424"/>
        <v>0</v>
      </c>
    </row>
    <row r="4533" spans="13:20" ht="15" x14ac:dyDescent="0.3">
      <c r="M4533" s="34">
        <v>4527.5</v>
      </c>
      <c r="N4533" s="34">
        <v>35.6</v>
      </c>
      <c r="O4533" s="32">
        <f t="shared" si="420"/>
        <v>96.08</v>
      </c>
      <c r="P4533" s="37">
        <f t="shared" si="425"/>
        <v>115.29599999999999</v>
      </c>
      <c r="Q4533" s="32">
        <f t="shared" si="421"/>
        <v>-41.08</v>
      </c>
      <c r="R4533" s="32">
        <f t="shared" si="422"/>
        <v>-60.295999999999992</v>
      </c>
      <c r="S4533" s="26">
        <f t="shared" si="423"/>
        <v>0</v>
      </c>
      <c r="T4533" s="26">
        <f t="shared" si="424"/>
        <v>0</v>
      </c>
    </row>
    <row r="4534" spans="13:20" ht="15" x14ac:dyDescent="0.3">
      <c r="M4534" s="34">
        <v>4528.5</v>
      </c>
      <c r="N4534" s="34">
        <v>35</v>
      </c>
      <c r="O4534" s="32">
        <f t="shared" si="420"/>
        <v>95</v>
      </c>
      <c r="P4534" s="37">
        <f t="shared" si="425"/>
        <v>114</v>
      </c>
      <c r="Q4534" s="32">
        <f t="shared" si="421"/>
        <v>-40</v>
      </c>
      <c r="R4534" s="32">
        <f t="shared" si="422"/>
        <v>-59</v>
      </c>
      <c r="S4534" s="26">
        <f t="shared" si="423"/>
        <v>0</v>
      </c>
      <c r="T4534" s="26">
        <f t="shared" si="424"/>
        <v>0</v>
      </c>
    </row>
    <row r="4535" spans="13:20" ht="15" x14ac:dyDescent="0.3">
      <c r="M4535" s="34">
        <v>4529.5</v>
      </c>
      <c r="N4535" s="34">
        <v>35</v>
      </c>
      <c r="O4535" s="32">
        <f t="shared" si="420"/>
        <v>95</v>
      </c>
      <c r="P4535" s="37">
        <f t="shared" si="425"/>
        <v>114</v>
      </c>
      <c r="Q4535" s="32">
        <f t="shared" si="421"/>
        <v>-40</v>
      </c>
      <c r="R4535" s="32">
        <f t="shared" si="422"/>
        <v>-59</v>
      </c>
      <c r="S4535" s="26">
        <f t="shared" si="423"/>
        <v>0</v>
      </c>
      <c r="T4535" s="26">
        <f t="shared" si="424"/>
        <v>0</v>
      </c>
    </row>
    <row r="4536" spans="13:20" ht="15" x14ac:dyDescent="0.3">
      <c r="M4536" s="34">
        <v>4530.5</v>
      </c>
      <c r="N4536" s="34">
        <v>33.299999999999997</v>
      </c>
      <c r="O4536" s="32">
        <f t="shared" si="420"/>
        <v>91.94</v>
      </c>
      <c r="P4536" s="37">
        <f t="shared" si="425"/>
        <v>110.32799999999999</v>
      </c>
      <c r="Q4536" s="32">
        <f t="shared" si="421"/>
        <v>-36.94</v>
      </c>
      <c r="R4536" s="32">
        <f t="shared" si="422"/>
        <v>-55.327999999999989</v>
      </c>
      <c r="S4536" s="26">
        <f t="shared" si="423"/>
        <v>0</v>
      </c>
      <c r="T4536" s="26">
        <f t="shared" si="424"/>
        <v>0</v>
      </c>
    </row>
    <row r="4537" spans="13:20" ht="15" x14ac:dyDescent="0.3">
      <c r="M4537" s="34">
        <v>4531.5</v>
      </c>
      <c r="N4537" s="34">
        <v>32.200000000000003</v>
      </c>
      <c r="O4537" s="32">
        <f t="shared" si="420"/>
        <v>89.960000000000008</v>
      </c>
      <c r="P4537" s="37">
        <f t="shared" si="425"/>
        <v>107.95200000000001</v>
      </c>
      <c r="Q4537" s="32">
        <f t="shared" si="421"/>
        <v>-34.960000000000008</v>
      </c>
      <c r="R4537" s="32">
        <f t="shared" si="422"/>
        <v>-52.952000000000012</v>
      </c>
      <c r="S4537" s="26">
        <f t="shared" si="423"/>
        <v>0</v>
      </c>
      <c r="T4537" s="26">
        <f t="shared" si="424"/>
        <v>0</v>
      </c>
    </row>
    <row r="4538" spans="13:20" ht="15" x14ac:dyDescent="0.3">
      <c r="M4538" s="34">
        <v>4532.5</v>
      </c>
      <c r="N4538" s="34">
        <v>30.6</v>
      </c>
      <c r="O4538" s="32">
        <f t="shared" si="420"/>
        <v>87.080000000000013</v>
      </c>
      <c r="P4538" s="37">
        <f t="shared" si="425"/>
        <v>104.49600000000001</v>
      </c>
      <c r="Q4538" s="32">
        <f t="shared" si="421"/>
        <v>-32.080000000000013</v>
      </c>
      <c r="R4538" s="32">
        <f t="shared" si="422"/>
        <v>-49.496000000000009</v>
      </c>
      <c r="S4538" s="26">
        <f t="shared" si="423"/>
        <v>0</v>
      </c>
      <c r="T4538" s="26">
        <f t="shared" si="424"/>
        <v>0</v>
      </c>
    </row>
    <row r="4539" spans="13:20" ht="15" x14ac:dyDescent="0.3">
      <c r="M4539" s="34">
        <v>4533.5</v>
      </c>
      <c r="N4539" s="34">
        <v>29.4</v>
      </c>
      <c r="O4539" s="32">
        <f t="shared" si="420"/>
        <v>84.92</v>
      </c>
      <c r="P4539" s="37">
        <f t="shared" si="425"/>
        <v>101.904</v>
      </c>
      <c r="Q4539" s="32">
        <f t="shared" si="421"/>
        <v>-29.92</v>
      </c>
      <c r="R4539" s="32">
        <f t="shared" si="422"/>
        <v>-46.903999999999996</v>
      </c>
      <c r="S4539" s="26">
        <f t="shared" si="423"/>
        <v>0</v>
      </c>
      <c r="T4539" s="26">
        <f t="shared" si="424"/>
        <v>0</v>
      </c>
    </row>
    <row r="4540" spans="13:20" ht="15" x14ac:dyDescent="0.3">
      <c r="M4540" s="34">
        <v>4534.5</v>
      </c>
      <c r="N4540" s="34">
        <v>29.4</v>
      </c>
      <c r="O4540" s="32">
        <f t="shared" si="420"/>
        <v>84.92</v>
      </c>
      <c r="P4540" s="37">
        <f t="shared" si="425"/>
        <v>101.904</v>
      </c>
      <c r="Q4540" s="32">
        <f t="shared" si="421"/>
        <v>-29.92</v>
      </c>
      <c r="R4540" s="32">
        <f t="shared" si="422"/>
        <v>-46.903999999999996</v>
      </c>
      <c r="S4540" s="26">
        <f t="shared" si="423"/>
        <v>0</v>
      </c>
      <c r="T4540" s="26">
        <f t="shared" si="424"/>
        <v>0</v>
      </c>
    </row>
    <row r="4541" spans="13:20" ht="15" x14ac:dyDescent="0.3">
      <c r="M4541" s="34">
        <v>4535.5</v>
      </c>
      <c r="N4541" s="34">
        <v>29.4</v>
      </c>
      <c r="O4541" s="32">
        <f t="shared" si="420"/>
        <v>84.92</v>
      </c>
      <c r="P4541" s="37">
        <f t="shared" si="425"/>
        <v>101.904</v>
      </c>
      <c r="Q4541" s="32">
        <f t="shared" si="421"/>
        <v>-29.92</v>
      </c>
      <c r="R4541" s="32">
        <f t="shared" si="422"/>
        <v>-46.903999999999996</v>
      </c>
      <c r="S4541" s="26">
        <f t="shared" si="423"/>
        <v>0</v>
      </c>
      <c r="T4541" s="26">
        <f t="shared" si="424"/>
        <v>0</v>
      </c>
    </row>
    <row r="4542" spans="13:20" ht="15" x14ac:dyDescent="0.3">
      <c r="M4542" s="34">
        <v>4536.5</v>
      </c>
      <c r="N4542" s="34">
        <v>27.8</v>
      </c>
      <c r="O4542" s="32">
        <f t="shared" si="420"/>
        <v>82.039999999999992</v>
      </c>
      <c r="P4542" s="37">
        <f t="shared" si="425"/>
        <v>98.447999999999993</v>
      </c>
      <c r="Q4542" s="32">
        <f t="shared" si="421"/>
        <v>-27.039999999999992</v>
      </c>
      <c r="R4542" s="32">
        <f t="shared" si="422"/>
        <v>-43.447999999999993</v>
      </c>
      <c r="S4542" s="26">
        <f t="shared" si="423"/>
        <v>0</v>
      </c>
      <c r="T4542" s="26">
        <f t="shared" si="424"/>
        <v>0</v>
      </c>
    </row>
    <row r="4543" spans="13:20" ht="15" x14ac:dyDescent="0.3">
      <c r="M4543" s="34">
        <v>4537.5</v>
      </c>
      <c r="N4543" s="34">
        <v>27.8</v>
      </c>
      <c r="O4543" s="32">
        <f t="shared" si="420"/>
        <v>82.039999999999992</v>
      </c>
      <c r="P4543" s="37">
        <f t="shared" si="425"/>
        <v>98.447999999999993</v>
      </c>
      <c r="Q4543" s="32">
        <f t="shared" si="421"/>
        <v>-27.039999999999992</v>
      </c>
      <c r="R4543" s="32">
        <f t="shared" si="422"/>
        <v>-43.447999999999993</v>
      </c>
      <c r="S4543" s="26">
        <f t="shared" si="423"/>
        <v>0</v>
      </c>
      <c r="T4543" s="26">
        <f t="shared" si="424"/>
        <v>0</v>
      </c>
    </row>
    <row r="4544" spans="13:20" ht="15" x14ac:dyDescent="0.3">
      <c r="M4544" s="34">
        <v>4538.5</v>
      </c>
      <c r="N4544" s="34">
        <v>27.2</v>
      </c>
      <c r="O4544" s="32">
        <f t="shared" si="420"/>
        <v>80.960000000000008</v>
      </c>
      <c r="P4544" s="37">
        <f t="shared" si="425"/>
        <v>97.152000000000001</v>
      </c>
      <c r="Q4544" s="32">
        <f t="shared" si="421"/>
        <v>-25.960000000000008</v>
      </c>
      <c r="R4544" s="32">
        <f t="shared" si="422"/>
        <v>-42.152000000000001</v>
      </c>
      <c r="S4544" s="26">
        <f t="shared" si="423"/>
        <v>0</v>
      </c>
      <c r="T4544" s="26">
        <f t="shared" si="424"/>
        <v>0</v>
      </c>
    </row>
    <row r="4545" spans="13:20" ht="15" x14ac:dyDescent="0.3">
      <c r="M4545" s="34">
        <v>4539.5</v>
      </c>
      <c r="N4545" s="34">
        <v>26.7</v>
      </c>
      <c r="O4545" s="32">
        <f t="shared" si="420"/>
        <v>80.06</v>
      </c>
      <c r="P4545" s="37">
        <f t="shared" si="425"/>
        <v>96.072000000000003</v>
      </c>
      <c r="Q4545" s="32">
        <f t="shared" si="421"/>
        <v>-25.060000000000002</v>
      </c>
      <c r="R4545" s="32">
        <f t="shared" si="422"/>
        <v>-41.072000000000003</v>
      </c>
      <c r="S4545" s="26">
        <f t="shared" si="423"/>
        <v>0</v>
      </c>
      <c r="T4545" s="26">
        <f t="shared" si="424"/>
        <v>0</v>
      </c>
    </row>
    <row r="4546" spans="13:20" ht="15" x14ac:dyDescent="0.3">
      <c r="M4546" s="34">
        <v>4540.5</v>
      </c>
      <c r="N4546" s="34">
        <v>26.1</v>
      </c>
      <c r="O4546" s="32">
        <f t="shared" si="420"/>
        <v>78.98</v>
      </c>
      <c r="P4546" s="37">
        <f t="shared" si="425"/>
        <v>94.775999999999996</v>
      </c>
      <c r="Q4546" s="32">
        <f t="shared" si="421"/>
        <v>-23.980000000000004</v>
      </c>
      <c r="R4546" s="32">
        <f t="shared" si="422"/>
        <v>-39.775999999999996</v>
      </c>
      <c r="S4546" s="26">
        <f t="shared" si="423"/>
        <v>0</v>
      </c>
      <c r="T4546" s="26">
        <f t="shared" si="424"/>
        <v>0</v>
      </c>
    </row>
    <row r="4547" spans="13:20" ht="15" x14ac:dyDescent="0.3">
      <c r="M4547" s="34">
        <v>4541.5</v>
      </c>
      <c r="N4547" s="34">
        <v>26.7</v>
      </c>
      <c r="O4547" s="32">
        <f t="shared" si="420"/>
        <v>80.06</v>
      </c>
      <c r="P4547" s="37">
        <f t="shared" si="425"/>
        <v>96.072000000000003</v>
      </c>
      <c r="Q4547" s="32">
        <f t="shared" si="421"/>
        <v>-25.060000000000002</v>
      </c>
      <c r="R4547" s="32">
        <f t="shared" si="422"/>
        <v>-41.072000000000003</v>
      </c>
      <c r="S4547" s="26">
        <f t="shared" si="423"/>
        <v>0</v>
      </c>
      <c r="T4547" s="26">
        <f t="shared" si="424"/>
        <v>0</v>
      </c>
    </row>
    <row r="4548" spans="13:20" ht="15" x14ac:dyDescent="0.3">
      <c r="M4548" s="34">
        <v>4542.5</v>
      </c>
      <c r="N4548" s="34">
        <v>28.3</v>
      </c>
      <c r="O4548" s="32">
        <f t="shared" si="420"/>
        <v>82.94</v>
      </c>
      <c r="P4548" s="37">
        <f t="shared" si="425"/>
        <v>99.527999999999992</v>
      </c>
      <c r="Q4548" s="32">
        <f t="shared" si="421"/>
        <v>-27.939999999999998</v>
      </c>
      <c r="R4548" s="32">
        <f t="shared" si="422"/>
        <v>-44.527999999999992</v>
      </c>
      <c r="S4548" s="26">
        <f t="shared" si="423"/>
        <v>0</v>
      </c>
      <c r="T4548" s="26">
        <f t="shared" si="424"/>
        <v>0</v>
      </c>
    </row>
    <row r="4549" spans="13:20" ht="15" x14ac:dyDescent="0.3">
      <c r="M4549" s="34">
        <v>4543.5</v>
      </c>
      <c r="N4549" s="34">
        <v>27.8</v>
      </c>
      <c r="O4549" s="32">
        <f t="shared" si="420"/>
        <v>82.039999999999992</v>
      </c>
      <c r="P4549" s="37">
        <f t="shared" si="425"/>
        <v>98.447999999999993</v>
      </c>
      <c r="Q4549" s="32">
        <f t="shared" si="421"/>
        <v>-27.039999999999992</v>
      </c>
      <c r="R4549" s="32">
        <f t="shared" si="422"/>
        <v>-43.447999999999993</v>
      </c>
      <c r="S4549" s="26">
        <f t="shared" si="423"/>
        <v>0</v>
      </c>
      <c r="T4549" s="26">
        <f t="shared" si="424"/>
        <v>0</v>
      </c>
    </row>
    <row r="4550" spans="13:20" ht="15" x14ac:dyDescent="0.3">
      <c r="M4550" s="34">
        <v>4544.5</v>
      </c>
      <c r="N4550" s="34">
        <v>31.1</v>
      </c>
      <c r="O4550" s="32">
        <f t="shared" ref="O4550:O4613" si="426">CONVERT(N4550,"C","F")</f>
        <v>87.98</v>
      </c>
      <c r="P4550" s="37">
        <f t="shared" si="425"/>
        <v>105.57600000000001</v>
      </c>
      <c r="Q4550" s="32">
        <f t="shared" ref="Q4550:Q4613" si="427">$L$3-O4550</f>
        <v>-32.980000000000004</v>
      </c>
      <c r="R4550" s="32">
        <f t="shared" ref="R4550:R4613" si="428">$L$3-P4550</f>
        <v>-50.576000000000008</v>
      </c>
      <c r="S4550" s="26">
        <f t="shared" ref="S4550:S4613" si="429">IF(O4550&lt;=$L$3, 1, 0)</f>
        <v>0</v>
      </c>
      <c r="T4550" s="26">
        <f t="shared" ref="T4550:T4613" si="430">IF(P4550&lt;=$L$3, 1, 0)</f>
        <v>0</v>
      </c>
    </row>
    <row r="4551" spans="13:20" ht="15" x14ac:dyDescent="0.3">
      <c r="M4551" s="34">
        <v>4545.5</v>
      </c>
      <c r="N4551" s="34">
        <v>32.200000000000003</v>
      </c>
      <c r="O4551" s="32">
        <f t="shared" si="426"/>
        <v>89.960000000000008</v>
      </c>
      <c r="P4551" s="37">
        <f t="shared" ref="P4551:P4614" si="431">O4551*1.2</f>
        <v>107.95200000000001</v>
      </c>
      <c r="Q4551" s="32">
        <f t="shared" si="427"/>
        <v>-34.960000000000008</v>
      </c>
      <c r="R4551" s="32">
        <f t="shared" si="428"/>
        <v>-52.952000000000012</v>
      </c>
      <c r="S4551" s="26">
        <f t="shared" si="429"/>
        <v>0</v>
      </c>
      <c r="T4551" s="26">
        <f t="shared" si="430"/>
        <v>0</v>
      </c>
    </row>
    <row r="4552" spans="13:20" ht="15" x14ac:dyDescent="0.3">
      <c r="M4552" s="34">
        <v>4546.5</v>
      </c>
      <c r="N4552" s="34">
        <v>33.9</v>
      </c>
      <c r="O4552" s="32">
        <f t="shared" si="426"/>
        <v>93.02</v>
      </c>
      <c r="P4552" s="37">
        <f t="shared" si="431"/>
        <v>111.624</v>
      </c>
      <c r="Q4552" s="32">
        <f t="shared" si="427"/>
        <v>-38.019999999999996</v>
      </c>
      <c r="R4552" s="32">
        <f t="shared" si="428"/>
        <v>-56.623999999999995</v>
      </c>
      <c r="S4552" s="26">
        <f t="shared" si="429"/>
        <v>0</v>
      </c>
      <c r="T4552" s="26">
        <f t="shared" si="430"/>
        <v>0</v>
      </c>
    </row>
    <row r="4553" spans="13:20" ht="15" x14ac:dyDescent="0.3">
      <c r="M4553" s="34">
        <v>4547.5</v>
      </c>
      <c r="N4553" s="34">
        <v>34.4</v>
      </c>
      <c r="O4553" s="32">
        <f t="shared" si="426"/>
        <v>93.92</v>
      </c>
      <c r="P4553" s="37">
        <f t="shared" si="431"/>
        <v>112.70399999999999</v>
      </c>
      <c r="Q4553" s="32">
        <f t="shared" si="427"/>
        <v>-38.92</v>
      </c>
      <c r="R4553" s="32">
        <f t="shared" si="428"/>
        <v>-57.703999999999994</v>
      </c>
      <c r="S4553" s="26">
        <f t="shared" si="429"/>
        <v>0</v>
      </c>
      <c r="T4553" s="26">
        <f t="shared" si="430"/>
        <v>0</v>
      </c>
    </row>
    <row r="4554" spans="13:20" ht="15" x14ac:dyDescent="0.3">
      <c r="M4554" s="34">
        <v>4548.5</v>
      </c>
      <c r="N4554" s="34">
        <v>36.1</v>
      </c>
      <c r="O4554" s="32">
        <f t="shared" si="426"/>
        <v>96.98</v>
      </c>
      <c r="P4554" s="37">
        <f t="shared" si="431"/>
        <v>116.376</v>
      </c>
      <c r="Q4554" s="32">
        <f t="shared" si="427"/>
        <v>-41.980000000000004</v>
      </c>
      <c r="R4554" s="32">
        <f t="shared" si="428"/>
        <v>-61.376000000000005</v>
      </c>
      <c r="S4554" s="26">
        <f t="shared" si="429"/>
        <v>0</v>
      </c>
      <c r="T4554" s="26">
        <f t="shared" si="430"/>
        <v>0</v>
      </c>
    </row>
    <row r="4555" spans="13:20" ht="15" x14ac:dyDescent="0.3">
      <c r="M4555" s="34">
        <v>4549.5</v>
      </c>
      <c r="N4555" s="34">
        <v>36.700000000000003</v>
      </c>
      <c r="O4555" s="32">
        <f t="shared" si="426"/>
        <v>98.06</v>
      </c>
      <c r="P4555" s="37">
        <f t="shared" si="431"/>
        <v>117.672</v>
      </c>
      <c r="Q4555" s="32">
        <f t="shared" si="427"/>
        <v>-43.06</v>
      </c>
      <c r="R4555" s="32">
        <f t="shared" si="428"/>
        <v>-62.671999999999997</v>
      </c>
      <c r="S4555" s="26">
        <f t="shared" si="429"/>
        <v>0</v>
      </c>
      <c r="T4555" s="26">
        <f t="shared" si="430"/>
        <v>0</v>
      </c>
    </row>
    <row r="4556" spans="13:20" ht="15" x14ac:dyDescent="0.3">
      <c r="M4556" s="34">
        <v>4550.5</v>
      </c>
      <c r="N4556" s="34">
        <v>37.200000000000003</v>
      </c>
      <c r="O4556" s="32">
        <f t="shared" si="426"/>
        <v>98.960000000000008</v>
      </c>
      <c r="P4556" s="37">
        <f t="shared" si="431"/>
        <v>118.75200000000001</v>
      </c>
      <c r="Q4556" s="32">
        <f t="shared" si="427"/>
        <v>-43.960000000000008</v>
      </c>
      <c r="R4556" s="32">
        <f t="shared" si="428"/>
        <v>-63.75200000000001</v>
      </c>
      <c r="S4556" s="26">
        <f t="shared" si="429"/>
        <v>0</v>
      </c>
      <c r="T4556" s="26">
        <f t="shared" si="430"/>
        <v>0</v>
      </c>
    </row>
    <row r="4557" spans="13:20" ht="15" x14ac:dyDescent="0.3">
      <c r="M4557" s="34">
        <v>4551.5</v>
      </c>
      <c r="N4557" s="34">
        <v>36.1</v>
      </c>
      <c r="O4557" s="32">
        <f t="shared" si="426"/>
        <v>96.98</v>
      </c>
      <c r="P4557" s="37">
        <f t="shared" si="431"/>
        <v>116.376</v>
      </c>
      <c r="Q4557" s="32">
        <f t="shared" si="427"/>
        <v>-41.980000000000004</v>
      </c>
      <c r="R4557" s="32">
        <f t="shared" si="428"/>
        <v>-61.376000000000005</v>
      </c>
      <c r="S4557" s="26">
        <f t="shared" si="429"/>
        <v>0</v>
      </c>
      <c r="T4557" s="26">
        <f t="shared" si="430"/>
        <v>0</v>
      </c>
    </row>
    <row r="4558" spans="13:20" ht="15" x14ac:dyDescent="0.3">
      <c r="M4558" s="34">
        <v>4552.5</v>
      </c>
      <c r="N4558" s="34">
        <v>35.6</v>
      </c>
      <c r="O4558" s="32">
        <f t="shared" si="426"/>
        <v>96.08</v>
      </c>
      <c r="P4558" s="37">
        <f t="shared" si="431"/>
        <v>115.29599999999999</v>
      </c>
      <c r="Q4558" s="32">
        <f t="shared" si="427"/>
        <v>-41.08</v>
      </c>
      <c r="R4558" s="32">
        <f t="shared" si="428"/>
        <v>-60.295999999999992</v>
      </c>
      <c r="S4558" s="26">
        <f t="shared" si="429"/>
        <v>0</v>
      </c>
      <c r="T4558" s="26">
        <f t="shared" si="430"/>
        <v>0</v>
      </c>
    </row>
    <row r="4559" spans="13:20" ht="15" x14ac:dyDescent="0.3">
      <c r="M4559" s="34">
        <v>4553.5</v>
      </c>
      <c r="N4559" s="34">
        <v>34.4</v>
      </c>
      <c r="O4559" s="32">
        <f t="shared" si="426"/>
        <v>93.92</v>
      </c>
      <c r="P4559" s="37">
        <f t="shared" si="431"/>
        <v>112.70399999999999</v>
      </c>
      <c r="Q4559" s="32">
        <f t="shared" si="427"/>
        <v>-38.92</v>
      </c>
      <c r="R4559" s="32">
        <f t="shared" si="428"/>
        <v>-57.703999999999994</v>
      </c>
      <c r="S4559" s="26">
        <f t="shared" si="429"/>
        <v>0</v>
      </c>
      <c r="T4559" s="26">
        <f t="shared" si="430"/>
        <v>0</v>
      </c>
    </row>
    <row r="4560" spans="13:20" ht="15" x14ac:dyDescent="0.3">
      <c r="M4560" s="34">
        <v>4554.5</v>
      </c>
      <c r="N4560" s="34">
        <v>33.9</v>
      </c>
      <c r="O4560" s="32">
        <f t="shared" si="426"/>
        <v>93.02</v>
      </c>
      <c r="P4560" s="37">
        <f t="shared" si="431"/>
        <v>111.624</v>
      </c>
      <c r="Q4560" s="32">
        <f t="shared" si="427"/>
        <v>-38.019999999999996</v>
      </c>
      <c r="R4560" s="32">
        <f t="shared" si="428"/>
        <v>-56.623999999999995</v>
      </c>
      <c r="S4560" s="26">
        <f t="shared" si="429"/>
        <v>0</v>
      </c>
      <c r="T4560" s="26">
        <f t="shared" si="430"/>
        <v>0</v>
      </c>
    </row>
    <row r="4561" spans="13:20" ht="15" x14ac:dyDescent="0.3">
      <c r="M4561" s="34">
        <v>4555.5</v>
      </c>
      <c r="N4561" s="34">
        <v>32.799999999999997</v>
      </c>
      <c r="O4561" s="32">
        <f t="shared" si="426"/>
        <v>91.039999999999992</v>
      </c>
      <c r="P4561" s="37">
        <f t="shared" si="431"/>
        <v>109.24799999999999</v>
      </c>
      <c r="Q4561" s="32">
        <f t="shared" si="427"/>
        <v>-36.039999999999992</v>
      </c>
      <c r="R4561" s="32">
        <f t="shared" si="428"/>
        <v>-54.24799999999999</v>
      </c>
      <c r="S4561" s="26">
        <f t="shared" si="429"/>
        <v>0</v>
      </c>
      <c r="T4561" s="26">
        <f t="shared" si="430"/>
        <v>0</v>
      </c>
    </row>
    <row r="4562" spans="13:20" ht="15" x14ac:dyDescent="0.3">
      <c r="M4562" s="34">
        <v>4556.5</v>
      </c>
      <c r="N4562" s="34">
        <v>31.1</v>
      </c>
      <c r="O4562" s="32">
        <f t="shared" si="426"/>
        <v>87.98</v>
      </c>
      <c r="P4562" s="37">
        <f t="shared" si="431"/>
        <v>105.57600000000001</v>
      </c>
      <c r="Q4562" s="32">
        <f t="shared" si="427"/>
        <v>-32.980000000000004</v>
      </c>
      <c r="R4562" s="32">
        <f t="shared" si="428"/>
        <v>-50.576000000000008</v>
      </c>
      <c r="S4562" s="26">
        <f t="shared" si="429"/>
        <v>0</v>
      </c>
      <c r="T4562" s="26">
        <f t="shared" si="430"/>
        <v>0</v>
      </c>
    </row>
    <row r="4563" spans="13:20" ht="15" x14ac:dyDescent="0.3">
      <c r="M4563" s="34">
        <v>4557.5</v>
      </c>
      <c r="N4563" s="34">
        <v>25</v>
      </c>
      <c r="O4563" s="32">
        <f t="shared" si="426"/>
        <v>77</v>
      </c>
      <c r="P4563" s="37">
        <f t="shared" si="431"/>
        <v>92.399999999999991</v>
      </c>
      <c r="Q4563" s="32">
        <f t="shared" si="427"/>
        <v>-22</v>
      </c>
      <c r="R4563" s="32">
        <f t="shared" si="428"/>
        <v>-37.399999999999991</v>
      </c>
      <c r="S4563" s="26">
        <f t="shared" si="429"/>
        <v>0</v>
      </c>
      <c r="T4563" s="26">
        <f t="shared" si="430"/>
        <v>0</v>
      </c>
    </row>
    <row r="4564" spans="13:20" ht="15" x14ac:dyDescent="0.3">
      <c r="M4564" s="34">
        <v>4558.5</v>
      </c>
      <c r="N4564" s="34">
        <v>25</v>
      </c>
      <c r="O4564" s="32">
        <f t="shared" si="426"/>
        <v>77</v>
      </c>
      <c r="P4564" s="37">
        <f t="shared" si="431"/>
        <v>92.399999999999991</v>
      </c>
      <c r="Q4564" s="32">
        <f t="shared" si="427"/>
        <v>-22</v>
      </c>
      <c r="R4564" s="32">
        <f t="shared" si="428"/>
        <v>-37.399999999999991</v>
      </c>
      <c r="S4564" s="26">
        <f t="shared" si="429"/>
        <v>0</v>
      </c>
      <c r="T4564" s="26">
        <f t="shared" si="430"/>
        <v>0</v>
      </c>
    </row>
    <row r="4565" spans="13:20" ht="15" x14ac:dyDescent="0.3">
      <c r="M4565" s="34">
        <v>4559.5</v>
      </c>
      <c r="N4565" s="34">
        <v>26.7</v>
      </c>
      <c r="O4565" s="32">
        <f t="shared" si="426"/>
        <v>80.06</v>
      </c>
      <c r="P4565" s="37">
        <f t="shared" si="431"/>
        <v>96.072000000000003</v>
      </c>
      <c r="Q4565" s="32">
        <f t="shared" si="427"/>
        <v>-25.060000000000002</v>
      </c>
      <c r="R4565" s="32">
        <f t="shared" si="428"/>
        <v>-41.072000000000003</v>
      </c>
      <c r="S4565" s="26">
        <f t="shared" si="429"/>
        <v>0</v>
      </c>
      <c r="T4565" s="26">
        <f t="shared" si="430"/>
        <v>0</v>
      </c>
    </row>
    <row r="4566" spans="13:20" ht="15" x14ac:dyDescent="0.3">
      <c r="M4566" s="34">
        <v>4560.5</v>
      </c>
      <c r="N4566" s="34">
        <v>26.7</v>
      </c>
      <c r="O4566" s="32">
        <f t="shared" si="426"/>
        <v>80.06</v>
      </c>
      <c r="P4566" s="37">
        <f t="shared" si="431"/>
        <v>96.072000000000003</v>
      </c>
      <c r="Q4566" s="32">
        <f t="shared" si="427"/>
        <v>-25.060000000000002</v>
      </c>
      <c r="R4566" s="32">
        <f t="shared" si="428"/>
        <v>-41.072000000000003</v>
      </c>
      <c r="S4566" s="26">
        <f t="shared" si="429"/>
        <v>0</v>
      </c>
      <c r="T4566" s="26">
        <f t="shared" si="430"/>
        <v>0</v>
      </c>
    </row>
    <row r="4567" spans="13:20" ht="15" x14ac:dyDescent="0.3">
      <c r="M4567" s="34">
        <v>4561.5</v>
      </c>
      <c r="N4567" s="34">
        <v>26.7</v>
      </c>
      <c r="O4567" s="32">
        <f t="shared" si="426"/>
        <v>80.06</v>
      </c>
      <c r="P4567" s="37">
        <f t="shared" si="431"/>
        <v>96.072000000000003</v>
      </c>
      <c r="Q4567" s="32">
        <f t="shared" si="427"/>
        <v>-25.060000000000002</v>
      </c>
      <c r="R4567" s="32">
        <f t="shared" si="428"/>
        <v>-41.072000000000003</v>
      </c>
      <c r="S4567" s="26">
        <f t="shared" si="429"/>
        <v>0</v>
      </c>
      <c r="T4567" s="26">
        <f t="shared" si="430"/>
        <v>0</v>
      </c>
    </row>
    <row r="4568" spans="13:20" ht="15" x14ac:dyDescent="0.3">
      <c r="M4568" s="34">
        <v>4562.5</v>
      </c>
      <c r="N4568" s="34">
        <v>26.1</v>
      </c>
      <c r="O4568" s="32">
        <f t="shared" si="426"/>
        <v>78.98</v>
      </c>
      <c r="P4568" s="37">
        <f t="shared" si="431"/>
        <v>94.775999999999996</v>
      </c>
      <c r="Q4568" s="32">
        <f t="shared" si="427"/>
        <v>-23.980000000000004</v>
      </c>
      <c r="R4568" s="32">
        <f t="shared" si="428"/>
        <v>-39.775999999999996</v>
      </c>
      <c r="S4568" s="26">
        <f t="shared" si="429"/>
        <v>0</v>
      </c>
      <c r="T4568" s="26">
        <f t="shared" si="430"/>
        <v>0</v>
      </c>
    </row>
    <row r="4569" spans="13:20" ht="15" x14ac:dyDescent="0.3">
      <c r="M4569" s="34">
        <v>4563.5</v>
      </c>
      <c r="N4569" s="34">
        <v>24.4</v>
      </c>
      <c r="O4569" s="32">
        <f t="shared" si="426"/>
        <v>75.92</v>
      </c>
      <c r="P4569" s="37">
        <f t="shared" si="431"/>
        <v>91.103999999999999</v>
      </c>
      <c r="Q4569" s="32">
        <f t="shared" si="427"/>
        <v>-20.92</v>
      </c>
      <c r="R4569" s="32">
        <f t="shared" si="428"/>
        <v>-36.103999999999999</v>
      </c>
      <c r="S4569" s="26">
        <f t="shared" si="429"/>
        <v>0</v>
      </c>
      <c r="T4569" s="26">
        <f t="shared" si="430"/>
        <v>0</v>
      </c>
    </row>
    <row r="4570" spans="13:20" ht="15" x14ac:dyDescent="0.3">
      <c r="M4570" s="34">
        <v>4564.5</v>
      </c>
      <c r="N4570" s="34">
        <v>24.4</v>
      </c>
      <c r="O4570" s="32">
        <f t="shared" si="426"/>
        <v>75.92</v>
      </c>
      <c r="P4570" s="37">
        <f t="shared" si="431"/>
        <v>91.103999999999999</v>
      </c>
      <c r="Q4570" s="32">
        <f t="shared" si="427"/>
        <v>-20.92</v>
      </c>
      <c r="R4570" s="32">
        <f t="shared" si="428"/>
        <v>-36.103999999999999</v>
      </c>
      <c r="S4570" s="26">
        <f t="shared" si="429"/>
        <v>0</v>
      </c>
      <c r="T4570" s="26">
        <f t="shared" si="430"/>
        <v>0</v>
      </c>
    </row>
    <row r="4571" spans="13:20" ht="15" x14ac:dyDescent="0.3">
      <c r="M4571" s="34">
        <v>4565.5</v>
      </c>
      <c r="N4571" s="34">
        <v>25</v>
      </c>
      <c r="O4571" s="32">
        <f t="shared" si="426"/>
        <v>77</v>
      </c>
      <c r="P4571" s="37">
        <f t="shared" si="431"/>
        <v>92.399999999999991</v>
      </c>
      <c r="Q4571" s="32">
        <f t="shared" si="427"/>
        <v>-22</v>
      </c>
      <c r="R4571" s="32">
        <f t="shared" si="428"/>
        <v>-37.399999999999991</v>
      </c>
      <c r="S4571" s="26">
        <f t="shared" si="429"/>
        <v>0</v>
      </c>
      <c r="T4571" s="26">
        <f t="shared" si="430"/>
        <v>0</v>
      </c>
    </row>
    <row r="4572" spans="13:20" ht="15" x14ac:dyDescent="0.3">
      <c r="M4572" s="34">
        <v>4566.5</v>
      </c>
      <c r="N4572" s="34">
        <v>26.1</v>
      </c>
      <c r="O4572" s="32">
        <f t="shared" si="426"/>
        <v>78.98</v>
      </c>
      <c r="P4572" s="37">
        <f t="shared" si="431"/>
        <v>94.775999999999996</v>
      </c>
      <c r="Q4572" s="32">
        <f t="shared" si="427"/>
        <v>-23.980000000000004</v>
      </c>
      <c r="R4572" s="32">
        <f t="shared" si="428"/>
        <v>-39.775999999999996</v>
      </c>
      <c r="S4572" s="26">
        <f t="shared" si="429"/>
        <v>0</v>
      </c>
      <c r="T4572" s="26">
        <f t="shared" si="430"/>
        <v>0</v>
      </c>
    </row>
    <row r="4573" spans="13:20" ht="15" x14ac:dyDescent="0.3">
      <c r="M4573" s="34">
        <v>4567.5</v>
      </c>
      <c r="N4573" s="34">
        <v>26.7</v>
      </c>
      <c r="O4573" s="32">
        <f t="shared" si="426"/>
        <v>80.06</v>
      </c>
      <c r="P4573" s="37">
        <f t="shared" si="431"/>
        <v>96.072000000000003</v>
      </c>
      <c r="Q4573" s="32">
        <f t="shared" si="427"/>
        <v>-25.060000000000002</v>
      </c>
      <c r="R4573" s="32">
        <f t="shared" si="428"/>
        <v>-41.072000000000003</v>
      </c>
      <c r="S4573" s="26">
        <f t="shared" si="429"/>
        <v>0</v>
      </c>
      <c r="T4573" s="26">
        <f t="shared" si="430"/>
        <v>0</v>
      </c>
    </row>
    <row r="4574" spans="13:20" ht="15" x14ac:dyDescent="0.3">
      <c r="M4574" s="34">
        <v>4568.5</v>
      </c>
      <c r="N4574" s="34">
        <v>28.3</v>
      </c>
      <c r="O4574" s="32">
        <f t="shared" si="426"/>
        <v>82.94</v>
      </c>
      <c r="P4574" s="37">
        <f t="shared" si="431"/>
        <v>99.527999999999992</v>
      </c>
      <c r="Q4574" s="32">
        <f t="shared" si="427"/>
        <v>-27.939999999999998</v>
      </c>
      <c r="R4574" s="32">
        <f t="shared" si="428"/>
        <v>-44.527999999999992</v>
      </c>
      <c r="S4574" s="26">
        <f t="shared" si="429"/>
        <v>0</v>
      </c>
      <c r="T4574" s="26">
        <f t="shared" si="430"/>
        <v>0</v>
      </c>
    </row>
    <row r="4575" spans="13:20" ht="15" x14ac:dyDescent="0.3">
      <c r="M4575" s="34">
        <v>4569.5</v>
      </c>
      <c r="N4575" s="34">
        <v>28.9</v>
      </c>
      <c r="O4575" s="32">
        <f t="shared" si="426"/>
        <v>84.02</v>
      </c>
      <c r="P4575" s="37">
        <f t="shared" si="431"/>
        <v>100.824</v>
      </c>
      <c r="Q4575" s="32">
        <f t="shared" si="427"/>
        <v>-29.019999999999996</v>
      </c>
      <c r="R4575" s="32">
        <f t="shared" si="428"/>
        <v>-45.823999999999998</v>
      </c>
      <c r="S4575" s="26">
        <f t="shared" si="429"/>
        <v>0</v>
      </c>
      <c r="T4575" s="26">
        <f t="shared" si="430"/>
        <v>0</v>
      </c>
    </row>
    <row r="4576" spans="13:20" ht="15" x14ac:dyDescent="0.3">
      <c r="M4576" s="34">
        <v>4570.5</v>
      </c>
      <c r="N4576" s="34">
        <v>27.2</v>
      </c>
      <c r="O4576" s="32">
        <f t="shared" si="426"/>
        <v>80.960000000000008</v>
      </c>
      <c r="P4576" s="37">
        <f t="shared" si="431"/>
        <v>97.152000000000001</v>
      </c>
      <c r="Q4576" s="32">
        <f t="shared" si="427"/>
        <v>-25.960000000000008</v>
      </c>
      <c r="R4576" s="32">
        <f t="shared" si="428"/>
        <v>-42.152000000000001</v>
      </c>
      <c r="S4576" s="26">
        <f t="shared" si="429"/>
        <v>0</v>
      </c>
      <c r="T4576" s="26">
        <f t="shared" si="430"/>
        <v>0</v>
      </c>
    </row>
    <row r="4577" spans="13:20" ht="15" x14ac:dyDescent="0.3">
      <c r="M4577" s="34">
        <v>4571.5</v>
      </c>
      <c r="N4577" s="34">
        <v>28.3</v>
      </c>
      <c r="O4577" s="32">
        <f t="shared" si="426"/>
        <v>82.94</v>
      </c>
      <c r="P4577" s="37">
        <f t="shared" si="431"/>
        <v>99.527999999999992</v>
      </c>
      <c r="Q4577" s="32">
        <f t="shared" si="427"/>
        <v>-27.939999999999998</v>
      </c>
      <c r="R4577" s="32">
        <f t="shared" si="428"/>
        <v>-44.527999999999992</v>
      </c>
      <c r="S4577" s="26">
        <f t="shared" si="429"/>
        <v>0</v>
      </c>
      <c r="T4577" s="26">
        <f t="shared" si="430"/>
        <v>0</v>
      </c>
    </row>
    <row r="4578" spans="13:20" ht="15" x14ac:dyDescent="0.3">
      <c r="M4578" s="34">
        <v>4572.5</v>
      </c>
      <c r="N4578" s="34">
        <v>31.1</v>
      </c>
      <c r="O4578" s="32">
        <f t="shared" si="426"/>
        <v>87.98</v>
      </c>
      <c r="P4578" s="37">
        <f t="shared" si="431"/>
        <v>105.57600000000001</v>
      </c>
      <c r="Q4578" s="32">
        <f t="shared" si="427"/>
        <v>-32.980000000000004</v>
      </c>
      <c r="R4578" s="32">
        <f t="shared" si="428"/>
        <v>-50.576000000000008</v>
      </c>
      <c r="S4578" s="26">
        <f t="shared" si="429"/>
        <v>0</v>
      </c>
      <c r="T4578" s="26">
        <f t="shared" si="430"/>
        <v>0</v>
      </c>
    </row>
    <row r="4579" spans="13:20" ht="15" x14ac:dyDescent="0.3">
      <c r="M4579" s="34">
        <v>4573.5</v>
      </c>
      <c r="N4579" s="34">
        <v>31.1</v>
      </c>
      <c r="O4579" s="32">
        <f t="shared" si="426"/>
        <v>87.98</v>
      </c>
      <c r="P4579" s="37">
        <f t="shared" si="431"/>
        <v>105.57600000000001</v>
      </c>
      <c r="Q4579" s="32">
        <f t="shared" si="427"/>
        <v>-32.980000000000004</v>
      </c>
      <c r="R4579" s="32">
        <f t="shared" si="428"/>
        <v>-50.576000000000008</v>
      </c>
      <c r="S4579" s="26">
        <f t="shared" si="429"/>
        <v>0</v>
      </c>
      <c r="T4579" s="26">
        <f t="shared" si="430"/>
        <v>0</v>
      </c>
    </row>
    <row r="4580" spans="13:20" ht="15" x14ac:dyDescent="0.3">
      <c r="M4580" s="34">
        <v>4574.5</v>
      </c>
      <c r="N4580" s="34">
        <v>31.1</v>
      </c>
      <c r="O4580" s="32">
        <f t="shared" si="426"/>
        <v>87.98</v>
      </c>
      <c r="P4580" s="37">
        <f t="shared" si="431"/>
        <v>105.57600000000001</v>
      </c>
      <c r="Q4580" s="32">
        <f t="shared" si="427"/>
        <v>-32.980000000000004</v>
      </c>
      <c r="R4580" s="32">
        <f t="shared" si="428"/>
        <v>-50.576000000000008</v>
      </c>
      <c r="S4580" s="26">
        <f t="shared" si="429"/>
        <v>0</v>
      </c>
      <c r="T4580" s="26">
        <f t="shared" si="430"/>
        <v>0</v>
      </c>
    </row>
    <row r="4581" spans="13:20" ht="15" x14ac:dyDescent="0.3">
      <c r="M4581" s="34">
        <v>4575.5</v>
      </c>
      <c r="N4581" s="34">
        <v>31.1</v>
      </c>
      <c r="O4581" s="32">
        <f t="shared" si="426"/>
        <v>87.98</v>
      </c>
      <c r="P4581" s="37">
        <f t="shared" si="431"/>
        <v>105.57600000000001</v>
      </c>
      <c r="Q4581" s="32">
        <f t="shared" si="427"/>
        <v>-32.980000000000004</v>
      </c>
      <c r="R4581" s="32">
        <f t="shared" si="428"/>
        <v>-50.576000000000008</v>
      </c>
      <c r="S4581" s="26">
        <f t="shared" si="429"/>
        <v>0</v>
      </c>
      <c r="T4581" s="26">
        <f t="shared" si="430"/>
        <v>0</v>
      </c>
    </row>
    <row r="4582" spans="13:20" ht="15" x14ac:dyDescent="0.3">
      <c r="M4582" s="34">
        <v>4576.5</v>
      </c>
      <c r="N4582" s="34">
        <v>31.1</v>
      </c>
      <c r="O4582" s="32">
        <f t="shared" si="426"/>
        <v>87.98</v>
      </c>
      <c r="P4582" s="37">
        <f t="shared" si="431"/>
        <v>105.57600000000001</v>
      </c>
      <c r="Q4582" s="32">
        <f t="shared" si="427"/>
        <v>-32.980000000000004</v>
      </c>
      <c r="R4582" s="32">
        <f t="shared" si="428"/>
        <v>-50.576000000000008</v>
      </c>
      <c r="S4582" s="26">
        <f t="shared" si="429"/>
        <v>0</v>
      </c>
      <c r="T4582" s="26">
        <f t="shared" si="430"/>
        <v>0</v>
      </c>
    </row>
    <row r="4583" spans="13:20" ht="15" x14ac:dyDescent="0.3">
      <c r="M4583" s="34">
        <v>4577.5</v>
      </c>
      <c r="N4583" s="34">
        <v>30.6</v>
      </c>
      <c r="O4583" s="32">
        <f t="shared" si="426"/>
        <v>87.080000000000013</v>
      </c>
      <c r="P4583" s="37">
        <f t="shared" si="431"/>
        <v>104.49600000000001</v>
      </c>
      <c r="Q4583" s="32">
        <f t="shared" si="427"/>
        <v>-32.080000000000013</v>
      </c>
      <c r="R4583" s="32">
        <f t="shared" si="428"/>
        <v>-49.496000000000009</v>
      </c>
      <c r="S4583" s="26">
        <f t="shared" si="429"/>
        <v>0</v>
      </c>
      <c r="T4583" s="26">
        <f t="shared" si="430"/>
        <v>0</v>
      </c>
    </row>
    <row r="4584" spans="13:20" ht="15" x14ac:dyDescent="0.3">
      <c r="M4584" s="34">
        <v>4578.5</v>
      </c>
      <c r="N4584" s="34">
        <v>29.4</v>
      </c>
      <c r="O4584" s="32">
        <f t="shared" si="426"/>
        <v>84.92</v>
      </c>
      <c r="P4584" s="37">
        <f t="shared" si="431"/>
        <v>101.904</v>
      </c>
      <c r="Q4584" s="32">
        <f t="shared" si="427"/>
        <v>-29.92</v>
      </c>
      <c r="R4584" s="32">
        <f t="shared" si="428"/>
        <v>-46.903999999999996</v>
      </c>
      <c r="S4584" s="26">
        <f t="shared" si="429"/>
        <v>0</v>
      </c>
      <c r="T4584" s="26">
        <f t="shared" si="430"/>
        <v>0</v>
      </c>
    </row>
    <row r="4585" spans="13:20" ht="15" x14ac:dyDescent="0.3">
      <c r="M4585" s="34">
        <v>4579.5</v>
      </c>
      <c r="N4585" s="34">
        <v>28.9</v>
      </c>
      <c r="O4585" s="32">
        <f t="shared" si="426"/>
        <v>84.02</v>
      </c>
      <c r="P4585" s="37">
        <f t="shared" si="431"/>
        <v>100.824</v>
      </c>
      <c r="Q4585" s="32">
        <f t="shared" si="427"/>
        <v>-29.019999999999996</v>
      </c>
      <c r="R4585" s="32">
        <f t="shared" si="428"/>
        <v>-45.823999999999998</v>
      </c>
      <c r="S4585" s="26">
        <f t="shared" si="429"/>
        <v>0</v>
      </c>
      <c r="T4585" s="26">
        <f t="shared" si="430"/>
        <v>0</v>
      </c>
    </row>
    <row r="4586" spans="13:20" ht="15" x14ac:dyDescent="0.3">
      <c r="M4586" s="34">
        <v>4580.5</v>
      </c>
      <c r="N4586" s="34">
        <v>28.3</v>
      </c>
      <c r="O4586" s="32">
        <f t="shared" si="426"/>
        <v>82.94</v>
      </c>
      <c r="P4586" s="37">
        <f t="shared" si="431"/>
        <v>99.527999999999992</v>
      </c>
      <c r="Q4586" s="32">
        <f t="shared" si="427"/>
        <v>-27.939999999999998</v>
      </c>
      <c r="R4586" s="32">
        <f t="shared" si="428"/>
        <v>-44.527999999999992</v>
      </c>
      <c r="S4586" s="26">
        <f t="shared" si="429"/>
        <v>0</v>
      </c>
      <c r="T4586" s="26">
        <f t="shared" si="430"/>
        <v>0</v>
      </c>
    </row>
    <row r="4587" spans="13:20" ht="15" x14ac:dyDescent="0.3">
      <c r="M4587" s="34">
        <v>4581.5</v>
      </c>
      <c r="N4587" s="34">
        <v>24.4</v>
      </c>
      <c r="O4587" s="32">
        <f t="shared" si="426"/>
        <v>75.92</v>
      </c>
      <c r="P4587" s="37">
        <f t="shared" si="431"/>
        <v>91.103999999999999</v>
      </c>
      <c r="Q4587" s="32">
        <f t="shared" si="427"/>
        <v>-20.92</v>
      </c>
      <c r="R4587" s="32">
        <f t="shared" si="428"/>
        <v>-36.103999999999999</v>
      </c>
      <c r="S4587" s="26">
        <f t="shared" si="429"/>
        <v>0</v>
      </c>
      <c r="T4587" s="26">
        <f t="shared" si="430"/>
        <v>0</v>
      </c>
    </row>
    <row r="4588" spans="13:20" ht="15" x14ac:dyDescent="0.3">
      <c r="M4588" s="34">
        <v>4582.5</v>
      </c>
      <c r="N4588" s="34">
        <v>23.9</v>
      </c>
      <c r="O4588" s="32">
        <f t="shared" si="426"/>
        <v>75.02</v>
      </c>
      <c r="P4588" s="37">
        <f t="shared" si="431"/>
        <v>90.023999999999987</v>
      </c>
      <c r="Q4588" s="32">
        <f t="shared" si="427"/>
        <v>-20.019999999999996</v>
      </c>
      <c r="R4588" s="32">
        <f t="shared" si="428"/>
        <v>-35.023999999999987</v>
      </c>
      <c r="S4588" s="26">
        <f t="shared" si="429"/>
        <v>0</v>
      </c>
      <c r="T4588" s="26">
        <f t="shared" si="430"/>
        <v>0</v>
      </c>
    </row>
    <row r="4589" spans="13:20" ht="15" x14ac:dyDescent="0.3">
      <c r="M4589" s="34">
        <v>4583.5</v>
      </c>
      <c r="N4589" s="34">
        <v>23.9</v>
      </c>
      <c r="O4589" s="32">
        <f t="shared" si="426"/>
        <v>75.02</v>
      </c>
      <c r="P4589" s="37">
        <f t="shared" si="431"/>
        <v>90.023999999999987</v>
      </c>
      <c r="Q4589" s="32">
        <f t="shared" si="427"/>
        <v>-20.019999999999996</v>
      </c>
      <c r="R4589" s="32">
        <f t="shared" si="428"/>
        <v>-35.023999999999987</v>
      </c>
      <c r="S4589" s="26">
        <f t="shared" si="429"/>
        <v>0</v>
      </c>
      <c r="T4589" s="26">
        <f t="shared" si="430"/>
        <v>0</v>
      </c>
    </row>
    <row r="4590" spans="13:20" ht="15" x14ac:dyDescent="0.3">
      <c r="M4590" s="34">
        <v>4584.5</v>
      </c>
      <c r="N4590" s="34">
        <v>24.4</v>
      </c>
      <c r="O4590" s="32">
        <f t="shared" si="426"/>
        <v>75.92</v>
      </c>
      <c r="P4590" s="37">
        <f t="shared" si="431"/>
        <v>91.103999999999999</v>
      </c>
      <c r="Q4590" s="32">
        <f t="shared" si="427"/>
        <v>-20.92</v>
      </c>
      <c r="R4590" s="32">
        <f t="shared" si="428"/>
        <v>-36.103999999999999</v>
      </c>
      <c r="S4590" s="26">
        <f t="shared" si="429"/>
        <v>0</v>
      </c>
      <c r="T4590" s="26">
        <f t="shared" si="430"/>
        <v>0</v>
      </c>
    </row>
    <row r="4591" spans="13:20" ht="15" x14ac:dyDescent="0.3">
      <c r="M4591" s="34">
        <v>4585.5</v>
      </c>
      <c r="N4591" s="34">
        <v>23.3</v>
      </c>
      <c r="O4591" s="32">
        <f t="shared" si="426"/>
        <v>73.94</v>
      </c>
      <c r="P4591" s="37">
        <f t="shared" si="431"/>
        <v>88.727999999999994</v>
      </c>
      <c r="Q4591" s="32">
        <f t="shared" si="427"/>
        <v>-18.939999999999998</v>
      </c>
      <c r="R4591" s="32">
        <f t="shared" si="428"/>
        <v>-33.727999999999994</v>
      </c>
      <c r="S4591" s="26">
        <f t="shared" si="429"/>
        <v>0</v>
      </c>
      <c r="T4591" s="26">
        <f t="shared" si="430"/>
        <v>0</v>
      </c>
    </row>
    <row r="4592" spans="13:20" ht="15" x14ac:dyDescent="0.3">
      <c r="M4592" s="34">
        <v>4586.5</v>
      </c>
      <c r="N4592" s="34">
        <v>23.3</v>
      </c>
      <c r="O4592" s="32">
        <f t="shared" si="426"/>
        <v>73.94</v>
      </c>
      <c r="P4592" s="37">
        <f t="shared" si="431"/>
        <v>88.727999999999994</v>
      </c>
      <c r="Q4592" s="32">
        <f t="shared" si="427"/>
        <v>-18.939999999999998</v>
      </c>
      <c r="R4592" s="32">
        <f t="shared" si="428"/>
        <v>-33.727999999999994</v>
      </c>
      <c r="S4592" s="26">
        <f t="shared" si="429"/>
        <v>0</v>
      </c>
      <c r="T4592" s="26">
        <f t="shared" si="430"/>
        <v>0</v>
      </c>
    </row>
    <row r="4593" spans="13:20" ht="15" x14ac:dyDescent="0.3">
      <c r="M4593" s="34">
        <v>4587.5</v>
      </c>
      <c r="N4593" s="34">
        <v>22.8</v>
      </c>
      <c r="O4593" s="32">
        <f t="shared" si="426"/>
        <v>73.039999999999992</v>
      </c>
      <c r="P4593" s="37">
        <f t="shared" si="431"/>
        <v>87.647999999999982</v>
      </c>
      <c r="Q4593" s="32">
        <f t="shared" si="427"/>
        <v>-18.039999999999992</v>
      </c>
      <c r="R4593" s="32">
        <f t="shared" si="428"/>
        <v>-32.647999999999982</v>
      </c>
      <c r="S4593" s="26">
        <f t="shared" si="429"/>
        <v>0</v>
      </c>
      <c r="T4593" s="26">
        <f t="shared" si="430"/>
        <v>0</v>
      </c>
    </row>
    <row r="4594" spans="13:20" ht="15" x14ac:dyDescent="0.3">
      <c r="M4594" s="34">
        <v>4588.5</v>
      </c>
      <c r="N4594" s="34">
        <v>22.8</v>
      </c>
      <c r="O4594" s="32">
        <f t="shared" si="426"/>
        <v>73.039999999999992</v>
      </c>
      <c r="P4594" s="37">
        <f t="shared" si="431"/>
        <v>87.647999999999982</v>
      </c>
      <c r="Q4594" s="32">
        <f t="shared" si="427"/>
        <v>-18.039999999999992</v>
      </c>
      <c r="R4594" s="32">
        <f t="shared" si="428"/>
        <v>-32.647999999999982</v>
      </c>
      <c r="S4594" s="26">
        <f t="shared" si="429"/>
        <v>0</v>
      </c>
      <c r="T4594" s="26">
        <f t="shared" si="430"/>
        <v>0</v>
      </c>
    </row>
    <row r="4595" spans="13:20" ht="15" x14ac:dyDescent="0.3">
      <c r="M4595" s="34">
        <v>4589.5</v>
      </c>
      <c r="N4595" s="34">
        <v>23.9</v>
      </c>
      <c r="O4595" s="32">
        <f t="shared" si="426"/>
        <v>75.02</v>
      </c>
      <c r="P4595" s="37">
        <f t="shared" si="431"/>
        <v>90.023999999999987</v>
      </c>
      <c r="Q4595" s="32">
        <f t="shared" si="427"/>
        <v>-20.019999999999996</v>
      </c>
      <c r="R4595" s="32">
        <f t="shared" si="428"/>
        <v>-35.023999999999987</v>
      </c>
      <c r="S4595" s="26">
        <f t="shared" si="429"/>
        <v>0</v>
      </c>
      <c r="T4595" s="26">
        <f t="shared" si="430"/>
        <v>0</v>
      </c>
    </row>
    <row r="4596" spans="13:20" ht="15" x14ac:dyDescent="0.3">
      <c r="M4596" s="34">
        <v>4590.5</v>
      </c>
      <c r="N4596" s="34">
        <v>26.1</v>
      </c>
      <c r="O4596" s="32">
        <f t="shared" si="426"/>
        <v>78.98</v>
      </c>
      <c r="P4596" s="37">
        <f t="shared" si="431"/>
        <v>94.775999999999996</v>
      </c>
      <c r="Q4596" s="32">
        <f t="shared" si="427"/>
        <v>-23.980000000000004</v>
      </c>
      <c r="R4596" s="32">
        <f t="shared" si="428"/>
        <v>-39.775999999999996</v>
      </c>
      <c r="S4596" s="26">
        <f t="shared" si="429"/>
        <v>0</v>
      </c>
      <c r="T4596" s="26">
        <f t="shared" si="430"/>
        <v>0</v>
      </c>
    </row>
    <row r="4597" spans="13:20" ht="15" x14ac:dyDescent="0.3">
      <c r="M4597" s="34">
        <v>4591.5</v>
      </c>
      <c r="N4597" s="34">
        <v>27.8</v>
      </c>
      <c r="O4597" s="32">
        <f t="shared" si="426"/>
        <v>82.039999999999992</v>
      </c>
      <c r="P4597" s="37">
        <f t="shared" si="431"/>
        <v>98.447999999999993</v>
      </c>
      <c r="Q4597" s="32">
        <f t="shared" si="427"/>
        <v>-27.039999999999992</v>
      </c>
      <c r="R4597" s="32">
        <f t="shared" si="428"/>
        <v>-43.447999999999993</v>
      </c>
      <c r="S4597" s="26">
        <f t="shared" si="429"/>
        <v>0</v>
      </c>
      <c r="T4597" s="26">
        <f t="shared" si="430"/>
        <v>0</v>
      </c>
    </row>
    <row r="4598" spans="13:20" ht="15" x14ac:dyDescent="0.3">
      <c r="M4598" s="34">
        <v>4592.5</v>
      </c>
      <c r="N4598" s="34">
        <v>28.9</v>
      </c>
      <c r="O4598" s="32">
        <f t="shared" si="426"/>
        <v>84.02</v>
      </c>
      <c r="P4598" s="37">
        <f t="shared" si="431"/>
        <v>100.824</v>
      </c>
      <c r="Q4598" s="32">
        <f t="shared" si="427"/>
        <v>-29.019999999999996</v>
      </c>
      <c r="R4598" s="32">
        <f t="shared" si="428"/>
        <v>-45.823999999999998</v>
      </c>
      <c r="S4598" s="26">
        <f t="shared" si="429"/>
        <v>0</v>
      </c>
      <c r="T4598" s="26">
        <f t="shared" si="430"/>
        <v>0</v>
      </c>
    </row>
    <row r="4599" spans="13:20" ht="15" x14ac:dyDescent="0.3">
      <c r="M4599" s="34">
        <v>4593.5</v>
      </c>
      <c r="N4599" s="34">
        <v>31.1</v>
      </c>
      <c r="O4599" s="32">
        <f t="shared" si="426"/>
        <v>87.98</v>
      </c>
      <c r="P4599" s="37">
        <f t="shared" si="431"/>
        <v>105.57600000000001</v>
      </c>
      <c r="Q4599" s="32">
        <f t="shared" si="427"/>
        <v>-32.980000000000004</v>
      </c>
      <c r="R4599" s="32">
        <f t="shared" si="428"/>
        <v>-50.576000000000008</v>
      </c>
      <c r="S4599" s="26">
        <f t="shared" si="429"/>
        <v>0</v>
      </c>
      <c r="T4599" s="26">
        <f t="shared" si="430"/>
        <v>0</v>
      </c>
    </row>
    <row r="4600" spans="13:20" ht="15" x14ac:dyDescent="0.3">
      <c r="M4600" s="34">
        <v>4594.5</v>
      </c>
      <c r="N4600" s="34">
        <v>31.7</v>
      </c>
      <c r="O4600" s="32">
        <f t="shared" si="426"/>
        <v>89.06</v>
      </c>
      <c r="P4600" s="37">
        <f t="shared" si="431"/>
        <v>106.872</v>
      </c>
      <c r="Q4600" s="32">
        <f t="shared" si="427"/>
        <v>-34.06</v>
      </c>
      <c r="R4600" s="32">
        <f t="shared" si="428"/>
        <v>-51.872</v>
      </c>
      <c r="S4600" s="26">
        <f t="shared" si="429"/>
        <v>0</v>
      </c>
      <c r="T4600" s="26">
        <f t="shared" si="430"/>
        <v>0</v>
      </c>
    </row>
    <row r="4601" spans="13:20" ht="15" x14ac:dyDescent="0.3">
      <c r="M4601" s="34">
        <v>4595.5</v>
      </c>
      <c r="N4601" s="34">
        <v>32.200000000000003</v>
      </c>
      <c r="O4601" s="32">
        <f t="shared" si="426"/>
        <v>89.960000000000008</v>
      </c>
      <c r="P4601" s="37">
        <f t="shared" si="431"/>
        <v>107.95200000000001</v>
      </c>
      <c r="Q4601" s="32">
        <f t="shared" si="427"/>
        <v>-34.960000000000008</v>
      </c>
      <c r="R4601" s="32">
        <f t="shared" si="428"/>
        <v>-52.952000000000012</v>
      </c>
      <c r="S4601" s="26">
        <f t="shared" si="429"/>
        <v>0</v>
      </c>
      <c r="T4601" s="26">
        <f t="shared" si="430"/>
        <v>0</v>
      </c>
    </row>
    <row r="4602" spans="13:20" ht="15" x14ac:dyDescent="0.3">
      <c r="M4602" s="34">
        <v>4596.5</v>
      </c>
      <c r="N4602" s="34">
        <v>33.299999999999997</v>
      </c>
      <c r="O4602" s="32">
        <f t="shared" si="426"/>
        <v>91.94</v>
      </c>
      <c r="P4602" s="37">
        <f t="shared" si="431"/>
        <v>110.32799999999999</v>
      </c>
      <c r="Q4602" s="32">
        <f t="shared" si="427"/>
        <v>-36.94</v>
      </c>
      <c r="R4602" s="32">
        <f t="shared" si="428"/>
        <v>-55.327999999999989</v>
      </c>
      <c r="S4602" s="26">
        <f t="shared" si="429"/>
        <v>0</v>
      </c>
      <c r="T4602" s="26">
        <f t="shared" si="430"/>
        <v>0</v>
      </c>
    </row>
    <row r="4603" spans="13:20" ht="15" x14ac:dyDescent="0.3">
      <c r="M4603" s="34">
        <v>4597.5</v>
      </c>
      <c r="N4603" s="34">
        <v>33.299999999999997</v>
      </c>
      <c r="O4603" s="32">
        <f t="shared" si="426"/>
        <v>91.94</v>
      </c>
      <c r="P4603" s="37">
        <f t="shared" si="431"/>
        <v>110.32799999999999</v>
      </c>
      <c r="Q4603" s="32">
        <f t="shared" si="427"/>
        <v>-36.94</v>
      </c>
      <c r="R4603" s="32">
        <f t="shared" si="428"/>
        <v>-55.327999999999989</v>
      </c>
      <c r="S4603" s="26">
        <f t="shared" si="429"/>
        <v>0</v>
      </c>
      <c r="T4603" s="26">
        <f t="shared" si="430"/>
        <v>0</v>
      </c>
    </row>
    <row r="4604" spans="13:20" ht="15" x14ac:dyDescent="0.3">
      <c r="M4604" s="34">
        <v>4598.5</v>
      </c>
      <c r="N4604" s="34">
        <v>32.799999999999997</v>
      </c>
      <c r="O4604" s="32">
        <f t="shared" si="426"/>
        <v>91.039999999999992</v>
      </c>
      <c r="P4604" s="37">
        <f t="shared" si="431"/>
        <v>109.24799999999999</v>
      </c>
      <c r="Q4604" s="32">
        <f t="shared" si="427"/>
        <v>-36.039999999999992</v>
      </c>
      <c r="R4604" s="32">
        <f t="shared" si="428"/>
        <v>-54.24799999999999</v>
      </c>
      <c r="S4604" s="26">
        <f t="shared" si="429"/>
        <v>0</v>
      </c>
      <c r="T4604" s="26">
        <f t="shared" si="430"/>
        <v>0</v>
      </c>
    </row>
    <row r="4605" spans="13:20" ht="15" x14ac:dyDescent="0.3">
      <c r="M4605" s="34">
        <v>4599.5</v>
      </c>
      <c r="N4605" s="34">
        <v>33.299999999999997</v>
      </c>
      <c r="O4605" s="32">
        <f t="shared" si="426"/>
        <v>91.94</v>
      </c>
      <c r="P4605" s="37">
        <f t="shared" si="431"/>
        <v>110.32799999999999</v>
      </c>
      <c r="Q4605" s="32">
        <f t="shared" si="427"/>
        <v>-36.94</v>
      </c>
      <c r="R4605" s="32">
        <f t="shared" si="428"/>
        <v>-55.327999999999989</v>
      </c>
      <c r="S4605" s="26">
        <f t="shared" si="429"/>
        <v>0</v>
      </c>
      <c r="T4605" s="26">
        <f t="shared" si="430"/>
        <v>0</v>
      </c>
    </row>
    <row r="4606" spans="13:20" ht="15" x14ac:dyDescent="0.3">
      <c r="M4606" s="34">
        <v>4600.5</v>
      </c>
      <c r="N4606" s="34">
        <v>32.200000000000003</v>
      </c>
      <c r="O4606" s="32">
        <f t="shared" si="426"/>
        <v>89.960000000000008</v>
      </c>
      <c r="P4606" s="37">
        <f t="shared" si="431"/>
        <v>107.95200000000001</v>
      </c>
      <c r="Q4606" s="32">
        <f t="shared" si="427"/>
        <v>-34.960000000000008</v>
      </c>
      <c r="R4606" s="32">
        <f t="shared" si="428"/>
        <v>-52.952000000000012</v>
      </c>
      <c r="S4606" s="26">
        <f t="shared" si="429"/>
        <v>0</v>
      </c>
      <c r="T4606" s="26">
        <f t="shared" si="430"/>
        <v>0</v>
      </c>
    </row>
    <row r="4607" spans="13:20" ht="15" x14ac:dyDescent="0.3">
      <c r="M4607" s="34">
        <v>4601.5</v>
      </c>
      <c r="N4607" s="34">
        <v>31.1</v>
      </c>
      <c r="O4607" s="32">
        <f t="shared" si="426"/>
        <v>87.98</v>
      </c>
      <c r="P4607" s="37">
        <f t="shared" si="431"/>
        <v>105.57600000000001</v>
      </c>
      <c r="Q4607" s="32">
        <f t="shared" si="427"/>
        <v>-32.980000000000004</v>
      </c>
      <c r="R4607" s="32">
        <f t="shared" si="428"/>
        <v>-50.576000000000008</v>
      </c>
      <c r="S4607" s="26">
        <f t="shared" si="429"/>
        <v>0</v>
      </c>
      <c r="T4607" s="26">
        <f t="shared" si="430"/>
        <v>0</v>
      </c>
    </row>
    <row r="4608" spans="13:20" ht="15" x14ac:dyDescent="0.3">
      <c r="M4608" s="34">
        <v>4602.5</v>
      </c>
      <c r="N4608" s="34">
        <v>30.6</v>
      </c>
      <c r="O4608" s="32">
        <f t="shared" si="426"/>
        <v>87.080000000000013</v>
      </c>
      <c r="P4608" s="37">
        <f t="shared" si="431"/>
        <v>104.49600000000001</v>
      </c>
      <c r="Q4608" s="32">
        <f t="shared" si="427"/>
        <v>-32.080000000000013</v>
      </c>
      <c r="R4608" s="32">
        <f t="shared" si="428"/>
        <v>-49.496000000000009</v>
      </c>
      <c r="S4608" s="26">
        <f t="shared" si="429"/>
        <v>0</v>
      </c>
      <c r="T4608" s="26">
        <f t="shared" si="430"/>
        <v>0</v>
      </c>
    </row>
    <row r="4609" spans="13:20" ht="15" x14ac:dyDescent="0.3">
      <c r="M4609" s="34">
        <v>4603.5</v>
      </c>
      <c r="N4609" s="34">
        <v>29.4</v>
      </c>
      <c r="O4609" s="32">
        <f t="shared" si="426"/>
        <v>84.92</v>
      </c>
      <c r="P4609" s="37">
        <f t="shared" si="431"/>
        <v>101.904</v>
      </c>
      <c r="Q4609" s="32">
        <f t="shared" si="427"/>
        <v>-29.92</v>
      </c>
      <c r="R4609" s="32">
        <f t="shared" si="428"/>
        <v>-46.903999999999996</v>
      </c>
      <c r="S4609" s="26">
        <f t="shared" si="429"/>
        <v>0</v>
      </c>
      <c r="T4609" s="26">
        <f t="shared" si="430"/>
        <v>0</v>
      </c>
    </row>
    <row r="4610" spans="13:20" ht="15" x14ac:dyDescent="0.3">
      <c r="M4610" s="34">
        <v>4604.5</v>
      </c>
      <c r="N4610" s="34">
        <v>27.8</v>
      </c>
      <c r="O4610" s="32">
        <f t="shared" si="426"/>
        <v>82.039999999999992</v>
      </c>
      <c r="P4610" s="37">
        <f t="shared" si="431"/>
        <v>98.447999999999993</v>
      </c>
      <c r="Q4610" s="32">
        <f t="shared" si="427"/>
        <v>-27.039999999999992</v>
      </c>
      <c r="R4610" s="32">
        <f t="shared" si="428"/>
        <v>-43.447999999999993</v>
      </c>
      <c r="S4610" s="26">
        <f t="shared" si="429"/>
        <v>0</v>
      </c>
      <c r="T4610" s="26">
        <f t="shared" si="430"/>
        <v>0</v>
      </c>
    </row>
    <row r="4611" spans="13:20" ht="15" x14ac:dyDescent="0.3">
      <c r="M4611" s="34">
        <v>4605.5</v>
      </c>
      <c r="N4611" s="34">
        <v>27.2</v>
      </c>
      <c r="O4611" s="32">
        <f t="shared" si="426"/>
        <v>80.960000000000008</v>
      </c>
      <c r="P4611" s="37">
        <f t="shared" si="431"/>
        <v>97.152000000000001</v>
      </c>
      <c r="Q4611" s="32">
        <f t="shared" si="427"/>
        <v>-25.960000000000008</v>
      </c>
      <c r="R4611" s="32">
        <f t="shared" si="428"/>
        <v>-42.152000000000001</v>
      </c>
      <c r="S4611" s="26">
        <f t="shared" si="429"/>
        <v>0</v>
      </c>
      <c r="T4611" s="26">
        <f t="shared" si="430"/>
        <v>0</v>
      </c>
    </row>
    <row r="4612" spans="13:20" ht="15" x14ac:dyDescent="0.3">
      <c r="M4612" s="34">
        <v>4606.5</v>
      </c>
      <c r="N4612" s="34">
        <v>26.1</v>
      </c>
      <c r="O4612" s="32">
        <f t="shared" si="426"/>
        <v>78.98</v>
      </c>
      <c r="P4612" s="37">
        <f t="shared" si="431"/>
        <v>94.775999999999996</v>
      </c>
      <c r="Q4612" s="32">
        <f t="shared" si="427"/>
        <v>-23.980000000000004</v>
      </c>
      <c r="R4612" s="32">
        <f t="shared" si="428"/>
        <v>-39.775999999999996</v>
      </c>
      <c r="S4612" s="26">
        <f t="shared" si="429"/>
        <v>0</v>
      </c>
      <c r="T4612" s="26">
        <f t="shared" si="430"/>
        <v>0</v>
      </c>
    </row>
    <row r="4613" spans="13:20" ht="15" x14ac:dyDescent="0.3">
      <c r="M4613" s="34">
        <v>4607.5</v>
      </c>
      <c r="N4613" s="34">
        <v>25.6</v>
      </c>
      <c r="O4613" s="32">
        <f t="shared" si="426"/>
        <v>78.080000000000013</v>
      </c>
      <c r="P4613" s="37">
        <f t="shared" si="431"/>
        <v>93.696000000000012</v>
      </c>
      <c r="Q4613" s="32">
        <f t="shared" si="427"/>
        <v>-23.080000000000013</v>
      </c>
      <c r="R4613" s="32">
        <f t="shared" si="428"/>
        <v>-38.696000000000012</v>
      </c>
      <c r="S4613" s="26">
        <f t="shared" si="429"/>
        <v>0</v>
      </c>
      <c r="T4613" s="26">
        <f t="shared" si="430"/>
        <v>0</v>
      </c>
    </row>
    <row r="4614" spans="13:20" ht="15" x14ac:dyDescent="0.3">
      <c r="M4614" s="34">
        <v>4608.5</v>
      </c>
      <c r="N4614" s="34">
        <v>25</v>
      </c>
      <c r="O4614" s="32">
        <f t="shared" ref="O4614:O4677" si="432">CONVERT(N4614,"C","F")</f>
        <v>77</v>
      </c>
      <c r="P4614" s="37">
        <f t="shared" si="431"/>
        <v>92.399999999999991</v>
      </c>
      <c r="Q4614" s="32">
        <f t="shared" ref="Q4614:Q4677" si="433">$L$3-O4614</f>
        <v>-22</v>
      </c>
      <c r="R4614" s="32">
        <f t="shared" ref="R4614:R4677" si="434">$L$3-P4614</f>
        <v>-37.399999999999991</v>
      </c>
      <c r="S4614" s="26">
        <f t="shared" ref="S4614:S4677" si="435">IF(O4614&lt;=$L$3, 1, 0)</f>
        <v>0</v>
      </c>
      <c r="T4614" s="26">
        <f t="shared" ref="T4614:T4677" si="436">IF(P4614&lt;=$L$3, 1, 0)</f>
        <v>0</v>
      </c>
    </row>
    <row r="4615" spans="13:20" ht="15" x14ac:dyDescent="0.3">
      <c r="M4615" s="34">
        <v>4609.5</v>
      </c>
      <c r="N4615" s="34">
        <v>24.4</v>
      </c>
      <c r="O4615" s="32">
        <f t="shared" si="432"/>
        <v>75.92</v>
      </c>
      <c r="P4615" s="37">
        <f t="shared" ref="P4615:P4678" si="437">O4615*1.2</f>
        <v>91.103999999999999</v>
      </c>
      <c r="Q4615" s="32">
        <f t="shared" si="433"/>
        <v>-20.92</v>
      </c>
      <c r="R4615" s="32">
        <f t="shared" si="434"/>
        <v>-36.103999999999999</v>
      </c>
      <c r="S4615" s="26">
        <f t="shared" si="435"/>
        <v>0</v>
      </c>
      <c r="T4615" s="26">
        <f t="shared" si="436"/>
        <v>0</v>
      </c>
    </row>
    <row r="4616" spans="13:20" ht="15" x14ac:dyDescent="0.3">
      <c r="M4616" s="34">
        <v>4610.5</v>
      </c>
      <c r="N4616" s="34">
        <v>24.4</v>
      </c>
      <c r="O4616" s="32">
        <f t="shared" si="432"/>
        <v>75.92</v>
      </c>
      <c r="P4616" s="37">
        <f t="shared" si="437"/>
        <v>91.103999999999999</v>
      </c>
      <c r="Q4616" s="32">
        <f t="shared" si="433"/>
        <v>-20.92</v>
      </c>
      <c r="R4616" s="32">
        <f t="shared" si="434"/>
        <v>-36.103999999999999</v>
      </c>
      <c r="S4616" s="26">
        <f t="shared" si="435"/>
        <v>0</v>
      </c>
      <c r="T4616" s="26">
        <f t="shared" si="436"/>
        <v>0</v>
      </c>
    </row>
    <row r="4617" spans="13:20" ht="15" x14ac:dyDescent="0.3">
      <c r="M4617" s="34">
        <v>4611.5</v>
      </c>
      <c r="N4617" s="34">
        <v>22.2</v>
      </c>
      <c r="O4617" s="32">
        <f t="shared" si="432"/>
        <v>71.960000000000008</v>
      </c>
      <c r="P4617" s="37">
        <f t="shared" si="437"/>
        <v>86.352000000000004</v>
      </c>
      <c r="Q4617" s="32">
        <f t="shared" si="433"/>
        <v>-16.960000000000008</v>
      </c>
      <c r="R4617" s="32">
        <f t="shared" si="434"/>
        <v>-31.352000000000004</v>
      </c>
      <c r="S4617" s="26">
        <f t="shared" si="435"/>
        <v>0</v>
      </c>
      <c r="T4617" s="26">
        <f t="shared" si="436"/>
        <v>0</v>
      </c>
    </row>
    <row r="4618" spans="13:20" ht="15" x14ac:dyDescent="0.3">
      <c r="M4618" s="34">
        <v>4612.5</v>
      </c>
      <c r="N4618" s="34">
        <v>21.7</v>
      </c>
      <c r="O4618" s="32">
        <f t="shared" si="432"/>
        <v>71.06</v>
      </c>
      <c r="P4618" s="37">
        <f t="shared" si="437"/>
        <v>85.272000000000006</v>
      </c>
      <c r="Q4618" s="32">
        <f t="shared" si="433"/>
        <v>-16.060000000000002</v>
      </c>
      <c r="R4618" s="32">
        <f t="shared" si="434"/>
        <v>-30.272000000000006</v>
      </c>
      <c r="S4618" s="26">
        <f t="shared" si="435"/>
        <v>0</v>
      </c>
      <c r="T4618" s="26">
        <f t="shared" si="436"/>
        <v>0</v>
      </c>
    </row>
    <row r="4619" spans="13:20" ht="15" x14ac:dyDescent="0.3">
      <c r="M4619" s="34">
        <v>4613.5</v>
      </c>
      <c r="N4619" s="34">
        <v>21.7</v>
      </c>
      <c r="O4619" s="32">
        <f t="shared" si="432"/>
        <v>71.06</v>
      </c>
      <c r="P4619" s="37">
        <f t="shared" si="437"/>
        <v>85.272000000000006</v>
      </c>
      <c r="Q4619" s="32">
        <f t="shared" si="433"/>
        <v>-16.060000000000002</v>
      </c>
      <c r="R4619" s="32">
        <f t="shared" si="434"/>
        <v>-30.272000000000006</v>
      </c>
      <c r="S4619" s="26">
        <f t="shared" si="435"/>
        <v>0</v>
      </c>
      <c r="T4619" s="26">
        <f t="shared" si="436"/>
        <v>0</v>
      </c>
    </row>
    <row r="4620" spans="13:20" ht="15" x14ac:dyDescent="0.3">
      <c r="M4620" s="34">
        <v>4614.5</v>
      </c>
      <c r="N4620" s="34">
        <v>22.8</v>
      </c>
      <c r="O4620" s="32">
        <f t="shared" si="432"/>
        <v>73.039999999999992</v>
      </c>
      <c r="P4620" s="37">
        <f t="shared" si="437"/>
        <v>87.647999999999982</v>
      </c>
      <c r="Q4620" s="32">
        <f t="shared" si="433"/>
        <v>-18.039999999999992</v>
      </c>
      <c r="R4620" s="32">
        <f t="shared" si="434"/>
        <v>-32.647999999999982</v>
      </c>
      <c r="S4620" s="26">
        <f t="shared" si="435"/>
        <v>0</v>
      </c>
      <c r="T4620" s="26">
        <f t="shared" si="436"/>
        <v>0</v>
      </c>
    </row>
    <row r="4621" spans="13:20" ht="15" x14ac:dyDescent="0.3">
      <c r="M4621" s="34">
        <v>4615.5</v>
      </c>
      <c r="N4621" s="34">
        <v>24.4</v>
      </c>
      <c r="O4621" s="32">
        <f t="shared" si="432"/>
        <v>75.92</v>
      </c>
      <c r="P4621" s="37">
        <f t="shared" si="437"/>
        <v>91.103999999999999</v>
      </c>
      <c r="Q4621" s="32">
        <f t="shared" si="433"/>
        <v>-20.92</v>
      </c>
      <c r="R4621" s="32">
        <f t="shared" si="434"/>
        <v>-36.103999999999999</v>
      </c>
      <c r="S4621" s="26">
        <f t="shared" si="435"/>
        <v>0</v>
      </c>
      <c r="T4621" s="26">
        <f t="shared" si="436"/>
        <v>0</v>
      </c>
    </row>
    <row r="4622" spans="13:20" ht="15" x14ac:dyDescent="0.3">
      <c r="M4622" s="34">
        <v>4616.5</v>
      </c>
      <c r="N4622" s="34">
        <v>24.4</v>
      </c>
      <c r="O4622" s="32">
        <f t="shared" si="432"/>
        <v>75.92</v>
      </c>
      <c r="P4622" s="37">
        <f t="shared" si="437"/>
        <v>91.103999999999999</v>
      </c>
      <c r="Q4622" s="32">
        <f t="shared" si="433"/>
        <v>-20.92</v>
      </c>
      <c r="R4622" s="32">
        <f t="shared" si="434"/>
        <v>-36.103999999999999</v>
      </c>
      <c r="S4622" s="26">
        <f t="shared" si="435"/>
        <v>0</v>
      </c>
      <c r="T4622" s="26">
        <f t="shared" si="436"/>
        <v>0</v>
      </c>
    </row>
    <row r="4623" spans="13:20" ht="15" x14ac:dyDescent="0.3">
      <c r="M4623" s="34">
        <v>4617.5</v>
      </c>
      <c r="N4623" s="34">
        <v>26.7</v>
      </c>
      <c r="O4623" s="32">
        <f t="shared" si="432"/>
        <v>80.06</v>
      </c>
      <c r="P4623" s="37">
        <f t="shared" si="437"/>
        <v>96.072000000000003</v>
      </c>
      <c r="Q4623" s="32">
        <f t="shared" si="433"/>
        <v>-25.060000000000002</v>
      </c>
      <c r="R4623" s="32">
        <f t="shared" si="434"/>
        <v>-41.072000000000003</v>
      </c>
      <c r="S4623" s="26">
        <f t="shared" si="435"/>
        <v>0</v>
      </c>
      <c r="T4623" s="26">
        <f t="shared" si="436"/>
        <v>0</v>
      </c>
    </row>
    <row r="4624" spans="13:20" ht="15" x14ac:dyDescent="0.3">
      <c r="M4624" s="34">
        <v>4618.5</v>
      </c>
      <c r="N4624" s="34">
        <v>27.8</v>
      </c>
      <c r="O4624" s="32">
        <f t="shared" si="432"/>
        <v>82.039999999999992</v>
      </c>
      <c r="P4624" s="37">
        <f t="shared" si="437"/>
        <v>98.447999999999993</v>
      </c>
      <c r="Q4624" s="32">
        <f t="shared" si="433"/>
        <v>-27.039999999999992</v>
      </c>
      <c r="R4624" s="32">
        <f t="shared" si="434"/>
        <v>-43.447999999999993</v>
      </c>
      <c r="S4624" s="26">
        <f t="shared" si="435"/>
        <v>0</v>
      </c>
      <c r="T4624" s="26">
        <f t="shared" si="436"/>
        <v>0</v>
      </c>
    </row>
    <row r="4625" spans="13:20" ht="15" x14ac:dyDescent="0.3">
      <c r="M4625" s="34">
        <v>4619.5</v>
      </c>
      <c r="N4625" s="34">
        <v>28.3</v>
      </c>
      <c r="O4625" s="32">
        <f t="shared" si="432"/>
        <v>82.94</v>
      </c>
      <c r="P4625" s="37">
        <f t="shared" si="437"/>
        <v>99.527999999999992</v>
      </c>
      <c r="Q4625" s="32">
        <f t="shared" si="433"/>
        <v>-27.939999999999998</v>
      </c>
      <c r="R4625" s="32">
        <f t="shared" si="434"/>
        <v>-44.527999999999992</v>
      </c>
      <c r="S4625" s="26">
        <f t="shared" si="435"/>
        <v>0</v>
      </c>
      <c r="T4625" s="26">
        <f t="shared" si="436"/>
        <v>0</v>
      </c>
    </row>
    <row r="4626" spans="13:20" ht="15" x14ac:dyDescent="0.3">
      <c r="M4626" s="34">
        <v>4620.5</v>
      </c>
      <c r="N4626" s="34">
        <v>29.4</v>
      </c>
      <c r="O4626" s="32">
        <f t="shared" si="432"/>
        <v>84.92</v>
      </c>
      <c r="P4626" s="37">
        <f t="shared" si="437"/>
        <v>101.904</v>
      </c>
      <c r="Q4626" s="32">
        <f t="shared" si="433"/>
        <v>-29.92</v>
      </c>
      <c r="R4626" s="32">
        <f t="shared" si="434"/>
        <v>-46.903999999999996</v>
      </c>
      <c r="S4626" s="26">
        <f t="shared" si="435"/>
        <v>0</v>
      </c>
      <c r="T4626" s="26">
        <f t="shared" si="436"/>
        <v>0</v>
      </c>
    </row>
    <row r="4627" spans="13:20" ht="15" x14ac:dyDescent="0.3">
      <c r="M4627" s="34">
        <v>4621.5</v>
      </c>
      <c r="N4627" s="34">
        <v>28.9</v>
      </c>
      <c r="O4627" s="32">
        <f t="shared" si="432"/>
        <v>84.02</v>
      </c>
      <c r="P4627" s="37">
        <f t="shared" si="437"/>
        <v>100.824</v>
      </c>
      <c r="Q4627" s="32">
        <f t="shared" si="433"/>
        <v>-29.019999999999996</v>
      </c>
      <c r="R4627" s="32">
        <f t="shared" si="434"/>
        <v>-45.823999999999998</v>
      </c>
      <c r="S4627" s="26">
        <f t="shared" si="435"/>
        <v>0</v>
      </c>
      <c r="T4627" s="26">
        <f t="shared" si="436"/>
        <v>0</v>
      </c>
    </row>
    <row r="4628" spans="13:20" ht="15" x14ac:dyDescent="0.3">
      <c r="M4628" s="34">
        <v>4622.5</v>
      </c>
      <c r="N4628" s="34">
        <v>28.9</v>
      </c>
      <c r="O4628" s="32">
        <f t="shared" si="432"/>
        <v>84.02</v>
      </c>
      <c r="P4628" s="37">
        <f t="shared" si="437"/>
        <v>100.824</v>
      </c>
      <c r="Q4628" s="32">
        <f t="shared" si="433"/>
        <v>-29.019999999999996</v>
      </c>
      <c r="R4628" s="32">
        <f t="shared" si="434"/>
        <v>-45.823999999999998</v>
      </c>
      <c r="S4628" s="26">
        <f t="shared" si="435"/>
        <v>0</v>
      </c>
      <c r="T4628" s="26">
        <f t="shared" si="436"/>
        <v>0</v>
      </c>
    </row>
    <row r="4629" spans="13:20" ht="15" x14ac:dyDescent="0.3">
      <c r="M4629" s="34">
        <v>4623.5</v>
      </c>
      <c r="N4629" s="34">
        <v>26.1</v>
      </c>
      <c r="O4629" s="32">
        <f t="shared" si="432"/>
        <v>78.98</v>
      </c>
      <c r="P4629" s="37">
        <f t="shared" si="437"/>
        <v>94.775999999999996</v>
      </c>
      <c r="Q4629" s="32">
        <f t="shared" si="433"/>
        <v>-23.980000000000004</v>
      </c>
      <c r="R4629" s="32">
        <f t="shared" si="434"/>
        <v>-39.775999999999996</v>
      </c>
      <c r="S4629" s="26">
        <f t="shared" si="435"/>
        <v>0</v>
      </c>
      <c r="T4629" s="26">
        <f t="shared" si="436"/>
        <v>0</v>
      </c>
    </row>
    <row r="4630" spans="13:20" ht="15" x14ac:dyDescent="0.3">
      <c r="M4630" s="34">
        <v>4624.5</v>
      </c>
      <c r="N4630" s="34">
        <v>28.9</v>
      </c>
      <c r="O4630" s="32">
        <f t="shared" si="432"/>
        <v>84.02</v>
      </c>
      <c r="P4630" s="37">
        <f t="shared" si="437"/>
        <v>100.824</v>
      </c>
      <c r="Q4630" s="32">
        <f t="shared" si="433"/>
        <v>-29.019999999999996</v>
      </c>
      <c r="R4630" s="32">
        <f t="shared" si="434"/>
        <v>-45.823999999999998</v>
      </c>
      <c r="S4630" s="26">
        <f t="shared" si="435"/>
        <v>0</v>
      </c>
      <c r="T4630" s="26">
        <f t="shared" si="436"/>
        <v>0</v>
      </c>
    </row>
    <row r="4631" spans="13:20" ht="15" x14ac:dyDescent="0.3">
      <c r="M4631" s="34">
        <v>4625.5</v>
      </c>
      <c r="N4631" s="34">
        <v>27.8</v>
      </c>
      <c r="O4631" s="32">
        <f t="shared" si="432"/>
        <v>82.039999999999992</v>
      </c>
      <c r="P4631" s="37">
        <f t="shared" si="437"/>
        <v>98.447999999999993</v>
      </c>
      <c r="Q4631" s="32">
        <f t="shared" si="433"/>
        <v>-27.039999999999992</v>
      </c>
      <c r="R4631" s="32">
        <f t="shared" si="434"/>
        <v>-43.447999999999993</v>
      </c>
      <c r="S4631" s="26">
        <f t="shared" si="435"/>
        <v>0</v>
      </c>
      <c r="T4631" s="26">
        <f t="shared" si="436"/>
        <v>0</v>
      </c>
    </row>
    <row r="4632" spans="13:20" ht="15" x14ac:dyDescent="0.3">
      <c r="M4632" s="34">
        <v>4626.5</v>
      </c>
      <c r="N4632" s="34">
        <v>25.6</v>
      </c>
      <c r="O4632" s="32">
        <f t="shared" si="432"/>
        <v>78.080000000000013</v>
      </c>
      <c r="P4632" s="37">
        <f t="shared" si="437"/>
        <v>93.696000000000012</v>
      </c>
      <c r="Q4632" s="32">
        <f t="shared" si="433"/>
        <v>-23.080000000000013</v>
      </c>
      <c r="R4632" s="32">
        <f t="shared" si="434"/>
        <v>-38.696000000000012</v>
      </c>
      <c r="S4632" s="26">
        <f t="shared" si="435"/>
        <v>0</v>
      </c>
      <c r="T4632" s="26">
        <f t="shared" si="436"/>
        <v>0</v>
      </c>
    </row>
    <row r="4633" spans="13:20" ht="15" x14ac:dyDescent="0.3">
      <c r="M4633" s="34">
        <v>4627.5</v>
      </c>
      <c r="N4633" s="34">
        <v>25</v>
      </c>
      <c r="O4633" s="32">
        <f t="shared" si="432"/>
        <v>77</v>
      </c>
      <c r="P4633" s="37">
        <f t="shared" si="437"/>
        <v>92.399999999999991</v>
      </c>
      <c r="Q4633" s="32">
        <f t="shared" si="433"/>
        <v>-22</v>
      </c>
      <c r="R4633" s="32">
        <f t="shared" si="434"/>
        <v>-37.399999999999991</v>
      </c>
      <c r="S4633" s="26">
        <f t="shared" si="435"/>
        <v>0</v>
      </c>
      <c r="T4633" s="26">
        <f t="shared" si="436"/>
        <v>0</v>
      </c>
    </row>
    <row r="4634" spans="13:20" ht="15" x14ac:dyDescent="0.3">
      <c r="M4634" s="34">
        <v>4628.5</v>
      </c>
      <c r="N4634" s="34">
        <v>23.9</v>
      </c>
      <c r="O4634" s="32">
        <f t="shared" si="432"/>
        <v>75.02</v>
      </c>
      <c r="P4634" s="37">
        <f t="shared" si="437"/>
        <v>90.023999999999987</v>
      </c>
      <c r="Q4634" s="32">
        <f t="shared" si="433"/>
        <v>-20.019999999999996</v>
      </c>
      <c r="R4634" s="32">
        <f t="shared" si="434"/>
        <v>-35.023999999999987</v>
      </c>
      <c r="S4634" s="26">
        <f t="shared" si="435"/>
        <v>0</v>
      </c>
      <c r="T4634" s="26">
        <f t="shared" si="436"/>
        <v>0</v>
      </c>
    </row>
    <row r="4635" spans="13:20" ht="15" x14ac:dyDescent="0.3">
      <c r="M4635" s="34">
        <v>4629.5</v>
      </c>
      <c r="N4635" s="34">
        <v>24.4</v>
      </c>
      <c r="O4635" s="32">
        <f t="shared" si="432"/>
        <v>75.92</v>
      </c>
      <c r="P4635" s="37">
        <f t="shared" si="437"/>
        <v>91.103999999999999</v>
      </c>
      <c r="Q4635" s="32">
        <f t="shared" si="433"/>
        <v>-20.92</v>
      </c>
      <c r="R4635" s="32">
        <f t="shared" si="434"/>
        <v>-36.103999999999999</v>
      </c>
      <c r="S4635" s="26">
        <f t="shared" si="435"/>
        <v>0</v>
      </c>
      <c r="T4635" s="26">
        <f t="shared" si="436"/>
        <v>0</v>
      </c>
    </row>
    <row r="4636" spans="13:20" ht="15" x14ac:dyDescent="0.3">
      <c r="M4636" s="34">
        <v>4630.5</v>
      </c>
      <c r="N4636" s="34">
        <v>24.4</v>
      </c>
      <c r="O4636" s="32">
        <f t="shared" si="432"/>
        <v>75.92</v>
      </c>
      <c r="P4636" s="37">
        <f t="shared" si="437"/>
        <v>91.103999999999999</v>
      </c>
      <c r="Q4636" s="32">
        <f t="shared" si="433"/>
        <v>-20.92</v>
      </c>
      <c r="R4636" s="32">
        <f t="shared" si="434"/>
        <v>-36.103999999999999</v>
      </c>
      <c r="S4636" s="26">
        <f t="shared" si="435"/>
        <v>0</v>
      </c>
      <c r="T4636" s="26">
        <f t="shared" si="436"/>
        <v>0</v>
      </c>
    </row>
    <row r="4637" spans="13:20" ht="15" x14ac:dyDescent="0.3">
      <c r="M4637" s="34">
        <v>4631.5</v>
      </c>
      <c r="N4637" s="34">
        <v>23.9</v>
      </c>
      <c r="O4637" s="32">
        <f t="shared" si="432"/>
        <v>75.02</v>
      </c>
      <c r="P4637" s="37">
        <f t="shared" si="437"/>
        <v>90.023999999999987</v>
      </c>
      <c r="Q4637" s="32">
        <f t="shared" si="433"/>
        <v>-20.019999999999996</v>
      </c>
      <c r="R4637" s="32">
        <f t="shared" si="434"/>
        <v>-35.023999999999987</v>
      </c>
      <c r="S4637" s="26">
        <f t="shared" si="435"/>
        <v>0</v>
      </c>
      <c r="T4637" s="26">
        <f t="shared" si="436"/>
        <v>0</v>
      </c>
    </row>
    <row r="4638" spans="13:20" ht="15" x14ac:dyDescent="0.3">
      <c r="M4638" s="34">
        <v>4632.5</v>
      </c>
      <c r="N4638" s="34">
        <v>23.9</v>
      </c>
      <c r="O4638" s="32">
        <f t="shared" si="432"/>
        <v>75.02</v>
      </c>
      <c r="P4638" s="37">
        <f t="shared" si="437"/>
        <v>90.023999999999987</v>
      </c>
      <c r="Q4638" s="32">
        <f t="shared" si="433"/>
        <v>-20.019999999999996</v>
      </c>
      <c r="R4638" s="32">
        <f t="shared" si="434"/>
        <v>-35.023999999999987</v>
      </c>
      <c r="S4638" s="26">
        <f t="shared" si="435"/>
        <v>0</v>
      </c>
      <c r="T4638" s="26">
        <f t="shared" si="436"/>
        <v>0</v>
      </c>
    </row>
    <row r="4639" spans="13:20" ht="15" x14ac:dyDescent="0.3">
      <c r="M4639" s="34">
        <v>4633.5</v>
      </c>
      <c r="N4639" s="34">
        <v>23.9</v>
      </c>
      <c r="O4639" s="32">
        <f t="shared" si="432"/>
        <v>75.02</v>
      </c>
      <c r="P4639" s="37">
        <f t="shared" si="437"/>
        <v>90.023999999999987</v>
      </c>
      <c r="Q4639" s="32">
        <f t="shared" si="433"/>
        <v>-20.019999999999996</v>
      </c>
      <c r="R4639" s="32">
        <f t="shared" si="434"/>
        <v>-35.023999999999987</v>
      </c>
      <c r="S4639" s="26">
        <f t="shared" si="435"/>
        <v>0</v>
      </c>
      <c r="T4639" s="26">
        <f t="shared" si="436"/>
        <v>0</v>
      </c>
    </row>
    <row r="4640" spans="13:20" ht="15" x14ac:dyDescent="0.3">
      <c r="M4640" s="34">
        <v>4634.5</v>
      </c>
      <c r="N4640" s="34">
        <v>22.8</v>
      </c>
      <c r="O4640" s="32">
        <f t="shared" si="432"/>
        <v>73.039999999999992</v>
      </c>
      <c r="P4640" s="37">
        <f t="shared" si="437"/>
        <v>87.647999999999982</v>
      </c>
      <c r="Q4640" s="32">
        <f t="shared" si="433"/>
        <v>-18.039999999999992</v>
      </c>
      <c r="R4640" s="32">
        <f t="shared" si="434"/>
        <v>-32.647999999999982</v>
      </c>
      <c r="S4640" s="26">
        <f t="shared" si="435"/>
        <v>0</v>
      </c>
      <c r="T4640" s="26">
        <f t="shared" si="436"/>
        <v>0</v>
      </c>
    </row>
    <row r="4641" spans="13:20" ht="15" x14ac:dyDescent="0.3">
      <c r="M4641" s="34">
        <v>4635.5</v>
      </c>
      <c r="N4641" s="34">
        <v>21.7</v>
      </c>
      <c r="O4641" s="32">
        <f t="shared" si="432"/>
        <v>71.06</v>
      </c>
      <c r="P4641" s="37">
        <f t="shared" si="437"/>
        <v>85.272000000000006</v>
      </c>
      <c r="Q4641" s="32">
        <f t="shared" si="433"/>
        <v>-16.060000000000002</v>
      </c>
      <c r="R4641" s="32">
        <f t="shared" si="434"/>
        <v>-30.272000000000006</v>
      </c>
      <c r="S4641" s="26">
        <f t="shared" si="435"/>
        <v>0</v>
      </c>
      <c r="T4641" s="26">
        <f t="shared" si="436"/>
        <v>0</v>
      </c>
    </row>
    <row r="4642" spans="13:20" ht="15" x14ac:dyDescent="0.3">
      <c r="M4642" s="34">
        <v>4636.5</v>
      </c>
      <c r="N4642" s="34">
        <v>21.7</v>
      </c>
      <c r="O4642" s="32">
        <f t="shared" si="432"/>
        <v>71.06</v>
      </c>
      <c r="P4642" s="37">
        <f t="shared" si="437"/>
        <v>85.272000000000006</v>
      </c>
      <c r="Q4642" s="32">
        <f t="shared" si="433"/>
        <v>-16.060000000000002</v>
      </c>
      <c r="R4642" s="32">
        <f t="shared" si="434"/>
        <v>-30.272000000000006</v>
      </c>
      <c r="S4642" s="26">
        <f t="shared" si="435"/>
        <v>0</v>
      </c>
      <c r="T4642" s="26">
        <f t="shared" si="436"/>
        <v>0</v>
      </c>
    </row>
    <row r="4643" spans="13:20" ht="15" x14ac:dyDescent="0.3">
      <c r="M4643" s="34">
        <v>4637.5</v>
      </c>
      <c r="N4643" s="34">
        <v>22.2</v>
      </c>
      <c r="O4643" s="32">
        <f t="shared" si="432"/>
        <v>71.960000000000008</v>
      </c>
      <c r="P4643" s="37">
        <f t="shared" si="437"/>
        <v>86.352000000000004</v>
      </c>
      <c r="Q4643" s="32">
        <f t="shared" si="433"/>
        <v>-16.960000000000008</v>
      </c>
      <c r="R4643" s="32">
        <f t="shared" si="434"/>
        <v>-31.352000000000004</v>
      </c>
      <c r="S4643" s="26">
        <f t="shared" si="435"/>
        <v>0</v>
      </c>
      <c r="T4643" s="26">
        <f t="shared" si="436"/>
        <v>0</v>
      </c>
    </row>
    <row r="4644" spans="13:20" ht="15" x14ac:dyDescent="0.3">
      <c r="M4644" s="34">
        <v>4638.5</v>
      </c>
      <c r="N4644" s="34">
        <v>22.2</v>
      </c>
      <c r="O4644" s="32">
        <f t="shared" si="432"/>
        <v>71.960000000000008</v>
      </c>
      <c r="P4644" s="37">
        <f t="shared" si="437"/>
        <v>86.352000000000004</v>
      </c>
      <c r="Q4644" s="32">
        <f t="shared" si="433"/>
        <v>-16.960000000000008</v>
      </c>
      <c r="R4644" s="32">
        <f t="shared" si="434"/>
        <v>-31.352000000000004</v>
      </c>
      <c r="S4644" s="26">
        <f t="shared" si="435"/>
        <v>0</v>
      </c>
      <c r="T4644" s="26">
        <f t="shared" si="436"/>
        <v>0</v>
      </c>
    </row>
    <row r="4645" spans="13:20" ht="15" x14ac:dyDescent="0.3">
      <c r="M4645" s="34">
        <v>4639.5</v>
      </c>
      <c r="N4645" s="34">
        <v>22.2</v>
      </c>
      <c r="O4645" s="32">
        <f t="shared" si="432"/>
        <v>71.960000000000008</v>
      </c>
      <c r="P4645" s="37">
        <f t="shared" si="437"/>
        <v>86.352000000000004</v>
      </c>
      <c r="Q4645" s="32">
        <f t="shared" si="433"/>
        <v>-16.960000000000008</v>
      </c>
      <c r="R4645" s="32">
        <f t="shared" si="434"/>
        <v>-31.352000000000004</v>
      </c>
      <c r="S4645" s="26">
        <f t="shared" si="435"/>
        <v>0</v>
      </c>
      <c r="T4645" s="26">
        <f t="shared" si="436"/>
        <v>0</v>
      </c>
    </row>
    <row r="4646" spans="13:20" ht="15" x14ac:dyDescent="0.3">
      <c r="M4646" s="34">
        <v>4640.5</v>
      </c>
      <c r="N4646" s="34">
        <v>25.6</v>
      </c>
      <c r="O4646" s="32">
        <f t="shared" si="432"/>
        <v>78.080000000000013</v>
      </c>
      <c r="P4646" s="37">
        <f t="shared" si="437"/>
        <v>93.696000000000012</v>
      </c>
      <c r="Q4646" s="32">
        <f t="shared" si="433"/>
        <v>-23.080000000000013</v>
      </c>
      <c r="R4646" s="32">
        <f t="shared" si="434"/>
        <v>-38.696000000000012</v>
      </c>
      <c r="S4646" s="26">
        <f t="shared" si="435"/>
        <v>0</v>
      </c>
      <c r="T4646" s="26">
        <f t="shared" si="436"/>
        <v>0</v>
      </c>
    </row>
    <row r="4647" spans="13:20" ht="15" x14ac:dyDescent="0.3">
      <c r="M4647" s="34">
        <v>4641.5</v>
      </c>
      <c r="N4647" s="34">
        <v>28.9</v>
      </c>
      <c r="O4647" s="32">
        <f t="shared" si="432"/>
        <v>84.02</v>
      </c>
      <c r="P4647" s="37">
        <f t="shared" si="437"/>
        <v>100.824</v>
      </c>
      <c r="Q4647" s="32">
        <f t="shared" si="433"/>
        <v>-29.019999999999996</v>
      </c>
      <c r="R4647" s="32">
        <f t="shared" si="434"/>
        <v>-45.823999999999998</v>
      </c>
      <c r="S4647" s="26">
        <f t="shared" si="435"/>
        <v>0</v>
      </c>
      <c r="T4647" s="26">
        <f t="shared" si="436"/>
        <v>0</v>
      </c>
    </row>
    <row r="4648" spans="13:20" ht="15" x14ac:dyDescent="0.3">
      <c r="M4648" s="34">
        <v>4642.5</v>
      </c>
      <c r="N4648" s="34">
        <v>30</v>
      </c>
      <c r="O4648" s="32">
        <f t="shared" si="432"/>
        <v>86</v>
      </c>
      <c r="P4648" s="37">
        <f t="shared" si="437"/>
        <v>103.2</v>
      </c>
      <c r="Q4648" s="32">
        <f t="shared" si="433"/>
        <v>-31</v>
      </c>
      <c r="R4648" s="32">
        <f t="shared" si="434"/>
        <v>-48.2</v>
      </c>
      <c r="S4648" s="26">
        <f t="shared" si="435"/>
        <v>0</v>
      </c>
      <c r="T4648" s="26">
        <f t="shared" si="436"/>
        <v>0</v>
      </c>
    </row>
    <row r="4649" spans="13:20" ht="15" x14ac:dyDescent="0.3">
      <c r="M4649" s="34">
        <v>4643.5</v>
      </c>
      <c r="N4649" s="34">
        <v>29.4</v>
      </c>
      <c r="O4649" s="32">
        <f t="shared" si="432"/>
        <v>84.92</v>
      </c>
      <c r="P4649" s="37">
        <f t="shared" si="437"/>
        <v>101.904</v>
      </c>
      <c r="Q4649" s="32">
        <f t="shared" si="433"/>
        <v>-29.92</v>
      </c>
      <c r="R4649" s="32">
        <f t="shared" si="434"/>
        <v>-46.903999999999996</v>
      </c>
      <c r="S4649" s="26">
        <f t="shared" si="435"/>
        <v>0</v>
      </c>
      <c r="T4649" s="26">
        <f t="shared" si="436"/>
        <v>0</v>
      </c>
    </row>
    <row r="4650" spans="13:20" ht="15" x14ac:dyDescent="0.3">
      <c r="M4650" s="34">
        <v>4644.5</v>
      </c>
      <c r="N4650" s="34">
        <v>28.3</v>
      </c>
      <c r="O4650" s="32">
        <f t="shared" si="432"/>
        <v>82.94</v>
      </c>
      <c r="P4650" s="37">
        <f t="shared" si="437"/>
        <v>99.527999999999992</v>
      </c>
      <c r="Q4650" s="32">
        <f t="shared" si="433"/>
        <v>-27.939999999999998</v>
      </c>
      <c r="R4650" s="32">
        <f t="shared" si="434"/>
        <v>-44.527999999999992</v>
      </c>
      <c r="S4650" s="26">
        <f t="shared" si="435"/>
        <v>0</v>
      </c>
      <c r="T4650" s="26">
        <f t="shared" si="436"/>
        <v>0</v>
      </c>
    </row>
    <row r="4651" spans="13:20" ht="15" x14ac:dyDescent="0.3">
      <c r="M4651" s="34">
        <v>4645.5</v>
      </c>
      <c r="N4651" s="34">
        <v>27.2</v>
      </c>
      <c r="O4651" s="32">
        <f t="shared" si="432"/>
        <v>80.960000000000008</v>
      </c>
      <c r="P4651" s="37">
        <f t="shared" si="437"/>
        <v>97.152000000000001</v>
      </c>
      <c r="Q4651" s="32">
        <f t="shared" si="433"/>
        <v>-25.960000000000008</v>
      </c>
      <c r="R4651" s="32">
        <f t="shared" si="434"/>
        <v>-42.152000000000001</v>
      </c>
      <c r="S4651" s="26">
        <f t="shared" si="435"/>
        <v>0</v>
      </c>
      <c r="T4651" s="26">
        <f t="shared" si="436"/>
        <v>0</v>
      </c>
    </row>
    <row r="4652" spans="13:20" ht="15" x14ac:dyDescent="0.3">
      <c r="M4652" s="34">
        <v>4646.5</v>
      </c>
      <c r="N4652" s="34">
        <v>26.7</v>
      </c>
      <c r="O4652" s="32">
        <f t="shared" si="432"/>
        <v>80.06</v>
      </c>
      <c r="P4652" s="37">
        <f t="shared" si="437"/>
        <v>96.072000000000003</v>
      </c>
      <c r="Q4652" s="32">
        <f t="shared" si="433"/>
        <v>-25.060000000000002</v>
      </c>
      <c r="R4652" s="32">
        <f t="shared" si="434"/>
        <v>-41.072000000000003</v>
      </c>
      <c r="S4652" s="26">
        <f t="shared" si="435"/>
        <v>0</v>
      </c>
      <c r="T4652" s="26">
        <f t="shared" si="436"/>
        <v>0</v>
      </c>
    </row>
    <row r="4653" spans="13:20" ht="15" x14ac:dyDescent="0.3">
      <c r="M4653" s="34">
        <v>4647.5</v>
      </c>
      <c r="N4653" s="34">
        <v>22.2</v>
      </c>
      <c r="O4653" s="32">
        <f t="shared" si="432"/>
        <v>71.960000000000008</v>
      </c>
      <c r="P4653" s="37">
        <f t="shared" si="437"/>
        <v>86.352000000000004</v>
      </c>
      <c r="Q4653" s="32">
        <f t="shared" si="433"/>
        <v>-16.960000000000008</v>
      </c>
      <c r="R4653" s="32">
        <f t="shared" si="434"/>
        <v>-31.352000000000004</v>
      </c>
      <c r="S4653" s="26">
        <f t="shared" si="435"/>
        <v>0</v>
      </c>
      <c r="T4653" s="26">
        <f t="shared" si="436"/>
        <v>0</v>
      </c>
    </row>
    <row r="4654" spans="13:20" ht="15" x14ac:dyDescent="0.3">
      <c r="M4654" s="34">
        <v>4648.5</v>
      </c>
      <c r="N4654" s="34">
        <v>22.2</v>
      </c>
      <c r="O4654" s="32">
        <f t="shared" si="432"/>
        <v>71.960000000000008</v>
      </c>
      <c r="P4654" s="37">
        <f t="shared" si="437"/>
        <v>86.352000000000004</v>
      </c>
      <c r="Q4654" s="32">
        <f t="shared" si="433"/>
        <v>-16.960000000000008</v>
      </c>
      <c r="R4654" s="32">
        <f t="shared" si="434"/>
        <v>-31.352000000000004</v>
      </c>
      <c r="S4654" s="26">
        <f t="shared" si="435"/>
        <v>0</v>
      </c>
      <c r="T4654" s="26">
        <f t="shared" si="436"/>
        <v>0</v>
      </c>
    </row>
    <row r="4655" spans="13:20" ht="15" x14ac:dyDescent="0.3">
      <c r="M4655" s="34">
        <v>4649.5</v>
      </c>
      <c r="N4655" s="34">
        <v>21.7</v>
      </c>
      <c r="O4655" s="32">
        <f t="shared" si="432"/>
        <v>71.06</v>
      </c>
      <c r="P4655" s="37">
        <f t="shared" si="437"/>
        <v>85.272000000000006</v>
      </c>
      <c r="Q4655" s="32">
        <f t="shared" si="433"/>
        <v>-16.060000000000002</v>
      </c>
      <c r="R4655" s="32">
        <f t="shared" si="434"/>
        <v>-30.272000000000006</v>
      </c>
      <c r="S4655" s="26">
        <f t="shared" si="435"/>
        <v>0</v>
      </c>
      <c r="T4655" s="26">
        <f t="shared" si="436"/>
        <v>0</v>
      </c>
    </row>
    <row r="4656" spans="13:20" ht="15" x14ac:dyDescent="0.3">
      <c r="M4656" s="34">
        <v>4650.5</v>
      </c>
      <c r="N4656" s="34">
        <v>21.7</v>
      </c>
      <c r="O4656" s="32">
        <f t="shared" si="432"/>
        <v>71.06</v>
      </c>
      <c r="P4656" s="37">
        <f t="shared" si="437"/>
        <v>85.272000000000006</v>
      </c>
      <c r="Q4656" s="32">
        <f t="shared" si="433"/>
        <v>-16.060000000000002</v>
      </c>
      <c r="R4656" s="32">
        <f t="shared" si="434"/>
        <v>-30.272000000000006</v>
      </c>
      <c r="S4656" s="26">
        <f t="shared" si="435"/>
        <v>0</v>
      </c>
      <c r="T4656" s="26">
        <f t="shared" si="436"/>
        <v>0</v>
      </c>
    </row>
    <row r="4657" spans="13:20" ht="15" x14ac:dyDescent="0.3">
      <c r="M4657" s="34">
        <v>4651.5</v>
      </c>
      <c r="N4657" s="34">
        <v>19.399999999999999</v>
      </c>
      <c r="O4657" s="32">
        <f t="shared" si="432"/>
        <v>66.92</v>
      </c>
      <c r="P4657" s="37">
        <f t="shared" si="437"/>
        <v>80.304000000000002</v>
      </c>
      <c r="Q4657" s="32">
        <f t="shared" si="433"/>
        <v>-11.920000000000002</v>
      </c>
      <c r="R4657" s="32">
        <f t="shared" si="434"/>
        <v>-25.304000000000002</v>
      </c>
      <c r="S4657" s="26">
        <f t="shared" si="435"/>
        <v>0</v>
      </c>
      <c r="T4657" s="26">
        <f t="shared" si="436"/>
        <v>0</v>
      </c>
    </row>
    <row r="4658" spans="13:20" ht="15" x14ac:dyDescent="0.3">
      <c r="M4658" s="34">
        <v>4652.5</v>
      </c>
      <c r="N4658" s="34">
        <v>19.399999999999999</v>
      </c>
      <c r="O4658" s="32">
        <f t="shared" si="432"/>
        <v>66.92</v>
      </c>
      <c r="P4658" s="37">
        <f t="shared" si="437"/>
        <v>80.304000000000002</v>
      </c>
      <c r="Q4658" s="32">
        <f t="shared" si="433"/>
        <v>-11.920000000000002</v>
      </c>
      <c r="R4658" s="32">
        <f t="shared" si="434"/>
        <v>-25.304000000000002</v>
      </c>
      <c r="S4658" s="26">
        <f t="shared" si="435"/>
        <v>0</v>
      </c>
      <c r="T4658" s="26">
        <f t="shared" si="436"/>
        <v>0</v>
      </c>
    </row>
    <row r="4659" spans="13:20" ht="15" x14ac:dyDescent="0.3">
      <c r="M4659" s="34">
        <v>4653.5</v>
      </c>
      <c r="N4659" s="34">
        <v>20</v>
      </c>
      <c r="O4659" s="32">
        <f t="shared" si="432"/>
        <v>68</v>
      </c>
      <c r="P4659" s="37">
        <f t="shared" si="437"/>
        <v>81.599999999999994</v>
      </c>
      <c r="Q4659" s="32">
        <f t="shared" si="433"/>
        <v>-13</v>
      </c>
      <c r="R4659" s="32">
        <f t="shared" si="434"/>
        <v>-26.599999999999994</v>
      </c>
      <c r="S4659" s="26">
        <f t="shared" si="435"/>
        <v>0</v>
      </c>
      <c r="T4659" s="26">
        <f t="shared" si="436"/>
        <v>0</v>
      </c>
    </row>
    <row r="4660" spans="13:20" ht="15" x14ac:dyDescent="0.3">
      <c r="M4660" s="34">
        <v>4654.5</v>
      </c>
      <c r="N4660" s="34">
        <v>20.6</v>
      </c>
      <c r="O4660" s="32">
        <f t="shared" si="432"/>
        <v>69.080000000000013</v>
      </c>
      <c r="P4660" s="37">
        <f t="shared" si="437"/>
        <v>82.896000000000015</v>
      </c>
      <c r="Q4660" s="32">
        <f t="shared" si="433"/>
        <v>-14.080000000000013</v>
      </c>
      <c r="R4660" s="32">
        <f t="shared" si="434"/>
        <v>-27.896000000000015</v>
      </c>
      <c r="S4660" s="26">
        <f t="shared" si="435"/>
        <v>0</v>
      </c>
      <c r="T4660" s="26">
        <f t="shared" si="436"/>
        <v>0</v>
      </c>
    </row>
    <row r="4661" spans="13:20" ht="15" x14ac:dyDescent="0.3">
      <c r="M4661" s="34">
        <v>4655.5</v>
      </c>
      <c r="N4661" s="34">
        <v>20.6</v>
      </c>
      <c r="O4661" s="32">
        <f t="shared" si="432"/>
        <v>69.080000000000013</v>
      </c>
      <c r="P4661" s="37">
        <f t="shared" si="437"/>
        <v>82.896000000000015</v>
      </c>
      <c r="Q4661" s="32">
        <f t="shared" si="433"/>
        <v>-14.080000000000013</v>
      </c>
      <c r="R4661" s="32">
        <f t="shared" si="434"/>
        <v>-27.896000000000015</v>
      </c>
      <c r="S4661" s="26">
        <f t="shared" si="435"/>
        <v>0</v>
      </c>
      <c r="T4661" s="26">
        <f t="shared" si="436"/>
        <v>0</v>
      </c>
    </row>
    <row r="4662" spans="13:20" ht="15" x14ac:dyDescent="0.3">
      <c r="M4662" s="34">
        <v>4656.5</v>
      </c>
      <c r="N4662" s="34">
        <v>20.6</v>
      </c>
      <c r="O4662" s="32">
        <f t="shared" si="432"/>
        <v>69.080000000000013</v>
      </c>
      <c r="P4662" s="37">
        <f t="shared" si="437"/>
        <v>82.896000000000015</v>
      </c>
      <c r="Q4662" s="32">
        <f t="shared" si="433"/>
        <v>-14.080000000000013</v>
      </c>
      <c r="R4662" s="32">
        <f t="shared" si="434"/>
        <v>-27.896000000000015</v>
      </c>
      <c r="S4662" s="26">
        <f t="shared" si="435"/>
        <v>0</v>
      </c>
      <c r="T4662" s="26">
        <f t="shared" si="436"/>
        <v>0</v>
      </c>
    </row>
    <row r="4663" spans="13:20" ht="15" x14ac:dyDescent="0.3">
      <c r="M4663" s="34">
        <v>4657.5</v>
      </c>
      <c r="N4663" s="34">
        <v>20.6</v>
      </c>
      <c r="O4663" s="32">
        <f t="shared" si="432"/>
        <v>69.080000000000013</v>
      </c>
      <c r="P4663" s="37">
        <f t="shared" si="437"/>
        <v>82.896000000000015</v>
      </c>
      <c r="Q4663" s="32">
        <f t="shared" si="433"/>
        <v>-14.080000000000013</v>
      </c>
      <c r="R4663" s="32">
        <f t="shared" si="434"/>
        <v>-27.896000000000015</v>
      </c>
      <c r="S4663" s="26">
        <f t="shared" si="435"/>
        <v>0</v>
      </c>
      <c r="T4663" s="26">
        <f t="shared" si="436"/>
        <v>0</v>
      </c>
    </row>
    <row r="4664" spans="13:20" ht="15" x14ac:dyDescent="0.3">
      <c r="M4664" s="34">
        <v>4658.5</v>
      </c>
      <c r="N4664" s="34">
        <v>19.399999999999999</v>
      </c>
      <c r="O4664" s="32">
        <f t="shared" si="432"/>
        <v>66.92</v>
      </c>
      <c r="P4664" s="37">
        <f t="shared" si="437"/>
        <v>80.304000000000002</v>
      </c>
      <c r="Q4664" s="32">
        <f t="shared" si="433"/>
        <v>-11.920000000000002</v>
      </c>
      <c r="R4664" s="32">
        <f t="shared" si="434"/>
        <v>-25.304000000000002</v>
      </c>
      <c r="S4664" s="26">
        <f t="shared" si="435"/>
        <v>0</v>
      </c>
      <c r="T4664" s="26">
        <f t="shared" si="436"/>
        <v>0</v>
      </c>
    </row>
    <row r="4665" spans="13:20" ht="15" x14ac:dyDescent="0.3">
      <c r="M4665" s="34">
        <v>4659.5</v>
      </c>
      <c r="N4665" s="34">
        <v>20.6</v>
      </c>
      <c r="O4665" s="32">
        <f t="shared" si="432"/>
        <v>69.080000000000013</v>
      </c>
      <c r="P4665" s="37">
        <f t="shared" si="437"/>
        <v>82.896000000000015</v>
      </c>
      <c r="Q4665" s="32">
        <f t="shared" si="433"/>
        <v>-14.080000000000013</v>
      </c>
      <c r="R4665" s="32">
        <f t="shared" si="434"/>
        <v>-27.896000000000015</v>
      </c>
      <c r="S4665" s="26">
        <f t="shared" si="435"/>
        <v>0</v>
      </c>
      <c r="T4665" s="26">
        <f t="shared" si="436"/>
        <v>0</v>
      </c>
    </row>
    <row r="4666" spans="13:20" ht="15" x14ac:dyDescent="0.3">
      <c r="M4666" s="34">
        <v>4660.5</v>
      </c>
      <c r="N4666" s="34">
        <v>20.6</v>
      </c>
      <c r="O4666" s="32">
        <f t="shared" si="432"/>
        <v>69.080000000000013</v>
      </c>
      <c r="P4666" s="37">
        <f t="shared" si="437"/>
        <v>82.896000000000015</v>
      </c>
      <c r="Q4666" s="32">
        <f t="shared" si="433"/>
        <v>-14.080000000000013</v>
      </c>
      <c r="R4666" s="32">
        <f t="shared" si="434"/>
        <v>-27.896000000000015</v>
      </c>
      <c r="S4666" s="26">
        <f t="shared" si="435"/>
        <v>0</v>
      </c>
      <c r="T4666" s="26">
        <f t="shared" si="436"/>
        <v>0</v>
      </c>
    </row>
    <row r="4667" spans="13:20" ht="15" x14ac:dyDescent="0.3">
      <c r="M4667" s="34">
        <v>4661.5</v>
      </c>
      <c r="N4667" s="34">
        <v>21.1</v>
      </c>
      <c r="O4667" s="32">
        <f t="shared" si="432"/>
        <v>69.98</v>
      </c>
      <c r="P4667" s="37">
        <f t="shared" si="437"/>
        <v>83.975999999999999</v>
      </c>
      <c r="Q4667" s="32">
        <f t="shared" si="433"/>
        <v>-14.980000000000004</v>
      </c>
      <c r="R4667" s="32">
        <f t="shared" si="434"/>
        <v>-28.975999999999999</v>
      </c>
      <c r="S4667" s="26">
        <f t="shared" si="435"/>
        <v>0</v>
      </c>
      <c r="T4667" s="26">
        <f t="shared" si="436"/>
        <v>0</v>
      </c>
    </row>
    <row r="4668" spans="13:20" ht="15" x14ac:dyDescent="0.3">
      <c r="M4668" s="34">
        <v>4662.5</v>
      </c>
      <c r="N4668" s="34">
        <v>22.8</v>
      </c>
      <c r="O4668" s="32">
        <f t="shared" si="432"/>
        <v>73.039999999999992</v>
      </c>
      <c r="P4668" s="37">
        <f t="shared" si="437"/>
        <v>87.647999999999982</v>
      </c>
      <c r="Q4668" s="32">
        <f t="shared" si="433"/>
        <v>-18.039999999999992</v>
      </c>
      <c r="R4668" s="32">
        <f t="shared" si="434"/>
        <v>-32.647999999999982</v>
      </c>
      <c r="S4668" s="26">
        <f t="shared" si="435"/>
        <v>0</v>
      </c>
      <c r="T4668" s="26">
        <f t="shared" si="436"/>
        <v>0</v>
      </c>
    </row>
    <row r="4669" spans="13:20" ht="15" x14ac:dyDescent="0.3">
      <c r="M4669" s="34">
        <v>4663.5</v>
      </c>
      <c r="N4669" s="34">
        <v>23.9</v>
      </c>
      <c r="O4669" s="32">
        <f t="shared" si="432"/>
        <v>75.02</v>
      </c>
      <c r="P4669" s="37">
        <f t="shared" si="437"/>
        <v>90.023999999999987</v>
      </c>
      <c r="Q4669" s="32">
        <f t="shared" si="433"/>
        <v>-20.019999999999996</v>
      </c>
      <c r="R4669" s="32">
        <f t="shared" si="434"/>
        <v>-35.023999999999987</v>
      </c>
      <c r="S4669" s="26">
        <f t="shared" si="435"/>
        <v>0</v>
      </c>
      <c r="T4669" s="26">
        <f t="shared" si="436"/>
        <v>0</v>
      </c>
    </row>
    <row r="4670" spans="13:20" ht="15" x14ac:dyDescent="0.3">
      <c r="M4670" s="34">
        <v>4664.5</v>
      </c>
      <c r="N4670" s="34">
        <v>23.9</v>
      </c>
      <c r="O4670" s="32">
        <f t="shared" si="432"/>
        <v>75.02</v>
      </c>
      <c r="P4670" s="37">
        <f t="shared" si="437"/>
        <v>90.023999999999987</v>
      </c>
      <c r="Q4670" s="32">
        <f t="shared" si="433"/>
        <v>-20.019999999999996</v>
      </c>
      <c r="R4670" s="32">
        <f t="shared" si="434"/>
        <v>-35.023999999999987</v>
      </c>
      <c r="S4670" s="26">
        <f t="shared" si="435"/>
        <v>0</v>
      </c>
      <c r="T4670" s="26">
        <f t="shared" si="436"/>
        <v>0</v>
      </c>
    </row>
    <row r="4671" spans="13:20" ht="15" x14ac:dyDescent="0.3">
      <c r="M4671" s="34">
        <v>4665.5</v>
      </c>
      <c r="N4671" s="34">
        <v>24.4</v>
      </c>
      <c r="O4671" s="32">
        <f t="shared" si="432"/>
        <v>75.92</v>
      </c>
      <c r="P4671" s="37">
        <f t="shared" si="437"/>
        <v>91.103999999999999</v>
      </c>
      <c r="Q4671" s="32">
        <f t="shared" si="433"/>
        <v>-20.92</v>
      </c>
      <c r="R4671" s="32">
        <f t="shared" si="434"/>
        <v>-36.103999999999999</v>
      </c>
      <c r="S4671" s="26">
        <f t="shared" si="435"/>
        <v>0</v>
      </c>
      <c r="T4671" s="26">
        <f t="shared" si="436"/>
        <v>0</v>
      </c>
    </row>
    <row r="4672" spans="13:20" ht="15" x14ac:dyDescent="0.3">
      <c r="M4672" s="34">
        <v>4666.5</v>
      </c>
      <c r="N4672" s="34">
        <v>25.6</v>
      </c>
      <c r="O4672" s="32">
        <f t="shared" si="432"/>
        <v>78.080000000000013</v>
      </c>
      <c r="P4672" s="37">
        <f t="shared" si="437"/>
        <v>93.696000000000012</v>
      </c>
      <c r="Q4672" s="32">
        <f t="shared" si="433"/>
        <v>-23.080000000000013</v>
      </c>
      <c r="R4672" s="32">
        <f t="shared" si="434"/>
        <v>-38.696000000000012</v>
      </c>
      <c r="S4672" s="26">
        <f t="shared" si="435"/>
        <v>0</v>
      </c>
      <c r="T4672" s="26">
        <f t="shared" si="436"/>
        <v>0</v>
      </c>
    </row>
    <row r="4673" spans="13:20" ht="15" x14ac:dyDescent="0.3">
      <c r="M4673" s="34">
        <v>4667.5</v>
      </c>
      <c r="N4673" s="34">
        <v>23.9</v>
      </c>
      <c r="O4673" s="32">
        <f t="shared" si="432"/>
        <v>75.02</v>
      </c>
      <c r="P4673" s="37">
        <f t="shared" si="437"/>
        <v>90.023999999999987</v>
      </c>
      <c r="Q4673" s="32">
        <f t="shared" si="433"/>
        <v>-20.019999999999996</v>
      </c>
      <c r="R4673" s="32">
        <f t="shared" si="434"/>
        <v>-35.023999999999987</v>
      </c>
      <c r="S4673" s="26">
        <f t="shared" si="435"/>
        <v>0</v>
      </c>
      <c r="T4673" s="26">
        <f t="shared" si="436"/>
        <v>0</v>
      </c>
    </row>
    <row r="4674" spans="13:20" ht="15" x14ac:dyDescent="0.3">
      <c r="M4674" s="34">
        <v>4668.5</v>
      </c>
      <c r="N4674" s="34">
        <v>25.6</v>
      </c>
      <c r="O4674" s="32">
        <f t="shared" si="432"/>
        <v>78.080000000000013</v>
      </c>
      <c r="P4674" s="37">
        <f t="shared" si="437"/>
        <v>93.696000000000012</v>
      </c>
      <c r="Q4674" s="32">
        <f t="shared" si="433"/>
        <v>-23.080000000000013</v>
      </c>
      <c r="R4674" s="32">
        <f t="shared" si="434"/>
        <v>-38.696000000000012</v>
      </c>
      <c r="S4674" s="26">
        <f t="shared" si="435"/>
        <v>0</v>
      </c>
      <c r="T4674" s="26">
        <f t="shared" si="436"/>
        <v>0</v>
      </c>
    </row>
    <row r="4675" spans="13:20" ht="15" x14ac:dyDescent="0.3">
      <c r="M4675" s="34">
        <v>4669.5</v>
      </c>
      <c r="N4675" s="34">
        <v>25.6</v>
      </c>
      <c r="O4675" s="32">
        <f t="shared" si="432"/>
        <v>78.080000000000013</v>
      </c>
      <c r="P4675" s="37">
        <f t="shared" si="437"/>
        <v>93.696000000000012</v>
      </c>
      <c r="Q4675" s="32">
        <f t="shared" si="433"/>
        <v>-23.080000000000013</v>
      </c>
      <c r="R4675" s="32">
        <f t="shared" si="434"/>
        <v>-38.696000000000012</v>
      </c>
      <c r="S4675" s="26">
        <f t="shared" si="435"/>
        <v>0</v>
      </c>
      <c r="T4675" s="26">
        <f t="shared" si="436"/>
        <v>0</v>
      </c>
    </row>
    <row r="4676" spans="13:20" ht="15" x14ac:dyDescent="0.3">
      <c r="M4676" s="34">
        <v>4670.5</v>
      </c>
      <c r="N4676" s="34">
        <v>24.4</v>
      </c>
      <c r="O4676" s="32">
        <f t="shared" si="432"/>
        <v>75.92</v>
      </c>
      <c r="P4676" s="37">
        <f t="shared" si="437"/>
        <v>91.103999999999999</v>
      </c>
      <c r="Q4676" s="32">
        <f t="shared" si="433"/>
        <v>-20.92</v>
      </c>
      <c r="R4676" s="32">
        <f t="shared" si="434"/>
        <v>-36.103999999999999</v>
      </c>
      <c r="S4676" s="26">
        <f t="shared" si="435"/>
        <v>0</v>
      </c>
      <c r="T4676" s="26">
        <f t="shared" si="436"/>
        <v>0</v>
      </c>
    </row>
    <row r="4677" spans="13:20" ht="15" x14ac:dyDescent="0.3">
      <c r="M4677" s="34">
        <v>4671.5</v>
      </c>
      <c r="N4677" s="34">
        <v>25</v>
      </c>
      <c r="O4677" s="32">
        <f t="shared" si="432"/>
        <v>77</v>
      </c>
      <c r="P4677" s="37">
        <f t="shared" si="437"/>
        <v>92.399999999999991</v>
      </c>
      <c r="Q4677" s="32">
        <f t="shared" si="433"/>
        <v>-22</v>
      </c>
      <c r="R4677" s="32">
        <f t="shared" si="434"/>
        <v>-37.399999999999991</v>
      </c>
      <c r="S4677" s="26">
        <f t="shared" si="435"/>
        <v>0</v>
      </c>
      <c r="T4677" s="26">
        <f t="shared" si="436"/>
        <v>0</v>
      </c>
    </row>
    <row r="4678" spans="13:20" ht="15" x14ac:dyDescent="0.3">
      <c r="M4678" s="34">
        <v>4672.5</v>
      </c>
      <c r="N4678" s="34">
        <v>23.9</v>
      </c>
      <c r="O4678" s="32">
        <f t="shared" ref="O4678:O4741" si="438">CONVERT(N4678,"C","F")</f>
        <v>75.02</v>
      </c>
      <c r="P4678" s="37">
        <f t="shared" si="437"/>
        <v>90.023999999999987</v>
      </c>
      <c r="Q4678" s="32">
        <f t="shared" ref="Q4678:Q4741" si="439">$L$3-O4678</f>
        <v>-20.019999999999996</v>
      </c>
      <c r="R4678" s="32">
        <f t="shared" ref="R4678:R4741" si="440">$L$3-P4678</f>
        <v>-35.023999999999987</v>
      </c>
      <c r="S4678" s="26">
        <f t="shared" ref="S4678:S4741" si="441">IF(O4678&lt;=$L$3, 1, 0)</f>
        <v>0</v>
      </c>
      <c r="T4678" s="26">
        <f t="shared" ref="T4678:T4741" si="442">IF(P4678&lt;=$L$3, 1, 0)</f>
        <v>0</v>
      </c>
    </row>
    <row r="4679" spans="13:20" ht="15" x14ac:dyDescent="0.3">
      <c r="M4679" s="34">
        <v>4673.5</v>
      </c>
      <c r="N4679" s="34">
        <v>23.9</v>
      </c>
      <c r="O4679" s="32">
        <f t="shared" si="438"/>
        <v>75.02</v>
      </c>
      <c r="P4679" s="37">
        <f t="shared" ref="P4679:P4742" si="443">O4679*1.2</f>
        <v>90.023999999999987</v>
      </c>
      <c r="Q4679" s="32">
        <f t="shared" si="439"/>
        <v>-20.019999999999996</v>
      </c>
      <c r="R4679" s="32">
        <f t="shared" si="440"/>
        <v>-35.023999999999987</v>
      </c>
      <c r="S4679" s="26">
        <f t="shared" si="441"/>
        <v>0</v>
      </c>
      <c r="T4679" s="26">
        <f t="shared" si="442"/>
        <v>0</v>
      </c>
    </row>
    <row r="4680" spans="13:20" ht="15" x14ac:dyDescent="0.3">
      <c r="M4680" s="34">
        <v>4674.5</v>
      </c>
      <c r="N4680" s="34">
        <v>22.8</v>
      </c>
      <c r="O4680" s="32">
        <f t="shared" si="438"/>
        <v>73.039999999999992</v>
      </c>
      <c r="P4680" s="37">
        <f t="shared" si="443"/>
        <v>87.647999999999982</v>
      </c>
      <c r="Q4680" s="32">
        <f t="shared" si="439"/>
        <v>-18.039999999999992</v>
      </c>
      <c r="R4680" s="32">
        <f t="shared" si="440"/>
        <v>-32.647999999999982</v>
      </c>
      <c r="S4680" s="26">
        <f t="shared" si="441"/>
        <v>0</v>
      </c>
      <c r="T4680" s="26">
        <f t="shared" si="442"/>
        <v>0</v>
      </c>
    </row>
    <row r="4681" spans="13:20" ht="15" x14ac:dyDescent="0.3">
      <c r="M4681" s="34">
        <v>4675.5</v>
      </c>
      <c r="N4681" s="34">
        <v>21.1</v>
      </c>
      <c r="O4681" s="32">
        <f t="shared" si="438"/>
        <v>69.98</v>
      </c>
      <c r="P4681" s="37">
        <f t="shared" si="443"/>
        <v>83.975999999999999</v>
      </c>
      <c r="Q4681" s="32">
        <f t="shared" si="439"/>
        <v>-14.980000000000004</v>
      </c>
      <c r="R4681" s="32">
        <f t="shared" si="440"/>
        <v>-28.975999999999999</v>
      </c>
      <c r="S4681" s="26">
        <f t="shared" si="441"/>
        <v>0</v>
      </c>
      <c r="T4681" s="26">
        <f t="shared" si="442"/>
        <v>0</v>
      </c>
    </row>
    <row r="4682" spans="13:20" ht="15" x14ac:dyDescent="0.3">
      <c r="M4682" s="34">
        <v>4676.5</v>
      </c>
      <c r="N4682" s="34">
        <v>20.6</v>
      </c>
      <c r="O4682" s="32">
        <f t="shared" si="438"/>
        <v>69.080000000000013</v>
      </c>
      <c r="P4682" s="37">
        <f t="shared" si="443"/>
        <v>82.896000000000015</v>
      </c>
      <c r="Q4682" s="32">
        <f t="shared" si="439"/>
        <v>-14.080000000000013</v>
      </c>
      <c r="R4682" s="32">
        <f t="shared" si="440"/>
        <v>-27.896000000000015</v>
      </c>
      <c r="S4682" s="26">
        <f t="shared" si="441"/>
        <v>0</v>
      </c>
      <c r="T4682" s="26">
        <f t="shared" si="442"/>
        <v>0</v>
      </c>
    </row>
    <row r="4683" spans="13:20" ht="15" x14ac:dyDescent="0.3">
      <c r="M4683" s="34">
        <v>4677.5</v>
      </c>
      <c r="N4683" s="34">
        <v>20.6</v>
      </c>
      <c r="O4683" s="32">
        <f t="shared" si="438"/>
        <v>69.080000000000013</v>
      </c>
      <c r="P4683" s="37">
        <f t="shared" si="443"/>
        <v>82.896000000000015</v>
      </c>
      <c r="Q4683" s="32">
        <f t="shared" si="439"/>
        <v>-14.080000000000013</v>
      </c>
      <c r="R4683" s="32">
        <f t="shared" si="440"/>
        <v>-27.896000000000015</v>
      </c>
      <c r="S4683" s="26">
        <f t="shared" si="441"/>
        <v>0</v>
      </c>
      <c r="T4683" s="26">
        <f t="shared" si="442"/>
        <v>0</v>
      </c>
    </row>
    <row r="4684" spans="13:20" ht="15" x14ac:dyDescent="0.3">
      <c r="M4684" s="34">
        <v>4678.5</v>
      </c>
      <c r="N4684" s="34">
        <v>20</v>
      </c>
      <c r="O4684" s="32">
        <f t="shared" si="438"/>
        <v>68</v>
      </c>
      <c r="P4684" s="37">
        <f t="shared" si="443"/>
        <v>81.599999999999994</v>
      </c>
      <c r="Q4684" s="32">
        <f t="shared" si="439"/>
        <v>-13</v>
      </c>
      <c r="R4684" s="32">
        <f t="shared" si="440"/>
        <v>-26.599999999999994</v>
      </c>
      <c r="S4684" s="26">
        <f t="shared" si="441"/>
        <v>0</v>
      </c>
      <c r="T4684" s="26">
        <f t="shared" si="442"/>
        <v>0</v>
      </c>
    </row>
    <row r="4685" spans="13:20" ht="15" x14ac:dyDescent="0.3">
      <c r="M4685" s="34">
        <v>4679.5</v>
      </c>
      <c r="N4685" s="34">
        <v>19.399999999999999</v>
      </c>
      <c r="O4685" s="32">
        <f t="shared" si="438"/>
        <v>66.92</v>
      </c>
      <c r="P4685" s="37">
        <f t="shared" si="443"/>
        <v>80.304000000000002</v>
      </c>
      <c r="Q4685" s="32">
        <f t="shared" si="439"/>
        <v>-11.920000000000002</v>
      </c>
      <c r="R4685" s="32">
        <f t="shared" si="440"/>
        <v>-25.304000000000002</v>
      </c>
      <c r="S4685" s="26">
        <f t="shared" si="441"/>
        <v>0</v>
      </c>
      <c r="T4685" s="26">
        <f t="shared" si="442"/>
        <v>0</v>
      </c>
    </row>
    <row r="4686" spans="13:20" ht="15" x14ac:dyDescent="0.3">
      <c r="M4686" s="34">
        <v>4680.5</v>
      </c>
      <c r="N4686" s="34">
        <v>18.899999999999999</v>
      </c>
      <c r="O4686" s="32">
        <f t="shared" si="438"/>
        <v>66.02</v>
      </c>
      <c r="P4686" s="37">
        <f t="shared" si="443"/>
        <v>79.22399999999999</v>
      </c>
      <c r="Q4686" s="32">
        <f t="shared" si="439"/>
        <v>-11.019999999999996</v>
      </c>
      <c r="R4686" s="32">
        <f t="shared" si="440"/>
        <v>-24.22399999999999</v>
      </c>
      <c r="S4686" s="26">
        <f t="shared" si="441"/>
        <v>0</v>
      </c>
      <c r="T4686" s="26">
        <f t="shared" si="442"/>
        <v>0</v>
      </c>
    </row>
    <row r="4687" spans="13:20" ht="15" x14ac:dyDescent="0.3">
      <c r="M4687" s="34">
        <v>4681.5</v>
      </c>
      <c r="N4687" s="34">
        <v>17.8</v>
      </c>
      <c r="O4687" s="32">
        <f t="shared" si="438"/>
        <v>64.039999999999992</v>
      </c>
      <c r="P4687" s="37">
        <f t="shared" si="443"/>
        <v>76.847999999999985</v>
      </c>
      <c r="Q4687" s="32">
        <f t="shared" si="439"/>
        <v>-9.039999999999992</v>
      </c>
      <c r="R4687" s="32">
        <f t="shared" si="440"/>
        <v>-21.847999999999985</v>
      </c>
      <c r="S4687" s="26">
        <f t="shared" si="441"/>
        <v>0</v>
      </c>
      <c r="T4687" s="26">
        <f t="shared" si="442"/>
        <v>0</v>
      </c>
    </row>
    <row r="4688" spans="13:20" ht="15" x14ac:dyDescent="0.3">
      <c r="M4688" s="34">
        <v>4682.5</v>
      </c>
      <c r="N4688" s="34">
        <v>17.8</v>
      </c>
      <c r="O4688" s="32">
        <f t="shared" si="438"/>
        <v>64.039999999999992</v>
      </c>
      <c r="P4688" s="37">
        <f t="shared" si="443"/>
        <v>76.847999999999985</v>
      </c>
      <c r="Q4688" s="32">
        <f t="shared" si="439"/>
        <v>-9.039999999999992</v>
      </c>
      <c r="R4688" s="32">
        <f t="shared" si="440"/>
        <v>-21.847999999999985</v>
      </c>
      <c r="S4688" s="26">
        <f t="shared" si="441"/>
        <v>0</v>
      </c>
      <c r="T4688" s="26">
        <f t="shared" si="442"/>
        <v>0</v>
      </c>
    </row>
    <row r="4689" spans="13:20" ht="15" x14ac:dyDescent="0.3">
      <c r="M4689" s="34">
        <v>4683.5</v>
      </c>
      <c r="N4689" s="34">
        <v>17.8</v>
      </c>
      <c r="O4689" s="32">
        <f t="shared" si="438"/>
        <v>64.039999999999992</v>
      </c>
      <c r="P4689" s="37">
        <f t="shared" si="443"/>
        <v>76.847999999999985</v>
      </c>
      <c r="Q4689" s="32">
        <f t="shared" si="439"/>
        <v>-9.039999999999992</v>
      </c>
      <c r="R4689" s="32">
        <f t="shared" si="440"/>
        <v>-21.847999999999985</v>
      </c>
      <c r="S4689" s="26">
        <f t="shared" si="441"/>
        <v>0</v>
      </c>
      <c r="T4689" s="26">
        <f t="shared" si="442"/>
        <v>0</v>
      </c>
    </row>
    <row r="4690" spans="13:20" ht="15" x14ac:dyDescent="0.3">
      <c r="M4690" s="34">
        <v>4684.5</v>
      </c>
      <c r="N4690" s="34">
        <v>17.2</v>
      </c>
      <c r="O4690" s="32">
        <f t="shared" si="438"/>
        <v>62.96</v>
      </c>
      <c r="P4690" s="37">
        <f t="shared" si="443"/>
        <v>75.551999999999992</v>
      </c>
      <c r="Q4690" s="32">
        <f t="shared" si="439"/>
        <v>-7.9600000000000009</v>
      </c>
      <c r="R4690" s="32">
        <f t="shared" si="440"/>
        <v>-20.551999999999992</v>
      </c>
      <c r="S4690" s="26">
        <f t="shared" si="441"/>
        <v>0</v>
      </c>
      <c r="T4690" s="26">
        <f t="shared" si="442"/>
        <v>0</v>
      </c>
    </row>
    <row r="4691" spans="13:20" ht="15" x14ac:dyDescent="0.3">
      <c r="M4691" s="34">
        <v>4685.5</v>
      </c>
      <c r="N4691" s="34">
        <v>18.3</v>
      </c>
      <c r="O4691" s="32">
        <f t="shared" si="438"/>
        <v>64.94</v>
      </c>
      <c r="P4691" s="37">
        <f t="shared" si="443"/>
        <v>77.927999999999997</v>
      </c>
      <c r="Q4691" s="32">
        <f t="shared" si="439"/>
        <v>-9.9399999999999977</v>
      </c>
      <c r="R4691" s="32">
        <f t="shared" si="440"/>
        <v>-22.927999999999997</v>
      </c>
      <c r="S4691" s="26">
        <f t="shared" si="441"/>
        <v>0</v>
      </c>
      <c r="T4691" s="26">
        <f t="shared" si="442"/>
        <v>0</v>
      </c>
    </row>
    <row r="4692" spans="13:20" ht="15" x14ac:dyDescent="0.3">
      <c r="M4692" s="34">
        <v>4686.5</v>
      </c>
      <c r="N4692" s="34">
        <v>20</v>
      </c>
      <c r="O4692" s="32">
        <f t="shared" si="438"/>
        <v>68</v>
      </c>
      <c r="P4692" s="37">
        <f t="shared" si="443"/>
        <v>81.599999999999994</v>
      </c>
      <c r="Q4692" s="32">
        <f t="shared" si="439"/>
        <v>-13</v>
      </c>
      <c r="R4692" s="32">
        <f t="shared" si="440"/>
        <v>-26.599999999999994</v>
      </c>
      <c r="S4692" s="26">
        <f t="shared" si="441"/>
        <v>0</v>
      </c>
      <c r="T4692" s="26">
        <f t="shared" si="442"/>
        <v>0</v>
      </c>
    </row>
    <row r="4693" spans="13:20" ht="15" x14ac:dyDescent="0.3">
      <c r="M4693" s="34">
        <v>4687.5</v>
      </c>
      <c r="N4693" s="34">
        <v>21.1</v>
      </c>
      <c r="O4693" s="32">
        <f t="shared" si="438"/>
        <v>69.98</v>
      </c>
      <c r="P4693" s="37">
        <f t="shared" si="443"/>
        <v>83.975999999999999</v>
      </c>
      <c r="Q4693" s="32">
        <f t="shared" si="439"/>
        <v>-14.980000000000004</v>
      </c>
      <c r="R4693" s="32">
        <f t="shared" si="440"/>
        <v>-28.975999999999999</v>
      </c>
      <c r="S4693" s="26">
        <f t="shared" si="441"/>
        <v>0</v>
      </c>
      <c r="T4693" s="26">
        <f t="shared" si="442"/>
        <v>0</v>
      </c>
    </row>
    <row r="4694" spans="13:20" ht="15" x14ac:dyDescent="0.3">
      <c r="M4694" s="34">
        <v>4688.5</v>
      </c>
      <c r="N4694" s="34">
        <v>23.3</v>
      </c>
      <c r="O4694" s="32">
        <f t="shared" si="438"/>
        <v>73.94</v>
      </c>
      <c r="P4694" s="37">
        <f t="shared" si="443"/>
        <v>88.727999999999994</v>
      </c>
      <c r="Q4694" s="32">
        <f t="shared" si="439"/>
        <v>-18.939999999999998</v>
      </c>
      <c r="R4694" s="32">
        <f t="shared" si="440"/>
        <v>-33.727999999999994</v>
      </c>
      <c r="S4694" s="26">
        <f t="shared" si="441"/>
        <v>0</v>
      </c>
      <c r="T4694" s="26">
        <f t="shared" si="442"/>
        <v>0</v>
      </c>
    </row>
    <row r="4695" spans="13:20" ht="15" x14ac:dyDescent="0.3">
      <c r="M4695" s="34">
        <v>4689.5</v>
      </c>
      <c r="N4695" s="34">
        <v>25</v>
      </c>
      <c r="O4695" s="32">
        <f t="shared" si="438"/>
        <v>77</v>
      </c>
      <c r="P4695" s="37">
        <f t="shared" si="443"/>
        <v>92.399999999999991</v>
      </c>
      <c r="Q4695" s="32">
        <f t="shared" si="439"/>
        <v>-22</v>
      </c>
      <c r="R4695" s="32">
        <f t="shared" si="440"/>
        <v>-37.399999999999991</v>
      </c>
      <c r="S4695" s="26">
        <f t="shared" si="441"/>
        <v>0</v>
      </c>
      <c r="T4695" s="26">
        <f t="shared" si="442"/>
        <v>0</v>
      </c>
    </row>
    <row r="4696" spans="13:20" ht="15" x14ac:dyDescent="0.3">
      <c r="M4696" s="34">
        <v>4690.5</v>
      </c>
      <c r="N4696" s="34">
        <v>26.7</v>
      </c>
      <c r="O4696" s="32">
        <f t="shared" si="438"/>
        <v>80.06</v>
      </c>
      <c r="P4696" s="37">
        <f t="shared" si="443"/>
        <v>96.072000000000003</v>
      </c>
      <c r="Q4696" s="32">
        <f t="shared" si="439"/>
        <v>-25.060000000000002</v>
      </c>
      <c r="R4696" s="32">
        <f t="shared" si="440"/>
        <v>-41.072000000000003</v>
      </c>
      <c r="S4696" s="26">
        <f t="shared" si="441"/>
        <v>0</v>
      </c>
      <c r="T4696" s="26">
        <f t="shared" si="442"/>
        <v>0</v>
      </c>
    </row>
    <row r="4697" spans="13:20" ht="15" x14ac:dyDescent="0.3">
      <c r="M4697" s="34">
        <v>4691.5</v>
      </c>
      <c r="N4697" s="34">
        <v>27.8</v>
      </c>
      <c r="O4697" s="32">
        <f t="shared" si="438"/>
        <v>82.039999999999992</v>
      </c>
      <c r="P4697" s="37">
        <f t="shared" si="443"/>
        <v>98.447999999999993</v>
      </c>
      <c r="Q4697" s="32">
        <f t="shared" si="439"/>
        <v>-27.039999999999992</v>
      </c>
      <c r="R4697" s="32">
        <f t="shared" si="440"/>
        <v>-43.447999999999993</v>
      </c>
      <c r="S4697" s="26">
        <f t="shared" si="441"/>
        <v>0</v>
      </c>
      <c r="T4697" s="26">
        <f t="shared" si="442"/>
        <v>0</v>
      </c>
    </row>
    <row r="4698" spans="13:20" ht="15" x14ac:dyDescent="0.3">
      <c r="M4698" s="34">
        <v>4692.5</v>
      </c>
      <c r="N4698" s="34">
        <v>29.4</v>
      </c>
      <c r="O4698" s="32">
        <f t="shared" si="438"/>
        <v>84.92</v>
      </c>
      <c r="P4698" s="37">
        <f t="shared" si="443"/>
        <v>101.904</v>
      </c>
      <c r="Q4698" s="32">
        <f t="shared" si="439"/>
        <v>-29.92</v>
      </c>
      <c r="R4698" s="32">
        <f t="shared" si="440"/>
        <v>-46.903999999999996</v>
      </c>
      <c r="S4698" s="26">
        <f t="shared" si="441"/>
        <v>0</v>
      </c>
      <c r="T4698" s="26">
        <f t="shared" si="442"/>
        <v>0</v>
      </c>
    </row>
    <row r="4699" spans="13:20" ht="15" x14ac:dyDescent="0.3">
      <c r="M4699" s="34">
        <v>4693.5</v>
      </c>
      <c r="N4699" s="34">
        <v>27.8</v>
      </c>
      <c r="O4699" s="32">
        <f t="shared" si="438"/>
        <v>82.039999999999992</v>
      </c>
      <c r="P4699" s="37">
        <f t="shared" si="443"/>
        <v>98.447999999999993</v>
      </c>
      <c r="Q4699" s="32">
        <f t="shared" si="439"/>
        <v>-27.039999999999992</v>
      </c>
      <c r="R4699" s="32">
        <f t="shared" si="440"/>
        <v>-43.447999999999993</v>
      </c>
      <c r="S4699" s="26">
        <f t="shared" si="441"/>
        <v>0</v>
      </c>
      <c r="T4699" s="26">
        <f t="shared" si="442"/>
        <v>0</v>
      </c>
    </row>
    <row r="4700" spans="13:20" ht="15" x14ac:dyDescent="0.3">
      <c r="M4700" s="34">
        <v>4694.5</v>
      </c>
      <c r="N4700" s="34">
        <v>28.9</v>
      </c>
      <c r="O4700" s="32">
        <f t="shared" si="438"/>
        <v>84.02</v>
      </c>
      <c r="P4700" s="37">
        <f t="shared" si="443"/>
        <v>100.824</v>
      </c>
      <c r="Q4700" s="32">
        <f t="shared" si="439"/>
        <v>-29.019999999999996</v>
      </c>
      <c r="R4700" s="32">
        <f t="shared" si="440"/>
        <v>-45.823999999999998</v>
      </c>
      <c r="S4700" s="26">
        <f t="shared" si="441"/>
        <v>0</v>
      </c>
      <c r="T4700" s="26">
        <f t="shared" si="442"/>
        <v>0</v>
      </c>
    </row>
    <row r="4701" spans="13:20" ht="15" x14ac:dyDescent="0.3">
      <c r="M4701" s="34">
        <v>4695.5</v>
      </c>
      <c r="N4701" s="34">
        <v>28.3</v>
      </c>
      <c r="O4701" s="32">
        <f t="shared" si="438"/>
        <v>82.94</v>
      </c>
      <c r="P4701" s="37">
        <f t="shared" si="443"/>
        <v>99.527999999999992</v>
      </c>
      <c r="Q4701" s="32">
        <f t="shared" si="439"/>
        <v>-27.939999999999998</v>
      </c>
      <c r="R4701" s="32">
        <f t="shared" si="440"/>
        <v>-44.527999999999992</v>
      </c>
      <c r="S4701" s="26">
        <f t="shared" si="441"/>
        <v>0</v>
      </c>
      <c r="T4701" s="26">
        <f t="shared" si="442"/>
        <v>0</v>
      </c>
    </row>
    <row r="4702" spans="13:20" ht="15" x14ac:dyDescent="0.3">
      <c r="M4702" s="34">
        <v>4696.5</v>
      </c>
      <c r="N4702" s="34">
        <v>28.9</v>
      </c>
      <c r="O4702" s="32">
        <f t="shared" si="438"/>
        <v>84.02</v>
      </c>
      <c r="P4702" s="37">
        <f t="shared" si="443"/>
        <v>100.824</v>
      </c>
      <c r="Q4702" s="32">
        <f t="shared" si="439"/>
        <v>-29.019999999999996</v>
      </c>
      <c r="R4702" s="32">
        <f t="shared" si="440"/>
        <v>-45.823999999999998</v>
      </c>
      <c r="S4702" s="26">
        <f t="shared" si="441"/>
        <v>0</v>
      </c>
      <c r="T4702" s="26">
        <f t="shared" si="442"/>
        <v>0</v>
      </c>
    </row>
    <row r="4703" spans="13:20" ht="15" x14ac:dyDescent="0.3">
      <c r="M4703" s="34">
        <v>4697.5</v>
      </c>
      <c r="N4703" s="34">
        <v>27.8</v>
      </c>
      <c r="O4703" s="32">
        <f t="shared" si="438"/>
        <v>82.039999999999992</v>
      </c>
      <c r="P4703" s="37">
        <f t="shared" si="443"/>
        <v>98.447999999999993</v>
      </c>
      <c r="Q4703" s="32">
        <f t="shared" si="439"/>
        <v>-27.039999999999992</v>
      </c>
      <c r="R4703" s="32">
        <f t="shared" si="440"/>
        <v>-43.447999999999993</v>
      </c>
      <c r="S4703" s="26">
        <f t="shared" si="441"/>
        <v>0</v>
      </c>
      <c r="T4703" s="26">
        <f t="shared" si="442"/>
        <v>0</v>
      </c>
    </row>
    <row r="4704" spans="13:20" ht="15" x14ac:dyDescent="0.3">
      <c r="M4704" s="34">
        <v>4698.5</v>
      </c>
      <c r="N4704" s="34">
        <v>27.2</v>
      </c>
      <c r="O4704" s="32">
        <f t="shared" si="438"/>
        <v>80.960000000000008</v>
      </c>
      <c r="P4704" s="37">
        <f t="shared" si="443"/>
        <v>97.152000000000001</v>
      </c>
      <c r="Q4704" s="32">
        <f t="shared" si="439"/>
        <v>-25.960000000000008</v>
      </c>
      <c r="R4704" s="32">
        <f t="shared" si="440"/>
        <v>-42.152000000000001</v>
      </c>
      <c r="S4704" s="26">
        <f t="shared" si="441"/>
        <v>0</v>
      </c>
      <c r="T4704" s="26">
        <f t="shared" si="442"/>
        <v>0</v>
      </c>
    </row>
    <row r="4705" spans="13:20" ht="15" x14ac:dyDescent="0.3">
      <c r="M4705" s="34">
        <v>4699.5</v>
      </c>
      <c r="N4705" s="34">
        <v>25.6</v>
      </c>
      <c r="O4705" s="32">
        <f t="shared" si="438"/>
        <v>78.080000000000013</v>
      </c>
      <c r="P4705" s="37">
        <f t="shared" si="443"/>
        <v>93.696000000000012</v>
      </c>
      <c r="Q4705" s="32">
        <f t="shared" si="439"/>
        <v>-23.080000000000013</v>
      </c>
      <c r="R4705" s="32">
        <f t="shared" si="440"/>
        <v>-38.696000000000012</v>
      </c>
      <c r="S4705" s="26">
        <f t="shared" si="441"/>
        <v>0</v>
      </c>
      <c r="T4705" s="26">
        <f t="shared" si="442"/>
        <v>0</v>
      </c>
    </row>
    <row r="4706" spans="13:20" ht="15" x14ac:dyDescent="0.3">
      <c r="M4706" s="34">
        <v>4700.5</v>
      </c>
      <c r="N4706" s="34">
        <v>24.4</v>
      </c>
      <c r="O4706" s="32">
        <f t="shared" si="438"/>
        <v>75.92</v>
      </c>
      <c r="P4706" s="37">
        <f t="shared" si="443"/>
        <v>91.103999999999999</v>
      </c>
      <c r="Q4706" s="32">
        <f t="shared" si="439"/>
        <v>-20.92</v>
      </c>
      <c r="R4706" s="32">
        <f t="shared" si="440"/>
        <v>-36.103999999999999</v>
      </c>
      <c r="S4706" s="26">
        <f t="shared" si="441"/>
        <v>0</v>
      </c>
      <c r="T4706" s="26">
        <f t="shared" si="442"/>
        <v>0</v>
      </c>
    </row>
    <row r="4707" spans="13:20" ht="15" x14ac:dyDescent="0.3">
      <c r="M4707" s="34">
        <v>4701.5</v>
      </c>
      <c r="N4707" s="34">
        <v>23.9</v>
      </c>
      <c r="O4707" s="32">
        <f t="shared" si="438"/>
        <v>75.02</v>
      </c>
      <c r="P4707" s="37">
        <f t="shared" si="443"/>
        <v>90.023999999999987</v>
      </c>
      <c r="Q4707" s="32">
        <f t="shared" si="439"/>
        <v>-20.019999999999996</v>
      </c>
      <c r="R4707" s="32">
        <f t="shared" si="440"/>
        <v>-35.023999999999987</v>
      </c>
      <c r="S4707" s="26">
        <f t="shared" si="441"/>
        <v>0</v>
      </c>
      <c r="T4707" s="26">
        <f t="shared" si="442"/>
        <v>0</v>
      </c>
    </row>
    <row r="4708" spans="13:20" ht="15" x14ac:dyDescent="0.3">
      <c r="M4708" s="34">
        <v>4702.5</v>
      </c>
      <c r="N4708" s="34">
        <v>23.3</v>
      </c>
      <c r="O4708" s="32">
        <f t="shared" si="438"/>
        <v>73.94</v>
      </c>
      <c r="P4708" s="37">
        <f t="shared" si="443"/>
        <v>88.727999999999994</v>
      </c>
      <c r="Q4708" s="32">
        <f t="shared" si="439"/>
        <v>-18.939999999999998</v>
      </c>
      <c r="R4708" s="32">
        <f t="shared" si="440"/>
        <v>-33.727999999999994</v>
      </c>
      <c r="S4708" s="26">
        <f t="shared" si="441"/>
        <v>0</v>
      </c>
      <c r="T4708" s="26">
        <f t="shared" si="442"/>
        <v>0</v>
      </c>
    </row>
    <row r="4709" spans="13:20" ht="15" x14ac:dyDescent="0.3">
      <c r="M4709" s="34">
        <v>4703.5</v>
      </c>
      <c r="N4709" s="34">
        <v>22.2</v>
      </c>
      <c r="O4709" s="32">
        <f t="shared" si="438"/>
        <v>71.960000000000008</v>
      </c>
      <c r="P4709" s="37">
        <f t="shared" si="443"/>
        <v>86.352000000000004</v>
      </c>
      <c r="Q4709" s="32">
        <f t="shared" si="439"/>
        <v>-16.960000000000008</v>
      </c>
      <c r="R4709" s="32">
        <f t="shared" si="440"/>
        <v>-31.352000000000004</v>
      </c>
      <c r="S4709" s="26">
        <f t="shared" si="441"/>
        <v>0</v>
      </c>
      <c r="T4709" s="26">
        <f t="shared" si="442"/>
        <v>0</v>
      </c>
    </row>
    <row r="4710" spans="13:20" ht="15" x14ac:dyDescent="0.3">
      <c r="M4710" s="34">
        <v>4704.5</v>
      </c>
      <c r="N4710" s="34">
        <v>21.7</v>
      </c>
      <c r="O4710" s="32">
        <f t="shared" si="438"/>
        <v>71.06</v>
      </c>
      <c r="P4710" s="37">
        <f t="shared" si="443"/>
        <v>85.272000000000006</v>
      </c>
      <c r="Q4710" s="32">
        <f t="shared" si="439"/>
        <v>-16.060000000000002</v>
      </c>
      <c r="R4710" s="32">
        <f t="shared" si="440"/>
        <v>-30.272000000000006</v>
      </c>
      <c r="S4710" s="26">
        <f t="shared" si="441"/>
        <v>0</v>
      </c>
      <c r="T4710" s="26">
        <f t="shared" si="442"/>
        <v>0</v>
      </c>
    </row>
    <row r="4711" spans="13:20" ht="15" x14ac:dyDescent="0.3">
      <c r="M4711" s="34">
        <v>4705.5</v>
      </c>
      <c r="N4711" s="34">
        <v>21.1</v>
      </c>
      <c r="O4711" s="32">
        <f t="shared" si="438"/>
        <v>69.98</v>
      </c>
      <c r="P4711" s="37">
        <f t="shared" si="443"/>
        <v>83.975999999999999</v>
      </c>
      <c r="Q4711" s="32">
        <f t="shared" si="439"/>
        <v>-14.980000000000004</v>
      </c>
      <c r="R4711" s="32">
        <f t="shared" si="440"/>
        <v>-28.975999999999999</v>
      </c>
      <c r="S4711" s="26">
        <f t="shared" si="441"/>
        <v>0</v>
      </c>
      <c r="T4711" s="26">
        <f t="shared" si="442"/>
        <v>0</v>
      </c>
    </row>
    <row r="4712" spans="13:20" ht="15" x14ac:dyDescent="0.3">
      <c r="M4712" s="34">
        <v>4706.5</v>
      </c>
      <c r="N4712" s="34">
        <v>20.6</v>
      </c>
      <c r="O4712" s="32">
        <f t="shared" si="438"/>
        <v>69.080000000000013</v>
      </c>
      <c r="P4712" s="37">
        <f t="shared" si="443"/>
        <v>82.896000000000015</v>
      </c>
      <c r="Q4712" s="32">
        <f t="shared" si="439"/>
        <v>-14.080000000000013</v>
      </c>
      <c r="R4712" s="32">
        <f t="shared" si="440"/>
        <v>-27.896000000000015</v>
      </c>
      <c r="S4712" s="26">
        <f t="shared" si="441"/>
        <v>0</v>
      </c>
      <c r="T4712" s="26">
        <f t="shared" si="442"/>
        <v>0</v>
      </c>
    </row>
    <row r="4713" spans="13:20" ht="15" x14ac:dyDescent="0.3">
      <c r="M4713" s="34">
        <v>4707.5</v>
      </c>
      <c r="N4713" s="34">
        <v>20</v>
      </c>
      <c r="O4713" s="32">
        <f t="shared" si="438"/>
        <v>68</v>
      </c>
      <c r="P4713" s="37">
        <f t="shared" si="443"/>
        <v>81.599999999999994</v>
      </c>
      <c r="Q4713" s="32">
        <f t="shared" si="439"/>
        <v>-13</v>
      </c>
      <c r="R4713" s="32">
        <f t="shared" si="440"/>
        <v>-26.599999999999994</v>
      </c>
      <c r="S4713" s="26">
        <f t="shared" si="441"/>
        <v>0</v>
      </c>
      <c r="T4713" s="26">
        <f t="shared" si="442"/>
        <v>0</v>
      </c>
    </row>
    <row r="4714" spans="13:20" ht="15" x14ac:dyDescent="0.3">
      <c r="M4714" s="34">
        <v>4708.5</v>
      </c>
      <c r="N4714" s="34">
        <v>19.399999999999999</v>
      </c>
      <c r="O4714" s="32">
        <f t="shared" si="438"/>
        <v>66.92</v>
      </c>
      <c r="P4714" s="37">
        <f t="shared" si="443"/>
        <v>80.304000000000002</v>
      </c>
      <c r="Q4714" s="32">
        <f t="shared" si="439"/>
        <v>-11.920000000000002</v>
      </c>
      <c r="R4714" s="32">
        <f t="shared" si="440"/>
        <v>-25.304000000000002</v>
      </c>
      <c r="S4714" s="26">
        <f t="shared" si="441"/>
        <v>0</v>
      </c>
      <c r="T4714" s="26">
        <f t="shared" si="442"/>
        <v>0</v>
      </c>
    </row>
    <row r="4715" spans="13:20" ht="15" x14ac:dyDescent="0.3">
      <c r="M4715" s="34">
        <v>4709.5</v>
      </c>
      <c r="N4715" s="34">
        <v>20</v>
      </c>
      <c r="O4715" s="32">
        <f t="shared" si="438"/>
        <v>68</v>
      </c>
      <c r="P4715" s="37">
        <f t="shared" si="443"/>
        <v>81.599999999999994</v>
      </c>
      <c r="Q4715" s="32">
        <f t="shared" si="439"/>
        <v>-13</v>
      </c>
      <c r="R4715" s="32">
        <f t="shared" si="440"/>
        <v>-26.599999999999994</v>
      </c>
      <c r="S4715" s="26">
        <f t="shared" si="441"/>
        <v>0</v>
      </c>
      <c r="T4715" s="26">
        <f t="shared" si="442"/>
        <v>0</v>
      </c>
    </row>
    <row r="4716" spans="13:20" ht="15" x14ac:dyDescent="0.3">
      <c r="M4716" s="34">
        <v>4710.5</v>
      </c>
      <c r="N4716" s="34">
        <v>22.8</v>
      </c>
      <c r="O4716" s="32">
        <f t="shared" si="438"/>
        <v>73.039999999999992</v>
      </c>
      <c r="P4716" s="37">
        <f t="shared" si="443"/>
        <v>87.647999999999982</v>
      </c>
      <c r="Q4716" s="32">
        <f t="shared" si="439"/>
        <v>-18.039999999999992</v>
      </c>
      <c r="R4716" s="32">
        <f t="shared" si="440"/>
        <v>-32.647999999999982</v>
      </c>
      <c r="S4716" s="26">
        <f t="shared" si="441"/>
        <v>0</v>
      </c>
      <c r="T4716" s="26">
        <f t="shared" si="442"/>
        <v>0</v>
      </c>
    </row>
    <row r="4717" spans="13:20" ht="15" x14ac:dyDescent="0.3">
      <c r="M4717" s="34">
        <v>4711.5</v>
      </c>
      <c r="N4717" s="34">
        <v>24.4</v>
      </c>
      <c r="O4717" s="32">
        <f t="shared" si="438"/>
        <v>75.92</v>
      </c>
      <c r="P4717" s="37">
        <f t="shared" si="443"/>
        <v>91.103999999999999</v>
      </c>
      <c r="Q4717" s="32">
        <f t="shared" si="439"/>
        <v>-20.92</v>
      </c>
      <c r="R4717" s="32">
        <f t="shared" si="440"/>
        <v>-36.103999999999999</v>
      </c>
      <c r="S4717" s="26">
        <f t="shared" si="441"/>
        <v>0</v>
      </c>
      <c r="T4717" s="26">
        <f t="shared" si="442"/>
        <v>0</v>
      </c>
    </row>
    <row r="4718" spans="13:20" ht="15" x14ac:dyDescent="0.3">
      <c r="M4718" s="34">
        <v>4712.5</v>
      </c>
      <c r="N4718" s="34">
        <v>26.1</v>
      </c>
      <c r="O4718" s="32">
        <f t="shared" si="438"/>
        <v>78.98</v>
      </c>
      <c r="P4718" s="37">
        <f t="shared" si="443"/>
        <v>94.775999999999996</v>
      </c>
      <c r="Q4718" s="32">
        <f t="shared" si="439"/>
        <v>-23.980000000000004</v>
      </c>
      <c r="R4718" s="32">
        <f t="shared" si="440"/>
        <v>-39.775999999999996</v>
      </c>
      <c r="S4718" s="26">
        <f t="shared" si="441"/>
        <v>0</v>
      </c>
      <c r="T4718" s="26">
        <f t="shared" si="442"/>
        <v>0</v>
      </c>
    </row>
    <row r="4719" spans="13:20" ht="15" x14ac:dyDescent="0.3">
      <c r="M4719" s="34">
        <v>4713.5</v>
      </c>
      <c r="N4719" s="34">
        <v>27.8</v>
      </c>
      <c r="O4719" s="32">
        <f t="shared" si="438"/>
        <v>82.039999999999992</v>
      </c>
      <c r="P4719" s="37">
        <f t="shared" si="443"/>
        <v>98.447999999999993</v>
      </c>
      <c r="Q4719" s="32">
        <f t="shared" si="439"/>
        <v>-27.039999999999992</v>
      </c>
      <c r="R4719" s="32">
        <f t="shared" si="440"/>
        <v>-43.447999999999993</v>
      </c>
      <c r="S4719" s="26">
        <f t="shared" si="441"/>
        <v>0</v>
      </c>
      <c r="T4719" s="26">
        <f t="shared" si="442"/>
        <v>0</v>
      </c>
    </row>
    <row r="4720" spans="13:20" ht="15" x14ac:dyDescent="0.3">
      <c r="M4720" s="34">
        <v>4714.5</v>
      </c>
      <c r="N4720" s="34">
        <v>28.3</v>
      </c>
      <c r="O4720" s="32">
        <f t="shared" si="438"/>
        <v>82.94</v>
      </c>
      <c r="P4720" s="37">
        <f t="shared" si="443"/>
        <v>99.527999999999992</v>
      </c>
      <c r="Q4720" s="32">
        <f t="shared" si="439"/>
        <v>-27.939999999999998</v>
      </c>
      <c r="R4720" s="32">
        <f t="shared" si="440"/>
        <v>-44.527999999999992</v>
      </c>
      <c r="S4720" s="26">
        <f t="shared" si="441"/>
        <v>0</v>
      </c>
      <c r="T4720" s="26">
        <f t="shared" si="442"/>
        <v>0</v>
      </c>
    </row>
    <row r="4721" spans="13:20" ht="15" x14ac:dyDescent="0.3">
      <c r="M4721" s="34">
        <v>4715.5</v>
      </c>
      <c r="N4721" s="34">
        <v>29.4</v>
      </c>
      <c r="O4721" s="32">
        <f t="shared" si="438"/>
        <v>84.92</v>
      </c>
      <c r="P4721" s="37">
        <f t="shared" si="443"/>
        <v>101.904</v>
      </c>
      <c r="Q4721" s="32">
        <f t="shared" si="439"/>
        <v>-29.92</v>
      </c>
      <c r="R4721" s="32">
        <f t="shared" si="440"/>
        <v>-46.903999999999996</v>
      </c>
      <c r="S4721" s="26">
        <f t="shared" si="441"/>
        <v>0</v>
      </c>
      <c r="T4721" s="26">
        <f t="shared" si="442"/>
        <v>0</v>
      </c>
    </row>
    <row r="4722" spans="13:20" ht="15" x14ac:dyDescent="0.3">
      <c r="M4722" s="34">
        <v>4716.5</v>
      </c>
      <c r="N4722" s="34">
        <v>29.4</v>
      </c>
      <c r="O4722" s="32">
        <f t="shared" si="438"/>
        <v>84.92</v>
      </c>
      <c r="P4722" s="37">
        <f t="shared" si="443"/>
        <v>101.904</v>
      </c>
      <c r="Q4722" s="32">
        <f t="shared" si="439"/>
        <v>-29.92</v>
      </c>
      <c r="R4722" s="32">
        <f t="shared" si="440"/>
        <v>-46.903999999999996</v>
      </c>
      <c r="S4722" s="26">
        <f t="shared" si="441"/>
        <v>0</v>
      </c>
      <c r="T4722" s="26">
        <f t="shared" si="442"/>
        <v>0</v>
      </c>
    </row>
    <row r="4723" spans="13:20" ht="15" x14ac:dyDescent="0.3">
      <c r="M4723" s="34">
        <v>4717.5</v>
      </c>
      <c r="N4723" s="34">
        <v>30</v>
      </c>
      <c r="O4723" s="32">
        <f t="shared" si="438"/>
        <v>86</v>
      </c>
      <c r="P4723" s="37">
        <f t="shared" si="443"/>
        <v>103.2</v>
      </c>
      <c r="Q4723" s="32">
        <f t="shared" si="439"/>
        <v>-31</v>
      </c>
      <c r="R4723" s="32">
        <f t="shared" si="440"/>
        <v>-48.2</v>
      </c>
      <c r="S4723" s="26">
        <f t="shared" si="441"/>
        <v>0</v>
      </c>
      <c r="T4723" s="26">
        <f t="shared" si="442"/>
        <v>0</v>
      </c>
    </row>
    <row r="4724" spans="13:20" ht="15" x14ac:dyDescent="0.3">
      <c r="M4724" s="34">
        <v>4718.5</v>
      </c>
      <c r="N4724" s="34">
        <v>29.4</v>
      </c>
      <c r="O4724" s="32">
        <f t="shared" si="438"/>
        <v>84.92</v>
      </c>
      <c r="P4724" s="37">
        <f t="shared" si="443"/>
        <v>101.904</v>
      </c>
      <c r="Q4724" s="32">
        <f t="shared" si="439"/>
        <v>-29.92</v>
      </c>
      <c r="R4724" s="32">
        <f t="shared" si="440"/>
        <v>-46.903999999999996</v>
      </c>
      <c r="S4724" s="26">
        <f t="shared" si="441"/>
        <v>0</v>
      </c>
      <c r="T4724" s="26">
        <f t="shared" si="442"/>
        <v>0</v>
      </c>
    </row>
    <row r="4725" spans="13:20" ht="15" x14ac:dyDescent="0.3">
      <c r="M4725" s="34">
        <v>4719.5</v>
      </c>
      <c r="N4725" s="34">
        <v>30.6</v>
      </c>
      <c r="O4725" s="32">
        <f t="shared" si="438"/>
        <v>87.080000000000013</v>
      </c>
      <c r="P4725" s="37">
        <f t="shared" si="443"/>
        <v>104.49600000000001</v>
      </c>
      <c r="Q4725" s="32">
        <f t="shared" si="439"/>
        <v>-32.080000000000013</v>
      </c>
      <c r="R4725" s="32">
        <f t="shared" si="440"/>
        <v>-49.496000000000009</v>
      </c>
      <c r="S4725" s="26">
        <f t="shared" si="441"/>
        <v>0</v>
      </c>
      <c r="T4725" s="26">
        <f t="shared" si="442"/>
        <v>0</v>
      </c>
    </row>
    <row r="4726" spans="13:20" ht="15" x14ac:dyDescent="0.3">
      <c r="M4726" s="34">
        <v>4720.5</v>
      </c>
      <c r="N4726" s="34">
        <v>26.7</v>
      </c>
      <c r="O4726" s="32">
        <f t="shared" si="438"/>
        <v>80.06</v>
      </c>
      <c r="P4726" s="37">
        <f t="shared" si="443"/>
        <v>96.072000000000003</v>
      </c>
      <c r="Q4726" s="32">
        <f t="shared" si="439"/>
        <v>-25.060000000000002</v>
      </c>
      <c r="R4726" s="32">
        <f t="shared" si="440"/>
        <v>-41.072000000000003</v>
      </c>
      <c r="S4726" s="26">
        <f t="shared" si="441"/>
        <v>0</v>
      </c>
      <c r="T4726" s="26">
        <f t="shared" si="442"/>
        <v>0</v>
      </c>
    </row>
    <row r="4727" spans="13:20" ht="15" x14ac:dyDescent="0.3">
      <c r="M4727" s="34">
        <v>4721.5</v>
      </c>
      <c r="N4727" s="34">
        <v>25.6</v>
      </c>
      <c r="O4727" s="32">
        <f t="shared" si="438"/>
        <v>78.080000000000013</v>
      </c>
      <c r="P4727" s="37">
        <f t="shared" si="443"/>
        <v>93.696000000000012</v>
      </c>
      <c r="Q4727" s="32">
        <f t="shared" si="439"/>
        <v>-23.080000000000013</v>
      </c>
      <c r="R4727" s="32">
        <f t="shared" si="440"/>
        <v>-38.696000000000012</v>
      </c>
      <c r="S4727" s="26">
        <f t="shared" si="441"/>
        <v>0</v>
      </c>
      <c r="T4727" s="26">
        <f t="shared" si="442"/>
        <v>0</v>
      </c>
    </row>
    <row r="4728" spans="13:20" ht="15" x14ac:dyDescent="0.3">
      <c r="M4728" s="34">
        <v>4722.5</v>
      </c>
      <c r="N4728" s="34">
        <v>23.9</v>
      </c>
      <c r="O4728" s="32">
        <f t="shared" si="438"/>
        <v>75.02</v>
      </c>
      <c r="P4728" s="37">
        <f t="shared" si="443"/>
        <v>90.023999999999987</v>
      </c>
      <c r="Q4728" s="32">
        <f t="shared" si="439"/>
        <v>-20.019999999999996</v>
      </c>
      <c r="R4728" s="32">
        <f t="shared" si="440"/>
        <v>-35.023999999999987</v>
      </c>
      <c r="S4728" s="26">
        <f t="shared" si="441"/>
        <v>0</v>
      </c>
      <c r="T4728" s="26">
        <f t="shared" si="442"/>
        <v>0</v>
      </c>
    </row>
    <row r="4729" spans="13:20" ht="15" x14ac:dyDescent="0.3">
      <c r="M4729" s="34">
        <v>4723.5</v>
      </c>
      <c r="N4729" s="34">
        <v>23.3</v>
      </c>
      <c r="O4729" s="32">
        <f t="shared" si="438"/>
        <v>73.94</v>
      </c>
      <c r="P4729" s="37">
        <f t="shared" si="443"/>
        <v>88.727999999999994</v>
      </c>
      <c r="Q4729" s="32">
        <f t="shared" si="439"/>
        <v>-18.939999999999998</v>
      </c>
      <c r="R4729" s="32">
        <f t="shared" si="440"/>
        <v>-33.727999999999994</v>
      </c>
      <c r="S4729" s="26">
        <f t="shared" si="441"/>
        <v>0</v>
      </c>
      <c r="T4729" s="26">
        <f t="shared" si="442"/>
        <v>0</v>
      </c>
    </row>
    <row r="4730" spans="13:20" ht="15" x14ac:dyDescent="0.3">
      <c r="M4730" s="34">
        <v>4724.5</v>
      </c>
      <c r="N4730" s="34">
        <v>23.3</v>
      </c>
      <c r="O4730" s="32">
        <f t="shared" si="438"/>
        <v>73.94</v>
      </c>
      <c r="P4730" s="37">
        <f t="shared" si="443"/>
        <v>88.727999999999994</v>
      </c>
      <c r="Q4730" s="32">
        <f t="shared" si="439"/>
        <v>-18.939999999999998</v>
      </c>
      <c r="R4730" s="32">
        <f t="shared" si="440"/>
        <v>-33.727999999999994</v>
      </c>
      <c r="S4730" s="26">
        <f t="shared" si="441"/>
        <v>0</v>
      </c>
      <c r="T4730" s="26">
        <f t="shared" si="442"/>
        <v>0</v>
      </c>
    </row>
    <row r="4731" spans="13:20" ht="15" x14ac:dyDescent="0.3">
      <c r="M4731" s="34">
        <v>4725.5</v>
      </c>
      <c r="N4731" s="34">
        <v>22.8</v>
      </c>
      <c r="O4731" s="32">
        <f t="shared" si="438"/>
        <v>73.039999999999992</v>
      </c>
      <c r="P4731" s="37">
        <f t="shared" si="443"/>
        <v>87.647999999999982</v>
      </c>
      <c r="Q4731" s="32">
        <f t="shared" si="439"/>
        <v>-18.039999999999992</v>
      </c>
      <c r="R4731" s="32">
        <f t="shared" si="440"/>
        <v>-32.647999999999982</v>
      </c>
      <c r="S4731" s="26">
        <f t="shared" si="441"/>
        <v>0</v>
      </c>
      <c r="T4731" s="26">
        <f t="shared" si="442"/>
        <v>0</v>
      </c>
    </row>
    <row r="4732" spans="13:20" ht="15" x14ac:dyDescent="0.3">
      <c r="M4732" s="34">
        <v>4726.5</v>
      </c>
      <c r="N4732" s="34">
        <v>22.2</v>
      </c>
      <c r="O4732" s="32">
        <f t="shared" si="438"/>
        <v>71.960000000000008</v>
      </c>
      <c r="P4732" s="37">
        <f t="shared" si="443"/>
        <v>86.352000000000004</v>
      </c>
      <c r="Q4732" s="32">
        <f t="shared" si="439"/>
        <v>-16.960000000000008</v>
      </c>
      <c r="R4732" s="32">
        <f t="shared" si="440"/>
        <v>-31.352000000000004</v>
      </c>
      <c r="S4732" s="26">
        <f t="shared" si="441"/>
        <v>0</v>
      </c>
      <c r="T4732" s="26">
        <f t="shared" si="442"/>
        <v>0</v>
      </c>
    </row>
    <row r="4733" spans="13:20" ht="15" x14ac:dyDescent="0.3">
      <c r="M4733" s="34">
        <v>4727.5</v>
      </c>
      <c r="N4733" s="34">
        <v>21.7</v>
      </c>
      <c r="O4733" s="32">
        <f t="shared" si="438"/>
        <v>71.06</v>
      </c>
      <c r="P4733" s="37">
        <f t="shared" si="443"/>
        <v>85.272000000000006</v>
      </c>
      <c r="Q4733" s="32">
        <f t="shared" si="439"/>
        <v>-16.060000000000002</v>
      </c>
      <c r="R4733" s="32">
        <f t="shared" si="440"/>
        <v>-30.272000000000006</v>
      </c>
      <c r="S4733" s="26">
        <f t="shared" si="441"/>
        <v>0</v>
      </c>
      <c r="T4733" s="26">
        <f t="shared" si="442"/>
        <v>0</v>
      </c>
    </row>
    <row r="4734" spans="13:20" ht="15" x14ac:dyDescent="0.3">
      <c r="M4734" s="34">
        <v>4728.5</v>
      </c>
      <c r="N4734" s="34">
        <v>22.2</v>
      </c>
      <c r="O4734" s="32">
        <f t="shared" si="438"/>
        <v>71.960000000000008</v>
      </c>
      <c r="P4734" s="37">
        <f t="shared" si="443"/>
        <v>86.352000000000004</v>
      </c>
      <c r="Q4734" s="32">
        <f t="shared" si="439"/>
        <v>-16.960000000000008</v>
      </c>
      <c r="R4734" s="32">
        <f t="shared" si="440"/>
        <v>-31.352000000000004</v>
      </c>
      <c r="S4734" s="26">
        <f t="shared" si="441"/>
        <v>0</v>
      </c>
      <c r="T4734" s="26">
        <f t="shared" si="442"/>
        <v>0</v>
      </c>
    </row>
    <row r="4735" spans="13:20" ht="15" x14ac:dyDescent="0.3">
      <c r="M4735" s="34">
        <v>4729.5</v>
      </c>
      <c r="N4735" s="34">
        <v>21.7</v>
      </c>
      <c r="O4735" s="32">
        <f t="shared" si="438"/>
        <v>71.06</v>
      </c>
      <c r="P4735" s="37">
        <f t="shared" si="443"/>
        <v>85.272000000000006</v>
      </c>
      <c r="Q4735" s="32">
        <f t="shared" si="439"/>
        <v>-16.060000000000002</v>
      </c>
      <c r="R4735" s="32">
        <f t="shared" si="440"/>
        <v>-30.272000000000006</v>
      </c>
      <c r="S4735" s="26">
        <f t="shared" si="441"/>
        <v>0</v>
      </c>
      <c r="T4735" s="26">
        <f t="shared" si="442"/>
        <v>0</v>
      </c>
    </row>
    <row r="4736" spans="13:20" ht="15" x14ac:dyDescent="0.3">
      <c r="M4736" s="34">
        <v>4730.5</v>
      </c>
      <c r="N4736" s="34">
        <v>22.2</v>
      </c>
      <c r="O4736" s="32">
        <f t="shared" si="438"/>
        <v>71.960000000000008</v>
      </c>
      <c r="P4736" s="37">
        <f t="shared" si="443"/>
        <v>86.352000000000004</v>
      </c>
      <c r="Q4736" s="32">
        <f t="shared" si="439"/>
        <v>-16.960000000000008</v>
      </c>
      <c r="R4736" s="32">
        <f t="shared" si="440"/>
        <v>-31.352000000000004</v>
      </c>
      <c r="S4736" s="26">
        <f t="shared" si="441"/>
        <v>0</v>
      </c>
      <c r="T4736" s="26">
        <f t="shared" si="442"/>
        <v>0</v>
      </c>
    </row>
    <row r="4737" spans="13:20" ht="15" x14ac:dyDescent="0.3">
      <c r="M4737" s="34">
        <v>4731.5</v>
      </c>
      <c r="N4737" s="34">
        <v>21.1</v>
      </c>
      <c r="O4737" s="32">
        <f t="shared" si="438"/>
        <v>69.98</v>
      </c>
      <c r="P4737" s="37">
        <f t="shared" si="443"/>
        <v>83.975999999999999</v>
      </c>
      <c r="Q4737" s="32">
        <f t="shared" si="439"/>
        <v>-14.980000000000004</v>
      </c>
      <c r="R4737" s="32">
        <f t="shared" si="440"/>
        <v>-28.975999999999999</v>
      </c>
      <c r="S4737" s="26">
        <f t="shared" si="441"/>
        <v>0</v>
      </c>
      <c r="T4737" s="26">
        <f t="shared" si="442"/>
        <v>0</v>
      </c>
    </row>
    <row r="4738" spans="13:20" ht="15" x14ac:dyDescent="0.3">
      <c r="M4738" s="34">
        <v>4732.5</v>
      </c>
      <c r="N4738" s="34">
        <v>20.6</v>
      </c>
      <c r="O4738" s="32">
        <f t="shared" si="438"/>
        <v>69.080000000000013</v>
      </c>
      <c r="P4738" s="37">
        <f t="shared" si="443"/>
        <v>82.896000000000015</v>
      </c>
      <c r="Q4738" s="32">
        <f t="shared" si="439"/>
        <v>-14.080000000000013</v>
      </c>
      <c r="R4738" s="32">
        <f t="shared" si="440"/>
        <v>-27.896000000000015</v>
      </c>
      <c r="S4738" s="26">
        <f t="shared" si="441"/>
        <v>0</v>
      </c>
      <c r="T4738" s="26">
        <f t="shared" si="442"/>
        <v>0</v>
      </c>
    </row>
    <row r="4739" spans="13:20" ht="15" x14ac:dyDescent="0.3">
      <c r="M4739" s="34">
        <v>4733.5</v>
      </c>
      <c r="N4739" s="34">
        <v>22.2</v>
      </c>
      <c r="O4739" s="32">
        <f t="shared" si="438"/>
        <v>71.960000000000008</v>
      </c>
      <c r="P4739" s="37">
        <f t="shared" si="443"/>
        <v>86.352000000000004</v>
      </c>
      <c r="Q4739" s="32">
        <f t="shared" si="439"/>
        <v>-16.960000000000008</v>
      </c>
      <c r="R4739" s="32">
        <f t="shared" si="440"/>
        <v>-31.352000000000004</v>
      </c>
      <c r="S4739" s="26">
        <f t="shared" si="441"/>
        <v>0</v>
      </c>
      <c r="T4739" s="26">
        <f t="shared" si="442"/>
        <v>0</v>
      </c>
    </row>
    <row r="4740" spans="13:20" ht="15" x14ac:dyDescent="0.3">
      <c r="M4740" s="34">
        <v>4734.5</v>
      </c>
      <c r="N4740" s="34">
        <v>23.3</v>
      </c>
      <c r="O4740" s="32">
        <f t="shared" si="438"/>
        <v>73.94</v>
      </c>
      <c r="P4740" s="37">
        <f t="shared" si="443"/>
        <v>88.727999999999994</v>
      </c>
      <c r="Q4740" s="32">
        <f t="shared" si="439"/>
        <v>-18.939999999999998</v>
      </c>
      <c r="R4740" s="32">
        <f t="shared" si="440"/>
        <v>-33.727999999999994</v>
      </c>
      <c r="S4740" s="26">
        <f t="shared" si="441"/>
        <v>0</v>
      </c>
      <c r="T4740" s="26">
        <f t="shared" si="442"/>
        <v>0</v>
      </c>
    </row>
    <row r="4741" spans="13:20" ht="15" x14ac:dyDescent="0.3">
      <c r="M4741" s="34">
        <v>4735.5</v>
      </c>
      <c r="N4741" s="34">
        <v>25.6</v>
      </c>
      <c r="O4741" s="32">
        <f t="shared" si="438"/>
        <v>78.080000000000013</v>
      </c>
      <c r="P4741" s="37">
        <f t="shared" si="443"/>
        <v>93.696000000000012</v>
      </c>
      <c r="Q4741" s="32">
        <f t="shared" si="439"/>
        <v>-23.080000000000013</v>
      </c>
      <c r="R4741" s="32">
        <f t="shared" si="440"/>
        <v>-38.696000000000012</v>
      </c>
      <c r="S4741" s="26">
        <f t="shared" si="441"/>
        <v>0</v>
      </c>
      <c r="T4741" s="26">
        <f t="shared" si="442"/>
        <v>0</v>
      </c>
    </row>
    <row r="4742" spans="13:20" ht="15" x14ac:dyDescent="0.3">
      <c r="M4742" s="34">
        <v>4736.5</v>
      </c>
      <c r="N4742" s="34">
        <v>26.1</v>
      </c>
      <c r="O4742" s="32">
        <f t="shared" ref="O4742:O4805" si="444">CONVERT(N4742,"C","F")</f>
        <v>78.98</v>
      </c>
      <c r="P4742" s="37">
        <f t="shared" si="443"/>
        <v>94.775999999999996</v>
      </c>
      <c r="Q4742" s="32">
        <f t="shared" ref="Q4742:Q4805" si="445">$L$3-O4742</f>
        <v>-23.980000000000004</v>
      </c>
      <c r="R4742" s="32">
        <f t="shared" ref="R4742:R4805" si="446">$L$3-P4742</f>
        <v>-39.775999999999996</v>
      </c>
      <c r="S4742" s="26">
        <f t="shared" ref="S4742:S4805" si="447">IF(O4742&lt;=$L$3, 1, 0)</f>
        <v>0</v>
      </c>
      <c r="T4742" s="26">
        <f t="shared" ref="T4742:T4805" si="448">IF(P4742&lt;=$L$3, 1, 0)</f>
        <v>0</v>
      </c>
    </row>
    <row r="4743" spans="13:20" ht="15" x14ac:dyDescent="0.3">
      <c r="M4743" s="34">
        <v>4737.5</v>
      </c>
      <c r="N4743" s="34">
        <v>27.2</v>
      </c>
      <c r="O4743" s="32">
        <f t="shared" si="444"/>
        <v>80.960000000000008</v>
      </c>
      <c r="P4743" s="37">
        <f t="shared" ref="P4743:P4806" si="449">O4743*1.2</f>
        <v>97.152000000000001</v>
      </c>
      <c r="Q4743" s="32">
        <f t="shared" si="445"/>
        <v>-25.960000000000008</v>
      </c>
      <c r="R4743" s="32">
        <f t="shared" si="446"/>
        <v>-42.152000000000001</v>
      </c>
      <c r="S4743" s="26">
        <f t="shared" si="447"/>
        <v>0</v>
      </c>
      <c r="T4743" s="26">
        <f t="shared" si="448"/>
        <v>0</v>
      </c>
    </row>
    <row r="4744" spans="13:20" ht="15" x14ac:dyDescent="0.3">
      <c r="M4744" s="34">
        <v>4738.5</v>
      </c>
      <c r="N4744" s="34">
        <v>26.1</v>
      </c>
      <c r="O4744" s="32">
        <f t="shared" si="444"/>
        <v>78.98</v>
      </c>
      <c r="P4744" s="37">
        <f t="shared" si="449"/>
        <v>94.775999999999996</v>
      </c>
      <c r="Q4744" s="32">
        <f t="shared" si="445"/>
        <v>-23.980000000000004</v>
      </c>
      <c r="R4744" s="32">
        <f t="shared" si="446"/>
        <v>-39.775999999999996</v>
      </c>
      <c r="S4744" s="26">
        <f t="shared" si="447"/>
        <v>0</v>
      </c>
      <c r="T4744" s="26">
        <f t="shared" si="448"/>
        <v>0</v>
      </c>
    </row>
    <row r="4745" spans="13:20" ht="15" x14ac:dyDescent="0.3">
      <c r="M4745" s="34">
        <v>4739.5</v>
      </c>
      <c r="N4745" s="34">
        <v>26.1</v>
      </c>
      <c r="O4745" s="32">
        <f t="shared" si="444"/>
        <v>78.98</v>
      </c>
      <c r="P4745" s="37">
        <f t="shared" si="449"/>
        <v>94.775999999999996</v>
      </c>
      <c r="Q4745" s="32">
        <f t="shared" si="445"/>
        <v>-23.980000000000004</v>
      </c>
      <c r="R4745" s="32">
        <f t="shared" si="446"/>
        <v>-39.775999999999996</v>
      </c>
      <c r="S4745" s="26">
        <f t="shared" si="447"/>
        <v>0</v>
      </c>
      <c r="T4745" s="26">
        <f t="shared" si="448"/>
        <v>0</v>
      </c>
    </row>
    <row r="4746" spans="13:20" ht="15" x14ac:dyDescent="0.3">
      <c r="M4746" s="34">
        <v>4740.5</v>
      </c>
      <c r="N4746" s="34">
        <v>25.6</v>
      </c>
      <c r="O4746" s="32">
        <f t="shared" si="444"/>
        <v>78.080000000000013</v>
      </c>
      <c r="P4746" s="37">
        <f t="shared" si="449"/>
        <v>93.696000000000012</v>
      </c>
      <c r="Q4746" s="32">
        <f t="shared" si="445"/>
        <v>-23.080000000000013</v>
      </c>
      <c r="R4746" s="32">
        <f t="shared" si="446"/>
        <v>-38.696000000000012</v>
      </c>
      <c r="S4746" s="26">
        <f t="shared" si="447"/>
        <v>0</v>
      </c>
      <c r="T4746" s="26">
        <f t="shared" si="448"/>
        <v>0</v>
      </c>
    </row>
    <row r="4747" spans="13:20" ht="15" x14ac:dyDescent="0.3">
      <c r="M4747" s="34">
        <v>4741.5</v>
      </c>
      <c r="N4747" s="34">
        <v>23.9</v>
      </c>
      <c r="O4747" s="32">
        <f t="shared" si="444"/>
        <v>75.02</v>
      </c>
      <c r="P4747" s="37">
        <f t="shared" si="449"/>
        <v>90.023999999999987</v>
      </c>
      <c r="Q4747" s="32">
        <f t="shared" si="445"/>
        <v>-20.019999999999996</v>
      </c>
      <c r="R4747" s="32">
        <f t="shared" si="446"/>
        <v>-35.023999999999987</v>
      </c>
      <c r="S4747" s="26">
        <f t="shared" si="447"/>
        <v>0</v>
      </c>
      <c r="T4747" s="26">
        <f t="shared" si="448"/>
        <v>0</v>
      </c>
    </row>
    <row r="4748" spans="13:20" ht="15" x14ac:dyDescent="0.3">
      <c r="M4748" s="34">
        <v>4742.5</v>
      </c>
      <c r="N4748" s="34">
        <v>25.6</v>
      </c>
      <c r="O4748" s="32">
        <f t="shared" si="444"/>
        <v>78.080000000000013</v>
      </c>
      <c r="P4748" s="37">
        <f t="shared" si="449"/>
        <v>93.696000000000012</v>
      </c>
      <c r="Q4748" s="32">
        <f t="shared" si="445"/>
        <v>-23.080000000000013</v>
      </c>
      <c r="R4748" s="32">
        <f t="shared" si="446"/>
        <v>-38.696000000000012</v>
      </c>
      <c r="S4748" s="26">
        <f t="shared" si="447"/>
        <v>0</v>
      </c>
      <c r="T4748" s="26">
        <f t="shared" si="448"/>
        <v>0</v>
      </c>
    </row>
    <row r="4749" spans="13:20" ht="15" x14ac:dyDescent="0.3">
      <c r="M4749" s="34">
        <v>4743.5</v>
      </c>
      <c r="N4749" s="34">
        <v>25</v>
      </c>
      <c r="O4749" s="32">
        <f t="shared" si="444"/>
        <v>77</v>
      </c>
      <c r="P4749" s="37">
        <f t="shared" si="449"/>
        <v>92.399999999999991</v>
      </c>
      <c r="Q4749" s="32">
        <f t="shared" si="445"/>
        <v>-22</v>
      </c>
      <c r="R4749" s="32">
        <f t="shared" si="446"/>
        <v>-37.399999999999991</v>
      </c>
      <c r="S4749" s="26">
        <f t="shared" si="447"/>
        <v>0</v>
      </c>
      <c r="T4749" s="26">
        <f t="shared" si="448"/>
        <v>0</v>
      </c>
    </row>
    <row r="4750" spans="13:20" ht="15" x14ac:dyDescent="0.3">
      <c r="M4750" s="34">
        <v>4744.5</v>
      </c>
      <c r="N4750" s="34">
        <v>23.9</v>
      </c>
      <c r="O4750" s="32">
        <f t="shared" si="444"/>
        <v>75.02</v>
      </c>
      <c r="P4750" s="37">
        <f t="shared" si="449"/>
        <v>90.023999999999987</v>
      </c>
      <c r="Q4750" s="32">
        <f t="shared" si="445"/>
        <v>-20.019999999999996</v>
      </c>
      <c r="R4750" s="32">
        <f t="shared" si="446"/>
        <v>-35.023999999999987</v>
      </c>
      <c r="S4750" s="26">
        <f t="shared" si="447"/>
        <v>0</v>
      </c>
      <c r="T4750" s="26">
        <f t="shared" si="448"/>
        <v>0</v>
      </c>
    </row>
    <row r="4751" spans="13:20" ht="15" x14ac:dyDescent="0.3">
      <c r="M4751" s="34">
        <v>4745.5</v>
      </c>
      <c r="N4751" s="34">
        <v>23.9</v>
      </c>
      <c r="O4751" s="32">
        <f t="shared" si="444"/>
        <v>75.02</v>
      </c>
      <c r="P4751" s="37">
        <f t="shared" si="449"/>
        <v>90.023999999999987</v>
      </c>
      <c r="Q4751" s="32">
        <f t="shared" si="445"/>
        <v>-20.019999999999996</v>
      </c>
      <c r="R4751" s="32">
        <f t="shared" si="446"/>
        <v>-35.023999999999987</v>
      </c>
      <c r="S4751" s="26">
        <f t="shared" si="447"/>
        <v>0</v>
      </c>
      <c r="T4751" s="26">
        <f t="shared" si="448"/>
        <v>0</v>
      </c>
    </row>
    <row r="4752" spans="13:20" ht="15" x14ac:dyDescent="0.3">
      <c r="M4752" s="34">
        <v>4746.5</v>
      </c>
      <c r="N4752" s="34">
        <v>23.3</v>
      </c>
      <c r="O4752" s="32">
        <f t="shared" si="444"/>
        <v>73.94</v>
      </c>
      <c r="P4752" s="37">
        <f t="shared" si="449"/>
        <v>88.727999999999994</v>
      </c>
      <c r="Q4752" s="32">
        <f t="shared" si="445"/>
        <v>-18.939999999999998</v>
      </c>
      <c r="R4752" s="32">
        <f t="shared" si="446"/>
        <v>-33.727999999999994</v>
      </c>
      <c r="S4752" s="26">
        <f t="shared" si="447"/>
        <v>0</v>
      </c>
      <c r="T4752" s="26">
        <f t="shared" si="448"/>
        <v>0</v>
      </c>
    </row>
    <row r="4753" spans="13:20" ht="15" x14ac:dyDescent="0.3">
      <c r="M4753" s="34">
        <v>4747.5</v>
      </c>
      <c r="N4753" s="34">
        <v>24.4</v>
      </c>
      <c r="O4753" s="32">
        <f t="shared" si="444"/>
        <v>75.92</v>
      </c>
      <c r="P4753" s="37">
        <f t="shared" si="449"/>
        <v>91.103999999999999</v>
      </c>
      <c r="Q4753" s="32">
        <f t="shared" si="445"/>
        <v>-20.92</v>
      </c>
      <c r="R4753" s="32">
        <f t="shared" si="446"/>
        <v>-36.103999999999999</v>
      </c>
      <c r="S4753" s="26">
        <f t="shared" si="447"/>
        <v>0</v>
      </c>
      <c r="T4753" s="26">
        <f t="shared" si="448"/>
        <v>0</v>
      </c>
    </row>
    <row r="4754" spans="13:20" ht="15" x14ac:dyDescent="0.3">
      <c r="M4754" s="34">
        <v>4748.5</v>
      </c>
      <c r="N4754" s="34">
        <v>23.9</v>
      </c>
      <c r="O4754" s="32">
        <f t="shared" si="444"/>
        <v>75.02</v>
      </c>
      <c r="P4754" s="37">
        <f t="shared" si="449"/>
        <v>90.023999999999987</v>
      </c>
      <c r="Q4754" s="32">
        <f t="shared" si="445"/>
        <v>-20.019999999999996</v>
      </c>
      <c r="R4754" s="32">
        <f t="shared" si="446"/>
        <v>-35.023999999999987</v>
      </c>
      <c r="S4754" s="26">
        <f t="shared" si="447"/>
        <v>0</v>
      </c>
      <c r="T4754" s="26">
        <f t="shared" si="448"/>
        <v>0</v>
      </c>
    </row>
    <row r="4755" spans="13:20" ht="15" x14ac:dyDescent="0.3">
      <c r="M4755" s="34">
        <v>4749.5</v>
      </c>
      <c r="N4755" s="34">
        <v>22.8</v>
      </c>
      <c r="O4755" s="32">
        <f t="shared" si="444"/>
        <v>73.039999999999992</v>
      </c>
      <c r="P4755" s="37">
        <f t="shared" si="449"/>
        <v>87.647999999999982</v>
      </c>
      <c r="Q4755" s="32">
        <f t="shared" si="445"/>
        <v>-18.039999999999992</v>
      </c>
      <c r="R4755" s="32">
        <f t="shared" si="446"/>
        <v>-32.647999999999982</v>
      </c>
      <c r="S4755" s="26">
        <f t="shared" si="447"/>
        <v>0</v>
      </c>
      <c r="T4755" s="26">
        <f t="shared" si="448"/>
        <v>0</v>
      </c>
    </row>
    <row r="4756" spans="13:20" ht="15" x14ac:dyDescent="0.3">
      <c r="M4756" s="34">
        <v>4750.5</v>
      </c>
      <c r="N4756" s="34">
        <v>22.2</v>
      </c>
      <c r="O4756" s="32">
        <f t="shared" si="444"/>
        <v>71.960000000000008</v>
      </c>
      <c r="P4756" s="37">
        <f t="shared" si="449"/>
        <v>86.352000000000004</v>
      </c>
      <c r="Q4756" s="32">
        <f t="shared" si="445"/>
        <v>-16.960000000000008</v>
      </c>
      <c r="R4756" s="32">
        <f t="shared" si="446"/>
        <v>-31.352000000000004</v>
      </c>
      <c r="S4756" s="26">
        <f t="shared" si="447"/>
        <v>0</v>
      </c>
      <c r="T4756" s="26">
        <f t="shared" si="448"/>
        <v>0</v>
      </c>
    </row>
    <row r="4757" spans="13:20" ht="15" x14ac:dyDescent="0.3">
      <c r="M4757" s="34">
        <v>4751.5</v>
      </c>
      <c r="N4757" s="34">
        <v>21.7</v>
      </c>
      <c r="O4757" s="32">
        <f t="shared" si="444"/>
        <v>71.06</v>
      </c>
      <c r="P4757" s="37">
        <f t="shared" si="449"/>
        <v>85.272000000000006</v>
      </c>
      <c r="Q4757" s="32">
        <f t="shared" si="445"/>
        <v>-16.060000000000002</v>
      </c>
      <c r="R4757" s="32">
        <f t="shared" si="446"/>
        <v>-30.272000000000006</v>
      </c>
      <c r="S4757" s="26">
        <f t="shared" si="447"/>
        <v>0</v>
      </c>
      <c r="T4757" s="26">
        <f t="shared" si="448"/>
        <v>0</v>
      </c>
    </row>
    <row r="4758" spans="13:20" ht="15" x14ac:dyDescent="0.3">
      <c r="M4758" s="34">
        <v>4752.5</v>
      </c>
      <c r="N4758" s="34">
        <v>20.6</v>
      </c>
      <c r="O4758" s="32">
        <f t="shared" si="444"/>
        <v>69.080000000000013</v>
      </c>
      <c r="P4758" s="37">
        <f t="shared" si="449"/>
        <v>82.896000000000015</v>
      </c>
      <c r="Q4758" s="32">
        <f t="shared" si="445"/>
        <v>-14.080000000000013</v>
      </c>
      <c r="R4758" s="32">
        <f t="shared" si="446"/>
        <v>-27.896000000000015</v>
      </c>
      <c r="S4758" s="26">
        <f t="shared" si="447"/>
        <v>0</v>
      </c>
      <c r="T4758" s="26">
        <f t="shared" si="448"/>
        <v>0</v>
      </c>
    </row>
    <row r="4759" spans="13:20" ht="15" x14ac:dyDescent="0.3">
      <c r="M4759" s="34">
        <v>4753.5</v>
      </c>
      <c r="N4759" s="34">
        <v>20.6</v>
      </c>
      <c r="O4759" s="32">
        <f t="shared" si="444"/>
        <v>69.080000000000013</v>
      </c>
      <c r="P4759" s="37">
        <f t="shared" si="449"/>
        <v>82.896000000000015</v>
      </c>
      <c r="Q4759" s="32">
        <f t="shared" si="445"/>
        <v>-14.080000000000013</v>
      </c>
      <c r="R4759" s="32">
        <f t="shared" si="446"/>
        <v>-27.896000000000015</v>
      </c>
      <c r="S4759" s="26">
        <f t="shared" si="447"/>
        <v>0</v>
      </c>
      <c r="T4759" s="26">
        <f t="shared" si="448"/>
        <v>0</v>
      </c>
    </row>
    <row r="4760" spans="13:20" ht="15" x14ac:dyDescent="0.3">
      <c r="M4760" s="34">
        <v>4754.5</v>
      </c>
      <c r="N4760" s="34">
        <v>20.6</v>
      </c>
      <c r="O4760" s="32">
        <f t="shared" si="444"/>
        <v>69.080000000000013</v>
      </c>
      <c r="P4760" s="37">
        <f t="shared" si="449"/>
        <v>82.896000000000015</v>
      </c>
      <c r="Q4760" s="32">
        <f t="shared" si="445"/>
        <v>-14.080000000000013</v>
      </c>
      <c r="R4760" s="32">
        <f t="shared" si="446"/>
        <v>-27.896000000000015</v>
      </c>
      <c r="S4760" s="26">
        <f t="shared" si="447"/>
        <v>0</v>
      </c>
      <c r="T4760" s="26">
        <f t="shared" si="448"/>
        <v>0</v>
      </c>
    </row>
    <row r="4761" spans="13:20" ht="15" x14ac:dyDescent="0.3">
      <c r="M4761" s="34">
        <v>4755.5</v>
      </c>
      <c r="N4761" s="34">
        <v>20</v>
      </c>
      <c r="O4761" s="32">
        <f t="shared" si="444"/>
        <v>68</v>
      </c>
      <c r="P4761" s="37">
        <f t="shared" si="449"/>
        <v>81.599999999999994</v>
      </c>
      <c r="Q4761" s="32">
        <f t="shared" si="445"/>
        <v>-13</v>
      </c>
      <c r="R4761" s="32">
        <f t="shared" si="446"/>
        <v>-26.599999999999994</v>
      </c>
      <c r="S4761" s="26">
        <f t="shared" si="447"/>
        <v>0</v>
      </c>
      <c r="T4761" s="26">
        <f t="shared" si="448"/>
        <v>0</v>
      </c>
    </row>
    <row r="4762" spans="13:20" ht="15" x14ac:dyDescent="0.3">
      <c r="M4762" s="34">
        <v>4756.5</v>
      </c>
      <c r="N4762" s="34">
        <v>20</v>
      </c>
      <c r="O4762" s="32">
        <f t="shared" si="444"/>
        <v>68</v>
      </c>
      <c r="P4762" s="37">
        <f t="shared" si="449"/>
        <v>81.599999999999994</v>
      </c>
      <c r="Q4762" s="32">
        <f t="shared" si="445"/>
        <v>-13</v>
      </c>
      <c r="R4762" s="32">
        <f t="shared" si="446"/>
        <v>-26.599999999999994</v>
      </c>
      <c r="S4762" s="26">
        <f t="shared" si="447"/>
        <v>0</v>
      </c>
      <c r="T4762" s="26">
        <f t="shared" si="448"/>
        <v>0</v>
      </c>
    </row>
    <row r="4763" spans="13:20" ht="15" x14ac:dyDescent="0.3">
      <c r="M4763" s="34">
        <v>4757.5</v>
      </c>
      <c r="N4763" s="34">
        <v>21.1</v>
      </c>
      <c r="O4763" s="32">
        <f t="shared" si="444"/>
        <v>69.98</v>
      </c>
      <c r="P4763" s="37">
        <f t="shared" si="449"/>
        <v>83.975999999999999</v>
      </c>
      <c r="Q4763" s="32">
        <f t="shared" si="445"/>
        <v>-14.980000000000004</v>
      </c>
      <c r="R4763" s="32">
        <f t="shared" si="446"/>
        <v>-28.975999999999999</v>
      </c>
      <c r="S4763" s="26">
        <f t="shared" si="447"/>
        <v>0</v>
      </c>
      <c r="T4763" s="26">
        <f t="shared" si="448"/>
        <v>0</v>
      </c>
    </row>
    <row r="4764" spans="13:20" ht="15" x14ac:dyDescent="0.3">
      <c r="M4764" s="34">
        <v>4758.5</v>
      </c>
      <c r="N4764" s="34">
        <v>22.2</v>
      </c>
      <c r="O4764" s="32">
        <f t="shared" si="444"/>
        <v>71.960000000000008</v>
      </c>
      <c r="P4764" s="37">
        <f t="shared" si="449"/>
        <v>86.352000000000004</v>
      </c>
      <c r="Q4764" s="32">
        <f t="shared" si="445"/>
        <v>-16.960000000000008</v>
      </c>
      <c r="R4764" s="32">
        <f t="shared" si="446"/>
        <v>-31.352000000000004</v>
      </c>
      <c r="S4764" s="26">
        <f t="shared" si="447"/>
        <v>0</v>
      </c>
      <c r="T4764" s="26">
        <f t="shared" si="448"/>
        <v>0</v>
      </c>
    </row>
    <row r="4765" spans="13:20" ht="15" x14ac:dyDescent="0.3">
      <c r="M4765" s="34">
        <v>4759.5</v>
      </c>
      <c r="N4765" s="34">
        <v>24.4</v>
      </c>
      <c r="O4765" s="32">
        <f t="shared" si="444"/>
        <v>75.92</v>
      </c>
      <c r="P4765" s="37">
        <f t="shared" si="449"/>
        <v>91.103999999999999</v>
      </c>
      <c r="Q4765" s="32">
        <f t="shared" si="445"/>
        <v>-20.92</v>
      </c>
      <c r="R4765" s="32">
        <f t="shared" si="446"/>
        <v>-36.103999999999999</v>
      </c>
      <c r="S4765" s="26">
        <f t="shared" si="447"/>
        <v>0</v>
      </c>
      <c r="T4765" s="26">
        <f t="shared" si="448"/>
        <v>0</v>
      </c>
    </row>
    <row r="4766" spans="13:20" ht="15" x14ac:dyDescent="0.3">
      <c r="M4766" s="34">
        <v>4760.5</v>
      </c>
      <c r="N4766" s="34">
        <v>26.1</v>
      </c>
      <c r="O4766" s="32">
        <f t="shared" si="444"/>
        <v>78.98</v>
      </c>
      <c r="P4766" s="37">
        <f t="shared" si="449"/>
        <v>94.775999999999996</v>
      </c>
      <c r="Q4766" s="32">
        <f t="shared" si="445"/>
        <v>-23.980000000000004</v>
      </c>
      <c r="R4766" s="32">
        <f t="shared" si="446"/>
        <v>-39.775999999999996</v>
      </c>
      <c r="S4766" s="26">
        <f t="shared" si="447"/>
        <v>0</v>
      </c>
      <c r="T4766" s="26">
        <f t="shared" si="448"/>
        <v>0</v>
      </c>
    </row>
    <row r="4767" spans="13:20" ht="15" x14ac:dyDescent="0.3">
      <c r="M4767" s="34">
        <v>4761.5</v>
      </c>
      <c r="N4767" s="34">
        <v>27.2</v>
      </c>
      <c r="O4767" s="32">
        <f t="shared" si="444"/>
        <v>80.960000000000008</v>
      </c>
      <c r="P4767" s="37">
        <f t="shared" si="449"/>
        <v>97.152000000000001</v>
      </c>
      <c r="Q4767" s="32">
        <f t="shared" si="445"/>
        <v>-25.960000000000008</v>
      </c>
      <c r="R4767" s="32">
        <f t="shared" si="446"/>
        <v>-42.152000000000001</v>
      </c>
      <c r="S4767" s="26">
        <f t="shared" si="447"/>
        <v>0</v>
      </c>
      <c r="T4767" s="26">
        <f t="shared" si="448"/>
        <v>0</v>
      </c>
    </row>
    <row r="4768" spans="13:20" ht="15" x14ac:dyDescent="0.3">
      <c r="M4768" s="34">
        <v>4762.5</v>
      </c>
      <c r="N4768" s="34">
        <v>28.3</v>
      </c>
      <c r="O4768" s="32">
        <f t="shared" si="444"/>
        <v>82.94</v>
      </c>
      <c r="P4768" s="37">
        <f t="shared" si="449"/>
        <v>99.527999999999992</v>
      </c>
      <c r="Q4768" s="32">
        <f t="shared" si="445"/>
        <v>-27.939999999999998</v>
      </c>
      <c r="R4768" s="32">
        <f t="shared" si="446"/>
        <v>-44.527999999999992</v>
      </c>
      <c r="S4768" s="26">
        <f t="shared" si="447"/>
        <v>0</v>
      </c>
      <c r="T4768" s="26">
        <f t="shared" si="448"/>
        <v>0</v>
      </c>
    </row>
    <row r="4769" spans="13:20" ht="15" x14ac:dyDescent="0.3">
      <c r="M4769" s="34">
        <v>4763.5</v>
      </c>
      <c r="N4769" s="34">
        <v>27.2</v>
      </c>
      <c r="O4769" s="32">
        <f t="shared" si="444"/>
        <v>80.960000000000008</v>
      </c>
      <c r="P4769" s="37">
        <f t="shared" si="449"/>
        <v>97.152000000000001</v>
      </c>
      <c r="Q4769" s="32">
        <f t="shared" si="445"/>
        <v>-25.960000000000008</v>
      </c>
      <c r="R4769" s="32">
        <f t="shared" si="446"/>
        <v>-42.152000000000001</v>
      </c>
      <c r="S4769" s="26">
        <f t="shared" si="447"/>
        <v>0</v>
      </c>
      <c r="T4769" s="26">
        <f t="shared" si="448"/>
        <v>0</v>
      </c>
    </row>
    <row r="4770" spans="13:20" ht="15" x14ac:dyDescent="0.3">
      <c r="M4770" s="34">
        <v>4764.5</v>
      </c>
      <c r="N4770" s="34">
        <v>27.2</v>
      </c>
      <c r="O4770" s="32">
        <f t="shared" si="444"/>
        <v>80.960000000000008</v>
      </c>
      <c r="P4770" s="37">
        <f t="shared" si="449"/>
        <v>97.152000000000001</v>
      </c>
      <c r="Q4770" s="32">
        <f t="shared" si="445"/>
        <v>-25.960000000000008</v>
      </c>
      <c r="R4770" s="32">
        <f t="shared" si="446"/>
        <v>-42.152000000000001</v>
      </c>
      <c r="S4770" s="26">
        <f t="shared" si="447"/>
        <v>0</v>
      </c>
      <c r="T4770" s="26">
        <f t="shared" si="448"/>
        <v>0</v>
      </c>
    </row>
    <row r="4771" spans="13:20" ht="15" x14ac:dyDescent="0.3">
      <c r="M4771" s="34">
        <v>4765.5</v>
      </c>
      <c r="N4771" s="34">
        <v>27.2</v>
      </c>
      <c r="O4771" s="32">
        <f t="shared" si="444"/>
        <v>80.960000000000008</v>
      </c>
      <c r="P4771" s="37">
        <f t="shared" si="449"/>
        <v>97.152000000000001</v>
      </c>
      <c r="Q4771" s="32">
        <f t="shared" si="445"/>
        <v>-25.960000000000008</v>
      </c>
      <c r="R4771" s="32">
        <f t="shared" si="446"/>
        <v>-42.152000000000001</v>
      </c>
      <c r="S4771" s="26">
        <f t="shared" si="447"/>
        <v>0</v>
      </c>
      <c r="T4771" s="26">
        <f t="shared" si="448"/>
        <v>0</v>
      </c>
    </row>
    <row r="4772" spans="13:20" ht="15" x14ac:dyDescent="0.3">
      <c r="M4772" s="34">
        <v>4766.5</v>
      </c>
      <c r="N4772" s="34">
        <v>27.2</v>
      </c>
      <c r="O4772" s="32">
        <f t="shared" si="444"/>
        <v>80.960000000000008</v>
      </c>
      <c r="P4772" s="37">
        <f t="shared" si="449"/>
        <v>97.152000000000001</v>
      </c>
      <c r="Q4772" s="32">
        <f t="shared" si="445"/>
        <v>-25.960000000000008</v>
      </c>
      <c r="R4772" s="32">
        <f t="shared" si="446"/>
        <v>-42.152000000000001</v>
      </c>
      <c r="S4772" s="26">
        <f t="shared" si="447"/>
        <v>0</v>
      </c>
      <c r="T4772" s="26">
        <f t="shared" si="448"/>
        <v>0</v>
      </c>
    </row>
    <row r="4773" spans="13:20" ht="15" x14ac:dyDescent="0.3">
      <c r="M4773" s="34">
        <v>4767.5</v>
      </c>
      <c r="N4773" s="34">
        <v>25.6</v>
      </c>
      <c r="O4773" s="32">
        <f t="shared" si="444"/>
        <v>78.080000000000013</v>
      </c>
      <c r="P4773" s="37">
        <f t="shared" si="449"/>
        <v>93.696000000000012</v>
      </c>
      <c r="Q4773" s="32">
        <f t="shared" si="445"/>
        <v>-23.080000000000013</v>
      </c>
      <c r="R4773" s="32">
        <f t="shared" si="446"/>
        <v>-38.696000000000012</v>
      </c>
      <c r="S4773" s="26">
        <f t="shared" si="447"/>
        <v>0</v>
      </c>
      <c r="T4773" s="26">
        <f t="shared" si="448"/>
        <v>0</v>
      </c>
    </row>
    <row r="4774" spans="13:20" ht="15" x14ac:dyDescent="0.3">
      <c r="M4774" s="34">
        <v>4768.5</v>
      </c>
      <c r="N4774" s="34">
        <v>23.9</v>
      </c>
      <c r="O4774" s="32">
        <f t="shared" si="444"/>
        <v>75.02</v>
      </c>
      <c r="P4774" s="37">
        <f t="shared" si="449"/>
        <v>90.023999999999987</v>
      </c>
      <c r="Q4774" s="32">
        <f t="shared" si="445"/>
        <v>-20.019999999999996</v>
      </c>
      <c r="R4774" s="32">
        <f t="shared" si="446"/>
        <v>-35.023999999999987</v>
      </c>
      <c r="S4774" s="26">
        <f t="shared" si="447"/>
        <v>0</v>
      </c>
      <c r="T4774" s="26">
        <f t="shared" si="448"/>
        <v>0</v>
      </c>
    </row>
    <row r="4775" spans="13:20" ht="15" x14ac:dyDescent="0.3">
      <c r="M4775" s="34">
        <v>4769.5</v>
      </c>
      <c r="N4775" s="34">
        <v>23.9</v>
      </c>
      <c r="O4775" s="32">
        <f t="shared" si="444"/>
        <v>75.02</v>
      </c>
      <c r="P4775" s="37">
        <f t="shared" si="449"/>
        <v>90.023999999999987</v>
      </c>
      <c r="Q4775" s="32">
        <f t="shared" si="445"/>
        <v>-20.019999999999996</v>
      </c>
      <c r="R4775" s="32">
        <f t="shared" si="446"/>
        <v>-35.023999999999987</v>
      </c>
      <c r="S4775" s="26">
        <f t="shared" si="447"/>
        <v>0</v>
      </c>
      <c r="T4775" s="26">
        <f t="shared" si="448"/>
        <v>0</v>
      </c>
    </row>
    <row r="4776" spans="13:20" ht="15" x14ac:dyDescent="0.3">
      <c r="M4776" s="34">
        <v>4770.5</v>
      </c>
      <c r="N4776" s="34">
        <v>23.3</v>
      </c>
      <c r="O4776" s="32">
        <f t="shared" si="444"/>
        <v>73.94</v>
      </c>
      <c r="P4776" s="37">
        <f t="shared" si="449"/>
        <v>88.727999999999994</v>
      </c>
      <c r="Q4776" s="32">
        <f t="shared" si="445"/>
        <v>-18.939999999999998</v>
      </c>
      <c r="R4776" s="32">
        <f t="shared" si="446"/>
        <v>-33.727999999999994</v>
      </c>
      <c r="S4776" s="26">
        <f t="shared" si="447"/>
        <v>0</v>
      </c>
      <c r="T4776" s="26">
        <f t="shared" si="448"/>
        <v>0</v>
      </c>
    </row>
    <row r="4777" spans="13:20" ht="15" x14ac:dyDescent="0.3">
      <c r="M4777" s="34">
        <v>4771.5</v>
      </c>
      <c r="N4777" s="34">
        <v>21.1</v>
      </c>
      <c r="O4777" s="32">
        <f t="shared" si="444"/>
        <v>69.98</v>
      </c>
      <c r="P4777" s="37">
        <f t="shared" si="449"/>
        <v>83.975999999999999</v>
      </c>
      <c r="Q4777" s="32">
        <f t="shared" si="445"/>
        <v>-14.980000000000004</v>
      </c>
      <c r="R4777" s="32">
        <f t="shared" si="446"/>
        <v>-28.975999999999999</v>
      </c>
      <c r="S4777" s="26">
        <f t="shared" si="447"/>
        <v>0</v>
      </c>
      <c r="T4777" s="26">
        <f t="shared" si="448"/>
        <v>0</v>
      </c>
    </row>
    <row r="4778" spans="13:20" ht="15" x14ac:dyDescent="0.3">
      <c r="M4778" s="34">
        <v>4772.5</v>
      </c>
      <c r="N4778" s="34">
        <v>20.6</v>
      </c>
      <c r="O4778" s="32">
        <f t="shared" si="444"/>
        <v>69.080000000000013</v>
      </c>
      <c r="P4778" s="37">
        <f t="shared" si="449"/>
        <v>82.896000000000015</v>
      </c>
      <c r="Q4778" s="32">
        <f t="shared" si="445"/>
        <v>-14.080000000000013</v>
      </c>
      <c r="R4778" s="32">
        <f t="shared" si="446"/>
        <v>-27.896000000000015</v>
      </c>
      <c r="S4778" s="26">
        <f t="shared" si="447"/>
        <v>0</v>
      </c>
      <c r="T4778" s="26">
        <f t="shared" si="448"/>
        <v>0</v>
      </c>
    </row>
    <row r="4779" spans="13:20" ht="15" x14ac:dyDescent="0.3">
      <c r="M4779" s="34">
        <v>4773.5</v>
      </c>
      <c r="N4779" s="34">
        <v>20</v>
      </c>
      <c r="O4779" s="32">
        <f t="shared" si="444"/>
        <v>68</v>
      </c>
      <c r="P4779" s="37">
        <f t="shared" si="449"/>
        <v>81.599999999999994</v>
      </c>
      <c r="Q4779" s="32">
        <f t="shared" si="445"/>
        <v>-13</v>
      </c>
      <c r="R4779" s="32">
        <f t="shared" si="446"/>
        <v>-26.599999999999994</v>
      </c>
      <c r="S4779" s="26">
        <f t="shared" si="447"/>
        <v>0</v>
      </c>
      <c r="T4779" s="26">
        <f t="shared" si="448"/>
        <v>0</v>
      </c>
    </row>
    <row r="4780" spans="13:20" ht="15" x14ac:dyDescent="0.3">
      <c r="M4780" s="34">
        <v>4774.5</v>
      </c>
      <c r="N4780" s="34">
        <v>20.6</v>
      </c>
      <c r="O4780" s="32">
        <f t="shared" si="444"/>
        <v>69.080000000000013</v>
      </c>
      <c r="P4780" s="37">
        <f t="shared" si="449"/>
        <v>82.896000000000015</v>
      </c>
      <c r="Q4780" s="32">
        <f t="shared" si="445"/>
        <v>-14.080000000000013</v>
      </c>
      <c r="R4780" s="32">
        <f t="shared" si="446"/>
        <v>-27.896000000000015</v>
      </c>
      <c r="S4780" s="26">
        <f t="shared" si="447"/>
        <v>0</v>
      </c>
      <c r="T4780" s="26">
        <f t="shared" si="448"/>
        <v>0</v>
      </c>
    </row>
    <row r="4781" spans="13:20" ht="15" x14ac:dyDescent="0.3">
      <c r="M4781" s="34">
        <v>4775.5</v>
      </c>
      <c r="N4781" s="34">
        <v>20</v>
      </c>
      <c r="O4781" s="32">
        <f t="shared" si="444"/>
        <v>68</v>
      </c>
      <c r="P4781" s="37">
        <f t="shared" si="449"/>
        <v>81.599999999999994</v>
      </c>
      <c r="Q4781" s="32">
        <f t="shared" si="445"/>
        <v>-13</v>
      </c>
      <c r="R4781" s="32">
        <f t="shared" si="446"/>
        <v>-26.599999999999994</v>
      </c>
      <c r="S4781" s="26">
        <f t="shared" si="447"/>
        <v>0</v>
      </c>
      <c r="T4781" s="26">
        <f t="shared" si="448"/>
        <v>0</v>
      </c>
    </row>
    <row r="4782" spans="13:20" ht="15" x14ac:dyDescent="0.3">
      <c r="M4782" s="34">
        <v>4776.5</v>
      </c>
      <c r="N4782" s="34">
        <v>20</v>
      </c>
      <c r="O4782" s="32">
        <f t="shared" si="444"/>
        <v>68</v>
      </c>
      <c r="P4782" s="37">
        <f t="shared" si="449"/>
        <v>81.599999999999994</v>
      </c>
      <c r="Q4782" s="32">
        <f t="shared" si="445"/>
        <v>-13</v>
      </c>
      <c r="R4782" s="32">
        <f t="shared" si="446"/>
        <v>-26.599999999999994</v>
      </c>
      <c r="S4782" s="26">
        <f t="shared" si="447"/>
        <v>0</v>
      </c>
      <c r="T4782" s="26">
        <f t="shared" si="448"/>
        <v>0</v>
      </c>
    </row>
    <row r="4783" spans="13:20" ht="15" x14ac:dyDescent="0.3">
      <c r="M4783" s="34">
        <v>4777.5</v>
      </c>
      <c r="N4783" s="34">
        <v>19.399999999999999</v>
      </c>
      <c r="O4783" s="32">
        <f t="shared" si="444"/>
        <v>66.92</v>
      </c>
      <c r="P4783" s="37">
        <f t="shared" si="449"/>
        <v>80.304000000000002</v>
      </c>
      <c r="Q4783" s="32">
        <f t="shared" si="445"/>
        <v>-11.920000000000002</v>
      </c>
      <c r="R4783" s="32">
        <f t="shared" si="446"/>
        <v>-25.304000000000002</v>
      </c>
      <c r="S4783" s="26">
        <f t="shared" si="447"/>
        <v>0</v>
      </c>
      <c r="T4783" s="26">
        <f t="shared" si="448"/>
        <v>0</v>
      </c>
    </row>
    <row r="4784" spans="13:20" ht="15" x14ac:dyDescent="0.3">
      <c r="M4784" s="34">
        <v>4778.5</v>
      </c>
      <c r="N4784" s="34">
        <v>18.899999999999999</v>
      </c>
      <c r="O4784" s="32">
        <f t="shared" si="444"/>
        <v>66.02</v>
      </c>
      <c r="P4784" s="37">
        <f t="shared" si="449"/>
        <v>79.22399999999999</v>
      </c>
      <c r="Q4784" s="32">
        <f t="shared" si="445"/>
        <v>-11.019999999999996</v>
      </c>
      <c r="R4784" s="32">
        <f t="shared" si="446"/>
        <v>-24.22399999999999</v>
      </c>
      <c r="S4784" s="26">
        <f t="shared" si="447"/>
        <v>0</v>
      </c>
      <c r="T4784" s="26">
        <f t="shared" si="448"/>
        <v>0</v>
      </c>
    </row>
    <row r="4785" spans="13:20" ht="15" x14ac:dyDescent="0.3">
      <c r="M4785" s="34">
        <v>4779.5</v>
      </c>
      <c r="N4785" s="34">
        <v>18.3</v>
      </c>
      <c r="O4785" s="32">
        <f t="shared" si="444"/>
        <v>64.94</v>
      </c>
      <c r="P4785" s="37">
        <f t="shared" si="449"/>
        <v>77.927999999999997</v>
      </c>
      <c r="Q4785" s="32">
        <f t="shared" si="445"/>
        <v>-9.9399999999999977</v>
      </c>
      <c r="R4785" s="32">
        <f t="shared" si="446"/>
        <v>-22.927999999999997</v>
      </c>
      <c r="S4785" s="26">
        <f t="shared" si="447"/>
        <v>0</v>
      </c>
      <c r="T4785" s="26">
        <f t="shared" si="448"/>
        <v>0</v>
      </c>
    </row>
    <row r="4786" spans="13:20" ht="15" x14ac:dyDescent="0.3">
      <c r="M4786" s="34">
        <v>4780.5</v>
      </c>
      <c r="N4786" s="34">
        <v>18.899999999999999</v>
      </c>
      <c r="O4786" s="32">
        <f t="shared" si="444"/>
        <v>66.02</v>
      </c>
      <c r="P4786" s="37">
        <f t="shared" si="449"/>
        <v>79.22399999999999</v>
      </c>
      <c r="Q4786" s="32">
        <f t="shared" si="445"/>
        <v>-11.019999999999996</v>
      </c>
      <c r="R4786" s="32">
        <f t="shared" si="446"/>
        <v>-24.22399999999999</v>
      </c>
      <c r="S4786" s="26">
        <f t="shared" si="447"/>
        <v>0</v>
      </c>
      <c r="T4786" s="26">
        <f t="shared" si="448"/>
        <v>0</v>
      </c>
    </row>
    <row r="4787" spans="13:20" ht="15" x14ac:dyDescent="0.3">
      <c r="M4787" s="34">
        <v>4781.5</v>
      </c>
      <c r="N4787" s="34">
        <v>19.399999999999999</v>
      </c>
      <c r="O4787" s="32">
        <f t="shared" si="444"/>
        <v>66.92</v>
      </c>
      <c r="P4787" s="37">
        <f t="shared" si="449"/>
        <v>80.304000000000002</v>
      </c>
      <c r="Q4787" s="32">
        <f t="shared" si="445"/>
        <v>-11.920000000000002</v>
      </c>
      <c r="R4787" s="32">
        <f t="shared" si="446"/>
        <v>-25.304000000000002</v>
      </c>
      <c r="S4787" s="26">
        <f t="shared" si="447"/>
        <v>0</v>
      </c>
      <c r="T4787" s="26">
        <f t="shared" si="448"/>
        <v>0</v>
      </c>
    </row>
    <row r="4788" spans="13:20" ht="15" x14ac:dyDescent="0.3">
      <c r="M4788" s="34">
        <v>4782.5</v>
      </c>
      <c r="N4788" s="34">
        <v>20.6</v>
      </c>
      <c r="O4788" s="32">
        <f t="shared" si="444"/>
        <v>69.080000000000013</v>
      </c>
      <c r="P4788" s="37">
        <f t="shared" si="449"/>
        <v>82.896000000000015</v>
      </c>
      <c r="Q4788" s="32">
        <f t="shared" si="445"/>
        <v>-14.080000000000013</v>
      </c>
      <c r="R4788" s="32">
        <f t="shared" si="446"/>
        <v>-27.896000000000015</v>
      </c>
      <c r="S4788" s="26">
        <f t="shared" si="447"/>
        <v>0</v>
      </c>
      <c r="T4788" s="26">
        <f t="shared" si="448"/>
        <v>0</v>
      </c>
    </row>
    <row r="4789" spans="13:20" ht="15" x14ac:dyDescent="0.3">
      <c r="M4789" s="34">
        <v>4783.5</v>
      </c>
      <c r="N4789" s="34">
        <v>22.8</v>
      </c>
      <c r="O4789" s="32">
        <f t="shared" si="444"/>
        <v>73.039999999999992</v>
      </c>
      <c r="P4789" s="37">
        <f t="shared" si="449"/>
        <v>87.647999999999982</v>
      </c>
      <c r="Q4789" s="32">
        <f t="shared" si="445"/>
        <v>-18.039999999999992</v>
      </c>
      <c r="R4789" s="32">
        <f t="shared" si="446"/>
        <v>-32.647999999999982</v>
      </c>
      <c r="S4789" s="26">
        <f t="shared" si="447"/>
        <v>0</v>
      </c>
      <c r="T4789" s="26">
        <f t="shared" si="448"/>
        <v>0</v>
      </c>
    </row>
    <row r="4790" spans="13:20" ht="15" x14ac:dyDescent="0.3">
      <c r="M4790" s="34">
        <v>4784.5</v>
      </c>
      <c r="N4790" s="34">
        <v>23.9</v>
      </c>
      <c r="O4790" s="32">
        <f t="shared" si="444"/>
        <v>75.02</v>
      </c>
      <c r="P4790" s="37">
        <f t="shared" si="449"/>
        <v>90.023999999999987</v>
      </c>
      <c r="Q4790" s="32">
        <f t="shared" si="445"/>
        <v>-20.019999999999996</v>
      </c>
      <c r="R4790" s="32">
        <f t="shared" si="446"/>
        <v>-35.023999999999987</v>
      </c>
      <c r="S4790" s="26">
        <f t="shared" si="447"/>
        <v>0</v>
      </c>
      <c r="T4790" s="26">
        <f t="shared" si="448"/>
        <v>0</v>
      </c>
    </row>
    <row r="4791" spans="13:20" ht="15" x14ac:dyDescent="0.3">
      <c r="M4791" s="34">
        <v>4785.5</v>
      </c>
      <c r="N4791" s="34">
        <v>23.3</v>
      </c>
      <c r="O4791" s="32">
        <f t="shared" si="444"/>
        <v>73.94</v>
      </c>
      <c r="P4791" s="37">
        <f t="shared" si="449"/>
        <v>88.727999999999994</v>
      </c>
      <c r="Q4791" s="32">
        <f t="shared" si="445"/>
        <v>-18.939999999999998</v>
      </c>
      <c r="R4791" s="32">
        <f t="shared" si="446"/>
        <v>-33.727999999999994</v>
      </c>
      <c r="S4791" s="26">
        <f t="shared" si="447"/>
        <v>0</v>
      </c>
      <c r="T4791" s="26">
        <f t="shared" si="448"/>
        <v>0</v>
      </c>
    </row>
    <row r="4792" spans="13:20" ht="15" x14ac:dyDescent="0.3">
      <c r="M4792" s="34">
        <v>4786.5</v>
      </c>
      <c r="N4792" s="34">
        <v>23.3</v>
      </c>
      <c r="O4792" s="32">
        <f t="shared" si="444"/>
        <v>73.94</v>
      </c>
      <c r="P4792" s="37">
        <f t="shared" si="449"/>
        <v>88.727999999999994</v>
      </c>
      <c r="Q4792" s="32">
        <f t="shared" si="445"/>
        <v>-18.939999999999998</v>
      </c>
      <c r="R4792" s="32">
        <f t="shared" si="446"/>
        <v>-33.727999999999994</v>
      </c>
      <c r="S4792" s="26">
        <f t="shared" si="447"/>
        <v>0</v>
      </c>
      <c r="T4792" s="26">
        <f t="shared" si="448"/>
        <v>0</v>
      </c>
    </row>
    <row r="4793" spans="13:20" ht="15" x14ac:dyDescent="0.3">
      <c r="M4793" s="34">
        <v>4787.5</v>
      </c>
      <c r="N4793" s="34">
        <v>25</v>
      </c>
      <c r="O4793" s="32">
        <f t="shared" si="444"/>
        <v>77</v>
      </c>
      <c r="P4793" s="37">
        <f t="shared" si="449"/>
        <v>92.399999999999991</v>
      </c>
      <c r="Q4793" s="32">
        <f t="shared" si="445"/>
        <v>-22</v>
      </c>
      <c r="R4793" s="32">
        <f t="shared" si="446"/>
        <v>-37.399999999999991</v>
      </c>
      <c r="S4793" s="26">
        <f t="shared" si="447"/>
        <v>0</v>
      </c>
      <c r="T4793" s="26">
        <f t="shared" si="448"/>
        <v>0</v>
      </c>
    </row>
    <row r="4794" spans="13:20" ht="15" x14ac:dyDescent="0.3">
      <c r="M4794" s="34">
        <v>4788.5</v>
      </c>
      <c r="N4794" s="34">
        <v>25.6</v>
      </c>
      <c r="O4794" s="32">
        <f t="shared" si="444"/>
        <v>78.080000000000013</v>
      </c>
      <c r="P4794" s="37">
        <f t="shared" si="449"/>
        <v>93.696000000000012</v>
      </c>
      <c r="Q4794" s="32">
        <f t="shared" si="445"/>
        <v>-23.080000000000013</v>
      </c>
      <c r="R4794" s="32">
        <f t="shared" si="446"/>
        <v>-38.696000000000012</v>
      </c>
      <c r="S4794" s="26">
        <f t="shared" si="447"/>
        <v>0</v>
      </c>
      <c r="T4794" s="26">
        <f t="shared" si="448"/>
        <v>0</v>
      </c>
    </row>
    <row r="4795" spans="13:20" ht="15" x14ac:dyDescent="0.3">
      <c r="M4795" s="34">
        <v>4789.5</v>
      </c>
      <c r="N4795" s="34">
        <v>23.9</v>
      </c>
      <c r="O4795" s="32">
        <f t="shared" si="444"/>
        <v>75.02</v>
      </c>
      <c r="P4795" s="37">
        <f t="shared" si="449"/>
        <v>90.023999999999987</v>
      </c>
      <c r="Q4795" s="32">
        <f t="shared" si="445"/>
        <v>-20.019999999999996</v>
      </c>
      <c r="R4795" s="32">
        <f t="shared" si="446"/>
        <v>-35.023999999999987</v>
      </c>
      <c r="S4795" s="26">
        <f t="shared" si="447"/>
        <v>0</v>
      </c>
      <c r="T4795" s="26">
        <f t="shared" si="448"/>
        <v>0</v>
      </c>
    </row>
    <row r="4796" spans="13:20" ht="15" x14ac:dyDescent="0.3">
      <c r="M4796" s="34">
        <v>4790.5</v>
      </c>
      <c r="N4796" s="34">
        <v>23.9</v>
      </c>
      <c r="O4796" s="32">
        <f t="shared" si="444"/>
        <v>75.02</v>
      </c>
      <c r="P4796" s="37">
        <f t="shared" si="449"/>
        <v>90.023999999999987</v>
      </c>
      <c r="Q4796" s="32">
        <f t="shared" si="445"/>
        <v>-20.019999999999996</v>
      </c>
      <c r="R4796" s="32">
        <f t="shared" si="446"/>
        <v>-35.023999999999987</v>
      </c>
      <c r="S4796" s="26">
        <f t="shared" si="447"/>
        <v>0</v>
      </c>
      <c r="T4796" s="26">
        <f t="shared" si="448"/>
        <v>0</v>
      </c>
    </row>
    <row r="4797" spans="13:20" ht="15" x14ac:dyDescent="0.3">
      <c r="M4797" s="34">
        <v>4791.5</v>
      </c>
      <c r="N4797" s="34">
        <v>23.9</v>
      </c>
      <c r="O4797" s="32">
        <f t="shared" si="444"/>
        <v>75.02</v>
      </c>
      <c r="P4797" s="37">
        <f t="shared" si="449"/>
        <v>90.023999999999987</v>
      </c>
      <c r="Q4797" s="32">
        <f t="shared" si="445"/>
        <v>-20.019999999999996</v>
      </c>
      <c r="R4797" s="32">
        <f t="shared" si="446"/>
        <v>-35.023999999999987</v>
      </c>
      <c r="S4797" s="26">
        <f t="shared" si="447"/>
        <v>0</v>
      </c>
      <c r="T4797" s="26">
        <f t="shared" si="448"/>
        <v>0</v>
      </c>
    </row>
    <row r="4798" spans="13:20" ht="15" x14ac:dyDescent="0.3">
      <c r="M4798" s="34">
        <v>4792.5</v>
      </c>
      <c r="N4798" s="34">
        <v>23.3</v>
      </c>
      <c r="O4798" s="32">
        <f t="shared" si="444"/>
        <v>73.94</v>
      </c>
      <c r="P4798" s="37">
        <f t="shared" si="449"/>
        <v>88.727999999999994</v>
      </c>
      <c r="Q4798" s="32">
        <f t="shared" si="445"/>
        <v>-18.939999999999998</v>
      </c>
      <c r="R4798" s="32">
        <f t="shared" si="446"/>
        <v>-33.727999999999994</v>
      </c>
      <c r="S4798" s="26">
        <f t="shared" si="447"/>
        <v>0</v>
      </c>
      <c r="T4798" s="26">
        <f t="shared" si="448"/>
        <v>0</v>
      </c>
    </row>
    <row r="4799" spans="13:20" ht="15" x14ac:dyDescent="0.3">
      <c r="M4799" s="34">
        <v>4793.5</v>
      </c>
      <c r="N4799" s="34">
        <v>22.2</v>
      </c>
      <c r="O4799" s="32">
        <f t="shared" si="444"/>
        <v>71.960000000000008</v>
      </c>
      <c r="P4799" s="37">
        <f t="shared" si="449"/>
        <v>86.352000000000004</v>
      </c>
      <c r="Q4799" s="32">
        <f t="shared" si="445"/>
        <v>-16.960000000000008</v>
      </c>
      <c r="R4799" s="32">
        <f t="shared" si="446"/>
        <v>-31.352000000000004</v>
      </c>
      <c r="S4799" s="26">
        <f t="shared" si="447"/>
        <v>0</v>
      </c>
      <c r="T4799" s="26">
        <f t="shared" si="448"/>
        <v>0</v>
      </c>
    </row>
    <row r="4800" spans="13:20" ht="15" x14ac:dyDescent="0.3">
      <c r="M4800" s="34">
        <v>4794.5</v>
      </c>
      <c r="N4800" s="34">
        <v>21.1</v>
      </c>
      <c r="O4800" s="32">
        <f t="shared" si="444"/>
        <v>69.98</v>
      </c>
      <c r="P4800" s="37">
        <f t="shared" si="449"/>
        <v>83.975999999999999</v>
      </c>
      <c r="Q4800" s="32">
        <f t="shared" si="445"/>
        <v>-14.980000000000004</v>
      </c>
      <c r="R4800" s="32">
        <f t="shared" si="446"/>
        <v>-28.975999999999999</v>
      </c>
      <c r="S4800" s="26">
        <f t="shared" si="447"/>
        <v>0</v>
      </c>
      <c r="T4800" s="26">
        <f t="shared" si="448"/>
        <v>0</v>
      </c>
    </row>
    <row r="4801" spans="13:20" ht="15" x14ac:dyDescent="0.3">
      <c r="M4801" s="34">
        <v>4795.5</v>
      </c>
      <c r="N4801" s="34">
        <v>20.6</v>
      </c>
      <c r="O4801" s="32">
        <f t="shared" si="444"/>
        <v>69.080000000000013</v>
      </c>
      <c r="P4801" s="37">
        <f t="shared" si="449"/>
        <v>82.896000000000015</v>
      </c>
      <c r="Q4801" s="32">
        <f t="shared" si="445"/>
        <v>-14.080000000000013</v>
      </c>
      <c r="R4801" s="32">
        <f t="shared" si="446"/>
        <v>-27.896000000000015</v>
      </c>
      <c r="S4801" s="26">
        <f t="shared" si="447"/>
        <v>0</v>
      </c>
      <c r="T4801" s="26">
        <f t="shared" si="448"/>
        <v>0</v>
      </c>
    </row>
    <row r="4802" spans="13:20" ht="15" x14ac:dyDescent="0.3">
      <c r="M4802" s="34">
        <v>4796.5</v>
      </c>
      <c r="N4802" s="34">
        <v>20.6</v>
      </c>
      <c r="O4802" s="32">
        <f t="shared" si="444"/>
        <v>69.080000000000013</v>
      </c>
      <c r="P4802" s="37">
        <f t="shared" si="449"/>
        <v>82.896000000000015</v>
      </c>
      <c r="Q4802" s="32">
        <f t="shared" si="445"/>
        <v>-14.080000000000013</v>
      </c>
      <c r="R4802" s="32">
        <f t="shared" si="446"/>
        <v>-27.896000000000015</v>
      </c>
      <c r="S4802" s="26">
        <f t="shared" si="447"/>
        <v>0</v>
      </c>
      <c r="T4802" s="26">
        <f t="shared" si="448"/>
        <v>0</v>
      </c>
    </row>
    <row r="4803" spans="13:20" ht="15" x14ac:dyDescent="0.3">
      <c r="M4803" s="34">
        <v>4797.5</v>
      </c>
      <c r="N4803" s="34">
        <v>20.6</v>
      </c>
      <c r="O4803" s="32">
        <f t="shared" si="444"/>
        <v>69.080000000000013</v>
      </c>
      <c r="P4803" s="37">
        <f t="shared" si="449"/>
        <v>82.896000000000015</v>
      </c>
      <c r="Q4803" s="32">
        <f t="shared" si="445"/>
        <v>-14.080000000000013</v>
      </c>
      <c r="R4803" s="32">
        <f t="shared" si="446"/>
        <v>-27.896000000000015</v>
      </c>
      <c r="S4803" s="26">
        <f t="shared" si="447"/>
        <v>0</v>
      </c>
      <c r="T4803" s="26">
        <f t="shared" si="448"/>
        <v>0</v>
      </c>
    </row>
    <row r="4804" spans="13:20" ht="15" x14ac:dyDescent="0.3">
      <c r="M4804" s="34">
        <v>4798.5</v>
      </c>
      <c r="N4804" s="34">
        <v>20.6</v>
      </c>
      <c r="O4804" s="32">
        <f t="shared" si="444"/>
        <v>69.080000000000013</v>
      </c>
      <c r="P4804" s="37">
        <f t="shared" si="449"/>
        <v>82.896000000000015</v>
      </c>
      <c r="Q4804" s="32">
        <f t="shared" si="445"/>
        <v>-14.080000000000013</v>
      </c>
      <c r="R4804" s="32">
        <f t="shared" si="446"/>
        <v>-27.896000000000015</v>
      </c>
      <c r="S4804" s="26">
        <f t="shared" si="447"/>
        <v>0</v>
      </c>
      <c r="T4804" s="26">
        <f t="shared" si="448"/>
        <v>0</v>
      </c>
    </row>
    <row r="4805" spans="13:20" ht="15" x14ac:dyDescent="0.3">
      <c r="M4805" s="34">
        <v>4799.5</v>
      </c>
      <c r="N4805" s="34">
        <v>20.6</v>
      </c>
      <c r="O4805" s="32">
        <f t="shared" si="444"/>
        <v>69.080000000000013</v>
      </c>
      <c r="P4805" s="37">
        <f t="shared" si="449"/>
        <v>82.896000000000015</v>
      </c>
      <c r="Q4805" s="32">
        <f t="shared" si="445"/>
        <v>-14.080000000000013</v>
      </c>
      <c r="R4805" s="32">
        <f t="shared" si="446"/>
        <v>-27.896000000000015</v>
      </c>
      <c r="S4805" s="26">
        <f t="shared" si="447"/>
        <v>0</v>
      </c>
      <c r="T4805" s="26">
        <f t="shared" si="448"/>
        <v>0</v>
      </c>
    </row>
    <row r="4806" spans="13:20" ht="15" x14ac:dyDescent="0.3">
      <c r="M4806" s="34">
        <v>4800.5</v>
      </c>
      <c r="N4806" s="34">
        <v>20.6</v>
      </c>
      <c r="O4806" s="32">
        <f t="shared" ref="O4806:O4869" si="450">CONVERT(N4806,"C","F")</f>
        <v>69.080000000000013</v>
      </c>
      <c r="P4806" s="37">
        <f t="shared" si="449"/>
        <v>82.896000000000015</v>
      </c>
      <c r="Q4806" s="32">
        <f t="shared" ref="Q4806:Q4869" si="451">$L$3-O4806</f>
        <v>-14.080000000000013</v>
      </c>
      <c r="R4806" s="32">
        <f t="shared" ref="R4806:R4869" si="452">$L$3-P4806</f>
        <v>-27.896000000000015</v>
      </c>
      <c r="S4806" s="26">
        <f t="shared" ref="S4806:S4869" si="453">IF(O4806&lt;=$L$3, 1, 0)</f>
        <v>0</v>
      </c>
      <c r="T4806" s="26">
        <f t="shared" ref="T4806:T4869" si="454">IF(P4806&lt;=$L$3, 1, 0)</f>
        <v>0</v>
      </c>
    </row>
    <row r="4807" spans="13:20" ht="15" x14ac:dyDescent="0.3">
      <c r="M4807" s="34">
        <v>4801.5</v>
      </c>
      <c r="N4807" s="34">
        <v>20.6</v>
      </c>
      <c r="O4807" s="32">
        <f t="shared" si="450"/>
        <v>69.080000000000013</v>
      </c>
      <c r="P4807" s="37">
        <f t="shared" ref="P4807:P4870" si="455">O4807*1.2</f>
        <v>82.896000000000015</v>
      </c>
      <c r="Q4807" s="32">
        <f t="shared" si="451"/>
        <v>-14.080000000000013</v>
      </c>
      <c r="R4807" s="32">
        <f t="shared" si="452"/>
        <v>-27.896000000000015</v>
      </c>
      <c r="S4807" s="26">
        <f t="shared" si="453"/>
        <v>0</v>
      </c>
      <c r="T4807" s="26">
        <f t="shared" si="454"/>
        <v>0</v>
      </c>
    </row>
    <row r="4808" spans="13:20" ht="15" x14ac:dyDescent="0.3">
      <c r="M4808" s="34">
        <v>4802.5</v>
      </c>
      <c r="N4808" s="34">
        <v>20.6</v>
      </c>
      <c r="O4808" s="32">
        <f t="shared" si="450"/>
        <v>69.080000000000013</v>
      </c>
      <c r="P4808" s="37">
        <f t="shared" si="455"/>
        <v>82.896000000000015</v>
      </c>
      <c r="Q4808" s="32">
        <f t="shared" si="451"/>
        <v>-14.080000000000013</v>
      </c>
      <c r="R4808" s="32">
        <f t="shared" si="452"/>
        <v>-27.896000000000015</v>
      </c>
      <c r="S4808" s="26">
        <f t="shared" si="453"/>
        <v>0</v>
      </c>
      <c r="T4808" s="26">
        <f t="shared" si="454"/>
        <v>0</v>
      </c>
    </row>
    <row r="4809" spans="13:20" ht="15" x14ac:dyDescent="0.3">
      <c r="M4809" s="34">
        <v>4803.5</v>
      </c>
      <c r="N4809" s="34">
        <v>20.6</v>
      </c>
      <c r="O4809" s="32">
        <f t="shared" si="450"/>
        <v>69.080000000000013</v>
      </c>
      <c r="P4809" s="37">
        <f t="shared" si="455"/>
        <v>82.896000000000015</v>
      </c>
      <c r="Q4809" s="32">
        <f t="shared" si="451"/>
        <v>-14.080000000000013</v>
      </c>
      <c r="R4809" s="32">
        <f t="shared" si="452"/>
        <v>-27.896000000000015</v>
      </c>
      <c r="S4809" s="26">
        <f t="shared" si="453"/>
        <v>0</v>
      </c>
      <c r="T4809" s="26">
        <f t="shared" si="454"/>
        <v>0</v>
      </c>
    </row>
    <row r="4810" spans="13:20" ht="15" x14ac:dyDescent="0.3">
      <c r="M4810" s="34">
        <v>4804.5</v>
      </c>
      <c r="N4810" s="34">
        <v>21.1</v>
      </c>
      <c r="O4810" s="32">
        <f t="shared" si="450"/>
        <v>69.98</v>
      </c>
      <c r="P4810" s="37">
        <f t="shared" si="455"/>
        <v>83.975999999999999</v>
      </c>
      <c r="Q4810" s="32">
        <f t="shared" si="451"/>
        <v>-14.980000000000004</v>
      </c>
      <c r="R4810" s="32">
        <f t="shared" si="452"/>
        <v>-28.975999999999999</v>
      </c>
      <c r="S4810" s="26">
        <f t="shared" si="453"/>
        <v>0</v>
      </c>
      <c r="T4810" s="26">
        <f t="shared" si="454"/>
        <v>0</v>
      </c>
    </row>
    <row r="4811" spans="13:20" ht="15" x14ac:dyDescent="0.3">
      <c r="M4811" s="34">
        <v>4805.5</v>
      </c>
      <c r="N4811" s="34">
        <v>21.7</v>
      </c>
      <c r="O4811" s="32">
        <f t="shared" si="450"/>
        <v>71.06</v>
      </c>
      <c r="P4811" s="37">
        <f t="shared" si="455"/>
        <v>85.272000000000006</v>
      </c>
      <c r="Q4811" s="32">
        <f t="shared" si="451"/>
        <v>-16.060000000000002</v>
      </c>
      <c r="R4811" s="32">
        <f t="shared" si="452"/>
        <v>-30.272000000000006</v>
      </c>
      <c r="S4811" s="26">
        <f t="shared" si="453"/>
        <v>0</v>
      </c>
      <c r="T4811" s="26">
        <f t="shared" si="454"/>
        <v>0</v>
      </c>
    </row>
    <row r="4812" spans="13:20" ht="15" x14ac:dyDescent="0.3">
      <c r="M4812" s="34">
        <v>4806.5</v>
      </c>
      <c r="N4812" s="34">
        <v>22.2</v>
      </c>
      <c r="O4812" s="32">
        <f t="shared" si="450"/>
        <v>71.960000000000008</v>
      </c>
      <c r="P4812" s="37">
        <f t="shared" si="455"/>
        <v>86.352000000000004</v>
      </c>
      <c r="Q4812" s="32">
        <f t="shared" si="451"/>
        <v>-16.960000000000008</v>
      </c>
      <c r="R4812" s="32">
        <f t="shared" si="452"/>
        <v>-31.352000000000004</v>
      </c>
      <c r="S4812" s="26">
        <f t="shared" si="453"/>
        <v>0</v>
      </c>
      <c r="T4812" s="26">
        <f t="shared" si="454"/>
        <v>0</v>
      </c>
    </row>
    <row r="4813" spans="13:20" ht="15" x14ac:dyDescent="0.3">
      <c r="M4813" s="34">
        <v>4807.5</v>
      </c>
      <c r="N4813" s="34">
        <v>23.3</v>
      </c>
      <c r="O4813" s="32">
        <f t="shared" si="450"/>
        <v>73.94</v>
      </c>
      <c r="P4813" s="37">
        <f t="shared" si="455"/>
        <v>88.727999999999994</v>
      </c>
      <c r="Q4813" s="32">
        <f t="shared" si="451"/>
        <v>-18.939999999999998</v>
      </c>
      <c r="R4813" s="32">
        <f t="shared" si="452"/>
        <v>-33.727999999999994</v>
      </c>
      <c r="S4813" s="26">
        <f t="shared" si="453"/>
        <v>0</v>
      </c>
      <c r="T4813" s="26">
        <f t="shared" si="454"/>
        <v>0</v>
      </c>
    </row>
    <row r="4814" spans="13:20" ht="15" x14ac:dyDescent="0.3">
      <c r="M4814" s="34">
        <v>4808.5</v>
      </c>
      <c r="N4814" s="34">
        <v>23.3</v>
      </c>
      <c r="O4814" s="32">
        <f t="shared" si="450"/>
        <v>73.94</v>
      </c>
      <c r="P4814" s="37">
        <f t="shared" si="455"/>
        <v>88.727999999999994</v>
      </c>
      <c r="Q4814" s="32">
        <f t="shared" si="451"/>
        <v>-18.939999999999998</v>
      </c>
      <c r="R4814" s="32">
        <f t="shared" si="452"/>
        <v>-33.727999999999994</v>
      </c>
      <c r="S4814" s="26">
        <f t="shared" si="453"/>
        <v>0</v>
      </c>
      <c r="T4814" s="26">
        <f t="shared" si="454"/>
        <v>0</v>
      </c>
    </row>
    <row r="4815" spans="13:20" ht="15" x14ac:dyDescent="0.3">
      <c r="M4815" s="34">
        <v>4809.5</v>
      </c>
      <c r="N4815" s="34">
        <v>23.3</v>
      </c>
      <c r="O4815" s="32">
        <f t="shared" si="450"/>
        <v>73.94</v>
      </c>
      <c r="P4815" s="37">
        <f t="shared" si="455"/>
        <v>88.727999999999994</v>
      </c>
      <c r="Q4815" s="32">
        <f t="shared" si="451"/>
        <v>-18.939999999999998</v>
      </c>
      <c r="R4815" s="32">
        <f t="shared" si="452"/>
        <v>-33.727999999999994</v>
      </c>
      <c r="S4815" s="26">
        <f t="shared" si="453"/>
        <v>0</v>
      </c>
      <c r="T4815" s="26">
        <f t="shared" si="454"/>
        <v>0</v>
      </c>
    </row>
    <row r="4816" spans="13:20" ht="15" x14ac:dyDescent="0.3">
      <c r="M4816" s="34">
        <v>4810.5</v>
      </c>
      <c r="N4816" s="34">
        <v>25</v>
      </c>
      <c r="O4816" s="32">
        <f t="shared" si="450"/>
        <v>77</v>
      </c>
      <c r="P4816" s="37">
        <f t="shared" si="455"/>
        <v>92.399999999999991</v>
      </c>
      <c r="Q4816" s="32">
        <f t="shared" si="451"/>
        <v>-22</v>
      </c>
      <c r="R4816" s="32">
        <f t="shared" si="452"/>
        <v>-37.399999999999991</v>
      </c>
      <c r="S4816" s="26">
        <f t="shared" si="453"/>
        <v>0</v>
      </c>
      <c r="T4816" s="26">
        <f t="shared" si="454"/>
        <v>0</v>
      </c>
    </row>
    <row r="4817" spans="13:20" ht="15" x14ac:dyDescent="0.3">
      <c r="M4817" s="34">
        <v>4811.5</v>
      </c>
      <c r="N4817" s="34">
        <v>24.4</v>
      </c>
      <c r="O4817" s="32">
        <f t="shared" si="450"/>
        <v>75.92</v>
      </c>
      <c r="P4817" s="37">
        <f t="shared" si="455"/>
        <v>91.103999999999999</v>
      </c>
      <c r="Q4817" s="32">
        <f t="shared" si="451"/>
        <v>-20.92</v>
      </c>
      <c r="R4817" s="32">
        <f t="shared" si="452"/>
        <v>-36.103999999999999</v>
      </c>
      <c r="S4817" s="26">
        <f t="shared" si="453"/>
        <v>0</v>
      </c>
      <c r="T4817" s="26">
        <f t="shared" si="454"/>
        <v>0</v>
      </c>
    </row>
    <row r="4818" spans="13:20" ht="15" x14ac:dyDescent="0.3">
      <c r="M4818" s="34">
        <v>4812.5</v>
      </c>
      <c r="N4818" s="34">
        <v>24.4</v>
      </c>
      <c r="O4818" s="32">
        <f t="shared" si="450"/>
        <v>75.92</v>
      </c>
      <c r="P4818" s="37">
        <f t="shared" si="455"/>
        <v>91.103999999999999</v>
      </c>
      <c r="Q4818" s="32">
        <f t="shared" si="451"/>
        <v>-20.92</v>
      </c>
      <c r="R4818" s="32">
        <f t="shared" si="452"/>
        <v>-36.103999999999999</v>
      </c>
      <c r="S4818" s="26">
        <f t="shared" si="453"/>
        <v>0</v>
      </c>
      <c r="T4818" s="26">
        <f t="shared" si="454"/>
        <v>0</v>
      </c>
    </row>
    <row r="4819" spans="13:20" ht="15" x14ac:dyDescent="0.3">
      <c r="M4819" s="34">
        <v>4813.5</v>
      </c>
      <c r="N4819" s="34">
        <v>23.9</v>
      </c>
      <c r="O4819" s="32">
        <f t="shared" si="450"/>
        <v>75.02</v>
      </c>
      <c r="P4819" s="37">
        <f t="shared" si="455"/>
        <v>90.023999999999987</v>
      </c>
      <c r="Q4819" s="32">
        <f t="shared" si="451"/>
        <v>-20.019999999999996</v>
      </c>
      <c r="R4819" s="32">
        <f t="shared" si="452"/>
        <v>-35.023999999999987</v>
      </c>
      <c r="S4819" s="26">
        <f t="shared" si="453"/>
        <v>0</v>
      </c>
      <c r="T4819" s="26">
        <f t="shared" si="454"/>
        <v>0</v>
      </c>
    </row>
    <row r="4820" spans="13:20" ht="15" x14ac:dyDescent="0.3">
      <c r="M4820" s="34">
        <v>4814.5</v>
      </c>
      <c r="N4820" s="34">
        <v>23.9</v>
      </c>
      <c r="O4820" s="32">
        <f t="shared" si="450"/>
        <v>75.02</v>
      </c>
      <c r="P4820" s="37">
        <f t="shared" si="455"/>
        <v>90.023999999999987</v>
      </c>
      <c r="Q4820" s="32">
        <f t="shared" si="451"/>
        <v>-20.019999999999996</v>
      </c>
      <c r="R4820" s="32">
        <f t="shared" si="452"/>
        <v>-35.023999999999987</v>
      </c>
      <c r="S4820" s="26">
        <f t="shared" si="453"/>
        <v>0</v>
      </c>
      <c r="T4820" s="26">
        <f t="shared" si="454"/>
        <v>0</v>
      </c>
    </row>
    <row r="4821" spans="13:20" ht="15" x14ac:dyDescent="0.3">
      <c r="M4821" s="34">
        <v>4815.5</v>
      </c>
      <c r="N4821" s="34">
        <v>22.2</v>
      </c>
      <c r="O4821" s="32">
        <f t="shared" si="450"/>
        <v>71.960000000000008</v>
      </c>
      <c r="P4821" s="37">
        <f t="shared" si="455"/>
        <v>86.352000000000004</v>
      </c>
      <c r="Q4821" s="32">
        <f t="shared" si="451"/>
        <v>-16.960000000000008</v>
      </c>
      <c r="R4821" s="32">
        <f t="shared" si="452"/>
        <v>-31.352000000000004</v>
      </c>
      <c r="S4821" s="26">
        <f t="shared" si="453"/>
        <v>0</v>
      </c>
      <c r="T4821" s="26">
        <f t="shared" si="454"/>
        <v>0</v>
      </c>
    </row>
    <row r="4822" spans="13:20" ht="15" x14ac:dyDescent="0.3">
      <c r="M4822" s="34">
        <v>4816.5</v>
      </c>
      <c r="N4822" s="34">
        <v>21.7</v>
      </c>
      <c r="O4822" s="32">
        <f t="shared" si="450"/>
        <v>71.06</v>
      </c>
      <c r="P4822" s="37">
        <f t="shared" si="455"/>
        <v>85.272000000000006</v>
      </c>
      <c r="Q4822" s="32">
        <f t="shared" si="451"/>
        <v>-16.060000000000002</v>
      </c>
      <c r="R4822" s="32">
        <f t="shared" si="452"/>
        <v>-30.272000000000006</v>
      </c>
      <c r="S4822" s="26">
        <f t="shared" si="453"/>
        <v>0</v>
      </c>
      <c r="T4822" s="26">
        <f t="shared" si="454"/>
        <v>0</v>
      </c>
    </row>
    <row r="4823" spans="13:20" ht="15" x14ac:dyDescent="0.3">
      <c r="M4823" s="34">
        <v>4817.5</v>
      </c>
      <c r="N4823" s="34">
        <v>21.7</v>
      </c>
      <c r="O4823" s="32">
        <f t="shared" si="450"/>
        <v>71.06</v>
      </c>
      <c r="P4823" s="37">
        <f t="shared" si="455"/>
        <v>85.272000000000006</v>
      </c>
      <c r="Q4823" s="32">
        <f t="shared" si="451"/>
        <v>-16.060000000000002</v>
      </c>
      <c r="R4823" s="32">
        <f t="shared" si="452"/>
        <v>-30.272000000000006</v>
      </c>
      <c r="S4823" s="26">
        <f t="shared" si="453"/>
        <v>0</v>
      </c>
      <c r="T4823" s="26">
        <f t="shared" si="454"/>
        <v>0</v>
      </c>
    </row>
    <row r="4824" spans="13:20" ht="15" x14ac:dyDescent="0.3">
      <c r="M4824" s="34">
        <v>4818.5</v>
      </c>
      <c r="N4824" s="34">
        <v>20.6</v>
      </c>
      <c r="O4824" s="32">
        <f t="shared" si="450"/>
        <v>69.080000000000013</v>
      </c>
      <c r="P4824" s="37">
        <f t="shared" si="455"/>
        <v>82.896000000000015</v>
      </c>
      <c r="Q4824" s="32">
        <f t="shared" si="451"/>
        <v>-14.080000000000013</v>
      </c>
      <c r="R4824" s="32">
        <f t="shared" si="452"/>
        <v>-27.896000000000015</v>
      </c>
      <c r="S4824" s="26">
        <f t="shared" si="453"/>
        <v>0</v>
      </c>
      <c r="T4824" s="26">
        <f t="shared" si="454"/>
        <v>0</v>
      </c>
    </row>
    <row r="4825" spans="13:20" ht="15" x14ac:dyDescent="0.3">
      <c r="M4825" s="34">
        <v>4819.5</v>
      </c>
      <c r="N4825" s="34">
        <v>20.6</v>
      </c>
      <c r="O4825" s="32">
        <f t="shared" si="450"/>
        <v>69.080000000000013</v>
      </c>
      <c r="P4825" s="37">
        <f t="shared" si="455"/>
        <v>82.896000000000015</v>
      </c>
      <c r="Q4825" s="32">
        <f t="shared" si="451"/>
        <v>-14.080000000000013</v>
      </c>
      <c r="R4825" s="32">
        <f t="shared" si="452"/>
        <v>-27.896000000000015</v>
      </c>
      <c r="S4825" s="26">
        <f t="shared" si="453"/>
        <v>0</v>
      </c>
      <c r="T4825" s="26">
        <f t="shared" si="454"/>
        <v>0</v>
      </c>
    </row>
    <row r="4826" spans="13:20" ht="15" x14ac:dyDescent="0.3">
      <c r="M4826" s="34">
        <v>4820.5</v>
      </c>
      <c r="N4826" s="34">
        <v>21.7</v>
      </c>
      <c r="O4826" s="32">
        <f t="shared" si="450"/>
        <v>71.06</v>
      </c>
      <c r="P4826" s="37">
        <f t="shared" si="455"/>
        <v>85.272000000000006</v>
      </c>
      <c r="Q4826" s="32">
        <f t="shared" si="451"/>
        <v>-16.060000000000002</v>
      </c>
      <c r="R4826" s="32">
        <f t="shared" si="452"/>
        <v>-30.272000000000006</v>
      </c>
      <c r="S4826" s="26">
        <f t="shared" si="453"/>
        <v>0</v>
      </c>
      <c r="T4826" s="26">
        <f t="shared" si="454"/>
        <v>0</v>
      </c>
    </row>
    <row r="4827" spans="13:20" ht="15" x14ac:dyDescent="0.3">
      <c r="M4827" s="34">
        <v>4821.5</v>
      </c>
      <c r="N4827" s="34">
        <v>22.2</v>
      </c>
      <c r="O4827" s="32">
        <f t="shared" si="450"/>
        <v>71.960000000000008</v>
      </c>
      <c r="P4827" s="37">
        <f t="shared" si="455"/>
        <v>86.352000000000004</v>
      </c>
      <c r="Q4827" s="32">
        <f t="shared" si="451"/>
        <v>-16.960000000000008</v>
      </c>
      <c r="R4827" s="32">
        <f t="shared" si="452"/>
        <v>-31.352000000000004</v>
      </c>
      <c r="S4827" s="26">
        <f t="shared" si="453"/>
        <v>0</v>
      </c>
      <c r="T4827" s="26">
        <f t="shared" si="454"/>
        <v>0</v>
      </c>
    </row>
    <row r="4828" spans="13:20" ht="15" x14ac:dyDescent="0.3">
      <c r="M4828" s="34">
        <v>4822.5</v>
      </c>
      <c r="N4828" s="34">
        <v>22.8</v>
      </c>
      <c r="O4828" s="32">
        <f t="shared" si="450"/>
        <v>73.039999999999992</v>
      </c>
      <c r="P4828" s="37">
        <f t="shared" si="455"/>
        <v>87.647999999999982</v>
      </c>
      <c r="Q4828" s="32">
        <f t="shared" si="451"/>
        <v>-18.039999999999992</v>
      </c>
      <c r="R4828" s="32">
        <f t="shared" si="452"/>
        <v>-32.647999999999982</v>
      </c>
      <c r="S4828" s="26">
        <f t="shared" si="453"/>
        <v>0</v>
      </c>
      <c r="T4828" s="26">
        <f t="shared" si="454"/>
        <v>0</v>
      </c>
    </row>
    <row r="4829" spans="13:20" ht="15" x14ac:dyDescent="0.3">
      <c r="M4829" s="34">
        <v>4823.5</v>
      </c>
      <c r="N4829" s="34">
        <v>23.3</v>
      </c>
      <c r="O4829" s="32">
        <f t="shared" si="450"/>
        <v>73.94</v>
      </c>
      <c r="P4829" s="37">
        <f t="shared" si="455"/>
        <v>88.727999999999994</v>
      </c>
      <c r="Q4829" s="32">
        <f t="shared" si="451"/>
        <v>-18.939999999999998</v>
      </c>
      <c r="R4829" s="32">
        <f t="shared" si="452"/>
        <v>-33.727999999999994</v>
      </c>
      <c r="S4829" s="26">
        <f t="shared" si="453"/>
        <v>0</v>
      </c>
      <c r="T4829" s="26">
        <f t="shared" si="454"/>
        <v>0</v>
      </c>
    </row>
    <row r="4830" spans="13:20" ht="15" x14ac:dyDescent="0.3">
      <c r="M4830" s="34">
        <v>4824.5</v>
      </c>
      <c r="N4830" s="34">
        <v>23.3</v>
      </c>
      <c r="O4830" s="32">
        <f t="shared" si="450"/>
        <v>73.94</v>
      </c>
      <c r="P4830" s="37">
        <f t="shared" si="455"/>
        <v>88.727999999999994</v>
      </c>
      <c r="Q4830" s="32">
        <f t="shared" si="451"/>
        <v>-18.939999999999998</v>
      </c>
      <c r="R4830" s="32">
        <f t="shared" si="452"/>
        <v>-33.727999999999994</v>
      </c>
      <c r="S4830" s="26">
        <f t="shared" si="453"/>
        <v>0</v>
      </c>
      <c r="T4830" s="26">
        <f t="shared" si="454"/>
        <v>0</v>
      </c>
    </row>
    <row r="4831" spans="13:20" ht="15" x14ac:dyDescent="0.3">
      <c r="M4831" s="34">
        <v>4825.5</v>
      </c>
      <c r="N4831" s="34">
        <v>23.9</v>
      </c>
      <c r="O4831" s="32">
        <f t="shared" si="450"/>
        <v>75.02</v>
      </c>
      <c r="P4831" s="37">
        <f t="shared" si="455"/>
        <v>90.023999999999987</v>
      </c>
      <c r="Q4831" s="32">
        <f t="shared" si="451"/>
        <v>-20.019999999999996</v>
      </c>
      <c r="R4831" s="32">
        <f t="shared" si="452"/>
        <v>-35.023999999999987</v>
      </c>
      <c r="S4831" s="26">
        <f t="shared" si="453"/>
        <v>0</v>
      </c>
      <c r="T4831" s="26">
        <f t="shared" si="454"/>
        <v>0</v>
      </c>
    </row>
    <row r="4832" spans="13:20" ht="15" x14ac:dyDescent="0.3">
      <c r="M4832" s="34">
        <v>4826.5</v>
      </c>
      <c r="N4832" s="34">
        <v>23.9</v>
      </c>
      <c r="O4832" s="32">
        <f t="shared" si="450"/>
        <v>75.02</v>
      </c>
      <c r="P4832" s="37">
        <f t="shared" si="455"/>
        <v>90.023999999999987</v>
      </c>
      <c r="Q4832" s="32">
        <f t="shared" si="451"/>
        <v>-20.019999999999996</v>
      </c>
      <c r="R4832" s="32">
        <f t="shared" si="452"/>
        <v>-35.023999999999987</v>
      </c>
      <c r="S4832" s="26">
        <f t="shared" si="453"/>
        <v>0</v>
      </c>
      <c r="T4832" s="26">
        <f t="shared" si="454"/>
        <v>0</v>
      </c>
    </row>
    <row r="4833" spans="13:20" ht="15" x14ac:dyDescent="0.3">
      <c r="M4833" s="34">
        <v>4827.5</v>
      </c>
      <c r="N4833" s="34">
        <v>23.3</v>
      </c>
      <c r="O4833" s="32">
        <f t="shared" si="450"/>
        <v>73.94</v>
      </c>
      <c r="P4833" s="37">
        <f t="shared" si="455"/>
        <v>88.727999999999994</v>
      </c>
      <c r="Q4833" s="32">
        <f t="shared" si="451"/>
        <v>-18.939999999999998</v>
      </c>
      <c r="R4833" s="32">
        <f t="shared" si="452"/>
        <v>-33.727999999999994</v>
      </c>
      <c r="S4833" s="26">
        <f t="shared" si="453"/>
        <v>0</v>
      </c>
      <c r="T4833" s="26">
        <f t="shared" si="454"/>
        <v>0</v>
      </c>
    </row>
    <row r="4834" spans="13:20" ht="15" x14ac:dyDescent="0.3">
      <c r="M4834" s="34">
        <v>4828.5</v>
      </c>
      <c r="N4834" s="34">
        <v>23.3</v>
      </c>
      <c r="O4834" s="32">
        <f t="shared" si="450"/>
        <v>73.94</v>
      </c>
      <c r="P4834" s="37">
        <f t="shared" si="455"/>
        <v>88.727999999999994</v>
      </c>
      <c r="Q4834" s="32">
        <f t="shared" si="451"/>
        <v>-18.939999999999998</v>
      </c>
      <c r="R4834" s="32">
        <f t="shared" si="452"/>
        <v>-33.727999999999994</v>
      </c>
      <c r="S4834" s="26">
        <f t="shared" si="453"/>
        <v>0</v>
      </c>
      <c r="T4834" s="26">
        <f t="shared" si="454"/>
        <v>0</v>
      </c>
    </row>
    <row r="4835" spans="13:20" ht="15" x14ac:dyDescent="0.3">
      <c r="M4835" s="34">
        <v>4829.5</v>
      </c>
      <c r="N4835" s="34">
        <v>23.3</v>
      </c>
      <c r="O4835" s="32">
        <f t="shared" si="450"/>
        <v>73.94</v>
      </c>
      <c r="P4835" s="37">
        <f t="shared" si="455"/>
        <v>88.727999999999994</v>
      </c>
      <c r="Q4835" s="32">
        <f t="shared" si="451"/>
        <v>-18.939999999999998</v>
      </c>
      <c r="R4835" s="32">
        <f t="shared" si="452"/>
        <v>-33.727999999999994</v>
      </c>
      <c r="S4835" s="26">
        <f t="shared" si="453"/>
        <v>0</v>
      </c>
      <c r="T4835" s="26">
        <f t="shared" si="454"/>
        <v>0</v>
      </c>
    </row>
    <row r="4836" spans="13:20" ht="15" x14ac:dyDescent="0.3">
      <c r="M4836" s="34">
        <v>4830.5</v>
      </c>
      <c r="N4836" s="34">
        <v>25</v>
      </c>
      <c r="O4836" s="32">
        <f t="shared" si="450"/>
        <v>77</v>
      </c>
      <c r="P4836" s="37">
        <f t="shared" si="455"/>
        <v>92.399999999999991</v>
      </c>
      <c r="Q4836" s="32">
        <f t="shared" si="451"/>
        <v>-22</v>
      </c>
      <c r="R4836" s="32">
        <f t="shared" si="452"/>
        <v>-37.399999999999991</v>
      </c>
      <c r="S4836" s="26">
        <f t="shared" si="453"/>
        <v>0</v>
      </c>
      <c r="T4836" s="26">
        <f t="shared" si="454"/>
        <v>0</v>
      </c>
    </row>
    <row r="4837" spans="13:20" ht="15" x14ac:dyDescent="0.3">
      <c r="M4837" s="34">
        <v>4831.5</v>
      </c>
      <c r="N4837" s="34">
        <v>25.6</v>
      </c>
      <c r="O4837" s="32">
        <f t="shared" si="450"/>
        <v>78.080000000000013</v>
      </c>
      <c r="P4837" s="37">
        <f t="shared" si="455"/>
        <v>93.696000000000012</v>
      </c>
      <c r="Q4837" s="32">
        <f t="shared" si="451"/>
        <v>-23.080000000000013</v>
      </c>
      <c r="R4837" s="32">
        <f t="shared" si="452"/>
        <v>-38.696000000000012</v>
      </c>
      <c r="S4837" s="26">
        <f t="shared" si="453"/>
        <v>0</v>
      </c>
      <c r="T4837" s="26">
        <f t="shared" si="454"/>
        <v>0</v>
      </c>
    </row>
    <row r="4838" spans="13:20" ht="15" x14ac:dyDescent="0.3">
      <c r="M4838" s="34">
        <v>4832.5</v>
      </c>
      <c r="N4838" s="34">
        <v>27.2</v>
      </c>
      <c r="O4838" s="32">
        <f t="shared" si="450"/>
        <v>80.960000000000008</v>
      </c>
      <c r="P4838" s="37">
        <f t="shared" si="455"/>
        <v>97.152000000000001</v>
      </c>
      <c r="Q4838" s="32">
        <f t="shared" si="451"/>
        <v>-25.960000000000008</v>
      </c>
      <c r="R4838" s="32">
        <f t="shared" si="452"/>
        <v>-42.152000000000001</v>
      </c>
      <c r="S4838" s="26">
        <f t="shared" si="453"/>
        <v>0</v>
      </c>
      <c r="T4838" s="26">
        <f t="shared" si="454"/>
        <v>0</v>
      </c>
    </row>
    <row r="4839" spans="13:20" ht="15" x14ac:dyDescent="0.3">
      <c r="M4839" s="34">
        <v>4833.5</v>
      </c>
      <c r="N4839" s="34">
        <v>28.9</v>
      </c>
      <c r="O4839" s="32">
        <f t="shared" si="450"/>
        <v>84.02</v>
      </c>
      <c r="P4839" s="37">
        <f t="shared" si="455"/>
        <v>100.824</v>
      </c>
      <c r="Q4839" s="32">
        <f t="shared" si="451"/>
        <v>-29.019999999999996</v>
      </c>
      <c r="R4839" s="32">
        <f t="shared" si="452"/>
        <v>-45.823999999999998</v>
      </c>
      <c r="S4839" s="26">
        <f t="shared" si="453"/>
        <v>0</v>
      </c>
      <c r="T4839" s="26">
        <f t="shared" si="454"/>
        <v>0</v>
      </c>
    </row>
    <row r="4840" spans="13:20" ht="15" x14ac:dyDescent="0.3">
      <c r="M4840" s="34">
        <v>4834.5</v>
      </c>
      <c r="N4840" s="34">
        <v>28.9</v>
      </c>
      <c r="O4840" s="32">
        <f t="shared" si="450"/>
        <v>84.02</v>
      </c>
      <c r="P4840" s="37">
        <f t="shared" si="455"/>
        <v>100.824</v>
      </c>
      <c r="Q4840" s="32">
        <f t="shared" si="451"/>
        <v>-29.019999999999996</v>
      </c>
      <c r="R4840" s="32">
        <f t="shared" si="452"/>
        <v>-45.823999999999998</v>
      </c>
      <c r="S4840" s="26">
        <f t="shared" si="453"/>
        <v>0</v>
      </c>
      <c r="T4840" s="26">
        <f t="shared" si="454"/>
        <v>0</v>
      </c>
    </row>
    <row r="4841" spans="13:20" ht="15" x14ac:dyDescent="0.3">
      <c r="M4841" s="34">
        <v>4835.5</v>
      </c>
      <c r="N4841" s="34">
        <v>29.4</v>
      </c>
      <c r="O4841" s="32">
        <f t="shared" si="450"/>
        <v>84.92</v>
      </c>
      <c r="P4841" s="37">
        <f t="shared" si="455"/>
        <v>101.904</v>
      </c>
      <c r="Q4841" s="32">
        <f t="shared" si="451"/>
        <v>-29.92</v>
      </c>
      <c r="R4841" s="32">
        <f t="shared" si="452"/>
        <v>-46.903999999999996</v>
      </c>
      <c r="S4841" s="26">
        <f t="shared" si="453"/>
        <v>0</v>
      </c>
      <c r="T4841" s="26">
        <f t="shared" si="454"/>
        <v>0</v>
      </c>
    </row>
    <row r="4842" spans="13:20" ht="15" x14ac:dyDescent="0.3">
      <c r="M4842" s="34">
        <v>4836.5</v>
      </c>
      <c r="N4842" s="34">
        <v>30</v>
      </c>
      <c r="O4842" s="32">
        <f t="shared" si="450"/>
        <v>86</v>
      </c>
      <c r="P4842" s="37">
        <f t="shared" si="455"/>
        <v>103.2</v>
      </c>
      <c r="Q4842" s="32">
        <f t="shared" si="451"/>
        <v>-31</v>
      </c>
      <c r="R4842" s="32">
        <f t="shared" si="452"/>
        <v>-48.2</v>
      </c>
      <c r="S4842" s="26">
        <f t="shared" si="453"/>
        <v>0</v>
      </c>
      <c r="T4842" s="26">
        <f t="shared" si="454"/>
        <v>0</v>
      </c>
    </row>
    <row r="4843" spans="13:20" ht="15" x14ac:dyDescent="0.3">
      <c r="M4843" s="34">
        <v>4837.5</v>
      </c>
      <c r="N4843" s="34">
        <v>32.200000000000003</v>
      </c>
      <c r="O4843" s="32">
        <f t="shared" si="450"/>
        <v>89.960000000000008</v>
      </c>
      <c r="P4843" s="37">
        <f t="shared" si="455"/>
        <v>107.95200000000001</v>
      </c>
      <c r="Q4843" s="32">
        <f t="shared" si="451"/>
        <v>-34.960000000000008</v>
      </c>
      <c r="R4843" s="32">
        <f t="shared" si="452"/>
        <v>-52.952000000000012</v>
      </c>
      <c r="S4843" s="26">
        <f t="shared" si="453"/>
        <v>0</v>
      </c>
      <c r="T4843" s="26">
        <f t="shared" si="454"/>
        <v>0</v>
      </c>
    </row>
    <row r="4844" spans="13:20" ht="15" x14ac:dyDescent="0.3">
      <c r="M4844" s="34">
        <v>4838.5</v>
      </c>
      <c r="N4844" s="34">
        <v>32.799999999999997</v>
      </c>
      <c r="O4844" s="32">
        <f t="shared" si="450"/>
        <v>91.039999999999992</v>
      </c>
      <c r="P4844" s="37">
        <f t="shared" si="455"/>
        <v>109.24799999999999</v>
      </c>
      <c r="Q4844" s="32">
        <f t="shared" si="451"/>
        <v>-36.039999999999992</v>
      </c>
      <c r="R4844" s="32">
        <f t="shared" si="452"/>
        <v>-54.24799999999999</v>
      </c>
      <c r="S4844" s="26">
        <f t="shared" si="453"/>
        <v>0</v>
      </c>
      <c r="T4844" s="26">
        <f t="shared" si="454"/>
        <v>0</v>
      </c>
    </row>
    <row r="4845" spans="13:20" ht="15" x14ac:dyDescent="0.3">
      <c r="M4845" s="34">
        <v>4839.5</v>
      </c>
      <c r="N4845" s="34">
        <v>25</v>
      </c>
      <c r="O4845" s="32">
        <f t="shared" si="450"/>
        <v>77</v>
      </c>
      <c r="P4845" s="37">
        <f t="shared" si="455"/>
        <v>92.399999999999991</v>
      </c>
      <c r="Q4845" s="32">
        <f t="shared" si="451"/>
        <v>-22</v>
      </c>
      <c r="R4845" s="32">
        <f t="shared" si="452"/>
        <v>-37.399999999999991</v>
      </c>
      <c r="S4845" s="26">
        <f t="shared" si="453"/>
        <v>0</v>
      </c>
      <c r="T4845" s="26">
        <f t="shared" si="454"/>
        <v>0</v>
      </c>
    </row>
    <row r="4846" spans="13:20" ht="15" x14ac:dyDescent="0.3">
      <c r="M4846" s="34">
        <v>4840.5</v>
      </c>
      <c r="N4846" s="34">
        <v>24.4</v>
      </c>
      <c r="O4846" s="32">
        <f t="shared" si="450"/>
        <v>75.92</v>
      </c>
      <c r="P4846" s="37">
        <f t="shared" si="455"/>
        <v>91.103999999999999</v>
      </c>
      <c r="Q4846" s="32">
        <f t="shared" si="451"/>
        <v>-20.92</v>
      </c>
      <c r="R4846" s="32">
        <f t="shared" si="452"/>
        <v>-36.103999999999999</v>
      </c>
      <c r="S4846" s="26">
        <f t="shared" si="453"/>
        <v>0</v>
      </c>
      <c r="T4846" s="26">
        <f t="shared" si="454"/>
        <v>0</v>
      </c>
    </row>
    <row r="4847" spans="13:20" ht="15" x14ac:dyDescent="0.3">
      <c r="M4847" s="34">
        <v>4841.5</v>
      </c>
      <c r="N4847" s="34">
        <v>24.4</v>
      </c>
      <c r="O4847" s="32">
        <f t="shared" si="450"/>
        <v>75.92</v>
      </c>
      <c r="P4847" s="37">
        <f t="shared" si="455"/>
        <v>91.103999999999999</v>
      </c>
      <c r="Q4847" s="32">
        <f t="shared" si="451"/>
        <v>-20.92</v>
      </c>
      <c r="R4847" s="32">
        <f t="shared" si="452"/>
        <v>-36.103999999999999</v>
      </c>
      <c r="S4847" s="26">
        <f t="shared" si="453"/>
        <v>0</v>
      </c>
      <c r="T4847" s="26">
        <f t="shared" si="454"/>
        <v>0</v>
      </c>
    </row>
    <row r="4848" spans="13:20" ht="15" x14ac:dyDescent="0.3">
      <c r="M4848" s="34">
        <v>4842.5</v>
      </c>
      <c r="N4848" s="34">
        <v>25.6</v>
      </c>
      <c r="O4848" s="32">
        <f t="shared" si="450"/>
        <v>78.080000000000013</v>
      </c>
      <c r="P4848" s="37">
        <f t="shared" si="455"/>
        <v>93.696000000000012</v>
      </c>
      <c r="Q4848" s="32">
        <f t="shared" si="451"/>
        <v>-23.080000000000013</v>
      </c>
      <c r="R4848" s="32">
        <f t="shared" si="452"/>
        <v>-38.696000000000012</v>
      </c>
      <c r="S4848" s="26">
        <f t="shared" si="453"/>
        <v>0</v>
      </c>
      <c r="T4848" s="26">
        <f t="shared" si="454"/>
        <v>0</v>
      </c>
    </row>
    <row r="4849" spans="13:20" ht="15" x14ac:dyDescent="0.3">
      <c r="M4849" s="34">
        <v>4843.5</v>
      </c>
      <c r="N4849" s="34">
        <v>25.6</v>
      </c>
      <c r="O4849" s="32">
        <f t="shared" si="450"/>
        <v>78.080000000000013</v>
      </c>
      <c r="P4849" s="37">
        <f t="shared" si="455"/>
        <v>93.696000000000012</v>
      </c>
      <c r="Q4849" s="32">
        <f t="shared" si="451"/>
        <v>-23.080000000000013</v>
      </c>
      <c r="R4849" s="32">
        <f t="shared" si="452"/>
        <v>-38.696000000000012</v>
      </c>
      <c r="S4849" s="26">
        <f t="shared" si="453"/>
        <v>0</v>
      </c>
      <c r="T4849" s="26">
        <f t="shared" si="454"/>
        <v>0</v>
      </c>
    </row>
    <row r="4850" spans="13:20" ht="15" x14ac:dyDescent="0.3">
      <c r="M4850" s="34">
        <v>4844.5</v>
      </c>
      <c r="N4850" s="34">
        <v>25</v>
      </c>
      <c r="O4850" s="32">
        <f t="shared" si="450"/>
        <v>77</v>
      </c>
      <c r="P4850" s="37">
        <f t="shared" si="455"/>
        <v>92.399999999999991</v>
      </c>
      <c r="Q4850" s="32">
        <f t="shared" si="451"/>
        <v>-22</v>
      </c>
      <c r="R4850" s="32">
        <f t="shared" si="452"/>
        <v>-37.399999999999991</v>
      </c>
      <c r="S4850" s="26">
        <f t="shared" si="453"/>
        <v>0</v>
      </c>
      <c r="T4850" s="26">
        <f t="shared" si="454"/>
        <v>0</v>
      </c>
    </row>
    <row r="4851" spans="13:20" ht="15" x14ac:dyDescent="0.3">
      <c r="M4851" s="34">
        <v>4845.5</v>
      </c>
      <c r="N4851" s="34">
        <v>24.4</v>
      </c>
      <c r="O4851" s="32">
        <f t="shared" si="450"/>
        <v>75.92</v>
      </c>
      <c r="P4851" s="37">
        <f t="shared" si="455"/>
        <v>91.103999999999999</v>
      </c>
      <c r="Q4851" s="32">
        <f t="shared" si="451"/>
        <v>-20.92</v>
      </c>
      <c r="R4851" s="32">
        <f t="shared" si="452"/>
        <v>-36.103999999999999</v>
      </c>
      <c r="S4851" s="26">
        <f t="shared" si="453"/>
        <v>0</v>
      </c>
      <c r="T4851" s="26">
        <f t="shared" si="454"/>
        <v>0</v>
      </c>
    </row>
    <row r="4852" spans="13:20" ht="15" x14ac:dyDescent="0.3">
      <c r="M4852" s="34">
        <v>4846.5</v>
      </c>
      <c r="N4852" s="34">
        <v>23.9</v>
      </c>
      <c r="O4852" s="32">
        <f t="shared" si="450"/>
        <v>75.02</v>
      </c>
      <c r="P4852" s="37">
        <f t="shared" si="455"/>
        <v>90.023999999999987</v>
      </c>
      <c r="Q4852" s="32">
        <f t="shared" si="451"/>
        <v>-20.019999999999996</v>
      </c>
      <c r="R4852" s="32">
        <f t="shared" si="452"/>
        <v>-35.023999999999987</v>
      </c>
      <c r="S4852" s="26">
        <f t="shared" si="453"/>
        <v>0</v>
      </c>
      <c r="T4852" s="26">
        <f t="shared" si="454"/>
        <v>0</v>
      </c>
    </row>
    <row r="4853" spans="13:20" ht="15" x14ac:dyDescent="0.3">
      <c r="M4853" s="34">
        <v>4847.5</v>
      </c>
      <c r="N4853" s="34">
        <v>23.9</v>
      </c>
      <c r="O4853" s="32">
        <f t="shared" si="450"/>
        <v>75.02</v>
      </c>
      <c r="P4853" s="37">
        <f t="shared" si="455"/>
        <v>90.023999999999987</v>
      </c>
      <c r="Q4853" s="32">
        <f t="shared" si="451"/>
        <v>-20.019999999999996</v>
      </c>
      <c r="R4853" s="32">
        <f t="shared" si="452"/>
        <v>-35.023999999999987</v>
      </c>
      <c r="S4853" s="26">
        <f t="shared" si="453"/>
        <v>0</v>
      </c>
      <c r="T4853" s="26">
        <f t="shared" si="454"/>
        <v>0</v>
      </c>
    </row>
    <row r="4854" spans="13:20" ht="15" x14ac:dyDescent="0.3">
      <c r="M4854" s="34">
        <v>4848.5</v>
      </c>
      <c r="N4854" s="34">
        <v>23.3</v>
      </c>
      <c r="O4854" s="32">
        <f t="shared" si="450"/>
        <v>73.94</v>
      </c>
      <c r="P4854" s="37">
        <f t="shared" si="455"/>
        <v>88.727999999999994</v>
      </c>
      <c r="Q4854" s="32">
        <f t="shared" si="451"/>
        <v>-18.939999999999998</v>
      </c>
      <c r="R4854" s="32">
        <f t="shared" si="452"/>
        <v>-33.727999999999994</v>
      </c>
      <c r="S4854" s="26">
        <f t="shared" si="453"/>
        <v>0</v>
      </c>
      <c r="T4854" s="26">
        <f t="shared" si="454"/>
        <v>0</v>
      </c>
    </row>
    <row r="4855" spans="13:20" ht="15" x14ac:dyDescent="0.3">
      <c r="M4855" s="34">
        <v>4849.5</v>
      </c>
      <c r="N4855" s="34">
        <v>22.8</v>
      </c>
      <c r="O4855" s="32">
        <f t="shared" si="450"/>
        <v>73.039999999999992</v>
      </c>
      <c r="P4855" s="37">
        <f t="shared" si="455"/>
        <v>87.647999999999982</v>
      </c>
      <c r="Q4855" s="32">
        <f t="shared" si="451"/>
        <v>-18.039999999999992</v>
      </c>
      <c r="R4855" s="32">
        <f t="shared" si="452"/>
        <v>-32.647999999999982</v>
      </c>
      <c r="S4855" s="26">
        <f t="shared" si="453"/>
        <v>0</v>
      </c>
      <c r="T4855" s="26">
        <f t="shared" si="454"/>
        <v>0</v>
      </c>
    </row>
    <row r="4856" spans="13:20" ht="15" x14ac:dyDescent="0.3">
      <c r="M4856" s="34">
        <v>4850.5</v>
      </c>
      <c r="N4856" s="34">
        <v>22.8</v>
      </c>
      <c r="O4856" s="32">
        <f t="shared" si="450"/>
        <v>73.039999999999992</v>
      </c>
      <c r="P4856" s="37">
        <f t="shared" si="455"/>
        <v>87.647999999999982</v>
      </c>
      <c r="Q4856" s="32">
        <f t="shared" si="451"/>
        <v>-18.039999999999992</v>
      </c>
      <c r="R4856" s="32">
        <f t="shared" si="452"/>
        <v>-32.647999999999982</v>
      </c>
      <c r="S4856" s="26">
        <f t="shared" si="453"/>
        <v>0</v>
      </c>
      <c r="T4856" s="26">
        <f t="shared" si="454"/>
        <v>0</v>
      </c>
    </row>
    <row r="4857" spans="13:20" ht="15" x14ac:dyDescent="0.3">
      <c r="M4857" s="34">
        <v>4851.5</v>
      </c>
      <c r="N4857" s="34">
        <v>22.2</v>
      </c>
      <c r="O4857" s="32">
        <f t="shared" si="450"/>
        <v>71.960000000000008</v>
      </c>
      <c r="P4857" s="37">
        <f t="shared" si="455"/>
        <v>86.352000000000004</v>
      </c>
      <c r="Q4857" s="32">
        <f t="shared" si="451"/>
        <v>-16.960000000000008</v>
      </c>
      <c r="R4857" s="32">
        <f t="shared" si="452"/>
        <v>-31.352000000000004</v>
      </c>
      <c r="S4857" s="26">
        <f t="shared" si="453"/>
        <v>0</v>
      </c>
      <c r="T4857" s="26">
        <f t="shared" si="454"/>
        <v>0</v>
      </c>
    </row>
    <row r="4858" spans="13:20" ht="15" x14ac:dyDescent="0.3">
      <c r="M4858" s="34">
        <v>4852.5</v>
      </c>
      <c r="N4858" s="34">
        <v>21.1</v>
      </c>
      <c r="O4858" s="32">
        <f t="shared" si="450"/>
        <v>69.98</v>
      </c>
      <c r="P4858" s="37">
        <f t="shared" si="455"/>
        <v>83.975999999999999</v>
      </c>
      <c r="Q4858" s="32">
        <f t="shared" si="451"/>
        <v>-14.980000000000004</v>
      </c>
      <c r="R4858" s="32">
        <f t="shared" si="452"/>
        <v>-28.975999999999999</v>
      </c>
      <c r="S4858" s="26">
        <f t="shared" si="453"/>
        <v>0</v>
      </c>
      <c r="T4858" s="26">
        <f t="shared" si="454"/>
        <v>0</v>
      </c>
    </row>
    <row r="4859" spans="13:20" ht="15" x14ac:dyDescent="0.3">
      <c r="M4859" s="34">
        <v>4853.5</v>
      </c>
      <c r="N4859" s="34">
        <v>21.1</v>
      </c>
      <c r="O4859" s="32">
        <f t="shared" si="450"/>
        <v>69.98</v>
      </c>
      <c r="P4859" s="37">
        <f t="shared" si="455"/>
        <v>83.975999999999999</v>
      </c>
      <c r="Q4859" s="32">
        <f t="shared" si="451"/>
        <v>-14.980000000000004</v>
      </c>
      <c r="R4859" s="32">
        <f t="shared" si="452"/>
        <v>-28.975999999999999</v>
      </c>
      <c r="S4859" s="26">
        <f t="shared" si="453"/>
        <v>0</v>
      </c>
      <c r="T4859" s="26">
        <f t="shared" si="454"/>
        <v>0</v>
      </c>
    </row>
    <row r="4860" spans="13:20" ht="15" x14ac:dyDescent="0.3">
      <c r="M4860" s="34">
        <v>4854.5</v>
      </c>
      <c r="N4860" s="34">
        <v>21.7</v>
      </c>
      <c r="O4860" s="32">
        <f t="shared" si="450"/>
        <v>71.06</v>
      </c>
      <c r="P4860" s="37">
        <f t="shared" si="455"/>
        <v>85.272000000000006</v>
      </c>
      <c r="Q4860" s="32">
        <f t="shared" si="451"/>
        <v>-16.060000000000002</v>
      </c>
      <c r="R4860" s="32">
        <f t="shared" si="452"/>
        <v>-30.272000000000006</v>
      </c>
      <c r="S4860" s="26">
        <f t="shared" si="453"/>
        <v>0</v>
      </c>
      <c r="T4860" s="26">
        <f t="shared" si="454"/>
        <v>0</v>
      </c>
    </row>
    <row r="4861" spans="13:20" ht="15" x14ac:dyDescent="0.3">
      <c r="M4861" s="34">
        <v>4855.5</v>
      </c>
      <c r="N4861" s="34">
        <v>21.7</v>
      </c>
      <c r="O4861" s="32">
        <f t="shared" si="450"/>
        <v>71.06</v>
      </c>
      <c r="P4861" s="37">
        <f t="shared" si="455"/>
        <v>85.272000000000006</v>
      </c>
      <c r="Q4861" s="32">
        <f t="shared" si="451"/>
        <v>-16.060000000000002</v>
      </c>
      <c r="R4861" s="32">
        <f t="shared" si="452"/>
        <v>-30.272000000000006</v>
      </c>
      <c r="S4861" s="26">
        <f t="shared" si="453"/>
        <v>0</v>
      </c>
      <c r="T4861" s="26">
        <f t="shared" si="454"/>
        <v>0</v>
      </c>
    </row>
    <row r="4862" spans="13:20" ht="15" x14ac:dyDescent="0.3">
      <c r="M4862" s="34">
        <v>4856.5</v>
      </c>
      <c r="N4862" s="34">
        <v>22.2</v>
      </c>
      <c r="O4862" s="32">
        <f t="shared" si="450"/>
        <v>71.960000000000008</v>
      </c>
      <c r="P4862" s="37">
        <f t="shared" si="455"/>
        <v>86.352000000000004</v>
      </c>
      <c r="Q4862" s="32">
        <f t="shared" si="451"/>
        <v>-16.960000000000008</v>
      </c>
      <c r="R4862" s="32">
        <f t="shared" si="452"/>
        <v>-31.352000000000004</v>
      </c>
      <c r="S4862" s="26">
        <f t="shared" si="453"/>
        <v>0</v>
      </c>
      <c r="T4862" s="26">
        <f t="shared" si="454"/>
        <v>0</v>
      </c>
    </row>
    <row r="4863" spans="13:20" ht="15" x14ac:dyDescent="0.3">
      <c r="M4863" s="34">
        <v>4857.5</v>
      </c>
      <c r="N4863" s="34">
        <v>23.3</v>
      </c>
      <c r="O4863" s="32">
        <f t="shared" si="450"/>
        <v>73.94</v>
      </c>
      <c r="P4863" s="37">
        <f t="shared" si="455"/>
        <v>88.727999999999994</v>
      </c>
      <c r="Q4863" s="32">
        <f t="shared" si="451"/>
        <v>-18.939999999999998</v>
      </c>
      <c r="R4863" s="32">
        <f t="shared" si="452"/>
        <v>-33.727999999999994</v>
      </c>
      <c r="S4863" s="26">
        <f t="shared" si="453"/>
        <v>0</v>
      </c>
      <c r="T4863" s="26">
        <f t="shared" si="454"/>
        <v>0</v>
      </c>
    </row>
    <row r="4864" spans="13:20" ht="15" x14ac:dyDescent="0.3">
      <c r="M4864" s="34">
        <v>4858.5</v>
      </c>
      <c r="N4864" s="34">
        <v>24.4</v>
      </c>
      <c r="O4864" s="32">
        <f t="shared" si="450"/>
        <v>75.92</v>
      </c>
      <c r="P4864" s="37">
        <f t="shared" si="455"/>
        <v>91.103999999999999</v>
      </c>
      <c r="Q4864" s="32">
        <f t="shared" si="451"/>
        <v>-20.92</v>
      </c>
      <c r="R4864" s="32">
        <f t="shared" si="452"/>
        <v>-36.103999999999999</v>
      </c>
      <c r="S4864" s="26">
        <f t="shared" si="453"/>
        <v>0</v>
      </c>
      <c r="T4864" s="26">
        <f t="shared" si="454"/>
        <v>0</v>
      </c>
    </row>
    <row r="4865" spans="13:20" ht="15" x14ac:dyDescent="0.3">
      <c r="M4865" s="34">
        <v>4859.5</v>
      </c>
      <c r="N4865" s="34">
        <v>23.9</v>
      </c>
      <c r="O4865" s="32">
        <f t="shared" si="450"/>
        <v>75.02</v>
      </c>
      <c r="P4865" s="37">
        <f t="shared" si="455"/>
        <v>90.023999999999987</v>
      </c>
      <c r="Q4865" s="32">
        <f t="shared" si="451"/>
        <v>-20.019999999999996</v>
      </c>
      <c r="R4865" s="32">
        <f t="shared" si="452"/>
        <v>-35.023999999999987</v>
      </c>
      <c r="S4865" s="26">
        <f t="shared" si="453"/>
        <v>0</v>
      </c>
      <c r="T4865" s="26">
        <f t="shared" si="454"/>
        <v>0</v>
      </c>
    </row>
    <row r="4866" spans="13:20" ht="15" x14ac:dyDescent="0.3">
      <c r="M4866" s="34">
        <v>4860.5</v>
      </c>
      <c r="N4866" s="34">
        <v>24.4</v>
      </c>
      <c r="O4866" s="32">
        <f t="shared" si="450"/>
        <v>75.92</v>
      </c>
      <c r="P4866" s="37">
        <f t="shared" si="455"/>
        <v>91.103999999999999</v>
      </c>
      <c r="Q4866" s="32">
        <f t="shared" si="451"/>
        <v>-20.92</v>
      </c>
      <c r="R4866" s="32">
        <f t="shared" si="452"/>
        <v>-36.103999999999999</v>
      </c>
      <c r="S4866" s="26">
        <f t="shared" si="453"/>
        <v>0</v>
      </c>
      <c r="T4866" s="26">
        <f t="shared" si="454"/>
        <v>0</v>
      </c>
    </row>
    <row r="4867" spans="13:20" ht="15" x14ac:dyDescent="0.3">
      <c r="M4867" s="34">
        <v>4861.5</v>
      </c>
      <c r="N4867" s="34">
        <v>23.3</v>
      </c>
      <c r="O4867" s="32">
        <f t="shared" si="450"/>
        <v>73.94</v>
      </c>
      <c r="P4867" s="37">
        <f t="shared" si="455"/>
        <v>88.727999999999994</v>
      </c>
      <c r="Q4867" s="32">
        <f t="shared" si="451"/>
        <v>-18.939999999999998</v>
      </c>
      <c r="R4867" s="32">
        <f t="shared" si="452"/>
        <v>-33.727999999999994</v>
      </c>
      <c r="S4867" s="26">
        <f t="shared" si="453"/>
        <v>0</v>
      </c>
      <c r="T4867" s="26">
        <f t="shared" si="454"/>
        <v>0</v>
      </c>
    </row>
    <row r="4868" spans="13:20" ht="15" x14ac:dyDescent="0.3">
      <c r="M4868" s="34">
        <v>4862.5</v>
      </c>
      <c r="N4868" s="34">
        <v>24.4</v>
      </c>
      <c r="O4868" s="32">
        <f t="shared" si="450"/>
        <v>75.92</v>
      </c>
      <c r="P4868" s="37">
        <f t="shared" si="455"/>
        <v>91.103999999999999</v>
      </c>
      <c r="Q4868" s="32">
        <f t="shared" si="451"/>
        <v>-20.92</v>
      </c>
      <c r="R4868" s="32">
        <f t="shared" si="452"/>
        <v>-36.103999999999999</v>
      </c>
      <c r="S4868" s="26">
        <f t="shared" si="453"/>
        <v>0</v>
      </c>
      <c r="T4868" s="26">
        <f t="shared" si="454"/>
        <v>0</v>
      </c>
    </row>
    <row r="4869" spans="13:20" ht="15" x14ac:dyDescent="0.3">
      <c r="M4869" s="34">
        <v>4863.5</v>
      </c>
      <c r="N4869" s="34">
        <v>23.9</v>
      </c>
      <c r="O4869" s="32">
        <f t="shared" si="450"/>
        <v>75.02</v>
      </c>
      <c r="P4869" s="37">
        <f t="shared" si="455"/>
        <v>90.023999999999987</v>
      </c>
      <c r="Q4869" s="32">
        <f t="shared" si="451"/>
        <v>-20.019999999999996</v>
      </c>
      <c r="R4869" s="32">
        <f t="shared" si="452"/>
        <v>-35.023999999999987</v>
      </c>
      <c r="S4869" s="26">
        <f t="shared" si="453"/>
        <v>0</v>
      </c>
      <c r="T4869" s="26">
        <f t="shared" si="454"/>
        <v>0</v>
      </c>
    </row>
    <row r="4870" spans="13:20" ht="15" x14ac:dyDescent="0.3">
      <c r="M4870" s="34">
        <v>4864.5</v>
      </c>
      <c r="N4870" s="34">
        <v>22.8</v>
      </c>
      <c r="O4870" s="32">
        <f t="shared" ref="O4870:O4933" si="456">CONVERT(N4870,"C","F")</f>
        <v>73.039999999999992</v>
      </c>
      <c r="P4870" s="37">
        <f t="shared" si="455"/>
        <v>87.647999999999982</v>
      </c>
      <c r="Q4870" s="32">
        <f t="shared" ref="Q4870:Q4933" si="457">$L$3-O4870</f>
        <v>-18.039999999999992</v>
      </c>
      <c r="R4870" s="32">
        <f t="shared" ref="R4870:R4933" si="458">$L$3-P4870</f>
        <v>-32.647999999999982</v>
      </c>
      <c r="S4870" s="26">
        <f t="shared" ref="S4870:S4933" si="459">IF(O4870&lt;=$L$3, 1, 0)</f>
        <v>0</v>
      </c>
      <c r="T4870" s="26">
        <f t="shared" ref="T4870:T4933" si="460">IF(P4870&lt;=$L$3, 1, 0)</f>
        <v>0</v>
      </c>
    </row>
    <row r="4871" spans="13:20" ht="15" x14ac:dyDescent="0.3">
      <c r="M4871" s="34">
        <v>4865.5</v>
      </c>
      <c r="N4871" s="34">
        <v>22.2</v>
      </c>
      <c r="O4871" s="32">
        <f t="shared" si="456"/>
        <v>71.960000000000008</v>
      </c>
      <c r="P4871" s="37">
        <f t="shared" ref="P4871:P4934" si="461">O4871*1.2</f>
        <v>86.352000000000004</v>
      </c>
      <c r="Q4871" s="32">
        <f t="shared" si="457"/>
        <v>-16.960000000000008</v>
      </c>
      <c r="R4871" s="32">
        <f t="shared" si="458"/>
        <v>-31.352000000000004</v>
      </c>
      <c r="S4871" s="26">
        <f t="shared" si="459"/>
        <v>0</v>
      </c>
      <c r="T4871" s="26">
        <f t="shared" si="460"/>
        <v>0</v>
      </c>
    </row>
    <row r="4872" spans="13:20" ht="15" x14ac:dyDescent="0.3">
      <c r="M4872" s="34">
        <v>4866.5</v>
      </c>
      <c r="N4872" s="34">
        <v>21.7</v>
      </c>
      <c r="O4872" s="32">
        <f t="shared" si="456"/>
        <v>71.06</v>
      </c>
      <c r="P4872" s="37">
        <f t="shared" si="461"/>
        <v>85.272000000000006</v>
      </c>
      <c r="Q4872" s="32">
        <f t="shared" si="457"/>
        <v>-16.060000000000002</v>
      </c>
      <c r="R4872" s="32">
        <f t="shared" si="458"/>
        <v>-30.272000000000006</v>
      </c>
      <c r="S4872" s="26">
        <f t="shared" si="459"/>
        <v>0</v>
      </c>
      <c r="T4872" s="26">
        <f t="shared" si="460"/>
        <v>0</v>
      </c>
    </row>
    <row r="4873" spans="13:20" ht="15" x14ac:dyDescent="0.3">
      <c r="M4873" s="34">
        <v>4867.5</v>
      </c>
      <c r="N4873" s="34">
        <v>21.7</v>
      </c>
      <c r="O4873" s="32">
        <f t="shared" si="456"/>
        <v>71.06</v>
      </c>
      <c r="P4873" s="37">
        <f t="shared" si="461"/>
        <v>85.272000000000006</v>
      </c>
      <c r="Q4873" s="32">
        <f t="shared" si="457"/>
        <v>-16.060000000000002</v>
      </c>
      <c r="R4873" s="32">
        <f t="shared" si="458"/>
        <v>-30.272000000000006</v>
      </c>
      <c r="S4873" s="26">
        <f t="shared" si="459"/>
        <v>0</v>
      </c>
      <c r="T4873" s="26">
        <f t="shared" si="460"/>
        <v>0</v>
      </c>
    </row>
    <row r="4874" spans="13:20" ht="15" x14ac:dyDescent="0.3">
      <c r="M4874" s="34">
        <v>4868.5</v>
      </c>
      <c r="N4874" s="34">
        <v>23.3</v>
      </c>
      <c r="O4874" s="32">
        <f t="shared" si="456"/>
        <v>73.94</v>
      </c>
      <c r="P4874" s="37">
        <f t="shared" si="461"/>
        <v>88.727999999999994</v>
      </c>
      <c r="Q4874" s="32">
        <f t="shared" si="457"/>
        <v>-18.939999999999998</v>
      </c>
      <c r="R4874" s="32">
        <f t="shared" si="458"/>
        <v>-33.727999999999994</v>
      </c>
      <c r="S4874" s="26">
        <f t="shared" si="459"/>
        <v>0</v>
      </c>
      <c r="T4874" s="26">
        <f t="shared" si="460"/>
        <v>0</v>
      </c>
    </row>
    <row r="4875" spans="13:20" ht="15" x14ac:dyDescent="0.3">
      <c r="M4875" s="34">
        <v>4869.5</v>
      </c>
      <c r="N4875" s="34">
        <v>21.7</v>
      </c>
      <c r="O4875" s="32">
        <f t="shared" si="456"/>
        <v>71.06</v>
      </c>
      <c r="P4875" s="37">
        <f t="shared" si="461"/>
        <v>85.272000000000006</v>
      </c>
      <c r="Q4875" s="32">
        <f t="shared" si="457"/>
        <v>-16.060000000000002</v>
      </c>
      <c r="R4875" s="32">
        <f t="shared" si="458"/>
        <v>-30.272000000000006</v>
      </c>
      <c r="S4875" s="26">
        <f t="shared" si="459"/>
        <v>0</v>
      </c>
      <c r="T4875" s="26">
        <f t="shared" si="460"/>
        <v>0</v>
      </c>
    </row>
    <row r="4876" spans="13:20" ht="15" x14ac:dyDescent="0.3">
      <c r="M4876" s="34">
        <v>4870.5</v>
      </c>
      <c r="N4876" s="34">
        <v>20.6</v>
      </c>
      <c r="O4876" s="32">
        <f t="shared" si="456"/>
        <v>69.080000000000013</v>
      </c>
      <c r="P4876" s="37">
        <f t="shared" si="461"/>
        <v>82.896000000000015</v>
      </c>
      <c r="Q4876" s="32">
        <f t="shared" si="457"/>
        <v>-14.080000000000013</v>
      </c>
      <c r="R4876" s="32">
        <f t="shared" si="458"/>
        <v>-27.896000000000015</v>
      </c>
      <c r="S4876" s="26">
        <f t="shared" si="459"/>
        <v>0</v>
      </c>
      <c r="T4876" s="26">
        <f t="shared" si="460"/>
        <v>0</v>
      </c>
    </row>
    <row r="4877" spans="13:20" ht="15" x14ac:dyDescent="0.3">
      <c r="M4877" s="34">
        <v>4871.5</v>
      </c>
      <c r="N4877" s="34">
        <v>20</v>
      </c>
      <c r="O4877" s="32">
        <f t="shared" si="456"/>
        <v>68</v>
      </c>
      <c r="P4877" s="37">
        <f t="shared" si="461"/>
        <v>81.599999999999994</v>
      </c>
      <c r="Q4877" s="32">
        <f t="shared" si="457"/>
        <v>-13</v>
      </c>
      <c r="R4877" s="32">
        <f t="shared" si="458"/>
        <v>-26.599999999999994</v>
      </c>
      <c r="S4877" s="26">
        <f t="shared" si="459"/>
        <v>0</v>
      </c>
      <c r="T4877" s="26">
        <f t="shared" si="460"/>
        <v>0</v>
      </c>
    </row>
    <row r="4878" spans="13:20" ht="15" x14ac:dyDescent="0.3">
      <c r="M4878" s="34">
        <v>4872.5</v>
      </c>
      <c r="N4878" s="34">
        <v>18.899999999999999</v>
      </c>
      <c r="O4878" s="32">
        <f t="shared" si="456"/>
        <v>66.02</v>
      </c>
      <c r="P4878" s="37">
        <f t="shared" si="461"/>
        <v>79.22399999999999</v>
      </c>
      <c r="Q4878" s="32">
        <f t="shared" si="457"/>
        <v>-11.019999999999996</v>
      </c>
      <c r="R4878" s="32">
        <f t="shared" si="458"/>
        <v>-24.22399999999999</v>
      </c>
      <c r="S4878" s="26">
        <f t="shared" si="459"/>
        <v>0</v>
      </c>
      <c r="T4878" s="26">
        <f t="shared" si="460"/>
        <v>0</v>
      </c>
    </row>
    <row r="4879" spans="13:20" ht="15" x14ac:dyDescent="0.3">
      <c r="M4879" s="34">
        <v>4873.5</v>
      </c>
      <c r="N4879" s="34">
        <v>18.3</v>
      </c>
      <c r="O4879" s="32">
        <f t="shared" si="456"/>
        <v>64.94</v>
      </c>
      <c r="P4879" s="37">
        <f t="shared" si="461"/>
        <v>77.927999999999997</v>
      </c>
      <c r="Q4879" s="32">
        <f t="shared" si="457"/>
        <v>-9.9399999999999977</v>
      </c>
      <c r="R4879" s="32">
        <f t="shared" si="458"/>
        <v>-22.927999999999997</v>
      </c>
      <c r="S4879" s="26">
        <f t="shared" si="459"/>
        <v>0</v>
      </c>
      <c r="T4879" s="26">
        <f t="shared" si="460"/>
        <v>0</v>
      </c>
    </row>
    <row r="4880" spans="13:20" ht="15" x14ac:dyDescent="0.3">
      <c r="M4880" s="34">
        <v>4874.5</v>
      </c>
      <c r="N4880" s="34">
        <v>17.8</v>
      </c>
      <c r="O4880" s="32">
        <f t="shared" si="456"/>
        <v>64.039999999999992</v>
      </c>
      <c r="P4880" s="37">
        <f t="shared" si="461"/>
        <v>76.847999999999985</v>
      </c>
      <c r="Q4880" s="32">
        <f t="shared" si="457"/>
        <v>-9.039999999999992</v>
      </c>
      <c r="R4880" s="32">
        <f t="shared" si="458"/>
        <v>-21.847999999999985</v>
      </c>
      <c r="S4880" s="26">
        <f t="shared" si="459"/>
        <v>0</v>
      </c>
      <c r="T4880" s="26">
        <f t="shared" si="460"/>
        <v>0</v>
      </c>
    </row>
    <row r="4881" spans="13:20" ht="15" x14ac:dyDescent="0.3">
      <c r="M4881" s="34">
        <v>4875.5</v>
      </c>
      <c r="N4881" s="34">
        <v>17.2</v>
      </c>
      <c r="O4881" s="32">
        <f t="shared" si="456"/>
        <v>62.96</v>
      </c>
      <c r="P4881" s="37">
        <f t="shared" si="461"/>
        <v>75.551999999999992</v>
      </c>
      <c r="Q4881" s="32">
        <f t="shared" si="457"/>
        <v>-7.9600000000000009</v>
      </c>
      <c r="R4881" s="32">
        <f t="shared" si="458"/>
        <v>-20.551999999999992</v>
      </c>
      <c r="S4881" s="26">
        <f t="shared" si="459"/>
        <v>0</v>
      </c>
      <c r="T4881" s="26">
        <f t="shared" si="460"/>
        <v>0</v>
      </c>
    </row>
    <row r="4882" spans="13:20" ht="15" x14ac:dyDescent="0.3">
      <c r="M4882" s="34">
        <v>4876.5</v>
      </c>
      <c r="N4882" s="34">
        <v>16.7</v>
      </c>
      <c r="O4882" s="32">
        <f t="shared" si="456"/>
        <v>62.06</v>
      </c>
      <c r="P4882" s="37">
        <f t="shared" si="461"/>
        <v>74.471999999999994</v>
      </c>
      <c r="Q4882" s="32">
        <f t="shared" si="457"/>
        <v>-7.0600000000000023</v>
      </c>
      <c r="R4882" s="32">
        <f t="shared" si="458"/>
        <v>-19.471999999999994</v>
      </c>
      <c r="S4882" s="26">
        <f t="shared" si="459"/>
        <v>0</v>
      </c>
      <c r="T4882" s="26">
        <f t="shared" si="460"/>
        <v>0</v>
      </c>
    </row>
    <row r="4883" spans="13:20" ht="15" x14ac:dyDescent="0.3">
      <c r="M4883" s="34">
        <v>4877.5</v>
      </c>
      <c r="N4883" s="34">
        <v>17.8</v>
      </c>
      <c r="O4883" s="32">
        <f t="shared" si="456"/>
        <v>64.039999999999992</v>
      </c>
      <c r="P4883" s="37">
        <f t="shared" si="461"/>
        <v>76.847999999999985</v>
      </c>
      <c r="Q4883" s="32">
        <f t="shared" si="457"/>
        <v>-9.039999999999992</v>
      </c>
      <c r="R4883" s="32">
        <f t="shared" si="458"/>
        <v>-21.847999999999985</v>
      </c>
      <c r="S4883" s="26">
        <f t="shared" si="459"/>
        <v>0</v>
      </c>
      <c r="T4883" s="26">
        <f t="shared" si="460"/>
        <v>0</v>
      </c>
    </row>
    <row r="4884" spans="13:20" ht="15" x14ac:dyDescent="0.3">
      <c r="M4884" s="34">
        <v>4878.5</v>
      </c>
      <c r="N4884" s="34">
        <v>20</v>
      </c>
      <c r="O4884" s="32">
        <f t="shared" si="456"/>
        <v>68</v>
      </c>
      <c r="P4884" s="37">
        <f t="shared" si="461"/>
        <v>81.599999999999994</v>
      </c>
      <c r="Q4884" s="32">
        <f t="shared" si="457"/>
        <v>-13</v>
      </c>
      <c r="R4884" s="32">
        <f t="shared" si="458"/>
        <v>-26.599999999999994</v>
      </c>
      <c r="S4884" s="26">
        <f t="shared" si="459"/>
        <v>0</v>
      </c>
      <c r="T4884" s="26">
        <f t="shared" si="460"/>
        <v>0</v>
      </c>
    </row>
    <row r="4885" spans="13:20" ht="15" x14ac:dyDescent="0.3">
      <c r="M4885" s="34">
        <v>4879.5</v>
      </c>
      <c r="N4885" s="34">
        <v>21.7</v>
      </c>
      <c r="O4885" s="32">
        <f t="shared" si="456"/>
        <v>71.06</v>
      </c>
      <c r="P4885" s="37">
        <f t="shared" si="461"/>
        <v>85.272000000000006</v>
      </c>
      <c r="Q4885" s="32">
        <f t="shared" si="457"/>
        <v>-16.060000000000002</v>
      </c>
      <c r="R4885" s="32">
        <f t="shared" si="458"/>
        <v>-30.272000000000006</v>
      </c>
      <c r="S4885" s="26">
        <f t="shared" si="459"/>
        <v>0</v>
      </c>
      <c r="T4885" s="26">
        <f t="shared" si="460"/>
        <v>0</v>
      </c>
    </row>
    <row r="4886" spans="13:20" ht="15" x14ac:dyDescent="0.3">
      <c r="M4886" s="34">
        <v>4880.5</v>
      </c>
      <c r="N4886" s="34">
        <v>25.6</v>
      </c>
      <c r="O4886" s="32">
        <f t="shared" si="456"/>
        <v>78.080000000000013</v>
      </c>
      <c r="P4886" s="37">
        <f t="shared" si="461"/>
        <v>93.696000000000012</v>
      </c>
      <c r="Q4886" s="32">
        <f t="shared" si="457"/>
        <v>-23.080000000000013</v>
      </c>
      <c r="R4886" s="32">
        <f t="shared" si="458"/>
        <v>-38.696000000000012</v>
      </c>
      <c r="S4886" s="26">
        <f t="shared" si="459"/>
        <v>0</v>
      </c>
      <c r="T4886" s="26">
        <f t="shared" si="460"/>
        <v>0</v>
      </c>
    </row>
    <row r="4887" spans="13:20" ht="15" x14ac:dyDescent="0.3">
      <c r="M4887" s="34">
        <v>4881.5</v>
      </c>
      <c r="N4887" s="34">
        <v>25</v>
      </c>
      <c r="O4887" s="32">
        <f t="shared" si="456"/>
        <v>77</v>
      </c>
      <c r="P4887" s="37">
        <f t="shared" si="461"/>
        <v>92.399999999999991</v>
      </c>
      <c r="Q4887" s="32">
        <f t="shared" si="457"/>
        <v>-22</v>
      </c>
      <c r="R4887" s="32">
        <f t="shared" si="458"/>
        <v>-37.399999999999991</v>
      </c>
      <c r="S4887" s="26">
        <f t="shared" si="459"/>
        <v>0</v>
      </c>
      <c r="T4887" s="26">
        <f t="shared" si="460"/>
        <v>0</v>
      </c>
    </row>
    <row r="4888" spans="13:20" ht="15" x14ac:dyDescent="0.3">
      <c r="M4888" s="34">
        <v>4882.5</v>
      </c>
      <c r="N4888" s="34">
        <v>25.6</v>
      </c>
      <c r="O4888" s="32">
        <f t="shared" si="456"/>
        <v>78.080000000000013</v>
      </c>
      <c r="P4888" s="37">
        <f t="shared" si="461"/>
        <v>93.696000000000012</v>
      </c>
      <c r="Q4888" s="32">
        <f t="shared" si="457"/>
        <v>-23.080000000000013</v>
      </c>
      <c r="R4888" s="32">
        <f t="shared" si="458"/>
        <v>-38.696000000000012</v>
      </c>
      <c r="S4888" s="26">
        <f t="shared" si="459"/>
        <v>0</v>
      </c>
      <c r="T4888" s="26">
        <f t="shared" si="460"/>
        <v>0</v>
      </c>
    </row>
    <row r="4889" spans="13:20" ht="15" x14ac:dyDescent="0.3">
      <c r="M4889" s="34">
        <v>4883.5</v>
      </c>
      <c r="N4889" s="34">
        <v>25</v>
      </c>
      <c r="O4889" s="32">
        <f t="shared" si="456"/>
        <v>77</v>
      </c>
      <c r="P4889" s="37">
        <f t="shared" si="461"/>
        <v>92.399999999999991</v>
      </c>
      <c r="Q4889" s="32">
        <f t="shared" si="457"/>
        <v>-22</v>
      </c>
      <c r="R4889" s="32">
        <f t="shared" si="458"/>
        <v>-37.399999999999991</v>
      </c>
      <c r="S4889" s="26">
        <f t="shared" si="459"/>
        <v>0</v>
      </c>
      <c r="T4889" s="26">
        <f t="shared" si="460"/>
        <v>0</v>
      </c>
    </row>
    <row r="4890" spans="13:20" ht="15" x14ac:dyDescent="0.3">
      <c r="M4890" s="34">
        <v>4884.5</v>
      </c>
      <c r="N4890" s="34">
        <v>23.9</v>
      </c>
      <c r="O4890" s="32">
        <f t="shared" si="456"/>
        <v>75.02</v>
      </c>
      <c r="P4890" s="37">
        <f t="shared" si="461"/>
        <v>90.023999999999987</v>
      </c>
      <c r="Q4890" s="32">
        <f t="shared" si="457"/>
        <v>-20.019999999999996</v>
      </c>
      <c r="R4890" s="32">
        <f t="shared" si="458"/>
        <v>-35.023999999999987</v>
      </c>
      <c r="S4890" s="26">
        <f t="shared" si="459"/>
        <v>0</v>
      </c>
      <c r="T4890" s="26">
        <f t="shared" si="460"/>
        <v>0</v>
      </c>
    </row>
    <row r="4891" spans="13:20" ht="15" x14ac:dyDescent="0.3">
      <c r="M4891" s="34">
        <v>4885.5</v>
      </c>
      <c r="N4891" s="34">
        <v>24.4</v>
      </c>
      <c r="O4891" s="32">
        <f t="shared" si="456"/>
        <v>75.92</v>
      </c>
      <c r="P4891" s="37">
        <f t="shared" si="461"/>
        <v>91.103999999999999</v>
      </c>
      <c r="Q4891" s="32">
        <f t="shared" si="457"/>
        <v>-20.92</v>
      </c>
      <c r="R4891" s="32">
        <f t="shared" si="458"/>
        <v>-36.103999999999999</v>
      </c>
      <c r="S4891" s="26">
        <f t="shared" si="459"/>
        <v>0</v>
      </c>
      <c r="T4891" s="26">
        <f t="shared" si="460"/>
        <v>0</v>
      </c>
    </row>
    <row r="4892" spans="13:20" ht="15" x14ac:dyDescent="0.3">
      <c r="M4892" s="34">
        <v>4886.5</v>
      </c>
      <c r="N4892" s="34">
        <v>24.4</v>
      </c>
      <c r="O4892" s="32">
        <f t="shared" si="456"/>
        <v>75.92</v>
      </c>
      <c r="P4892" s="37">
        <f t="shared" si="461"/>
        <v>91.103999999999999</v>
      </c>
      <c r="Q4892" s="32">
        <f t="shared" si="457"/>
        <v>-20.92</v>
      </c>
      <c r="R4892" s="32">
        <f t="shared" si="458"/>
        <v>-36.103999999999999</v>
      </c>
      <c r="S4892" s="26">
        <f t="shared" si="459"/>
        <v>0</v>
      </c>
      <c r="T4892" s="26">
        <f t="shared" si="460"/>
        <v>0</v>
      </c>
    </row>
    <row r="4893" spans="13:20" ht="15" x14ac:dyDescent="0.3">
      <c r="M4893" s="34">
        <v>4887.5</v>
      </c>
      <c r="N4893" s="34">
        <v>23.9</v>
      </c>
      <c r="O4893" s="32">
        <f t="shared" si="456"/>
        <v>75.02</v>
      </c>
      <c r="P4893" s="37">
        <f t="shared" si="461"/>
        <v>90.023999999999987</v>
      </c>
      <c r="Q4893" s="32">
        <f t="shared" si="457"/>
        <v>-20.019999999999996</v>
      </c>
      <c r="R4893" s="32">
        <f t="shared" si="458"/>
        <v>-35.023999999999987</v>
      </c>
      <c r="S4893" s="26">
        <f t="shared" si="459"/>
        <v>0</v>
      </c>
      <c r="T4893" s="26">
        <f t="shared" si="460"/>
        <v>0</v>
      </c>
    </row>
    <row r="4894" spans="13:20" ht="15" x14ac:dyDescent="0.3">
      <c r="M4894" s="34">
        <v>4888.5</v>
      </c>
      <c r="N4894" s="34">
        <v>22.2</v>
      </c>
      <c r="O4894" s="32">
        <f t="shared" si="456"/>
        <v>71.960000000000008</v>
      </c>
      <c r="P4894" s="37">
        <f t="shared" si="461"/>
        <v>86.352000000000004</v>
      </c>
      <c r="Q4894" s="32">
        <f t="shared" si="457"/>
        <v>-16.960000000000008</v>
      </c>
      <c r="R4894" s="32">
        <f t="shared" si="458"/>
        <v>-31.352000000000004</v>
      </c>
      <c r="S4894" s="26">
        <f t="shared" si="459"/>
        <v>0</v>
      </c>
      <c r="T4894" s="26">
        <f t="shared" si="460"/>
        <v>0</v>
      </c>
    </row>
    <row r="4895" spans="13:20" ht="15" x14ac:dyDescent="0.3">
      <c r="M4895" s="34">
        <v>4889.5</v>
      </c>
      <c r="N4895" s="34">
        <v>21.1</v>
      </c>
      <c r="O4895" s="32">
        <f t="shared" si="456"/>
        <v>69.98</v>
      </c>
      <c r="P4895" s="37">
        <f t="shared" si="461"/>
        <v>83.975999999999999</v>
      </c>
      <c r="Q4895" s="32">
        <f t="shared" si="457"/>
        <v>-14.980000000000004</v>
      </c>
      <c r="R4895" s="32">
        <f t="shared" si="458"/>
        <v>-28.975999999999999</v>
      </c>
      <c r="S4895" s="26">
        <f t="shared" si="459"/>
        <v>0</v>
      </c>
      <c r="T4895" s="26">
        <f t="shared" si="460"/>
        <v>0</v>
      </c>
    </row>
    <row r="4896" spans="13:20" ht="15" x14ac:dyDescent="0.3">
      <c r="M4896" s="34">
        <v>4890.5</v>
      </c>
      <c r="N4896" s="34">
        <v>21.7</v>
      </c>
      <c r="O4896" s="32">
        <f t="shared" si="456"/>
        <v>71.06</v>
      </c>
      <c r="P4896" s="37">
        <f t="shared" si="461"/>
        <v>85.272000000000006</v>
      </c>
      <c r="Q4896" s="32">
        <f t="shared" si="457"/>
        <v>-16.060000000000002</v>
      </c>
      <c r="R4896" s="32">
        <f t="shared" si="458"/>
        <v>-30.272000000000006</v>
      </c>
      <c r="S4896" s="26">
        <f t="shared" si="459"/>
        <v>0</v>
      </c>
      <c r="T4896" s="26">
        <f t="shared" si="460"/>
        <v>0</v>
      </c>
    </row>
    <row r="4897" spans="13:20" ht="15" x14ac:dyDescent="0.3">
      <c r="M4897" s="34">
        <v>4891.5</v>
      </c>
      <c r="N4897" s="34">
        <v>20.6</v>
      </c>
      <c r="O4897" s="32">
        <f t="shared" si="456"/>
        <v>69.080000000000013</v>
      </c>
      <c r="P4897" s="37">
        <f t="shared" si="461"/>
        <v>82.896000000000015</v>
      </c>
      <c r="Q4897" s="32">
        <f t="shared" si="457"/>
        <v>-14.080000000000013</v>
      </c>
      <c r="R4897" s="32">
        <f t="shared" si="458"/>
        <v>-27.896000000000015</v>
      </c>
      <c r="S4897" s="26">
        <f t="shared" si="459"/>
        <v>0</v>
      </c>
      <c r="T4897" s="26">
        <f t="shared" si="460"/>
        <v>0</v>
      </c>
    </row>
    <row r="4898" spans="13:20" ht="15" x14ac:dyDescent="0.3">
      <c r="M4898" s="34">
        <v>4892.5</v>
      </c>
      <c r="N4898" s="34">
        <v>20.6</v>
      </c>
      <c r="O4898" s="32">
        <f t="shared" si="456"/>
        <v>69.080000000000013</v>
      </c>
      <c r="P4898" s="37">
        <f t="shared" si="461"/>
        <v>82.896000000000015</v>
      </c>
      <c r="Q4898" s="32">
        <f t="shared" si="457"/>
        <v>-14.080000000000013</v>
      </c>
      <c r="R4898" s="32">
        <f t="shared" si="458"/>
        <v>-27.896000000000015</v>
      </c>
      <c r="S4898" s="26">
        <f t="shared" si="459"/>
        <v>0</v>
      </c>
      <c r="T4898" s="26">
        <f t="shared" si="460"/>
        <v>0</v>
      </c>
    </row>
    <row r="4899" spans="13:20" ht="15" x14ac:dyDescent="0.3">
      <c r="M4899" s="34">
        <v>4893.5</v>
      </c>
      <c r="N4899" s="34">
        <v>20.6</v>
      </c>
      <c r="O4899" s="32">
        <f t="shared" si="456"/>
        <v>69.080000000000013</v>
      </c>
      <c r="P4899" s="37">
        <f t="shared" si="461"/>
        <v>82.896000000000015</v>
      </c>
      <c r="Q4899" s="32">
        <f t="shared" si="457"/>
        <v>-14.080000000000013</v>
      </c>
      <c r="R4899" s="32">
        <f t="shared" si="458"/>
        <v>-27.896000000000015</v>
      </c>
      <c r="S4899" s="26">
        <f t="shared" si="459"/>
        <v>0</v>
      </c>
      <c r="T4899" s="26">
        <f t="shared" si="460"/>
        <v>0</v>
      </c>
    </row>
    <row r="4900" spans="13:20" ht="15" x14ac:dyDescent="0.3">
      <c r="M4900" s="34">
        <v>4894.5</v>
      </c>
      <c r="N4900" s="34">
        <v>19.399999999999999</v>
      </c>
      <c r="O4900" s="32">
        <f t="shared" si="456"/>
        <v>66.92</v>
      </c>
      <c r="P4900" s="37">
        <f t="shared" si="461"/>
        <v>80.304000000000002</v>
      </c>
      <c r="Q4900" s="32">
        <f t="shared" si="457"/>
        <v>-11.920000000000002</v>
      </c>
      <c r="R4900" s="32">
        <f t="shared" si="458"/>
        <v>-25.304000000000002</v>
      </c>
      <c r="S4900" s="26">
        <f t="shared" si="459"/>
        <v>0</v>
      </c>
      <c r="T4900" s="26">
        <f t="shared" si="460"/>
        <v>0</v>
      </c>
    </row>
    <row r="4901" spans="13:20" ht="15" x14ac:dyDescent="0.3">
      <c r="M4901" s="34">
        <v>4895.5</v>
      </c>
      <c r="N4901" s="34">
        <v>19.399999999999999</v>
      </c>
      <c r="O4901" s="32">
        <f t="shared" si="456"/>
        <v>66.92</v>
      </c>
      <c r="P4901" s="37">
        <f t="shared" si="461"/>
        <v>80.304000000000002</v>
      </c>
      <c r="Q4901" s="32">
        <f t="shared" si="457"/>
        <v>-11.920000000000002</v>
      </c>
      <c r="R4901" s="32">
        <f t="shared" si="458"/>
        <v>-25.304000000000002</v>
      </c>
      <c r="S4901" s="26">
        <f t="shared" si="459"/>
        <v>0</v>
      </c>
      <c r="T4901" s="26">
        <f t="shared" si="460"/>
        <v>0</v>
      </c>
    </row>
    <row r="4902" spans="13:20" ht="15" x14ac:dyDescent="0.3">
      <c r="M4902" s="34">
        <v>4896.5</v>
      </c>
      <c r="N4902" s="34">
        <v>19.399999999999999</v>
      </c>
      <c r="O4902" s="32">
        <f t="shared" si="456"/>
        <v>66.92</v>
      </c>
      <c r="P4902" s="37">
        <f t="shared" si="461"/>
        <v>80.304000000000002</v>
      </c>
      <c r="Q4902" s="32">
        <f t="shared" si="457"/>
        <v>-11.920000000000002</v>
      </c>
      <c r="R4902" s="32">
        <f t="shared" si="458"/>
        <v>-25.304000000000002</v>
      </c>
      <c r="S4902" s="26">
        <f t="shared" si="459"/>
        <v>0</v>
      </c>
      <c r="T4902" s="26">
        <f t="shared" si="460"/>
        <v>0</v>
      </c>
    </row>
    <row r="4903" spans="13:20" ht="15" x14ac:dyDescent="0.3">
      <c r="M4903" s="34">
        <v>4897.5</v>
      </c>
      <c r="N4903" s="34">
        <v>18.899999999999999</v>
      </c>
      <c r="O4903" s="32">
        <f t="shared" si="456"/>
        <v>66.02</v>
      </c>
      <c r="P4903" s="37">
        <f t="shared" si="461"/>
        <v>79.22399999999999</v>
      </c>
      <c r="Q4903" s="32">
        <f t="shared" si="457"/>
        <v>-11.019999999999996</v>
      </c>
      <c r="R4903" s="32">
        <f t="shared" si="458"/>
        <v>-24.22399999999999</v>
      </c>
      <c r="S4903" s="26">
        <f t="shared" si="459"/>
        <v>0</v>
      </c>
      <c r="T4903" s="26">
        <f t="shared" si="460"/>
        <v>0</v>
      </c>
    </row>
    <row r="4904" spans="13:20" ht="15" x14ac:dyDescent="0.3">
      <c r="M4904" s="34">
        <v>4898.5</v>
      </c>
      <c r="N4904" s="34">
        <v>18.3</v>
      </c>
      <c r="O4904" s="32">
        <f t="shared" si="456"/>
        <v>64.94</v>
      </c>
      <c r="P4904" s="37">
        <f t="shared" si="461"/>
        <v>77.927999999999997</v>
      </c>
      <c r="Q4904" s="32">
        <f t="shared" si="457"/>
        <v>-9.9399999999999977</v>
      </c>
      <c r="R4904" s="32">
        <f t="shared" si="458"/>
        <v>-22.927999999999997</v>
      </c>
      <c r="S4904" s="26">
        <f t="shared" si="459"/>
        <v>0</v>
      </c>
      <c r="T4904" s="26">
        <f t="shared" si="460"/>
        <v>0</v>
      </c>
    </row>
    <row r="4905" spans="13:20" ht="15" x14ac:dyDescent="0.3">
      <c r="M4905" s="34">
        <v>4899.5</v>
      </c>
      <c r="N4905" s="34">
        <v>17.8</v>
      </c>
      <c r="O4905" s="32">
        <f t="shared" si="456"/>
        <v>64.039999999999992</v>
      </c>
      <c r="P4905" s="37">
        <f t="shared" si="461"/>
        <v>76.847999999999985</v>
      </c>
      <c r="Q4905" s="32">
        <f t="shared" si="457"/>
        <v>-9.039999999999992</v>
      </c>
      <c r="R4905" s="32">
        <f t="shared" si="458"/>
        <v>-21.847999999999985</v>
      </c>
      <c r="S4905" s="26">
        <f t="shared" si="459"/>
        <v>0</v>
      </c>
      <c r="T4905" s="26">
        <f t="shared" si="460"/>
        <v>0</v>
      </c>
    </row>
    <row r="4906" spans="13:20" ht="15" x14ac:dyDescent="0.3">
      <c r="M4906" s="34">
        <v>4900.5</v>
      </c>
      <c r="N4906" s="34">
        <v>17.2</v>
      </c>
      <c r="O4906" s="32">
        <f t="shared" si="456"/>
        <v>62.96</v>
      </c>
      <c r="P4906" s="37">
        <f t="shared" si="461"/>
        <v>75.551999999999992</v>
      </c>
      <c r="Q4906" s="32">
        <f t="shared" si="457"/>
        <v>-7.9600000000000009</v>
      </c>
      <c r="R4906" s="32">
        <f t="shared" si="458"/>
        <v>-20.551999999999992</v>
      </c>
      <c r="S4906" s="26">
        <f t="shared" si="459"/>
        <v>0</v>
      </c>
      <c r="T4906" s="26">
        <f t="shared" si="460"/>
        <v>0</v>
      </c>
    </row>
    <row r="4907" spans="13:20" ht="15" x14ac:dyDescent="0.3">
      <c r="M4907" s="34">
        <v>4901.5</v>
      </c>
      <c r="N4907" s="34">
        <v>17.8</v>
      </c>
      <c r="O4907" s="32">
        <f t="shared" si="456"/>
        <v>64.039999999999992</v>
      </c>
      <c r="P4907" s="37">
        <f t="shared" si="461"/>
        <v>76.847999999999985</v>
      </c>
      <c r="Q4907" s="32">
        <f t="shared" si="457"/>
        <v>-9.039999999999992</v>
      </c>
      <c r="R4907" s="32">
        <f t="shared" si="458"/>
        <v>-21.847999999999985</v>
      </c>
      <c r="S4907" s="26">
        <f t="shared" si="459"/>
        <v>0</v>
      </c>
      <c r="T4907" s="26">
        <f t="shared" si="460"/>
        <v>0</v>
      </c>
    </row>
    <row r="4908" spans="13:20" ht="15" x14ac:dyDescent="0.3">
      <c r="M4908" s="34">
        <v>4902.5</v>
      </c>
      <c r="N4908" s="34">
        <v>18.899999999999999</v>
      </c>
      <c r="O4908" s="32">
        <f t="shared" si="456"/>
        <v>66.02</v>
      </c>
      <c r="P4908" s="37">
        <f t="shared" si="461"/>
        <v>79.22399999999999</v>
      </c>
      <c r="Q4908" s="32">
        <f t="shared" si="457"/>
        <v>-11.019999999999996</v>
      </c>
      <c r="R4908" s="32">
        <f t="shared" si="458"/>
        <v>-24.22399999999999</v>
      </c>
      <c r="S4908" s="26">
        <f t="shared" si="459"/>
        <v>0</v>
      </c>
      <c r="T4908" s="26">
        <f t="shared" si="460"/>
        <v>0</v>
      </c>
    </row>
    <row r="4909" spans="13:20" ht="15" x14ac:dyDescent="0.3">
      <c r="M4909" s="34">
        <v>4903.5</v>
      </c>
      <c r="N4909" s="34">
        <v>20.6</v>
      </c>
      <c r="O4909" s="32">
        <f t="shared" si="456"/>
        <v>69.080000000000013</v>
      </c>
      <c r="P4909" s="37">
        <f t="shared" si="461"/>
        <v>82.896000000000015</v>
      </c>
      <c r="Q4909" s="32">
        <f t="shared" si="457"/>
        <v>-14.080000000000013</v>
      </c>
      <c r="R4909" s="32">
        <f t="shared" si="458"/>
        <v>-27.896000000000015</v>
      </c>
      <c r="S4909" s="26">
        <f t="shared" si="459"/>
        <v>0</v>
      </c>
      <c r="T4909" s="26">
        <f t="shared" si="460"/>
        <v>0</v>
      </c>
    </row>
    <row r="4910" spans="13:20" ht="15" x14ac:dyDescent="0.3">
      <c r="M4910" s="34">
        <v>4904.5</v>
      </c>
      <c r="N4910" s="34">
        <v>21.7</v>
      </c>
      <c r="O4910" s="32">
        <f t="shared" si="456"/>
        <v>71.06</v>
      </c>
      <c r="P4910" s="37">
        <f t="shared" si="461"/>
        <v>85.272000000000006</v>
      </c>
      <c r="Q4910" s="32">
        <f t="shared" si="457"/>
        <v>-16.060000000000002</v>
      </c>
      <c r="R4910" s="32">
        <f t="shared" si="458"/>
        <v>-30.272000000000006</v>
      </c>
      <c r="S4910" s="26">
        <f t="shared" si="459"/>
        <v>0</v>
      </c>
      <c r="T4910" s="26">
        <f t="shared" si="460"/>
        <v>0</v>
      </c>
    </row>
    <row r="4911" spans="13:20" ht="15" x14ac:dyDescent="0.3">
      <c r="M4911" s="34">
        <v>4905.5</v>
      </c>
      <c r="N4911" s="34">
        <v>21.7</v>
      </c>
      <c r="O4911" s="32">
        <f t="shared" si="456"/>
        <v>71.06</v>
      </c>
      <c r="P4911" s="37">
        <f t="shared" si="461"/>
        <v>85.272000000000006</v>
      </c>
      <c r="Q4911" s="32">
        <f t="shared" si="457"/>
        <v>-16.060000000000002</v>
      </c>
      <c r="R4911" s="32">
        <f t="shared" si="458"/>
        <v>-30.272000000000006</v>
      </c>
      <c r="S4911" s="26">
        <f t="shared" si="459"/>
        <v>0</v>
      </c>
      <c r="T4911" s="26">
        <f t="shared" si="460"/>
        <v>0</v>
      </c>
    </row>
    <row r="4912" spans="13:20" ht="15" x14ac:dyDescent="0.3">
      <c r="M4912" s="34">
        <v>4906.5</v>
      </c>
      <c r="N4912" s="34">
        <v>22.2</v>
      </c>
      <c r="O4912" s="32">
        <f t="shared" si="456"/>
        <v>71.960000000000008</v>
      </c>
      <c r="P4912" s="37">
        <f t="shared" si="461"/>
        <v>86.352000000000004</v>
      </c>
      <c r="Q4912" s="32">
        <f t="shared" si="457"/>
        <v>-16.960000000000008</v>
      </c>
      <c r="R4912" s="32">
        <f t="shared" si="458"/>
        <v>-31.352000000000004</v>
      </c>
      <c r="S4912" s="26">
        <f t="shared" si="459"/>
        <v>0</v>
      </c>
      <c r="T4912" s="26">
        <f t="shared" si="460"/>
        <v>0</v>
      </c>
    </row>
    <row r="4913" spans="13:20" ht="15" x14ac:dyDescent="0.3">
      <c r="M4913" s="34">
        <v>4907.5</v>
      </c>
      <c r="N4913" s="34">
        <v>22.8</v>
      </c>
      <c r="O4913" s="32">
        <f t="shared" si="456"/>
        <v>73.039999999999992</v>
      </c>
      <c r="P4913" s="37">
        <f t="shared" si="461"/>
        <v>87.647999999999982</v>
      </c>
      <c r="Q4913" s="32">
        <f t="shared" si="457"/>
        <v>-18.039999999999992</v>
      </c>
      <c r="R4913" s="32">
        <f t="shared" si="458"/>
        <v>-32.647999999999982</v>
      </c>
      <c r="S4913" s="26">
        <f t="shared" si="459"/>
        <v>0</v>
      </c>
      <c r="T4913" s="26">
        <f t="shared" si="460"/>
        <v>0</v>
      </c>
    </row>
    <row r="4914" spans="13:20" ht="15" x14ac:dyDescent="0.3">
      <c r="M4914" s="34">
        <v>4908.5</v>
      </c>
      <c r="N4914" s="34">
        <v>21.7</v>
      </c>
      <c r="O4914" s="32">
        <f t="shared" si="456"/>
        <v>71.06</v>
      </c>
      <c r="P4914" s="37">
        <f t="shared" si="461"/>
        <v>85.272000000000006</v>
      </c>
      <c r="Q4914" s="32">
        <f t="shared" si="457"/>
        <v>-16.060000000000002</v>
      </c>
      <c r="R4914" s="32">
        <f t="shared" si="458"/>
        <v>-30.272000000000006</v>
      </c>
      <c r="S4914" s="26">
        <f t="shared" si="459"/>
        <v>0</v>
      </c>
      <c r="T4914" s="26">
        <f t="shared" si="460"/>
        <v>0</v>
      </c>
    </row>
    <row r="4915" spans="13:20" ht="15" x14ac:dyDescent="0.3">
      <c r="M4915" s="34">
        <v>4909.5</v>
      </c>
      <c r="N4915" s="34">
        <v>22.8</v>
      </c>
      <c r="O4915" s="32">
        <f t="shared" si="456"/>
        <v>73.039999999999992</v>
      </c>
      <c r="P4915" s="37">
        <f t="shared" si="461"/>
        <v>87.647999999999982</v>
      </c>
      <c r="Q4915" s="32">
        <f t="shared" si="457"/>
        <v>-18.039999999999992</v>
      </c>
      <c r="R4915" s="32">
        <f t="shared" si="458"/>
        <v>-32.647999999999982</v>
      </c>
      <c r="S4915" s="26">
        <f t="shared" si="459"/>
        <v>0</v>
      </c>
      <c r="T4915" s="26">
        <f t="shared" si="460"/>
        <v>0</v>
      </c>
    </row>
    <row r="4916" spans="13:20" ht="15" x14ac:dyDescent="0.3">
      <c r="M4916" s="34">
        <v>4910.5</v>
      </c>
      <c r="N4916" s="34">
        <v>22.8</v>
      </c>
      <c r="O4916" s="32">
        <f t="shared" si="456"/>
        <v>73.039999999999992</v>
      </c>
      <c r="P4916" s="37">
        <f t="shared" si="461"/>
        <v>87.647999999999982</v>
      </c>
      <c r="Q4916" s="32">
        <f t="shared" si="457"/>
        <v>-18.039999999999992</v>
      </c>
      <c r="R4916" s="32">
        <f t="shared" si="458"/>
        <v>-32.647999999999982</v>
      </c>
      <c r="S4916" s="26">
        <f t="shared" si="459"/>
        <v>0</v>
      </c>
      <c r="T4916" s="26">
        <f t="shared" si="460"/>
        <v>0</v>
      </c>
    </row>
    <row r="4917" spans="13:20" ht="15" x14ac:dyDescent="0.3">
      <c r="M4917" s="34">
        <v>4911.5</v>
      </c>
      <c r="N4917" s="34">
        <v>22.2</v>
      </c>
      <c r="O4917" s="32">
        <f t="shared" si="456"/>
        <v>71.960000000000008</v>
      </c>
      <c r="P4917" s="37">
        <f t="shared" si="461"/>
        <v>86.352000000000004</v>
      </c>
      <c r="Q4917" s="32">
        <f t="shared" si="457"/>
        <v>-16.960000000000008</v>
      </c>
      <c r="R4917" s="32">
        <f t="shared" si="458"/>
        <v>-31.352000000000004</v>
      </c>
      <c r="S4917" s="26">
        <f t="shared" si="459"/>
        <v>0</v>
      </c>
      <c r="T4917" s="26">
        <f t="shared" si="460"/>
        <v>0</v>
      </c>
    </row>
    <row r="4918" spans="13:20" ht="15" x14ac:dyDescent="0.3">
      <c r="M4918" s="34">
        <v>4912.5</v>
      </c>
      <c r="N4918" s="34">
        <v>21.1</v>
      </c>
      <c r="O4918" s="32">
        <f t="shared" si="456"/>
        <v>69.98</v>
      </c>
      <c r="P4918" s="37">
        <f t="shared" si="461"/>
        <v>83.975999999999999</v>
      </c>
      <c r="Q4918" s="32">
        <f t="shared" si="457"/>
        <v>-14.980000000000004</v>
      </c>
      <c r="R4918" s="32">
        <f t="shared" si="458"/>
        <v>-28.975999999999999</v>
      </c>
      <c r="S4918" s="26">
        <f t="shared" si="459"/>
        <v>0</v>
      </c>
      <c r="T4918" s="26">
        <f t="shared" si="460"/>
        <v>0</v>
      </c>
    </row>
    <row r="4919" spans="13:20" ht="15" x14ac:dyDescent="0.3">
      <c r="M4919" s="34">
        <v>4913.5</v>
      </c>
      <c r="N4919" s="34">
        <v>20</v>
      </c>
      <c r="O4919" s="32">
        <f t="shared" si="456"/>
        <v>68</v>
      </c>
      <c r="P4919" s="37">
        <f t="shared" si="461"/>
        <v>81.599999999999994</v>
      </c>
      <c r="Q4919" s="32">
        <f t="shared" si="457"/>
        <v>-13</v>
      </c>
      <c r="R4919" s="32">
        <f t="shared" si="458"/>
        <v>-26.599999999999994</v>
      </c>
      <c r="S4919" s="26">
        <f t="shared" si="459"/>
        <v>0</v>
      </c>
      <c r="T4919" s="26">
        <f t="shared" si="460"/>
        <v>0</v>
      </c>
    </row>
    <row r="4920" spans="13:20" ht="15" x14ac:dyDescent="0.3">
      <c r="M4920" s="34">
        <v>4914.5</v>
      </c>
      <c r="N4920" s="34">
        <v>19.399999999999999</v>
      </c>
      <c r="O4920" s="32">
        <f t="shared" si="456"/>
        <v>66.92</v>
      </c>
      <c r="P4920" s="37">
        <f t="shared" si="461"/>
        <v>80.304000000000002</v>
      </c>
      <c r="Q4920" s="32">
        <f t="shared" si="457"/>
        <v>-11.920000000000002</v>
      </c>
      <c r="R4920" s="32">
        <f t="shared" si="458"/>
        <v>-25.304000000000002</v>
      </c>
      <c r="S4920" s="26">
        <f t="shared" si="459"/>
        <v>0</v>
      </c>
      <c r="T4920" s="26">
        <f t="shared" si="460"/>
        <v>0</v>
      </c>
    </row>
    <row r="4921" spans="13:20" ht="15" x14ac:dyDescent="0.3">
      <c r="M4921" s="34">
        <v>4915.5</v>
      </c>
      <c r="N4921" s="34">
        <v>18.899999999999999</v>
      </c>
      <c r="O4921" s="32">
        <f t="shared" si="456"/>
        <v>66.02</v>
      </c>
      <c r="P4921" s="37">
        <f t="shared" si="461"/>
        <v>79.22399999999999</v>
      </c>
      <c r="Q4921" s="32">
        <f t="shared" si="457"/>
        <v>-11.019999999999996</v>
      </c>
      <c r="R4921" s="32">
        <f t="shared" si="458"/>
        <v>-24.22399999999999</v>
      </c>
      <c r="S4921" s="26">
        <f t="shared" si="459"/>
        <v>0</v>
      </c>
      <c r="T4921" s="26">
        <f t="shared" si="460"/>
        <v>0</v>
      </c>
    </row>
    <row r="4922" spans="13:20" ht="15" x14ac:dyDescent="0.3">
      <c r="M4922" s="34">
        <v>4916.5</v>
      </c>
      <c r="N4922" s="34">
        <v>18.899999999999999</v>
      </c>
      <c r="O4922" s="32">
        <f t="shared" si="456"/>
        <v>66.02</v>
      </c>
      <c r="P4922" s="37">
        <f t="shared" si="461"/>
        <v>79.22399999999999</v>
      </c>
      <c r="Q4922" s="32">
        <f t="shared" si="457"/>
        <v>-11.019999999999996</v>
      </c>
      <c r="R4922" s="32">
        <f t="shared" si="458"/>
        <v>-24.22399999999999</v>
      </c>
      <c r="S4922" s="26">
        <f t="shared" si="459"/>
        <v>0</v>
      </c>
      <c r="T4922" s="26">
        <f t="shared" si="460"/>
        <v>0</v>
      </c>
    </row>
    <row r="4923" spans="13:20" ht="15" x14ac:dyDescent="0.3">
      <c r="M4923" s="34">
        <v>4917.5</v>
      </c>
      <c r="N4923" s="34">
        <v>18.3</v>
      </c>
      <c r="O4923" s="32">
        <f t="shared" si="456"/>
        <v>64.94</v>
      </c>
      <c r="P4923" s="37">
        <f t="shared" si="461"/>
        <v>77.927999999999997</v>
      </c>
      <c r="Q4923" s="32">
        <f t="shared" si="457"/>
        <v>-9.9399999999999977</v>
      </c>
      <c r="R4923" s="32">
        <f t="shared" si="458"/>
        <v>-22.927999999999997</v>
      </c>
      <c r="S4923" s="26">
        <f t="shared" si="459"/>
        <v>0</v>
      </c>
      <c r="T4923" s="26">
        <f t="shared" si="460"/>
        <v>0</v>
      </c>
    </row>
    <row r="4924" spans="13:20" ht="15" x14ac:dyDescent="0.3">
      <c r="M4924" s="34">
        <v>4918.5</v>
      </c>
      <c r="N4924" s="34">
        <v>18.3</v>
      </c>
      <c r="O4924" s="32">
        <f t="shared" si="456"/>
        <v>64.94</v>
      </c>
      <c r="P4924" s="37">
        <f t="shared" si="461"/>
        <v>77.927999999999997</v>
      </c>
      <c r="Q4924" s="32">
        <f t="shared" si="457"/>
        <v>-9.9399999999999977</v>
      </c>
      <c r="R4924" s="32">
        <f t="shared" si="458"/>
        <v>-22.927999999999997</v>
      </c>
      <c r="S4924" s="26">
        <f t="shared" si="459"/>
        <v>0</v>
      </c>
      <c r="T4924" s="26">
        <f t="shared" si="460"/>
        <v>0</v>
      </c>
    </row>
    <row r="4925" spans="13:20" ht="15" x14ac:dyDescent="0.3">
      <c r="M4925" s="34">
        <v>4919.5</v>
      </c>
      <c r="N4925" s="34">
        <v>17.8</v>
      </c>
      <c r="O4925" s="32">
        <f t="shared" si="456"/>
        <v>64.039999999999992</v>
      </c>
      <c r="P4925" s="37">
        <f t="shared" si="461"/>
        <v>76.847999999999985</v>
      </c>
      <c r="Q4925" s="32">
        <f t="shared" si="457"/>
        <v>-9.039999999999992</v>
      </c>
      <c r="R4925" s="32">
        <f t="shared" si="458"/>
        <v>-21.847999999999985</v>
      </c>
      <c r="S4925" s="26">
        <f t="shared" si="459"/>
        <v>0</v>
      </c>
      <c r="T4925" s="26">
        <f t="shared" si="460"/>
        <v>0</v>
      </c>
    </row>
    <row r="4926" spans="13:20" ht="15" x14ac:dyDescent="0.3">
      <c r="M4926" s="34">
        <v>4920.5</v>
      </c>
      <c r="N4926" s="34">
        <v>17.8</v>
      </c>
      <c r="O4926" s="32">
        <f t="shared" si="456"/>
        <v>64.039999999999992</v>
      </c>
      <c r="P4926" s="37">
        <f t="shared" si="461"/>
        <v>76.847999999999985</v>
      </c>
      <c r="Q4926" s="32">
        <f t="shared" si="457"/>
        <v>-9.039999999999992</v>
      </c>
      <c r="R4926" s="32">
        <f t="shared" si="458"/>
        <v>-21.847999999999985</v>
      </c>
      <c r="S4926" s="26">
        <f t="shared" si="459"/>
        <v>0</v>
      </c>
      <c r="T4926" s="26">
        <f t="shared" si="460"/>
        <v>0</v>
      </c>
    </row>
    <row r="4927" spans="13:20" ht="15" x14ac:dyDescent="0.3">
      <c r="M4927" s="34">
        <v>4921.5</v>
      </c>
      <c r="N4927" s="34">
        <v>17.8</v>
      </c>
      <c r="O4927" s="32">
        <f t="shared" si="456"/>
        <v>64.039999999999992</v>
      </c>
      <c r="P4927" s="37">
        <f t="shared" si="461"/>
        <v>76.847999999999985</v>
      </c>
      <c r="Q4927" s="32">
        <f t="shared" si="457"/>
        <v>-9.039999999999992</v>
      </c>
      <c r="R4927" s="32">
        <f t="shared" si="458"/>
        <v>-21.847999999999985</v>
      </c>
      <c r="S4927" s="26">
        <f t="shared" si="459"/>
        <v>0</v>
      </c>
      <c r="T4927" s="26">
        <f t="shared" si="460"/>
        <v>0</v>
      </c>
    </row>
    <row r="4928" spans="13:20" ht="15" x14ac:dyDescent="0.3">
      <c r="M4928" s="34">
        <v>4922.5</v>
      </c>
      <c r="N4928" s="34">
        <v>18.3</v>
      </c>
      <c r="O4928" s="32">
        <f t="shared" si="456"/>
        <v>64.94</v>
      </c>
      <c r="P4928" s="37">
        <f t="shared" si="461"/>
        <v>77.927999999999997</v>
      </c>
      <c r="Q4928" s="32">
        <f t="shared" si="457"/>
        <v>-9.9399999999999977</v>
      </c>
      <c r="R4928" s="32">
        <f t="shared" si="458"/>
        <v>-22.927999999999997</v>
      </c>
      <c r="S4928" s="26">
        <f t="shared" si="459"/>
        <v>0</v>
      </c>
      <c r="T4928" s="26">
        <f t="shared" si="460"/>
        <v>0</v>
      </c>
    </row>
    <row r="4929" spans="13:20" ht="15" x14ac:dyDescent="0.3">
      <c r="M4929" s="34">
        <v>4923.5</v>
      </c>
      <c r="N4929" s="34">
        <v>17.8</v>
      </c>
      <c r="O4929" s="32">
        <f t="shared" si="456"/>
        <v>64.039999999999992</v>
      </c>
      <c r="P4929" s="37">
        <f t="shared" si="461"/>
        <v>76.847999999999985</v>
      </c>
      <c r="Q4929" s="32">
        <f t="shared" si="457"/>
        <v>-9.039999999999992</v>
      </c>
      <c r="R4929" s="32">
        <f t="shared" si="458"/>
        <v>-21.847999999999985</v>
      </c>
      <c r="S4929" s="26">
        <f t="shared" si="459"/>
        <v>0</v>
      </c>
      <c r="T4929" s="26">
        <f t="shared" si="460"/>
        <v>0</v>
      </c>
    </row>
    <row r="4930" spans="13:20" ht="15" x14ac:dyDescent="0.3">
      <c r="M4930" s="34">
        <v>4924.5</v>
      </c>
      <c r="N4930" s="34">
        <v>17.2</v>
      </c>
      <c r="O4930" s="32">
        <f t="shared" si="456"/>
        <v>62.96</v>
      </c>
      <c r="P4930" s="37">
        <f t="shared" si="461"/>
        <v>75.551999999999992</v>
      </c>
      <c r="Q4930" s="32">
        <f t="shared" si="457"/>
        <v>-7.9600000000000009</v>
      </c>
      <c r="R4930" s="32">
        <f t="shared" si="458"/>
        <v>-20.551999999999992</v>
      </c>
      <c r="S4930" s="26">
        <f t="shared" si="459"/>
        <v>0</v>
      </c>
      <c r="T4930" s="26">
        <f t="shared" si="460"/>
        <v>0</v>
      </c>
    </row>
    <row r="4931" spans="13:20" ht="15" x14ac:dyDescent="0.3">
      <c r="M4931" s="34">
        <v>4925.5</v>
      </c>
      <c r="N4931" s="34">
        <v>17.8</v>
      </c>
      <c r="O4931" s="32">
        <f t="shared" si="456"/>
        <v>64.039999999999992</v>
      </c>
      <c r="P4931" s="37">
        <f t="shared" si="461"/>
        <v>76.847999999999985</v>
      </c>
      <c r="Q4931" s="32">
        <f t="shared" si="457"/>
        <v>-9.039999999999992</v>
      </c>
      <c r="R4931" s="32">
        <f t="shared" si="458"/>
        <v>-21.847999999999985</v>
      </c>
      <c r="S4931" s="26">
        <f t="shared" si="459"/>
        <v>0</v>
      </c>
      <c r="T4931" s="26">
        <f t="shared" si="460"/>
        <v>0</v>
      </c>
    </row>
    <row r="4932" spans="13:20" ht="15" x14ac:dyDescent="0.3">
      <c r="M4932" s="34">
        <v>4926.5</v>
      </c>
      <c r="N4932" s="34">
        <v>18.899999999999999</v>
      </c>
      <c r="O4932" s="32">
        <f t="shared" si="456"/>
        <v>66.02</v>
      </c>
      <c r="P4932" s="37">
        <f t="shared" si="461"/>
        <v>79.22399999999999</v>
      </c>
      <c r="Q4932" s="32">
        <f t="shared" si="457"/>
        <v>-11.019999999999996</v>
      </c>
      <c r="R4932" s="32">
        <f t="shared" si="458"/>
        <v>-24.22399999999999</v>
      </c>
      <c r="S4932" s="26">
        <f t="shared" si="459"/>
        <v>0</v>
      </c>
      <c r="T4932" s="26">
        <f t="shared" si="460"/>
        <v>0</v>
      </c>
    </row>
    <row r="4933" spans="13:20" ht="15" x14ac:dyDescent="0.3">
      <c r="M4933" s="34">
        <v>4927.5</v>
      </c>
      <c r="N4933" s="34">
        <v>20</v>
      </c>
      <c r="O4933" s="32">
        <f t="shared" si="456"/>
        <v>68</v>
      </c>
      <c r="P4933" s="37">
        <f t="shared" si="461"/>
        <v>81.599999999999994</v>
      </c>
      <c r="Q4933" s="32">
        <f t="shared" si="457"/>
        <v>-13</v>
      </c>
      <c r="R4933" s="32">
        <f t="shared" si="458"/>
        <v>-26.599999999999994</v>
      </c>
      <c r="S4933" s="26">
        <f t="shared" si="459"/>
        <v>0</v>
      </c>
      <c r="T4933" s="26">
        <f t="shared" si="460"/>
        <v>0</v>
      </c>
    </row>
    <row r="4934" spans="13:20" ht="15" x14ac:dyDescent="0.3">
      <c r="M4934" s="34">
        <v>4928.5</v>
      </c>
      <c r="N4934" s="34">
        <v>21.7</v>
      </c>
      <c r="O4934" s="32">
        <f t="shared" ref="O4934:O4997" si="462">CONVERT(N4934,"C","F")</f>
        <v>71.06</v>
      </c>
      <c r="P4934" s="37">
        <f t="shared" si="461"/>
        <v>85.272000000000006</v>
      </c>
      <c r="Q4934" s="32">
        <f t="shared" ref="Q4934:Q4997" si="463">$L$3-O4934</f>
        <v>-16.060000000000002</v>
      </c>
      <c r="R4934" s="32">
        <f t="shared" ref="R4934:R4997" si="464">$L$3-P4934</f>
        <v>-30.272000000000006</v>
      </c>
      <c r="S4934" s="26">
        <f t="shared" ref="S4934:S4997" si="465">IF(O4934&lt;=$L$3, 1, 0)</f>
        <v>0</v>
      </c>
      <c r="T4934" s="26">
        <f t="shared" ref="T4934:T4997" si="466">IF(P4934&lt;=$L$3, 1, 0)</f>
        <v>0</v>
      </c>
    </row>
    <row r="4935" spans="13:20" ht="15" x14ac:dyDescent="0.3">
      <c r="M4935" s="34">
        <v>4929.5</v>
      </c>
      <c r="N4935" s="34">
        <v>22.8</v>
      </c>
      <c r="O4935" s="32">
        <f t="shared" si="462"/>
        <v>73.039999999999992</v>
      </c>
      <c r="P4935" s="37">
        <f t="shared" ref="P4935:P4998" si="467">O4935*1.2</f>
        <v>87.647999999999982</v>
      </c>
      <c r="Q4935" s="32">
        <f t="shared" si="463"/>
        <v>-18.039999999999992</v>
      </c>
      <c r="R4935" s="32">
        <f t="shared" si="464"/>
        <v>-32.647999999999982</v>
      </c>
      <c r="S4935" s="26">
        <f t="shared" si="465"/>
        <v>0</v>
      </c>
      <c r="T4935" s="26">
        <f t="shared" si="466"/>
        <v>0</v>
      </c>
    </row>
    <row r="4936" spans="13:20" ht="15" x14ac:dyDescent="0.3">
      <c r="M4936" s="34">
        <v>4930.5</v>
      </c>
      <c r="N4936" s="34">
        <v>23.3</v>
      </c>
      <c r="O4936" s="32">
        <f t="shared" si="462"/>
        <v>73.94</v>
      </c>
      <c r="P4936" s="37">
        <f t="shared" si="467"/>
        <v>88.727999999999994</v>
      </c>
      <c r="Q4936" s="32">
        <f t="shared" si="463"/>
        <v>-18.939999999999998</v>
      </c>
      <c r="R4936" s="32">
        <f t="shared" si="464"/>
        <v>-33.727999999999994</v>
      </c>
      <c r="S4936" s="26">
        <f t="shared" si="465"/>
        <v>0</v>
      </c>
      <c r="T4936" s="26">
        <f t="shared" si="466"/>
        <v>0</v>
      </c>
    </row>
    <row r="4937" spans="13:20" ht="15" x14ac:dyDescent="0.3">
      <c r="M4937" s="34">
        <v>4931.5</v>
      </c>
      <c r="N4937" s="34">
        <v>23.9</v>
      </c>
      <c r="O4937" s="32">
        <f t="shared" si="462"/>
        <v>75.02</v>
      </c>
      <c r="P4937" s="37">
        <f t="shared" si="467"/>
        <v>90.023999999999987</v>
      </c>
      <c r="Q4937" s="32">
        <f t="shared" si="463"/>
        <v>-20.019999999999996</v>
      </c>
      <c r="R4937" s="32">
        <f t="shared" si="464"/>
        <v>-35.023999999999987</v>
      </c>
      <c r="S4937" s="26">
        <f t="shared" si="465"/>
        <v>0</v>
      </c>
      <c r="T4937" s="26">
        <f t="shared" si="466"/>
        <v>0</v>
      </c>
    </row>
    <row r="4938" spans="13:20" ht="15" x14ac:dyDescent="0.3">
      <c r="M4938" s="34">
        <v>4932.5</v>
      </c>
      <c r="N4938" s="34">
        <v>23.3</v>
      </c>
      <c r="O4938" s="32">
        <f t="shared" si="462"/>
        <v>73.94</v>
      </c>
      <c r="P4938" s="37">
        <f t="shared" si="467"/>
        <v>88.727999999999994</v>
      </c>
      <c r="Q4938" s="32">
        <f t="shared" si="463"/>
        <v>-18.939999999999998</v>
      </c>
      <c r="R4938" s="32">
        <f t="shared" si="464"/>
        <v>-33.727999999999994</v>
      </c>
      <c r="S4938" s="26">
        <f t="shared" si="465"/>
        <v>0</v>
      </c>
      <c r="T4938" s="26">
        <f t="shared" si="466"/>
        <v>0</v>
      </c>
    </row>
    <row r="4939" spans="13:20" ht="15" x14ac:dyDescent="0.3">
      <c r="M4939" s="34">
        <v>4933.5</v>
      </c>
      <c r="N4939" s="34">
        <v>24.4</v>
      </c>
      <c r="O4939" s="32">
        <f t="shared" si="462"/>
        <v>75.92</v>
      </c>
      <c r="P4939" s="37">
        <f t="shared" si="467"/>
        <v>91.103999999999999</v>
      </c>
      <c r="Q4939" s="32">
        <f t="shared" si="463"/>
        <v>-20.92</v>
      </c>
      <c r="R4939" s="32">
        <f t="shared" si="464"/>
        <v>-36.103999999999999</v>
      </c>
      <c r="S4939" s="26">
        <f t="shared" si="465"/>
        <v>0</v>
      </c>
      <c r="T4939" s="26">
        <f t="shared" si="466"/>
        <v>0</v>
      </c>
    </row>
    <row r="4940" spans="13:20" ht="15" x14ac:dyDescent="0.3">
      <c r="M4940" s="34">
        <v>4934.5</v>
      </c>
      <c r="N4940" s="34">
        <v>22.2</v>
      </c>
      <c r="O4940" s="32">
        <f t="shared" si="462"/>
        <v>71.960000000000008</v>
      </c>
      <c r="P4940" s="37">
        <f t="shared" si="467"/>
        <v>86.352000000000004</v>
      </c>
      <c r="Q4940" s="32">
        <f t="shared" si="463"/>
        <v>-16.960000000000008</v>
      </c>
      <c r="R4940" s="32">
        <f t="shared" si="464"/>
        <v>-31.352000000000004</v>
      </c>
      <c r="S4940" s="26">
        <f t="shared" si="465"/>
        <v>0</v>
      </c>
      <c r="T4940" s="26">
        <f t="shared" si="466"/>
        <v>0</v>
      </c>
    </row>
    <row r="4941" spans="13:20" ht="15" x14ac:dyDescent="0.3">
      <c r="M4941" s="34">
        <v>4935.5</v>
      </c>
      <c r="N4941" s="34">
        <v>25.6</v>
      </c>
      <c r="O4941" s="32">
        <f t="shared" si="462"/>
        <v>78.080000000000013</v>
      </c>
      <c r="P4941" s="37">
        <f t="shared" si="467"/>
        <v>93.696000000000012</v>
      </c>
      <c r="Q4941" s="32">
        <f t="shared" si="463"/>
        <v>-23.080000000000013</v>
      </c>
      <c r="R4941" s="32">
        <f t="shared" si="464"/>
        <v>-38.696000000000012</v>
      </c>
      <c r="S4941" s="26">
        <f t="shared" si="465"/>
        <v>0</v>
      </c>
      <c r="T4941" s="26">
        <f t="shared" si="466"/>
        <v>0</v>
      </c>
    </row>
    <row r="4942" spans="13:20" ht="15" x14ac:dyDescent="0.3">
      <c r="M4942" s="34">
        <v>4936.5</v>
      </c>
      <c r="N4942" s="34">
        <v>25.6</v>
      </c>
      <c r="O4942" s="32">
        <f t="shared" si="462"/>
        <v>78.080000000000013</v>
      </c>
      <c r="P4942" s="37">
        <f t="shared" si="467"/>
        <v>93.696000000000012</v>
      </c>
      <c r="Q4942" s="32">
        <f t="shared" si="463"/>
        <v>-23.080000000000013</v>
      </c>
      <c r="R4942" s="32">
        <f t="shared" si="464"/>
        <v>-38.696000000000012</v>
      </c>
      <c r="S4942" s="26">
        <f t="shared" si="465"/>
        <v>0</v>
      </c>
      <c r="T4942" s="26">
        <f t="shared" si="466"/>
        <v>0</v>
      </c>
    </row>
    <row r="4943" spans="13:20" ht="15" x14ac:dyDescent="0.3">
      <c r="M4943" s="34">
        <v>4937.5</v>
      </c>
      <c r="N4943" s="34">
        <v>23.9</v>
      </c>
      <c r="O4943" s="32">
        <f t="shared" si="462"/>
        <v>75.02</v>
      </c>
      <c r="P4943" s="37">
        <f t="shared" si="467"/>
        <v>90.023999999999987</v>
      </c>
      <c r="Q4943" s="32">
        <f t="shared" si="463"/>
        <v>-20.019999999999996</v>
      </c>
      <c r="R4943" s="32">
        <f t="shared" si="464"/>
        <v>-35.023999999999987</v>
      </c>
      <c r="S4943" s="26">
        <f t="shared" si="465"/>
        <v>0</v>
      </c>
      <c r="T4943" s="26">
        <f t="shared" si="466"/>
        <v>0</v>
      </c>
    </row>
    <row r="4944" spans="13:20" ht="15" x14ac:dyDescent="0.3">
      <c r="M4944" s="34">
        <v>4938.5</v>
      </c>
      <c r="N4944" s="34">
        <v>23.3</v>
      </c>
      <c r="O4944" s="32">
        <f t="shared" si="462"/>
        <v>73.94</v>
      </c>
      <c r="P4944" s="37">
        <f t="shared" si="467"/>
        <v>88.727999999999994</v>
      </c>
      <c r="Q4944" s="32">
        <f t="shared" si="463"/>
        <v>-18.939999999999998</v>
      </c>
      <c r="R4944" s="32">
        <f t="shared" si="464"/>
        <v>-33.727999999999994</v>
      </c>
      <c r="S4944" s="26">
        <f t="shared" si="465"/>
        <v>0</v>
      </c>
      <c r="T4944" s="26">
        <f t="shared" si="466"/>
        <v>0</v>
      </c>
    </row>
    <row r="4945" spans="13:20" ht="15" x14ac:dyDescent="0.3">
      <c r="M4945" s="34">
        <v>4939.5</v>
      </c>
      <c r="N4945" s="34">
        <v>21.7</v>
      </c>
      <c r="O4945" s="32">
        <f t="shared" si="462"/>
        <v>71.06</v>
      </c>
      <c r="P4945" s="37">
        <f t="shared" si="467"/>
        <v>85.272000000000006</v>
      </c>
      <c r="Q4945" s="32">
        <f t="shared" si="463"/>
        <v>-16.060000000000002</v>
      </c>
      <c r="R4945" s="32">
        <f t="shared" si="464"/>
        <v>-30.272000000000006</v>
      </c>
      <c r="S4945" s="26">
        <f t="shared" si="465"/>
        <v>0</v>
      </c>
      <c r="T4945" s="26">
        <f t="shared" si="466"/>
        <v>0</v>
      </c>
    </row>
    <row r="4946" spans="13:20" ht="15" x14ac:dyDescent="0.3">
      <c r="M4946" s="34">
        <v>4940.5</v>
      </c>
      <c r="N4946" s="34">
        <v>20.6</v>
      </c>
      <c r="O4946" s="32">
        <f t="shared" si="462"/>
        <v>69.080000000000013</v>
      </c>
      <c r="P4946" s="37">
        <f t="shared" si="467"/>
        <v>82.896000000000015</v>
      </c>
      <c r="Q4946" s="32">
        <f t="shared" si="463"/>
        <v>-14.080000000000013</v>
      </c>
      <c r="R4946" s="32">
        <f t="shared" si="464"/>
        <v>-27.896000000000015</v>
      </c>
      <c r="S4946" s="26">
        <f t="shared" si="465"/>
        <v>0</v>
      </c>
      <c r="T4946" s="26">
        <f t="shared" si="466"/>
        <v>0</v>
      </c>
    </row>
    <row r="4947" spans="13:20" ht="15" x14ac:dyDescent="0.3">
      <c r="M4947" s="34">
        <v>4941.5</v>
      </c>
      <c r="N4947" s="34">
        <v>20</v>
      </c>
      <c r="O4947" s="32">
        <f t="shared" si="462"/>
        <v>68</v>
      </c>
      <c r="P4947" s="37">
        <f t="shared" si="467"/>
        <v>81.599999999999994</v>
      </c>
      <c r="Q4947" s="32">
        <f t="shared" si="463"/>
        <v>-13</v>
      </c>
      <c r="R4947" s="32">
        <f t="shared" si="464"/>
        <v>-26.599999999999994</v>
      </c>
      <c r="S4947" s="26">
        <f t="shared" si="465"/>
        <v>0</v>
      </c>
      <c r="T4947" s="26">
        <f t="shared" si="466"/>
        <v>0</v>
      </c>
    </row>
    <row r="4948" spans="13:20" ht="15" x14ac:dyDescent="0.3">
      <c r="M4948" s="34">
        <v>4942.5</v>
      </c>
      <c r="N4948" s="34">
        <v>20</v>
      </c>
      <c r="O4948" s="32">
        <f t="shared" si="462"/>
        <v>68</v>
      </c>
      <c r="P4948" s="37">
        <f t="shared" si="467"/>
        <v>81.599999999999994</v>
      </c>
      <c r="Q4948" s="32">
        <f t="shared" si="463"/>
        <v>-13</v>
      </c>
      <c r="R4948" s="32">
        <f t="shared" si="464"/>
        <v>-26.599999999999994</v>
      </c>
      <c r="S4948" s="26">
        <f t="shared" si="465"/>
        <v>0</v>
      </c>
      <c r="T4948" s="26">
        <f t="shared" si="466"/>
        <v>0</v>
      </c>
    </row>
    <row r="4949" spans="13:20" ht="15" x14ac:dyDescent="0.3">
      <c r="M4949" s="34">
        <v>4943.5</v>
      </c>
      <c r="N4949" s="34">
        <v>18.899999999999999</v>
      </c>
      <c r="O4949" s="32">
        <f t="shared" si="462"/>
        <v>66.02</v>
      </c>
      <c r="P4949" s="37">
        <f t="shared" si="467"/>
        <v>79.22399999999999</v>
      </c>
      <c r="Q4949" s="32">
        <f t="shared" si="463"/>
        <v>-11.019999999999996</v>
      </c>
      <c r="R4949" s="32">
        <f t="shared" si="464"/>
        <v>-24.22399999999999</v>
      </c>
      <c r="S4949" s="26">
        <f t="shared" si="465"/>
        <v>0</v>
      </c>
      <c r="T4949" s="26">
        <f t="shared" si="466"/>
        <v>0</v>
      </c>
    </row>
    <row r="4950" spans="13:20" ht="15" x14ac:dyDescent="0.3">
      <c r="M4950" s="34">
        <v>4944.5</v>
      </c>
      <c r="N4950" s="34">
        <v>18.899999999999999</v>
      </c>
      <c r="O4950" s="32">
        <f t="shared" si="462"/>
        <v>66.02</v>
      </c>
      <c r="P4950" s="37">
        <f t="shared" si="467"/>
        <v>79.22399999999999</v>
      </c>
      <c r="Q4950" s="32">
        <f t="shared" si="463"/>
        <v>-11.019999999999996</v>
      </c>
      <c r="R4950" s="32">
        <f t="shared" si="464"/>
        <v>-24.22399999999999</v>
      </c>
      <c r="S4950" s="26">
        <f t="shared" si="465"/>
        <v>0</v>
      </c>
      <c r="T4950" s="26">
        <f t="shared" si="466"/>
        <v>0</v>
      </c>
    </row>
    <row r="4951" spans="13:20" ht="15" x14ac:dyDescent="0.3">
      <c r="M4951" s="34">
        <v>4945.5</v>
      </c>
      <c r="N4951" s="34">
        <v>18.899999999999999</v>
      </c>
      <c r="O4951" s="32">
        <f t="shared" si="462"/>
        <v>66.02</v>
      </c>
      <c r="P4951" s="37">
        <f t="shared" si="467"/>
        <v>79.22399999999999</v>
      </c>
      <c r="Q4951" s="32">
        <f t="shared" si="463"/>
        <v>-11.019999999999996</v>
      </c>
      <c r="R4951" s="32">
        <f t="shared" si="464"/>
        <v>-24.22399999999999</v>
      </c>
      <c r="S4951" s="26">
        <f t="shared" si="465"/>
        <v>0</v>
      </c>
      <c r="T4951" s="26">
        <f t="shared" si="466"/>
        <v>0</v>
      </c>
    </row>
    <row r="4952" spans="13:20" ht="15" x14ac:dyDescent="0.3">
      <c r="M4952" s="34">
        <v>4946.5</v>
      </c>
      <c r="N4952" s="34">
        <v>18.899999999999999</v>
      </c>
      <c r="O4952" s="32">
        <f t="shared" si="462"/>
        <v>66.02</v>
      </c>
      <c r="P4952" s="37">
        <f t="shared" si="467"/>
        <v>79.22399999999999</v>
      </c>
      <c r="Q4952" s="32">
        <f t="shared" si="463"/>
        <v>-11.019999999999996</v>
      </c>
      <c r="R4952" s="32">
        <f t="shared" si="464"/>
        <v>-24.22399999999999</v>
      </c>
      <c r="S4952" s="26">
        <f t="shared" si="465"/>
        <v>0</v>
      </c>
      <c r="T4952" s="26">
        <f t="shared" si="466"/>
        <v>0</v>
      </c>
    </row>
    <row r="4953" spans="13:20" ht="15" x14ac:dyDescent="0.3">
      <c r="M4953" s="34">
        <v>4947.5</v>
      </c>
      <c r="N4953" s="34">
        <v>18.3</v>
      </c>
      <c r="O4953" s="32">
        <f t="shared" si="462"/>
        <v>64.94</v>
      </c>
      <c r="P4953" s="37">
        <f t="shared" si="467"/>
        <v>77.927999999999997</v>
      </c>
      <c r="Q4953" s="32">
        <f t="shared" si="463"/>
        <v>-9.9399999999999977</v>
      </c>
      <c r="R4953" s="32">
        <f t="shared" si="464"/>
        <v>-22.927999999999997</v>
      </c>
      <c r="S4953" s="26">
        <f t="shared" si="465"/>
        <v>0</v>
      </c>
      <c r="T4953" s="26">
        <f t="shared" si="466"/>
        <v>0</v>
      </c>
    </row>
    <row r="4954" spans="13:20" ht="15" x14ac:dyDescent="0.3">
      <c r="M4954" s="34">
        <v>4948.5</v>
      </c>
      <c r="N4954" s="34">
        <v>18.3</v>
      </c>
      <c r="O4954" s="32">
        <f t="shared" si="462"/>
        <v>64.94</v>
      </c>
      <c r="P4954" s="37">
        <f t="shared" si="467"/>
        <v>77.927999999999997</v>
      </c>
      <c r="Q4954" s="32">
        <f t="shared" si="463"/>
        <v>-9.9399999999999977</v>
      </c>
      <c r="R4954" s="32">
        <f t="shared" si="464"/>
        <v>-22.927999999999997</v>
      </c>
      <c r="S4954" s="26">
        <f t="shared" si="465"/>
        <v>0</v>
      </c>
      <c r="T4954" s="26">
        <f t="shared" si="466"/>
        <v>0</v>
      </c>
    </row>
    <row r="4955" spans="13:20" ht="15" x14ac:dyDescent="0.3">
      <c r="M4955" s="34">
        <v>4949.5</v>
      </c>
      <c r="N4955" s="34">
        <v>18.899999999999999</v>
      </c>
      <c r="O4955" s="32">
        <f t="shared" si="462"/>
        <v>66.02</v>
      </c>
      <c r="P4955" s="37">
        <f t="shared" si="467"/>
        <v>79.22399999999999</v>
      </c>
      <c r="Q4955" s="32">
        <f t="shared" si="463"/>
        <v>-11.019999999999996</v>
      </c>
      <c r="R4955" s="32">
        <f t="shared" si="464"/>
        <v>-24.22399999999999</v>
      </c>
      <c r="S4955" s="26">
        <f t="shared" si="465"/>
        <v>0</v>
      </c>
      <c r="T4955" s="26">
        <f t="shared" si="466"/>
        <v>0</v>
      </c>
    </row>
    <row r="4956" spans="13:20" ht="15" x14ac:dyDescent="0.3">
      <c r="M4956" s="34">
        <v>4950.5</v>
      </c>
      <c r="N4956" s="34">
        <v>20</v>
      </c>
      <c r="O4956" s="32">
        <f t="shared" si="462"/>
        <v>68</v>
      </c>
      <c r="P4956" s="37">
        <f t="shared" si="467"/>
        <v>81.599999999999994</v>
      </c>
      <c r="Q4956" s="32">
        <f t="shared" si="463"/>
        <v>-13</v>
      </c>
      <c r="R4956" s="32">
        <f t="shared" si="464"/>
        <v>-26.599999999999994</v>
      </c>
      <c r="S4956" s="26">
        <f t="shared" si="465"/>
        <v>0</v>
      </c>
      <c r="T4956" s="26">
        <f t="shared" si="466"/>
        <v>0</v>
      </c>
    </row>
    <row r="4957" spans="13:20" ht="15" x14ac:dyDescent="0.3">
      <c r="M4957" s="34">
        <v>4951.5</v>
      </c>
      <c r="N4957" s="34">
        <v>22.8</v>
      </c>
      <c r="O4957" s="32">
        <f t="shared" si="462"/>
        <v>73.039999999999992</v>
      </c>
      <c r="P4957" s="37">
        <f t="shared" si="467"/>
        <v>87.647999999999982</v>
      </c>
      <c r="Q4957" s="32">
        <f t="shared" si="463"/>
        <v>-18.039999999999992</v>
      </c>
      <c r="R4957" s="32">
        <f t="shared" si="464"/>
        <v>-32.647999999999982</v>
      </c>
      <c r="S4957" s="26">
        <f t="shared" si="465"/>
        <v>0</v>
      </c>
      <c r="T4957" s="26">
        <f t="shared" si="466"/>
        <v>0</v>
      </c>
    </row>
    <row r="4958" spans="13:20" ht="15" x14ac:dyDescent="0.3">
      <c r="M4958" s="34">
        <v>4952.5</v>
      </c>
      <c r="N4958" s="34">
        <v>23.9</v>
      </c>
      <c r="O4958" s="32">
        <f t="shared" si="462"/>
        <v>75.02</v>
      </c>
      <c r="P4958" s="37">
        <f t="shared" si="467"/>
        <v>90.023999999999987</v>
      </c>
      <c r="Q4958" s="32">
        <f t="shared" si="463"/>
        <v>-20.019999999999996</v>
      </c>
      <c r="R4958" s="32">
        <f t="shared" si="464"/>
        <v>-35.023999999999987</v>
      </c>
      <c r="S4958" s="26">
        <f t="shared" si="465"/>
        <v>0</v>
      </c>
      <c r="T4958" s="26">
        <f t="shared" si="466"/>
        <v>0</v>
      </c>
    </row>
    <row r="4959" spans="13:20" ht="15" x14ac:dyDescent="0.3">
      <c r="M4959" s="34">
        <v>4953.5</v>
      </c>
      <c r="N4959" s="34">
        <v>24.4</v>
      </c>
      <c r="O4959" s="32">
        <f t="shared" si="462"/>
        <v>75.92</v>
      </c>
      <c r="P4959" s="37">
        <f t="shared" si="467"/>
        <v>91.103999999999999</v>
      </c>
      <c r="Q4959" s="32">
        <f t="shared" si="463"/>
        <v>-20.92</v>
      </c>
      <c r="R4959" s="32">
        <f t="shared" si="464"/>
        <v>-36.103999999999999</v>
      </c>
      <c r="S4959" s="26">
        <f t="shared" si="465"/>
        <v>0</v>
      </c>
      <c r="T4959" s="26">
        <f t="shared" si="466"/>
        <v>0</v>
      </c>
    </row>
    <row r="4960" spans="13:20" ht="15" x14ac:dyDescent="0.3">
      <c r="M4960" s="34">
        <v>4954.5</v>
      </c>
      <c r="N4960" s="34">
        <v>25.6</v>
      </c>
      <c r="O4960" s="32">
        <f t="shared" si="462"/>
        <v>78.080000000000013</v>
      </c>
      <c r="P4960" s="37">
        <f t="shared" si="467"/>
        <v>93.696000000000012</v>
      </c>
      <c r="Q4960" s="32">
        <f t="shared" si="463"/>
        <v>-23.080000000000013</v>
      </c>
      <c r="R4960" s="32">
        <f t="shared" si="464"/>
        <v>-38.696000000000012</v>
      </c>
      <c r="S4960" s="26">
        <f t="shared" si="465"/>
        <v>0</v>
      </c>
      <c r="T4960" s="26">
        <f t="shared" si="466"/>
        <v>0</v>
      </c>
    </row>
    <row r="4961" spans="13:20" ht="15" x14ac:dyDescent="0.3">
      <c r="M4961" s="34">
        <v>4955.5</v>
      </c>
      <c r="N4961" s="34">
        <v>25</v>
      </c>
      <c r="O4961" s="32">
        <f t="shared" si="462"/>
        <v>77</v>
      </c>
      <c r="P4961" s="37">
        <f t="shared" si="467"/>
        <v>92.399999999999991</v>
      </c>
      <c r="Q4961" s="32">
        <f t="shared" si="463"/>
        <v>-22</v>
      </c>
      <c r="R4961" s="32">
        <f t="shared" si="464"/>
        <v>-37.399999999999991</v>
      </c>
      <c r="S4961" s="26">
        <f t="shared" si="465"/>
        <v>0</v>
      </c>
      <c r="T4961" s="26">
        <f t="shared" si="466"/>
        <v>0</v>
      </c>
    </row>
    <row r="4962" spans="13:20" ht="15" x14ac:dyDescent="0.3">
      <c r="M4962" s="34">
        <v>4956.5</v>
      </c>
      <c r="N4962" s="34">
        <v>26.1</v>
      </c>
      <c r="O4962" s="32">
        <f t="shared" si="462"/>
        <v>78.98</v>
      </c>
      <c r="P4962" s="37">
        <f t="shared" si="467"/>
        <v>94.775999999999996</v>
      </c>
      <c r="Q4962" s="32">
        <f t="shared" si="463"/>
        <v>-23.980000000000004</v>
      </c>
      <c r="R4962" s="32">
        <f t="shared" si="464"/>
        <v>-39.775999999999996</v>
      </c>
      <c r="S4962" s="26">
        <f t="shared" si="465"/>
        <v>0</v>
      </c>
      <c r="T4962" s="26">
        <f t="shared" si="466"/>
        <v>0</v>
      </c>
    </row>
    <row r="4963" spans="13:20" ht="15" x14ac:dyDescent="0.3">
      <c r="M4963" s="34">
        <v>4957.5</v>
      </c>
      <c r="N4963" s="34">
        <v>27.8</v>
      </c>
      <c r="O4963" s="32">
        <f t="shared" si="462"/>
        <v>82.039999999999992</v>
      </c>
      <c r="P4963" s="37">
        <f t="shared" si="467"/>
        <v>98.447999999999993</v>
      </c>
      <c r="Q4963" s="32">
        <f t="shared" si="463"/>
        <v>-27.039999999999992</v>
      </c>
      <c r="R4963" s="32">
        <f t="shared" si="464"/>
        <v>-43.447999999999993</v>
      </c>
      <c r="S4963" s="26">
        <f t="shared" si="465"/>
        <v>0</v>
      </c>
      <c r="T4963" s="26">
        <f t="shared" si="466"/>
        <v>0</v>
      </c>
    </row>
    <row r="4964" spans="13:20" ht="15" x14ac:dyDescent="0.3">
      <c r="M4964" s="34">
        <v>4958.5</v>
      </c>
      <c r="N4964" s="34">
        <v>28.3</v>
      </c>
      <c r="O4964" s="32">
        <f t="shared" si="462"/>
        <v>82.94</v>
      </c>
      <c r="P4964" s="37">
        <f t="shared" si="467"/>
        <v>99.527999999999992</v>
      </c>
      <c r="Q4964" s="32">
        <f t="shared" si="463"/>
        <v>-27.939999999999998</v>
      </c>
      <c r="R4964" s="32">
        <f t="shared" si="464"/>
        <v>-44.527999999999992</v>
      </c>
      <c r="S4964" s="26">
        <f t="shared" si="465"/>
        <v>0</v>
      </c>
      <c r="T4964" s="26">
        <f t="shared" si="466"/>
        <v>0</v>
      </c>
    </row>
    <row r="4965" spans="13:20" ht="15" x14ac:dyDescent="0.3">
      <c r="M4965" s="34">
        <v>4959.5</v>
      </c>
      <c r="N4965" s="34">
        <v>26.7</v>
      </c>
      <c r="O4965" s="32">
        <f t="shared" si="462"/>
        <v>80.06</v>
      </c>
      <c r="P4965" s="37">
        <f t="shared" si="467"/>
        <v>96.072000000000003</v>
      </c>
      <c r="Q4965" s="32">
        <f t="shared" si="463"/>
        <v>-25.060000000000002</v>
      </c>
      <c r="R4965" s="32">
        <f t="shared" si="464"/>
        <v>-41.072000000000003</v>
      </c>
      <c r="S4965" s="26">
        <f t="shared" si="465"/>
        <v>0</v>
      </c>
      <c r="T4965" s="26">
        <f t="shared" si="466"/>
        <v>0</v>
      </c>
    </row>
    <row r="4966" spans="13:20" ht="15" x14ac:dyDescent="0.3">
      <c r="M4966" s="34">
        <v>4960.5</v>
      </c>
      <c r="N4966" s="34">
        <v>25.6</v>
      </c>
      <c r="O4966" s="32">
        <f t="shared" si="462"/>
        <v>78.080000000000013</v>
      </c>
      <c r="P4966" s="37">
        <f t="shared" si="467"/>
        <v>93.696000000000012</v>
      </c>
      <c r="Q4966" s="32">
        <f t="shared" si="463"/>
        <v>-23.080000000000013</v>
      </c>
      <c r="R4966" s="32">
        <f t="shared" si="464"/>
        <v>-38.696000000000012</v>
      </c>
      <c r="S4966" s="26">
        <f t="shared" si="465"/>
        <v>0</v>
      </c>
      <c r="T4966" s="26">
        <f t="shared" si="466"/>
        <v>0</v>
      </c>
    </row>
    <row r="4967" spans="13:20" ht="15" x14ac:dyDescent="0.3">
      <c r="M4967" s="34">
        <v>4961.5</v>
      </c>
      <c r="N4967" s="34">
        <v>24.4</v>
      </c>
      <c r="O4967" s="32">
        <f t="shared" si="462"/>
        <v>75.92</v>
      </c>
      <c r="P4967" s="37">
        <f t="shared" si="467"/>
        <v>91.103999999999999</v>
      </c>
      <c r="Q4967" s="32">
        <f t="shared" si="463"/>
        <v>-20.92</v>
      </c>
      <c r="R4967" s="32">
        <f t="shared" si="464"/>
        <v>-36.103999999999999</v>
      </c>
      <c r="S4967" s="26">
        <f t="shared" si="465"/>
        <v>0</v>
      </c>
      <c r="T4967" s="26">
        <f t="shared" si="466"/>
        <v>0</v>
      </c>
    </row>
    <row r="4968" spans="13:20" ht="15" x14ac:dyDescent="0.3">
      <c r="M4968" s="34">
        <v>4962.5</v>
      </c>
      <c r="N4968" s="34">
        <v>23.9</v>
      </c>
      <c r="O4968" s="32">
        <f t="shared" si="462"/>
        <v>75.02</v>
      </c>
      <c r="P4968" s="37">
        <f t="shared" si="467"/>
        <v>90.023999999999987</v>
      </c>
      <c r="Q4968" s="32">
        <f t="shared" si="463"/>
        <v>-20.019999999999996</v>
      </c>
      <c r="R4968" s="32">
        <f t="shared" si="464"/>
        <v>-35.023999999999987</v>
      </c>
      <c r="S4968" s="26">
        <f t="shared" si="465"/>
        <v>0</v>
      </c>
      <c r="T4968" s="26">
        <f t="shared" si="466"/>
        <v>0</v>
      </c>
    </row>
    <row r="4969" spans="13:20" ht="15" x14ac:dyDescent="0.3">
      <c r="M4969" s="34">
        <v>4963.5</v>
      </c>
      <c r="N4969" s="34">
        <v>22.8</v>
      </c>
      <c r="O4969" s="32">
        <f t="shared" si="462"/>
        <v>73.039999999999992</v>
      </c>
      <c r="P4969" s="37">
        <f t="shared" si="467"/>
        <v>87.647999999999982</v>
      </c>
      <c r="Q4969" s="32">
        <f t="shared" si="463"/>
        <v>-18.039999999999992</v>
      </c>
      <c r="R4969" s="32">
        <f t="shared" si="464"/>
        <v>-32.647999999999982</v>
      </c>
      <c r="S4969" s="26">
        <f t="shared" si="465"/>
        <v>0</v>
      </c>
      <c r="T4969" s="26">
        <f t="shared" si="466"/>
        <v>0</v>
      </c>
    </row>
    <row r="4970" spans="13:20" ht="15" x14ac:dyDescent="0.3">
      <c r="M4970" s="34">
        <v>4964.5</v>
      </c>
      <c r="N4970" s="34">
        <v>21.7</v>
      </c>
      <c r="O4970" s="32">
        <f t="shared" si="462"/>
        <v>71.06</v>
      </c>
      <c r="P4970" s="37">
        <f t="shared" si="467"/>
        <v>85.272000000000006</v>
      </c>
      <c r="Q4970" s="32">
        <f t="shared" si="463"/>
        <v>-16.060000000000002</v>
      </c>
      <c r="R4970" s="32">
        <f t="shared" si="464"/>
        <v>-30.272000000000006</v>
      </c>
      <c r="S4970" s="26">
        <f t="shared" si="465"/>
        <v>0</v>
      </c>
      <c r="T4970" s="26">
        <f t="shared" si="466"/>
        <v>0</v>
      </c>
    </row>
    <row r="4971" spans="13:20" ht="15" x14ac:dyDescent="0.3">
      <c r="M4971" s="34">
        <v>4965.5</v>
      </c>
      <c r="N4971" s="34">
        <v>21.7</v>
      </c>
      <c r="O4971" s="32">
        <f t="shared" si="462"/>
        <v>71.06</v>
      </c>
      <c r="P4971" s="37">
        <f t="shared" si="467"/>
        <v>85.272000000000006</v>
      </c>
      <c r="Q4971" s="32">
        <f t="shared" si="463"/>
        <v>-16.060000000000002</v>
      </c>
      <c r="R4971" s="32">
        <f t="shared" si="464"/>
        <v>-30.272000000000006</v>
      </c>
      <c r="S4971" s="26">
        <f t="shared" si="465"/>
        <v>0</v>
      </c>
      <c r="T4971" s="26">
        <f t="shared" si="466"/>
        <v>0</v>
      </c>
    </row>
    <row r="4972" spans="13:20" ht="15" x14ac:dyDescent="0.3">
      <c r="M4972" s="34">
        <v>4966.5</v>
      </c>
      <c r="N4972" s="34">
        <v>21.7</v>
      </c>
      <c r="O4972" s="32">
        <f t="shared" si="462"/>
        <v>71.06</v>
      </c>
      <c r="P4972" s="37">
        <f t="shared" si="467"/>
        <v>85.272000000000006</v>
      </c>
      <c r="Q4972" s="32">
        <f t="shared" si="463"/>
        <v>-16.060000000000002</v>
      </c>
      <c r="R4972" s="32">
        <f t="shared" si="464"/>
        <v>-30.272000000000006</v>
      </c>
      <c r="S4972" s="26">
        <f t="shared" si="465"/>
        <v>0</v>
      </c>
      <c r="T4972" s="26">
        <f t="shared" si="466"/>
        <v>0</v>
      </c>
    </row>
    <row r="4973" spans="13:20" ht="15" x14ac:dyDescent="0.3">
      <c r="M4973" s="34">
        <v>4967.5</v>
      </c>
      <c r="N4973" s="34">
        <v>21.7</v>
      </c>
      <c r="O4973" s="32">
        <f t="shared" si="462"/>
        <v>71.06</v>
      </c>
      <c r="P4973" s="37">
        <f t="shared" si="467"/>
        <v>85.272000000000006</v>
      </c>
      <c r="Q4973" s="32">
        <f t="shared" si="463"/>
        <v>-16.060000000000002</v>
      </c>
      <c r="R4973" s="32">
        <f t="shared" si="464"/>
        <v>-30.272000000000006</v>
      </c>
      <c r="S4973" s="26">
        <f t="shared" si="465"/>
        <v>0</v>
      </c>
      <c r="T4973" s="26">
        <f t="shared" si="466"/>
        <v>0</v>
      </c>
    </row>
    <row r="4974" spans="13:20" ht="15" x14ac:dyDescent="0.3">
      <c r="M4974" s="34">
        <v>4968.5</v>
      </c>
      <c r="N4974" s="34">
        <v>21.7</v>
      </c>
      <c r="O4974" s="32">
        <f t="shared" si="462"/>
        <v>71.06</v>
      </c>
      <c r="P4974" s="37">
        <f t="shared" si="467"/>
        <v>85.272000000000006</v>
      </c>
      <c r="Q4974" s="32">
        <f t="shared" si="463"/>
        <v>-16.060000000000002</v>
      </c>
      <c r="R4974" s="32">
        <f t="shared" si="464"/>
        <v>-30.272000000000006</v>
      </c>
      <c r="S4974" s="26">
        <f t="shared" si="465"/>
        <v>0</v>
      </c>
      <c r="T4974" s="26">
        <f t="shared" si="466"/>
        <v>0</v>
      </c>
    </row>
    <row r="4975" spans="13:20" ht="15" x14ac:dyDescent="0.3">
      <c r="M4975" s="34">
        <v>4969.5</v>
      </c>
      <c r="N4975" s="34">
        <v>22.2</v>
      </c>
      <c r="O4975" s="32">
        <f t="shared" si="462"/>
        <v>71.960000000000008</v>
      </c>
      <c r="P4975" s="37">
        <f t="shared" si="467"/>
        <v>86.352000000000004</v>
      </c>
      <c r="Q4975" s="32">
        <f t="shared" si="463"/>
        <v>-16.960000000000008</v>
      </c>
      <c r="R4975" s="32">
        <f t="shared" si="464"/>
        <v>-31.352000000000004</v>
      </c>
      <c r="S4975" s="26">
        <f t="shared" si="465"/>
        <v>0</v>
      </c>
      <c r="T4975" s="26">
        <f t="shared" si="466"/>
        <v>0</v>
      </c>
    </row>
    <row r="4976" spans="13:20" ht="15" x14ac:dyDescent="0.3">
      <c r="M4976" s="34">
        <v>4970.5</v>
      </c>
      <c r="N4976" s="34">
        <v>22.2</v>
      </c>
      <c r="O4976" s="32">
        <f t="shared" si="462"/>
        <v>71.960000000000008</v>
      </c>
      <c r="P4976" s="37">
        <f t="shared" si="467"/>
        <v>86.352000000000004</v>
      </c>
      <c r="Q4976" s="32">
        <f t="shared" si="463"/>
        <v>-16.960000000000008</v>
      </c>
      <c r="R4976" s="32">
        <f t="shared" si="464"/>
        <v>-31.352000000000004</v>
      </c>
      <c r="S4976" s="26">
        <f t="shared" si="465"/>
        <v>0</v>
      </c>
      <c r="T4976" s="26">
        <f t="shared" si="466"/>
        <v>0</v>
      </c>
    </row>
    <row r="4977" spans="13:20" ht="15" x14ac:dyDescent="0.3">
      <c r="M4977" s="34">
        <v>4971.5</v>
      </c>
      <c r="N4977" s="34">
        <v>23.3</v>
      </c>
      <c r="O4977" s="32">
        <f t="shared" si="462"/>
        <v>73.94</v>
      </c>
      <c r="P4977" s="37">
        <f t="shared" si="467"/>
        <v>88.727999999999994</v>
      </c>
      <c r="Q4977" s="32">
        <f t="shared" si="463"/>
        <v>-18.939999999999998</v>
      </c>
      <c r="R4977" s="32">
        <f t="shared" si="464"/>
        <v>-33.727999999999994</v>
      </c>
      <c r="S4977" s="26">
        <f t="shared" si="465"/>
        <v>0</v>
      </c>
      <c r="T4977" s="26">
        <f t="shared" si="466"/>
        <v>0</v>
      </c>
    </row>
    <row r="4978" spans="13:20" ht="15" x14ac:dyDescent="0.3">
      <c r="M4978" s="34">
        <v>4972.5</v>
      </c>
      <c r="N4978" s="34">
        <v>23.3</v>
      </c>
      <c r="O4978" s="32">
        <f t="shared" si="462"/>
        <v>73.94</v>
      </c>
      <c r="P4978" s="37">
        <f t="shared" si="467"/>
        <v>88.727999999999994</v>
      </c>
      <c r="Q4978" s="32">
        <f t="shared" si="463"/>
        <v>-18.939999999999998</v>
      </c>
      <c r="R4978" s="32">
        <f t="shared" si="464"/>
        <v>-33.727999999999994</v>
      </c>
      <c r="S4978" s="26">
        <f t="shared" si="465"/>
        <v>0</v>
      </c>
      <c r="T4978" s="26">
        <f t="shared" si="466"/>
        <v>0</v>
      </c>
    </row>
    <row r="4979" spans="13:20" ht="15" x14ac:dyDescent="0.3">
      <c r="M4979" s="34">
        <v>4973.5</v>
      </c>
      <c r="N4979" s="34">
        <v>23.9</v>
      </c>
      <c r="O4979" s="32">
        <f t="shared" si="462"/>
        <v>75.02</v>
      </c>
      <c r="P4979" s="37">
        <f t="shared" si="467"/>
        <v>90.023999999999987</v>
      </c>
      <c r="Q4979" s="32">
        <f t="shared" si="463"/>
        <v>-20.019999999999996</v>
      </c>
      <c r="R4979" s="32">
        <f t="shared" si="464"/>
        <v>-35.023999999999987</v>
      </c>
      <c r="S4979" s="26">
        <f t="shared" si="465"/>
        <v>0</v>
      </c>
      <c r="T4979" s="26">
        <f t="shared" si="466"/>
        <v>0</v>
      </c>
    </row>
    <row r="4980" spans="13:20" ht="15" x14ac:dyDescent="0.3">
      <c r="M4980" s="34">
        <v>4974.5</v>
      </c>
      <c r="N4980" s="34">
        <v>25.6</v>
      </c>
      <c r="O4980" s="32">
        <f t="shared" si="462"/>
        <v>78.080000000000013</v>
      </c>
      <c r="P4980" s="37">
        <f t="shared" si="467"/>
        <v>93.696000000000012</v>
      </c>
      <c r="Q4980" s="32">
        <f t="shared" si="463"/>
        <v>-23.080000000000013</v>
      </c>
      <c r="R4980" s="32">
        <f t="shared" si="464"/>
        <v>-38.696000000000012</v>
      </c>
      <c r="S4980" s="26">
        <f t="shared" si="465"/>
        <v>0</v>
      </c>
      <c r="T4980" s="26">
        <f t="shared" si="466"/>
        <v>0</v>
      </c>
    </row>
    <row r="4981" spans="13:20" ht="15" x14ac:dyDescent="0.3">
      <c r="M4981" s="34">
        <v>4975.5</v>
      </c>
      <c r="N4981" s="34">
        <v>26.1</v>
      </c>
      <c r="O4981" s="32">
        <f t="shared" si="462"/>
        <v>78.98</v>
      </c>
      <c r="P4981" s="37">
        <f t="shared" si="467"/>
        <v>94.775999999999996</v>
      </c>
      <c r="Q4981" s="32">
        <f t="shared" si="463"/>
        <v>-23.980000000000004</v>
      </c>
      <c r="R4981" s="32">
        <f t="shared" si="464"/>
        <v>-39.775999999999996</v>
      </c>
      <c r="S4981" s="26">
        <f t="shared" si="465"/>
        <v>0</v>
      </c>
      <c r="T4981" s="26">
        <f t="shared" si="466"/>
        <v>0</v>
      </c>
    </row>
    <row r="4982" spans="13:20" ht="15" x14ac:dyDescent="0.3">
      <c r="M4982" s="34">
        <v>4976.5</v>
      </c>
      <c r="N4982" s="34">
        <v>27.8</v>
      </c>
      <c r="O4982" s="32">
        <f t="shared" si="462"/>
        <v>82.039999999999992</v>
      </c>
      <c r="P4982" s="37">
        <f t="shared" si="467"/>
        <v>98.447999999999993</v>
      </c>
      <c r="Q4982" s="32">
        <f t="shared" si="463"/>
        <v>-27.039999999999992</v>
      </c>
      <c r="R4982" s="32">
        <f t="shared" si="464"/>
        <v>-43.447999999999993</v>
      </c>
      <c r="S4982" s="26">
        <f t="shared" si="465"/>
        <v>0</v>
      </c>
      <c r="T4982" s="26">
        <f t="shared" si="466"/>
        <v>0</v>
      </c>
    </row>
    <row r="4983" spans="13:20" ht="15" x14ac:dyDescent="0.3">
      <c r="M4983" s="34">
        <v>4977.5</v>
      </c>
      <c r="N4983" s="34">
        <v>28.3</v>
      </c>
      <c r="O4983" s="32">
        <f t="shared" si="462"/>
        <v>82.94</v>
      </c>
      <c r="P4983" s="37">
        <f t="shared" si="467"/>
        <v>99.527999999999992</v>
      </c>
      <c r="Q4983" s="32">
        <f t="shared" si="463"/>
        <v>-27.939999999999998</v>
      </c>
      <c r="R4983" s="32">
        <f t="shared" si="464"/>
        <v>-44.527999999999992</v>
      </c>
      <c r="S4983" s="26">
        <f t="shared" si="465"/>
        <v>0</v>
      </c>
      <c r="T4983" s="26">
        <f t="shared" si="466"/>
        <v>0</v>
      </c>
    </row>
    <row r="4984" spans="13:20" ht="15" x14ac:dyDescent="0.3">
      <c r="M4984" s="34">
        <v>4978.5</v>
      </c>
      <c r="N4984" s="34">
        <v>29.4</v>
      </c>
      <c r="O4984" s="32">
        <f t="shared" si="462"/>
        <v>84.92</v>
      </c>
      <c r="P4984" s="37">
        <f t="shared" si="467"/>
        <v>101.904</v>
      </c>
      <c r="Q4984" s="32">
        <f t="shared" si="463"/>
        <v>-29.92</v>
      </c>
      <c r="R4984" s="32">
        <f t="shared" si="464"/>
        <v>-46.903999999999996</v>
      </c>
      <c r="S4984" s="26">
        <f t="shared" si="465"/>
        <v>0</v>
      </c>
      <c r="T4984" s="26">
        <f t="shared" si="466"/>
        <v>0</v>
      </c>
    </row>
    <row r="4985" spans="13:20" ht="15" x14ac:dyDescent="0.3">
      <c r="M4985" s="34">
        <v>4979.5</v>
      </c>
      <c r="N4985" s="34">
        <v>30</v>
      </c>
      <c r="O4985" s="32">
        <f t="shared" si="462"/>
        <v>86</v>
      </c>
      <c r="P4985" s="37">
        <f t="shared" si="467"/>
        <v>103.2</v>
      </c>
      <c r="Q4985" s="32">
        <f t="shared" si="463"/>
        <v>-31</v>
      </c>
      <c r="R4985" s="32">
        <f t="shared" si="464"/>
        <v>-48.2</v>
      </c>
      <c r="S4985" s="26">
        <f t="shared" si="465"/>
        <v>0</v>
      </c>
      <c r="T4985" s="26">
        <f t="shared" si="466"/>
        <v>0</v>
      </c>
    </row>
    <row r="4986" spans="13:20" ht="15" x14ac:dyDescent="0.3">
      <c r="M4986" s="34">
        <v>4980.5</v>
      </c>
      <c r="N4986" s="34">
        <v>29.4</v>
      </c>
      <c r="O4986" s="32">
        <f t="shared" si="462"/>
        <v>84.92</v>
      </c>
      <c r="P4986" s="37">
        <f t="shared" si="467"/>
        <v>101.904</v>
      </c>
      <c r="Q4986" s="32">
        <f t="shared" si="463"/>
        <v>-29.92</v>
      </c>
      <c r="R4986" s="32">
        <f t="shared" si="464"/>
        <v>-46.903999999999996</v>
      </c>
      <c r="S4986" s="26">
        <f t="shared" si="465"/>
        <v>0</v>
      </c>
      <c r="T4986" s="26">
        <f t="shared" si="466"/>
        <v>0</v>
      </c>
    </row>
    <row r="4987" spans="13:20" ht="15" x14ac:dyDescent="0.3">
      <c r="M4987" s="34">
        <v>4981.5</v>
      </c>
      <c r="N4987" s="34">
        <v>28.9</v>
      </c>
      <c r="O4987" s="32">
        <f t="shared" si="462"/>
        <v>84.02</v>
      </c>
      <c r="P4987" s="37">
        <f t="shared" si="467"/>
        <v>100.824</v>
      </c>
      <c r="Q4987" s="32">
        <f t="shared" si="463"/>
        <v>-29.019999999999996</v>
      </c>
      <c r="R4987" s="32">
        <f t="shared" si="464"/>
        <v>-45.823999999999998</v>
      </c>
      <c r="S4987" s="26">
        <f t="shared" si="465"/>
        <v>0</v>
      </c>
      <c r="T4987" s="26">
        <f t="shared" si="466"/>
        <v>0</v>
      </c>
    </row>
    <row r="4988" spans="13:20" ht="15" x14ac:dyDescent="0.3">
      <c r="M4988" s="34">
        <v>4982.5</v>
      </c>
      <c r="N4988" s="34">
        <v>28.3</v>
      </c>
      <c r="O4988" s="32">
        <f t="shared" si="462"/>
        <v>82.94</v>
      </c>
      <c r="P4988" s="37">
        <f t="shared" si="467"/>
        <v>99.527999999999992</v>
      </c>
      <c r="Q4988" s="32">
        <f t="shared" si="463"/>
        <v>-27.939999999999998</v>
      </c>
      <c r="R4988" s="32">
        <f t="shared" si="464"/>
        <v>-44.527999999999992</v>
      </c>
      <c r="S4988" s="26">
        <f t="shared" si="465"/>
        <v>0</v>
      </c>
      <c r="T4988" s="26">
        <f t="shared" si="466"/>
        <v>0</v>
      </c>
    </row>
    <row r="4989" spans="13:20" ht="15" x14ac:dyDescent="0.3">
      <c r="M4989" s="34">
        <v>4983.5</v>
      </c>
      <c r="N4989" s="34">
        <v>28.3</v>
      </c>
      <c r="O4989" s="32">
        <f t="shared" si="462"/>
        <v>82.94</v>
      </c>
      <c r="P4989" s="37">
        <f t="shared" si="467"/>
        <v>99.527999999999992</v>
      </c>
      <c r="Q4989" s="32">
        <f t="shared" si="463"/>
        <v>-27.939999999999998</v>
      </c>
      <c r="R4989" s="32">
        <f t="shared" si="464"/>
        <v>-44.527999999999992</v>
      </c>
      <c r="S4989" s="26">
        <f t="shared" si="465"/>
        <v>0</v>
      </c>
      <c r="T4989" s="26">
        <f t="shared" si="466"/>
        <v>0</v>
      </c>
    </row>
    <row r="4990" spans="13:20" ht="15" x14ac:dyDescent="0.3">
      <c r="M4990" s="34">
        <v>4984.5</v>
      </c>
      <c r="N4990" s="34">
        <v>27.2</v>
      </c>
      <c r="O4990" s="32">
        <f t="shared" si="462"/>
        <v>80.960000000000008</v>
      </c>
      <c r="P4990" s="37">
        <f t="shared" si="467"/>
        <v>97.152000000000001</v>
      </c>
      <c r="Q4990" s="32">
        <f t="shared" si="463"/>
        <v>-25.960000000000008</v>
      </c>
      <c r="R4990" s="32">
        <f t="shared" si="464"/>
        <v>-42.152000000000001</v>
      </c>
      <c r="S4990" s="26">
        <f t="shared" si="465"/>
        <v>0</v>
      </c>
      <c r="T4990" s="26">
        <f t="shared" si="466"/>
        <v>0</v>
      </c>
    </row>
    <row r="4991" spans="13:20" ht="15" x14ac:dyDescent="0.3">
      <c r="M4991" s="34">
        <v>4985.5</v>
      </c>
      <c r="N4991" s="34">
        <v>25.6</v>
      </c>
      <c r="O4991" s="32">
        <f t="shared" si="462"/>
        <v>78.080000000000013</v>
      </c>
      <c r="P4991" s="37">
        <f t="shared" si="467"/>
        <v>93.696000000000012</v>
      </c>
      <c r="Q4991" s="32">
        <f t="shared" si="463"/>
        <v>-23.080000000000013</v>
      </c>
      <c r="R4991" s="32">
        <f t="shared" si="464"/>
        <v>-38.696000000000012</v>
      </c>
      <c r="S4991" s="26">
        <f t="shared" si="465"/>
        <v>0</v>
      </c>
      <c r="T4991" s="26">
        <f t="shared" si="466"/>
        <v>0</v>
      </c>
    </row>
    <row r="4992" spans="13:20" ht="15" x14ac:dyDescent="0.3">
      <c r="M4992" s="34">
        <v>4986.5</v>
      </c>
      <c r="N4992" s="34">
        <v>25</v>
      </c>
      <c r="O4992" s="32">
        <f t="shared" si="462"/>
        <v>77</v>
      </c>
      <c r="P4992" s="37">
        <f t="shared" si="467"/>
        <v>92.399999999999991</v>
      </c>
      <c r="Q4992" s="32">
        <f t="shared" si="463"/>
        <v>-22</v>
      </c>
      <c r="R4992" s="32">
        <f t="shared" si="464"/>
        <v>-37.399999999999991</v>
      </c>
      <c r="S4992" s="26">
        <f t="shared" si="465"/>
        <v>0</v>
      </c>
      <c r="T4992" s="26">
        <f t="shared" si="466"/>
        <v>0</v>
      </c>
    </row>
    <row r="4993" spans="13:20" ht="15" x14ac:dyDescent="0.3">
      <c r="M4993" s="34">
        <v>4987.5</v>
      </c>
      <c r="N4993" s="34">
        <v>23.9</v>
      </c>
      <c r="O4993" s="32">
        <f t="shared" si="462"/>
        <v>75.02</v>
      </c>
      <c r="P4993" s="37">
        <f t="shared" si="467"/>
        <v>90.023999999999987</v>
      </c>
      <c r="Q4993" s="32">
        <f t="shared" si="463"/>
        <v>-20.019999999999996</v>
      </c>
      <c r="R4993" s="32">
        <f t="shared" si="464"/>
        <v>-35.023999999999987</v>
      </c>
      <c r="S4993" s="26">
        <f t="shared" si="465"/>
        <v>0</v>
      </c>
      <c r="T4993" s="26">
        <f t="shared" si="466"/>
        <v>0</v>
      </c>
    </row>
    <row r="4994" spans="13:20" ht="15" x14ac:dyDescent="0.3">
      <c r="M4994" s="34">
        <v>4988.5</v>
      </c>
      <c r="N4994" s="34">
        <v>23.3</v>
      </c>
      <c r="O4994" s="32">
        <f t="shared" si="462"/>
        <v>73.94</v>
      </c>
      <c r="P4994" s="37">
        <f t="shared" si="467"/>
        <v>88.727999999999994</v>
      </c>
      <c r="Q4994" s="32">
        <f t="shared" si="463"/>
        <v>-18.939999999999998</v>
      </c>
      <c r="R4994" s="32">
        <f t="shared" si="464"/>
        <v>-33.727999999999994</v>
      </c>
      <c r="S4994" s="26">
        <f t="shared" si="465"/>
        <v>0</v>
      </c>
      <c r="T4994" s="26">
        <f t="shared" si="466"/>
        <v>0</v>
      </c>
    </row>
    <row r="4995" spans="13:20" ht="15" x14ac:dyDescent="0.3">
      <c r="M4995" s="34">
        <v>4989.5</v>
      </c>
      <c r="N4995" s="34">
        <v>21.7</v>
      </c>
      <c r="O4995" s="32">
        <f t="shared" si="462"/>
        <v>71.06</v>
      </c>
      <c r="P4995" s="37">
        <f t="shared" si="467"/>
        <v>85.272000000000006</v>
      </c>
      <c r="Q4995" s="32">
        <f t="shared" si="463"/>
        <v>-16.060000000000002</v>
      </c>
      <c r="R4995" s="32">
        <f t="shared" si="464"/>
        <v>-30.272000000000006</v>
      </c>
      <c r="S4995" s="26">
        <f t="shared" si="465"/>
        <v>0</v>
      </c>
      <c r="T4995" s="26">
        <f t="shared" si="466"/>
        <v>0</v>
      </c>
    </row>
    <row r="4996" spans="13:20" ht="15" x14ac:dyDescent="0.3">
      <c r="M4996" s="34">
        <v>4990.5</v>
      </c>
      <c r="N4996" s="34">
        <v>20.6</v>
      </c>
      <c r="O4996" s="32">
        <f t="shared" si="462"/>
        <v>69.080000000000013</v>
      </c>
      <c r="P4996" s="37">
        <f t="shared" si="467"/>
        <v>82.896000000000015</v>
      </c>
      <c r="Q4996" s="32">
        <f t="shared" si="463"/>
        <v>-14.080000000000013</v>
      </c>
      <c r="R4996" s="32">
        <f t="shared" si="464"/>
        <v>-27.896000000000015</v>
      </c>
      <c r="S4996" s="26">
        <f t="shared" si="465"/>
        <v>0</v>
      </c>
      <c r="T4996" s="26">
        <f t="shared" si="466"/>
        <v>0</v>
      </c>
    </row>
    <row r="4997" spans="13:20" ht="15" x14ac:dyDescent="0.3">
      <c r="M4997" s="34">
        <v>4991.5</v>
      </c>
      <c r="N4997" s="34">
        <v>20</v>
      </c>
      <c r="O4997" s="32">
        <f t="shared" si="462"/>
        <v>68</v>
      </c>
      <c r="P4997" s="37">
        <f t="shared" si="467"/>
        <v>81.599999999999994</v>
      </c>
      <c r="Q4997" s="32">
        <f t="shared" si="463"/>
        <v>-13</v>
      </c>
      <c r="R4997" s="32">
        <f t="shared" si="464"/>
        <v>-26.599999999999994</v>
      </c>
      <c r="S4997" s="26">
        <f t="shared" si="465"/>
        <v>0</v>
      </c>
      <c r="T4997" s="26">
        <f t="shared" si="466"/>
        <v>0</v>
      </c>
    </row>
    <row r="4998" spans="13:20" ht="15" x14ac:dyDescent="0.3">
      <c r="M4998" s="34">
        <v>4992.5</v>
      </c>
      <c r="N4998" s="34">
        <v>18.899999999999999</v>
      </c>
      <c r="O4998" s="32">
        <f t="shared" ref="O4998:O5061" si="468">CONVERT(N4998,"C","F")</f>
        <v>66.02</v>
      </c>
      <c r="P4998" s="37">
        <f t="shared" si="467"/>
        <v>79.22399999999999</v>
      </c>
      <c r="Q4998" s="32">
        <f t="shared" ref="Q4998:Q5061" si="469">$L$3-O4998</f>
        <v>-11.019999999999996</v>
      </c>
      <c r="R4998" s="32">
        <f t="shared" ref="R4998:R5061" si="470">$L$3-P4998</f>
        <v>-24.22399999999999</v>
      </c>
      <c r="S4998" s="26">
        <f t="shared" ref="S4998:S5061" si="471">IF(O4998&lt;=$L$3, 1, 0)</f>
        <v>0</v>
      </c>
      <c r="T4998" s="26">
        <f t="shared" ref="T4998:T5061" si="472">IF(P4998&lt;=$L$3, 1, 0)</f>
        <v>0</v>
      </c>
    </row>
    <row r="4999" spans="13:20" ht="15" x14ac:dyDescent="0.3">
      <c r="M4999" s="34">
        <v>4993.5</v>
      </c>
      <c r="N4999" s="34">
        <v>18.3</v>
      </c>
      <c r="O4999" s="32">
        <f t="shared" si="468"/>
        <v>64.94</v>
      </c>
      <c r="P4999" s="37">
        <f t="shared" ref="P4999:P5062" si="473">O4999*1.2</f>
        <v>77.927999999999997</v>
      </c>
      <c r="Q4999" s="32">
        <f t="shared" si="469"/>
        <v>-9.9399999999999977</v>
      </c>
      <c r="R4999" s="32">
        <f t="shared" si="470"/>
        <v>-22.927999999999997</v>
      </c>
      <c r="S4999" s="26">
        <f t="shared" si="471"/>
        <v>0</v>
      </c>
      <c r="T4999" s="26">
        <f t="shared" si="472"/>
        <v>0</v>
      </c>
    </row>
    <row r="5000" spans="13:20" ht="15" x14ac:dyDescent="0.3">
      <c r="M5000" s="34">
        <v>4994.5</v>
      </c>
      <c r="N5000" s="34">
        <v>17.8</v>
      </c>
      <c r="O5000" s="32">
        <f t="shared" si="468"/>
        <v>64.039999999999992</v>
      </c>
      <c r="P5000" s="37">
        <f t="shared" si="473"/>
        <v>76.847999999999985</v>
      </c>
      <c r="Q5000" s="32">
        <f t="shared" si="469"/>
        <v>-9.039999999999992</v>
      </c>
      <c r="R5000" s="32">
        <f t="shared" si="470"/>
        <v>-21.847999999999985</v>
      </c>
      <c r="S5000" s="26">
        <f t="shared" si="471"/>
        <v>0</v>
      </c>
      <c r="T5000" s="26">
        <f t="shared" si="472"/>
        <v>0</v>
      </c>
    </row>
    <row r="5001" spans="13:20" ht="15" x14ac:dyDescent="0.3">
      <c r="M5001" s="34">
        <v>4995.5</v>
      </c>
      <c r="N5001" s="34">
        <v>17.2</v>
      </c>
      <c r="O5001" s="32">
        <f t="shared" si="468"/>
        <v>62.96</v>
      </c>
      <c r="P5001" s="37">
        <f t="shared" si="473"/>
        <v>75.551999999999992</v>
      </c>
      <c r="Q5001" s="32">
        <f t="shared" si="469"/>
        <v>-7.9600000000000009</v>
      </c>
      <c r="R5001" s="32">
        <f t="shared" si="470"/>
        <v>-20.551999999999992</v>
      </c>
      <c r="S5001" s="26">
        <f t="shared" si="471"/>
        <v>0</v>
      </c>
      <c r="T5001" s="26">
        <f t="shared" si="472"/>
        <v>0</v>
      </c>
    </row>
    <row r="5002" spans="13:20" ht="15" x14ac:dyDescent="0.3">
      <c r="M5002" s="34">
        <v>4996.5</v>
      </c>
      <c r="N5002" s="34">
        <v>16.7</v>
      </c>
      <c r="O5002" s="32">
        <f t="shared" si="468"/>
        <v>62.06</v>
      </c>
      <c r="P5002" s="37">
        <f t="shared" si="473"/>
        <v>74.471999999999994</v>
      </c>
      <c r="Q5002" s="32">
        <f t="shared" si="469"/>
        <v>-7.0600000000000023</v>
      </c>
      <c r="R5002" s="32">
        <f t="shared" si="470"/>
        <v>-19.471999999999994</v>
      </c>
      <c r="S5002" s="26">
        <f t="shared" si="471"/>
        <v>0</v>
      </c>
      <c r="T5002" s="26">
        <f t="shared" si="472"/>
        <v>0</v>
      </c>
    </row>
    <row r="5003" spans="13:20" ht="15" x14ac:dyDescent="0.3">
      <c r="M5003" s="34">
        <v>4997.5</v>
      </c>
      <c r="N5003" s="34">
        <v>17.8</v>
      </c>
      <c r="O5003" s="32">
        <f t="shared" si="468"/>
        <v>64.039999999999992</v>
      </c>
      <c r="P5003" s="37">
        <f t="shared" si="473"/>
        <v>76.847999999999985</v>
      </c>
      <c r="Q5003" s="32">
        <f t="shared" si="469"/>
        <v>-9.039999999999992</v>
      </c>
      <c r="R5003" s="32">
        <f t="shared" si="470"/>
        <v>-21.847999999999985</v>
      </c>
      <c r="S5003" s="26">
        <f t="shared" si="471"/>
        <v>0</v>
      </c>
      <c r="T5003" s="26">
        <f t="shared" si="472"/>
        <v>0</v>
      </c>
    </row>
    <row r="5004" spans="13:20" ht="15" x14ac:dyDescent="0.3">
      <c r="M5004" s="34">
        <v>4998.5</v>
      </c>
      <c r="N5004" s="34">
        <v>20</v>
      </c>
      <c r="O5004" s="32">
        <f t="shared" si="468"/>
        <v>68</v>
      </c>
      <c r="P5004" s="37">
        <f t="shared" si="473"/>
        <v>81.599999999999994</v>
      </c>
      <c r="Q5004" s="32">
        <f t="shared" si="469"/>
        <v>-13</v>
      </c>
      <c r="R5004" s="32">
        <f t="shared" si="470"/>
        <v>-26.599999999999994</v>
      </c>
      <c r="S5004" s="26">
        <f t="shared" si="471"/>
        <v>0</v>
      </c>
      <c r="T5004" s="26">
        <f t="shared" si="472"/>
        <v>0</v>
      </c>
    </row>
    <row r="5005" spans="13:20" ht="15" x14ac:dyDescent="0.3">
      <c r="M5005" s="34">
        <v>4999.5</v>
      </c>
      <c r="N5005" s="34">
        <v>20.6</v>
      </c>
      <c r="O5005" s="32">
        <f t="shared" si="468"/>
        <v>69.080000000000013</v>
      </c>
      <c r="P5005" s="37">
        <f t="shared" si="473"/>
        <v>82.896000000000015</v>
      </c>
      <c r="Q5005" s="32">
        <f t="shared" si="469"/>
        <v>-14.080000000000013</v>
      </c>
      <c r="R5005" s="32">
        <f t="shared" si="470"/>
        <v>-27.896000000000015</v>
      </c>
      <c r="S5005" s="26">
        <f t="shared" si="471"/>
        <v>0</v>
      </c>
      <c r="T5005" s="26">
        <f t="shared" si="472"/>
        <v>0</v>
      </c>
    </row>
    <row r="5006" spans="13:20" ht="15" x14ac:dyDescent="0.3">
      <c r="M5006" s="34">
        <v>5000.5</v>
      </c>
      <c r="N5006" s="34">
        <v>20.6</v>
      </c>
      <c r="O5006" s="32">
        <f t="shared" si="468"/>
        <v>69.080000000000013</v>
      </c>
      <c r="P5006" s="37">
        <f t="shared" si="473"/>
        <v>82.896000000000015</v>
      </c>
      <c r="Q5006" s="32">
        <f t="shared" si="469"/>
        <v>-14.080000000000013</v>
      </c>
      <c r="R5006" s="32">
        <f t="shared" si="470"/>
        <v>-27.896000000000015</v>
      </c>
      <c r="S5006" s="26">
        <f t="shared" si="471"/>
        <v>0</v>
      </c>
      <c r="T5006" s="26">
        <f t="shared" si="472"/>
        <v>0</v>
      </c>
    </row>
    <row r="5007" spans="13:20" ht="15" x14ac:dyDescent="0.3">
      <c r="M5007" s="34">
        <v>5001.5</v>
      </c>
      <c r="N5007" s="34">
        <v>22.2</v>
      </c>
      <c r="O5007" s="32">
        <f t="shared" si="468"/>
        <v>71.960000000000008</v>
      </c>
      <c r="P5007" s="37">
        <f t="shared" si="473"/>
        <v>86.352000000000004</v>
      </c>
      <c r="Q5007" s="32">
        <f t="shared" si="469"/>
        <v>-16.960000000000008</v>
      </c>
      <c r="R5007" s="32">
        <f t="shared" si="470"/>
        <v>-31.352000000000004</v>
      </c>
      <c r="S5007" s="26">
        <f t="shared" si="471"/>
        <v>0</v>
      </c>
      <c r="T5007" s="26">
        <f t="shared" si="472"/>
        <v>0</v>
      </c>
    </row>
    <row r="5008" spans="13:20" ht="15" x14ac:dyDescent="0.3">
      <c r="M5008" s="34">
        <v>5002.5</v>
      </c>
      <c r="N5008" s="34">
        <v>22.8</v>
      </c>
      <c r="O5008" s="32">
        <f t="shared" si="468"/>
        <v>73.039999999999992</v>
      </c>
      <c r="P5008" s="37">
        <f t="shared" si="473"/>
        <v>87.647999999999982</v>
      </c>
      <c r="Q5008" s="32">
        <f t="shared" si="469"/>
        <v>-18.039999999999992</v>
      </c>
      <c r="R5008" s="32">
        <f t="shared" si="470"/>
        <v>-32.647999999999982</v>
      </c>
      <c r="S5008" s="26">
        <f t="shared" si="471"/>
        <v>0</v>
      </c>
      <c r="T5008" s="26">
        <f t="shared" si="472"/>
        <v>0</v>
      </c>
    </row>
    <row r="5009" spans="13:20" ht="15" x14ac:dyDescent="0.3">
      <c r="M5009" s="34">
        <v>5003.5</v>
      </c>
      <c r="N5009" s="34">
        <v>22.8</v>
      </c>
      <c r="O5009" s="32">
        <f t="shared" si="468"/>
        <v>73.039999999999992</v>
      </c>
      <c r="P5009" s="37">
        <f t="shared" si="473"/>
        <v>87.647999999999982</v>
      </c>
      <c r="Q5009" s="32">
        <f t="shared" si="469"/>
        <v>-18.039999999999992</v>
      </c>
      <c r="R5009" s="32">
        <f t="shared" si="470"/>
        <v>-32.647999999999982</v>
      </c>
      <c r="S5009" s="26">
        <f t="shared" si="471"/>
        <v>0</v>
      </c>
      <c r="T5009" s="26">
        <f t="shared" si="472"/>
        <v>0</v>
      </c>
    </row>
    <row r="5010" spans="13:20" ht="15" x14ac:dyDescent="0.3">
      <c r="M5010" s="34">
        <v>5004.5</v>
      </c>
      <c r="N5010" s="34">
        <v>22.8</v>
      </c>
      <c r="O5010" s="32">
        <f t="shared" si="468"/>
        <v>73.039999999999992</v>
      </c>
      <c r="P5010" s="37">
        <f t="shared" si="473"/>
        <v>87.647999999999982</v>
      </c>
      <c r="Q5010" s="32">
        <f t="shared" si="469"/>
        <v>-18.039999999999992</v>
      </c>
      <c r="R5010" s="32">
        <f t="shared" si="470"/>
        <v>-32.647999999999982</v>
      </c>
      <c r="S5010" s="26">
        <f t="shared" si="471"/>
        <v>0</v>
      </c>
      <c r="T5010" s="26">
        <f t="shared" si="472"/>
        <v>0</v>
      </c>
    </row>
    <row r="5011" spans="13:20" ht="15" x14ac:dyDescent="0.3">
      <c r="M5011" s="34">
        <v>5005.5</v>
      </c>
      <c r="N5011" s="34">
        <v>23.3</v>
      </c>
      <c r="O5011" s="32">
        <f t="shared" si="468"/>
        <v>73.94</v>
      </c>
      <c r="P5011" s="37">
        <f t="shared" si="473"/>
        <v>88.727999999999994</v>
      </c>
      <c r="Q5011" s="32">
        <f t="shared" si="469"/>
        <v>-18.939999999999998</v>
      </c>
      <c r="R5011" s="32">
        <f t="shared" si="470"/>
        <v>-33.727999999999994</v>
      </c>
      <c r="S5011" s="26">
        <f t="shared" si="471"/>
        <v>0</v>
      </c>
      <c r="T5011" s="26">
        <f t="shared" si="472"/>
        <v>0</v>
      </c>
    </row>
    <row r="5012" spans="13:20" ht="15" x14ac:dyDescent="0.3">
      <c r="M5012" s="34">
        <v>5006.5</v>
      </c>
      <c r="N5012" s="34">
        <v>22.8</v>
      </c>
      <c r="O5012" s="32">
        <f t="shared" si="468"/>
        <v>73.039999999999992</v>
      </c>
      <c r="P5012" s="37">
        <f t="shared" si="473"/>
        <v>87.647999999999982</v>
      </c>
      <c r="Q5012" s="32">
        <f t="shared" si="469"/>
        <v>-18.039999999999992</v>
      </c>
      <c r="R5012" s="32">
        <f t="shared" si="470"/>
        <v>-32.647999999999982</v>
      </c>
      <c r="S5012" s="26">
        <f t="shared" si="471"/>
        <v>0</v>
      </c>
      <c r="T5012" s="26">
        <f t="shared" si="472"/>
        <v>0</v>
      </c>
    </row>
    <row r="5013" spans="13:20" ht="15" x14ac:dyDescent="0.3">
      <c r="M5013" s="34">
        <v>5007.5</v>
      </c>
      <c r="N5013" s="34">
        <v>21.1</v>
      </c>
      <c r="O5013" s="32">
        <f t="shared" si="468"/>
        <v>69.98</v>
      </c>
      <c r="P5013" s="37">
        <f t="shared" si="473"/>
        <v>83.975999999999999</v>
      </c>
      <c r="Q5013" s="32">
        <f t="shared" si="469"/>
        <v>-14.980000000000004</v>
      </c>
      <c r="R5013" s="32">
        <f t="shared" si="470"/>
        <v>-28.975999999999999</v>
      </c>
      <c r="S5013" s="26">
        <f t="shared" si="471"/>
        <v>0</v>
      </c>
      <c r="T5013" s="26">
        <f t="shared" si="472"/>
        <v>0</v>
      </c>
    </row>
    <row r="5014" spans="13:20" ht="15" x14ac:dyDescent="0.3">
      <c r="M5014" s="34">
        <v>5008.5</v>
      </c>
      <c r="N5014" s="34">
        <v>21.1</v>
      </c>
      <c r="O5014" s="32">
        <f t="shared" si="468"/>
        <v>69.98</v>
      </c>
      <c r="P5014" s="37">
        <f t="shared" si="473"/>
        <v>83.975999999999999</v>
      </c>
      <c r="Q5014" s="32">
        <f t="shared" si="469"/>
        <v>-14.980000000000004</v>
      </c>
      <c r="R5014" s="32">
        <f t="shared" si="470"/>
        <v>-28.975999999999999</v>
      </c>
      <c r="S5014" s="26">
        <f t="shared" si="471"/>
        <v>0</v>
      </c>
      <c r="T5014" s="26">
        <f t="shared" si="472"/>
        <v>0</v>
      </c>
    </row>
    <row r="5015" spans="13:20" ht="15" x14ac:dyDescent="0.3">
      <c r="M5015" s="34">
        <v>5009.5</v>
      </c>
      <c r="N5015" s="34">
        <v>21.7</v>
      </c>
      <c r="O5015" s="32">
        <f t="shared" si="468"/>
        <v>71.06</v>
      </c>
      <c r="P5015" s="37">
        <f t="shared" si="473"/>
        <v>85.272000000000006</v>
      </c>
      <c r="Q5015" s="32">
        <f t="shared" si="469"/>
        <v>-16.060000000000002</v>
      </c>
      <c r="R5015" s="32">
        <f t="shared" si="470"/>
        <v>-30.272000000000006</v>
      </c>
      <c r="S5015" s="26">
        <f t="shared" si="471"/>
        <v>0</v>
      </c>
      <c r="T5015" s="26">
        <f t="shared" si="472"/>
        <v>0</v>
      </c>
    </row>
    <row r="5016" spans="13:20" ht="15" x14ac:dyDescent="0.3">
      <c r="M5016" s="34">
        <v>5010.5</v>
      </c>
      <c r="N5016" s="34">
        <v>21.1</v>
      </c>
      <c r="O5016" s="32">
        <f t="shared" si="468"/>
        <v>69.98</v>
      </c>
      <c r="P5016" s="37">
        <f t="shared" si="473"/>
        <v>83.975999999999999</v>
      </c>
      <c r="Q5016" s="32">
        <f t="shared" si="469"/>
        <v>-14.980000000000004</v>
      </c>
      <c r="R5016" s="32">
        <f t="shared" si="470"/>
        <v>-28.975999999999999</v>
      </c>
      <c r="S5016" s="26">
        <f t="shared" si="471"/>
        <v>0</v>
      </c>
      <c r="T5016" s="26">
        <f t="shared" si="472"/>
        <v>0</v>
      </c>
    </row>
    <row r="5017" spans="13:20" ht="15" x14ac:dyDescent="0.3">
      <c r="M5017" s="34">
        <v>5011.5</v>
      </c>
      <c r="N5017" s="34">
        <v>20.6</v>
      </c>
      <c r="O5017" s="32">
        <f t="shared" si="468"/>
        <v>69.080000000000013</v>
      </c>
      <c r="P5017" s="37">
        <f t="shared" si="473"/>
        <v>82.896000000000015</v>
      </c>
      <c r="Q5017" s="32">
        <f t="shared" si="469"/>
        <v>-14.080000000000013</v>
      </c>
      <c r="R5017" s="32">
        <f t="shared" si="470"/>
        <v>-27.896000000000015</v>
      </c>
      <c r="S5017" s="26">
        <f t="shared" si="471"/>
        <v>0</v>
      </c>
      <c r="T5017" s="26">
        <f t="shared" si="472"/>
        <v>0</v>
      </c>
    </row>
    <row r="5018" spans="13:20" ht="15" x14ac:dyDescent="0.3">
      <c r="M5018" s="34">
        <v>5012.5</v>
      </c>
      <c r="N5018" s="34">
        <v>20</v>
      </c>
      <c r="O5018" s="32">
        <f t="shared" si="468"/>
        <v>68</v>
      </c>
      <c r="P5018" s="37">
        <f t="shared" si="473"/>
        <v>81.599999999999994</v>
      </c>
      <c r="Q5018" s="32">
        <f t="shared" si="469"/>
        <v>-13</v>
      </c>
      <c r="R5018" s="32">
        <f t="shared" si="470"/>
        <v>-26.599999999999994</v>
      </c>
      <c r="S5018" s="26">
        <f t="shared" si="471"/>
        <v>0</v>
      </c>
      <c r="T5018" s="26">
        <f t="shared" si="472"/>
        <v>0</v>
      </c>
    </row>
    <row r="5019" spans="13:20" ht="15" x14ac:dyDescent="0.3">
      <c r="M5019" s="34">
        <v>5013.5</v>
      </c>
      <c r="N5019" s="34">
        <v>19.399999999999999</v>
      </c>
      <c r="O5019" s="32">
        <f t="shared" si="468"/>
        <v>66.92</v>
      </c>
      <c r="P5019" s="37">
        <f t="shared" si="473"/>
        <v>80.304000000000002</v>
      </c>
      <c r="Q5019" s="32">
        <f t="shared" si="469"/>
        <v>-11.920000000000002</v>
      </c>
      <c r="R5019" s="32">
        <f t="shared" si="470"/>
        <v>-25.304000000000002</v>
      </c>
      <c r="S5019" s="26">
        <f t="shared" si="471"/>
        <v>0</v>
      </c>
      <c r="T5019" s="26">
        <f t="shared" si="472"/>
        <v>0</v>
      </c>
    </row>
    <row r="5020" spans="13:20" ht="15" x14ac:dyDescent="0.3">
      <c r="M5020" s="34">
        <v>5014.5</v>
      </c>
      <c r="N5020" s="34">
        <v>18.899999999999999</v>
      </c>
      <c r="O5020" s="32">
        <f t="shared" si="468"/>
        <v>66.02</v>
      </c>
      <c r="P5020" s="37">
        <f t="shared" si="473"/>
        <v>79.22399999999999</v>
      </c>
      <c r="Q5020" s="32">
        <f t="shared" si="469"/>
        <v>-11.019999999999996</v>
      </c>
      <c r="R5020" s="32">
        <f t="shared" si="470"/>
        <v>-24.22399999999999</v>
      </c>
      <c r="S5020" s="26">
        <f t="shared" si="471"/>
        <v>0</v>
      </c>
      <c r="T5020" s="26">
        <f t="shared" si="472"/>
        <v>0</v>
      </c>
    </row>
    <row r="5021" spans="13:20" ht="15" x14ac:dyDescent="0.3">
      <c r="M5021" s="34">
        <v>5015.5</v>
      </c>
      <c r="N5021" s="34">
        <v>18.899999999999999</v>
      </c>
      <c r="O5021" s="32">
        <f t="shared" si="468"/>
        <v>66.02</v>
      </c>
      <c r="P5021" s="37">
        <f t="shared" si="473"/>
        <v>79.22399999999999</v>
      </c>
      <c r="Q5021" s="32">
        <f t="shared" si="469"/>
        <v>-11.019999999999996</v>
      </c>
      <c r="R5021" s="32">
        <f t="shared" si="470"/>
        <v>-24.22399999999999</v>
      </c>
      <c r="S5021" s="26">
        <f t="shared" si="471"/>
        <v>0</v>
      </c>
      <c r="T5021" s="26">
        <f t="shared" si="472"/>
        <v>0</v>
      </c>
    </row>
    <row r="5022" spans="13:20" ht="15" x14ac:dyDescent="0.3">
      <c r="M5022" s="34">
        <v>5016.5</v>
      </c>
      <c r="N5022" s="34">
        <v>18.899999999999999</v>
      </c>
      <c r="O5022" s="32">
        <f t="shared" si="468"/>
        <v>66.02</v>
      </c>
      <c r="P5022" s="37">
        <f t="shared" si="473"/>
        <v>79.22399999999999</v>
      </c>
      <c r="Q5022" s="32">
        <f t="shared" si="469"/>
        <v>-11.019999999999996</v>
      </c>
      <c r="R5022" s="32">
        <f t="shared" si="470"/>
        <v>-24.22399999999999</v>
      </c>
      <c r="S5022" s="26">
        <f t="shared" si="471"/>
        <v>0</v>
      </c>
      <c r="T5022" s="26">
        <f t="shared" si="472"/>
        <v>0</v>
      </c>
    </row>
    <row r="5023" spans="13:20" ht="15" x14ac:dyDescent="0.3">
      <c r="M5023" s="34">
        <v>5017.5</v>
      </c>
      <c r="N5023" s="34">
        <v>18.899999999999999</v>
      </c>
      <c r="O5023" s="32">
        <f t="shared" si="468"/>
        <v>66.02</v>
      </c>
      <c r="P5023" s="37">
        <f t="shared" si="473"/>
        <v>79.22399999999999</v>
      </c>
      <c r="Q5023" s="32">
        <f t="shared" si="469"/>
        <v>-11.019999999999996</v>
      </c>
      <c r="R5023" s="32">
        <f t="shared" si="470"/>
        <v>-24.22399999999999</v>
      </c>
      <c r="S5023" s="26">
        <f t="shared" si="471"/>
        <v>0</v>
      </c>
      <c r="T5023" s="26">
        <f t="shared" si="472"/>
        <v>0</v>
      </c>
    </row>
    <row r="5024" spans="13:20" ht="15" x14ac:dyDescent="0.3">
      <c r="M5024" s="34">
        <v>5018.5</v>
      </c>
      <c r="N5024" s="34">
        <v>18.899999999999999</v>
      </c>
      <c r="O5024" s="32">
        <f t="shared" si="468"/>
        <v>66.02</v>
      </c>
      <c r="P5024" s="37">
        <f t="shared" si="473"/>
        <v>79.22399999999999</v>
      </c>
      <c r="Q5024" s="32">
        <f t="shared" si="469"/>
        <v>-11.019999999999996</v>
      </c>
      <c r="R5024" s="32">
        <f t="shared" si="470"/>
        <v>-24.22399999999999</v>
      </c>
      <c r="S5024" s="26">
        <f t="shared" si="471"/>
        <v>0</v>
      </c>
      <c r="T5024" s="26">
        <f t="shared" si="472"/>
        <v>0</v>
      </c>
    </row>
    <row r="5025" spans="13:20" ht="15" x14ac:dyDescent="0.3">
      <c r="M5025" s="34">
        <v>5019.5</v>
      </c>
      <c r="N5025" s="34">
        <v>18.899999999999999</v>
      </c>
      <c r="O5025" s="32">
        <f t="shared" si="468"/>
        <v>66.02</v>
      </c>
      <c r="P5025" s="37">
        <f t="shared" si="473"/>
        <v>79.22399999999999</v>
      </c>
      <c r="Q5025" s="32">
        <f t="shared" si="469"/>
        <v>-11.019999999999996</v>
      </c>
      <c r="R5025" s="32">
        <f t="shared" si="470"/>
        <v>-24.22399999999999</v>
      </c>
      <c r="S5025" s="26">
        <f t="shared" si="471"/>
        <v>0</v>
      </c>
      <c r="T5025" s="26">
        <f t="shared" si="472"/>
        <v>0</v>
      </c>
    </row>
    <row r="5026" spans="13:20" ht="15" x14ac:dyDescent="0.3">
      <c r="M5026" s="34">
        <v>5020.5</v>
      </c>
      <c r="N5026" s="34">
        <v>20</v>
      </c>
      <c r="O5026" s="32">
        <f t="shared" si="468"/>
        <v>68</v>
      </c>
      <c r="P5026" s="37">
        <f t="shared" si="473"/>
        <v>81.599999999999994</v>
      </c>
      <c r="Q5026" s="32">
        <f t="shared" si="469"/>
        <v>-13</v>
      </c>
      <c r="R5026" s="32">
        <f t="shared" si="470"/>
        <v>-26.599999999999994</v>
      </c>
      <c r="S5026" s="26">
        <f t="shared" si="471"/>
        <v>0</v>
      </c>
      <c r="T5026" s="26">
        <f t="shared" si="472"/>
        <v>0</v>
      </c>
    </row>
    <row r="5027" spans="13:20" ht="15" x14ac:dyDescent="0.3">
      <c r="M5027" s="34">
        <v>5021.5</v>
      </c>
      <c r="N5027" s="34">
        <v>21.1</v>
      </c>
      <c r="O5027" s="32">
        <f t="shared" si="468"/>
        <v>69.98</v>
      </c>
      <c r="P5027" s="37">
        <f t="shared" si="473"/>
        <v>83.975999999999999</v>
      </c>
      <c r="Q5027" s="32">
        <f t="shared" si="469"/>
        <v>-14.980000000000004</v>
      </c>
      <c r="R5027" s="32">
        <f t="shared" si="470"/>
        <v>-28.975999999999999</v>
      </c>
      <c r="S5027" s="26">
        <f t="shared" si="471"/>
        <v>0</v>
      </c>
      <c r="T5027" s="26">
        <f t="shared" si="472"/>
        <v>0</v>
      </c>
    </row>
    <row r="5028" spans="13:20" ht="15" x14ac:dyDescent="0.3">
      <c r="M5028" s="34">
        <v>5022.5</v>
      </c>
      <c r="N5028" s="34">
        <v>21.7</v>
      </c>
      <c r="O5028" s="32">
        <f t="shared" si="468"/>
        <v>71.06</v>
      </c>
      <c r="P5028" s="37">
        <f t="shared" si="473"/>
        <v>85.272000000000006</v>
      </c>
      <c r="Q5028" s="32">
        <f t="shared" si="469"/>
        <v>-16.060000000000002</v>
      </c>
      <c r="R5028" s="32">
        <f t="shared" si="470"/>
        <v>-30.272000000000006</v>
      </c>
      <c r="S5028" s="26">
        <f t="shared" si="471"/>
        <v>0</v>
      </c>
      <c r="T5028" s="26">
        <f t="shared" si="472"/>
        <v>0</v>
      </c>
    </row>
    <row r="5029" spans="13:20" ht="15" x14ac:dyDescent="0.3">
      <c r="M5029" s="34">
        <v>5023.5</v>
      </c>
      <c r="N5029" s="34">
        <v>22.8</v>
      </c>
      <c r="O5029" s="32">
        <f t="shared" si="468"/>
        <v>73.039999999999992</v>
      </c>
      <c r="P5029" s="37">
        <f t="shared" si="473"/>
        <v>87.647999999999982</v>
      </c>
      <c r="Q5029" s="32">
        <f t="shared" si="469"/>
        <v>-18.039999999999992</v>
      </c>
      <c r="R5029" s="32">
        <f t="shared" si="470"/>
        <v>-32.647999999999982</v>
      </c>
      <c r="S5029" s="26">
        <f t="shared" si="471"/>
        <v>0</v>
      </c>
      <c r="T5029" s="26">
        <f t="shared" si="472"/>
        <v>0</v>
      </c>
    </row>
    <row r="5030" spans="13:20" ht="15" x14ac:dyDescent="0.3">
      <c r="M5030" s="34">
        <v>5024.5</v>
      </c>
      <c r="N5030" s="34">
        <v>22.2</v>
      </c>
      <c r="O5030" s="32">
        <f t="shared" si="468"/>
        <v>71.960000000000008</v>
      </c>
      <c r="P5030" s="37">
        <f t="shared" si="473"/>
        <v>86.352000000000004</v>
      </c>
      <c r="Q5030" s="32">
        <f t="shared" si="469"/>
        <v>-16.960000000000008</v>
      </c>
      <c r="R5030" s="32">
        <f t="shared" si="470"/>
        <v>-31.352000000000004</v>
      </c>
      <c r="S5030" s="26">
        <f t="shared" si="471"/>
        <v>0</v>
      </c>
      <c r="T5030" s="26">
        <f t="shared" si="472"/>
        <v>0</v>
      </c>
    </row>
    <row r="5031" spans="13:20" ht="15" x14ac:dyDescent="0.3">
      <c r="M5031" s="34">
        <v>5025.5</v>
      </c>
      <c r="N5031" s="34">
        <v>21.7</v>
      </c>
      <c r="O5031" s="32">
        <f t="shared" si="468"/>
        <v>71.06</v>
      </c>
      <c r="P5031" s="37">
        <f t="shared" si="473"/>
        <v>85.272000000000006</v>
      </c>
      <c r="Q5031" s="32">
        <f t="shared" si="469"/>
        <v>-16.060000000000002</v>
      </c>
      <c r="R5031" s="32">
        <f t="shared" si="470"/>
        <v>-30.272000000000006</v>
      </c>
      <c r="S5031" s="26">
        <f t="shared" si="471"/>
        <v>0</v>
      </c>
      <c r="T5031" s="26">
        <f t="shared" si="472"/>
        <v>0</v>
      </c>
    </row>
    <row r="5032" spans="13:20" ht="15" x14ac:dyDescent="0.3">
      <c r="M5032" s="34">
        <v>5026.5</v>
      </c>
      <c r="N5032" s="34">
        <v>23.3</v>
      </c>
      <c r="O5032" s="32">
        <f t="shared" si="468"/>
        <v>73.94</v>
      </c>
      <c r="P5032" s="37">
        <f t="shared" si="473"/>
        <v>88.727999999999994</v>
      </c>
      <c r="Q5032" s="32">
        <f t="shared" si="469"/>
        <v>-18.939999999999998</v>
      </c>
      <c r="R5032" s="32">
        <f t="shared" si="470"/>
        <v>-33.727999999999994</v>
      </c>
      <c r="S5032" s="26">
        <f t="shared" si="471"/>
        <v>0</v>
      </c>
      <c r="T5032" s="26">
        <f t="shared" si="472"/>
        <v>0</v>
      </c>
    </row>
    <row r="5033" spans="13:20" ht="15" x14ac:dyDescent="0.3">
      <c r="M5033" s="34">
        <v>5027.5</v>
      </c>
      <c r="N5033" s="34">
        <v>21.7</v>
      </c>
      <c r="O5033" s="32">
        <f t="shared" si="468"/>
        <v>71.06</v>
      </c>
      <c r="P5033" s="37">
        <f t="shared" si="473"/>
        <v>85.272000000000006</v>
      </c>
      <c r="Q5033" s="32">
        <f t="shared" si="469"/>
        <v>-16.060000000000002</v>
      </c>
      <c r="R5033" s="32">
        <f t="shared" si="470"/>
        <v>-30.272000000000006</v>
      </c>
      <c r="S5033" s="26">
        <f t="shared" si="471"/>
        <v>0</v>
      </c>
      <c r="T5033" s="26">
        <f t="shared" si="472"/>
        <v>0</v>
      </c>
    </row>
    <row r="5034" spans="13:20" ht="15" x14ac:dyDescent="0.3">
      <c r="M5034" s="34">
        <v>5028.5</v>
      </c>
      <c r="N5034" s="34">
        <v>20.6</v>
      </c>
      <c r="O5034" s="32">
        <f t="shared" si="468"/>
        <v>69.080000000000013</v>
      </c>
      <c r="P5034" s="37">
        <f t="shared" si="473"/>
        <v>82.896000000000015</v>
      </c>
      <c r="Q5034" s="32">
        <f t="shared" si="469"/>
        <v>-14.080000000000013</v>
      </c>
      <c r="R5034" s="32">
        <f t="shared" si="470"/>
        <v>-27.896000000000015</v>
      </c>
      <c r="S5034" s="26">
        <f t="shared" si="471"/>
        <v>0</v>
      </c>
      <c r="T5034" s="26">
        <f t="shared" si="472"/>
        <v>0</v>
      </c>
    </row>
    <row r="5035" spans="13:20" ht="15" x14ac:dyDescent="0.3">
      <c r="M5035" s="34">
        <v>5029.5</v>
      </c>
      <c r="N5035" s="34">
        <v>18.899999999999999</v>
      </c>
      <c r="O5035" s="32">
        <f t="shared" si="468"/>
        <v>66.02</v>
      </c>
      <c r="P5035" s="37">
        <f t="shared" si="473"/>
        <v>79.22399999999999</v>
      </c>
      <c r="Q5035" s="32">
        <f t="shared" si="469"/>
        <v>-11.019999999999996</v>
      </c>
      <c r="R5035" s="32">
        <f t="shared" si="470"/>
        <v>-24.22399999999999</v>
      </c>
      <c r="S5035" s="26">
        <f t="shared" si="471"/>
        <v>0</v>
      </c>
      <c r="T5035" s="26">
        <f t="shared" si="472"/>
        <v>0</v>
      </c>
    </row>
    <row r="5036" spans="13:20" ht="15" x14ac:dyDescent="0.3">
      <c r="M5036" s="34">
        <v>5030.5</v>
      </c>
      <c r="N5036" s="34">
        <v>16.7</v>
      </c>
      <c r="O5036" s="32">
        <f t="shared" si="468"/>
        <v>62.06</v>
      </c>
      <c r="P5036" s="37">
        <f t="shared" si="473"/>
        <v>74.471999999999994</v>
      </c>
      <c r="Q5036" s="32">
        <f t="shared" si="469"/>
        <v>-7.0600000000000023</v>
      </c>
      <c r="R5036" s="32">
        <f t="shared" si="470"/>
        <v>-19.471999999999994</v>
      </c>
      <c r="S5036" s="26">
        <f t="shared" si="471"/>
        <v>0</v>
      </c>
      <c r="T5036" s="26">
        <f t="shared" si="472"/>
        <v>0</v>
      </c>
    </row>
    <row r="5037" spans="13:20" ht="15" x14ac:dyDescent="0.3">
      <c r="M5037" s="34">
        <v>5031.5</v>
      </c>
      <c r="N5037" s="34">
        <v>16.7</v>
      </c>
      <c r="O5037" s="32">
        <f t="shared" si="468"/>
        <v>62.06</v>
      </c>
      <c r="P5037" s="37">
        <f t="shared" si="473"/>
        <v>74.471999999999994</v>
      </c>
      <c r="Q5037" s="32">
        <f t="shared" si="469"/>
        <v>-7.0600000000000023</v>
      </c>
      <c r="R5037" s="32">
        <f t="shared" si="470"/>
        <v>-19.471999999999994</v>
      </c>
      <c r="S5037" s="26">
        <f t="shared" si="471"/>
        <v>0</v>
      </c>
      <c r="T5037" s="26">
        <f t="shared" si="472"/>
        <v>0</v>
      </c>
    </row>
    <row r="5038" spans="13:20" ht="15" x14ac:dyDescent="0.3">
      <c r="M5038" s="34">
        <v>5032.5</v>
      </c>
      <c r="N5038" s="34">
        <v>15.6</v>
      </c>
      <c r="O5038" s="32">
        <f t="shared" si="468"/>
        <v>60.08</v>
      </c>
      <c r="P5038" s="37">
        <f t="shared" si="473"/>
        <v>72.095999999999989</v>
      </c>
      <c r="Q5038" s="32">
        <f t="shared" si="469"/>
        <v>-5.0799999999999983</v>
      </c>
      <c r="R5038" s="32">
        <f t="shared" si="470"/>
        <v>-17.095999999999989</v>
      </c>
      <c r="S5038" s="26">
        <f t="shared" si="471"/>
        <v>0</v>
      </c>
      <c r="T5038" s="26">
        <f t="shared" si="472"/>
        <v>0</v>
      </c>
    </row>
    <row r="5039" spans="13:20" ht="15" x14ac:dyDescent="0.3">
      <c r="M5039" s="34">
        <v>5033.5</v>
      </c>
      <c r="N5039" s="34">
        <v>15.6</v>
      </c>
      <c r="O5039" s="32">
        <f t="shared" si="468"/>
        <v>60.08</v>
      </c>
      <c r="P5039" s="37">
        <f t="shared" si="473"/>
        <v>72.095999999999989</v>
      </c>
      <c r="Q5039" s="32">
        <f t="shared" si="469"/>
        <v>-5.0799999999999983</v>
      </c>
      <c r="R5039" s="32">
        <f t="shared" si="470"/>
        <v>-17.095999999999989</v>
      </c>
      <c r="S5039" s="26">
        <f t="shared" si="471"/>
        <v>0</v>
      </c>
      <c r="T5039" s="26">
        <f t="shared" si="472"/>
        <v>0</v>
      </c>
    </row>
    <row r="5040" spans="13:20" ht="15" x14ac:dyDescent="0.3">
      <c r="M5040" s="34">
        <v>5034.5</v>
      </c>
      <c r="N5040" s="34">
        <v>15</v>
      </c>
      <c r="O5040" s="32">
        <f t="shared" si="468"/>
        <v>59</v>
      </c>
      <c r="P5040" s="37">
        <f t="shared" si="473"/>
        <v>70.8</v>
      </c>
      <c r="Q5040" s="32">
        <f t="shared" si="469"/>
        <v>-4</v>
      </c>
      <c r="R5040" s="32">
        <f t="shared" si="470"/>
        <v>-15.799999999999997</v>
      </c>
      <c r="S5040" s="26">
        <f t="shared" si="471"/>
        <v>0</v>
      </c>
      <c r="T5040" s="26">
        <f t="shared" si="472"/>
        <v>0</v>
      </c>
    </row>
    <row r="5041" spans="13:20" ht="15" x14ac:dyDescent="0.3">
      <c r="M5041" s="34">
        <v>5035.5</v>
      </c>
      <c r="N5041" s="34">
        <v>15</v>
      </c>
      <c r="O5041" s="32">
        <f t="shared" si="468"/>
        <v>59</v>
      </c>
      <c r="P5041" s="37">
        <f t="shared" si="473"/>
        <v>70.8</v>
      </c>
      <c r="Q5041" s="32">
        <f t="shared" si="469"/>
        <v>-4</v>
      </c>
      <c r="R5041" s="32">
        <f t="shared" si="470"/>
        <v>-15.799999999999997</v>
      </c>
      <c r="S5041" s="26">
        <f t="shared" si="471"/>
        <v>0</v>
      </c>
      <c r="T5041" s="26">
        <f t="shared" si="472"/>
        <v>0</v>
      </c>
    </row>
    <row r="5042" spans="13:20" ht="15" x14ac:dyDescent="0.3">
      <c r="M5042" s="34">
        <v>5036.5</v>
      </c>
      <c r="N5042" s="34">
        <v>14.4</v>
      </c>
      <c r="O5042" s="32">
        <f t="shared" si="468"/>
        <v>57.92</v>
      </c>
      <c r="P5042" s="37">
        <f t="shared" si="473"/>
        <v>69.504000000000005</v>
      </c>
      <c r="Q5042" s="32">
        <f t="shared" si="469"/>
        <v>-2.9200000000000017</v>
      </c>
      <c r="R5042" s="32">
        <f t="shared" si="470"/>
        <v>-14.504000000000005</v>
      </c>
      <c r="S5042" s="26">
        <f t="shared" si="471"/>
        <v>0</v>
      </c>
      <c r="T5042" s="26">
        <f t="shared" si="472"/>
        <v>0</v>
      </c>
    </row>
    <row r="5043" spans="13:20" ht="15" x14ac:dyDescent="0.3">
      <c r="M5043" s="34">
        <v>5037.5</v>
      </c>
      <c r="N5043" s="34">
        <v>14.4</v>
      </c>
      <c r="O5043" s="32">
        <f t="shared" si="468"/>
        <v>57.92</v>
      </c>
      <c r="P5043" s="37">
        <f t="shared" si="473"/>
        <v>69.504000000000005</v>
      </c>
      <c r="Q5043" s="32">
        <f t="shared" si="469"/>
        <v>-2.9200000000000017</v>
      </c>
      <c r="R5043" s="32">
        <f t="shared" si="470"/>
        <v>-14.504000000000005</v>
      </c>
      <c r="S5043" s="26">
        <f t="shared" si="471"/>
        <v>0</v>
      </c>
      <c r="T5043" s="26">
        <f t="shared" si="472"/>
        <v>0</v>
      </c>
    </row>
    <row r="5044" spans="13:20" ht="15" x14ac:dyDescent="0.3">
      <c r="M5044" s="34">
        <v>5038.5</v>
      </c>
      <c r="N5044" s="34">
        <v>15</v>
      </c>
      <c r="O5044" s="32">
        <f t="shared" si="468"/>
        <v>59</v>
      </c>
      <c r="P5044" s="37">
        <f t="shared" si="473"/>
        <v>70.8</v>
      </c>
      <c r="Q5044" s="32">
        <f t="shared" si="469"/>
        <v>-4</v>
      </c>
      <c r="R5044" s="32">
        <f t="shared" si="470"/>
        <v>-15.799999999999997</v>
      </c>
      <c r="S5044" s="26">
        <f t="shared" si="471"/>
        <v>0</v>
      </c>
      <c r="T5044" s="26">
        <f t="shared" si="472"/>
        <v>0</v>
      </c>
    </row>
    <row r="5045" spans="13:20" ht="15" x14ac:dyDescent="0.3">
      <c r="M5045" s="34">
        <v>5039.5</v>
      </c>
      <c r="N5045" s="34">
        <v>15</v>
      </c>
      <c r="O5045" s="32">
        <f t="shared" si="468"/>
        <v>59</v>
      </c>
      <c r="P5045" s="37">
        <f t="shared" si="473"/>
        <v>70.8</v>
      </c>
      <c r="Q5045" s="32">
        <f t="shared" si="469"/>
        <v>-4</v>
      </c>
      <c r="R5045" s="32">
        <f t="shared" si="470"/>
        <v>-15.799999999999997</v>
      </c>
      <c r="S5045" s="26">
        <f t="shared" si="471"/>
        <v>0</v>
      </c>
      <c r="T5045" s="26">
        <f t="shared" si="472"/>
        <v>0</v>
      </c>
    </row>
    <row r="5046" spans="13:20" ht="15" x14ac:dyDescent="0.3">
      <c r="M5046" s="34">
        <v>5040.5</v>
      </c>
      <c r="N5046" s="34">
        <v>15.6</v>
      </c>
      <c r="O5046" s="32">
        <f t="shared" si="468"/>
        <v>60.08</v>
      </c>
      <c r="P5046" s="37">
        <f t="shared" si="473"/>
        <v>72.095999999999989</v>
      </c>
      <c r="Q5046" s="32">
        <f t="shared" si="469"/>
        <v>-5.0799999999999983</v>
      </c>
      <c r="R5046" s="32">
        <f t="shared" si="470"/>
        <v>-17.095999999999989</v>
      </c>
      <c r="S5046" s="26">
        <f t="shared" si="471"/>
        <v>0</v>
      </c>
      <c r="T5046" s="26">
        <f t="shared" si="472"/>
        <v>0</v>
      </c>
    </row>
    <row r="5047" spans="13:20" ht="15" x14ac:dyDescent="0.3">
      <c r="M5047" s="34">
        <v>5041.5</v>
      </c>
      <c r="N5047" s="34">
        <v>15.6</v>
      </c>
      <c r="O5047" s="32">
        <f t="shared" si="468"/>
        <v>60.08</v>
      </c>
      <c r="P5047" s="37">
        <f t="shared" si="473"/>
        <v>72.095999999999989</v>
      </c>
      <c r="Q5047" s="32">
        <f t="shared" si="469"/>
        <v>-5.0799999999999983</v>
      </c>
      <c r="R5047" s="32">
        <f t="shared" si="470"/>
        <v>-17.095999999999989</v>
      </c>
      <c r="S5047" s="26">
        <f t="shared" si="471"/>
        <v>0</v>
      </c>
      <c r="T5047" s="26">
        <f t="shared" si="472"/>
        <v>0</v>
      </c>
    </row>
    <row r="5048" spans="13:20" ht="15" x14ac:dyDescent="0.3">
      <c r="M5048" s="34">
        <v>5042.5</v>
      </c>
      <c r="N5048" s="34">
        <v>15.6</v>
      </c>
      <c r="O5048" s="32">
        <f t="shared" si="468"/>
        <v>60.08</v>
      </c>
      <c r="P5048" s="37">
        <f t="shared" si="473"/>
        <v>72.095999999999989</v>
      </c>
      <c r="Q5048" s="32">
        <f t="shared" si="469"/>
        <v>-5.0799999999999983</v>
      </c>
      <c r="R5048" s="32">
        <f t="shared" si="470"/>
        <v>-17.095999999999989</v>
      </c>
      <c r="S5048" s="26">
        <f t="shared" si="471"/>
        <v>0</v>
      </c>
      <c r="T5048" s="26">
        <f t="shared" si="472"/>
        <v>0</v>
      </c>
    </row>
    <row r="5049" spans="13:20" ht="15" x14ac:dyDescent="0.3">
      <c r="M5049" s="34">
        <v>5043.5</v>
      </c>
      <c r="N5049" s="34">
        <v>15.6</v>
      </c>
      <c r="O5049" s="32">
        <f t="shared" si="468"/>
        <v>60.08</v>
      </c>
      <c r="P5049" s="37">
        <f t="shared" si="473"/>
        <v>72.095999999999989</v>
      </c>
      <c r="Q5049" s="32">
        <f t="shared" si="469"/>
        <v>-5.0799999999999983</v>
      </c>
      <c r="R5049" s="32">
        <f t="shared" si="470"/>
        <v>-17.095999999999989</v>
      </c>
      <c r="S5049" s="26">
        <f t="shared" si="471"/>
        <v>0</v>
      </c>
      <c r="T5049" s="26">
        <f t="shared" si="472"/>
        <v>0</v>
      </c>
    </row>
    <row r="5050" spans="13:20" ht="15" x14ac:dyDescent="0.3">
      <c r="M5050" s="34">
        <v>5044.5</v>
      </c>
      <c r="N5050" s="34">
        <v>15.6</v>
      </c>
      <c r="O5050" s="32">
        <f t="shared" si="468"/>
        <v>60.08</v>
      </c>
      <c r="P5050" s="37">
        <f t="shared" si="473"/>
        <v>72.095999999999989</v>
      </c>
      <c r="Q5050" s="32">
        <f t="shared" si="469"/>
        <v>-5.0799999999999983</v>
      </c>
      <c r="R5050" s="32">
        <f t="shared" si="470"/>
        <v>-17.095999999999989</v>
      </c>
      <c r="S5050" s="26">
        <f t="shared" si="471"/>
        <v>0</v>
      </c>
      <c r="T5050" s="26">
        <f t="shared" si="472"/>
        <v>0</v>
      </c>
    </row>
    <row r="5051" spans="13:20" ht="15" x14ac:dyDescent="0.3">
      <c r="M5051" s="34">
        <v>5045.5</v>
      </c>
      <c r="N5051" s="34">
        <v>15.6</v>
      </c>
      <c r="O5051" s="32">
        <f t="shared" si="468"/>
        <v>60.08</v>
      </c>
      <c r="P5051" s="37">
        <f t="shared" si="473"/>
        <v>72.095999999999989</v>
      </c>
      <c r="Q5051" s="32">
        <f t="shared" si="469"/>
        <v>-5.0799999999999983</v>
      </c>
      <c r="R5051" s="32">
        <f t="shared" si="470"/>
        <v>-17.095999999999989</v>
      </c>
      <c r="S5051" s="26">
        <f t="shared" si="471"/>
        <v>0</v>
      </c>
      <c r="T5051" s="26">
        <f t="shared" si="472"/>
        <v>0</v>
      </c>
    </row>
    <row r="5052" spans="13:20" ht="15" x14ac:dyDescent="0.3">
      <c r="M5052" s="34">
        <v>5046.5</v>
      </c>
      <c r="N5052" s="34">
        <v>16.7</v>
      </c>
      <c r="O5052" s="32">
        <f t="shared" si="468"/>
        <v>62.06</v>
      </c>
      <c r="P5052" s="37">
        <f t="shared" si="473"/>
        <v>74.471999999999994</v>
      </c>
      <c r="Q5052" s="32">
        <f t="shared" si="469"/>
        <v>-7.0600000000000023</v>
      </c>
      <c r="R5052" s="32">
        <f t="shared" si="470"/>
        <v>-19.471999999999994</v>
      </c>
      <c r="S5052" s="26">
        <f t="shared" si="471"/>
        <v>0</v>
      </c>
      <c r="T5052" s="26">
        <f t="shared" si="472"/>
        <v>0</v>
      </c>
    </row>
    <row r="5053" spans="13:20" ht="15" x14ac:dyDescent="0.3">
      <c r="M5053" s="34">
        <v>5047.5</v>
      </c>
      <c r="N5053" s="34">
        <v>16.100000000000001</v>
      </c>
      <c r="O5053" s="32">
        <f t="shared" si="468"/>
        <v>60.980000000000004</v>
      </c>
      <c r="P5053" s="37">
        <f t="shared" si="473"/>
        <v>73.176000000000002</v>
      </c>
      <c r="Q5053" s="32">
        <f t="shared" si="469"/>
        <v>-5.980000000000004</v>
      </c>
      <c r="R5053" s="32">
        <f t="shared" si="470"/>
        <v>-18.176000000000002</v>
      </c>
      <c r="S5053" s="26">
        <f t="shared" si="471"/>
        <v>0</v>
      </c>
      <c r="T5053" s="26">
        <f t="shared" si="472"/>
        <v>0</v>
      </c>
    </row>
    <row r="5054" spans="13:20" ht="15" x14ac:dyDescent="0.3">
      <c r="M5054" s="34">
        <v>5048.5</v>
      </c>
      <c r="N5054" s="34">
        <v>18.3</v>
      </c>
      <c r="O5054" s="32">
        <f t="shared" si="468"/>
        <v>64.94</v>
      </c>
      <c r="P5054" s="37">
        <f t="shared" si="473"/>
        <v>77.927999999999997</v>
      </c>
      <c r="Q5054" s="32">
        <f t="shared" si="469"/>
        <v>-9.9399999999999977</v>
      </c>
      <c r="R5054" s="32">
        <f t="shared" si="470"/>
        <v>-22.927999999999997</v>
      </c>
      <c r="S5054" s="26">
        <f t="shared" si="471"/>
        <v>0</v>
      </c>
      <c r="T5054" s="26">
        <f t="shared" si="472"/>
        <v>0</v>
      </c>
    </row>
    <row r="5055" spans="13:20" ht="15" x14ac:dyDescent="0.3">
      <c r="M5055" s="34">
        <v>5049.5</v>
      </c>
      <c r="N5055" s="34">
        <v>21.1</v>
      </c>
      <c r="O5055" s="32">
        <f t="shared" si="468"/>
        <v>69.98</v>
      </c>
      <c r="P5055" s="37">
        <f t="shared" si="473"/>
        <v>83.975999999999999</v>
      </c>
      <c r="Q5055" s="32">
        <f t="shared" si="469"/>
        <v>-14.980000000000004</v>
      </c>
      <c r="R5055" s="32">
        <f t="shared" si="470"/>
        <v>-28.975999999999999</v>
      </c>
      <c r="S5055" s="26">
        <f t="shared" si="471"/>
        <v>0</v>
      </c>
      <c r="T5055" s="26">
        <f t="shared" si="472"/>
        <v>0</v>
      </c>
    </row>
    <row r="5056" spans="13:20" ht="15" x14ac:dyDescent="0.3">
      <c r="M5056" s="34">
        <v>5050.5</v>
      </c>
      <c r="N5056" s="34">
        <v>21.7</v>
      </c>
      <c r="O5056" s="32">
        <f t="shared" si="468"/>
        <v>71.06</v>
      </c>
      <c r="P5056" s="37">
        <f t="shared" si="473"/>
        <v>85.272000000000006</v>
      </c>
      <c r="Q5056" s="32">
        <f t="shared" si="469"/>
        <v>-16.060000000000002</v>
      </c>
      <c r="R5056" s="32">
        <f t="shared" si="470"/>
        <v>-30.272000000000006</v>
      </c>
      <c r="S5056" s="26">
        <f t="shared" si="471"/>
        <v>0</v>
      </c>
      <c r="T5056" s="26">
        <f t="shared" si="472"/>
        <v>0</v>
      </c>
    </row>
    <row r="5057" spans="13:20" ht="15" x14ac:dyDescent="0.3">
      <c r="M5057" s="34">
        <v>5051.5</v>
      </c>
      <c r="N5057" s="34">
        <v>22.8</v>
      </c>
      <c r="O5057" s="32">
        <f t="shared" si="468"/>
        <v>73.039999999999992</v>
      </c>
      <c r="P5057" s="37">
        <f t="shared" si="473"/>
        <v>87.647999999999982</v>
      </c>
      <c r="Q5057" s="32">
        <f t="shared" si="469"/>
        <v>-18.039999999999992</v>
      </c>
      <c r="R5057" s="32">
        <f t="shared" si="470"/>
        <v>-32.647999999999982</v>
      </c>
      <c r="S5057" s="26">
        <f t="shared" si="471"/>
        <v>0</v>
      </c>
      <c r="T5057" s="26">
        <f t="shared" si="472"/>
        <v>0</v>
      </c>
    </row>
    <row r="5058" spans="13:20" ht="15" x14ac:dyDescent="0.3">
      <c r="M5058" s="34">
        <v>5052.5</v>
      </c>
      <c r="N5058" s="34">
        <v>24.4</v>
      </c>
      <c r="O5058" s="32">
        <f t="shared" si="468"/>
        <v>75.92</v>
      </c>
      <c r="P5058" s="37">
        <f t="shared" si="473"/>
        <v>91.103999999999999</v>
      </c>
      <c r="Q5058" s="32">
        <f t="shared" si="469"/>
        <v>-20.92</v>
      </c>
      <c r="R5058" s="32">
        <f t="shared" si="470"/>
        <v>-36.103999999999999</v>
      </c>
      <c r="S5058" s="26">
        <f t="shared" si="471"/>
        <v>0</v>
      </c>
      <c r="T5058" s="26">
        <f t="shared" si="472"/>
        <v>0</v>
      </c>
    </row>
    <row r="5059" spans="13:20" ht="15" x14ac:dyDescent="0.3">
      <c r="M5059" s="34">
        <v>5053.5</v>
      </c>
      <c r="N5059" s="34">
        <v>23.3</v>
      </c>
      <c r="O5059" s="32">
        <f t="shared" si="468"/>
        <v>73.94</v>
      </c>
      <c r="P5059" s="37">
        <f t="shared" si="473"/>
        <v>88.727999999999994</v>
      </c>
      <c r="Q5059" s="32">
        <f t="shared" si="469"/>
        <v>-18.939999999999998</v>
      </c>
      <c r="R5059" s="32">
        <f t="shared" si="470"/>
        <v>-33.727999999999994</v>
      </c>
      <c r="S5059" s="26">
        <f t="shared" si="471"/>
        <v>0</v>
      </c>
      <c r="T5059" s="26">
        <f t="shared" si="472"/>
        <v>0</v>
      </c>
    </row>
    <row r="5060" spans="13:20" ht="15" x14ac:dyDescent="0.3">
      <c r="M5060" s="34">
        <v>5054.5</v>
      </c>
      <c r="N5060" s="34">
        <v>22.8</v>
      </c>
      <c r="O5060" s="32">
        <f t="shared" si="468"/>
        <v>73.039999999999992</v>
      </c>
      <c r="P5060" s="37">
        <f t="shared" si="473"/>
        <v>87.647999999999982</v>
      </c>
      <c r="Q5060" s="32">
        <f t="shared" si="469"/>
        <v>-18.039999999999992</v>
      </c>
      <c r="R5060" s="32">
        <f t="shared" si="470"/>
        <v>-32.647999999999982</v>
      </c>
      <c r="S5060" s="26">
        <f t="shared" si="471"/>
        <v>0</v>
      </c>
      <c r="T5060" s="26">
        <f t="shared" si="472"/>
        <v>0</v>
      </c>
    </row>
    <row r="5061" spans="13:20" ht="15" x14ac:dyDescent="0.3">
      <c r="M5061" s="34">
        <v>5055.5</v>
      </c>
      <c r="N5061" s="34">
        <v>21.7</v>
      </c>
      <c r="O5061" s="32">
        <f t="shared" si="468"/>
        <v>71.06</v>
      </c>
      <c r="P5061" s="37">
        <f t="shared" si="473"/>
        <v>85.272000000000006</v>
      </c>
      <c r="Q5061" s="32">
        <f t="shared" si="469"/>
        <v>-16.060000000000002</v>
      </c>
      <c r="R5061" s="32">
        <f t="shared" si="470"/>
        <v>-30.272000000000006</v>
      </c>
      <c r="S5061" s="26">
        <f t="shared" si="471"/>
        <v>0</v>
      </c>
      <c r="T5061" s="26">
        <f t="shared" si="472"/>
        <v>0</v>
      </c>
    </row>
    <row r="5062" spans="13:20" ht="15" x14ac:dyDescent="0.3">
      <c r="M5062" s="34">
        <v>5056.5</v>
      </c>
      <c r="N5062" s="34">
        <v>21.7</v>
      </c>
      <c r="O5062" s="32">
        <f t="shared" ref="O5062:O5125" si="474">CONVERT(N5062,"C","F")</f>
        <v>71.06</v>
      </c>
      <c r="P5062" s="37">
        <f t="shared" si="473"/>
        <v>85.272000000000006</v>
      </c>
      <c r="Q5062" s="32">
        <f t="shared" ref="Q5062:Q5125" si="475">$L$3-O5062</f>
        <v>-16.060000000000002</v>
      </c>
      <c r="R5062" s="32">
        <f t="shared" ref="R5062:R5125" si="476">$L$3-P5062</f>
        <v>-30.272000000000006</v>
      </c>
      <c r="S5062" s="26">
        <f t="shared" ref="S5062:S5125" si="477">IF(O5062&lt;=$L$3, 1, 0)</f>
        <v>0</v>
      </c>
      <c r="T5062" s="26">
        <f t="shared" ref="T5062:T5125" si="478">IF(P5062&lt;=$L$3, 1, 0)</f>
        <v>0</v>
      </c>
    </row>
    <row r="5063" spans="13:20" ht="15" x14ac:dyDescent="0.3">
      <c r="M5063" s="34">
        <v>5057.5</v>
      </c>
      <c r="N5063" s="34">
        <v>24.4</v>
      </c>
      <c r="O5063" s="32">
        <f t="shared" si="474"/>
        <v>75.92</v>
      </c>
      <c r="P5063" s="37">
        <f t="shared" ref="P5063:P5126" si="479">O5063*1.2</f>
        <v>91.103999999999999</v>
      </c>
      <c r="Q5063" s="32">
        <f t="shared" si="475"/>
        <v>-20.92</v>
      </c>
      <c r="R5063" s="32">
        <f t="shared" si="476"/>
        <v>-36.103999999999999</v>
      </c>
      <c r="S5063" s="26">
        <f t="shared" si="477"/>
        <v>0</v>
      </c>
      <c r="T5063" s="26">
        <f t="shared" si="478"/>
        <v>0</v>
      </c>
    </row>
    <row r="5064" spans="13:20" ht="15" x14ac:dyDescent="0.3">
      <c r="M5064" s="34">
        <v>5058.5</v>
      </c>
      <c r="N5064" s="34">
        <v>23.9</v>
      </c>
      <c r="O5064" s="32">
        <f t="shared" si="474"/>
        <v>75.02</v>
      </c>
      <c r="P5064" s="37">
        <f t="shared" si="479"/>
        <v>90.023999999999987</v>
      </c>
      <c r="Q5064" s="32">
        <f t="shared" si="475"/>
        <v>-20.019999999999996</v>
      </c>
      <c r="R5064" s="32">
        <f t="shared" si="476"/>
        <v>-35.023999999999987</v>
      </c>
      <c r="S5064" s="26">
        <f t="shared" si="477"/>
        <v>0</v>
      </c>
      <c r="T5064" s="26">
        <f t="shared" si="478"/>
        <v>0</v>
      </c>
    </row>
    <row r="5065" spans="13:20" ht="15" x14ac:dyDescent="0.3">
      <c r="M5065" s="34">
        <v>5059.5</v>
      </c>
      <c r="N5065" s="34">
        <v>22.8</v>
      </c>
      <c r="O5065" s="32">
        <f t="shared" si="474"/>
        <v>73.039999999999992</v>
      </c>
      <c r="P5065" s="37">
        <f t="shared" si="479"/>
        <v>87.647999999999982</v>
      </c>
      <c r="Q5065" s="32">
        <f t="shared" si="475"/>
        <v>-18.039999999999992</v>
      </c>
      <c r="R5065" s="32">
        <f t="shared" si="476"/>
        <v>-32.647999999999982</v>
      </c>
      <c r="S5065" s="26">
        <f t="shared" si="477"/>
        <v>0</v>
      </c>
      <c r="T5065" s="26">
        <f t="shared" si="478"/>
        <v>0</v>
      </c>
    </row>
    <row r="5066" spans="13:20" ht="15" x14ac:dyDescent="0.3">
      <c r="M5066" s="34">
        <v>5060.5</v>
      </c>
      <c r="N5066" s="34">
        <v>21.7</v>
      </c>
      <c r="O5066" s="32">
        <f t="shared" si="474"/>
        <v>71.06</v>
      </c>
      <c r="P5066" s="37">
        <f t="shared" si="479"/>
        <v>85.272000000000006</v>
      </c>
      <c r="Q5066" s="32">
        <f t="shared" si="475"/>
        <v>-16.060000000000002</v>
      </c>
      <c r="R5066" s="32">
        <f t="shared" si="476"/>
        <v>-30.272000000000006</v>
      </c>
      <c r="S5066" s="26">
        <f t="shared" si="477"/>
        <v>0</v>
      </c>
      <c r="T5066" s="26">
        <f t="shared" si="478"/>
        <v>0</v>
      </c>
    </row>
    <row r="5067" spans="13:20" ht="15" x14ac:dyDescent="0.3">
      <c r="M5067" s="34">
        <v>5061.5</v>
      </c>
      <c r="N5067" s="34">
        <v>21.7</v>
      </c>
      <c r="O5067" s="32">
        <f t="shared" si="474"/>
        <v>71.06</v>
      </c>
      <c r="P5067" s="37">
        <f t="shared" si="479"/>
        <v>85.272000000000006</v>
      </c>
      <c r="Q5067" s="32">
        <f t="shared" si="475"/>
        <v>-16.060000000000002</v>
      </c>
      <c r="R5067" s="32">
        <f t="shared" si="476"/>
        <v>-30.272000000000006</v>
      </c>
      <c r="S5067" s="26">
        <f t="shared" si="477"/>
        <v>0</v>
      </c>
      <c r="T5067" s="26">
        <f t="shared" si="478"/>
        <v>0</v>
      </c>
    </row>
    <row r="5068" spans="13:20" ht="15" x14ac:dyDescent="0.3">
      <c r="M5068" s="34">
        <v>5062.5</v>
      </c>
      <c r="N5068" s="34">
        <v>21.1</v>
      </c>
      <c r="O5068" s="32">
        <f t="shared" si="474"/>
        <v>69.98</v>
      </c>
      <c r="P5068" s="37">
        <f t="shared" si="479"/>
        <v>83.975999999999999</v>
      </c>
      <c r="Q5068" s="32">
        <f t="shared" si="475"/>
        <v>-14.980000000000004</v>
      </c>
      <c r="R5068" s="32">
        <f t="shared" si="476"/>
        <v>-28.975999999999999</v>
      </c>
      <c r="S5068" s="26">
        <f t="shared" si="477"/>
        <v>0</v>
      </c>
      <c r="T5068" s="26">
        <f t="shared" si="478"/>
        <v>0</v>
      </c>
    </row>
    <row r="5069" spans="13:20" ht="15" x14ac:dyDescent="0.3">
      <c r="M5069" s="34">
        <v>5063.5</v>
      </c>
      <c r="N5069" s="34">
        <v>20.6</v>
      </c>
      <c r="O5069" s="32">
        <f t="shared" si="474"/>
        <v>69.080000000000013</v>
      </c>
      <c r="P5069" s="37">
        <f t="shared" si="479"/>
        <v>82.896000000000015</v>
      </c>
      <c r="Q5069" s="32">
        <f t="shared" si="475"/>
        <v>-14.080000000000013</v>
      </c>
      <c r="R5069" s="32">
        <f t="shared" si="476"/>
        <v>-27.896000000000015</v>
      </c>
      <c r="S5069" s="26">
        <f t="shared" si="477"/>
        <v>0</v>
      </c>
      <c r="T5069" s="26">
        <f t="shared" si="478"/>
        <v>0</v>
      </c>
    </row>
    <row r="5070" spans="13:20" ht="15" x14ac:dyDescent="0.3">
      <c r="M5070" s="34">
        <v>5064.5</v>
      </c>
      <c r="N5070" s="34">
        <v>19.399999999999999</v>
      </c>
      <c r="O5070" s="32">
        <f t="shared" si="474"/>
        <v>66.92</v>
      </c>
      <c r="P5070" s="37">
        <f t="shared" si="479"/>
        <v>80.304000000000002</v>
      </c>
      <c r="Q5070" s="32">
        <f t="shared" si="475"/>
        <v>-11.920000000000002</v>
      </c>
      <c r="R5070" s="32">
        <f t="shared" si="476"/>
        <v>-25.304000000000002</v>
      </c>
      <c r="S5070" s="26">
        <f t="shared" si="477"/>
        <v>0</v>
      </c>
      <c r="T5070" s="26">
        <f t="shared" si="478"/>
        <v>0</v>
      </c>
    </row>
    <row r="5071" spans="13:20" ht="15" x14ac:dyDescent="0.3">
      <c r="M5071" s="34">
        <v>5065.5</v>
      </c>
      <c r="N5071" s="34">
        <v>18.899999999999999</v>
      </c>
      <c r="O5071" s="32">
        <f t="shared" si="474"/>
        <v>66.02</v>
      </c>
      <c r="P5071" s="37">
        <f t="shared" si="479"/>
        <v>79.22399999999999</v>
      </c>
      <c r="Q5071" s="32">
        <f t="shared" si="475"/>
        <v>-11.019999999999996</v>
      </c>
      <c r="R5071" s="32">
        <f t="shared" si="476"/>
        <v>-24.22399999999999</v>
      </c>
      <c r="S5071" s="26">
        <f t="shared" si="477"/>
        <v>0</v>
      </c>
      <c r="T5071" s="26">
        <f t="shared" si="478"/>
        <v>0</v>
      </c>
    </row>
    <row r="5072" spans="13:20" ht="15" x14ac:dyDescent="0.3">
      <c r="M5072" s="34">
        <v>5066.5</v>
      </c>
      <c r="N5072" s="34">
        <v>18.3</v>
      </c>
      <c r="O5072" s="32">
        <f t="shared" si="474"/>
        <v>64.94</v>
      </c>
      <c r="P5072" s="37">
        <f t="shared" si="479"/>
        <v>77.927999999999997</v>
      </c>
      <c r="Q5072" s="32">
        <f t="shared" si="475"/>
        <v>-9.9399999999999977</v>
      </c>
      <c r="R5072" s="32">
        <f t="shared" si="476"/>
        <v>-22.927999999999997</v>
      </c>
      <c r="S5072" s="26">
        <f t="shared" si="477"/>
        <v>0</v>
      </c>
      <c r="T5072" s="26">
        <f t="shared" si="478"/>
        <v>0</v>
      </c>
    </row>
    <row r="5073" spans="13:20" ht="15" x14ac:dyDescent="0.3">
      <c r="M5073" s="34">
        <v>5067.5</v>
      </c>
      <c r="N5073" s="34">
        <v>17.8</v>
      </c>
      <c r="O5073" s="32">
        <f t="shared" si="474"/>
        <v>64.039999999999992</v>
      </c>
      <c r="P5073" s="37">
        <f t="shared" si="479"/>
        <v>76.847999999999985</v>
      </c>
      <c r="Q5073" s="32">
        <f t="shared" si="475"/>
        <v>-9.039999999999992</v>
      </c>
      <c r="R5073" s="32">
        <f t="shared" si="476"/>
        <v>-21.847999999999985</v>
      </c>
      <c r="S5073" s="26">
        <f t="shared" si="477"/>
        <v>0</v>
      </c>
      <c r="T5073" s="26">
        <f t="shared" si="478"/>
        <v>0</v>
      </c>
    </row>
    <row r="5074" spans="13:20" ht="15" x14ac:dyDescent="0.3">
      <c r="M5074" s="34">
        <v>5068.5</v>
      </c>
      <c r="N5074" s="34">
        <v>17.2</v>
      </c>
      <c r="O5074" s="32">
        <f t="shared" si="474"/>
        <v>62.96</v>
      </c>
      <c r="P5074" s="37">
        <f t="shared" si="479"/>
        <v>75.551999999999992</v>
      </c>
      <c r="Q5074" s="32">
        <f t="shared" si="475"/>
        <v>-7.9600000000000009</v>
      </c>
      <c r="R5074" s="32">
        <f t="shared" si="476"/>
        <v>-20.551999999999992</v>
      </c>
      <c r="S5074" s="26">
        <f t="shared" si="477"/>
        <v>0</v>
      </c>
      <c r="T5074" s="26">
        <f t="shared" si="478"/>
        <v>0</v>
      </c>
    </row>
    <row r="5075" spans="13:20" ht="15" x14ac:dyDescent="0.3">
      <c r="M5075" s="34">
        <v>5069.5</v>
      </c>
      <c r="N5075" s="34">
        <v>18.899999999999999</v>
      </c>
      <c r="O5075" s="32">
        <f t="shared" si="474"/>
        <v>66.02</v>
      </c>
      <c r="P5075" s="37">
        <f t="shared" si="479"/>
        <v>79.22399999999999</v>
      </c>
      <c r="Q5075" s="32">
        <f t="shared" si="475"/>
        <v>-11.019999999999996</v>
      </c>
      <c r="R5075" s="32">
        <f t="shared" si="476"/>
        <v>-24.22399999999999</v>
      </c>
      <c r="S5075" s="26">
        <f t="shared" si="477"/>
        <v>0</v>
      </c>
      <c r="T5075" s="26">
        <f t="shared" si="478"/>
        <v>0</v>
      </c>
    </row>
    <row r="5076" spans="13:20" ht="15" x14ac:dyDescent="0.3">
      <c r="M5076" s="34">
        <v>5070.5</v>
      </c>
      <c r="N5076" s="34">
        <v>20.6</v>
      </c>
      <c r="O5076" s="32">
        <f t="shared" si="474"/>
        <v>69.080000000000013</v>
      </c>
      <c r="P5076" s="37">
        <f t="shared" si="479"/>
        <v>82.896000000000015</v>
      </c>
      <c r="Q5076" s="32">
        <f t="shared" si="475"/>
        <v>-14.080000000000013</v>
      </c>
      <c r="R5076" s="32">
        <f t="shared" si="476"/>
        <v>-27.896000000000015</v>
      </c>
      <c r="S5076" s="26">
        <f t="shared" si="477"/>
        <v>0</v>
      </c>
      <c r="T5076" s="26">
        <f t="shared" si="478"/>
        <v>0</v>
      </c>
    </row>
    <row r="5077" spans="13:20" ht="15" x14ac:dyDescent="0.3">
      <c r="M5077" s="34">
        <v>5071.5</v>
      </c>
      <c r="N5077" s="34">
        <v>23.3</v>
      </c>
      <c r="O5077" s="32">
        <f t="shared" si="474"/>
        <v>73.94</v>
      </c>
      <c r="P5077" s="37">
        <f t="shared" si="479"/>
        <v>88.727999999999994</v>
      </c>
      <c r="Q5077" s="32">
        <f t="shared" si="475"/>
        <v>-18.939999999999998</v>
      </c>
      <c r="R5077" s="32">
        <f t="shared" si="476"/>
        <v>-33.727999999999994</v>
      </c>
      <c r="S5077" s="26">
        <f t="shared" si="477"/>
        <v>0</v>
      </c>
      <c r="T5077" s="26">
        <f t="shared" si="478"/>
        <v>0</v>
      </c>
    </row>
    <row r="5078" spans="13:20" ht="15" x14ac:dyDescent="0.3">
      <c r="M5078" s="34">
        <v>5072.5</v>
      </c>
      <c r="N5078" s="34">
        <v>25.6</v>
      </c>
      <c r="O5078" s="32">
        <f t="shared" si="474"/>
        <v>78.080000000000013</v>
      </c>
      <c r="P5078" s="37">
        <f t="shared" si="479"/>
        <v>93.696000000000012</v>
      </c>
      <c r="Q5078" s="32">
        <f t="shared" si="475"/>
        <v>-23.080000000000013</v>
      </c>
      <c r="R5078" s="32">
        <f t="shared" si="476"/>
        <v>-38.696000000000012</v>
      </c>
      <c r="S5078" s="26">
        <f t="shared" si="477"/>
        <v>0</v>
      </c>
      <c r="T5078" s="26">
        <f t="shared" si="478"/>
        <v>0</v>
      </c>
    </row>
    <row r="5079" spans="13:20" ht="15" x14ac:dyDescent="0.3">
      <c r="M5079" s="34">
        <v>5073.5</v>
      </c>
      <c r="N5079" s="34">
        <v>26.7</v>
      </c>
      <c r="O5079" s="32">
        <f t="shared" si="474"/>
        <v>80.06</v>
      </c>
      <c r="P5079" s="37">
        <f t="shared" si="479"/>
        <v>96.072000000000003</v>
      </c>
      <c r="Q5079" s="32">
        <f t="shared" si="475"/>
        <v>-25.060000000000002</v>
      </c>
      <c r="R5079" s="32">
        <f t="shared" si="476"/>
        <v>-41.072000000000003</v>
      </c>
      <c r="S5079" s="26">
        <f t="shared" si="477"/>
        <v>0</v>
      </c>
      <c r="T5079" s="26">
        <f t="shared" si="478"/>
        <v>0</v>
      </c>
    </row>
    <row r="5080" spans="13:20" ht="15" x14ac:dyDescent="0.3">
      <c r="M5080" s="34">
        <v>5074.5</v>
      </c>
      <c r="N5080" s="34">
        <v>27.2</v>
      </c>
      <c r="O5080" s="32">
        <f t="shared" si="474"/>
        <v>80.960000000000008</v>
      </c>
      <c r="P5080" s="37">
        <f t="shared" si="479"/>
        <v>97.152000000000001</v>
      </c>
      <c r="Q5080" s="32">
        <f t="shared" si="475"/>
        <v>-25.960000000000008</v>
      </c>
      <c r="R5080" s="32">
        <f t="shared" si="476"/>
        <v>-42.152000000000001</v>
      </c>
      <c r="S5080" s="26">
        <f t="shared" si="477"/>
        <v>0</v>
      </c>
      <c r="T5080" s="26">
        <f t="shared" si="478"/>
        <v>0</v>
      </c>
    </row>
    <row r="5081" spans="13:20" ht="15" x14ac:dyDescent="0.3">
      <c r="M5081" s="34">
        <v>5075.5</v>
      </c>
      <c r="N5081" s="34">
        <v>26.7</v>
      </c>
      <c r="O5081" s="32">
        <f t="shared" si="474"/>
        <v>80.06</v>
      </c>
      <c r="P5081" s="37">
        <f t="shared" si="479"/>
        <v>96.072000000000003</v>
      </c>
      <c r="Q5081" s="32">
        <f t="shared" si="475"/>
        <v>-25.060000000000002</v>
      </c>
      <c r="R5081" s="32">
        <f t="shared" si="476"/>
        <v>-41.072000000000003</v>
      </c>
      <c r="S5081" s="26">
        <f t="shared" si="477"/>
        <v>0</v>
      </c>
      <c r="T5081" s="26">
        <f t="shared" si="478"/>
        <v>0</v>
      </c>
    </row>
    <row r="5082" spans="13:20" ht="15" x14ac:dyDescent="0.3">
      <c r="M5082" s="34">
        <v>5076.5</v>
      </c>
      <c r="N5082" s="34">
        <v>27.8</v>
      </c>
      <c r="O5082" s="32">
        <f t="shared" si="474"/>
        <v>82.039999999999992</v>
      </c>
      <c r="P5082" s="37">
        <f t="shared" si="479"/>
        <v>98.447999999999993</v>
      </c>
      <c r="Q5082" s="32">
        <f t="shared" si="475"/>
        <v>-27.039999999999992</v>
      </c>
      <c r="R5082" s="32">
        <f t="shared" si="476"/>
        <v>-43.447999999999993</v>
      </c>
      <c r="S5082" s="26">
        <f t="shared" si="477"/>
        <v>0</v>
      </c>
      <c r="T5082" s="26">
        <f t="shared" si="478"/>
        <v>0</v>
      </c>
    </row>
    <row r="5083" spans="13:20" ht="15" x14ac:dyDescent="0.3">
      <c r="M5083" s="34">
        <v>5077.5</v>
      </c>
      <c r="N5083" s="34">
        <v>28.9</v>
      </c>
      <c r="O5083" s="32">
        <f t="shared" si="474"/>
        <v>84.02</v>
      </c>
      <c r="P5083" s="37">
        <f t="shared" si="479"/>
        <v>100.824</v>
      </c>
      <c r="Q5083" s="32">
        <f t="shared" si="475"/>
        <v>-29.019999999999996</v>
      </c>
      <c r="R5083" s="32">
        <f t="shared" si="476"/>
        <v>-45.823999999999998</v>
      </c>
      <c r="S5083" s="26">
        <f t="shared" si="477"/>
        <v>0</v>
      </c>
      <c r="T5083" s="26">
        <f t="shared" si="478"/>
        <v>0</v>
      </c>
    </row>
    <row r="5084" spans="13:20" ht="15" x14ac:dyDescent="0.3">
      <c r="M5084" s="34">
        <v>5078.5</v>
      </c>
      <c r="N5084" s="34">
        <v>28.3</v>
      </c>
      <c r="O5084" s="32">
        <f t="shared" si="474"/>
        <v>82.94</v>
      </c>
      <c r="P5084" s="37">
        <f t="shared" si="479"/>
        <v>99.527999999999992</v>
      </c>
      <c r="Q5084" s="32">
        <f t="shared" si="475"/>
        <v>-27.939999999999998</v>
      </c>
      <c r="R5084" s="32">
        <f t="shared" si="476"/>
        <v>-44.527999999999992</v>
      </c>
      <c r="S5084" s="26">
        <f t="shared" si="477"/>
        <v>0</v>
      </c>
      <c r="T5084" s="26">
        <f t="shared" si="478"/>
        <v>0</v>
      </c>
    </row>
    <row r="5085" spans="13:20" ht="15" x14ac:dyDescent="0.3">
      <c r="M5085" s="34">
        <v>5079.5</v>
      </c>
      <c r="N5085" s="34">
        <v>28.9</v>
      </c>
      <c r="O5085" s="32">
        <f t="shared" si="474"/>
        <v>84.02</v>
      </c>
      <c r="P5085" s="37">
        <f t="shared" si="479"/>
        <v>100.824</v>
      </c>
      <c r="Q5085" s="32">
        <f t="shared" si="475"/>
        <v>-29.019999999999996</v>
      </c>
      <c r="R5085" s="32">
        <f t="shared" si="476"/>
        <v>-45.823999999999998</v>
      </c>
      <c r="S5085" s="26">
        <f t="shared" si="477"/>
        <v>0</v>
      </c>
      <c r="T5085" s="26">
        <f t="shared" si="478"/>
        <v>0</v>
      </c>
    </row>
    <row r="5086" spans="13:20" ht="15" x14ac:dyDescent="0.3">
      <c r="M5086" s="34">
        <v>5080.5</v>
      </c>
      <c r="N5086" s="34">
        <v>27.8</v>
      </c>
      <c r="O5086" s="32">
        <f t="shared" si="474"/>
        <v>82.039999999999992</v>
      </c>
      <c r="P5086" s="37">
        <f t="shared" si="479"/>
        <v>98.447999999999993</v>
      </c>
      <c r="Q5086" s="32">
        <f t="shared" si="475"/>
        <v>-27.039999999999992</v>
      </c>
      <c r="R5086" s="32">
        <f t="shared" si="476"/>
        <v>-43.447999999999993</v>
      </c>
      <c r="S5086" s="26">
        <f t="shared" si="477"/>
        <v>0</v>
      </c>
      <c r="T5086" s="26">
        <f t="shared" si="478"/>
        <v>0</v>
      </c>
    </row>
    <row r="5087" spans="13:20" ht="15" x14ac:dyDescent="0.3">
      <c r="M5087" s="34">
        <v>5081.5</v>
      </c>
      <c r="N5087" s="34">
        <v>26.7</v>
      </c>
      <c r="O5087" s="32">
        <f t="shared" si="474"/>
        <v>80.06</v>
      </c>
      <c r="P5087" s="37">
        <f t="shared" si="479"/>
        <v>96.072000000000003</v>
      </c>
      <c r="Q5087" s="32">
        <f t="shared" si="475"/>
        <v>-25.060000000000002</v>
      </c>
      <c r="R5087" s="32">
        <f t="shared" si="476"/>
        <v>-41.072000000000003</v>
      </c>
      <c r="S5087" s="26">
        <f t="shared" si="477"/>
        <v>0</v>
      </c>
      <c r="T5087" s="26">
        <f t="shared" si="478"/>
        <v>0</v>
      </c>
    </row>
    <row r="5088" spans="13:20" ht="15" x14ac:dyDescent="0.3">
      <c r="M5088" s="34">
        <v>5082.5</v>
      </c>
      <c r="N5088" s="34">
        <v>25.6</v>
      </c>
      <c r="O5088" s="32">
        <f t="shared" si="474"/>
        <v>78.080000000000013</v>
      </c>
      <c r="P5088" s="37">
        <f t="shared" si="479"/>
        <v>93.696000000000012</v>
      </c>
      <c r="Q5088" s="32">
        <f t="shared" si="475"/>
        <v>-23.080000000000013</v>
      </c>
      <c r="R5088" s="32">
        <f t="shared" si="476"/>
        <v>-38.696000000000012</v>
      </c>
      <c r="S5088" s="26">
        <f t="shared" si="477"/>
        <v>0</v>
      </c>
      <c r="T5088" s="26">
        <f t="shared" si="478"/>
        <v>0</v>
      </c>
    </row>
    <row r="5089" spans="13:20" ht="15" x14ac:dyDescent="0.3">
      <c r="M5089" s="34">
        <v>5083.5</v>
      </c>
      <c r="N5089" s="34">
        <v>23.3</v>
      </c>
      <c r="O5089" s="32">
        <f t="shared" si="474"/>
        <v>73.94</v>
      </c>
      <c r="P5089" s="37">
        <f t="shared" si="479"/>
        <v>88.727999999999994</v>
      </c>
      <c r="Q5089" s="32">
        <f t="shared" si="475"/>
        <v>-18.939999999999998</v>
      </c>
      <c r="R5089" s="32">
        <f t="shared" si="476"/>
        <v>-33.727999999999994</v>
      </c>
      <c r="S5089" s="26">
        <f t="shared" si="477"/>
        <v>0</v>
      </c>
      <c r="T5089" s="26">
        <f t="shared" si="478"/>
        <v>0</v>
      </c>
    </row>
    <row r="5090" spans="13:20" ht="15" x14ac:dyDescent="0.3">
      <c r="M5090" s="34">
        <v>5084.5</v>
      </c>
      <c r="N5090" s="34">
        <v>23.3</v>
      </c>
      <c r="O5090" s="32">
        <f t="shared" si="474"/>
        <v>73.94</v>
      </c>
      <c r="P5090" s="37">
        <f t="shared" si="479"/>
        <v>88.727999999999994</v>
      </c>
      <c r="Q5090" s="32">
        <f t="shared" si="475"/>
        <v>-18.939999999999998</v>
      </c>
      <c r="R5090" s="32">
        <f t="shared" si="476"/>
        <v>-33.727999999999994</v>
      </c>
      <c r="S5090" s="26">
        <f t="shared" si="477"/>
        <v>0</v>
      </c>
      <c r="T5090" s="26">
        <f t="shared" si="478"/>
        <v>0</v>
      </c>
    </row>
    <row r="5091" spans="13:20" ht="15" x14ac:dyDescent="0.3">
      <c r="M5091" s="34">
        <v>5085.5</v>
      </c>
      <c r="N5091" s="34">
        <v>22.4</v>
      </c>
      <c r="O5091" s="32">
        <f t="shared" si="474"/>
        <v>72.319999999999993</v>
      </c>
      <c r="P5091" s="37">
        <f t="shared" si="479"/>
        <v>86.783999999999992</v>
      </c>
      <c r="Q5091" s="32">
        <f t="shared" si="475"/>
        <v>-17.319999999999993</v>
      </c>
      <c r="R5091" s="32">
        <f t="shared" si="476"/>
        <v>-31.783999999999992</v>
      </c>
      <c r="S5091" s="26">
        <f t="shared" si="477"/>
        <v>0</v>
      </c>
      <c r="T5091" s="26">
        <f t="shared" si="478"/>
        <v>0</v>
      </c>
    </row>
    <row r="5092" spans="13:20" ht="15" x14ac:dyDescent="0.3">
      <c r="M5092" s="34">
        <v>5086.5</v>
      </c>
      <c r="N5092" s="34">
        <v>21.6</v>
      </c>
      <c r="O5092" s="32">
        <f t="shared" si="474"/>
        <v>70.88</v>
      </c>
      <c r="P5092" s="37">
        <f t="shared" si="479"/>
        <v>85.055999999999997</v>
      </c>
      <c r="Q5092" s="32">
        <f t="shared" si="475"/>
        <v>-15.879999999999995</v>
      </c>
      <c r="R5092" s="32">
        <f t="shared" si="476"/>
        <v>-30.055999999999997</v>
      </c>
      <c r="S5092" s="26">
        <f t="shared" si="477"/>
        <v>0</v>
      </c>
      <c r="T5092" s="26">
        <f t="shared" si="478"/>
        <v>0</v>
      </c>
    </row>
    <row r="5093" spans="13:20" ht="15" x14ac:dyDescent="0.3">
      <c r="M5093" s="34">
        <v>5087.5</v>
      </c>
      <c r="N5093" s="34">
        <v>20.7</v>
      </c>
      <c r="O5093" s="32">
        <f t="shared" si="474"/>
        <v>69.259999999999991</v>
      </c>
      <c r="P5093" s="37">
        <f t="shared" si="479"/>
        <v>83.111999999999981</v>
      </c>
      <c r="Q5093" s="32">
        <f t="shared" si="475"/>
        <v>-14.259999999999991</v>
      </c>
      <c r="R5093" s="32">
        <f t="shared" si="476"/>
        <v>-28.111999999999981</v>
      </c>
      <c r="S5093" s="26">
        <f t="shared" si="477"/>
        <v>0</v>
      </c>
      <c r="T5093" s="26">
        <f t="shared" si="478"/>
        <v>0</v>
      </c>
    </row>
    <row r="5094" spans="13:20" ht="15" x14ac:dyDescent="0.3">
      <c r="M5094" s="34">
        <v>5088.5</v>
      </c>
      <c r="N5094" s="34">
        <v>19.8</v>
      </c>
      <c r="O5094" s="32">
        <f t="shared" si="474"/>
        <v>67.64</v>
      </c>
      <c r="P5094" s="37">
        <f t="shared" si="479"/>
        <v>81.167999999999992</v>
      </c>
      <c r="Q5094" s="32">
        <f t="shared" si="475"/>
        <v>-12.64</v>
      </c>
      <c r="R5094" s="32">
        <f t="shared" si="476"/>
        <v>-26.167999999999992</v>
      </c>
      <c r="S5094" s="26">
        <f t="shared" si="477"/>
        <v>0</v>
      </c>
      <c r="T5094" s="26">
        <f t="shared" si="478"/>
        <v>0</v>
      </c>
    </row>
    <row r="5095" spans="13:20" ht="15" x14ac:dyDescent="0.3">
      <c r="M5095" s="34">
        <v>5089.5</v>
      </c>
      <c r="N5095" s="34">
        <v>18.899999999999999</v>
      </c>
      <c r="O5095" s="32">
        <f t="shared" si="474"/>
        <v>66.02</v>
      </c>
      <c r="P5095" s="37">
        <f t="shared" si="479"/>
        <v>79.22399999999999</v>
      </c>
      <c r="Q5095" s="32">
        <f t="shared" si="475"/>
        <v>-11.019999999999996</v>
      </c>
      <c r="R5095" s="32">
        <f t="shared" si="476"/>
        <v>-24.22399999999999</v>
      </c>
      <c r="S5095" s="26">
        <f t="shared" si="477"/>
        <v>0</v>
      </c>
      <c r="T5095" s="26">
        <f t="shared" si="478"/>
        <v>0</v>
      </c>
    </row>
    <row r="5096" spans="13:20" ht="15" x14ac:dyDescent="0.3">
      <c r="M5096" s="34">
        <v>5090.5</v>
      </c>
      <c r="N5096" s="34">
        <v>18.100000000000001</v>
      </c>
      <c r="O5096" s="32">
        <f t="shared" si="474"/>
        <v>64.580000000000013</v>
      </c>
      <c r="P5096" s="37">
        <f t="shared" si="479"/>
        <v>77.496000000000009</v>
      </c>
      <c r="Q5096" s="32">
        <f t="shared" si="475"/>
        <v>-9.5800000000000125</v>
      </c>
      <c r="R5096" s="32">
        <f t="shared" si="476"/>
        <v>-22.496000000000009</v>
      </c>
      <c r="S5096" s="26">
        <f t="shared" si="477"/>
        <v>0</v>
      </c>
      <c r="T5096" s="26">
        <f t="shared" si="478"/>
        <v>0</v>
      </c>
    </row>
    <row r="5097" spans="13:20" ht="15" x14ac:dyDescent="0.3">
      <c r="M5097" s="34">
        <v>5091.5</v>
      </c>
      <c r="N5097" s="34">
        <v>17.2</v>
      </c>
      <c r="O5097" s="32">
        <f t="shared" si="474"/>
        <v>62.96</v>
      </c>
      <c r="P5097" s="37">
        <f t="shared" si="479"/>
        <v>75.551999999999992</v>
      </c>
      <c r="Q5097" s="32">
        <f t="shared" si="475"/>
        <v>-7.9600000000000009</v>
      </c>
      <c r="R5097" s="32">
        <f t="shared" si="476"/>
        <v>-20.551999999999992</v>
      </c>
      <c r="S5097" s="26">
        <f t="shared" si="477"/>
        <v>0</v>
      </c>
      <c r="T5097" s="26">
        <f t="shared" si="478"/>
        <v>0</v>
      </c>
    </row>
    <row r="5098" spans="13:20" ht="15" x14ac:dyDescent="0.3">
      <c r="M5098" s="34">
        <v>5092.5</v>
      </c>
      <c r="N5098" s="34">
        <v>17.2</v>
      </c>
      <c r="O5098" s="32">
        <f t="shared" si="474"/>
        <v>62.96</v>
      </c>
      <c r="P5098" s="37">
        <f t="shared" si="479"/>
        <v>75.551999999999992</v>
      </c>
      <c r="Q5098" s="32">
        <f t="shared" si="475"/>
        <v>-7.9600000000000009</v>
      </c>
      <c r="R5098" s="32">
        <f t="shared" si="476"/>
        <v>-20.551999999999992</v>
      </c>
      <c r="S5098" s="26">
        <f t="shared" si="477"/>
        <v>0</v>
      </c>
      <c r="T5098" s="26">
        <f t="shared" si="478"/>
        <v>0</v>
      </c>
    </row>
    <row r="5099" spans="13:20" ht="15" x14ac:dyDescent="0.3">
      <c r="M5099" s="34">
        <v>5093.5</v>
      </c>
      <c r="N5099" s="34">
        <v>17.8</v>
      </c>
      <c r="O5099" s="32">
        <f t="shared" si="474"/>
        <v>64.039999999999992</v>
      </c>
      <c r="P5099" s="37">
        <f t="shared" si="479"/>
        <v>76.847999999999985</v>
      </c>
      <c r="Q5099" s="32">
        <f t="shared" si="475"/>
        <v>-9.039999999999992</v>
      </c>
      <c r="R5099" s="32">
        <f t="shared" si="476"/>
        <v>-21.847999999999985</v>
      </c>
      <c r="S5099" s="26">
        <f t="shared" si="477"/>
        <v>0</v>
      </c>
      <c r="T5099" s="26">
        <f t="shared" si="478"/>
        <v>0</v>
      </c>
    </row>
    <row r="5100" spans="13:20" ht="15" x14ac:dyDescent="0.3">
      <c r="M5100" s="34">
        <v>5094.5</v>
      </c>
      <c r="N5100" s="34">
        <v>17.8</v>
      </c>
      <c r="O5100" s="32">
        <f t="shared" si="474"/>
        <v>64.039999999999992</v>
      </c>
      <c r="P5100" s="37">
        <f t="shared" si="479"/>
        <v>76.847999999999985</v>
      </c>
      <c r="Q5100" s="32">
        <f t="shared" si="475"/>
        <v>-9.039999999999992</v>
      </c>
      <c r="R5100" s="32">
        <f t="shared" si="476"/>
        <v>-21.847999999999985</v>
      </c>
      <c r="S5100" s="26">
        <f t="shared" si="477"/>
        <v>0</v>
      </c>
      <c r="T5100" s="26">
        <f t="shared" si="478"/>
        <v>0</v>
      </c>
    </row>
    <row r="5101" spans="13:20" ht="15" x14ac:dyDescent="0.3">
      <c r="M5101" s="34">
        <v>5095.5</v>
      </c>
      <c r="N5101" s="34">
        <v>18.3</v>
      </c>
      <c r="O5101" s="32">
        <f t="shared" si="474"/>
        <v>64.94</v>
      </c>
      <c r="P5101" s="37">
        <f t="shared" si="479"/>
        <v>77.927999999999997</v>
      </c>
      <c r="Q5101" s="32">
        <f t="shared" si="475"/>
        <v>-9.9399999999999977</v>
      </c>
      <c r="R5101" s="32">
        <f t="shared" si="476"/>
        <v>-22.927999999999997</v>
      </c>
      <c r="S5101" s="26">
        <f t="shared" si="477"/>
        <v>0</v>
      </c>
      <c r="T5101" s="26">
        <f t="shared" si="478"/>
        <v>0</v>
      </c>
    </row>
    <row r="5102" spans="13:20" ht="15" x14ac:dyDescent="0.3">
      <c r="M5102" s="34">
        <v>5096.5</v>
      </c>
      <c r="N5102" s="34">
        <v>20</v>
      </c>
      <c r="O5102" s="32">
        <f t="shared" si="474"/>
        <v>68</v>
      </c>
      <c r="P5102" s="37">
        <f t="shared" si="479"/>
        <v>81.599999999999994</v>
      </c>
      <c r="Q5102" s="32">
        <f t="shared" si="475"/>
        <v>-13</v>
      </c>
      <c r="R5102" s="32">
        <f t="shared" si="476"/>
        <v>-26.599999999999994</v>
      </c>
      <c r="S5102" s="26">
        <f t="shared" si="477"/>
        <v>0</v>
      </c>
      <c r="T5102" s="26">
        <f t="shared" si="478"/>
        <v>0</v>
      </c>
    </row>
    <row r="5103" spans="13:20" ht="15" x14ac:dyDescent="0.3">
      <c r="M5103" s="34">
        <v>5097.5</v>
      </c>
      <c r="N5103" s="34">
        <v>21.1</v>
      </c>
      <c r="O5103" s="32">
        <f t="shared" si="474"/>
        <v>69.98</v>
      </c>
      <c r="P5103" s="37">
        <f t="shared" si="479"/>
        <v>83.975999999999999</v>
      </c>
      <c r="Q5103" s="32">
        <f t="shared" si="475"/>
        <v>-14.980000000000004</v>
      </c>
      <c r="R5103" s="32">
        <f t="shared" si="476"/>
        <v>-28.975999999999999</v>
      </c>
      <c r="S5103" s="26">
        <f t="shared" si="477"/>
        <v>0</v>
      </c>
      <c r="T5103" s="26">
        <f t="shared" si="478"/>
        <v>0</v>
      </c>
    </row>
    <row r="5104" spans="13:20" ht="15" x14ac:dyDescent="0.3">
      <c r="M5104" s="34">
        <v>5098.5</v>
      </c>
      <c r="N5104" s="34">
        <v>21.7</v>
      </c>
      <c r="O5104" s="32">
        <f t="shared" si="474"/>
        <v>71.06</v>
      </c>
      <c r="P5104" s="37">
        <f t="shared" si="479"/>
        <v>85.272000000000006</v>
      </c>
      <c r="Q5104" s="32">
        <f t="shared" si="475"/>
        <v>-16.060000000000002</v>
      </c>
      <c r="R5104" s="32">
        <f t="shared" si="476"/>
        <v>-30.272000000000006</v>
      </c>
      <c r="S5104" s="26">
        <f t="shared" si="477"/>
        <v>0</v>
      </c>
      <c r="T5104" s="26">
        <f t="shared" si="478"/>
        <v>0</v>
      </c>
    </row>
    <row r="5105" spans="13:20" ht="15" x14ac:dyDescent="0.3">
      <c r="M5105" s="34">
        <v>5099.5</v>
      </c>
      <c r="N5105" s="34">
        <v>21.7</v>
      </c>
      <c r="O5105" s="32">
        <f t="shared" si="474"/>
        <v>71.06</v>
      </c>
      <c r="P5105" s="37">
        <f t="shared" si="479"/>
        <v>85.272000000000006</v>
      </c>
      <c r="Q5105" s="32">
        <f t="shared" si="475"/>
        <v>-16.060000000000002</v>
      </c>
      <c r="R5105" s="32">
        <f t="shared" si="476"/>
        <v>-30.272000000000006</v>
      </c>
      <c r="S5105" s="26">
        <f t="shared" si="477"/>
        <v>0</v>
      </c>
      <c r="T5105" s="26">
        <f t="shared" si="478"/>
        <v>0</v>
      </c>
    </row>
    <row r="5106" spans="13:20" ht="15" x14ac:dyDescent="0.3">
      <c r="M5106" s="34">
        <v>5100.5</v>
      </c>
      <c r="N5106" s="34">
        <v>21.1</v>
      </c>
      <c r="O5106" s="32">
        <f t="shared" si="474"/>
        <v>69.98</v>
      </c>
      <c r="P5106" s="37">
        <f t="shared" si="479"/>
        <v>83.975999999999999</v>
      </c>
      <c r="Q5106" s="32">
        <f t="shared" si="475"/>
        <v>-14.980000000000004</v>
      </c>
      <c r="R5106" s="32">
        <f t="shared" si="476"/>
        <v>-28.975999999999999</v>
      </c>
      <c r="S5106" s="26">
        <f t="shared" si="477"/>
        <v>0</v>
      </c>
      <c r="T5106" s="26">
        <f t="shared" si="478"/>
        <v>0</v>
      </c>
    </row>
    <row r="5107" spans="13:20" ht="15" x14ac:dyDescent="0.3">
      <c r="M5107" s="34">
        <v>5101.5</v>
      </c>
      <c r="N5107" s="34">
        <v>21.1</v>
      </c>
      <c r="O5107" s="32">
        <f t="shared" si="474"/>
        <v>69.98</v>
      </c>
      <c r="P5107" s="37">
        <f t="shared" si="479"/>
        <v>83.975999999999999</v>
      </c>
      <c r="Q5107" s="32">
        <f t="shared" si="475"/>
        <v>-14.980000000000004</v>
      </c>
      <c r="R5107" s="32">
        <f t="shared" si="476"/>
        <v>-28.975999999999999</v>
      </c>
      <c r="S5107" s="26">
        <f t="shared" si="477"/>
        <v>0</v>
      </c>
      <c r="T5107" s="26">
        <f t="shared" si="478"/>
        <v>0</v>
      </c>
    </row>
    <row r="5108" spans="13:20" ht="15" x14ac:dyDescent="0.3">
      <c r="M5108" s="34">
        <v>5102.5</v>
      </c>
      <c r="N5108" s="34">
        <v>20.6</v>
      </c>
      <c r="O5108" s="32">
        <f t="shared" si="474"/>
        <v>69.080000000000013</v>
      </c>
      <c r="P5108" s="37">
        <f t="shared" si="479"/>
        <v>82.896000000000015</v>
      </c>
      <c r="Q5108" s="32">
        <f t="shared" si="475"/>
        <v>-14.080000000000013</v>
      </c>
      <c r="R5108" s="32">
        <f t="shared" si="476"/>
        <v>-27.896000000000015</v>
      </c>
      <c r="S5108" s="26">
        <f t="shared" si="477"/>
        <v>0</v>
      </c>
      <c r="T5108" s="26">
        <f t="shared" si="478"/>
        <v>0</v>
      </c>
    </row>
    <row r="5109" spans="13:20" ht="15" x14ac:dyDescent="0.3">
      <c r="M5109" s="34">
        <v>5103.5</v>
      </c>
      <c r="N5109" s="34">
        <v>20.6</v>
      </c>
      <c r="O5109" s="32">
        <f t="shared" si="474"/>
        <v>69.080000000000013</v>
      </c>
      <c r="P5109" s="37">
        <f t="shared" si="479"/>
        <v>82.896000000000015</v>
      </c>
      <c r="Q5109" s="32">
        <f t="shared" si="475"/>
        <v>-14.080000000000013</v>
      </c>
      <c r="R5109" s="32">
        <f t="shared" si="476"/>
        <v>-27.896000000000015</v>
      </c>
      <c r="S5109" s="26">
        <f t="shared" si="477"/>
        <v>0</v>
      </c>
      <c r="T5109" s="26">
        <f t="shared" si="478"/>
        <v>0</v>
      </c>
    </row>
    <row r="5110" spans="13:20" ht="15" x14ac:dyDescent="0.3">
      <c r="M5110" s="34">
        <v>5104.5</v>
      </c>
      <c r="N5110" s="34">
        <v>19.399999999999999</v>
      </c>
      <c r="O5110" s="32">
        <f t="shared" si="474"/>
        <v>66.92</v>
      </c>
      <c r="P5110" s="37">
        <f t="shared" si="479"/>
        <v>80.304000000000002</v>
      </c>
      <c r="Q5110" s="32">
        <f t="shared" si="475"/>
        <v>-11.920000000000002</v>
      </c>
      <c r="R5110" s="32">
        <f t="shared" si="476"/>
        <v>-25.304000000000002</v>
      </c>
      <c r="S5110" s="26">
        <f t="shared" si="477"/>
        <v>0</v>
      </c>
      <c r="T5110" s="26">
        <f t="shared" si="478"/>
        <v>0</v>
      </c>
    </row>
    <row r="5111" spans="13:20" ht="15" x14ac:dyDescent="0.3">
      <c r="M5111" s="34">
        <v>5105.5</v>
      </c>
      <c r="N5111" s="34">
        <v>18.899999999999999</v>
      </c>
      <c r="O5111" s="32">
        <f t="shared" si="474"/>
        <v>66.02</v>
      </c>
      <c r="P5111" s="37">
        <f t="shared" si="479"/>
        <v>79.22399999999999</v>
      </c>
      <c r="Q5111" s="32">
        <f t="shared" si="475"/>
        <v>-11.019999999999996</v>
      </c>
      <c r="R5111" s="32">
        <f t="shared" si="476"/>
        <v>-24.22399999999999</v>
      </c>
      <c r="S5111" s="26">
        <f t="shared" si="477"/>
        <v>0</v>
      </c>
      <c r="T5111" s="26">
        <f t="shared" si="478"/>
        <v>0</v>
      </c>
    </row>
    <row r="5112" spans="13:20" ht="15" x14ac:dyDescent="0.3">
      <c r="M5112" s="34">
        <v>5106.5</v>
      </c>
      <c r="N5112" s="34">
        <v>18.3</v>
      </c>
      <c r="O5112" s="32">
        <f t="shared" si="474"/>
        <v>64.94</v>
      </c>
      <c r="P5112" s="37">
        <f t="shared" si="479"/>
        <v>77.927999999999997</v>
      </c>
      <c r="Q5112" s="32">
        <f t="shared" si="475"/>
        <v>-9.9399999999999977</v>
      </c>
      <c r="R5112" s="32">
        <f t="shared" si="476"/>
        <v>-22.927999999999997</v>
      </c>
      <c r="S5112" s="26">
        <f t="shared" si="477"/>
        <v>0</v>
      </c>
      <c r="T5112" s="26">
        <f t="shared" si="478"/>
        <v>0</v>
      </c>
    </row>
    <row r="5113" spans="13:20" ht="15" x14ac:dyDescent="0.3">
      <c r="M5113" s="34">
        <v>5107.5</v>
      </c>
      <c r="N5113" s="34">
        <v>17.8</v>
      </c>
      <c r="O5113" s="32">
        <f t="shared" si="474"/>
        <v>64.039999999999992</v>
      </c>
      <c r="P5113" s="37">
        <f t="shared" si="479"/>
        <v>76.847999999999985</v>
      </c>
      <c r="Q5113" s="32">
        <f t="shared" si="475"/>
        <v>-9.039999999999992</v>
      </c>
      <c r="R5113" s="32">
        <f t="shared" si="476"/>
        <v>-21.847999999999985</v>
      </c>
      <c r="S5113" s="26">
        <f t="shared" si="477"/>
        <v>0</v>
      </c>
      <c r="T5113" s="26">
        <f t="shared" si="478"/>
        <v>0</v>
      </c>
    </row>
    <row r="5114" spans="13:20" ht="15" x14ac:dyDescent="0.3">
      <c r="M5114" s="34">
        <v>5108.5</v>
      </c>
      <c r="N5114" s="34">
        <v>17.2</v>
      </c>
      <c r="O5114" s="32">
        <f t="shared" si="474"/>
        <v>62.96</v>
      </c>
      <c r="P5114" s="37">
        <f t="shared" si="479"/>
        <v>75.551999999999992</v>
      </c>
      <c r="Q5114" s="32">
        <f t="shared" si="475"/>
        <v>-7.9600000000000009</v>
      </c>
      <c r="R5114" s="32">
        <f t="shared" si="476"/>
        <v>-20.551999999999992</v>
      </c>
      <c r="S5114" s="26">
        <f t="shared" si="477"/>
        <v>0</v>
      </c>
      <c r="T5114" s="26">
        <f t="shared" si="478"/>
        <v>0</v>
      </c>
    </row>
    <row r="5115" spans="13:20" ht="15" x14ac:dyDescent="0.3">
      <c r="M5115" s="34">
        <v>5109.5</v>
      </c>
      <c r="N5115" s="34">
        <v>17.2</v>
      </c>
      <c r="O5115" s="32">
        <f t="shared" si="474"/>
        <v>62.96</v>
      </c>
      <c r="P5115" s="37">
        <f t="shared" si="479"/>
        <v>75.551999999999992</v>
      </c>
      <c r="Q5115" s="32">
        <f t="shared" si="475"/>
        <v>-7.9600000000000009</v>
      </c>
      <c r="R5115" s="32">
        <f t="shared" si="476"/>
        <v>-20.551999999999992</v>
      </c>
      <c r="S5115" s="26">
        <f t="shared" si="477"/>
        <v>0</v>
      </c>
      <c r="T5115" s="26">
        <f t="shared" si="478"/>
        <v>0</v>
      </c>
    </row>
    <row r="5116" spans="13:20" ht="15" x14ac:dyDescent="0.3">
      <c r="M5116" s="34">
        <v>5110.5</v>
      </c>
      <c r="N5116" s="34">
        <v>17.2</v>
      </c>
      <c r="O5116" s="32">
        <f t="shared" si="474"/>
        <v>62.96</v>
      </c>
      <c r="P5116" s="37">
        <f t="shared" si="479"/>
        <v>75.551999999999992</v>
      </c>
      <c r="Q5116" s="32">
        <f t="shared" si="475"/>
        <v>-7.9600000000000009</v>
      </c>
      <c r="R5116" s="32">
        <f t="shared" si="476"/>
        <v>-20.551999999999992</v>
      </c>
      <c r="S5116" s="26">
        <f t="shared" si="477"/>
        <v>0</v>
      </c>
      <c r="T5116" s="26">
        <f t="shared" si="478"/>
        <v>0</v>
      </c>
    </row>
    <row r="5117" spans="13:20" ht="15" x14ac:dyDescent="0.3">
      <c r="M5117" s="34">
        <v>5111.5</v>
      </c>
      <c r="N5117" s="34">
        <v>17.2</v>
      </c>
      <c r="O5117" s="32">
        <f t="shared" si="474"/>
        <v>62.96</v>
      </c>
      <c r="P5117" s="37">
        <f t="shared" si="479"/>
        <v>75.551999999999992</v>
      </c>
      <c r="Q5117" s="32">
        <f t="shared" si="475"/>
        <v>-7.9600000000000009</v>
      </c>
      <c r="R5117" s="32">
        <f t="shared" si="476"/>
        <v>-20.551999999999992</v>
      </c>
      <c r="S5117" s="26">
        <f t="shared" si="477"/>
        <v>0</v>
      </c>
      <c r="T5117" s="26">
        <f t="shared" si="478"/>
        <v>0</v>
      </c>
    </row>
    <row r="5118" spans="13:20" ht="15" x14ac:dyDescent="0.3">
      <c r="M5118" s="34">
        <v>5112.5</v>
      </c>
      <c r="N5118" s="34">
        <v>17.2</v>
      </c>
      <c r="O5118" s="32">
        <f t="shared" si="474"/>
        <v>62.96</v>
      </c>
      <c r="P5118" s="37">
        <f t="shared" si="479"/>
        <v>75.551999999999992</v>
      </c>
      <c r="Q5118" s="32">
        <f t="shared" si="475"/>
        <v>-7.9600000000000009</v>
      </c>
      <c r="R5118" s="32">
        <f t="shared" si="476"/>
        <v>-20.551999999999992</v>
      </c>
      <c r="S5118" s="26">
        <f t="shared" si="477"/>
        <v>0</v>
      </c>
      <c r="T5118" s="26">
        <f t="shared" si="478"/>
        <v>0</v>
      </c>
    </row>
    <row r="5119" spans="13:20" ht="15" x14ac:dyDescent="0.3">
      <c r="M5119" s="34">
        <v>5113.5</v>
      </c>
      <c r="N5119" s="34">
        <v>17.2</v>
      </c>
      <c r="O5119" s="32">
        <f t="shared" si="474"/>
        <v>62.96</v>
      </c>
      <c r="P5119" s="37">
        <f t="shared" si="479"/>
        <v>75.551999999999992</v>
      </c>
      <c r="Q5119" s="32">
        <f t="shared" si="475"/>
        <v>-7.9600000000000009</v>
      </c>
      <c r="R5119" s="32">
        <f t="shared" si="476"/>
        <v>-20.551999999999992</v>
      </c>
      <c r="S5119" s="26">
        <f t="shared" si="477"/>
        <v>0</v>
      </c>
      <c r="T5119" s="26">
        <f t="shared" si="478"/>
        <v>0</v>
      </c>
    </row>
    <row r="5120" spans="13:20" ht="15" x14ac:dyDescent="0.3">
      <c r="M5120" s="34">
        <v>5114.5</v>
      </c>
      <c r="N5120" s="34">
        <v>17.2</v>
      </c>
      <c r="O5120" s="32">
        <f t="shared" si="474"/>
        <v>62.96</v>
      </c>
      <c r="P5120" s="37">
        <f t="shared" si="479"/>
        <v>75.551999999999992</v>
      </c>
      <c r="Q5120" s="32">
        <f t="shared" si="475"/>
        <v>-7.9600000000000009</v>
      </c>
      <c r="R5120" s="32">
        <f t="shared" si="476"/>
        <v>-20.551999999999992</v>
      </c>
      <c r="S5120" s="26">
        <f t="shared" si="477"/>
        <v>0</v>
      </c>
      <c r="T5120" s="26">
        <f t="shared" si="478"/>
        <v>0</v>
      </c>
    </row>
    <row r="5121" spans="13:20" ht="15" x14ac:dyDescent="0.3">
      <c r="M5121" s="34">
        <v>5115.5</v>
      </c>
      <c r="N5121" s="34">
        <v>16.7</v>
      </c>
      <c r="O5121" s="32">
        <f t="shared" si="474"/>
        <v>62.06</v>
      </c>
      <c r="P5121" s="37">
        <f t="shared" si="479"/>
        <v>74.471999999999994</v>
      </c>
      <c r="Q5121" s="32">
        <f t="shared" si="475"/>
        <v>-7.0600000000000023</v>
      </c>
      <c r="R5121" s="32">
        <f t="shared" si="476"/>
        <v>-19.471999999999994</v>
      </c>
      <c r="S5121" s="26">
        <f t="shared" si="477"/>
        <v>0</v>
      </c>
      <c r="T5121" s="26">
        <f t="shared" si="478"/>
        <v>0</v>
      </c>
    </row>
    <row r="5122" spans="13:20" ht="15" x14ac:dyDescent="0.3">
      <c r="M5122" s="34">
        <v>5116.5</v>
      </c>
      <c r="N5122" s="34">
        <v>16.7</v>
      </c>
      <c r="O5122" s="32">
        <f t="shared" si="474"/>
        <v>62.06</v>
      </c>
      <c r="P5122" s="37">
        <f t="shared" si="479"/>
        <v>74.471999999999994</v>
      </c>
      <c r="Q5122" s="32">
        <f t="shared" si="475"/>
        <v>-7.0600000000000023</v>
      </c>
      <c r="R5122" s="32">
        <f t="shared" si="476"/>
        <v>-19.471999999999994</v>
      </c>
      <c r="S5122" s="26">
        <f t="shared" si="477"/>
        <v>0</v>
      </c>
      <c r="T5122" s="26">
        <f t="shared" si="478"/>
        <v>0</v>
      </c>
    </row>
    <row r="5123" spans="13:20" ht="15" x14ac:dyDescent="0.3">
      <c r="M5123" s="34">
        <v>5117.5</v>
      </c>
      <c r="N5123" s="34">
        <v>17.2</v>
      </c>
      <c r="O5123" s="32">
        <f t="shared" si="474"/>
        <v>62.96</v>
      </c>
      <c r="P5123" s="37">
        <f t="shared" si="479"/>
        <v>75.551999999999992</v>
      </c>
      <c r="Q5123" s="32">
        <f t="shared" si="475"/>
        <v>-7.9600000000000009</v>
      </c>
      <c r="R5123" s="32">
        <f t="shared" si="476"/>
        <v>-20.551999999999992</v>
      </c>
      <c r="S5123" s="26">
        <f t="shared" si="477"/>
        <v>0</v>
      </c>
      <c r="T5123" s="26">
        <f t="shared" si="478"/>
        <v>0</v>
      </c>
    </row>
    <row r="5124" spans="13:20" ht="15" x14ac:dyDescent="0.3">
      <c r="M5124" s="34">
        <v>5118.5</v>
      </c>
      <c r="N5124" s="34">
        <v>18.899999999999999</v>
      </c>
      <c r="O5124" s="32">
        <f t="shared" si="474"/>
        <v>66.02</v>
      </c>
      <c r="P5124" s="37">
        <f t="shared" si="479"/>
        <v>79.22399999999999</v>
      </c>
      <c r="Q5124" s="32">
        <f t="shared" si="475"/>
        <v>-11.019999999999996</v>
      </c>
      <c r="R5124" s="32">
        <f t="shared" si="476"/>
        <v>-24.22399999999999</v>
      </c>
      <c r="S5124" s="26">
        <f t="shared" si="477"/>
        <v>0</v>
      </c>
      <c r="T5124" s="26">
        <f t="shared" si="478"/>
        <v>0</v>
      </c>
    </row>
    <row r="5125" spans="13:20" ht="15" x14ac:dyDescent="0.3">
      <c r="M5125" s="34">
        <v>5119.5</v>
      </c>
      <c r="N5125" s="34">
        <v>21.1</v>
      </c>
      <c r="O5125" s="32">
        <f t="shared" si="474"/>
        <v>69.98</v>
      </c>
      <c r="P5125" s="37">
        <f t="shared" si="479"/>
        <v>83.975999999999999</v>
      </c>
      <c r="Q5125" s="32">
        <f t="shared" si="475"/>
        <v>-14.980000000000004</v>
      </c>
      <c r="R5125" s="32">
        <f t="shared" si="476"/>
        <v>-28.975999999999999</v>
      </c>
      <c r="S5125" s="26">
        <f t="shared" si="477"/>
        <v>0</v>
      </c>
      <c r="T5125" s="26">
        <f t="shared" si="478"/>
        <v>0</v>
      </c>
    </row>
    <row r="5126" spans="13:20" ht="15" x14ac:dyDescent="0.3">
      <c r="M5126" s="34">
        <v>5120.5</v>
      </c>
      <c r="N5126" s="34">
        <v>22.8</v>
      </c>
      <c r="O5126" s="32">
        <f t="shared" ref="O5126:O5189" si="480">CONVERT(N5126,"C","F")</f>
        <v>73.039999999999992</v>
      </c>
      <c r="P5126" s="37">
        <f t="shared" si="479"/>
        <v>87.647999999999982</v>
      </c>
      <c r="Q5126" s="32">
        <f t="shared" ref="Q5126:Q5189" si="481">$L$3-O5126</f>
        <v>-18.039999999999992</v>
      </c>
      <c r="R5126" s="32">
        <f t="shared" ref="R5126:R5189" si="482">$L$3-P5126</f>
        <v>-32.647999999999982</v>
      </c>
      <c r="S5126" s="26">
        <f t="shared" ref="S5126:S5189" si="483">IF(O5126&lt;=$L$3, 1, 0)</f>
        <v>0</v>
      </c>
      <c r="T5126" s="26">
        <f t="shared" ref="T5126:T5189" si="484">IF(P5126&lt;=$L$3, 1, 0)</f>
        <v>0</v>
      </c>
    </row>
    <row r="5127" spans="13:20" ht="15" x14ac:dyDescent="0.3">
      <c r="M5127" s="34">
        <v>5121.5</v>
      </c>
      <c r="N5127" s="34">
        <v>23.9</v>
      </c>
      <c r="O5127" s="32">
        <f t="shared" si="480"/>
        <v>75.02</v>
      </c>
      <c r="P5127" s="37">
        <f t="shared" ref="P5127:P5190" si="485">O5127*1.2</f>
        <v>90.023999999999987</v>
      </c>
      <c r="Q5127" s="32">
        <f t="shared" si="481"/>
        <v>-20.019999999999996</v>
      </c>
      <c r="R5127" s="32">
        <f t="shared" si="482"/>
        <v>-35.023999999999987</v>
      </c>
      <c r="S5127" s="26">
        <f t="shared" si="483"/>
        <v>0</v>
      </c>
      <c r="T5127" s="26">
        <f t="shared" si="484"/>
        <v>0</v>
      </c>
    </row>
    <row r="5128" spans="13:20" ht="15" x14ac:dyDescent="0.3">
      <c r="M5128" s="34">
        <v>5122.5</v>
      </c>
      <c r="N5128" s="34">
        <v>24.4</v>
      </c>
      <c r="O5128" s="32">
        <f t="shared" si="480"/>
        <v>75.92</v>
      </c>
      <c r="P5128" s="37">
        <f t="shared" si="485"/>
        <v>91.103999999999999</v>
      </c>
      <c r="Q5128" s="32">
        <f t="shared" si="481"/>
        <v>-20.92</v>
      </c>
      <c r="R5128" s="32">
        <f t="shared" si="482"/>
        <v>-36.103999999999999</v>
      </c>
      <c r="S5128" s="26">
        <f t="shared" si="483"/>
        <v>0</v>
      </c>
      <c r="T5128" s="26">
        <f t="shared" si="484"/>
        <v>0</v>
      </c>
    </row>
    <row r="5129" spans="13:20" ht="15" x14ac:dyDescent="0.3">
      <c r="M5129" s="34">
        <v>5123.5</v>
      </c>
      <c r="N5129" s="34">
        <v>25.6</v>
      </c>
      <c r="O5129" s="32">
        <f t="shared" si="480"/>
        <v>78.080000000000013</v>
      </c>
      <c r="P5129" s="37">
        <f t="shared" si="485"/>
        <v>93.696000000000012</v>
      </c>
      <c r="Q5129" s="32">
        <f t="shared" si="481"/>
        <v>-23.080000000000013</v>
      </c>
      <c r="R5129" s="32">
        <f t="shared" si="482"/>
        <v>-38.696000000000012</v>
      </c>
      <c r="S5129" s="26">
        <f t="shared" si="483"/>
        <v>0</v>
      </c>
      <c r="T5129" s="26">
        <f t="shared" si="484"/>
        <v>0</v>
      </c>
    </row>
    <row r="5130" spans="13:20" ht="15" x14ac:dyDescent="0.3">
      <c r="M5130" s="34">
        <v>5124.5</v>
      </c>
      <c r="N5130" s="34">
        <v>24.4</v>
      </c>
      <c r="O5130" s="32">
        <f t="shared" si="480"/>
        <v>75.92</v>
      </c>
      <c r="P5130" s="37">
        <f t="shared" si="485"/>
        <v>91.103999999999999</v>
      </c>
      <c r="Q5130" s="32">
        <f t="shared" si="481"/>
        <v>-20.92</v>
      </c>
      <c r="R5130" s="32">
        <f t="shared" si="482"/>
        <v>-36.103999999999999</v>
      </c>
      <c r="S5130" s="26">
        <f t="shared" si="483"/>
        <v>0</v>
      </c>
      <c r="T5130" s="26">
        <f t="shared" si="484"/>
        <v>0</v>
      </c>
    </row>
    <row r="5131" spans="13:20" ht="15" x14ac:dyDescent="0.3">
      <c r="M5131" s="34">
        <v>5125.5</v>
      </c>
      <c r="N5131" s="34">
        <v>26.1</v>
      </c>
      <c r="O5131" s="32">
        <f t="shared" si="480"/>
        <v>78.98</v>
      </c>
      <c r="P5131" s="37">
        <f t="shared" si="485"/>
        <v>94.775999999999996</v>
      </c>
      <c r="Q5131" s="32">
        <f t="shared" si="481"/>
        <v>-23.980000000000004</v>
      </c>
      <c r="R5131" s="32">
        <f t="shared" si="482"/>
        <v>-39.775999999999996</v>
      </c>
      <c r="S5131" s="26">
        <f t="shared" si="483"/>
        <v>0</v>
      </c>
      <c r="T5131" s="26">
        <f t="shared" si="484"/>
        <v>0</v>
      </c>
    </row>
    <row r="5132" spans="13:20" ht="15" x14ac:dyDescent="0.3">
      <c r="M5132" s="34">
        <v>5126.5</v>
      </c>
      <c r="N5132" s="34">
        <v>25</v>
      </c>
      <c r="O5132" s="32">
        <f t="shared" si="480"/>
        <v>77</v>
      </c>
      <c r="P5132" s="37">
        <f t="shared" si="485"/>
        <v>92.399999999999991</v>
      </c>
      <c r="Q5132" s="32">
        <f t="shared" si="481"/>
        <v>-22</v>
      </c>
      <c r="R5132" s="32">
        <f t="shared" si="482"/>
        <v>-37.399999999999991</v>
      </c>
      <c r="S5132" s="26">
        <f t="shared" si="483"/>
        <v>0</v>
      </c>
      <c r="T5132" s="26">
        <f t="shared" si="484"/>
        <v>0</v>
      </c>
    </row>
    <row r="5133" spans="13:20" ht="15" x14ac:dyDescent="0.3">
      <c r="M5133" s="34">
        <v>5127.5</v>
      </c>
      <c r="N5133" s="34">
        <v>21.7</v>
      </c>
      <c r="O5133" s="32">
        <f t="shared" si="480"/>
        <v>71.06</v>
      </c>
      <c r="P5133" s="37">
        <f t="shared" si="485"/>
        <v>85.272000000000006</v>
      </c>
      <c r="Q5133" s="32">
        <f t="shared" si="481"/>
        <v>-16.060000000000002</v>
      </c>
      <c r="R5133" s="32">
        <f t="shared" si="482"/>
        <v>-30.272000000000006</v>
      </c>
      <c r="S5133" s="26">
        <f t="shared" si="483"/>
        <v>0</v>
      </c>
      <c r="T5133" s="26">
        <f t="shared" si="484"/>
        <v>0</v>
      </c>
    </row>
    <row r="5134" spans="13:20" ht="15" x14ac:dyDescent="0.3">
      <c r="M5134" s="34">
        <v>5128.5</v>
      </c>
      <c r="N5134" s="34">
        <v>21.1</v>
      </c>
      <c r="O5134" s="32">
        <f t="shared" si="480"/>
        <v>69.98</v>
      </c>
      <c r="P5134" s="37">
        <f t="shared" si="485"/>
        <v>83.975999999999999</v>
      </c>
      <c r="Q5134" s="32">
        <f t="shared" si="481"/>
        <v>-14.980000000000004</v>
      </c>
      <c r="R5134" s="32">
        <f t="shared" si="482"/>
        <v>-28.975999999999999</v>
      </c>
      <c r="S5134" s="26">
        <f t="shared" si="483"/>
        <v>0</v>
      </c>
      <c r="T5134" s="26">
        <f t="shared" si="484"/>
        <v>0</v>
      </c>
    </row>
    <row r="5135" spans="13:20" ht="15" x14ac:dyDescent="0.3">
      <c r="M5135" s="34">
        <v>5129.5</v>
      </c>
      <c r="N5135" s="34">
        <v>21.1</v>
      </c>
      <c r="O5135" s="32">
        <f t="shared" si="480"/>
        <v>69.98</v>
      </c>
      <c r="P5135" s="37">
        <f t="shared" si="485"/>
        <v>83.975999999999999</v>
      </c>
      <c r="Q5135" s="32">
        <f t="shared" si="481"/>
        <v>-14.980000000000004</v>
      </c>
      <c r="R5135" s="32">
        <f t="shared" si="482"/>
        <v>-28.975999999999999</v>
      </c>
      <c r="S5135" s="26">
        <f t="shared" si="483"/>
        <v>0</v>
      </c>
      <c r="T5135" s="26">
        <f t="shared" si="484"/>
        <v>0</v>
      </c>
    </row>
    <row r="5136" spans="13:20" ht="15" x14ac:dyDescent="0.3">
      <c r="M5136" s="34">
        <v>5130.5</v>
      </c>
      <c r="N5136" s="34">
        <v>20.6</v>
      </c>
      <c r="O5136" s="32">
        <f t="shared" si="480"/>
        <v>69.080000000000013</v>
      </c>
      <c r="P5136" s="37">
        <f t="shared" si="485"/>
        <v>82.896000000000015</v>
      </c>
      <c r="Q5136" s="32">
        <f t="shared" si="481"/>
        <v>-14.080000000000013</v>
      </c>
      <c r="R5136" s="32">
        <f t="shared" si="482"/>
        <v>-27.896000000000015</v>
      </c>
      <c r="S5136" s="26">
        <f t="shared" si="483"/>
        <v>0</v>
      </c>
      <c r="T5136" s="26">
        <f t="shared" si="484"/>
        <v>0</v>
      </c>
    </row>
    <row r="5137" spans="13:20" ht="15" x14ac:dyDescent="0.3">
      <c r="M5137" s="34">
        <v>5131.5</v>
      </c>
      <c r="N5137" s="34">
        <v>20.6</v>
      </c>
      <c r="O5137" s="32">
        <f t="shared" si="480"/>
        <v>69.080000000000013</v>
      </c>
      <c r="P5137" s="37">
        <f t="shared" si="485"/>
        <v>82.896000000000015</v>
      </c>
      <c r="Q5137" s="32">
        <f t="shared" si="481"/>
        <v>-14.080000000000013</v>
      </c>
      <c r="R5137" s="32">
        <f t="shared" si="482"/>
        <v>-27.896000000000015</v>
      </c>
      <c r="S5137" s="26">
        <f t="shared" si="483"/>
        <v>0</v>
      </c>
      <c r="T5137" s="26">
        <f t="shared" si="484"/>
        <v>0</v>
      </c>
    </row>
    <row r="5138" spans="13:20" ht="15" x14ac:dyDescent="0.3">
      <c r="M5138" s="34">
        <v>5132.5</v>
      </c>
      <c r="N5138" s="34">
        <v>20.6</v>
      </c>
      <c r="O5138" s="32">
        <f t="shared" si="480"/>
        <v>69.080000000000013</v>
      </c>
      <c r="P5138" s="37">
        <f t="shared" si="485"/>
        <v>82.896000000000015</v>
      </c>
      <c r="Q5138" s="32">
        <f t="shared" si="481"/>
        <v>-14.080000000000013</v>
      </c>
      <c r="R5138" s="32">
        <f t="shared" si="482"/>
        <v>-27.896000000000015</v>
      </c>
      <c r="S5138" s="26">
        <f t="shared" si="483"/>
        <v>0</v>
      </c>
      <c r="T5138" s="26">
        <f t="shared" si="484"/>
        <v>0</v>
      </c>
    </row>
    <row r="5139" spans="13:20" ht="15" x14ac:dyDescent="0.3">
      <c r="M5139" s="34">
        <v>5133.5</v>
      </c>
      <c r="N5139" s="34">
        <v>20.6</v>
      </c>
      <c r="O5139" s="32">
        <f t="shared" si="480"/>
        <v>69.080000000000013</v>
      </c>
      <c r="P5139" s="37">
        <f t="shared" si="485"/>
        <v>82.896000000000015</v>
      </c>
      <c r="Q5139" s="32">
        <f t="shared" si="481"/>
        <v>-14.080000000000013</v>
      </c>
      <c r="R5139" s="32">
        <f t="shared" si="482"/>
        <v>-27.896000000000015</v>
      </c>
      <c r="S5139" s="26">
        <f t="shared" si="483"/>
        <v>0</v>
      </c>
      <c r="T5139" s="26">
        <f t="shared" si="484"/>
        <v>0</v>
      </c>
    </row>
    <row r="5140" spans="13:20" ht="15" x14ac:dyDescent="0.3">
      <c r="M5140" s="34">
        <v>5134.5</v>
      </c>
      <c r="N5140" s="34">
        <v>20.6</v>
      </c>
      <c r="O5140" s="32">
        <f t="shared" si="480"/>
        <v>69.080000000000013</v>
      </c>
      <c r="P5140" s="37">
        <f t="shared" si="485"/>
        <v>82.896000000000015</v>
      </c>
      <c r="Q5140" s="32">
        <f t="shared" si="481"/>
        <v>-14.080000000000013</v>
      </c>
      <c r="R5140" s="32">
        <f t="shared" si="482"/>
        <v>-27.896000000000015</v>
      </c>
      <c r="S5140" s="26">
        <f t="shared" si="483"/>
        <v>0</v>
      </c>
      <c r="T5140" s="26">
        <f t="shared" si="484"/>
        <v>0</v>
      </c>
    </row>
    <row r="5141" spans="13:20" ht="15" x14ac:dyDescent="0.3">
      <c r="M5141" s="34">
        <v>5135.5</v>
      </c>
      <c r="N5141" s="34">
        <v>20</v>
      </c>
      <c r="O5141" s="32">
        <f t="shared" si="480"/>
        <v>68</v>
      </c>
      <c r="P5141" s="37">
        <f t="shared" si="485"/>
        <v>81.599999999999994</v>
      </c>
      <c r="Q5141" s="32">
        <f t="shared" si="481"/>
        <v>-13</v>
      </c>
      <c r="R5141" s="32">
        <f t="shared" si="482"/>
        <v>-26.599999999999994</v>
      </c>
      <c r="S5141" s="26">
        <f t="shared" si="483"/>
        <v>0</v>
      </c>
      <c r="T5141" s="26">
        <f t="shared" si="484"/>
        <v>0</v>
      </c>
    </row>
    <row r="5142" spans="13:20" ht="15" x14ac:dyDescent="0.3">
      <c r="M5142" s="34">
        <v>5136.5</v>
      </c>
      <c r="N5142" s="34">
        <v>20</v>
      </c>
      <c r="O5142" s="32">
        <f t="shared" si="480"/>
        <v>68</v>
      </c>
      <c r="P5142" s="37">
        <f t="shared" si="485"/>
        <v>81.599999999999994</v>
      </c>
      <c r="Q5142" s="32">
        <f t="shared" si="481"/>
        <v>-13</v>
      </c>
      <c r="R5142" s="32">
        <f t="shared" si="482"/>
        <v>-26.599999999999994</v>
      </c>
      <c r="S5142" s="26">
        <f t="shared" si="483"/>
        <v>0</v>
      </c>
      <c r="T5142" s="26">
        <f t="shared" si="484"/>
        <v>0</v>
      </c>
    </row>
    <row r="5143" spans="13:20" ht="15" x14ac:dyDescent="0.3">
      <c r="M5143" s="34">
        <v>5137.5</v>
      </c>
      <c r="N5143" s="34">
        <v>20</v>
      </c>
      <c r="O5143" s="32">
        <f t="shared" si="480"/>
        <v>68</v>
      </c>
      <c r="P5143" s="37">
        <f t="shared" si="485"/>
        <v>81.599999999999994</v>
      </c>
      <c r="Q5143" s="32">
        <f t="shared" si="481"/>
        <v>-13</v>
      </c>
      <c r="R5143" s="32">
        <f t="shared" si="482"/>
        <v>-26.599999999999994</v>
      </c>
      <c r="S5143" s="26">
        <f t="shared" si="483"/>
        <v>0</v>
      </c>
      <c r="T5143" s="26">
        <f t="shared" si="484"/>
        <v>0</v>
      </c>
    </row>
    <row r="5144" spans="13:20" ht="15" x14ac:dyDescent="0.3">
      <c r="M5144" s="34">
        <v>5138.5</v>
      </c>
      <c r="N5144" s="34">
        <v>20</v>
      </c>
      <c r="O5144" s="32">
        <f t="shared" si="480"/>
        <v>68</v>
      </c>
      <c r="P5144" s="37">
        <f t="shared" si="485"/>
        <v>81.599999999999994</v>
      </c>
      <c r="Q5144" s="32">
        <f t="shared" si="481"/>
        <v>-13</v>
      </c>
      <c r="R5144" s="32">
        <f t="shared" si="482"/>
        <v>-26.599999999999994</v>
      </c>
      <c r="S5144" s="26">
        <f t="shared" si="483"/>
        <v>0</v>
      </c>
      <c r="T5144" s="26">
        <f t="shared" si="484"/>
        <v>0</v>
      </c>
    </row>
    <row r="5145" spans="13:20" ht="15" x14ac:dyDescent="0.3">
      <c r="M5145" s="34">
        <v>5139.5</v>
      </c>
      <c r="N5145" s="34">
        <v>20.6</v>
      </c>
      <c r="O5145" s="32">
        <f t="shared" si="480"/>
        <v>69.080000000000013</v>
      </c>
      <c r="P5145" s="37">
        <f t="shared" si="485"/>
        <v>82.896000000000015</v>
      </c>
      <c r="Q5145" s="32">
        <f t="shared" si="481"/>
        <v>-14.080000000000013</v>
      </c>
      <c r="R5145" s="32">
        <f t="shared" si="482"/>
        <v>-27.896000000000015</v>
      </c>
      <c r="S5145" s="26">
        <f t="shared" si="483"/>
        <v>0</v>
      </c>
      <c r="T5145" s="26">
        <f t="shared" si="484"/>
        <v>0</v>
      </c>
    </row>
    <row r="5146" spans="13:20" ht="15" x14ac:dyDescent="0.3">
      <c r="M5146" s="34">
        <v>5140.5</v>
      </c>
      <c r="N5146" s="34">
        <v>20.6</v>
      </c>
      <c r="O5146" s="32">
        <f t="shared" si="480"/>
        <v>69.080000000000013</v>
      </c>
      <c r="P5146" s="37">
        <f t="shared" si="485"/>
        <v>82.896000000000015</v>
      </c>
      <c r="Q5146" s="32">
        <f t="shared" si="481"/>
        <v>-14.080000000000013</v>
      </c>
      <c r="R5146" s="32">
        <f t="shared" si="482"/>
        <v>-27.896000000000015</v>
      </c>
      <c r="S5146" s="26">
        <f t="shared" si="483"/>
        <v>0</v>
      </c>
      <c r="T5146" s="26">
        <f t="shared" si="484"/>
        <v>0</v>
      </c>
    </row>
    <row r="5147" spans="13:20" ht="15" x14ac:dyDescent="0.3">
      <c r="M5147" s="34">
        <v>5141.5</v>
      </c>
      <c r="N5147" s="34">
        <v>20.6</v>
      </c>
      <c r="O5147" s="32">
        <f t="shared" si="480"/>
        <v>69.080000000000013</v>
      </c>
      <c r="P5147" s="37">
        <f t="shared" si="485"/>
        <v>82.896000000000015</v>
      </c>
      <c r="Q5147" s="32">
        <f t="shared" si="481"/>
        <v>-14.080000000000013</v>
      </c>
      <c r="R5147" s="32">
        <f t="shared" si="482"/>
        <v>-27.896000000000015</v>
      </c>
      <c r="S5147" s="26">
        <f t="shared" si="483"/>
        <v>0</v>
      </c>
      <c r="T5147" s="26">
        <f t="shared" si="484"/>
        <v>0</v>
      </c>
    </row>
    <row r="5148" spans="13:20" ht="15" x14ac:dyDescent="0.3">
      <c r="M5148" s="34">
        <v>5142.5</v>
      </c>
      <c r="N5148" s="34">
        <v>22.8</v>
      </c>
      <c r="O5148" s="32">
        <f t="shared" si="480"/>
        <v>73.039999999999992</v>
      </c>
      <c r="P5148" s="37">
        <f t="shared" si="485"/>
        <v>87.647999999999982</v>
      </c>
      <c r="Q5148" s="32">
        <f t="shared" si="481"/>
        <v>-18.039999999999992</v>
      </c>
      <c r="R5148" s="32">
        <f t="shared" si="482"/>
        <v>-32.647999999999982</v>
      </c>
      <c r="S5148" s="26">
        <f t="shared" si="483"/>
        <v>0</v>
      </c>
      <c r="T5148" s="26">
        <f t="shared" si="484"/>
        <v>0</v>
      </c>
    </row>
    <row r="5149" spans="13:20" ht="15" x14ac:dyDescent="0.3">
      <c r="M5149" s="34">
        <v>5143.5</v>
      </c>
      <c r="N5149" s="34">
        <v>24.4</v>
      </c>
      <c r="O5149" s="32">
        <f t="shared" si="480"/>
        <v>75.92</v>
      </c>
      <c r="P5149" s="37">
        <f t="shared" si="485"/>
        <v>91.103999999999999</v>
      </c>
      <c r="Q5149" s="32">
        <f t="shared" si="481"/>
        <v>-20.92</v>
      </c>
      <c r="R5149" s="32">
        <f t="shared" si="482"/>
        <v>-36.103999999999999</v>
      </c>
      <c r="S5149" s="26">
        <f t="shared" si="483"/>
        <v>0</v>
      </c>
      <c r="T5149" s="26">
        <f t="shared" si="484"/>
        <v>0</v>
      </c>
    </row>
    <row r="5150" spans="13:20" ht="15" x14ac:dyDescent="0.3">
      <c r="M5150" s="34">
        <v>5144.5</v>
      </c>
      <c r="N5150" s="34">
        <v>26.7</v>
      </c>
      <c r="O5150" s="32">
        <f t="shared" si="480"/>
        <v>80.06</v>
      </c>
      <c r="P5150" s="37">
        <f t="shared" si="485"/>
        <v>96.072000000000003</v>
      </c>
      <c r="Q5150" s="32">
        <f t="shared" si="481"/>
        <v>-25.060000000000002</v>
      </c>
      <c r="R5150" s="32">
        <f t="shared" si="482"/>
        <v>-41.072000000000003</v>
      </c>
      <c r="S5150" s="26">
        <f t="shared" si="483"/>
        <v>0</v>
      </c>
      <c r="T5150" s="26">
        <f t="shared" si="484"/>
        <v>0</v>
      </c>
    </row>
    <row r="5151" spans="13:20" ht="15" x14ac:dyDescent="0.3">
      <c r="M5151" s="34">
        <v>5145.5</v>
      </c>
      <c r="N5151" s="34">
        <v>27.8</v>
      </c>
      <c r="O5151" s="32">
        <f t="shared" si="480"/>
        <v>82.039999999999992</v>
      </c>
      <c r="P5151" s="37">
        <f t="shared" si="485"/>
        <v>98.447999999999993</v>
      </c>
      <c r="Q5151" s="32">
        <f t="shared" si="481"/>
        <v>-27.039999999999992</v>
      </c>
      <c r="R5151" s="32">
        <f t="shared" si="482"/>
        <v>-43.447999999999993</v>
      </c>
      <c r="S5151" s="26">
        <f t="shared" si="483"/>
        <v>0</v>
      </c>
      <c r="T5151" s="26">
        <f t="shared" si="484"/>
        <v>0</v>
      </c>
    </row>
    <row r="5152" spans="13:20" ht="15" x14ac:dyDescent="0.3">
      <c r="M5152" s="34">
        <v>5146.5</v>
      </c>
      <c r="N5152" s="34">
        <v>27.8</v>
      </c>
      <c r="O5152" s="32">
        <f t="shared" si="480"/>
        <v>82.039999999999992</v>
      </c>
      <c r="P5152" s="37">
        <f t="shared" si="485"/>
        <v>98.447999999999993</v>
      </c>
      <c r="Q5152" s="32">
        <f t="shared" si="481"/>
        <v>-27.039999999999992</v>
      </c>
      <c r="R5152" s="32">
        <f t="shared" si="482"/>
        <v>-43.447999999999993</v>
      </c>
      <c r="S5152" s="26">
        <f t="shared" si="483"/>
        <v>0</v>
      </c>
      <c r="T5152" s="26">
        <f t="shared" si="484"/>
        <v>0</v>
      </c>
    </row>
    <row r="5153" spans="13:20" ht="15" x14ac:dyDescent="0.3">
      <c r="M5153" s="34">
        <v>5147.5</v>
      </c>
      <c r="N5153" s="34">
        <v>28.9</v>
      </c>
      <c r="O5153" s="32">
        <f t="shared" si="480"/>
        <v>84.02</v>
      </c>
      <c r="P5153" s="37">
        <f t="shared" si="485"/>
        <v>100.824</v>
      </c>
      <c r="Q5153" s="32">
        <f t="shared" si="481"/>
        <v>-29.019999999999996</v>
      </c>
      <c r="R5153" s="32">
        <f t="shared" si="482"/>
        <v>-45.823999999999998</v>
      </c>
      <c r="S5153" s="26">
        <f t="shared" si="483"/>
        <v>0</v>
      </c>
      <c r="T5153" s="26">
        <f t="shared" si="484"/>
        <v>0</v>
      </c>
    </row>
    <row r="5154" spans="13:20" ht="15" x14ac:dyDescent="0.3">
      <c r="M5154" s="34">
        <v>5148.5</v>
      </c>
      <c r="N5154" s="34">
        <v>27.2</v>
      </c>
      <c r="O5154" s="32">
        <f t="shared" si="480"/>
        <v>80.960000000000008</v>
      </c>
      <c r="P5154" s="37">
        <f t="shared" si="485"/>
        <v>97.152000000000001</v>
      </c>
      <c r="Q5154" s="32">
        <f t="shared" si="481"/>
        <v>-25.960000000000008</v>
      </c>
      <c r="R5154" s="32">
        <f t="shared" si="482"/>
        <v>-42.152000000000001</v>
      </c>
      <c r="S5154" s="26">
        <f t="shared" si="483"/>
        <v>0</v>
      </c>
      <c r="T5154" s="26">
        <f t="shared" si="484"/>
        <v>0</v>
      </c>
    </row>
    <row r="5155" spans="13:20" ht="15" x14ac:dyDescent="0.3">
      <c r="M5155" s="34">
        <v>5149.5</v>
      </c>
      <c r="N5155" s="34">
        <v>26.7</v>
      </c>
      <c r="O5155" s="32">
        <f t="shared" si="480"/>
        <v>80.06</v>
      </c>
      <c r="P5155" s="37">
        <f t="shared" si="485"/>
        <v>96.072000000000003</v>
      </c>
      <c r="Q5155" s="32">
        <f t="shared" si="481"/>
        <v>-25.060000000000002</v>
      </c>
      <c r="R5155" s="32">
        <f t="shared" si="482"/>
        <v>-41.072000000000003</v>
      </c>
      <c r="S5155" s="26">
        <f t="shared" si="483"/>
        <v>0</v>
      </c>
      <c r="T5155" s="26">
        <f t="shared" si="484"/>
        <v>0</v>
      </c>
    </row>
    <row r="5156" spans="13:20" ht="15" x14ac:dyDescent="0.3">
      <c r="M5156" s="34">
        <v>5150.5</v>
      </c>
      <c r="N5156" s="34">
        <v>24.4</v>
      </c>
      <c r="O5156" s="32">
        <f t="shared" si="480"/>
        <v>75.92</v>
      </c>
      <c r="P5156" s="37">
        <f t="shared" si="485"/>
        <v>91.103999999999999</v>
      </c>
      <c r="Q5156" s="32">
        <f t="shared" si="481"/>
        <v>-20.92</v>
      </c>
      <c r="R5156" s="32">
        <f t="shared" si="482"/>
        <v>-36.103999999999999</v>
      </c>
      <c r="S5156" s="26">
        <f t="shared" si="483"/>
        <v>0</v>
      </c>
      <c r="T5156" s="26">
        <f t="shared" si="484"/>
        <v>0</v>
      </c>
    </row>
    <row r="5157" spans="13:20" ht="15" x14ac:dyDescent="0.3">
      <c r="M5157" s="34">
        <v>5151.5</v>
      </c>
      <c r="N5157" s="34">
        <v>25</v>
      </c>
      <c r="O5157" s="32">
        <f t="shared" si="480"/>
        <v>77</v>
      </c>
      <c r="P5157" s="37">
        <f t="shared" si="485"/>
        <v>92.399999999999991</v>
      </c>
      <c r="Q5157" s="32">
        <f t="shared" si="481"/>
        <v>-22</v>
      </c>
      <c r="R5157" s="32">
        <f t="shared" si="482"/>
        <v>-37.399999999999991</v>
      </c>
      <c r="S5157" s="26">
        <f t="shared" si="483"/>
        <v>0</v>
      </c>
      <c r="T5157" s="26">
        <f t="shared" si="484"/>
        <v>0</v>
      </c>
    </row>
    <row r="5158" spans="13:20" ht="15" x14ac:dyDescent="0.3">
      <c r="M5158" s="34">
        <v>5152.5</v>
      </c>
      <c r="N5158" s="34">
        <v>23.3</v>
      </c>
      <c r="O5158" s="32">
        <f t="shared" si="480"/>
        <v>73.94</v>
      </c>
      <c r="P5158" s="37">
        <f t="shared" si="485"/>
        <v>88.727999999999994</v>
      </c>
      <c r="Q5158" s="32">
        <f t="shared" si="481"/>
        <v>-18.939999999999998</v>
      </c>
      <c r="R5158" s="32">
        <f t="shared" si="482"/>
        <v>-33.727999999999994</v>
      </c>
      <c r="S5158" s="26">
        <f t="shared" si="483"/>
        <v>0</v>
      </c>
      <c r="T5158" s="26">
        <f t="shared" si="484"/>
        <v>0</v>
      </c>
    </row>
    <row r="5159" spans="13:20" ht="15" x14ac:dyDescent="0.3">
      <c r="M5159" s="34">
        <v>5153.5</v>
      </c>
      <c r="N5159" s="34">
        <v>22.8</v>
      </c>
      <c r="O5159" s="32">
        <f t="shared" si="480"/>
        <v>73.039999999999992</v>
      </c>
      <c r="P5159" s="37">
        <f t="shared" si="485"/>
        <v>87.647999999999982</v>
      </c>
      <c r="Q5159" s="32">
        <f t="shared" si="481"/>
        <v>-18.039999999999992</v>
      </c>
      <c r="R5159" s="32">
        <f t="shared" si="482"/>
        <v>-32.647999999999982</v>
      </c>
      <c r="S5159" s="26">
        <f t="shared" si="483"/>
        <v>0</v>
      </c>
      <c r="T5159" s="26">
        <f t="shared" si="484"/>
        <v>0</v>
      </c>
    </row>
    <row r="5160" spans="13:20" ht="15" x14ac:dyDescent="0.3">
      <c r="M5160" s="34">
        <v>5154.5</v>
      </c>
      <c r="N5160" s="34">
        <v>22.8</v>
      </c>
      <c r="O5160" s="32">
        <f t="shared" si="480"/>
        <v>73.039999999999992</v>
      </c>
      <c r="P5160" s="37">
        <f t="shared" si="485"/>
        <v>87.647999999999982</v>
      </c>
      <c r="Q5160" s="32">
        <f t="shared" si="481"/>
        <v>-18.039999999999992</v>
      </c>
      <c r="R5160" s="32">
        <f t="shared" si="482"/>
        <v>-32.647999999999982</v>
      </c>
      <c r="S5160" s="26">
        <f t="shared" si="483"/>
        <v>0</v>
      </c>
      <c r="T5160" s="26">
        <f t="shared" si="484"/>
        <v>0</v>
      </c>
    </row>
    <row r="5161" spans="13:20" ht="15" x14ac:dyDescent="0.3">
      <c r="M5161" s="34">
        <v>5155.5</v>
      </c>
      <c r="N5161" s="34">
        <v>22.8</v>
      </c>
      <c r="O5161" s="32">
        <f t="shared" si="480"/>
        <v>73.039999999999992</v>
      </c>
      <c r="P5161" s="37">
        <f t="shared" si="485"/>
        <v>87.647999999999982</v>
      </c>
      <c r="Q5161" s="32">
        <f t="shared" si="481"/>
        <v>-18.039999999999992</v>
      </c>
      <c r="R5161" s="32">
        <f t="shared" si="482"/>
        <v>-32.647999999999982</v>
      </c>
      <c r="S5161" s="26">
        <f t="shared" si="483"/>
        <v>0</v>
      </c>
      <c r="T5161" s="26">
        <f t="shared" si="484"/>
        <v>0</v>
      </c>
    </row>
    <row r="5162" spans="13:20" ht="15" x14ac:dyDescent="0.3">
      <c r="M5162" s="34">
        <v>5156.5</v>
      </c>
      <c r="N5162" s="34">
        <v>22.8</v>
      </c>
      <c r="O5162" s="32">
        <f t="shared" si="480"/>
        <v>73.039999999999992</v>
      </c>
      <c r="P5162" s="37">
        <f t="shared" si="485"/>
        <v>87.647999999999982</v>
      </c>
      <c r="Q5162" s="32">
        <f t="shared" si="481"/>
        <v>-18.039999999999992</v>
      </c>
      <c r="R5162" s="32">
        <f t="shared" si="482"/>
        <v>-32.647999999999982</v>
      </c>
      <c r="S5162" s="26">
        <f t="shared" si="483"/>
        <v>0</v>
      </c>
      <c r="T5162" s="26">
        <f t="shared" si="484"/>
        <v>0</v>
      </c>
    </row>
    <row r="5163" spans="13:20" ht="15" x14ac:dyDescent="0.3">
      <c r="M5163" s="34">
        <v>5157.5</v>
      </c>
      <c r="N5163" s="34">
        <v>21.7</v>
      </c>
      <c r="O5163" s="32">
        <f t="shared" si="480"/>
        <v>71.06</v>
      </c>
      <c r="P5163" s="37">
        <f t="shared" si="485"/>
        <v>85.272000000000006</v>
      </c>
      <c r="Q5163" s="32">
        <f t="shared" si="481"/>
        <v>-16.060000000000002</v>
      </c>
      <c r="R5163" s="32">
        <f t="shared" si="482"/>
        <v>-30.272000000000006</v>
      </c>
      <c r="S5163" s="26">
        <f t="shared" si="483"/>
        <v>0</v>
      </c>
      <c r="T5163" s="26">
        <f t="shared" si="484"/>
        <v>0</v>
      </c>
    </row>
    <row r="5164" spans="13:20" ht="15" x14ac:dyDescent="0.3">
      <c r="M5164" s="34">
        <v>5158.5</v>
      </c>
      <c r="N5164" s="34">
        <v>21.7</v>
      </c>
      <c r="O5164" s="32">
        <f t="shared" si="480"/>
        <v>71.06</v>
      </c>
      <c r="P5164" s="37">
        <f t="shared" si="485"/>
        <v>85.272000000000006</v>
      </c>
      <c r="Q5164" s="32">
        <f t="shared" si="481"/>
        <v>-16.060000000000002</v>
      </c>
      <c r="R5164" s="32">
        <f t="shared" si="482"/>
        <v>-30.272000000000006</v>
      </c>
      <c r="S5164" s="26">
        <f t="shared" si="483"/>
        <v>0</v>
      </c>
      <c r="T5164" s="26">
        <f t="shared" si="484"/>
        <v>0</v>
      </c>
    </row>
    <row r="5165" spans="13:20" ht="15" x14ac:dyDescent="0.3">
      <c r="M5165" s="34">
        <v>5159.5</v>
      </c>
      <c r="N5165" s="34">
        <v>21.1</v>
      </c>
      <c r="O5165" s="32">
        <f t="shared" si="480"/>
        <v>69.98</v>
      </c>
      <c r="P5165" s="37">
        <f t="shared" si="485"/>
        <v>83.975999999999999</v>
      </c>
      <c r="Q5165" s="32">
        <f t="shared" si="481"/>
        <v>-14.980000000000004</v>
      </c>
      <c r="R5165" s="32">
        <f t="shared" si="482"/>
        <v>-28.975999999999999</v>
      </c>
      <c r="S5165" s="26">
        <f t="shared" si="483"/>
        <v>0</v>
      </c>
      <c r="T5165" s="26">
        <f t="shared" si="484"/>
        <v>0</v>
      </c>
    </row>
    <row r="5166" spans="13:20" ht="15" x14ac:dyDescent="0.3">
      <c r="M5166" s="34">
        <v>5160.5</v>
      </c>
      <c r="N5166" s="34">
        <v>21.7</v>
      </c>
      <c r="O5166" s="32">
        <f t="shared" si="480"/>
        <v>71.06</v>
      </c>
      <c r="P5166" s="37">
        <f t="shared" si="485"/>
        <v>85.272000000000006</v>
      </c>
      <c r="Q5166" s="32">
        <f t="shared" si="481"/>
        <v>-16.060000000000002</v>
      </c>
      <c r="R5166" s="32">
        <f t="shared" si="482"/>
        <v>-30.272000000000006</v>
      </c>
      <c r="S5166" s="26">
        <f t="shared" si="483"/>
        <v>0</v>
      </c>
      <c r="T5166" s="26">
        <f t="shared" si="484"/>
        <v>0</v>
      </c>
    </row>
    <row r="5167" spans="13:20" ht="15" x14ac:dyDescent="0.3">
      <c r="M5167" s="34">
        <v>5161.5</v>
      </c>
      <c r="N5167" s="34">
        <v>21.1</v>
      </c>
      <c r="O5167" s="32">
        <f t="shared" si="480"/>
        <v>69.98</v>
      </c>
      <c r="P5167" s="37">
        <f t="shared" si="485"/>
        <v>83.975999999999999</v>
      </c>
      <c r="Q5167" s="32">
        <f t="shared" si="481"/>
        <v>-14.980000000000004</v>
      </c>
      <c r="R5167" s="32">
        <f t="shared" si="482"/>
        <v>-28.975999999999999</v>
      </c>
      <c r="S5167" s="26">
        <f t="shared" si="483"/>
        <v>0</v>
      </c>
      <c r="T5167" s="26">
        <f t="shared" si="484"/>
        <v>0</v>
      </c>
    </row>
    <row r="5168" spans="13:20" ht="15" x14ac:dyDescent="0.3">
      <c r="M5168" s="34">
        <v>5162.5</v>
      </c>
      <c r="N5168" s="34">
        <v>21.7</v>
      </c>
      <c r="O5168" s="32">
        <f t="shared" si="480"/>
        <v>71.06</v>
      </c>
      <c r="P5168" s="37">
        <f t="shared" si="485"/>
        <v>85.272000000000006</v>
      </c>
      <c r="Q5168" s="32">
        <f t="shared" si="481"/>
        <v>-16.060000000000002</v>
      </c>
      <c r="R5168" s="32">
        <f t="shared" si="482"/>
        <v>-30.272000000000006</v>
      </c>
      <c r="S5168" s="26">
        <f t="shared" si="483"/>
        <v>0</v>
      </c>
      <c r="T5168" s="26">
        <f t="shared" si="484"/>
        <v>0</v>
      </c>
    </row>
    <row r="5169" spans="13:20" ht="15" x14ac:dyDescent="0.3">
      <c r="M5169" s="34">
        <v>5163.5</v>
      </c>
      <c r="N5169" s="34">
        <v>21.7</v>
      </c>
      <c r="O5169" s="32">
        <f t="shared" si="480"/>
        <v>71.06</v>
      </c>
      <c r="P5169" s="37">
        <f t="shared" si="485"/>
        <v>85.272000000000006</v>
      </c>
      <c r="Q5169" s="32">
        <f t="shared" si="481"/>
        <v>-16.060000000000002</v>
      </c>
      <c r="R5169" s="32">
        <f t="shared" si="482"/>
        <v>-30.272000000000006</v>
      </c>
      <c r="S5169" s="26">
        <f t="shared" si="483"/>
        <v>0</v>
      </c>
      <c r="T5169" s="26">
        <f t="shared" si="484"/>
        <v>0</v>
      </c>
    </row>
    <row r="5170" spans="13:20" ht="15" x14ac:dyDescent="0.3">
      <c r="M5170" s="34">
        <v>5164.5</v>
      </c>
      <c r="N5170" s="34">
        <v>22.2</v>
      </c>
      <c r="O5170" s="32">
        <f t="shared" si="480"/>
        <v>71.960000000000008</v>
      </c>
      <c r="P5170" s="37">
        <f t="shared" si="485"/>
        <v>86.352000000000004</v>
      </c>
      <c r="Q5170" s="32">
        <f t="shared" si="481"/>
        <v>-16.960000000000008</v>
      </c>
      <c r="R5170" s="32">
        <f t="shared" si="482"/>
        <v>-31.352000000000004</v>
      </c>
      <c r="S5170" s="26">
        <f t="shared" si="483"/>
        <v>0</v>
      </c>
      <c r="T5170" s="26">
        <f t="shared" si="484"/>
        <v>0</v>
      </c>
    </row>
    <row r="5171" spans="13:20" ht="15" x14ac:dyDescent="0.3">
      <c r="M5171" s="34">
        <v>5165.5</v>
      </c>
      <c r="N5171" s="34">
        <v>23.3</v>
      </c>
      <c r="O5171" s="32">
        <f t="shared" si="480"/>
        <v>73.94</v>
      </c>
      <c r="P5171" s="37">
        <f t="shared" si="485"/>
        <v>88.727999999999994</v>
      </c>
      <c r="Q5171" s="32">
        <f t="shared" si="481"/>
        <v>-18.939999999999998</v>
      </c>
      <c r="R5171" s="32">
        <f t="shared" si="482"/>
        <v>-33.727999999999994</v>
      </c>
      <c r="S5171" s="26">
        <f t="shared" si="483"/>
        <v>0</v>
      </c>
      <c r="T5171" s="26">
        <f t="shared" si="484"/>
        <v>0</v>
      </c>
    </row>
    <row r="5172" spans="13:20" ht="15" x14ac:dyDescent="0.3">
      <c r="M5172" s="34">
        <v>5166.5</v>
      </c>
      <c r="N5172" s="34">
        <v>24.4</v>
      </c>
      <c r="O5172" s="32">
        <f t="shared" si="480"/>
        <v>75.92</v>
      </c>
      <c r="P5172" s="37">
        <f t="shared" si="485"/>
        <v>91.103999999999999</v>
      </c>
      <c r="Q5172" s="32">
        <f t="shared" si="481"/>
        <v>-20.92</v>
      </c>
      <c r="R5172" s="32">
        <f t="shared" si="482"/>
        <v>-36.103999999999999</v>
      </c>
      <c r="S5172" s="26">
        <f t="shared" si="483"/>
        <v>0</v>
      </c>
      <c r="T5172" s="26">
        <f t="shared" si="484"/>
        <v>0</v>
      </c>
    </row>
    <row r="5173" spans="13:20" ht="15" x14ac:dyDescent="0.3">
      <c r="M5173" s="34">
        <v>5167.5</v>
      </c>
      <c r="N5173" s="34">
        <v>26.1</v>
      </c>
      <c r="O5173" s="32">
        <f t="shared" si="480"/>
        <v>78.98</v>
      </c>
      <c r="P5173" s="37">
        <f t="shared" si="485"/>
        <v>94.775999999999996</v>
      </c>
      <c r="Q5173" s="32">
        <f t="shared" si="481"/>
        <v>-23.980000000000004</v>
      </c>
      <c r="R5173" s="32">
        <f t="shared" si="482"/>
        <v>-39.775999999999996</v>
      </c>
      <c r="S5173" s="26">
        <f t="shared" si="483"/>
        <v>0</v>
      </c>
      <c r="T5173" s="26">
        <f t="shared" si="484"/>
        <v>0</v>
      </c>
    </row>
    <row r="5174" spans="13:20" ht="15" x14ac:dyDescent="0.3">
      <c r="M5174" s="34">
        <v>5168.5</v>
      </c>
      <c r="N5174" s="34">
        <v>27.8</v>
      </c>
      <c r="O5174" s="32">
        <f t="shared" si="480"/>
        <v>82.039999999999992</v>
      </c>
      <c r="P5174" s="37">
        <f t="shared" si="485"/>
        <v>98.447999999999993</v>
      </c>
      <c r="Q5174" s="32">
        <f t="shared" si="481"/>
        <v>-27.039999999999992</v>
      </c>
      <c r="R5174" s="32">
        <f t="shared" si="482"/>
        <v>-43.447999999999993</v>
      </c>
      <c r="S5174" s="26">
        <f t="shared" si="483"/>
        <v>0</v>
      </c>
      <c r="T5174" s="26">
        <f t="shared" si="484"/>
        <v>0</v>
      </c>
    </row>
    <row r="5175" spans="13:20" ht="15" x14ac:dyDescent="0.3">
      <c r="M5175" s="34">
        <v>5169.5</v>
      </c>
      <c r="N5175" s="34">
        <v>28.9</v>
      </c>
      <c r="O5175" s="32">
        <f t="shared" si="480"/>
        <v>84.02</v>
      </c>
      <c r="P5175" s="37">
        <f t="shared" si="485"/>
        <v>100.824</v>
      </c>
      <c r="Q5175" s="32">
        <f t="shared" si="481"/>
        <v>-29.019999999999996</v>
      </c>
      <c r="R5175" s="32">
        <f t="shared" si="482"/>
        <v>-45.823999999999998</v>
      </c>
      <c r="S5175" s="26">
        <f t="shared" si="483"/>
        <v>0</v>
      </c>
      <c r="T5175" s="26">
        <f t="shared" si="484"/>
        <v>0</v>
      </c>
    </row>
    <row r="5176" spans="13:20" ht="15" x14ac:dyDescent="0.3">
      <c r="M5176" s="34">
        <v>5170.5</v>
      </c>
      <c r="N5176" s="34">
        <v>30</v>
      </c>
      <c r="O5176" s="32">
        <f t="shared" si="480"/>
        <v>86</v>
      </c>
      <c r="P5176" s="37">
        <f t="shared" si="485"/>
        <v>103.2</v>
      </c>
      <c r="Q5176" s="32">
        <f t="shared" si="481"/>
        <v>-31</v>
      </c>
      <c r="R5176" s="32">
        <f t="shared" si="482"/>
        <v>-48.2</v>
      </c>
      <c r="S5176" s="26">
        <f t="shared" si="483"/>
        <v>0</v>
      </c>
      <c r="T5176" s="26">
        <f t="shared" si="484"/>
        <v>0</v>
      </c>
    </row>
    <row r="5177" spans="13:20" ht="15" x14ac:dyDescent="0.3">
      <c r="M5177" s="34">
        <v>5171.5</v>
      </c>
      <c r="N5177" s="34">
        <v>30</v>
      </c>
      <c r="O5177" s="32">
        <f t="shared" si="480"/>
        <v>86</v>
      </c>
      <c r="P5177" s="37">
        <f t="shared" si="485"/>
        <v>103.2</v>
      </c>
      <c r="Q5177" s="32">
        <f t="shared" si="481"/>
        <v>-31</v>
      </c>
      <c r="R5177" s="32">
        <f t="shared" si="482"/>
        <v>-48.2</v>
      </c>
      <c r="S5177" s="26">
        <f t="shared" si="483"/>
        <v>0</v>
      </c>
      <c r="T5177" s="26">
        <f t="shared" si="484"/>
        <v>0</v>
      </c>
    </row>
    <row r="5178" spans="13:20" ht="15" x14ac:dyDescent="0.3">
      <c r="M5178" s="34">
        <v>5172.5</v>
      </c>
      <c r="N5178" s="34">
        <v>31.1</v>
      </c>
      <c r="O5178" s="32">
        <f t="shared" si="480"/>
        <v>87.98</v>
      </c>
      <c r="P5178" s="37">
        <f t="shared" si="485"/>
        <v>105.57600000000001</v>
      </c>
      <c r="Q5178" s="32">
        <f t="shared" si="481"/>
        <v>-32.980000000000004</v>
      </c>
      <c r="R5178" s="32">
        <f t="shared" si="482"/>
        <v>-50.576000000000008</v>
      </c>
      <c r="S5178" s="26">
        <f t="shared" si="483"/>
        <v>0</v>
      </c>
      <c r="T5178" s="26">
        <f t="shared" si="484"/>
        <v>0</v>
      </c>
    </row>
    <row r="5179" spans="13:20" ht="15" x14ac:dyDescent="0.3">
      <c r="M5179" s="34">
        <v>5173.5</v>
      </c>
      <c r="N5179" s="34">
        <v>29.4</v>
      </c>
      <c r="O5179" s="32">
        <f t="shared" si="480"/>
        <v>84.92</v>
      </c>
      <c r="P5179" s="37">
        <f t="shared" si="485"/>
        <v>101.904</v>
      </c>
      <c r="Q5179" s="32">
        <f t="shared" si="481"/>
        <v>-29.92</v>
      </c>
      <c r="R5179" s="32">
        <f t="shared" si="482"/>
        <v>-46.903999999999996</v>
      </c>
      <c r="S5179" s="26">
        <f t="shared" si="483"/>
        <v>0</v>
      </c>
      <c r="T5179" s="26">
        <f t="shared" si="484"/>
        <v>0</v>
      </c>
    </row>
    <row r="5180" spans="13:20" ht="15" x14ac:dyDescent="0.3">
      <c r="M5180" s="34">
        <v>5174.5</v>
      </c>
      <c r="N5180" s="34">
        <v>28.9</v>
      </c>
      <c r="O5180" s="32">
        <f t="shared" si="480"/>
        <v>84.02</v>
      </c>
      <c r="P5180" s="37">
        <f t="shared" si="485"/>
        <v>100.824</v>
      </c>
      <c r="Q5180" s="32">
        <f t="shared" si="481"/>
        <v>-29.019999999999996</v>
      </c>
      <c r="R5180" s="32">
        <f t="shared" si="482"/>
        <v>-45.823999999999998</v>
      </c>
      <c r="S5180" s="26">
        <f t="shared" si="483"/>
        <v>0</v>
      </c>
      <c r="T5180" s="26">
        <f t="shared" si="484"/>
        <v>0</v>
      </c>
    </row>
    <row r="5181" spans="13:20" ht="15" x14ac:dyDescent="0.3">
      <c r="M5181" s="34">
        <v>5175.5</v>
      </c>
      <c r="N5181" s="34">
        <v>28.3</v>
      </c>
      <c r="O5181" s="32">
        <f t="shared" si="480"/>
        <v>82.94</v>
      </c>
      <c r="P5181" s="37">
        <f t="shared" si="485"/>
        <v>99.527999999999992</v>
      </c>
      <c r="Q5181" s="32">
        <f t="shared" si="481"/>
        <v>-27.939999999999998</v>
      </c>
      <c r="R5181" s="32">
        <f t="shared" si="482"/>
        <v>-44.527999999999992</v>
      </c>
      <c r="S5181" s="26">
        <f t="shared" si="483"/>
        <v>0</v>
      </c>
      <c r="T5181" s="26">
        <f t="shared" si="484"/>
        <v>0</v>
      </c>
    </row>
    <row r="5182" spans="13:20" ht="15" x14ac:dyDescent="0.3">
      <c r="M5182" s="34">
        <v>5176.5</v>
      </c>
      <c r="N5182" s="34">
        <v>28.3</v>
      </c>
      <c r="O5182" s="32">
        <f t="shared" si="480"/>
        <v>82.94</v>
      </c>
      <c r="P5182" s="37">
        <f t="shared" si="485"/>
        <v>99.527999999999992</v>
      </c>
      <c r="Q5182" s="32">
        <f t="shared" si="481"/>
        <v>-27.939999999999998</v>
      </c>
      <c r="R5182" s="32">
        <f t="shared" si="482"/>
        <v>-44.527999999999992</v>
      </c>
      <c r="S5182" s="26">
        <f t="shared" si="483"/>
        <v>0</v>
      </c>
      <c r="T5182" s="26">
        <f t="shared" si="484"/>
        <v>0</v>
      </c>
    </row>
    <row r="5183" spans="13:20" ht="15" x14ac:dyDescent="0.3">
      <c r="M5183" s="34">
        <v>5177.5</v>
      </c>
      <c r="N5183" s="34">
        <v>27.2</v>
      </c>
      <c r="O5183" s="32">
        <f t="shared" si="480"/>
        <v>80.960000000000008</v>
      </c>
      <c r="P5183" s="37">
        <f t="shared" si="485"/>
        <v>97.152000000000001</v>
      </c>
      <c r="Q5183" s="32">
        <f t="shared" si="481"/>
        <v>-25.960000000000008</v>
      </c>
      <c r="R5183" s="32">
        <f t="shared" si="482"/>
        <v>-42.152000000000001</v>
      </c>
      <c r="S5183" s="26">
        <f t="shared" si="483"/>
        <v>0</v>
      </c>
      <c r="T5183" s="26">
        <f t="shared" si="484"/>
        <v>0</v>
      </c>
    </row>
    <row r="5184" spans="13:20" ht="15" x14ac:dyDescent="0.3">
      <c r="M5184" s="34">
        <v>5178.5</v>
      </c>
      <c r="N5184" s="34">
        <v>26.7</v>
      </c>
      <c r="O5184" s="32">
        <f t="shared" si="480"/>
        <v>80.06</v>
      </c>
      <c r="P5184" s="37">
        <f t="shared" si="485"/>
        <v>96.072000000000003</v>
      </c>
      <c r="Q5184" s="32">
        <f t="shared" si="481"/>
        <v>-25.060000000000002</v>
      </c>
      <c r="R5184" s="32">
        <f t="shared" si="482"/>
        <v>-41.072000000000003</v>
      </c>
      <c r="S5184" s="26">
        <f t="shared" si="483"/>
        <v>0</v>
      </c>
      <c r="T5184" s="26">
        <f t="shared" si="484"/>
        <v>0</v>
      </c>
    </row>
    <row r="5185" spans="13:20" ht="15" x14ac:dyDescent="0.3">
      <c r="M5185" s="34">
        <v>5179.5</v>
      </c>
      <c r="N5185" s="34">
        <v>25.6</v>
      </c>
      <c r="O5185" s="32">
        <f t="shared" si="480"/>
        <v>78.080000000000013</v>
      </c>
      <c r="P5185" s="37">
        <f t="shared" si="485"/>
        <v>93.696000000000012</v>
      </c>
      <c r="Q5185" s="32">
        <f t="shared" si="481"/>
        <v>-23.080000000000013</v>
      </c>
      <c r="R5185" s="32">
        <f t="shared" si="482"/>
        <v>-38.696000000000012</v>
      </c>
      <c r="S5185" s="26">
        <f t="shared" si="483"/>
        <v>0</v>
      </c>
      <c r="T5185" s="26">
        <f t="shared" si="484"/>
        <v>0</v>
      </c>
    </row>
    <row r="5186" spans="13:20" ht="15" x14ac:dyDescent="0.3">
      <c r="M5186" s="34">
        <v>5180.5</v>
      </c>
      <c r="N5186" s="34">
        <v>25</v>
      </c>
      <c r="O5186" s="32">
        <f t="shared" si="480"/>
        <v>77</v>
      </c>
      <c r="P5186" s="37">
        <f t="shared" si="485"/>
        <v>92.399999999999991</v>
      </c>
      <c r="Q5186" s="32">
        <f t="shared" si="481"/>
        <v>-22</v>
      </c>
      <c r="R5186" s="32">
        <f t="shared" si="482"/>
        <v>-37.399999999999991</v>
      </c>
      <c r="S5186" s="26">
        <f t="shared" si="483"/>
        <v>0</v>
      </c>
      <c r="T5186" s="26">
        <f t="shared" si="484"/>
        <v>0</v>
      </c>
    </row>
    <row r="5187" spans="13:20" ht="15" x14ac:dyDescent="0.3">
      <c r="M5187" s="34">
        <v>5181.5</v>
      </c>
      <c r="N5187" s="34">
        <v>24.4</v>
      </c>
      <c r="O5187" s="32">
        <f t="shared" si="480"/>
        <v>75.92</v>
      </c>
      <c r="P5187" s="37">
        <f t="shared" si="485"/>
        <v>91.103999999999999</v>
      </c>
      <c r="Q5187" s="32">
        <f t="shared" si="481"/>
        <v>-20.92</v>
      </c>
      <c r="R5187" s="32">
        <f t="shared" si="482"/>
        <v>-36.103999999999999</v>
      </c>
      <c r="S5187" s="26">
        <f t="shared" si="483"/>
        <v>0</v>
      </c>
      <c r="T5187" s="26">
        <f t="shared" si="484"/>
        <v>0</v>
      </c>
    </row>
    <row r="5188" spans="13:20" ht="15" x14ac:dyDescent="0.3">
      <c r="M5188" s="34">
        <v>5182.5</v>
      </c>
      <c r="N5188" s="34">
        <v>23.9</v>
      </c>
      <c r="O5188" s="32">
        <f t="shared" si="480"/>
        <v>75.02</v>
      </c>
      <c r="P5188" s="37">
        <f t="shared" si="485"/>
        <v>90.023999999999987</v>
      </c>
      <c r="Q5188" s="32">
        <f t="shared" si="481"/>
        <v>-20.019999999999996</v>
      </c>
      <c r="R5188" s="32">
        <f t="shared" si="482"/>
        <v>-35.023999999999987</v>
      </c>
      <c r="S5188" s="26">
        <f t="shared" si="483"/>
        <v>0</v>
      </c>
      <c r="T5188" s="26">
        <f t="shared" si="484"/>
        <v>0</v>
      </c>
    </row>
    <row r="5189" spans="13:20" ht="15" x14ac:dyDescent="0.3">
      <c r="M5189" s="34">
        <v>5183.5</v>
      </c>
      <c r="N5189" s="34">
        <v>23.9</v>
      </c>
      <c r="O5189" s="32">
        <f t="shared" si="480"/>
        <v>75.02</v>
      </c>
      <c r="P5189" s="37">
        <f t="shared" si="485"/>
        <v>90.023999999999987</v>
      </c>
      <c r="Q5189" s="32">
        <f t="shared" si="481"/>
        <v>-20.019999999999996</v>
      </c>
      <c r="R5189" s="32">
        <f t="shared" si="482"/>
        <v>-35.023999999999987</v>
      </c>
      <c r="S5189" s="26">
        <f t="shared" si="483"/>
        <v>0</v>
      </c>
      <c r="T5189" s="26">
        <f t="shared" si="484"/>
        <v>0</v>
      </c>
    </row>
    <row r="5190" spans="13:20" ht="15" x14ac:dyDescent="0.3">
      <c r="M5190" s="34">
        <v>5184.5</v>
      </c>
      <c r="N5190" s="34">
        <v>23.3</v>
      </c>
      <c r="O5190" s="32">
        <f t="shared" ref="O5190:O5253" si="486">CONVERT(N5190,"C","F")</f>
        <v>73.94</v>
      </c>
      <c r="P5190" s="37">
        <f t="shared" si="485"/>
        <v>88.727999999999994</v>
      </c>
      <c r="Q5190" s="32">
        <f t="shared" ref="Q5190:Q5253" si="487">$L$3-O5190</f>
        <v>-18.939999999999998</v>
      </c>
      <c r="R5190" s="32">
        <f t="shared" ref="R5190:R5253" si="488">$L$3-P5190</f>
        <v>-33.727999999999994</v>
      </c>
      <c r="S5190" s="26">
        <f t="shared" ref="S5190:S5253" si="489">IF(O5190&lt;=$L$3, 1, 0)</f>
        <v>0</v>
      </c>
      <c r="T5190" s="26">
        <f t="shared" ref="T5190:T5253" si="490">IF(P5190&lt;=$L$3, 1, 0)</f>
        <v>0</v>
      </c>
    </row>
    <row r="5191" spans="13:20" ht="15" x14ac:dyDescent="0.3">
      <c r="M5191" s="34">
        <v>5185.5</v>
      </c>
      <c r="N5191" s="34">
        <v>23.3</v>
      </c>
      <c r="O5191" s="32">
        <f t="shared" si="486"/>
        <v>73.94</v>
      </c>
      <c r="P5191" s="37">
        <f t="shared" ref="P5191:P5254" si="491">O5191*1.2</f>
        <v>88.727999999999994</v>
      </c>
      <c r="Q5191" s="32">
        <f t="shared" si="487"/>
        <v>-18.939999999999998</v>
      </c>
      <c r="R5191" s="32">
        <f t="shared" si="488"/>
        <v>-33.727999999999994</v>
      </c>
      <c r="S5191" s="26">
        <f t="shared" si="489"/>
        <v>0</v>
      </c>
      <c r="T5191" s="26">
        <f t="shared" si="490"/>
        <v>0</v>
      </c>
    </row>
    <row r="5192" spans="13:20" ht="15" x14ac:dyDescent="0.3">
      <c r="M5192" s="34">
        <v>5186.5</v>
      </c>
      <c r="N5192" s="34">
        <v>23.3</v>
      </c>
      <c r="O5192" s="32">
        <f t="shared" si="486"/>
        <v>73.94</v>
      </c>
      <c r="P5192" s="37">
        <f t="shared" si="491"/>
        <v>88.727999999999994</v>
      </c>
      <c r="Q5192" s="32">
        <f t="shared" si="487"/>
        <v>-18.939999999999998</v>
      </c>
      <c r="R5192" s="32">
        <f t="shared" si="488"/>
        <v>-33.727999999999994</v>
      </c>
      <c r="S5192" s="26">
        <f t="shared" si="489"/>
        <v>0</v>
      </c>
      <c r="T5192" s="26">
        <f t="shared" si="490"/>
        <v>0</v>
      </c>
    </row>
    <row r="5193" spans="13:20" ht="15" x14ac:dyDescent="0.3">
      <c r="M5193" s="34">
        <v>5187.5</v>
      </c>
      <c r="N5193" s="34">
        <v>23.9</v>
      </c>
      <c r="O5193" s="32">
        <f t="shared" si="486"/>
        <v>75.02</v>
      </c>
      <c r="P5193" s="37">
        <f t="shared" si="491"/>
        <v>90.023999999999987</v>
      </c>
      <c r="Q5193" s="32">
        <f t="shared" si="487"/>
        <v>-20.019999999999996</v>
      </c>
      <c r="R5193" s="32">
        <f t="shared" si="488"/>
        <v>-35.023999999999987</v>
      </c>
      <c r="S5193" s="26">
        <f t="shared" si="489"/>
        <v>0</v>
      </c>
      <c r="T5193" s="26">
        <f t="shared" si="490"/>
        <v>0</v>
      </c>
    </row>
    <row r="5194" spans="13:20" ht="15" x14ac:dyDescent="0.3">
      <c r="M5194" s="34">
        <v>5188.5</v>
      </c>
      <c r="N5194" s="34">
        <v>23.9</v>
      </c>
      <c r="O5194" s="32">
        <f t="shared" si="486"/>
        <v>75.02</v>
      </c>
      <c r="P5194" s="37">
        <f t="shared" si="491"/>
        <v>90.023999999999987</v>
      </c>
      <c r="Q5194" s="32">
        <f t="shared" si="487"/>
        <v>-20.019999999999996</v>
      </c>
      <c r="R5194" s="32">
        <f t="shared" si="488"/>
        <v>-35.023999999999987</v>
      </c>
      <c r="S5194" s="26">
        <f t="shared" si="489"/>
        <v>0</v>
      </c>
      <c r="T5194" s="26">
        <f t="shared" si="490"/>
        <v>0</v>
      </c>
    </row>
    <row r="5195" spans="13:20" ht="15" x14ac:dyDescent="0.3">
      <c r="M5195" s="34">
        <v>5189.5</v>
      </c>
      <c r="N5195" s="34">
        <v>24.4</v>
      </c>
      <c r="O5195" s="32">
        <f t="shared" si="486"/>
        <v>75.92</v>
      </c>
      <c r="P5195" s="37">
        <f t="shared" si="491"/>
        <v>91.103999999999999</v>
      </c>
      <c r="Q5195" s="32">
        <f t="shared" si="487"/>
        <v>-20.92</v>
      </c>
      <c r="R5195" s="32">
        <f t="shared" si="488"/>
        <v>-36.103999999999999</v>
      </c>
      <c r="S5195" s="26">
        <f t="shared" si="489"/>
        <v>0</v>
      </c>
      <c r="T5195" s="26">
        <f t="shared" si="490"/>
        <v>0</v>
      </c>
    </row>
    <row r="5196" spans="13:20" ht="15" x14ac:dyDescent="0.3">
      <c r="M5196" s="34">
        <v>5190.5</v>
      </c>
      <c r="N5196" s="34">
        <v>24.4</v>
      </c>
      <c r="O5196" s="32">
        <f t="shared" si="486"/>
        <v>75.92</v>
      </c>
      <c r="P5196" s="37">
        <f t="shared" si="491"/>
        <v>91.103999999999999</v>
      </c>
      <c r="Q5196" s="32">
        <f t="shared" si="487"/>
        <v>-20.92</v>
      </c>
      <c r="R5196" s="32">
        <f t="shared" si="488"/>
        <v>-36.103999999999999</v>
      </c>
      <c r="S5196" s="26">
        <f t="shared" si="489"/>
        <v>0</v>
      </c>
      <c r="T5196" s="26">
        <f t="shared" si="490"/>
        <v>0</v>
      </c>
    </row>
    <row r="5197" spans="13:20" ht="15" x14ac:dyDescent="0.3">
      <c r="M5197" s="34">
        <v>5191.5</v>
      </c>
      <c r="N5197" s="34">
        <v>26.1</v>
      </c>
      <c r="O5197" s="32">
        <f t="shared" si="486"/>
        <v>78.98</v>
      </c>
      <c r="P5197" s="37">
        <f t="shared" si="491"/>
        <v>94.775999999999996</v>
      </c>
      <c r="Q5197" s="32">
        <f t="shared" si="487"/>
        <v>-23.980000000000004</v>
      </c>
      <c r="R5197" s="32">
        <f t="shared" si="488"/>
        <v>-39.775999999999996</v>
      </c>
      <c r="S5197" s="26">
        <f t="shared" si="489"/>
        <v>0</v>
      </c>
      <c r="T5197" s="26">
        <f t="shared" si="490"/>
        <v>0</v>
      </c>
    </row>
    <row r="5198" spans="13:20" ht="15" x14ac:dyDescent="0.3">
      <c r="M5198" s="34">
        <v>5192.5</v>
      </c>
      <c r="N5198" s="34">
        <v>26.7</v>
      </c>
      <c r="O5198" s="32">
        <f t="shared" si="486"/>
        <v>80.06</v>
      </c>
      <c r="P5198" s="37">
        <f t="shared" si="491"/>
        <v>96.072000000000003</v>
      </c>
      <c r="Q5198" s="32">
        <f t="shared" si="487"/>
        <v>-25.060000000000002</v>
      </c>
      <c r="R5198" s="32">
        <f t="shared" si="488"/>
        <v>-41.072000000000003</v>
      </c>
      <c r="S5198" s="26">
        <f t="shared" si="489"/>
        <v>0</v>
      </c>
      <c r="T5198" s="26">
        <f t="shared" si="490"/>
        <v>0</v>
      </c>
    </row>
    <row r="5199" spans="13:20" ht="15" x14ac:dyDescent="0.3">
      <c r="M5199" s="34">
        <v>5193.5</v>
      </c>
      <c r="N5199" s="34">
        <v>26.1</v>
      </c>
      <c r="O5199" s="32">
        <f t="shared" si="486"/>
        <v>78.98</v>
      </c>
      <c r="P5199" s="37">
        <f t="shared" si="491"/>
        <v>94.775999999999996</v>
      </c>
      <c r="Q5199" s="32">
        <f t="shared" si="487"/>
        <v>-23.980000000000004</v>
      </c>
      <c r="R5199" s="32">
        <f t="shared" si="488"/>
        <v>-39.775999999999996</v>
      </c>
      <c r="S5199" s="26">
        <f t="shared" si="489"/>
        <v>0</v>
      </c>
      <c r="T5199" s="26">
        <f t="shared" si="490"/>
        <v>0</v>
      </c>
    </row>
    <row r="5200" spans="13:20" ht="15" x14ac:dyDescent="0.3">
      <c r="M5200" s="34">
        <v>5194.5</v>
      </c>
      <c r="N5200" s="34">
        <v>27.8</v>
      </c>
      <c r="O5200" s="32">
        <f t="shared" si="486"/>
        <v>82.039999999999992</v>
      </c>
      <c r="P5200" s="37">
        <f t="shared" si="491"/>
        <v>98.447999999999993</v>
      </c>
      <c r="Q5200" s="32">
        <f t="shared" si="487"/>
        <v>-27.039999999999992</v>
      </c>
      <c r="R5200" s="32">
        <f t="shared" si="488"/>
        <v>-43.447999999999993</v>
      </c>
      <c r="S5200" s="26">
        <f t="shared" si="489"/>
        <v>0</v>
      </c>
      <c r="T5200" s="26">
        <f t="shared" si="490"/>
        <v>0</v>
      </c>
    </row>
    <row r="5201" spans="13:20" ht="15" x14ac:dyDescent="0.3">
      <c r="M5201" s="34">
        <v>5195.5</v>
      </c>
      <c r="N5201" s="34">
        <v>27.2</v>
      </c>
      <c r="O5201" s="32">
        <f t="shared" si="486"/>
        <v>80.960000000000008</v>
      </c>
      <c r="P5201" s="37">
        <f t="shared" si="491"/>
        <v>97.152000000000001</v>
      </c>
      <c r="Q5201" s="32">
        <f t="shared" si="487"/>
        <v>-25.960000000000008</v>
      </c>
      <c r="R5201" s="32">
        <f t="shared" si="488"/>
        <v>-42.152000000000001</v>
      </c>
      <c r="S5201" s="26">
        <f t="shared" si="489"/>
        <v>0</v>
      </c>
      <c r="T5201" s="26">
        <f t="shared" si="490"/>
        <v>0</v>
      </c>
    </row>
    <row r="5202" spans="13:20" ht="15" x14ac:dyDescent="0.3">
      <c r="M5202" s="34">
        <v>5196.5</v>
      </c>
      <c r="N5202" s="34">
        <v>26.7</v>
      </c>
      <c r="O5202" s="32">
        <f t="shared" si="486"/>
        <v>80.06</v>
      </c>
      <c r="P5202" s="37">
        <f t="shared" si="491"/>
        <v>96.072000000000003</v>
      </c>
      <c r="Q5202" s="32">
        <f t="shared" si="487"/>
        <v>-25.060000000000002</v>
      </c>
      <c r="R5202" s="32">
        <f t="shared" si="488"/>
        <v>-41.072000000000003</v>
      </c>
      <c r="S5202" s="26">
        <f t="shared" si="489"/>
        <v>0</v>
      </c>
      <c r="T5202" s="26">
        <f t="shared" si="490"/>
        <v>0</v>
      </c>
    </row>
    <row r="5203" spans="13:20" ht="15" x14ac:dyDescent="0.3">
      <c r="M5203" s="34">
        <v>5197.5</v>
      </c>
      <c r="N5203" s="34">
        <v>29.4</v>
      </c>
      <c r="O5203" s="32">
        <f t="shared" si="486"/>
        <v>84.92</v>
      </c>
      <c r="P5203" s="37">
        <f t="shared" si="491"/>
        <v>101.904</v>
      </c>
      <c r="Q5203" s="32">
        <f t="shared" si="487"/>
        <v>-29.92</v>
      </c>
      <c r="R5203" s="32">
        <f t="shared" si="488"/>
        <v>-46.903999999999996</v>
      </c>
      <c r="S5203" s="26">
        <f t="shared" si="489"/>
        <v>0</v>
      </c>
      <c r="T5203" s="26">
        <f t="shared" si="490"/>
        <v>0</v>
      </c>
    </row>
    <row r="5204" spans="13:20" ht="15" x14ac:dyDescent="0.3">
      <c r="M5204" s="34">
        <v>5198.5</v>
      </c>
      <c r="N5204" s="34">
        <v>31.7</v>
      </c>
      <c r="O5204" s="32">
        <f t="shared" si="486"/>
        <v>89.06</v>
      </c>
      <c r="P5204" s="37">
        <f t="shared" si="491"/>
        <v>106.872</v>
      </c>
      <c r="Q5204" s="32">
        <f t="shared" si="487"/>
        <v>-34.06</v>
      </c>
      <c r="R5204" s="32">
        <f t="shared" si="488"/>
        <v>-51.872</v>
      </c>
      <c r="S5204" s="26">
        <f t="shared" si="489"/>
        <v>0</v>
      </c>
      <c r="T5204" s="26">
        <f t="shared" si="490"/>
        <v>0</v>
      </c>
    </row>
    <row r="5205" spans="13:20" ht="15" x14ac:dyDescent="0.3">
      <c r="M5205" s="34">
        <v>5199.5</v>
      </c>
      <c r="N5205" s="34">
        <v>31.1</v>
      </c>
      <c r="O5205" s="32">
        <f t="shared" si="486"/>
        <v>87.98</v>
      </c>
      <c r="P5205" s="37">
        <f t="shared" si="491"/>
        <v>105.57600000000001</v>
      </c>
      <c r="Q5205" s="32">
        <f t="shared" si="487"/>
        <v>-32.980000000000004</v>
      </c>
      <c r="R5205" s="32">
        <f t="shared" si="488"/>
        <v>-50.576000000000008</v>
      </c>
      <c r="S5205" s="26">
        <f t="shared" si="489"/>
        <v>0</v>
      </c>
      <c r="T5205" s="26">
        <f t="shared" si="490"/>
        <v>0</v>
      </c>
    </row>
    <row r="5206" spans="13:20" ht="15" x14ac:dyDescent="0.3">
      <c r="M5206" s="34">
        <v>5200.5</v>
      </c>
      <c r="N5206" s="34">
        <v>31.7</v>
      </c>
      <c r="O5206" s="32">
        <f t="shared" si="486"/>
        <v>89.06</v>
      </c>
      <c r="P5206" s="37">
        <f t="shared" si="491"/>
        <v>106.872</v>
      </c>
      <c r="Q5206" s="32">
        <f t="shared" si="487"/>
        <v>-34.06</v>
      </c>
      <c r="R5206" s="32">
        <f t="shared" si="488"/>
        <v>-51.872</v>
      </c>
      <c r="S5206" s="26">
        <f t="shared" si="489"/>
        <v>0</v>
      </c>
      <c r="T5206" s="26">
        <f t="shared" si="490"/>
        <v>0</v>
      </c>
    </row>
    <row r="5207" spans="13:20" ht="15" x14ac:dyDescent="0.3">
      <c r="M5207" s="34">
        <v>5201.5</v>
      </c>
      <c r="N5207" s="34">
        <v>31.1</v>
      </c>
      <c r="O5207" s="32">
        <f t="shared" si="486"/>
        <v>87.98</v>
      </c>
      <c r="P5207" s="37">
        <f t="shared" si="491"/>
        <v>105.57600000000001</v>
      </c>
      <c r="Q5207" s="32">
        <f t="shared" si="487"/>
        <v>-32.980000000000004</v>
      </c>
      <c r="R5207" s="32">
        <f t="shared" si="488"/>
        <v>-50.576000000000008</v>
      </c>
      <c r="S5207" s="26">
        <f t="shared" si="489"/>
        <v>0</v>
      </c>
      <c r="T5207" s="26">
        <f t="shared" si="490"/>
        <v>0</v>
      </c>
    </row>
    <row r="5208" spans="13:20" ht="15" x14ac:dyDescent="0.3">
      <c r="M5208" s="34">
        <v>5202.5</v>
      </c>
      <c r="N5208" s="34">
        <v>27.8</v>
      </c>
      <c r="O5208" s="32">
        <f t="shared" si="486"/>
        <v>82.039999999999992</v>
      </c>
      <c r="P5208" s="37">
        <f t="shared" si="491"/>
        <v>98.447999999999993</v>
      </c>
      <c r="Q5208" s="32">
        <f t="shared" si="487"/>
        <v>-27.039999999999992</v>
      </c>
      <c r="R5208" s="32">
        <f t="shared" si="488"/>
        <v>-43.447999999999993</v>
      </c>
      <c r="S5208" s="26">
        <f t="shared" si="489"/>
        <v>0</v>
      </c>
      <c r="T5208" s="26">
        <f t="shared" si="490"/>
        <v>0</v>
      </c>
    </row>
    <row r="5209" spans="13:20" ht="15" x14ac:dyDescent="0.3">
      <c r="M5209" s="34">
        <v>5203.5</v>
      </c>
      <c r="N5209" s="34">
        <v>28.3</v>
      </c>
      <c r="O5209" s="32">
        <f t="shared" si="486"/>
        <v>82.94</v>
      </c>
      <c r="P5209" s="37">
        <f t="shared" si="491"/>
        <v>99.527999999999992</v>
      </c>
      <c r="Q5209" s="32">
        <f t="shared" si="487"/>
        <v>-27.939999999999998</v>
      </c>
      <c r="R5209" s="32">
        <f t="shared" si="488"/>
        <v>-44.527999999999992</v>
      </c>
      <c r="S5209" s="26">
        <f t="shared" si="489"/>
        <v>0</v>
      </c>
      <c r="T5209" s="26">
        <f t="shared" si="490"/>
        <v>0</v>
      </c>
    </row>
    <row r="5210" spans="13:20" ht="15" x14ac:dyDescent="0.3">
      <c r="M5210" s="34">
        <v>5204.5</v>
      </c>
      <c r="N5210" s="34">
        <v>26.1</v>
      </c>
      <c r="O5210" s="32">
        <f t="shared" si="486"/>
        <v>78.98</v>
      </c>
      <c r="P5210" s="37">
        <f t="shared" si="491"/>
        <v>94.775999999999996</v>
      </c>
      <c r="Q5210" s="32">
        <f t="shared" si="487"/>
        <v>-23.980000000000004</v>
      </c>
      <c r="R5210" s="32">
        <f t="shared" si="488"/>
        <v>-39.775999999999996</v>
      </c>
      <c r="S5210" s="26">
        <f t="shared" si="489"/>
        <v>0</v>
      </c>
      <c r="T5210" s="26">
        <f t="shared" si="490"/>
        <v>0</v>
      </c>
    </row>
    <row r="5211" spans="13:20" ht="15" x14ac:dyDescent="0.3">
      <c r="M5211" s="34">
        <v>5205.5</v>
      </c>
      <c r="N5211" s="34">
        <v>25.6</v>
      </c>
      <c r="O5211" s="32">
        <f t="shared" si="486"/>
        <v>78.080000000000013</v>
      </c>
      <c r="P5211" s="37">
        <f t="shared" si="491"/>
        <v>93.696000000000012</v>
      </c>
      <c r="Q5211" s="32">
        <f t="shared" si="487"/>
        <v>-23.080000000000013</v>
      </c>
      <c r="R5211" s="32">
        <f t="shared" si="488"/>
        <v>-38.696000000000012</v>
      </c>
      <c r="S5211" s="26">
        <f t="shared" si="489"/>
        <v>0</v>
      </c>
      <c r="T5211" s="26">
        <f t="shared" si="490"/>
        <v>0</v>
      </c>
    </row>
    <row r="5212" spans="13:20" ht="15" x14ac:dyDescent="0.3">
      <c r="M5212" s="34">
        <v>5206.5</v>
      </c>
      <c r="N5212" s="34">
        <v>25</v>
      </c>
      <c r="O5212" s="32">
        <f t="shared" si="486"/>
        <v>77</v>
      </c>
      <c r="P5212" s="37">
        <f t="shared" si="491"/>
        <v>92.399999999999991</v>
      </c>
      <c r="Q5212" s="32">
        <f t="shared" si="487"/>
        <v>-22</v>
      </c>
      <c r="R5212" s="32">
        <f t="shared" si="488"/>
        <v>-37.399999999999991</v>
      </c>
      <c r="S5212" s="26">
        <f t="shared" si="489"/>
        <v>0</v>
      </c>
      <c r="T5212" s="26">
        <f t="shared" si="490"/>
        <v>0</v>
      </c>
    </row>
    <row r="5213" spans="13:20" ht="15" x14ac:dyDescent="0.3">
      <c r="M5213" s="34">
        <v>5207.5</v>
      </c>
      <c r="N5213" s="34">
        <v>23.3</v>
      </c>
      <c r="O5213" s="32">
        <f t="shared" si="486"/>
        <v>73.94</v>
      </c>
      <c r="P5213" s="37">
        <f t="shared" si="491"/>
        <v>88.727999999999994</v>
      </c>
      <c r="Q5213" s="32">
        <f t="shared" si="487"/>
        <v>-18.939999999999998</v>
      </c>
      <c r="R5213" s="32">
        <f t="shared" si="488"/>
        <v>-33.727999999999994</v>
      </c>
      <c r="S5213" s="26">
        <f t="shared" si="489"/>
        <v>0</v>
      </c>
      <c r="T5213" s="26">
        <f t="shared" si="490"/>
        <v>0</v>
      </c>
    </row>
    <row r="5214" spans="13:20" ht="15" x14ac:dyDescent="0.3">
      <c r="M5214" s="34">
        <v>5208.5</v>
      </c>
      <c r="N5214" s="34">
        <v>22.8</v>
      </c>
      <c r="O5214" s="32">
        <f t="shared" si="486"/>
        <v>73.039999999999992</v>
      </c>
      <c r="P5214" s="37">
        <f t="shared" si="491"/>
        <v>87.647999999999982</v>
      </c>
      <c r="Q5214" s="32">
        <f t="shared" si="487"/>
        <v>-18.039999999999992</v>
      </c>
      <c r="R5214" s="32">
        <f t="shared" si="488"/>
        <v>-32.647999999999982</v>
      </c>
      <c r="S5214" s="26">
        <f t="shared" si="489"/>
        <v>0</v>
      </c>
      <c r="T5214" s="26">
        <f t="shared" si="490"/>
        <v>0</v>
      </c>
    </row>
    <row r="5215" spans="13:20" ht="15" x14ac:dyDescent="0.3">
      <c r="M5215" s="34">
        <v>5209.5</v>
      </c>
      <c r="N5215" s="34">
        <v>22.8</v>
      </c>
      <c r="O5215" s="32">
        <f t="shared" si="486"/>
        <v>73.039999999999992</v>
      </c>
      <c r="P5215" s="37">
        <f t="shared" si="491"/>
        <v>87.647999999999982</v>
      </c>
      <c r="Q5215" s="32">
        <f t="shared" si="487"/>
        <v>-18.039999999999992</v>
      </c>
      <c r="R5215" s="32">
        <f t="shared" si="488"/>
        <v>-32.647999999999982</v>
      </c>
      <c r="S5215" s="26">
        <f t="shared" si="489"/>
        <v>0</v>
      </c>
      <c r="T5215" s="26">
        <f t="shared" si="490"/>
        <v>0</v>
      </c>
    </row>
    <row r="5216" spans="13:20" ht="15" x14ac:dyDescent="0.3">
      <c r="M5216" s="34">
        <v>5210.5</v>
      </c>
      <c r="N5216" s="34">
        <v>23.3</v>
      </c>
      <c r="O5216" s="32">
        <f t="shared" si="486"/>
        <v>73.94</v>
      </c>
      <c r="P5216" s="37">
        <f t="shared" si="491"/>
        <v>88.727999999999994</v>
      </c>
      <c r="Q5216" s="32">
        <f t="shared" si="487"/>
        <v>-18.939999999999998</v>
      </c>
      <c r="R5216" s="32">
        <f t="shared" si="488"/>
        <v>-33.727999999999994</v>
      </c>
      <c r="S5216" s="26">
        <f t="shared" si="489"/>
        <v>0</v>
      </c>
      <c r="T5216" s="26">
        <f t="shared" si="490"/>
        <v>0</v>
      </c>
    </row>
    <row r="5217" spans="13:20" ht="15" x14ac:dyDescent="0.3">
      <c r="M5217" s="34">
        <v>5211.5</v>
      </c>
      <c r="N5217" s="34">
        <v>22.8</v>
      </c>
      <c r="O5217" s="32">
        <f t="shared" si="486"/>
        <v>73.039999999999992</v>
      </c>
      <c r="P5217" s="37">
        <f t="shared" si="491"/>
        <v>87.647999999999982</v>
      </c>
      <c r="Q5217" s="32">
        <f t="shared" si="487"/>
        <v>-18.039999999999992</v>
      </c>
      <c r="R5217" s="32">
        <f t="shared" si="488"/>
        <v>-32.647999999999982</v>
      </c>
      <c r="S5217" s="26">
        <f t="shared" si="489"/>
        <v>0</v>
      </c>
      <c r="T5217" s="26">
        <f t="shared" si="490"/>
        <v>0</v>
      </c>
    </row>
    <row r="5218" spans="13:20" ht="15" x14ac:dyDescent="0.3">
      <c r="M5218" s="34">
        <v>5212.5</v>
      </c>
      <c r="N5218" s="34">
        <v>22.8</v>
      </c>
      <c r="O5218" s="32">
        <f t="shared" si="486"/>
        <v>73.039999999999992</v>
      </c>
      <c r="P5218" s="37">
        <f t="shared" si="491"/>
        <v>87.647999999999982</v>
      </c>
      <c r="Q5218" s="32">
        <f t="shared" si="487"/>
        <v>-18.039999999999992</v>
      </c>
      <c r="R5218" s="32">
        <f t="shared" si="488"/>
        <v>-32.647999999999982</v>
      </c>
      <c r="S5218" s="26">
        <f t="shared" si="489"/>
        <v>0</v>
      </c>
      <c r="T5218" s="26">
        <f t="shared" si="490"/>
        <v>0</v>
      </c>
    </row>
    <row r="5219" spans="13:20" ht="15" x14ac:dyDescent="0.3">
      <c r="M5219" s="34">
        <v>5213.5</v>
      </c>
      <c r="N5219" s="34">
        <v>23.3</v>
      </c>
      <c r="O5219" s="32">
        <f t="shared" si="486"/>
        <v>73.94</v>
      </c>
      <c r="P5219" s="37">
        <f t="shared" si="491"/>
        <v>88.727999999999994</v>
      </c>
      <c r="Q5219" s="32">
        <f t="shared" si="487"/>
        <v>-18.939999999999998</v>
      </c>
      <c r="R5219" s="32">
        <f t="shared" si="488"/>
        <v>-33.727999999999994</v>
      </c>
      <c r="S5219" s="26">
        <f t="shared" si="489"/>
        <v>0</v>
      </c>
      <c r="T5219" s="26">
        <f t="shared" si="490"/>
        <v>0</v>
      </c>
    </row>
    <row r="5220" spans="13:20" ht="15" x14ac:dyDescent="0.3">
      <c r="M5220" s="34">
        <v>5214.5</v>
      </c>
      <c r="N5220" s="34">
        <v>23.9</v>
      </c>
      <c r="O5220" s="32">
        <f t="shared" si="486"/>
        <v>75.02</v>
      </c>
      <c r="P5220" s="37">
        <f t="shared" si="491"/>
        <v>90.023999999999987</v>
      </c>
      <c r="Q5220" s="32">
        <f t="shared" si="487"/>
        <v>-20.019999999999996</v>
      </c>
      <c r="R5220" s="32">
        <f t="shared" si="488"/>
        <v>-35.023999999999987</v>
      </c>
      <c r="S5220" s="26">
        <f t="shared" si="489"/>
        <v>0</v>
      </c>
      <c r="T5220" s="26">
        <f t="shared" si="490"/>
        <v>0</v>
      </c>
    </row>
    <row r="5221" spans="13:20" ht="15" x14ac:dyDescent="0.3">
      <c r="M5221" s="34">
        <v>5215.5</v>
      </c>
      <c r="N5221" s="34">
        <v>23.9</v>
      </c>
      <c r="O5221" s="32">
        <f t="shared" si="486"/>
        <v>75.02</v>
      </c>
      <c r="P5221" s="37">
        <f t="shared" si="491"/>
        <v>90.023999999999987</v>
      </c>
      <c r="Q5221" s="32">
        <f t="shared" si="487"/>
        <v>-20.019999999999996</v>
      </c>
      <c r="R5221" s="32">
        <f t="shared" si="488"/>
        <v>-35.023999999999987</v>
      </c>
      <c r="S5221" s="26">
        <f t="shared" si="489"/>
        <v>0</v>
      </c>
      <c r="T5221" s="26">
        <f t="shared" si="490"/>
        <v>0</v>
      </c>
    </row>
    <row r="5222" spans="13:20" ht="15" x14ac:dyDescent="0.3">
      <c r="M5222" s="34">
        <v>5216.5</v>
      </c>
      <c r="N5222" s="34">
        <v>24.4</v>
      </c>
      <c r="O5222" s="32">
        <f t="shared" si="486"/>
        <v>75.92</v>
      </c>
      <c r="P5222" s="37">
        <f t="shared" si="491"/>
        <v>91.103999999999999</v>
      </c>
      <c r="Q5222" s="32">
        <f t="shared" si="487"/>
        <v>-20.92</v>
      </c>
      <c r="R5222" s="32">
        <f t="shared" si="488"/>
        <v>-36.103999999999999</v>
      </c>
      <c r="S5222" s="26">
        <f t="shared" si="489"/>
        <v>0</v>
      </c>
      <c r="T5222" s="26">
        <f t="shared" si="490"/>
        <v>0</v>
      </c>
    </row>
    <row r="5223" spans="13:20" ht="15" x14ac:dyDescent="0.3">
      <c r="M5223" s="34">
        <v>5217.5</v>
      </c>
      <c r="N5223" s="34">
        <v>23.3</v>
      </c>
      <c r="O5223" s="32">
        <f t="shared" si="486"/>
        <v>73.94</v>
      </c>
      <c r="P5223" s="37">
        <f t="shared" si="491"/>
        <v>88.727999999999994</v>
      </c>
      <c r="Q5223" s="32">
        <f t="shared" si="487"/>
        <v>-18.939999999999998</v>
      </c>
      <c r="R5223" s="32">
        <f t="shared" si="488"/>
        <v>-33.727999999999994</v>
      </c>
      <c r="S5223" s="26">
        <f t="shared" si="489"/>
        <v>0</v>
      </c>
      <c r="T5223" s="26">
        <f t="shared" si="490"/>
        <v>0</v>
      </c>
    </row>
    <row r="5224" spans="13:20" ht="15" x14ac:dyDescent="0.3">
      <c r="M5224" s="34">
        <v>5218.5</v>
      </c>
      <c r="N5224" s="34">
        <v>24.4</v>
      </c>
      <c r="O5224" s="32">
        <f t="shared" si="486"/>
        <v>75.92</v>
      </c>
      <c r="P5224" s="37">
        <f t="shared" si="491"/>
        <v>91.103999999999999</v>
      </c>
      <c r="Q5224" s="32">
        <f t="shared" si="487"/>
        <v>-20.92</v>
      </c>
      <c r="R5224" s="32">
        <f t="shared" si="488"/>
        <v>-36.103999999999999</v>
      </c>
      <c r="S5224" s="26">
        <f t="shared" si="489"/>
        <v>0</v>
      </c>
      <c r="T5224" s="26">
        <f t="shared" si="490"/>
        <v>0</v>
      </c>
    </row>
    <row r="5225" spans="13:20" ht="15" x14ac:dyDescent="0.3">
      <c r="M5225" s="34">
        <v>5219.5</v>
      </c>
      <c r="N5225" s="34">
        <v>26.1</v>
      </c>
      <c r="O5225" s="32">
        <f t="shared" si="486"/>
        <v>78.98</v>
      </c>
      <c r="P5225" s="37">
        <f t="shared" si="491"/>
        <v>94.775999999999996</v>
      </c>
      <c r="Q5225" s="32">
        <f t="shared" si="487"/>
        <v>-23.980000000000004</v>
      </c>
      <c r="R5225" s="32">
        <f t="shared" si="488"/>
        <v>-39.775999999999996</v>
      </c>
      <c r="S5225" s="26">
        <f t="shared" si="489"/>
        <v>0</v>
      </c>
      <c r="T5225" s="26">
        <f t="shared" si="490"/>
        <v>0</v>
      </c>
    </row>
    <row r="5226" spans="13:20" ht="15" x14ac:dyDescent="0.3">
      <c r="M5226" s="34">
        <v>5220.5</v>
      </c>
      <c r="N5226" s="34">
        <v>29.4</v>
      </c>
      <c r="O5226" s="32">
        <f t="shared" si="486"/>
        <v>84.92</v>
      </c>
      <c r="P5226" s="37">
        <f t="shared" si="491"/>
        <v>101.904</v>
      </c>
      <c r="Q5226" s="32">
        <f t="shared" si="487"/>
        <v>-29.92</v>
      </c>
      <c r="R5226" s="32">
        <f t="shared" si="488"/>
        <v>-46.903999999999996</v>
      </c>
      <c r="S5226" s="26">
        <f t="shared" si="489"/>
        <v>0</v>
      </c>
      <c r="T5226" s="26">
        <f t="shared" si="490"/>
        <v>0</v>
      </c>
    </row>
    <row r="5227" spans="13:20" ht="15" x14ac:dyDescent="0.3">
      <c r="M5227" s="34">
        <v>5221.5</v>
      </c>
      <c r="N5227" s="34">
        <v>30.6</v>
      </c>
      <c r="O5227" s="32">
        <f t="shared" si="486"/>
        <v>87.080000000000013</v>
      </c>
      <c r="P5227" s="37">
        <f t="shared" si="491"/>
        <v>104.49600000000001</v>
      </c>
      <c r="Q5227" s="32">
        <f t="shared" si="487"/>
        <v>-32.080000000000013</v>
      </c>
      <c r="R5227" s="32">
        <f t="shared" si="488"/>
        <v>-49.496000000000009</v>
      </c>
      <c r="S5227" s="26">
        <f t="shared" si="489"/>
        <v>0</v>
      </c>
      <c r="T5227" s="26">
        <f t="shared" si="490"/>
        <v>0</v>
      </c>
    </row>
    <row r="5228" spans="13:20" ht="15" x14ac:dyDescent="0.3">
      <c r="M5228" s="34">
        <v>5222.5</v>
      </c>
      <c r="N5228" s="34">
        <v>31.1</v>
      </c>
      <c r="O5228" s="32">
        <f t="shared" si="486"/>
        <v>87.98</v>
      </c>
      <c r="P5228" s="37">
        <f t="shared" si="491"/>
        <v>105.57600000000001</v>
      </c>
      <c r="Q5228" s="32">
        <f t="shared" si="487"/>
        <v>-32.980000000000004</v>
      </c>
      <c r="R5228" s="32">
        <f t="shared" si="488"/>
        <v>-50.576000000000008</v>
      </c>
      <c r="S5228" s="26">
        <f t="shared" si="489"/>
        <v>0</v>
      </c>
      <c r="T5228" s="26">
        <f t="shared" si="490"/>
        <v>0</v>
      </c>
    </row>
    <row r="5229" spans="13:20" ht="15" x14ac:dyDescent="0.3">
      <c r="M5229" s="34">
        <v>5223.5</v>
      </c>
      <c r="N5229" s="34">
        <v>31.1</v>
      </c>
      <c r="O5229" s="32">
        <f t="shared" si="486"/>
        <v>87.98</v>
      </c>
      <c r="P5229" s="37">
        <f t="shared" si="491"/>
        <v>105.57600000000001</v>
      </c>
      <c r="Q5229" s="32">
        <f t="shared" si="487"/>
        <v>-32.980000000000004</v>
      </c>
      <c r="R5229" s="32">
        <f t="shared" si="488"/>
        <v>-50.576000000000008</v>
      </c>
      <c r="S5229" s="26">
        <f t="shared" si="489"/>
        <v>0</v>
      </c>
      <c r="T5229" s="26">
        <f t="shared" si="490"/>
        <v>0</v>
      </c>
    </row>
    <row r="5230" spans="13:20" ht="15" x14ac:dyDescent="0.3">
      <c r="M5230" s="34">
        <v>5224.5</v>
      </c>
      <c r="N5230" s="34">
        <v>28.9</v>
      </c>
      <c r="O5230" s="32">
        <f t="shared" si="486"/>
        <v>84.02</v>
      </c>
      <c r="P5230" s="37">
        <f t="shared" si="491"/>
        <v>100.824</v>
      </c>
      <c r="Q5230" s="32">
        <f t="shared" si="487"/>
        <v>-29.019999999999996</v>
      </c>
      <c r="R5230" s="32">
        <f t="shared" si="488"/>
        <v>-45.823999999999998</v>
      </c>
      <c r="S5230" s="26">
        <f t="shared" si="489"/>
        <v>0</v>
      </c>
      <c r="T5230" s="26">
        <f t="shared" si="490"/>
        <v>0</v>
      </c>
    </row>
    <row r="5231" spans="13:20" ht="15" x14ac:dyDescent="0.3">
      <c r="M5231" s="34">
        <v>5225.5</v>
      </c>
      <c r="N5231" s="34">
        <v>24.4</v>
      </c>
      <c r="O5231" s="32">
        <f t="shared" si="486"/>
        <v>75.92</v>
      </c>
      <c r="P5231" s="37">
        <f t="shared" si="491"/>
        <v>91.103999999999999</v>
      </c>
      <c r="Q5231" s="32">
        <f t="shared" si="487"/>
        <v>-20.92</v>
      </c>
      <c r="R5231" s="32">
        <f t="shared" si="488"/>
        <v>-36.103999999999999</v>
      </c>
      <c r="S5231" s="26">
        <f t="shared" si="489"/>
        <v>0</v>
      </c>
      <c r="T5231" s="26">
        <f t="shared" si="490"/>
        <v>0</v>
      </c>
    </row>
    <row r="5232" spans="13:20" ht="15" x14ac:dyDescent="0.3">
      <c r="M5232" s="34">
        <v>5226.5</v>
      </c>
      <c r="N5232" s="34">
        <v>25.6</v>
      </c>
      <c r="O5232" s="32">
        <f t="shared" si="486"/>
        <v>78.080000000000013</v>
      </c>
      <c r="P5232" s="37">
        <f t="shared" si="491"/>
        <v>93.696000000000012</v>
      </c>
      <c r="Q5232" s="32">
        <f t="shared" si="487"/>
        <v>-23.080000000000013</v>
      </c>
      <c r="R5232" s="32">
        <f t="shared" si="488"/>
        <v>-38.696000000000012</v>
      </c>
      <c r="S5232" s="26">
        <f t="shared" si="489"/>
        <v>0</v>
      </c>
      <c r="T5232" s="26">
        <f t="shared" si="490"/>
        <v>0</v>
      </c>
    </row>
    <row r="5233" spans="13:20" ht="15" x14ac:dyDescent="0.3">
      <c r="M5233" s="34">
        <v>5227.5</v>
      </c>
      <c r="N5233" s="34">
        <v>23.3</v>
      </c>
      <c r="O5233" s="32">
        <f t="shared" si="486"/>
        <v>73.94</v>
      </c>
      <c r="P5233" s="37">
        <f t="shared" si="491"/>
        <v>88.727999999999994</v>
      </c>
      <c r="Q5233" s="32">
        <f t="shared" si="487"/>
        <v>-18.939999999999998</v>
      </c>
      <c r="R5233" s="32">
        <f t="shared" si="488"/>
        <v>-33.727999999999994</v>
      </c>
      <c r="S5233" s="26">
        <f t="shared" si="489"/>
        <v>0</v>
      </c>
      <c r="T5233" s="26">
        <f t="shared" si="490"/>
        <v>0</v>
      </c>
    </row>
    <row r="5234" spans="13:20" ht="15" x14ac:dyDescent="0.3">
      <c r="M5234" s="34">
        <v>5228.5</v>
      </c>
      <c r="N5234" s="34">
        <v>25</v>
      </c>
      <c r="O5234" s="32">
        <f t="shared" si="486"/>
        <v>77</v>
      </c>
      <c r="P5234" s="37">
        <f t="shared" si="491"/>
        <v>92.399999999999991</v>
      </c>
      <c r="Q5234" s="32">
        <f t="shared" si="487"/>
        <v>-22</v>
      </c>
      <c r="R5234" s="32">
        <f t="shared" si="488"/>
        <v>-37.399999999999991</v>
      </c>
      <c r="S5234" s="26">
        <f t="shared" si="489"/>
        <v>0</v>
      </c>
      <c r="T5234" s="26">
        <f t="shared" si="490"/>
        <v>0</v>
      </c>
    </row>
    <row r="5235" spans="13:20" ht="15" x14ac:dyDescent="0.3">
      <c r="M5235" s="34">
        <v>5229.5</v>
      </c>
      <c r="N5235" s="34">
        <v>23.3</v>
      </c>
      <c r="O5235" s="32">
        <f t="shared" si="486"/>
        <v>73.94</v>
      </c>
      <c r="P5235" s="37">
        <f t="shared" si="491"/>
        <v>88.727999999999994</v>
      </c>
      <c r="Q5235" s="32">
        <f t="shared" si="487"/>
        <v>-18.939999999999998</v>
      </c>
      <c r="R5235" s="32">
        <f t="shared" si="488"/>
        <v>-33.727999999999994</v>
      </c>
      <c r="S5235" s="26">
        <f t="shared" si="489"/>
        <v>0</v>
      </c>
      <c r="T5235" s="26">
        <f t="shared" si="490"/>
        <v>0</v>
      </c>
    </row>
    <row r="5236" spans="13:20" ht="15" x14ac:dyDescent="0.3">
      <c r="M5236" s="34">
        <v>5230.5</v>
      </c>
      <c r="N5236" s="34">
        <v>23.3</v>
      </c>
      <c r="O5236" s="32">
        <f t="shared" si="486"/>
        <v>73.94</v>
      </c>
      <c r="P5236" s="37">
        <f t="shared" si="491"/>
        <v>88.727999999999994</v>
      </c>
      <c r="Q5236" s="32">
        <f t="shared" si="487"/>
        <v>-18.939999999999998</v>
      </c>
      <c r="R5236" s="32">
        <f t="shared" si="488"/>
        <v>-33.727999999999994</v>
      </c>
      <c r="S5236" s="26">
        <f t="shared" si="489"/>
        <v>0</v>
      </c>
      <c r="T5236" s="26">
        <f t="shared" si="490"/>
        <v>0</v>
      </c>
    </row>
    <row r="5237" spans="13:20" ht="15" x14ac:dyDescent="0.3">
      <c r="M5237" s="34">
        <v>5231.5</v>
      </c>
      <c r="N5237" s="34">
        <v>22.8</v>
      </c>
      <c r="O5237" s="32">
        <f t="shared" si="486"/>
        <v>73.039999999999992</v>
      </c>
      <c r="P5237" s="37">
        <f t="shared" si="491"/>
        <v>87.647999999999982</v>
      </c>
      <c r="Q5237" s="32">
        <f t="shared" si="487"/>
        <v>-18.039999999999992</v>
      </c>
      <c r="R5237" s="32">
        <f t="shared" si="488"/>
        <v>-32.647999999999982</v>
      </c>
      <c r="S5237" s="26">
        <f t="shared" si="489"/>
        <v>0</v>
      </c>
      <c r="T5237" s="26">
        <f t="shared" si="490"/>
        <v>0</v>
      </c>
    </row>
    <row r="5238" spans="13:20" ht="15" x14ac:dyDescent="0.3">
      <c r="M5238" s="34">
        <v>5232.5</v>
      </c>
      <c r="N5238" s="34">
        <v>22.8</v>
      </c>
      <c r="O5238" s="32">
        <f t="shared" si="486"/>
        <v>73.039999999999992</v>
      </c>
      <c r="P5238" s="37">
        <f t="shared" si="491"/>
        <v>87.647999999999982</v>
      </c>
      <c r="Q5238" s="32">
        <f t="shared" si="487"/>
        <v>-18.039999999999992</v>
      </c>
      <c r="R5238" s="32">
        <f t="shared" si="488"/>
        <v>-32.647999999999982</v>
      </c>
      <c r="S5238" s="26">
        <f t="shared" si="489"/>
        <v>0</v>
      </c>
      <c r="T5238" s="26">
        <f t="shared" si="490"/>
        <v>0</v>
      </c>
    </row>
    <row r="5239" spans="13:20" ht="15" x14ac:dyDescent="0.3">
      <c r="M5239" s="34">
        <v>5233.5</v>
      </c>
      <c r="N5239" s="34">
        <v>22.8</v>
      </c>
      <c r="O5239" s="32">
        <f t="shared" si="486"/>
        <v>73.039999999999992</v>
      </c>
      <c r="P5239" s="37">
        <f t="shared" si="491"/>
        <v>87.647999999999982</v>
      </c>
      <c r="Q5239" s="32">
        <f t="shared" si="487"/>
        <v>-18.039999999999992</v>
      </c>
      <c r="R5239" s="32">
        <f t="shared" si="488"/>
        <v>-32.647999999999982</v>
      </c>
      <c r="S5239" s="26">
        <f t="shared" si="489"/>
        <v>0</v>
      </c>
      <c r="T5239" s="26">
        <f t="shared" si="490"/>
        <v>0</v>
      </c>
    </row>
    <row r="5240" spans="13:20" ht="15" x14ac:dyDescent="0.3">
      <c r="M5240" s="34">
        <v>5234.5</v>
      </c>
      <c r="N5240" s="34">
        <v>23.3</v>
      </c>
      <c r="O5240" s="32">
        <f t="shared" si="486"/>
        <v>73.94</v>
      </c>
      <c r="P5240" s="37">
        <f t="shared" si="491"/>
        <v>88.727999999999994</v>
      </c>
      <c r="Q5240" s="32">
        <f t="shared" si="487"/>
        <v>-18.939999999999998</v>
      </c>
      <c r="R5240" s="32">
        <f t="shared" si="488"/>
        <v>-33.727999999999994</v>
      </c>
      <c r="S5240" s="26">
        <f t="shared" si="489"/>
        <v>0</v>
      </c>
      <c r="T5240" s="26">
        <f t="shared" si="490"/>
        <v>0</v>
      </c>
    </row>
    <row r="5241" spans="13:20" ht="15" x14ac:dyDescent="0.3">
      <c r="M5241" s="34">
        <v>5235.5</v>
      </c>
      <c r="N5241" s="34">
        <v>22.8</v>
      </c>
      <c r="O5241" s="32">
        <f t="shared" si="486"/>
        <v>73.039999999999992</v>
      </c>
      <c r="P5241" s="37">
        <f t="shared" si="491"/>
        <v>87.647999999999982</v>
      </c>
      <c r="Q5241" s="32">
        <f t="shared" si="487"/>
        <v>-18.039999999999992</v>
      </c>
      <c r="R5241" s="32">
        <f t="shared" si="488"/>
        <v>-32.647999999999982</v>
      </c>
      <c r="S5241" s="26">
        <f t="shared" si="489"/>
        <v>0</v>
      </c>
      <c r="T5241" s="26">
        <f t="shared" si="490"/>
        <v>0</v>
      </c>
    </row>
    <row r="5242" spans="13:20" ht="15" x14ac:dyDescent="0.3">
      <c r="M5242" s="34">
        <v>5236.5</v>
      </c>
      <c r="N5242" s="34">
        <v>22.8</v>
      </c>
      <c r="O5242" s="32">
        <f t="shared" si="486"/>
        <v>73.039999999999992</v>
      </c>
      <c r="P5242" s="37">
        <f t="shared" si="491"/>
        <v>87.647999999999982</v>
      </c>
      <c r="Q5242" s="32">
        <f t="shared" si="487"/>
        <v>-18.039999999999992</v>
      </c>
      <c r="R5242" s="32">
        <f t="shared" si="488"/>
        <v>-32.647999999999982</v>
      </c>
      <c r="S5242" s="26">
        <f t="shared" si="489"/>
        <v>0</v>
      </c>
      <c r="T5242" s="26">
        <f t="shared" si="490"/>
        <v>0</v>
      </c>
    </row>
    <row r="5243" spans="13:20" ht="15" x14ac:dyDescent="0.3">
      <c r="M5243" s="34">
        <v>5237.5</v>
      </c>
      <c r="N5243" s="34">
        <v>22.8</v>
      </c>
      <c r="O5243" s="32">
        <f t="shared" si="486"/>
        <v>73.039999999999992</v>
      </c>
      <c r="P5243" s="37">
        <f t="shared" si="491"/>
        <v>87.647999999999982</v>
      </c>
      <c r="Q5243" s="32">
        <f t="shared" si="487"/>
        <v>-18.039999999999992</v>
      </c>
      <c r="R5243" s="32">
        <f t="shared" si="488"/>
        <v>-32.647999999999982</v>
      </c>
      <c r="S5243" s="26">
        <f t="shared" si="489"/>
        <v>0</v>
      </c>
      <c r="T5243" s="26">
        <f t="shared" si="490"/>
        <v>0</v>
      </c>
    </row>
    <row r="5244" spans="13:20" ht="15" x14ac:dyDescent="0.3">
      <c r="M5244" s="34">
        <v>5238.5</v>
      </c>
      <c r="N5244" s="34">
        <v>23.9</v>
      </c>
      <c r="O5244" s="32">
        <f t="shared" si="486"/>
        <v>75.02</v>
      </c>
      <c r="P5244" s="37">
        <f t="shared" si="491"/>
        <v>90.023999999999987</v>
      </c>
      <c r="Q5244" s="32">
        <f t="shared" si="487"/>
        <v>-20.019999999999996</v>
      </c>
      <c r="R5244" s="32">
        <f t="shared" si="488"/>
        <v>-35.023999999999987</v>
      </c>
      <c r="S5244" s="26">
        <f t="shared" si="489"/>
        <v>0</v>
      </c>
      <c r="T5244" s="26">
        <f t="shared" si="490"/>
        <v>0</v>
      </c>
    </row>
    <row r="5245" spans="13:20" ht="15" x14ac:dyDescent="0.3">
      <c r="M5245" s="34">
        <v>5239.5</v>
      </c>
      <c r="N5245" s="34">
        <v>26.1</v>
      </c>
      <c r="O5245" s="32">
        <f t="shared" si="486"/>
        <v>78.98</v>
      </c>
      <c r="P5245" s="37">
        <f t="shared" si="491"/>
        <v>94.775999999999996</v>
      </c>
      <c r="Q5245" s="32">
        <f t="shared" si="487"/>
        <v>-23.980000000000004</v>
      </c>
      <c r="R5245" s="32">
        <f t="shared" si="488"/>
        <v>-39.775999999999996</v>
      </c>
      <c r="S5245" s="26">
        <f t="shared" si="489"/>
        <v>0</v>
      </c>
      <c r="T5245" s="26">
        <f t="shared" si="490"/>
        <v>0</v>
      </c>
    </row>
    <row r="5246" spans="13:20" ht="15" x14ac:dyDescent="0.3">
      <c r="M5246" s="34">
        <v>5240.5</v>
      </c>
      <c r="N5246" s="34">
        <v>27.2</v>
      </c>
      <c r="O5246" s="32">
        <f t="shared" si="486"/>
        <v>80.960000000000008</v>
      </c>
      <c r="P5246" s="37">
        <f t="shared" si="491"/>
        <v>97.152000000000001</v>
      </c>
      <c r="Q5246" s="32">
        <f t="shared" si="487"/>
        <v>-25.960000000000008</v>
      </c>
      <c r="R5246" s="32">
        <f t="shared" si="488"/>
        <v>-42.152000000000001</v>
      </c>
      <c r="S5246" s="26">
        <f t="shared" si="489"/>
        <v>0</v>
      </c>
      <c r="T5246" s="26">
        <f t="shared" si="490"/>
        <v>0</v>
      </c>
    </row>
    <row r="5247" spans="13:20" ht="15" x14ac:dyDescent="0.3">
      <c r="M5247" s="34">
        <v>5241.5</v>
      </c>
      <c r="N5247" s="34">
        <v>28.9</v>
      </c>
      <c r="O5247" s="32">
        <f t="shared" si="486"/>
        <v>84.02</v>
      </c>
      <c r="P5247" s="37">
        <f t="shared" si="491"/>
        <v>100.824</v>
      </c>
      <c r="Q5247" s="32">
        <f t="shared" si="487"/>
        <v>-29.019999999999996</v>
      </c>
      <c r="R5247" s="32">
        <f t="shared" si="488"/>
        <v>-45.823999999999998</v>
      </c>
      <c r="S5247" s="26">
        <f t="shared" si="489"/>
        <v>0</v>
      </c>
      <c r="T5247" s="26">
        <f t="shared" si="490"/>
        <v>0</v>
      </c>
    </row>
    <row r="5248" spans="13:20" ht="15" x14ac:dyDescent="0.3">
      <c r="M5248" s="34">
        <v>5242.5</v>
      </c>
      <c r="N5248" s="34">
        <v>28.3</v>
      </c>
      <c r="O5248" s="32">
        <f t="shared" si="486"/>
        <v>82.94</v>
      </c>
      <c r="P5248" s="37">
        <f t="shared" si="491"/>
        <v>99.527999999999992</v>
      </c>
      <c r="Q5248" s="32">
        <f t="shared" si="487"/>
        <v>-27.939999999999998</v>
      </c>
      <c r="R5248" s="32">
        <f t="shared" si="488"/>
        <v>-44.527999999999992</v>
      </c>
      <c r="S5248" s="26">
        <f t="shared" si="489"/>
        <v>0</v>
      </c>
      <c r="T5248" s="26">
        <f t="shared" si="490"/>
        <v>0</v>
      </c>
    </row>
    <row r="5249" spans="13:20" ht="15" x14ac:dyDescent="0.3">
      <c r="M5249" s="34">
        <v>5243.5</v>
      </c>
      <c r="N5249" s="34">
        <v>28.9</v>
      </c>
      <c r="O5249" s="32">
        <f t="shared" si="486"/>
        <v>84.02</v>
      </c>
      <c r="P5249" s="37">
        <f t="shared" si="491"/>
        <v>100.824</v>
      </c>
      <c r="Q5249" s="32">
        <f t="shared" si="487"/>
        <v>-29.019999999999996</v>
      </c>
      <c r="R5249" s="32">
        <f t="shared" si="488"/>
        <v>-45.823999999999998</v>
      </c>
      <c r="S5249" s="26">
        <f t="shared" si="489"/>
        <v>0</v>
      </c>
      <c r="T5249" s="26">
        <f t="shared" si="490"/>
        <v>0</v>
      </c>
    </row>
    <row r="5250" spans="13:20" ht="15" x14ac:dyDescent="0.3">
      <c r="M5250" s="34">
        <v>5244.5</v>
      </c>
      <c r="N5250" s="34">
        <v>27.8</v>
      </c>
      <c r="O5250" s="32">
        <f t="shared" si="486"/>
        <v>82.039999999999992</v>
      </c>
      <c r="P5250" s="37">
        <f t="shared" si="491"/>
        <v>98.447999999999993</v>
      </c>
      <c r="Q5250" s="32">
        <f t="shared" si="487"/>
        <v>-27.039999999999992</v>
      </c>
      <c r="R5250" s="32">
        <f t="shared" si="488"/>
        <v>-43.447999999999993</v>
      </c>
      <c r="S5250" s="26">
        <f t="shared" si="489"/>
        <v>0</v>
      </c>
      <c r="T5250" s="26">
        <f t="shared" si="490"/>
        <v>0</v>
      </c>
    </row>
    <row r="5251" spans="13:20" ht="15" x14ac:dyDescent="0.3">
      <c r="M5251" s="34">
        <v>5245.5</v>
      </c>
      <c r="N5251" s="34">
        <v>27.8</v>
      </c>
      <c r="O5251" s="32">
        <f t="shared" si="486"/>
        <v>82.039999999999992</v>
      </c>
      <c r="P5251" s="37">
        <f t="shared" si="491"/>
        <v>98.447999999999993</v>
      </c>
      <c r="Q5251" s="32">
        <f t="shared" si="487"/>
        <v>-27.039999999999992</v>
      </c>
      <c r="R5251" s="32">
        <f t="shared" si="488"/>
        <v>-43.447999999999993</v>
      </c>
      <c r="S5251" s="26">
        <f t="shared" si="489"/>
        <v>0</v>
      </c>
      <c r="T5251" s="26">
        <f t="shared" si="490"/>
        <v>0</v>
      </c>
    </row>
    <row r="5252" spans="13:20" ht="15" x14ac:dyDescent="0.3">
      <c r="M5252" s="34">
        <v>5246.5</v>
      </c>
      <c r="N5252" s="34">
        <v>26.1</v>
      </c>
      <c r="O5252" s="32">
        <f t="shared" si="486"/>
        <v>78.98</v>
      </c>
      <c r="P5252" s="37">
        <f t="shared" si="491"/>
        <v>94.775999999999996</v>
      </c>
      <c r="Q5252" s="32">
        <f t="shared" si="487"/>
        <v>-23.980000000000004</v>
      </c>
      <c r="R5252" s="32">
        <f t="shared" si="488"/>
        <v>-39.775999999999996</v>
      </c>
      <c r="S5252" s="26">
        <f t="shared" si="489"/>
        <v>0</v>
      </c>
      <c r="T5252" s="26">
        <f t="shared" si="490"/>
        <v>0</v>
      </c>
    </row>
    <row r="5253" spans="13:20" ht="15" x14ac:dyDescent="0.3">
      <c r="M5253" s="34">
        <v>5247.5</v>
      </c>
      <c r="N5253" s="34">
        <v>25</v>
      </c>
      <c r="O5253" s="32">
        <f t="shared" si="486"/>
        <v>77</v>
      </c>
      <c r="P5253" s="37">
        <f t="shared" si="491"/>
        <v>92.399999999999991</v>
      </c>
      <c r="Q5253" s="32">
        <f t="shared" si="487"/>
        <v>-22</v>
      </c>
      <c r="R5253" s="32">
        <f t="shared" si="488"/>
        <v>-37.399999999999991</v>
      </c>
      <c r="S5253" s="26">
        <f t="shared" si="489"/>
        <v>0</v>
      </c>
      <c r="T5253" s="26">
        <f t="shared" si="490"/>
        <v>0</v>
      </c>
    </row>
    <row r="5254" spans="13:20" ht="15" x14ac:dyDescent="0.3">
      <c r="M5254" s="34">
        <v>5248.5</v>
      </c>
      <c r="N5254" s="34">
        <v>23.9</v>
      </c>
      <c r="O5254" s="32">
        <f t="shared" ref="O5254:O5317" si="492">CONVERT(N5254,"C","F")</f>
        <v>75.02</v>
      </c>
      <c r="P5254" s="37">
        <f t="shared" si="491"/>
        <v>90.023999999999987</v>
      </c>
      <c r="Q5254" s="32">
        <f t="shared" ref="Q5254:Q5317" si="493">$L$3-O5254</f>
        <v>-20.019999999999996</v>
      </c>
      <c r="R5254" s="32">
        <f t="shared" ref="R5254:R5317" si="494">$L$3-P5254</f>
        <v>-35.023999999999987</v>
      </c>
      <c r="S5254" s="26">
        <f t="shared" ref="S5254:S5317" si="495">IF(O5254&lt;=$L$3, 1, 0)</f>
        <v>0</v>
      </c>
      <c r="T5254" s="26">
        <f t="shared" ref="T5254:T5317" si="496">IF(P5254&lt;=$L$3, 1, 0)</f>
        <v>0</v>
      </c>
    </row>
    <row r="5255" spans="13:20" ht="15" x14ac:dyDescent="0.3">
      <c r="M5255" s="34">
        <v>5249.5</v>
      </c>
      <c r="N5255" s="34">
        <v>23.9</v>
      </c>
      <c r="O5255" s="32">
        <f t="shared" si="492"/>
        <v>75.02</v>
      </c>
      <c r="P5255" s="37">
        <f t="shared" ref="P5255:P5318" si="497">O5255*1.2</f>
        <v>90.023999999999987</v>
      </c>
      <c r="Q5255" s="32">
        <f t="shared" si="493"/>
        <v>-20.019999999999996</v>
      </c>
      <c r="R5255" s="32">
        <f t="shared" si="494"/>
        <v>-35.023999999999987</v>
      </c>
      <c r="S5255" s="26">
        <f t="shared" si="495"/>
        <v>0</v>
      </c>
      <c r="T5255" s="26">
        <f t="shared" si="496"/>
        <v>0</v>
      </c>
    </row>
    <row r="5256" spans="13:20" ht="15" x14ac:dyDescent="0.3">
      <c r="M5256" s="34">
        <v>5250.5</v>
      </c>
      <c r="N5256" s="34">
        <v>22.8</v>
      </c>
      <c r="O5256" s="32">
        <f t="shared" si="492"/>
        <v>73.039999999999992</v>
      </c>
      <c r="P5256" s="37">
        <f t="shared" si="497"/>
        <v>87.647999999999982</v>
      </c>
      <c r="Q5256" s="32">
        <f t="shared" si="493"/>
        <v>-18.039999999999992</v>
      </c>
      <c r="R5256" s="32">
        <f t="shared" si="494"/>
        <v>-32.647999999999982</v>
      </c>
      <c r="S5256" s="26">
        <f t="shared" si="495"/>
        <v>0</v>
      </c>
      <c r="T5256" s="26">
        <f t="shared" si="496"/>
        <v>0</v>
      </c>
    </row>
    <row r="5257" spans="13:20" ht="15" x14ac:dyDescent="0.3">
      <c r="M5257" s="34">
        <v>5251.5</v>
      </c>
      <c r="N5257" s="34">
        <v>22.8</v>
      </c>
      <c r="O5257" s="32">
        <f t="shared" si="492"/>
        <v>73.039999999999992</v>
      </c>
      <c r="P5257" s="37">
        <f t="shared" si="497"/>
        <v>87.647999999999982</v>
      </c>
      <c r="Q5257" s="32">
        <f t="shared" si="493"/>
        <v>-18.039999999999992</v>
      </c>
      <c r="R5257" s="32">
        <f t="shared" si="494"/>
        <v>-32.647999999999982</v>
      </c>
      <c r="S5257" s="26">
        <f t="shared" si="495"/>
        <v>0</v>
      </c>
      <c r="T5257" s="26">
        <f t="shared" si="496"/>
        <v>0</v>
      </c>
    </row>
    <row r="5258" spans="13:20" ht="15" x14ac:dyDescent="0.3">
      <c r="M5258" s="34">
        <v>5252.5</v>
      </c>
      <c r="N5258" s="34">
        <v>21.7</v>
      </c>
      <c r="O5258" s="32">
        <f t="shared" si="492"/>
        <v>71.06</v>
      </c>
      <c r="P5258" s="37">
        <f t="shared" si="497"/>
        <v>85.272000000000006</v>
      </c>
      <c r="Q5258" s="32">
        <f t="shared" si="493"/>
        <v>-16.060000000000002</v>
      </c>
      <c r="R5258" s="32">
        <f t="shared" si="494"/>
        <v>-30.272000000000006</v>
      </c>
      <c r="S5258" s="26">
        <f t="shared" si="495"/>
        <v>0</v>
      </c>
      <c r="T5258" s="26">
        <f t="shared" si="496"/>
        <v>0</v>
      </c>
    </row>
    <row r="5259" spans="13:20" ht="15" x14ac:dyDescent="0.3">
      <c r="M5259" s="34">
        <v>5253.5</v>
      </c>
      <c r="N5259" s="34">
        <v>21.7</v>
      </c>
      <c r="O5259" s="32">
        <f t="shared" si="492"/>
        <v>71.06</v>
      </c>
      <c r="P5259" s="37">
        <f t="shared" si="497"/>
        <v>85.272000000000006</v>
      </c>
      <c r="Q5259" s="32">
        <f t="shared" si="493"/>
        <v>-16.060000000000002</v>
      </c>
      <c r="R5259" s="32">
        <f t="shared" si="494"/>
        <v>-30.272000000000006</v>
      </c>
      <c r="S5259" s="26">
        <f t="shared" si="495"/>
        <v>0</v>
      </c>
      <c r="T5259" s="26">
        <f t="shared" si="496"/>
        <v>0</v>
      </c>
    </row>
    <row r="5260" spans="13:20" ht="15" x14ac:dyDescent="0.3">
      <c r="M5260" s="34">
        <v>5254.5</v>
      </c>
      <c r="N5260" s="34">
        <v>19.399999999999999</v>
      </c>
      <c r="O5260" s="32">
        <f t="shared" si="492"/>
        <v>66.92</v>
      </c>
      <c r="P5260" s="37">
        <f t="shared" si="497"/>
        <v>80.304000000000002</v>
      </c>
      <c r="Q5260" s="32">
        <f t="shared" si="493"/>
        <v>-11.920000000000002</v>
      </c>
      <c r="R5260" s="32">
        <f t="shared" si="494"/>
        <v>-25.304000000000002</v>
      </c>
      <c r="S5260" s="26">
        <f t="shared" si="495"/>
        <v>0</v>
      </c>
      <c r="T5260" s="26">
        <f t="shared" si="496"/>
        <v>0</v>
      </c>
    </row>
    <row r="5261" spans="13:20" ht="15" x14ac:dyDescent="0.3">
      <c r="M5261" s="34">
        <v>5255.5</v>
      </c>
      <c r="N5261" s="34">
        <v>18.3</v>
      </c>
      <c r="O5261" s="32">
        <f t="shared" si="492"/>
        <v>64.94</v>
      </c>
      <c r="P5261" s="37">
        <f t="shared" si="497"/>
        <v>77.927999999999997</v>
      </c>
      <c r="Q5261" s="32">
        <f t="shared" si="493"/>
        <v>-9.9399999999999977</v>
      </c>
      <c r="R5261" s="32">
        <f t="shared" si="494"/>
        <v>-22.927999999999997</v>
      </c>
      <c r="S5261" s="26">
        <f t="shared" si="495"/>
        <v>0</v>
      </c>
      <c r="T5261" s="26">
        <f t="shared" si="496"/>
        <v>0</v>
      </c>
    </row>
    <row r="5262" spans="13:20" ht="15" x14ac:dyDescent="0.3">
      <c r="M5262" s="34">
        <v>5256.5</v>
      </c>
      <c r="N5262" s="34">
        <v>18.3</v>
      </c>
      <c r="O5262" s="32">
        <f t="shared" si="492"/>
        <v>64.94</v>
      </c>
      <c r="P5262" s="37">
        <f t="shared" si="497"/>
        <v>77.927999999999997</v>
      </c>
      <c r="Q5262" s="32">
        <f t="shared" si="493"/>
        <v>-9.9399999999999977</v>
      </c>
      <c r="R5262" s="32">
        <f t="shared" si="494"/>
        <v>-22.927999999999997</v>
      </c>
      <c r="S5262" s="26">
        <f t="shared" si="495"/>
        <v>0</v>
      </c>
      <c r="T5262" s="26">
        <f t="shared" si="496"/>
        <v>0</v>
      </c>
    </row>
    <row r="5263" spans="13:20" ht="15" x14ac:dyDescent="0.3">
      <c r="M5263" s="34">
        <v>5257.5</v>
      </c>
      <c r="N5263" s="34">
        <v>18.3</v>
      </c>
      <c r="O5263" s="32">
        <f t="shared" si="492"/>
        <v>64.94</v>
      </c>
      <c r="P5263" s="37">
        <f t="shared" si="497"/>
        <v>77.927999999999997</v>
      </c>
      <c r="Q5263" s="32">
        <f t="shared" si="493"/>
        <v>-9.9399999999999977</v>
      </c>
      <c r="R5263" s="32">
        <f t="shared" si="494"/>
        <v>-22.927999999999997</v>
      </c>
      <c r="S5263" s="26">
        <f t="shared" si="495"/>
        <v>0</v>
      </c>
      <c r="T5263" s="26">
        <f t="shared" si="496"/>
        <v>0</v>
      </c>
    </row>
    <row r="5264" spans="13:20" ht="15" x14ac:dyDescent="0.3">
      <c r="M5264" s="34">
        <v>5258.5</v>
      </c>
      <c r="N5264" s="34">
        <v>17.8</v>
      </c>
      <c r="O5264" s="32">
        <f t="shared" si="492"/>
        <v>64.039999999999992</v>
      </c>
      <c r="P5264" s="37">
        <f t="shared" si="497"/>
        <v>76.847999999999985</v>
      </c>
      <c r="Q5264" s="32">
        <f t="shared" si="493"/>
        <v>-9.039999999999992</v>
      </c>
      <c r="R5264" s="32">
        <f t="shared" si="494"/>
        <v>-21.847999999999985</v>
      </c>
      <c r="S5264" s="26">
        <f t="shared" si="495"/>
        <v>0</v>
      </c>
      <c r="T5264" s="26">
        <f t="shared" si="496"/>
        <v>0</v>
      </c>
    </row>
    <row r="5265" spans="13:20" ht="15" x14ac:dyDescent="0.3">
      <c r="M5265" s="34">
        <v>5259.5</v>
      </c>
      <c r="N5265" s="34">
        <v>17.2</v>
      </c>
      <c r="O5265" s="32">
        <f t="shared" si="492"/>
        <v>62.96</v>
      </c>
      <c r="P5265" s="37">
        <f t="shared" si="497"/>
        <v>75.551999999999992</v>
      </c>
      <c r="Q5265" s="32">
        <f t="shared" si="493"/>
        <v>-7.9600000000000009</v>
      </c>
      <c r="R5265" s="32">
        <f t="shared" si="494"/>
        <v>-20.551999999999992</v>
      </c>
      <c r="S5265" s="26">
        <f t="shared" si="495"/>
        <v>0</v>
      </c>
      <c r="T5265" s="26">
        <f t="shared" si="496"/>
        <v>0</v>
      </c>
    </row>
    <row r="5266" spans="13:20" ht="15" x14ac:dyDescent="0.3">
      <c r="M5266" s="34">
        <v>5260.5</v>
      </c>
      <c r="N5266" s="34">
        <v>16.7</v>
      </c>
      <c r="O5266" s="32">
        <f t="shared" si="492"/>
        <v>62.06</v>
      </c>
      <c r="P5266" s="37">
        <f t="shared" si="497"/>
        <v>74.471999999999994</v>
      </c>
      <c r="Q5266" s="32">
        <f t="shared" si="493"/>
        <v>-7.0600000000000023</v>
      </c>
      <c r="R5266" s="32">
        <f t="shared" si="494"/>
        <v>-19.471999999999994</v>
      </c>
      <c r="S5266" s="26">
        <f t="shared" si="495"/>
        <v>0</v>
      </c>
      <c r="T5266" s="26">
        <f t="shared" si="496"/>
        <v>0</v>
      </c>
    </row>
    <row r="5267" spans="13:20" ht="15" x14ac:dyDescent="0.3">
      <c r="M5267" s="34">
        <v>5261.5</v>
      </c>
      <c r="N5267" s="34">
        <v>17.2</v>
      </c>
      <c r="O5267" s="32">
        <f t="shared" si="492"/>
        <v>62.96</v>
      </c>
      <c r="P5267" s="37">
        <f t="shared" si="497"/>
        <v>75.551999999999992</v>
      </c>
      <c r="Q5267" s="32">
        <f t="shared" si="493"/>
        <v>-7.9600000000000009</v>
      </c>
      <c r="R5267" s="32">
        <f t="shared" si="494"/>
        <v>-20.551999999999992</v>
      </c>
      <c r="S5267" s="26">
        <f t="shared" si="495"/>
        <v>0</v>
      </c>
      <c r="T5267" s="26">
        <f t="shared" si="496"/>
        <v>0</v>
      </c>
    </row>
    <row r="5268" spans="13:20" ht="15" x14ac:dyDescent="0.3">
      <c r="M5268" s="34">
        <v>5262.5</v>
      </c>
      <c r="N5268" s="34">
        <v>17.8</v>
      </c>
      <c r="O5268" s="32">
        <f t="shared" si="492"/>
        <v>64.039999999999992</v>
      </c>
      <c r="P5268" s="37">
        <f t="shared" si="497"/>
        <v>76.847999999999985</v>
      </c>
      <c r="Q5268" s="32">
        <f t="shared" si="493"/>
        <v>-9.039999999999992</v>
      </c>
      <c r="R5268" s="32">
        <f t="shared" si="494"/>
        <v>-21.847999999999985</v>
      </c>
      <c r="S5268" s="26">
        <f t="shared" si="495"/>
        <v>0</v>
      </c>
      <c r="T5268" s="26">
        <f t="shared" si="496"/>
        <v>0</v>
      </c>
    </row>
    <row r="5269" spans="13:20" ht="15" x14ac:dyDescent="0.3">
      <c r="M5269" s="34">
        <v>5263.5</v>
      </c>
      <c r="N5269" s="34">
        <v>18.899999999999999</v>
      </c>
      <c r="O5269" s="32">
        <f t="shared" si="492"/>
        <v>66.02</v>
      </c>
      <c r="P5269" s="37">
        <f t="shared" si="497"/>
        <v>79.22399999999999</v>
      </c>
      <c r="Q5269" s="32">
        <f t="shared" si="493"/>
        <v>-11.019999999999996</v>
      </c>
      <c r="R5269" s="32">
        <f t="shared" si="494"/>
        <v>-24.22399999999999</v>
      </c>
      <c r="S5269" s="26">
        <f t="shared" si="495"/>
        <v>0</v>
      </c>
      <c r="T5269" s="26">
        <f t="shared" si="496"/>
        <v>0</v>
      </c>
    </row>
    <row r="5270" spans="13:20" ht="15" x14ac:dyDescent="0.3">
      <c r="M5270" s="34">
        <v>5264.5</v>
      </c>
      <c r="N5270" s="34">
        <v>20</v>
      </c>
      <c r="O5270" s="32">
        <f t="shared" si="492"/>
        <v>68</v>
      </c>
      <c r="P5270" s="37">
        <f t="shared" si="497"/>
        <v>81.599999999999994</v>
      </c>
      <c r="Q5270" s="32">
        <f t="shared" si="493"/>
        <v>-13</v>
      </c>
      <c r="R5270" s="32">
        <f t="shared" si="494"/>
        <v>-26.599999999999994</v>
      </c>
      <c r="S5270" s="26">
        <f t="shared" si="495"/>
        <v>0</v>
      </c>
      <c r="T5270" s="26">
        <f t="shared" si="496"/>
        <v>0</v>
      </c>
    </row>
    <row r="5271" spans="13:20" ht="15" x14ac:dyDescent="0.3">
      <c r="M5271" s="34">
        <v>5265.5</v>
      </c>
      <c r="N5271" s="34">
        <v>21.1</v>
      </c>
      <c r="O5271" s="32">
        <f t="shared" si="492"/>
        <v>69.98</v>
      </c>
      <c r="P5271" s="37">
        <f t="shared" si="497"/>
        <v>83.975999999999999</v>
      </c>
      <c r="Q5271" s="32">
        <f t="shared" si="493"/>
        <v>-14.980000000000004</v>
      </c>
      <c r="R5271" s="32">
        <f t="shared" si="494"/>
        <v>-28.975999999999999</v>
      </c>
      <c r="S5271" s="26">
        <f t="shared" si="495"/>
        <v>0</v>
      </c>
      <c r="T5271" s="26">
        <f t="shared" si="496"/>
        <v>0</v>
      </c>
    </row>
    <row r="5272" spans="13:20" ht="15" x14ac:dyDescent="0.3">
      <c r="M5272" s="34">
        <v>5266.5</v>
      </c>
      <c r="N5272" s="34">
        <v>22.2</v>
      </c>
      <c r="O5272" s="32">
        <f t="shared" si="492"/>
        <v>71.960000000000008</v>
      </c>
      <c r="P5272" s="37">
        <f t="shared" si="497"/>
        <v>86.352000000000004</v>
      </c>
      <c r="Q5272" s="32">
        <f t="shared" si="493"/>
        <v>-16.960000000000008</v>
      </c>
      <c r="R5272" s="32">
        <f t="shared" si="494"/>
        <v>-31.352000000000004</v>
      </c>
      <c r="S5272" s="26">
        <f t="shared" si="495"/>
        <v>0</v>
      </c>
      <c r="T5272" s="26">
        <f t="shared" si="496"/>
        <v>0</v>
      </c>
    </row>
    <row r="5273" spans="13:20" ht="15" x14ac:dyDescent="0.3">
      <c r="M5273" s="34">
        <v>5267.5</v>
      </c>
      <c r="N5273" s="34">
        <v>22.8</v>
      </c>
      <c r="O5273" s="32">
        <f t="shared" si="492"/>
        <v>73.039999999999992</v>
      </c>
      <c r="P5273" s="37">
        <f t="shared" si="497"/>
        <v>87.647999999999982</v>
      </c>
      <c r="Q5273" s="32">
        <f t="shared" si="493"/>
        <v>-18.039999999999992</v>
      </c>
      <c r="R5273" s="32">
        <f t="shared" si="494"/>
        <v>-32.647999999999982</v>
      </c>
      <c r="S5273" s="26">
        <f t="shared" si="495"/>
        <v>0</v>
      </c>
      <c r="T5273" s="26">
        <f t="shared" si="496"/>
        <v>0</v>
      </c>
    </row>
    <row r="5274" spans="13:20" ht="15" x14ac:dyDescent="0.3">
      <c r="M5274" s="34">
        <v>5268.5</v>
      </c>
      <c r="N5274" s="34">
        <v>22.8</v>
      </c>
      <c r="O5274" s="32">
        <f t="shared" si="492"/>
        <v>73.039999999999992</v>
      </c>
      <c r="P5274" s="37">
        <f t="shared" si="497"/>
        <v>87.647999999999982</v>
      </c>
      <c r="Q5274" s="32">
        <f t="shared" si="493"/>
        <v>-18.039999999999992</v>
      </c>
      <c r="R5274" s="32">
        <f t="shared" si="494"/>
        <v>-32.647999999999982</v>
      </c>
      <c r="S5274" s="26">
        <f t="shared" si="495"/>
        <v>0</v>
      </c>
      <c r="T5274" s="26">
        <f t="shared" si="496"/>
        <v>0</v>
      </c>
    </row>
    <row r="5275" spans="13:20" ht="15" x14ac:dyDescent="0.3">
      <c r="M5275" s="34">
        <v>5269.5</v>
      </c>
      <c r="N5275" s="34">
        <v>24.4</v>
      </c>
      <c r="O5275" s="32">
        <f t="shared" si="492"/>
        <v>75.92</v>
      </c>
      <c r="P5275" s="37">
        <f t="shared" si="497"/>
        <v>91.103999999999999</v>
      </c>
      <c r="Q5275" s="32">
        <f t="shared" si="493"/>
        <v>-20.92</v>
      </c>
      <c r="R5275" s="32">
        <f t="shared" si="494"/>
        <v>-36.103999999999999</v>
      </c>
      <c r="S5275" s="26">
        <f t="shared" si="495"/>
        <v>0</v>
      </c>
      <c r="T5275" s="26">
        <f t="shared" si="496"/>
        <v>0</v>
      </c>
    </row>
    <row r="5276" spans="13:20" ht="15" x14ac:dyDescent="0.3">
      <c r="M5276" s="34">
        <v>5270.5</v>
      </c>
      <c r="N5276" s="34">
        <v>23.3</v>
      </c>
      <c r="O5276" s="32">
        <f t="shared" si="492"/>
        <v>73.94</v>
      </c>
      <c r="P5276" s="37">
        <f t="shared" si="497"/>
        <v>88.727999999999994</v>
      </c>
      <c r="Q5276" s="32">
        <f t="shared" si="493"/>
        <v>-18.939999999999998</v>
      </c>
      <c r="R5276" s="32">
        <f t="shared" si="494"/>
        <v>-33.727999999999994</v>
      </c>
      <c r="S5276" s="26">
        <f t="shared" si="495"/>
        <v>0</v>
      </c>
      <c r="T5276" s="26">
        <f t="shared" si="496"/>
        <v>0</v>
      </c>
    </row>
    <row r="5277" spans="13:20" ht="15" x14ac:dyDescent="0.3">
      <c r="M5277" s="34">
        <v>5271.5</v>
      </c>
      <c r="N5277" s="34">
        <v>23.3</v>
      </c>
      <c r="O5277" s="32">
        <f t="shared" si="492"/>
        <v>73.94</v>
      </c>
      <c r="P5277" s="37">
        <f t="shared" si="497"/>
        <v>88.727999999999994</v>
      </c>
      <c r="Q5277" s="32">
        <f t="shared" si="493"/>
        <v>-18.939999999999998</v>
      </c>
      <c r="R5277" s="32">
        <f t="shared" si="494"/>
        <v>-33.727999999999994</v>
      </c>
      <c r="S5277" s="26">
        <f t="shared" si="495"/>
        <v>0</v>
      </c>
      <c r="T5277" s="26">
        <f t="shared" si="496"/>
        <v>0</v>
      </c>
    </row>
    <row r="5278" spans="13:20" ht="15" x14ac:dyDescent="0.3">
      <c r="M5278" s="34">
        <v>5272.5</v>
      </c>
      <c r="N5278" s="34">
        <v>22.8</v>
      </c>
      <c r="O5278" s="32">
        <f t="shared" si="492"/>
        <v>73.039999999999992</v>
      </c>
      <c r="P5278" s="37">
        <f t="shared" si="497"/>
        <v>87.647999999999982</v>
      </c>
      <c r="Q5278" s="32">
        <f t="shared" si="493"/>
        <v>-18.039999999999992</v>
      </c>
      <c r="R5278" s="32">
        <f t="shared" si="494"/>
        <v>-32.647999999999982</v>
      </c>
      <c r="S5278" s="26">
        <f t="shared" si="495"/>
        <v>0</v>
      </c>
      <c r="T5278" s="26">
        <f t="shared" si="496"/>
        <v>0</v>
      </c>
    </row>
    <row r="5279" spans="13:20" ht="15" x14ac:dyDescent="0.3">
      <c r="M5279" s="34">
        <v>5273.5</v>
      </c>
      <c r="N5279" s="34">
        <v>22.2</v>
      </c>
      <c r="O5279" s="32">
        <f t="shared" si="492"/>
        <v>71.960000000000008</v>
      </c>
      <c r="P5279" s="37">
        <f t="shared" si="497"/>
        <v>86.352000000000004</v>
      </c>
      <c r="Q5279" s="32">
        <f t="shared" si="493"/>
        <v>-16.960000000000008</v>
      </c>
      <c r="R5279" s="32">
        <f t="shared" si="494"/>
        <v>-31.352000000000004</v>
      </c>
      <c r="S5279" s="26">
        <f t="shared" si="495"/>
        <v>0</v>
      </c>
      <c r="T5279" s="26">
        <f t="shared" si="496"/>
        <v>0</v>
      </c>
    </row>
    <row r="5280" spans="13:20" ht="15" x14ac:dyDescent="0.3">
      <c r="M5280" s="34">
        <v>5274.5</v>
      </c>
      <c r="N5280" s="34">
        <v>21.1</v>
      </c>
      <c r="O5280" s="32">
        <f t="shared" si="492"/>
        <v>69.98</v>
      </c>
      <c r="P5280" s="37">
        <f t="shared" si="497"/>
        <v>83.975999999999999</v>
      </c>
      <c r="Q5280" s="32">
        <f t="shared" si="493"/>
        <v>-14.980000000000004</v>
      </c>
      <c r="R5280" s="32">
        <f t="shared" si="494"/>
        <v>-28.975999999999999</v>
      </c>
      <c r="S5280" s="26">
        <f t="shared" si="495"/>
        <v>0</v>
      </c>
      <c r="T5280" s="26">
        <f t="shared" si="496"/>
        <v>0</v>
      </c>
    </row>
    <row r="5281" spans="13:20" ht="15" x14ac:dyDescent="0.3">
      <c r="M5281" s="34">
        <v>5275.5</v>
      </c>
      <c r="N5281" s="34">
        <v>20.6</v>
      </c>
      <c r="O5281" s="32">
        <f t="shared" si="492"/>
        <v>69.080000000000013</v>
      </c>
      <c r="P5281" s="37">
        <f t="shared" si="497"/>
        <v>82.896000000000015</v>
      </c>
      <c r="Q5281" s="32">
        <f t="shared" si="493"/>
        <v>-14.080000000000013</v>
      </c>
      <c r="R5281" s="32">
        <f t="shared" si="494"/>
        <v>-27.896000000000015</v>
      </c>
      <c r="S5281" s="26">
        <f t="shared" si="495"/>
        <v>0</v>
      </c>
      <c r="T5281" s="26">
        <f t="shared" si="496"/>
        <v>0</v>
      </c>
    </row>
    <row r="5282" spans="13:20" ht="15" x14ac:dyDescent="0.3">
      <c r="M5282" s="34">
        <v>5276.5</v>
      </c>
      <c r="N5282" s="34">
        <v>19.399999999999999</v>
      </c>
      <c r="O5282" s="32">
        <f t="shared" si="492"/>
        <v>66.92</v>
      </c>
      <c r="P5282" s="37">
        <f t="shared" si="497"/>
        <v>80.304000000000002</v>
      </c>
      <c r="Q5282" s="32">
        <f t="shared" si="493"/>
        <v>-11.920000000000002</v>
      </c>
      <c r="R5282" s="32">
        <f t="shared" si="494"/>
        <v>-25.304000000000002</v>
      </c>
      <c r="S5282" s="26">
        <f t="shared" si="495"/>
        <v>0</v>
      </c>
      <c r="T5282" s="26">
        <f t="shared" si="496"/>
        <v>0</v>
      </c>
    </row>
    <row r="5283" spans="13:20" ht="15" x14ac:dyDescent="0.3">
      <c r="M5283" s="34">
        <v>5277.5</v>
      </c>
      <c r="N5283" s="34">
        <v>18.899999999999999</v>
      </c>
      <c r="O5283" s="32">
        <f t="shared" si="492"/>
        <v>66.02</v>
      </c>
      <c r="P5283" s="37">
        <f t="shared" si="497"/>
        <v>79.22399999999999</v>
      </c>
      <c r="Q5283" s="32">
        <f t="shared" si="493"/>
        <v>-11.019999999999996</v>
      </c>
      <c r="R5283" s="32">
        <f t="shared" si="494"/>
        <v>-24.22399999999999</v>
      </c>
      <c r="S5283" s="26">
        <f t="shared" si="495"/>
        <v>0</v>
      </c>
      <c r="T5283" s="26">
        <f t="shared" si="496"/>
        <v>0</v>
      </c>
    </row>
    <row r="5284" spans="13:20" ht="15" x14ac:dyDescent="0.3">
      <c r="M5284" s="34">
        <v>5278.5</v>
      </c>
      <c r="N5284" s="34">
        <v>17.8</v>
      </c>
      <c r="O5284" s="32">
        <f t="shared" si="492"/>
        <v>64.039999999999992</v>
      </c>
      <c r="P5284" s="37">
        <f t="shared" si="497"/>
        <v>76.847999999999985</v>
      </c>
      <c r="Q5284" s="32">
        <f t="shared" si="493"/>
        <v>-9.039999999999992</v>
      </c>
      <c r="R5284" s="32">
        <f t="shared" si="494"/>
        <v>-21.847999999999985</v>
      </c>
      <c r="S5284" s="26">
        <f t="shared" si="495"/>
        <v>0</v>
      </c>
      <c r="T5284" s="26">
        <f t="shared" si="496"/>
        <v>0</v>
      </c>
    </row>
    <row r="5285" spans="13:20" ht="15" x14ac:dyDescent="0.3">
      <c r="M5285" s="34">
        <v>5279.5</v>
      </c>
      <c r="N5285" s="34">
        <v>16.7</v>
      </c>
      <c r="O5285" s="32">
        <f t="shared" si="492"/>
        <v>62.06</v>
      </c>
      <c r="P5285" s="37">
        <f t="shared" si="497"/>
        <v>74.471999999999994</v>
      </c>
      <c r="Q5285" s="32">
        <f t="shared" si="493"/>
        <v>-7.0600000000000023</v>
      </c>
      <c r="R5285" s="32">
        <f t="shared" si="494"/>
        <v>-19.471999999999994</v>
      </c>
      <c r="S5285" s="26">
        <f t="shared" si="495"/>
        <v>0</v>
      </c>
      <c r="T5285" s="26">
        <f t="shared" si="496"/>
        <v>0</v>
      </c>
    </row>
    <row r="5286" spans="13:20" ht="15" x14ac:dyDescent="0.3">
      <c r="M5286" s="34">
        <v>5280.5</v>
      </c>
      <c r="N5286" s="34">
        <v>16.100000000000001</v>
      </c>
      <c r="O5286" s="32">
        <f t="shared" si="492"/>
        <v>60.980000000000004</v>
      </c>
      <c r="P5286" s="37">
        <f t="shared" si="497"/>
        <v>73.176000000000002</v>
      </c>
      <c r="Q5286" s="32">
        <f t="shared" si="493"/>
        <v>-5.980000000000004</v>
      </c>
      <c r="R5286" s="32">
        <f t="shared" si="494"/>
        <v>-18.176000000000002</v>
      </c>
      <c r="S5286" s="26">
        <f t="shared" si="495"/>
        <v>0</v>
      </c>
      <c r="T5286" s="26">
        <f t="shared" si="496"/>
        <v>0</v>
      </c>
    </row>
    <row r="5287" spans="13:20" ht="15" x14ac:dyDescent="0.3">
      <c r="M5287" s="34">
        <v>5281.5</v>
      </c>
      <c r="N5287" s="34">
        <v>15.6</v>
      </c>
      <c r="O5287" s="32">
        <f t="shared" si="492"/>
        <v>60.08</v>
      </c>
      <c r="P5287" s="37">
        <f t="shared" si="497"/>
        <v>72.095999999999989</v>
      </c>
      <c r="Q5287" s="32">
        <f t="shared" si="493"/>
        <v>-5.0799999999999983</v>
      </c>
      <c r="R5287" s="32">
        <f t="shared" si="494"/>
        <v>-17.095999999999989</v>
      </c>
      <c r="S5287" s="26">
        <f t="shared" si="495"/>
        <v>0</v>
      </c>
      <c r="T5287" s="26">
        <f t="shared" si="496"/>
        <v>0</v>
      </c>
    </row>
    <row r="5288" spans="13:20" ht="15" x14ac:dyDescent="0.3">
      <c r="M5288" s="34">
        <v>5282.5</v>
      </c>
      <c r="N5288" s="34">
        <v>15</v>
      </c>
      <c r="O5288" s="32">
        <f t="shared" si="492"/>
        <v>59</v>
      </c>
      <c r="P5288" s="37">
        <f t="shared" si="497"/>
        <v>70.8</v>
      </c>
      <c r="Q5288" s="32">
        <f t="shared" si="493"/>
        <v>-4</v>
      </c>
      <c r="R5288" s="32">
        <f t="shared" si="494"/>
        <v>-15.799999999999997</v>
      </c>
      <c r="S5288" s="26">
        <f t="shared" si="495"/>
        <v>0</v>
      </c>
      <c r="T5288" s="26">
        <f t="shared" si="496"/>
        <v>0</v>
      </c>
    </row>
    <row r="5289" spans="13:20" ht="15" x14ac:dyDescent="0.3">
      <c r="M5289" s="34">
        <v>5283.5</v>
      </c>
      <c r="N5289" s="34">
        <v>15</v>
      </c>
      <c r="O5289" s="32">
        <f t="shared" si="492"/>
        <v>59</v>
      </c>
      <c r="P5289" s="37">
        <f t="shared" si="497"/>
        <v>70.8</v>
      </c>
      <c r="Q5289" s="32">
        <f t="shared" si="493"/>
        <v>-4</v>
      </c>
      <c r="R5289" s="32">
        <f t="shared" si="494"/>
        <v>-15.799999999999997</v>
      </c>
      <c r="S5289" s="26">
        <f t="shared" si="495"/>
        <v>0</v>
      </c>
      <c r="T5289" s="26">
        <f t="shared" si="496"/>
        <v>0</v>
      </c>
    </row>
    <row r="5290" spans="13:20" ht="15" x14ac:dyDescent="0.3">
      <c r="M5290" s="34">
        <v>5284.5</v>
      </c>
      <c r="N5290" s="34">
        <v>15</v>
      </c>
      <c r="O5290" s="32">
        <f t="shared" si="492"/>
        <v>59</v>
      </c>
      <c r="P5290" s="37">
        <f t="shared" si="497"/>
        <v>70.8</v>
      </c>
      <c r="Q5290" s="32">
        <f t="shared" si="493"/>
        <v>-4</v>
      </c>
      <c r="R5290" s="32">
        <f t="shared" si="494"/>
        <v>-15.799999999999997</v>
      </c>
      <c r="S5290" s="26">
        <f t="shared" si="495"/>
        <v>0</v>
      </c>
      <c r="T5290" s="26">
        <f t="shared" si="496"/>
        <v>0</v>
      </c>
    </row>
    <row r="5291" spans="13:20" ht="15" x14ac:dyDescent="0.3">
      <c r="M5291" s="34">
        <v>5285.5</v>
      </c>
      <c r="N5291" s="34">
        <v>16.100000000000001</v>
      </c>
      <c r="O5291" s="32">
        <f t="shared" si="492"/>
        <v>60.980000000000004</v>
      </c>
      <c r="P5291" s="37">
        <f t="shared" si="497"/>
        <v>73.176000000000002</v>
      </c>
      <c r="Q5291" s="32">
        <f t="shared" si="493"/>
        <v>-5.980000000000004</v>
      </c>
      <c r="R5291" s="32">
        <f t="shared" si="494"/>
        <v>-18.176000000000002</v>
      </c>
      <c r="S5291" s="26">
        <f t="shared" si="495"/>
        <v>0</v>
      </c>
      <c r="T5291" s="26">
        <f t="shared" si="496"/>
        <v>0</v>
      </c>
    </row>
    <row r="5292" spans="13:20" ht="15" x14ac:dyDescent="0.3">
      <c r="M5292" s="34">
        <v>5286.5</v>
      </c>
      <c r="N5292" s="34">
        <v>17.8</v>
      </c>
      <c r="O5292" s="32">
        <f t="shared" si="492"/>
        <v>64.039999999999992</v>
      </c>
      <c r="P5292" s="37">
        <f t="shared" si="497"/>
        <v>76.847999999999985</v>
      </c>
      <c r="Q5292" s="32">
        <f t="shared" si="493"/>
        <v>-9.039999999999992</v>
      </c>
      <c r="R5292" s="32">
        <f t="shared" si="494"/>
        <v>-21.847999999999985</v>
      </c>
      <c r="S5292" s="26">
        <f t="shared" si="495"/>
        <v>0</v>
      </c>
      <c r="T5292" s="26">
        <f t="shared" si="496"/>
        <v>0</v>
      </c>
    </row>
    <row r="5293" spans="13:20" ht="15" x14ac:dyDescent="0.3">
      <c r="M5293" s="34">
        <v>5287.5</v>
      </c>
      <c r="N5293" s="34">
        <v>19.399999999999999</v>
      </c>
      <c r="O5293" s="32">
        <f t="shared" si="492"/>
        <v>66.92</v>
      </c>
      <c r="P5293" s="37">
        <f t="shared" si="497"/>
        <v>80.304000000000002</v>
      </c>
      <c r="Q5293" s="32">
        <f t="shared" si="493"/>
        <v>-11.920000000000002</v>
      </c>
      <c r="R5293" s="32">
        <f t="shared" si="494"/>
        <v>-25.304000000000002</v>
      </c>
      <c r="S5293" s="26">
        <f t="shared" si="495"/>
        <v>0</v>
      </c>
      <c r="T5293" s="26">
        <f t="shared" si="496"/>
        <v>0</v>
      </c>
    </row>
    <row r="5294" spans="13:20" ht="15" x14ac:dyDescent="0.3">
      <c r="M5294" s="34">
        <v>5288.5</v>
      </c>
      <c r="N5294" s="34">
        <v>20.6</v>
      </c>
      <c r="O5294" s="32">
        <f t="shared" si="492"/>
        <v>69.080000000000013</v>
      </c>
      <c r="P5294" s="37">
        <f t="shared" si="497"/>
        <v>82.896000000000015</v>
      </c>
      <c r="Q5294" s="32">
        <f t="shared" si="493"/>
        <v>-14.080000000000013</v>
      </c>
      <c r="R5294" s="32">
        <f t="shared" si="494"/>
        <v>-27.896000000000015</v>
      </c>
      <c r="S5294" s="26">
        <f t="shared" si="495"/>
        <v>0</v>
      </c>
      <c r="T5294" s="26">
        <f t="shared" si="496"/>
        <v>0</v>
      </c>
    </row>
    <row r="5295" spans="13:20" ht="15" x14ac:dyDescent="0.3">
      <c r="M5295" s="34">
        <v>5289.5</v>
      </c>
      <c r="N5295" s="34">
        <v>22.2</v>
      </c>
      <c r="O5295" s="32">
        <f t="shared" si="492"/>
        <v>71.960000000000008</v>
      </c>
      <c r="P5295" s="37">
        <f t="shared" si="497"/>
        <v>86.352000000000004</v>
      </c>
      <c r="Q5295" s="32">
        <f t="shared" si="493"/>
        <v>-16.960000000000008</v>
      </c>
      <c r="R5295" s="32">
        <f t="shared" si="494"/>
        <v>-31.352000000000004</v>
      </c>
      <c r="S5295" s="26">
        <f t="shared" si="495"/>
        <v>0</v>
      </c>
      <c r="T5295" s="26">
        <f t="shared" si="496"/>
        <v>0</v>
      </c>
    </row>
    <row r="5296" spans="13:20" ht="15" x14ac:dyDescent="0.3">
      <c r="M5296" s="34">
        <v>5290.5</v>
      </c>
      <c r="N5296" s="34">
        <v>22.8</v>
      </c>
      <c r="O5296" s="32">
        <f t="shared" si="492"/>
        <v>73.039999999999992</v>
      </c>
      <c r="P5296" s="37">
        <f t="shared" si="497"/>
        <v>87.647999999999982</v>
      </c>
      <c r="Q5296" s="32">
        <f t="shared" si="493"/>
        <v>-18.039999999999992</v>
      </c>
      <c r="R5296" s="32">
        <f t="shared" si="494"/>
        <v>-32.647999999999982</v>
      </c>
      <c r="S5296" s="26">
        <f t="shared" si="495"/>
        <v>0</v>
      </c>
      <c r="T5296" s="26">
        <f t="shared" si="496"/>
        <v>0</v>
      </c>
    </row>
    <row r="5297" spans="13:20" ht="15" x14ac:dyDescent="0.3">
      <c r="M5297" s="34">
        <v>5291.5</v>
      </c>
      <c r="N5297" s="34">
        <v>23.3</v>
      </c>
      <c r="O5297" s="32">
        <f t="shared" si="492"/>
        <v>73.94</v>
      </c>
      <c r="P5297" s="37">
        <f t="shared" si="497"/>
        <v>88.727999999999994</v>
      </c>
      <c r="Q5297" s="32">
        <f t="shared" si="493"/>
        <v>-18.939999999999998</v>
      </c>
      <c r="R5297" s="32">
        <f t="shared" si="494"/>
        <v>-33.727999999999994</v>
      </c>
      <c r="S5297" s="26">
        <f t="shared" si="495"/>
        <v>0</v>
      </c>
      <c r="T5297" s="26">
        <f t="shared" si="496"/>
        <v>0</v>
      </c>
    </row>
    <row r="5298" spans="13:20" ht="15" x14ac:dyDescent="0.3">
      <c r="M5298" s="34">
        <v>5292.5</v>
      </c>
      <c r="N5298" s="34">
        <v>22.8</v>
      </c>
      <c r="O5298" s="32">
        <f t="shared" si="492"/>
        <v>73.039999999999992</v>
      </c>
      <c r="P5298" s="37">
        <f t="shared" si="497"/>
        <v>87.647999999999982</v>
      </c>
      <c r="Q5298" s="32">
        <f t="shared" si="493"/>
        <v>-18.039999999999992</v>
      </c>
      <c r="R5298" s="32">
        <f t="shared" si="494"/>
        <v>-32.647999999999982</v>
      </c>
      <c r="S5298" s="26">
        <f t="shared" si="495"/>
        <v>0</v>
      </c>
      <c r="T5298" s="26">
        <f t="shared" si="496"/>
        <v>0</v>
      </c>
    </row>
    <row r="5299" spans="13:20" ht="15" x14ac:dyDescent="0.3">
      <c r="M5299" s="34">
        <v>5293.5</v>
      </c>
      <c r="N5299" s="34">
        <v>22.8</v>
      </c>
      <c r="O5299" s="32">
        <f t="shared" si="492"/>
        <v>73.039999999999992</v>
      </c>
      <c r="P5299" s="37">
        <f t="shared" si="497"/>
        <v>87.647999999999982</v>
      </c>
      <c r="Q5299" s="32">
        <f t="shared" si="493"/>
        <v>-18.039999999999992</v>
      </c>
      <c r="R5299" s="32">
        <f t="shared" si="494"/>
        <v>-32.647999999999982</v>
      </c>
      <c r="S5299" s="26">
        <f t="shared" si="495"/>
        <v>0</v>
      </c>
      <c r="T5299" s="26">
        <f t="shared" si="496"/>
        <v>0</v>
      </c>
    </row>
    <row r="5300" spans="13:20" ht="15" x14ac:dyDescent="0.3">
      <c r="M5300" s="34">
        <v>5294.5</v>
      </c>
      <c r="N5300" s="34">
        <v>22.8</v>
      </c>
      <c r="O5300" s="32">
        <f t="shared" si="492"/>
        <v>73.039999999999992</v>
      </c>
      <c r="P5300" s="37">
        <f t="shared" si="497"/>
        <v>87.647999999999982</v>
      </c>
      <c r="Q5300" s="32">
        <f t="shared" si="493"/>
        <v>-18.039999999999992</v>
      </c>
      <c r="R5300" s="32">
        <f t="shared" si="494"/>
        <v>-32.647999999999982</v>
      </c>
      <c r="S5300" s="26">
        <f t="shared" si="495"/>
        <v>0</v>
      </c>
      <c r="T5300" s="26">
        <f t="shared" si="496"/>
        <v>0</v>
      </c>
    </row>
    <row r="5301" spans="13:20" ht="15" x14ac:dyDescent="0.3">
      <c r="M5301" s="34">
        <v>5295.5</v>
      </c>
      <c r="N5301" s="34">
        <v>22.8</v>
      </c>
      <c r="O5301" s="32">
        <f t="shared" si="492"/>
        <v>73.039999999999992</v>
      </c>
      <c r="P5301" s="37">
        <f t="shared" si="497"/>
        <v>87.647999999999982</v>
      </c>
      <c r="Q5301" s="32">
        <f t="shared" si="493"/>
        <v>-18.039999999999992</v>
      </c>
      <c r="R5301" s="32">
        <f t="shared" si="494"/>
        <v>-32.647999999999982</v>
      </c>
      <c r="S5301" s="26">
        <f t="shared" si="495"/>
        <v>0</v>
      </c>
      <c r="T5301" s="26">
        <f t="shared" si="496"/>
        <v>0</v>
      </c>
    </row>
    <row r="5302" spans="13:20" ht="15" x14ac:dyDescent="0.3">
      <c r="M5302" s="34">
        <v>5296.5</v>
      </c>
      <c r="N5302" s="34">
        <v>21.7</v>
      </c>
      <c r="O5302" s="32">
        <f t="shared" si="492"/>
        <v>71.06</v>
      </c>
      <c r="P5302" s="37">
        <f t="shared" si="497"/>
        <v>85.272000000000006</v>
      </c>
      <c r="Q5302" s="32">
        <f t="shared" si="493"/>
        <v>-16.060000000000002</v>
      </c>
      <c r="R5302" s="32">
        <f t="shared" si="494"/>
        <v>-30.272000000000006</v>
      </c>
      <c r="S5302" s="26">
        <f t="shared" si="495"/>
        <v>0</v>
      </c>
      <c r="T5302" s="26">
        <f t="shared" si="496"/>
        <v>0</v>
      </c>
    </row>
    <row r="5303" spans="13:20" ht="15" x14ac:dyDescent="0.3">
      <c r="M5303" s="34">
        <v>5297.5</v>
      </c>
      <c r="N5303" s="34">
        <v>20</v>
      </c>
      <c r="O5303" s="32">
        <f t="shared" si="492"/>
        <v>68</v>
      </c>
      <c r="P5303" s="37">
        <f t="shared" si="497"/>
        <v>81.599999999999994</v>
      </c>
      <c r="Q5303" s="32">
        <f t="shared" si="493"/>
        <v>-13</v>
      </c>
      <c r="R5303" s="32">
        <f t="shared" si="494"/>
        <v>-26.599999999999994</v>
      </c>
      <c r="S5303" s="26">
        <f t="shared" si="495"/>
        <v>0</v>
      </c>
      <c r="T5303" s="26">
        <f t="shared" si="496"/>
        <v>0</v>
      </c>
    </row>
    <row r="5304" spans="13:20" ht="15" x14ac:dyDescent="0.3">
      <c r="M5304" s="34">
        <v>5298.5</v>
      </c>
      <c r="N5304" s="34">
        <v>18.3</v>
      </c>
      <c r="O5304" s="32">
        <f t="shared" si="492"/>
        <v>64.94</v>
      </c>
      <c r="P5304" s="37">
        <f t="shared" si="497"/>
        <v>77.927999999999997</v>
      </c>
      <c r="Q5304" s="32">
        <f t="shared" si="493"/>
        <v>-9.9399999999999977</v>
      </c>
      <c r="R5304" s="32">
        <f t="shared" si="494"/>
        <v>-22.927999999999997</v>
      </c>
      <c r="S5304" s="26">
        <f t="shared" si="495"/>
        <v>0</v>
      </c>
      <c r="T5304" s="26">
        <f t="shared" si="496"/>
        <v>0</v>
      </c>
    </row>
    <row r="5305" spans="13:20" ht="15" x14ac:dyDescent="0.3">
      <c r="M5305" s="34">
        <v>5299.5</v>
      </c>
      <c r="N5305" s="34">
        <v>18.899999999999999</v>
      </c>
      <c r="O5305" s="32">
        <f t="shared" si="492"/>
        <v>66.02</v>
      </c>
      <c r="P5305" s="37">
        <f t="shared" si="497"/>
        <v>79.22399999999999</v>
      </c>
      <c r="Q5305" s="32">
        <f t="shared" si="493"/>
        <v>-11.019999999999996</v>
      </c>
      <c r="R5305" s="32">
        <f t="shared" si="494"/>
        <v>-24.22399999999999</v>
      </c>
      <c r="S5305" s="26">
        <f t="shared" si="495"/>
        <v>0</v>
      </c>
      <c r="T5305" s="26">
        <f t="shared" si="496"/>
        <v>0</v>
      </c>
    </row>
    <row r="5306" spans="13:20" ht="15" x14ac:dyDescent="0.3">
      <c r="M5306" s="34">
        <v>5300.5</v>
      </c>
      <c r="N5306" s="34">
        <v>18.3</v>
      </c>
      <c r="O5306" s="32">
        <f t="shared" si="492"/>
        <v>64.94</v>
      </c>
      <c r="P5306" s="37">
        <f t="shared" si="497"/>
        <v>77.927999999999997</v>
      </c>
      <c r="Q5306" s="32">
        <f t="shared" si="493"/>
        <v>-9.9399999999999977</v>
      </c>
      <c r="R5306" s="32">
        <f t="shared" si="494"/>
        <v>-22.927999999999997</v>
      </c>
      <c r="S5306" s="26">
        <f t="shared" si="495"/>
        <v>0</v>
      </c>
      <c r="T5306" s="26">
        <f t="shared" si="496"/>
        <v>0</v>
      </c>
    </row>
    <row r="5307" spans="13:20" ht="15" x14ac:dyDescent="0.3">
      <c r="M5307" s="34">
        <v>5301.5</v>
      </c>
      <c r="N5307" s="34">
        <v>18.3</v>
      </c>
      <c r="O5307" s="32">
        <f t="shared" si="492"/>
        <v>64.94</v>
      </c>
      <c r="P5307" s="37">
        <f t="shared" si="497"/>
        <v>77.927999999999997</v>
      </c>
      <c r="Q5307" s="32">
        <f t="shared" si="493"/>
        <v>-9.9399999999999977</v>
      </c>
      <c r="R5307" s="32">
        <f t="shared" si="494"/>
        <v>-22.927999999999997</v>
      </c>
      <c r="S5307" s="26">
        <f t="shared" si="495"/>
        <v>0</v>
      </c>
      <c r="T5307" s="26">
        <f t="shared" si="496"/>
        <v>0</v>
      </c>
    </row>
    <row r="5308" spans="13:20" ht="15" x14ac:dyDescent="0.3">
      <c r="M5308" s="34">
        <v>5302.5</v>
      </c>
      <c r="N5308" s="34">
        <v>18.3</v>
      </c>
      <c r="O5308" s="32">
        <f t="shared" si="492"/>
        <v>64.94</v>
      </c>
      <c r="P5308" s="37">
        <f t="shared" si="497"/>
        <v>77.927999999999997</v>
      </c>
      <c r="Q5308" s="32">
        <f t="shared" si="493"/>
        <v>-9.9399999999999977</v>
      </c>
      <c r="R5308" s="32">
        <f t="shared" si="494"/>
        <v>-22.927999999999997</v>
      </c>
      <c r="S5308" s="26">
        <f t="shared" si="495"/>
        <v>0</v>
      </c>
      <c r="T5308" s="26">
        <f t="shared" si="496"/>
        <v>0</v>
      </c>
    </row>
    <row r="5309" spans="13:20" ht="15" x14ac:dyDescent="0.3">
      <c r="M5309" s="34">
        <v>5303.5</v>
      </c>
      <c r="N5309" s="34">
        <v>17.8</v>
      </c>
      <c r="O5309" s="32">
        <f t="shared" si="492"/>
        <v>64.039999999999992</v>
      </c>
      <c r="P5309" s="37">
        <f t="shared" si="497"/>
        <v>76.847999999999985</v>
      </c>
      <c r="Q5309" s="32">
        <f t="shared" si="493"/>
        <v>-9.039999999999992</v>
      </c>
      <c r="R5309" s="32">
        <f t="shared" si="494"/>
        <v>-21.847999999999985</v>
      </c>
      <c r="S5309" s="26">
        <f t="shared" si="495"/>
        <v>0</v>
      </c>
      <c r="T5309" s="26">
        <f t="shared" si="496"/>
        <v>0</v>
      </c>
    </row>
    <row r="5310" spans="13:20" ht="15" x14ac:dyDescent="0.3">
      <c r="M5310" s="34">
        <v>5304.5</v>
      </c>
      <c r="N5310" s="34">
        <v>17.2</v>
      </c>
      <c r="O5310" s="32">
        <f t="shared" si="492"/>
        <v>62.96</v>
      </c>
      <c r="P5310" s="37">
        <f t="shared" si="497"/>
        <v>75.551999999999992</v>
      </c>
      <c r="Q5310" s="32">
        <f t="shared" si="493"/>
        <v>-7.9600000000000009</v>
      </c>
      <c r="R5310" s="32">
        <f t="shared" si="494"/>
        <v>-20.551999999999992</v>
      </c>
      <c r="S5310" s="26">
        <f t="shared" si="495"/>
        <v>0</v>
      </c>
      <c r="T5310" s="26">
        <f t="shared" si="496"/>
        <v>0</v>
      </c>
    </row>
    <row r="5311" spans="13:20" ht="15" x14ac:dyDescent="0.3">
      <c r="M5311" s="34">
        <v>5305.5</v>
      </c>
      <c r="N5311" s="34">
        <v>16.100000000000001</v>
      </c>
      <c r="O5311" s="32">
        <f t="shared" si="492"/>
        <v>60.980000000000004</v>
      </c>
      <c r="P5311" s="37">
        <f t="shared" si="497"/>
        <v>73.176000000000002</v>
      </c>
      <c r="Q5311" s="32">
        <f t="shared" si="493"/>
        <v>-5.980000000000004</v>
      </c>
      <c r="R5311" s="32">
        <f t="shared" si="494"/>
        <v>-18.176000000000002</v>
      </c>
      <c r="S5311" s="26">
        <f t="shared" si="495"/>
        <v>0</v>
      </c>
      <c r="T5311" s="26">
        <f t="shared" si="496"/>
        <v>0</v>
      </c>
    </row>
    <row r="5312" spans="13:20" ht="15" x14ac:dyDescent="0.3">
      <c r="M5312" s="34">
        <v>5306.5</v>
      </c>
      <c r="N5312" s="34">
        <v>15.6</v>
      </c>
      <c r="O5312" s="32">
        <f t="shared" si="492"/>
        <v>60.08</v>
      </c>
      <c r="P5312" s="37">
        <f t="shared" si="497"/>
        <v>72.095999999999989</v>
      </c>
      <c r="Q5312" s="32">
        <f t="shared" si="493"/>
        <v>-5.0799999999999983</v>
      </c>
      <c r="R5312" s="32">
        <f t="shared" si="494"/>
        <v>-17.095999999999989</v>
      </c>
      <c r="S5312" s="26">
        <f t="shared" si="495"/>
        <v>0</v>
      </c>
      <c r="T5312" s="26">
        <f t="shared" si="496"/>
        <v>0</v>
      </c>
    </row>
    <row r="5313" spans="13:20" ht="15" x14ac:dyDescent="0.3">
      <c r="M5313" s="34">
        <v>5307.5</v>
      </c>
      <c r="N5313" s="34">
        <v>16.100000000000001</v>
      </c>
      <c r="O5313" s="32">
        <f t="shared" si="492"/>
        <v>60.980000000000004</v>
      </c>
      <c r="P5313" s="37">
        <f t="shared" si="497"/>
        <v>73.176000000000002</v>
      </c>
      <c r="Q5313" s="32">
        <f t="shared" si="493"/>
        <v>-5.980000000000004</v>
      </c>
      <c r="R5313" s="32">
        <f t="shared" si="494"/>
        <v>-18.176000000000002</v>
      </c>
      <c r="S5313" s="26">
        <f t="shared" si="495"/>
        <v>0</v>
      </c>
      <c r="T5313" s="26">
        <f t="shared" si="496"/>
        <v>0</v>
      </c>
    </row>
    <row r="5314" spans="13:20" ht="15" x14ac:dyDescent="0.3">
      <c r="M5314" s="34">
        <v>5308.5</v>
      </c>
      <c r="N5314" s="34">
        <v>16.100000000000001</v>
      </c>
      <c r="O5314" s="32">
        <f t="shared" si="492"/>
        <v>60.980000000000004</v>
      </c>
      <c r="P5314" s="37">
        <f t="shared" si="497"/>
        <v>73.176000000000002</v>
      </c>
      <c r="Q5314" s="32">
        <f t="shared" si="493"/>
        <v>-5.980000000000004</v>
      </c>
      <c r="R5314" s="32">
        <f t="shared" si="494"/>
        <v>-18.176000000000002</v>
      </c>
      <c r="S5314" s="26">
        <f t="shared" si="495"/>
        <v>0</v>
      </c>
      <c r="T5314" s="26">
        <f t="shared" si="496"/>
        <v>0</v>
      </c>
    </row>
    <row r="5315" spans="13:20" ht="15" x14ac:dyDescent="0.3">
      <c r="M5315" s="34">
        <v>5309.5</v>
      </c>
      <c r="N5315" s="34">
        <v>17.2</v>
      </c>
      <c r="O5315" s="32">
        <f t="shared" si="492"/>
        <v>62.96</v>
      </c>
      <c r="P5315" s="37">
        <f t="shared" si="497"/>
        <v>75.551999999999992</v>
      </c>
      <c r="Q5315" s="32">
        <f t="shared" si="493"/>
        <v>-7.9600000000000009</v>
      </c>
      <c r="R5315" s="32">
        <f t="shared" si="494"/>
        <v>-20.551999999999992</v>
      </c>
      <c r="S5315" s="26">
        <f t="shared" si="495"/>
        <v>0</v>
      </c>
      <c r="T5315" s="26">
        <f t="shared" si="496"/>
        <v>0</v>
      </c>
    </row>
    <row r="5316" spans="13:20" ht="15" x14ac:dyDescent="0.3">
      <c r="M5316" s="34">
        <v>5310.5</v>
      </c>
      <c r="N5316" s="34">
        <v>18.899999999999999</v>
      </c>
      <c r="O5316" s="32">
        <f t="shared" si="492"/>
        <v>66.02</v>
      </c>
      <c r="P5316" s="37">
        <f t="shared" si="497"/>
        <v>79.22399999999999</v>
      </c>
      <c r="Q5316" s="32">
        <f t="shared" si="493"/>
        <v>-11.019999999999996</v>
      </c>
      <c r="R5316" s="32">
        <f t="shared" si="494"/>
        <v>-24.22399999999999</v>
      </c>
      <c r="S5316" s="26">
        <f t="shared" si="495"/>
        <v>0</v>
      </c>
      <c r="T5316" s="26">
        <f t="shared" si="496"/>
        <v>0</v>
      </c>
    </row>
    <row r="5317" spans="13:20" ht="15" x14ac:dyDescent="0.3">
      <c r="M5317" s="34">
        <v>5311.5</v>
      </c>
      <c r="N5317" s="34">
        <v>21.7</v>
      </c>
      <c r="O5317" s="32">
        <f t="shared" si="492"/>
        <v>71.06</v>
      </c>
      <c r="P5317" s="37">
        <f t="shared" si="497"/>
        <v>85.272000000000006</v>
      </c>
      <c r="Q5317" s="32">
        <f t="shared" si="493"/>
        <v>-16.060000000000002</v>
      </c>
      <c r="R5317" s="32">
        <f t="shared" si="494"/>
        <v>-30.272000000000006</v>
      </c>
      <c r="S5317" s="26">
        <f t="shared" si="495"/>
        <v>0</v>
      </c>
      <c r="T5317" s="26">
        <f t="shared" si="496"/>
        <v>0</v>
      </c>
    </row>
    <row r="5318" spans="13:20" ht="15" x14ac:dyDescent="0.3">
      <c r="M5318" s="34">
        <v>5312.5</v>
      </c>
      <c r="N5318" s="34">
        <v>22.8</v>
      </c>
      <c r="O5318" s="32">
        <f t="shared" ref="O5318:O5381" si="498">CONVERT(N5318,"C","F")</f>
        <v>73.039999999999992</v>
      </c>
      <c r="P5318" s="37">
        <f t="shared" si="497"/>
        <v>87.647999999999982</v>
      </c>
      <c r="Q5318" s="32">
        <f t="shared" ref="Q5318:Q5381" si="499">$L$3-O5318</f>
        <v>-18.039999999999992</v>
      </c>
      <c r="R5318" s="32">
        <f t="shared" ref="R5318:R5381" si="500">$L$3-P5318</f>
        <v>-32.647999999999982</v>
      </c>
      <c r="S5318" s="26">
        <f t="shared" ref="S5318:S5381" si="501">IF(O5318&lt;=$L$3, 1, 0)</f>
        <v>0</v>
      </c>
      <c r="T5318" s="26">
        <f t="shared" ref="T5318:T5381" si="502">IF(P5318&lt;=$L$3, 1, 0)</f>
        <v>0</v>
      </c>
    </row>
    <row r="5319" spans="13:20" ht="15" x14ac:dyDescent="0.3">
      <c r="M5319" s="34">
        <v>5313.5</v>
      </c>
      <c r="N5319" s="34">
        <v>22.8</v>
      </c>
      <c r="O5319" s="32">
        <f t="shared" si="498"/>
        <v>73.039999999999992</v>
      </c>
      <c r="P5319" s="37">
        <f t="shared" ref="P5319:P5382" si="503">O5319*1.2</f>
        <v>87.647999999999982</v>
      </c>
      <c r="Q5319" s="32">
        <f t="shared" si="499"/>
        <v>-18.039999999999992</v>
      </c>
      <c r="R5319" s="32">
        <f t="shared" si="500"/>
        <v>-32.647999999999982</v>
      </c>
      <c r="S5319" s="26">
        <f t="shared" si="501"/>
        <v>0</v>
      </c>
      <c r="T5319" s="26">
        <f t="shared" si="502"/>
        <v>0</v>
      </c>
    </row>
    <row r="5320" spans="13:20" ht="15" x14ac:dyDescent="0.3">
      <c r="M5320" s="34">
        <v>5314.5</v>
      </c>
      <c r="N5320" s="34">
        <v>23.3</v>
      </c>
      <c r="O5320" s="32">
        <f t="shared" si="498"/>
        <v>73.94</v>
      </c>
      <c r="P5320" s="37">
        <f t="shared" si="503"/>
        <v>88.727999999999994</v>
      </c>
      <c r="Q5320" s="32">
        <f t="shared" si="499"/>
        <v>-18.939999999999998</v>
      </c>
      <c r="R5320" s="32">
        <f t="shared" si="500"/>
        <v>-33.727999999999994</v>
      </c>
      <c r="S5320" s="26">
        <f t="shared" si="501"/>
        <v>0</v>
      </c>
      <c r="T5320" s="26">
        <f t="shared" si="502"/>
        <v>0</v>
      </c>
    </row>
    <row r="5321" spans="13:20" ht="15" x14ac:dyDescent="0.3">
      <c r="M5321" s="34">
        <v>5315.5</v>
      </c>
      <c r="N5321" s="34">
        <v>23.9</v>
      </c>
      <c r="O5321" s="32">
        <f t="shared" si="498"/>
        <v>75.02</v>
      </c>
      <c r="P5321" s="37">
        <f t="shared" si="503"/>
        <v>90.023999999999987</v>
      </c>
      <c r="Q5321" s="32">
        <f t="shared" si="499"/>
        <v>-20.019999999999996</v>
      </c>
      <c r="R5321" s="32">
        <f t="shared" si="500"/>
        <v>-35.023999999999987</v>
      </c>
      <c r="S5321" s="26">
        <f t="shared" si="501"/>
        <v>0</v>
      </c>
      <c r="T5321" s="26">
        <f t="shared" si="502"/>
        <v>0</v>
      </c>
    </row>
    <row r="5322" spans="13:20" ht="15" x14ac:dyDescent="0.3">
      <c r="M5322" s="34">
        <v>5316.5</v>
      </c>
      <c r="N5322" s="34">
        <v>23.3</v>
      </c>
      <c r="O5322" s="32">
        <f t="shared" si="498"/>
        <v>73.94</v>
      </c>
      <c r="P5322" s="37">
        <f t="shared" si="503"/>
        <v>88.727999999999994</v>
      </c>
      <c r="Q5322" s="32">
        <f t="shared" si="499"/>
        <v>-18.939999999999998</v>
      </c>
      <c r="R5322" s="32">
        <f t="shared" si="500"/>
        <v>-33.727999999999994</v>
      </c>
      <c r="S5322" s="26">
        <f t="shared" si="501"/>
        <v>0</v>
      </c>
      <c r="T5322" s="26">
        <f t="shared" si="502"/>
        <v>0</v>
      </c>
    </row>
    <row r="5323" spans="13:20" ht="15" x14ac:dyDescent="0.3">
      <c r="M5323" s="34">
        <v>5317.5</v>
      </c>
      <c r="N5323" s="34">
        <v>23.3</v>
      </c>
      <c r="O5323" s="32">
        <f t="shared" si="498"/>
        <v>73.94</v>
      </c>
      <c r="P5323" s="37">
        <f t="shared" si="503"/>
        <v>88.727999999999994</v>
      </c>
      <c r="Q5323" s="32">
        <f t="shared" si="499"/>
        <v>-18.939999999999998</v>
      </c>
      <c r="R5323" s="32">
        <f t="shared" si="500"/>
        <v>-33.727999999999994</v>
      </c>
      <c r="S5323" s="26">
        <f t="shared" si="501"/>
        <v>0</v>
      </c>
      <c r="T5323" s="26">
        <f t="shared" si="502"/>
        <v>0</v>
      </c>
    </row>
    <row r="5324" spans="13:20" ht="15" x14ac:dyDescent="0.3">
      <c r="M5324" s="34">
        <v>5318.5</v>
      </c>
      <c r="N5324" s="34">
        <v>23.3</v>
      </c>
      <c r="O5324" s="32">
        <f t="shared" si="498"/>
        <v>73.94</v>
      </c>
      <c r="P5324" s="37">
        <f t="shared" si="503"/>
        <v>88.727999999999994</v>
      </c>
      <c r="Q5324" s="32">
        <f t="shared" si="499"/>
        <v>-18.939999999999998</v>
      </c>
      <c r="R5324" s="32">
        <f t="shared" si="500"/>
        <v>-33.727999999999994</v>
      </c>
      <c r="S5324" s="26">
        <f t="shared" si="501"/>
        <v>0</v>
      </c>
      <c r="T5324" s="26">
        <f t="shared" si="502"/>
        <v>0</v>
      </c>
    </row>
    <row r="5325" spans="13:20" ht="15" x14ac:dyDescent="0.3">
      <c r="M5325" s="34">
        <v>5319.5</v>
      </c>
      <c r="N5325" s="34">
        <v>22.8</v>
      </c>
      <c r="O5325" s="32">
        <f t="shared" si="498"/>
        <v>73.039999999999992</v>
      </c>
      <c r="P5325" s="37">
        <f t="shared" si="503"/>
        <v>87.647999999999982</v>
      </c>
      <c r="Q5325" s="32">
        <f t="shared" si="499"/>
        <v>-18.039999999999992</v>
      </c>
      <c r="R5325" s="32">
        <f t="shared" si="500"/>
        <v>-32.647999999999982</v>
      </c>
      <c r="S5325" s="26">
        <f t="shared" si="501"/>
        <v>0</v>
      </c>
      <c r="T5325" s="26">
        <f t="shared" si="502"/>
        <v>0</v>
      </c>
    </row>
    <row r="5326" spans="13:20" ht="15" x14ac:dyDescent="0.3">
      <c r="M5326" s="34">
        <v>5320.5</v>
      </c>
      <c r="N5326" s="34">
        <v>21.7</v>
      </c>
      <c r="O5326" s="32">
        <f t="shared" si="498"/>
        <v>71.06</v>
      </c>
      <c r="P5326" s="37">
        <f t="shared" si="503"/>
        <v>85.272000000000006</v>
      </c>
      <c r="Q5326" s="32">
        <f t="shared" si="499"/>
        <v>-16.060000000000002</v>
      </c>
      <c r="R5326" s="32">
        <f t="shared" si="500"/>
        <v>-30.272000000000006</v>
      </c>
      <c r="S5326" s="26">
        <f t="shared" si="501"/>
        <v>0</v>
      </c>
      <c r="T5326" s="26">
        <f t="shared" si="502"/>
        <v>0</v>
      </c>
    </row>
    <row r="5327" spans="13:20" ht="15" x14ac:dyDescent="0.3">
      <c r="M5327" s="34">
        <v>5321.5</v>
      </c>
      <c r="N5327" s="34">
        <v>22.2</v>
      </c>
      <c r="O5327" s="32">
        <f t="shared" si="498"/>
        <v>71.960000000000008</v>
      </c>
      <c r="P5327" s="37">
        <f t="shared" si="503"/>
        <v>86.352000000000004</v>
      </c>
      <c r="Q5327" s="32">
        <f t="shared" si="499"/>
        <v>-16.960000000000008</v>
      </c>
      <c r="R5327" s="32">
        <f t="shared" si="500"/>
        <v>-31.352000000000004</v>
      </c>
      <c r="S5327" s="26">
        <f t="shared" si="501"/>
        <v>0</v>
      </c>
      <c r="T5327" s="26">
        <f t="shared" si="502"/>
        <v>0</v>
      </c>
    </row>
    <row r="5328" spans="13:20" ht="15" x14ac:dyDescent="0.3">
      <c r="M5328" s="34">
        <v>5322.5</v>
      </c>
      <c r="N5328" s="34">
        <v>21.1</v>
      </c>
      <c r="O5328" s="32">
        <f t="shared" si="498"/>
        <v>69.98</v>
      </c>
      <c r="P5328" s="37">
        <f t="shared" si="503"/>
        <v>83.975999999999999</v>
      </c>
      <c r="Q5328" s="32">
        <f t="shared" si="499"/>
        <v>-14.980000000000004</v>
      </c>
      <c r="R5328" s="32">
        <f t="shared" si="500"/>
        <v>-28.975999999999999</v>
      </c>
      <c r="S5328" s="26">
        <f t="shared" si="501"/>
        <v>0</v>
      </c>
      <c r="T5328" s="26">
        <f t="shared" si="502"/>
        <v>0</v>
      </c>
    </row>
    <row r="5329" spans="13:20" ht="15" x14ac:dyDescent="0.3">
      <c r="M5329" s="34">
        <v>5323.5</v>
      </c>
      <c r="N5329" s="34">
        <v>21.1</v>
      </c>
      <c r="O5329" s="32">
        <f t="shared" si="498"/>
        <v>69.98</v>
      </c>
      <c r="P5329" s="37">
        <f t="shared" si="503"/>
        <v>83.975999999999999</v>
      </c>
      <c r="Q5329" s="32">
        <f t="shared" si="499"/>
        <v>-14.980000000000004</v>
      </c>
      <c r="R5329" s="32">
        <f t="shared" si="500"/>
        <v>-28.975999999999999</v>
      </c>
      <c r="S5329" s="26">
        <f t="shared" si="501"/>
        <v>0</v>
      </c>
      <c r="T5329" s="26">
        <f t="shared" si="502"/>
        <v>0</v>
      </c>
    </row>
    <row r="5330" spans="13:20" ht="15" x14ac:dyDescent="0.3">
      <c r="M5330" s="34">
        <v>5324.5</v>
      </c>
      <c r="N5330" s="34">
        <v>21.1</v>
      </c>
      <c r="O5330" s="32">
        <f t="shared" si="498"/>
        <v>69.98</v>
      </c>
      <c r="P5330" s="37">
        <f t="shared" si="503"/>
        <v>83.975999999999999</v>
      </c>
      <c r="Q5330" s="32">
        <f t="shared" si="499"/>
        <v>-14.980000000000004</v>
      </c>
      <c r="R5330" s="32">
        <f t="shared" si="500"/>
        <v>-28.975999999999999</v>
      </c>
      <c r="S5330" s="26">
        <f t="shared" si="501"/>
        <v>0</v>
      </c>
      <c r="T5330" s="26">
        <f t="shared" si="502"/>
        <v>0</v>
      </c>
    </row>
    <row r="5331" spans="13:20" ht="15" x14ac:dyDescent="0.3">
      <c r="M5331" s="34">
        <v>5325.5</v>
      </c>
      <c r="N5331" s="34">
        <v>20</v>
      </c>
      <c r="O5331" s="32">
        <f t="shared" si="498"/>
        <v>68</v>
      </c>
      <c r="P5331" s="37">
        <f t="shared" si="503"/>
        <v>81.599999999999994</v>
      </c>
      <c r="Q5331" s="32">
        <f t="shared" si="499"/>
        <v>-13</v>
      </c>
      <c r="R5331" s="32">
        <f t="shared" si="500"/>
        <v>-26.599999999999994</v>
      </c>
      <c r="S5331" s="26">
        <f t="shared" si="501"/>
        <v>0</v>
      </c>
      <c r="T5331" s="26">
        <f t="shared" si="502"/>
        <v>0</v>
      </c>
    </row>
    <row r="5332" spans="13:20" ht="15" x14ac:dyDescent="0.3">
      <c r="M5332" s="34">
        <v>5326.5</v>
      </c>
      <c r="N5332" s="34">
        <v>20.6</v>
      </c>
      <c r="O5332" s="32">
        <f t="shared" si="498"/>
        <v>69.080000000000013</v>
      </c>
      <c r="P5332" s="37">
        <f t="shared" si="503"/>
        <v>82.896000000000015</v>
      </c>
      <c r="Q5332" s="32">
        <f t="shared" si="499"/>
        <v>-14.080000000000013</v>
      </c>
      <c r="R5332" s="32">
        <f t="shared" si="500"/>
        <v>-27.896000000000015</v>
      </c>
      <c r="S5332" s="26">
        <f t="shared" si="501"/>
        <v>0</v>
      </c>
      <c r="T5332" s="26">
        <f t="shared" si="502"/>
        <v>0</v>
      </c>
    </row>
    <row r="5333" spans="13:20" ht="15" x14ac:dyDescent="0.3">
      <c r="M5333" s="34">
        <v>5327.5</v>
      </c>
      <c r="N5333" s="34">
        <v>20.6</v>
      </c>
      <c r="O5333" s="32">
        <f t="shared" si="498"/>
        <v>69.080000000000013</v>
      </c>
      <c r="P5333" s="37">
        <f t="shared" si="503"/>
        <v>82.896000000000015</v>
      </c>
      <c r="Q5333" s="32">
        <f t="shared" si="499"/>
        <v>-14.080000000000013</v>
      </c>
      <c r="R5333" s="32">
        <f t="shared" si="500"/>
        <v>-27.896000000000015</v>
      </c>
      <c r="S5333" s="26">
        <f t="shared" si="501"/>
        <v>0</v>
      </c>
      <c r="T5333" s="26">
        <f t="shared" si="502"/>
        <v>0</v>
      </c>
    </row>
    <row r="5334" spans="13:20" ht="15" x14ac:dyDescent="0.3">
      <c r="M5334" s="34">
        <v>5328.5</v>
      </c>
      <c r="N5334" s="34">
        <v>20.6</v>
      </c>
      <c r="O5334" s="32">
        <f t="shared" si="498"/>
        <v>69.080000000000013</v>
      </c>
      <c r="P5334" s="37">
        <f t="shared" si="503"/>
        <v>82.896000000000015</v>
      </c>
      <c r="Q5334" s="32">
        <f t="shared" si="499"/>
        <v>-14.080000000000013</v>
      </c>
      <c r="R5334" s="32">
        <f t="shared" si="500"/>
        <v>-27.896000000000015</v>
      </c>
      <c r="S5334" s="26">
        <f t="shared" si="501"/>
        <v>0</v>
      </c>
      <c r="T5334" s="26">
        <f t="shared" si="502"/>
        <v>0</v>
      </c>
    </row>
    <row r="5335" spans="13:20" ht="15" x14ac:dyDescent="0.3">
      <c r="M5335" s="34">
        <v>5329.5</v>
      </c>
      <c r="N5335" s="34">
        <v>20.6</v>
      </c>
      <c r="O5335" s="32">
        <f t="shared" si="498"/>
        <v>69.080000000000013</v>
      </c>
      <c r="P5335" s="37">
        <f t="shared" si="503"/>
        <v>82.896000000000015</v>
      </c>
      <c r="Q5335" s="32">
        <f t="shared" si="499"/>
        <v>-14.080000000000013</v>
      </c>
      <c r="R5335" s="32">
        <f t="shared" si="500"/>
        <v>-27.896000000000015</v>
      </c>
      <c r="S5335" s="26">
        <f t="shared" si="501"/>
        <v>0</v>
      </c>
      <c r="T5335" s="26">
        <f t="shared" si="502"/>
        <v>0</v>
      </c>
    </row>
    <row r="5336" spans="13:20" ht="15" x14ac:dyDescent="0.3">
      <c r="M5336" s="34">
        <v>5330.5</v>
      </c>
      <c r="N5336" s="34">
        <v>18.899999999999999</v>
      </c>
      <c r="O5336" s="32">
        <f t="shared" si="498"/>
        <v>66.02</v>
      </c>
      <c r="P5336" s="37">
        <f t="shared" si="503"/>
        <v>79.22399999999999</v>
      </c>
      <c r="Q5336" s="32">
        <f t="shared" si="499"/>
        <v>-11.019999999999996</v>
      </c>
      <c r="R5336" s="32">
        <f t="shared" si="500"/>
        <v>-24.22399999999999</v>
      </c>
      <c r="S5336" s="26">
        <f t="shared" si="501"/>
        <v>0</v>
      </c>
      <c r="T5336" s="26">
        <f t="shared" si="502"/>
        <v>0</v>
      </c>
    </row>
    <row r="5337" spans="13:20" ht="15" x14ac:dyDescent="0.3">
      <c r="M5337" s="34">
        <v>5331.5</v>
      </c>
      <c r="N5337" s="34">
        <v>18.3</v>
      </c>
      <c r="O5337" s="32">
        <f t="shared" si="498"/>
        <v>64.94</v>
      </c>
      <c r="P5337" s="37">
        <f t="shared" si="503"/>
        <v>77.927999999999997</v>
      </c>
      <c r="Q5337" s="32">
        <f t="shared" si="499"/>
        <v>-9.9399999999999977</v>
      </c>
      <c r="R5337" s="32">
        <f t="shared" si="500"/>
        <v>-22.927999999999997</v>
      </c>
      <c r="S5337" s="26">
        <f t="shared" si="501"/>
        <v>0</v>
      </c>
      <c r="T5337" s="26">
        <f t="shared" si="502"/>
        <v>0</v>
      </c>
    </row>
    <row r="5338" spans="13:20" ht="15" x14ac:dyDescent="0.3">
      <c r="M5338" s="34">
        <v>5332.5</v>
      </c>
      <c r="N5338" s="34">
        <v>18.3</v>
      </c>
      <c r="O5338" s="32">
        <f t="shared" si="498"/>
        <v>64.94</v>
      </c>
      <c r="P5338" s="37">
        <f t="shared" si="503"/>
        <v>77.927999999999997</v>
      </c>
      <c r="Q5338" s="32">
        <f t="shared" si="499"/>
        <v>-9.9399999999999977</v>
      </c>
      <c r="R5338" s="32">
        <f t="shared" si="500"/>
        <v>-22.927999999999997</v>
      </c>
      <c r="S5338" s="26">
        <f t="shared" si="501"/>
        <v>0</v>
      </c>
      <c r="T5338" s="26">
        <f t="shared" si="502"/>
        <v>0</v>
      </c>
    </row>
    <row r="5339" spans="13:20" ht="15" x14ac:dyDescent="0.3">
      <c r="M5339" s="34">
        <v>5333.5</v>
      </c>
      <c r="N5339" s="34">
        <v>18.899999999999999</v>
      </c>
      <c r="O5339" s="32">
        <f t="shared" si="498"/>
        <v>66.02</v>
      </c>
      <c r="P5339" s="37">
        <f t="shared" si="503"/>
        <v>79.22399999999999</v>
      </c>
      <c r="Q5339" s="32">
        <f t="shared" si="499"/>
        <v>-11.019999999999996</v>
      </c>
      <c r="R5339" s="32">
        <f t="shared" si="500"/>
        <v>-24.22399999999999</v>
      </c>
      <c r="S5339" s="26">
        <f t="shared" si="501"/>
        <v>0</v>
      </c>
      <c r="T5339" s="26">
        <f t="shared" si="502"/>
        <v>0</v>
      </c>
    </row>
    <row r="5340" spans="13:20" ht="15" x14ac:dyDescent="0.3">
      <c r="M5340" s="34">
        <v>5334.5</v>
      </c>
      <c r="N5340" s="34">
        <v>18.3</v>
      </c>
      <c r="O5340" s="32">
        <f t="shared" si="498"/>
        <v>64.94</v>
      </c>
      <c r="P5340" s="37">
        <f t="shared" si="503"/>
        <v>77.927999999999997</v>
      </c>
      <c r="Q5340" s="32">
        <f t="shared" si="499"/>
        <v>-9.9399999999999977</v>
      </c>
      <c r="R5340" s="32">
        <f t="shared" si="500"/>
        <v>-22.927999999999997</v>
      </c>
      <c r="S5340" s="26">
        <f t="shared" si="501"/>
        <v>0</v>
      </c>
      <c r="T5340" s="26">
        <f t="shared" si="502"/>
        <v>0</v>
      </c>
    </row>
    <row r="5341" spans="13:20" ht="15" x14ac:dyDescent="0.3">
      <c r="M5341" s="34">
        <v>5335.5</v>
      </c>
      <c r="N5341" s="34">
        <v>17.8</v>
      </c>
      <c r="O5341" s="32">
        <f t="shared" si="498"/>
        <v>64.039999999999992</v>
      </c>
      <c r="P5341" s="37">
        <f t="shared" si="503"/>
        <v>76.847999999999985</v>
      </c>
      <c r="Q5341" s="32">
        <f t="shared" si="499"/>
        <v>-9.039999999999992</v>
      </c>
      <c r="R5341" s="32">
        <f t="shared" si="500"/>
        <v>-21.847999999999985</v>
      </c>
      <c r="S5341" s="26">
        <f t="shared" si="501"/>
        <v>0</v>
      </c>
      <c r="T5341" s="26">
        <f t="shared" si="502"/>
        <v>0</v>
      </c>
    </row>
    <row r="5342" spans="13:20" ht="15" x14ac:dyDescent="0.3">
      <c r="M5342" s="34">
        <v>5336.5</v>
      </c>
      <c r="N5342" s="34">
        <v>17.2</v>
      </c>
      <c r="O5342" s="32">
        <f t="shared" si="498"/>
        <v>62.96</v>
      </c>
      <c r="P5342" s="37">
        <f t="shared" si="503"/>
        <v>75.551999999999992</v>
      </c>
      <c r="Q5342" s="32">
        <f t="shared" si="499"/>
        <v>-7.9600000000000009</v>
      </c>
      <c r="R5342" s="32">
        <f t="shared" si="500"/>
        <v>-20.551999999999992</v>
      </c>
      <c r="S5342" s="26">
        <f t="shared" si="501"/>
        <v>0</v>
      </c>
      <c r="T5342" s="26">
        <f t="shared" si="502"/>
        <v>0</v>
      </c>
    </row>
    <row r="5343" spans="13:20" ht="15" x14ac:dyDescent="0.3">
      <c r="M5343" s="34">
        <v>5337.5</v>
      </c>
      <c r="N5343" s="34">
        <v>17.2</v>
      </c>
      <c r="O5343" s="32">
        <f t="shared" si="498"/>
        <v>62.96</v>
      </c>
      <c r="P5343" s="37">
        <f t="shared" si="503"/>
        <v>75.551999999999992</v>
      </c>
      <c r="Q5343" s="32">
        <f t="shared" si="499"/>
        <v>-7.9600000000000009</v>
      </c>
      <c r="R5343" s="32">
        <f t="shared" si="500"/>
        <v>-20.551999999999992</v>
      </c>
      <c r="S5343" s="26">
        <f t="shared" si="501"/>
        <v>0</v>
      </c>
      <c r="T5343" s="26">
        <f t="shared" si="502"/>
        <v>0</v>
      </c>
    </row>
    <row r="5344" spans="13:20" ht="15" x14ac:dyDescent="0.3">
      <c r="M5344" s="34">
        <v>5338.5</v>
      </c>
      <c r="N5344" s="34">
        <v>17.2</v>
      </c>
      <c r="O5344" s="32">
        <f t="shared" si="498"/>
        <v>62.96</v>
      </c>
      <c r="P5344" s="37">
        <f t="shared" si="503"/>
        <v>75.551999999999992</v>
      </c>
      <c r="Q5344" s="32">
        <f t="shared" si="499"/>
        <v>-7.9600000000000009</v>
      </c>
      <c r="R5344" s="32">
        <f t="shared" si="500"/>
        <v>-20.551999999999992</v>
      </c>
      <c r="S5344" s="26">
        <f t="shared" si="501"/>
        <v>0</v>
      </c>
      <c r="T5344" s="26">
        <f t="shared" si="502"/>
        <v>0</v>
      </c>
    </row>
    <row r="5345" spans="13:20" ht="15" x14ac:dyDescent="0.3">
      <c r="M5345" s="34">
        <v>5339.5</v>
      </c>
      <c r="N5345" s="34">
        <v>16.7</v>
      </c>
      <c r="O5345" s="32">
        <f t="shared" si="498"/>
        <v>62.06</v>
      </c>
      <c r="P5345" s="37">
        <f t="shared" si="503"/>
        <v>74.471999999999994</v>
      </c>
      <c r="Q5345" s="32">
        <f t="shared" si="499"/>
        <v>-7.0600000000000023</v>
      </c>
      <c r="R5345" s="32">
        <f t="shared" si="500"/>
        <v>-19.471999999999994</v>
      </c>
      <c r="S5345" s="26">
        <f t="shared" si="501"/>
        <v>0</v>
      </c>
      <c r="T5345" s="26">
        <f t="shared" si="502"/>
        <v>0</v>
      </c>
    </row>
    <row r="5346" spans="13:20" ht="15" x14ac:dyDescent="0.3">
      <c r="M5346" s="34">
        <v>5340.5</v>
      </c>
      <c r="N5346" s="34">
        <v>16.100000000000001</v>
      </c>
      <c r="O5346" s="32">
        <f t="shared" si="498"/>
        <v>60.980000000000004</v>
      </c>
      <c r="P5346" s="37">
        <f t="shared" si="503"/>
        <v>73.176000000000002</v>
      </c>
      <c r="Q5346" s="32">
        <f t="shared" si="499"/>
        <v>-5.980000000000004</v>
      </c>
      <c r="R5346" s="32">
        <f t="shared" si="500"/>
        <v>-18.176000000000002</v>
      </c>
      <c r="S5346" s="26">
        <f t="shared" si="501"/>
        <v>0</v>
      </c>
      <c r="T5346" s="26">
        <f t="shared" si="502"/>
        <v>0</v>
      </c>
    </row>
    <row r="5347" spans="13:20" ht="15" x14ac:dyDescent="0.3">
      <c r="M5347" s="34">
        <v>5341.5</v>
      </c>
      <c r="N5347" s="34">
        <v>16.100000000000001</v>
      </c>
      <c r="O5347" s="32">
        <f t="shared" si="498"/>
        <v>60.980000000000004</v>
      </c>
      <c r="P5347" s="37">
        <f t="shared" si="503"/>
        <v>73.176000000000002</v>
      </c>
      <c r="Q5347" s="32">
        <f t="shared" si="499"/>
        <v>-5.980000000000004</v>
      </c>
      <c r="R5347" s="32">
        <f t="shared" si="500"/>
        <v>-18.176000000000002</v>
      </c>
      <c r="S5347" s="26">
        <f t="shared" si="501"/>
        <v>0</v>
      </c>
      <c r="T5347" s="26">
        <f t="shared" si="502"/>
        <v>0</v>
      </c>
    </row>
    <row r="5348" spans="13:20" ht="15" x14ac:dyDescent="0.3">
      <c r="M5348" s="34">
        <v>5342.5</v>
      </c>
      <c r="N5348" s="34">
        <v>16.100000000000001</v>
      </c>
      <c r="O5348" s="32">
        <f t="shared" si="498"/>
        <v>60.980000000000004</v>
      </c>
      <c r="P5348" s="37">
        <f t="shared" si="503"/>
        <v>73.176000000000002</v>
      </c>
      <c r="Q5348" s="32">
        <f t="shared" si="499"/>
        <v>-5.980000000000004</v>
      </c>
      <c r="R5348" s="32">
        <f t="shared" si="500"/>
        <v>-18.176000000000002</v>
      </c>
      <c r="S5348" s="26">
        <f t="shared" si="501"/>
        <v>0</v>
      </c>
      <c r="T5348" s="26">
        <f t="shared" si="502"/>
        <v>0</v>
      </c>
    </row>
    <row r="5349" spans="13:20" ht="15" x14ac:dyDescent="0.3">
      <c r="M5349" s="34">
        <v>5343.5</v>
      </c>
      <c r="N5349" s="34">
        <v>16.100000000000001</v>
      </c>
      <c r="O5349" s="32">
        <f t="shared" si="498"/>
        <v>60.980000000000004</v>
      </c>
      <c r="P5349" s="37">
        <f t="shared" si="503"/>
        <v>73.176000000000002</v>
      </c>
      <c r="Q5349" s="32">
        <f t="shared" si="499"/>
        <v>-5.980000000000004</v>
      </c>
      <c r="R5349" s="32">
        <f t="shared" si="500"/>
        <v>-18.176000000000002</v>
      </c>
      <c r="S5349" s="26">
        <f t="shared" si="501"/>
        <v>0</v>
      </c>
      <c r="T5349" s="26">
        <f t="shared" si="502"/>
        <v>0</v>
      </c>
    </row>
    <row r="5350" spans="13:20" ht="15" x14ac:dyDescent="0.3">
      <c r="M5350" s="34">
        <v>5344.5</v>
      </c>
      <c r="N5350" s="34">
        <v>15.6</v>
      </c>
      <c r="O5350" s="32">
        <f t="shared" si="498"/>
        <v>60.08</v>
      </c>
      <c r="P5350" s="37">
        <f t="shared" si="503"/>
        <v>72.095999999999989</v>
      </c>
      <c r="Q5350" s="32">
        <f t="shared" si="499"/>
        <v>-5.0799999999999983</v>
      </c>
      <c r="R5350" s="32">
        <f t="shared" si="500"/>
        <v>-17.095999999999989</v>
      </c>
      <c r="S5350" s="26">
        <f t="shared" si="501"/>
        <v>0</v>
      </c>
      <c r="T5350" s="26">
        <f t="shared" si="502"/>
        <v>0</v>
      </c>
    </row>
    <row r="5351" spans="13:20" ht="15" x14ac:dyDescent="0.3">
      <c r="M5351" s="34">
        <v>5345.5</v>
      </c>
      <c r="N5351" s="34">
        <v>15.6</v>
      </c>
      <c r="O5351" s="32">
        <f t="shared" si="498"/>
        <v>60.08</v>
      </c>
      <c r="P5351" s="37">
        <f t="shared" si="503"/>
        <v>72.095999999999989</v>
      </c>
      <c r="Q5351" s="32">
        <f t="shared" si="499"/>
        <v>-5.0799999999999983</v>
      </c>
      <c r="R5351" s="32">
        <f t="shared" si="500"/>
        <v>-17.095999999999989</v>
      </c>
      <c r="S5351" s="26">
        <f t="shared" si="501"/>
        <v>0</v>
      </c>
      <c r="T5351" s="26">
        <f t="shared" si="502"/>
        <v>0</v>
      </c>
    </row>
    <row r="5352" spans="13:20" ht="15" x14ac:dyDescent="0.3">
      <c r="M5352" s="34">
        <v>5346.5</v>
      </c>
      <c r="N5352" s="34">
        <v>16.100000000000001</v>
      </c>
      <c r="O5352" s="32">
        <f t="shared" si="498"/>
        <v>60.980000000000004</v>
      </c>
      <c r="P5352" s="37">
        <f t="shared" si="503"/>
        <v>73.176000000000002</v>
      </c>
      <c r="Q5352" s="32">
        <f t="shared" si="499"/>
        <v>-5.980000000000004</v>
      </c>
      <c r="R5352" s="32">
        <f t="shared" si="500"/>
        <v>-18.176000000000002</v>
      </c>
      <c r="S5352" s="26">
        <f t="shared" si="501"/>
        <v>0</v>
      </c>
      <c r="T5352" s="26">
        <f t="shared" si="502"/>
        <v>0</v>
      </c>
    </row>
    <row r="5353" spans="13:20" ht="15" x14ac:dyDescent="0.3">
      <c r="M5353" s="34">
        <v>5347.5</v>
      </c>
      <c r="N5353" s="34">
        <v>16.7</v>
      </c>
      <c r="O5353" s="32">
        <f t="shared" si="498"/>
        <v>62.06</v>
      </c>
      <c r="P5353" s="37">
        <f t="shared" si="503"/>
        <v>74.471999999999994</v>
      </c>
      <c r="Q5353" s="32">
        <f t="shared" si="499"/>
        <v>-7.0600000000000023</v>
      </c>
      <c r="R5353" s="32">
        <f t="shared" si="500"/>
        <v>-19.471999999999994</v>
      </c>
      <c r="S5353" s="26">
        <f t="shared" si="501"/>
        <v>0</v>
      </c>
      <c r="T5353" s="26">
        <f t="shared" si="502"/>
        <v>0</v>
      </c>
    </row>
    <row r="5354" spans="13:20" ht="15" x14ac:dyDescent="0.3">
      <c r="M5354" s="34">
        <v>5348.5</v>
      </c>
      <c r="N5354" s="34">
        <v>16.7</v>
      </c>
      <c r="O5354" s="32">
        <f t="shared" si="498"/>
        <v>62.06</v>
      </c>
      <c r="P5354" s="37">
        <f t="shared" si="503"/>
        <v>74.471999999999994</v>
      </c>
      <c r="Q5354" s="32">
        <f t="shared" si="499"/>
        <v>-7.0600000000000023</v>
      </c>
      <c r="R5354" s="32">
        <f t="shared" si="500"/>
        <v>-19.471999999999994</v>
      </c>
      <c r="S5354" s="26">
        <f t="shared" si="501"/>
        <v>0</v>
      </c>
      <c r="T5354" s="26">
        <f t="shared" si="502"/>
        <v>0</v>
      </c>
    </row>
    <row r="5355" spans="13:20" ht="15" x14ac:dyDescent="0.3">
      <c r="M5355" s="34">
        <v>5349.5</v>
      </c>
      <c r="N5355" s="34">
        <v>17.2</v>
      </c>
      <c r="O5355" s="32">
        <f t="shared" si="498"/>
        <v>62.96</v>
      </c>
      <c r="P5355" s="37">
        <f t="shared" si="503"/>
        <v>75.551999999999992</v>
      </c>
      <c r="Q5355" s="32">
        <f t="shared" si="499"/>
        <v>-7.9600000000000009</v>
      </c>
      <c r="R5355" s="32">
        <f t="shared" si="500"/>
        <v>-20.551999999999992</v>
      </c>
      <c r="S5355" s="26">
        <f t="shared" si="501"/>
        <v>0</v>
      </c>
      <c r="T5355" s="26">
        <f t="shared" si="502"/>
        <v>0</v>
      </c>
    </row>
    <row r="5356" spans="13:20" ht="15" x14ac:dyDescent="0.3">
      <c r="M5356" s="34">
        <v>5350.5</v>
      </c>
      <c r="N5356" s="34">
        <v>17.2</v>
      </c>
      <c r="O5356" s="32">
        <f t="shared" si="498"/>
        <v>62.96</v>
      </c>
      <c r="P5356" s="37">
        <f t="shared" si="503"/>
        <v>75.551999999999992</v>
      </c>
      <c r="Q5356" s="32">
        <f t="shared" si="499"/>
        <v>-7.9600000000000009</v>
      </c>
      <c r="R5356" s="32">
        <f t="shared" si="500"/>
        <v>-20.551999999999992</v>
      </c>
      <c r="S5356" s="26">
        <f t="shared" si="501"/>
        <v>0</v>
      </c>
      <c r="T5356" s="26">
        <f t="shared" si="502"/>
        <v>0</v>
      </c>
    </row>
    <row r="5357" spans="13:20" ht="15" x14ac:dyDescent="0.3">
      <c r="M5357" s="34">
        <v>5351.5</v>
      </c>
      <c r="N5357" s="34">
        <v>17.8</v>
      </c>
      <c r="O5357" s="32">
        <f t="shared" si="498"/>
        <v>64.039999999999992</v>
      </c>
      <c r="P5357" s="37">
        <f t="shared" si="503"/>
        <v>76.847999999999985</v>
      </c>
      <c r="Q5357" s="32">
        <f t="shared" si="499"/>
        <v>-9.039999999999992</v>
      </c>
      <c r="R5357" s="32">
        <f t="shared" si="500"/>
        <v>-21.847999999999985</v>
      </c>
      <c r="S5357" s="26">
        <f t="shared" si="501"/>
        <v>0</v>
      </c>
      <c r="T5357" s="26">
        <f t="shared" si="502"/>
        <v>0</v>
      </c>
    </row>
    <row r="5358" spans="13:20" ht="15" x14ac:dyDescent="0.3">
      <c r="M5358" s="34">
        <v>5352.5</v>
      </c>
      <c r="N5358" s="34">
        <v>17.8</v>
      </c>
      <c r="O5358" s="32">
        <f t="shared" si="498"/>
        <v>64.039999999999992</v>
      </c>
      <c r="P5358" s="37">
        <f t="shared" si="503"/>
        <v>76.847999999999985</v>
      </c>
      <c r="Q5358" s="32">
        <f t="shared" si="499"/>
        <v>-9.039999999999992</v>
      </c>
      <c r="R5358" s="32">
        <f t="shared" si="500"/>
        <v>-21.847999999999985</v>
      </c>
      <c r="S5358" s="26">
        <f t="shared" si="501"/>
        <v>0</v>
      </c>
      <c r="T5358" s="26">
        <f t="shared" si="502"/>
        <v>0</v>
      </c>
    </row>
    <row r="5359" spans="13:20" ht="15" x14ac:dyDescent="0.3">
      <c r="M5359" s="34">
        <v>5353.5</v>
      </c>
      <c r="N5359" s="34">
        <v>17.2</v>
      </c>
      <c r="O5359" s="32">
        <f t="shared" si="498"/>
        <v>62.96</v>
      </c>
      <c r="P5359" s="37">
        <f t="shared" si="503"/>
        <v>75.551999999999992</v>
      </c>
      <c r="Q5359" s="32">
        <f t="shared" si="499"/>
        <v>-7.9600000000000009</v>
      </c>
      <c r="R5359" s="32">
        <f t="shared" si="500"/>
        <v>-20.551999999999992</v>
      </c>
      <c r="S5359" s="26">
        <f t="shared" si="501"/>
        <v>0</v>
      </c>
      <c r="T5359" s="26">
        <f t="shared" si="502"/>
        <v>0</v>
      </c>
    </row>
    <row r="5360" spans="13:20" ht="15" x14ac:dyDescent="0.3">
      <c r="M5360" s="34">
        <v>5354.5</v>
      </c>
      <c r="N5360" s="34">
        <v>17.2</v>
      </c>
      <c r="O5360" s="32">
        <f t="shared" si="498"/>
        <v>62.96</v>
      </c>
      <c r="P5360" s="37">
        <f t="shared" si="503"/>
        <v>75.551999999999992</v>
      </c>
      <c r="Q5360" s="32">
        <f t="shared" si="499"/>
        <v>-7.9600000000000009</v>
      </c>
      <c r="R5360" s="32">
        <f t="shared" si="500"/>
        <v>-20.551999999999992</v>
      </c>
      <c r="S5360" s="26">
        <f t="shared" si="501"/>
        <v>0</v>
      </c>
      <c r="T5360" s="26">
        <f t="shared" si="502"/>
        <v>0</v>
      </c>
    </row>
    <row r="5361" spans="13:20" ht="15" x14ac:dyDescent="0.3">
      <c r="M5361" s="34">
        <v>5355.5</v>
      </c>
      <c r="N5361" s="34">
        <v>17.2</v>
      </c>
      <c r="O5361" s="32">
        <f t="shared" si="498"/>
        <v>62.96</v>
      </c>
      <c r="P5361" s="37">
        <f t="shared" si="503"/>
        <v>75.551999999999992</v>
      </c>
      <c r="Q5361" s="32">
        <f t="shared" si="499"/>
        <v>-7.9600000000000009</v>
      </c>
      <c r="R5361" s="32">
        <f t="shared" si="500"/>
        <v>-20.551999999999992</v>
      </c>
      <c r="S5361" s="26">
        <f t="shared" si="501"/>
        <v>0</v>
      </c>
      <c r="T5361" s="26">
        <f t="shared" si="502"/>
        <v>0</v>
      </c>
    </row>
    <row r="5362" spans="13:20" ht="15" x14ac:dyDescent="0.3">
      <c r="M5362" s="34">
        <v>5356.5</v>
      </c>
      <c r="N5362" s="34">
        <v>17.2</v>
      </c>
      <c r="O5362" s="32">
        <f t="shared" si="498"/>
        <v>62.96</v>
      </c>
      <c r="P5362" s="37">
        <f t="shared" si="503"/>
        <v>75.551999999999992</v>
      </c>
      <c r="Q5362" s="32">
        <f t="shared" si="499"/>
        <v>-7.9600000000000009</v>
      </c>
      <c r="R5362" s="32">
        <f t="shared" si="500"/>
        <v>-20.551999999999992</v>
      </c>
      <c r="S5362" s="26">
        <f t="shared" si="501"/>
        <v>0</v>
      </c>
      <c r="T5362" s="26">
        <f t="shared" si="502"/>
        <v>0</v>
      </c>
    </row>
    <row r="5363" spans="13:20" ht="15" x14ac:dyDescent="0.3">
      <c r="M5363" s="34">
        <v>5357.5</v>
      </c>
      <c r="N5363" s="34">
        <v>17.2</v>
      </c>
      <c r="O5363" s="32">
        <f t="shared" si="498"/>
        <v>62.96</v>
      </c>
      <c r="P5363" s="37">
        <f t="shared" si="503"/>
        <v>75.551999999999992</v>
      </c>
      <c r="Q5363" s="32">
        <f t="shared" si="499"/>
        <v>-7.9600000000000009</v>
      </c>
      <c r="R5363" s="32">
        <f t="shared" si="500"/>
        <v>-20.551999999999992</v>
      </c>
      <c r="S5363" s="26">
        <f t="shared" si="501"/>
        <v>0</v>
      </c>
      <c r="T5363" s="26">
        <f t="shared" si="502"/>
        <v>0</v>
      </c>
    </row>
    <row r="5364" spans="13:20" ht="15" x14ac:dyDescent="0.3">
      <c r="M5364" s="34">
        <v>5358.5</v>
      </c>
      <c r="N5364" s="34">
        <v>17.8</v>
      </c>
      <c r="O5364" s="32">
        <f t="shared" si="498"/>
        <v>64.039999999999992</v>
      </c>
      <c r="P5364" s="37">
        <f t="shared" si="503"/>
        <v>76.847999999999985</v>
      </c>
      <c r="Q5364" s="32">
        <f t="shared" si="499"/>
        <v>-9.039999999999992</v>
      </c>
      <c r="R5364" s="32">
        <f t="shared" si="500"/>
        <v>-21.847999999999985</v>
      </c>
      <c r="S5364" s="26">
        <f t="shared" si="501"/>
        <v>0</v>
      </c>
      <c r="T5364" s="26">
        <f t="shared" si="502"/>
        <v>0</v>
      </c>
    </row>
    <row r="5365" spans="13:20" ht="15" x14ac:dyDescent="0.3">
      <c r="M5365" s="34">
        <v>5359.5</v>
      </c>
      <c r="N5365" s="34">
        <v>18.3</v>
      </c>
      <c r="O5365" s="32">
        <f t="shared" si="498"/>
        <v>64.94</v>
      </c>
      <c r="P5365" s="37">
        <f t="shared" si="503"/>
        <v>77.927999999999997</v>
      </c>
      <c r="Q5365" s="32">
        <f t="shared" si="499"/>
        <v>-9.9399999999999977</v>
      </c>
      <c r="R5365" s="32">
        <f t="shared" si="500"/>
        <v>-22.927999999999997</v>
      </c>
      <c r="S5365" s="26">
        <f t="shared" si="501"/>
        <v>0</v>
      </c>
      <c r="T5365" s="26">
        <f t="shared" si="502"/>
        <v>0</v>
      </c>
    </row>
    <row r="5366" spans="13:20" ht="15" x14ac:dyDescent="0.3">
      <c r="M5366" s="34">
        <v>5360.5</v>
      </c>
      <c r="N5366" s="34">
        <v>18.3</v>
      </c>
      <c r="O5366" s="32">
        <f t="shared" si="498"/>
        <v>64.94</v>
      </c>
      <c r="P5366" s="37">
        <f t="shared" si="503"/>
        <v>77.927999999999997</v>
      </c>
      <c r="Q5366" s="32">
        <f t="shared" si="499"/>
        <v>-9.9399999999999977</v>
      </c>
      <c r="R5366" s="32">
        <f t="shared" si="500"/>
        <v>-22.927999999999997</v>
      </c>
      <c r="S5366" s="26">
        <f t="shared" si="501"/>
        <v>0</v>
      </c>
      <c r="T5366" s="26">
        <f t="shared" si="502"/>
        <v>0</v>
      </c>
    </row>
    <row r="5367" spans="13:20" ht="15" x14ac:dyDescent="0.3">
      <c r="M5367" s="34">
        <v>5361.5</v>
      </c>
      <c r="N5367" s="34">
        <v>18.899999999999999</v>
      </c>
      <c r="O5367" s="32">
        <f t="shared" si="498"/>
        <v>66.02</v>
      </c>
      <c r="P5367" s="37">
        <f t="shared" si="503"/>
        <v>79.22399999999999</v>
      </c>
      <c r="Q5367" s="32">
        <f t="shared" si="499"/>
        <v>-11.019999999999996</v>
      </c>
      <c r="R5367" s="32">
        <f t="shared" si="500"/>
        <v>-24.22399999999999</v>
      </c>
      <c r="S5367" s="26">
        <f t="shared" si="501"/>
        <v>0</v>
      </c>
      <c r="T5367" s="26">
        <f t="shared" si="502"/>
        <v>0</v>
      </c>
    </row>
    <row r="5368" spans="13:20" ht="15" x14ac:dyDescent="0.3">
      <c r="M5368" s="34">
        <v>5362.5</v>
      </c>
      <c r="N5368" s="34">
        <v>19.399999999999999</v>
      </c>
      <c r="O5368" s="32">
        <f t="shared" si="498"/>
        <v>66.92</v>
      </c>
      <c r="P5368" s="37">
        <f t="shared" si="503"/>
        <v>80.304000000000002</v>
      </c>
      <c r="Q5368" s="32">
        <f t="shared" si="499"/>
        <v>-11.920000000000002</v>
      </c>
      <c r="R5368" s="32">
        <f t="shared" si="500"/>
        <v>-25.304000000000002</v>
      </c>
      <c r="S5368" s="26">
        <f t="shared" si="501"/>
        <v>0</v>
      </c>
      <c r="T5368" s="26">
        <f t="shared" si="502"/>
        <v>0</v>
      </c>
    </row>
    <row r="5369" spans="13:20" ht="15" x14ac:dyDescent="0.3">
      <c r="M5369" s="34">
        <v>5363.5</v>
      </c>
      <c r="N5369" s="34">
        <v>20</v>
      </c>
      <c r="O5369" s="32">
        <f t="shared" si="498"/>
        <v>68</v>
      </c>
      <c r="P5369" s="37">
        <f t="shared" si="503"/>
        <v>81.599999999999994</v>
      </c>
      <c r="Q5369" s="32">
        <f t="shared" si="499"/>
        <v>-13</v>
      </c>
      <c r="R5369" s="32">
        <f t="shared" si="500"/>
        <v>-26.599999999999994</v>
      </c>
      <c r="S5369" s="26">
        <f t="shared" si="501"/>
        <v>0</v>
      </c>
      <c r="T5369" s="26">
        <f t="shared" si="502"/>
        <v>0</v>
      </c>
    </row>
    <row r="5370" spans="13:20" ht="15" x14ac:dyDescent="0.3">
      <c r="M5370" s="34">
        <v>5364.5</v>
      </c>
      <c r="N5370" s="34">
        <v>20.6</v>
      </c>
      <c r="O5370" s="32">
        <f t="shared" si="498"/>
        <v>69.080000000000013</v>
      </c>
      <c r="P5370" s="37">
        <f t="shared" si="503"/>
        <v>82.896000000000015</v>
      </c>
      <c r="Q5370" s="32">
        <f t="shared" si="499"/>
        <v>-14.080000000000013</v>
      </c>
      <c r="R5370" s="32">
        <f t="shared" si="500"/>
        <v>-27.896000000000015</v>
      </c>
      <c r="S5370" s="26">
        <f t="shared" si="501"/>
        <v>0</v>
      </c>
      <c r="T5370" s="26">
        <f t="shared" si="502"/>
        <v>0</v>
      </c>
    </row>
    <row r="5371" spans="13:20" ht="15" x14ac:dyDescent="0.3">
      <c r="M5371" s="34">
        <v>5365.5</v>
      </c>
      <c r="N5371" s="34">
        <v>21.1</v>
      </c>
      <c r="O5371" s="32">
        <f t="shared" si="498"/>
        <v>69.98</v>
      </c>
      <c r="P5371" s="37">
        <f t="shared" si="503"/>
        <v>83.975999999999999</v>
      </c>
      <c r="Q5371" s="32">
        <f t="shared" si="499"/>
        <v>-14.980000000000004</v>
      </c>
      <c r="R5371" s="32">
        <f t="shared" si="500"/>
        <v>-28.975999999999999</v>
      </c>
      <c r="S5371" s="26">
        <f t="shared" si="501"/>
        <v>0</v>
      </c>
      <c r="T5371" s="26">
        <f t="shared" si="502"/>
        <v>0</v>
      </c>
    </row>
    <row r="5372" spans="13:20" ht="15" x14ac:dyDescent="0.3">
      <c r="M5372" s="34">
        <v>5366.5</v>
      </c>
      <c r="N5372" s="34">
        <v>21.1</v>
      </c>
      <c r="O5372" s="32">
        <f t="shared" si="498"/>
        <v>69.98</v>
      </c>
      <c r="P5372" s="37">
        <f t="shared" si="503"/>
        <v>83.975999999999999</v>
      </c>
      <c r="Q5372" s="32">
        <f t="shared" si="499"/>
        <v>-14.980000000000004</v>
      </c>
      <c r="R5372" s="32">
        <f t="shared" si="500"/>
        <v>-28.975999999999999</v>
      </c>
      <c r="S5372" s="26">
        <f t="shared" si="501"/>
        <v>0</v>
      </c>
      <c r="T5372" s="26">
        <f t="shared" si="502"/>
        <v>0</v>
      </c>
    </row>
    <row r="5373" spans="13:20" ht="15" x14ac:dyDescent="0.3">
      <c r="M5373" s="34">
        <v>5367.5</v>
      </c>
      <c r="N5373" s="34">
        <v>23.3</v>
      </c>
      <c r="O5373" s="32">
        <f t="shared" si="498"/>
        <v>73.94</v>
      </c>
      <c r="P5373" s="37">
        <f t="shared" si="503"/>
        <v>88.727999999999994</v>
      </c>
      <c r="Q5373" s="32">
        <f t="shared" si="499"/>
        <v>-18.939999999999998</v>
      </c>
      <c r="R5373" s="32">
        <f t="shared" si="500"/>
        <v>-33.727999999999994</v>
      </c>
      <c r="S5373" s="26">
        <f t="shared" si="501"/>
        <v>0</v>
      </c>
      <c r="T5373" s="26">
        <f t="shared" si="502"/>
        <v>0</v>
      </c>
    </row>
    <row r="5374" spans="13:20" ht="15" x14ac:dyDescent="0.3">
      <c r="M5374" s="34">
        <v>5368.5</v>
      </c>
      <c r="N5374" s="34">
        <v>22.2</v>
      </c>
      <c r="O5374" s="32">
        <f t="shared" si="498"/>
        <v>71.960000000000008</v>
      </c>
      <c r="P5374" s="37">
        <f t="shared" si="503"/>
        <v>86.352000000000004</v>
      </c>
      <c r="Q5374" s="32">
        <f t="shared" si="499"/>
        <v>-16.960000000000008</v>
      </c>
      <c r="R5374" s="32">
        <f t="shared" si="500"/>
        <v>-31.352000000000004</v>
      </c>
      <c r="S5374" s="26">
        <f t="shared" si="501"/>
        <v>0</v>
      </c>
      <c r="T5374" s="26">
        <f t="shared" si="502"/>
        <v>0</v>
      </c>
    </row>
    <row r="5375" spans="13:20" ht="15" x14ac:dyDescent="0.3">
      <c r="M5375" s="34">
        <v>5369.5</v>
      </c>
      <c r="N5375" s="34">
        <v>21.1</v>
      </c>
      <c r="O5375" s="32">
        <f t="shared" si="498"/>
        <v>69.98</v>
      </c>
      <c r="P5375" s="37">
        <f t="shared" si="503"/>
        <v>83.975999999999999</v>
      </c>
      <c r="Q5375" s="32">
        <f t="shared" si="499"/>
        <v>-14.980000000000004</v>
      </c>
      <c r="R5375" s="32">
        <f t="shared" si="500"/>
        <v>-28.975999999999999</v>
      </c>
      <c r="S5375" s="26">
        <f t="shared" si="501"/>
        <v>0</v>
      </c>
      <c r="T5375" s="26">
        <f t="shared" si="502"/>
        <v>0</v>
      </c>
    </row>
    <row r="5376" spans="13:20" ht="15" x14ac:dyDescent="0.3">
      <c r="M5376" s="34">
        <v>5370.5</v>
      </c>
      <c r="N5376" s="34">
        <v>21.7</v>
      </c>
      <c r="O5376" s="32">
        <f t="shared" si="498"/>
        <v>71.06</v>
      </c>
      <c r="P5376" s="37">
        <f t="shared" si="503"/>
        <v>85.272000000000006</v>
      </c>
      <c r="Q5376" s="32">
        <f t="shared" si="499"/>
        <v>-16.060000000000002</v>
      </c>
      <c r="R5376" s="32">
        <f t="shared" si="500"/>
        <v>-30.272000000000006</v>
      </c>
      <c r="S5376" s="26">
        <f t="shared" si="501"/>
        <v>0</v>
      </c>
      <c r="T5376" s="26">
        <f t="shared" si="502"/>
        <v>0</v>
      </c>
    </row>
    <row r="5377" spans="13:20" ht="15" x14ac:dyDescent="0.3">
      <c r="M5377" s="34">
        <v>5371.5</v>
      </c>
      <c r="N5377" s="34">
        <v>21.7</v>
      </c>
      <c r="O5377" s="32">
        <f t="shared" si="498"/>
        <v>71.06</v>
      </c>
      <c r="P5377" s="37">
        <f t="shared" si="503"/>
        <v>85.272000000000006</v>
      </c>
      <c r="Q5377" s="32">
        <f t="shared" si="499"/>
        <v>-16.060000000000002</v>
      </c>
      <c r="R5377" s="32">
        <f t="shared" si="500"/>
        <v>-30.272000000000006</v>
      </c>
      <c r="S5377" s="26">
        <f t="shared" si="501"/>
        <v>0</v>
      </c>
      <c r="T5377" s="26">
        <f t="shared" si="502"/>
        <v>0</v>
      </c>
    </row>
    <row r="5378" spans="13:20" ht="15" x14ac:dyDescent="0.3">
      <c r="M5378" s="34">
        <v>5372.5</v>
      </c>
      <c r="N5378" s="34">
        <v>21.7</v>
      </c>
      <c r="O5378" s="32">
        <f t="shared" si="498"/>
        <v>71.06</v>
      </c>
      <c r="P5378" s="37">
        <f t="shared" si="503"/>
        <v>85.272000000000006</v>
      </c>
      <c r="Q5378" s="32">
        <f t="shared" si="499"/>
        <v>-16.060000000000002</v>
      </c>
      <c r="R5378" s="32">
        <f t="shared" si="500"/>
        <v>-30.272000000000006</v>
      </c>
      <c r="S5378" s="26">
        <f t="shared" si="501"/>
        <v>0</v>
      </c>
      <c r="T5378" s="26">
        <f t="shared" si="502"/>
        <v>0</v>
      </c>
    </row>
    <row r="5379" spans="13:20" ht="15" x14ac:dyDescent="0.3">
      <c r="M5379" s="34">
        <v>5373.5</v>
      </c>
      <c r="N5379" s="34">
        <v>21.7</v>
      </c>
      <c r="O5379" s="32">
        <f t="shared" si="498"/>
        <v>71.06</v>
      </c>
      <c r="P5379" s="37">
        <f t="shared" si="503"/>
        <v>85.272000000000006</v>
      </c>
      <c r="Q5379" s="32">
        <f t="shared" si="499"/>
        <v>-16.060000000000002</v>
      </c>
      <c r="R5379" s="32">
        <f t="shared" si="500"/>
        <v>-30.272000000000006</v>
      </c>
      <c r="S5379" s="26">
        <f t="shared" si="501"/>
        <v>0</v>
      </c>
      <c r="T5379" s="26">
        <f t="shared" si="502"/>
        <v>0</v>
      </c>
    </row>
    <row r="5380" spans="13:20" ht="15" x14ac:dyDescent="0.3">
      <c r="M5380" s="34">
        <v>5374.5</v>
      </c>
      <c r="N5380" s="34">
        <v>22.2</v>
      </c>
      <c r="O5380" s="32">
        <f t="shared" si="498"/>
        <v>71.960000000000008</v>
      </c>
      <c r="P5380" s="37">
        <f t="shared" si="503"/>
        <v>86.352000000000004</v>
      </c>
      <c r="Q5380" s="32">
        <f t="shared" si="499"/>
        <v>-16.960000000000008</v>
      </c>
      <c r="R5380" s="32">
        <f t="shared" si="500"/>
        <v>-31.352000000000004</v>
      </c>
      <c r="S5380" s="26">
        <f t="shared" si="501"/>
        <v>0</v>
      </c>
      <c r="T5380" s="26">
        <f t="shared" si="502"/>
        <v>0</v>
      </c>
    </row>
    <row r="5381" spans="13:20" ht="15" x14ac:dyDescent="0.3">
      <c r="M5381" s="34">
        <v>5375.5</v>
      </c>
      <c r="N5381" s="34">
        <v>21.7</v>
      </c>
      <c r="O5381" s="32">
        <f t="shared" si="498"/>
        <v>71.06</v>
      </c>
      <c r="P5381" s="37">
        <f t="shared" si="503"/>
        <v>85.272000000000006</v>
      </c>
      <c r="Q5381" s="32">
        <f t="shared" si="499"/>
        <v>-16.060000000000002</v>
      </c>
      <c r="R5381" s="32">
        <f t="shared" si="500"/>
        <v>-30.272000000000006</v>
      </c>
      <c r="S5381" s="26">
        <f t="shared" si="501"/>
        <v>0</v>
      </c>
      <c r="T5381" s="26">
        <f t="shared" si="502"/>
        <v>0</v>
      </c>
    </row>
    <row r="5382" spans="13:20" ht="15" x14ac:dyDescent="0.3">
      <c r="M5382" s="34">
        <v>5376.5</v>
      </c>
      <c r="N5382" s="34">
        <v>22.8</v>
      </c>
      <c r="O5382" s="32">
        <f t="shared" ref="O5382:O5445" si="504">CONVERT(N5382,"C","F")</f>
        <v>73.039999999999992</v>
      </c>
      <c r="P5382" s="37">
        <f t="shared" si="503"/>
        <v>87.647999999999982</v>
      </c>
      <c r="Q5382" s="32">
        <f t="shared" ref="Q5382:Q5445" si="505">$L$3-O5382</f>
        <v>-18.039999999999992</v>
      </c>
      <c r="R5382" s="32">
        <f t="shared" ref="R5382:R5445" si="506">$L$3-P5382</f>
        <v>-32.647999999999982</v>
      </c>
      <c r="S5382" s="26">
        <f t="shared" ref="S5382:S5445" si="507">IF(O5382&lt;=$L$3, 1, 0)</f>
        <v>0</v>
      </c>
      <c r="T5382" s="26">
        <f t="shared" ref="T5382:T5445" si="508">IF(P5382&lt;=$L$3, 1, 0)</f>
        <v>0</v>
      </c>
    </row>
    <row r="5383" spans="13:20" ht="15" x14ac:dyDescent="0.3">
      <c r="M5383" s="34">
        <v>5377.5</v>
      </c>
      <c r="N5383" s="34">
        <v>21.7</v>
      </c>
      <c r="O5383" s="32">
        <f t="shared" si="504"/>
        <v>71.06</v>
      </c>
      <c r="P5383" s="37">
        <f t="shared" ref="P5383:P5446" si="509">O5383*1.2</f>
        <v>85.272000000000006</v>
      </c>
      <c r="Q5383" s="32">
        <f t="shared" si="505"/>
        <v>-16.060000000000002</v>
      </c>
      <c r="R5383" s="32">
        <f t="shared" si="506"/>
        <v>-30.272000000000006</v>
      </c>
      <c r="S5383" s="26">
        <f t="shared" si="507"/>
        <v>0</v>
      </c>
      <c r="T5383" s="26">
        <f t="shared" si="508"/>
        <v>0</v>
      </c>
    </row>
    <row r="5384" spans="13:20" ht="15" x14ac:dyDescent="0.3">
      <c r="M5384" s="34">
        <v>5378.5</v>
      </c>
      <c r="N5384" s="34">
        <v>21.7</v>
      </c>
      <c r="O5384" s="32">
        <f t="shared" si="504"/>
        <v>71.06</v>
      </c>
      <c r="P5384" s="37">
        <f t="shared" si="509"/>
        <v>85.272000000000006</v>
      </c>
      <c r="Q5384" s="32">
        <f t="shared" si="505"/>
        <v>-16.060000000000002</v>
      </c>
      <c r="R5384" s="32">
        <f t="shared" si="506"/>
        <v>-30.272000000000006</v>
      </c>
      <c r="S5384" s="26">
        <f t="shared" si="507"/>
        <v>0</v>
      </c>
      <c r="T5384" s="26">
        <f t="shared" si="508"/>
        <v>0</v>
      </c>
    </row>
    <row r="5385" spans="13:20" ht="15" x14ac:dyDescent="0.3">
      <c r="M5385" s="34">
        <v>5379.5</v>
      </c>
      <c r="N5385" s="34">
        <v>20</v>
      </c>
      <c r="O5385" s="32">
        <f t="shared" si="504"/>
        <v>68</v>
      </c>
      <c r="P5385" s="37">
        <f t="shared" si="509"/>
        <v>81.599999999999994</v>
      </c>
      <c r="Q5385" s="32">
        <f t="shared" si="505"/>
        <v>-13</v>
      </c>
      <c r="R5385" s="32">
        <f t="shared" si="506"/>
        <v>-26.599999999999994</v>
      </c>
      <c r="S5385" s="26">
        <f t="shared" si="507"/>
        <v>0</v>
      </c>
      <c r="T5385" s="26">
        <f t="shared" si="508"/>
        <v>0</v>
      </c>
    </row>
    <row r="5386" spans="13:20" ht="15" x14ac:dyDescent="0.3">
      <c r="M5386" s="34">
        <v>5380.5</v>
      </c>
      <c r="N5386" s="34">
        <v>19.399999999999999</v>
      </c>
      <c r="O5386" s="32">
        <f t="shared" si="504"/>
        <v>66.92</v>
      </c>
      <c r="P5386" s="37">
        <f t="shared" si="509"/>
        <v>80.304000000000002</v>
      </c>
      <c r="Q5386" s="32">
        <f t="shared" si="505"/>
        <v>-11.920000000000002</v>
      </c>
      <c r="R5386" s="32">
        <f t="shared" si="506"/>
        <v>-25.304000000000002</v>
      </c>
      <c r="S5386" s="26">
        <f t="shared" si="507"/>
        <v>0</v>
      </c>
      <c r="T5386" s="26">
        <f t="shared" si="508"/>
        <v>0</v>
      </c>
    </row>
    <row r="5387" spans="13:20" ht="15" x14ac:dyDescent="0.3">
      <c r="M5387" s="34">
        <v>5381.5</v>
      </c>
      <c r="N5387" s="34">
        <v>20</v>
      </c>
      <c r="O5387" s="32">
        <f t="shared" si="504"/>
        <v>68</v>
      </c>
      <c r="P5387" s="37">
        <f t="shared" si="509"/>
        <v>81.599999999999994</v>
      </c>
      <c r="Q5387" s="32">
        <f t="shared" si="505"/>
        <v>-13</v>
      </c>
      <c r="R5387" s="32">
        <f t="shared" si="506"/>
        <v>-26.599999999999994</v>
      </c>
      <c r="S5387" s="26">
        <f t="shared" si="507"/>
        <v>0</v>
      </c>
      <c r="T5387" s="26">
        <f t="shared" si="508"/>
        <v>0</v>
      </c>
    </row>
    <row r="5388" spans="13:20" ht="15" x14ac:dyDescent="0.3">
      <c r="M5388" s="34">
        <v>5382.5</v>
      </c>
      <c r="N5388" s="34">
        <v>21.7</v>
      </c>
      <c r="O5388" s="32">
        <f t="shared" si="504"/>
        <v>71.06</v>
      </c>
      <c r="P5388" s="37">
        <f t="shared" si="509"/>
        <v>85.272000000000006</v>
      </c>
      <c r="Q5388" s="32">
        <f t="shared" si="505"/>
        <v>-16.060000000000002</v>
      </c>
      <c r="R5388" s="32">
        <f t="shared" si="506"/>
        <v>-30.272000000000006</v>
      </c>
      <c r="S5388" s="26">
        <f t="shared" si="507"/>
        <v>0</v>
      </c>
      <c r="T5388" s="26">
        <f t="shared" si="508"/>
        <v>0</v>
      </c>
    </row>
    <row r="5389" spans="13:20" ht="15" x14ac:dyDescent="0.3">
      <c r="M5389" s="34">
        <v>5383.5</v>
      </c>
      <c r="N5389" s="34">
        <v>23.9</v>
      </c>
      <c r="O5389" s="32">
        <f t="shared" si="504"/>
        <v>75.02</v>
      </c>
      <c r="P5389" s="37">
        <f t="shared" si="509"/>
        <v>90.023999999999987</v>
      </c>
      <c r="Q5389" s="32">
        <f t="shared" si="505"/>
        <v>-20.019999999999996</v>
      </c>
      <c r="R5389" s="32">
        <f t="shared" si="506"/>
        <v>-35.023999999999987</v>
      </c>
      <c r="S5389" s="26">
        <f t="shared" si="507"/>
        <v>0</v>
      </c>
      <c r="T5389" s="26">
        <f t="shared" si="508"/>
        <v>0</v>
      </c>
    </row>
    <row r="5390" spans="13:20" ht="15" x14ac:dyDescent="0.3">
      <c r="M5390" s="34">
        <v>5384.5</v>
      </c>
      <c r="N5390" s="34">
        <v>22.2</v>
      </c>
      <c r="O5390" s="32">
        <f t="shared" si="504"/>
        <v>71.960000000000008</v>
      </c>
      <c r="P5390" s="37">
        <f t="shared" si="509"/>
        <v>86.352000000000004</v>
      </c>
      <c r="Q5390" s="32">
        <f t="shared" si="505"/>
        <v>-16.960000000000008</v>
      </c>
      <c r="R5390" s="32">
        <f t="shared" si="506"/>
        <v>-31.352000000000004</v>
      </c>
      <c r="S5390" s="26">
        <f t="shared" si="507"/>
        <v>0</v>
      </c>
      <c r="T5390" s="26">
        <f t="shared" si="508"/>
        <v>0</v>
      </c>
    </row>
    <row r="5391" spans="13:20" ht="15" x14ac:dyDescent="0.3">
      <c r="M5391" s="34">
        <v>5385.5</v>
      </c>
      <c r="N5391" s="34">
        <v>23.9</v>
      </c>
      <c r="O5391" s="32">
        <f t="shared" si="504"/>
        <v>75.02</v>
      </c>
      <c r="P5391" s="37">
        <f t="shared" si="509"/>
        <v>90.023999999999987</v>
      </c>
      <c r="Q5391" s="32">
        <f t="shared" si="505"/>
        <v>-20.019999999999996</v>
      </c>
      <c r="R5391" s="32">
        <f t="shared" si="506"/>
        <v>-35.023999999999987</v>
      </c>
      <c r="S5391" s="26">
        <f t="shared" si="507"/>
        <v>0</v>
      </c>
      <c r="T5391" s="26">
        <f t="shared" si="508"/>
        <v>0</v>
      </c>
    </row>
    <row r="5392" spans="13:20" ht="15" x14ac:dyDescent="0.3">
      <c r="M5392" s="34">
        <v>5386.5</v>
      </c>
      <c r="N5392" s="34">
        <v>22.8</v>
      </c>
      <c r="O5392" s="32">
        <f t="shared" si="504"/>
        <v>73.039999999999992</v>
      </c>
      <c r="P5392" s="37">
        <f t="shared" si="509"/>
        <v>87.647999999999982</v>
      </c>
      <c r="Q5392" s="32">
        <f t="shared" si="505"/>
        <v>-18.039999999999992</v>
      </c>
      <c r="R5392" s="32">
        <f t="shared" si="506"/>
        <v>-32.647999999999982</v>
      </c>
      <c r="S5392" s="26">
        <f t="shared" si="507"/>
        <v>0</v>
      </c>
      <c r="T5392" s="26">
        <f t="shared" si="508"/>
        <v>0</v>
      </c>
    </row>
    <row r="5393" spans="13:20" ht="15" x14ac:dyDescent="0.3">
      <c r="M5393" s="34">
        <v>5387.5</v>
      </c>
      <c r="N5393" s="34">
        <v>22.2</v>
      </c>
      <c r="O5393" s="32">
        <f t="shared" si="504"/>
        <v>71.960000000000008</v>
      </c>
      <c r="P5393" s="37">
        <f t="shared" si="509"/>
        <v>86.352000000000004</v>
      </c>
      <c r="Q5393" s="32">
        <f t="shared" si="505"/>
        <v>-16.960000000000008</v>
      </c>
      <c r="R5393" s="32">
        <f t="shared" si="506"/>
        <v>-31.352000000000004</v>
      </c>
      <c r="S5393" s="26">
        <f t="shared" si="507"/>
        <v>0</v>
      </c>
      <c r="T5393" s="26">
        <f t="shared" si="508"/>
        <v>0</v>
      </c>
    </row>
    <row r="5394" spans="13:20" ht="15" x14ac:dyDescent="0.3">
      <c r="M5394" s="34">
        <v>5388.5</v>
      </c>
      <c r="N5394" s="34">
        <v>22.8</v>
      </c>
      <c r="O5394" s="32">
        <f t="shared" si="504"/>
        <v>73.039999999999992</v>
      </c>
      <c r="P5394" s="37">
        <f t="shared" si="509"/>
        <v>87.647999999999982</v>
      </c>
      <c r="Q5394" s="32">
        <f t="shared" si="505"/>
        <v>-18.039999999999992</v>
      </c>
      <c r="R5394" s="32">
        <f t="shared" si="506"/>
        <v>-32.647999999999982</v>
      </c>
      <c r="S5394" s="26">
        <f t="shared" si="507"/>
        <v>0</v>
      </c>
      <c r="T5394" s="26">
        <f t="shared" si="508"/>
        <v>0</v>
      </c>
    </row>
    <row r="5395" spans="13:20" ht="15" x14ac:dyDescent="0.3">
      <c r="M5395" s="34">
        <v>5389.5</v>
      </c>
      <c r="N5395" s="34">
        <v>22.8</v>
      </c>
      <c r="O5395" s="32">
        <f t="shared" si="504"/>
        <v>73.039999999999992</v>
      </c>
      <c r="P5395" s="37">
        <f t="shared" si="509"/>
        <v>87.647999999999982</v>
      </c>
      <c r="Q5395" s="32">
        <f t="shared" si="505"/>
        <v>-18.039999999999992</v>
      </c>
      <c r="R5395" s="32">
        <f t="shared" si="506"/>
        <v>-32.647999999999982</v>
      </c>
      <c r="S5395" s="26">
        <f t="shared" si="507"/>
        <v>0</v>
      </c>
      <c r="T5395" s="26">
        <f t="shared" si="508"/>
        <v>0</v>
      </c>
    </row>
    <row r="5396" spans="13:20" ht="15" x14ac:dyDescent="0.3">
      <c r="M5396" s="34">
        <v>5390.5</v>
      </c>
      <c r="N5396" s="34">
        <v>21.7</v>
      </c>
      <c r="O5396" s="32">
        <f t="shared" si="504"/>
        <v>71.06</v>
      </c>
      <c r="P5396" s="37">
        <f t="shared" si="509"/>
        <v>85.272000000000006</v>
      </c>
      <c r="Q5396" s="32">
        <f t="shared" si="505"/>
        <v>-16.060000000000002</v>
      </c>
      <c r="R5396" s="32">
        <f t="shared" si="506"/>
        <v>-30.272000000000006</v>
      </c>
      <c r="S5396" s="26">
        <f t="shared" si="507"/>
        <v>0</v>
      </c>
      <c r="T5396" s="26">
        <f t="shared" si="508"/>
        <v>0</v>
      </c>
    </row>
    <row r="5397" spans="13:20" ht="15" x14ac:dyDescent="0.3">
      <c r="M5397" s="34">
        <v>5391.5</v>
      </c>
      <c r="N5397" s="34">
        <v>21.7</v>
      </c>
      <c r="O5397" s="32">
        <f t="shared" si="504"/>
        <v>71.06</v>
      </c>
      <c r="P5397" s="37">
        <f t="shared" si="509"/>
        <v>85.272000000000006</v>
      </c>
      <c r="Q5397" s="32">
        <f t="shared" si="505"/>
        <v>-16.060000000000002</v>
      </c>
      <c r="R5397" s="32">
        <f t="shared" si="506"/>
        <v>-30.272000000000006</v>
      </c>
      <c r="S5397" s="26">
        <f t="shared" si="507"/>
        <v>0</v>
      </c>
      <c r="T5397" s="26">
        <f t="shared" si="508"/>
        <v>0</v>
      </c>
    </row>
    <row r="5398" spans="13:20" ht="15" x14ac:dyDescent="0.3">
      <c r="M5398" s="34">
        <v>5392.5</v>
      </c>
      <c r="N5398" s="34">
        <v>21.1</v>
      </c>
      <c r="O5398" s="32">
        <f t="shared" si="504"/>
        <v>69.98</v>
      </c>
      <c r="P5398" s="37">
        <f t="shared" si="509"/>
        <v>83.975999999999999</v>
      </c>
      <c r="Q5398" s="32">
        <f t="shared" si="505"/>
        <v>-14.980000000000004</v>
      </c>
      <c r="R5398" s="32">
        <f t="shared" si="506"/>
        <v>-28.975999999999999</v>
      </c>
      <c r="S5398" s="26">
        <f t="shared" si="507"/>
        <v>0</v>
      </c>
      <c r="T5398" s="26">
        <f t="shared" si="508"/>
        <v>0</v>
      </c>
    </row>
    <row r="5399" spans="13:20" ht="15" x14ac:dyDescent="0.3">
      <c r="M5399" s="34">
        <v>5393.5</v>
      </c>
      <c r="N5399" s="34">
        <v>21.1</v>
      </c>
      <c r="O5399" s="32">
        <f t="shared" si="504"/>
        <v>69.98</v>
      </c>
      <c r="P5399" s="37">
        <f t="shared" si="509"/>
        <v>83.975999999999999</v>
      </c>
      <c r="Q5399" s="32">
        <f t="shared" si="505"/>
        <v>-14.980000000000004</v>
      </c>
      <c r="R5399" s="32">
        <f t="shared" si="506"/>
        <v>-28.975999999999999</v>
      </c>
      <c r="S5399" s="26">
        <f t="shared" si="507"/>
        <v>0</v>
      </c>
      <c r="T5399" s="26">
        <f t="shared" si="508"/>
        <v>0</v>
      </c>
    </row>
    <row r="5400" spans="13:20" ht="15" x14ac:dyDescent="0.3">
      <c r="M5400" s="34">
        <v>5394.5</v>
      </c>
      <c r="N5400" s="34">
        <v>21.1</v>
      </c>
      <c r="O5400" s="32">
        <f t="shared" si="504"/>
        <v>69.98</v>
      </c>
      <c r="P5400" s="37">
        <f t="shared" si="509"/>
        <v>83.975999999999999</v>
      </c>
      <c r="Q5400" s="32">
        <f t="shared" si="505"/>
        <v>-14.980000000000004</v>
      </c>
      <c r="R5400" s="32">
        <f t="shared" si="506"/>
        <v>-28.975999999999999</v>
      </c>
      <c r="S5400" s="26">
        <f t="shared" si="507"/>
        <v>0</v>
      </c>
      <c r="T5400" s="26">
        <f t="shared" si="508"/>
        <v>0</v>
      </c>
    </row>
    <row r="5401" spans="13:20" ht="15" x14ac:dyDescent="0.3">
      <c r="M5401" s="34">
        <v>5395.5</v>
      </c>
      <c r="N5401" s="34">
        <v>21.7</v>
      </c>
      <c r="O5401" s="32">
        <f t="shared" si="504"/>
        <v>71.06</v>
      </c>
      <c r="P5401" s="37">
        <f t="shared" si="509"/>
        <v>85.272000000000006</v>
      </c>
      <c r="Q5401" s="32">
        <f t="shared" si="505"/>
        <v>-16.060000000000002</v>
      </c>
      <c r="R5401" s="32">
        <f t="shared" si="506"/>
        <v>-30.272000000000006</v>
      </c>
      <c r="S5401" s="26">
        <f t="shared" si="507"/>
        <v>0</v>
      </c>
      <c r="T5401" s="26">
        <f t="shared" si="508"/>
        <v>0</v>
      </c>
    </row>
    <row r="5402" spans="13:20" ht="15" x14ac:dyDescent="0.3">
      <c r="M5402" s="34">
        <v>5396.5</v>
      </c>
      <c r="N5402" s="34">
        <v>22.2</v>
      </c>
      <c r="O5402" s="32">
        <f t="shared" si="504"/>
        <v>71.960000000000008</v>
      </c>
      <c r="P5402" s="37">
        <f t="shared" si="509"/>
        <v>86.352000000000004</v>
      </c>
      <c r="Q5402" s="32">
        <f t="shared" si="505"/>
        <v>-16.960000000000008</v>
      </c>
      <c r="R5402" s="32">
        <f t="shared" si="506"/>
        <v>-31.352000000000004</v>
      </c>
      <c r="S5402" s="26">
        <f t="shared" si="507"/>
        <v>0</v>
      </c>
      <c r="T5402" s="26">
        <f t="shared" si="508"/>
        <v>0</v>
      </c>
    </row>
    <row r="5403" spans="13:20" ht="15" x14ac:dyDescent="0.3">
      <c r="M5403" s="34">
        <v>5397.5</v>
      </c>
      <c r="N5403" s="34">
        <v>21.7</v>
      </c>
      <c r="O5403" s="32">
        <f t="shared" si="504"/>
        <v>71.06</v>
      </c>
      <c r="P5403" s="37">
        <f t="shared" si="509"/>
        <v>85.272000000000006</v>
      </c>
      <c r="Q5403" s="32">
        <f t="shared" si="505"/>
        <v>-16.060000000000002</v>
      </c>
      <c r="R5403" s="32">
        <f t="shared" si="506"/>
        <v>-30.272000000000006</v>
      </c>
      <c r="S5403" s="26">
        <f t="shared" si="507"/>
        <v>0</v>
      </c>
      <c r="T5403" s="26">
        <f t="shared" si="508"/>
        <v>0</v>
      </c>
    </row>
    <row r="5404" spans="13:20" ht="15" x14ac:dyDescent="0.3">
      <c r="M5404" s="34">
        <v>5398.5</v>
      </c>
      <c r="N5404" s="34">
        <v>22.2</v>
      </c>
      <c r="O5404" s="32">
        <f t="shared" si="504"/>
        <v>71.960000000000008</v>
      </c>
      <c r="P5404" s="37">
        <f t="shared" si="509"/>
        <v>86.352000000000004</v>
      </c>
      <c r="Q5404" s="32">
        <f t="shared" si="505"/>
        <v>-16.960000000000008</v>
      </c>
      <c r="R5404" s="32">
        <f t="shared" si="506"/>
        <v>-31.352000000000004</v>
      </c>
      <c r="S5404" s="26">
        <f t="shared" si="507"/>
        <v>0</v>
      </c>
      <c r="T5404" s="26">
        <f t="shared" si="508"/>
        <v>0</v>
      </c>
    </row>
    <row r="5405" spans="13:20" ht="15" x14ac:dyDescent="0.3">
      <c r="M5405" s="34">
        <v>5399.5</v>
      </c>
      <c r="N5405" s="34">
        <v>22.2</v>
      </c>
      <c r="O5405" s="32">
        <f t="shared" si="504"/>
        <v>71.960000000000008</v>
      </c>
      <c r="P5405" s="37">
        <f t="shared" si="509"/>
        <v>86.352000000000004</v>
      </c>
      <c r="Q5405" s="32">
        <f t="shared" si="505"/>
        <v>-16.960000000000008</v>
      </c>
      <c r="R5405" s="32">
        <f t="shared" si="506"/>
        <v>-31.352000000000004</v>
      </c>
      <c r="S5405" s="26">
        <f t="shared" si="507"/>
        <v>0</v>
      </c>
      <c r="T5405" s="26">
        <f t="shared" si="508"/>
        <v>0</v>
      </c>
    </row>
    <row r="5406" spans="13:20" ht="15" x14ac:dyDescent="0.3">
      <c r="M5406" s="34">
        <v>5400.5</v>
      </c>
      <c r="N5406" s="34">
        <v>22.8</v>
      </c>
      <c r="O5406" s="32">
        <f t="shared" si="504"/>
        <v>73.039999999999992</v>
      </c>
      <c r="P5406" s="37">
        <f t="shared" si="509"/>
        <v>87.647999999999982</v>
      </c>
      <c r="Q5406" s="32">
        <f t="shared" si="505"/>
        <v>-18.039999999999992</v>
      </c>
      <c r="R5406" s="32">
        <f t="shared" si="506"/>
        <v>-32.647999999999982</v>
      </c>
      <c r="S5406" s="26">
        <f t="shared" si="507"/>
        <v>0</v>
      </c>
      <c r="T5406" s="26">
        <f t="shared" si="508"/>
        <v>0</v>
      </c>
    </row>
    <row r="5407" spans="13:20" ht="15" x14ac:dyDescent="0.3">
      <c r="M5407" s="34">
        <v>5401.5</v>
      </c>
      <c r="N5407" s="34">
        <v>22.8</v>
      </c>
      <c r="O5407" s="32">
        <f t="shared" si="504"/>
        <v>73.039999999999992</v>
      </c>
      <c r="P5407" s="37">
        <f t="shared" si="509"/>
        <v>87.647999999999982</v>
      </c>
      <c r="Q5407" s="32">
        <f t="shared" si="505"/>
        <v>-18.039999999999992</v>
      </c>
      <c r="R5407" s="32">
        <f t="shared" si="506"/>
        <v>-32.647999999999982</v>
      </c>
      <c r="S5407" s="26">
        <f t="shared" si="507"/>
        <v>0</v>
      </c>
      <c r="T5407" s="26">
        <f t="shared" si="508"/>
        <v>0</v>
      </c>
    </row>
    <row r="5408" spans="13:20" ht="15" x14ac:dyDescent="0.3">
      <c r="M5408" s="34">
        <v>5402.5</v>
      </c>
      <c r="N5408" s="34">
        <v>22.2</v>
      </c>
      <c r="O5408" s="32">
        <f t="shared" si="504"/>
        <v>71.960000000000008</v>
      </c>
      <c r="P5408" s="37">
        <f t="shared" si="509"/>
        <v>86.352000000000004</v>
      </c>
      <c r="Q5408" s="32">
        <f t="shared" si="505"/>
        <v>-16.960000000000008</v>
      </c>
      <c r="R5408" s="32">
        <f t="shared" si="506"/>
        <v>-31.352000000000004</v>
      </c>
      <c r="S5408" s="26">
        <f t="shared" si="507"/>
        <v>0</v>
      </c>
      <c r="T5408" s="26">
        <f t="shared" si="508"/>
        <v>0</v>
      </c>
    </row>
    <row r="5409" spans="13:20" ht="15" x14ac:dyDescent="0.3">
      <c r="M5409" s="34">
        <v>5403.5</v>
      </c>
      <c r="N5409" s="34">
        <v>21.7</v>
      </c>
      <c r="O5409" s="32">
        <f t="shared" si="504"/>
        <v>71.06</v>
      </c>
      <c r="P5409" s="37">
        <f t="shared" si="509"/>
        <v>85.272000000000006</v>
      </c>
      <c r="Q5409" s="32">
        <f t="shared" si="505"/>
        <v>-16.060000000000002</v>
      </c>
      <c r="R5409" s="32">
        <f t="shared" si="506"/>
        <v>-30.272000000000006</v>
      </c>
      <c r="S5409" s="26">
        <f t="shared" si="507"/>
        <v>0</v>
      </c>
      <c r="T5409" s="26">
        <f t="shared" si="508"/>
        <v>0</v>
      </c>
    </row>
    <row r="5410" spans="13:20" ht="15" x14ac:dyDescent="0.3">
      <c r="M5410" s="34">
        <v>5404.5</v>
      </c>
      <c r="N5410" s="34">
        <v>21.1</v>
      </c>
      <c r="O5410" s="32">
        <f t="shared" si="504"/>
        <v>69.98</v>
      </c>
      <c r="P5410" s="37">
        <f t="shared" si="509"/>
        <v>83.975999999999999</v>
      </c>
      <c r="Q5410" s="32">
        <f t="shared" si="505"/>
        <v>-14.980000000000004</v>
      </c>
      <c r="R5410" s="32">
        <f t="shared" si="506"/>
        <v>-28.975999999999999</v>
      </c>
      <c r="S5410" s="26">
        <f t="shared" si="507"/>
        <v>0</v>
      </c>
      <c r="T5410" s="26">
        <f t="shared" si="508"/>
        <v>0</v>
      </c>
    </row>
    <row r="5411" spans="13:20" ht="15" x14ac:dyDescent="0.3">
      <c r="M5411" s="34">
        <v>5405.5</v>
      </c>
      <c r="N5411" s="34">
        <v>22.8</v>
      </c>
      <c r="O5411" s="32">
        <f t="shared" si="504"/>
        <v>73.039999999999992</v>
      </c>
      <c r="P5411" s="37">
        <f t="shared" si="509"/>
        <v>87.647999999999982</v>
      </c>
      <c r="Q5411" s="32">
        <f t="shared" si="505"/>
        <v>-18.039999999999992</v>
      </c>
      <c r="R5411" s="32">
        <f t="shared" si="506"/>
        <v>-32.647999999999982</v>
      </c>
      <c r="S5411" s="26">
        <f t="shared" si="507"/>
        <v>0</v>
      </c>
      <c r="T5411" s="26">
        <f t="shared" si="508"/>
        <v>0</v>
      </c>
    </row>
    <row r="5412" spans="13:20" ht="15" x14ac:dyDescent="0.3">
      <c r="M5412" s="34">
        <v>5406.5</v>
      </c>
      <c r="N5412" s="34">
        <v>23.9</v>
      </c>
      <c r="O5412" s="32">
        <f t="shared" si="504"/>
        <v>75.02</v>
      </c>
      <c r="P5412" s="37">
        <f t="shared" si="509"/>
        <v>90.023999999999987</v>
      </c>
      <c r="Q5412" s="32">
        <f t="shared" si="505"/>
        <v>-20.019999999999996</v>
      </c>
      <c r="R5412" s="32">
        <f t="shared" si="506"/>
        <v>-35.023999999999987</v>
      </c>
      <c r="S5412" s="26">
        <f t="shared" si="507"/>
        <v>0</v>
      </c>
      <c r="T5412" s="26">
        <f t="shared" si="508"/>
        <v>0</v>
      </c>
    </row>
    <row r="5413" spans="13:20" ht="15" x14ac:dyDescent="0.3">
      <c r="M5413" s="34">
        <v>5407.5</v>
      </c>
      <c r="N5413" s="34">
        <v>25</v>
      </c>
      <c r="O5413" s="32">
        <f t="shared" si="504"/>
        <v>77</v>
      </c>
      <c r="P5413" s="37">
        <f t="shared" si="509"/>
        <v>92.399999999999991</v>
      </c>
      <c r="Q5413" s="32">
        <f t="shared" si="505"/>
        <v>-22</v>
      </c>
      <c r="R5413" s="32">
        <f t="shared" si="506"/>
        <v>-37.399999999999991</v>
      </c>
      <c r="S5413" s="26">
        <f t="shared" si="507"/>
        <v>0</v>
      </c>
      <c r="T5413" s="26">
        <f t="shared" si="508"/>
        <v>0</v>
      </c>
    </row>
    <row r="5414" spans="13:20" ht="15" x14ac:dyDescent="0.3">
      <c r="M5414" s="34">
        <v>5408.5</v>
      </c>
      <c r="N5414" s="34">
        <v>25.6</v>
      </c>
      <c r="O5414" s="32">
        <f t="shared" si="504"/>
        <v>78.080000000000013</v>
      </c>
      <c r="P5414" s="37">
        <f t="shared" si="509"/>
        <v>93.696000000000012</v>
      </c>
      <c r="Q5414" s="32">
        <f t="shared" si="505"/>
        <v>-23.080000000000013</v>
      </c>
      <c r="R5414" s="32">
        <f t="shared" si="506"/>
        <v>-38.696000000000012</v>
      </c>
      <c r="S5414" s="26">
        <f t="shared" si="507"/>
        <v>0</v>
      </c>
      <c r="T5414" s="26">
        <f t="shared" si="508"/>
        <v>0</v>
      </c>
    </row>
    <row r="5415" spans="13:20" ht="15" x14ac:dyDescent="0.3">
      <c r="M5415" s="34">
        <v>5409.5</v>
      </c>
      <c r="N5415" s="34">
        <v>26.7</v>
      </c>
      <c r="O5415" s="32">
        <f t="shared" si="504"/>
        <v>80.06</v>
      </c>
      <c r="P5415" s="37">
        <f t="shared" si="509"/>
        <v>96.072000000000003</v>
      </c>
      <c r="Q5415" s="32">
        <f t="shared" si="505"/>
        <v>-25.060000000000002</v>
      </c>
      <c r="R5415" s="32">
        <f t="shared" si="506"/>
        <v>-41.072000000000003</v>
      </c>
      <c r="S5415" s="26">
        <f t="shared" si="507"/>
        <v>0</v>
      </c>
      <c r="T5415" s="26">
        <f t="shared" si="508"/>
        <v>0</v>
      </c>
    </row>
    <row r="5416" spans="13:20" ht="15" x14ac:dyDescent="0.3">
      <c r="M5416" s="34">
        <v>5410.5</v>
      </c>
      <c r="N5416" s="34">
        <v>27.8</v>
      </c>
      <c r="O5416" s="32">
        <f t="shared" si="504"/>
        <v>82.039999999999992</v>
      </c>
      <c r="P5416" s="37">
        <f t="shared" si="509"/>
        <v>98.447999999999993</v>
      </c>
      <c r="Q5416" s="32">
        <f t="shared" si="505"/>
        <v>-27.039999999999992</v>
      </c>
      <c r="R5416" s="32">
        <f t="shared" si="506"/>
        <v>-43.447999999999993</v>
      </c>
      <c r="S5416" s="26">
        <f t="shared" si="507"/>
        <v>0</v>
      </c>
      <c r="T5416" s="26">
        <f t="shared" si="508"/>
        <v>0</v>
      </c>
    </row>
    <row r="5417" spans="13:20" ht="15" x14ac:dyDescent="0.3">
      <c r="M5417" s="34">
        <v>5411.5</v>
      </c>
      <c r="N5417" s="34">
        <v>28.9</v>
      </c>
      <c r="O5417" s="32">
        <f t="shared" si="504"/>
        <v>84.02</v>
      </c>
      <c r="P5417" s="37">
        <f t="shared" si="509"/>
        <v>100.824</v>
      </c>
      <c r="Q5417" s="32">
        <f t="shared" si="505"/>
        <v>-29.019999999999996</v>
      </c>
      <c r="R5417" s="32">
        <f t="shared" si="506"/>
        <v>-45.823999999999998</v>
      </c>
      <c r="S5417" s="26">
        <f t="shared" si="507"/>
        <v>0</v>
      </c>
      <c r="T5417" s="26">
        <f t="shared" si="508"/>
        <v>0</v>
      </c>
    </row>
    <row r="5418" spans="13:20" ht="15" x14ac:dyDescent="0.3">
      <c r="M5418" s="34">
        <v>5412.5</v>
      </c>
      <c r="N5418" s="34">
        <v>29.4</v>
      </c>
      <c r="O5418" s="32">
        <f t="shared" si="504"/>
        <v>84.92</v>
      </c>
      <c r="P5418" s="37">
        <f t="shared" si="509"/>
        <v>101.904</v>
      </c>
      <c r="Q5418" s="32">
        <f t="shared" si="505"/>
        <v>-29.92</v>
      </c>
      <c r="R5418" s="32">
        <f t="shared" si="506"/>
        <v>-46.903999999999996</v>
      </c>
      <c r="S5418" s="26">
        <f t="shared" si="507"/>
        <v>0</v>
      </c>
      <c r="T5418" s="26">
        <f t="shared" si="508"/>
        <v>0</v>
      </c>
    </row>
    <row r="5419" spans="13:20" ht="15" x14ac:dyDescent="0.3">
      <c r="M5419" s="34">
        <v>5413.5</v>
      </c>
      <c r="N5419" s="34">
        <v>28.3</v>
      </c>
      <c r="O5419" s="32">
        <f t="shared" si="504"/>
        <v>82.94</v>
      </c>
      <c r="P5419" s="37">
        <f t="shared" si="509"/>
        <v>99.527999999999992</v>
      </c>
      <c r="Q5419" s="32">
        <f t="shared" si="505"/>
        <v>-27.939999999999998</v>
      </c>
      <c r="R5419" s="32">
        <f t="shared" si="506"/>
        <v>-44.527999999999992</v>
      </c>
      <c r="S5419" s="26">
        <f t="shared" si="507"/>
        <v>0</v>
      </c>
      <c r="T5419" s="26">
        <f t="shared" si="508"/>
        <v>0</v>
      </c>
    </row>
    <row r="5420" spans="13:20" ht="15" x14ac:dyDescent="0.3">
      <c r="M5420" s="34">
        <v>5414.5</v>
      </c>
      <c r="N5420" s="34">
        <v>28.9</v>
      </c>
      <c r="O5420" s="32">
        <f t="shared" si="504"/>
        <v>84.02</v>
      </c>
      <c r="P5420" s="37">
        <f t="shared" si="509"/>
        <v>100.824</v>
      </c>
      <c r="Q5420" s="32">
        <f t="shared" si="505"/>
        <v>-29.019999999999996</v>
      </c>
      <c r="R5420" s="32">
        <f t="shared" si="506"/>
        <v>-45.823999999999998</v>
      </c>
      <c r="S5420" s="26">
        <f t="shared" si="507"/>
        <v>0</v>
      </c>
      <c r="T5420" s="26">
        <f t="shared" si="508"/>
        <v>0</v>
      </c>
    </row>
    <row r="5421" spans="13:20" ht="15" x14ac:dyDescent="0.3">
      <c r="M5421" s="34">
        <v>5415.5</v>
      </c>
      <c r="N5421" s="34">
        <v>27.2</v>
      </c>
      <c r="O5421" s="32">
        <f t="shared" si="504"/>
        <v>80.960000000000008</v>
      </c>
      <c r="P5421" s="37">
        <f t="shared" si="509"/>
        <v>97.152000000000001</v>
      </c>
      <c r="Q5421" s="32">
        <f t="shared" si="505"/>
        <v>-25.960000000000008</v>
      </c>
      <c r="R5421" s="32">
        <f t="shared" si="506"/>
        <v>-42.152000000000001</v>
      </c>
      <c r="S5421" s="26">
        <f t="shared" si="507"/>
        <v>0</v>
      </c>
      <c r="T5421" s="26">
        <f t="shared" si="508"/>
        <v>0</v>
      </c>
    </row>
    <row r="5422" spans="13:20" ht="15" x14ac:dyDescent="0.3">
      <c r="M5422" s="34">
        <v>5416.5</v>
      </c>
      <c r="N5422" s="34">
        <v>26.1</v>
      </c>
      <c r="O5422" s="32">
        <f t="shared" si="504"/>
        <v>78.98</v>
      </c>
      <c r="P5422" s="37">
        <f t="shared" si="509"/>
        <v>94.775999999999996</v>
      </c>
      <c r="Q5422" s="32">
        <f t="shared" si="505"/>
        <v>-23.980000000000004</v>
      </c>
      <c r="R5422" s="32">
        <f t="shared" si="506"/>
        <v>-39.775999999999996</v>
      </c>
      <c r="S5422" s="26">
        <f t="shared" si="507"/>
        <v>0</v>
      </c>
      <c r="T5422" s="26">
        <f t="shared" si="508"/>
        <v>0</v>
      </c>
    </row>
    <row r="5423" spans="13:20" ht="15" x14ac:dyDescent="0.3">
      <c r="M5423" s="34">
        <v>5417.5</v>
      </c>
      <c r="N5423" s="34">
        <v>26.1</v>
      </c>
      <c r="O5423" s="32">
        <f t="shared" si="504"/>
        <v>78.98</v>
      </c>
      <c r="P5423" s="37">
        <f t="shared" si="509"/>
        <v>94.775999999999996</v>
      </c>
      <c r="Q5423" s="32">
        <f t="shared" si="505"/>
        <v>-23.980000000000004</v>
      </c>
      <c r="R5423" s="32">
        <f t="shared" si="506"/>
        <v>-39.775999999999996</v>
      </c>
      <c r="S5423" s="26">
        <f t="shared" si="507"/>
        <v>0</v>
      </c>
      <c r="T5423" s="26">
        <f t="shared" si="508"/>
        <v>0</v>
      </c>
    </row>
    <row r="5424" spans="13:20" ht="15" x14ac:dyDescent="0.3">
      <c r="M5424" s="34">
        <v>5418.5</v>
      </c>
      <c r="N5424" s="34">
        <v>25</v>
      </c>
      <c r="O5424" s="32">
        <f t="shared" si="504"/>
        <v>77</v>
      </c>
      <c r="P5424" s="37">
        <f t="shared" si="509"/>
        <v>92.399999999999991</v>
      </c>
      <c r="Q5424" s="32">
        <f t="shared" si="505"/>
        <v>-22</v>
      </c>
      <c r="R5424" s="32">
        <f t="shared" si="506"/>
        <v>-37.399999999999991</v>
      </c>
      <c r="S5424" s="26">
        <f t="shared" si="507"/>
        <v>0</v>
      </c>
      <c r="T5424" s="26">
        <f t="shared" si="508"/>
        <v>0</v>
      </c>
    </row>
    <row r="5425" spans="13:20" ht="15" x14ac:dyDescent="0.3">
      <c r="M5425" s="34">
        <v>5419.5</v>
      </c>
      <c r="N5425" s="34">
        <v>24.4</v>
      </c>
      <c r="O5425" s="32">
        <f t="shared" si="504"/>
        <v>75.92</v>
      </c>
      <c r="P5425" s="37">
        <f t="shared" si="509"/>
        <v>91.103999999999999</v>
      </c>
      <c r="Q5425" s="32">
        <f t="shared" si="505"/>
        <v>-20.92</v>
      </c>
      <c r="R5425" s="32">
        <f t="shared" si="506"/>
        <v>-36.103999999999999</v>
      </c>
      <c r="S5425" s="26">
        <f t="shared" si="507"/>
        <v>0</v>
      </c>
      <c r="T5425" s="26">
        <f t="shared" si="508"/>
        <v>0</v>
      </c>
    </row>
    <row r="5426" spans="13:20" ht="15" x14ac:dyDescent="0.3">
      <c r="M5426" s="34">
        <v>5420.5</v>
      </c>
      <c r="N5426" s="34">
        <v>24.4</v>
      </c>
      <c r="O5426" s="32">
        <f t="shared" si="504"/>
        <v>75.92</v>
      </c>
      <c r="P5426" s="37">
        <f t="shared" si="509"/>
        <v>91.103999999999999</v>
      </c>
      <c r="Q5426" s="32">
        <f t="shared" si="505"/>
        <v>-20.92</v>
      </c>
      <c r="R5426" s="32">
        <f t="shared" si="506"/>
        <v>-36.103999999999999</v>
      </c>
      <c r="S5426" s="26">
        <f t="shared" si="507"/>
        <v>0</v>
      </c>
      <c r="T5426" s="26">
        <f t="shared" si="508"/>
        <v>0</v>
      </c>
    </row>
    <row r="5427" spans="13:20" ht="15" x14ac:dyDescent="0.3">
      <c r="M5427" s="34">
        <v>5421.5</v>
      </c>
      <c r="N5427" s="34">
        <v>23.9</v>
      </c>
      <c r="O5427" s="32">
        <f t="shared" si="504"/>
        <v>75.02</v>
      </c>
      <c r="P5427" s="37">
        <f t="shared" si="509"/>
        <v>90.023999999999987</v>
      </c>
      <c r="Q5427" s="32">
        <f t="shared" si="505"/>
        <v>-20.019999999999996</v>
      </c>
      <c r="R5427" s="32">
        <f t="shared" si="506"/>
        <v>-35.023999999999987</v>
      </c>
      <c r="S5427" s="26">
        <f t="shared" si="507"/>
        <v>0</v>
      </c>
      <c r="T5427" s="26">
        <f t="shared" si="508"/>
        <v>0</v>
      </c>
    </row>
    <row r="5428" spans="13:20" ht="15" x14ac:dyDescent="0.3">
      <c r="M5428" s="34">
        <v>5422.5</v>
      </c>
      <c r="N5428" s="34">
        <v>23.3</v>
      </c>
      <c r="O5428" s="32">
        <f t="shared" si="504"/>
        <v>73.94</v>
      </c>
      <c r="P5428" s="37">
        <f t="shared" si="509"/>
        <v>88.727999999999994</v>
      </c>
      <c r="Q5428" s="32">
        <f t="shared" si="505"/>
        <v>-18.939999999999998</v>
      </c>
      <c r="R5428" s="32">
        <f t="shared" si="506"/>
        <v>-33.727999999999994</v>
      </c>
      <c r="S5428" s="26">
        <f t="shared" si="507"/>
        <v>0</v>
      </c>
      <c r="T5428" s="26">
        <f t="shared" si="508"/>
        <v>0</v>
      </c>
    </row>
    <row r="5429" spans="13:20" ht="15" x14ac:dyDescent="0.3">
      <c r="M5429" s="34">
        <v>5423.5</v>
      </c>
      <c r="N5429" s="34">
        <v>22.8</v>
      </c>
      <c r="O5429" s="32">
        <f t="shared" si="504"/>
        <v>73.039999999999992</v>
      </c>
      <c r="P5429" s="37">
        <f t="shared" si="509"/>
        <v>87.647999999999982</v>
      </c>
      <c r="Q5429" s="32">
        <f t="shared" si="505"/>
        <v>-18.039999999999992</v>
      </c>
      <c r="R5429" s="32">
        <f t="shared" si="506"/>
        <v>-32.647999999999982</v>
      </c>
      <c r="S5429" s="26">
        <f t="shared" si="507"/>
        <v>0</v>
      </c>
      <c r="T5429" s="26">
        <f t="shared" si="508"/>
        <v>0</v>
      </c>
    </row>
    <row r="5430" spans="13:20" ht="15" x14ac:dyDescent="0.3">
      <c r="M5430" s="34">
        <v>5424.5</v>
      </c>
      <c r="N5430" s="34">
        <v>22.8</v>
      </c>
      <c r="O5430" s="32">
        <f t="shared" si="504"/>
        <v>73.039999999999992</v>
      </c>
      <c r="P5430" s="37">
        <f t="shared" si="509"/>
        <v>87.647999999999982</v>
      </c>
      <c r="Q5430" s="32">
        <f t="shared" si="505"/>
        <v>-18.039999999999992</v>
      </c>
      <c r="R5430" s="32">
        <f t="shared" si="506"/>
        <v>-32.647999999999982</v>
      </c>
      <c r="S5430" s="26">
        <f t="shared" si="507"/>
        <v>0</v>
      </c>
      <c r="T5430" s="26">
        <f t="shared" si="508"/>
        <v>0</v>
      </c>
    </row>
    <row r="5431" spans="13:20" ht="15" x14ac:dyDescent="0.3">
      <c r="M5431" s="34">
        <v>5425.5</v>
      </c>
      <c r="N5431" s="34">
        <v>22.8</v>
      </c>
      <c r="O5431" s="32">
        <f t="shared" si="504"/>
        <v>73.039999999999992</v>
      </c>
      <c r="P5431" s="37">
        <f t="shared" si="509"/>
        <v>87.647999999999982</v>
      </c>
      <c r="Q5431" s="32">
        <f t="shared" si="505"/>
        <v>-18.039999999999992</v>
      </c>
      <c r="R5431" s="32">
        <f t="shared" si="506"/>
        <v>-32.647999999999982</v>
      </c>
      <c r="S5431" s="26">
        <f t="shared" si="507"/>
        <v>0</v>
      </c>
      <c r="T5431" s="26">
        <f t="shared" si="508"/>
        <v>0</v>
      </c>
    </row>
    <row r="5432" spans="13:20" ht="15" x14ac:dyDescent="0.3">
      <c r="M5432" s="34">
        <v>5426.5</v>
      </c>
      <c r="N5432" s="34">
        <v>22.2</v>
      </c>
      <c r="O5432" s="32">
        <f t="shared" si="504"/>
        <v>71.960000000000008</v>
      </c>
      <c r="P5432" s="37">
        <f t="shared" si="509"/>
        <v>86.352000000000004</v>
      </c>
      <c r="Q5432" s="32">
        <f t="shared" si="505"/>
        <v>-16.960000000000008</v>
      </c>
      <c r="R5432" s="32">
        <f t="shared" si="506"/>
        <v>-31.352000000000004</v>
      </c>
      <c r="S5432" s="26">
        <f t="shared" si="507"/>
        <v>0</v>
      </c>
      <c r="T5432" s="26">
        <f t="shared" si="508"/>
        <v>0</v>
      </c>
    </row>
    <row r="5433" spans="13:20" ht="15" x14ac:dyDescent="0.3">
      <c r="M5433" s="34">
        <v>5427.5</v>
      </c>
      <c r="N5433" s="34">
        <v>21.7</v>
      </c>
      <c r="O5433" s="32">
        <f t="shared" si="504"/>
        <v>71.06</v>
      </c>
      <c r="P5433" s="37">
        <f t="shared" si="509"/>
        <v>85.272000000000006</v>
      </c>
      <c r="Q5433" s="32">
        <f t="shared" si="505"/>
        <v>-16.060000000000002</v>
      </c>
      <c r="R5433" s="32">
        <f t="shared" si="506"/>
        <v>-30.272000000000006</v>
      </c>
      <c r="S5433" s="26">
        <f t="shared" si="507"/>
        <v>0</v>
      </c>
      <c r="T5433" s="26">
        <f t="shared" si="508"/>
        <v>0</v>
      </c>
    </row>
    <row r="5434" spans="13:20" ht="15" x14ac:dyDescent="0.3">
      <c r="M5434" s="34">
        <v>5428.5</v>
      </c>
      <c r="N5434" s="34">
        <v>21.7</v>
      </c>
      <c r="O5434" s="32">
        <f t="shared" si="504"/>
        <v>71.06</v>
      </c>
      <c r="P5434" s="37">
        <f t="shared" si="509"/>
        <v>85.272000000000006</v>
      </c>
      <c r="Q5434" s="32">
        <f t="shared" si="505"/>
        <v>-16.060000000000002</v>
      </c>
      <c r="R5434" s="32">
        <f t="shared" si="506"/>
        <v>-30.272000000000006</v>
      </c>
      <c r="S5434" s="26">
        <f t="shared" si="507"/>
        <v>0</v>
      </c>
      <c r="T5434" s="26">
        <f t="shared" si="508"/>
        <v>0</v>
      </c>
    </row>
    <row r="5435" spans="13:20" ht="15" x14ac:dyDescent="0.3">
      <c r="M5435" s="34">
        <v>5429.5</v>
      </c>
      <c r="N5435" s="34">
        <v>21.7</v>
      </c>
      <c r="O5435" s="32">
        <f t="shared" si="504"/>
        <v>71.06</v>
      </c>
      <c r="P5435" s="37">
        <f t="shared" si="509"/>
        <v>85.272000000000006</v>
      </c>
      <c r="Q5435" s="32">
        <f t="shared" si="505"/>
        <v>-16.060000000000002</v>
      </c>
      <c r="R5435" s="32">
        <f t="shared" si="506"/>
        <v>-30.272000000000006</v>
      </c>
      <c r="S5435" s="26">
        <f t="shared" si="507"/>
        <v>0</v>
      </c>
      <c r="T5435" s="26">
        <f t="shared" si="508"/>
        <v>0</v>
      </c>
    </row>
    <row r="5436" spans="13:20" ht="15" x14ac:dyDescent="0.3">
      <c r="M5436" s="34">
        <v>5430.5</v>
      </c>
      <c r="N5436" s="34">
        <v>22.8</v>
      </c>
      <c r="O5436" s="32">
        <f t="shared" si="504"/>
        <v>73.039999999999992</v>
      </c>
      <c r="P5436" s="37">
        <f t="shared" si="509"/>
        <v>87.647999999999982</v>
      </c>
      <c r="Q5436" s="32">
        <f t="shared" si="505"/>
        <v>-18.039999999999992</v>
      </c>
      <c r="R5436" s="32">
        <f t="shared" si="506"/>
        <v>-32.647999999999982</v>
      </c>
      <c r="S5436" s="26">
        <f t="shared" si="507"/>
        <v>0</v>
      </c>
      <c r="T5436" s="26">
        <f t="shared" si="508"/>
        <v>0</v>
      </c>
    </row>
    <row r="5437" spans="13:20" ht="15" x14ac:dyDescent="0.3">
      <c r="M5437" s="34">
        <v>5431.5</v>
      </c>
      <c r="N5437" s="34">
        <v>23.3</v>
      </c>
      <c r="O5437" s="32">
        <f t="shared" si="504"/>
        <v>73.94</v>
      </c>
      <c r="P5437" s="37">
        <f t="shared" si="509"/>
        <v>88.727999999999994</v>
      </c>
      <c r="Q5437" s="32">
        <f t="shared" si="505"/>
        <v>-18.939999999999998</v>
      </c>
      <c r="R5437" s="32">
        <f t="shared" si="506"/>
        <v>-33.727999999999994</v>
      </c>
      <c r="S5437" s="26">
        <f t="shared" si="507"/>
        <v>0</v>
      </c>
      <c r="T5437" s="26">
        <f t="shared" si="508"/>
        <v>0</v>
      </c>
    </row>
    <row r="5438" spans="13:20" ht="15" x14ac:dyDescent="0.3">
      <c r="M5438" s="34">
        <v>5432.5</v>
      </c>
      <c r="N5438" s="34">
        <v>25</v>
      </c>
      <c r="O5438" s="32">
        <f t="shared" si="504"/>
        <v>77</v>
      </c>
      <c r="P5438" s="37">
        <f t="shared" si="509"/>
        <v>92.399999999999991</v>
      </c>
      <c r="Q5438" s="32">
        <f t="shared" si="505"/>
        <v>-22</v>
      </c>
      <c r="R5438" s="32">
        <f t="shared" si="506"/>
        <v>-37.399999999999991</v>
      </c>
      <c r="S5438" s="26">
        <f t="shared" si="507"/>
        <v>0</v>
      </c>
      <c r="T5438" s="26">
        <f t="shared" si="508"/>
        <v>0</v>
      </c>
    </row>
    <row r="5439" spans="13:20" ht="15" x14ac:dyDescent="0.3">
      <c r="M5439" s="34">
        <v>5433.5</v>
      </c>
      <c r="N5439" s="34">
        <v>25.6</v>
      </c>
      <c r="O5439" s="32">
        <f t="shared" si="504"/>
        <v>78.080000000000013</v>
      </c>
      <c r="P5439" s="37">
        <f t="shared" si="509"/>
        <v>93.696000000000012</v>
      </c>
      <c r="Q5439" s="32">
        <f t="shared" si="505"/>
        <v>-23.080000000000013</v>
      </c>
      <c r="R5439" s="32">
        <f t="shared" si="506"/>
        <v>-38.696000000000012</v>
      </c>
      <c r="S5439" s="26">
        <f t="shared" si="507"/>
        <v>0</v>
      </c>
      <c r="T5439" s="26">
        <f t="shared" si="508"/>
        <v>0</v>
      </c>
    </row>
    <row r="5440" spans="13:20" ht="15" x14ac:dyDescent="0.3">
      <c r="M5440" s="34">
        <v>5434.5</v>
      </c>
      <c r="N5440" s="34">
        <v>26.1</v>
      </c>
      <c r="O5440" s="32">
        <f t="shared" si="504"/>
        <v>78.98</v>
      </c>
      <c r="P5440" s="37">
        <f t="shared" si="509"/>
        <v>94.775999999999996</v>
      </c>
      <c r="Q5440" s="32">
        <f t="shared" si="505"/>
        <v>-23.980000000000004</v>
      </c>
      <c r="R5440" s="32">
        <f t="shared" si="506"/>
        <v>-39.775999999999996</v>
      </c>
      <c r="S5440" s="26">
        <f t="shared" si="507"/>
        <v>0</v>
      </c>
      <c r="T5440" s="26">
        <f t="shared" si="508"/>
        <v>0</v>
      </c>
    </row>
    <row r="5441" spans="13:20" ht="15" x14ac:dyDescent="0.3">
      <c r="M5441" s="34">
        <v>5435.5</v>
      </c>
      <c r="N5441" s="34">
        <v>26.7</v>
      </c>
      <c r="O5441" s="32">
        <f t="shared" si="504"/>
        <v>80.06</v>
      </c>
      <c r="P5441" s="37">
        <f t="shared" si="509"/>
        <v>96.072000000000003</v>
      </c>
      <c r="Q5441" s="32">
        <f t="shared" si="505"/>
        <v>-25.060000000000002</v>
      </c>
      <c r="R5441" s="32">
        <f t="shared" si="506"/>
        <v>-41.072000000000003</v>
      </c>
      <c r="S5441" s="26">
        <f t="shared" si="507"/>
        <v>0</v>
      </c>
      <c r="T5441" s="26">
        <f t="shared" si="508"/>
        <v>0</v>
      </c>
    </row>
    <row r="5442" spans="13:20" ht="15" x14ac:dyDescent="0.3">
      <c r="M5442" s="34">
        <v>5436.5</v>
      </c>
      <c r="N5442" s="34">
        <v>26.7</v>
      </c>
      <c r="O5442" s="32">
        <f t="shared" si="504"/>
        <v>80.06</v>
      </c>
      <c r="P5442" s="37">
        <f t="shared" si="509"/>
        <v>96.072000000000003</v>
      </c>
      <c r="Q5442" s="32">
        <f t="shared" si="505"/>
        <v>-25.060000000000002</v>
      </c>
      <c r="R5442" s="32">
        <f t="shared" si="506"/>
        <v>-41.072000000000003</v>
      </c>
      <c r="S5442" s="26">
        <f t="shared" si="507"/>
        <v>0</v>
      </c>
      <c r="T5442" s="26">
        <f t="shared" si="508"/>
        <v>0</v>
      </c>
    </row>
    <row r="5443" spans="13:20" ht="15" x14ac:dyDescent="0.3">
      <c r="M5443" s="34">
        <v>5437.5</v>
      </c>
      <c r="N5443" s="34">
        <v>27.8</v>
      </c>
      <c r="O5443" s="32">
        <f t="shared" si="504"/>
        <v>82.039999999999992</v>
      </c>
      <c r="P5443" s="37">
        <f t="shared" si="509"/>
        <v>98.447999999999993</v>
      </c>
      <c r="Q5443" s="32">
        <f t="shared" si="505"/>
        <v>-27.039999999999992</v>
      </c>
      <c r="R5443" s="32">
        <f t="shared" si="506"/>
        <v>-43.447999999999993</v>
      </c>
      <c r="S5443" s="26">
        <f t="shared" si="507"/>
        <v>0</v>
      </c>
      <c r="T5443" s="26">
        <f t="shared" si="508"/>
        <v>0</v>
      </c>
    </row>
    <row r="5444" spans="13:20" ht="15" x14ac:dyDescent="0.3">
      <c r="M5444" s="34">
        <v>5438.5</v>
      </c>
      <c r="N5444" s="34">
        <v>26.1</v>
      </c>
      <c r="O5444" s="32">
        <f t="shared" si="504"/>
        <v>78.98</v>
      </c>
      <c r="P5444" s="37">
        <f t="shared" si="509"/>
        <v>94.775999999999996</v>
      </c>
      <c r="Q5444" s="32">
        <f t="shared" si="505"/>
        <v>-23.980000000000004</v>
      </c>
      <c r="R5444" s="32">
        <f t="shared" si="506"/>
        <v>-39.775999999999996</v>
      </c>
      <c r="S5444" s="26">
        <f t="shared" si="507"/>
        <v>0</v>
      </c>
      <c r="T5444" s="26">
        <f t="shared" si="508"/>
        <v>0</v>
      </c>
    </row>
    <row r="5445" spans="13:20" ht="15" x14ac:dyDescent="0.3">
      <c r="M5445" s="34">
        <v>5439.5</v>
      </c>
      <c r="N5445" s="34">
        <v>24.4</v>
      </c>
      <c r="O5445" s="32">
        <f t="shared" si="504"/>
        <v>75.92</v>
      </c>
      <c r="P5445" s="37">
        <f t="shared" si="509"/>
        <v>91.103999999999999</v>
      </c>
      <c r="Q5445" s="32">
        <f t="shared" si="505"/>
        <v>-20.92</v>
      </c>
      <c r="R5445" s="32">
        <f t="shared" si="506"/>
        <v>-36.103999999999999</v>
      </c>
      <c r="S5445" s="26">
        <f t="shared" si="507"/>
        <v>0</v>
      </c>
      <c r="T5445" s="26">
        <f t="shared" si="508"/>
        <v>0</v>
      </c>
    </row>
    <row r="5446" spans="13:20" ht="15" x14ac:dyDescent="0.3">
      <c r="M5446" s="34">
        <v>5440.5</v>
      </c>
      <c r="N5446" s="34">
        <v>24.4</v>
      </c>
      <c r="O5446" s="32">
        <f t="shared" ref="O5446:O5509" si="510">CONVERT(N5446,"C","F")</f>
        <v>75.92</v>
      </c>
      <c r="P5446" s="37">
        <f t="shared" si="509"/>
        <v>91.103999999999999</v>
      </c>
      <c r="Q5446" s="32">
        <f t="shared" ref="Q5446:Q5509" si="511">$L$3-O5446</f>
        <v>-20.92</v>
      </c>
      <c r="R5446" s="32">
        <f t="shared" ref="R5446:R5509" si="512">$L$3-P5446</f>
        <v>-36.103999999999999</v>
      </c>
      <c r="S5446" s="26">
        <f t="shared" ref="S5446:S5509" si="513">IF(O5446&lt;=$L$3, 1, 0)</f>
        <v>0</v>
      </c>
      <c r="T5446" s="26">
        <f t="shared" ref="T5446:T5509" si="514">IF(P5446&lt;=$L$3, 1, 0)</f>
        <v>0</v>
      </c>
    </row>
    <row r="5447" spans="13:20" ht="15" x14ac:dyDescent="0.3">
      <c r="M5447" s="34">
        <v>5441.5</v>
      </c>
      <c r="N5447" s="34">
        <v>25</v>
      </c>
      <c r="O5447" s="32">
        <f t="shared" si="510"/>
        <v>77</v>
      </c>
      <c r="P5447" s="37">
        <f t="shared" ref="P5447:P5510" si="515">O5447*1.2</f>
        <v>92.399999999999991</v>
      </c>
      <c r="Q5447" s="32">
        <f t="shared" si="511"/>
        <v>-22</v>
      </c>
      <c r="R5447" s="32">
        <f t="shared" si="512"/>
        <v>-37.399999999999991</v>
      </c>
      <c r="S5447" s="26">
        <f t="shared" si="513"/>
        <v>0</v>
      </c>
      <c r="T5447" s="26">
        <f t="shared" si="514"/>
        <v>0</v>
      </c>
    </row>
    <row r="5448" spans="13:20" ht="15" x14ac:dyDescent="0.3">
      <c r="M5448" s="34">
        <v>5442.5</v>
      </c>
      <c r="N5448" s="34">
        <v>23.9</v>
      </c>
      <c r="O5448" s="32">
        <f t="shared" si="510"/>
        <v>75.02</v>
      </c>
      <c r="P5448" s="37">
        <f t="shared" si="515"/>
        <v>90.023999999999987</v>
      </c>
      <c r="Q5448" s="32">
        <f t="shared" si="511"/>
        <v>-20.019999999999996</v>
      </c>
      <c r="R5448" s="32">
        <f t="shared" si="512"/>
        <v>-35.023999999999987</v>
      </c>
      <c r="S5448" s="26">
        <f t="shared" si="513"/>
        <v>0</v>
      </c>
      <c r="T5448" s="26">
        <f t="shared" si="514"/>
        <v>0</v>
      </c>
    </row>
    <row r="5449" spans="13:20" ht="15" x14ac:dyDescent="0.3">
      <c r="M5449" s="34">
        <v>5443.5</v>
      </c>
      <c r="N5449" s="34">
        <v>23.9</v>
      </c>
      <c r="O5449" s="32">
        <f t="shared" si="510"/>
        <v>75.02</v>
      </c>
      <c r="P5449" s="37">
        <f t="shared" si="515"/>
        <v>90.023999999999987</v>
      </c>
      <c r="Q5449" s="32">
        <f t="shared" si="511"/>
        <v>-20.019999999999996</v>
      </c>
      <c r="R5449" s="32">
        <f t="shared" si="512"/>
        <v>-35.023999999999987</v>
      </c>
      <c r="S5449" s="26">
        <f t="shared" si="513"/>
        <v>0</v>
      </c>
      <c r="T5449" s="26">
        <f t="shared" si="514"/>
        <v>0</v>
      </c>
    </row>
    <row r="5450" spans="13:20" ht="15" x14ac:dyDescent="0.3">
      <c r="M5450" s="34">
        <v>5444.5</v>
      </c>
      <c r="N5450" s="34">
        <v>23.3</v>
      </c>
      <c r="O5450" s="32">
        <f t="shared" si="510"/>
        <v>73.94</v>
      </c>
      <c r="P5450" s="37">
        <f t="shared" si="515"/>
        <v>88.727999999999994</v>
      </c>
      <c r="Q5450" s="32">
        <f t="shared" si="511"/>
        <v>-18.939999999999998</v>
      </c>
      <c r="R5450" s="32">
        <f t="shared" si="512"/>
        <v>-33.727999999999994</v>
      </c>
      <c r="S5450" s="26">
        <f t="shared" si="513"/>
        <v>0</v>
      </c>
      <c r="T5450" s="26">
        <f t="shared" si="514"/>
        <v>0</v>
      </c>
    </row>
    <row r="5451" spans="13:20" ht="15" x14ac:dyDescent="0.3">
      <c r="M5451" s="34">
        <v>5445.5</v>
      </c>
      <c r="N5451" s="34">
        <v>23.3</v>
      </c>
      <c r="O5451" s="32">
        <f t="shared" si="510"/>
        <v>73.94</v>
      </c>
      <c r="P5451" s="37">
        <f t="shared" si="515"/>
        <v>88.727999999999994</v>
      </c>
      <c r="Q5451" s="32">
        <f t="shared" si="511"/>
        <v>-18.939999999999998</v>
      </c>
      <c r="R5451" s="32">
        <f t="shared" si="512"/>
        <v>-33.727999999999994</v>
      </c>
      <c r="S5451" s="26">
        <f t="shared" si="513"/>
        <v>0</v>
      </c>
      <c r="T5451" s="26">
        <f t="shared" si="514"/>
        <v>0</v>
      </c>
    </row>
    <row r="5452" spans="13:20" ht="15" x14ac:dyDescent="0.3">
      <c r="M5452" s="34">
        <v>5446.5</v>
      </c>
      <c r="N5452" s="34">
        <v>23.3</v>
      </c>
      <c r="O5452" s="32">
        <f t="shared" si="510"/>
        <v>73.94</v>
      </c>
      <c r="P5452" s="37">
        <f t="shared" si="515"/>
        <v>88.727999999999994</v>
      </c>
      <c r="Q5452" s="32">
        <f t="shared" si="511"/>
        <v>-18.939999999999998</v>
      </c>
      <c r="R5452" s="32">
        <f t="shared" si="512"/>
        <v>-33.727999999999994</v>
      </c>
      <c r="S5452" s="26">
        <f t="shared" si="513"/>
        <v>0</v>
      </c>
      <c r="T5452" s="26">
        <f t="shared" si="514"/>
        <v>0</v>
      </c>
    </row>
    <row r="5453" spans="13:20" ht="15" x14ac:dyDescent="0.3">
      <c r="M5453" s="34">
        <v>5447.5</v>
      </c>
      <c r="N5453" s="34">
        <v>23.3</v>
      </c>
      <c r="O5453" s="32">
        <f t="shared" si="510"/>
        <v>73.94</v>
      </c>
      <c r="P5453" s="37">
        <f t="shared" si="515"/>
        <v>88.727999999999994</v>
      </c>
      <c r="Q5453" s="32">
        <f t="shared" si="511"/>
        <v>-18.939999999999998</v>
      </c>
      <c r="R5453" s="32">
        <f t="shared" si="512"/>
        <v>-33.727999999999994</v>
      </c>
      <c r="S5453" s="26">
        <f t="shared" si="513"/>
        <v>0</v>
      </c>
      <c r="T5453" s="26">
        <f t="shared" si="514"/>
        <v>0</v>
      </c>
    </row>
    <row r="5454" spans="13:20" ht="15" x14ac:dyDescent="0.3">
      <c r="M5454" s="34">
        <v>5448.5</v>
      </c>
      <c r="N5454" s="34">
        <v>22.8</v>
      </c>
      <c r="O5454" s="32">
        <f t="shared" si="510"/>
        <v>73.039999999999992</v>
      </c>
      <c r="P5454" s="37">
        <f t="shared" si="515"/>
        <v>87.647999999999982</v>
      </c>
      <c r="Q5454" s="32">
        <f t="shared" si="511"/>
        <v>-18.039999999999992</v>
      </c>
      <c r="R5454" s="32">
        <f t="shared" si="512"/>
        <v>-32.647999999999982</v>
      </c>
      <c r="S5454" s="26">
        <f t="shared" si="513"/>
        <v>0</v>
      </c>
      <c r="T5454" s="26">
        <f t="shared" si="514"/>
        <v>0</v>
      </c>
    </row>
    <row r="5455" spans="13:20" ht="15" x14ac:dyDescent="0.3">
      <c r="M5455" s="34">
        <v>5449.5</v>
      </c>
      <c r="N5455" s="34">
        <v>22.8</v>
      </c>
      <c r="O5455" s="32">
        <f t="shared" si="510"/>
        <v>73.039999999999992</v>
      </c>
      <c r="P5455" s="37">
        <f t="shared" si="515"/>
        <v>87.647999999999982</v>
      </c>
      <c r="Q5455" s="32">
        <f t="shared" si="511"/>
        <v>-18.039999999999992</v>
      </c>
      <c r="R5455" s="32">
        <f t="shared" si="512"/>
        <v>-32.647999999999982</v>
      </c>
      <c r="S5455" s="26">
        <f t="shared" si="513"/>
        <v>0</v>
      </c>
      <c r="T5455" s="26">
        <f t="shared" si="514"/>
        <v>0</v>
      </c>
    </row>
    <row r="5456" spans="13:20" ht="15" x14ac:dyDescent="0.3">
      <c r="M5456" s="34">
        <v>5450.5</v>
      </c>
      <c r="N5456" s="34">
        <v>22.8</v>
      </c>
      <c r="O5456" s="32">
        <f t="shared" si="510"/>
        <v>73.039999999999992</v>
      </c>
      <c r="P5456" s="37">
        <f t="shared" si="515"/>
        <v>87.647999999999982</v>
      </c>
      <c r="Q5456" s="32">
        <f t="shared" si="511"/>
        <v>-18.039999999999992</v>
      </c>
      <c r="R5456" s="32">
        <f t="shared" si="512"/>
        <v>-32.647999999999982</v>
      </c>
      <c r="S5456" s="26">
        <f t="shared" si="513"/>
        <v>0</v>
      </c>
      <c r="T5456" s="26">
        <f t="shared" si="514"/>
        <v>0</v>
      </c>
    </row>
    <row r="5457" spans="13:20" ht="15" x14ac:dyDescent="0.3">
      <c r="M5457" s="34">
        <v>5451.5</v>
      </c>
      <c r="N5457" s="34">
        <v>22.2</v>
      </c>
      <c r="O5457" s="32">
        <f t="shared" si="510"/>
        <v>71.960000000000008</v>
      </c>
      <c r="P5457" s="37">
        <f t="shared" si="515"/>
        <v>86.352000000000004</v>
      </c>
      <c r="Q5457" s="32">
        <f t="shared" si="511"/>
        <v>-16.960000000000008</v>
      </c>
      <c r="R5457" s="32">
        <f t="shared" si="512"/>
        <v>-31.352000000000004</v>
      </c>
      <c r="S5457" s="26">
        <f t="shared" si="513"/>
        <v>0</v>
      </c>
      <c r="T5457" s="26">
        <f t="shared" si="514"/>
        <v>0</v>
      </c>
    </row>
    <row r="5458" spans="13:20" ht="15" x14ac:dyDescent="0.3">
      <c r="M5458" s="34">
        <v>5452.5</v>
      </c>
      <c r="N5458" s="34">
        <v>22.2</v>
      </c>
      <c r="O5458" s="32">
        <f t="shared" si="510"/>
        <v>71.960000000000008</v>
      </c>
      <c r="P5458" s="37">
        <f t="shared" si="515"/>
        <v>86.352000000000004</v>
      </c>
      <c r="Q5458" s="32">
        <f t="shared" si="511"/>
        <v>-16.960000000000008</v>
      </c>
      <c r="R5458" s="32">
        <f t="shared" si="512"/>
        <v>-31.352000000000004</v>
      </c>
      <c r="S5458" s="26">
        <f t="shared" si="513"/>
        <v>0</v>
      </c>
      <c r="T5458" s="26">
        <f t="shared" si="514"/>
        <v>0</v>
      </c>
    </row>
    <row r="5459" spans="13:20" ht="15" x14ac:dyDescent="0.3">
      <c r="M5459" s="34">
        <v>5453.5</v>
      </c>
      <c r="N5459" s="34">
        <v>22.2</v>
      </c>
      <c r="O5459" s="32">
        <f t="shared" si="510"/>
        <v>71.960000000000008</v>
      </c>
      <c r="P5459" s="37">
        <f t="shared" si="515"/>
        <v>86.352000000000004</v>
      </c>
      <c r="Q5459" s="32">
        <f t="shared" si="511"/>
        <v>-16.960000000000008</v>
      </c>
      <c r="R5459" s="32">
        <f t="shared" si="512"/>
        <v>-31.352000000000004</v>
      </c>
      <c r="S5459" s="26">
        <f t="shared" si="513"/>
        <v>0</v>
      </c>
      <c r="T5459" s="26">
        <f t="shared" si="514"/>
        <v>0</v>
      </c>
    </row>
    <row r="5460" spans="13:20" ht="15" x14ac:dyDescent="0.3">
      <c r="M5460" s="34">
        <v>5454.5</v>
      </c>
      <c r="N5460" s="34">
        <v>21.7</v>
      </c>
      <c r="O5460" s="32">
        <f t="shared" si="510"/>
        <v>71.06</v>
      </c>
      <c r="P5460" s="37">
        <f t="shared" si="515"/>
        <v>85.272000000000006</v>
      </c>
      <c r="Q5460" s="32">
        <f t="shared" si="511"/>
        <v>-16.060000000000002</v>
      </c>
      <c r="R5460" s="32">
        <f t="shared" si="512"/>
        <v>-30.272000000000006</v>
      </c>
      <c r="S5460" s="26">
        <f t="shared" si="513"/>
        <v>0</v>
      </c>
      <c r="T5460" s="26">
        <f t="shared" si="514"/>
        <v>0</v>
      </c>
    </row>
    <row r="5461" spans="13:20" ht="15" x14ac:dyDescent="0.3">
      <c r="M5461" s="34">
        <v>5455.5</v>
      </c>
      <c r="N5461" s="34">
        <v>24.4</v>
      </c>
      <c r="O5461" s="32">
        <f t="shared" si="510"/>
        <v>75.92</v>
      </c>
      <c r="P5461" s="37">
        <f t="shared" si="515"/>
        <v>91.103999999999999</v>
      </c>
      <c r="Q5461" s="32">
        <f t="shared" si="511"/>
        <v>-20.92</v>
      </c>
      <c r="R5461" s="32">
        <f t="shared" si="512"/>
        <v>-36.103999999999999</v>
      </c>
      <c r="S5461" s="26">
        <f t="shared" si="513"/>
        <v>0</v>
      </c>
      <c r="T5461" s="26">
        <f t="shared" si="514"/>
        <v>0</v>
      </c>
    </row>
    <row r="5462" spans="13:20" ht="15" x14ac:dyDescent="0.3">
      <c r="M5462" s="34">
        <v>5456.5</v>
      </c>
      <c r="N5462" s="34">
        <v>26.1</v>
      </c>
      <c r="O5462" s="32">
        <f t="shared" si="510"/>
        <v>78.98</v>
      </c>
      <c r="P5462" s="37">
        <f t="shared" si="515"/>
        <v>94.775999999999996</v>
      </c>
      <c r="Q5462" s="32">
        <f t="shared" si="511"/>
        <v>-23.980000000000004</v>
      </c>
      <c r="R5462" s="32">
        <f t="shared" si="512"/>
        <v>-39.775999999999996</v>
      </c>
      <c r="S5462" s="26">
        <f t="shared" si="513"/>
        <v>0</v>
      </c>
      <c r="T5462" s="26">
        <f t="shared" si="514"/>
        <v>0</v>
      </c>
    </row>
    <row r="5463" spans="13:20" ht="15" x14ac:dyDescent="0.3">
      <c r="M5463" s="34">
        <v>5457.5</v>
      </c>
      <c r="N5463" s="34">
        <v>26.7</v>
      </c>
      <c r="O5463" s="32">
        <f t="shared" si="510"/>
        <v>80.06</v>
      </c>
      <c r="P5463" s="37">
        <f t="shared" si="515"/>
        <v>96.072000000000003</v>
      </c>
      <c r="Q5463" s="32">
        <f t="shared" si="511"/>
        <v>-25.060000000000002</v>
      </c>
      <c r="R5463" s="32">
        <f t="shared" si="512"/>
        <v>-41.072000000000003</v>
      </c>
      <c r="S5463" s="26">
        <f t="shared" si="513"/>
        <v>0</v>
      </c>
      <c r="T5463" s="26">
        <f t="shared" si="514"/>
        <v>0</v>
      </c>
    </row>
    <row r="5464" spans="13:20" ht="15" x14ac:dyDescent="0.3">
      <c r="M5464" s="34">
        <v>5458.5</v>
      </c>
      <c r="N5464" s="34">
        <v>27.8</v>
      </c>
      <c r="O5464" s="32">
        <f t="shared" si="510"/>
        <v>82.039999999999992</v>
      </c>
      <c r="P5464" s="37">
        <f t="shared" si="515"/>
        <v>98.447999999999993</v>
      </c>
      <c r="Q5464" s="32">
        <f t="shared" si="511"/>
        <v>-27.039999999999992</v>
      </c>
      <c r="R5464" s="32">
        <f t="shared" si="512"/>
        <v>-43.447999999999993</v>
      </c>
      <c r="S5464" s="26">
        <f t="shared" si="513"/>
        <v>0</v>
      </c>
      <c r="T5464" s="26">
        <f t="shared" si="514"/>
        <v>0</v>
      </c>
    </row>
    <row r="5465" spans="13:20" ht="15" x14ac:dyDescent="0.3">
      <c r="M5465" s="34">
        <v>5459.5</v>
      </c>
      <c r="N5465" s="34">
        <v>28.3</v>
      </c>
      <c r="O5465" s="32">
        <f t="shared" si="510"/>
        <v>82.94</v>
      </c>
      <c r="P5465" s="37">
        <f t="shared" si="515"/>
        <v>99.527999999999992</v>
      </c>
      <c r="Q5465" s="32">
        <f t="shared" si="511"/>
        <v>-27.939999999999998</v>
      </c>
      <c r="R5465" s="32">
        <f t="shared" si="512"/>
        <v>-44.527999999999992</v>
      </c>
      <c r="S5465" s="26">
        <f t="shared" si="513"/>
        <v>0</v>
      </c>
      <c r="T5465" s="26">
        <f t="shared" si="514"/>
        <v>0</v>
      </c>
    </row>
    <row r="5466" spans="13:20" ht="15" x14ac:dyDescent="0.3">
      <c r="M5466" s="34">
        <v>5460.5</v>
      </c>
      <c r="N5466" s="34">
        <v>29.4</v>
      </c>
      <c r="O5466" s="32">
        <f t="shared" si="510"/>
        <v>84.92</v>
      </c>
      <c r="P5466" s="37">
        <f t="shared" si="515"/>
        <v>101.904</v>
      </c>
      <c r="Q5466" s="32">
        <f t="shared" si="511"/>
        <v>-29.92</v>
      </c>
      <c r="R5466" s="32">
        <f t="shared" si="512"/>
        <v>-46.903999999999996</v>
      </c>
      <c r="S5466" s="26">
        <f t="shared" si="513"/>
        <v>0</v>
      </c>
      <c r="T5466" s="26">
        <f t="shared" si="514"/>
        <v>0</v>
      </c>
    </row>
    <row r="5467" spans="13:20" ht="15" x14ac:dyDescent="0.3">
      <c r="M5467" s="34">
        <v>5461.5</v>
      </c>
      <c r="N5467" s="34">
        <v>30</v>
      </c>
      <c r="O5467" s="32">
        <f t="shared" si="510"/>
        <v>86</v>
      </c>
      <c r="P5467" s="37">
        <f t="shared" si="515"/>
        <v>103.2</v>
      </c>
      <c r="Q5467" s="32">
        <f t="shared" si="511"/>
        <v>-31</v>
      </c>
      <c r="R5467" s="32">
        <f t="shared" si="512"/>
        <v>-48.2</v>
      </c>
      <c r="S5467" s="26">
        <f t="shared" si="513"/>
        <v>0</v>
      </c>
      <c r="T5467" s="26">
        <f t="shared" si="514"/>
        <v>0</v>
      </c>
    </row>
    <row r="5468" spans="13:20" ht="15" x14ac:dyDescent="0.3">
      <c r="M5468" s="34">
        <v>5462.5</v>
      </c>
      <c r="N5468" s="34">
        <v>30</v>
      </c>
      <c r="O5468" s="32">
        <f t="shared" si="510"/>
        <v>86</v>
      </c>
      <c r="P5468" s="37">
        <f t="shared" si="515"/>
        <v>103.2</v>
      </c>
      <c r="Q5468" s="32">
        <f t="shared" si="511"/>
        <v>-31</v>
      </c>
      <c r="R5468" s="32">
        <f t="shared" si="512"/>
        <v>-48.2</v>
      </c>
      <c r="S5468" s="26">
        <f t="shared" si="513"/>
        <v>0</v>
      </c>
      <c r="T5468" s="26">
        <f t="shared" si="514"/>
        <v>0</v>
      </c>
    </row>
    <row r="5469" spans="13:20" ht="15" x14ac:dyDescent="0.3">
      <c r="M5469" s="34">
        <v>5463.5</v>
      </c>
      <c r="N5469" s="34">
        <v>29.4</v>
      </c>
      <c r="O5469" s="32">
        <f t="shared" si="510"/>
        <v>84.92</v>
      </c>
      <c r="P5469" s="37">
        <f t="shared" si="515"/>
        <v>101.904</v>
      </c>
      <c r="Q5469" s="32">
        <f t="shared" si="511"/>
        <v>-29.92</v>
      </c>
      <c r="R5469" s="32">
        <f t="shared" si="512"/>
        <v>-46.903999999999996</v>
      </c>
      <c r="S5469" s="26">
        <f t="shared" si="513"/>
        <v>0</v>
      </c>
      <c r="T5469" s="26">
        <f t="shared" si="514"/>
        <v>0</v>
      </c>
    </row>
    <row r="5470" spans="13:20" ht="15" x14ac:dyDescent="0.3">
      <c r="M5470" s="34">
        <v>5464.5</v>
      </c>
      <c r="N5470" s="34">
        <v>26.7</v>
      </c>
      <c r="O5470" s="32">
        <f t="shared" si="510"/>
        <v>80.06</v>
      </c>
      <c r="P5470" s="37">
        <f t="shared" si="515"/>
        <v>96.072000000000003</v>
      </c>
      <c r="Q5470" s="32">
        <f t="shared" si="511"/>
        <v>-25.060000000000002</v>
      </c>
      <c r="R5470" s="32">
        <f t="shared" si="512"/>
        <v>-41.072000000000003</v>
      </c>
      <c r="S5470" s="26">
        <f t="shared" si="513"/>
        <v>0</v>
      </c>
      <c r="T5470" s="26">
        <f t="shared" si="514"/>
        <v>0</v>
      </c>
    </row>
    <row r="5471" spans="13:20" ht="15" x14ac:dyDescent="0.3">
      <c r="M5471" s="34">
        <v>5465.5</v>
      </c>
      <c r="N5471" s="34">
        <v>25</v>
      </c>
      <c r="O5471" s="32">
        <f t="shared" si="510"/>
        <v>77</v>
      </c>
      <c r="P5471" s="37">
        <f t="shared" si="515"/>
        <v>92.399999999999991</v>
      </c>
      <c r="Q5471" s="32">
        <f t="shared" si="511"/>
        <v>-22</v>
      </c>
      <c r="R5471" s="32">
        <f t="shared" si="512"/>
        <v>-37.399999999999991</v>
      </c>
      <c r="S5471" s="26">
        <f t="shared" si="513"/>
        <v>0</v>
      </c>
      <c r="T5471" s="26">
        <f t="shared" si="514"/>
        <v>0</v>
      </c>
    </row>
    <row r="5472" spans="13:20" ht="15" x14ac:dyDescent="0.3">
      <c r="M5472" s="34">
        <v>5466.5</v>
      </c>
      <c r="N5472" s="34">
        <v>22.8</v>
      </c>
      <c r="O5472" s="32">
        <f t="shared" si="510"/>
        <v>73.039999999999992</v>
      </c>
      <c r="P5472" s="37">
        <f t="shared" si="515"/>
        <v>87.647999999999982</v>
      </c>
      <c r="Q5472" s="32">
        <f t="shared" si="511"/>
        <v>-18.039999999999992</v>
      </c>
      <c r="R5472" s="32">
        <f t="shared" si="512"/>
        <v>-32.647999999999982</v>
      </c>
      <c r="S5472" s="26">
        <f t="shared" si="513"/>
        <v>0</v>
      </c>
      <c r="T5472" s="26">
        <f t="shared" si="514"/>
        <v>0</v>
      </c>
    </row>
    <row r="5473" spans="13:20" ht="15" x14ac:dyDescent="0.3">
      <c r="M5473" s="34">
        <v>5467.5</v>
      </c>
      <c r="N5473" s="34">
        <v>23.9</v>
      </c>
      <c r="O5473" s="32">
        <f t="shared" si="510"/>
        <v>75.02</v>
      </c>
      <c r="P5473" s="37">
        <f t="shared" si="515"/>
        <v>90.023999999999987</v>
      </c>
      <c r="Q5473" s="32">
        <f t="shared" si="511"/>
        <v>-20.019999999999996</v>
      </c>
      <c r="R5473" s="32">
        <f t="shared" si="512"/>
        <v>-35.023999999999987</v>
      </c>
      <c r="S5473" s="26">
        <f t="shared" si="513"/>
        <v>0</v>
      </c>
      <c r="T5473" s="26">
        <f t="shared" si="514"/>
        <v>0</v>
      </c>
    </row>
    <row r="5474" spans="13:20" ht="15" x14ac:dyDescent="0.3">
      <c r="M5474" s="34">
        <v>5468.5</v>
      </c>
      <c r="N5474" s="34">
        <v>23.9</v>
      </c>
      <c r="O5474" s="32">
        <f t="shared" si="510"/>
        <v>75.02</v>
      </c>
      <c r="P5474" s="37">
        <f t="shared" si="515"/>
        <v>90.023999999999987</v>
      </c>
      <c r="Q5474" s="32">
        <f t="shared" si="511"/>
        <v>-20.019999999999996</v>
      </c>
      <c r="R5474" s="32">
        <f t="shared" si="512"/>
        <v>-35.023999999999987</v>
      </c>
      <c r="S5474" s="26">
        <f t="shared" si="513"/>
        <v>0</v>
      </c>
      <c r="T5474" s="26">
        <f t="shared" si="514"/>
        <v>0</v>
      </c>
    </row>
    <row r="5475" spans="13:20" ht="15" x14ac:dyDescent="0.3">
      <c r="M5475" s="34">
        <v>5469.5</v>
      </c>
      <c r="N5475" s="34">
        <v>23.3</v>
      </c>
      <c r="O5475" s="32">
        <f t="shared" si="510"/>
        <v>73.94</v>
      </c>
      <c r="P5475" s="37">
        <f t="shared" si="515"/>
        <v>88.727999999999994</v>
      </c>
      <c r="Q5475" s="32">
        <f t="shared" si="511"/>
        <v>-18.939999999999998</v>
      </c>
      <c r="R5475" s="32">
        <f t="shared" si="512"/>
        <v>-33.727999999999994</v>
      </c>
      <c r="S5475" s="26">
        <f t="shared" si="513"/>
        <v>0</v>
      </c>
      <c r="T5475" s="26">
        <f t="shared" si="514"/>
        <v>0</v>
      </c>
    </row>
    <row r="5476" spans="13:20" ht="15" x14ac:dyDescent="0.3">
      <c r="M5476" s="34">
        <v>5470.5</v>
      </c>
      <c r="N5476" s="34">
        <v>22.8</v>
      </c>
      <c r="O5476" s="32">
        <f t="shared" si="510"/>
        <v>73.039999999999992</v>
      </c>
      <c r="P5476" s="37">
        <f t="shared" si="515"/>
        <v>87.647999999999982</v>
      </c>
      <c r="Q5476" s="32">
        <f t="shared" si="511"/>
        <v>-18.039999999999992</v>
      </c>
      <c r="R5476" s="32">
        <f t="shared" si="512"/>
        <v>-32.647999999999982</v>
      </c>
      <c r="S5476" s="26">
        <f t="shared" si="513"/>
        <v>0</v>
      </c>
      <c r="T5476" s="26">
        <f t="shared" si="514"/>
        <v>0</v>
      </c>
    </row>
    <row r="5477" spans="13:20" ht="15" x14ac:dyDescent="0.3">
      <c r="M5477" s="34">
        <v>5471.5</v>
      </c>
      <c r="N5477" s="34">
        <v>22.8</v>
      </c>
      <c r="O5477" s="32">
        <f t="shared" si="510"/>
        <v>73.039999999999992</v>
      </c>
      <c r="P5477" s="37">
        <f t="shared" si="515"/>
        <v>87.647999999999982</v>
      </c>
      <c r="Q5477" s="32">
        <f t="shared" si="511"/>
        <v>-18.039999999999992</v>
      </c>
      <c r="R5477" s="32">
        <f t="shared" si="512"/>
        <v>-32.647999999999982</v>
      </c>
      <c r="S5477" s="26">
        <f t="shared" si="513"/>
        <v>0</v>
      </c>
      <c r="T5477" s="26">
        <f t="shared" si="514"/>
        <v>0</v>
      </c>
    </row>
    <row r="5478" spans="13:20" ht="15" x14ac:dyDescent="0.3">
      <c r="M5478" s="34">
        <v>5472.5</v>
      </c>
      <c r="N5478" s="34">
        <v>22.2</v>
      </c>
      <c r="O5478" s="32">
        <f t="shared" si="510"/>
        <v>71.960000000000008</v>
      </c>
      <c r="P5478" s="37">
        <f t="shared" si="515"/>
        <v>86.352000000000004</v>
      </c>
      <c r="Q5478" s="32">
        <f t="shared" si="511"/>
        <v>-16.960000000000008</v>
      </c>
      <c r="R5478" s="32">
        <f t="shared" si="512"/>
        <v>-31.352000000000004</v>
      </c>
      <c r="S5478" s="26">
        <f t="shared" si="513"/>
        <v>0</v>
      </c>
      <c r="T5478" s="26">
        <f t="shared" si="514"/>
        <v>0</v>
      </c>
    </row>
    <row r="5479" spans="13:20" ht="15" x14ac:dyDescent="0.3">
      <c r="M5479" s="34">
        <v>5473.5</v>
      </c>
      <c r="N5479" s="34">
        <v>21.7</v>
      </c>
      <c r="O5479" s="32">
        <f t="shared" si="510"/>
        <v>71.06</v>
      </c>
      <c r="P5479" s="37">
        <f t="shared" si="515"/>
        <v>85.272000000000006</v>
      </c>
      <c r="Q5479" s="32">
        <f t="shared" si="511"/>
        <v>-16.060000000000002</v>
      </c>
      <c r="R5479" s="32">
        <f t="shared" si="512"/>
        <v>-30.272000000000006</v>
      </c>
      <c r="S5479" s="26">
        <f t="shared" si="513"/>
        <v>0</v>
      </c>
      <c r="T5479" s="26">
        <f t="shared" si="514"/>
        <v>0</v>
      </c>
    </row>
    <row r="5480" spans="13:20" ht="15" x14ac:dyDescent="0.3">
      <c r="M5480" s="34">
        <v>5474.5</v>
      </c>
      <c r="N5480" s="34">
        <v>21.1</v>
      </c>
      <c r="O5480" s="32">
        <f t="shared" si="510"/>
        <v>69.98</v>
      </c>
      <c r="P5480" s="37">
        <f t="shared" si="515"/>
        <v>83.975999999999999</v>
      </c>
      <c r="Q5480" s="32">
        <f t="shared" si="511"/>
        <v>-14.980000000000004</v>
      </c>
      <c r="R5480" s="32">
        <f t="shared" si="512"/>
        <v>-28.975999999999999</v>
      </c>
      <c r="S5480" s="26">
        <f t="shared" si="513"/>
        <v>0</v>
      </c>
      <c r="T5480" s="26">
        <f t="shared" si="514"/>
        <v>0</v>
      </c>
    </row>
    <row r="5481" spans="13:20" ht="15" x14ac:dyDescent="0.3">
      <c r="M5481" s="34">
        <v>5475.5</v>
      </c>
      <c r="N5481" s="34">
        <v>20.6</v>
      </c>
      <c r="O5481" s="32">
        <f t="shared" si="510"/>
        <v>69.080000000000013</v>
      </c>
      <c r="P5481" s="37">
        <f t="shared" si="515"/>
        <v>82.896000000000015</v>
      </c>
      <c r="Q5481" s="32">
        <f t="shared" si="511"/>
        <v>-14.080000000000013</v>
      </c>
      <c r="R5481" s="32">
        <f t="shared" si="512"/>
        <v>-27.896000000000015</v>
      </c>
      <c r="S5481" s="26">
        <f t="shared" si="513"/>
        <v>0</v>
      </c>
      <c r="T5481" s="26">
        <f t="shared" si="514"/>
        <v>0</v>
      </c>
    </row>
    <row r="5482" spans="13:20" ht="15" x14ac:dyDescent="0.3">
      <c r="M5482" s="34">
        <v>5476.5</v>
      </c>
      <c r="N5482" s="34">
        <v>20</v>
      </c>
      <c r="O5482" s="32">
        <f t="shared" si="510"/>
        <v>68</v>
      </c>
      <c r="P5482" s="37">
        <f t="shared" si="515"/>
        <v>81.599999999999994</v>
      </c>
      <c r="Q5482" s="32">
        <f t="shared" si="511"/>
        <v>-13</v>
      </c>
      <c r="R5482" s="32">
        <f t="shared" si="512"/>
        <v>-26.599999999999994</v>
      </c>
      <c r="S5482" s="26">
        <f t="shared" si="513"/>
        <v>0</v>
      </c>
      <c r="T5482" s="26">
        <f t="shared" si="514"/>
        <v>0</v>
      </c>
    </row>
    <row r="5483" spans="13:20" ht="15" x14ac:dyDescent="0.3">
      <c r="M5483" s="34">
        <v>5477.5</v>
      </c>
      <c r="N5483" s="34">
        <v>20.6</v>
      </c>
      <c r="O5483" s="32">
        <f t="shared" si="510"/>
        <v>69.080000000000013</v>
      </c>
      <c r="P5483" s="37">
        <f t="shared" si="515"/>
        <v>82.896000000000015</v>
      </c>
      <c r="Q5483" s="32">
        <f t="shared" si="511"/>
        <v>-14.080000000000013</v>
      </c>
      <c r="R5483" s="32">
        <f t="shared" si="512"/>
        <v>-27.896000000000015</v>
      </c>
      <c r="S5483" s="26">
        <f t="shared" si="513"/>
        <v>0</v>
      </c>
      <c r="T5483" s="26">
        <f t="shared" si="514"/>
        <v>0</v>
      </c>
    </row>
    <row r="5484" spans="13:20" ht="15" x14ac:dyDescent="0.3">
      <c r="M5484" s="34">
        <v>5478.5</v>
      </c>
      <c r="N5484" s="34">
        <v>21.7</v>
      </c>
      <c r="O5484" s="32">
        <f t="shared" si="510"/>
        <v>71.06</v>
      </c>
      <c r="P5484" s="37">
        <f t="shared" si="515"/>
        <v>85.272000000000006</v>
      </c>
      <c r="Q5484" s="32">
        <f t="shared" si="511"/>
        <v>-16.060000000000002</v>
      </c>
      <c r="R5484" s="32">
        <f t="shared" si="512"/>
        <v>-30.272000000000006</v>
      </c>
      <c r="S5484" s="26">
        <f t="shared" si="513"/>
        <v>0</v>
      </c>
      <c r="T5484" s="26">
        <f t="shared" si="514"/>
        <v>0</v>
      </c>
    </row>
    <row r="5485" spans="13:20" ht="15" x14ac:dyDescent="0.3">
      <c r="M5485" s="34">
        <v>5479.5</v>
      </c>
      <c r="N5485" s="34">
        <v>22.8</v>
      </c>
      <c r="O5485" s="32">
        <f t="shared" si="510"/>
        <v>73.039999999999992</v>
      </c>
      <c r="P5485" s="37">
        <f t="shared" si="515"/>
        <v>87.647999999999982</v>
      </c>
      <c r="Q5485" s="32">
        <f t="shared" si="511"/>
        <v>-18.039999999999992</v>
      </c>
      <c r="R5485" s="32">
        <f t="shared" si="512"/>
        <v>-32.647999999999982</v>
      </c>
      <c r="S5485" s="26">
        <f t="shared" si="513"/>
        <v>0</v>
      </c>
      <c r="T5485" s="26">
        <f t="shared" si="514"/>
        <v>0</v>
      </c>
    </row>
    <row r="5486" spans="13:20" ht="15" x14ac:dyDescent="0.3">
      <c r="M5486" s="34">
        <v>5480.5</v>
      </c>
      <c r="N5486" s="34">
        <v>23.3</v>
      </c>
      <c r="O5486" s="32">
        <f t="shared" si="510"/>
        <v>73.94</v>
      </c>
      <c r="P5486" s="37">
        <f t="shared" si="515"/>
        <v>88.727999999999994</v>
      </c>
      <c r="Q5486" s="32">
        <f t="shared" si="511"/>
        <v>-18.939999999999998</v>
      </c>
      <c r="R5486" s="32">
        <f t="shared" si="512"/>
        <v>-33.727999999999994</v>
      </c>
      <c r="S5486" s="26">
        <f t="shared" si="513"/>
        <v>0</v>
      </c>
      <c r="T5486" s="26">
        <f t="shared" si="514"/>
        <v>0</v>
      </c>
    </row>
    <row r="5487" spans="13:20" ht="15" x14ac:dyDescent="0.3">
      <c r="M5487" s="34">
        <v>5481.5</v>
      </c>
      <c r="N5487" s="34">
        <v>23.9</v>
      </c>
      <c r="O5487" s="32">
        <f t="shared" si="510"/>
        <v>75.02</v>
      </c>
      <c r="P5487" s="37">
        <f t="shared" si="515"/>
        <v>90.023999999999987</v>
      </c>
      <c r="Q5487" s="32">
        <f t="shared" si="511"/>
        <v>-20.019999999999996</v>
      </c>
      <c r="R5487" s="32">
        <f t="shared" si="512"/>
        <v>-35.023999999999987</v>
      </c>
      <c r="S5487" s="26">
        <f t="shared" si="513"/>
        <v>0</v>
      </c>
      <c r="T5487" s="26">
        <f t="shared" si="514"/>
        <v>0</v>
      </c>
    </row>
    <row r="5488" spans="13:20" ht="15" x14ac:dyDescent="0.3">
      <c r="M5488" s="34">
        <v>5482.5</v>
      </c>
      <c r="N5488" s="34">
        <v>23.3</v>
      </c>
      <c r="O5488" s="32">
        <f t="shared" si="510"/>
        <v>73.94</v>
      </c>
      <c r="P5488" s="37">
        <f t="shared" si="515"/>
        <v>88.727999999999994</v>
      </c>
      <c r="Q5488" s="32">
        <f t="shared" si="511"/>
        <v>-18.939999999999998</v>
      </c>
      <c r="R5488" s="32">
        <f t="shared" si="512"/>
        <v>-33.727999999999994</v>
      </c>
      <c r="S5488" s="26">
        <f t="shared" si="513"/>
        <v>0</v>
      </c>
      <c r="T5488" s="26">
        <f t="shared" si="514"/>
        <v>0</v>
      </c>
    </row>
    <row r="5489" spans="13:20" ht="15" x14ac:dyDescent="0.3">
      <c r="M5489" s="34">
        <v>5483.5</v>
      </c>
      <c r="N5489" s="34">
        <v>23.3</v>
      </c>
      <c r="O5489" s="32">
        <f t="shared" si="510"/>
        <v>73.94</v>
      </c>
      <c r="P5489" s="37">
        <f t="shared" si="515"/>
        <v>88.727999999999994</v>
      </c>
      <c r="Q5489" s="32">
        <f t="shared" si="511"/>
        <v>-18.939999999999998</v>
      </c>
      <c r="R5489" s="32">
        <f t="shared" si="512"/>
        <v>-33.727999999999994</v>
      </c>
      <c r="S5489" s="26">
        <f t="shared" si="513"/>
        <v>0</v>
      </c>
      <c r="T5489" s="26">
        <f t="shared" si="514"/>
        <v>0</v>
      </c>
    </row>
    <row r="5490" spans="13:20" ht="15" x14ac:dyDescent="0.3">
      <c r="M5490" s="34">
        <v>5484.5</v>
      </c>
      <c r="N5490" s="34">
        <v>23.3</v>
      </c>
      <c r="O5490" s="32">
        <f t="shared" si="510"/>
        <v>73.94</v>
      </c>
      <c r="P5490" s="37">
        <f t="shared" si="515"/>
        <v>88.727999999999994</v>
      </c>
      <c r="Q5490" s="32">
        <f t="shared" si="511"/>
        <v>-18.939999999999998</v>
      </c>
      <c r="R5490" s="32">
        <f t="shared" si="512"/>
        <v>-33.727999999999994</v>
      </c>
      <c r="S5490" s="26">
        <f t="shared" si="513"/>
        <v>0</v>
      </c>
      <c r="T5490" s="26">
        <f t="shared" si="514"/>
        <v>0</v>
      </c>
    </row>
    <row r="5491" spans="13:20" ht="15" x14ac:dyDescent="0.3">
      <c r="M5491" s="34">
        <v>5485.5</v>
      </c>
      <c r="N5491" s="34">
        <v>23.3</v>
      </c>
      <c r="O5491" s="32">
        <f t="shared" si="510"/>
        <v>73.94</v>
      </c>
      <c r="P5491" s="37">
        <f t="shared" si="515"/>
        <v>88.727999999999994</v>
      </c>
      <c r="Q5491" s="32">
        <f t="shared" si="511"/>
        <v>-18.939999999999998</v>
      </c>
      <c r="R5491" s="32">
        <f t="shared" si="512"/>
        <v>-33.727999999999994</v>
      </c>
      <c r="S5491" s="26">
        <f t="shared" si="513"/>
        <v>0</v>
      </c>
      <c r="T5491" s="26">
        <f t="shared" si="514"/>
        <v>0</v>
      </c>
    </row>
    <row r="5492" spans="13:20" ht="15" x14ac:dyDescent="0.3">
      <c r="M5492" s="34">
        <v>5486.5</v>
      </c>
      <c r="N5492" s="34">
        <v>23.3</v>
      </c>
      <c r="O5492" s="32">
        <f t="shared" si="510"/>
        <v>73.94</v>
      </c>
      <c r="P5492" s="37">
        <f t="shared" si="515"/>
        <v>88.727999999999994</v>
      </c>
      <c r="Q5492" s="32">
        <f t="shared" si="511"/>
        <v>-18.939999999999998</v>
      </c>
      <c r="R5492" s="32">
        <f t="shared" si="512"/>
        <v>-33.727999999999994</v>
      </c>
      <c r="S5492" s="26">
        <f t="shared" si="513"/>
        <v>0</v>
      </c>
      <c r="T5492" s="26">
        <f t="shared" si="514"/>
        <v>0</v>
      </c>
    </row>
    <row r="5493" spans="13:20" ht="15" x14ac:dyDescent="0.3">
      <c r="M5493" s="34">
        <v>5487.5</v>
      </c>
      <c r="N5493" s="34">
        <v>22.8</v>
      </c>
      <c r="O5493" s="32">
        <f t="shared" si="510"/>
        <v>73.039999999999992</v>
      </c>
      <c r="P5493" s="37">
        <f t="shared" si="515"/>
        <v>87.647999999999982</v>
      </c>
      <c r="Q5493" s="32">
        <f t="shared" si="511"/>
        <v>-18.039999999999992</v>
      </c>
      <c r="R5493" s="32">
        <f t="shared" si="512"/>
        <v>-32.647999999999982</v>
      </c>
      <c r="S5493" s="26">
        <f t="shared" si="513"/>
        <v>0</v>
      </c>
      <c r="T5493" s="26">
        <f t="shared" si="514"/>
        <v>0</v>
      </c>
    </row>
    <row r="5494" spans="13:20" ht="15" x14ac:dyDescent="0.3">
      <c r="M5494" s="34">
        <v>5488.5</v>
      </c>
      <c r="N5494" s="34">
        <v>22.2</v>
      </c>
      <c r="O5494" s="32">
        <f t="shared" si="510"/>
        <v>71.960000000000008</v>
      </c>
      <c r="P5494" s="37">
        <f t="shared" si="515"/>
        <v>86.352000000000004</v>
      </c>
      <c r="Q5494" s="32">
        <f t="shared" si="511"/>
        <v>-16.960000000000008</v>
      </c>
      <c r="R5494" s="32">
        <f t="shared" si="512"/>
        <v>-31.352000000000004</v>
      </c>
      <c r="S5494" s="26">
        <f t="shared" si="513"/>
        <v>0</v>
      </c>
      <c r="T5494" s="26">
        <f t="shared" si="514"/>
        <v>0</v>
      </c>
    </row>
    <row r="5495" spans="13:20" ht="15" x14ac:dyDescent="0.3">
      <c r="M5495" s="34">
        <v>5489.5</v>
      </c>
      <c r="N5495" s="34">
        <v>22.2</v>
      </c>
      <c r="O5495" s="32">
        <f t="shared" si="510"/>
        <v>71.960000000000008</v>
      </c>
      <c r="P5495" s="37">
        <f t="shared" si="515"/>
        <v>86.352000000000004</v>
      </c>
      <c r="Q5495" s="32">
        <f t="shared" si="511"/>
        <v>-16.960000000000008</v>
      </c>
      <c r="R5495" s="32">
        <f t="shared" si="512"/>
        <v>-31.352000000000004</v>
      </c>
      <c r="S5495" s="26">
        <f t="shared" si="513"/>
        <v>0</v>
      </c>
      <c r="T5495" s="26">
        <f t="shared" si="514"/>
        <v>0</v>
      </c>
    </row>
    <row r="5496" spans="13:20" ht="15" x14ac:dyDescent="0.3">
      <c r="M5496" s="34">
        <v>5490.5</v>
      </c>
      <c r="N5496" s="34">
        <v>20.6</v>
      </c>
      <c r="O5496" s="32">
        <f t="shared" si="510"/>
        <v>69.080000000000013</v>
      </c>
      <c r="P5496" s="37">
        <f t="shared" si="515"/>
        <v>82.896000000000015</v>
      </c>
      <c r="Q5496" s="32">
        <f t="shared" si="511"/>
        <v>-14.080000000000013</v>
      </c>
      <c r="R5496" s="32">
        <f t="shared" si="512"/>
        <v>-27.896000000000015</v>
      </c>
      <c r="S5496" s="26">
        <f t="shared" si="513"/>
        <v>0</v>
      </c>
      <c r="T5496" s="26">
        <f t="shared" si="514"/>
        <v>0</v>
      </c>
    </row>
    <row r="5497" spans="13:20" ht="15" x14ac:dyDescent="0.3">
      <c r="M5497" s="34">
        <v>5491.5</v>
      </c>
      <c r="N5497" s="34">
        <v>21.7</v>
      </c>
      <c r="O5497" s="32">
        <f t="shared" si="510"/>
        <v>71.06</v>
      </c>
      <c r="P5497" s="37">
        <f t="shared" si="515"/>
        <v>85.272000000000006</v>
      </c>
      <c r="Q5497" s="32">
        <f t="shared" si="511"/>
        <v>-16.060000000000002</v>
      </c>
      <c r="R5497" s="32">
        <f t="shared" si="512"/>
        <v>-30.272000000000006</v>
      </c>
      <c r="S5497" s="26">
        <f t="shared" si="513"/>
        <v>0</v>
      </c>
      <c r="T5497" s="26">
        <f t="shared" si="514"/>
        <v>0</v>
      </c>
    </row>
    <row r="5498" spans="13:20" ht="15" x14ac:dyDescent="0.3">
      <c r="M5498" s="34">
        <v>5492.5</v>
      </c>
      <c r="N5498" s="34">
        <v>21.1</v>
      </c>
      <c r="O5498" s="32">
        <f t="shared" si="510"/>
        <v>69.98</v>
      </c>
      <c r="P5498" s="37">
        <f t="shared" si="515"/>
        <v>83.975999999999999</v>
      </c>
      <c r="Q5498" s="32">
        <f t="shared" si="511"/>
        <v>-14.980000000000004</v>
      </c>
      <c r="R5498" s="32">
        <f t="shared" si="512"/>
        <v>-28.975999999999999</v>
      </c>
      <c r="S5498" s="26">
        <f t="shared" si="513"/>
        <v>0</v>
      </c>
      <c r="T5498" s="26">
        <f t="shared" si="514"/>
        <v>0</v>
      </c>
    </row>
    <row r="5499" spans="13:20" ht="15" x14ac:dyDescent="0.3">
      <c r="M5499" s="34">
        <v>5493.5</v>
      </c>
      <c r="N5499" s="34">
        <v>20</v>
      </c>
      <c r="O5499" s="32">
        <f t="shared" si="510"/>
        <v>68</v>
      </c>
      <c r="P5499" s="37">
        <f t="shared" si="515"/>
        <v>81.599999999999994</v>
      </c>
      <c r="Q5499" s="32">
        <f t="shared" si="511"/>
        <v>-13</v>
      </c>
      <c r="R5499" s="32">
        <f t="shared" si="512"/>
        <v>-26.599999999999994</v>
      </c>
      <c r="S5499" s="26">
        <f t="shared" si="513"/>
        <v>0</v>
      </c>
      <c r="T5499" s="26">
        <f t="shared" si="514"/>
        <v>0</v>
      </c>
    </row>
    <row r="5500" spans="13:20" ht="15" x14ac:dyDescent="0.3">
      <c r="M5500" s="34">
        <v>5494.5</v>
      </c>
      <c r="N5500" s="34">
        <v>20</v>
      </c>
      <c r="O5500" s="32">
        <f t="shared" si="510"/>
        <v>68</v>
      </c>
      <c r="P5500" s="37">
        <f t="shared" si="515"/>
        <v>81.599999999999994</v>
      </c>
      <c r="Q5500" s="32">
        <f t="shared" si="511"/>
        <v>-13</v>
      </c>
      <c r="R5500" s="32">
        <f t="shared" si="512"/>
        <v>-26.599999999999994</v>
      </c>
      <c r="S5500" s="26">
        <f t="shared" si="513"/>
        <v>0</v>
      </c>
      <c r="T5500" s="26">
        <f t="shared" si="514"/>
        <v>0</v>
      </c>
    </row>
    <row r="5501" spans="13:20" ht="15" x14ac:dyDescent="0.3">
      <c r="M5501" s="34">
        <v>5495.5</v>
      </c>
      <c r="N5501" s="34">
        <v>18.899999999999999</v>
      </c>
      <c r="O5501" s="32">
        <f t="shared" si="510"/>
        <v>66.02</v>
      </c>
      <c r="P5501" s="37">
        <f t="shared" si="515"/>
        <v>79.22399999999999</v>
      </c>
      <c r="Q5501" s="32">
        <f t="shared" si="511"/>
        <v>-11.019999999999996</v>
      </c>
      <c r="R5501" s="32">
        <f t="shared" si="512"/>
        <v>-24.22399999999999</v>
      </c>
      <c r="S5501" s="26">
        <f t="shared" si="513"/>
        <v>0</v>
      </c>
      <c r="T5501" s="26">
        <f t="shared" si="514"/>
        <v>0</v>
      </c>
    </row>
    <row r="5502" spans="13:20" ht="15" x14ac:dyDescent="0.3">
      <c r="M5502" s="34">
        <v>5496.5</v>
      </c>
      <c r="N5502" s="34">
        <v>19.399999999999999</v>
      </c>
      <c r="O5502" s="32">
        <f t="shared" si="510"/>
        <v>66.92</v>
      </c>
      <c r="P5502" s="37">
        <f t="shared" si="515"/>
        <v>80.304000000000002</v>
      </c>
      <c r="Q5502" s="32">
        <f t="shared" si="511"/>
        <v>-11.920000000000002</v>
      </c>
      <c r="R5502" s="32">
        <f t="shared" si="512"/>
        <v>-25.304000000000002</v>
      </c>
      <c r="S5502" s="26">
        <f t="shared" si="513"/>
        <v>0</v>
      </c>
      <c r="T5502" s="26">
        <f t="shared" si="514"/>
        <v>0</v>
      </c>
    </row>
    <row r="5503" spans="13:20" ht="15" x14ac:dyDescent="0.3">
      <c r="M5503" s="34">
        <v>5497.5</v>
      </c>
      <c r="N5503" s="34">
        <v>18.899999999999999</v>
      </c>
      <c r="O5503" s="32">
        <f t="shared" si="510"/>
        <v>66.02</v>
      </c>
      <c r="P5503" s="37">
        <f t="shared" si="515"/>
        <v>79.22399999999999</v>
      </c>
      <c r="Q5503" s="32">
        <f t="shared" si="511"/>
        <v>-11.019999999999996</v>
      </c>
      <c r="R5503" s="32">
        <f t="shared" si="512"/>
        <v>-24.22399999999999</v>
      </c>
      <c r="S5503" s="26">
        <f t="shared" si="513"/>
        <v>0</v>
      </c>
      <c r="T5503" s="26">
        <f t="shared" si="514"/>
        <v>0</v>
      </c>
    </row>
    <row r="5504" spans="13:20" ht="15" x14ac:dyDescent="0.3">
      <c r="M5504" s="34">
        <v>5498.5</v>
      </c>
      <c r="N5504" s="34">
        <v>18.3</v>
      </c>
      <c r="O5504" s="32">
        <f t="shared" si="510"/>
        <v>64.94</v>
      </c>
      <c r="P5504" s="37">
        <f t="shared" si="515"/>
        <v>77.927999999999997</v>
      </c>
      <c r="Q5504" s="32">
        <f t="shared" si="511"/>
        <v>-9.9399999999999977</v>
      </c>
      <c r="R5504" s="32">
        <f t="shared" si="512"/>
        <v>-22.927999999999997</v>
      </c>
      <c r="S5504" s="26">
        <f t="shared" si="513"/>
        <v>0</v>
      </c>
      <c r="T5504" s="26">
        <f t="shared" si="514"/>
        <v>0</v>
      </c>
    </row>
    <row r="5505" spans="13:20" ht="15" x14ac:dyDescent="0.3">
      <c r="M5505" s="34">
        <v>5499.5</v>
      </c>
      <c r="N5505" s="34">
        <v>17.8</v>
      </c>
      <c r="O5505" s="32">
        <f t="shared" si="510"/>
        <v>64.039999999999992</v>
      </c>
      <c r="P5505" s="37">
        <f t="shared" si="515"/>
        <v>76.847999999999985</v>
      </c>
      <c r="Q5505" s="32">
        <f t="shared" si="511"/>
        <v>-9.039999999999992</v>
      </c>
      <c r="R5505" s="32">
        <f t="shared" si="512"/>
        <v>-21.847999999999985</v>
      </c>
      <c r="S5505" s="26">
        <f t="shared" si="513"/>
        <v>0</v>
      </c>
      <c r="T5505" s="26">
        <f t="shared" si="514"/>
        <v>0</v>
      </c>
    </row>
    <row r="5506" spans="13:20" ht="15" x14ac:dyDescent="0.3">
      <c r="M5506" s="34">
        <v>5500.5</v>
      </c>
      <c r="N5506" s="34">
        <v>16.7</v>
      </c>
      <c r="O5506" s="32">
        <f t="shared" si="510"/>
        <v>62.06</v>
      </c>
      <c r="P5506" s="37">
        <f t="shared" si="515"/>
        <v>74.471999999999994</v>
      </c>
      <c r="Q5506" s="32">
        <f t="shared" si="511"/>
        <v>-7.0600000000000023</v>
      </c>
      <c r="R5506" s="32">
        <f t="shared" si="512"/>
        <v>-19.471999999999994</v>
      </c>
      <c r="S5506" s="26">
        <f t="shared" si="513"/>
        <v>0</v>
      </c>
      <c r="T5506" s="26">
        <f t="shared" si="514"/>
        <v>0</v>
      </c>
    </row>
    <row r="5507" spans="13:20" ht="15" x14ac:dyDescent="0.3">
      <c r="M5507" s="34">
        <v>5501.5</v>
      </c>
      <c r="N5507" s="34">
        <v>17.8</v>
      </c>
      <c r="O5507" s="32">
        <f t="shared" si="510"/>
        <v>64.039999999999992</v>
      </c>
      <c r="P5507" s="37">
        <f t="shared" si="515"/>
        <v>76.847999999999985</v>
      </c>
      <c r="Q5507" s="32">
        <f t="shared" si="511"/>
        <v>-9.039999999999992</v>
      </c>
      <c r="R5507" s="32">
        <f t="shared" si="512"/>
        <v>-21.847999999999985</v>
      </c>
      <c r="S5507" s="26">
        <f t="shared" si="513"/>
        <v>0</v>
      </c>
      <c r="T5507" s="26">
        <f t="shared" si="514"/>
        <v>0</v>
      </c>
    </row>
    <row r="5508" spans="13:20" ht="15" x14ac:dyDescent="0.3">
      <c r="M5508" s="34">
        <v>5502.5</v>
      </c>
      <c r="N5508" s="34">
        <v>19.399999999999999</v>
      </c>
      <c r="O5508" s="32">
        <f t="shared" si="510"/>
        <v>66.92</v>
      </c>
      <c r="P5508" s="37">
        <f t="shared" si="515"/>
        <v>80.304000000000002</v>
      </c>
      <c r="Q5508" s="32">
        <f t="shared" si="511"/>
        <v>-11.920000000000002</v>
      </c>
      <c r="R5508" s="32">
        <f t="shared" si="512"/>
        <v>-25.304000000000002</v>
      </c>
      <c r="S5508" s="26">
        <f t="shared" si="513"/>
        <v>0</v>
      </c>
      <c r="T5508" s="26">
        <f t="shared" si="514"/>
        <v>0</v>
      </c>
    </row>
    <row r="5509" spans="13:20" ht="15" x14ac:dyDescent="0.3">
      <c r="M5509" s="34">
        <v>5503.5</v>
      </c>
      <c r="N5509" s="34">
        <v>20.6</v>
      </c>
      <c r="O5509" s="32">
        <f t="shared" si="510"/>
        <v>69.080000000000013</v>
      </c>
      <c r="P5509" s="37">
        <f t="shared" si="515"/>
        <v>82.896000000000015</v>
      </c>
      <c r="Q5509" s="32">
        <f t="shared" si="511"/>
        <v>-14.080000000000013</v>
      </c>
      <c r="R5509" s="32">
        <f t="shared" si="512"/>
        <v>-27.896000000000015</v>
      </c>
      <c r="S5509" s="26">
        <f t="shared" si="513"/>
        <v>0</v>
      </c>
      <c r="T5509" s="26">
        <f t="shared" si="514"/>
        <v>0</v>
      </c>
    </row>
    <row r="5510" spans="13:20" ht="15" x14ac:dyDescent="0.3">
      <c r="M5510" s="34">
        <v>5504.5</v>
      </c>
      <c r="N5510" s="34">
        <v>21.7</v>
      </c>
      <c r="O5510" s="32">
        <f t="shared" ref="O5510:O5573" si="516">CONVERT(N5510,"C","F")</f>
        <v>71.06</v>
      </c>
      <c r="P5510" s="37">
        <f t="shared" si="515"/>
        <v>85.272000000000006</v>
      </c>
      <c r="Q5510" s="32">
        <f t="shared" ref="Q5510:Q5573" si="517">$L$3-O5510</f>
        <v>-16.060000000000002</v>
      </c>
      <c r="R5510" s="32">
        <f t="shared" ref="R5510:R5573" si="518">$L$3-P5510</f>
        <v>-30.272000000000006</v>
      </c>
      <c r="S5510" s="26">
        <f t="shared" ref="S5510:S5573" si="519">IF(O5510&lt;=$L$3, 1, 0)</f>
        <v>0</v>
      </c>
      <c r="T5510" s="26">
        <f t="shared" ref="T5510:T5573" si="520">IF(P5510&lt;=$L$3, 1, 0)</f>
        <v>0</v>
      </c>
    </row>
    <row r="5511" spans="13:20" ht="15" x14ac:dyDescent="0.3">
      <c r="M5511" s="34">
        <v>5505.5</v>
      </c>
      <c r="N5511" s="34">
        <v>21.7</v>
      </c>
      <c r="O5511" s="32">
        <f t="shared" si="516"/>
        <v>71.06</v>
      </c>
      <c r="P5511" s="37">
        <f t="shared" ref="P5511:P5574" si="521">O5511*1.2</f>
        <v>85.272000000000006</v>
      </c>
      <c r="Q5511" s="32">
        <f t="shared" si="517"/>
        <v>-16.060000000000002</v>
      </c>
      <c r="R5511" s="32">
        <f t="shared" si="518"/>
        <v>-30.272000000000006</v>
      </c>
      <c r="S5511" s="26">
        <f t="shared" si="519"/>
        <v>0</v>
      </c>
      <c r="T5511" s="26">
        <f t="shared" si="520"/>
        <v>0</v>
      </c>
    </row>
    <row r="5512" spans="13:20" ht="15" x14ac:dyDescent="0.3">
      <c r="M5512" s="34">
        <v>5506.5</v>
      </c>
      <c r="N5512" s="34">
        <v>21.7</v>
      </c>
      <c r="O5512" s="32">
        <f t="shared" si="516"/>
        <v>71.06</v>
      </c>
      <c r="P5512" s="37">
        <f t="shared" si="521"/>
        <v>85.272000000000006</v>
      </c>
      <c r="Q5512" s="32">
        <f t="shared" si="517"/>
        <v>-16.060000000000002</v>
      </c>
      <c r="R5512" s="32">
        <f t="shared" si="518"/>
        <v>-30.272000000000006</v>
      </c>
      <c r="S5512" s="26">
        <f t="shared" si="519"/>
        <v>0</v>
      </c>
      <c r="T5512" s="26">
        <f t="shared" si="520"/>
        <v>0</v>
      </c>
    </row>
    <row r="5513" spans="13:20" ht="15" x14ac:dyDescent="0.3">
      <c r="M5513" s="34">
        <v>5507.5</v>
      </c>
      <c r="N5513" s="34">
        <v>21.7</v>
      </c>
      <c r="O5513" s="32">
        <f t="shared" si="516"/>
        <v>71.06</v>
      </c>
      <c r="P5513" s="37">
        <f t="shared" si="521"/>
        <v>85.272000000000006</v>
      </c>
      <c r="Q5513" s="32">
        <f t="shared" si="517"/>
        <v>-16.060000000000002</v>
      </c>
      <c r="R5513" s="32">
        <f t="shared" si="518"/>
        <v>-30.272000000000006</v>
      </c>
      <c r="S5513" s="26">
        <f t="shared" si="519"/>
        <v>0</v>
      </c>
      <c r="T5513" s="26">
        <f t="shared" si="520"/>
        <v>0</v>
      </c>
    </row>
    <row r="5514" spans="13:20" ht="15" x14ac:dyDescent="0.3">
      <c r="M5514" s="34">
        <v>5508.5</v>
      </c>
      <c r="N5514" s="34">
        <v>21.1</v>
      </c>
      <c r="O5514" s="32">
        <f t="shared" si="516"/>
        <v>69.98</v>
      </c>
      <c r="P5514" s="37">
        <f t="shared" si="521"/>
        <v>83.975999999999999</v>
      </c>
      <c r="Q5514" s="32">
        <f t="shared" si="517"/>
        <v>-14.980000000000004</v>
      </c>
      <c r="R5514" s="32">
        <f t="shared" si="518"/>
        <v>-28.975999999999999</v>
      </c>
      <c r="S5514" s="26">
        <f t="shared" si="519"/>
        <v>0</v>
      </c>
      <c r="T5514" s="26">
        <f t="shared" si="520"/>
        <v>0</v>
      </c>
    </row>
    <row r="5515" spans="13:20" ht="15" x14ac:dyDescent="0.3">
      <c r="M5515" s="34">
        <v>5509.5</v>
      </c>
      <c r="N5515" s="34">
        <v>20</v>
      </c>
      <c r="O5515" s="32">
        <f t="shared" si="516"/>
        <v>68</v>
      </c>
      <c r="P5515" s="37">
        <f t="shared" si="521"/>
        <v>81.599999999999994</v>
      </c>
      <c r="Q5515" s="32">
        <f t="shared" si="517"/>
        <v>-13</v>
      </c>
      <c r="R5515" s="32">
        <f t="shared" si="518"/>
        <v>-26.599999999999994</v>
      </c>
      <c r="S5515" s="26">
        <f t="shared" si="519"/>
        <v>0</v>
      </c>
      <c r="T5515" s="26">
        <f t="shared" si="520"/>
        <v>0</v>
      </c>
    </row>
    <row r="5516" spans="13:20" ht="15" x14ac:dyDescent="0.3">
      <c r="M5516" s="34">
        <v>5510.5</v>
      </c>
      <c r="N5516" s="34">
        <v>20</v>
      </c>
      <c r="O5516" s="32">
        <f t="shared" si="516"/>
        <v>68</v>
      </c>
      <c r="P5516" s="37">
        <f t="shared" si="521"/>
        <v>81.599999999999994</v>
      </c>
      <c r="Q5516" s="32">
        <f t="shared" si="517"/>
        <v>-13</v>
      </c>
      <c r="R5516" s="32">
        <f t="shared" si="518"/>
        <v>-26.599999999999994</v>
      </c>
      <c r="S5516" s="26">
        <f t="shared" si="519"/>
        <v>0</v>
      </c>
      <c r="T5516" s="26">
        <f t="shared" si="520"/>
        <v>0</v>
      </c>
    </row>
    <row r="5517" spans="13:20" ht="15" x14ac:dyDescent="0.3">
      <c r="M5517" s="34">
        <v>5511.5</v>
      </c>
      <c r="N5517" s="34">
        <v>19.399999999999999</v>
      </c>
      <c r="O5517" s="32">
        <f t="shared" si="516"/>
        <v>66.92</v>
      </c>
      <c r="P5517" s="37">
        <f t="shared" si="521"/>
        <v>80.304000000000002</v>
      </c>
      <c r="Q5517" s="32">
        <f t="shared" si="517"/>
        <v>-11.920000000000002</v>
      </c>
      <c r="R5517" s="32">
        <f t="shared" si="518"/>
        <v>-25.304000000000002</v>
      </c>
      <c r="S5517" s="26">
        <f t="shared" si="519"/>
        <v>0</v>
      </c>
      <c r="T5517" s="26">
        <f t="shared" si="520"/>
        <v>0</v>
      </c>
    </row>
    <row r="5518" spans="13:20" ht="15" x14ac:dyDescent="0.3">
      <c r="M5518" s="34">
        <v>5512.5</v>
      </c>
      <c r="N5518" s="34">
        <v>18.899999999999999</v>
      </c>
      <c r="O5518" s="32">
        <f t="shared" si="516"/>
        <v>66.02</v>
      </c>
      <c r="P5518" s="37">
        <f t="shared" si="521"/>
        <v>79.22399999999999</v>
      </c>
      <c r="Q5518" s="32">
        <f t="shared" si="517"/>
        <v>-11.019999999999996</v>
      </c>
      <c r="R5518" s="32">
        <f t="shared" si="518"/>
        <v>-24.22399999999999</v>
      </c>
      <c r="S5518" s="26">
        <f t="shared" si="519"/>
        <v>0</v>
      </c>
      <c r="T5518" s="26">
        <f t="shared" si="520"/>
        <v>0</v>
      </c>
    </row>
    <row r="5519" spans="13:20" ht="15" x14ac:dyDescent="0.3">
      <c r="M5519" s="34">
        <v>5513.5</v>
      </c>
      <c r="N5519" s="34">
        <v>18.899999999999999</v>
      </c>
      <c r="O5519" s="32">
        <f t="shared" si="516"/>
        <v>66.02</v>
      </c>
      <c r="P5519" s="37">
        <f t="shared" si="521"/>
        <v>79.22399999999999</v>
      </c>
      <c r="Q5519" s="32">
        <f t="shared" si="517"/>
        <v>-11.019999999999996</v>
      </c>
      <c r="R5519" s="32">
        <f t="shared" si="518"/>
        <v>-24.22399999999999</v>
      </c>
      <c r="S5519" s="26">
        <f t="shared" si="519"/>
        <v>0</v>
      </c>
      <c r="T5519" s="26">
        <f t="shared" si="520"/>
        <v>0</v>
      </c>
    </row>
    <row r="5520" spans="13:20" ht="15" x14ac:dyDescent="0.3">
      <c r="M5520" s="34">
        <v>5514.5</v>
      </c>
      <c r="N5520" s="34">
        <v>18.3</v>
      </c>
      <c r="O5520" s="32">
        <f t="shared" si="516"/>
        <v>64.94</v>
      </c>
      <c r="P5520" s="37">
        <f t="shared" si="521"/>
        <v>77.927999999999997</v>
      </c>
      <c r="Q5520" s="32">
        <f t="shared" si="517"/>
        <v>-9.9399999999999977</v>
      </c>
      <c r="R5520" s="32">
        <f t="shared" si="518"/>
        <v>-22.927999999999997</v>
      </c>
      <c r="S5520" s="26">
        <f t="shared" si="519"/>
        <v>0</v>
      </c>
      <c r="T5520" s="26">
        <f t="shared" si="520"/>
        <v>0</v>
      </c>
    </row>
    <row r="5521" spans="13:20" ht="15" x14ac:dyDescent="0.3">
      <c r="M5521" s="34">
        <v>5515.5</v>
      </c>
      <c r="N5521" s="34">
        <v>18.3</v>
      </c>
      <c r="O5521" s="32">
        <f t="shared" si="516"/>
        <v>64.94</v>
      </c>
      <c r="P5521" s="37">
        <f t="shared" si="521"/>
        <v>77.927999999999997</v>
      </c>
      <c r="Q5521" s="32">
        <f t="shared" si="517"/>
        <v>-9.9399999999999977</v>
      </c>
      <c r="R5521" s="32">
        <f t="shared" si="518"/>
        <v>-22.927999999999997</v>
      </c>
      <c r="S5521" s="26">
        <f t="shared" si="519"/>
        <v>0</v>
      </c>
      <c r="T5521" s="26">
        <f t="shared" si="520"/>
        <v>0</v>
      </c>
    </row>
    <row r="5522" spans="13:20" ht="15" x14ac:dyDescent="0.3">
      <c r="M5522" s="34">
        <v>5516.5</v>
      </c>
      <c r="N5522" s="34">
        <v>17.8</v>
      </c>
      <c r="O5522" s="32">
        <f t="shared" si="516"/>
        <v>64.039999999999992</v>
      </c>
      <c r="P5522" s="37">
        <f t="shared" si="521"/>
        <v>76.847999999999985</v>
      </c>
      <c r="Q5522" s="32">
        <f t="shared" si="517"/>
        <v>-9.039999999999992</v>
      </c>
      <c r="R5522" s="32">
        <f t="shared" si="518"/>
        <v>-21.847999999999985</v>
      </c>
      <c r="S5522" s="26">
        <f t="shared" si="519"/>
        <v>0</v>
      </c>
      <c r="T5522" s="26">
        <f t="shared" si="520"/>
        <v>0</v>
      </c>
    </row>
    <row r="5523" spans="13:20" ht="15" x14ac:dyDescent="0.3">
      <c r="M5523" s="34">
        <v>5517.5</v>
      </c>
      <c r="N5523" s="34">
        <v>17.8</v>
      </c>
      <c r="O5523" s="32">
        <f t="shared" si="516"/>
        <v>64.039999999999992</v>
      </c>
      <c r="P5523" s="37">
        <f t="shared" si="521"/>
        <v>76.847999999999985</v>
      </c>
      <c r="Q5523" s="32">
        <f t="shared" si="517"/>
        <v>-9.039999999999992</v>
      </c>
      <c r="R5523" s="32">
        <f t="shared" si="518"/>
        <v>-21.847999999999985</v>
      </c>
      <c r="S5523" s="26">
        <f t="shared" si="519"/>
        <v>0</v>
      </c>
      <c r="T5523" s="26">
        <f t="shared" si="520"/>
        <v>0</v>
      </c>
    </row>
    <row r="5524" spans="13:20" ht="15" x14ac:dyDescent="0.3">
      <c r="M5524" s="34">
        <v>5518.5</v>
      </c>
      <c r="N5524" s="34">
        <v>17.8</v>
      </c>
      <c r="O5524" s="32">
        <f t="shared" si="516"/>
        <v>64.039999999999992</v>
      </c>
      <c r="P5524" s="37">
        <f t="shared" si="521"/>
        <v>76.847999999999985</v>
      </c>
      <c r="Q5524" s="32">
        <f t="shared" si="517"/>
        <v>-9.039999999999992</v>
      </c>
      <c r="R5524" s="32">
        <f t="shared" si="518"/>
        <v>-21.847999999999985</v>
      </c>
      <c r="S5524" s="26">
        <f t="shared" si="519"/>
        <v>0</v>
      </c>
      <c r="T5524" s="26">
        <f t="shared" si="520"/>
        <v>0</v>
      </c>
    </row>
    <row r="5525" spans="13:20" ht="15" x14ac:dyDescent="0.3">
      <c r="M5525" s="34">
        <v>5519.5</v>
      </c>
      <c r="N5525" s="34">
        <v>17.8</v>
      </c>
      <c r="O5525" s="32">
        <f t="shared" si="516"/>
        <v>64.039999999999992</v>
      </c>
      <c r="P5525" s="37">
        <f t="shared" si="521"/>
        <v>76.847999999999985</v>
      </c>
      <c r="Q5525" s="32">
        <f t="shared" si="517"/>
        <v>-9.039999999999992</v>
      </c>
      <c r="R5525" s="32">
        <f t="shared" si="518"/>
        <v>-21.847999999999985</v>
      </c>
      <c r="S5525" s="26">
        <f t="shared" si="519"/>
        <v>0</v>
      </c>
      <c r="T5525" s="26">
        <f t="shared" si="520"/>
        <v>0</v>
      </c>
    </row>
    <row r="5526" spans="13:20" ht="15" x14ac:dyDescent="0.3">
      <c r="M5526" s="34">
        <v>5520.5</v>
      </c>
      <c r="N5526" s="34">
        <v>17.8</v>
      </c>
      <c r="O5526" s="32">
        <f t="shared" si="516"/>
        <v>64.039999999999992</v>
      </c>
      <c r="P5526" s="37">
        <f t="shared" si="521"/>
        <v>76.847999999999985</v>
      </c>
      <c r="Q5526" s="32">
        <f t="shared" si="517"/>
        <v>-9.039999999999992</v>
      </c>
      <c r="R5526" s="32">
        <f t="shared" si="518"/>
        <v>-21.847999999999985</v>
      </c>
      <c r="S5526" s="26">
        <f t="shared" si="519"/>
        <v>0</v>
      </c>
      <c r="T5526" s="26">
        <f t="shared" si="520"/>
        <v>0</v>
      </c>
    </row>
    <row r="5527" spans="13:20" ht="15" x14ac:dyDescent="0.3">
      <c r="M5527" s="34">
        <v>5521.5</v>
      </c>
      <c r="N5527" s="34">
        <v>17.2</v>
      </c>
      <c r="O5527" s="32">
        <f t="shared" si="516"/>
        <v>62.96</v>
      </c>
      <c r="P5527" s="37">
        <f t="shared" si="521"/>
        <v>75.551999999999992</v>
      </c>
      <c r="Q5527" s="32">
        <f t="shared" si="517"/>
        <v>-7.9600000000000009</v>
      </c>
      <c r="R5527" s="32">
        <f t="shared" si="518"/>
        <v>-20.551999999999992</v>
      </c>
      <c r="S5527" s="26">
        <f t="shared" si="519"/>
        <v>0</v>
      </c>
      <c r="T5527" s="26">
        <f t="shared" si="520"/>
        <v>0</v>
      </c>
    </row>
    <row r="5528" spans="13:20" ht="15" x14ac:dyDescent="0.3">
      <c r="M5528" s="34">
        <v>5522.5</v>
      </c>
      <c r="N5528" s="34">
        <v>17.2</v>
      </c>
      <c r="O5528" s="32">
        <f t="shared" si="516"/>
        <v>62.96</v>
      </c>
      <c r="P5528" s="37">
        <f t="shared" si="521"/>
        <v>75.551999999999992</v>
      </c>
      <c r="Q5528" s="32">
        <f t="shared" si="517"/>
        <v>-7.9600000000000009</v>
      </c>
      <c r="R5528" s="32">
        <f t="shared" si="518"/>
        <v>-20.551999999999992</v>
      </c>
      <c r="S5528" s="26">
        <f t="shared" si="519"/>
        <v>0</v>
      </c>
      <c r="T5528" s="26">
        <f t="shared" si="520"/>
        <v>0</v>
      </c>
    </row>
    <row r="5529" spans="13:20" ht="15" x14ac:dyDescent="0.3">
      <c r="M5529" s="34">
        <v>5523.5</v>
      </c>
      <c r="N5529" s="34">
        <v>17.2</v>
      </c>
      <c r="O5529" s="32">
        <f t="shared" si="516"/>
        <v>62.96</v>
      </c>
      <c r="P5529" s="37">
        <f t="shared" si="521"/>
        <v>75.551999999999992</v>
      </c>
      <c r="Q5529" s="32">
        <f t="shared" si="517"/>
        <v>-7.9600000000000009</v>
      </c>
      <c r="R5529" s="32">
        <f t="shared" si="518"/>
        <v>-20.551999999999992</v>
      </c>
      <c r="S5529" s="26">
        <f t="shared" si="519"/>
        <v>0</v>
      </c>
      <c r="T5529" s="26">
        <f t="shared" si="520"/>
        <v>0</v>
      </c>
    </row>
    <row r="5530" spans="13:20" ht="15" x14ac:dyDescent="0.3">
      <c r="M5530" s="34">
        <v>5524.5</v>
      </c>
      <c r="N5530" s="34">
        <v>17.2</v>
      </c>
      <c r="O5530" s="32">
        <f t="shared" si="516"/>
        <v>62.96</v>
      </c>
      <c r="P5530" s="37">
        <f t="shared" si="521"/>
        <v>75.551999999999992</v>
      </c>
      <c r="Q5530" s="32">
        <f t="shared" si="517"/>
        <v>-7.9600000000000009</v>
      </c>
      <c r="R5530" s="32">
        <f t="shared" si="518"/>
        <v>-20.551999999999992</v>
      </c>
      <c r="S5530" s="26">
        <f t="shared" si="519"/>
        <v>0</v>
      </c>
      <c r="T5530" s="26">
        <f t="shared" si="520"/>
        <v>0</v>
      </c>
    </row>
    <row r="5531" spans="13:20" ht="15" x14ac:dyDescent="0.3">
      <c r="M5531" s="34">
        <v>5525.5</v>
      </c>
      <c r="N5531" s="34">
        <v>17.2</v>
      </c>
      <c r="O5531" s="32">
        <f t="shared" si="516"/>
        <v>62.96</v>
      </c>
      <c r="P5531" s="37">
        <f t="shared" si="521"/>
        <v>75.551999999999992</v>
      </c>
      <c r="Q5531" s="32">
        <f t="shared" si="517"/>
        <v>-7.9600000000000009</v>
      </c>
      <c r="R5531" s="32">
        <f t="shared" si="518"/>
        <v>-20.551999999999992</v>
      </c>
      <c r="S5531" s="26">
        <f t="shared" si="519"/>
        <v>0</v>
      </c>
      <c r="T5531" s="26">
        <f t="shared" si="520"/>
        <v>0</v>
      </c>
    </row>
    <row r="5532" spans="13:20" ht="15" x14ac:dyDescent="0.3">
      <c r="M5532" s="34">
        <v>5526.5</v>
      </c>
      <c r="N5532" s="34">
        <v>17.2</v>
      </c>
      <c r="O5532" s="32">
        <f t="shared" si="516"/>
        <v>62.96</v>
      </c>
      <c r="P5532" s="37">
        <f t="shared" si="521"/>
        <v>75.551999999999992</v>
      </c>
      <c r="Q5532" s="32">
        <f t="shared" si="517"/>
        <v>-7.9600000000000009</v>
      </c>
      <c r="R5532" s="32">
        <f t="shared" si="518"/>
        <v>-20.551999999999992</v>
      </c>
      <c r="S5532" s="26">
        <f t="shared" si="519"/>
        <v>0</v>
      </c>
      <c r="T5532" s="26">
        <f t="shared" si="520"/>
        <v>0</v>
      </c>
    </row>
    <row r="5533" spans="13:20" ht="15" x14ac:dyDescent="0.3">
      <c r="M5533" s="34">
        <v>5527.5</v>
      </c>
      <c r="N5533" s="34">
        <v>18.899999999999999</v>
      </c>
      <c r="O5533" s="32">
        <f t="shared" si="516"/>
        <v>66.02</v>
      </c>
      <c r="P5533" s="37">
        <f t="shared" si="521"/>
        <v>79.22399999999999</v>
      </c>
      <c r="Q5533" s="32">
        <f t="shared" si="517"/>
        <v>-11.019999999999996</v>
      </c>
      <c r="R5533" s="32">
        <f t="shared" si="518"/>
        <v>-24.22399999999999</v>
      </c>
      <c r="S5533" s="26">
        <f t="shared" si="519"/>
        <v>0</v>
      </c>
      <c r="T5533" s="26">
        <f t="shared" si="520"/>
        <v>0</v>
      </c>
    </row>
    <row r="5534" spans="13:20" ht="15" x14ac:dyDescent="0.3">
      <c r="M5534" s="34">
        <v>5528.5</v>
      </c>
      <c r="N5534" s="34">
        <v>20.6</v>
      </c>
      <c r="O5534" s="32">
        <f t="shared" si="516"/>
        <v>69.080000000000013</v>
      </c>
      <c r="P5534" s="37">
        <f t="shared" si="521"/>
        <v>82.896000000000015</v>
      </c>
      <c r="Q5534" s="32">
        <f t="shared" si="517"/>
        <v>-14.080000000000013</v>
      </c>
      <c r="R5534" s="32">
        <f t="shared" si="518"/>
        <v>-27.896000000000015</v>
      </c>
      <c r="S5534" s="26">
        <f t="shared" si="519"/>
        <v>0</v>
      </c>
      <c r="T5534" s="26">
        <f t="shared" si="520"/>
        <v>0</v>
      </c>
    </row>
    <row r="5535" spans="13:20" ht="15" x14ac:dyDescent="0.3">
      <c r="M5535" s="34">
        <v>5529.5</v>
      </c>
      <c r="N5535" s="34">
        <v>21.1</v>
      </c>
      <c r="O5535" s="32">
        <f t="shared" si="516"/>
        <v>69.98</v>
      </c>
      <c r="P5535" s="37">
        <f t="shared" si="521"/>
        <v>83.975999999999999</v>
      </c>
      <c r="Q5535" s="32">
        <f t="shared" si="517"/>
        <v>-14.980000000000004</v>
      </c>
      <c r="R5535" s="32">
        <f t="shared" si="518"/>
        <v>-28.975999999999999</v>
      </c>
      <c r="S5535" s="26">
        <f t="shared" si="519"/>
        <v>0</v>
      </c>
      <c r="T5535" s="26">
        <f t="shared" si="520"/>
        <v>0</v>
      </c>
    </row>
    <row r="5536" spans="13:20" ht="15" x14ac:dyDescent="0.3">
      <c r="M5536" s="34">
        <v>5530.5</v>
      </c>
      <c r="N5536" s="34">
        <v>21.7</v>
      </c>
      <c r="O5536" s="32">
        <f t="shared" si="516"/>
        <v>71.06</v>
      </c>
      <c r="P5536" s="37">
        <f t="shared" si="521"/>
        <v>85.272000000000006</v>
      </c>
      <c r="Q5536" s="32">
        <f t="shared" si="517"/>
        <v>-16.060000000000002</v>
      </c>
      <c r="R5536" s="32">
        <f t="shared" si="518"/>
        <v>-30.272000000000006</v>
      </c>
      <c r="S5536" s="26">
        <f t="shared" si="519"/>
        <v>0</v>
      </c>
      <c r="T5536" s="26">
        <f t="shared" si="520"/>
        <v>0</v>
      </c>
    </row>
    <row r="5537" spans="13:20" ht="15" x14ac:dyDescent="0.3">
      <c r="M5537" s="34">
        <v>5531.5</v>
      </c>
      <c r="N5537" s="34">
        <v>22.2</v>
      </c>
      <c r="O5537" s="32">
        <f t="shared" si="516"/>
        <v>71.960000000000008</v>
      </c>
      <c r="P5537" s="37">
        <f t="shared" si="521"/>
        <v>86.352000000000004</v>
      </c>
      <c r="Q5537" s="32">
        <f t="shared" si="517"/>
        <v>-16.960000000000008</v>
      </c>
      <c r="R5537" s="32">
        <f t="shared" si="518"/>
        <v>-31.352000000000004</v>
      </c>
      <c r="S5537" s="26">
        <f t="shared" si="519"/>
        <v>0</v>
      </c>
      <c r="T5537" s="26">
        <f t="shared" si="520"/>
        <v>0</v>
      </c>
    </row>
    <row r="5538" spans="13:20" ht="15" x14ac:dyDescent="0.3">
      <c r="M5538" s="34">
        <v>5532.5</v>
      </c>
      <c r="N5538" s="34">
        <v>21.7</v>
      </c>
      <c r="O5538" s="32">
        <f t="shared" si="516"/>
        <v>71.06</v>
      </c>
      <c r="P5538" s="37">
        <f t="shared" si="521"/>
        <v>85.272000000000006</v>
      </c>
      <c r="Q5538" s="32">
        <f t="shared" si="517"/>
        <v>-16.060000000000002</v>
      </c>
      <c r="R5538" s="32">
        <f t="shared" si="518"/>
        <v>-30.272000000000006</v>
      </c>
      <c r="S5538" s="26">
        <f t="shared" si="519"/>
        <v>0</v>
      </c>
      <c r="T5538" s="26">
        <f t="shared" si="520"/>
        <v>0</v>
      </c>
    </row>
    <row r="5539" spans="13:20" ht="15" x14ac:dyDescent="0.3">
      <c r="M5539" s="34">
        <v>5533.5</v>
      </c>
      <c r="N5539" s="34">
        <v>22.2</v>
      </c>
      <c r="O5539" s="32">
        <f t="shared" si="516"/>
        <v>71.960000000000008</v>
      </c>
      <c r="P5539" s="37">
        <f t="shared" si="521"/>
        <v>86.352000000000004</v>
      </c>
      <c r="Q5539" s="32">
        <f t="shared" si="517"/>
        <v>-16.960000000000008</v>
      </c>
      <c r="R5539" s="32">
        <f t="shared" si="518"/>
        <v>-31.352000000000004</v>
      </c>
      <c r="S5539" s="26">
        <f t="shared" si="519"/>
        <v>0</v>
      </c>
      <c r="T5539" s="26">
        <f t="shared" si="520"/>
        <v>0</v>
      </c>
    </row>
    <row r="5540" spans="13:20" ht="15" x14ac:dyDescent="0.3">
      <c r="M5540" s="34">
        <v>5534.5</v>
      </c>
      <c r="N5540" s="34">
        <v>21.1</v>
      </c>
      <c r="O5540" s="32">
        <f t="shared" si="516"/>
        <v>69.98</v>
      </c>
      <c r="P5540" s="37">
        <f t="shared" si="521"/>
        <v>83.975999999999999</v>
      </c>
      <c r="Q5540" s="32">
        <f t="shared" si="517"/>
        <v>-14.980000000000004</v>
      </c>
      <c r="R5540" s="32">
        <f t="shared" si="518"/>
        <v>-28.975999999999999</v>
      </c>
      <c r="S5540" s="26">
        <f t="shared" si="519"/>
        <v>0</v>
      </c>
      <c r="T5540" s="26">
        <f t="shared" si="520"/>
        <v>0</v>
      </c>
    </row>
    <row r="5541" spans="13:20" ht="15" x14ac:dyDescent="0.3">
      <c r="M5541" s="34">
        <v>5535.5</v>
      </c>
      <c r="N5541" s="34">
        <v>20.6</v>
      </c>
      <c r="O5541" s="32">
        <f t="shared" si="516"/>
        <v>69.080000000000013</v>
      </c>
      <c r="P5541" s="37">
        <f t="shared" si="521"/>
        <v>82.896000000000015</v>
      </c>
      <c r="Q5541" s="32">
        <f t="shared" si="517"/>
        <v>-14.080000000000013</v>
      </c>
      <c r="R5541" s="32">
        <f t="shared" si="518"/>
        <v>-27.896000000000015</v>
      </c>
      <c r="S5541" s="26">
        <f t="shared" si="519"/>
        <v>0</v>
      </c>
      <c r="T5541" s="26">
        <f t="shared" si="520"/>
        <v>0</v>
      </c>
    </row>
    <row r="5542" spans="13:20" ht="15" x14ac:dyDescent="0.3">
      <c r="M5542" s="34">
        <v>5536.5</v>
      </c>
      <c r="N5542" s="34">
        <v>21.1</v>
      </c>
      <c r="O5542" s="32">
        <f t="shared" si="516"/>
        <v>69.98</v>
      </c>
      <c r="P5542" s="37">
        <f t="shared" si="521"/>
        <v>83.975999999999999</v>
      </c>
      <c r="Q5542" s="32">
        <f t="shared" si="517"/>
        <v>-14.980000000000004</v>
      </c>
      <c r="R5542" s="32">
        <f t="shared" si="518"/>
        <v>-28.975999999999999</v>
      </c>
      <c r="S5542" s="26">
        <f t="shared" si="519"/>
        <v>0</v>
      </c>
      <c r="T5542" s="26">
        <f t="shared" si="520"/>
        <v>0</v>
      </c>
    </row>
    <row r="5543" spans="13:20" ht="15" x14ac:dyDescent="0.3">
      <c r="M5543" s="34">
        <v>5537.5</v>
      </c>
      <c r="N5543" s="34">
        <v>20</v>
      </c>
      <c r="O5543" s="32">
        <f t="shared" si="516"/>
        <v>68</v>
      </c>
      <c r="P5543" s="37">
        <f t="shared" si="521"/>
        <v>81.599999999999994</v>
      </c>
      <c r="Q5543" s="32">
        <f t="shared" si="517"/>
        <v>-13</v>
      </c>
      <c r="R5543" s="32">
        <f t="shared" si="518"/>
        <v>-26.599999999999994</v>
      </c>
      <c r="S5543" s="26">
        <f t="shared" si="519"/>
        <v>0</v>
      </c>
      <c r="T5543" s="26">
        <f t="shared" si="520"/>
        <v>0</v>
      </c>
    </row>
    <row r="5544" spans="13:20" ht="15" x14ac:dyDescent="0.3">
      <c r="M5544" s="34">
        <v>5538.5</v>
      </c>
      <c r="N5544" s="34">
        <v>19.399999999999999</v>
      </c>
      <c r="O5544" s="32">
        <f t="shared" si="516"/>
        <v>66.92</v>
      </c>
      <c r="P5544" s="37">
        <f t="shared" si="521"/>
        <v>80.304000000000002</v>
      </c>
      <c r="Q5544" s="32">
        <f t="shared" si="517"/>
        <v>-11.920000000000002</v>
      </c>
      <c r="R5544" s="32">
        <f t="shared" si="518"/>
        <v>-25.304000000000002</v>
      </c>
      <c r="S5544" s="26">
        <f t="shared" si="519"/>
        <v>0</v>
      </c>
      <c r="T5544" s="26">
        <f t="shared" si="520"/>
        <v>0</v>
      </c>
    </row>
    <row r="5545" spans="13:20" ht="15" x14ac:dyDescent="0.3">
      <c r="M5545" s="34">
        <v>5539.5</v>
      </c>
      <c r="N5545" s="34">
        <v>19.399999999999999</v>
      </c>
      <c r="O5545" s="32">
        <f t="shared" si="516"/>
        <v>66.92</v>
      </c>
      <c r="P5545" s="37">
        <f t="shared" si="521"/>
        <v>80.304000000000002</v>
      </c>
      <c r="Q5545" s="32">
        <f t="shared" si="517"/>
        <v>-11.920000000000002</v>
      </c>
      <c r="R5545" s="32">
        <f t="shared" si="518"/>
        <v>-25.304000000000002</v>
      </c>
      <c r="S5545" s="26">
        <f t="shared" si="519"/>
        <v>0</v>
      </c>
      <c r="T5545" s="26">
        <f t="shared" si="520"/>
        <v>0</v>
      </c>
    </row>
    <row r="5546" spans="13:20" ht="15" x14ac:dyDescent="0.3">
      <c r="M5546" s="34">
        <v>5540.5</v>
      </c>
      <c r="N5546" s="34">
        <v>19.399999999999999</v>
      </c>
      <c r="O5546" s="32">
        <f t="shared" si="516"/>
        <v>66.92</v>
      </c>
      <c r="P5546" s="37">
        <f t="shared" si="521"/>
        <v>80.304000000000002</v>
      </c>
      <c r="Q5546" s="32">
        <f t="shared" si="517"/>
        <v>-11.920000000000002</v>
      </c>
      <c r="R5546" s="32">
        <f t="shared" si="518"/>
        <v>-25.304000000000002</v>
      </c>
      <c r="S5546" s="26">
        <f t="shared" si="519"/>
        <v>0</v>
      </c>
      <c r="T5546" s="26">
        <f t="shared" si="520"/>
        <v>0</v>
      </c>
    </row>
    <row r="5547" spans="13:20" ht="15" x14ac:dyDescent="0.3">
      <c r="M5547" s="34">
        <v>5541.5</v>
      </c>
      <c r="N5547" s="34">
        <v>19.399999999999999</v>
      </c>
      <c r="O5547" s="32">
        <f t="shared" si="516"/>
        <v>66.92</v>
      </c>
      <c r="P5547" s="37">
        <f t="shared" si="521"/>
        <v>80.304000000000002</v>
      </c>
      <c r="Q5547" s="32">
        <f t="shared" si="517"/>
        <v>-11.920000000000002</v>
      </c>
      <c r="R5547" s="32">
        <f t="shared" si="518"/>
        <v>-25.304000000000002</v>
      </c>
      <c r="S5547" s="26">
        <f t="shared" si="519"/>
        <v>0</v>
      </c>
      <c r="T5547" s="26">
        <f t="shared" si="520"/>
        <v>0</v>
      </c>
    </row>
    <row r="5548" spans="13:20" ht="15" x14ac:dyDescent="0.3">
      <c r="M5548" s="34">
        <v>5542.5</v>
      </c>
      <c r="N5548" s="34">
        <v>19.399999999999999</v>
      </c>
      <c r="O5548" s="32">
        <f t="shared" si="516"/>
        <v>66.92</v>
      </c>
      <c r="P5548" s="37">
        <f t="shared" si="521"/>
        <v>80.304000000000002</v>
      </c>
      <c r="Q5548" s="32">
        <f t="shared" si="517"/>
        <v>-11.920000000000002</v>
      </c>
      <c r="R5548" s="32">
        <f t="shared" si="518"/>
        <v>-25.304000000000002</v>
      </c>
      <c r="S5548" s="26">
        <f t="shared" si="519"/>
        <v>0</v>
      </c>
      <c r="T5548" s="26">
        <f t="shared" si="520"/>
        <v>0</v>
      </c>
    </row>
    <row r="5549" spans="13:20" ht="15" x14ac:dyDescent="0.3">
      <c r="M5549" s="34">
        <v>5543.5</v>
      </c>
      <c r="N5549" s="34">
        <v>19.399999999999999</v>
      </c>
      <c r="O5549" s="32">
        <f t="shared" si="516"/>
        <v>66.92</v>
      </c>
      <c r="P5549" s="37">
        <f t="shared" si="521"/>
        <v>80.304000000000002</v>
      </c>
      <c r="Q5549" s="32">
        <f t="shared" si="517"/>
        <v>-11.920000000000002</v>
      </c>
      <c r="R5549" s="32">
        <f t="shared" si="518"/>
        <v>-25.304000000000002</v>
      </c>
      <c r="S5549" s="26">
        <f t="shared" si="519"/>
        <v>0</v>
      </c>
      <c r="T5549" s="26">
        <f t="shared" si="520"/>
        <v>0</v>
      </c>
    </row>
    <row r="5550" spans="13:20" ht="15" x14ac:dyDescent="0.3">
      <c r="M5550" s="34">
        <v>5544.5</v>
      </c>
      <c r="N5550" s="34">
        <v>19.399999999999999</v>
      </c>
      <c r="O5550" s="32">
        <f t="shared" si="516"/>
        <v>66.92</v>
      </c>
      <c r="P5550" s="37">
        <f t="shared" si="521"/>
        <v>80.304000000000002</v>
      </c>
      <c r="Q5550" s="32">
        <f t="shared" si="517"/>
        <v>-11.920000000000002</v>
      </c>
      <c r="R5550" s="32">
        <f t="shared" si="518"/>
        <v>-25.304000000000002</v>
      </c>
      <c r="S5550" s="26">
        <f t="shared" si="519"/>
        <v>0</v>
      </c>
      <c r="T5550" s="26">
        <f t="shared" si="520"/>
        <v>0</v>
      </c>
    </row>
    <row r="5551" spans="13:20" ht="15" x14ac:dyDescent="0.3">
      <c r="M5551" s="34">
        <v>5545.5</v>
      </c>
      <c r="N5551" s="34">
        <v>18.899999999999999</v>
      </c>
      <c r="O5551" s="32">
        <f t="shared" si="516"/>
        <v>66.02</v>
      </c>
      <c r="P5551" s="37">
        <f t="shared" si="521"/>
        <v>79.22399999999999</v>
      </c>
      <c r="Q5551" s="32">
        <f t="shared" si="517"/>
        <v>-11.019999999999996</v>
      </c>
      <c r="R5551" s="32">
        <f t="shared" si="518"/>
        <v>-24.22399999999999</v>
      </c>
      <c r="S5551" s="26">
        <f t="shared" si="519"/>
        <v>0</v>
      </c>
      <c r="T5551" s="26">
        <f t="shared" si="520"/>
        <v>0</v>
      </c>
    </row>
    <row r="5552" spans="13:20" ht="15" x14ac:dyDescent="0.3">
      <c r="M5552" s="34">
        <v>5546.5</v>
      </c>
      <c r="N5552" s="34">
        <v>18.899999999999999</v>
      </c>
      <c r="O5552" s="32">
        <f t="shared" si="516"/>
        <v>66.02</v>
      </c>
      <c r="P5552" s="37">
        <f t="shared" si="521"/>
        <v>79.22399999999999</v>
      </c>
      <c r="Q5552" s="32">
        <f t="shared" si="517"/>
        <v>-11.019999999999996</v>
      </c>
      <c r="R5552" s="32">
        <f t="shared" si="518"/>
        <v>-24.22399999999999</v>
      </c>
      <c r="S5552" s="26">
        <f t="shared" si="519"/>
        <v>0</v>
      </c>
      <c r="T5552" s="26">
        <f t="shared" si="520"/>
        <v>0</v>
      </c>
    </row>
    <row r="5553" spans="13:20" ht="15" x14ac:dyDescent="0.3">
      <c r="M5553" s="34">
        <v>5547.5</v>
      </c>
      <c r="N5553" s="34">
        <v>19.399999999999999</v>
      </c>
      <c r="O5553" s="32">
        <f t="shared" si="516"/>
        <v>66.92</v>
      </c>
      <c r="P5553" s="37">
        <f t="shared" si="521"/>
        <v>80.304000000000002</v>
      </c>
      <c r="Q5553" s="32">
        <f t="shared" si="517"/>
        <v>-11.920000000000002</v>
      </c>
      <c r="R5553" s="32">
        <f t="shared" si="518"/>
        <v>-25.304000000000002</v>
      </c>
      <c r="S5553" s="26">
        <f t="shared" si="519"/>
        <v>0</v>
      </c>
      <c r="T5553" s="26">
        <f t="shared" si="520"/>
        <v>0</v>
      </c>
    </row>
    <row r="5554" spans="13:20" ht="15" x14ac:dyDescent="0.3">
      <c r="M5554" s="34">
        <v>5548.5</v>
      </c>
      <c r="N5554" s="34">
        <v>19.399999999999999</v>
      </c>
      <c r="O5554" s="32">
        <f t="shared" si="516"/>
        <v>66.92</v>
      </c>
      <c r="P5554" s="37">
        <f t="shared" si="521"/>
        <v>80.304000000000002</v>
      </c>
      <c r="Q5554" s="32">
        <f t="shared" si="517"/>
        <v>-11.920000000000002</v>
      </c>
      <c r="R5554" s="32">
        <f t="shared" si="518"/>
        <v>-25.304000000000002</v>
      </c>
      <c r="S5554" s="26">
        <f t="shared" si="519"/>
        <v>0</v>
      </c>
      <c r="T5554" s="26">
        <f t="shared" si="520"/>
        <v>0</v>
      </c>
    </row>
    <row r="5555" spans="13:20" ht="15" x14ac:dyDescent="0.3">
      <c r="M5555" s="34">
        <v>5549.5</v>
      </c>
      <c r="N5555" s="34">
        <v>20.6</v>
      </c>
      <c r="O5555" s="32">
        <f t="shared" si="516"/>
        <v>69.080000000000013</v>
      </c>
      <c r="P5555" s="37">
        <f t="shared" si="521"/>
        <v>82.896000000000015</v>
      </c>
      <c r="Q5555" s="32">
        <f t="shared" si="517"/>
        <v>-14.080000000000013</v>
      </c>
      <c r="R5555" s="32">
        <f t="shared" si="518"/>
        <v>-27.896000000000015</v>
      </c>
      <c r="S5555" s="26">
        <f t="shared" si="519"/>
        <v>0</v>
      </c>
      <c r="T5555" s="26">
        <f t="shared" si="520"/>
        <v>0</v>
      </c>
    </row>
    <row r="5556" spans="13:20" ht="15" x14ac:dyDescent="0.3">
      <c r="M5556" s="34">
        <v>5550.5</v>
      </c>
      <c r="N5556" s="34">
        <v>20.6</v>
      </c>
      <c r="O5556" s="32">
        <f t="shared" si="516"/>
        <v>69.080000000000013</v>
      </c>
      <c r="P5556" s="37">
        <f t="shared" si="521"/>
        <v>82.896000000000015</v>
      </c>
      <c r="Q5556" s="32">
        <f t="shared" si="517"/>
        <v>-14.080000000000013</v>
      </c>
      <c r="R5556" s="32">
        <f t="shared" si="518"/>
        <v>-27.896000000000015</v>
      </c>
      <c r="S5556" s="26">
        <f t="shared" si="519"/>
        <v>0</v>
      </c>
      <c r="T5556" s="26">
        <f t="shared" si="520"/>
        <v>0</v>
      </c>
    </row>
    <row r="5557" spans="13:20" ht="15" x14ac:dyDescent="0.3">
      <c r="M5557" s="34">
        <v>5551.5</v>
      </c>
      <c r="N5557" s="34">
        <v>21.7</v>
      </c>
      <c r="O5557" s="32">
        <f t="shared" si="516"/>
        <v>71.06</v>
      </c>
      <c r="P5557" s="37">
        <f t="shared" si="521"/>
        <v>85.272000000000006</v>
      </c>
      <c r="Q5557" s="32">
        <f t="shared" si="517"/>
        <v>-16.060000000000002</v>
      </c>
      <c r="R5557" s="32">
        <f t="shared" si="518"/>
        <v>-30.272000000000006</v>
      </c>
      <c r="S5557" s="26">
        <f t="shared" si="519"/>
        <v>0</v>
      </c>
      <c r="T5557" s="26">
        <f t="shared" si="520"/>
        <v>0</v>
      </c>
    </row>
    <row r="5558" spans="13:20" ht="15" x14ac:dyDescent="0.3">
      <c r="M5558" s="34">
        <v>5552.5</v>
      </c>
      <c r="N5558" s="34">
        <v>23.3</v>
      </c>
      <c r="O5558" s="32">
        <f t="shared" si="516"/>
        <v>73.94</v>
      </c>
      <c r="P5558" s="37">
        <f t="shared" si="521"/>
        <v>88.727999999999994</v>
      </c>
      <c r="Q5558" s="32">
        <f t="shared" si="517"/>
        <v>-18.939999999999998</v>
      </c>
      <c r="R5558" s="32">
        <f t="shared" si="518"/>
        <v>-33.727999999999994</v>
      </c>
      <c r="S5558" s="26">
        <f t="shared" si="519"/>
        <v>0</v>
      </c>
      <c r="T5558" s="26">
        <f t="shared" si="520"/>
        <v>0</v>
      </c>
    </row>
    <row r="5559" spans="13:20" ht="15" x14ac:dyDescent="0.3">
      <c r="M5559" s="34">
        <v>5553.5</v>
      </c>
      <c r="N5559" s="34">
        <v>23.3</v>
      </c>
      <c r="O5559" s="32">
        <f t="shared" si="516"/>
        <v>73.94</v>
      </c>
      <c r="P5559" s="37">
        <f t="shared" si="521"/>
        <v>88.727999999999994</v>
      </c>
      <c r="Q5559" s="32">
        <f t="shared" si="517"/>
        <v>-18.939999999999998</v>
      </c>
      <c r="R5559" s="32">
        <f t="shared" si="518"/>
        <v>-33.727999999999994</v>
      </c>
      <c r="S5559" s="26">
        <f t="shared" si="519"/>
        <v>0</v>
      </c>
      <c r="T5559" s="26">
        <f t="shared" si="520"/>
        <v>0</v>
      </c>
    </row>
    <row r="5560" spans="13:20" ht="15" x14ac:dyDescent="0.3">
      <c r="M5560" s="34">
        <v>5554.5</v>
      </c>
      <c r="N5560" s="34">
        <v>25</v>
      </c>
      <c r="O5560" s="32">
        <f t="shared" si="516"/>
        <v>77</v>
      </c>
      <c r="P5560" s="37">
        <f t="shared" si="521"/>
        <v>92.399999999999991</v>
      </c>
      <c r="Q5560" s="32">
        <f t="shared" si="517"/>
        <v>-22</v>
      </c>
      <c r="R5560" s="32">
        <f t="shared" si="518"/>
        <v>-37.399999999999991</v>
      </c>
      <c r="S5560" s="26">
        <f t="shared" si="519"/>
        <v>0</v>
      </c>
      <c r="T5560" s="26">
        <f t="shared" si="520"/>
        <v>0</v>
      </c>
    </row>
    <row r="5561" spans="13:20" ht="15" x14ac:dyDescent="0.3">
      <c r="M5561" s="34">
        <v>5555.5</v>
      </c>
      <c r="N5561" s="34">
        <v>26.7</v>
      </c>
      <c r="O5561" s="32">
        <f t="shared" si="516"/>
        <v>80.06</v>
      </c>
      <c r="P5561" s="37">
        <f t="shared" si="521"/>
        <v>96.072000000000003</v>
      </c>
      <c r="Q5561" s="32">
        <f t="shared" si="517"/>
        <v>-25.060000000000002</v>
      </c>
      <c r="R5561" s="32">
        <f t="shared" si="518"/>
        <v>-41.072000000000003</v>
      </c>
      <c r="S5561" s="26">
        <f t="shared" si="519"/>
        <v>0</v>
      </c>
      <c r="T5561" s="26">
        <f t="shared" si="520"/>
        <v>0</v>
      </c>
    </row>
    <row r="5562" spans="13:20" ht="15" x14ac:dyDescent="0.3">
      <c r="M5562" s="34">
        <v>5556.5</v>
      </c>
      <c r="N5562" s="34">
        <v>27.8</v>
      </c>
      <c r="O5562" s="32">
        <f t="shared" si="516"/>
        <v>82.039999999999992</v>
      </c>
      <c r="P5562" s="37">
        <f t="shared" si="521"/>
        <v>98.447999999999993</v>
      </c>
      <c r="Q5562" s="32">
        <f t="shared" si="517"/>
        <v>-27.039999999999992</v>
      </c>
      <c r="R5562" s="32">
        <f t="shared" si="518"/>
        <v>-43.447999999999993</v>
      </c>
      <c r="S5562" s="26">
        <f t="shared" si="519"/>
        <v>0</v>
      </c>
      <c r="T5562" s="26">
        <f t="shared" si="520"/>
        <v>0</v>
      </c>
    </row>
    <row r="5563" spans="13:20" ht="15" x14ac:dyDescent="0.3">
      <c r="M5563" s="34">
        <v>5557.5</v>
      </c>
      <c r="N5563" s="34">
        <v>26.7</v>
      </c>
      <c r="O5563" s="32">
        <f t="shared" si="516"/>
        <v>80.06</v>
      </c>
      <c r="P5563" s="37">
        <f t="shared" si="521"/>
        <v>96.072000000000003</v>
      </c>
      <c r="Q5563" s="32">
        <f t="shared" si="517"/>
        <v>-25.060000000000002</v>
      </c>
      <c r="R5563" s="32">
        <f t="shared" si="518"/>
        <v>-41.072000000000003</v>
      </c>
      <c r="S5563" s="26">
        <f t="shared" si="519"/>
        <v>0</v>
      </c>
      <c r="T5563" s="26">
        <f t="shared" si="520"/>
        <v>0</v>
      </c>
    </row>
    <row r="5564" spans="13:20" ht="15" x14ac:dyDescent="0.3">
      <c r="M5564" s="34">
        <v>5558.5</v>
      </c>
      <c r="N5564" s="34">
        <v>27.8</v>
      </c>
      <c r="O5564" s="32">
        <f t="shared" si="516"/>
        <v>82.039999999999992</v>
      </c>
      <c r="P5564" s="37">
        <f t="shared" si="521"/>
        <v>98.447999999999993</v>
      </c>
      <c r="Q5564" s="32">
        <f t="shared" si="517"/>
        <v>-27.039999999999992</v>
      </c>
      <c r="R5564" s="32">
        <f t="shared" si="518"/>
        <v>-43.447999999999993</v>
      </c>
      <c r="S5564" s="26">
        <f t="shared" si="519"/>
        <v>0</v>
      </c>
      <c r="T5564" s="26">
        <f t="shared" si="520"/>
        <v>0</v>
      </c>
    </row>
    <row r="5565" spans="13:20" ht="15" x14ac:dyDescent="0.3">
      <c r="M5565" s="34">
        <v>5559.5</v>
      </c>
      <c r="N5565" s="34">
        <v>27.8</v>
      </c>
      <c r="O5565" s="32">
        <f t="shared" si="516"/>
        <v>82.039999999999992</v>
      </c>
      <c r="P5565" s="37">
        <f t="shared" si="521"/>
        <v>98.447999999999993</v>
      </c>
      <c r="Q5565" s="32">
        <f t="shared" si="517"/>
        <v>-27.039999999999992</v>
      </c>
      <c r="R5565" s="32">
        <f t="shared" si="518"/>
        <v>-43.447999999999993</v>
      </c>
      <c r="S5565" s="26">
        <f t="shared" si="519"/>
        <v>0</v>
      </c>
      <c r="T5565" s="26">
        <f t="shared" si="520"/>
        <v>0</v>
      </c>
    </row>
    <row r="5566" spans="13:20" ht="15" x14ac:dyDescent="0.3">
      <c r="M5566" s="34">
        <v>5560.5</v>
      </c>
      <c r="N5566" s="34">
        <v>26.7</v>
      </c>
      <c r="O5566" s="32">
        <f t="shared" si="516"/>
        <v>80.06</v>
      </c>
      <c r="P5566" s="37">
        <f t="shared" si="521"/>
        <v>96.072000000000003</v>
      </c>
      <c r="Q5566" s="32">
        <f t="shared" si="517"/>
        <v>-25.060000000000002</v>
      </c>
      <c r="R5566" s="32">
        <f t="shared" si="518"/>
        <v>-41.072000000000003</v>
      </c>
      <c r="S5566" s="26">
        <f t="shared" si="519"/>
        <v>0</v>
      </c>
      <c r="T5566" s="26">
        <f t="shared" si="520"/>
        <v>0</v>
      </c>
    </row>
    <row r="5567" spans="13:20" ht="15" x14ac:dyDescent="0.3">
      <c r="M5567" s="34">
        <v>5561.5</v>
      </c>
      <c r="N5567" s="34">
        <v>26.1</v>
      </c>
      <c r="O5567" s="32">
        <f t="shared" si="516"/>
        <v>78.98</v>
      </c>
      <c r="P5567" s="37">
        <f t="shared" si="521"/>
        <v>94.775999999999996</v>
      </c>
      <c r="Q5567" s="32">
        <f t="shared" si="517"/>
        <v>-23.980000000000004</v>
      </c>
      <c r="R5567" s="32">
        <f t="shared" si="518"/>
        <v>-39.775999999999996</v>
      </c>
      <c r="S5567" s="26">
        <f t="shared" si="519"/>
        <v>0</v>
      </c>
      <c r="T5567" s="26">
        <f t="shared" si="520"/>
        <v>0</v>
      </c>
    </row>
    <row r="5568" spans="13:20" ht="15" x14ac:dyDescent="0.3">
      <c r="M5568" s="34">
        <v>5562.5</v>
      </c>
      <c r="N5568" s="34">
        <v>25</v>
      </c>
      <c r="O5568" s="32">
        <f t="shared" si="516"/>
        <v>77</v>
      </c>
      <c r="P5568" s="37">
        <f t="shared" si="521"/>
        <v>92.399999999999991</v>
      </c>
      <c r="Q5568" s="32">
        <f t="shared" si="517"/>
        <v>-22</v>
      </c>
      <c r="R5568" s="32">
        <f t="shared" si="518"/>
        <v>-37.399999999999991</v>
      </c>
      <c r="S5568" s="26">
        <f t="shared" si="519"/>
        <v>0</v>
      </c>
      <c r="T5568" s="26">
        <f t="shared" si="520"/>
        <v>0</v>
      </c>
    </row>
    <row r="5569" spans="13:20" ht="15" x14ac:dyDescent="0.3">
      <c r="M5569" s="34">
        <v>5563.5</v>
      </c>
      <c r="N5569" s="34">
        <v>24.4</v>
      </c>
      <c r="O5569" s="32">
        <f t="shared" si="516"/>
        <v>75.92</v>
      </c>
      <c r="P5569" s="37">
        <f t="shared" si="521"/>
        <v>91.103999999999999</v>
      </c>
      <c r="Q5569" s="32">
        <f t="shared" si="517"/>
        <v>-20.92</v>
      </c>
      <c r="R5569" s="32">
        <f t="shared" si="518"/>
        <v>-36.103999999999999</v>
      </c>
      <c r="S5569" s="26">
        <f t="shared" si="519"/>
        <v>0</v>
      </c>
      <c r="T5569" s="26">
        <f t="shared" si="520"/>
        <v>0</v>
      </c>
    </row>
    <row r="5570" spans="13:20" ht="15" x14ac:dyDescent="0.3">
      <c r="M5570" s="34">
        <v>5564.5</v>
      </c>
      <c r="N5570" s="34">
        <v>23.9</v>
      </c>
      <c r="O5570" s="32">
        <f t="shared" si="516"/>
        <v>75.02</v>
      </c>
      <c r="P5570" s="37">
        <f t="shared" si="521"/>
        <v>90.023999999999987</v>
      </c>
      <c r="Q5570" s="32">
        <f t="shared" si="517"/>
        <v>-20.019999999999996</v>
      </c>
      <c r="R5570" s="32">
        <f t="shared" si="518"/>
        <v>-35.023999999999987</v>
      </c>
      <c r="S5570" s="26">
        <f t="shared" si="519"/>
        <v>0</v>
      </c>
      <c r="T5570" s="26">
        <f t="shared" si="520"/>
        <v>0</v>
      </c>
    </row>
    <row r="5571" spans="13:20" ht="15" x14ac:dyDescent="0.3">
      <c r="M5571" s="34">
        <v>5565.5</v>
      </c>
      <c r="N5571" s="34">
        <v>23.3</v>
      </c>
      <c r="O5571" s="32">
        <f t="shared" si="516"/>
        <v>73.94</v>
      </c>
      <c r="P5571" s="37">
        <f t="shared" si="521"/>
        <v>88.727999999999994</v>
      </c>
      <c r="Q5571" s="32">
        <f t="shared" si="517"/>
        <v>-18.939999999999998</v>
      </c>
      <c r="R5571" s="32">
        <f t="shared" si="518"/>
        <v>-33.727999999999994</v>
      </c>
      <c r="S5571" s="26">
        <f t="shared" si="519"/>
        <v>0</v>
      </c>
      <c r="T5571" s="26">
        <f t="shared" si="520"/>
        <v>0</v>
      </c>
    </row>
    <row r="5572" spans="13:20" ht="15" x14ac:dyDescent="0.3">
      <c r="M5572" s="34">
        <v>5566.5</v>
      </c>
      <c r="N5572" s="34">
        <v>23.3</v>
      </c>
      <c r="O5572" s="32">
        <f t="shared" si="516"/>
        <v>73.94</v>
      </c>
      <c r="P5572" s="37">
        <f t="shared" si="521"/>
        <v>88.727999999999994</v>
      </c>
      <c r="Q5572" s="32">
        <f t="shared" si="517"/>
        <v>-18.939999999999998</v>
      </c>
      <c r="R5572" s="32">
        <f t="shared" si="518"/>
        <v>-33.727999999999994</v>
      </c>
      <c r="S5572" s="26">
        <f t="shared" si="519"/>
        <v>0</v>
      </c>
      <c r="T5572" s="26">
        <f t="shared" si="520"/>
        <v>0</v>
      </c>
    </row>
    <row r="5573" spans="13:20" ht="15" x14ac:dyDescent="0.3">
      <c r="M5573" s="34">
        <v>5567.5</v>
      </c>
      <c r="N5573" s="34">
        <v>22.8</v>
      </c>
      <c r="O5573" s="32">
        <f t="shared" si="516"/>
        <v>73.039999999999992</v>
      </c>
      <c r="P5573" s="37">
        <f t="shared" si="521"/>
        <v>87.647999999999982</v>
      </c>
      <c r="Q5573" s="32">
        <f t="shared" si="517"/>
        <v>-18.039999999999992</v>
      </c>
      <c r="R5573" s="32">
        <f t="shared" si="518"/>
        <v>-32.647999999999982</v>
      </c>
      <c r="S5573" s="26">
        <f t="shared" si="519"/>
        <v>0</v>
      </c>
      <c r="T5573" s="26">
        <f t="shared" si="520"/>
        <v>0</v>
      </c>
    </row>
    <row r="5574" spans="13:20" ht="15" x14ac:dyDescent="0.3">
      <c r="M5574" s="34">
        <v>5568.5</v>
      </c>
      <c r="N5574" s="34">
        <v>22.2</v>
      </c>
      <c r="O5574" s="32">
        <f t="shared" ref="O5574:O5637" si="522">CONVERT(N5574,"C","F")</f>
        <v>71.960000000000008</v>
      </c>
      <c r="P5574" s="37">
        <f t="shared" si="521"/>
        <v>86.352000000000004</v>
      </c>
      <c r="Q5574" s="32">
        <f t="shared" ref="Q5574:Q5637" si="523">$L$3-O5574</f>
        <v>-16.960000000000008</v>
      </c>
      <c r="R5574" s="32">
        <f t="shared" ref="R5574:R5637" si="524">$L$3-P5574</f>
        <v>-31.352000000000004</v>
      </c>
      <c r="S5574" s="26">
        <f t="shared" ref="S5574:S5637" si="525">IF(O5574&lt;=$L$3, 1, 0)</f>
        <v>0</v>
      </c>
      <c r="T5574" s="26">
        <f t="shared" ref="T5574:T5637" si="526">IF(P5574&lt;=$L$3, 1, 0)</f>
        <v>0</v>
      </c>
    </row>
    <row r="5575" spans="13:20" ht="15" x14ac:dyDescent="0.3">
      <c r="M5575" s="34">
        <v>5569.5</v>
      </c>
      <c r="N5575" s="34">
        <v>21.7</v>
      </c>
      <c r="O5575" s="32">
        <f t="shared" si="522"/>
        <v>71.06</v>
      </c>
      <c r="P5575" s="37">
        <f t="shared" ref="P5575:P5638" si="527">O5575*1.2</f>
        <v>85.272000000000006</v>
      </c>
      <c r="Q5575" s="32">
        <f t="shared" si="523"/>
        <v>-16.060000000000002</v>
      </c>
      <c r="R5575" s="32">
        <f t="shared" si="524"/>
        <v>-30.272000000000006</v>
      </c>
      <c r="S5575" s="26">
        <f t="shared" si="525"/>
        <v>0</v>
      </c>
      <c r="T5575" s="26">
        <f t="shared" si="526"/>
        <v>0</v>
      </c>
    </row>
    <row r="5576" spans="13:20" ht="15" x14ac:dyDescent="0.3">
      <c r="M5576" s="34">
        <v>5570.5</v>
      </c>
      <c r="N5576" s="34">
        <v>21.7</v>
      </c>
      <c r="O5576" s="32">
        <f t="shared" si="522"/>
        <v>71.06</v>
      </c>
      <c r="P5576" s="37">
        <f t="shared" si="527"/>
        <v>85.272000000000006</v>
      </c>
      <c r="Q5576" s="32">
        <f t="shared" si="523"/>
        <v>-16.060000000000002</v>
      </c>
      <c r="R5576" s="32">
        <f t="shared" si="524"/>
        <v>-30.272000000000006</v>
      </c>
      <c r="S5576" s="26">
        <f t="shared" si="525"/>
        <v>0</v>
      </c>
      <c r="T5576" s="26">
        <f t="shared" si="526"/>
        <v>0</v>
      </c>
    </row>
    <row r="5577" spans="13:20" ht="15" x14ac:dyDescent="0.3">
      <c r="M5577" s="34">
        <v>5571.5</v>
      </c>
      <c r="N5577" s="34">
        <v>21.7</v>
      </c>
      <c r="O5577" s="32">
        <f t="shared" si="522"/>
        <v>71.06</v>
      </c>
      <c r="P5577" s="37">
        <f t="shared" si="527"/>
        <v>85.272000000000006</v>
      </c>
      <c r="Q5577" s="32">
        <f t="shared" si="523"/>
        <v>-16.060000000000002</v>
      </c>
      <c r="R5577" s="32">
        <f t="shared" si="524"/>
        <v>-30.272000000000006</v>
      </c>
      <c r="S5577" s="26">
        <f t="shared" si="525"/>
        <v>0</v>
      </c>
      <c r="T5577" s="26">
        <f t="shared" si="526"/>
        <v>0</v>
      </c>
    </row>
    <row r="5578" spans="13:20" ht="15" x14ac:dyDescent="0.3">
      <c r="M5578" s="34">
        <v>5572.5</v>
      </c>
      <c r="N5578" s="34">
        <v>22.2</v>
      </c>
      <c r="O5578" s="32">
        <f t="shared" si="522"/>
        <v>71.960000000000008</v>
      </c>
      <c r="P5578" s="37">
        <f t="shared" si="527"/>
        <v>86.352000000000004</v>
      </c>
      <c r="Q5578" s="32">
        <f t="shared" si="523"/>
        <v>-16.960000000000008</v>
      </c>
      <c r="R5578" s="32">
        <f t="shared" si="524"/>
        <v>-31.352000000000004</v>
      </c>
      <c r="S5578" s="26">
        <f t="shared" si="525"/>
        <v>0</v>
      </c>
      <c r="T5578" s="26">
        <f t="shared" si="526"/>
        <v>0</v>
      </c>
    </row>
    <row r="5579" spans="13:20" ht="15" x14ac:dyDescent="0.3">
      <c r="M5579" s="34">
        <v>5573.5</v>
      </c>
      <c r="N5579" s="34">
        <v>22.2</v>
      </c>
      <c r="O5579" s="32">
        <f t="shared" si="522"/>
        <v>71.960000000000008</v>
      </c>
      <c r="P5579" s="37">
        <f t="shared" si="527"/>
        <v>86.352000000000004</v>
      </c>
      <c r="Q5579" s="32">
        <f t="shared" si="523"/>
        <v>-16.960000000000008</v>
      </c>
      <c r="R5579" s="32">
        <f t="shared" si="524"/>
        <v>-31.352000000000004</v>
      </c>
      <c r="S5579" s="26">
        <f t="shared" si="525"/>
        <v>0</v>
      </c>
      <c r="T5579" s="26">
        <f t="shared" si="526"/>
        <v>0</v>
      </c>
    </row>
    <row r="5580" spans="13:20" ht="15" x14ac:dyDescent="0.3">
      <c r="M5580" s="34">
        <v>5574.5</v>
      </c>
      <c r="N5580" s="34">
        <v>23.9</v>
      </c>
      <c r="O5580" s="32">
        <f t="shared" si="522"/>
        <v>75.02</v>
      </c>
      <c r="P5580" s="37">
        <f t="shared" si="527"/>
        <v>90.023999999999987</v>
      </c>
      <c r="Q5580" s="32">
        <f t="shared" si="523"/>
        <v>-20.019999999999996</v>
      </c>
      <c r="R5580" s="32">
        <f t="shared" si="524"/>
        <v>-35.023999999999987</v>
      </c>
      <c r="S5580" s="26">
        <f t="shared" si="525"/>
        <v>0</v>
      </c>
      <c r="T5580" s="26">
        <f t="shared" si="526"/>
        <v>0</v>
      </c>
    </row>
    <row r="5581" spans="13:20" ht="15" x14ac:dyDescent="0.3">
      <c r="M5581" s="34">
        <v>5575.5</v>
      </c>
      <c r="N5581" s="34">
        <v>25.6</v>
      </c>
      <c r="O5581" s="32">
        <f t="shared" si="522"/>
        <v>78.080000000000013</v>
      </c>
      <c r="P5581" s="37">
        <f t="shared" si="527"/>
        <v>93.696000000000012</v>
      </c>
      <c r="Q5581" s="32">
        <f t="shared" si="523"/>
        <v>-23.080000000000013</v>
      </c>
      <c r="R5581" s="32">
        <f t="shared" si="524"/>
        <v>-38.696000000000012</v>
      </c>
      <c r="S5581" s="26">
        <f t="shared" si="525"/>
        <v>0</v>
      </c>
      <c r="T5581" s="26">
        <f t="shared" si="526"/>
        <v>0</v>
      </c>
    </row>
    <row r="5582" spans="13:20" ht="15" x14ac:dyDescent="0.3">
      <c r="M5582" s="34">
        <v>5576.5</v>
      </c>
      <c r="N5582" s="34">
        <v>27.2</v>
      </c>
      <c r="O5582" s="32">
        <f t="shared" si="522"/>
        <v>80.960000000000008</v>
      </c>
      <c r="P5582" s="37">
        <f t="shared" si="527"/>
        <v>97.152000000000001</v>
      </c>
      <c r="Q5582" s="32">
        <f t="shared" si="523"/>
        <v>-25.960000000000008</v>
      </c>
      <c r="R5582" s="32">
        <f t="shared" si="524"/>
        <v>-42.152000000000001</v>
      </c>
      <c r="S5582" s="26">
        <f t="shared" si="525"/>
        <v>0</v>
      </c>
      <c r="T5582" s="26">
        <f t="shared" si="526"/>
        <v>0</v>
      </c>
    </row>
    <row r="5583" spans="13:20" ht="15" x14ac:dyDescent="0.3">
      <c r="M5583" s="34">
        <v>5577.5</v>
      </c>
      <c r="N5583" s="34">
        <v>28.3</v>
      </c>
      <c r="O5583" s="32">
        <f t="shared" si="522"/>
        <v>82.94</v>
      </c>
      <c r="P5583" s="37">
        <f t="shared" si="527"/>
        <v>99.527999999999992</v>
      </c>
      <c r="Q5583" s="32">
        <f t="shared" si="523"/>
        <v>-27.939999999999998</v>
      </c>
      <c r="R5583" s="32">
        <f t="shared" si="524"/>
        <v>-44.527999999999992</v>
      </c>
      <c r="S5583" s="26">
        <f t="shared" si="525"/>
        <v>0</v>
      </c>
      <c r="T5583" s="26">
        <f t="shared" si="526"/>
        <v>0</v>
      </c>
    </row>
    <row r="5584" spans="13:20" ht="15" x14ac:dyDescent="0.3">
      <c r="M5584" s="34">
        <v>5578.5</v>
      </c>
      <c r="N5584" s="34">
        <v>27.8</v>
      </c>
      <c r="O5584" s="32">
        <f t="shared" si="522"/>
        <v>82.039999999999992</v>
      </c>
      <c r="P5584" s="37">
        <f t="shared" si="527"/>
        <v>98.447999999999993</v>
      </c>
      <c r="Q5584" s="32">
        <f t="shared" si="523"/>
        <v>-27.039999999999992</v>
      </c>
      <c r="R5584" s="32">
        <f t="shared" si="524"/>
        <v>-43.447999999999993</v>
      </c>
      <c r="S5584" s="26">
        <f t="shared" si="525"/>
        <v>0</v>
      </c>
      <c r="T5584" s="26">
        <f t="shared" si="526"/>
        <v>0</v>
      </c>
    </row>
    <row r="5585" spans="13:20" ht="15" x14ac:dyDescent="0.3">
      <c r="M5585" s="34">
        <v>5579.5</v>
      </c>
      <c r="N5585" s="34">
        <v>28.9</v>
      </c>
      <c r="O5585" s="32">
        <f t="shared" si="522"/>
        <v>84.02</v>
      </c>
      <c r="P5585" s="37">
        <f t="shared" si="527"/>
        <v>100.824</v>
      </c>
      <c r="Q5585" s="32">
        <f t="shared" si="523"/>
        <v>-29.019999999999996</v>
      </c>
      <c r="R5585" s="32">
        <f t="shared" si="524"/>
        <v>-45.823999999999998</v>
      </c>
      <c r="S5585" s="26">
        <f t="shared" si="525"/>
        <v>0</v>
      </c>
      <c r="T5585" s="26">
        <f t="shared" si="526"/>
        <v>0</v>
      </c>
    </row>
    <row r="5586" spans="13:20" ht="15" x14ac:dyDescent="0.3">
      <c r="M5586" s="34">
        <v>5580.5</v>
      </c>
      <c r="N5586" s="34">
        <v>30</v>
      </c>
      <c r="O5586" s="32">
        <f t="shared" si="522"/>
        <v>86</v>
      </c>
      <c r="P5586" s="37">
        <f t="shared" si="527"/>
        <v>103.2</v>
      </c>
      <c r="Q5586" s="32">
        <f t="shared" si="523"/>
        <v>-31</v>
      </c>
      <c r="R5586" s="32">
        <f t="shared" si="524"/>
        <v>-48.2</v>
      </c>
      <c r="S5586" s="26">
        <f t="shared" si="525"/>
        <v>0</v>
      </c>
      <c r="T5586" s="26">
        <f t="shared" si="526"/>
        <v>0</v>
      </c>
    </row>
    <row r="5587" spans="13:20" ht="15" x14ac:dyDescent="0.3">
      <c r="M5587" s="34">
        <v>5581.5</v>
      </c>
      <c r="N5587" s="34">
        <v>30</v>
      </c>
      <c r="O5587" s="32">
        <f t="shared" si="522"/>
        <v>86</v>
      </c>
      <c r="P5587" s="37">
        <f t="shared" si="527"/>
        <v>103.2</v>
      </c>
      <c r="Q5587" s="32">
        <f t="shared" si="523"/>
        <v>-31</v>
      </c>
      <c r="R5587" s="32">
        <f t="shared" si="524"/>
        <v>-48.2</v>
      </c>
      <c r="S5587" s="26">
        <f t="shared" si="525"/>
        <v>0</v>
      </c>
      <c r="T5587" s="26">
        <f t="shared" si="526"/>
        <v>0</v>
      </c>
    </row>
    <row r="5588" spans="13:20" ht="15" x14ac:dyDescent="0.3">
      <c r="M5588" s="34">
        <v>5582.5</v>
      </c>
      <c r="N5588" s="34">
        <v>30</v>
      </c>
      <c r="O5588" s="32">
        <f t="shared" si="522"/>
        <v>86</v>
      </c>
      <c r="P5588" s="37">
        <f t="shared" si="527"/>
        <v>103.2</v>
      </c>
      <c r="Q5588" s="32">
        <f t="shared" si="523"/>
        <v>-31</v>
      </c>
      <c r="R5588" s="32">
        <f t="shared" si="524"/>
        <v>-48.2</v>
      </c>
      <c r="S5588" s="26">
        <f t="shared" si="525"/>
        <v>0</v>
      </c>
      <c r="T5588" s="26">
        <f t="shared" si="526"/>
        <v>0</v>
      </c>
    </row>
    <row r="5589" spans="13:20" ht="15" x14ac:dyDescent="0.3">
      <c r="M5589" s="34">
        <v>5583.5</v>
      </c>
      <c r="N5589" s="34">
        <v>23.3</v>
      </c>
      <c r="O5589" s="32">
        <f t="shared" si="522"/>
        <v>73.94</v>
      </c>
      <c r="P5589" s="37">
        <f t="shared" si="527"/>
        <v>88.727999999999994</v>
      </c>
      <c r="Q5589" s="32">
        <f t="shared" si="523"/>
        <v>-18.939999999999998</v>
      </c>
      <c r="R5589" s="32">
        <f t="shared" si="524"/>
        <v>-33.727999999999994</v>
      </c>
      <c r="S5589" s="26">
        <f t="shared" si="525"/>
        <v>0</v>
      </c>
      <c r="T5589" s="26">
        <f t="shared" si="526"/>
        <v>0</v>
      </c>
    </row>
    <row r="5590" spans="13:20" ht="15" x14ac:dyDescent="0.3">
      <c r="M5590" s="34">
        <v>5584.5</v>
      </c>
      <c r="N5590" s="34">
        <v>26.7</v>
      </c>
      <c r="O5590" s="32">
        <f t="shared" si="522"/>
        <v>80.06</v>
      </c>
      <c r="P5590" s="37">
        <f t="shared" si="527"/>
        <v>96.072000000000003</v>
      </c>
      <c r="Q5590" s="32">
        <f t="shared" si="523"/>
        <v>-25.060000000000002</v>
      </c>
      <c r="R5590" s="32">
        <f t="shared" si="524"/>
        <v>-41.072000000000003</v>
      </c>
      <c r="S5590" s="26">
        <f t="shared" si="525"/>
        <v>0</v>
      </c>
      <c r="T5590" s="26">
        <f t="shared" si="526"/>
        <v>0</v>
      </c>
    </row>
    <row r="5591" spans="13:20" ht="15" x14ac:dyDescent="0.3">
      <c r="M5591" s="34">
        <v>5585.5</v>
      </c>
      <c r="N5591" s="34">
        <v>26.7</v>
      </c>
      <c r="O5591" s="32">
        <f t="shared" si="522"/>
        <v>80.06</v>
      </c>
      <c r="P5591" s="37">
        <f t="shared" si="527"/>
        <v>96.072000000000003</v>
      </c>
      <c r="Q5591" s="32">
        <f t="shared" si="523"/>
        <v>-25.060000000000002</v>
      </c>
      <c r="R5591" s="32">
        <f t="shared" si="524"/>
        <v>-41.072000000000003</v>
      </c>
      <c r="S5591" s="26">
        <f t="shared" si="525"/>
        <v>0</v>
      </c>
      <c r="T5591" s="26">
        <f t="shared" si="526"/>
        <v>0</v>
      </c>
    </row>
    <row r="5592" spans="13:20" ht="15" x14ac:dyDescent="0.3">
      <c r="M5592" s="34">
        <v>5586.5</v>
      </c>
      <c r="N5592" s="34">
        <v>25.6</v>
      </c>
      <c r="O5592" s="32">
        <f t="shared" si="522"/>
        <v>78.080000000000013</v>
      </c>
      <c r="P5592" s="37">
        <f t="shared" si="527"/>
        <v>93.696000000000012</v>
      </c>
      <c r="Q5592" s="32">
        <f t="shared" si="523"/>
        <v>-23.080000000000013</v>
      </c>
      <c r="R5592" s="32">
        <f t="shared" si="524"/>
        <v>-38.696000000000012</v>
      </c>
      <c r="S5592" s="26">
        <f t="shared" si="525"/>
        <v>0</v>
      </c>
      <c r="T5592" s="26">
        <f t="shared" si="526"/>
        <v>0</v>
      </c>
    </row>
    <row r="5593" spans="13:20" ht="15" x14ac:dyDescent="0.3">
      <c r="M5593" s="34">
        <v>5587.5</v>
      </c>
      <c r="N5593" s="34">
        <v>25</v>
      </c>
      <c r="O5593" s="32">
        <f t="shared" si="522"/>
        <v>77</v>
      </c>
      <c r="P5593" s="37">
        <f t="shared" si="527"/>
        <v>92.399999999999991</v>
      </c>
      <c r="Q5593" s="32">
        <f t="shared" si="523"/>
        <v>-22</v>
      </c>
      <c r="R5593" s="32">
        <f t="shared" si="524"/>
        <v>-37.399999999999991</v>
      </c>
      <c r="S5593" s="26">
        <f t="shared" si="525"/>
        <v>0</v>
      </c>
      <c r="T5593" s="26">
        <f t="shared" si="526"/>
        <v>0</v>
      </c>
    </row>
    <row r="5594" spans="13:20" ht="15" x14ac:dyDescent="0.3">
      <c r="M5594" s="34">
        <v>5588.5</v>
      </c>
      <c r="N5594" s="34">
        <v>24.4</v>
      </c>
      <c r="O5594" s="32">
        <f t="shared" si="522"/>
        <v>75.92</v>
      </c>
      <c r="P5594" s="37">
        <f t="shared" si="527"/>
        <v>91.103999999999999</v>
      </c>
      <c r="Q5594" s="32">
        <f t="shared" si="523"/>
        <v>-20.92</v>
      </c>
      <c r="R5594" s="32">
        <f t="shared" si="524"/>
        <v>-36.103999999999999</v>
      </c>
      <c r="S5594" s="26">
        <f t="shared" si="525"/>
        <v>0</v>
      </c>
      <c r="T5594" s="26">
        <f t="shared" si="526"/>
        <v>0</v>
      </c>
    </row>
    <row r="5595" spans="13:20" ht="15" x14ac:dyDescent="0.3">
      <c r="M5595" s="34">
        <v>5589.5</v>
      </c>
      <c r="N5595" s="34">
        <v>25</v>
      </c>
      <c r="O5595" s="32">
        <f t="shared" si="522"/>
        <v>77</v>
      </c>
      <c r="P5595" s="37">
        <f t="shared" si="527"/>
        <v>92.399999999999991</v>
      </c>
      <c r="Q5595" s="32">
        <f t="shared" si="523"/>
        <v>-22</v>
      </c>
      <c r="R5595" s="32">
        <f t="shared" si="524"/>
        <v>-37.399999999999991</v>
      </c>
      <c r="S5595" s="26">
        <f t="shared" si="525"/>
        <v>0</v>
      </c>
      <c r="T5595" s="26">
        <f t="shared" si="526"/>
        <v>0</v>
      </c>
    </row>
    <row r="5596" spans="13:20" ht="15" x14ac:dyDescent="0.3">
      <c r="M5596" s="34">
        <v>5590.5</v>
      </c>
      <c r="N5596" s="34">
        <v>23.3</v>
      </c>
      <c r="O5596" s="32">
        <f t="shared" si="522"/>
        <v>73.94</v>
      </c>
      <c r="P5596" s="37">
        <f t="shared" si="527"/>
        <v>88.727999999999994</v>
      </c>
      <c r="Q5596" s="32">
        <f t="shared" si="523"/>
        <v>-18.939999999999998</v>
      </c>
      <c r="R5596" s="32">
        <f t="shared" si="524"/>
        <v>-33.727999999999994</v>
      </c>
      <c r="S5596" s="26">
        <f t="shared" si="525"/>
        <v>0</v>
      </c>
      <c r="T5596" s="26">
        <f t="shared" si="526"/>
        <v>0</v>
      </c>
    </row>
    <row r="5597" spans="13:20" ht="15" x14ac:dyDescent="0.3">
      <c r="M5597" s="34">
        <v>5591.5</v>
      </c>
      <c r="N5597" s="34">
        <v>23.9</v>
      </c>
      <c r="O5597" s="32">
        <f t="shared" si="522"/>
        <v>75.02</v>
      </c>
      <c r="P5597" s="37">
        <f t="shared" si="527"/>
        <v>90.023999999999987</v>
      </c>
      <c r="Q5597" s="32">
        <f t="shared" si="523"/>
        <v>-20.019999999999996</v>
      </c>
      <c r="R5597" s="32">
        <f t="shared" si="524"/>
        <v>-35.023999999999987</v>
      </c>
      <c r="S5597" s="26">
        <f t="shared" si="525"/>
        <v>0</v>
      </c>
      <c r="T5597" s="26">
        <f t="shared" si="526"/>
        <v>0</v>
      </c>
    </row>
    <row r="5598" spans="13:20" ht="15" x14ac:dyDescent="0.3">
      <c r="M5598" s="34">
        <v>5592.5</v>
      </c>
      <c r="N5598" s="34">
        <v>23.9</v>
      </c>
      <c r="O5598" s="32">
        <f t="shared" si="522"/>
        <v>75.02</v>
      </c>
      <c r="P5598" s="37">
        <f t="shared" si="527"/>
        <v>90.023999999999987</v>
      </c>
      <c r="Q5598" s="32">
        <f t="shared" si="523"/>
        <v>-20.019999999999996</v>
      </c>
      <c r="R5598" s="32">
        <f t="shared" si="524"/>
        <v>-35.023999999999987</v>
      </c>
      <c r="S5598" s="26">
        <f t="shared" si="525"/>
        <v>0</v>
      </c>
      <c r="T5598" s="26">
        <f t="shared" si="526"/>
        <v>0</v>
      </c>
    </row>
    <row r="5599" spans="13:20" ht="15" x14ac:dyDescent="0.3">
      <c r="M5599" s="34">
        <v>5593.5</v>
      </c>
      <c r="N5599" s="34">
        <v>23.3</v>
      </c>
      <c r="O5599" s="32">
        <f t="shared" si="522"/>
        <v>73.94</v>
      </c>
      <c r="P5599" s="37">
        <f t="shared" si="527"/>
        <v>88.727999999999994</v>
      </c>
      <c r="Q5599" s="32">
        <f t="shared" si="523"/>
        <v>-18.939999999999998</v>
      </c>
      <c r="R5599" s="32">
        <f t="shared" si="524"/>
        <v>-33.727999999999994</v>
      </c>
      <c r="S5599" s="26">
        <f t="shared" si="525"/>
        <v>0</v>
      </c>
      <c r="T5599" s="26">
        <f t="shared" si="526"/>
        <v>0</v>
      </c>
    </row>
    <row r="5600" spans="13:20" ht="15" x14ac:dyDescent="0.3">
      <c r="M5600" s="34">
        <v>5594.5</v>
      </c>
      <c r="N5600" s="34">
        <v>22.8</v>
      </c>
      <c r="O5600" s="32">
        <f t="shared" si="522"/>
        <v>73.039999999999992</v>
      </c>
      <c r="P5600" s="37">
        <f t="shared" si="527"/>
        <v>87.647999999999982</v>
      </c>
      <c r="Q5600" s="32">
        <f t="shared" si="523"/>
        <v>-18.039999999999992</v>
      </c>
      <c r="R5600" s="32">
        <f t="shared" si="524"/>
        <v>-32.647999999999982</v>
      </c>
      <c r="S5600" s="26">
        <f t="shared" si="525"/>
        <v>0</v>
      </c>
      <c r="T5600" s="26">
        <f t="shared" si="526"/>
        <v>0</v>
      </c>
    </row>
    <row r="5601" spans="13:20" ht="15" x14ac:dyDescent="0.3">
      <c r="M5601" s="34">
        <v>5595.5</v>
      </c>
      <c r="N5601" s="34">
        <v>22.2</v>
      </c>
      <c r="O5601" s="32">
        <f t="shared" si="522"/>
        <v>71.960000000000008</v>
      </c>
      <c r="P5601" s="37">
        <f t="shared" si="527"/>
        <v>86.352000000000004</v>
      </c>
      <c r="Q5601" s="32">
        <f t="shared" si="523"/>
        <v>-16.960000000000008</v>
      </c>
      <c r="R5601" s="32">
        <f t="shared" si="524"/>
        <v>-31.352000000000004</v>
      </c>
      <c r="S5601" s="26">
        <f t="shared" si="525"/>
        <v>0</v>
      </c>
      <c r="T5601" s="26">
        <f t="shared" si="526"/>
        <v>0</v>
      </c>
    </row>
    <row r="5602" spans="13:20" ht="15" x14ac:dyDescent="0.3">
      <c r="M5602" s="34">
        <v>5596.5</v>
      </c>
      <c r="N5602" s="34">
        <v>22.2</v>
      </c>
      <c r="O5602" s="32">
        <f t="shared" si="522"/>
        <v>71.960000000000008</v>
      </c>
      <c r="P5602" s="37">
        <f t="shared" si="527"/>
        <v>86.352000000000004</v>
      </c>
      <c r="Q5602" s="32">
        <f t="shared" si="523"/>
        <v>-16.960000000000008</v>
      </c>
      <c r="R5602" s="32">
        <f t="shared" si="524"/>
        <v>-31.352000000000004</v>
      </c>
      <c r="S5602" s="26">
        <f t="shared" si="525"/>
        <v>0</v>
      </c>
      <c r="T5602" s="26">
        <f t="shared" si="526"/>
        <v>0</v>
      </c>
    </row>
    <row r="5603" spans="13:20" ht="15" x14ac:dyDescent="0.3">
      <c r="M5603" s="34">
        <v>5597.5</v>
      </c>
      <c r="N5603" s="34">
        <v>21.7</v>
      </c>
      <c r="O5603" s="32">
        <f t="shared" si="522"/>
        <v>71.06</v>
      </c>
      <c r="P5603" s="37">
        <f t="shared" si="527"/>
        <v>85.272000000000006</v>
      </c>
      <c r="Q5603" s="32">
        <f t="shared" si="523"/>
        <v>-16.060000000000002</v>
      </c>
      <c r="R5603" s="32">
        <f t="shared" si="524"/>
        <v>-30.272000000000006</v>
      </c>
      <c r="S5603" s="26">
        <f t="shared" si="525"/>
        <v>0</v>
      </c>
      <c r="T5603" s="26">
        <f t="shared" si="526"/>
        <v>0</v>
      </c>
    </row>
    <row r="5604" spans="13:20" ht="15" x14ac:dyDescent="0.3">
      <c r="M5604" s="34">
        <v>5598.5</v>
      </c>
      <c r="N5604" s="34">
        <v>23.3</v>
      </c>
      <c r="O5604" s="32">
        <f t="shared" si="522"/>
        <v>73.94</v>
      </c>
      <c r="P5604" s="37">
        <f t="shared" si="527"/>
        <v>88.727999999999994</v>
      </c>
      <c r="Q5604" s="32">
        <f t="shared" si="523"/>
        <v>-18.939999999999998</v>
      </c>
      <c r="R5604" s="32">
        <f t="shared" si="524"/>
        <v>-33.727999999999994</v>
      </c>
      <c r="S5604" s="26">
        <f t="shared" si="525"/>
        <v>0</v>
      </c>
      <c r="T5604" s="26">
        <f t="shared" si="526"/>
        <v>0</v>
      </c>
    </row>
    <row r="5605" spans="13:20" ht="15" x14ac:dyDescent="0.3">
      <c r="M5605" s="34">
        <v>5599.5</v>
      </c>
      <c r="N5605" s="34">
        <v>23.9</v>
      </c>
      <c r="O5605" s="32">
        <f t="shared" si="522"/>
        <v>75.02</v>
      </c>
      <c r="P5605" s="37">
        <f t="shared" si="527"/>
        <v>90.023999999999987</v>
      </c>
      <c r="Q5605" s="32">
        <f t="shared" si="523"/>
        <v>-20.019999999999996</v>
      </c>
      <c r="R5605" s="32">
        <f t="shared" si="524"/>
        <v>-35.023999999999987</v>
      </c>
      <c r="S5605" s="26">
        <f t="shared" si="525"/>
        <v>0</v>
      </c>
      <c r="T5605" s="26">
        <f t="shared" si="526"/>
        <v>0</v>
      </c>
    </row>
    <row r="5606" spans="13:20" ht="15" x14ac:dyDescent="0.3">
      <c r="M5606" s="34">
        <v>5600.5</v>
      </c>
      <c r="N5606" s="34">
        <v>25.6</v>
      </c>
      <c r="O5606" s="32">
        <f t="shared" si="522"/>
        <v>78.080000000000013</v>
      </c>
      <c r="P5606" s="37">
        <f t="shared" si="527"/>
        <v>93.696000000000012</v>
      </c>
      <c r="Q5606" s="32">
        <f t="shared" si="523"/>
        <v>-23.080000000000013</v>
      </c>
      <c r="R5606" s="32">
        <f t="shared" si="524"/>
        <v>-38.696000000000012</v>
      </c>
      <c r="S5606" s="26">
        <f t="shared" si="525"/>
        <v>0</v>
      </c>
      <c r="T5606" s="26">
        <f t="shared" si="526"/>
        <v>0</v>
      </c>
    </row>
    <row r="5607" spans="13:20" ht="15" x14ac:dyDescent="0.3">
      <c r="M5607" s="34">
        <v>5601.5</v>
      </c>
      <c r="N5607" s="34">
        <v>26.1</v>
      </c>
      <c r="O5607" s="32">
        <f t="shared" si="522"/>
        <v>78.98</v>
      </c>
      <c r="P5607" s="37">
        <f t="shared" si="527"/>
        <v>94.775999999999996</v>
      </c>
      <c r="Q5607" s="32">
        <f t="shared" si="523"/>
        <v>-23.980000000000004</v>
      </c>
      <c r="R5607" s="32">
        <f t="shared" si="524"/>
        <v>-39.775999999999996</v>
      </c>
      <c r="S5607" s="26">
        <f t="shared" si="525"/>
        <v>0</v>
      </c>
      <c r="T5607" s="26">
        <f t="shared" si="526"/>
        <v>0</v>
      </c>
    </row>
    <row r="5608" spans="13:20" ht="15" x14ac:dyDescent="0.3">
      <c r="M5608" s="34">
        <v>5602.5</v>
      </c>
      <c r="N5608" s="34">
        <v>27.2</v>
      </c>
      <c r="O5608" s="32">
        <f t="shared" si="522"/>
        <v>80.960000000000008</v>
      </c>
      <c r="P5608" s="37">
        <f t="shared" si="527"/>
        <v>97.152000000000001</v>
      </c>
      <c r="Q5608" s="32">
        <f t="shared" si="523"/>
        <v>-25.960000000000008</v>
      </c>
      <c r="R5608" s="32">
        <f t="shared" si="524"/>
        <v>-42.152000000000001</v>
      </c>
      <c r="S5608" s="26">
        <f t="shared" si="525"/>
        <v>0</v>
      </c>
      <c r="T5608" s="26">
        <f t="shared" si="526"/>
        <v>0</v>
      </c>
    </row>
    <row r="5609" spans="13:20" ht="15" x14ac:dyDescent="0.3">
      <c r="M5609" s="34">
        <v>5603.5</v>
      </c>
      <c r="N5609" s="34">
        <v>27.8</v>
      </c>
      <c r="O5609" s="32">
        <f t="shared" si="522"/>
        <v>82.039999999999992</v>
      </c>
      <c r="P5609" s="37">
        <f t="shared" si="527"/>
        <v>98.447999999999993</v>
      </c>
      <c r="Q5609" s="32">
        <f t="shared" si="523"/>
        <v>-27.039999999999992</v>
      </c>
      <c r="R5609" s="32">
        <f t="shared" si="524"/>
        <v>-43.447999999999993</v>
      </c>
      <c r="S5609" s="26">
        <f t="shared" si="525"/>
        <v>0</v>
      </c>
      <c r="T5609" s="26">
        <f t="shared" si="526"/>
        <v>0</v>
      </c>
    </row>
    <row r="5610" spans="13:20" ht="15" x14ac:dyDescent="0.3">
      <c r="M5610" s="34">
        <v>5604.5</v>
      </c>
      <c r="N5610" s="34">
        <v>27.8</v>
      </c>
      <c r="O5610" s="32">
        <f t="shared" si="522"/>
        <v>82.039999999999992</v>
      </c>
      <c r="P5610" s="37">
        <f t="shared" si="527"/>
        <v>98.447999999999993</v>
      </c>
      <c r="Q5610" s="32">
        <f t="shared" si="523"/>
        <v>-27.039999999999992</v>
      </c>
      <c r="R5610" s="32">
        <f t="shared" si="524"/>
        <v>-43.447999999999993</v>
      </c>
      <c r="S5610" s="26">
        <f t="shared" si="525"/>
        <v>0</v>
      </c>
      <c r="T5610" s="26">
        <f t="shared" si="526"/>
        <v>0</v>
      </c>
    </row>
    <row r="5611" spans="13:20" ht="15" x14ac:dyDescent="0.3">
      <c r="M5611" s="34">
        <v>5605.5</v>
      </c>
      <c r="N5611" s="34">
        <v>28.9</v>
      </c>
      <c r="O5611" s="32">
        <f t="shared" si="522"/>
        <v>84.02</v>
      </c>
      <c r="P5611" s="37">
        <f t="shared" si="527"/>
        <v>100.824</v>
      </c>
      <c r="Q5611" s="32">
        <f t="shared" si="523"/>
        <v>-29.019999999999996</v>
      </c>
      <c r="R5611" s="32">
        <f t="shared" si="524"/>
        <v>-45.823999999999998</v>
      </c>
      <c r="S5611" s="26">
        <f t="shared" si="525"/>
        <v>0</v>
      </c>
      <c r="T5611" s="26">
        <f t="shared" si="526"/>
        <v>0</v>
      </c>
    </row>
    <row r="5612" spans="13:20" ht="15" x14ac:dyDescent="0.3">
      <c r="M5612" s="34">
        <v>5606.5</v>
      </c>
      <c r="N5612" s="34">
        <v>28.3</v>
      </c>
      <c r="O5612" s="32">
        <f t="shared" si="522"/>
        <v>82.94</v>
      </c>
      <c r="P5612" s="37">
        <f t="shared" si="527"/>
        <v>99.527999999999992</v>
      </c>
      <c r="Q5612" s="32">
        <f t="shared" si="523"/>
        <v>-27.939999999999998</v>
      </c>
      <c r="R5612" s="32">
        <f t="shared" si="524"/>
        <v>-44.527999999999992</v>
      </c>
      <c r="S5612" s="26">
        <f t="shared" si="525"/>
        <v>0</v>
      </c>
      <c r="T5612" s="26">
        <f t="shared" si="526"/>
        <v>0</v>
      </c>
    </row>
    <row r="5613" spans="13:20" ht="15" x14ac:dyDescent="0.3">
      <c r="M5613" s="34">
        <v>5607.5</v>
      </c>
      <c r="N5613" s="34">
        <v>28.9</v>
      </c>
      <c r="O5613" s="32">
        <f t="shared" si="522"/>
        <v>84.02</v>
      </c>
      <c r="P5613" s="37">
        <f t="shared" si="527"/>
        <v>100.824</v>
      </c>
      <c r="Q5613" s="32">
        <f t="shared" si="523"/>
        <v>-29.019999999999996</v>
      </c>
      <c r="R5613" s="32">
        <f t="shared" si="524"/>
        <v>-45.823999999999998</v>
      </c>
      <c r="S5613" s="26">
        <f t="shared" si="525"/>
        <v>0</v>
      </c>
      <c r="T5613" s="26">
        <f t="shared" si="526"/>
        <v>0</v>
      </c>
    </row>
    <row r="5614" spans="13:20" ht="15" x14ac:dyDescent="0.3">
      <c r="M5614" s="34">
        <v>5608.5</v>
      </c>
      <c r="N5614" s="34">
        <v>22.8</v>
      </c>
      <c r="O5614" s="32">
        <f t="shared" si="522"/>
        <v>73.039999999999992</v>
      </c>
      <c r="P5614" s="37">
        <f t="shared" si="527"/>
        <v>87.647999999999982</v>
      </c>
      <c r="Q5614" s="32">
        <f t="shared" si="523"/>
        <v>-18.039999999999992</v>
      </c>
      <c r="R5614" s="32">
        <f t="shared" si="524"/>
        <v>-32.647999999999982</v>
      </c>
      <c r="S5614" s="26">
        <f t="shared" si="525"/>
        <v>0</v>
      </c>
      <c r="T5614" s="26">
        <f t="shared" si="526"/>
        <v>0</v>
      </c>
    </row>
    <row r="5615" spans="13:20" ht="15" x14ac:dyDescent="0.3">
      <c r="M5615" s="34">
        <v>5609.5</v>
      </c>
      <c r="N5615" s="34">
        <v>21.7</v>
      </c>
      <c r="O5615" s="32">
        <f t="shared" si="522"/>
        <v>71.06</v>
      </c>
      <c r="P5615" s="37">
        <f t="shared" si="527"/>
        <v>85.272000000000006</v>
      </c>
      <c r="Q5615" s="32">
        <f t="shared" si="523"/>
        <v>-16.060000000000002</v>
      </c>
      <c r="R5615" s="32">
        <f t="shared" si="524"/>
        <v>-30.272000000000006</v>
      </c>
      <c r="S5615" s="26">
        <f t="shared" si="525"/>
        <v>0</v>
      </c>
      <c r="T5615" s="26">
        <f t="shared" si="526"/>
        <v>0</v>
      </c>
    </row>
    <row r="5616" spans="13:20" ht="15" x14ac:dyDescent="0.3">
      <c r="M5616" s="34">
        <v>5610.5</v>
      </c>
      <c r="N5616" s="34">
        <v>21.1</v>
      </c>
      <c r="O5616" s="32">
        <f t="shared" si="522"/>
        <v>69.98</v>
      </c>
      <c r="P5616" s="37">
        <f t="shared" si="527"/>
        <v>83.975999999999999</v>
      </c>
      <c r="Q5616" s="32">
        <f t="shared" si="523"/>
        <v>-14.980000000000004</v>
      </c>
      <c r="R5616" s="32">
        <f t="shared" si="524"/>
        <v>-28.975999999999999</v>
      </c>
      <c r="S5616" s="26">
        <f t="shared" si="525"/>
        <v>0</v>
      </c>
      <c r="T5616" s="26">
        <f t="shared" si="526"/>
        <v>0</v>
      </c>
    </row>
    <row r="5617" spans="13:20" ht="15" x14ac:dyDescent="0.3">
      <c r="M5617" s="34">
        <v>5611.5</v>
      </c>
      <c r="N5617" s="34">
        <v>20.6</v>
      </c>
      <c r="O5617" s="32">
        <f t="shared" si="522"/>
        <v>69.080000000000013</v>
      </c>
      <c r="P5617" s="37">
        <f t="shared" si="527"/>
        <v>82.896000000000015</v>
      </c>
      <c r="Q5617" s="32">
        <f t="shared" si="523"/>
        <v>-14.080000000000013</v>
      </c>
      <c r="R5617" s="32">
        <f t="shared" si="524"/>
        <v>-27.896000000000015</v>
      </c>
      <c r="S5617" s="26">
        <f t="shared" si="525"/>
        <v>0</v>
      </c>
      <c r="T5617" s="26">
        <f t="shared" si="526"/>
        <v>0</v>
      </c>
    </row>
    <row r="5618" spans="13:20" ht="15" x14ac:dyDescent="0.3">
      <c r="M5618" s="34">
        <v>5612.5</v>
      </c>
      <c r="N5618" s="34">
        <v>21.1</v>
      </c>
      <c r="O5618" s="32">
        <f t="shared" si="522"/>
        <v>69.98</v>
      </c>
      <c r="P5618" s="37">
        <f t="shared" si="527"/>
        <v>83.975999999999999</v>
      </c>
      <c r="Q5618" s="32">
        <f t="shared" si="523"/>
        <v>-14.980000000000004</v>
      </c>
      <c r="R5618" s="32">
        <f t="shared" si="524"/>
        <v>-28.975999999999999</v>
      </c>
      <c r="S5618" s="26">
        <f t="shared" si="525"/>
        <v>0</v>
      </c>
      <c r="T5618" s="26">
        <f t="shared" si="526"/>
        <v>0</v>
      </c>
    </row>
    <row r="5619" spans="13:20" ht="15" x14ac:dyDescent="0.3">
      <c r="M5619" s="34">
        <v>5613.5</v>
      </c>
      <c r="N5619" s="34">
        <v>21.1</v>
      </c>
      <c r="O5619" s="32">
        <f t="shared" si="522"/>
        <v>69.98</v>
      </c>
      <c r="P5619" s="37">
        <f t="shared" si="527"/>
        <v>83.975999999999999</v>
      </c>
      <c r="Q5619" s="32">
        <f t="shared" si="523"/>
        <v>-14.980000000000004</v>
      </c>
      <c r="R5619" s="32">
        <f t="shared" si="524"/>
        <v>-28.975999999999999</v>
      </c>
      <c r="S5619" s="26">
        <f t="shared" si="525"/>
        <v>0</v>
      </c>
      <c r="T5619" s="26">
        <f t="shared" si="526"/>
        <v>0</v>
      </c>
    </row>
    <row r="5620" spans="13:20" ht="15" x14ac:dyDescent="0.3">
      <c r="M5620" s="34">
        <v>5614.5</v>
      </c>
      <c r="N5620" s="34">
        <v>20</v>
      </c>
      <c r="O5620" s="32">
        <f t="shared" si="522"/>
        <v>68</v>
      </c>
      <c r="P5620" s="37">
        <f t="shared" si="527"/>
        <v>81.599999999999994</v>
      </c>
      <c r="Q5620" s="32">
        <f t="shared" si="523"/>
        <v>-13</v>
      </c>
      <c r="R5620" s="32">
        <f t="shared" si="524"/>
        <v>-26.599999999999994</v>
      </c>
      <c r="S5620" s="26">
        <f t="shared" si="525"/>
        <v>0</v>
      </c>
      <c r="T5620" s="26">
        <f t="shared" si="526"/>
        <v>0</v>
      </c>
    </row>
    <row r="5621" spans="13:20" ht="15" x14ac:dyDescent="0.3">
      <c r="M5621" s="34">
        <v>5615.5</v>
      </c>
      <c r="N5621" s="34">
        <v>19.399999999999999</v>
      </c>
      <c r="O5621" s="32">
        <f t="shared" si="522"/>
        <v>66.92</v>
      </c>
      <c r="P5621" s="37">
        <f t="shared" si="527"/>
        <v>80.304000000000002</v>
      </c>
      <c r="Q5621" s="32">
        <f t="shared" si="523"/>
        <v>-11.920000000000002</v>
      </c>
      <c r="R5621" s="32">
        <f t="shared" si="524"/>
        <v>-25.304000000000002</v>
      </c>
      <c r="S5621" s="26">
        <f t="shared" si="525"/>
        <v>0</v>
      </c>
      <c r="T5621" s="26">
        <f t="shared" si="526"/>
        <v>0</v>
      </c>
    </row>
    <row r="5622" spans="13:20" ht="15" x14ac:dyDescent="0.3">
      <c r="M5622" s="34">
        <v>5616.5</v>
      </c>
      <c r="N5622" s="34">
        <v>19.399999999999999</v>
      </c>
      <c r="O5622" s="32">
        <f t="shared" si="522"/>
        <v>66.92</v>
      </c>
      <c r="P5622" s="37">
        <f t="shared" si="527"/>
        <v>80.304000000000002</v>
      </c>
      <c r="Q5622" s="32">
        <f t="shared" si="523"/>
        <v>-11.920000000000002</v>
      </c>
      <c r="R5622" s="32">
        <f t="shared" si="524"/>
        <v>-25.304000000000002</v>
      </c>
      <c r="S5622" s="26">
        <f t="shared" si="525"/>
        <v>0</v>
      </c>
      <c r="T5622" s="26">
        <f t="shared" si="526"/>
        <v>0</v>
      </c>
    </row>
    <row r="5623" spans="13:20" ht="15" x14ac:dyDescent="0.3">
      <c r="M5623" s="34">
        <v>5617.5</v>
      </c>
      <c r="N5623" s="34">
        <v>19.399999999999999</v>
      </c>
      <c r="O5623" s="32">
        <f t="shared" si="522"/>
        <v>66.92</v>
      </c>
      <c r="P5623" s="37">
        <f t="shared" si="527"/>
        <v>80.304000000000002</v>
      </c>
      <c r="Q5623" s="32">
        <f t="shared" si="523"/>
        <v>-11.920000000000002</v>
      </c>
      <c r="R5623" s="32">
        <f t="shared" si="524"/>
        <v>-25.304000000000002</v>
      </c>
      <c r="S5623" s="26">
        <f t="shared" si="525"/>
        <v>0</v>
      </c>
      <c r="T5623" s="26">
        <f t="shared" si="526"/>
        <v>0</v>
      </c>
    </row>
    <row r="5624" spans="13:20" ht="15" x14ac:dyDescent="0.3">
      <c r="M5624" s="34">
        <v>5618.5</v>
      </c>
      <c r="N5624" s="34">
        <v>19.399999999999999</v>
      </c>
      <c r="O5624" s="32">
        <f t="shared" si="522"/>
        <v>66.92</v>
      </c>
      <c r="P5624" s="37">
        <f t="shared" si="527"/>
        <v>80.304000000000002</v>
      </c>
      <c r="Q5624" s="32">
        <f t="shared" si="523"/>
        <v>-11.920000000000002</v>
      </c>
      <c r="R5624" s="32">
        <f t="shared" si="524"/>
        <v>-25.304000000000002</v>
      </c>
      <c r="S5624" s="26">
        <f t="shared" si="525"/>
        <v>0</v>
      </c>
      <c r="T5624" s="26">
        <f t="shared" si="526"/>
        <v>0</v>
      </c>
    </row>
    <row r="5625" spans="13:20" ht="15" x14ac:dyDescent="0.3">
      <c r="M5625" s="34">
        <v>5619.5</v>
      </c>
      <c r="N5625" s="34">
        <v>18.899999999999999</v>
      </c>
      <c r="O5625" s="32">
        <f t="shared" si="522"/>
        <v>66.02</v>
      </c>
      <c r="P5625" s="37">
        <f t="shared" si="527"/>
        <v>79.22399999999999</v>
      </c>
      <c r="Q5625" s="32">
        <f t="shared" si="523"/>
        <v>-11.019999999999996</v>
      </c>
      <c r="R5625" s="32">
        <f t="shared" si="524"/>
        <v>-24.22399999999999</v>
      </c>
      <c r="S5625" s="26">
        <f t="shared" si="525"/>
        <v>0</v>
      </c>
      <c r="T5625" s="26">
        <f t="shared" si="526"/>
        <v>0</v>
      </c>
    </row>
    <row r="5626" spans="13:20" ht="15" x14ac:dyDescent="0.3">
      <c r="M5626" s="34">
        <v>5620.5</v>
      </c>
      <c r="N5626" s="34">
        <v>18.3</v>
      </c>
      <c r="O5626" s="32">
        <f t="shared" si="522"/>
        <v>64.94</v>
      </c>
      <c r="P5626" s="37">
        <f t="shared" si="527"/>
        <v>77.927999999999997</v>
      </c>
      <c r="Q5626" s="32">
        <f t="shared" si="523"/>
        <v>-9.9399999999999977</v>
      </c>
      <c r="R5626" s="32">
        <f t="shared" si="524"/>
        <v>-22.927999999999997</v>
      </c>
      <c r="S5626" s="26">
        <f t="shared" si="525"/>
        <v>0</v>
      </c>
      <c r="T5626" s="26">
        <f t="shared" si="526"/>
        <v>0</v>
      </c>
    </row>
    <row r="5627" spans="13:20" ht="15" x14ac:dyDescent="0.3">
      <c r="M5627" s="34">
        <v>5621.5</v>
      </c>
      <c r="N5627" s="34">
        <v>18.899999999999999</v>
      </c>
      <c r="O5627" s="32">
        <f t="shared" si="522"/>
        <v>66.02</v>
      </c>
      <c r="P5627" s="37">
        <f t="shared" si="527"/>
        <v>79.22399999999999</v>
      </c>
      <c r="Q5627" s="32">
        <f t="shared" si="523"/>
        <v>-11.019999999999996</v>
      </c>
      <c r="R5627" s="32">
        <f t="shared" si="524"/>
        <v>-24.22399999999999</v>
      </c>
      <c r="S5627" s="26">
        <f t="shared" si="525"/>
        <v>0</v>
      </c>
      <c r="T5627" s="26">
        <f t="shared" si="526"/>
        <v>0</v>
      </c>
    </row>
    <row r="5628" spans="13:20" ht="15" x14ac:dyDescent="0.3">
      <c r="M5628" s="34">
        <v>5622.5</v>
      </c>
      <c r="N5628" s="34">
        <v>20.6</v>
      </c>
      <c r="O5628" s="32">
        <f t="shared" si="522"/>
        <v>69.080000000000013</v>
      </c>
      <c r="P5628" s="37">
        <f t="shared" si="527"/>
        <v>82.896000000000015</v>
      </c>
      <c r="Q5628" s="32">
        <f t="shared" si="523"/>
        <v>-14.080000000000013</v>
      </c>
      <c r="R5628" s="32">
        <f t="shared" si="524"/>
        <v>-27.896000000000015</v>
      </c>
      <c r="S5628" s="26">
        <f t="shared" si="525"/>
        <v>0</v>
      </c>
      <c r="T5628" s="26">
        <f t="shared" si="526"/>
        <v>0</v>
      </c>
    </row>
    <row r="5629" spans="13:20" ht="15" x14ac:dyDescent="0.3">
      <c r="M5629" s="34">
        <v>5623.5</v>
      </c>
      <c r="N5629" s="34">
        <v>22.2</v>
      </c>
      <c r="O5629" s="32">
        <f t="shared" si="522"/>
        <v>71.960000000000008</v>
      </c>
      <c r="P5629" s="37">
        <f t="shared" si="527"/>
        <v>86.352000000000004</v>
      </c>
      <c r="Q5629" s="32">
        <f t="shared" si="523"/>
        <v>-16.960000000000008</v>
      </c>
      <c r="R5629" s="32">
        <f t="shared" si="524"/>
        <v>-31.352000000000004</v>
      </c>
      <c r="S5629" s="26">
        <f t="shared" si="525"/>
        <v>0</v>
      </c>
      <c r="T5629" s="26">
        <f t="shared" si="526"/>
        <v>0</v>
      </c>
    </row>
    <row r="5630" spans="13:20" ht="15" x14ac:dyDescent="0.3">
      <c r="M5630" s="34">
        <v>5624.5</v>
      </c>
      <c r="N5630" s="34">
        <v>25.6</v>
      </c>
      <c r="O5630" s="32">
        <f t="shared" si="522"/>
        <v>78.080000000000013</v>
      </c>
      <c r="P5630" s="37">
        <f t="shared" si="527"/>
        <v>93.696000000000012</v>
      </c>
      <c r="Q5630" s="32">
        <f t="shared" si="523"/>
        <v>-23.080000000000013</v>
      </c>
      <c r="R5630" s="32">
        <f t="shared" si="524"/>
        <v>-38.696000000000012</v>
      </c>
      <c r="S5630" s="26">
        <f t="shared" si="525"/>
        <v>0</v>
      </c>
      <c r="T5630" s="26">
        <f t="shared" si="526"/>
        <v>0</v>
      </c>
    </row>
    <row r="5631" spans="13:20" ht="15" x14ac:dyDescent="0.3">
      <c r="M5631" s="34">
        <v>5625.5</v>
      </c>
      <c r="N5631" s="34">
        <v>26.7</v>
      </c>
      <c r="O5631" s="32">
        <f t="shared" si="522"/>
        <v>80.06</v>
      </c>
      <c r="P5631" s="37">
        <f t="shared" si="527"/>
        <v>96.072000000000003</v>
      </c>
      <c r="Q5631" s="32">
        <f t="shared" si="523"/>
        <v>-25.060000000000002</v>
      </c>
      <c r="R5631" s="32">
        <f t="shared" si="524"/>
        <v>-41.072000000000003</v>
      </c>
      <c r="S5631" s="26">
        <f t="shared" si="525"/>
        <v>0</v>
      </c>
      <c r="T5631" s="26">
        <f t="shared" si="526"/>
        <v>0</v>
      </c>
    </row>
    <row r="5632" spans="13:20" ht="15" x14ac:dyDescent="0.3">
      <c r="M5632" s="34">
        <v>5626.5</v>
      </c>
      <c r="N5632" s="34">
        <v>28.9</v>
      </c>
      <c r="O5632" s="32">
        <f t="shared" si="522"/>
        <v>84.02</v>
      </c>
      <c r="P5632" s="37">
        <f t="shared" si="527"/>
        <v>100.824</v>
      </c>
      <c r="Q5632" s="32">
        <f t="shared" si="523"/>
        <v>-29.019999999999996</v>
      </c>
      <c r="R5632" s="32">
        <f t="shared" si="524"/>
        <v>-45.823999999999998</v>
      </c>
      <c r="S5632" s="26">
        <f t="shared" si="525"/>
        <v>0</v>
      </c>
      <c r="T5632" s="26">
        <f t="shared" si="526"/>
        <v>0</v>
      </c>
    </row>
    <row r="5633" spans="13:20" ht="15" x14ac:dyDescent="0.3">
      <c r="M5633" s="34">
        <v>5627.5</v>
      </c>
      <c r="N5633" s="34">
        <v>28.3</v>
      </c>
      <c r="O5633" s="32">
        <f t="shared" si="522"/>
        <v>82.94</v>
      </c>
      <c r="P5633" s="37">
        <f t="shared" si="527"/>
        <v>99.527999999999992</v>
      </c>
      <c r="Q5633" s="32">
        <f t="shared" si="523"/>
        <v>-27.939999999999998</v>
      </c>
      <c r="R5633" s="32">
        <f t="shared" si="524"/>
        <v>-44.527999999999992</v>
      </c>
      <c r="S5633" s="26">
        <f t="shared" si="525"/>
        <v>0</v>
      </c>
      <c r="T5633" s="26">
        <f t="shared" si="526"/>
        <v>0</v>
      </c>
    </row>
    <row r="5634" spans="13:20" ht="15" x14ac:dyDescent="0.3">
      <c r="M5634" s="34">
        <v>5628.5</v>
      </c>
      <c r="N5634" s="34">
        <v>26.7</v>
      </c>
      <c r="O5634" s="32">
        <f t="shared" si="522"/>
        <v>80.06</v>
      </c>
      <c r="P5634" s="37">
        <f t="shared" si="527"/>
        <v>96.072000000000003</v>
      </c>
      <c r="Q5634" s="32">
        <f t="shared" si="523"/>
        <v>-25.060000000000002</v>
      </c>
      <c r="R5634" s="32">
        <f t="shared" si="524"/>
        <v>-41.072000000000003</v>
      </c>
      <c r="S5634" s="26">
        <f t="shared" si="525"/>
        <v>0</v>
      </c>
      <c r="T5634" s="26">
        <f t="shared" si="526"/>
        <v>0</v>
      </c>
    </row>
    <row r="5635" spans="13:20" ht="15" x14ac:dyDescent="0.3">
      <c r="M5635" s="34">
        <v>5629.5</v>
      </c>
      <c r="N5635" s="34">
        <v>28.9</v>
      </c>
      <c r="O5635" s="32">
        <f t="shared" si="522"/>
        <v>84.02</v>
      </c>
      <c r="P5635" s="37">
        <f t="shared" si="527"/>
        <v>100.824</v>
      </c>
      <c r="Q5635" s="32">
        <f t="shared" si="523"/>
        <v>-29.019999999999996</v>
      </c>
      <c r="R5635" s="32">
        <f t="shared" si="524"/>
        <v>-45.823999999999998</v>
      </c>
      <c r="S5635" s="26">
        <f t="shared" si="525"/>
        <v>0</v>
      </c>
      <c r="T5635" s="26">
        <f t="shared" si="526"/>
        <v>0</v>
      </c>
    </row>
    <row r="5636" spans="13:20" ht="15" x14ac:dyDescent="0.3">
      <c r="M5636" s="34">
        <v>5630.5</v>
      </c>
      <c r="N5636" s="34">
        <v>28.9</v>
      </c>
      <c r="O5636" s="32">
        <f t="shared" si="522"/>
        <v>84.02</v>
      </c>
      <c r="P5636" s="37">
        <f t="shared" si="527"/>
        <v>100.824</v>
      </c>
      <c r="Q5636" s="32">
        <f t="shared" si="523"/>
        <v>-29.019999999999996</v>
      </c>
      <c r="R5636" s="32">
        <f t="shared" si="524"/>
        <v>-45.823999999999998</v>
      </c>
      <c r="S5636" s="26">
        <f t="shared" si="525"/>
        <v>0</v>
      </c>
      <c r="T5636" s="26">
        <f t="shared" si="526"/>
        <v>0</v>
      </c>
    </row>
    <row r="5637" spans="13:20" ht="15" x14ac:dyDescent="0.3">
      <c r="M5637" s="34">
        <v>5631.5</v>
      </c>
      <c r="N5637" s="34">
        <v>30</v>
      </c>
      <c r="O5637" s="32">
        <f t="shared" si="522"/>
        <v>86</v>
      </c>
      <c r="P5637" s="37">
        <f t="shared" si="527"/>
        <v>103.2</v>
      </c>
      <c r="Q5637" s="32">
        <f t="shared" si="523"/>
        <v>-31</v>
      </c>
      <c r="R5637" s="32">
        <f t="shared" si="524"/>
        <v>-48.2</v>
      </c>
      <c r="S5637" s="26">
        <f t="shared" si="525"/>
        <v>0</v>
      </c>
      <c r="T5637" s="26">
        <f t="shared" si="526"/>
        <v>0</v>
      </c>
    </row>
    <row r="5638" spans="13:20" ht="15" x14ac:dyDescent="0.3">
      <c r="M5638" s="34">
        <v>5632.5</v>
      </c>
      <c r="N5638" s="34">
        <v>25</v>
      </c>
      <c r="O5638" s="32">
        <f t="shared" ref="O5638:O5701" si="528">CONVERT(N5638,"C","F")</f>
        <v>77</v>
      </c>
      <c r="P5638" s="37">
        <f t="shared" si="527"/>
        <v>92.399999999999991</v>
      </c>
      <c r="Q5638" s="32">
        <f t="shared" ref="Q5638:Q5701" si="529">$L$3-O5638</f>
        <v>-22</v>
      </c>
      <c r="R5638" s="32">
        <f t="shared" ref="R5638:R5701" si="530">$L$3-P5638</f>
        <v>-37.399999999999991</v>
      </c>
      <c r="S5638" s="26">
        <f t="shared" ref="S5638:S5701" si="531">IF(O5638&lt;=$L$3, 1, 0)</f>
        <v>0</v>
      </c>
      <c r="T5638" s="26">
        <f t="shared" ref="T5638:T5701" si="532">IF(P5638&lt;=$L$3, 1, 0)</f>
        <v>0</v>
      </c>
    </row>
    <row r="5639" spans="13:20" ht="15" x14ac:dyDescent="0.3">
      <c r="M5639" s="34">
        <v>5633.5</v>
      </c>
      <c r="N5639" s="34">
        <v>24.4</v>
      </c>
      <c r="O5639" s="32">
        <f t="shared" si="528"/>
        <v>75.92</v>
      </c>
      <c r="P5639" s="37">
        <f t="shared" ref="P5639:P5702" si="533">O5639*1.2</f>
        <v>91.103999999999999</v>
      </c>
      <c r="Q5639" s="32">
        <f t="shared" si="529"/>
        <v>-20.92</v>
      </c>
      <c r="R5639" s="32">
        <f t="shared" si="530"/>
        <v>-36.103999999999999</v>
      </c>
      <c r="S5639" s="26">
        <f t="shared" si="531"/>
        <v>0</v>
      </c>
      <c r="T5639" s="26">
        <f t="shared" si="532"/>
        <v>0</v>
      </c>
    </row>
    <row r="5640" spans="13:20" ht="15" x14ac:dyDescent="0.3">
      <c r="M5640" s="34">
        <v>5634.5</v>
      </c>
      <c r="N5640" s="34">
        <v>23.9</v>
      </c>
      <c r="O5640" s="32">
        <f t="shared" si="528"/>
        <v>75.02</v>
      </c>
      <c r="P5640" s="37">
        <f t="shared" si="533"/>
        <v>90.023999999999987</v>
      </c>
      <c r="Q5640" s="32">
        <f t="shared" si="529"/>
        <v>-20.019999999999996</v>
      </c>
      <c r="R5640" s="32">
        <f t="shared" si="530"/>
        <v>-35.023999999999987</v>
      </c>
      <c r="S5640" s="26">
        <f t="shared" si="531"/>
        <v>0</v>
      </c>
      <c r="T5640" s="26">
        <f t="shared" si="532"/>
        <v>0</v>
      </c>
    </row>
    <row r="5641" spans="13:20" ht="15" x14ac:dyDescent="0.3">
      <c r="M5641" s="34">
        <v>5635.5</v>
      </c>
      <c r="N5641" s="34">
        <v>22.8</v>
      </c>
      <c r="O5641" s="32">
        <f t="shared" si="528"/>
        <v>73.039999999999992</v>
      </c>
      <c r="P5641" s="37">
        <f t="shared" si="533"/>
        <v>87.647999999999982</v>
      </c>
      <c r="Q5641" s="32">
        <f t="shared" si="529"/>
        <v>-18.039999999999992</v>
      </c>
      <c r="R5641" s="32">
        <f t="shared" si="530"/>
        <v>-32.647999999999982</v>
      </c>
      <c r="S5641" s="26">
        <f t="shared" si="531"/>
        <v>0</v>
      </c>
      <c r="T5641" s="26">
        <f t="shared" si="532"/>
        <v>0</v>
      </c>
    </row>
    <row r="5642" spans="13:20" ht="15" x14ac:dyDescent="0.3">
      <c r="M5642" s="34">
        <v>5636.5</v>
      </c>
      <c r="N5642" s="34">
        <v>21.1</v>
      </c>
      <c r="O5642" s="32">
        <f t="shared" si="528"/>
        <v>69.98</v>
      </c>
      <c r="P5642" s="37">
        <f t="shared" si="533"/>
        <v>83.975999999999999</v>
      </c>
      <c r="Q5642" s="32">
        <f t="shared" si="529"/>
        <v>-14.980000000000004</v>
      </c>
      <c r="R5642" s="32">
        <f t="shared" si="530"/>
        <v>-28.975999999999999</v>
      </c>
      <c r="S5642" s="26">
        <f t="shared" si="531"/>
        <v>0</v>
      </c>
      <c r="T5642" s="26">
        <f t="shared" si="532"/>
        <v>0</v>
      </c>
    </row>
    <row r="5643" spans="13:20" ht="15" x14ac:dyDescent="0.3">
      <c r="M5643" s="34">
        <v>5637.5</v>
      </c>
      <c r="N5643" s="34">
        <v>21.1</v>
      </c>
      <c r="O5643" s="32">
        <f t="shared" si="528"/>
        <v>69.98</v>
      </c>
      <c r="P5643" s="37">
        <f t="shared" si="533"/>
        <v>83.975999999999999</v>
      </c>
      <c r="Q5643" s="32">
        <f t="shared" si="529"/>
        <v>-14.980000000000004</v>
      </c>
      <c r="R5643" s="32">
        <f t="shared" si="530"/>
        <v>-28.975999999999999</v>
      </c>
      <c r="S5643" s="26">
        <f t="shared" si="531"/>
        <v>0</v>
      </c>
      <c r="T5643" s="26">
        <f t="shared" si="532"/>
        <v>0</v>
      </c>
    </row>
    <row r="5644" spans="13:20" ht="15" x14ac:dyDescent="0.3">
      <c r="M5644" s="34">
        <v>5638.5</v>
      </c>
      <c r="N5644" s="34">
        <v>19.399999999999999</v>
      </c>
      <c r="O5644" s="32">
        <f t="shared" si="528"/>
        <v>66.92</v>
      </c>
      <c r="P5644" s="37">
        <f t="shared" si="533"/>
        <v>80.304000000000002</v>
      </c>
      <c r="Q5644" s="32">
        <f t="shared" si="529"/>
        <v>-11.920000000000002</v>
      </c>
      <c r="R5644" s="32">
        <f t="shared" si="530"/>
        <v>-25.304000000000002</v>
      </c>
      <c r="S5644" s="26">
        <f t="shared" si="531"/>
        <v>0</v>
      </c>
      <c r="T5644" s="26">
        <f t="shared" si="532"/>
        <v>0</v>
      </c>
    </row>
    <row r="5645" spans="13:20" ht="15" x14ac:dyDescent="0.3">
      <c r="M5645" s="34">
        <v>5639.5</v>
      </c>
      <c r="N5645" s="34">
        <v>18.899999999999999</v>
      </c>
      <c r="O5645" s="32">
        <f t="shared" si="528"/>
        <v>66.02</v>
      </c>
      <c r="P5645" s="37">
        <f t="shared" si="533"/>
        <v>79.22399999999999</v>
      </c>
      <c r="Q5645" s="32">
        <f t="shared" si="529"/>
        <v>-11.019999999999996</v>
      </c>
      <c r="R5645" s="32">
        <f t="shared" si="530"/>
        <v>-24.22399999999999</v>
      </c>
      <c r="S5645" s="26">
        <f t="shared" si="531"/>
        <v>0</v>
      </c>
      <c r="T5645" s="26">
        <f t="shared" si="532"/>
        <v>0</v>
      </c>
    </row>
    <row r="5646" spans="13:20" ht="15" x14ac:dyDescent="0.3">
      <c r="M5646" s="34">
        <v>5640.5</v>
      </c>
      <c r="N5646" s="34">
        <v>18.3</v>
      </c>
      <c r="O5646" s="32">
        <f t="shared" si="528"/>
        <v>64.94</v>
      </c>
      <c r="P5646" s="37">
        <f t="shared" si="533"/>
        <v>77.927999999999997</v>
      </c>
      <c r="Q5646" s="32">
        <f t="shared" si="529"/>
        <v>-9.9399999999999977</v>
      </c>
      <c r="R5646" s="32">
        <f t="shared" si="530"/>
        <v>-22.927999999999997</v>
      </c>
      <c r="S5646" s="26">
        <f t="shared" si="531"/>
        <v>0</v>
      </c>
      <c r="T5646" s="26">
        <f t="shared" si="532"/>
        <v>0</v>
      </c>
    </row>
    <row r="5647" spans="13:20" ht="15" x14ac:dyDescent="0.3">
      <c r="M5647" s="34">
        <v>5641.5</v>
      </c>
      <c r="N5647" s="34">
        <v>17.8</v>
      </c>
      <c r="O5647" s="32">
        <f t="shared" si="528"/>
        <v>64.039999999999992</v>
      </c>
      <c r="P5647" s="37">
        <f t="shared" si="533"/>
        <v>76.847999999999985</v>
      </c>
      <c r="Q5647" s="32">
        <f t="shared" si="529"/>
        <v>-9.039999999999992</v>
      </c>
      <c r="R5647" s="32">
        <f t="shared" si="530"/>
        <v>-21.847999999999985</v>
      </c>
      <c r="S5647" s="26">
        <f t="shared" si="531"/>
        <v>0</v>
      </c>
      <c r="T5647" s="26">
        <f t="shared" si="532"/>
        <v>0</v>
      </c>
    </row>
    <row r="5648" spans="13:20" ht="15" x14ac:dyDescent="0.3">
      <c r="M5648" s="34">
        <v>5642.5</v>
      </c>
      <c r="N5648" s="34">
        <v>17.2</v>
      </c>
      <c r="O5648" s="32">
        <f t="shared" si="528"/>
        <v>62.96</v>
      </c>
      <c r="P5648" s="37">
        <f t="shared" si="533"/>
        <v>75.551999999999992</v>
      </c>
      <c r="Q5648" s="32">
        <f t="shared" si="529"/>
        <v>-7.9600000000000009</v>
      </c>
      <c r="R5648" s="32">
        <f t="shared" si="530"/>
        <v>-20.551999999999992</v>
      </c>
      <c r="S5648" s="26">
        <f t="shared" si="531"/>
        <v>0</v>
      </c>
      <c r="T5648" s="26">
        <f t="shared" si="532"/>
        <v>0</v>
      </c>
    </row>
    <row r="5649" spans="13:20" ht="15" x14ac:dyDescent="0.3">
      <c r="M5649" s="34">
        <v>5643.5</v>
      </c>
      <c r="N5649" s="34">
        <v>17.2</v>
      </c>
      <c r="O5649" s="32">
        <f t="shared" si="528"/>
        <v>62.96</v>
      </c>
      <c r="P5649" s="37">
        <f t="shared" si="533"/>
        <v>75.551999999999992</v>
      </c>
      <c r="Q5649" s="32">
        <f t="shared" si="529"/>
        <v>-7.9600000000000009</v>
      </c>
      <c r="R5649" s="32">
        <f t="shared" si="530"/>
        <v>-20.551999999999992</v>
      </c>
      <c r="S5649" s="26">
        <f t="shared" si="531"/>
        <v>0</v>
      </c>
      <c r="T5649" s="26">
        <f t="shared" si="532"/>
        <v>0</v>
      </c>
    </row>
    <row r="5650" spans="13:20" ht="15" x14ac:dyDescent="0.3">
      <c r="M5650" s="34">
        <v>5644.5</v>
      </c>
      <c r="N5650" s="34">
        <v>17.2</v>
      </c>
      <c r="O5650" s="32">
        <f t="shared" si="528"/>
        <v>62.96</v>
      </c>
      <c r="P5650" s="37">
        <f t="shared" si="533"/>
        <v>75.551999999999992</v>
      </c>
      <c r="Q5650" s="32">
        <f t="shared" si="529"/>
        <v>-7.9600000000000009</v>
      </c>
      <c r="R5650" s="32">
        <f t="shared" si="530"/>
        <v>-20.551999999999992</v>
      </c>
      <c r="S5650" s="26">
        <f t="shared" si="531"/>
        <v>0</v>
      </c>
      <c r="T5650" s="26">
        <f t="shared" si="532"/>
        <v>0</v>
      </c>
    </row>
    <row r="5651" spans="13:20" ht="15" x14ac:dyDescent="0.3">
      <c r="M5651" s="34">
        <v>5645.5</v>
      </c>
      <c r="N5651" s="34">
        <v>17.8</v>
      </c>
      <c r="O5651" s="32">
        <f t="shared" si="528"/>
        <v>64.039999999999992</v>
      </c>
      <c r="P5651" s="37">
        <f t="shared" si="533"/>
        <v>76.847999999999985</v>
      </c>
      <c r="Q5651" s="32">
        <f t="shared" si="529"/>
        <v>-9.039999999999992</v>
      </c>
      <c r="R5651" s="32">
        <f t="shared" si="530"/>
        <v>-21.847999999999985</v>
      </c>
      <c r="S5651" s="26">
        <f t="shared" si="531"/>
        <v>0</v>
      </c>
      <c r="T5651" s="26">
        <f t="shared" si="532"/>
        <v>0</v>
      </c>
    </row>
    <row r="5652" spans="13:20" ht="15" x14ac:dyDescent="0.3">
      <c r="M5652" s="34">
        <v>5646.5</v>
      </c>
      <c r="N5652" s="34">
        <v>19.399999999999999</v>
      </c>
      <c r="O5652" s="32">
        <f t="shared" si="528"/>
        <v>66.92</v>
      </c>
      <c r="P5652" s="37">
        <f t="shared" si="533"/>
        <v>80.304000000000002</v>
      </c>
      <c r="Q5652" s="32">
        <f t="shared" si="529"/>
        <v>-11.920000000000002</v>
      </c>
      <c r="R5652" s="32">
        <f t="shared" si="530"/>
        <v>-25.304000000000002</v>
      </c>
      <c r="S5652" s="26">
        <f t="shared" si="531"/>
        <v>0</v>
      </c>
      <c r="T5652" s="26">
        <f t="shared" si="532"/>
        <v>0</v>
      </c>
    </row>
    <row r="5653" spans="13:20" ht="15" x14ac:dyDescent="0.3">
      <c r="M5653" s="34">
        <v>5647.5</v>
      </c>
      <c r="N5653" s="34">
        <v>21.1</v>
      </c>
      <c r="O5653" s="32">
        <f t="shared" si="528"/>
        <v>69.98</v>
      </c>
      <c r="P5653" s="37">
        <f t="shared" si="533"/>
        <v>83.975999999999999</v>
      </c>
      <c r="Q5653" s="32">
        <f t="shared" si="529"/>
        <v>-14.980000000000004</v>
      </c>
      <c r="R5653" s="32">
        <f t="shared" si="530"/>
        <v>-28.975999999999999</v>
      </c>
      <c r="S5653" s="26">
        <f t="shared" si="531"/>
        <v>0</v>
      </c>
      <c r="T5653" s="26">
        <f t="shared" si="532"/>
        <v>0</v>
      </c>
    </row>
    <row r="5654" spans="13:20" ht="15" x14ac:dyDescent="0.3">
      <c r="M5654" s="34">
        <v>5648.5</v>
      </c>
      <c r="N5654" s="34">
        <v>22.8</v>
      </c>
      <c r="O5654" s="32">
        <f t="shared" si="528"/>
        <v>73.039999999999992</v>
      </c>
      <c r="P5654" s="37">
        <f t="shared" si="533"/>
        <v>87.647999999999982</v>
      </c>
      <c r="Q5654" s="32">
        <f t="shared" si="529"/>
        <v>-18.039999999999992</v>
      </c>
      <c r="R5654" s="32">
        <f t="shared" si="530"/>
        <v>-32.647999999999982</v>
      </c>
      <c r="S5654" s="26">
        <f t="shared" si="531"/>
        <v>0</v>
      </c>
      <c r="T5654" s="26">
        <f t="shared" si="532"/>
        <v>0</v>
      </c>
    </row>
    <row r="5655" spans="13:20" ht="15" x14ac:dyDescent="0.3">
      <c r="M5655" s="34">
        <v>5649.5</v>
      </c>
      <c r="N5655" s="34">
        <v>24.4</v>
      </c>
      <c r="O5655" s="32">
        <f t="shared" si="528"/>
        <v>75.92</v>
      </c>
      <c r="P5655" s="37">
        <f t="shared" si="533"/>
        <v>91.103999999999999</v>
      </c>
      <c r="Q5655" s="32">
        <f t="shared" si="529"/>
        <v>-20.92</v>
      </c>
      <c r="R5655" s="32">
        <f t="shared" si="530"/>
        <v>-36.103999999999999</v>
      </c>
      <c r="S5655" s="26">
        <f t="shared" si="531"/>
        <v>0</v>
      </c>
      <c r="T5655" s="26">
        <f t="shared" si="532"/>
        <v>0</v>
      </c>
    </row>
    <row r="5656" spans="13:20" ht="15" x14ac:dyDescent="0.3">
      <c r="M5656" s="34">
        <v>5650.5</v>
      </c>
      <c r="N5656" s="34">
        <v>24.4</v>
      </c>
      <c r="O5656" s="32">
        <f t="shared" si="528"/>
        <v>75.92</v>
      </c>
      <c r="P5656" s="37">
        <f t="shared" si="533"/>
        <v>91.103999999999999</v>
      </c>
      <c r="Q5656" s="32">
        <f t="shared" si="529"/>
        <v>-20.92</v>
      </c>
      <c r="R5656" s="32">
        <f t="shared" si="530"/>
        <v>-36.103999999999999</v>
      </c>
      <c r="S5656" s="26">
        <f t="shared" si="531"/>
        <v>0</v>
      </c>
      <c r="T5656" s="26">
        <f t="shared" si="532"/>
        <v>0</v>
      </c>
    </row>
    <row r="5657" spans="13:20" ht="15" x14ac:dyDescent="0.3">
      <c r="M5657" s="34">
        <v>5651.5</v>
      </c>
      <c r="N5657" s="34">
        <v>25.6</v>
      </c>
      <c r="O5657" s="32">
        <f t="shared" si="528"/>
        <v>78.080000000000013</v>
      </c>
      <c r="P5657" s="37">
        <f t="shared" si="533"/>
        <v>93.696000000000012</v>
      </c>
      <c r="Q5657" s="32">
        <f t="shared" si="529"/>
        <v>-23.080000000000013</v>
      </c>
      <c r="R5657" s="32">
        <f t="shared" si="530"/>
        <v>-38.696000000000012</v>
      </c>
      <c r="S5657" s="26">
        <f t="shared" si="531"/>
        <v>0</v>
      </c>
      <c r="T5657" s="26">
        <f t="shared" si="532"/>
        <v>0</v>
      </c>
    </row>
    <row r="5658" spans="13:20" ht="15" x14ac:dyDescent="0.3">
      <c r="M5658" s="34">
        <v>5652.5</v>
      </c>
      <c r="N5658" s="34">
        <v>25.6</v>
      </c>
      <c r="O5658" s="32">
        <f t="shared" si="528"/>
        <v>78.080000000000013</v>
      </c>
      <c r="P5658" s="37">
        <f t="shared" si="533"/>
        <v>93.696000000000012</v>
      </c>
      <c r="Q5658" s="32">
        <f t="shared" si="529"/>
        <v>-23.080000000000013</v>
      </c>
      <c r="R5658" s="32">
        <f t="shared" si="530"/>
        <v>-38.696000000000012</v>
      </c>
      <c r="S5658" s="26">
        <f t="shared" si="531"/>
        <v>0</v>
      </c>
      <c r="T5658" s="26">
        <f t="shared" si="532"/>
        <v>0</v>
      </c>
    </row>
    <row r="5659" spans="13:20" ht="15" x14ac:dyDescent="0.3">
      <c r="M5659" s="34">
        <v>5653.5</v>
      </c>
      <c r="N5659" s="34">
        <v>25.6</v>
      </c>
      <c r="O5659" s="32">
        <f t="shared" si="528"/>
        <v>78.080000000000013</v>
      </c>
      <c r="P5659" s="37">
        <f t="shared" si="533"/>
        <v>93.696000000000012</v>
      </c>
      <c r="Q5659" s="32">
        <f t="shared" si="529"/>
        <v>-23.080000000000013</v>
      </c>
      <c r="R5659" s="32">
        <f t="shared" si="530"/>
        <v>-38.696000000000012</v>
      </c>
      <c r="S5659" s="26">
        <f t="shared" si="531"/>
        <v>0</v>
      </c>
      <c r="T5659" s="26">
        <f t="shared" si="532"/>
        <v>0</v>
      </c>
    </row>
    <row r="5660" spans="13:20" ht="15" x14ac:dyDescent="0.3">
      <c r="M5660" s="34">
        <v>5654.5</v>
      </c>
      <c r="N5660" s="34">
        <v>26.1</v>
      </c>
      <c r="O5660" s="32">
        <f t="shared" si="528"/>
        <v>78.98</v>
      </c>
      <c r="P5660" s="37">
        <f t="shared" si="533"/>
        <v>94.775999999999996</v>
      </c>
      <c r="Q5660" s="32">
        <f t="shared" si="529"/>
        <v>-23.980000000000004</v>
      </c>
      <c r="R5660" s="32">
        <f t="shared" si="530"/>
        <v>-39.775999999999996</v>
      </c>
      <c r="S5660" s="26">
        <f t="shared" si="531"/>
        <v>0</v>
      </c>
      <c r="T5660" s="26">
        <f t="shared" si="532"/>
        <v>0</v>
      </c>
    </row>
    <row r="5661" spans="13:20" ht="15" x14ac:dyDescent="0.3">
      <c r="M5661" s="34">
        <v>5655.5</v>
      </c>
      <c r="N5661" s="34">
        <v>25.6</v>
      </c>
      <c r="O5661" s="32">
        <f t="shared" si="528"/>
        <v>78.080000000000013</v>
      </c>
      <c r="P5661" s="37">
        <f t="shared" si="533"/>
        <v>93.696000000000012</v>
      </c>
      <c r="Q5661" s="32">
        <f t="shared" si="529"/>
        <v>-23.080000000000013</v>
      </c>
      <c r="R5661" s="32">
        <f t="shared" si="530"/>
        <v>-38.696000000000012</v>
      </c>
      <c r="S5661" s="26">
        <f t="shared" si="531"/>
        <v>0</v>
      </c>
      <c r="T5661" s="26">
        <f t="shared" si="532"/>
        <v>0</v>
      </c>
    </row>
    <row r="5662" spans="13:20" ht="15" x14ac:dyDescent="0.3">
      <c r="M5662" s="34">
        <v>5656.5</v>
      </c>
      <c r="N5662" s="34">
        <v>25</v>
      </c>
      <c r="O5662" s="32">
        <f t="shared" si="528"/>
        <v>77</v>
      </c>
      <c r="P5662" s="37">
        <f t="shared" si="533"/>
        <v>92.399999999999991</v>
      </c>
      <c r="Q5662" s="32">
        <f t="shared" si="529"/>
        <v>-22</v>
      </c>
      <c r="R5662" s="32">
        <f t="shared" si="530"/>
        <v>-37.399999999999991</v>
      </c>
      <c r="S5662" s="26">
        <f t="shared" si="531"/>
        <v>0</v>
      </c>
      <c r="T5662" s="26">
        <f t="shared" si="532"/>
        <v>0</v>
      </c>
    </row>
    <row r="5663" spans="13:20" ht="15" x14ac:dyDescent="0.3">
      <c r="M5663" s="34">
        <v>5657.5</v>
      </c>
      <c r="N5663" s="34">
        <v>23.3</v>
      </c>
      <c r="O5663" s="32">
        <f t="shared" si="528"/>
        <v>73.94</v>
      </c>
      <c r="P5663" s="37">
        <f t="shared" si="533"/>
        <v>88.727999999999994</v>
      </c>
      <c r="Q5663" s="32">
        <f t="shared" si="529"/>
        <v>-18.939999999999998</v>
      </c>
      <c r="R5663" s="32">
        <f t="shared" si="530"/>
        <v>-33.727999999999994</v>
      </c>
      <c r="S5663" s="26">
        <f t="shared" si="531"/>
        <v>0</v>
      </c>
      <c r="T5663" s="26">
        <f t="shared" si="532"/>
        <v>0</v>
      </c>
    </row>
    <row r="5664" spans="13:20" ht="15" x14ac:dyDescent="0.3">
      <c r="M5664" s="34">
        <v>5658.5</v>
      </c>
      <c r="N5664" s="34">
        <v>21.7</v>
      </c>
      <c r="O5664" s="32">
        <f t="shared" si="528"/>
        <v>71.06</v>
      </c>
      <c r="P5664" s="37">
        <f t="shared" si="533"/>
        <v>85.272000000000006</v>
      </c>
      <c r="Q5664" s="32">
        <f t="shared" si="529"/>
        <v>-16.060000000000002</v>
      </c>
      <c r="R5664" s="32">
        <f t="shared" si="530"/>
        <v>-30.272000000000006</v>
      </c>
      <c r="S5664" s="26">
        <f t="shared" si="531"/>
        <v>0</v>
      </c>
      <c r="T5664" s="26">
        <f t="shared" si="532"/>
        <v>0</v>
      </c>
    </row>
    <row r="5665" spans="13:20" ht="15" x14ac:dyDescent="0.3">
      <c r="M5665" s="34">
        <v>5659.5</v>
      </c>
      <c r="N5665" s="34">
        <v>19.399999999999999</v>
      </c>
      <c r="O5665" s="32">
        <f t="shared" si="528"/>
        <v>66.92</v>
      </c>
      <c r="P5665" s="37">
        <f t="shared" si="533"/>
        <v>80.304000000000002</v>
      </c>
      <c r="Q5665" s="32">
        <f t="shared" si="529"/>
        <v>-11.920000000000002</v>
      </c>
      <c r="R5665" s="32">
        <f t="shared" si="530"/>
        <v>-25.304000000000002</v>
      </c>
      <c r="S5665" s="26">
        <f t="shared" si="531"/>
        <v>0</v>
      </c>
      <c r="T5665" s="26">
        <f t="shared" si="532"/>
        <v>0</v>
      </c>
    </row>
    <row r="5666" spans="13:20" ht="15" x14ac:dyDescent="0.3">
      <c r="M5666" s="34">
        <v>5660.5</v>
      </c>
      <c r="N5666" s="34">
        <v>18.3</v>
      </c>
      <c r="O5666" s="32">
        <f t="shared" si="528"/>
        <v>64.94</v>
      </c>
      <c r="P5666" s="37">
        <f t="shared" si="533"/>
        <v>77.927999999999997</v>
      </c>
      <c r="Q5666" s="32">
        <f t="shared" si="529"/>
        <v>-9.9399999999999977</v>
      </c>
      <c r="R5666" s="32">
        <f t="shared" si="530"/>
        <v>-22.927999999999997</v>
      </c>
      <c r="S5666" s="26">
        <f t="shared" si="531"/>
        <v>0</v>
      </c>
      <c r="T5666" s="26">
        <f t="shared" si="532"/>
        <v>0</v>
      </c>
    </row>
    <row r="5667" spans="13:20" ht="15" x14ac:dyDescent="0.3">
      <c r="M5667" s="34">
        <v>5661.5</v>
      </c>
      <c r="N5667" s="34">
        <v>17.2</v>
      </c>
      <c r="O5667" s="32">
        <f t="shared" si="528"/>
        <v>62.96</v>
      </c>
      <c r="P5667" s="37">
        <f t="shared" si="533"/>
        <v>75.551999999999992</v>
      </c>
      <c r="Q5667" s="32">
        <f t="shared" si="529"/>
        <v>-7.9600000000000009</v>
      </c>
      <c r="R5667" s="32">
        <f t="shared" si="530"/>
        <v>-20.551999999999992</v>
      </c>
      <c r="S5667" s="26">
        <f t="shared" si="531"/>
        <v>0</v>
      </c>
      <c r="T5667" s="26">
        <f t="shared" si="532"/>
        <v>0</v>
      </c>
    </row>
    <row r="5668" spans="13:20" ht="15" x14ac:dyDescent="0.3">
      <c r="M5668" s="34">
        <v>5662.5</v>
      </c>
      <c r="N5668" s="34">
        <v>16.100000000000001</v>
      </c>
      <c r="O5668" s="32">
        <f t="shared" si="528"/>
        <v>60.980000000000004</v>
      </c>
      <c r="P5668" s="37">
        <f t="shared" si="533"/>
        <v>73.176000000000002</v>
      </c>
      <c r="Q5668" s="32">
        <f t="shared" si="529"/>
        <v>-5.980000000000004</v>
      </c>
      <c r="R5668" s="32">
        <f t="shared" si="530"/>
        <v>-18.176000000000002</v>
      </c>
      <c r="S5668" s="26">
        <f t="shared" si="531"/>
        <v>0</v>
      </c>
      <c r="T5668" s="26">
        <f t="shared" si="532"/>
        <v>0</v>
      </c>
    </row>
    <row r="5669" spans="13:20" ht="15" x14ac:dyDescent="0.3">
      <c r="M5669" s="34">
        <v>5663.5</v>
      </c>
      <c r="N5669" s="34">
        <v>15</v>
      </c>
      <c r="O5669" s="32">
        <f t="shared" si="528"/>
        <v>59</v>
      </c>
      <c r="P5669" s="37">
        <f t="shared" si="533"/>
        <v>70.8</v>
      </c>
      <c r="Q5669" s="32">
        <f t="shared" si="529"/>
        <v>-4</v>
      </c>
      <c r="R5669" s="32">
        <f t="shared" si="530"/>
        <v>-15.799999999999997</v>
      </c>
      <c r="S5669" s="26">
        <f t="shared" si="531"/>
        <v>0</v>
      </c>
      <c r="T5669" s="26">
        <f t="shared" si="532"/>
        <v>0</v>
      </c>
    </row>
    <row r="5670" spans="13:20" ht="15" x14ac:dyDescent="0.3">
      <c r="M5670" s="34">
        <v>5664.5</v>
      </c>
      <c r="N5670" s="34">
        <v>14.4</v>
      </c>
      <c r="O5670" s="32">
        <f t="shared" si="528"/>
        <v>57.92</v>
      </c>
      <c r="P5670" s="37">
        <f t="shared" si="533"/>
        <v>69.504000000000005</v>
      </c>
      <c r="Q5670" s="32">
        <f t="shared" si="529"/>
        <v>-2.9200000000000017</v>
      </c>
      <c r="R5670" s="32">
        <f t="shared" si="530"/>
        <v>-14.504000000000005</v>
      </c>
      <c r="S5670" s="26">
        <f t="shared" si="531"/>
        <v>0</v>
      </c>
      <c r="T5670" s="26">
        <f t="shared" si="532"/>
        <v>0</v>
      </c>
    </row>
    <row r="5671" spans="13:20" ht="15" x14ac:dyDescent="0.3">
      <c r="M5671" s="34">
        <v>5665.5</v>
      </c>
      <c r="N5671" s="34">
        <v>13.9</v>
      </c>
      <c r="O5671" s="32">
        <f t="shared" si="528"/>
        <v>57.019999999999996</v>
      </c>
      <c r="P5671" s="37">
        <f t="shared" si="533"/>
        <v>68.423999999999992</v>
      </c>
      <c r="Q5671" s="32">
        <f t="shared" si="529"/>
        <v>-2.019999999999996</v>
      </c>
      <c r="R5671" s="32">
        <f t="shared" si="530"/>
        <v>-13.423999999999992</v>
      </c>
      <c r="S5671" s="26">
        <f t="shared" si="531"/>
        <v>0</v>
      </c>
      <c r="T5671" s="26">
        <f t="shared" si="532"/>
        <v>0</v>
      </c>
    </row>
    <row r="5672" spans="13:20" ht="15" x14ac:dyDescent="0.3">
      <c r="M5672" s="34">
        <v>5666.5</v>
      </c>
      <c r="N5672" s="34">
        <v>13.9</v>
      </c>
      <c r="O5672" s="32">
        <f t="shared" si="528"/>
        <v>57.019999999999996</v>
      </c>
      <c r="P5672" s="37">
        <f t="shared" si="533"/>
        <v>68.423999999999992</v>
      </c>
      <c r="Q5672" s="32">
        <f t="shared" si="529"/>
        <v>-2.019999999999996</v>
      </c>
      <c r="R5672" s="32">
        <f t="shared" si="530"/>
        <v>-13.423999999999992</v>
      </c>
      <c r="S5672" s="26">
        <f t="shared" si="531"/>
        <v>0</v>
      </c>
      <c r="T5672" s="26">
        <f t="shared" si="532"/>
        <v>0</v>
      </c>
    </row>
    <row r="5673" spans="13:20" ht="15" x14ac:dyDescent="0.3">
      <c r="M5673" s="34">
        <v>5667.5</v>
      </c>
      <c r="N5673" s="34">
        <v>13.3</v>
      </c>
      <c r="O5673" s="32">
        <f t="shared" si="528"/>
        <v>55.94</v>
      </c>
      <c r="P5673" s="37">
        <f t="shared" si="533"/>
        <v>67.128</v>
      </c>
      <c r="Q5673" s="32">
        <f t="shared" si="529"/>
        <v>-0.93999999999999773</v>
      </c>
      <c r="R5673" s="32">
        <f t="shared" si="530"/>
        <v>-12.128</v>
      </c>
      <c r="S5673" s="26">
        <f t="shared" si="531"/>
        <v>0</v>
      </c>
      <c r="T5673" s="26">
        <f t="shared" si="532"/>
        <v>0</v>
      </c>
    </row>
    <row r="5674" spans="13:20" ht="15" x14ac:dyDescent="0.3">
      <c r="M5674" s="34">
        <v>5668.5</v>
      </c>
      <c r="N5674" s="34">
        <v>12.8</v>
      </c>
      <c r="O5674" s="32">
        <f t="shared" si="528"/>
        <v>55.040000000000006</v>
      </c>
      <c r="P5674" s="37">
        <f t="shared" si="533"/>
        <v>66.048000000000002</v>
      </c>
      <c r="Q5674" s="32">
        <f t="shared" si="529"/>
        <v>-4.0000000000006253E-2</v>
      </c>
      <c r="R5674" s="32">
        <f t="shared" si="530"/>
        <v>-11.048000000000002</v>
      </c>
      <c r="S5674" s="26">
        <f t="shared" si="531"/>
        <v>0</v>
      </c>
      <c r="T5674" s="26">
        <f t="shared" si="532"/>
        <v>0</v>
      </c>
    </row>
    <row r="5675" spans="13:20" ht="15" x14ac:dyDescent="0.3">
      <c r="M5675" s="34">
        <v>5669.5</v>
      </c>
      <c r="N5675" s="34">
        <v>13.3</v>
      </c>
      <c r="O5675" s="32">
        <f t="shared" si="528"/>
        <v>55.94</v>
      </c>
      <c r="P5675" s="37">
        <f t="shared" si="533"/>
        <v>67.128</v>
      </c>
      <c r="Q5675" s="32">
        <f t="shared" si="529"/>
        <v>-0.93999999999999773</v>
      </c>
      <c r="R5675" s="32">
        <f t="shared" si="530"/>
        <v>-12.128</v>
      </c>
      <c r="S5675" s="26">
        <f t="shared" si="531"/>
        <v>0</v>
      </c>
      <c r="T5675" s="26">
        <f t="shared" si="532"/>
        <v>0</v>
      </c>
    </row>
    <row r="5676" spans="13:20" ht="15" x14ac:dyDescent="0.3">
      <c r="M5676" s="34">
        <v>5670.5</v>
      </c>
      <c r="N5676" s="34">
        <v>14.4</v>
      </c>
      <c r="O5676" s="32">
        <f t="shared" si="528"/>
        <v>57.92</v>
      </c>
      <c r="P5676" s="37">
        <f t="shared" si="533"/>
        <v>69.504000000000005</v>
      </c>
      <c r="Q5676" s="32">
        <f t="shared" si="529"/>
        <v>-2.9200000000000017</v>
      </c>
      <c r="R5676" s="32">
        <f t="shared" si="530"/>
        <v>-14.504000000000005</v>
      </c>
      <c r="S5676" s="26">
        <f t="shared" si="531"/>
        <v>0</v>
      </c>
      <c r="T5676" s="26">
        <f t="shared" si="532"/>
        <v>0</v>
      </c>
    </row>
    <row r="5677" spans="13:20" ht="15" x14ac:dyDescent="0.3">
      <c r="M5677" s="34">
        <v>5671.5</v>
      </c>
      <c r="N5677" s="34">
        <v>16.100000000000001</v>
      </c>
      <c r="O5677" s="32">
        <f t="shared" si="528"/>
        <v>60.980000000000004</v>
      </c>
      <c r="P5677" s="37">
        <f t="shared" si="533"/>
        <v>73.176000000000002</v>
      </c>
      <c r="Q5677" s="32">
        <f t="shared" si="529"/>
        <v>-5.980000000000004</v>
      </c>
      <c r="R5677" s="32">
        <f t="shared" si="530"/>
        <v>-18.176000000000002</v>
      </c>
      <c r="S5677" s="26">
        <f t="shared" si="531"/>
        <v>0</v>
      </c>
      <c r="T5677" s="26">
        <f t="shared" si="532"/>
        <v>0</v>
      </c>
    </row>
    <row r="5678" spans="13:20" ht="15" x14ac:dyDescent="0.3">
      <c r="M5678" s="34">
        <v>5672.5</v>
      </c>
      <c r="N5678" s="34">
        <v>17.2</v>
      </c>
      <c r="O5678" s="32">
        <f t="shared" si="528"/>
        <v>62.96</v>
      </c>
      <c r="P5678" s="37">
        <f t="shared" si="533"/>
        <v>75.551999999999992</v>
      </c>
      <c r="Q5678" s="32">
        <f t="shared" si="529"/>
        <v>-7.9600000000000009</v>
      </c>
      <c r="R5678" s="32">
        <f t="shared" si="530"/>
        <v>-20.551999999999992</v>
      </c>
      <c r="S5678" s="26">
        <f t="shared" si="531"/>
        <v>0</v>
      </c>
      <c r="T5678" s="26">
        <f t="shared" si="532"/>
        <v>0</v>
      </c>
    </row>
    <row r="5679" spans="13:20" ht="15" x14ac:dyDescent="0.3">
      <c r="M5679" s="34">
        <v>5673.5</v>
      </c>
      <c r="N5679" s="34">
        <v>18.3</v>
      </c>
      <c r="O5679" s="32">
        <f t="shared" si="528"/>
        <v>64.94</v>
      </c>
      <c r="P5679" s="37">
        <f t="shared" si="533"/>
        <v>77.927999999999997</v>
      </c>
      <c r="Q5679" s="32">
        <f t="shared" si="529"/>
        <v>-9.9399999999999977</v>
      </c>
      <c r="R5679" s="32">
        <f t="shared" si="530"/>
        <v>-22.927999999999997</v>
      </c>
      <c r="S5679" s="26">
        <f t="shared" si="531"/>
        <v>0</v>
      </c>
      <c r="T5679" s="26">
        <f t="shared" si="532"/>
        <v>0</v>
      </c>
    </row>
    <row r="5680" spans="13:20" ht="15" x14ac:dyDescent="0.3">
      <c r="M5680" s="34">
        <v>5674.5</v>
      </c>
      <c r="N5680" s="34">
        <v>18.3</v>
      </c>
      <c r="O5680" s="32">
        <f t="shared" si="528"/>
        <v>64.94</v>
      </c>
      <c r="P5680" s="37">
        <f t="shared" si="533"/>
        <v>77.927999999999997</v>
      </c>
      <c r="Q5680" s="32">
        <f t="shared" si="529"/>
        <v>-9.9399999999999977</v>
      </c>
      <c r="R5680" s="32">
        <f t="shared" si="530"/>
        <v>-22.927999999999997</v>
      </c>
      <c r="S5680" s="26">
        <f t="shared" si="531"/>
        <v>0</v>
      </c>
      <c r="T5680" s="26">
        <f t="shared" si="532"/>
        <v>0</v>
      </c>
    </row>
    <row r="5681" spans="13:20" ht="15" x14ac:dyDescent="0.3">
      <c r="M5681" s="34">
        <v>5675.5</v>
      </c>
      <c r="N5681" s="34">
        <v>18.899999999999999</v>
      </c>
      <c r="O5681" s="32">
        <f t="shared" si="528"/>
        <v>66.02</v>
      </c>
      <c r="P5681" s="37">
        <f t="shared" si="533"/>
        <v>79.22399999999999</v>
      </c>
      <c r="Q5681" s="32">
        <f t="shared" si="529"/>
        <v>-11.019999999999996</v>
      </c>
      <c r="R5681" s="32">
        <f t="shared" si="530"/>
        <v>-24.22399999999999</v>
      </c>
      <c r="S5681" s="26">
        <f t="shared" si="531"/>
        <v>0</v>
      </c>
      <c r="T5681" s="26">
        <f t="shared" si="532"/>
        <v>0</v>
      </c>
    </row>
    <row r="5682" spans="13:20" ht="15" x14ac:dyDescent="0.3">
      <c r="M5682" s="34">
        <v>5676.5</v>
      </c>
      <c r="N5682" s="34">
        <v>20</v>
      </c>
      <c r="O5682" s="32">
        <f t="shared" si="528"/>
        <v>68</v>
      </c>
      <c r="P5682" s="37">
        <f t="shared" si="533"/>
        <v>81.599999999999994</v>
      </c>
      <c r="Q5682" s="32">
        <f t="shared" si="529"/>
        <v>-13</v>
      </c>
      <c r="R5682" s="32">
        <f t="shared" si="530"/>
        <v>-26.599999999999994</v>
      </c>
      <c r="S5682" s="26">
        <f t="shared" si="531"/>
        <v>0</v>
      </c>
      <c r="T5682" s="26">
        <f t="shared" si="532"/>
        <v>0</v>
      </c>
    </row>
    <row r="5683" spans="13:20" ht="15" x14ac:dyDescent="0.3">
      <c r="M5683" s="34">
        <v>5677.5</v>
      </c>
      <c r="N5683" s="34">
        <v>21.1</v>
      </c>
      <c r="O5683" s="32">
        <f t="shared" si="528"/>
        <v>69.98</v>
      </c>
      <c r="P5683" s="37">
        <f t="shared" si="533"/>
        <v>83.975999999999999</v>
      </c>
      <c r="Q5683" s="32">
        <f t="shared" si="529"/>
        <v>-14.980000000000004</v>
      </c>
      <c r="R5683" s="32">
        <f t="shared" si="530"/>
        <v>-28.975999999999999</v>
      </c>
      <c r="S5683" s="26">
        <f t="shared" si="531"/>
        <v>0</v>
      </c>
      <c r="T5683" s="26">
        <f t="shared" si="532"/>
        <v>0</v>
      </c>
    </row>
    <row r="5684" spans="13:20" ht="15" x14ac:dyDescent="0.3">
      <c r="M5684" s="34">
        <v>5678.5</v>
      </c>
      <c r="N5684" s="34">
        <v>21.7</v>
      </c>
      <c r="O5684" s="32">
        <f t="shared" si="528"/>
        <v>71.06</v>
      </c>
      <c r="P5684" s="37">
        <f t="shared" si="533"/>
        <v>85.272000000000006</v>
      </c>
      <c r="Q5684" s="32">
        <f t="shared" si="529"/>
        <v>-16.060000000000002</v>
      </c>
      <c r="R5684" s="32">
        <f t="shared" si="530"/>
        <v>-30.272000000000006</v>
      </c>
      <c r="S5684" s="26">
        <f t="shared" si="531"/>
        <v>0</v>
      </c>
      <c r="T5684" s="26">
        <f t="shared" si="532"/>
        <v>0</v>
      </c>
    </row>
    <row r="5685" spans="13:20" ht="15" x14ac:dyDescent="0.3">
      <c r="M5685" s="34">
        <v>5679.5</v>
      </c>
      <c r="N5685" s="34">
        <v>21.7</v>
      </c>
      <c r="O5685" s="32">
        <f t="shared" si="528"/>
        <v>71.06</v>
      </c>
      <c r="P5685" s="37">
        <f t="shared" si="533"/>
        <v>85.272000000000006</v>
      </c>
      <c r="Q5685" s="32">
        <f t="shared" si="529"/>
        <v>-16.060000000000002</v>
      </c>
      <c r="R5685" s="32">
        <f t="shared" si="530"/>
        <v>-30.272000000000006</v>
      </c>
      <c r="S5685" s="26">
        <f t="shared" si="531"/>
        <v>0</v>
      </c>
      <c r="T5685" s="26">
        <f t="shared" si="532"/>
        <v>0</v>
      </c>
    </row>
    <row r="5686" spans="13:20" ht="15" x14ac:dyDescent="0.3">
      <c r="M5686" s="34">
        <v>5680.5</v>
      </c>
      <c r="N5686" s="34">
        <v>21.7</v>
      </c>
      <c r="O5686" s="32">
        <f t="shared" si="528"/>
        <v>71.06</v>
      </c>
      <c r="P5686" s="37">
        <f t="shared" si="533"/>
        <v>85.272000000000006</v>
      </c>
      <c r="Q5686" s="32">
        <f t="shared" si="529"/>
        <v>-16.060000000000002</v>
      </c>
      <c r="R5686" s="32">
        <f t="shared" si="530"/>
        <v>-30.272000000000006</v>
      </c>
      <c r="S5686" s="26">
        <f t="shared" si="531"/>
        <v>0</v>
      </c>
      <c r="T5686" s="26">
        <f t="shared" si="532"/>
        <v>0</v>
      </c>
    </row>
    <row r="5687" spans="13:20" ht="15" x14ac:dyDescent="0.3">
      <c r="M5687" s="34">
        <v>5681.5</v>
      </c>
      <c r="N5687" s="34">
        <v>20.6</v>
      </c>
      <c r="O5687" s="32">
        <f t="shared" si="528"/>
        <v>69.080000000000013</v>
      </c>
      <c r="P5687" s="37">
        <f t="shared" si="533"/>
        <v>82.896000000000015</v>
      </c>
      <c r="Q5687" s="32">
        <f t="shared" si="529"/>
        <v>-14.080000000000013</v>
      </c>
      <c r="R5687" s="32">
        <f t="shared" si="530"/>
        <v>-27.896000000000015</v>
      </c>
      <c r="S5687" s="26">
        <f t="shared" si="531"/>
        <v>0</v>
      </c>
      <c r="T5687" s="26">
        <f t="shared" si="532"/>
        <v>0</v>
      </c>
    </row>
    <row r="5688" spans="13:20" ht="15" x14ac:dyDescent="0.3">
      <c r="M5688" s="34">
        <v>5682.5</v>
      </c>
      <c r="N5688" s="34">
        <v>19.399999999999999</v>
      </c>
      <c r="O5688" s="32">
        <f t="shared" si="528"/>
        <v>66.92</v>
      </c>
      <c r="P5688" s="37">
        <f t="shared" si="533"/>
        <v>80.304000000000002</v>
      </c>
      <c r="Q5688" s="32">
        <f t="shared" si="529"/>
        <v>-11.920000000000002</v>
      </c>
      <c r="R5688" s="32">
        <f t="shared" si="530"/>
        <v>-25.304000000000002</v>
      </c>
      <c r="S5688" s="26">
        <f t="shared" si="531"/>
        <v>0</v>
      </c>
      <c r="T5688" s="26">
        <f t="shared" si="532"/>
        <v>0</v>
      </c>
    </row>
    <row r="5689" spans="13:20" ht="15" x14ac:dyDescent="0.3">
      <c r="M5689" s="34">
        <v>5683.5</v>
      </c>
      <c r="N5689" s="34">
        <v>18.899999999999999</v>
      </c>
      <c r="O5689" s="32">
        <f t="shared" si="528"/>
        <v>66.02</v>
      </c>
      <c r="P5689" s="37">
        <f t="shared" si="533"/>
        <v>79.22399999999999</v>
      </c>
      <c r="Q5689" s="32">
        <f t="shared" si="529"/>
        <v>-11.019999999999996</v>
      </c>
      <c r="R5689" s="32">
        <f t="shared" si="530"/>
        <v>-24.22399999999999</v>
      </c>
      <c r="S5689" s="26">
        <f t="shared" si="531"/>
        <v>0</v>
      </c>
      <c r="T5689" s="26">
        <f t="shared" si="532"/>
        <v>0</v>
      </c>
    </row>
    <row r="5690" spans="13:20" ht="15" x14ac:dyDescent="0.3">
      <c r="M5690" s="34">
        <v>5684.5</v>
      </c>
      <c r="N5690" s="34">
        <v>17.2</v>
      </c>
      <c r="O5690" s="32">
        <f t="shared" si="528"/>
        <v>62.96</v>
      </c>
      <c r="P5690" s="37">
        <f t="shared" si="533"/>
        <v>75.551999999999992</v>
      </c>
      <c r="Q5690" s="32">
        <f t="shared" si="529"/>
        <v>-7.9600000000000009</v>
      </c>
      <c r="R5690" s="32">
        <f t="shared" si="530"/>
        <v>-20.551999999999992</v>
      </c>
      <c r="S5690" s="26">
        <f t="shared" si="531"/>
        <v>0</v>
      </c>
      <c r="T5690" s="26">
        <f t="shared" si="532"/>
        <v>0</v>
      </c>
    </row>
    <row r="5691" spans="13:20" ht="15" x14ac:dyDescent="0.3">
      <c r="M5691" s="34">
        <v>5685.5</v>
      </c>
      <c r="N5691" s="34">
        <v>16.7</v>
      </c>
      <c r="O5691" s="32">
        <f t="shared" si="528"/>
        <v>62.06</v>
      </c>
      <c r="P5691" s="37">
        <f t="shared" si="533"/>
        <v>74.471999999999994</v>
      </c>
      <c r="Q5691" s="32">
        <f t="shared" si="529"/>
        <v>-7.0600000000000023</v>
      </c>
      <c r="R5691" s="32">
        <f t="shared" si="530"/>
        <v>-19.471999999999994</v>
      </c>
      <c r="S5691" s="26">
        <f t="shared" si="531"/>
        <v>0</v>
      </c>
      <c r="T5691" s="26">
        <f t="shared" si="532"/>
        <v>0</v>
      </c>
    </row>
    <row r="5692" spans="13:20" ht="15" x14ac:dyDescent="0.3">
      <c r="M5692" s="34">
        <v>5686.5</v>
      </c>
      <c r="N5692" s="34">
        <v>16.7</v>
      </c>
      <c r="O5692" s="32">
        <f t="shared" si="528"/>
        <v>62.06</v>
      </c>
      <c r="P5692" s="37">
        <f t="shared" si="533"/>
        <v>74.471999999999994</v>
      </c>
      <c r="Q5692" s="32">
        <f t="shared" si="529"/>
        <v>-7.0600000000000023</v>
      </c>
      <c r="R5692" s="32">
        <f t="shared" si="530"/>
        <v>-19.471999999999994</v>
      </c>
      <c r="S5692" s="26">
        <f t="shared" si="531"/>
        <v>0</v>
      </c>
      <c r="T5692" s="26">
        <f t="shared" si="532"/>
        <v>0</v>
      </c>
    </row>
    <row r="5693" spans="13:20" ht="15" x14ac:dyDescent="0.3">
      <c r="M5693" s="34">
        <v>5687.5</v>
      </c>
      <c r="N5693" s="34">
        <v>15.6</v>
      </c>
      <c r="O5693" s="32">
        <f t="shared" si="528"/>
        <v>60.08</v>
      </c>
      <c r="P5693" s="37">
        <f t="shared" si="533"/>
        <v>72.095999999999989</v>
      </c>
      <c r="Q5693" s="32">
        <f t="shared" si="529"/>
        <v>-5.0799999999999983</v>
      </c>
      <c r="R5693" s="32">
        <f t="shared" si="530"/>
        <v>-17.095999999999989</v>
      </c>
      <c r="S5693" s="26">
        <f t="shared" si="531"/>
        <v>0</v>
      </c>
      <c r="T5693" s="26">
        <f t="shared" si="532"/>
        <v>0</v>
      </c>
    </row>
    <row r="5694" spans="13:20" ht="15" x14ac:dyDescent="0.3">
      <c r="M5694" s="34">
        <v>5688.5</v>
      </c>
      <c r="N5694" s="34">
        <v>15.6</v>
      </c>
      <c r="O5694" s="32">
        <f t="shared" si="528"/>
        <v>60.08</v>
      </c>
      <c r="P5694" s="37">
        <f t="shared" si="533"/>
        <v>72.095999999999989</v>
      </c>
      <c r="Q5694" s="32">
        <f t="shared" si="529"/>
        <v>-5.0799999999999983</v>
      </c>
      <c r="R5694" s="32">
        <f t="shared" si="530"/>
        <v>-17.095999999999989</v>
      </c>
      <c r="S5694" s="26">
        <f t="shared" si="531"/>
        <v>0</v>
      </c>
      <c r="T5694" s="26">
        <f t="shared" si="532"/>
        <v>0</v>
      </c>
    </row>
    <row r="5695" spans="13:20" ht="15" x14ac:dyDescent="0.3">
      <c r="M5695" s="34">
        <v>5689.5</v>
      </c>
      <c r="N5695" s="34">
        <v>16.100000000000001</v>
      </c>
      <c r="O5695" s="32">
        <f t="shared" si="528"/>
        <v>60.980000000000004</v>
      </c>
      <c r="P5695" s="37">
        <f t="shared" si="533"/>
        <v>73.176000000000002</v>
      </c>
      <c r="Q5695" s="32">
        <f t="shared" si="529"/>
        <v>-5.980000000000004</v>
      </c>
      <c r="R5695" s="32">
        <f t="shared" si="530"/>
        <v>-18.176000000000002</v>
      </c>
      <c r="S5695" s="26">
        <f t="shared" si="531"/>
        <v>0</v>
      </c>
      <c r="T5695" s="26">
        <f t="shared" si="532"/>
        <v>0</v>
      </c>
    </row>
    <row r="5696" spans="13:20" ht="15" x14ac:dyDescent="0.3">
      <c r="M5696" s="34">
        <v>5690.5</v>
      </c>
      <c r="N5696" s="34">
        <v>16.100000000000001</v>
      </c>
      <c r="O5696" s="32">
        <f t="shared" si="528"/>
        <v>60.980000000000004</v>
      </c>
      <c r="P5696" s="37">
        <f t="shared" si="533"/>
        <v>73.176000000000002</v>
      </c>
      <c r="Q5696" s="32">
        <f t="shared" si="529"/>
        <v>-5.980000000000004</v>
      </c>
      <c r="R5696" s="32">
        <f t="shared" si="530"/>
        <v>-18.176000000000002</v>
      </c>
      <c r="S5696" s="26">
        <f t="shared" si="531"/>
        <v>0</v>
      </c>
      <c r="T5696" s="26">
        <f t="shared" si="532"/>
        <v>0</v>
      </c>
    </row>
    <row r="5697" spans="13:20" ht="15" x14ac:dyDescent="0.3">
      <c r="M5697" s="34">
        <v>5691.5</v>
      </c>
      <c r="N5697" s="34">
        <v>16.100000000000001</v>
      </c>
      <c r="O5697" s="32">
        <f t="shared" si="528"/>
        <v>60.980000000000004</v>
      </c>
      <c r="P5697" s="37">
        <f t="shared" si="533"/>
        <v>73.176000000000002</v>
      </c>
      <c r="Q5697" s="32">
        <f t="shared" si="529"/>
        <v>-5.980000000000004</v>
      </c>
      <c r="R5697" s="32">
        <f t="shared" si="530"/>
        <v>-18.176000000000002</v>
      </c>
      <c r="S5697" s="26">
        <f t="shared" si="531"/>
        <v>0</v>
      </c>
      <c r="T5697" s="26">
        <f t="shared" si="532"/>
        <v>0</v>
      </c>
    </row>
    <row r="5698" spans="13:20" ht="15" x14ac:dyDescent="0.3">
      <c r="M5698" s="34">
        <v>5692.5</v>
      </c>
      <c r="N5698" s="34">
        <v>15.6</v>
      </c>
      <c r="O5698" s="32">
        <f t="shared" si="528"/>
        <v>60.08</v>
      </c>
      <c r="P5698" s="37">
        <f t="shared" si="533"/>
        <v>72.095999999999989</v>
      </c>
      <c r="Q5698" s="32">
        <f t="shared" si="529"/>
        <v>-5.0799999999999983</v>
      </c>
      <c r="R5698" s="32">
        <f t="shared" si="530"/>
        <v>-17.095999999999989</v>
      </c>
      <c r="S5698" s="26">
        <f t="shared" si="531"/>
        <v>0</v>
      </c>
      <c r="T5698" s="26">
        <f t="shared" si="532"/>
        <v>0</v>
      </c>
    </row>
    <row r="5699" spans="13:20" ht="15" x14ac:dyDescent="0.3">
      <c r="M5699" s="34">
        <v>5693.5</v>
      </c>
      <c r="N5699" s="34">
        <v>15.6</v>
      </c>
      <c r="O5699" s="32">
        <f t="shared" si="528"/>
        <v>60.08</v>
      </c>
      <c r="P5699" s="37">
        <f t="shared" si="533"/>
        <v>72.095999999999989</v>
      </c>
      <c r="Q5699" s="32">
        <f t="shared" si="529"/>
        <v>-5.0799999999999983</v>
      </c>
      <c r="R5699" s="32">
        <f t="shared" si="530"/>
        <v>-17.095999999999989</v>
      </c>
      <c r="S5699" s="26">
        <f t="shared" si="531"/>
        <v>0</v>
      </c>
      <c r="T5699" s="26">
        <f t="shared" si="532"/>
        <v>0</v>
      </c>
    </row>
    <row r="5700" spans="13:20" ht="15" x14ac:dyDescent="0.3">
      <c r="M5700" s="34">
        <v>5694.5</v>
      </c>
      <c r="N5700" s="34">
        <v>16.7</v>
      </c>
      <c r="O5700" s="32">
        <f t="shared" si="528"/>
        <v>62.06</v>
      </c>
      <c r="P5700" s="37">
        <f t="shared" si="533"/>
        <v>74.471999999999994</v>
      </c>
      <c r="Q5700" s="32">
        <f t="shared" si="529"/>
        <v>-7.0600000000000023</v>
      </c>
      <c r="R5700" s="32">
        <f t="shared" si="530"/>
        <v>-19.471999999999994</v>
      </c>
      <c r="S5700" s="26">
        <f t="shared" si="531"/>
        <v>0</v>
      </c>
      <c r="T5700" s="26">
        <f t="shared" si="532"/>
        <v>0</v>
      </c>
    </row>
    <row r="5701" spans="13:20" ht="15" x14ac:dyDescent="0.3">
      <c r="M5701" s="34">
        <v>5695.5</v>
      </c>
      <c r="N5701" s="34">
        <v>17.8</v>
      </c>
      <c r="O5701" s="32">
        <f t="shared" si="528"/>
        <v>64.039999999999992</v>
      </c>
      <c r="P5701" s="37">
        <f t="shared" si="533"/>
        <v>76.847999999999985</v>
      </c>
      <c r="Q5701" s="32">
        <f t="shared" si="529"/>
        <v>-9.039999999999992</v>
      </c>
      <c r="R5701" s="32">
        <f t="shared" si="530"/>
        <v>-21.847999999999985</v>
      </c>
      <c r="S5701" s="26">
        <f t="shared" si="531"/>
        <v>0</v>
      </c>
      <c r="T5701" s="26">
        <f t="shared" si="532"/>
        <v>0</v>
      </c>
    </row>
    <row r="5702" spans="13:20" ht="15" x14ac:dyDescent="0.3">
      <c r="M5702" s="34">
        <v>5696.5</v>
      </c>
      <c r="N5702" s="34">
        <v>19.399999999999999</v>
      </c>
      <c r="O5702" s="32">
        <f t="shared" ref="O5702:O5765" si="534">CONVERT(N5702,"C","F")</f>
        <v>66.92</v>
      </c>
      <c r="P5702" s="37">
        <f t="shared" si="533"/>
        <v>80.304000000000002</v>
      </c>
      <c r="Q5702" s="32">
        <f t="shared" ref="Q5702:Q5765" si="535">$L$3-O5702</f>
        <v>-11.920000000000002</v>
      </c>
      <c r="R5702" s="32">
        <f t="shared" ref="R5702:R5765" si="536">$L$3-P5702</f>
        <v>-25.304000000000002</v>
      </c>
      <c r="S5702" s="26">
        <f t="shared" ref="S5702:S5765" si="537">IF(O5702&lt;=$L$3, 1, 0)</f>
        <v>0</v>
      </c>
      <c r="T5702" s="26">
        <f t="shared" ref="T5702:T5765" si="538">IF(P5702&lt;=$L$3, 1, 0)</f>
        <v>0</v>
      </c>
    </row>
    <row r="5703" spans="13:20" ht="15" x14ac:dyDescent="0.3">
      <c r="M5703" s="34">
        <v>5697.5</v>
      </c>
      <c r="N5703" s="34">
        <v>20</v>
      </c>
      <c r="O5703" s="32">
        <f t="shared" si="534"/>
        <v>68</v>
      </c>
      <c r="P5703" s="37">
        <f t="shared" ref="P5703:P5766" si="539">O5703*1.2</f>
        <v>81.599999999999994</v>
      </c>
      <c r="Q5703" s="32">
        <f t="shared" si="535"/>
        <v>-13</v>
      </c>
      <c r="R5703" s="32">
        <f t="shared" si="536"/>
        <v>-26.599999999999994</v>
      </c>
      <c r="S5703" s="26">
        <f t="shared" si="537"/>
        <v>0</v>
      </c>
      <c r="T5703" s="26">
        <f t="shared" si="538"/>
        <v>0</v>
      </c>
    </row>
    <row r="5704" spans="13:20" ht="15" x14ac:dyDescent="0.3">
      <c r="M5704" s="34">
        <v>5698.5</v>
      </c>
      <c r="N5704" s="34">
        <v>20</v>
      </c>
      <c r="O5704" s="32">
        <f t="shared" si="534"/>
        <v>68</v>
      </c>
      <c r="P5704" s="37">
        <f t="shared" si="539"/>
        <v>81.599999999999994</v>
      </c>
      <c r="Q5704" s="32">
        <f t="shared" si="535"/>
        <v>-13</v>
      </c>
      <c r="R5704" s="32">
        <f t="shared" si="536"/>
        <v>-26.599999999999994</v>
      </c>
      <c r="S5704" s="26">
        <f t="shared" si="537"/>
        <v>0</v>
      </c>
      <c r="T5704" s="26">
        <f t="shared" si="538"/>
        <v>0</v>
      </c>
    </row>
    <row r="5705" spans="13:20" ht="15" x14ac:dyDescent="0.3">
      <c r="M5705" s="34">
        <v>5699.5</v>
      </c>
      <c r="N5705" s="34">
        <v>21.7</v>
      </c>
      <c r="O5705" s="32">
        <f t="shared" si="534"/>
        <v>71.06</v>
      </c>
      <c r="P5705" s="37">
        <f t="shared" si="539"/>
        <v>85.272000000000006</v>
      </c>
      <c r="Q5705" s="32">
        <f t="shared" si="535"/>
        <v>-16.060000000000002</v>
      </c>
      <c r="R5705" s="32">
        <f t="shared" si="536"/>
        <v>-30.272000000000006</v>
      </c>
      <c r="S5705" s="26">
        <f t="shared" si="537"/>
        <v>0</v>
      </c>
      <c r="T5705" s="26">
        <f t="shared" si="538"/>
        <v>0</v>
      </c>
    </row>
    <row r="5706" spans="13:20" ht="15" x14ac:dyDescent="0.3">
      <c r="M5706" s="34">
        <v>5700.5</v>
      </c>
      <c r="N5706" s="34">
        <v>22.2</v>
      </c>
      <c r="O5706" s="32">
        <f t="shared" si="534"/>
        <v>71.960000000000008</v>
      </c>
      <c r="P5706" s="37">
        <f t="shared" si="539"/>
        <v>86.352000000000004</v>
      </c>
      <c r="Q5706" s="32">
        <f t="shared" si="535"/>
        <v>-16.960000000000008</v>
      </c>
      <c r="R5706" s="32">
        <f t="shared" si="536"/>
        <v>-31.352000000000004</v>
      </c>
      <c r="S5706" s="26">
        <f t="shared" si="537"/>
        <v>0</v>
      </c>
      <c r="T5706" s="26">
        <f t="shared" si="538"/>
        <v>0</v>
      </c>
    </row>
    <row r="5707" spans="13:20" ht="15" x14ac:dyDescent="0.3">
      <c r="M5707" s="34">
        <v>5701.5</v>
      </c>
      <c r="N5707" s="34">
        <v>22.8</v>
      </c>
      <c r="O5707" s="32">
        <f t="shared" si="534"/>
        <v>73.039999999999992</v>
      </c>
      <c r="P5707" s="37">
        <f t="shared" si="539"/>
        <v>87.647999999999982</v>
      </c>
      <c r="Q5707" s="32">
        <f t="shared" si="535"/>
        <v>-18.039999999999992</v>
      </c>
      <c r="R5707" s="32">
        <f t="shared" si="536"/>
        <v>-32.647999999999982</v>
      </c>
      <c r="S5707" s="26">
        <f t="shared" si="537"/>
        <v>0</v>
      </c>
      <c r="T5707" s="26">
        <f t="shared" si="538"/>
        <v>0</v>
      </c>
    </row>
    <row r="5708" spans="13:20" ht="15" x14ac:dyDescent="0.3">
      <c r="M5708" s="34">
        <v>5702.5</v>
      </c>
      <c r="N5708" s="34">
        <v>23.3</v>
      </c>
      <c r="O5708" s="32">
        <f t="shared" si="534"/>
        <v>73.94</v>
      </c>
      <c r="P5708" s="37">
        <f t="shared" si="539"/>
        <v>88.727999999999994</v>
      </c>
      <c r="Q5708" s="32">
        <f t="shared" si="535"/>
        <v>-18.939999999999998</v>
      </c>
      <c r="R5708" s="32">
        <f t="shared" si="536"/>
        <v>-33.727999999999994</v>
      </c>
      <c r="S5708" s="26">
        <f t="shared" si="537"/>
        <v>0</v>
      </c>
      <c r="T5708" s="26">
        <f t="shared" si="538"/>
        <v>0</v>
      </c>
    </row>
    <row r="5709" spans="13:20" ht="15" x14ac:dyDescent="0.3">
      <c r="M5709" s="34">
        <v>5703.5</v>
      </c>
      <c r="N5709" s="34">
        <v>23.3</v>
      </c>
      <c r="O5709" s="32">
        <f t="shared" si="534"/>
        <v>73.94</v>
      </c>
      <c r="P5709" s="37">
        <f t="shared" si="539"/>
        <v>88.727999999999994</v>
      </c>
      <c r="Q5709" s="32">
        <f t="shared" si="535"/>
        <v>-18.939999999999998</v>
      </c>
      <c r="R5709" s="32">
        <f t="shared" si="536"/>
        <v>-33.727999999999994</v>
      </c>
      <c r="S5709" s="26">
        <f t="shared" si="537"/>
        <v>0</v>
      </c>
      <c r="T5709" s="26">
        <f t="shared" si="538"/>
        <v>0</v>
      </c>
    </row>
    <row r="5710" spans="13:20" ht="15" x14ac:dyDescent="0.3">
      <c r="M5710" s="34">
        <v>5704.5</v>
      </c>
      <c r="N5710" s="34">
        <v>22.2</v>
      </c>
      <c r="O5710" s="32">
        <f t="shared" si="534"/>
        <v>71.960000000000008</v>
      </c>
      <c r="P5710" s="37">
        <f t="shared" si="539"/>
        <v>86.352000000000004</v>
      </c>
      <c r="Q5710" s="32">
        <f t="shared" si="535"/>
        <v>-16.960000000000008</v>
      </c>
      <c r="R5710" s="32">
        <f t="shared" si="536"/>
        <v>-31.352000000000004</v>
      </c>
      <c r="S5710" s="26">
        <f t="shared" si="537"/>
        <v>0</v>
      </c>
      <c r="T5710" s="26">
        <f t="shared" si="538"/>
        <v>0</v>
      </c>
    </row>
    <row r="5711" spans="13:20" ht="15" x14ac:dyDescent="0.3">
      <c r="M5711" s="34">
        <v>5705.5</v>
      </c>
      <c r="N5711" s="34">
        <v>21.7</v>
      </c>
      <c r="O5711" s="32">
        <f t="shared" si="534"/>
        <v>71.06</v>
      </c>
      <c r="P5711" s="37">
        <f t="shared" si="539"/>
        <v>85.272000000000006</v>
      </c>
      <c r="Q5711" s="32">
        <f t="shared" si="535"/>
        <v>-16.060000000000002</v>
      </c>
      <c r="R5711" s="32">
        <f t="shared" si="536"/>
        <v>-30.272000000000006</v>
      </c>
      <c r="S5711" s="26">
        <f t="shared" si="537"/>
        <v>0</v>
      </c>
      <c r="T5711" s="26">
        <f t="shared" si="538"/>
        <v>0</v>
      </c>
    </row>
    <row r="5712" spans="13:20" ht="15" x14ac:dyDescent="0.3">
      <c r="M5712" s="34">
        <v>5706.5</v>
      </c>
      <c r="N5712" s="34">
        <v>20</v>
      </c>
      <c r="O5712" s="32">
        <f t="shared" si="534"/>
        <v>68</v>
      </c>
      <c r="P5712" s="37">
        <f t="shared" si="539"/>
        <v>81.599999999999994</v>
      </c>
      <c r="Q5712" s="32">
        <f t="shared" si="535"/>
        <v>-13</v>
      </c>
      <c r="R5712" s="32">
        <f t="shared" si="536"/>
        <v>-26.599999999999994</v>
      </c>
      <c r="S5712" s="26">
        <f t="shared" si="537"/>
        <v>0</v>
      </c>
      <c r="T5712" s="26">
        <f t="shared" si="538"/>
        <v>0</v>
      </c>
    </row>
    <row r="5713" spans="13:20" ht="15" x14ac:dyDescent="0.3">
      <c r="M5713" s="34">
        <v>5707.5</v>
      </c>
      <c r="N5713" s="34">
        <v>18.3</v>
      </c>
      <c r="O5713" s="32">
        <f t="shared" si="534"/>
        <v>64.94</v>
      </c>
      <c r="P5713" s="37">
        <f t="shared" si="539"/>
        <v>77.927999999999997</v>
      </c>
      <c r="Q5713" s="32">
        <f t="shared" si="535"/>
        <v>-9.9399999999999977</v>
      </c>
      <c r="R5713" s="32">
        <f t="shared" si="536"/>
        <v>-22.927999999999997</v>
      </c>
      <c r="S5713" s="26">
        <f t="shared" si="537"/>
        <v>0</v>
      </c>
      <c r="T5713" s="26">
        <f t="shared" si="538"/>
        <v>0</v>
      </c>
    </row>
    <row r="5714" spans="13:20" ht="15" x14ac:dyDescent="0.3">
      <c r="M5714" s="34">
        <v>5708.5</v>
      </c>
      <c r="N5714" s="34">
        <v>17.8</v>
      </c>
      <c r="O5714" s="32">
        <f t="shared" si="534"/>
        <v>64.039999999999992</v>
      </c>
      <c r="P5714" s="37">
        <f t="shared" si="539"/>
        <v>76.847999999999985</v>
      </c>
      <c r="Q5714" s="32">
        <f t="shared" si="535"/>
        <v>-9.039999999999992</v>
      </c>
      <c r="R5714" s="32">
        <f t="shared" si="536"/>
        <v>-21.847999999999985</v>
      </c>
      <c r="S5714" s="26">
        <f t="shared" si="537"/>
        <v>0</v>
      </c>
      <c r="T5714" s="26">
        <f t="shared" si="538"/>
        <v>0</v>
      </c>
    </row>
    <row r="5715" spans="13:20" ht="15" x14ac:dyDescent="0.3">
      <c r="M5715" s="34">
        <v>5709.5</v>
      </c>
      <c r="N5715" s="34">
        <v>16.100000000000001</v>
      </c>
      <c r="O5715" s="32">
        <f t="shared" si="534"/>
        <v>60.980000000000004</v>
      </c>
      <c r="P5715" s="37">
        <f t="shared" si="539"/>
        <v>73.176000000000002</v>
      </c>
      <c r="Q5715" s="32">
        <f t="shared" si="535"/>
        <v>-5.980000000000004</v>
      </c>
      <c r="R5715" s="32">
        <f t="shared" si="536"/>
        <v>-18.176000000000002</v>
      </c>
      <c r="S5715" s="26">
        <f t="shared" si="537"/>
        <v>0</v>
      </c>
      <c r="T5715" s="26">
        <f t="shared" si="538"/>
        <v>0</v>
      </c>
    </row>
    <row r="5716" spans="13:20" ht="15" x14ac:dyDescent="0.3">
      <c r="M5716" s="34">
        <v>5710.5</v>
      </c>
      <c r="N5716" s="34">
        <v>15.6</v>
      </c>
      <c r="O5716" s="32">
        <f t="shared" si="534"/>
        <v>60.08</v>
      </c>
      <c r="P5716" s="37">
        <f t="shared" si="539"/>
        <v>72.095999999999989</v>
      </c>
      <c r="Q5716" s="32">
        <f t="shared" si="535"/>
        <v>-5.0799999999999983</v>
      </c>
      <c r="R5716" s="32">
        <f t="shared" si="536"/>
        <v>-17.095999999999989</v>
      </c>
      <c r="S5716" s="26">
        <f t="shared" si="537"/>
        <v>0</v>
      </c>
      <c r="T5716" s="26">
        <f t="shared" si="538"/>
        <v>0</v>
      </c>
    </row>
    <row r="5717" spans="13:20" ht="15" x14ac:dyDescent="0.3">
      <c r="M5717" s="34">
        <v>5711.5</v>
      </c>
      <c r="N5717" s="34">
        <v>14.4</v>
      </c>
      <c r="O5717" s="32">
        <f t="shared" si="534"/>
        <v>57.92</v>
      </c>
      <c r="P5717" s="37">
        <f t="shared" si="539"/>
        <v>69.504000000000005</v>
      </c>
      <c r="Q5717" s="32">
        <f t="shared" si="535"/>
        <v>-2.9200000000000017</v>
      </c>
      <c r="R5717" s="32">
        <f t="shared" si="536"/>
        <v>-14.504000000000005</v>
      </c>
      <c r="S5717" s="26">
        <f t="shared" si="537"/>
        <v>0</v>
      </c>
      <c r="T5717" s="26">
        <f t="shared" si="538"/>
        <v>0</v>
      </c>
    </row>
    <row r="5718" spans="13:20" ht="15" x14ac:dyDescent="0.3">
      <c r="M5718" s="34">
        <v>5712.5</v>
      </c>
      <c r="N5718" s="34">
        <v>13.9</v>
      </c>
      <c r="O5718" s="32">
        <f t="shared" si="534"/>
        <v>57.019999999999996</v>
      </c>
      <c r="P5718" s="37">
        <f t="shared" si="539"/>
        <v>68.423999999999992</v>
      </c>
      <c r="Q5718" s="32">
        <f t="shared" si="535"/>
        <v>-2.019999999999996</v>
      </c>
      <c r="R5718" s="32">
        <f t="shared" si="536"/>
        <v>-13.423999999999992</v>
      </c>
      <c r="S5718" s="26">
        <f t="shared" si="537"/>
        <v>0</v>
      </c>
      <c r="T5718" s="26">
        <f t="shared" si="538"/>
        <v>0</v>
      </c>
    </row>
    <row r="5719" spans="13:20" ht="15" x14ac:dyDescent="0.3">
      <c r="M5719" s="34">
        <v>5713.5</v>
      </c>
      <c r="N5719" s="34">
        <v>13.3</v>
      </c>
      <c r="O5719" s="32">
        <f t="shared" si="534"/>
        <v>55.94</v>
      </c>
      <c r="P5719" s="37">
        <f t="shared" si="539"/>
        <v>67.128</v>
      </c>
      <c r="Q5719" s="32">
        <f t="shared" si="535"/>
        <v>-0.93999999999999773</v>
      </c>
      <c r="R5719" s="32">
        <f t="shared" si="536"/>
        <v>-12.128</v>
      </c>
      <c r="S5719" s="26">
        <f t="shared" si="537"/>
        <v>0</v>
      </c>
      <c r="T5719" s="26">
        <f t="shared" si="538"/>
        <v>0</v>
      </c>
    </row>
    <row r="5720" spans="13:20" ht="15" x14ac:dyDescent="0.3">
      <c r="M5720" s="34">
        <v>5714.5</v>
      </c>
      <c r="N5720" s="34">
        <v>13.3</v>
      </c>
      <c r="O5720" s="32">
        <f t="shared" si="534"/>
        <v>55.94</v>
      </c>
      <c r="P5720" s="37">
        <f t="shared" si="539"/>
        <v>67.128</v>
      </c>
      <c r="Q5720" s="32">
        <f t="shared" si="535"/>
        <v>-0.93999999999999773</v>
      </c>
      <c r="R5720" s="32">
        <f t="shared" si="536"/>
        <v>-12.128</v>
      </c>
      <c r="S5720" s="26">
        <f t="shared" si="537"/>
        <v>0</v>
      </c>
      <c r="T5720" s="26">
        <f t="shared" si="538"/>
        <v>0</v>
      </c>
    </row>
    <row r="5721" spans="13:20" ht="15" x14ac:dyDescent="0.3">
      <c r="M5721" s="34">
        <v>5715.5</v>
      </c>
      <c r="N5721" s="34">
        <v>12.8</v>
      </c>
      <c r="O5721" s="32">
        <f t="shared" si="534"/>
        <v>55.040000000000006</v>
      </c>
      <c r="P5721" s="37">
        <f t="shared" si="539"/>
        <v>66.048000000000002</v>
      </c>
      <c r="Q5721" s="32">
        <f t="shared" si="535"/>
        <v>-4.0000000000006253E-2</v>
      </c>
      <c r="R5721" s="32">
        <f t="shared" si="536"/>
        <v>-11.048000000000002</v>
      </c>
      <c r="S5721" s="26">
        <f t="shared" si="537"/>
        <v>0</v>
      </c>
      <c r="T5721" s="26">
        <f t="shared" si="538"/>
        <v>0</v>
      </c>
    </row>
    <row r="5722" spans="13:20" ht="15" x14ac:dyDescent="0.3">
      <c r="M5722" s="34">
        <v>5716.5</v>
      </c>
      <c r="N5722" s="34">
        <v>12.2</v>
      </c>
      <c r="O5722" s="32">
        <f t="shared" si="534"/>
        <v>53.96</v>
      </c>
      <c r="P5722" s="37">
        <f t="shared" si="539"/>
        <v>64.751999999999995</v>
      </c>
      <c r="Q5722" s="32">
        <f t="shared" si="535"/>
        <v>1.0399999999999991</v>
      </c>
      <c r="R5722" s="32">
        <f t="shared" si="536"/>
        <v>-9.7519999999999953</v>
      </c>
      <c r="S5722" s="26">
        <f t="shared" si="537"/>
        <v>1</v>
      </c>
      <c r="T5722" s="26">
        <f t="shared" si="538"/>
        <v>0</v>
      </c>
    </row>
    <row r="5723" spans="13:20" ht="15" x14ac:dyDescent="0.3">
      <c r="M5723" s="34">
        <v>5717.5</v>
      </c>
      <c r="N5723" s="34">
        <v>13.3</v>
      </c>
      <c r="O5723" s="32">
        <f t="shared" si="534"/>
        <v>55.94</v>
      </c>
      <c r="P5723" s="37">
        <f t="shared" si="539"/>
        <v>67.128</v>
      </c>
      <c r="Q5723" s="32">
        <f t="shared" si="535"/>
        <v>-0.93999999999999773</v>
      </c>
      <c r="R5723" s="32">
        <f t="shared" si="536"/>
        <v>-12.128</v>
      </c>
      <c r="S5723" s="26">
        <f t="shared" si="537"/>
        <v>0</v>
      </c>
      <c r="T5723" s="26">
        <f t="shared" si="538"/>
        <v>0</v>
      </c>
    </row>
    <row r="5724" spans="13:20" ht="15" x14ac:dyDescent="0.3">
      <c r="M5724" s="34">
        <v>5718.5</v>
      </c>
      <c r="N5724" s="34">
        <v>15</v>
      </c>
      <c r="O5724" s="32">
        <f t="shared" si="534"/>
        <v>59</v>
      </c>
      <c r="P5724" s="37">
        <f t="shared" si="539"/>
        <v>70.8</v>
      </c>
      <c r="Q5724" s="32">
        <f t="shared" si="535"/>
        <v>-4</v>
      </c>
      <c r="R5724" s="32">
        <f t="shared" si="536"/>
        <v>-15.799999999999997</v>
      </c>
      <c r="S5724" s="26">
        <f t="shared" si="537"/>
        <v>0</v>
      </c>
      <c r="T5724" s="26">
        <f t="shared" si="538"/>
        <v>0</v>
      </c>
    </row>
    <row r="5725" spans="13:20" ht="15" x14ac:dyDescent="0.3">
      <c r="M5725" s="34">
        <v>5719.5</v>
      </c>
      <c r="N5725" s="34">
        <v>17.8</v>
      </c>
      <c r="O5725" s="32">
        <f t="shared" si="534"/>
        <v>64.039999999999992</v>
      </c>
      <c r="P5725" s="37">
        <f t="shared" si="539"/>
        <v>76.847999999999985</v>
      </c>
      <c r="Q5725" s="32">
        <f t="shared" si="535"/>
        <v>-9.039999999999992</v>
      </c>
      <c r="R5725" s="32">
        <f t="shared" si="536"/>
        <v>-21.847999999999985</v>
      </c>
      <c r="S5725" s="26">
        <f t="shared" si="537"/>
        <v>0</v>
      </c>
      <c r="T5725" s="26">
        <f t="shared" si="538"/>
        <v>0</v>
      </c>
    </row>
    <row r="5726" spans="13:20" ht="15" x14ac:dyDescent="0.3">
      <c r="M5726" s="34">
        <v>5720.5</v>
      </c>
      <c r="N5726" s="34">
        <v>18.899999999999999</v>
      </c>
      <c r="O5726" s="32">
        <f t="shared" si="534"/>
        <v>66.02</v>
      </c>
      <c r="P5726" s="37">
        <f t="shared" si="539"/>
        <v>79.22399999999999</v>
      </c>
      <c r="Q5726" s="32">
        <f t="shared" si="535"/>
        <v>-11.019999999999996</v>
      </c>
      <c r="R5726" s="32">
        <f t="shared" si="536"/>
        <v>-24.22399999999999</v>
      </c>
      <c r="S5726" s="26">
        <f t="shared" si="537"/>
        <v>0</v>
      </c>
      <c r="T5726" s="26">
        <f t="shared" si="538"/>
        <v>0</v>
      </c>
    </row>
    <row r="5727" spans="13:20" ht="15" x14ac:dyDescent="0.3">
      <c r="M5727" s="34">
        <v>5721.5</v>
      </c>
      <c r="N5727" s="34">
        <v>20</v>
      </c>
      <c r="O5727" s="32">
        <f t="shared" si="534"/>
        <v>68</v>
      </c>
      <c r="P5727" s="37">
        <f t="shared" si="539"/>
        <v>81.599999999999994</v>
      </c>
      <c r="Q5727" s="32">
        <f t="shared" si="535"/>
        <v>-13</v>
      </c>
      <c r="R5727" s="32">
        <f t="shared" si="536"/>
        <v>-26.599999999999994</v>
      </c>
      <c r="S5727" s="26">
        <f t="shared" si="537"/>
        <v>0</v>
      </c>
      <c r="T5727" s="26">
        <f t="shared" si="538"/>
        <v>0</v>
      </c>
    </row>
    <row r="5728" spans="13:20" ht="15" x14ac:dyDescent="0.3">
      <c r="M5728" s="34">
        <v>5722.5</v>
      </c>
      <c r="N5728" s="34">
        <v>21.1</v>
      </c>
      <c r="O5728" s="32">
        <f t="shared" si="534"/>
        <v>69.98</v>
      </c>
      <c r="P5728" s="37">
        <f t="shared" si="539"/>
        <v>83.975999999999999</v>
      </c>
      <c r="Q5728" s="32">
        <f t="shared" si="535"/>
        <v>-14.980000000000004</v>
      </c>
      <c r="R5728" s="32">
        <f t="shared" si="536"/>
        <v>-28.975999999999999</v>
      </c>
      <c r="S5728" s="26">
        <f t="shared" si="537"/>
        <v>0</v>
      </c>
      <c r="T5728" s="26">
        <f t="shared" si="538"/>
        <v>0</v>
      </c>
    </row>
    <row r="5729" spans="13:20" ht="15" x14ac:dyDescent="0.3">
      <c r="M5729" s="34">
        <v>5723.5</v>
      </c>
      <c r="N5729" s="34">
        <v>20.6</v>
      </c>
      <c r="O5729" s="32">
        <f t="shared" si="534"/>
        <v>69.080000000000013</v>
      </c>
      <c r="P5729" s="37">
        <f t="shared" si="539"/>
        <v>82.896000000000015</v>
      </c>
      <c r="Q5729" s="32">
        <f t="shared" si="535"/>
        <v>-14.080000000000013</v>
      </c>
      <c r="R5729" s="32">
        <f t="shared" si="536"/>
        <v>-27.896000000000015</v>
      </c>
      <c r="S5729" s="26">
        <f t="shared" si="537"/>
        <v>0</v>
      </c>
      <c r="T5729" s="26">
        <f t="shared" si="538"/>
        <v>0</v>
      </c>
    </row>
    <row r="5730" spans="13:20" ht="15" x14ac:dyDescent="0.3">
      <c r="M5730" s="34">
        <v>5724.5</v>
      </c>
      <c r="N5730" s="34">
        <v>20</v>
      </c>
      <c r="O5730" s="32">
        <f t="shared" si="534"/>
        <v>68</v>
      </c>
      <c r="P5730" s="37">
        <f t="shared" si="539"/>
        <v>81.599999999999994</v>
      </c>
      <c r="Q5730" s="32">
        <f t="shared" si="535"/>
        <v>-13</v>
      </c>
      <c r="R5730" s="32">
        <f t="shared" si="536"/>
        <v>-26.599999999999994</v>
      </c>
      <c r="S5730" s="26">
        <f t="shared" si="537"/>
        <v>0</v>
      </c>
      <c r="T5730" s="26">
        <f t="shared" si="538"/>
        <v>0</v>
      </c>
    </row>
    <row r="5731" spans="13:20" ht="15" x14ac:dyDescent="0.3">
      <c r="M5731" s="34">
        <v>5725.5</v>
      </c>
      <c r="N5731" s="34">
        <v>20.6</v>
      </c>
      <c r="O5731" s="32">
        <f t="shared" si="534"/>
        <v>69.080000000000013</v>
      </c>
      <c r="P5731" s="37">
        <f t="shared" si="539"/>
        <v>82.896000000000015</v>
      </c>
      <c r="Q5731" s="32">
        <f t="shared" si="535"/>
        <v>-14.080000000000013</v>
      </c>
      <c r="R5731" s="32">
        <f t="shared" si="536"/>
        <v>-27.896000000000015</v>
      </c>
      <c r="S5731" s="26">
        <f t="shared" si="537"/>
        <v>0</v>
      </c>
      <c r="T5731" s="26">
        <f t="shared" si="538"/>
        <v>0</v>
      </c>
    </row>
    <row r="5732" spans="13:20" ht="15" x14ac:dyDescent="0.3">
      <c r="M5732" s="34">
        <v>5726.5</v>
      </c>
      <c r="N5732" s="34">
        <v>20.6</v>
      </c>
      <c r="O5732" s="32">
        <f t="shared" si="534"/>
        <v>69.080000000000013</v>
      </c>
      <c r="P5732" s="37">
        <f t="shared" si="539"/>
        <v>82.896000000000015</v>
      </c>
      <c r="Q5732" s="32">
        <f t="shared" si="535"/>
        <v>-14.080000000000013</v>
      </c>
      <c r="R5732" s="32">
        <f t="shared" si="536"/>
        <v>-27.896000000000015</v>
      </c>
      <c r="S5732" s="26">
        <f t="shared" si="537"/>
        <v>0</v>
      </c>
      <c r="T5732" s="26">
        <f t="shared" si="538"/>
        <v>0</v>
      </c>
    </row>
    <row r="5733" spans="13:20" ht="15" x14ac:dyDescent="0.3">
      <c r="M5733" s="34">
        <v>5727.5</v>
      </c>
      <c r="N5733" s="34">
        <v>20</v>
      </c>
      <c r="O5733" s="32">
        <f t="shared" si="534"/>
        <v>68</v>
      </c>
      <c r="P5733" s="37">
        <f t="shared" si="539"/>
        <v>81.599999999999994</v>
      </c>
      <c r="Q5733" s="32">
        <f t="shared" si="535"/>
        <v>-13</v>
      </c>
      <c r="R5733" s="32">
        <f t="shared" si="536"/>
        <v>-26.599999999999994</v>
      </c>
      <c r="S5733" s="26">
        <f t="shared" si="537"/>
        <v>0</v>
      </c>
      <c r="T5733" s="26">
        <f t="shared" si="538"/>
        <v>0</v>
      </c>
    </row>
    <row r="5734" spans="13:20" ht="15" x14ac:dyDescent="0.3">
      <c r="M5734" s="34">
        <v>5728.5</v>
      </c>
      <c r="N5734" s="34">
        <v>19.399999999999999</v>
      </c>
      <c r="O5734" s="32">
        <f t="shared" si="534"/>
        <v>66.92</v>
      </c>
      <c r="P5734" s="37">
        <f t="shared" si="539"/>
        <v>80.304000000000002</v>
      </c>
      <c r="Q5734" s="32">
        <f t="shared" si="535"/>
        <v>-11.920000000000002</v>
      </c>
      <c r="R5734" s="32">
        <f t="shared" si="536"/>
        <v>-25.304000000000002</v>
      </c>
      <c r="S5734" s="26">
        <f t="shared" si="537"/>
        <v>0</v>
      </c>
      <c r="T5734" s="26">
        <f t="shared" si="538"/>
        <v>0</v>
      </c>
    </row>
    <row r="5735" spans="13:20" ht="15" x14ac:dyDescent="0.3">
      <c r="M5735" s="34">
        <v>5729.5</v>
      </c>
      <c r="N5735" s="34">
        <v>18.3</v>
      </c>
      <c r="O5735" s="32">
        <f t="shared" si="534"/>
        <v>64.94</v>
      </c>
      <c r="P5735" s="37">
        <f t="shared" si="539"/>
        <v>77.927999999999997</v>
      </c>
      <c r="Q5735" s="32">
        <f t="shared" si="535"/>
        <v>-9.9399999999999977</v>
      </c>
      <c r="R5735" s="32">
        <f t="shared" si="536"/>
        <v>-22.927999999999997</v>
      </c>
      <c r="S5735" s="26">
        <f t="shared" si="537"/>
        <v>0</v>
      </c>
      <c r="T5735" s="26">
        <f t="shared" si="538"/>
        <v>0</v>
      </c>
    </row>
    <row r="5736" spans="13:20" ht="15" x14ac:dyDescent="0.3">
      <c r="M5736" s="34">
        <v>5730.5</v>
      </c>
      <c r="N5736" s="34">
        <v>17.2</v>
      </c>
      <c r="O5736" s="32">
        <f t="shared" si="534"/>
        <v>62.96</v>
      </c>
      <c r="P5736" s="37">
        <f t="shared" si="539"/>
        <v>75.551999999999992</v>
      </c>
      <c r="Q5736" s="32">
        <f t="shared" si="535"/>
        <v>-7.9600000000000009</v>
      </c>
      <c r="R5736" s="32">
        <f t="shared" si="536"/>
        <v>-20.551999999999992</v>
      </c>
      <c r="S5736" s="26">
        <f t="shared" si="537"/>
        <v>0</v>
      </c>
      <c r="T5736" s="26">
        <f t="shared" si="538"/>
        <v>0</v>
      </c>
    </row>
    <row r="5737" spans="13:20" ht="15" x14ac:dyDescent="0.3">
      <c r="M5737" s="34">
        <v>5731.5</v>
      </c>
      <c r="N5737" s="34">
        <v>17.2</v>
      </c>
      <c r="O5737" s="32">
        <f t="shared" si="534"/>
        <v>62.96</v>
      </c>
      <c r="P5737" s="37">
        <f t="shared" si="539"/>
        <v>75.551999999999992</v>
      </c>
      <c r="Q5737" s="32">
        <f t="shared" si="535"/>
        <v>-7.9600000000000009</v>
      </c>
      <c r="R5737" s="32">
        <f t="shared" si="536"/>
        <v>-20.551999999999992</v>
      </c>
      <c r="S5737" s="26">
        <f t="shared" si="537"/>
        <v>0</v>
      </c>
      <c r="T5737" s="26">
        <f t="shared" si="538"/>
        <v>0</v>
      </c>
    </row>
    <row r="5738" spans="13:20" ht="15" x14ac:dyDescent="0.3">
      <c r="M5738" s="34">
        <v>5732.5</v>
      </c>
      <c r="N5738" s="34">
        <v>17.8</v>
      </c>
      <c r="O5738" s="32">
        <f t="shared" si="534"/>
        <v>64.039999999999992</v>
      </c>
      <c r="P5738" s="37">
        <f t="shared" si="539"/>
        <v>76.847999999999985</v>
      </c>
      <c r="Q5738" s="32">
        <f t="shared" si="535"/>
        <v>-9.039999999999992</v>
      </c>
      <c r="R5738" s="32">
        <f t="shared" si="536"/>
        <v>-21.847999999999985</v>
      </c>
      <c r="S5738" s="26">
        <f t="shared" si="537"/>
        <v>0</v>
      </c>
      <c r="T5738" s="26">
        <f t="shared" si="538"/>
        <v>0</v>
      </c>
    </row>
    <row r="5739" spans="13:20" ht="15" x14ac:dyDescent="0.3">
      <c r="M5739" s="34">
        <v>5733.5</v>
      </c>
      <c r="N5739" s="34">
        <v>17.2</v>
      </c>
      <c r="O5739" s="32">
        <f t="shared" si="534"/>
        <v>62.96</v>
      </c>
      <c r="P5739" s="37">
        <f t="shared" si="539"/>
        <v>75.551999999999992</v>
      </c>
      <c r="Q5739" s="32">
        <f t="shared" si="535"/>
        <v>-7.9600000000000009</v>
      </c>
      <c r="R5739" s="32">
        <f t="shared" si="536"/>
        <v>-20.551999999999992</v>
      </c>
      <c r="S5739" s="26">
        <f t="shared" si="537"/>
        <v>0</v>
      </c>
      <c r="T5739" s="26">
        <f t="shared" si="538"/>
        <v>0</v>
      </c>
    </row>
    <row r="5740" spans="13:20" ht="15" x14ac:dyDescent="0.3">
      <c r="M5740" s="34">
        <v>5734.5</v>
      </c>
      <c r="N5740" s="34">
        <v>17.2</v>
      </c>
      <c r="O5740" s="32">
        <f t="shared" si="534"/>
        <v>62.96</v>
      </c>
      <c r="P5740" s="37">
        <f t="shared" si="539"/>
        <v>75.551999999999992</v>
      </c>
      <c r="Q5740" s="32">
        <f t="shared" si="535"/>
        <v>-7.9600000000000009</v>
      </c>
      <c r="R5740" s="32">
        <f t="shared" si="536"/>
        <v>-20.551999999999992</v>
      </c>
      <c r="S5740" s="26">
        <f t="shared" si="537"/>
        <v>0</v>
      </c>
      <c r="T5740" s="26">
        <f t="shared" si="538"/>
        <v>0</v>
      </c>
    </row>
    <row r="5741" spans="13:20" ht="15" x14ac:dyDescent="0.3">
      <c r="M5741" s="34">
        <v>5735.5</v>
      </c>
      <c r="N5741" s="34">
        <v>17.2</v>
      </c>
      <c r="O5741" s="32">
        <f t="shared" si="534"/>
        <v>62.96</v>
      </c>
      <c r="P5741" s="37">
        <f t="shared" si="539"/>
        <v>75.551999999999992</v>
      </c>
      <c r="Q5741" s="32">
        <f t="shared" si="535"/>
        <v>-7.9600000000000009</v>
      </c>
      <c r="R5741" s="32">
        <f t="shared" si="536"/>
        <v>-20.551999999999992</v>
      </c>
      <c r="S5741" s="26">
        <f t="shared" si="537"/>
        <v>0</v>
      </c>
      <c r="T5741" s="26">
        <f t="shared" si="538"/>
        <v>0</v>
      </c>
    </row>
    <row r="5742" spans="13:20" ht="15" x14ac:dyDescent="0.3">
      <c r="M5742" s="34">
        <v>5736.5</v>
      </c>
      <c r="N5742" s="34">
        <v>17.2</v>
      </c>
      <c r="O5742" s="32">
        <f t="shared" si="534"/>
        <v>62.96</v>
      </c>
      <c r="P5742" s="37">
        <f t="shared" si="539"/>
        <v>75.551999999999992</v>
      </c>
      <c r="Q5742" s="32">
        <f t="shared" si="535"/>
        <v>-7.9600000000000009</v>
      </c>
      <c r="R5742" s="32">
        <f t="shared" si="536"/>
        <v>-20.551999999999992</v>
      </c>
      <c r="S5742" s="26">
        <f t="shared" si="537"/>
        <v>0</v>
      </c>
      <c r="T5742" s="26">
        <f t="shared" si="538"/>
        <v>0</v>
      </c>
    </row>
    <row r="5743" spans="13:20" ht="15" x14ac:dyDescent="0.3">
      <c r="M5743" s="34">
        <v>5737.5</v>
      </c>
      <c r="N5743" s="34">
        <v>16.7</v>
      </c>
      <c r="O5743" s="32">
        <f t="shared" si="534"/>
        <v>62.06</v>
      </c>
      <c r="P5743" s="37">
        <f t="shared" si="539"/>
        <v>74.471999999999994</v>
      </c>
      <c r="Q5743" s="32">
        <f t="shared" si="535"/>
        <v>-7.0600000000000023</v>
      </c>
      <c r="R5743" s="32">
        <f t="shared" si="536"/>
        <v>-19.471999999999994</v>
      </c>
      <c r="S5743" s="26">
        <f t="shared" si="537"/>
        <v>0</v>
      </c>
      <c r="T5743" s="26">
        <f t="shared" si="538"/>
        <v>0</v>
      </c>
    </row>
    <row r="5744" spans="13:20" ht="15" x14ac:dyDescent="0.3">
      <c r="M5744" s="34">
        <v>5738.5</v>
      </c>
      <c r="N5744" s="34">
        <v>16.7</v>
      </c>
      <c r="O5744" s="32">
        <f t="shared" si="534"/>
        <v>62.06</v>
      </c>
      <c r="P5744" s="37">
        <f t="shared" si="539"/>
        <v>74.471999999999994</v>
      </c>
      <c r="Q5744" s="32">
        <f t="shared" si="535"/>
        <v>-7.0600000000000023</v>
      </c>
      <c r="R5744" s="32">
        <f t="shared" si="536"/>
        <v>-19.471999999999994</v>
      </c>
      <c r="S5744" s="26">
        <f t="shared" si="537"/>
        <v>0</v>
      </c>
      <c r="T5744" s="26">
        <f t="shared" si="538"/>
        <v>0</v>
      </c>
    </row>
    <row r="5745" spans="13:20" ht="15" x14ac:dyDescent="0.3">
      <c r="M5745" s="34">
        <v>5739.5</v>
      </c>
      <c r="N5745" s="34">
        <v>16.100000000000001</v>
      </c>
      <c r="O5745" s="32">
        <f t="shared" si="534"/>
        <v>60.980000000000004</v>
      </c>
      <c r="P5745" s="37">
        <f t="shared" si="539"/>
        <v>73.176000000000002</v>
      </c>
      <c r="Q5745" s="32">
        <f t="shared" si="535"/>
        <v>-5.980000000000004</v>
      </c>
      <c r="R5745" s="32">
        <f t="shared" si="536"/>
        <v>-18.176000000000002</v>
      </c>
      <c r="S5745" s="26">
        <f t="shared" si="537"/>
        <v>0</v>
      </c>
      <c r="T5745" s="26">
        <f t="shared" si="538"/>
        <v>0</v>
      </c>
    </row>
    <row r="5746" spans="13:20" ht="15" x14ac:dyDescent="0.3">
      <c r="M5746" s="34">
        <v>5740.5</v>
      </c>
      <c r="N5746" s="34">
        <v>16.100000000000001</v>
      </c>
      <c r="O5746" s="32">
        <f t="shared" si="534"/>
        <v>60.980000000000004</v>
      </c>
      <c r="P5746" s="37">
        <f t="shared" si="539"/>
        <v>73.176000000000002</v>
      </c>
      <c r="Q5746" s="32">
        <f t="shared" si="535"/>
        <v>-5.980000000000004</v>
      </c>
      <c r="R5746" s="32">
        <f t="shared" si="536"/>
        <v>-18.176000000000002</v>
      </c>
      <c r="S5746" s="26">
        <f t="shared" si="537"/>
        <v>0</v>
      </c>
      <c r="T5746" s="26">
        <f t="shared" si="538"/>
        <v>0</v>
      </c>
    </row>
    <row r="5747" spans="13:20" ht="15" x14ac:dyDescent="0.3">
      <c r="M5747" s="34">
        <v>5741.5</v>
      </c>
      <c r="N5747" s="34">
        <v>15.6</v>
      </c>
      <c r="O5747" s="32">
        <f t="shared" si="534"/>
        <v>60.08</v>
      </c>
      <c r="P5747" s="37">
        <f t="shared" si="539"/>
        <v>72.095999999999989</v>
      </c>
      <c r="Q5747" s="32">
        <f t="shared" si="535"/>
        <v>-5.0799999999999983</v>
      </c>
      <c r="R5747" s="32">
        <f t="shared" si="536"/>
        <v>-17.095999999999989</v>
      </c>
      <c r="S5747" s="26">
        <f t="shared" si="537"/>
        <v>0</v>
      </c>
      <c r="T5747" s="26">
        <f t="shared" si="538"/>
        <v>0</v>
      </c>
    </row>
    <row r="5748" spans="13:20" ht="15" x14ac:dyDescent="0.3">
      <c r="M5748" s="34">
        <v>5742.5</v>
      </c>
      <c r="N5748" s="34">
        <v>17.2</v>
      </c>
      <c r="O5748" s="32">
        <f t="shared" si="534"/>
        <v>62.96</v>
      </c>
      <c r="P5748" s="37">
        <f t="shared" si="539"/>
        <v>75.551999999999992</v>
      </c>
      <c r="Q5748" s="32">
        <f t="shared" si="535"/>
        <v>-7.9600000000000009</v>
      </c>
      <c r="R5748" s="32">
        <f t="shared" si="536"/>
        <v>-20.551999999999992</v>
      </c>
      <c r="S5748" s="26">
        <f t="shared" si="537"/>
        <v>0</v>
      </c>
      <c r="T5748" s="26">
        <f t="shared" si="538"/>
        <v>0</v>
      </c>
    </row>
    <row r="5749" spans="13:20" ht="15" x14ac:dyDescent="0.3">
      <c r="M5749" s="34">
        <v>5743.5</v>
      </c>
      <c r="N5749" s="34">
        <v>18.899999999999999</v>
      </c>
      <c r="O5749" s="32">
        <f t="shared" si="534"/>
        <v>66.02</v>
      </c>
      <c r="P5749" s="37">
        <f t="shared" si="539"/>
        <v>79.22399999999999</v>
      </c>
      <c r="Q5749" s="32">
        <f t="shared" si="535"/>
        <v>-11.019999999999996</v>
      </c>
      <c r="R5749" s="32">
        <f t="shared" si="536"/>
        <v>-24.22399999999999</v>
      </c>
      <c r="S5749" s="26">
        <f t="shared" si="537"/>
        <v>0</v>
      </c>
      <c r="T5749" s="26">
        <f t="shared" si="538"/>
        <v>0</v>
      </c>
    </row>
    <row r="5750" spans="13:20" ht="15" x14ac:dyDescent="0.3">
      <c r="M5750" s="34">
        <v>5744.5</v>
      </c>
      <c r="N5750" s="34">
        <v>20</v>
      </c>
      <c r="O5750" s="32">
        <f t="shared" si="534"/>
        <v>68</v>
      </c>
      <c r="P5750" s="37">
        <f t="shared" si="539"/>
        <v>81.599999999999994</v>
      </c>
      <c r="Q5750" s="32">
        <f t="shared" si="535"/>
        <v>-13</v>
      </c>
      <c r="R5750" s="32">
        <f t="shared" si="536"/>
        <v>-26.599999999999994</v>
      </c>
      <c r="S5750" s="26">
        <f t="shared" si="537"/>
        <v>0</v>
      </c>
      <c r="T5750" s="26">
        <f t="shared" si="538"/>
        <v>0</v>
      </c>
    </row>
    <row r="5751" spans="13:20" ht="15" x14ac:dyDescent="0.3">
      <c r="M5751" s="34">
        <v>5745.5</v>
      </c>
      <c r="N5751" s="34">
        <v>21.7</v>
      </c>
      <c r="O5751" s="32">
        <f t="shared" si="534"/>
        <v>71.06</v>
      </c>
      <c r="P5751" s="37">
        <f t="shared" si="539"/>
        <v>85.272000000000006</v>
      </c>
      <c r="Q5751" s="32">
        <f t="shared" si="535"/>
        <v>-16.060000000000002</v>
      </c>
      <c r="R5751" s="32">
        <f t="shared" si="536"/>
        <v>-30.272000000000006</v>
      </c>
      <c r="S5751" s="26">
        <f t="shared" si="537"/>
        <v>0</v>
      </c>
      <c r="T5751" s="26">
        <f t="shared" si="538"/>
        <v>0</v>
      </c>
    </row>
    <row r="5752" spans="13:20" ht="15" x14ac:dyDescent="0.3">
      <c r="M5752" s="34">
        <v>5746.5</v>
      </c>
      <c r="N5752" s="34">
        <v>23.3</v>
      </c>
      <c r="O5752" s="32">
        <f t="shared" si="534"/>
        <v>73.94</v>
      </c>
      <c r="P5752" s="37">
        <f t="shared" si="539"/>
        <v>88.727999999999994</v>
      </c>
      <c r="Q5752" s="32">
        <f t="shared" si="535"/>
        <v>-18.939999999999998</v>
      </c>
      <c r="R5752" s="32">
        <f t="shared" si="536"/>
        <v>-33.727999999999994</v>
      </c>
      <c r="S5752" s="26">
        <f t="shared" si="537"/>
        <v>0</v>
      </c>
      <c r="T5752" s="26">
        <f t="shared" si="538"/>
        <v>0</v>
      </c>
    </row>
    <row r="5753" spans="13:20" ht="15" x14ac:dyDescent="0.3">
      <c r="M5753" s="34">
        <v>5747.5</v>
      </c>
      <c r="N5753" s="34">
        <v>23.3</v>
      </c>
      <c r="O5753" s="32">
        <f t="shared" si="534"/>
        <v>73.94</v>
      </c>
      <c r="P5753" s="37">
        <f t="shared" si="539"/>
        <v>88.727999999999994</v>
      </c>
      <c r="Q5753" s="32">
        <f t="shared" si="535"/>
        <v>-18.939999999999998</v>
      </c>
      <c r="R5753" s="32">
        <f t="shared" si="536"/>
        <v>-33.727999999999994</v>
      </c>
      <c r="S5753" s="26">
        <f t="shared" si="537"/>
        <v>0</v>
      </c>
      <c r="T5753" s="26">
        <f t="shared" si="538"/>
        <v>0</v>
      </c>
    </row>
    <row r="5754" spans="13:20" ht="15" x14ac:dyDescent="0.3">
      <c r="M5754" s="34">
        <v>5748.5</v>
      </c>
      <c r="N5754" s="34">
        <v>23.3</v>
      </c>
      <c r="O5754" s="32">
        <f t="shared" si="534"/>
        <v>73.94</v>
      </c>
      <c r="P5754" s="37">
        <f t="shared" si="539"/>
        <v>88.727999999999994</v>
      </c>
      <c r="Q5754" s="32">
        <f t="shared" si="535"/>
        <v>-18.939999999999998</v>
      </c>
      <c r="R5754" s="32">
        <f t="shared" si="536"/>
        <v>-33.727999999999994</v>
      </c>
      <c r="S5754" s="26">
        <f t="shared" si="537"/>
        <v>0</v>
      </c>
      <c r="T5754" s="26">
        <f t="shared" si="538"/>
        <v>0</v>
      </c>
    </row>
    <row r="5755" spans="13:20" ht="15" x14ac:dyDescent="0.3">
      <c r="M5755" s="34">
        <v>5749.5</v>
      </c>
      <c r="N5755" s="34">
        <v>21.7</v>
      </c>
      <c r="O5755" s="32">
        <f t="shared" si="534"/>
        <v>71.06</v>
      </c>
      <c r="P5755" s="37">
        <f t="shared" si="539"/>
        <v>85.272000000000006</v>
      </c>
      <c r="Q5755" s="32">
        <f t="shared" si="535"/>
        <v>-16.060000000000002</v>
      </c>
      <c r="R5755" s="32">
        <f t="shared" si="536"/>
        <v>-30.272000000000006</v>
      </c>
      <c r="S5755" s="26">
        <f t="shared" si="537"/>
        <v>0</v>
      </c>
      <c r="T5755" s="26">
        <f t="shared" si="538"/>
        <v>0</v>
      </c>
    </row>
    <row r="5756" spans="13:20" ht="15" x14ac:dyDescent="0.3">
      <c r="M5756" s="34">
        <v>5750.5</v>
      </c>
      <c r="N5756" s="34">
        <v>21.7</v>
      </c>
      <c r="O5756" s="32">
        <f t="shared" si="534"/>
        <v>71.06</v>
      </c>
      <c r="P5756" s="37">
        <f t="shared" si="539"/>
        <v>85.272000000000006</v>
      </c>
      <c r="Q5756" s="32">
        <f t="shared" si="535"/>
        <v>-16.060000000000002</v>
      </c>
      <c r="R5756" s="32">
        <f t="shared" si="536"/>
        <v>-30.272000000000006</v>
      </c>
      <c r="S5756" s="26">
        <f t="shared" si="537"/>
        <v>0</v>
      </c>
      <c r="T5756" s="26">
        <f t="shared" si="538"/>
        <v>0</v>
      </c>
    </row>
    <row r="5757" spans="13:20" ht="15" x14ac:dyDescent="0.3">
      <c r="M5757" s="34">
        <v>5751.5</v>
      </c>
      <c r="N5757" s="34">
        <v>23.9</v>
      </c>
      <c r="O5757" s="32">
        <f t="shared" si="534"/>
        <v>75.02</v>
      </c>
      <c r="P5757" s="37">
        <f t="shared" si="539"/>
        <v>90.023999999999987</v>
      </c>
      <c r="Q5757" s="32">
        <f t="shared" si="535"/>
        <v>-20.019999999999996</v>
      </c>
      <c r="R5757" s="32">
        <f t="shared" si="536"/>
        <v>-35.023999999999987</v>
      </c>
      <c r="S5757" s="26">
        <f t="shared" si="537"/>
        <v>0</v>
      </c>
      <c r="T5757" s="26">
        <f t="shared" si="538"/>
        <v>0</v>
      </c>
    </row>
    <row r="5758" spans="13:20" ht="15" x14ac:dyDescent="0.3">
      <c r="M5758" s="34">
        <v>5752.5</v>
      </c>
      <c r="N5758" s="34">
        <v>22.2</v>
      </c>
      <c r="O5758" s="32">
        <f t="shared" si="534"/>
        <v>71.960000000000008</v>
      </c>
      <c r="P5758" s="37">
        <f t="shared" si="539"/>
        <v>86.352000000000004</v>
      </c>
      <c r="Q5758" s="32">
        <f t="shared" si="535"/>
        <v>-16.960000000000008</v>
      </c>
      <c r="R5758" s="32">
        <f t="shared" si="536"/>
        <v>-31.352000000000004</v>
      </c>
      <c r="S5758" s="26">
        <f t="shared" si="537"/>
        <v>0</v>
      </c>
      <c r="T5758" s="26">
        <f t="shared" si="538"/>
        <v>0</v>
      </c>
    </row>
    <row r="5759" spans="13:20" ht="15" x14ac:dyDescent="0.3">
      <c r="M5759" s="34">
        <v>5753.5</v>
      </c>
      <c r="N5759" s="34">
        <v>21.1</v>
      </c>
      <c r="O5759" s="32">
        <f t="shared" si="534"/>
        <v>69.98</v>
      </c>
      <c r="P5759" s="37">
        <f t="shared" si="539"/>
        <v>83.975999999999999</v>
      </c>
      <c r="Q5759" s="32">
        <f t="shared" si="535"/>
        <v>-14.980000000000004</v>
      </c>
      <c r="R5759" s="32">
        <f t="shared" si="536"/>
        <v>-28.975999999999999</v>
      </c>
      <c r="S5759" s="26">
        <f t="shared" si="537"/>
        <v>0</v>
      </c>
      <c r="T5759" s="26">
        <f t="shared" si="538"/>
        <v>0</v>
      </c>
    </row>
    <row r="5760" spans="13:20" ht="15" x14ac:dyDescent="0.3">
      <c r="M5760" s="34">
        <v>5754.5</v>
      </c>
      <c r="N5760" s="34">
        <v>20</v>
      </c>
      <c r="O5760" s="32">
        <f t="shared" si="534"/>
        <v>68</v>
      </c>
      <c r="P5760" s="37">
        <f t="shared" si="539"/>
        <v>81.599999999999994</v>
      </c>
      <c r="Q5760" s="32">
        <f t="shared" si="535"/>
        <v>-13</v>
      </c>
      <c r="R5760" s="32">
        <f t="shared" si="536"/>
        <v>-26.599999999999994</v>
      </c>
      <c r="S5760" s="26">
        <f t="shared" si="537"/>
        <v>0</v>
      </c>
      <c r="T5760" s="26">
        <f t="shared" si="538"/>
        <v>0</v>
      </c>
    </row>
    <row r="5761" spans="13:20" ht="15" x14ac:dyDescent="0.3">
      <c r="M5761" s="34">
        <v>5755.5</v>
      </c>
      <c r="N5761" s="34">
        <v>18.899999999999999</v>
      </c>
      <c r="O5761" s="32">
        <f t="shared" si="534"/>
        <v>66.02</v>
      </c>
      <c r="P5761" s="37">
        <f t="shared" si="539"/>
        <v>79.22399999999999</v>
      </c>
      <c r="Q5761" s="32">
        <f t="shared" si="535"/>
        <v>-11.019999999999996</v>
      </c>
      <c r="R5761" s="32">
        <f t="shared" si="536"/>
        <v>-24.22399999999999</v>
      </c>
      <c r="S5761" s="26">
        <f t="shared" si="537"/>
        <v>0</v>
      </c>
      <c r="T5761" s="26">
        <f t="shared" si="538"/>
        <v>0</v>
      </c>
    </row>
    <row r="5762" spans="13:20" ht="15" x14ac:dyDescent="0.3">
      <c r="M5762" s="34">
        <v>5756.5</v>
      </c>
      <c r="N5762" s="34">
        <v>18.3</v>
      </c>
      <c r="O5762" s="32">
        <f t="shared" si="534"/>
        <v>64.94</v>
      </c>
      <c r="P5762" s="37">
        <f t="shared" si="539"/>
        <v>77.927999999999997</v>
      </c>
      <c r="Q5762" s="32">
        <f t="shared" si="535"/>
        <v>-9.9399999999999977</v>
      </c>
      <c r="R5762" s="32">
        <f t="shared" si="536"/>
        <v>-22.927999999999997</v>
      </c>
      <c r="S5762" s="26">
        <f t="shared" si="537"/>
        <v>0</v>
      </c>
      <c r="T5762" s="26">
        <f t="shared" si="538"/>
        <v>0</v>
      </c>
    </row>
    <row r="5763" spans="13:20" ht="15" x14ac:dyDescent="0.3">
      <c r="M5763" s="34">
        <v>5757.5</v>
      </c>
      <c r="N5763" s="34">
        <v>17.8</v>
      </c>
      <c r="O5763" s="32">
        <f t="shared" si="534"/>
        <v>64.039999999999992</v>
      </c>
      <c r="P5763" s="37">
        <f t="shared" si="539"/>
        <v>76.847999999999985</v>
      </c>
      <c r="Q5763" s="32">
        <f t="shared" si="535"/>
        <v>-9.039999999999992</v>
      </c>
      <c r="R5763" s="32">
        <f t="shared" si="536"/>
        <v>-21.847999999999985</v>
      </c>
      <c r="S5763" s="26">
        <f t="shared" si="537"/>
        <v>0</v>
      </c>
      <c r="T5763" s="26">
        <f t="shared" si="538"/>
        <v>0</v>
      </c>
    </row>
    <row r="5764" spans="13:20" ht="15" x14ac:dyDescent="0.3">
      <c r="M5764" s="34">
        <v>5758.5</v>
      </c>
      <c r="N5764" s="34">
        <v>17.2</v>
      </c>
      <c r="O5764" s="32">
        <f t="shared" si="534"/>
        <v>62.96</v>
      </c>
      <c r="P5764" s="37">
        <f t="shared" si="539"/>
        <v>75.551999999999992</v>
      </c>
      <c r="Q5764" s="32">
        <f t="shared" si="535"/>
        <v>-7.9600000000000009</v>
      </c>
      <c r="R5764" s="32">
        <f t="shared" si="536"/>
        <v>-20.551999999999992</v>
      </c>
      <c r="S5764" s="26">
        <f t="shared" si="537"/>
        <v>0</v>
      </c>
      <c r="T5764" s="26">
        <f t="shared" si="538"/>
        <v>0</v>
      </c>
    </row>
    <row r="5765" spans="13:20" ht="15" x14ac:dyDescent="0.3">
      <c r="M5765" s="34">
        <v>5759.5</v>
      </c>
      <c r="N5765" s="34">
        <v>17.2</v>
      </c>
      <c r="O5765" s="32">
        <f t="shared" si="534"/>
        <v>62.96</v>
      </c>
      <c r="P5765" s="37">
        <f t="shared" si="539"/>
        <v>75.551999999999992</v>
      </c>
      <c r="Q5765" s="32">
        <f t="shared" si="535"/>
        <v>-7.9600000000000009</v>
      </c>
      <c r="R5765" s="32">
        <f t="shared" si="536"/>
        <v>-20.551999999999992</v>
      </c>
      <c r="S5765" s="26">
        <f t="shared" si="537"/>
        <v>0</v>
      </c>
      <c r="T5765" s="26">
        <f t="shared" si="538"/>
        <v>0</v>
      </c>
    </row>
    <row r="5766" spans="13:20" ht="15" x14ac:dyDescent="0.3">
      <c r="M5766" s="34">
        <v>5760.5</v>
      </c>
      <c r="N5766" s="34">
        <v>16.7</v>
      </c>
      <c r="O5766" s="32">
        <f t="shared" ref="O5766:O5829" si="540">CONVERT(N5766,"C","F")</f>
        <v>62.06</v>
      </c>
      <c r="P5766" s="37">
        <f t="shared" si="539"/>
        <v>74.471999999999994</v>
      </c>
      <c r="Q5766" s="32">
        <f t="shared" ref="Q5766:Q5829" si="541">$L$3-O5766</f>
        <v>-7.0600000000000023</v>
      </c>
      <c r="R5766" s="32">
        <f t="shared" ref="R5766:R5829" si="542">$L$3-P5766</f>
        <v>-19.471999999999994</v>
      </c>
      <c r="S5766" s="26">
        <f t="shared" ref="S5766:S5829" si="543">IF(O5766&lt;=$L$3, 1, 0)</f>
        <v>0</v>
      </c>
      <c r="T5766" s="26">
        <f t="shared" ref="T5766:T5829" si="544">IF(P5766&lt;=$L$3, 1, 0)</f>
        <v>0</v>
      </c>
    </row>
    <row r="5767" spans="13:20" ht="15" x14ac:dyDescent="0.3">
      <c r="M5767" s="34">
        <v>5761.5</v>
      </c>
      <c r="N5767" s="34">
        <v>16.100000000000001</v>
      </c>
      <c r="O5767" s="32">
        <f t="shared" si="540"/>
        <v>60.980000000000004</v>
      </c>
      <c r="P5767" s="37">
        <f t="shared" ref="P5767:P5830" si="545">O5767*1.2</f>
        <v>73.176000000000002</v>
      </c>
      <c r="Q5767" s="32">
        <f t="shared" si="541"/>
        <v>-5.980000000000004</v>
      </c>
      <c r="R5767" s="32">
        <f t="shared" si="542"/>
        <v>-18.176000000000002</v>
      </c>
      <c r="S5767" s="26">
        <f t="shared" si="543"/>
        <v>0</v>
      </c>
      <c r="T5767" s="26">
        <f t="shared" si="544"/>
        <v>0</v>
      </c>
    </row>
    <row r="5768" spans="13:20" ht="15" x14ac:dyDescent="0.3">
      <c r="M5768" s="34">
        <v>5762.5</v>
      </c>
      <c r="N5768" s="34">
        <v>16.100000000000001</v>
      </c>
      <c r="O5768" s="32">
        <f t="shared" si="540"/>
        <v>60.980000000000004</v>
      </c>
      <c r="P5768" s="37">
        <f t="shared" si="545"/>
        <v>73.176000000000002</v>
      </c>
      <c r="Q5768" s="32">
        <f t="shared" si="541"/>
        <v>-5.980000000000004</v>
      </c>
      <c r="R5768" s="32">
        <f t="shared" si="542"/>
        <v>-18.176000000000002</v>
      </c>
      <c r="S5768" s="26">
        <f t="shared" si="543"/>
        <v>0</v>
      </c>
      <c r="T5768" s="26">
        <f t="shared" si="544"/>
        <v>0</v>
      </c>
    </row>
    <row r="5769" spans="13:20" ht="15" x14ac:dyDescent="0.3">
      <c r="M5769" s="34">
        <v>5763.5</v>
      </c>
      <c r="N5769" s="34">
        <v>16.7</v>
      </c>
      <c r="O5769" s="32">
        <f t="shared" si="540"/>
        <v>62.06</v>
      </c>
      <c r="P5769" s="37">
        <f t="shared" si="545"/>
        <v>74.471999999999994</v>
      </c>
      <c r="Q5769" s="32">
        <f t="shared" si="541"/>
        <v>-7.0600000000000023</v>
      </c>
      <c r="R5769" s="32">
        <f t="shared" si="542"/>
        <v>-19.471999999999994</v>
      </c>
      <c r="S5769" s="26">
        <f t="shared" si="543"/>
        <v>0</v>
      </c>
      <c r="T5769" s="26">
        <f t="shared" si="544"/>
        <v>0</v>
      </c>
    </row>
    <row r="5770" spans="13:20" ht="15" x14ac:dyDescent="0.3">
      <c r="M5770" s="34">
        <v>5764.5</v>
      </c>
      <c r="N5770" s="34">
        <v>16.100000000000001</v>
      </c>
      <c r="O5770" s="32">
        <f t="shared" si="540"/>
        <v>60.980000000000004</v>
      </c>
      <c r="P5770" s="37">
        <f t="shared" si="545"/>
        <v>73.176000000000002</v>
      </c>
      <c r="Q5770" s="32">
        <f t="shared" si="541"/>
        <v>-5.980000000000004</v>
      </c>
      <c r="R5770" s="32">
        <f t="shared" si="542"/>
        <v>-18.176000000000002</v>
      </c>
      <c r="S5770" s="26">
        <f t="shared" si="543"/>
        <v>0</v>
      </c>
      <c r="T5770" s="26">
        <f t="shared" si="544"/>
        <v>0</v>
      </c>
    </row>
    <row r="5771" spans="13:20" ht="15" x14ac:dyDescent="0.3">
      <c r="M5771" s="34">
        <v>5765.5</v>
      </c>
      <c r="N5771" s="34">
        <v>16.100000000000001</v>
      </c>
      <c r="O5771" s="32">
        <f t="shared" si="540"/>
        <v>60.980000000000004</v>
      </c>
      <c r="P5771" s="37">
        <f t="shared" si="545"/>
        <v>73.176000000000002</v>
      </c>
      <c r="Q5771" s="32">
        <f t="shared" si="541"/>
        <v>-5.980000000000004</v>
      </c>
      <c r="R5771" s="32">
        <f t="shared" si="542"/>
        <v>-18.176000000000002</v>
      </c>
      <c r="S5771" s="26">
        <f t="shared" si="543"/>
        <v>0</v>
      </c>
      <c r="T5771" s="26">
        <f t="shared" si="544"/>
        <v>0</v>
      </c>
    </row>
    <row r="5772" spans="13:20" ht="15" x14ac:dyDescent="0.3">
      <c r="M5772" s="34">
        <v>5766.5</v>
      </c>
      <c r="N5772" s="34">
        <v>17.2</v>
      </c>
      <c r="O5772" s="32">
        <f t="shared" si="540"/>
        <v>62.96</v>
      </c>
      <c r="P5772" s="37">
        <f t="shared" si="545"/>
        <v>75.551999999999992</v>
      </c>
      <c r="Q5772" s="32">
        <f t="shared" si="541"/>
        <v>-7.9600000000000009</v>
      </c>
      <c r="R5772" s="32">
        <f t="shared" si="542"/>
        <v>-20.551999999999992</v>
      </c>
      <c r="S5772" s="26">
        <f t="shared" si="543"/>
        <v>0</v>
      </c>
      <c r="T5772" s="26">
        <f t="shared" si="544"/>
        <v>0</v>
      </c>
    </row>
    <row r="5773" spans="13:20" ht="15" x14ac:dyDescent="0.3">
      <c r="M5773" s="34">
        <v>5767.5</v>
      </c>
      <c r="N5773" s="34">
        <v>17.8</v>
      </c>
      <c r="O5773" s="32">
        <f t="shared" si="540"/>
        <v>64.039999999999992</v>
      </c>
      <c r="P5773" s="37">
        <f t="shared" si="545"/>
        <v>76.847999999999985</v>
      </c>
      <c r="Q5773" s="32">
        <f t="shared" si="541"/>
        <v>-9.039999999999992</v>
      </c>
      <c r="R5773" s="32">
        <f t="shared" si="542"/>
        <v>-21.847999999999985</v>
      </c>
      <c r="S5773" s="26">
        <f t="shared" si="543"/>
        <v>0</v>
      </c>
      <c r="T5773" s="26">
        <f t="shared" si="544"/>
        <v>0</v>
      </c>
    </row>
    <row r="5774" spans="13:20" ht="15" x14ac:dyDescent="0.3">
      <c r="M5774" s="34">
        <v>5768.5</v>
      </c>
      <c r="N5774" s="34">
        <v>19.399999999999999</v>
      </c>
      <c r="O5774" s="32">
        <f t="shared" si="540"/>
        <v>66.92</v>
      </c>
      <c r="P5774" s="37">
        <f t="shared" si="545"/>
        <v>80.304000000000002</v>
      </c>
      <c r="Q5774" s="32">
        <f t="shared" si="541"/>
        <v>-11.920000000000002</v>
      </c>
      <c r="R5774" s="32">
        <f t="shared" si="542"/>
        <v>-25.304000000000002</v>
      </c>
      <c r="S5774" s="26">
        <f t="shared" si="543"/>
        <v>0</v>
      </c>
      <c r="T5774" s="26">
        <f t="shared" si="544"/>
        <v>0</v>
      </c>
    </row>
    <row r="5775" spans="13:20" ht="15" x14ac:dyDescent="0.3">
      <c r="M5775" s="34">
        <v>5769.5</v>
      </c>
      <c r="N5775" s="34">
        <v>20</v>
      </c>
      <c r="O5775" s="32">
        <f t="shared" si="540"/>
        <v>68</v>
      </c>
      <c r="P5775" s="37">
        <f t="shared" si="545"/>
        <v>81.599999999999994</v>
      </c>
      <c r="Q5775" s="32">
        <f t="shared" si="541"/>
        <v>-13</v>
      </c>
      <c r="R5775" s="32">
        <f t="shared" si="542"/>
        <v>-26.599999999999994</v>
      </c>
      <c r="S5775" s="26">
        <f t="shared" si="543"/>
        <v>0</v>
      </c>
      <c r="T5775" s="26">
        <f t="shared" si="544"/>
        <v>0</v>
      </c>
    </row>
    <row r="5776" spans="13:20" ht="15" x14ac:dyDescent="0.3">
      <c r="M5776" s="34">
        <v>5770.5</v>
      </c>
      <c r="N5776" s="34">
        <v>19.399999999999999</v>
      </c>
      <c r="O5776" s="32">
        <f t="shared" si="540"/>
        <v>66.92</v>
      </c>
      <c r="P5776" s="37">
        <f t="shared" si="545"/>
        <v>80.304000000000002</v>
      </c>
      <c r="Q5776" s="32">
        <f t="shared" si="541"/>
        <v>-11.920000000000002</v>
      </c>
      <c r="R5776" s="32">
        <f t="shared" si="542"/>
        <v>-25.304000000000002</v>
      </c>
      <c r="S5776" s="26">
        <f t="shared" si="543"/>
        <v>0</v>
      </c>
      <c r="T5776" s="26">
        <f t="shared" si="544"/>
        <v>0</v>
      </c>
    </row>
    <row r="5777" spans="13:20" ht="15" x14ac:dyDescent="0.3">
      <c r="M5777" s="34">
        <v>5771.5</v>
      </c>
      <c r="N5777" s="34">
        <v>21.1</v>
      </c>
      <c r="O5777" s="32">
        <f t="shared" si="540"/>
        <v>69.98</v>
      </c>
      <c r="P5777" s="37">
        <f t="shared" si="545"/>
        <v>83.975999999999999</v>
      </c>
      <c r="Q5777" s="32">
        <f t="shared" si="541"/>
        <v>-14.980000000000004</v>
      </c>
      <c r="R5777" s="32">
        <f t="shared" si="542"/>
        <v>-28.975999999999999</v>
      </c>
      <c r="S5777" s="26">
        <f t="shared" si="543"/>
        <v>0</v>
      </c>
      <c r="T5777" s="26">
        <f t="shared" si="544"/>
        <v>0</v>
      </c>
    </row>
    <row r="5778" spans="13:20" ht="15" x14ac:dyDescent="0.3">
      <c r="M5778" s="34">
        <v>5772.5</v>
      </c>
      <c r="N5778" s="34">
        <v>21.1</v>
      </c>
      <c r="O5778" s="32">
        <f t="shared" si="540"/>
        <v>69.98</v>
      </c>
      <c r="P5778" s="37">
        <f t="shared" si="545"/>
        <v>83.975999999999999</v>
      </c>
      <c r="Q5778" s="32">
        <f t="shared" si="541"/>
        <v>-14.980000000000004</v>
      </c>
      <c r="R5778" s="32">
        <f t="shared" si="542"/>
        <v>-28.975999999999999</v>
      </c>
      <c r="S5778" s="26">
        <f t="shared" si="543"/>
        <v>0</v>
      </c>
      <c r="T5778" s="26">
        <f t="shared" si="544"/>
        <v>0</v>
      </c>
    </row>
    <row r="5779" spans="13:20" ht="15" x14ac:dyDescent="0.3">
      <c r="M5779" s="34">
        <v>5773.5</v>
      </c>
      <c r="N5779" s="34">
        <v>20</v>
      </c>
      <c r="O5779" s="32">
        <f t="shared" si="540"/>
        <v>68</v>
      </c>
      <c r="P5779" s="37">
        <f t="shared" si="545"/>
        <v>81.599999999999994</v>
      </c>
      <c r="Q5779" s="32">
        <f t="shared" si="541"/>
        <v>-13</v>
      </c>
      <c r="R5779" s="32">
        <f t="shared" si="542"/>
        <v>-26.599999999999994</v>
      </c>
      <c r="S5779" s="26">
        <f t="shared" si="543"/>
        <v>0</v>
      </c>
      <c r="T5779" s="26">
        <f t="shared" si="544"/>
        <v>0</v>
      </c>
    </row>
    <row r="5780" spans="13:20" ht="15" x14ac:dyDescent="0.3">
      <c r="M5780" s="34">
        <v>5774.5</v>
      </c>
      <c r="N5780" s="34">
        <v>21.1</v>
      </c>
      <c r="O5780" s="32">
        <f t="shared" si="540"/>
        <v>69.98</v>
      </c>
      <c r="P5780" s="37">
        <f t="shared" si="545"/>
        <v>83.975999999999999</v>
      </c>
      <c r="Q5780" s="32">
        <f t="shared" si="541"/>
        <v>-14.980000000000004</v>
      </c>
      <c r="R5780" s="32">
        <f t="shared" si="542"/>
        <v>-28.975999999999999</v>
      </c>
      <c r="S5780" s="26">
        <f t="shared" si="543"/>
        <v>0</v>
      </c>
      <c r="T5780" s="26">
        <f t="shared" si="544"/>
        <v>0</v>
      </c>
    </row>
    <row r="5781" spans="13:20" ht="15" x14ac:dyDescent="0.3">
      <c r="M5781" s="34">
        <v>5775.5</v>
      </c>
      <c r="N5781" s="34">
        <v>21.1</v>
      </c>
      <c r="O5781" s="32">
        <f t="shared" si="540"/>
        <v>69.98</v>
      </c>
      <c r="P5781" s="37">
        <f t="shared" si="545"/>
        <v>83.975999999999999</v>
      </c>
      <c r="Q5781" s="32">
        <f t="shared" si="541"/>
        <v>-14.980000000000004</v>
      </c>
      <c r="R5781" s="32">
        <f t="shared" si="542"/>
        <v>-28.975999999999999</v>
      </c>
      <c r="S5781" s="26">
        <f t="shared" si="543"/>
        <v>0</v>
      </c>
      <c r="T5781" s="26">
        <f t="shared" si="544"/>
        <v>0</v>
      </c>
    </row>
    <row r="5782" spans="13:20" ht="15" x14ac:dyDescent="0.3">
      <c r="M5782" s="34">
        <v>5776.5</v>
      </c>
      <c r="N5782" s="34">
        <v>21.7</v>
      </c>
      <c r="O5782" s="32">
        <f t="shared" si="540"/>
        <v>71.06</v>
      </c>
      <c r="P5782" s="37">
        <f t="shared" si="545"/>
        <v>85.272000000000006</v>
      </c>
      <c r="Q5782" s="32">
        <f t="shared" si="541"/>
        <v>-16.060000000000002</v>
      </c>
      <c r="R5782" s="32">
        <f t="shared" si="542"/>
        <v>-30.272000000000006</v>
      </c>
      <c r="S5782" s="26">
        <f t="shared" si="543"/>
        <v>0</v>
      </c>
      <c r="T5782" s="26">
        <f t="shared" si="544"/>
        <v>0</v>
      </c>
    </row>
    <row r="5783" spans="13:20" ht="15" x14ac:dyDescent="0.3">
      <c r="M5783" s="34">
        <v>5777.5</v>
      </c>
      <c r="N5783" s="34">
        <v>21.1</v>
      </c>
      <c r="O5783" s="32">
        <f t="shared" si="540"/>
        <v>69.98</v>
      </c>
      <c r="P5783" s="37">
        <f t="shared" si="545"/>
        <v>83.975999999999999</v>
      </c>
      <c r="Q5783" s="32">
        <f t="shared" si="541"/>
        <v>-14.980000000000004</v>
      </c>
      <c r="R5783" s="32">
        <f t="shared" si="542"/>
        <v>-28.975999999999999</v>
      </c>
      <c r="S5783" s="26">
        <f t="shared" si="543"/>
        <v>0</v>
      </c>
      <c r="T5783" s="26">
        <f t="shared" si="544"/>
        <v>0</v>
      </c>
    </row>
    <row r="5784" spans="13:20" ht="15" x14ac:dyDescent="0.3">
      <c r="M5784" s="34">
        <v>5778.5</v>
      </c>
      <c r="N5784" s="34">
        <v>21.1</v>
      </c>
      <c r="O5784" s="32">
        <f t="shared" si="540"/>
        <v>69.98</v>
      </c>
      <c r="P5784" s="37">
        <f t="shared" si="545"/>
        <v>83.975999999999999</v>
      </c>
      <c r="Q5784" s="32">
        <f t="shared" si="541"/>
        <v>-14.980000000000004</v>
      </c>
      <c r="R5784" s="32">
        <f t="shared" si="542"/>
        <v>-28.975999999999999</v>
      </c>
      <c r="S5784" s="26">
        <f t="shared" si="543"/>
        <v>0</v>
      </c>
      <c r="T5784" s="26">
        <f t="shared" si="544"/>
        <v>0</v>
      </c>
    </row>
    <row r="5785" spans="13:20" ht="15" x14ac:dyDescent="0.3">
      <c r="M5785" s="34">
        <v>5779.5</v>
      </c>
      <c r="N5785" s="34">
        <v>20</v>
      </c>
      <c r="O5785" s="32">
        <f t="shared" si="540"/>
        <v>68</v>
      </c>
      <c r="P5785" s="37">
        <f t="shared" si="545"/>
        <v>81.599999999999994</v>
      </c>
      <c r="Q5785" s="32">
        <f t="shared" si="541"/>
        <v>-13</v>
      </c>
      <c r="R5785" s="32">
        <f t="shared" si="542"/>
        <v>-26.599999999999994</v>
      </c>
      <c r="S5785" s="26">
        <f t="shared" si="543"/>
        <v>0</v>
      </c>
      <c r="T5785" s="26">
        <f t="shared" si="544"/>
        <v>0</v>
      </c>
    </row>
    <row r="5786" spans="13:20" ht="15" x14ac:dyDescent="0.3">
      <c r="M5786" s="34">
        <v>5780.5</v>
      </c>
      <c r="N5786" s="34">
        <v>19.399999999999999</v>
      </c>
      <c r="O5786" s="32">
        <f t="shared" si="540"/>
        <v>66.92</v>
      </c>
      <c r="P5786" s="37">
        <f t="shared" si="545"/>
        <v>80.304000000000002</v>
      </c>
      <c r="Q5786" s="32">
        <f t="shared" si="541"/>
        <v>-11.920000000000002</v>
      </c>
      <c r="R5786" s="32">
        <f t="shared" si="542"/>
        <v>-25.304000000000002</v>
      </c>
      <c r="S5786" s="26">
        <f t="shared" si="543"/>
        <v>0</v>
      </c>
      <c r="T5786" s="26">
        <f t="shared" si="544"/>
        <v>0</v>
      </c>
    </row>
    <row r="5787" spans="13:20" ht="15" x14ac:dyDescent="0.3">
      <c r="M5787" s="34">
        <v>5781.5</v>
      </c>
      <c r="N5787" s="34">
        <v>19.399999999999999</v>
      </c>
      <c r="O5787" s="32">
        <f t="shared" si="540"/>
        <v>66.92</v>
      </c>
      <c r="P5787" s="37">
        <f t="shared" si="545"/>
        <v>80.304000000000002</v>
      </c>
      <c r="Q5787" s="32">
        <f t="shared" si="541"/>
        <v>-11.920000000000002</v>
      </c>
      <c r="R5787" s="32">
        <f t="shared" si="542"/>
        <v>-25.304000000000002</v>
      </c>
      <c r="S5787" s="26">
        <f t="shared" si="543"/>
        <v>0</v>
      </c>
      <c r="T5787" s="26">
        <f t="shared" si="544"/>
        <v>0</v>
      </c>
    </row>
    <row r="5788" spans="13:20" ht="15" x14ac:dyDescent="0.3">
      <c r="M5788" s="34">
        <v>5782.5</v>
      </c>
      <c r="N5788" s="34">
        <v>20</v>
      </c>
      <c r="O5788" s="32">
        <f t="shared" si="540"/>
        <v>68</v>
      </c>
      <c r="P5788" s="37">
        <f t="shared" si="545"/>
        <v>81.599999999999994</v>
      </c>
      <c r="Q5788" s="32">
        <f t="shared" si="541"/>
        <v>-13</v>
      </c>
      <c r="R5788" s="32">
        <f t="shared" si="542"/>
        <v>-26.599999999999994</v>
      </c>
      <c r="S5788" s="26">
        <f t="shared" si="543"/>
        <v>0</v>
      </c>
      <c r="T5788" s="26">
        <f t="shared" si="544"/>
        <v>0</v>
      </c>
    </row>
    <row r="5789" spans="13:20" ht="15" x14ac:dyDescent="0.3">
      <c r="M5789" s="34">
        <v>5783.5</v>
      </c>
      <c r="N5789" s="34">
        <v>18.899999999999999</v>
      </c>
      <c r="O5789" s="32">
        <f t="shared" si="540"/>
        <v>66.02</v>
      </c>
      <c r="P5789" s="37">
        <f t="shared" si="545"/>
        <v>79.22399999999999</v>
      </c>
      <c r="Q5789" s="32">
        <f t="shared" si="541"/>
        <v>-11.019999999999996</v>
      </c>
      <c r="R5789" s="32">
        <f t="shared" si="542"/>
        <v>-24.22399999999999</v>
      </c>
      <c r="S5789" s="26">
        <f t="shared" si="543"/>
        <v>0</v>
      </c>
      <c r="T5789" s="26">
        <f t="shared" si="544"/>
        <v>0</v>
      </c>
    </row>
    <row r="5790" spans="13:20" ht="15" x14ac:dyDescent="0.3">
      <c r="M5790" s="34">
        <v>5784.5</v>
      </c>
      <c r="N5790" s="34">
        <v>19.399999999999999</v>
      </c>
      <c r="O5790" s="32">
        <f t="shared" si="540"/>
        <v>66.92</v>
      </c>
      <c r="P5790" s="37">
        <f t="shared" si="545"/>
        <v>80.304000000000002</v>
      </c>
      <c r="Q5790" s="32">
        <f t="shared" si="541"/>
        <v>-11.920000000000002</v>
      </c>
      <c r="R5790" s="32">
        <f t="shared" si="542"/>
        <v>-25.304000000000002</v>
      </c>
      <c r="S5790" s="26">
        <f t="shared" si="543"/>
        <v>0</v>
      </c>
      <c r="T5790" s="26">
        <f t="shared" si="544"/>
        <v>0</v>
      </c>
    </row>
    <row r="5791" spans="13:20" ht="15" x14ac:dyDescent="0.3">
      <c r="M5791" s="34">
        <v>5785.5</v>
      </c>
      <c r="N5791" s="34">
        <v>19.399999999999999</v>
      </c>
      <c r="O5791" s="32">
        <f t="shared" si="540"/>
        <v>66.92</v>
      </c>
      <c r="P5791" s="37">
        <f t="shared" si="545"/>
        <v>80.304000000000002</v>
      </c>
      <c r="Q5791" s="32">
        <f t="shared" si="541"/>
        <v>-11.920000000000002</v>
      </c>
      <c r="R5791" s="32">
        <f t="shared" si="542"/>
        <v>-25.304000000000002</v>
      </c>
      <c r="S5791" s="26">
        <f t="shared" si="543"/>
        <v>0</v>
      </c>
      <c r="T5791" s="26">
        <f t="shared" si="544"/>
        <v>0</v>
      </c>
    </row>
    <row r="5792" spans="13:20" ht="15" x14ac:dyDescent="0.3">
      <c r="M5792" s="34">
        <v>5786.5</v>
      </c>
      <c r="N5792" s="34">
        <v>19.399999999999999</v>
      </c>
      <c r="O5792" s="32">
        <f t="shared" si="540"/>
        <v>66.92</v>
      </c>
      <c r="P5792" s="37">
        <f t="shared" si="545"/>
        <v>80.304000000000002</v>
      </c>
      <c r="Q5792" s="32">
        <f t="shared" si="541"/>
        <v>-11.920000000000002</v>
      </c>
      <c r="R5792" s="32">
        <f t="shared" si="542"/>
        <v>-25.304000000000002</v>
      </c>
      <c r="S5792" s="26">
        <f t="shared" si="543"/>
        <v>0</v>
      </c>
      <c r="T5792" s="26">
        <f t="shared" si="544"/>
        <v>0</v>
      </c>
    </row>
    <row r="5793" spans="13:20" ht="15" x14ac:dyDescent="0.3">
      <c r="M5793" s="34">
        <v>5787.5</v>
      </c>
      <c r="N5793" s="34">
        <v>19.399999999999999</v>
      </c>
      <c r="O5793" s="32">
        <f t="shared" si="540"/>
        <v>66.92</v>
      </c>
      <c r="P5793" s="37">
        <f t="shared" si="545"/>
        <v>80.304000000000002</v>
      </c>
      <c r="Q5793" s="32">
        <f t="shared" si="541"/>
        <v>-11.920000000000002</v>
      </c>
      <c r="R5793" s="32">
        <f t="shared" si="542"/>
        <v>-25.304000000000002</v>
      </c>
      <c r="S5793" s="26">
        <f t="shared" si="543"/>
        <v>0</v>
      </c>
      <c r="T5793" s="26">
        <f t="shared" si="544"/>
        <v>0</v>
      </c>
    </row>
    <row r="5794" spans="13:20" ht="15" x14ac:dyDescent="0.3">
      <c r="M5794" s="34">
        <v>5788.5</v>
      </c>
      <c r="N5794" s="34">
        <v>18.899999999999999</v>
      </c>
      <c r="O5794" s="32">
        <f t="shared" si="540"/>
        <v>66.02</v>
      </c>
      <c r="P5794" s="37">
        <f t="shared" si="545"/>
        <v>79.22399999999999</v>
      </c>
      <c r="Q5794" s="32">
        <f t="shared" si="541"/>
        <v>-11.019999999999996</v>
      </c>
      <c r="R5794" s="32">
        <f t="shared" si="542"/>
        <v>-24.22399999999999</v>
      </c>
      <c r="S5794" s="26">
        <f t="shared" si="543"/>
        <v>0</v>
      </c>
      <c r="T5794" s="26">
        <f t="shared" si="544"/>
        <v>0</v>
      </c>
    </row>
    <row r="5795" spans="13:20" ht="15" x14ac:dyDescent="0.3">
      <c r="M5795" s="34">
        <v>5789.5</v>
      </c>
      <c r="N5795" s="34">
        <v>18.899999999999999</v>
      </c>
      <c r="O5795" s="32">
        <f t="shared" si="540"/>
        <v>66.02</v>
      </c>
      <c r="P5795" s="37">
        <f t="shared" si="545"/>
        <v>79.22399999999999</v>
      </c>
      <c r="Q5795" s="32">
        <f t="shared" si="541"/>
        <v>-11.019999999999996</v>
      </c>
      <c r="R5795" s="32">
        <f t="shared" si="542"/>
        <v>-24.22399999999999</v>
      </c>
      <c r="S5795" s="26">
        <f t="shared" si="543"/>
        <v>0</v>
      </c>
      <c r="T5795" s="26">
        <f t="shared" si="544"/>
        <v>0</v>
      </c>
    </row>
    <row r="5796" spans="13:20" ht="15" x14ac:dyDescent="0.3">
      <c r="M5796" s="34">
        <v>5790.5</v>
      </c>
      <c r="N5796" s="34">
        <v>20</v>
      </c>
      <c r="O5796" s="32">
        <f t="shared" si="540"/>
        <v>68</v>
      </c>
      <c r="P5796" s="37">
        <f t="shared" si="545"/>
        <v>81.599999999999994</v>
      </c>
      <c r="Q5796" s="32">
        <f t="shared" si="541"/>
        <v>-13</v>
      </c>
      <c r="R5796" s="32">
        <f t="shared" si="542"/>
        <v>-26.599999999999994</v>
      </c>
      <c r="S5796" s="26">
        <f t="shared" si="543"/>
        <v>0</v>
      </c>
      <c r="T5796" s="26">
        <f t="shared" si="544"/>
        <v>0</v>
      </c>
    </row>
    <row r="5797" spans="13:20" ht="15" x14ac:dyDescent="0.3">
      <c r="M5797" s="34">
        <v>5791.5</v>
      </c>
      <c r="N5797" s="34">
        <v>21.7</v>
      </c>
      <c r="O5797" s="32">
        <f t="shared" si="540"/>
        <v>71.06</v>
      </c>
      <c r="P5797" s="37">
        <f t="shared" si="545"/>
        <v>85.272000000000006</v>
      </c>
      <c r="Q5797" s="32">
        <f t="shared" si="541"/>
        <v>-16.060000000000002</v>
      </c>
      <c r="R5797" s="32">
        <f t="shared" si="542"/>
        <v>-30.272000000000006</v>
      </c>
      <c r="S5797" s="26">
        <f t="shared" si="543"/>
        <v>0</v>
      </c>
      <c r="T5797" s="26">
        <f t="shared" si="544"/>
        <v>0</v>
      </c>
    </row>
    <row r="5798" spans="13:20" ht="15" x14ac:dyDescent="0.3">
      <c r="M5798" s="34">
        <v>5792.5</v>
      </c>
      <c r="N5798" s="34">
        <v>23.9</v>
      </c>
      <c r="O5798" s="32">
        <f t="shared" si="540"/>
        <v>75.02</v>
      </c>
      <c r="P5798" s="37">
        <f t="shared" si="545"/>
        <v>90.023999999999987</v>
      </c>
      <c r="Q5798" s="32">
        <f t="shared" si="541"/>
        <v>-20.019999999999996</v>
      </c>
      <c r="R5798" s="32">
        <f t="shared" si="542"/>
        <v>-35.023999999999987</v>
      </c>
      <c r="S5798" s="26">
        <f t="shared" si="543"/>
        <v>0</v>
      </c>
      <c r="T5798" s="26">
        <f t="shared" si="544"/>
        <v>0</v>
      </c>
    </row>
    <row r="5799" spans="13:20" ht="15" x14ac:dyDescent="0.3">
      <c r="M5799" s="34">
        <v>5793.5</v>
      </c>
      <c r="N5799" s="34">
        <v>25</v>
      </c>
      <c r="O5799" s="32">
        <f t="shared" si="540"/>
        <v>77</v>
      </c>
      <c r="P5799" s="37">
        <f t="shared" si="545"/>
        <v>92.399999999999991</v>
      </c>
      <c r="Q5799" s="32">
        <f t="shared" si="541"/>
        <v>-22</v>
      </c>
      <c r="R5799" s="32">
        <f t="shared" si="542"/>
        <v>-37.399999999999991</v>
      </c>
      <c r="S5799" s="26">
        <f t="shared" si="543"/>
        <v>0</v>
      </c>
      <c r="T5799" s="26">
        <f t="shared" si="544"/>
        <v>0</v>
      </c>
    </row>
    <row r="5800" spans="13:20" ht="15" x14ac:dyDescent="0.3">
      <c r="M5800" s="34">
        <v>5794.5</v>
      </c>
      <c r="N5800" s="34">
        <v>27.2</v>
      </c>
      <c r="O5800" s="32">
        <f t="shared" si="540"/>
        <v>80.960000000000008</v>
      </c>
      <c r="P5800" s="37">
        <f t="shared" si="545"/>
        <v>97.152000000000001</v>
      </c>
      <c r="Q5800" s="32">
        <f t="shared" si="541"/>
        <v>-25.960000000000008</v>
      </c>
      <c r="R5800" s="32">
        <f t="shared" si="542"/>
        <v>-42.152000000000001</v>
      </c>
      <c r="S5800" s="26">
        <f t="shared" si="543"/>
        <v>0</v>
      </c>
      <c r="T5800" s="26">
        <f t="shared" si="544"/>
        <v>0</v>
      </c>
    </row>
    <row r="5801" spans="13:20" ht="15" x14ac:dyDescent="0.3">
      <c r="M5801" s="34">
        <v>5795.5</v>
      </c>
      <c r="N5801" s="34">
        <v>28.9</v>
      </c>
      <c r="O5801" s="32">
        <f t="shared" si="540"/>
        <v>84.02</v>
      </c>
      <c r="P5801" s="37">
        <f t="shared" si="545"/>
        <v>100.824</v>
      </c>
      <c r="Q5801" s="32">
        <f t="shared" si="541"/>
        <v>-29.019999999999996</v>
      </c>
      <c r="R5801" s="32">
        <f t="shared" si="542"/>
        <v>-45.823999999999998</v>
      </c>
      <c r="S5801" s="26">
        <f t="shared" si="543"/>
        <v>0</v>
      </c>
      <c r="T5801" s="26">
        <f t="shared" si="544"/>
        <v>0</v>
      </c>
    </row>
    <row r="5802" spans="13:20" ht="15" x14ac:dyDescent="0.3">
      <c r="M5802" s="34">
        <v>5796.5</v>
      </c>
      <c r="N5802" s="34">
        <v>29.4</v>
      </c>
      <c r="O5802" s="32">
        <f t="shared" si="540"/>
        <v>84.92</v>
      </c>
      <c r="P5802" s="37">
        <f t="shared" si="545"/>
        <v>101.904</v>
      </c>
      <c r="Q5802" s="32">
        <f t="shared" si="541"/>
        <v>-29.92</v>
      </c>
      <c r="R5802" s="32">
        <f t="shared" si="542"/>
        <v>-46.903999999999996</v>
      </c>
      <c r="S5802" s="26">
        <f t="shared" si="543"/>
        <v>0</v>
      </c>
      <c r="T5802" s="26">
        <f t="shared" si="544"/>
        <v>0</v>
      </c>
    </row>
    <row r="5803" spans="13:20" ht="15" x14ac:dyDescent="0.3">
      <c r="M5803" s="34">
        <v>5797.5</v>
      </c>
      <c r="N5803" s="34">
        <v>30</v>
      </c>
      <c r="O5803" s="32">
        <f t="shared" si="540"/>
        <v>86</v>
      </c>
      <c r="P5803" s="37">
        <f t="shared" si="545"/>
        <v>103.2</v>
      </c>
      <c r="Q5803" s="32">
        <f t="shared" si="541"/>
        <v>-31</v>
      </c>
      <c r="R5803" s="32">
        <f t="shared" si="542"/>
        <v>-48.2</v>
      </c>
      <c r="S5803" s="26">
        <f t="shared" si="543"/>
        <v>0</v>
      </c>
      <c r="T5803" s="26">
        <f t="shared" si="544"/>
        <v>0</v>
      </c>
    </row>
    <row r="5804" spans="13:20" ht="15" x14ac:dyDescent="0.3">
      <c r="M5804" s="34">
        <v>5798.5</v>
      </c>
      <c r="N5804" s="34">
        <v>29.4</v>
      </c>
      <c r="O5804" s="32">
        <f t="shared" si="540"/>
        <v>84.92</v>
      </c>
      <c r="P5804" s="37">
        <f t="shared" si="545"/>
        <v>101.904</v>
      </c>
      <c r="Q5804" s="32">
        <f t="shared" si="541"/>
        <v>-29.92</v>
      </c>
      <c r="R5804" s="32">
        <f t="shared" si="542"/>
        <v>-46.903999999999996</v>
      </c>
      <c r="S5804" s="26">
        <f t="shared" si="543"/>
        <v>0</v>
      </c>
      <c r="T5804" s="26">
        <f t="shared" si="544"/>
        <v>0</v>
      </c>
    </row>
    <row r="5805" spans="13:20" ht="15" x14ac:dyDescent="0.3">
      <c r="M5805" s="34">
        <v>5799.5</v>
      </c>
      <c r="N5805" s="34">
        <v>28.9</v>
      </c>
      <c r="O5805" s="32">
        <f t="shared" si="540"/>
        <v>84.02</v>
      </c>
      <c r="P5805" s="37">
        <f t="shared" si="545"/>
        <v>100.824</v>
      </c>
      <c r="Q5805" s="32">
        <f t="shared" si="541"/>
        <v>-29.019999999999996</v>
      </c>
      <c r="R5805" s="32">
        <f t="shared" si="542"/>
        <v>-45.823999999999998</v>
      </c>
      <c r="S5805" s="26">
        <f t="shared" si="543"/>
        <v>0</v>
      </c>
      <c r="T5805" s="26">
        <f t="shared" si="544"/>
        <v>0</v>
      </c>
    </row>
    <row r="5806" spans="13:20" ht="15" x14ac:dyDescent="0.3">
      <c r="M5806" s="34">
        <v>5800.5</v>
      </c>
      <c r="N5806" s="34">
        <v>28.9</v>
      </c>
      <c r="O5806" s="32">
        <f t="shared" si="540"/>
        <v>84.02</v>
      </c>
      <c r="P5806" s="37">
        <f t="shared" si="545"/>
        <v>100.824</v>
      </c>
      <c r="Q5806" s="32">
        <f t="shared" si="541"/>
        <v>-29.019999999999996</v>
      </c>
      <c r="R5806" s="32">
        <f t="shared" si="542"/>
        <v>-45.823999999999998</v>
      </c>
      <c r="S5806" s="26">
        <f t="shared" si="543"/>
        <v>0</v>
      </c>
      <c r="T5806" s="26">
        <f t="shared" si="544"/>
        <v>0</v>
      </c>
    </row>
    <row r="5807" spans="13:20" ht="15" x14ac:dyDescent="0.3">
      <c r="M5807" s="34">
        <v>5801.5</v>
      </c>
      <c r="N5807" s="34">
        <v>27.2</v>
      </c>
      <c r="O5807" s="32">
        <f t="shared" si="540"/>
        <v>80.960000000000008</v>
      </c>
      <c r="P5807" s="37">
        <f t="shared" si="545"/>
        <v>97.152000000000001</v>
      </c>
      <c r="Q5807" s="32">
        <f t="shared" si="541"/>
        <v>-25.960000000000008</v>
      </c>
      <c r="R5807" s="32">
        <f t="shared" si="542"/>
        <v>-42.152000000000001</v>
      </c>
      <c r="S5807" s="26">
        <f t="shared" si="543"/>
        <v>0</v>
      </c>
      <c r="T5807" s="26">
        <f t="shared" si="544"/>
        <v>0</v>
      </c>
    </row>
    <row r="5808" spans="13:20" ht="15" x14ac:dyDescent="0.3">
      <c r="M5808" s="34">
        <v>5802.5</v>
      </c>
      <c r="N5808" s="34">
        <v>25</v>
      </c>
      <c r="O5808" s="32">
        <f t="shared" si="540"/>
        <v>77</v>
      </c>
      <c r="P5808" s="37">
        <f t="shared" si="545"/>
        <v>92.399999999999991</v>
      </c>
      <c r="Q5808" s="32">
        <f t="shared" si="541"/>
        <v>-22</v>
      </c>
      <c r="R5808" s="32">
        <f t="shared" si="542"/>
        <v>-37.399999999999991</v>
      </c>
      <c r="S5808" s="26">
        <f t="shared" si="543"/>
        <v>0</v>
      </c>
      <c r="T5808" s="26">
        <f t="shared" si="544"/>
        <v>0</v>
      </c>
    </row>
    <row r="5809" spans="13:20" ht="15" x14ac:dyDescent="0.3">
      <c r="M5809" s="34">
        <v>5803.5</v>
      </c>
      <c r="N5809" s="34">
        <v>23.9</v>
      </c>
      <c r="O5809" s="32">
        <f t="shared" si="540"/>
        <v>75.02</v>
      </c>
      <c r="P5809" s="37">
        <f t="shared" si="545"/>
        <v>90.023999999999987</v>
      </c>
      <c r="Q5809" s="32">
        <f t="shared" si="541"/>
        <v>-20.019999999999996</v>
      </c>
      <c r="R5809" s="32">
        <f t="shared" si="542"/>
        <v>-35.023999999999987</v>
      </c>
      <c r="S5809" s="26">
        <f t="shared" si="543"/>
        <v>0</v>
      </c>
      <c r="T5809" s="26">
        <f t="shared" si="544"/>
        <v>0</v>
      </c>
    </row>
    <row r="5810" spans="13:20" ht="15" x14ac:dyDescent="0.3">
      <c r="M5810" s="34">
        <v>5804.5</v>
      </c>
      <c r="N5810" s="34">
        <v>22.8</v>
      </c>
      <c r="O5810" s="32">
        <f t="shared" si="540"/>
        <v>73.039999999999992</v>
      </c>
      <c r="P5810" s="37">
        <f t="shared" si="545"/>
        <v>87.647999999999982</v>
      </c>
      <c r="Q5810" s="32">
        <f t="shared" si="541"/>
        <v>-18.039999999999992</v>
      </c>
      <c r="R5810" s="32">
        <f t="shared" si="542"/>
        <v>-32.647999999999982</v>
      </c>
      <c r="S5810" s="26">
        <f t="shared" si="543"/>
        <v>0</v>
      </c>
      <c r="T5810" s="26">
        <f t="shared" si="544"/>
        <v>0</v>
      </c>
    </row>
    <row r="5811" spans="13:20" ht="15" x14ac:dyDescent="0.3">
      <c r="M5811" s="34">
        <v>5805.5</v>
      </c>
      <c r="N5811" s="34">
        <v>22.2</v>
      </c>
      <c r="O5811" s="32">
        <f t="shared" si="540"/>
        <v>71.960000000000008</v>
      </c>
      <c r="P5811" s="37">
        <f t="shared" si="545"/>
        <v>86.352000000000004</v>
      </c>
      <c r="Q5811" s="32">
        <f t="shared" si="541"/>
        <v>-16.960000000000008</v>
      </c>
      <c r="R5811" s="32">
        <f t="shared" si="542"/>
        <v>-31.352000000000004</v>
      </c>
      <c r="S5811" s="26">
        <f t="shared" si="543"/>
        <v>0</v>
      </c>
      <c r="T5811" s="26">
        <f t="shared" si="544"/>
        <v>0</v>
      </c>
    </row>
    <row r="5812" spans="13:20" ht="15" x14ac:dyDescent="0.3">
      <c r="M5812" s="34">
        <v>5806.5</v>
      </c>
      <c r="N5812" s="34">
        <v>21.7</v>
      </c>
      <c r="O5812" s="32">
        <f t="shared" si="540"/>
        <v>71.06</v>
      </c>
      <c r="P5812" s="37">
        <f t="shared" si="545"/>
        <v>85.272000000000006</v>
      </c>
      <c r="Q5812" s="32">
        <f t="shared" si="541"/>
        <v>-16.060000000000002</v>
      </c>
      <c r="R5812" s="32">
        <f t="shared" si="542"/>
        <v>-30.272000000000006</v>
      </c>
      <c r="S5812" s="26">
        <f t="shared" si="543"/>
        <v>0</v>
      </c>
      <c r="T5812" s="26">
        <f t="shared" si="544"/>
        <v>0</v>
      </c>
    </row>
    <row r="5813" spans="13:20" ht="15" x14ac:dyDescent="0.3">
      <c r="M5813" s="34">
        <v>5807.5</v>
      </c>
      <c r="N5813" s="34">
        <v>20.6</v>
      </c>
      <c r="O5813" s="32">
        <f t="shared" si="540"/>
        <v>69.080000000000013</v>
      </c>
      <c r="P5813" s="37">
        <f t="shared" si="545"/>
        <v>82.896000000000015</v>
      </c>
      <c r="Q5813" s="32">
        <f t="shared" si="541"/>
        <v>-14.080000000000013</v>
      </c>
      <c r="R5813" s="32">
        <f t="shared" si="542"/>
        <v>-27.896000000000015</v>
      </c>
      <c r="S5813" s="26">
        <f t="shared" si="543"/>
        <v>0</v>
      </c>
      <c r="T5813" s="26">
        <f t="shared" si="544"/>
        <v>0</v>
      </c>
    </row>
    <row r="5814" spans="13:20" ht="15" x14ac:dyDescent="0.3">
      <c r="M5814" s="34">
        <v>5808.5</v>
      </c>
      <c r="N5814" s="34">
        <v>20</v>
      </c>
      <c r="O5814" s="32">
        <f t="shared" si="540"/>
        <v>68</v>
      </c>
      <c r="P5814" s="37">
        <f t="shared" si="545"/>
        <v>81.599999999999994</v>
      </c>
      <c r="Q5814" s="32">
        <f t="shared" si="541"/>
        <v>-13</v>
      </c>
      <c r="R5814" s="32">
        <f t="shared" si="542"/>
        <v>-26.599999999999994</v>
      </c>
      <c r="S5814" s="26">
        <f t="shared" si="543"/>
        <v>0</v>
      </c>
      <c r="T5814" s="26">
        <f t="shared" si="544"/>
        <v>0</v>
      </c>
    </row>
    <row r="5815" spans="13:20" ht="15" x14ac:dyDescent="0.3">
      <c r="M5815" s="34">
        <v>5809.5</v>
      </c>
      <c r="N5815" s="34">
        <v>18.899999999999999</v>
      </c>
      <c r="O5815" s="32">
        <f t="shared" si="540"/>
        <v>66.02</v>
      </c>
      <c r="P5815" s="37">
        <f t="shared" si="545"/>
        <v>79.22399999999999</v>
      </c>
      <c r="Q5815" s="32">
        <f t="shared" si="541"/>
        <v>-11.019999999999996</v>
      </c>
      <c r="R5815" s="32">
        <f t="shared" si="542"/>
        <v>-24.22399999999999</v>
      </c>
      <c r="S5815" s="26">
        <f t="shared" si="543"/>
        <v>0</v>
      </c>
      <c r="T5815" s="26">
        <f t="shared" si="544"/>
        <v>0</v>
      </c>
    </row>
    <row r="5816" spans="13:20" ht="15" x14ac:dyDescent="0.3">
      <c r="M5816" s="34">
        <v>5810.5</v>
      </c>
      <c r="N5816" s="34">
        <v>18.3</v>
      </c>
      <c r="O5816" s="32">
        <f t="shared" si="540"/>
        <v>64.94</v>
      </c>
      <c r="P5816" s="37">
        <f t="shared" si="545"/>
        <v>77.927999999999997</v>
      </c>
      <c r="Q5816" s="32">
        <f t="shared" si="541"/>
        <v>-9.9399999999999977</v>
      </c>
      <c r="R5816" s="32">
        <f t="shared" si="542"/>
        <v>-22.927999999999997</v>
      </c>
      <c r="S5816" s="26">
        <f t="shared" si="543"/>
        <v>0</v>
      </c>
      <c r="T5816" s="26">
        <f t="shared" si="544"/>
        <v>0</v>
      </c>
    </row>
    <row r="5817" spans="13:20" ht="15" x14ac:dyDescent="0.3">
      <c r="M5817" s="34">
        <v>5811.5</v>
      </c>
      <c r="N5817" s="34">
        <v>17.8</v>
      </c>
      <c r="O5817" s="32">
        <f t="shared" si="540"/>
        <v>64.039999999999992</v>
      </c>
      <c r="P5817" s="37">
        <f t="shared" si="545"/>
        <v>76.847999999999985</v>
      </c>
      <c r="Q5817" s="32">
        <f t="shared" si="541"/>
        <v>-9.039999999999992</v>
      </c>
      <c r="R5817" s="32">
        <f t="shared" si="542"/>
        <v>-21.847999999999985</v>
      </c>
      <c r="S5817" s="26">
        <f t="shared" si="543"/>
        <v>0</v>
      </c>
      <c r="T5817" s="26">
        <f t="shared" si="544"/>
        <v>0</v>
      </c>
    </row>
    <row r="5818" spans="13:20" ht="15" x14ac:dyDescent="0.3">
      <c r="M5818" s="34">
        <v>5812.5</v>
      </c>
      <c r="N5818" s="34">
        <v>17.2</v>
      </c>
      <c r="O5818" s="32">
        <f t="shared" si="540"/>
        <v>62.96</v>
      </c>
      <c r="P5818" s="37">
        <f t="shared" si="545"/>
        <v>75.551999999999992</v>
      </c>
      <c r="Q5818" s="32">
        <f t="shared" si="541"/>
        <v>-7.9600000000000009</v>
      </c>
      <c r="R5818" s="32">
        <f t="shared" si="542"/>
        <v>-20.551999999999992</v>
      </c>
      <c r="S5818" s="26">
        <f t="shared" si="543"/>
        <v>0</v>
      </c>
      <c r="T5818" s="26">
        <f t="shared" si="544"/>
        <v>0</v>
      </c>
    </row>
    <row r="5819" spans="13:20" ht="15" x14ac:dyDescent="0.3">
      <c r="M5819" s="34">
        <v>5813.5</v>
      </c>
      <c r="N5819" s="34">
        <v>17.8</v>
      </c>
      <c r="O5819" s="32">
        <f t="shared" si="540"/>
        <v>64.039999999999992</v>
      </c>
      <c r="P5819" s="37">
        <f t="shared" si="545"/>
        <v>76.847999999999985</v>
      </c>
      <c r="Q5819" s="32">
        <f t="shared" si="541"/>
        <v>-9.039999999999992</v>
      </c>
      <c r="R5819" s="32">
        <f t="shared" si="542"/>
        <v>-21.847999999999985</v>
      </c>
      <c r="S5819" s="26">
        <f t="shared" si="543"/>
        <v>0</v>
      </c>
      <c r="T5819" s="26">
        <f t="shared" si="544"/>
        <v>0</v>
      </c>
    </row>
    <row r="5820" spans="13:20" ht="15" x14ac:dyDescent="0.3">
      <c r="M5820" s="34">
        <v>5814.5</v>
      </c>
      <c r="N5820" s="34">
        <v>18.899999999999999</v>
      </c>
      <c r="O5820" s="32">
        <f t="shared" si="540"/>
        <v>66.02</v>
      </c>
      <c r="P5820" s="37">
        <f t="shared" si="545"/>
        <v>79.22399999999999</v>
      </c>
      <c r="Q5820" s="32">
        <f t="shared" si="541"/>
        <v>-11.019999999999996</v>
      </c>
      <c r="R5820" s="32">
        <f t="shared" si="542"/>
        <v>-24.22399999999999</v>
      </c>
      <c r="S5820" s="26">
        <f t="shared" si="543"/>
        <v>0</v>
      </c>
      <c r="T5820" s="26">
        <f t="shared" si="544"/>
        <v>0</v>
      </c>
    </row>
    <row r="5821" spans="13:20" ht="15" x14ac:dyDescent="0.3">
      <c r="M5821" s="34">
        <v>5815.5</v>
      </c>
      <c r="N5821" s="34">
        <v>20</v>
      </c>
      <c r="O5821" s="32">
        <f t="shared" si="540"/>
        <v>68</v>
      </c>
      <c r="P5821" s="37">
        <f t="shared" si="545"/>
        <v>81.599999999999994</v>
      </c>
      <c r="Q5821" s="32">
        <f t="shared" si="541"/>
        <v>-13</v>
      </c>
      <c r="R5821" s="32">
        <f t="shared" si="542"/>
        <v>-26.599999999999994</v>
      </c>
      <c r="S5821" s="26">
        <f t="shared" si="543"/>
        <v>0</v>
      </c>
      <c r="T5821" s="26">
        <f t="shared" si="544"/>
        <v>0</v>
      </c>
    </row>
    <row r="5822" spans="13:20" ht="15" x14ac:dyDescent="0.3">
      <c r="M5822" s="34">
        <v>5816.5</v>
      </c>
      <c r="N5822" s="34">
        <v>21.1</v>
      </c>
      <c r="O5822" s="32">
        <f t="shared" si="540"/>
        <v>69.98</v>
      </c>
      <c r="P5822" s="37">
        <f t="shared" si="545"/>
        <v>83.975999999999999</v>
      </c>
      <c r="Q5822" s="32">
        <f t="shared" si="541"/>
        <v>-14.980000000000004</v>
      </c>
      <c r="R5822" s="32">
        <f t="shared" si="542"/>
        <v>-28.975999999999999</v>
      </c>
      <c r="S5822" s="26">
        <f t="shared" si="543"/>
        <v>0</v>
      </c>
      <c r="T5822" s="26">
        <f t="shared" si="544"/>
        <v>0</v>
      </c>
    </row>
    <row r="5823" spans="13:20" ht="15" x14ac:dyDescent="0.3">
      <c r="M5823" s="34">
        <v>5817.5</v>
      </c>
      <c r="N5823" s="34">
        <v>21.7</v>
      </c>
      <c r="O5823" s="32">
        <f t="shared" si="540"/>
        <v>71.06</v>
      </c>
      <c r="P5823" s="37">
        <f t="shared" si="545"/>
        <v>85.272000000000006</v>
      </c>
      <c r="Q5823" s="32">
        <f t="shared" si="541"/>
        <v>-16.060000000000002</v>
      </c>
      <c r="R5823" s="32">
        <f t="shared" si="542"/>
        <v>-30.272000000000006</v>
      </c>
      <c r="S5823" s="26">
        <f t="shared" si="543"/>
        <v>0</v>
      </c>
      <c r="T5823" s="26">
        <f t="shared" si="544"/>
        <v>0</v>
      </c>
    </row>
    <row r="5824" spans="13:20" ht="15" x14ac:dyDescent="0.3">
      <c r="M5824" s="34">
        <v>5818.5</v>
      </c>
      <c r="N5824" s="34">
        <v>22.8</v>
      </c>
      <c r="O5824" s="32">
        <f t="shared" si="540"/>
        <v>73.039999999999992</v>
      </c>
      <c r="P5824" s="37">
        <f t="shared" si="545"/>
        <v>87.647999999999982</v>
      </c>
      <c r="Q5824" s="32">
        <f t="shared" si="541"/>
        <v>-18.039999999999992</v>
      </c>
      <c r="R5824" s="32">
        <f t="shared" si="542"/>
        <v>-32.647999999999982</v>
      </c>
      <c r="S5824" s="26">
        <f t="shared" si="543"/>
        <v>0</v>
      </c>
      <c r="T5824" s="26">
        <f t="shared" si="544"/>
        <v>0</v>
      </c>
    </row>
    <row r="5825" spans="13:20" ht="15" x14ac:dyDescent="0.3">
      <c r="M5825" s="34">
        <v>5819.5</v>
      </c>
      <c r="N5825" s="34">
        <v>23.9</v>
      </c>
      <c r="O5825" s="32">
        <f t="shared" si="540"/>
        <v>75.02</v>
      </c>
      <c r="P5825" s="37">
        <f t="shared" si="545"/>
        <v>90.023999999999987</v>
      </c>
      <c r="Q5825" s="32">
        <f t="shared" si="541"/>
        <v>-20.019999999999996</v>
      </c>
      <c r="R5825" s="32">
        <f t="shared" si="542"/>
        <v>-35.023999999999987</v>
      </c>
      <c r="S5825" s="26">
        <f t="shared" si="543"/>
        <v>0</v>
      </c>
      <c r="T5825" s="26">
        <f t="shared" si="544"/>
        <v>0</v>
      </c>
    </row>
    <row r="5826" spans="13:20" ht="15" x14ac:dyDescent="0.3">
      <c r="M5826" s="34">
        <v>5820.5</v>
      </c>
      <c r="N5826" s="34">
        <v>24.4</v>
      </c>
      <c r="O5826" s="32">
        <f t="shared" si="540"/>
        <v>75.92</v>
      </c>
      <c r="P5826" s="37">
        <f t="shared" si="545"/>
        <v>91.103999999999999</v>
      </c>
      <c r="Q5826" s="32">
        <f t="shared" si="541"/>
        <v>-20.92</v>
      </c>
      <c r="R5826" s="32">
        <f t="shared" si="542"/>
        <v>-36.103999999999999</v>
      </c>
      <c r="S5826" s="26">
        <f t="shared" si="543"/>
        <v>0</v>
      </c>
      <c r="T5826" s="26">
        <f t="shared" si="544"/>
        <v>0</v>
      </c>
    </row>
    <row r="5827" spans="13:20" ht="15" x14ac:dyDescent="0.3">
      <c r="M5827" s="34">
        <v>5821.5</v>
      </c>
      <c r="N5827" s="34">
        <v>25</v>
      </c>
      <c r="O5827" s="32">
        <f t="shared" si="540"/>
        <v>77</v>
      </c>
      <c r="P5827" s="37">
        <f t="shared" si="545"/>
        <v>92.399999999999991</v>
      </c>
      <c r="Q5827" s="32">
        <f t="shared" si="541"/>
        <v>-22</v>
      </c>
      <c r="R5827" s="32">
        <f t="shared" si="542"/>
        <v>-37.399999999999991</v>
      </c>
      <c r="S5827" s="26">
        <f t="shared" si="543"/>
        <v>0</v>
      </c>
      <c r="T5827" s="26">
        <f t="shared" si="544"/>
        <v>0</v>
      </c>
    </row>
    <row r="5828" spans="13:20" ht="15" x14ac:dyDescent="0.3">
      <c r="M5828" s="34">
        <v>5822.5</v>
      </c>
      <c r="N5828" s="34">
        <v>25</v>
      </c>
      <c r="O5828" s="32">
        <f t="shared" si="540"/>
        <v>77</v>
      </c>
      <c r="P5828" s="37">
        <f t="shared" si="545"/>
        <v>92.399999999999991</v>
      </c>
      <c r="Q5828" s="32">
        <f t="shared" si="541"/>
        <v>-22</v>
      </c>
      <c r="R5828" s="32">
        <f t="shared" si="542"/>
        <v>-37.399999999999991</v>
      </c>
      <c r="S5828" s="26">
        <f t="shared" si="543"/>
        <v>0</v>
      </c>
      <c r="T5828" s="26">
        <f t="shared" si="544"/>
        <v>0</v>
      </c>
    </row>
    <row r="5829" spans="13:20" ht="15" x14ac:dyDescent="0.3">
      <c r="M5829" s="34">
        <v>5823.5</v>
      </c>
      <c r="N5829" s="34">
        <v>25</v>
      </c>
      <c r="O5829" s="32">
        <f t="shared" si="540"/>
        <v>77</v>
      </c>
      <c r="P5829" s="37">
        <f t="shared" si="545"/>
        <v>92.399999999999991</v>
      </c>
      <c r="Q5829" s="32">
        <f t="shared" si="541"/>
        <v>-22</v>
      </c>
      <c r="R5829" s="32">
        <f t="shared" si="542"/>
        <v>-37.399999999999991</v>
      </c>
      <c r="S5829" s="26">
        <f t="shared" si="543"/>
        <v>0</v>
      </c>
      <c r="T5829" s="26">
        <f t="shared" si="544"/>
        <v>0</v>
      </c>
    </row>
    <row r="5830" spans="13:20" ht="15" x14ac:dyDescent="0.3">
      <c r="M5830" s="34">
        <v>5824.5</v>
      </c>
      <c r="N5830" s="34">
        <v>24.4</v>
      </c>
      <c r="O5830" s="32">
        <f t="shared" ref="O5830:O5893" si="546">CONVERT(N5830,"C","F")</f>
        <v>75.92</v>
      </c>
      <c r="P5830" s="37">
        <f t="shared" si="545"/>
        <v>91.103999999999999</v>
      </c>
      <c r="Q5830" s="32">
        <f t="shared" ref="Q5830:Q5893" si="547">$L$3-O5830</f>
        <v>-20.92</v>
      </c>
      <c r="R5830" s="32">
        <f t="shared" ref="R5830:R5893" si="548">$L$3-P5830</f>
        <v>-36.103999999999999</v>
      </c>
      <c r="S5830" s="26">
        <f t="shared" ref="S5830:S5893" si="549">IF(O5830&lt;=$L$3, 1, 0)</f>
        <v>0</v>
      </c>
      <c r="T5830" s="26">
        <f t="shared" ref="T5830:T5893" si="550">IF(P5830&lt;=$L$3, 1, 0)</f>
        <v>0</v>
      </c>
    </row>
    <row r="5831" spans="13:20" ht="15" x14ac:dyDescent="0.3">
      <c r="M5831" s="34">
        <v>5825.5</v>
      </c>
      <c r="N5831" s="34">
        <v>23.3</v>
      </c>
      <c r="O5831" s="32">
        <f t="shared" si="546"/>
        <v>73.94</v>
      </c>
      <c r="P5831" s="37">
        <f t="shared" ref="P5831:P5894" si="551">O5831*1.2</f>
        <v>88.727999999999994</v>
      </c>
      <c r="Q5831" s="32">
        <f t="shared" si="547"/>
        <v>-18.939999999999998</v>
      </c>
      <c r="R5831" s="32">
        <f t="shared" si="548"/>
        <v>-33.727999999999994</v>
      </c>
      <c r="S5831" s="26">
        <f t="shared" si="549"/>
        <v>0</v>
      </c>
      <c r="T5831" s="26">
        <f t="shared" si="550"/>
        <v>0</v>
      </c>
    </row>
    <row r="5832" spans="13:20" ht="15" x14ac:dyDescent="0.3">
      <c r="M5832" s="34">
        <v>5826.5</v>
      </c>
      <c r="N5832" s="34">
        <v>22.2</v>
      </c>
      <c r="O5832" s="32">
        <f t="shared" si="546"/>
        <v>71.960000000000008</v>
      </c>
      <c r="P5832" s="37">
        <f t="shared" si="551"/>
        <v>86.352000000000004</v>
      </c>
      <c r="Q5832" s="32">
        <f t="shared" si="547"/>
        <v>-16.960000000000008</v>
      </c>
      <c r="R5832" s="32">
        <f t="shared" si="548"/>
        <v>-31.352000000000004</v>
      </c>
      <c r="S5832" s="26">
        <f t="shared" si="549"/>
        <v>0</v>
      </c>
      <c r="T5832" s="26">
        <f t="shared" si="550"/>
        <v>0</v>
      </c>
    </row>
    <row r="5833" spans="13:20" ht="15" x14ac:dyDescent="0.3">
      <c r="M5833" s="34">
        <v>5827.5</v>
      </c>
      <c r="N5833" s="34">
        <v>22.2</v>
      </c>
      <c r="O5833" s="32">
        <f t="shared" si="546"/>
        <v>71.960000000000008</v>
      </c>
      <c r="P5833" s="37">
        <f t="shared" si="551"/>
        <v>86.352000000000004</v>
      </c>
      <c r="Q5833" s="32">
        <f t="shared" si="547"/>
        <v>-16.960000000000008</v>
      </c>
      <c r="R5833" s="32">
        <f t="shared" si="548"/>
        <v>-31.352000000000004</v>
      </c>
      <c r="S5833" s="26">
        <f t="shared" si="549"/>
        <v>0</v>
      </c>
      <c r="T5833" s="26">
        <f t="shared" si="550"/>
        <v>0</v>
      </c>
    </row>
    <row r="5834" spans="13:20" ht="15" x14ac:dyDescent="0.3">
      <c r="M5834" s="34">
        <v>5828.5</v>
      </c>
      <c r="N5834" s="34">
        <v>18.899999999999999</v>
      </c>
      <c r="O5834" s="32">
        <f t="shared" si="546"/>
        <v>66.02</v>
      </c>
      <c r="P5834" s="37">
        <f t="shared" si="551"/>
        <v>79.22399999999999</v>
      </c>
      <c r="Q5834" s="32">
        <f t="shared" si="547"/>
        <v>-11.019999999999996</v>
      </c>
      <c r="R5834" s="32">
        <f t="shared" si="548"/>
        <v>-24.22399999999999</v>
      </c>
      <c r="S5834" s="26">
        <f t="shared" si="549"/>
        <v>0</v>
      </c>
      <c r="T5834" s="26">
        <f t="shared" si="550"/>
        <v>0</v>
      </c>
    </row>
    <row r="5835" spans="13:20" ht="15" x14ac:dyDescent="0.3">
      <c r="M5835" s="34">
        <v>5829.5</v>
      </c>
      <c r="N5835" s="34">
        <v>18.2</v>
      </c>
      <c r="O5835" s="32">
        <f t="shared" si="546"/>
        <v>64.759999999999991</v>
      </c>
      <c r="P5835" s="37">
        <f t="shared" si="551"/>
        <v>77.711999999999989</v>
      </c>
      <c r="Q5835" s="32">
        <f t="shared" si="547"/>
        <v>-9.7599999999999909</v>
      </c>
      <c r="R5835" s="32">
        <f t="shared" si="548"/>
        <v>-22.711999999999989</v>
      </c>
      <c r="S5835" s="26">
        <f t="shared" si="549"/>
        <v>0</v>
      </c>
      <c r="T5835" s="26">
        <f t="shared" si="550"/>
        <v>0</v>
      </c>
    </row>
    <row r="5836" spans="13:20" ht="15" x14ac:dyDescent="0.3">
      <c r="M5836" s="34">
        <v>5830.5</v>
      </c>
      <c r="N5836" s="34">
        <v>17.5</v>
      </c>
      <c r="O5836" s="32">
        <f t="shared" si="546"/>
        <v>63.5</v>
      </c>
      <c r="P5836" s="37">
        <f t="shared" si="551"/>
        <v>76.2</v>
      </c>
      <c r="Q5836" s="32">
        <f t="shared" si="547"/>
        <v>-8.5</v>
      </c>
      <c r="R5836" s="32">
        <f t="shared" si="548"/>
        <v>-21.200000000000003</v>
      </c>
      <c r="S5836" s="26">
        <f t="shared" si="549"/>
        <v>0</v>
      </c>
      <c r="T5836" s="26">
        <f t="shared" si="550"/>
        <v>0</v>
      </c>
    </row>
    <row r="5837" spans="13:20" ht="15" x14ac:dyDescent="0.3">
      <c r="M5837" s="34">
        <v>5831.5</v>
      </c>
      <c r="N5837" s="34">
        <v>16.8</v>
      </c>
      <c r="O5837" s="32">
        <f t="shared" si="546"/>
        <v>62.24</v>
      </c>
      <c r="P5837" s="37">
        <f t="shared" si="551"/>
        <v>74.688000000000002</v>
      </c>
      <c r="Q5837" s="32">
        <f t="shared" si="547"/>
        <v>-7.240000000000002</v>
      </c>
      <c r="R5837" s="32">
        <f t="shared" si="548"/>
        <v>-19.688000000000002</v>
      </c>
      <c r="S5837" s="26">
        <f t="shared" si="549"/>
        <v>0</v>
      </c>
      <c r="T5837" s="26">
        <f t="shared" si="550"/>
        <v>0</v>
      </c>
    </row>
    <row r="5838" spans="13:20" ht="15" x14ac:dyDescent="0.3">
      <c r="M5838" s="34">
        <v>5832.5</v>
      </c>
      <c r="N5838" s="34">
        <v>16</v>
      </c>
      <c r="O5838" s="32">
        <f t="shared" si="546"/>
        <v>60.8</v>
      </c>
      <c r="P5838" s="37">
        <f t="shared" si="551"/>
        <v>72.959999999999994</v>
      </c>
      <c r="Q5838" s="32">
        <f t="shared" si="547"/>
        <v>-5.7999999999999972</v>
      </c>
      <c r="R5838" s="32">
        <f t="shared" si="548"/>
        <v>-17.959999999999994</v>
      </c>
      <c r="S5838" s="26">
        <f t="shared" si="549"/>
        <v>0</v>
      </c>
      <c r="T5838" s="26">
        <f t="shared" si="550"/>
        <v>0</v>
      </c>
    </row>
    <row r="5839" spans="13:20" ht="15" x14ac:dyDescent="0.3">
      <c r="M5839" s="34">
        <v>5833.5</v>
      </c>
      <c r="N5839" s="34">
        <v>15.3</v>
      </c>
      <c r="O5839" s="32">
        <f t="shared" si="546"/>
        <v>59.540000000000006</v>
      </c>
      <c r="P5839" s="37">
        <f t="shared" si="551"/>
        <v>71.448000000000008</v>
      </c>
      <c r="Q5839" s="32">
        <f t="shared" si="547"/>
        <v>-4.5400000000000063</v>
      </c>
      <c r="R5839" s="32">
        <f t="shared" si="548"/>
        <v>-16.448000000000008</v>
      </c>
      <c r="S5839" s="26">
        <f t="shared" si="549"/>
        <v>0</v>
      </c>
      <c r="T5839" s="26">
        <f t="shared" si="550"/>
        <v>0</v>
      </c>
    </row>
    <row r="5840" spans="13:20" ht="15" x14ac:dyDescent="0.3">
      <c r="M5840" s="34">
        <v>5834.5</v>
      </c>
      <c r="N5840" s="34">
        <v>14.6</v>
      </c>
      <c r="O5840" s="32">
        <f t="shared" si="546"/>
        <v>58.28</v>
      </c>
      <c r="P5840" s="37">
        <f t="shared" si="551"/>
        <v>69.935999999999993</v>
      </c>
      <c r="Q5840" s="32">
        <f t="shared" si="547"/>
        <v>-3.2800000000000011</v>
      </c>
      <c r="R5840" s="32">
        <f t="shared" si="548"/>
        <v>-14.935999999999993</v>
      </c>
      <c r="S5840" s="26">
        <f t="shared" si="549"/>
        <v>0</v>
      </c>
      <c r="T5840" s="26">
        <f t="shared" si="550"/>
        <v>0</v>
      </c>
    </row>
    <row r="5841" spans="13:20" ht="15" x14ac:dyDescent="0.3">
      <c r="M5841" s="34">
        <v>5835.5</v>
      </c>
      <c r="N5841" s="34">
        <v>13.9</v>
      </c>
      <c r="O5841" s="32">
        <f t="shared" si="546"/>
        <v>57.019999999999996</v>
      </c>
      <c r="P5841" s="37">
        <f t="shared" si="551"/>
        <v>68.423999999999992</v>
      </c>
      <c r="Q5841" s="32">
        <f t="shared" si="547"/>
        <v>-2.019999999999996</v>
      </c>
      <c r="R5841" s="32">
        <f t="shared" si="548"/>
        <v>-13.423999999999992</v>
      </c>
      <c r="S5841" s="26">
        <f t="shared" si="549"/>
        <v>0</v>
      </c>
      <c r="T5841" s="26">
        <f t="shared" si="550"/>
        <v>0</v>
      </c>
    </row>
    <row r="5842" spans="13:20" ht="15" x14ac:dyDescent="0.3">
      <c r="M5842" s="34">
        <v>5836.5</v>
      </c>
      <c r="N5842" s="34">
        <v>14.4</v>
      </c>
      <c r="O5842" s="32">
        <f t="shared" si="546"/>
        <v>57.92</v>
      </c>
      <c r="P5842" s="37">
        <f t="shared" si="551"/>
        <v>69.504000000000005</v>
      </c>
      <c r="Q5842" s="32">
        <f t="shared" si="547"/>
        <v>-2.9200000000000017</v>
      </c>
      <c r="R5842" s="32">
        <f t="shared" si="548"/>
        <v>-14.504000000000005</v>
      </c>
      <c r="S5842" s="26">
        <f t="shared" si="549"/>
        <v>0</v>
      </c>
      <c r="T5842" s="26">
        <f t="shared" si="550"/>
        <v>0</v>
      </c>
    </row>
    <row r="5843" spans="13:20" ht="15" x14ac:dyDescent="0.3">
      <c r="M5843" s="34">
        <v>5837.5</v>
      </c>
      <c r="N5843" s="34">
        <v>15.6</v>
      </c>
      <c r="O5843" s="32">
        <f t="shared" si="546"/>
        <v>60.08</v>
      </c>
      <c r="P5843" s="37">
        <f t="shared" si="551"/>
        <v>72.095999999999989</v>
      </c>
      <c r="Q5843" s="32">
        <f t="shared" si="547"/>
        <v>-5.0799999999999983</v>
      </c>
      <c r="R5843" s="32">
        <f t="shared" si="548"/>
        <v>-17.095999999999989</v>
      </c>
      <c r="S5843" s="26">
        <f t="shared" si="549"/>
        <v>0</v>
      </c>
      <c r="T5843" s="26">
        <f t="shared" si="550"/>
        <v>0</v>
      </c>
    </row>
    <row r="5844" spans="13:20" ht="15" x14ac:dyDescent="0.3">
      <c r="M5844" s="34">
        <v>5838.5</v>
      </c>
      <c r="N5844" s="34">
        <v>16.7</v>
      </c>
      <c r="O5844" s="32">
        <f t="shared" si="546"/>
        <v>62.06</v>
      </c>
      <c r="P5844" s="37">
        <f t="shared" si="551"/>
        <v>74.471999999999994</v>
      </c>
      <c r="Q5844" s="32">
        <f t="shared" si="547"/>
        <v>-7.0600000000000023</v>
      </c>
      <c r="R5844" s="32">
        <f t="shared" si="548"/>
        <v>-19.471999999999994</v>
      </c>
      <c r="S5844" s="26">
        <f t="shared" si="549"/>
        <v>0</v>
      </c>
      <c r="T5844" s="26">
        <f t="shared" si="550"/>
        <v>0</v>
      </c>
    </row>
    <row r="5845" spans="13:20" ht="15" x14ac:dyDescent="0.3">
      <c r="M5845" s="34">
        <v>5839.5</v>
      </c>
      <c r="N5845" s="34">
        <v>19.399999999999999</v>
      </c>
      <c r="O5845" s="32">
        <f t="shared" si="546"/>
        <v>66.92</v>
      </c>
      <c r="P5845" s="37">
        <f t="shared" si="551"/>
        <v>80.304000000000002</v>
      </c>
      <c r="Q5845" s="32">
        <f t="shared" si="547"/>
        <v>-11.920000000000002</v>
      </c>
      <c r="R5845" s="32">
        <f t="shared" si="548"/>
        <v>-25.304000000000002</v>
      </c>
      <c r="S5845" s="26">
        <f t="shared" si="549"/>
        <v>0</v>
      </c>
      <c r="T5845" s="26">
        <f t="shared" si="550"/>
        <v>0</v>
      </c>
    </row>
    <row r="5846" spans="13:20" ht="15" x14ac:dyDescent="0.3">
      <c r="M5846" s="34">
        <v>5840.5</v>
      </c>
      <c r="N5846" s="34">
        <v>21.7</v>
      </c>
      <c r="O5846" s="32">
        <f t="shared" si="546"/>
        <v>71.06</v>
      </c>
      <c r="P5846" s="37">
        <f t="shared" si="551"/>
        <v>85.272000000000006</v>
      </c>
      <c r="Q5846" s="32">
        <f t="shared" si="547"/>
        <v>-16.060000000000002</v>
      </c>
      <c r="R5846" s="32">
        <f t="shared" si="548"/>
        <v>-30.272000000000006</v>
      </c>
      <c r="S5846" s="26">
        <f t="shared" si="549"/>
        <v>0</v>
      </c>
      <c r="T5846" s="26">
        <f t="shared" si="550"/>
        <v>0</v>
      </c>
    </row>
    <row r="5847" spans="13:20" ht="15" x14ac:dyDescent="0.3">
      <c r="M5847" s="34">
        <v>5841.5</v>
      </c>
      <c r="N5847" s="34">
        <v>23.3</v>
      </c>
      <c r="O5847" s="32">
        <f t="shared" si="546"/>
        <v>73.94</v>
      </c>
      <c r="P5847" s="37">
        <f t="shared" si="551"/>
        <v>88.727999999999994</v>
      </c>
      <c r="Q5847" s="32">
        <f t="shared" si="547"/>
        <v>-18.939999999999998</v>
      </c>
      <c r="R5847" s="32">
        <f t="shared" si="548"/>
        <v>-33.727999999999994</v>
      </c>
      <c r="S5847" s="26">
        <f t="shared" si="549"/>
        <v>0</v>
      </c>
      <c r="T5847" s="26">
        <f t="shared" si="550"/>
        <v>0</v>
      </c>
    </row>
    <row r="5848" spans="13:20" ht="15" x14ac:dyDescent="0.3">
      <c r="M5848" s="34">
        <v>5842.5</v>
      </c>
      <c r="N5848" s="34">
        <v>24.4</v>
      </c>
      <c r="O5848" s="32">
        <f t="shared" si="546"/>
        <v>75.92</v>
      </c>
      <c r="P5848" s="37">
        <f t="shared" si="551"/>
        <v>91.103999999999999</v>
      </c>
      <c r="Q5848" s="32">
        <f t="shared" si="547"/>
        <v>-20.92</v>
      </c>
      <c r="R5848" s="32">
        <f t="shared" si="548"/>
        <v>-36.103999999999999</v>
      </c>
      <c r="S5848" s="26">
        <f t="shared" si="549"/>
        <v>0</v>
      </c>
      <c r="T5848" s="26">
        <f t="shared" si="550"/>
        <v>0</v>
      </c>
    </row>
    <row r="5849" spans="13:20" ht="15" x14ac:dyDescent="0.3">
      <c r="M5849" s="34">
        <v>5843.5</v>
      </c>
      <c r="N5849" s="34">
        <v>25</v>
      </c>
      <c r="O5849" s="32">
        <f t="shared" si="546"/>
        <v>77</v>
      </c>
      <c r="P5849" s="37">
        <f t="shared" si="551"/>
        <v>92.399999999999991</v>
      </c>
      <c r="Q5849" s="32">
        <f t="shared" si="547"/>
        <v>-22</v>
      </c>
      <c r="R5849" s="32">
        <f t="shared" si="548"/>
        <v>-37.399999999999991</v>
      </c>
      <c r="S5849" s="26">
        <f t="shared" si="549"/>
        <v>0</v>
      </c>
      <c r="T5849" s="26">
        <f t="shared" si="550"/>
        <v>0</v>
      </c>
    </row>
    <row r="5850" spans="13:20" ht="15" x14ac:dyDescent="0.3">
      <c r="M5850" s="34">
        <v>5844.5</v>
      </c>
      <c r="N5850" s="34">
        <v>25.6</v>
      </c>
      <c r="O5850" s="32">
        <f t="shared" si="546"/>
        <v>78.080000000000013</v>
      </c>
      <c r="P5850" s="37">
        <f t="shared" si="551"/>
        <v>93.696000000000012</v>
      </c>
      <c r="Q5850" s="32">
        <f t="shared" si="547"/>
        <v>-23.080000000000013</v>
      </c>
      <c r="R5850" s="32">
        <f t="shared" si="548"/>
        <v>-38.696000000000012</v>
      </c>
      <c r="S5850" s="26">
        <f t="shared" si="549"/>
        <v>0</v>
      </c>
      <c r="T5850" s="26">
        <f t="shared" si="550"/>
        <v>0</v>
      </c>
    </row>
    <row r="5851" spans="13:20" ht="15" x14ac:dyDescent="0.3">
      <c r="M5851" s="34">
        <v>5845.5</v>
      </c>
      <c r="N5851" s="34">
        <v>26.1</v>
      </c>
      <c r="O5851" s="32">
        <f t="shared" si="546"/>
        <v>78.98</v>
      </c>
      <c r="P5851" s="37">
        <f t="shared" si="551"/>
        <v>94.775999999999996</v>
      </c>
      <c r="Q5851" s="32">
        <f t="shared" si="547"/>
        <v>-23.980000000000004</v>
      </c>
      <c r="R5851" s="32">
        <f t="shared" si="548"/>
        <v>-39.775999999999996</v>
      </c>
      <c r="S5851" s="26">
        <f t="shared" si="549"/>
        <v>0</v>
      </c>
      <c r="T5851" s="26">
        <f t="shared" si="550"/>
        <v>0</v>
      </c>
    </row>
    <row r="5852" spans="13:20" ht="15" x14ac:dyDescent="0.3">
      <c r="M5852" s="34">
        <v>5846.5</v>
      </c>
      <c r="N5852" s="34">
        <v>25</v>
      </c>
      <c r="O5852" s="32">
        <f t="shared" si="546"/>
        <v>77</v>
      </c>
      <c r="P5852" s="37">
        <f t="shared" si="551"/>
        <v>92.399999999999991</v>
      </c>
      <c r="Q5852" s="32">
        <f t="shared" si="547"/>
        <v>-22</v>
      </c>
      <c r="R5852" s="32">
        <f t="shared" si="548"/>
        <v>-37.399999999999991</v>
      </c>
      <c r="S5852" s="26">
        <f t="shared" si="549"/>
        <v>0</v>
      </c>
      <c r="T5852" s="26">
        <f t="shared" si="550"/>
        <v>0</v>
      </c>
    </row>
    <row r="5853" spans="13:20" ht="15" x14ac:dyDescent="0.3">
      <c r="M5853" s="34">
        <v>5847.5</v>
      </c>
      <c r="N5853" s="34">
        <v>25</v>
      </c>
      <c r="O5853" s="32">
        <f t="shared" si="546"/>
        <v>77</v>
      </c>
      <c r="P5853" s="37">
        <f t="shared" si="551"/>
        <v>92.399999999999991</v>
      </c>
      <c r="Q5853" s="32">
        <f t="shared" si="547"/>
        <v>-22</v>
      </c>
      <c r="R5853" s="32">
        <f t="shared" si="548"/>
        <v>-37.399999999999991</v>
      </c>
      <c r="S5853" s="26">
        <f t="shared" si="549"/>
        <v>0</v>
      </c>
      <c r="T5853" s="26">
        <f t="shared" si="550"/>
        <v>0</v>
      </c>
    </row>
    <row r="5854" spans="13:20" ht="15" x14ac:dyDescent="0.3">
      <c r="M5854" s="34">
        <v>5848.5</v>
      </c>
      <c r="N5854" s="34">
        <v>23.9</v>
      </c>
      <c r="O5854" s="32">
        <f t="shared" si="546"/>
        <v>75.02</v>
      </c>
      <c r="P5854" s="37">
        <f t="shared" si="551"/>
        <v>90.023999999999987</v>
      </c>
      <c r="Q5854" s="32">
        <f t="shared" si="547"/>
        <v>-20.019999999999996</v>
      </c>
      <c r="R5854" s="32">
        <f t="shared" si="548"/>
        <v>-35.023999999999987</v>
      </c>
      <c r="S5854" s="26">
        <f t="shared" si="549"/>
        <v>0</v>
      </c>
      <c r="T5854" s="26">
        <f t="shared" si="550"/>
        <v>0</v>
      </c>
    </row>
    <row r="5855" spans="13:20" ht="15" x14ac:dyDescent="0.3">
      <c r="M5855" s="34">
        <v>5849.5</v>
      </c>
      <c r="N5855" s="34">
        <v>22.2</v>
      </c>
      <c r="O5855" s="32">
        <f t="shared" si="546"/>
        <v>71.960000000000008</v>
      </c>
      <c r="P5855" s="37">
        <f t="shared" si="551"/>
        <v>86.352000000000004</v>
      </c>
      <c r="Q5855" s="32">
        <f t="shared" si="547"/>
        <v>-16.960000000000008</v>
      </c>
      <c r="R5855" s="32">
        <f t="shared" si="548"/>
        <v>-31.352000000000004</v>
      </c>
      <c r="S5855" s="26">
        <f t="shared" si="549"/>
        <v>0</v>
      </c>
      <c r="T5855" s="26">
        <f t="shared" si="550"/>
        <v>0</v>
      </c>
    </row>
    <row r="5856" spans="13:20" ht="15" x14ac:dyDescent="0.3">
      <c r="M5856" s="34">
        <v>5850.5</v>
      </c>
      <c r="N5856" s="34">
        <v>22.2</v>
      </c>
      <c r="O5856" s="32">
        <f t="shared" si="546"/>
        <v>71.960000000000008</v>
      </c>
      <c r="P5856" s="37">
        <f t="shared" si="551"/>
        <v>86.352000000000004</v>
      </c>
      <c r="Q5856" s="32">
        <f t="shared" si="547"/>
        <v>-16.960000000000008</v>
      </c>
      <c r="R5856" s="32">
        <f t="shared" si="548"/>
        <v>-31.352000000000004</v>
      </c>
      <c r="S5856" s="26">
        <f t="shared" si="549"/>
        <v>0</v>
      </c>
      <c r="T5856" s="26">
        <f t="shared" si="550"/>
        <v>0</v>
      </c>
    </row>
    <row r="5857" spans="13:20" ht="15" x14ac:dyDescent="0.3">
      <c r="M5857" s="34">
        <v>5851.5</v>
      </c>
      <c r="N5857" s="34">
        <v>21.7</v>
      </c>
      <c r="O5857" s="32">
        <f t="shared" si="546"/>
        <v>71.06</v>
      </c>
      <c r="P5857" s="37">
        <f t="shared" si="551"/>
        <v>85.272000000000006</v>
      </c>
      <c r="Q5857" s="32">
        <f t="shared" si="547"/>
        <v>-16.060000000000002</v>
      </c>
      <c r="R5857" s="32">
        <f t="shared" si="548"/>
        <v>-30.272000000000006</v>
      </c>
      <c r="S5857" s="26">
        <f t="shared" si="549"/>
        <v>0</v>
      </c>
      <c r="T5857" s="26">
        <f t="shared" si="550"/>
        <v>0</v>
      </c>
    </row>
    <row r="5858" spans="13:20" ht="15" x14ac:dyDescent="0.3">
      <c r="M5858" s="34">
        <v>5852.5</v>
      </c>
      <c r="N5858" s="34">
        <v>21.1</v>
      </c>
      <c r="O5858" s="32">
        <f t="shared" si="546"/>
        <v>69.98</v>
      </c>
      <c r="P5858" s="37">
        <f t="shared" si="551"/>
        <v>83.975999999999999</v>
      </c>
      <c r="Q5858" s="32">
        <f t="shared" si="547"/>
        <v>-14.980000000000004</v>
      </c>
      <c r="R5858" s="32">
        <f t="shared" si="548"/>
        <v>-28.975999999999999</v>
      </c>
      <c r="S5858" s="26">
        <f t="shared" si="549"/>
        <v>0</v>
      </c>
      <c r="T5858" s="26">
        <f t="shared" si="550"/>
        <v>0</v>
      </c>
    </row>
    <row r="5859" spans="13:20" ht="15" x14ac:dyDescent="0.3">
      <c r="M5859" s="34">
        <v>5853.5</v>
      </c>
      <c r="N5859" s="34">
        <v>20.6</v>
      </c>
      <c r="O5859" s="32">
        <f t="shared" si="546"/>
        <v>69.080000000000013</v>
      </c>
      <c r="P5859" s="37">
        <f t="shared" si="551"/>
        <v>82.896000000000015</v>
      </c>
      <c r="Q5859" s="32">
        <f t="shared" si="547"/>
        <v>-14.080000000000013</v>
      </c>
      <c r="R5859" s="32">
        <f t="shared" si="548"/>
        <v>-27.896000000000015</v>
      </c>
      <c r="S5859" s="26">
        <f t="shared" si="549"/>
        <v>0</v>
      </c>
      <c r="T5859" s="26">
        <f t="shared" si="550"/>
        <v>0</v>
      </c>
    </row>
    <row r="5860" spans="13:20" ht="15" x14ac:dyDescent="0.3">
      <c r="M5860" s="34">
        <v>5854.5</v>
      </c>
      <c r="N5860" s="34">
        <v>20</v>
      </c>
      <c r="O5860" s="32">
        <f t="shared" si="546"/>
        <v>68</v>
      </c>
      <c r="P5860" s="37">
        <f t="shared" si="551"/>
        <v>81.599999999999994</v>
      </c>
      <c r="Q5860" s="32">
        <f t="shared" si="547"/>
        <v>-13</v>
      </c>
      <c r="R5860" s="32">
        <f t="shared" si="548"/>
        <v>-26.599999999999994</v>
      </c>
      <c r="S5860" s="26">
        <f t="shared" si="549"/>
        <v>0</v>
      </c>
      <c r="T5860" s="26">
        <f t="shared" si="550"/>
        <v>0</v>
      </c>
    </row>
    <row r="5861" spans="13:20" ht="15" x14ac:dyDescent="0.3">
      <c r="M5861" s="34">
        <v>5855.5</v>
      </c>
      <c r="N5861" s="34">
        <v>20</v>
      </c>
      <c r="O5861" s="32">
        <f t="shared" si="546"/>
        <v>68</v>
      </c>
      <c r="P5861" s="37">
        <f t="shared" si="551"/>
        <v>81.599999999999994</v>
      </c>
      <c r="Q5861" s="32">
        <f t="shared" si="547"/>
        <v>-13</v>
      </c>
      <c r="R5861" s="32">
        <f t="shared" si="548"/>
        <v>-26.599999999999994</v>
      </c>
      <c r="S5861" s="26">
        <f t="shared" si="549"/>
        <v>0</v>
      </c>
      <c r="T5861" s="26">
        <f t="shared" si="550"/>
        <v>0</v>
      </c>
    </row>
    <row r="5862" spans="13:20" ht="15" x14ac:dyDescent="0.3">
      <c r="M5862" s="34">
        <v>5856.5</v>
      </c>
      <c r="N5862" s="34">
        <v>20</v>
      </c>
      <c r="O5862" s="32">
        <f t="shared" si="546"/>
        <v>68</v>
      </c>
      <c r="P5862" s="37">
        <f t="shared" si="551"/>
        <v>81.599999999999994</v>
      </c>
      <c r="Q5862" s="32">
        <f t="shared" si="547"/>
        <v>-13</v>
      </c>
      <c r="R5862" s="32">
        <f t="shared" si="548"/>
        <v>-26.599999999999994</v>
      </c>
      <c r="S5862" s="26">
        <f t="shared" si="549"/>
        <v>0</v>
      </c>
      <c r="T5862" s="26">
        <f t="shared" si="550"/>
        <v>0</v>
      </c>
    </row>
    <row r="5863" spans="13:20" ht="15" x14ac:dyDescent="0.3">
      <c r="M5863" s="34">
        <v>5857.5</v>
      </c>
      <c r="N5863" s="34">
        <v>20.6</v>
      </c>
      <c r="O5863" s="32">
        <f t="shared" si="546"/>
        <v>69.080000000000013</v>
      </c>
      <c r="P5863" s="37">
        <f t="shared" si="551"/>
        <v>82.896000000000015</v>
      </c>
      <c r="Q5863" s="32">
        <f t="shared" si="547"/>
        <v>-14.080000000000013</v>
      </c>
      <c r="R5863" s="32">
        <f t="shared" si="548"/>
        <v>-27.896000000000015</v>
      </c>
      <c r="S5863" s="26">
        <f t="shared" si="549"/>
        <v>0</v>
      </c>
      <c r="T5863" s="26">
        <f t="shared" si="550"/>
        <v>0</v>
      </c>
    </row>
    <row r="5864" spans="13:20" ht="15" x14ac:dyDescent="0.3">
      <c r="M5864" s="34">
        <v>5858.5</v>
      </c>
      <c r="N5864" s="34">
        <v>20</v>
      </c>
      <c r="O5864" s="32">
        <f t="shared" si="546"/>
        <v>68</v>
      </c>
      <c r="P5864" s="37">
        <f t="shared" si="551"/>
        <v>81.599999999999994</v>
      </c>
      <c r="Q5864" s="32">
        <f t="shared" si="547"/>
        <v>-13</v>
      </c>
      <c r="R5864" s="32">
        <f t="shared" si="548"/>
        <v>-26.599999999999994</v>
      </c>
      <c r="S5864" s="26">
        <f t="shared" si="549"/>
        <v>0</v>
      </c>
      <c r="T5864" s="26">
        <f t="shared" si="550"/>
        <v>0</v>
      </c>
    </row>
    <row r="5865" spans="13:20" ht="15" x14ac:dyDescent="0.3">
      <c r="M5865" s="34">
        <v>5859.5</v>
      </c>
      <c r="N5865" s="34">
        <v>20</v>
      </c>
      <c r="O5865" s="32">
        <f t="shared" si="546"/>
        <v>68</v>
      </c>
      <c r="P5865" s="37">
        <f t="shared" si="551"/>
        <v>81.599999999999994</v>
      </c>
      <c r="Q5865" s="32">
        <f t="shared" si="547"/>
        <v>-13</v>
      </c>
      <c r="R5865" s="32">
        <f t="shared" si="548"/>
        <v>-26.599999999999994</v>
      </c>
      <c r="S5865" s="26">
        <f t="shared" si="549"/>
        <v>0</v>
      </c>
      <c r="T5865" s="26">
        <f t="shared" si="550"/>
        <v>0</v>
      </c>
    </row>
    <row r="5866" spans="13:20" ht="15" x14ac:dyDescent="0.3">
      <c r="M5866" s="34">
        <v>5860.5</v>
      </c>
      <c r="N5866" s="34">
        <v>19.399999999999999</v>
      </c>
      <c r="O5866" s="32">
        <f t="shared" si="546"/>
        <v>66.92</v>
      </c>
      <c r="P5866" s="37">
        <f t="shared" si="551"/>
        <v>80.304000000000002</v>
      </c>
      <c r="Q5866" s="32">
        <f t="shared" si="547"/>
        <v>-11.920000000000002</v>
      </c>
      <c r="R5866" s="32">
        <f t="shared" si="548"/>
        <v>-25.304000000000002</v>
      </c>
      <c r="S5866" s="26">
        <f t="shared" si="549"/>
        <v>0</v>
      </c>
      <c r="T5866" s="26">
        <f t="shared" si="550"/>
        <v>0</v>
      </c>
    </row>
    <row r="5867" spans="13:20" ht="15" x14ac:dyDescent="0.3">
      <c r="M5867" s="34">
        <v>5861.5</v>
      </c>
      <c r="N5867" s="34">
        <v>18.899999999999999</v>
      </c>
      <c r="O5867" s="32">
        <f t="shared" si="546"/>
        <v>66.02</v>
      </c>
      <c r="P5867" s="37">
        <f t="shared" si="551"/>
        <v>79.22399999999999</v>
      </c>
      <c r="Q5867" s="32">
        <f t="shared" si="547"/>
        <v>-11.019999999999996</v>
      </c>
      <c r="R5867" s="32">
        <f t="shared" si="548"/>
        <v>-24.22399999999999</v>
      </c>
      <c r="S5867" s="26">
        <f t="shared" si="549"/>
        <v>0</v>
      </c>
      <c r="T5867" s="26">
        <f t="shared" si="550"/>
        <v>0</v>
      </c>
    </row>
    <row r="5868" spans="13:20" ht="15" x14ac:dyDescent="0.3">
      <c r="M5868" s="34">
        <v>5862.5</v>
      </c>
      <c r="N5868" s="34">
        <v>18.899999999999999</v>
      </c>
      <c r="O5868" s="32">
        <f t="shared" si="546"/>
        <v>66.02</v>
      </c>
      <c r="P5868" s="37">
        <f t="shared" si="551"/>
        <v>79.22399999999999</v>
      </c>
      <c r="Q5868" s="32">
        <f t="shared" si="547"/>
        <v>-11.019999999999996</v>
      </c>
      <c r="R5868" s="32">
        <f t="shared" si="548"/>
        <v>-24.22399999999999</v>
      </c>
      <c r="S5868" s="26">
        <f t="shared" si="549"/>
        <v>0</v>
      </c>
      <c r="T5868" s="26">
        <f t="shared" si="550"/>
        <v>0</v>
      </c>
    </row>
    <row r="5869" spans="13:20" ht="15" x14ac:dyDescent="0.3">
      <c r="M5869" s="34">
        <v>5863.5</v>
      </c>
      <c r="N5869" s="34">
        <v>16.7</v>
      </c>
      <c r="O5869" s="32">
        <f t="shared" si="546"/>
        <v>62.06</v>
      </c>
      <c r="P5869" s="37">
        <f t="shared" si="551"/>
        <v>74.471999999999994</v>
      </c>
      <c r="Q5869" s="32">
        <f t="shared" si="547"/>
        <v>-7.0600000000000023</v>
      </c>
      <c r="R5869" s="32">
        <f t="shared" si="548"/>
        <v>-19.471999999999994</v>
      </c>
      <c r="S5869" s="26">
        <f t="shared" si="549"/>
        <v>0</v>
      </c>
      <c r="T5869" s="26">
        <f t="shared" si="550"/>
        <v>0</v>
      </c>
    </row>
    <row r="5870" spans="13:20" ht="15" x14ac:dyDescent="0.3">
      <c r="M5870" s="34">
        <v>5864.5</v>
      </c>
      <c r="N5870" s="34">
        <v>17.2</v>
      </c>
      <c r="O5870" s="32">
        <f t="shared" si="546"/>
        <v>62.96</v>
      </c>
      <c r="P5870" s="37">
        <f t="shared" si="551"/>
        <v>75.551999999999992</v>
      </c>
      <c r="Q5870" s="32">
        <f t="shared" si="547"/>
        <v>-7.9600000000000009</v>
      </c>
      <c r="R5870" s="32">
        <f t="shared" si="548"/>
        <v>-20.551999999999992</v>
      </c>
      <c r="S5870" s="26">
        <f t="shared" si="549"/>
        <v>0</v>
      </c>
      <c r="T5870" s="26">
        <f t="shared" si="550"/>
        <v>0</v>
      </c>
    </row>
    <row r="5871" spans="13:20" ht="15" x14ac:dyDescent="0.3">
      <c r="M5871" s="34">
        <v>5865.5</v>
      </c>
      <c r="N5871" s="34">
        <v>16.7</v>
      </c>
      <c r="O5871" s="32">
        <f t="shared" si="546"/>
        <v>62.06</v>
      </c>
      <c r="P5871" s="37">
        <f t="shared" si="551"/>
        <v>74.471999999999994</v>
      </c>
      <c r="Q5871" s="32">
        <f t="shared" si="547"/>
        <v>-7.0600000000000023</v>
      </c>
      <c r="R5871" s="32">
        <f t="shared" si="548"/>
        <v>-19.471999999999994</v>
      </c>
      <c r="S5871" s="26">
        <f t="shared" si="549"/>
        <v>0</v>
      </c>
      <c r="T5871" s="26">
        <f t="shared" si="550"/>
        <v>0</v>
      </c>
    </row>
    <row r="5872" spans="13:20" ht="15" x14ac:dyDescent="0.3">
      <c r="M5872" s="34">
        <v>5866.5</v>
      </c>
      <c r="N5872" s="34">
        <v>16.100000000000001</v>
      </c>
      <c r="O5872" s="32">
        <f t="shared" si="546"/>
        <v>60.980000000000004</v>
      </c>
      <c r="P5872" s="37">
        <f t="shared" si="551"/>
        <v>73.176000000000002</v>
      </c>
      <c r="Q5872" s="32">
        <f t="shared" si="547"/>
        <v>-5.980000000000004</v>
      </c>
      <c r="R5872" s="32">
        <f t="shared" si="548"/>
        <v>-18.176000000000002</v>
      </c>
      <c r="S5872" s="26">
        <f t="shared" si="549"/>
        <v>0</v>
      </c>
      <c r="T5872" s="26">
        <f t="shared" si="550"/>
        <v>0</v>
      </c>
    </row>
    <row r="5873" spans="13:20" ht="15" x14ac:dyDescent="0.3">
      <c r="M5873" s="34">
        <v>5867.5</v>
      </c>
      <c r="N5873" s="34">
        <v>16.100000000000001</v>
      </c>
      <c r="O5873" s="32">
        <f t="shared" si="546"/>
        <v>60.980000000000004</v>
      </c>
      <c r="P5873" s="37">
        <f t="shared" si="551"/>
        <v>73.176000000000002</v>
      </c>
      <c r="Q5873" s="32">
        <f t="shared" si="547"/>
        <v>-5.980000000000004</v>
      </c>
      <c r="R5873" s="32">
        <f t="shared" si="548"/>
        <v>-18.176000000000002</v>
      </c>
      <c r="S5873" s="26">
        <f t="shared" si="549"/>
        <v>0</v>
      </c>
      <c r="T5873" s="26">
        <f t="shared" si="550"/>
        <v>0</v>
      </c>
    </row>
    <row r="5874" spans="13:20" ht="15" x14ac:dyDescent="0.3">
      <c r="M5874" s="34">
        <v>5868.5</v>
      </c>
      <c r="N5874" s="34">
        <v>15</v>
      </c>
      <c r="O5874" s="32">
        <f t="shared" si="546"/>
        <v>59</v>
      </c>
      <c r="P5874" s="37">
        <f t="shared" si="551"/>
        <v>70.8</v>
      </c>
      <c r="Q5874" s="32">
        <f t="shared" si="547"/>
        <v>-4</v>
      </c>
      <c r="R5874" s="32">
        <f t="shared" si="548"/>
        <v>-15.799999999999997</v>
      </c>
      <c r="S5874" s="26">
        <f t="shared" si="549"/>
        <v>0</v>
      </c>
      <c r="T5874" s="26">
        <f t="shared" si="550"/>
        <v>0</v>
      </c>
    </row>
    <row r="5875" spans="13:20" ht="15" x14ac:dyDescent="0.3">
      <c r="M5875" s="34">
        <v>5869.5</v>
      </c>
      <c r="N5875" s="34">
        <v>15</v>
      </c>
      <c r="O5875" s="32">
        <f t="shared" si="546"/>
        <v>59</v>
      </c>
      <c r="P5875" s="37">
        <f t="shared" si="551"/>
        <v>70.8</v>
      </c>
      <c r="Q5875" s="32">
        <f t="shared" si="547"/>
        <v>-4</v>
      </c>
      <c r="R5875" s="32">
        <f t="shared" si="548"/>
        <v>-15.799999999999997</v>
      </c>
      <c r="S5875" s="26">
        <f t="shared" si="549"/>
        <v>0</v>
      </c>
      <c r="T5875" s="26">
        <f t="shared" si="550"/>
        <v>0</v>
      </c>
    </row>
    <row r="5876" spans="13:20" ht="15" x14ac:dyDescent="0.3">
      <c r="M5876" s="34">
        <v>5870.5</v>
      </c>
      <c r="N5876" s="34">
        <v>14.4</v>
      </c>
      <c r="O5876" s="32">
        <f t="shared" si="546"/>
        <v>57.92</v>
      </c>
      <c r="P5876" s="37">
        <f t="shared" si="551"/>
        <v>69.504000000000005</v>
      </c>
      <c r="Q5876" s="32">
        <f t="shared" si="547"/>
        <v>-2.9200000000000017</v>
      </c>
      <c r="R5876" s="32">
        <f t="shared" si="548"/>
        <v>-14.504000000000005</v>
      </c>
      <c r="S5876" s="26">
        <f t="shared" si="549"/>
        <v>0</v>
      </c>
      <c r="T5876" s="26">
        <f t="shared" si="550"/>
        <v>0</v>
      </c>
    </row>
    <row r="5877" spans="13:20" ht="15" x14ac:dyDescent="0.3">
      <c r="M5877" s="34">
        <v>5871.5</v>
      </c>
      <c r="N5877" s="34">
        <v>15</v>
      </c>
      <c r="O5877" s="32">
        <f t="shared" si="546"/>
        <v>59</v>
      </c>
      <c r="P5877" s="37">
        <f t="shared" si="551"/>
        <v>70.8</v>
      </c>
      <c r="Q5877" s="32">
        <f t="shared" si="547"/>
        <v>-4</v>
      </c>
      <c r="R5877" s="32">
        <f t="shared" si="548"/>
        <v>-15.799999999999997</v>
      </c>
      <c r="S5877" s="26">
        <f t="shared" si="549"/>
        <v>0</v>
      </c>
      <c r="T5877" s="26">
        <f t="shared" si="550"/>
        <v>0</v>
      </c>
    </row>
    <row r="5878" spans="13:20" ht="15" x14ac:dyDescent="0.3">
      <c r="M5878" s="34">
        <v>5872.5</v>
      </c>
      <c r="N5878" s="34">
        <v>14.4</v>
      </c>
      <c r="O5878" s="32">
        <f t="shared" si="546"/>
        <v>57.92</v>
      </c>
      <c r="P5878" s="37">
        <f t="shared" si="551"/>
        <v>69.504000000000005</v>
      </c>
      <c r="Q5878" s="32">
        <f t="shared" si="547"/>
        <v>-2.9200000000000017</v>
      </c>
      <c r="R5878" s="32">
        <f t="shared" si="548"/>
        <v>-14.504000000000005</v>
      </c>
      <c r="S5878" s="26">
        <f t="shared" si="549"/>
        <v>0</v>
      </c>
      <c r="T5878" s="26">
        <f t="shared" si="550"/>
        <v>0</v>
      </c>
    </row>
    <row r="5879" spans="13:20" ht="15" x14ac:dyDescent="0.3">
      <c r="M5879" s="34">
        <v>5873.5</v>
      </c>
      <c r="N5879" s="34">
        <v>14.4</v>
      </c>
      <c r="O5879" s="32">
        <f t="shared" si="546"/>
        <v>57.92</v>
      </c>
      <c r="P5879" s="37">
        <f t="shared" si="551"/>
        <v>69.504000000000005</v>
      </c>
      <c r="Q5879" s="32">
        <f t="shared" si="547"/>
        <v>-2.9200000000000017</v>
      </c>
      <c r="R5879" s="32">
        <f t="shared" si="548"/>
        <v>-14.504000000000005</v>
      </c>
      <c r="S5879" s="26">
        <f t="shared" si="549"/>
        <v>0</v>
      </c>
      <c r="T5879" s="26">
        <f t="shared" si="550"/>
        <v>0</v>
      </c>
    </row>
    <row r="5880" spans="13:20" ht="15" x14ac:dyDescent="0.3">
      <c r="M5880" s="34">
        <v>5874.5</v>
      </c>
      <c r="N5880" s="34">
        <v>14.4</v>
      </c>
      <c r="O5880" s="32">
        <f t="shared" si="546"/>
        <v>57.92</v>
      </c>
      <c r="P5880" s="37">
        <f t="shared" si="551"/>
        <v>69.504000000000005</v>
      </c>
      <c r="Q5880" s="32">
        <f t="shared" si="547"/>
        <v>-2.9200000000000017</v>
      </c>
      <c r="R5880" s="32">
        <f t="shared" si="548"/>
        <v>-14.504000000000005</v>
      </c>
      <c r="S5880" s="26">
        <f t="shared" si="549"/>
        <v>0</v>
      </c>
      <c r="T5880" s="26">
        <f t="shared" si="550"/>
        <v>0</v>
      </c>
    </row>
    <row r="5881" spans="13:20" ht="15" x14ac:dyDescent="0.3">
      <c r="M5881" s="34">
        <v>5875.5</v>
      </c>
      <c r="N5881" s="34">
        <v>14.4</v>
      </c>
      <c r="O5881" s="32">
        <f t="shared" si="546"/>
        <v>57.92</v>
      </c>
      <c r="P5881" s="37">
        <f t="shared" si="551"/>
        <v>69.504000000000005</v>
      </c>
      <c r="Q5881" s="32">
        <f t="shared" si="547"/>
        <v>-2.9200000000000017</v>
      </c>
      <c r="R5881" s="32">
        <f t="shared" si="548"/>
        <v>-14.504000000000005</v>
      </c>
      <c r="S5881" s="26">
        <f t="shared" si="549"/>
        <v>0</v>
      </c>
      <c r="T5881" s="26">
        <f t="shared" si="550"/>
        <v>0</v>
      </c>
    </row>
    <row r="5882" spans="13:20" ht="15" x14ac:dyDescent="0.3">
      <c r="M5882" s="34">
        <v>5876.5</v>
      </c>
      <c r="N5882" s="34">
        <v>14.4</v>
      </c>
      <c r="O5882" s="32">
        <f t="shared" si="546"/>
        <v>57.92</v>
      </c>
      <c r="P5882" s="37">
        <f t="shared" si="551"/>
        <v>69.504000000000005</v>
      </c>
      <c r="Q5882" s="32">
        <f t="shared" si="547"/>
        <v>-2.9200000000000017</v>
      </c>
      <c r="R5882" s="32">
        <f t="shared" si="548"/>
        <v>-14.504000000000005</v>
      </c>
      <c r="S5882" s="26">
        <f t="shared" si="549"/>
        <v>0</v>
      </c>
      <c r="T5882" s="26">
        <f t="shared" si="550"/>
        <v>0</v>
      </c>
    </row>
    <row r="5883" spans="13:20" ht="15" x14ac:dyDescent="0.3">
      <c r="M5883" s="34">
        <v>5877.5</v>
      </c>
      <c r="N5883" s="34">
        <v>14.4</v>
      </c>
      <c r="O5883" s="32">
        <f t="shared" si="546"/>
        <v>57.92</v>
      </c>
      <c r="P5883" s="37">
        <f t="shared" si="551"/>
        <v>69.504000000000005</v>
      </c>
      <c r="Q5883" s="32">
        <f t="shared" si="547"/>
        <v>-2.9200000000000017</v>
      </c>
      <c r="R5883" s="32">
        <f t="shared" si="548"/>
        <v>-14.504000000000005</v>
      </c>
      <c r="S5883" s="26">
        <f t="shared" si="549"/>
        <v>0</v>
      </c>
      <c r="T5883" s="26">
        <f t="shared" si="550"/>
        <v>0</v>
      </c>
    </row>
    <row r="5884" spans="13:20" ht="15" x14ac:dyDescent="0.3">
      <c r="M5884" s="34">
        <v>5878.5</v>
      </c>
      <c r="N5884" s="34">
        <v>13.9</v>
      </c>
      <c r="O5884" s="32">
        <f t="shared" si="546"/>
        <v>57.019999999999996</v>
      </c>
      <c r="P5884" s="37">
        <f t="shared" si="551"/>
        <v>68.423999999999992</v>
      </c>
      <c r="Q5884" s="32">
        <f t="shared" si="547"/>
        <v>-2.019999999999996</v>
      </c>
      <c r="R5884" s="32">
        <f t="shared" si="548"/>
        <v>-13.423999999999992</v>
      </c>
      <c r="S5884" s="26">
        <f t="shared" si="549"/>
        <v>0</v>
      </c>
      <c r="T5884" s="26">
        <f t="shared" si="550"/>
        <v>0</v>
      </c>
    </row>
    <row r="5885" spans="13:20" ht="15" x14ac:dyDescent="0.3">
      <c r="M5885" s="34">
        <v>5879.5</v>
      </c>
      <c r="N5885" s="34">
        <v>13.3</v>
      </c>
      <c r="O5885" s="32">
        <f t="shared" si="546"/>
        <v>55.94</v>
      </c>
      <c r="P5885" s="37">
        <f t="shared" si="551"/>
        <v>67.128</v>
      </c>
      <c r="Q5885" s="32">
        <f t="shared" si="547"/>
        <v>-0.93999999999999773</v>
      </c>
      <c r="R5885" s="32">
        <f t="shared" si="548"/>
        <v>-12.128</v>
      </c>
      <c r="S5885" s="26">
        <f t="shared" si="549"/>
        <v>0</v>
      </c>
      <c r="T5885" s="26">
        <f t="shared" si="550"/>
        <v>0</v>
      </c>
    </row>
    <row r="5886" spans="13:20" ht="15" x14ac:dyDescent="0.3">
      <c r="M5886" s="34">
        <v>5880.5</v>
      </c>
      <c r="N5886" s="34">
        <v>12.8</v>
      </c>
      <c r="O5886" s="32">
        <f t="shared" si="546"/>
        <v>55.040000000000006</v>
      </c>
      <c r="P5886" s="37">
        <f t="shared" si="551"/>
        <v>66.048000000000002</v>
      </c>
      <c r="Q5886" s="32">
        <f t="shared" si="547"/>
        <v>-4.0000000000006253E-2</v>
      </c>
      <c r="R5886" s="32">
        <f t="shared" si="548"/>
        <v>-11.048000000000002</v>
      </c>
      <c r="S5886" s="26">
        <f t="shared" si="549"/>
        <v>0</v>
      </c>
      <c r="T5886" s="26">
        <f t="shared" si="550"/>
        <v>0</v>
      </c>
    </row>
    <row r="5887" spans="13:20" ht="15" x14ac:dyDescent="0.3">
      <c r="M5887" s="34">
        <v>5881.5</v>
      </c>
      <c r="N5887" s="34">
        <v>12.8</v>
      </c>
      <c r="O5887" s="32">
        <f t="shared" si="546"/>
        <v>55.040000000000006</v>
      </c>
      <c r="P5887" s="37">
        <f t="shared" si="551"/>
        <v>66.048000000000002</v>
      </c>
      <c r="Q5887" s="32">
        <f t="shared" si="547"/>
        <v>-4.0000000000006253E-2</v>
      </c>
      <c r="R5887" s="32">
        <f t="shared" si="548"/>
        <v>-11.048000000000002</v>
      </c>
      <c r="S5887" s="26">
        <f t="shared" si="549"/>
        <v>0</v>
      </c>
      <c r="T5887" s="26">
        <f t="shared" si="550"/>
        <v>0</v>
      </c>
    </row>
    <row r="5888" spans="13:20" ht="15" x14ac:dyDescent="0.3">
      <c r="M5888" s="34">
        <v>5882.5</v>
      </c>
      <c r="N5888" s="34">
        <v>12.8</v>
      </c>
      <c r="O5888" s="32">
        <f t="shared" si="546"/>
        <v>55.040000000000006</v>
      </c>
      <c r="P5888" s="37">
        <f t="shared" si="551"/>
        <v>66.048000000000002</v>
      </c>
      <c r="Q5888" s="32">
        <f t="shared" si="547"/>
        <v>-4.0000000000006253E-2</v>
      </c>
      <c r="R5888" s="32">
        <f t="shared" si="548"/>
        <v>-11.048000000000002</v>
      </c>
      <c r="S5888" s="26">
        <f t="shared" si="549"/>
        <v>0</v>
      </c>
      <c r="T5888" s="26">
        <f t="shared" si="550"/>
        <v>0</v>
      </c>
    </row>
    <row r="5889" spans="13:20" ht="15" x14ac:dyDescent="0.3">
      <c r="M5889" s="34">
        <v>5883.5</v>
      </c>
      <c r="N5889" s="34">
        <v>12.2</v>
      </c>
      <c r="O5889" s="32">
        <f t="shared" si="546"/>
        <v>53.96</v>
      </c>
      <c r="P5889" s="37">
        <f t="shared" si="551"/>
        <v>64.751999999999995</v>
      </c>
      <c r="Q5889" s="32">
        <f t="shared" si="547"/>
        <v>1.0399999999999991</v>
      </c>
      <c r="R5889" s="32">
        <f t="shared" si="548"/>
        <v>-9.7519999999999953</v>
      </c>
      <c r="S5889" s="26">
        <f t="shared" si="549"/>
        <v>1</v>
      </c>
      <c r="T5889" s="26">
        <f t="shared" si="550"/>
        <v>0</v>
      </c>
    </row>
    <row r="5890" spans="13:20" ht="15" x14ac:dyDescent="0.3">
      <c r="M5890" s="34">
        <v>5884.5</v>
      </c>
      <c r="N5890" s="34">
        <v>11.7</v>
      </c>
      <c r="O5890" s="32">
        <f t="shared" si="546"/>
        <v>53.06</v>
      </c>
      <c r="P5890" s="37">
        <f t="shared" si="551"/>
        <v>63.671999999999997</v>
      </c>
      <c r="Q5890" s="32">
        <f t="shared" si="547"/>
        <v>1.9399999999999977</v>
      </c>
      <c r="R5890" s="32">
        <f t="shared" si="548"/>
        <v>-8.671999999999997</v>
      </c>
      <c r="S5890" s="26">
        <f t="shared" si="549"/>
        <v>1</v>
      </c>
      <c r="T5890" s="26">
        <f t="shared" si="550"/>
        <v>0</v>
      </c>
    </row>
    <row r="5891" spans="13:20" ht="15" x14ac:dyDescent="0.3">
      <c r="M5891" s="34">
        <v>5885.5</v>
      </c>
      <c r="N5891" s="34">
        <v>11.7</v>
      </c>
      <c r="O5891" s="32">
        <f t="shared" si="546"/>
        <v>53.06</v>
      </c>
      <c r="P5891" s="37">
        <f t="shared" si="551"/>
        <v>63.671999999999997</v>
      </c>
      <c r="Q5891" s="32">
        <f t="shared" si="547"/>
        <v>1.9399999999999977</v>
      </c>
      <c r="R5891" s="32">
        <f t="shared" si="548"/>
        <v>-8.671999999999997</v>
      </c>
      <c r="S5891" s="26">
        <f t="shared" si="549"/>
        <v>1</v>
      </c>
      <c r="T5891" s="26">
        <f t="shared" si="550"/>
        <v>0</v>
      </c>
    </row>
    <row r="5892" spans="13:20" ht="15" x14ac:dyDescent="0.3">
      <c r="M5892" s="34">
        <v>5886.5</v>
      </c>
      <c r="N5892" s="34">
        <v>13.3</v>
      </c>
      <c r="O5892" s="32">
        <f t="shared" si="546"/>
        <v>55.94</v>
      </c>
      <c r="P5892" s="37">
        <f t="shared" si="551"/>
        <v>67.128</v>
      </c>
      <c r="Q5892" s="32">
        <f t="shared" si="547"/>
        <v>-0.93999999999999773</v>
      </c>
      <c r="R5892" s="32">
        <f t="shared" si="548"/>
        <v>-12.128</v>
      </c>
      <c r="S5892" s="26">
        <f t="shared" si="549"/>
        <v>0</v>
      </c>
      <c r="T5892" s="26">
        <f t="shared" si="550"/>
        <v>0</v>
      </c>
    </row>
    <row r="5893" spans="13:20" ht="15" x14ac:dyDescent="0.3">
      <c r="M5893" s="34">
        <v>5887.5</v>
      </c>
      <c r="N5893" s="34">
        <v>13.3</v>
      </c>
      <c r="O5893" s="32">
        <f t="shared" si="546"/>
        <v>55.94</v>
      </c>
      <c r="P5893" s="37">
        <f t="shared" si="551"/>
        <v>67.128</v>
      </c>
      <c r="Q5893" s="32">
        <f t="shared" si="547"/>
        <v>-0.93999999999999773</v>
      </c>
      <c r="R5893" s="32">
        <f t="shared" si="548"/>
        <v>-12.128</v>
      </c>
      <c r="S5893" s="26">
        <f t="shared" si="549"/>
        <v>0</v>
      </c>
      <c r="T5893" s="26">
        <f t="shared" si="550"/>
        <v>0</v>
      </c>
    </row>
    <row r="5894" spans="13:20" ht="15" x14ac:dyDescent="0.3">
      <c r="M5894" s="34">
        <v>5888.5</v>
      </c>
      <c r="N5894" s="34">
        <v>15</v>
      </c>
      <c r="O5894" s="32">
        <f t="shared" ref="O5894:O5957" si="552">CONVERT(N5894,"C","F")</f>
        <v>59</v>
      </c>
      <c r="P5894" s="37">
        <f t="shared" si="551"/>
        <v>70.8</v>
      </c>
      <c r="Q5894" s="32">
        <f t="shared" ref="Q5894:Q5957" si="553">$L$3-O5894</f>
        <v>-4</v>
      </c>
      <c r="R5894" s="32">
        <f t="shared" ref="R5894:R5957" si="554">$L$3-P5894</f>
        <v>-15.799999999999997</v>
      </c>
      <c r="S5894" s="26">
        <f t="shared" ref="S5894:S5957" si="555">IF(O5894&lt;=$L$3, 1, 0)</f>
        <v>0</v>
      </c>
      <c r="T5894" s="26">
        <f t="shared" ref="T5894:T5957" si="556">IF(P5894&lt;=$L$3, 1, 0)</f>
        <v>0</v>
      </c>
    </row>
    <row r="5895" spans="13:20" ht="15" x14ac:dyDescent="0.3">
      <c r="M5895" s="34">
        <v>5889.5</v>
      </c>
      <c r="N5895" s="34">
        <v>17.2</v>
      </c>
      <c r="O5895" s="32">
        <f t="shared" si="552"/>
        <v>62.96</v>
      </c>
      <c r="P5895" s="37">
        <f t="shared" ref="P5895:P5958" si="557">O5895*1.2</f>
        <v>75.551999999999992</v>
      </c>
      <c r="Q5895" s="32">
        <f t="shared" si="553"/>
        <v>-7.9600000000000009</v>
      </c>
      <c r="R5895" s="32">
        <f t="shared" si="554"/>
        <v>-20.551999999999992</v>
      </c>
      <c r="S5895" s="26">
        <f t="shared" si="555"/>
        <v>0</v>
      </c>
      <c r="T5895" s="26">
        <f t="shared" si="556"/>
        <v>0</v>
      </c>
    </row>
    <row r="5896" spans="13:20" ht="15" x14ac:dyDescent="0.3">
      <c r="M5896" s="34">
        <v>5890.5</v>
      </c>
      <c r="N5896" s="34">
        <v>17.2</v>
      </c>
      <c r="O5896" s="32">
        <f t="shared" si="552"/>
        <v>62.96</v>
      </c>
      <c r="P5896" s="37">
        <f t="shared" si="557"/>
        <v>75.551999999999992</v>
      </c>
      <c r="Q5896" s="32">
        <f t="shared" si="553"/>
        <v>-7.9600000000000009</v>
      </c>
      <c r="R5896" s="32">
        <f t="shared" si="554"/>
        <v>-20.551999999999992</v>
      </c>
      <c r="S5896" s="26">
        <f t="shared" si="555"/>
        <v>0</v>
      </c>
      <c r="T5896" s="26">
        <f t="shared" si="556"/>
        <v>0</v>
      </c>
    </row>
    <row r="5897" spans="13:20" ht="15" x14ac:dyDescent="0.3">
      <c r="M5897" s="34">
        <v>5891.5</v>
      </c>
      <c r="N5897" s="34">
        <v>17.2</v>
      </c>
      <c r="O5897" s="32">
        <f t="shared" si="552"/>
        <v>62.96</v>
      </c>
      <c r="P5897" s="37">
        <f t="shared" si="557"/>
        <v>75.551999999999992</v>
      </c>
      <c r="Q5897" s="32">
        <f t="shared" si="553"/>
        <v>-7.9600000000000009</v>
      </c>
      <c r="R5897" s="32">
        <f t="shared" si="554"/>
        <v>-20.551999999999992</v>
      </c>
      <c r="S5897" s="26">
        <f t="shared" si="555"/>
        <v>0</v>
      </c>
      <c r="T5897" s="26">
        <f t="shared" si="556"/>
        <v>0</v>
      </c>
    </row>
    <row r="5898" spans="13:20" ht="15" x14ac:dyDescent="0.3">
      <c r="M5898" s="34">
        <v>5892.5</v>
      </c>
      <c r="N5898" s="34">
        <v>18.3</v>
      </c>
      <c r="O5898" s="32">
        <f t="shared" si="552"/>
        <v>64.94</v>
      </c>
      <c r="P5898" s="37">
        <f t="shared" si="557"/>
        <v>77.927999999999997</v>
      </c>
      <c r="Q5898" s="32">
        <f t="shared" si="553"/>
        <v>-9.9399999999999977</v>
      </c>
      <c r="R5898" s="32">
        <f t="shared" si="554"/>
        <v>-22.927999999999997</v>
      </c>
      <c r="S5898" s="26">
        <f t="shared" si="555"/>
        <v>0</v>
      </c>
      <c r="T5898" s="26">
        <f t="shared" si="556"/>
        <v>0</v>
      </c>
    </row>
    <row r="5899" spans="13:20" ht="15" x14ac:dyDescent="0.3">
      <c r="M5899" s="34">
        <v>5893.5</v>
      </c>
      <c r="N5899" s="34">
        <v>19.399999999999999</v>
      </c>
      <c r="O5899" s="32">
        <f t="shared" si="552"/>
        <v>66.92</v>
      </c>
      <c r="P5899" s="37">
        <f t="shared" si="557"/>
        <v>80.304000000000002</v>
      </c>
      <c r="Q5899" s="32">
        <f t="shared" si="553"/>
        <v>-11.920000000000002</v>
      </c>
      <c r="R5899" s="32">
        <f t="shared" si="554"/>
        <v>-25.304000000000002</v>
      </c>
      <c r="S5899" s="26">
        <f t="shared" si="555"/>
        <v>0</v>
      </c>
      <c r="T5899" s="26">
        <f t="shared" si="556"/>
        <v>0</v>
      </c>
    </row>
    <row r="5900" spans="13:20" ht="15" x14ac:dyDescent="0.3">
      <c r="M5900" s="34">
        <v>5894.5</v>
      </c>
      <c r="N5900" s="34">
        <v>21.1</v>
      </c>
      <c r="O5900" s="32">
        <f t="shared" si="552"/>
        <v>69.98</v>
      </c>
      <c r="P5900" s="37">
        <f t="shared" si="557"/>
        <v>83.975999999999999</v>
      </c>
      <c r="Q5900" s="32">
        <f t="shared" si="553"/>
        <v>-14.980000000000004</v>
      </c>
      <c r="R5900" s="32">
        <f t="shared" si="554"/>
        <v>-28.975999999999999</v>
      </c>
      <c r="S5900" s="26">
        <f t="shared" si="555"/>
        <v>0</v>
      </c>
      <c r="T5900" s="26">
        <f t="shared" si="556"/>
        <v>0</v>
      </c>
    </row>
    <row r="5901" spans="13:20" ht="15" x14ac:dyDescent="0.3">
      <c r="M5901" s="34">
        <v>5895.5</v>
      </c>
      <c r="N5901" s="34">
        <v>18.899999999999999</v>
      </c>
      <c r="O5901" s="32">
        <f t="shared" si="552"/>
        <v>66.02</v>
      </c>
      <c r="P5901" s="37">
        <f t="shared" si="557"/>
        <v>79.22399999999999</v>
      </c>
      <c r="Q5901" s="32">
        <f t="shared" si="553"/>
        <v>-11.019999999999996</v>
      </c>
      <c r="R5901" s="32">
        <f t="shared" si="554"/>
        <v>-24.22399999999999</v>
      </c>
      <c r="S5901" s="26">
        <f t="shared" si="555"/>
        <v>0</v>
      </c>
      <c r="T5901" s="26">
        <f t="shared" si="556"/>
        <v>0</v>
      </c>
    </row>
    <row r="5902" spans="13:20" ht="15" x14ac:dyDescent="0.3">
      <c r="M5902" s="34">
        <v>5896.5</v>
      </c>
      <c r="N5902" s="34">
        <v>20</v>
      </c>
      <c r="O5902" s="32">
        <f t="shared" si="552"/>
        <v>68</v>
      </c>
      <c r="P5902" s="37">
        <f t="shared" si="557"/>
        <v>81.599999999999994</v>
      </c>
      <c r="Q5902" s="32">
        <f t="shared" si="553"/>
        <v>-13</v>
      </c>
      <c r="R5902" s="32">
        <f t="shared" si="554"/>
        <v>-26.599999999999994</v>
      </c>
      <c r="S5902" s="26">
        <f t="shared" si="555"/>
        <v>0</v>
      </c>
      <c r="T5902" s="26">
        <f t="shared" si="556"/>
        <v>0</v>
      </c>
    </row>
    <row r="5903" spans="13:20" ht="15" x14ac:dyDescent="0.3">
      <c r="M5903" s="34">
        <v>5897.5</v>
      </c>
      <c r="N5903" s="34">
        <v>17.2</v>
      </c>
      <c r="O5903" s="32">
        <f t="shared" si="552"/>
        <v>62.96</v>
      </c>
      <c r="P5903" s="37">
        <f t="shared" si="557"/>
        <v>75.551999999999992</v>
      </c>
      <c r="Q5903" s="32">
        <f t="shared" si="553"/>
        <v>-7.9600000000000009</v>
      </c>
      <c r="R5903" s="32">
        <f t="shared" si="554"/>
        <v>-20.551999999999992</v>
      </c>
      <c r="S5903" s="26">
        <f t="shared" si="555"/>
        <v>0</v>
      </c>
      <c r="T5903" s="26">
        <f t="shared" si="556"/>
        <v>0</v>
      </c>
    </row>
    <row r="5904" spans="13:20" ht="15" x14ac:dyDescent="0.3">
      <c r="M5904" s="34">
        <v>5898.5</v>
      </c>
      <c r="N5904" s="34">
        <v>16.100000000000001</v>
      </c>
      <c r="O5904" s="32">
        <f t="shared" si="552"/>
        <v>60.980000000000004</v>
      </c>
      <c r="P5904" s="37">
        <f t="shared" si="557"/>
        <v>73.176000000000002</v>
      </c>
      <c r="Q5904" s="32">
        <f t="shared" si="553"/>
        <v>-5.980000000000004</v>
      </c>
      <c r="R5904" s="32">
        <f t="shared" si="554"/>
        <v>-18.176000000000002</v>
      </c>
      <c r="S5904" s="26">
        <f t="shared" si="555"/>
        <v>0</v>
      </c>
      <c r="T5904" s="26">
        <f t="shared" si="556"/>
        <v>0</v>
      </c>
    </row>
    <row r="5905" spans="13:20" ht="15" x14ac:dyDescent="0.3">
      <c r="M5905" s="34">
        <v>5899.5</v>
      </c>
      <c r="N5905" s="34">
        <v>16.100000000000001</v>
      </c>
      <c r="O5905" s="32">
        <f t="shared" si="552"/>
        <v>60.980000000000004</v>
      </c>
      <c r="P5905" s="37">
        <f t="shared" si="557"/>
        <v>73.176000000000002</v>
      </c>
      <c r="Q5905" s="32">
        <f t="shared" si="553"/>
        <v>-5.980000000000004</v>
      </c>
      <c r="R5905" s="32">
        <f t="shared" si="554"/>
        <v>-18.176000000000002</v>
      </c>
      <c r="S5905" s="26">
        <f t="shared" si="555"/>
        <v>0</v>
      </c>
      <c r="T5905" s="26">
        <f t="shared" si="556"/>
        <v>0</v>
      </c>
    </row>
    <row r="5906" spans="13:20" ht="15" x14ac:dyDescent="0.3">
      <c r="M5906" s="34">
        <v>5900.5</v>
      </c>
      <c r="N5906" s="34">
        <v>15.6</v>
      </c>
      <c r="O5906" s="32">
        <f t="shared" si="552"/>
        <v>60.08</v>
      </c>
      <c r="P5906" s="37">
        <f t="shared" si="557"/>
        <v>72.095999999999989</v>
      </c>
      <c r="Q5906" s="32">
        <f t="shared" si="553"/>
        <v>-5.0799999999999983</v>
      </c>
      <c r="R5906" s="32">
        <f t="shared" si="554"/>
        <v>-17.095999999999989</v>
      </c>
      <c r="S5906" s="26">
        <f t="shared" si="555"/>
        <v>0</v>
      </c>
      <c r="T5906" s="26">
        <f t="shared" si="556"/>
        <v>0</v>
      </c>
    </row>
    <row r="5907" spans="13:20" ht="15" x14ac:dyDescent="0.3">
      <c r="M5907" s="34">
        <v>5901.5</v>
      </c>
      <c r="N5907" s="34">
        <v>15.6</v>
      </c>
      <c r="O5907" s="32">
        <f t="shared" si="552"/>
        <v>60.08</v>
      </c>
      <c r="P5907" s="37">
        <f t="shared" si="557"/>
        <v>72.095999999999989</v>
      </c>
      <c r="Q5907" s="32">
        <f t="shared" si="553"/>
        <v>-5.0799999999999983</v>
      </c>
      <c r="R5907" s="32">
        <f t="shared" si="554"/>
        <v>-17.095999999999989</v>
      </c>
      <c r="S5907" s="26">
        <f t="shared" si="555"/>
        <v>0</v>
      </c>
      <c r="T5907" s="26">
        <f t="shared" si="556"/>
        <v>0</v>
      </c>
    </row>
    <row r="5908" spans="13:20" ht="15" x14ac:dyDescent="0.3">
      <c r="M5908" s="34">
        <v>5902.5</v>
      </c>
      <c r="N5908" s="34">
        <v>15</v>
      </c>
      <c r="O5908" s="32">
        <f t="shared" si="552"/>
        <v>59</v>
      </c>
      <c r="P5908" s="37">
        <f t="shared" si="557"/>
        <v>70.8</v>
      </c>
      <c r="Q5908" s="32">
        <f t="shared" si="553"/>
        <v>-4</v>
      </c>
      <c r="R5908" s="32">
        <f t="shared" si="554"/>
        <v>-15.799999999999997</v>
      </c>
      <c r="S5908" s="26">
        <f t="shared" si="555"/>
        <v>0</v>
      </c>
      <c r="T5908" s="26">
        <f t="shared" si="556"/>
        <v>0</v>
      </c>
    </row>
    <row r="5909" spans="13:20" ht="15" x14ac:dyDescent="0.3">
      <c r="M5909" s="34">
        <v>5903.5</v>
      </c>
      <c r="N5909" s="34">
        <v>14.4</v>
      </c>
      <c r="O5909" s="32">
        <f t="shared" si="552"/>
        <v>57.92</v>
      </c>
      <c r="P5909" s="37">
        <f t="shared" si="557"/>
        <v>69.504000000000005</v>
      </c>
      <c r="Q5909" s="32">
        <f t="shared" si="553"/>
        <v>-2.9200000000000017</v>
      </c>
      <c r="R5909" s="32">
        <f t="shared" si="554"/>
        <v>-14.504000000000005</v>
      </c>
      <c r="S5909" s="26">
        <f t="shared" si="555"/>
        <v>0</v>
      </c>
      <c r="T5909" s="26">
        <f t="shared" si="556"/>
        <v>0</v>
      </c>
    </row>
    <row r="5910" spans="13:20" ht="15" x14ac:dyDescent="0.3">
      <c r="M5910" s="34">
        <v>5904.5</v>
      </c>
      <c r="N5910" s="34">
        <v>14.4</v>
      </c>
      <c r="O5910" s="32">
        <f t="shared" si="552"/>
        <v>57.92</v>
      </c>
      <c r="P5910" s="37">
        <f t="shared" si="557"/>
        <v>69.504000000000005</v>
      </c>
      <c r="Q5910" s="32">
        <f t="shared" si="553"/>
        <v>-2.9200000000000017</v>
      </c>
      <c r="R5910" s="32">
        <f t="shared" si="554"/>
        <v>-14.504000000000005</v>
      </c>
      <c r="S5910" s="26">
        <f t="shared" si="555"/>
        <v>0</v>
      </c>
      <c r="T5910" s="26">
        <f t="shared" si="556"/>
        <v>0</v>
      </c>
    </row>
    <row r="5911" spans="13:20" ht="15" x14ac:dyDescent="0.3">
      <c r="M5911" s="34">
        <v>5905.5</v>
      </c>
      <c r="N5911" s="34">
        <v>13.9</v>
      </c>
      <c r="O5911" s="32">
        <f t="shared" si="552"/>
        <v>57.019999999999996</v>
      </c>
      <c r="P5911" s="37">
        <f t="shared" si="557"/>
        <v>68.423999999999992</v>
      </c>
      <c r="Q5911" s="32">
        <f t="shared" si="553"/>
        <v>-2.019999999999996</v>
      </c>
      <c r="R5911" s="32">
        <f t="shared" si="554"/>
        <v>-13.423999999999992</v>
      </c>
      <c r="S5911" s="26">
        <f t="shared" si="555"/>
        <v>0</v>
      </c>
      <c r="T5911" s="26">
        <f t="shared" si="556"/>
        <v>0</v>
      </c>
    </row>
    <row r="5912" spans="13:20" ht="15" x14ac:dyDescent="0.3">
      <c r="M5912" s="34">
        <v>5906.5</v>
      </c>
      <c r="N5912" s="34">
        <v>13.3</v>
      </c>
      <c r="O5912" s="32">
        <f t="shared" si="552"/>
        <v>55.94</v>
      </c>
      <c r="P5912" s="37">
        <f t="shared" si="557"/>
        <v>67.128</v>
      </c>
      <c r="Q5912" s="32">
        <f t="shared" si="553"/>
        <v>-0.93999999999999773</v>
      </c>
      <c r="R5912" s="32">
        <f t="shared" si="554"/>
        <v>-12.128</v>
      </c>
      <c r="S5912" s="26">
        <f t="shared" si="555"/>
        <v>0</v>
      </c>
      <c r="T5912" s="26">
        <f t="shared" si="556"/>
        <v>0</v>
      </c>
    </row>
    <row r="5913" spans="13:20" ht="15" x14ac:dyDescent="0.3">
      <c r="M5913" s="34">
        <v>5907.5</v>
      </c>
      <c r="N5913" s="34">
        <v>13.3</v>
      </c>
      <c r="O5913" s="32">
        <f t="shared" si="552"/>
        <v>55.94</v>
      </c>
      <c r="P5913" s="37">
        <f t="shared" si="557"/>
        <v>67.128</v>
      </c>
      <c r="Q5913" s="32">
        <f t="shared" si="553"/>
        <v>-0.93999999999999773</v>
      </c>
      <c r="R5913" s="32">
        <f t="shared" si="554"/>
        <v>-12.128</v>
      </c>
      <c r="S5913" s="26">
        <f t="shared" si="555"/>
        <v>0</v>
      </c>
      <c r="T5913" s="26">
        <f t="shared" si="556"/>
        <v>0</v>
      </c>
    </row>
    <row r="5914" spans="13:20" ht="15" x14ac:dyDescent="0.3">
      <c r="M5914" s="34">
        <v>5908.5</v>
      </c>
      <c r="N5914" s="34">
        <v>13.3</v>
      </c>
      <c r="O5914" s="32">
        <f t="shared" si="552"/>
        <v>55.94</v>
      </c>
      <c r="P5914" s="37">
        <f t="shared" si="557"/>
        <v>67.128</v>
      </c>
      <c r="Q5914" s="32">
        <f t="shared" si="553"/>
        <v>-0.93999999999999773</v>
      </c>
      <c r="R5914" s="32">
        <f t="shared" si="554"/>
        <v>-12.128</v>
      </c>
      <c r="S5914" s="26">
        <f t="shared" si="555"/>
        <v>0</v>
      </c>
      <c r="T5914" s="26">
        <f t="shared" si="556"/>
        <v>0</v>
      </c>
    </row>
    <row r="5915" spans="13:20" ht="15" x14ac:dyDescent="0.3">
      <c r="M5915" s="34">
        <v>5909.5</v>
      </c>
      <c r="N5915" s="34">
        <v>13.9</v>
      </c>
      <c r="O5915" s="32">
        <f t="shared" si="552"/>
        <v>57.019999999999996</v>
      </c>
      <c r="P5915" s="37">
        <f t="shared" si="557"/>
        <v>68.423999999999992</v>
      </c>
      <c r="Q5915" s="32">
        <f t="shared" si="553"/>
        <v>-2.019999999999996</v>
      </c>
      <c r="R5915" s="32">
        <f t="shared" si="554"/>
        <v>-13.423999999999992</v>
      </c>
      <c r="S5915" s="26">
        <f t="shared" si="555"/>
        <v>0</v>
      </c>
      <c r="T5915" s="26">
        <f t="shared" si="556"/>
        <v>0</v>
      </c>
    </row>
    <row r="5916" spans="13:20" ht="15" x14ac:dyDescent="0.3">
      <c r="M5916" s="34">
        <v>5910.5</v>
      </c>
      <c r="N5916" s="34">
        <v>15.6</v>
      </c>
      <c r="O5916" s="32">
        <f t="shared" si="552"/>
        <v>60.08</v>
      </c>
      <c r="P5916" s="37">
        <f t="shared" si="557"/>
        <v>72.095999999999989</v>
      </c>
      <c r="Q5916" s="32">
        <f t="shared" si="553"/>
        <v>-5.0799999999999983</v>
      </c>
      <c r="R5916" s="32">
        <f t="shared" si="554"/>
        <v>-17.095999999999989</v>
      </c>
      <c r="S5916" s="26">
        <f t="shared" si="555"/>
        <v>0</v>
      </c>
      <c r="T5916" s="26">
        <f t="shared" si="556"/>
        <v>0</v>
      </c>
    </row>
    <row r="5917" spans="13:20" ht="15" x14ac:dyDescent="0.3">
      <c r="M5917" s="34">
        <v>5911.5</v>
      </c>
      <c r="N5917" s="34">
        <v>17.2</v>
      </c>
      <c r="O5917" s="32">
        <f t="shared" si="552"/>
        <v>62.96</v>
      </c>
      <c r="P5917" s="37">
        <f t="shared" si="557"/>
        <v>75.551999999999992</v>
      </c>
      <c r="Q5917" s="32">
        <f t="shared" si="553"/>
        <v>-7.9600000000000009</v>
      </c>
      <c r="R5917" s="32">
        <f t="shared" si="554"/>
        <v>-20.551999999999992</v>
      </c>
      <c r="S5917" s="26">
        <f t="shared" si="555"/>
        <v>0</v>
      </c>
      <c r="T5917" s="26">
        <f t="shared" si="556"/>
        <v>0</v>
      </c>
    </row>
    <row r="5918" spans="13:20" ht="15" x14ac:dyDescent="0.3">
      <c r="M5918" s="34">
        <v>5912.5</v>
      </c>
      <c r="N5918" s="34">
        <v>18.899999999999999</v>
      </c>
      <c r="O5918" s="32">
        <f t="shared" si="552"/>
        <v>66.02</v>
      </c>
      <c r="P5918" s="37">
        <f t="shared" si="557"/>
        <v>79.22399999999999</v>
      </c>
      <c r="Q5918" s="32">
        <f t="shared" si="553"/>
        <v>-11.019999999999996</v>
      </c>
      <c r="R5918" s="32">
        <f t="shared" si="554"/>
        <v>-24.22399999999999</v>
      </c>
      <c r="S5918" s="26">
        <f t="shared" si="555"/>
        <v>0</v>
      </c>
      <c r="T5918" s="26">
        <f t="shared" si="556"/>
        <v>0</v>
      </c>
    </row>
    <row r="5919" spans="13:20" ht="15" x14ac:dyDescent="0.3">
      <c r="M5919" s="34">
        <v>5913.5</v>
      </c>
      <c r="N5919" s="34">
        <v>20.6</v>
      </c>
      <c r="O5919" s="32">
        <f t="shared" si="552"/>
        <v>69.080000000000013</v>
      </c>
      <c r="P5919" s="37">
        <f t="shared" si="557"/>
        <v>82.896000000000015</v>
      </c>
      <c r="Q5919" s="32">
        <f t="shared" si="553"/>
        <v>-14.080000000000013</v>
      </c>
      <c r="R5919" s="32">
        <f t="shared" si="554"/>
        <v>-27.896000000000015</v>
      </c>
      <c r="S5919" s="26">
        <f t="shared" si="555"/>
        <v>0</v>
      </c>
      <c r="T5919" s="26">
        <f t="shared" si="556"/>
        <v>0</v>
      </c>
    </row>
    <row r="5920" spans="13:20" ht="15" x14ac:dyDescent="0.3">
      <c r="M5920" s="34">
        <v>5914.5</v>
      </c>
      <c r="N5920" s="34">
        <v>22.2</v>
      </c>
      <c r="O5920" s="32">
        <f t="shared" si="552"/>
        <v>71.960000000000008</v>
      </c>
      <c r="P5920" s="37">
        <f t="shared" si="557"/>
        <v>86.352000000000004</v>
      </c>
      <c r="Q5920" s="32">
        <f t="shared" si="553"/>
        <v>-16.960000000000008</v>
      </c>
      <c r="R5920" s="32">
        <f t="shared" si="554"/>
        <v>-31.352000000000004</v>
      </c>
      <c r="S5920" s="26">
        <f t="shared" si="555"/>
        <v>0</v>
      </c>
      <c r="T5920" s="26">
        <f t="shared" si="556"/>
        <v>0</v>
      </c>
    </row>
    <row r="5921" spans="13:20" ht="15" x14ac:dyDescent="0.3">
      <c r="M5921" s="34">
        <v>5915.5</v>
      </c>
      <c r="N5921" s="34">
        <v>22.2</v>
      </c>
      <c r="O5921" s="32">
        <f t="shared" si="552"/>
        <v>71.960000000000008</v>
      </c>
      <c r="P5921" s="37">
        <f t="shared" si="557"/>
        <v>86.352000000000004</v>
      </c>
      <c r="Q5921" s="32">
        <f t="shared" si="553"/>
        <v>-16.960000000000008</v>
      </c>
      <c r="R5921" s="32">
        <f t="shared" si="554"/>
        <v>-31.352000000000004</v>
      </c>
      <c r="S5921" s="26">
        <f t="shared" si="555"/>
        <v>0</v>
      </c>
      <c r="T5921" s="26">
        <f t="shared" si="556"/>
        <v>0</v>
      </c>
    </row>
    <row r="5922" spans="13:20" ht="15" x14ac:dyDescent="0.3">
      <c r="M5922" s="34">
        <v>5916.5</v>
      </c>
      <c r="N5922" s="34">
        <v>23.3</v>
      </c>
      <c r="O5922" s="32">
        <f t="shared" si="552"/>
        <v>73.94</v>
      </c>
      <c r="P5922" s="37">
        <f t="shared" si="557"/>
        <v>88.727999999999994</v>
      </c>
      <c r="Q5922" s="32">
        <f t="shared" si="553"/>
        <v>-18.939999999999998</v>
      </c>
      <c r="R5922" s="32">
        <f t="shared" si="554"/>
        <v>-33.727999999999994</v>
      </c>
      <c r="S5922" s="26">
        <f t="shared" si="555"/>
        <v>0</v>
      </c>
      <c r="T5922" s="26">
        <f t="shared" si="556"/>
        <v>0</v>
      </c>
    </row>
    <row r="5923" spans="13:20" ht="15" x14ac:dyDescent="0.3">
      <c r="M5923" s="34">
        <v>5917.5</v>
      </c>
      <c r="N5923" s="34">
        <v>22.2</v>
      </c>
      <c r="O5923" s="32">
        <f t="shared" si="552"/>
        <v>71.960000000000008</v>
      </c>
      <c r="P5923" s="37">
        <f t="shared" si="557"/>
        <v>86.352000000000004</v>
      </c>
      <c r="Q5923" s="32">
        <f t="shared" si="553"/>
        <v>-16.960000000000008</v>
      </c>
      <c r="R5923" s="32">
        <f t="shared" si="554"/>
        <v>-31.352000000000004</v>
      </c>
      <c r="S5923" s="26">
        <f t="shared" si="555"/>
        <v>0</v>
      </c>
      <c r="T5923" s="26">
        <f t="shared" si="556"/>
        <v>0</v>
      </c>
    </row>
    <row r="5924" spans="13:20" ht="15" x14ac:dyDescent="0.3">
      <c r="M5924" s="34">
        <v>5918.5</v>
      </c>
      <c r="N5924" s="34">
        <v>21.7</v>
      </c>
      <c r="O5924" s="32">
        <f t="shared" si="552"/>
        <v>71.06</v>
      </c>
      <c r="P5924" s="37">
        <f t="shared" si="557"/>
        <v>85.272000000000006</v>
      </c>
      <c r="Q5924" s="32">
        <f t="shared" si="553"/>
        <v>-16.060000000000002</v>
      </c>
      <c r="R5924" s="32">
        <f t="shared" si="554"/>
        <v>-30.272000000000006</v>
      </c>
      <c r="S5924" s="26">
        <f t="shared" si="555"/>
        <v>0</v>
      </c>
      <c r="T5924" s="26">
        <f t="shared" si="556"/>
        <v>0</v>
      </c>
    </row>
    <row r="5925" spans="13:20" ht="15" x14ac:dyDescent="0.3">
      <c r="M5925" s="34">
        <v>5919.5</v>
      </c>
      <c r="N5925" s="34">
        <v>21.1</v>
      </c>
      <c r="O5925" s="32">
        <f t="shared" si="552"/>
        <v>69.98</v>
      </c>
      <c r="P5925" s="37">
        <f t="shared" si="557"/>
        <v>83.975999999999999</v>
      </c>
      <c r="Q5925" s="32">
        <f t="shared" si="553"/>
        <v>-14.980000000000004</v>
      </c>
      <c r="R5925" s="32">
        <f t="shared" si="554"/>
        <v>-28.975999999999999</v>
      </c>
      <c r="S5925" s="26">
        <f t="shared" si="555"/>
        <v>0</v>
      </c>
      <c r="T5925" s="26">
        <f t="shared" si="556"/>
        <v>0</v>
      </c>
    </row>
    <row r="5926" spans="13:20" ht="15" x14ac:dyDescent="0.3">
      <c r="M5926" s="34">
        <v>5920.5</v>
      </c>
      <c r="N5926" s="34">
        <v>21.1</v>
      </c>
      <c r="O5926" s="32">
        <f t="shared" si="552"/>
        <v>69.98</v>
      </c>
      <c r="P5926" s="37">
        <f t="shared" si="557"/>
        <v>83.975999999999999</v>
      </c>
      <c r="Q5926" s="32">
        <f t="shared" si="553"/>
        <v>-14.980000000000004</v>
      </c>
      <c r="R5926" s="32">
        <f t="shared" si="554"/>
        <v>-28.975999999999999</v>
      </c>
      <c r="S5926" s="26">
        <f t="shared" si="555"/>
        <v>0</v>
      </c>
      <c r="T5926" s="26">
        <f t="shared" si="556"/>
        <v>0</v>
      </c>
    </row>
    <row r="5927" spans="13:20" ht="15" x14ac:dyDescent="0.3">
      <c r="M5927" s="34">
        <v>5921.5</v>
      </c>
      <c r="N5927" s="34">
        <v>20</v>
      </c>
      <c r="O5927" s="32">
        <f t="shared" si="552"/>
        <v>68</v>
      </c>
      <c r="P5927" s="37">
        <f t="shared" si="557"/>
        <v>81.599999999999994</v>
      </c>
      <c r="Q5927" s="32">
        <f t="shared" si="553"/>
        <v>-13</v>
      </c>
      <c r="R5927" s="32">
        <f t="shared" si="554"/>
        <v>-26.599999999999994</v>
      </c>
      <c r="S5927" s="26">
        <f t="shared" si="555"/>
        <v>0</v>
      </c>
      <c r="T5927" s="26">
        <f t="shared" si="556"/>
        <v>0</v>
      </c>
    </row>
    <row r="5928" spans="13:20" ht="15" x14ac:dyDescent="0.3">
      <c r="M5928" s="34">
        <v>5922.5</v>
      </c>
      <c r="N5928" s="34">
        <v>18.3</v>
      </c>
      <c r="O5928" s="32">
        <f t="shared" si="552"/>
        <v>64.94</v>
      </c>
      <c r="P5928" s="37">
        <f t="shared" si="557"/>
        <v>77.927999999999997</v>
      </c>
      <c r="Q5928" s="32">
        <f t="shared" si="553"/>
        <v>-9.9399999999999977</v>
      </c>
      <c r="R5928" s="32">
        <f t="shared" si="554"/>
        <v>-22.927999999999997</v>
      </c>
      <c r="S5928" s="26">
        <f t="shared" si="555"/>
        <v>0</v>
      </c>
      <c r="T5928" s="26">
        <f t="shared" si="556"/>
        <v>0</v>
      </c>
    </row>
    <row r="5929" spans="13:20" ht="15" x14ac:dyDescent="0.3">
      <c r="M5929" s="34">
        <v>5923.5</v>
      </c>
      <c r="N5929" s="34">
        <v>17.8</v>
      </c>
      <c r="O5929" s="32">
        <f t="shared" si="552"/>
        <v>64.039999999999992</v>
      </c>
      <c r="P5929" s="37">
        <f t="shared" si="557"/>
        <v>76.847999999999985</v>
      </c>
      <c r="Q5929" s="32">
        <f t="shared" si="553"/>
        <v>-9.039999999999992</v>
      </c>
      <c r="R5929" s="32">
        <f t="shared" si="554"/>
        <v>-21.847999999999985</v>
      </c>
      <c r="S5929" s="26">
        <f t="shared" si="555"/>
        <v>0</v>
      </c>
      <c r="T5929" s="26">
        <f t="shared" si="556"/>
        <v>0</v>
      </c>
    </row>
    <row r="5930" spans="13:20" ht="15" x14ac:dyDescent="0.3">
      <c r="M5930" s="34">
        <v>5924.5</v>
      </c>
      <c r="N5930" s="34">
        <v>17.2</v>
      </c>
      <c r="O5930" s="32">
        <f t="shared" si="552"/>
        <v>62.96</v>
      </c>
      <c r="P5930" s="37">
        <f t="shared" si="557"/>
        <v>75.551999999999992</v>
      </c>
      <c r="Q5930" s="32">
        <f t="shared" si="553"/>
        <v>-7.9600000000000009</v>
      </c>
      <c r="R5930" s="32">
        <f t="shared" si="554"/>
        <v>-20.551999999999992</v>
      </c>
      <c r="S5930" s="26">
        <f t="shared" si="555"/>
        <v>0</v>
      </c>
      <c r="T5930" s="26">
        <f t="shared" si="556"/>
        <v>0</v>
      </c>
    </row>
    <row r="5931" spans="13:20" ht="15" x14ac:dyDescent="0.3">
      <c r="M5931" s="34">
        <v>5925.5</v>
      </c>
      <c r="N5931" s="34">
        <v>17.2</v>
      </c>
      <c r="O5931" s="32">
        <f t="shared" si="552"/>
        <v>62.96</v>
      </c>
      <c r="P5931" s="37">
        <f t="shared" si="557"/>
        <v>75.551999999999992</v>
      </c>
      <c r="Q5931" s="32">
        <f t="shared" si="553"/>
        <v>-7.9600000000000009</v>
      </c>
      <c r="R5931" s="32">
        <f t="shared" si="554"/>
        <v>-20.551999999999992</v>
      </c>
      <c r="S5931" s="26">
        <f t="shared" si="555"/>
        <v>0</v>
      </c>
      <c r="T5931" s="26">
        <f t="shared" si="556"/>
        <v>0</v>
      </c>
    </row>
    <row r="5932" spans="13:20" ht="15" x14ac:dyDescent="0.3">
      <c r="M5932" s="34">
        <v>5926.5</v>
      </c>
      <c r="N5932" s="34">
        <v>18.3</v>
      </c>
      <c r="O5932" s="32">
        <f t="shared" si="552"/>
        <v>64.94</v>
      </c>
      <c r="P5932" s="37">
        <f t="shared" si="557"/>
        <v>77.927999999999997</v>
      </c>
      <c r="Q5932" s="32">
        <f t="shared" si="553"/>
        <v>-9.9399999999999977</v>
      </c>
      <c r="R5932" s="32">
        <f t="shared" si="554"/>
        <v>-22.927999999999997</v>
      </c>
      <c r="S5932" s="26">
        <f t="shared" si="555"/>
        <v>0</v>
      </c>
      <c r="T5932" s="26">
        <f t="shared" si="556"/>
        <v>0</v>
      </c>
    </row>
    <row r="5933" spans="13:20" ht="15" x14ac:dyDescent="0.3">
      <c r="M5933" s="34">
        <v>5927.5</v>
      </c>
      <c r="N5933" s="34">
        <v>17.8</v>
      </c>
      <c r="O5933" s="32">
        <f t="shared" si="552"/>
        <v>64.039999999999992</v>
      </c>
      <c r="P5933" s="37">
        <f t="shared" si="557"/>
        <v>76.847999999999985</v>
      </c>
      <c r="Q5933" s="32">
        <f t="shared" si="553"/>
        <v>-9.039999999999992</v>
      </c>
      <c r="R5933" s="32">
        <f t="shared" si="554"/>
        <v>-21.847999999999985</v>
      </c>
      <c r="S5933" s="26">
        <f t="shared" si="555"/>
        <v>0</v>
      </c>
      <c r="T5933" s="26">
        <f t="shared" si="556"/>
        <v>0</v>
      </c>
    </row>
    <row r="5934" spans="13:20" ht="15" x14ac:dyDescent="0.3">
      <c r="M5934" s="34">
        <v>5928.5</v>
      </c>
      <c r="N5934" s="34">
        <v>17.8</v>
      </c>
      <c r="O5934" s="32">
        <f t="shared" si="552"/>
        <v>64.039999999999992</v>
      </c>
      <c r="P5934" s="37">
        <f t="shared" si="557"/>
        <v>76.847999999999985</v>
      </c>
      <c r="Q5934" s="32">
        <f t="shared" si="553"/>
        <v>-9.039999999999992</v>
      </c>
      <c r="R5934" s="32">
        <f t="shared" si="554"/>
        <v>-21.847999999999985</v>
      </c>
      <c r="S5934" s="26">
        <f t="shared" si="555"/>
        <v>0</v>
      </c>
      <c r="T5934" s="26">
        <f t="shared" si="556"/>
        <v>0</v>
      </c>
    </row>
    <row r="5935" spans="13:20" ht="15" x14ac:dyDescent="0.3">
      <c r="M5935" s="34">
        <v>5929.5</v>
      </c>
      <c r="N5935" s="34">
        <v>17.2</v>
      </c>
      <c r="O5935" s="32">
        <f t="shared" si="552"/>
        <v>62.96</v>
      </c>
      <c r="P5935" s="37">
        <f t="shared" si="557"/>
        <v>75.551999999999992</v>
      </c>
      <c r="Q5935" s="32">
        <f t="shared" si="553"/>
        <v>-7.9600000000000009</v>
      </c>
      <c r="R5935" s="32">
        <f t="shared" si="554"/>
        <v>-20.551999999999992</v>
      </c>
      <c r="S5935" s="26">
        <f t="shared" si="555"/>
        <v>0</v>
      </c>
      <c r="T5935" s="26">
        <f t="shared" si="556"/>
        <v>0</v>
      </c>
    </row>
    <row r="5936" spans="13:20" ht="15" x14ac:dyDescent="0.3">
      <c r="M5936" s="34">
        <v>5930.5</v>
      </c>
      <c r="N5936" s="34">
        <v>17.8</v>
      </c>
      <c r="O5936" s="32">
        <f t="shared" si="552"/>
        <v>64.039999999999992</v>
      </c>
      <c r="P5936" s="37">
        <f t="shared" si="557"/>
        <v>76.847999999999985</v>
      </c>
      <c r="Q5936" s="32">
        <f t="shared" si="553"/>
        <v>-9.039999999999992</v>
      </c>
      <c r="R5936" s="32">
        <f t="shared" si="554"/>
        <v>-21.847999999999985</v>
      </c>
      <c r="S5936" s="26">
        <f t="shared" si="555"/>
        <v>0</v>
      </c>
      <c r="T5936" s="26">
        <f t="shared" si="556"/>
        <v>0</v>
      </c>
    </row>
    <row r="5937" spans="13:20" ht="15" x14ac:dyDescent="0.3">
      <c r="M5937" s="34">
        <v>5931.5</v>
      </c>
      <c r="N5937" s="34">
        <v>18.3</v>
      </c>
      <c r="O5937" s="32">
        <f t="shared" si="552"/>
        <v>64.94</v>
      </c>
      <c r="P5937" s="37">
        <f t="shared" si="557"/>
        <v>77.927999999999997</v>
      </c>
      <c r="Q5937" s="32">
        <f t="shared" si="553"/>
        <v>-9.9399999999999977</v>
      </c>
      <c r="R5937" s="32">
        <f t="shared" si="554"/>
        <v>-22.927999999999997</v>
      </c>
      <c r="S5937" s="26">
        <f t="shared" si="555"/>
        <v>0</v>
      </c>
      <c r="T5937" s="26">
        <f t="shared" si="556"/>
        <v>0</v>
      </c>
    </row>
    <row r="5938" spans="13:20" ht="15" x14ac:dyDescent="0.3">
      <c r="M5938" s="34">
        <v>5932.5</v>
      </c>
      <c r="N5938" s="34">
        <v>18.3</v>
      </c>
      <c r="O5938" s="32">
        <f t="shared" si="552"/>
        <v>64.94</v>
      </c>
      <c r="P5938" s="37">
        <f t="shared" si="557"/>
        <v>77.927999999999997</v>
      </c>
      <c r="Q5938" s="32">
        <f t="shared" si="553"/>
        <v>-9.9399999999999977</v>
      </c>
      <c r="R5938" s="32">
        <f t="shared" si="554"/>
        <v>-22.927999999999997</v>
      </c>
      <c r="S5938" s="26">
        <f t="shared" si="555"/>
        <v>0</v>
      </c>
      <c r="T5938" s="26">
        <f t="shared" si="556"/>
        <v>0</v>
      </c>
    </row>
    <row r="5939" spans="13:20" ht="15" x14ac:dyDescent="0.3">
      <c r="M5939" s="34">
        <v>5933.5</v>
      </c>
      <c r="N5939" s="34">
        <v>18.3</v>
      </c>
      <c r="O5939" s="32">
        <f t="shared" si="552"/>
        <v>64.94</v>
      </c>
      <c r="P5939" s="37">
        <f t="shared" si="557"/>
        <v>77.927999999999997</v>
      </c>
      <c r="Q5939" s="32">
        <f t="shared" si="553"/>
        <v>-9.9399999999999977</v>
      </c>
      <c r="R5939" s="32">
        <f t="shared" si="554"/>
        <v>-22.927999999999997</v>
      </c>
      <c r="S5939" s="26">
        <f t="shared" si="555"/>
        <v>0</v>
      </c>
      <c r="T5939" s="26">
        <f t="shared" si="556"/>
        <v>0</v>
      </c>
    </row>
    <row r="5940" spans="13:20" ht="15" x14ac:dyDescent="0.3">
      <c r="M5940" s="34">
        <v>5934.5</v>
      </c>
      <c r="N5940" s="34">
        <v>18.899999999999999</v>
      </c>
      <c r="O5940" s="32">
        <f t="shared" si="552"/>
        <v>66.02</v>
      </c>
      <c r="P5940" s="37">
        <f t="shared" si="557"/>
        <v>79.22399999999999</v>
      </c>
      <c r="Q5940" s="32">
        <f t="shared" si="553"/>
        <v>-11.019999999999996</v>
      </c>
      <c r="R5940" s="32">
        <f t="shared" si="554"/>
        <v>-24.22399999999999</v>
      </c>
      <c r="S5940" s="26">
        <f t="shared" si="555"/>
        <v>0</v>
      </c>
      <c r="T5940" s="26">
        <f t="shared" si="556"/>
        <v>0</v>
      </c>
    </row>
    <row r="5941" spans="13:20" ht="15" x14ac:dyDescent="0.3">
      <c r="M5941" s="34">
        <v>5935.5</v>
      </c>
      <c r="N5941" s="34">
        <v>20</v>
      </c>
      <c r="O5941" s="32">
        <f t="shared" si="552"/>
        <v>68</v>
      </c>
      <c r="P5941" s="37">
        <f t="shared" si="557"/>
        <v>81.599999999999994</v>
      </c>
      <c r="Q5941" s="32">
        <f t="shared" si="553"/>
        <v>-13</v>
      </c>
      <c r="R5941" s="32">
        <f t="shared" si="554"/>
        <v>-26.599999999999994</v>
      </c>
      <c r="S5941" s="26">
        <f t="shared" si="555"/>
        <v>0</v>
      </c>
      <c r="T5941" s="26">
        <f t="shared" si="556"/>
        <v>0</v>
      </c>
    </row>
    <row r="5942" spans="13:20" ht="15" x14ac:dyDescent="0.3">
      <c r="M5942" s="34">
        <v>5936.5</v>
      </c>
      <c r="N5942" s="34">
        <v>20.6</v>
      </c>
      <c r="O5942" s="32">
        <f t="shared" si="552"/>
        <v>69.080000000000013</v>
      </c>
      <c r="P5942" s="37">
        <f t="shared" si="557"/>
        <v>82.896000000000015</v>
      </c>
      <c r="Q5942" s="32">
        <f t="shared" si="553"/>
        <v>-14.080000000000013</v>
      </c>
      <c r="R5942" s="32">
        <f t="shared" si="554"/>
        <v>-27.896000000000015</v>
      </c>
      <c r="S5942" s="26">
        <f t="shared" si="555"/>
        <v>0</v>
      </c>
      <c r="T5942" s="26">
        <f t="shared" si="556"/>
        <v>0</v>
      </c>
    </row>
    <row r="5943" spans="13:20" ht="15" x14ac:dyDescent="0.3">
      <c r="M5943" s="34">
        <v>5937.5</v>
      </c>
      <c r="N5943" s="34">
        <v>21.1</v>
      </c>
      <c r="O5943" s="32">
        <f t="shared" si="552"/>
        <v>69.98</v>
      </c>
      <c r="P5943" s="37">
        <f t="shared" si="557"/>
        <v>83.975999999999999</v>
      </c>
      <c r="Q5943" s="32">
        <f t="shared" si="553"/>
        <v>-14.980000000000004</v>
      </c>
      <c r="R5943" s="32">
        <f t="shared" si="554"/>
        <v>-28.975999999999999</v>
      </c>
      <c r="S5943" s="26">
        <f t="shared" si="555"/>
        <v>0</v>
      </c>
      <c r="T5943" s="26">
        <f t="shared" si="556"/>
        <v>0</v>
      </c>
    </row>
    <row r="5944" spans="13:20" ht="15" x14ac:dyDescent="0.3">
      <c r="M5944" s="34">
        <v>5938.5</v>
      </c>
      <c r="N5944" s="34">
        <v>21.1</v>
      </c>
      <c r="O5944" s="32">
        <f t="shared" si="552"/>
        <v>69.98</v>
      </c>
      <c r="P5944" s="37">
        <f t="shared" si="557"/>
        <v>83.975999999999999</v>
      </c>
      <c r="Q5944" s="32">
        <f t="shared" si="553"/>
        <v>-14.980000000000004</v>
      </c>
      <c r="R5944" s="32">
        <f t="shared" si="554"/>
        <v>-28.975999999999999</v>
      </c>
      <c r="S5944" s="26">
        <f t="shared" si="555"/>
        <v>0</v>
      </c>
      <c r="T5944" s="26">
        <f t="shared" si="556"/>
        <v>0</v>
      </c>
    </row>
    <row r="5945" spans="13:20" ht="15" x14ac:dyDescent="0.3">
      <c r="M5945" s="34">
        <v>5939.5</v>
      </c>
      <c r="N5945" s="34">
        <v>21.1</v>
      </c>
      <c r="O5945" s="32">
        <f t="shared" si="552"/>
        <v>69.98</v>
      </c>
      <c r="P5945" s="37">
        <f t="shared" si="557"/>
        <v>83.975999999999999</v>
      </c>
      <c r="Q5945" s="32">
        <f t="shared" si="553"/>
        <v>-14.980000000000004</v>
      </c>
      <c r="R5945" s="32">
        <f t="shared" si="554"/>
        <v>-28.975999999999999</v>
      </c>
      <c r="S5945" s="26">
        <f t="shared" si="555"/>
        <v>0</v>
      </c>
      <c r="T5945" s="26">
        <f t="shared" si="556"/>
        <v>0</v>
      </c>
    </row>
    <row r="5946" spans="13:20" ht="15" x14ac:dyDescent="0.3">
      <c r="M5946" s="34">
        <v>5940.5</v>
      </c>
      <c r="N5946" s="34">
        <v>20.6</v>
      </c>
      <c r="O5946" s="32">
        <f t="shared" si="552"/>
        <v>69.080000000000013</v>
      </c>
      <c r="P5946" s="37">
        <f t="shared" si="557"/>
        <v>82.896000000000015</v>
      </c>
      <c r="Q5946" s="32">
        <f t="shared" si="553"/>
        <v>-14.080000000000013</v>
      </c>
      <c r="R5946" s="32">
        <f t="shared" si="554"/>
        <v>-27.896000000000015</v>
      </c>
      <c r="S5946" s="26">
        <f t="shared" si="555"/>
        <v>0</v>
      </c>
      <c r="T5946" s="26">
        <f t="shared" si="556"/>
        <v>0</v>
      </c>
    </row>
    <row r="5947" spans="13:20" ht="15" x14ac:dyDescent="0.3">
      <c r="M5947" s="34">
        <v>5941.5</v>
      </c>
      <c r="N5947" s="34">
        <v>21.1</v>
      </c>
      <c r="O5947" s="32">
        <f t="shared" si="552"/>
        <v>69.98</v>
      </c>
      <c r="P5947" s="37">
        <f t="shared" si="557"/>
        <v>83.975999999999999</v>
      </c>
      <c r="Q5947" s="32">
        <f t="shared" si="553"/>
        <v>-14.980000000000004</v>
      </c>
      <c r="R5947" s="32">
        <f t="shared" si="554"/>
        <v>-28.975999999999999</v>
      </c>
      <c r="S5947" s="26">
        <f t="shared" si="555"/>
        <v>0</v>
      </c>
      <c r="T5947" s="26">
        <f t="shared" si="556"/>
        <v>0</v>
      </c>
    </row>
    <row r="5948" spans="13:20" ht="15" x14ac:dyDescent="0.3">
      <c r="M5948" s="34">
        <v>5942.5</v>
      </c>
      <c r="N5948" s="34">
        <v>23.3</v>
      </c>
      <c r="O5948" s="32">
        <f t="shared" si="552"/>
        <v>73.94</v>
      </c>
      <c r="P5948" s="37">
        <f t="shared" si="557"/>
        <v>88.727999999999994</v>
      </c>
      <c r="Q5948" s="32">
        <f t="shared" si="553"/>
        <v>-18.939999999999998</v>
      </c>
      <c r="R5948" s="32">
        <f t="shared" si="554"/>
        <v>-33.727999999999994</v>
      </c>
      <c r="S5948" s="26">
        <f t="shared" si="555"/>
        <v>0</v>
      </c>
      <c r="T5948" s="26">
        <f t="shared" si="556"/>
        <v>0</v>
      </c>
    </row>
    <row r="5949" spans="13:20" ht="15" x14ac:dyDescent="0.3">
      <c r="M5949" s="34">
        <v>5943.5</v>
      </c>
      <c r="N5949" s="34">
        <v>21.7</v>
      </c>
      <c r="O5949" s="32">
        <f t="shared" si="552"/>
        <v>71.06</v>
      </c>
      <c r="P5949" s="37">
        <f t="shared" si="557"/>
        <v>85.272000000000006</v>
      </c>
      <c r="Q5949" s="32">
        <f t="shared" si="553"/>
        <v>-16.060000000000002</v>
      </c>
      <c r="R5949" s="32">
        <f t="shared" si="554"/>
        <v>-30.272000000000006</v>
      </c>
      <c r="S5949" s="26">
        <f t="shared" si="555"/>
        <v>0</v>
      </c>
      <c r="T5949" s="26">
        <f t="shared" si="556"/>
        <v>0</v>
      </c>
    </row>
    <row r="5950" spans="13:20" ht="15" x14ac:dyDescent="0.3">
      <c r="M5950" s="34">
        <v>5944.5</v>
      </c>
      <c r="N5950" s="34">
        <v>22.2</v>
      </c>
      <c r="O5950" s="32">
        <f t="shared" si="552"/>
        <v>71.960000000000008</v>
      </c>
      <c r="P5950" s="37">
        <f t="shared" si="557"/>
        <v>86.352000000000004</v>
      </c>
      <c r="Q5950" s="32">
        <f t="shared" si="553"/>
        <v>-16.960000000000008</v>
      </c>
      <c r="R5950" s="32">
        <f t="shared" si="554"/>
        <v>-31.352000000000004</v>
      </c>
      <c r="S5950" s="26">
        <f t="shared" si="555"/>
        <v>0</v>
      </c>
      <c r="T5950" s="26">
        <f t="shared" si="556"/>
        <v>0</v>
      </c>
    </row>
    <row r="5951" spans="13:20" ht="15" x14ac:dyDescent="0.3">
      <c r="M5951" s="34">
        <v>5945.5</v>
      </c>
      <c r="N5951" s="34">
        <v>22.2</v>
      </c>
      <c r="O5951" s="32">
        <f t="shared" si="552"/>
        <v>71.960000000000008</v>
      </c>
      <c r="P5951" s="37">
        <f t="shared" si="557"/>
        <v>86.352000000000004</v>
      </c>
      <c r="Q5951" s="32">
        <f t="shared" si="553"/>
        <v>-16.960000000000008</v>
      </c>
      <c r="R5951" s="32">
        <f t="shared" si="554"/>
        <v>-31.352000000000004</v>
      </c>
      <c r="S5951" s="26">
        <f t="shared" si="555"/>
        <v>0</v>
      </c>
      <c r="T5951" s="26">
        <f t="shared" si="556"/>
        <v>0</v>
      </c>
    </row>
    <row r="5952" spans="13:20" ht="15" x14ac:dyDescent="0.3">
      <c r="M5952" s="34">
        <v>5946.5</v>
      </c>
      <c r="N5952" s="34">
        <v>21.1</v>
      </c>
      <c r="O5952" s="32">
        <f t="shared" si="552"/>
        <v>69.98</v>
      </c>
      <c r="P5952" s="37">
        <f t="shared" si="557"/>
        <v>83.975999999999999</v>
      </c>
      <c r="Q5952" s="32">
        <f t="shared" si="553"/>
        <v>-14.980000000000004</v>
      </c>
      <c r="R5952" s="32">
        <f t="shared" si="554"/>
        <v>-28.975999999999999</v>
      </c>
      <c r="S5952" s="26">
        <f t="shared" si="555"/>
        <v>0</v>
      </c>
      <c r="T5952" s="26">
        <f t="shared" si="556"/>
        <v>0</v>
      </c>
    </row>
    <row r="5953" spans="13:20" ht="15" x14ac:dyDescent="0.3">
      <c r="M5953" s="34">
        <v>5947.5</v>
      </c>
      <c r="N5953" s="34">
        <v>19.399999999999999</v>
      </c>
      <c r="O5953" s="32">
        <f t="shared" si="552"/>
        <v>66.92</v>
      </c>
      <c r="P5953" s="37">
        <f t="shared" si="557"/>
        <v>80.304000000000002</v>
      </c>
      <c r="Q5953" s="32">
        <f t="shared" si="553"/>
        <v>-11.920000000000002</v>
      </c>
      <c r="R5953" s="32">
        <f t="shared" si="554"/>
        <v>-25.304000000000002</v>
      </c>
      <c r="S5953" s="26">
        <f t="shared" si="555"/>
        <v>0</v>
      </c>
      <c r="T5953" s="26">
        <f t="shared" si="556"/>
        <v>0</v>
      </c>
    </row>
    <row r="5954" spans="13:20" ht="15" x14ac:dyDescent="0.3">
      <c r="M5954" s="34">
        <v>5948.5</v>
      </c>
      <c r="N5954" s="34">
        <v>17.8</v>
      </c>
      <c r="O5954" s="32">
        <f t="shared" si="552"/>
        <v>64.039999999999992</v>
      </c>
      <c r="P5954" s="37">
        <f t="shared" si="557"/>
        <v>76.847999999999985</v>
      </c>
      <c r="Q5954" s="32">
        <f t="shared" si="553"/>
        <v>-9.039999999999992</v>
      </c>
      <c r="R5954" s="32">
        <f t="shared" si="554"/>
        <v>-21.847999999999985</v>
      </c>
      <c r="S5954" s="26">
        <f t="shared" si="555"/>
        <v>0</v>
      </c>
      <c r="T5954" s="26">
        <f t="shared" si="556"/>
        <v>0</v>
      </c>
    </row>
    <row r="5955" spans="13:20" ht="15" x14ac:dyDescent="0.3">
      <c r="M5955" s="34">
        <v>5949.5</v>
      </c>
      <c r="N5955" s="34">
        <v>17.2</v>
      </c>
      <c r="O5955" s="32">
        <f t="shared" si="552"/>
        <v>62.96</v>
      </c>
      <c r="P5955" s="37">
        <f t="shared" si="557"/>
        <v>75.551999999999992</v>
      </c>
      <c r="Q5955" s="32">
        <f t="shared" si="553"/>
        <v>-7.9600000000000009</v>
      </c>
      <c r="R5955" s="32">
        <f t="shared" si="554"/>
        <v>-20.551999999999992</v>
      </c>
      <c r="S5955" s="26">
        <f t="shared" si="555"/>
        <v>0</v>
      </c>
      <c r="T5955" s="26">
        <f t="shared" si="556"/>
        <v>0</v>
      </c>
    </row>
    <row r="5956" spans="13:20" ht="15" x14ac:dyDescent="0.3">
      <c r="M5956" s="34">
        <v>5950.5</v>
      </c>
      <c r="N5956" s="34">
        <v>16.100000000000001</v>
      </c>
      <c r="O5956" s="32">
        <f t="shared" si="552"/>
        <v>60.980000000000004</v>
      </c>
      <c r="P5956" s="37">
        <f t="shared" si="557"/>
        <v>73.176000000000002</v>
      </c>
      <c r="Q5956" s="32">
        <f t="shared" si="553"/>
        <v>-5.980000000000004</v>
      </c>
      <c r="R5956" s="32">
        <f t="shared" si="554"/>
        <v>-18.176000000000002</v>
      </c>
      <c r="S5956" s="26">
        <f t="shared" si="555"/>
        <v>0</v>
      </c>
      <c r="T5956" s="26">
        <f t="shared" si="556"/>
        <v>0</v>
      </c>
    </row>
    <row r="5957" spans="13:20" ht="15" x14ac:dyDescent="0.3">
      <c r="M5957" s="34">
        <v>5951.5</v>
      </c>
      <c r="N5957" s="34">
        <v>15.6</v>
      </c>
      <c r="O5957" s="32">
        <f t="shared" si="552"/>
        <v>60.08</v>
      </c>
      <c r="P5957" s="37">
        <f t="shared" si="557"/>
        <v>72.095999999999989</v>
      </c>
      <c r="Q5957" s="32">
        <f t="shared" si="553"/>
        <v>-5.0799999999999983</v>
      </c>
      <c r="R5957" s="32">
        <f t="shared" si="554"/>
        <v>-17.095999999999989</v>
      </c>
      <c r="S5957" s="26">
        <f t="shared" si="555"/>
        <v>0</v>
      </c>
      <c r="T5957" s="26">
        <f t="shared" si="556"/>
        <v>0</v>
      </c>
    </row>
    <row r="5958" spans="13:20" ht="15" x14ac:dyDescent="0.3">
      <c r="M5958" s="34">
        <v>5952.5</v>
      </c>
      <c r="N5958" s="34">
        <v>15</v>
      </c>
      <c r="O5958" s="32">
        <f t="shared" ref="O5958:O6021" si="558">CONVERT(N5958,"C","F")</f>
        <v>59</v>
      </c>
      <c r="P5958" s="37">
        <f t="shared" si="557"/>
        <v>70.8</v>
      </c>
      <c r="Q5958" s="32">
        <f t="shared" ref="Q5958:Q6021" si="559">$L$3-O5958</f>
        <v>-4</v>
      </c>
      <c r="R5958" s="32">
        <f t="shared" ref="R5958:R6021" si="560">$L$3-P5958</f>
        <v>-15.799999999999997</v>
      </c>
      <c r="S5958" s="26">
        <f t="shared" ref="S5958:S6021" si="561">IF(O5958&lt;=$L$3, 1, 0)</f>
        <v>0</v>
      </c>
      <c r="T5958" s="26">
        <f t="shared" ref="T5958:T6021" si="562">IF(P5958&lt;=$L$3, 1, 0)</f>
        <v>0</v>
      </c>
    </row>
    <row r="5959" spans="13:20" ht="15" x14ac:dyDescent="0.3">
      <c r="M5959" s="34">
        <v>5953.5</v>
      </c>
      <c r="N5959" s="34">
        <v>14.4</v>
      </c>
      <c r="O5959" s="32">
        <f t="shared" si="558"/>
        <v>57.92</v>
      </c>
      <c r="P5959" s="37">
        <f t="shared" ref="P5959:P6022" si="563">O5959*1.2</f>
        <v>69.504000000000005</v>
      </c>
      <c r="Q5959" s="32">
        <f t="shared" si="559"/>
        <v>-2.9200000000000017</v>
      </c>
      <c r="R5959" s="32">
        <f t="shared" si="560"/>
        <v>-14.504000000000005</v>
      </c>
      <c r="S5959" s="26">
        <f t="shared" si="561"/>
        <v>0</v>
      </c>
      <c r="T5959" s="26">
        <f t="shared" si="562"/>
        <v>0</v>
      </c>
    </row>
    <row r="5960" spans="13:20" ht="15" x14ac:dyDescent="0.3">
      <c r="M5960" s="34">
        <v>5954.5</v>
      </c>
      <c r="N5960" s="34">
        <v>13.9</v>
      </c>
      <c r="O5960" s="32">
        <f t="shared" si="558"/>
        <v>57.019999999999996</v>
      </c>
      <c r="P5960" s="37">
        <f t="shared" si="563"/>
        <v>68.423999999999992</v>
      </c>
      <c r="Q5960" s="32">
        <f t="shared" si="559"/>
        <v>-2.019999999999996</v>
      </c>
      <c r="R5960" s="32">
        <f t="shared" si="560"/>
        <v>-13.423999999999992</v>
      </c>
      <c r="S5960" s="26">
        <f t="shared" si="561"/>
        <v>0</v>
      </c>
      <c r="T5960" s="26">
        <f t="shared" si="562"/>
        <v>0</v>
      </c>
    </row>
    <row r="5961" spans="13:20" ht="15" x14ac:dyDescent="0.3">
      <c r="M5961" s="34">
        <v>5955.5</v>
      </c>
      <c r="N5961" s="34">
        <v>13.3</v>
      </c>
      <c r="O5961" s="32">
        <f t="shared" si="558"/>
        <v>55.94</v>
      </c>
      <c r="P5961" s="37">
        <f t="shared" si="563"/>
        <v>67.128</v>
      </c>
      <c r="Q5961" s="32">
        <f t="shared" si="559"/>
        <v>-0.93999999999999773</v>
      </c>
      <c r="R5961" s="32">
        <f t="shared" si="560"/>
        <v>-12.128</v>
      </c>
      <c r="S5961" s="26">
        <f t="shared" si="561"/>
        <v>0</v>
      </c>
      <c r="T5961" s="26">
        <f t="shared" si="562"/>
        <v>0</v>
      </c>
    </row>
    <row r="5962" spans="13:20" ht="15" x14ac:dyDescent="0.3">
      <c r="M5962" s="34">
        <v>5956.5</v>
      </c>
      <c r="N5962" s="34">
        <v>12.8</v>
      </c>
      <c r="O5962" s="32">
        <f t="shared" si="558"/>
        <v>55.040000000000006</v>
      </c>
      <c r="P5962" s="37">
        <f t="shared" si="563"/>
        <v>66.048000000000002</v>
      </c>
      <c r="Q5962" s="32">
        <f t="shared" si="559"/>
        <v>-4.0000000000006253E-2</v>
      </c>
      <c r="R5962" s="32">
        <f t="shared" si="560"/>
        <v>-11.048000000000002</v>
      </c>
      <c r="S5962" s="26">
        <f t="shared" si="561"/>
        <v>0</v>
      </c>
      <c r="T5962" s="26">
        <f t="shared" si="562"/>
        <v>0</v>
      </c>
    </row>
    <row r="5963" spans="13:20" ht="15" x14ac:dyDescent="0.3">
      <c r="M5963" s="34">
        <v>5957.5</v>
      </c>
      <c r="N5963" s="34">
        <v>12.8</v>
      </c>
      <c r="O5963" s="32">
        <f t="shared" si="558"/>
        <v>55.040000000000006</v>
      </c>
      <c r="P5963" s="37">
        <f t="shared" si="563"/>
        <v>66.048000000000002</v>
      </c>
      <c r="Q5963" s="32">
        <f t="shared" si="559"/>
        <v>-4.0000000000006253E-2</v>
      </c>
      <c r="R5963" s="32">
        <f t="shared" si="560"/>
        <v>-11.048000000000002</v>
      </c>
      <c r="S5963" s="26">
        <f t="shared" si="561"/>
        <v>0</v>
      </c>
      <c r="T5963" s="26">
        <f t="shared" si="562"/>
        <v>0</v>
      </c>
    </row>
    <row r="5964" spans="13:20" ht="15" x14ac:dyDescent="0.3">
      <c r="M5964" s="34">
        <v>5958.5</v>
      </c>
      <c r="N5964" s="34">
        <v>13.9</v>
      </c>
      <c r="O5964" s="32">
        <f t="shared" si="558"/>
        <v>57.019999999999996</v>
      </c>
      <c r="P5964" s="37">
        <f t="shared" si="563"/>
        <v>68.423999999999992</v>
      </c>
      <c r="Q5964" s="32">
        <f t="shared" si="559"/>
        <v>-2.019999999999996</v>
      </c>
      <c r="R5964" s="32">
        <f t="shared" si="560"/>
        <v>-13.423999999999992</v>
      </c>
      <c r="S5964" s="26">
        <f t="shared" si="561"/>
        <v>0</v>
      </c>
      <c r="T5964" s="26">
        <f t="shared" si="562"/>
        <v>0</v>
      </c>
    </row>
    <row r="5965" spans="13:20" ht="15" x14ac:dyDescent="0.3">
      <c r="M5965" s="34">
        <v>5959.5</v>
      </c>
      <c r="N5965" s="34">
        <v>15.6</v>
      </c>
      <c r="O5965" s="32">
        <f t="shared" si="558"/>
        <v>60.08</v>
      </c>
      <c r="P5965" s="37">
        <f t="shared" si="563"/>
        <v>72.095999999999989</v>
      </c>
      <c r="Q5965" s="32">
        <f t="shared" si="559"/>
        <v>-5.0799999999999983</v>
      </c>
      <c r="R5965" s="32">
        <f t="shared" si="560"/>
        <v>-17.095999999999989</v>
      </c>
      <c r="S5965" s="26">
        <f t="shared" si="561"/>
        <v>0</v>
      </c>
      <c r="T5965" s="26">
        <f t="shared" si="562"/>
        <v>0</v>
      </c>
    </row>
    <row r="5966" spans="13:20" ht="15" x14ac:dyDescent="0.3">
      <c r="M5966" s="34">
        <v>5960.5</v>
      </c>
      <c r="N5966" s="34">
        <v>16.100000000000001</v>
      </c>
      <c r="O5966" s="32">
        <f t="shared" si="558"/>
        <v>60.980000000000004</v>
      </c>
      <c r="P5966" s="37">
        <f t="shared" si="563"/>
        <v>73.176000000000002</v>
      </c>
      <c r="Q5966" s="32">
        <f t="shared" si="559"/>
        <v>-5.980000000000004</v>
      </c>
      <c r="R5966" s="32">
        <f t="shared" si="560"/>
        <v>-18.176000000000002</v>
      </c>
      <c r="S5966" s="26">
        <f t="shared" si="561"/>
        <v>0</v>
      </c>
      <c r="T5966" s="26">
        <f t="shared" si="562"/>
        <v>0</v>
      </c>
    </row>
    <row r="5967" spans="13:20" ht="15" x14ac:dyDescent="0.3">
      <c r="M5967" s="34">
        <v>5961.5</v>
      </c>
      <c r="N5967" s="34">
        <v>17.2</v>
      </c>
      <c r="O5967" s="32">
        <f t="shared" si="558"/>
        <v>62.96</v>
      </c>
      <c r="P5967" s="37">
        <f t="shared" si="563"/>
        <v>75.551999999999992</v>
      </c>
      <c r="Q5967" s="32">
        <f t="shared" si="559"/>
        <v>-7.9600000000000009</v>
      </c>
      <c r="R5967" s="32">
        <f t="shared" si="560"/>
        <v>-20.551999999999992</v>
      </c>
      <c r="S5967" s="26">
        <f t="shared" si="561"/>
        <v>0</v>
      </c>
      <c r="T5967" s="26">
        <f t="shared" si="562"/>
        <v>0</v>
      </c>
    </row>
    <row r="5968" spans="13:20" ht="15" x14ac:dyDescent="0.3">
      <c r="M5968" s="34">
        <v>5962.5</v>
      </c>
      <c r="N5968" s="34">
        <v>18.899999999999999</v>
      </c>
      <c r="O5968" s="32">
        <f t="shared" si="558"/>
        <v>66.02</v>
      </c>
      <c r="P5968" s="37">
        <f t="shared" si="563"/>
        <v>79.22399999999999</v>
      </c>
      <c r="Q5968" s="32">
        <f t="shared" si="559"/>
        <v>-11.019999999999996</v>
      </c>
      <c r="R5968" s="32">
        <f t="shared" si="560"/>
        <v>-24.22399999999999</v>
      </c>
      <c r="S5968" s="26">
        <f t="shared" si="561"/>
        <v>0</v>
      </c>
      <c r="T5968" s="26">
        <f t="shared" si="562"/>
        <v>0</v>
      </c>
    </row>
    <row r="5969" spans="13:20" ht="15" x14ac:dyDescent="0.3">
      <c r="M5969" s="34">
        <v>5963.5</v>
      </c>
      <c r="N5969" s="34">
        <v>20</v>
      </c>
      <c r="O5969" s="32">
        <f t="shared" si="558"/>
        <v>68</v>
      </c>
      <c r="P5969" s="37">
        <f t="shared" si="563"/>
        <v>81.599999999999994</v>
      </c>
      <c r="Q5969" s="32">
        <f t="shared" si="559"/>
        <v>-13</v>
      </c>
      <c r="R5969" s="32">
        <f t="shared" si="560"/>
        <v>-26.599999999999994</v>
      </c>
      <c r="S5969" s="26">
        <f t="shared" si="561"/>
        <v>0</v>
      </c>
      <c r="T5969" s="26">
        <f t="shared" si="562"/>
        <v>0</v>
      </c>
    </row>
    <row r="5970" spans="13:20" ht="15" x14ac:dyDescent="0.3">
      <c r="M5970" s="34">
        <v>5964.5</v>
      </c>
      <c r="N5970" s="34">
        <v>20.6</v>
      </c>
      <c r="O5970" s="32">
        <f t="shared" si="558"/>
        <v>69.080000000000013</v>
      </c>
      <c r="P5970" s="37">
        <f t="shared" si="563"/>
        <v>82.896000000000015</v>
      </c>
      <c r="Q5970" s="32">
        <f t="shared" si="559"/>
        <v>-14.080000000000013</v>
      </c>
      <c r="R5970" s="32">
        <f t="shared" si="560"/>
        <v>-27.896000000000015</v>
      </c>
      <c r="S5970" s="26">
        <f t="shared" si="561"/>
        <v>0</v>
      </c>
      <c r="T5970" s="26">
        <f t="shared" si="562"/>
        <v>0</v>
      </c>
    </row>
    <row r="5971" spans="13:20" ht="15" x14ac:dyDescent="0.3">
      <c r="M5971" s="34">
        <v>5965.5</v>
      </c>
      <c r="N5971" s="34">
        <v>20.6</v>
      </c>
      <c r="O5971" s="32">
        <f t="shared" si="558"/>
        <v>69.080000000000013</v>
      </c>
      <c r="P5971" s="37">
        <f t="shared" si="563"/>
        <v>82.896000000000015</v>
      </c>
      <c r="Q5971" s="32">
        <f t="shared" si="559"/>
        <v>-14.080000000000013</v>
      </c>
      <c r="R5971" s="32">
        <f t="shared" si="560"/>
        <v>-27.896000000000015</v>
      </c>
      <c r="S5971" s="26">
        <f t="shared" si="561"/>
        <v>0</v>
      </c>
      <c r="T5971" s="26">
        <f t="shared" si="562"/>
        <v>0</v>
      </c>
    </row>
    <row r="5972" spans="13:20" ht="15" x14ac:dyDescent="0.3">
      <c r="M5972" s="34">
        <v>5966.5</v>
      </c>
      <c r="N5972" s="34">
        <v>21.1</v>
      </c>
      <c r="O5972" s="32">
        <f t="shared" si="558"/>
        <v>69.98</v>
      </c>
      <c r="P5972" s="37">
        <f t="shared" si="563"/>
        <v>83.975999999999999</v>
      </c>
      <c r="Q5972" s="32">
        <f t="shared" si="559"/>
        <v>-14.980000000000004</v>
      </c>
      <c r="R5972" s="32">
        <f t="shared" si="560"/>
        <v>-28.975999999999999</v>
      </c>
      <c r="S5972" s="26">
        <f t="shared" si="561"/>
        <v>0</v>
      </c>
      <c r="T5972" s="26">
        <f t="shared" si="562"/>
        <v>0</v>
      </c>
    </row>
    <row r="5973" spans="13:20" ht="15" x14ac:dyDescent="0.3">
      <c r="M5973" s="34">
        <v>5967.5</v>
      </c>
      <c r="N5973" s="34">
        <v>21.1</v>
      </c>
      <c r="O5973" s="32">
        <f t="shared" si="558"/>
        <v>69.98</v>
      </c>
      <c r="P5973" s="37">
        <f t="shared" si="563"/>
        <v>83.975999999999999</v>
      </c>
      <c r="Q5973" s="32">
        <f t="shared" si="559"/>
        <v>-14.980000000000004</v>
      </c>
      <c r="R5973" s="32">
        <f t="shared" si="560"/>
        <v>-28.975999999999999</v>
      </c>
      <c r="S5973" s="26">
        <f t="shared" si="561"/>
        <v>0</v>
      </c>
      <c r="T5973" s="26">
        <f t="shared" si="562"/>
        <v>0</v>
      </c>
    </row>
    <row r="5974" spans="13:20" ht="15" x14ac:dyDescent="0.3">
      <c r="M5974" s="34">
        <v>5968.5</v>
      </c>
      <c r="N5974" s="34">
        <v>20</v>
      </c>
      <c r="O5974" s="32">
        <f t="shared" si="558"/>
        <v>68</v>
      </c>
      <c r="P5974" s="37">
        <f t="shared" si="563"/>
        <v>81.599999999999994</v>
      </c>
      <c r="Q5974" s="32">
        <f t="shared" si="559"/>
        <v>-13</v>
      </c>
      <c r="R5974" s="32">
        <f t="shared" si="560"/>
        <v>-26.599999999999994</v>
      </c>
      <c r="S5974" s="26">
        <f t="shared" si="561"/>
        <v>0</v>
      </c>
      <c r="T5974" s="26">
        <f t="shared" si="562"/>
        <v>0</v>
      </c>
    </row>
    <row r="5975" spans="13:20" ht="15" x14ac:dyDescent="0.3">
      <c r="M5975" s="34">
        <v>5969.5</v>
      </c>
      <c r="N5975" s="34">
        <v>19.399999999999999</v>
      </c>
      <c r="O5975" s="32">
        <f t="shared" si="558"/>
        <v>66.92</v>
      </c>
      <c r="P5975" s="37">
        <f t="shared" si="563"/>
        <v>80.304000000000002</v>
      </c>
      <c r="Q5975" s="32">
        <f t="shared" si="559"/>
        <v>-11.920000000000002</v>
      </c>
      <c r="R5975" s="32">
        <f t="shared" si="560"/>
        <v>-25.304000000000002</v>
      </c>
      <c r="S5975" s="26">
        <f t="shared" si="561"/>
        <v>0</v>
      </c>
      <c r="T5975" s="26">
        <f t="shared" si="562"/>
        <v>0</v>
      </c>
    </row>
    <row r="5976" spans="13:20" ht="15" x14ac:dyDescent="0.3">
      <c r="M5976" s="34">
        <v>5970.5</v>
      </c>
      <c r="N5976" s="34">
        <v>18.3</v>
      </c>
      <c r="O5976" s="32">
        <f t="shared" si="558"/>
        <v>64.94</v>
      </c>
      <c r="P5976" s="37">
        <f t="shared" si="563"/>
        <v>77.927999999999997</v>
      </c>
      <c r="Q5976" s="32">
        <f t="shared" si="559"/>
        <v>-9.9399999999999977</v>
      </c>
      <c r="R5976" s="32">
        <f t="shared" si="560"/>
        <v>-22.927999999999997</v>
      </c>
      <c r="S5976" s="26">
        <f t="shared" si="561"/>
        <v>0</v>
      </c>
      <c r="T5976" s="26">
        <f t="shared" si="562"/>
        <v>0</v>
      </c>
    </row>
    <row r="5977" spans="13:20" ht="15" x14ac:dyDescent="0.3">
      <c r="M5977" s="34">
        <v>5971.5</v>
      </c>
      <c r="N5977" s="34">
        <v>17.2</v>
      </c>
      <c r="O5977" s="32">
        <f t="shared" si="558"/>
        <v>62.96</v>
      </c>
      <c r="P5977" s="37">
        <f t="shared" si="563"/>
        <v>75.551999999999992</v>
      </c>
      <c r="Q5977" s="32">
        <f t="shared" si="559"/>
        <v>-7.9600000000000009</v>
      </c>
      <c r="R5977" s="32">
        <f t="shared" si="560"/>
        <v>-20.551999999999992</v>
      </c>
      <c r="S5977" s="26">
        <f t="shared" si="561"/>
        <v>0</v>
      </c>
      <c r="T5977" s="26">
        <f t="shared" si="562"/>
        <v>0</v>
      </c>
    </row>
    <row r="5978" spans="13:20" ht="15" x14ac:dyDescent="0.3">
      <c r="M5978" s="34">
        <v>5972.5</v>
      </c>
      <c r="N5978" s="34">
        <v>16.100000000000001</v>
      </c>
      <c r="O5978" s="32">
        <f t="shared" si="558"/>
        <v>60.980000000000004</v>
      </c>
      <c r="P5978" s="37">
        <f t="shared" si="563"/>
        <v>73.176000000000002</v>
      </c>
      <c r="Q5978" s="32">
        <f t="shared" si="559"/>
        <v>-5.980000000000004</v>
      </c>
      <c r="R5978" s="32">
        <f t="shared" si="560"/>
        <v>-18.176000000000002</v>
      </c>
      <c r="S5978" s="26">
        <f t="shared" si="561"/>
        <v>0</v>
      </c>
      <c r="T5978" s="26">
        <f t="shared" si="562"/>
        <v>0</v>
      </c>
    </row>
    <row r="5979" spans="13:20" ht="15" x14ac:dyDescent="0.3">
      <c r="M5979" s="34">
        <v>5973.5</v>
      </c>
      <c r="N5979" s="34">
        <v>15</v>
      </c>
      <c r="O5979" s="32">
        <f t="shared" si="558"/>
        <v>59</v>
      </c>
      <c r="P5979" s="37">
        <f t="shared" si="563"/>
        <v>70.8</v>
      </c>
      <c r="Q5979" s="32">
        <f t="shared" si="559"/>
        <v>-4</v>
      </c>
      <c r="R5979" s="32">
        <f t="shared" si="560"/>
        <v>-15.799999999999997</v>
      </c>
      <c r="S5979" s="26">
        <f t="shared" si="561"/>
        <v>0</v>
      </c>
      <c r="T5979" s="26">
        <f t="shared" si="562"/>
        <v>0</v>
      </c>
    </row>
    <row r="5980" spans="13:20" ht="15" x14ac:dyDescent="0.3">
      <c r="M5980" s="34">
        <v>5974.5</v>
      </c>
      <c r="N5980" s="34">
        <v>14.4</v>
      </c>
      <c r="O5980" s="32">
        <f t="shared" si="558"/>
        <v>57.92</v>
      </c>
      <c r="P5980" s="37">
        <f t="shared" si="563"/>
        <v>69.504000000000005</v>
      </c>
      <c r="Q5980" s="32">
        <f t="shared" si="559"/>
        <v>-2.9200000000000017</v>
      </c>
      <c r="R5980" s="32">
        <f t="shared" si="560"/>
        <v>-14.504000000000005</v>
      </c>
      <c r="S5980" s="26">
        <f t="shared" si="561"/>
        <v>0</v>
      </c>
      <c r="T5980" s="26">
        <f t="shared" si="562"/>
        <v>0</v>
      </c>
    </row>
    <row r="5981" spans="13:20" ht="15" x14ac:dyDescent="0.3">
      <c r="M5981" s="34">
        <v>5975.5</v>
      </c>
      <c r="N5981" s="34">
        <v>13.9</v>
      </c>
      <c r="O5981" s="32">
        <f t="shared" si="558"/>
        <v>57.019999999999996</v>
      </c>
      <c r="P5981" s="37">
        <f t="shared" si="563"/>
        <v>68.423999999999992</v>
      </c>
      <c r="Q5981" s="32">
        <f t="shared" si="559"/>
        <v>-2.019999999999996</v>
      </c>
      <c r="R5981" s="32">
        <f t="shared" si="560"/>
        <v>-13.423999999999992</v>
      </c>
      <c r="S5981" s="26">
        <f t="shared" si="561"/>
        <v>0</v>
      </c>
      <c r="T5981" s="26">
        <f t="shared" si="562"/>
        <v>0</v>
      </c>
    </row>
    <row r="5982" spans="13:20" ht="15" x14ac:dyDescent="0.3">
      <c r="M5982" s="34">
        <v>5976.5</v>
      </c>
      <c r="N5982" s="34">
        <v>13.9</v>
      </c>
      <c r="O5982" s="32">
        <f t="shared" si="558"/>
        <v>57.019999999999996</v>
      </c>
      <c r="P5982" s="37">
        <f t="shared" si="563"/>
        <v>68.423999999999992</v>
      </c>
      <c r="Q5982" s="32">
        <f t="shared" si="559"/>
        <v>-2.019999999999996</v>
      </c>
      <c r="R5982" s="32">
        <f t="shared" si="560"/>
        <v>-13.423999999999992</v>
      </c>
      <c r="S5982" s="26">
        <f t="shared" si="561"/>
        <v>0</v>
      </c>
      <c r="T5982" s="26">
        <f t="shared" si="562"/>
        <v>0</v>
      </c>
    </row>
    <row r="5983" spans="13:20" ht="15" x14ac:dyDescent="0.3">
      <c r="M5983" s="34">
        <v>5977.5</v>
      </c>
      <c r="N5983" s="34">
        <v>13.3</v>
      </c>
      <c r="O5983" s="32">
        <f t="shared" si="558"/>
        <v>55.94</v>
      </c>
      <c r="P5983" s="37">
        <f t="shared" si="563"/>
        <v>67.128</v>
      </c>
      <c r="Q5983" s="32">
        <f t="shared" si="559"/>
        <v>-0.93999999999999773</v>
      </c>
      <c r="R5983" s="32">
        <f t="shared" si="560"/>
        <v>-12.128</v>
      </c>
      <c r="S5983" s="26">
        <f t="shared" si="561"/>
        <v>0</v>
      </c>
      <c r="T5983" s="26">
        <f t="shared" si="562"/>
        <v>0</v>
      </c>
    </row>
    <row r="5984" spans="13:20" ht="15" x14ac:dyDescent="0.3">
      <c r="M5984" s="34">
        <v>5978.5</v>
      </c>
      <c r="N5984" s="34">
        <v>12.8</v>
      </c>
      <c r="O5984" s="32">
        <f t="shared" si="558"/>
        <v>55.040000000000006</v>
      </c>
      <c r="P5984" s="37">
        <f t="shared" si="563"/>
        <v>66.048000000000002</v>
      </c>
      <c r="Q5984" s="32">
        <f t="shared" si="559"/>
        <v>-4.0000000000006253E-2</v>
      </c>
      <c r="R5984" s="32">
        <f t="shared" si="560"/>
        <v>-11.048000000000002</v>
      </c>
      <c r="S5984" s="26">
        <f t="shared" si="561"/>
        <v>0</v>
      </c>
      <c r="T5984" s="26">
        <f t="shared" si="562"/>
        <v>0</v>
      </c>
    </row>
    <row r="5985" spans="13:20" ht="15" x14ac:dyDescent="0.3">
      <c r="M5985" s="34">
        <v>5979.5</v>
      </c>
      <c r="N5985" s="34">
        <v>12.8</v>
      </c>
      <c r="O5985" s="32">
        <f t="shared" si="558"/>
        <v>55.040000000000006</v>
      </c>
      <c r="P5985" s="37">
        <f t="shared" si="563"/>
        <v>66.048000000000002</v>
      </c>
      <c r="Q5985" s="32">
        <f t="shared" si="559"/>
        <v>-4.0000000000006253E-2</v>
      </c>
      <c r="R5985" s="32">
        <f t="shared" si="560"/>
        <v>-11.048000000000002</v>
      </c>
      <c r="S5985" s="26">
        <f t="shared" si="561"/>
        <v>0</v>
      </c>
      <c r="T5985" s="26">
        <f t="shared" si="562"/>
        <v>0</v>
      </c>
    </row>
    <row r="5986" spans="13:20" ht="15" x14ac:dyDescent="0.3">
      <c r="M5986" s="34">
        <v>5980.5</v>
      </c>
      <c r="N5986" s="34">
        <v>12.2</v>
      </c>
      <c r="O5986" s="32">
        <f t="shared" si="558"/>
        <v>53.96</v>
      </c>
      <c r="P5986" s="37">
        <f t="shared" si="563"/>
        <v>64.751999999999995</v>
      </c>
      <c r="Q5986" s="32">
        <f t="shared" si="559"/>
        <v>1.0399999999999991</v>
      </c>
      <c r="R5986" s="32">
        <f t="shared" si="560"/>
        <v>-9.7519999999999953</v>
      </c>
      <c r="S5986" s="26">
        <f t="shared" si="561"/>
        <v>1</v>
      </c>
      <c r="T5986" s="26">
        <f t="shared" si="562"/>
        <v>0</v>
      </c>
    </row>
    <row r="5987" spans="13:20" ht="15" x14ac:dyDescent="0.3">
      <c r="M5987" s="34">
        <v>5981.5</v>
      </c>
      <c r="N5987" s="34">
        <v>12.8</v>
      </c>
      <c r="O5987" s="32">
        <f t="shared" si="558"/>
        <v>55.040000000000006</v>
      </c>
      <c r="P5987" s="37">
        <f t="shared" si="563"/>
        <v>66.048000000000002</v>
      </c>
      <c r="Q5987" s="32">
        <f t="shared" si="559"/>
        <v>-4.0000000000006253E-2</v>
      </c>
      <c r="R5987" s="32">
        <f t="shared" si="560"/>
        <v>-11.048000000000002</v>
      </c>
      <c r="S5987" s="26">
        <f t="shared" si="561"/>
        <v>0</v>
      </c>
      <c r="T5987" s="26">
        <f t="shared" si="562"/>
        <v>0</v>
      </c>
    </row>
    <row r="5988" spans="13:20" ht="15" x14ac:dyDescent="0.3">
      <c r="M5988" s="34">
        <v>5982.5</v>
      </c>
      <c r="N5988" s="34">
        <v>13.9</v>
      </c>
      <c r="O5988" s="32">
        <f t="shared" si="558"/>
        <v>57.019999999999996</v>
      </c>
      <c r="P5988" s="37">
        <f t="shared" si="563"/>
        <v>68.423999999999992</v>
      </c>
      <c r="Q5988" s="32">
        <f t="shared" si="559"/>
        <v>-2.019999999999996</v>
      </c>
      <c r="R5988" s="32">
        <f t="shared" si="560"/>
        <v>-13.423999999999992</v>
      </c>
      <c r="S5988" s="26">
        <f t="shared" si="561"/>
        <v>0</v>
      </c>
      <c r="T5988" s="26">
        <f t="shared" si="562"/>
        <v>0</v>
      </c>
    </row>
    <row r="5989" spans="13:20" ht="15" x14ac:dyDescent="0.3">
      <c r="M5989" s="34">
        <v>5983.5</v>
      </c>
      <c r="N5989" s="34">
        <v>16.7</v>
      </c>
      <c r="O5989" s="32">
        <f t="shared" si="558"/>
        <v>62.06</v>
      </c>
      <c r="P5989" s="37">
        <f t="shared" si="563"/>
        <v>74.471999999999994</v>
      </c>
      <c r="Q5989" s="32">
        <f t="shared" si="559"/>
        <v>-7.0600000000000023</v>
      </c>
      <c r="R5989" s="32">
        <f t="shared" si="560"/>
        <v>-19.471999999999994</v>
      </c>
      <c r="S5989" s="26">
        <f t="shared" si="561"/>
        <v>0</v>
      </c>
      <c r="T5989" s="26">
        <f t="shared" si="562"/>
        <v>0</v>
      </c>
    </row>
    <row r="5990" spans="13:20" ht="15" x14ac:dyDescent="0.3">
      <c r="M5990" s="34">
        <v>5984.5</v>
      </c>
      <c r="N5990" s="34">
        <v>18.3</v>
      </c>
      <c r="O5990" s="32">
        <f t="shared" si="558"/>
        <v>64.94</v>
      </c>
      <c r="P5990" s="37">
        <f t="shared" si="563"/>
        <v>77.927999999999997</v>
      </c>
      <c r="Q5990" s="32">
        <f t="shared" si="559"/>
        <v>-9.9399999999999977</v>
      </c>
      <c r="R5990" s="32">
        <f t="shared" si="560"/>
        <v>-22.927999999999997</v>
      </c>
      <c r="S5990" s="26">
        <f t="shared" si="561"/>
        <v>0</v>
      </c>
      <c r="T5990" s="26">
        <f t="shared" si="562"/>
        <v>0</v>
      </c>
    </row>
    <row r="5991" spans="13:20" ht="15" x14ac:dyDescent="0.3">
      <c r="M5991" s="34">
        <v>5985.5</v>
      </c>
      <c r="N5991" s="34">
        <v>19.399999999999999</v>
      </c>
      <c r="O5991" s="32">
        <f t="shared" si="558"/>
        <v>66.92</v>
      </c>
      <c r="P5991" s="37">
        <f t="shared" si="563"/>
        <v>80.304000000000002</v>
      </c>
      <c r="Q5991" s="32">
        <f t="shared" si="559"/>
        <v>-11.920000000000002</v>
      </c>
      <c r="R5991" s="32">
        <f t="shared" si="560"/>
        <v>-25.304000000000002</v>
      </c>
      <c r="S5991" s="26">
        <f t="shared" si="561"/>
        <v>0</v>
      </c>
      <c r="T5991" s="26">
        <f t="shared" si="562"/>
        <v>0</v>
      </c>
    </row>
    <row r="5992" spans="13:20" ht="15" x14ac:dyDescent="0.3">
      <c r="M5992" s="34">
        <v>5986.5</v>
      </c>
      <c r="N5992" s="34">
        <v>20.6</v>
      </c>
      <c r="O5992" s="32">
        <f t="shared" si="558"/>
        <v>69.080000000000013</v>
      </c>
      <c r="P5992" s="37">
        <f t="shared" si="563"/>
        <v>82.896000000000015</v>
      </c>
      <c r="Q5992" s="32">
        <f t="shared" si="559"/>
        <v>-14.080000000000013</v>
      </c>
      <c r="R5992" s="32">
        <f t="shared" si="560"/>
        <v>-27.896000000000015</v>
      </c>
      <c r="S5992" s="26">
        <f t="shared" si="561"/>
        <v>0</v>
      </c>
      <c r="T5992" s="26">
        <f t="shared" si="562"/>
        <v>0</v>
      </c>
    </row>
    <row r="5993" spans="13:20" ht="15" x14ac:dyDescent="0.3">
      <c r="M5993" s="34">
        <v>5987.5</v>
      </c>
      <c r="N5993" s="34">
        <v>22.2</v>
      </c>
      <c r="O5993" s="32">
        <f t="shared" si="558"/>
        <v>71.960000000000008</v>
      </c>
      <c r="P5993" s="37">
        <f t="shared" si="563"/>
        <v>86.352000000000004</v>
      </c>
      <c r="Q5993" s="32">
        <f t="shared" si="559"/>
        <v>-16.960000000000008</v>
      </c>
      <c r="R5993" s="32">
        <f t="shared" si="560"/>
        <v>-31.352000000000004</v>
      </c>
      <c r="S5993" s="26">
        <f t="shared" si="561"/>
        <v>0</v>
      </c>
      <c r="T5993" s="26">
        <f t="shared" si="562"/>
        <v>0</v>
      </c>
    </row>
    <row r="5994" spans="13:20" ht="15" x14ac:dyDescent="0.3">
      <c r="M5994" s="34">
        <v>5988.5</v>
      </c>
      <c r="N5994" s="34">
        <v>22.2</v>
      </c>
      <c r="O5994" s="32">
        <f t="shared" si="558"/>
        <v>71.960000000000008</v>
      </c>
      <c r="P5994" s="37">
        <f t="shared" si="563"/>
        <v>86.352000000000004</v>
      </c>
      <c r="Q5994" s="32">
        <f t="shared" si="559"/>
        <v>-16.960000000000008</v>
      </c>
      <c r="R5994" s="32">
        <f t="shared" si="560"/>
        <v>-31.352000000000004</v>
      </c>
      <c r="S5994" s="26">
        <f t="shared" si="561"/>
        <v>0</v>
      </c>
      <c r="T5994" s="26">
        <f t="shared" si="562"/>
        <v>0</v>
      </c>
    </row>
    <row r="5995" spans="13:20" ht="15" x14ac:dyDescent="0.3">
      <c r="M5995" s="34">
        <v>5989.5</v>
      </c>
      <c r="N5995" s="34">
        <v>21.1</v>
      </c>
      <c r="O5995" s="32">
        <f t="shared" si="558"/>
        <v>69.98</v>
      </c>
      <c r="P5995" s="37">
        <f t="shared" si="563"/>
        <v>83.975999999999999</v>
      </c>
      <c r="Q5995" s="32">
        <f t="shared" si="559"/>
        <v>-14.980000000000004</v>
      </c>
      <c r="R5995" s="32">
        <f t="shared" si="560"/>
        <v>-28.975999999999999</v>
      </c>
      <c r="S5995" s="26">
        <f t="shared" si="561"/>
        <v>0</v>
      </c>
      <c r="T5995" s="26">
        <f t="shared" si="562"/>
        <v>0</v>
      </c>
    </row>
    <row r="5996" spans="13:20" ht="15" x14ac:dyDescent="0.3">
      <c r="M5996" s="34">
        <v>5990.5</v>
      </c>
      <c r="N5996" s="34">
        <v>21.1</v>
      </c>
      <c r="O5996" s="32">
        <f t="shared" si="558"/>
        <v>69.98</v>
      </c>
      <c r="P5996" s="37">
        <f t="shared" si="563"/>
        <v>83.975999999999999</v>
      </c>
      <c r="Q5996" s="32">
        <f t="shared" si="559"/>
        <v>-14.980000000000004</v>
      </c>
      <c r="R5996" s="32">
        <f t="shared" si="560"/>
        <v>-28.975999999999999</v>
      </c>
      <c r="S5996" s="26">
        <f t="shared" si="561"/>
        <v>0</v>
      </c>
      <c r="T5996" s="26">
        <f t="shared" si="562"/>
        <v>0</v>
      </c>
    </row>
    <row r="5997" spans="13:20" ht="15" x14ac:dyDescent="0.3">
      <c r="M5997" s="34">
        <v>5991.5</v>
      </c>
      <c r="N5997" s="34">
        <v>21.1</v>
      </c>
      <c r="O5997" s="32">
        <f t="shared" si="558"/>
        <v>69.98</v>
      </c>
      <c r="P5997" s="37">
        <f t="shared" si="563"/>
        <v>83.975999999999999</v>
      </c>
      <c r="Q5997" s="32">
        <f t="shared" si="559"/>
        <v>-14.980000000000004</v>
      </c>
      <c r="R5997" s="32">
        <f t="shared" si="560"/>
        <v>-28.975999999999999</v>
      </c>
      <c r="S5997" s="26">
        <f t="shared" si="561"/>
        <v>0</v>
      </c>
      <c r="T5997" s="26">
        <f t="shared" si="562"/>
        <v>0</v>
      </c>
    </row>
    <row r="5998" spans="13:20" ht="15" x14ac:dyDescent="0.3">
      <c r="M5998" s="34">
        <v>5992.5</v>
      </c>
      <c r="N5998" s="34">
        <v>21.7</v>
      </c>
      <c r="O5998" s="32">
        <f t="shared" si="558"/>
        <v>71.06</v>
      </c>
      <c r="P5998" s="37">
        <f t="shared" si="563"/>
        <v>85.272000000000006</v>
      </c>
      <c r="Q5998" s="32">
        <f t="shared" si="559"/>
        <v>-16.060000000000002</v>
      </c>
      <c r="R5998" s="32">
        <f t="shared" si="560"/>
        <v>-30.272000000000006</v>
      </c>
      <c r="S5998" s="26">
        <f t="shared" si="561"/>
        <v>0</v>
      </c>
      <c r="T5998" s="26">
        <f t="shared" si="562"/>
        <v>0</v>
      </c>
    </row>
    <row r="5999" spans="13:20" ht="15" x14ac:dyDescent="0.3">
      <c r="M5999" s="34">
        <v>5993.5</v>
      </c>
      <c r="N5999" s="34">
        <v>21.1</v>
      </c>
      <c r="O5999" s="32">
        <f t="shared" si="558"/>
        <v>69.98</v>
      </c>
      <c r="P5999" s="37">
        <f t="shared" si="563"/>
        <v>83.975999999999999</v>
      </c>
      <c r="Q5999" s="32">
        <f t="shared" si="559"/>
        <v>-14.980000000000004</v>
      </c>
      <c r="R5999" s="32">
        <f t="shared" si="560"/>
        <v>-28.975999999999999</v>
      </c>
      <c r="S5999" s="26">
        <f t="shared" si="561"/>
        <v>0</v>
      </c>
      <c r="T5999" s="26">
        <f t="shared" si="562"/>
        <v>0</v>
      </c>
    </row>
    <row r="6000" spans="13:20" ht="15" x14ac:dyDescent="0.3">
      <c r="M6000" s="34">
        <v>5994.5</v>
      </c>
      <c r="N6000" s="34">
        <v>20.6</v>
      </c>
      <c r="O6000" s="32">
        <f t="shared" si="558"/>
        <v>69.080000000000013</v>
      </c>
      <c r="P6000" s="37">
        <f t="shared" si="563"/>
        <v>82.896000000000015</v>
      </c>
      <c r="Q6000" s="32">
        <f t="shared" si="559"/>
        <v>-14.080000000000013</v>
      </c>
      <c r="R6000" s="32">
        <f t="shared" si="560"/>
        <v>-27.896000000000015</v>
      </c>
      <c r="S6000" s="26">
        <f t="shared" si="561"/>
        <v>0</v>
      </c>
      <c r="T6000" s="26">
        <f t="shared" si="562"/>
        <v>0</v>
      </c>
    </row>
    <row r="6001" spans="13:20" ht="15" x14ac:dyDescent="0.3">
      <c r="M6001" s="34">
        <v>5995.5</v>
      </c>
      <c r="N6001" s="34">
        <v>20</v>
      </c>
      <c r="O6001" s="32">
        <f t="shared" si="558"/>
        <v>68</v>
      </c>
      <c r="P6001" s="37">
        <f t="shared" si="563"/>
        <v>81.599999999999994</v>
      </c>
      <c r="Q6001" s="32">
        <f t="shared" si="559"/>
        <v>-13</v>
      </c>
      <c r="R6001" s="32">
        <f t="shared" si="560"/>
        <v>-26.599999999999994</v>
      </c>
      <c r="S6001" s="26">
        <f t="shared" si="561"/>
        <v>0</v>
      </c>
      <c r="T6001" s="26">
        <f t="shared" si="562"/>
        <v>0</v>
      </c>
    </row>
    <row r="6002" spans="13:20" ht="15" x14ac:dyDescent="0.3">
      <c r="M6002" s="34">
        <v>5996.5</v>
      </c>
      <c r="N6002" s="34">
        <v>19.399999999999999</v>
      </c>
      <c r="O6002" s="32">
        <f t="shared" si="558"/>
        <v>66.92</v>
      </c>
      <c r="P6002" s="37">
        <f t="shared" si="563"/>
        <v>80.304000000000002</v>
      </c>
      <c r="Q6002" s="32">
        <f t="shared" si="559"/>
        <v>-11.920000000000002</v>
      </c>
      <c r="R6002" s="32">
        <f t="shared" si="560"/>
        <v>-25.304000000000002</v>
      </c>
      <c r="S6002" s="26">
        <f t="shared" si="561"/>
        <v>0</v>
      </c>
      <c r="T6002" s="26">
        <f t="shared" si="562"/>
        <v>0</v>
      </c>
    </row>
    <row r="6003" spans="13:20" ht="15" x14ac:dyDescent="0.3">
      <c r="M6003" s="34">
        <v>5997.5</v>
      </c>
      <c r="N6003" s="34">
        <v>18.3</v>
      </c>
      <c r="O6003" s="32">
        <f t="shared" si="558"/>
        <v>64.94</v>
      </c>
      <c r="P6003" s="37">
        <f t="shared" si="563"/>
        <v>77.927999999999997</v>
      </c>
      <c r="Q6003" s="32">
        <f t="shared" si="559"/>
        <v>-9.9399999999999977</v>
      </c>
      <c r="R6003" s="32">
        <f t="shared" si="560"/>
        <v>-22.927999999999997</v>
      </c>
      <c r="S6003" s="26">
        <f t="shared" si="561"/>
        <v>0</v>
      </c>
      <c r="T6003" s="26">
        <f t="shared" si="562"/>
        <v>0</v>
      </c>
    </row>
    <row r="6004" spans="13:20" ht="15" x14ac:dyDescent="0.3">
      <c r="M6004" s="34">
        <v>5998.5</v>
      </c>
      <c r="N6004" s="34">
        <v>17.8</v>
      </c>
      <c r="O6004" s="32">
        <f t="shared" si="558"/>
        <v>64.039999999999992</v>
      </c>
      <c r="P6004" s="37">
        <f t="shared" si="563"/>
        <v>76.847999999999985</v>
      </c>
      <c r="Q6004" s="32">
        <f t="shared" si="559"/>
        <v>-9.039999999999992</v>
      </c>
      <c r="R6004" s="32">
        <f t="shared" si="560"/>
        <v>-21.847999999999985</v>
      </c>
      <c r="S6004" s="26">
        <f t="shared" si="561"/>
        <v>0</v>
      </c>
      <c r="T6004" s="26">
        <f t="shared" si="562"/>
        <v>0</v>
      </c>
    </row>
    <row r="6005" spans="13:20" ht="15" x14ac:dyDescent="0.3">
      <c r="M6005" s="34">
        <v>5999.5</v>
      </c>
      <c r="N6005" s="34">
        <v>17.8</v>
      </c>
      <c r="O6005" s="32">
        <f t="shared" si="558"/>
        <v>64.039999999999992</v>
      </c>
      <c r="P6005" s="37">
        <f t="shared" si="563"/>
        <v>76.847999999999985</v>
      </c>
      <c r="Q6005" s="32">
        <f t="shared" si="559"/>
        <v>-9.039999999999992</v>
      </c>
      <c r="R6005" s="32">
        <f t="shared" si="560"/>
        <v>-21.847999999999985</v>
      </c>
      <c r="S6005" s="26">
        <f t="shared" si="561"/>
        <v>0</v>
      </c>
      <c r="T6005" s="26">
        <f t="shared" si="562"/>
        <v>0</v>
      </c>
    </row>
    <row r="6006" spans="13:20" ht="15" x14ac:dyDescent="0.3">
      <c r="M6006" s="34">
        <v>6000.5</v>
      </c>
      <c r="N6006" s="34">
        <v>16.7</v>
      </c>
      <c r="O6006" s="32">
        <f t="shared" si="558"/>
        <v>62.06</v>
      </c>
      <c r="P6006" s="37">
        <f t="shared" si="563"/>
        <v>74.471999999999994</v>
      </c>
      <c r="Q6006" s="32">
        <f t="shared" si="559"/>
        <v>-7.0600000000000023</v>
      </c>
      <c r="R6006" s="32">
        <f t="shared" si="560"/>
        <v>-19.471999999999994</v>
      </c>
      <c r="S6006" s="26">
        <f t="shared" si="561"/>
        <v>0</v>
      </c>
      <c r="T6006" s="26">
        <f t="shared" si="562"/>
        <v>0</v>
      </c>
    </row>
    <row r="6007" spans="13:20" ht="15" x14ac:dyDescent="0.3">
      <c r="M6007" s="34">
        <v>6001.5</v>
      </c>
      <c r="N6007" s="34">
        <v>16.100000000000001</v>
      </c>
      <c r="O6007" s="32">
        <f t="shared" si="558"/>
        <v>60.980000000000004</v>
      </c>
      <c r="P6007" s="37">
        <f t="shared" si="563"/>
        <v>73.176000000000002</v>
      </c>
      <c r="Q6007" s="32">
        <f t="shared" si="559"/>
        <v>-5.980000000000004</v>
      </c>
      <c r="R6007" s="32">
        <f t="shared" si="560"/>
        <v>-18.176000000000002</v>
      </c>
      <c r="S6007" s="26">
        <f t="shared" si="561"/>
        <v>0</v>
      </c>
      <c r="T6007" s="26">
        <f t="shared" si="562"/>
        <v>0</v>
      </c>
    </row>
    <row r="6008" spans="13:20" ht="15" x14ac:dyDescent="0.3">
      <c r="M6008" s="34">
        <v>6002.5</v>
      </c>
      <c r="N6008" s="34">
        <v>15.6</v>
      </c>
      <c r="O6008" s="32">
        <f t="shared" si="558"/>
        <v>60.08</v>
      </c>
      <c r="P6008" s="37">
        <f t="shared" si="563"/>
        <v>72.095999999999989</v>
      </c>
      <c r="Q6008" s="32">
        <f t="shared" si="559"/>
        <v>-5.0799999999999983</v>
      </c>
      <c r="R6008" s="32">
        <f t="shared" si="560"/>
        <v>-17.095999999999989</v>
      </c>
      <c r="S6008" s="26">
        <f t="shared" si="561"/>
        <v>0</v>
      </c>
      <c r="T6008" s="26">
        <f t="shared" si="562"/>
        <v>0</v>
      </c>
    </row>
    <row r="6009" spans="13:20" ht="15" x14ac:dyDescent="0.3">
      <c r="M6009" s="34">
        <v>6003.5</v>
      </c>
      <c r="N6009" s="34">
        <v>15</v>
      </c>
      <c r="O6009" s="32">
        <f t="shared" si="558"/>
        <v>59</v>
      </c>
      <c r="P6009" s="37">
        <f t="shared" si="563"/>
        <v>70.8</v>
      </c>
      <c r="Q6009" s="32">
        <f t="shared" si="559"/>
        <v>-4</v>
      </c>
      <c r="R6009" s="32">
        <f t="shared" si="560"/>
        <v>-15.799999999999997</v>
      </c>
      <c r="S6009" s="26">
        <f t="shared" si="561"/>
        <v>0</v>
      </c>
      <c r="T6009" s="26">
        <f t="shared" si="562"/>
        <v>0</v>
      </c>
    </row>
    <row r="6010" spans="13:20" ht="15" x14ac:dyDescent="0.3">
      <c r="M6010" s="34">
        <v>6004.5</v>
      </c>
      <c r="N6010" s="34">
        <v>14.4</v>
      </c>
      <c r="O6010" s="32">
        <f t="shared" si="558"/>
        <v>57.92</v>
      </c>
      <c r="P6010" s="37">
        <f t="shared" si="563"/>
        <v>69.504000000000005</v>
      </c>
      <c r="Q6010" s="32">
        <f t="shared" si="559"/>
        <v>-2.9200000000000017</v>
      </c>
      <c r="R6010" s="32">
        <f t="shared" si="560"/>
        <v>-14.504000000000005</v>
      </c>
      <c r="S6010" s="26">
        <f t="shared" si="561"/>
        <v>0</v>
      </c>
      <c r="T6010" s="26">
        <f t="shared" si="562"/>
        <v>0</v>
      </c>
    </row>
    <row r="6011" spans="13:20" ht="15" x14ac:dyDescent="0.3">
      <c r="M6011" s="34">
        <v>6005.5</v>
      </c>
      <c r="N6011" s="34">
        <v>14.4</v>
      </c>
      <c r="O6011" s="32">
        <f t="shared" si="558"/>
        <v>57.92</v>
      </c>
      <c r="P6011" s="37">
        <f t="shared" si="563"/>
        <v>69.504000000000005</v>
      </c>
      <c r="Q6011" s="32">
        <f t="shared" si="559"/>
        <v>-2.9200000000000017</v>
      </c>
      <c r="R6011" s="32">
        <f t="shared" si="560"/>
        <v>-14.504000000000005</v>
      </c>
      <c r="S6011" s="26">
        <f t="shared" si="561"/>
        <v>0</v>
      </c>
      <c r="T6011" s="26">
        <f t="shared" si="562"/>
        <v>0</v>
      </c>
    </row>
    <row r="6012" spans="13:20" ht="15" x14ac:dyDescent="0.3">
      <c r="M6012" s="34">
        <v>6006.5</v>
      </c>
      <c r="N6012" s="34">
        <v>16.7</v>
      </c>
      <c r="O6012" s="32">
        <f t="shared" si="558"/>
        <v>62.06</v>
      </c>
      <c r="P6012" s="37">
        <f t="shared" si="563"/>
        <v>74.471999999999994</v>
      </c>
      <c r="Q6012" s="32">
        <f t="shared" si="559"/>
        <v>-7.0600000000000023</v>
      </c>
      <c r="R6012" s="32">
        <f t="shared" si="560"/>
        <v>-19.471999999999994</v>
      </c>
      <c r="S6012" s="26">
        <f t="shared" si="561"/>
        <v>0</v>
      </c>
      <c r="T6012" s="26">
        <f t="shared" si="562"/>
        <v>0</v>
      </c>
    </row>
    <row r="6013" spans="13:20" ht="15" x14ac:dyDescent="0.3">
      <c r="M6013" s="34">
        <v>6007.5</v>
      </c>
      <c r="N6013" s="34">
        <v>19.399999999999999</v>
      </c>
      <c r="O6013" s="32">
        <f t="shared" si="558"/>
        <v>66.92</v>
      </c>
      <c r="P6013" s="37">
        <f t="shared" si="563"/>
        <v>80.304000000000002</v>
      </c>
      <c r="Q6013" s="32">
        <f t="shared" si="559"/>
        <v>-11.920000000000002</v>
      </c>
      <c r="R6013" s="32">
        <f t="shared" si="560"/>
        <v>-25.304000000000002</v>
      </c>
      <c r="S6013" s="26">
        <f t="shared" si="561"/>
        <v>0</v>
      </c>
      <c r="T6013" s="26">
        <f t="shared" si="562"/>
        <v>0</v>
      </c>
    </row>
    <row r="6014" spans="13:20" ht="15" x14ac:dyDescent="0.3">
      <c r="M6014" s="34">
        <v>6008.5</v>
      </c>
      <c r="N6014" s="34">
        <v>21.1</v>
      </c>
      <c r="O6014" s="32">
        <f t="shared" si="558"/>
        <v>69.98</v>
      </c>
      <c r="P6014" s="37">
        <f t="shared" si="563"/>
        <v>83.975999999999999</v>
      </c>
      <c r="Q6014" s="32">
        <f t="shared" si="559"/>
        <v>-14.980000000000004</v>
      </c>
      <c r="R6014" s="32">
        <f t="shared" si="560"/>
        <v>-28.975999999999999</v>
      </c>
      <c r="S6014" s="26">
        <f t="shared" si="561"/>
        <v>0</v>
      </c>
      <c r="T6014" s="26">
        <f t="shared" si="562"/>
        <v>0</v>
      </c>
    </row>
    <row r="6015" spans="13:20" ht="15" x14ac:dyDescent="0.3">
      <c r="M6015" s="34">
        <v>6009.5</v>
      </c>
      <c r="N6015" s="34">
        <v>21.7</v>
      </c>
      <c r="O6015" s="32">
        <f t="shared" si="558"/>
        <v>71.06</v>
      </c>
      <c r="P6015" s="37">
        <f t="shared" si="563"/>
        <v>85.272000000000006</v>
      </c>
      <c r="Q6015" s="32">
        <f t="shared" si="559"/>
        <v>-16.060000000000002</v>
      </c>
      <c r="R6015" s="32">
        <f t="shared" si="560"/>
        <v>-30.272000000000006</v>
      </c>
      <c r="S6015" s="26">
        <f t="shared" si="561"/>
        <v>0</v>
      </c>
      <c r="T6015" s="26">
        <f t="shared" si="562"/>
        <v>0</v>
      </c>
    </row>
    <row r="6016" spans="13:20" ht="15" x14ac:dyDescent="0.3">
      <c r="M6016" s="34">
        <v>6010.5</v>
      </c>
      <c r="N6016" s="34">
        <v>23.3</v>
      </c>
      <c r="O6016" s="32">
        <f t="shared" si="558"/>
        <v>73.94</v>
      </c>
      <c r="P6016" s="37">
        <f t="shared" si="563"/>
        <v>88.727999999999994</v>
      </c>
      <c r="Q6016" s="32">
        <f t="shared" si="559"/>
        <v>-18.939999999999998</v>
      </c>
      <c r="R6016" s="32">
        <f t="shared" si="560"/>
        <v>-33.727999999999994</v>
      </c>
      <c r="S6016" s="26">
        <f t="shared" si="561"/>
        <v>0</v>
      </c>
      <c r="T6016" s="26">
        <f t="shared" si="562"/>
        <v>0</v>
      </c>
    </row>
    <row r="6017" spans="13:20" ht="15" x14ac:dyDescent="0.3">
      <c r="M6017" s="34">
        <v>6011.5</v>
      </c>
      <c r="N6017" s="34">
        <v>23.9</v>
      </c>
      <c r="O6017" s="32">
        <f t="shared" si="558"/>
        <v>75.02</v>
      </c>
      <c r="P6017" s="37">
        <f t="shared" si="563"/>
        <v>90.023999999999987</v>
      </c>
      <c r="Q6017" s="32">
        <f t="shared" si="559"/>
        <v>-20.019999999999996</v>
      </c>
      <c r="R6017" s="32">
        <f t="shared" si="560"/>
        <v>-35.023999999999987</v>
      </c>
      <c r="S6017" s="26">
        <f t="shared" si="561"/>
        <v>0</v>
      </c>
      <c r="T6017" s="26">
        <f t="shared" si="562"/>
        <v>0</v>
      </c>
    </row>
    <row r="6018" spans="13:20" ht="15" x14ac:dyDescent="0.3">
      <c r="M6018" s="34">
        <v>6012.5</v>
      </c>
      <c r="N6018" s="34">
        <v>25</v>
      </c>
      <c r="O6018" s="32">
        <f t="shared" si="558"/>
        <v>77</v>
      </c>
      <c r="P6018" s="37">
        <f t="shared" si="563"/>
        <v>92.399999999999991</v>
      </c>
      <c r="Q6018" s="32">
        <f t="shared" si="559"/>
        <v>-22</v>
      </c>
      <c r="R6018" s="32">
        <f t="shared" si="560"/>
        <v>-37.399999999999991</v>
      </c>
      <c r="S6018" s="26">
        <f t="shared" si="561"/>
        <v>0</v>
      </c>
      <c r="T6018" s="26">
        <f t="shared" si="562"/>
        <v>0</v>
      </c>
    </row>
    <row r="6019" spans="13:20" ht="15" x14ac:dyDescent="0.3">
      <c r="M6019" s="34">
        <v>6013.5</v>
      </c>
      <c r="N6019" s="34">
        <v>18.3</v>
      </c>
      <c r="O6019" s="32">
        <f t="shared" si="558"/>
        <v>64.94</v>
      </c>
      <c r="P6019" s="37">
        <f t="shared" si="563"/>
        <v>77.927999999999997</v>
      </c>
      <c r="Q6019" s="32">
        <f t="shared" si="559"/>
        <v>-9.9399999999999977</v>
      </c>
      <c r="R6019" s="32">
        <f t="shared" si="560"/>
        <v>-22.927999999999997</v>
      </c>
      <c r="S6019" s="26">
        <f t="shared" si="561"/>
        <v>0</v>
      </c>
      <c r="T6019" s="26">
        <f t="shared" si="562"/>
        <v>0</v>
      </c>
    </row>
    <row r="6020" spans="13:20" ht="15" x14ac:dyDescent="0.3">
      <c r="M6020" s="34">
        <v>6014.5</v>
      </c>
      <c r="N6020" s="34">
        <v>17.8</v>
      </c>
      <c r="O6020" s="32">
        <f t="shared" si="558"/>
        <v>64.039999999999992</v>
      </c>
      <c r="P6020" s="37">
        <f t="shared" si="563"/>
        <v>76.847999999999985</v>
      </c>
      <c r="Q6020" s="32">
        <f t="shared" si="559"/>
        <v>-9.039999999999992</v>
      </c>
      <c r="R6020" s="32">
        <f t="shared" si="560"/>
        <v>-21.847999999999985</v>
      </c>
      <c r="S6020" s="26">
        <f t="shared" si="561"/>
        <v>0</v>
      </c>
      <c r="T6020" s="26">
        <f t="shared" si="562"/>
        <v>0</v>
      </c>
    </row>
    <row r="6021" spans="13:20" ht="15" x14ac:dyDescent="0.3">
      <c r="M6021" s="34">
        <v>6015.5</v>
      </c>
      <c r="N6021" s="34">
        <v>17.8</v>
      </c>
      <c r="O6021" s="32">
        <f t="shared" si="558"/>
        <v>64.039999999999992</v>
      </c>
      <c r="P6021" s="37">
        <f t="shared" si="563"/>
        <v>76.847999999999985</v>
      </c>
      <c r="Q6021" s="32">
        <f t="shared" si="559"/>
        <v>-9.039999999999992</v>
      </c>
      <c r="R6021" s="32">
        <f t="shared" si="560"/>
        <v>-21.847999999999985</v>
      </c>
      <c r="S6021" s="26">
        <f t="shared" si="561"/>
        <v>0</v>
      </c>
      <c r="T6021" s="26">
        <f t="shared" si="562"/>
        <v>0</v>
      </c>
    </row>
    <row r="6022" spans="13:20" ht="15" x14ac:dyDescent="0.3">
      <c r="M6022" s="34">
        <v>6016.5</v>
      </c>
      <c r="N6022" s="34">
        <v>16.7</v>
      </c>
      <c r="O6022" s="32">
        <f t="shared" ref="O6022:O6085" si="564">CONVERT(N6022,"C","F")</f>
        <v>62.06</v>
      </c>
      <c r="P6022" s="37">
        <f t="shared" si="563"/>
        <v>74.471999999999994</v>
      </c>
      <c r="Q6022" s="32">
        <f t="shared" ref="Q6022:Q6085" si="565">$L$3-O6022</f>
        <v>-7.0600000000000023</v>
      </c>
      <c r="R6022" s="32">
        <f t="shared" ref="R6022:R6085" si="566">$L$3-P6022</f>
        <v>-19.471999999999994</v>
      </c>
      <c r="S6022" s="26">
        <f t="shared" ref="S6022:S6085" si="567">IF(O6022&lt;=$L$3, 1, 0)</f>
        <v>0</v>
      </c>
      <c r="T6022" s="26">
        <f t="shared" ref="T6022:T6085" si="568">IF(P6022&lt;=$L$3, 1, 0)</f>
        <v>0</v>
      </c>
    </row>
    <row r="6023" spans="13:20" ht="15" x14ac:dyDescent="0.3">
      <c r="M6023" s="34">
        <v>6017.5</v>
      </c>
      <c r="N6023" s="34">
        <v>16.100000000000001</v>
      </c>
      <c r="O6023" s="32">
        <f t="shared" si="564"/>
        <v>60.980000000000004</v>
      </c>
      <c r="P6023" s="37">
        <f t="shared" ref="P6023:P6086" si="569">O6023*1.2</f>
        <v>73.176000000000002</v>
      </c>
      <c r="Q6023" s="32">
        <f t="shared" si="565"/>
        <v>-5.980000000000004</v>
      </c>
      <c r="R6023" s="32">
        <f t="shared" si="566"/>
        <v>-18.176000000000002</v>
      </c>
      <c r="S6023" s="26">
        <f t="shared" si="567"/>
        <v>0</v>
      </c>
      <c r="T6023" s="26">
        <f t="shared" si="568"/>
        <v>0</v>
      </c>
    </row>
    <row r="6024" spans="13:20" ht="15" x14ac:dyDescent="0.3">
      <c r="M6024" s="34">
        <v>6018.5</v>
      </c>
      <c r="N6024" s="34">
        <v>15.6</v>
      </c>
      <c r="O6024" s="32">
        <f t="shared" si="564"/>
        <v>60.08</v>
      </c>
      <c r="P6024" s="37">
        <f t="shared" si="569"/>
        <v>72.095999999999989</v>
      </c>
      <c r="Q6024" s="32">
        <f t="shared" si="565"/>
        <v>-5.0799999999999983</v>
      </c>
      <c r="R6024" s="32">
        <f t="shared" si="566"/>
        <v>-17.095999999999989</v>
      </c>
      <c r="S6024" s="26">
        <f t="shared" si="567"/>
        <v>0</v>
      </c>
      <c r="T6024" s="26">
        <f t="shared" si="568"/>
        <v>0</v>
      </c>
    </row>
    <row r="6025" spans="13:20" ht="15" x14ac:dyDescent="0.3">
      <c r="M6025" s="34">
        <v>6019.5</v>
      </c>
      <c r="N6025" s="34">
        <v>15</v>
      </c>
      <c r="O6025" s="32">
        <f t="shared" si="564"/>
        <v>59</v>
      </c>
      <c r="P6025" s="37">
        <f t="shared" si="569"/>
        <v>70.8</v>
      </c>
      <c r="Q6025" s="32">
        <f t="shared" si="565"/>
        <v>-4</v>
      </c>
      <c r="R6025" s="32">
        <f t="shared" si="566"/>
        <v>-15.799999999999997</v>
      </c>
      <c r="S6025" s="26">
        <f t="shared" si="567"/>
        <v>0</v>
      </c>
      <c r="T6025" s="26">
        <f t="shared" si="568"/>
        <v>0</v>
      </c>
    </row>
    <row r="6026" spans="13:20" ht="15" x14ac:dyDescent="0.3">
      <c r="M6026" s="34">
        <v>6020.5</v>
      </c>
      <c r="N6026" s="34">
        <v>15</v>
      </c>
      <c r="O6026" s="32">
        <f t="shared" si="564"/>
        <v>59</v>
      </c>
      <c r="P6026" s="37">
        <f t="shared" si="569"/>
        <v>70.8</v>
      </c>
      <c r="Q6026" s="32">
        <f t="shared" si="565"/>
        <v>-4</v>
      </c>
      <c r="R6026" s="32">
        <f t="shared" si="566"/>
        <v>-15.799999999999997</v>
      </c>
      <c r="S6026" s="26">
        <f t="shared" si="567"/>
        <v>0</v>
      </c>
      <c r="T6026" s="26">
        <f t="shared" si="568"/>
        <v>0</v>
      </c>
    </row>
    <row r="6027" spans="13:20" ht="15" x14ac:dyDescent="0.3">
      <c r="M6027" s="34">
        <v>6021.5</v>
      </c>
      <c r="N6027" s="34">
        <v>15</v>
      </c>
      <c r="O6027" s="32">
        <f t="shared" si="564"/>
        <v>59</v>
      </c>
      <c r="P6027" s="37">
        <f t="shared" si="569"/>
        <v>70.8</v>
      </c>
      <c r="Q6027" s="32">
        <f t="shared" si="565"/>
        <v>-4</v>
      </c>
      <c r="R6027" s="32">
        <f t="shared" si="566"/>
        <v>-15.799999999999997</v>
      </c>
      <c r="S6027" s="26">
        <f t="shared" si="567"/>
        <v>0</v>
      </c>
      <c r="T6027" s="26">
        <f t="shared" si="568"/>
        <v>0</v>
      </c>
    </row>
    <row r="6028" spans="13:20" ht="15" x14ac:dyDescent="0.3">
      <c r="M6028" s="34">
        <v>6022.5</v>
      </c>
      <c r="N6028" s="34">
        <v>14.4</v>
      </c>
      <c r="O6028" s="32">
        <f t="shared" si="564"/>
        <v>57.92</v>
      </c>
      <c r="P6028" s="37">
        <f t="shared" si="569"/>
        <v>69.504000000000005</v>
      </c>
      <c r="Q6028" s="32">
        <f t="shared" si="565"/>
        <v>-2.9200000000000017</v>
      </c>
      <c r="R6028" s="32">
        <f t="shared" si="566"/>
        <v>-14.504000000000005</v>
      </c>
      <c r="S6028" s="26">
        <f t="shared" si="567"/>
        <v>0</v>
      </c>
      <c r="T6028" s="26">
        <f t="shared" si="568"/>
        <v>0</v>
      </c>
    </row>
    <row r="6029" spans="13:20" ht="15" x14ac:dyDescent="0.3">
      <c r="M6029" s="34">
        <v>6023.5</v>
      </c>
      <c r="N6029" s="34">
        <v>15</v>
      </c>
      <c r="O6029" s="32">
        <f t="shared" si="564"/>
        <v>59</v>
      </c>
      <c r="P6029" s="37">
        <f t="shared" si="569"/>
        <v>70.8</v>
      </c>
      <c r="Q6029" s="32">
        <f t="shared" si="565"/>
        <v>-4</v>
      </c>
      <c r="R6029" s="32">
        <f t="shared" si="566"/>
        <v>-15.799999999999997</v>
      </c>
      <c r="S6029" s="26">
        <f t="shared" si="567"/>
        <v>0</v>
      </c>
      <c r="T6029" s="26">
        <f t="shared" si="568"/>
        <v>0</v>
      </c>
    </row>
    <row r="6030" spans="13:20" ht="15" x14ac:dyDescent="0.3">
      <c r="M6030" s="34">
        <v>6024.5</v>
      </c>
      <c r="N6030" s="34">
        <v>13.3</v>
      </c>
      <c r="O6030" s="32">
        <f t="shared" si="564"/>
        <v>55.94</v>
      </c>
      <c r="P6030" s="37">
        <f t="shared" si="569"/>
        <v>67.128</v>
      </c>
      <c r="Q6030" s="32">
        <f t="shared" si="565"/>
        <v>-0.93999999999999773</v>
      </c>
      <c r="R6030" s="32">
        <f t="shared" si="566"/>
        <v>-12.128</v>
      </c>
      <c r="S6030" s="26">
        <f t="shared" si="567"/>
        <v>0</v>
      </c>
      <c r="T6030" s="26">
        <f t="shared" si="568"/>
        <v>0</v>
      </c>
    </row>
    <row r="6031" spans="13:20" ht="15" x14ac:dyDescent="0.3">
      <c r="M6031" s="34">
        <v>6025.5</v>
      </c>
      <c r="N6031" s="34">
        <v>13.9</v>
      </c>
      <c r="O6031" s="32">
        <f t="shared" si="564"/>
        <v>57.019999999999996</v>
      </c>
      <c r="P6031" s="37">
        <f t="shared" si="569"/>
        <v>68.423999999999992</v>
      </c>
      <c r="Q6031" s="32">
        <f t="shared" si="565"/>
        <v>-2.019999999999996</v>
      </c>
      <c r="R6031" s="32">
        <f t="shared" si="566"/>
        <v>-13.423999999999992</v>
      </c>
      <c r="S6031" s="26">
        <f t="shared" si="567"/>
        <v>0</v>
      </c>
      <c r="T6031" s="26">
        <f t="shared" si="568"/>
        <v>0</v>
      </c>
    </row>
    <row r="6032" spans="13:20" ht="15" x14ac:dyDescent="0.3">
      <c r="M6032" s="34">
        <v>6026.5</v>
      </c>
      <c r="N6032" s="34">
        <v>12.8</v>
      </c>
      <c r="O6032" s="32">
        <f t="shared" si="564"/>
        <v>55.040000000000006</v>
      </c>
      <c r="P6032" s="37">
        <f t="shared" si="569"/>
        <v>66.048000000000002</v>
      </c>
      <c r="Q6032" s="32">
        <f t="shared" si="565"/>
        <v>-4.0000000000006253E-2</v>
      </c>
      <c r="R6032" s="32">
        <f t="shared" si="566"/>
        <v>-11.048000000000002</v>
      </c>
      <c r="S6032" s="26">
        <f t="shared" si="567"/>
        <v>0</v>
      </c>
      <c r="T6032" s="26">
        <f t="shared" si="568"/>
        <v>0</v>
      </c>
    </row>
    <row r="6033" spans="13:20" ht="15" x14ac:dyDescent="0.3">
      <c r="M6033" s="34">
        <v>6027.5</v>
      </c>
      <c r="N6033" s="34">
        <v>12.2</v>
      </c>
      <c r="O6033" s="32">
        <f t="shared" si="564"/>
        <v>53.96</v>
      </c>
      <c r="P6033" s="37">
        <f t="shared" si="569"/>
        <v>64.751999999999995</v>
      </c>
      <c r="Q6033" s="32">
        <f t="shared" si="565"/>
        <v>1.0399999999999991</v>
      </c>
      <c r="R6033" s="32">
        <f t="shared" si="566"/>
        <v>-9.7519999999999953</v>
      </c>
      <c r="S6033" s="26">
        <f t="shared" si="567"/>
        <v>1</v>
      </c>
      <c r="T6033" s="26">
        <f t="shared" si="568"/>
        <v>0</v>
      </c>
    </row>
    <row r="6034" spans="13:20" ht="15" x14ac:dyDescent="0.3">
      <c r="M6034" s="34">
        <v>6028.5</v>
      </c>
      <c r="N6034" s="34">
        <v>12.2</v>
      </c>
      <c r="O6034" s="32">
        <f t="shared" si="564"/>
        <v>53.96</v>
      </c>
      <c r="P6034" s="37">
        <f t="shared" si="569"/>
        <v>64.751999999999995</v>
      </c>
      <c r="Q6034" s="32">
        <f t="shared" si="565"/>
        <v>1.0399999999999991</v>
      </c>
      <c r="R6034" s="32">
        <f t="shared" si="566"/>
        <v>-9.7519999999999953</v>
      </c>
      <c r="S6034" s="26">
        <f t="shared" si="567"/>
        <v>1</v>
      </c>
      <c r="T6034" s="26">
        <f t="shared" si="568"/>
        <v>0</v>
      </c>
    </row>
    <row r="6035" spans="13:20" ht="15" x14ac:dyDescent="0.3">
      <c r="M6035" s="34">
        <v>6029.5</v>
      </c>
      <c r="N6035" s="34">
        <v>12.2</v>
      </c>
      <c r="O6035" s="32">
        <f t="shared" si="564"/>
        <v>53.96</v>
      </c>
      <c r="P6035" s="37">
        <f t="shared" si="569"/>
        <v>64.751999999999995</v>
      </c>
      <c r="Q6035" s="32">
        <f t="shared" si="565"/>
        <v>1.0399999999999991</v>
      </c>
      <c r="R6035" s="32">
        <f t="shared" si="566"/>
        <v>-9.7519999999999953</v>
      </c>
      <c r="S6035" s="26">
        <f t="shared" si="567"/>
        <v>1</v>
      </c>
      <c r="T6035" s="26">
        <f t="shared" si="568"/>
        <v>0</v>
      </c>
    </row>
    <row r="6036" spans="13:20" ht="15" x14ac:dyDescent="0.3">
      <c r="M6036" s="34">
        <v>6030.5</v>
      </c>
      <c r="N6036" s="34">
        <v>13.9</v>
      </c>
      <c r="O6036" s="32">
        <f t="shared" si="564"/>
        <v>57.019999999999996</v>
      </c>
      <c r="P6036" s="37">
        <f t="shared" si="569"/>
        <v>68.423999999999992</v>
      </c>
      <c r="Q6036" s="32">
        <f t="shared" si="565"/>
        <v>-2.019999999999996</v>
      </c>
      <c r="R6036" s="32">
        <f t="shared" si="566"/>
        <v>-13.423999999999992</v>
      </c>
      <c r="S6036" s="26">
        <f t="shared" si="567"/>
        <v>0</v>
      </c>
      <c r="T6036" s="26">
        <f t="shared" si="568"/>
        <v>0</v>
      </c>
    </row>
    <row r="6037" spans="13:20" ht="15" x14ac:dyDescent="0.3">
      <c r="M6037" s="34">
        <v>6031.5</v>
      </c>
      <c r="N6037" s="34">
        <v>16.7</v>
      </c>
      <c r="O6037" s="32">
        <f t="shared" si="564"/>
        <v>62.06</v>
      </c>
      <c r="P6037" s="37">
        <f t="shared" si="569"/>
        <v>74.471999999999994</v>
      </c>
      <c r="Q6037" s="32">
        <f t="shared" si="565"/>
        <v>-7.0600000000000023</v>
      </c>
      <c r="R6037" s="32">
        <f t="shared" si="566"/>
        <v>-19.471999999999994</v>
      </c>
      <c r="S6037" s="26">
        <f t="shared" si="567"/>
        <v>0</v>
      </c>
      <c r="T6037" s="26">
        <f t="shared" si="568"/>
        <v>0</v>
      </c>
    </row>
    <row r="6038" spans="13:20" ht="15" x14ac:dyDescent="0.3">
      <c r="M6038" s="34">
        <v>6032.5</v>
      </c>
      <c r="N6038" s="34">
        <v>17.8</v>
      </c>
      <c r="O6038" s="32">
        <f t="shared" si="564"/>
        <v>64.039999999999992</v>
      </c>
      <c r="P6038" s="37">
        <f t="shared" si="569"/>
        <v>76.847999999999985</v>
      </c>
      <c r="Q6038" s="32">
        <f t="shared" si="565"/>
        <v>-9.039999999999992</v>
      </c>
      <c r="R6038" s="32">
        <f t="shared" si="566"/>
        <v>-21.847999999999985</v>
      </c>
      <c r="S6038" s="26">
        <f t="shared" si="567"/>
        <v>0</v>
      </c>
      <c r="T6038" s="26">
        <f t="shared" si="568"/>
        <v>0</v>
      </c>
    </row>
    <row r="6039" spans="13:20" ht="15" x14ac:dyDescent="0.3">
      <c r="M6039" s="34">
        <v>6033.5</v>
      </c>
      <c r="N6039" s="34">
        <v>18.899999999999999</v>
      </c>
      <c r="O6039" s="32">
        <f t="shared" si="564"/>
        <v>66.02</v>
      </c>
      <c r="P6039" s="37">
        <f t="shared" si="569"/>
        <v>79.22399999999999</v>
      </c>
      <c r="Q6039" s="32">
        <f t="shared" si="565"/>
        <v>-11.019999999999996</v>
      </c>
      <c r="R6039" s="32">
        <f t="shared" si="566"/>
        <v>-24.22399999999999</v>
      </c>
      <c r="S6039" s="26">
        <f t="shared" si="567"/>
        <v>0</v>
      </c>
      <c r="T6039" s="26">
        <f t="shared" si="568"/>
        <v>0</v>
      </c>
    </row>
    <row r="6040" spans="13:20" ht="15" x14ac:dyDescent="0.3">
      <c r="M6040" s="34">
        <v>6034.5</v>
      </c>
      <c r="N6040" s="34">
        <v>20</v>
      </c>
      <c r="O6040" s="32">
        <f t="shared" si="564"/>
        <v>68</v>
      </c>
      <c r="P6040" s="37">
        <f t="shared" si="569"/>
        <v>81.599999999999994</v>
      </c>
      <c r="Q6040" s="32">
        <f t="shared" si="565"/>
        <v>-13</v>
      </c>
      <c r="R6040" s="32">
        <f t="shared" si="566"/>
        <v>-26.599999999999994</v>
      </c>
      <c r="S6040" s="26">
        <f t="shared" si="567"/>
        <v>0</v>
      </c>
      <c r="T6040" s="26">
        <f t="shared" si="568"/>
        <v>0</v>
      </c>
    </row>
    <row r="6041" spans="13:20" ht="15" x14ac:dyDescent="0.3">
      <c r="M6041" s="34">
        <v>6035.5</v>
      </c>
      <c r="N6041" s="34">
        <v>21.1</v>
      </c>
      <c r="O6041" s="32">
        <f t="shared" si="564"/>
        <v>69.98</v>
      </c>
      <c r="P6041" s="37">
        <f t="shared" si="569"/>
        <v>83.975999999999999</v>
      </c>
      <c r="Q6041" s="32">
        <f t="shared" si="565"/>
        <v>-14.980000000000004</v>
      </c>
      <c r="R6041" s="32">
        <f t="shared" si="566"/>
        <v>-28.975999999999999</v>
      </c>
      <c r="S6041" s="26">
        <f t="shared" si="567"/>
        <v>0</v>
      </c>
      <c r="T6041" s="26">
        <f t="shared" si="568"/>
        <v>0</v>
      </c>
    </row>
    <row r="6042" spans="13:20" ht="15" x14ac:dyDescent="0.3">
      <c r="M6042" s="34">
        <v>6036.5</v>
      </c>
      <c r="N6042" s="34">
        <v>21.7</v>
      </c>
      <c r="O6042" s="32">
        <f t="shared" si="564"/>
        <v>71.06</v>
      </c>
      <c r="P6042" s="37">
        <f t="shared" si="569"/>
        <v>85.272000000000006</v>
      </c>
      <c r="Q6042" s="32">
        <f t="shared" si="565"/>
        <v>-16.060000000000002</v>
      </c>
      <c r="R6042" s="32">
        <f t="shared" si="566"/>
        <v>-30.272000000000006</v>
      </c>
      <c r="S6042" s="26">
        <f t="shared" si="567"/>
        <v>0</v>
      </c>
      <c r="T6042" s="26">
        <f t="shared" si="568"/>
        <v>0</v>
      </c>
    </row>
    <row r="6043" spans="13:20" ht="15" x14ac:dyDescent="0.3">
      <c r="M6043" s="34">
        <v>6037.5</v>
      </c>
      <c r="N6043" s="34">
        <v>19.399999999999999</v>
      </c>
      <c r="O6043" s="32">
        <f t="shared" si="564"/>
        <v>66.92</v>
      </c>
      <c r="P6043" s="37">
        <f t="shared" si="569"/>
        <v>80.304000000000002</v>
      </c>
      <c r="Q6043" s="32">
        <f t="shared" si="565"/>
        <v>-11.920000000000002</v>
      </c>
      <c r="R6043" s="32">
        <f t="shared" si="566"/>
        <v>-25.304000000000002</v>
      </c>
      <c r="S6043" s="26">
        <f t="shared" si="567"/>
        <v>0</v>
      </c>
      <c r="T6043" s="26">
        <f t="shared" si="568"/>
        <v>0</v>
      </c>
    </row>
    <row r="6044" spans="13:20" ht="15" x14ac:dyDescent="0.3">
      <c r="M6044" s="34">
        <v>6038.5</v>
      </c>
      <c r="N6044" s="34">
        <v>19.399999999999999</v>
      </c>
      <c r="O6044" s="32">
        <f t="shared" si="564"/>
        <v>66.92</v>
      </c>
      <c r="P6044" s="37">
        <f t="shared" si="569"/>
        <v>80.304000000000002</v>
      </c>
      <c r="Q6044" s="32">
        <f t="shared" si="565"/>
        <v>-11.920000000000002</v>
      </c>
      <c r="R6044" s="32">
        <f t="shared" si="566"/>
        <v>-25.304000000000002</v>
      </c>
      <c r="S6044" s="26">
        <f t="shared" si="567"/>
        <v>0</v>
      </c>
      <c r="T6044" s="26">
        <f t="shared" si="568"/>
        <v>0</v>
      </c>
    </row>
    <row r="6045" spans="13:20" ht="15" x14ac:dyDescent="0.3">
      <c r="M6045" s="34">
        <v>6039.5</v>
      </c>
      <c r="N6045" s="34">
        <v>19.399999999999999</v>
      </c>
      <c r="O6045" s="32">
        <f t="shared" si="564"/>
        <v>66.92</v>
      </c>
      <c r="P6045" s="37">
        <f t="shared" si="569"/>
        <v>80.304000000000002</v>
      </c>
      <c r="Q6045" s="32">
        <f t="shared" si="565"/>
        <v>-11.920000000000002</v>
      </c>
      <c r="R6045" s="32">
        <f t="shared" si="566"/>
        <v>-25.304000000000002</v>
      </c>
      <c r="S6045" s="26">
        <f t="shared" si="567"/>
        <v>0</v>
      </c>
      <c r="T6045" s="26">
        <f t="shared" si="568"/>
        <v>0</v>
      </c>
    </row>
    <row r="6046" spans="13:20" ht="15" x14ac:dyDescent="0.3">
      <c r="M6046" s="34">
        <v>6040.5</v>
      </c>
      <c r="N6046" s="34">
        <v>20</v>
      </c>
      <c r="O6046" s="32">
        <f t="shared" si="564"/>
        <v>68</v>
      </c>
      <c r="P6046" s="37">
        <f t="shared" si="569"/>
        <v>81.599999999999994</v>
      </c>
      <c r="Q6046" s="32">
        <f t="shared" si="565"/>
        <v>-13</v>
      </c>
      <c r="R6046" s="32">
        <f t="shared" si="566"/>
        <v>-26.599999999999994</v>
      </c>
      <c r="S6046" s="26">
        <f t="shared" si="567"/>
        <v>0</v>
      </c>
      <c r="T6046" s="26">
        <f t="shared" si="568"/>
        <v>0</v>
      </c>
    </row>
    <row r="6047" spans="13:20" ht="15" x14ac:dyDescent="0.3">
      <c r="M6047" s="34">
        <v>6041.5</v>
      </c>
      <c r="N6047" s="34">
        <v>17.8</v>
      </c>
      <c r="O6047" s="32">
        <f t="shared" si="564"/>
        <v>64.039999999999992</v>
      </c>
      <c r="P6047" s="37">
        <f t="shared" si="569"/>
        <v>76.847999999999985</v>
      </c>
      <c r="Q6047" s="32">
        <f t="shared" si="565"/>
        <v>-9.039999999999992</v>
      </c>
      <c r="R6047" s="32">
        <f t="shared" si="566"/>
        <v>-21.847999999999985</v>
      </c>
      <c r="S6047" s="26">
        <f t="shared" si="567"/>
        <v>0</v>
      </c>
      <c r="T6047" s="26">
        <f t="shared" si="568"/>
        <v>0</v>
      </c>
    </row>
    <row r="6048" spans="13:20" ht="15" x14ac:dyDescent="0.3">
      <c r="M6048" s="34">
        <v>6042.5</v>
      </c>
      <c r="N6048" s="34">
        <v>16.7</v>
      </c>
      <c r="O6048" s="32">
        <f t="shared" si="564"/>
        <v>62.06</v>
      </c>
      <c r="P6048" s="37">
        <f t="shared" si="569"/>
        <v>74.471999999999994</v>
      </c>
      <c r="Q6048" s="32">
        <f t="shared" si="565"/>
        <v>-7.0600000000000023</v>
      </c>
      <c r="R6048" s="32">
        <f t="shared" si="566"/>
        <v>-19.471999999999994</v>
      </c>
      <c r="S6048" s="26">
        <f t="shared" si="567"/>
        <v>0</v>
      </c>
      <c r="T6048" s="26">
        <f t="shared" si="568"/>
        <v>0</v>
      </c>
    </row>
    <row r="6049" spans="13:20" ht="15" x14ac:dyDescent="0.3">
      <c r="M6049" s="34">
        <v>6043.5</v>
      </c>
      <c r="N6049" s="34">
        <v>17.2</v>
      </c>
      <c r="O6049" s="32">
        <f t="shared" si="564"/>
        <v>62.96</v>
      </c>
      <c r="P6049" s="37">
        <f t="shared" si="569"/>
        <v>75.551999999999992</v>
      </c>
      <c r="Q6049" s="32">
        <f t="shared" si="565"/>
        <v>-7.9600000000000009</v>
      </c>
      <c r="R6049" s="32">
        <f t="shared" si="566"/>
        <v>-20.551999999999992</v>
      </c>
      <c r="S6049" s="26">
        <f t="shared" si="567"/>
        <v>0</v>
      </c>
      <c r="T6049" s="26">
        <f t="shared" si="568"/>
        <v>0</v>
      </c>
    </row>
    <row r="6050" spans="13:20" ht="15" x14ac:dyDescent="0.3">
      <c r="M6050" s="34">
        <v>6044.5</v>
      </c>
      <c r="N6050" s="34">
        <v>16.7</v>
      </c>
      <c r="O6050" s="32">
        <f t="shared" si="564"/>
        <v>62.06</v>
      </c>
      <c r="P6050" s="37">
        <f t="shared" si="569"/>
        <v>74.471999999999994</v>
      </c>
      <c r="Q6050" s="32">
        <f t="shared" si="565"/>
        <v>-7.0600000000000023</v>
      </c>
      <c r="R6050" s="32">
        <f t="shared" si="566"/>
        <v>-19.471999999999994</v>
      </c>
      <c r="S6050" s="26">
        <f t="shared" si="567"/>
        <v>0</v>
      </c>
      <c r="T6050" s="26">
        <f t="shared" si="568"/>
        <v>0</v>
      </c>
    </row>
    <row r="6051" spans="13:20" ht="15" x14ac:dyDescent="0.3">
      <c r="M6051" s="34">
        <v>6045.5</v>
      </c>
      <c r="N6051" s="34">
        <v>16.100000000000001</v>
      </c>
      <c r="O6051" s="32">
        <f t="shared" si="564"/>
        <v>60.980000000000004</v>
      </c>
      <c r="P6051" s="37">
        <f t="shared" si="569"/>
        <v>73.176000000000002</v>
      </c>
      <c r="Q6051" s="32">
        <f t="shared" si="565"/>
        <v>-5.980000000000004</v>
      </c>
      <c r="R6051" s="32">
        <f t="shared" si="566"/>
        <v>-18.176000000000002</v>
      </c>
      <c r="S6051" s="26">
        <f t="shared" si="567"/>
        <v>0</v>
      </c>
      <c r="T6051" s="26">
        <f t="shared" si="568"/>
        <v>0</v>
      </c>
    </row>
    <row r="6052" spans="13:20" ht="15" x14ac:dyDescent="0.3">
      <c r="M6052" s="34">
        <v>6046.5</v>
      </c>
      <c r="N6052" s="34">
        <v>15</v>
      </c>
      <c r="O6052" s="32">
        <f t="shared" si="564"/>
        <v>59</v>
      </c>
      <c r="P6052" s="37">
        <f t="shared" si="569"/>
        <v>70.8</v>
      </c>
      <c r="Q6052" s="32">
        <f t="shared" si="565"/>
        <v>-4</v>
      </c>
      <c r="R6052" s="32">
        <f t="shared" si="566"/>
        <v>-15.799999999999997</v>
      </c>
      <c r="S6052" s="26">
        <f t="shared" si="567"/>
        <v>0</v>
      </c>
      <c r="T6052" s="26">
        <f t="shared" si="568"/>
        <v>0</v>
      </c>
    </row>
    <row r="6053" spans="13:20" ht="15" x14ac:dyDescent="0.3">
      <c r="M6053" s="34">
        <v>6047.5</v>
      </c>
      <c r="N6053" s="34">
        <v>14.4</v>
      </c>
      <c r="O6053" s="32">
        <f t="shared" si="564"/>
        <v>57.92</v>
      </c>
      <c r="P6053" s="37">
        <f t="shared" si="569"/>
        <v>69.504000000000005</v>
      </c>
      <c r="Q6053" s="32">
        <f t="shared" si="565"/>
        <v>-2.9200000000000017</v>
      </c>
      <c r="R6053" s="32">
        <f t="shared" si="566"/>
        <v>-14.504000000000005</v>
      </c>
      <c r="S6053" s="26">
        <f t="shared" si="567"/>
        <v>0</v>
      </c>
      <c r="T6053" s="26">
        <f t="shared" si="568"/>
        <v>0</v>
      </c>
    </row>
    <row r="6054" spans="13:20" ht="15" x14ac:dyDescent="0.3">
      <c r="M6054" s="34">
        <v>6048.5</v>
      </c>
      <c r="N6054" s="34">
        <v>15</v>
      </c>
      <c r="O6054" s="32">
        <f t="shared" si="564"/>
        <v>59</v>
      </c>
      <c r="P6054" s="37">
        <f t="shared" si="569"/>
        <v>70.8</v>
      </c>
      <c r="Q6054" s="32">
        <f t="shared" si="565"/>
        <v>-4</v>
      </c>
      <c r="R6054" s="32">
        <f t="shared" si="566"/>
        <v>-15.799999999999997</v>
      </c>
      <c r="S6054" s="26">
        <f t="shared" si="567"/>
        <v>0</v>
      </c>
      <c r="T6054" s="26">
        <f t="shared" si="568"/>
        <v>0</v>
      </c>
    </row>
    <row r="6055" spans="13:20" ht="15" x14ac:dyDescent="0.3">
      <c r="M6055" s="34">
        <v>6049.5</v>
      </c>
      <c r="N6055" s="34">
        <v>15.6</v>
      </c>
      <c r="O6055" s="32">
        <f t="shared" si="564"/>
        <v>60.08</v>
      </c>
      <c r="P6055" s="37">
        <f t="shared" si="569"/>
        <v>72.095999999999989</v>
      </c>
      <c r="Q6055" s="32">
        <f t="shared" si="565"/>
        <v>-5.0799999999999983</v>
      </c>
      <c r="R6055" s="32">
        <f t="shared" si="566"/>
        <v>-17.095999999999989</v>
      </c>
      <c r="S6055" s="26">
        <f t="shared" si="567"/>
        <v>0</v>
      </c>
      <c r="T6055" s="26">
        <f t="shared" si="568"/>
        <v>0</v>
      </c>
    </row>
    <row r="6056" spans="13:20" ht="15" x14ac:dyDescent="0.3">
      <c r="M6056" s="34">
        <v>6050.5</v>
      </c>
      <c r="N6056" s="34">
        <v>15</v>
      </c>
      <c r="O6056" s="32">
        <f t="shared" si="564"/>
        <v>59</v>
      </c>
      <c r="P6056" s="37">
        <f t="shared" si="569"/>
        <v>70.8</v>
      </c>
      <c r="Q6056" s="32">
        <f t="shared" si="565"/>
        <v>-4</v>
      </c>
      <c r="R6056" s="32">
        <f t="shared" si="566"/>
        <v>-15.799999999999997</v>
      </c>
      <c r="S6056" s="26">
        <f t="shared" si="567"/>
        <v>0</v>
      </c>
      <c r="T6056" s="26">
        <f t="shared" si="568"/>
        <v>0</v>
      </c>
    </row>
    <row r="6057" spans="13:20" ht="15" x14ac:dyDescent="0.3">
      <c r="M6057" s="34">
        <v>6051.5</v>
      </c>
      <c r="N6057" s="34">
        <v>15</v>
      </c>
      <c r="O6057" s="32">
        <f t="shared" si="564"/>
        <v>59</v>
      </c>
      <c r="P6057" s="37">
        <f t="shared" si="569"/>
        <v>70.8</v>
      </c>
      <c r="Q6057" s="32">
        <f t="shared" si="565"/>
        <v>-4</v>
      </c>
      <c r="R6057" s="32">
        <f t="shared" si="566"/>
        <v>-15.799999999999997</v>
      </c>
      <c r="S6057" s="26">
        <f t="shared" si="567"/>
        <v>0</v>
      </c>
      <c r="T6057" s="26">
        <f t="shared" si="568"/>
        <v>0</v>
      </c>
    </row>
    <row r="6058" spans="13:20" ht="15" x14ac:dyDescent="0.3">
      <c r="M6058" s="34">
        <v>6052.5</v>
      </c>
      <c r="N6058" s="34">
        <v>15</v>
      </c>
      <c r="O6058" s="32">
        <f t="shared" si="564"/>
        <v>59</v>
      </c>
      <c r="P6058" s="37">
        <f t="shared" si="569"/>
        <v>70.8</v>
      </c>
      <c r="Q6058" s="32">
        <f t="shared" si="565"/>
        <v>-4</v>
      </c>
      <c r="R6058" s="32">
        <f t="shared" si="566"/>
        <v>-15.799999999999997</v>
      </c>
      <c r="S6058" s="26">
        <f t="shared" si="567"/>
        <v>0</v>
      </c>
      <c r="T6058" s="26">
        <f t="shared" si="568"/>
        <v>0</v>
      </c>
    </row>
    <row r="6059" spans="13:20" ht="15" x14ac:dyDescent="0.3">
      <c r="M6059" s="34">
        <v>6053.5</v>
      </c>
      <c r="N6059" s="34">
        <v>15</v>
      </c>
      <c r="O6059" s="32">
        <f t="shared" si="564"/>
        <v>59</v>
      </c>
      <c r="P6059" s="37">
        <f t="shared" si="569"/>
        <v>70.8</v>
      </c>
      <c r="Q6059" s="32">
        <f t="shared" si="565"/>
        <v>-4</v>
      </c>
      <c r="R6059" s="32">
        <f t="shared" si="566"/>
        <v>-15.799999999999997</v>
      </c>
      <c r="S6059" s="26">
        <f t="shared" si="567"/>
        <v>0</v>
      </c>
      <c r="T6059" s="26">
        <f t="shared" si="568"/>
        <v>0</v>
      </c>
    </row>
    <row r="6060" spans="13:20" ht="15" x14ac:dyDescent="0.3">
      <c r="M6060" s="34">
        <v>6054.5</v>
      </c>
      <c r="N6060" s="34">
        <v>16.7</v>
      </c>
      <c r="O6060" s="32">
        <f t="shared" si="564"/>
        <v>62.06</v>
      </c>
      <c r="P6060" s="37">
        <f t="shared" si="569"/>
        <v>74.471999999999994</v>
      </c>
      <c r="Q6060" s="32">
        <f t="shared" si="565"/>
        <v>-7.0600000000000023</v>
      </c>
      <c r="R6060" s="32">
        <f t="shared" si="566"/>
        <v>-19.471999999999994</v>
      </c>
      <c r="S6060" s="26">
        <f t="shared" si="567"/>
        <v>0</v>
      </c>
      <c r="T6060" s="26">
        <f t="shared" si="568"/>
        <v>0</v>
      </c>
    </row>
    <row r="6061" spans="13:20" ht="15" x14ac:dyDescent="0.3">
      <c r="M6061" s="34">
        <v>6055.5</v>
      </c>
      <c r="N6061" s="34">
        <v>19.399999999999999</v>
      </c>
      <c r="O6061" s="32">
        <f t="shared" si="564"/>
        <v>66.92</v>
      </c>
      <c r="P6061" s="37">
        <f t="shared" si="569"/>
        <v>80.304000000000002</v>
      </c>
      <c r="Q6061" s="32">
        <f t="shared" si="565"/>
        <v>-11.920000000000002</v>
      </c>
      <c r="R6061" s="32">
        <f t="shared" si="566"/>
        <v>-25.304000000000002</v>
      </c>
      <c r="S6061" s="26">
        <f t="shared" si="567"/>
        <v>0</v>
      </c>
      <c r="T6061" s="26">
        <f t="shared" si="568"/>
        <v>0</v>
      </c>
    </row>
    <row r="6062" spans="13:20" ht="15" x14ac:dyDescent="0.3">
      <c r="M6062" s="34">
        <v>6056.5</v>
      </c>
      <c r="N6062" s="34">
        <v>21.1</v>
      </c>
      <c r="O6062" s="32">
        <f t="shared" si="564"/>
        <v>69.98</v>
      </c>
      <c r="P6062" s="37">
        <f t="shared" si="569"/>
        <v>83.975999999999999</v>
      </c>
      <c r="Q6062" s="32">
        <f t="shared" si="565"/>
        <v>-14.980000000000004</v>
      </c>
      <c r="R6062" s="32">
        <f t="shared" si="566"/>
        <v>-28.975999999999999</v>
      </c>
      <c r="S6062" s="26">
        <f t="shared" si="567"/>
        <v>0</v>
      </c>
      <c r="T6062" s="26">
        <f t="shared" si="568"/>
        <v>0</v>
      </c>
    </row>
    <row r="6063" spans="13:20" ht="15" x14ac:dyDescent="0.3">
      <c r="M6063" s="34">
        <v>6057.5</v>
      </c>
      <c r="N6063" s="34">
        <v>21.1</v>
      </c>
      <c r="O6063" s="32">
        <f t="shared" si="564"/>
        <v>69.98</v>
      </c>
      <c r="P6063" s="37">
        <f t="shared" si="569"/>
        <v>83.975999999999999</v>
      </c>
      <c r="Q6063" s="32">
        <f t="shared" si="565"/>
        <v>-14.980000000000004</v>
      </c>
      <c r="R6063" s="32">
        <f t="shared" si="566"/>
        <v>-28.975999999999999</v>
      </c>
      <c r="S6063" s="26">
        <f t="shared" si="567"/>
        <v>0</v>
      </c>
      <c r="T6063" s="26">
        <f t="shared" si="568"/>
        <v>0</v>
      </c>
    </row>
    <row r="6064" spans="13:20" ht="15" x14ac:dyDescent="0.3">
      <c r="M6064" s="34">
        <v>6058.5</v>
      </c>
      <c r="N6064" s="34">
        <v>22.2</v>
      </c>
      <c r="O6064" s="32">
        <f t="shared" si="564"/>
        <v>71.960000000000008</v>
      </c>
      <c r="P6064" s="37">
        <f t="shared" si="569"/>
        <v>86.352000000000004</v>
      </c>
      <c r="Q6064" s="32">
        <f t="shared" si="565"/>
        <v>-16.960000000000008</v>
      </c>
      <c r="R6064" s="32">
        <f t="shared" si="566"/>
        <v>-31.352000000000004</v>
      </c>
      <c r="S6064" s="26">
        <f t="shared" si="567"/>
        <v>0</v>
      </c>
      <c r="T6064" s="26">
        <f t="shared" si="568"/>
        <v>0</v>
      </c>
    </row>
    <row r="6065" spans="13:20" ht="15" x14ac:dyDescent="0.3">
      <c r="M6065" s="34">
        <v>6059.5</v>
      </c>
      <c r="N6065" s="34">
        <v>22.8</v>
      </c>
      <c r="O6065" s="32">
        <f t="shared" si="564"/>
        <v>73.039999999999992</v>
      </c>
      <c r="P6065" s="37">
        <f t="shared" si="569"/>
        <v>87.647999999999982</v>
      </c>
      <c r="Q6065" s="32">
        <f t="shared" si="565"/>
        <v>-18.039999999999992</v>
      </c>
      <c r="R6065" s="32">
        <f t="shared" si="566"/>
        <v>-32.647999999999982</v>
      </c>
      <c r="S6065" s="26">
        <f t="shared" si="567"/>
        <v>0</v>
      </c>
      <c r="T6065" s="26">
        <f t="shared" si="568"/>
        <v>0</v>
      </c>
    </row>
    <row r="6066" spans="13:20" ht="15" x14ac:dyDescent="0.3">
      <c r="M6066" s="34">
        <v>6060.5</v>
      </c>
      <c r="N6066" s="34">
        <v>21.7</v>
      </c>
      <c r="O6066" s="32">
        <f t="shared" si="564"/>
        <v>71.06</v>
      </c>
      <c r="P6066" s="37">
        <f t="shared" si="569"/>
        <v>85.272000000000006</v>
      </c>
      <c r="Q6066" s="32">
        <f t="shared" si="565"/>
        <v>-16.060000000000002</v>
      </c>
      <c r="R6066" s="32">
        <f t="shared" si="566"/>
        <v>-30.272000000000006</v>
      </c>
      <c r="S6066" s="26">
        <f t="shared" si="567"/>
        <v>0</v>
      </c>
      <c r="T6066" s="26">
        <f t="shared" si="568"/>
        <v>0</v>
      </c>
    </row>
    <row r="6067" spans="13:20" ht="15" x14ac:dyDescent="0.3">
      <c r="M6067" s="34">
        <v>6061.5</v>
      </c>
      <c r="N6067" s="34">
        <v>18.899999999999999</v>
      </c>
      <c r="O6067" s="32">
        <f t="shared" si="564"/>
        <v>66.02</v>
      </c>
      <c r="P6067" s="37">
        <f t="shared" si="569"/>
        <v>79.22399999999999</v>
      </c>
      <c r="Q6067" s="32">
        <f t="shared" si="565"/>
        <v>-11.019999999999996</v>
      </c>
      <c r="R6067" s="32">
        <f t="shared" si="566"/>
        <v>-24.22399999999999</v>
      </c>
      <c r="S6067" s="26">
        <f t="shared" si="567"/>
        <v>0</v>
      </c>
      <c r="T6067" s="26">
        <f t="shared" si="568"/>
        <v>0</v>
      </c>
    </row>
    <row r="6068" spans="13:20" ht="15" x14ac:dyDescent="0.3">
      <c r="M6068" s="34">
        <v>6062.5</v>
      </c>
      <c r="N6068" s="34">
        <v>18.899999999999999</v>
      </c>
      <c r="O6068" s="32">
        <f t="shared" si="564"/>
        <v>66.02</v>
      </c>
      <c r="P6068" s="37">
        <f t="shared" si="569"/>
        <v>79.22399999999999</v>
      </c>
      <c r="Q6068" s="32">
        <f t="shared" si="565"/>
        <v>-11.019999999999996</v>
      </c>
      <c r="R6068" s="32">
        <f t="shared" si="566"/>
        <v>-24.22399999999999</v>
      </c>
      <c r="S6068" s="26">
        <f t="shared" si="567"/>
        <v>0</v>
      </c>
      <c r="T6068" s="26">
        <f t="shared" si="568"/>
        <v>0</v>
      </c>
    </row>
    <row r="6069" spans="13:20" ht="15" x14ac:dyDescent="0.3">
      <c r="M6069" s="34">
        <v>6063.5</v>
      </c>
      <c r="N6069" s="34">
        <v>20</v>
      </c>
      <c r="O6069" s="32">
        <f t="shared" si="564"/>
        <v>68</v>
      </c>
      <c r="P6069" s="37">
        <f t="shared" si="569"/>
        <v>81.599999999999994</v>
      </c>
      <c r="Q6069" s="32">
        <f t="shared" si="565"/>
        <v>-13</v>
      </c>
      <c r="R6069" s="32">
        <f t="shared" si="566"/>
        <v>-26.599999999999994</v>
      </c>
      <c r="S6069" s="26">
        <f t="shared" si="567"/>
        <v>0</v>
      </c>
      <c r="T6069" s="26">
        <f t="shared" si="568"/>
        <v>0</v>
      </c>
    </row>
    <row r="6070" spans="13:20" ht="15" x14ac:dyDescent="0.3">
      <c r="M6070" s="34">
        <v>6064.5</v>
      </c>
      <c r="N6070" s="34">
        <v>20</v>
      </c>
      <c r="O6070" s="32">
        <f t="shared" si="564"/>
        <v>68</v>
      </c>
      <c r="P6070" s="37">
        <f t="shared" si="569"/>
        <v>81.599999999999994</v>
      </c>
      <c r="Q6070" s="32">
        <f t="shared" si="565"/>
        <v>-13</v>
      </c>
      <c r="R6070" s="32">
        <f t="shared" si="566"/>
        <v>-26.599999999999994</v>
      </c>
      <c r="S6070" s="26">
        <f t="shared" si="567"/>
        <v>0</v>
      </c>
      <c r="T6070" s="26">
        <f t="shared" si="568"/>
        <v>0</v>
      </c>
    </row>
    <row r="6071" spans="13:20" ht="15" x14ac:dyDescent="0.3">
      <c r="M6071" s="34">
        <v>6065.5</v>
      </c>
      <c r="N6071" s="34">
        <v>20</v>
      </c>
      <c r="O6071" s="32">
        <f t="shared" si="564"/>
        <v>68</v>
      </c>
      <c r="P6071" s="37">
        <f t="shared" si="569"/>
        <v>81.599999999999994</v>
      </c>
      <c r="Q6071" s="32">
        <f t="shared" si="565"/>
        <v>-13</v>
      </c>
      <c r="R6071" s="32">
        <f t="shared" si="566"/>
        <v>-26.599999999999994</v>
      </c>
      <c r="S6071" s="26">
        <f t="shared" si="567"/>
        <v>0</v>
      </c>
      <c r="T6071" s="26">
        <f t="shared" si="568"/>
        <v>0</v>
      </c>
    </row>
    <row r="6072" spans="13:20" ht="15" x14ac:dyDescent="0.3">
      <c r="M6072" s="34">
        <v>6066.5</v>
      </c>
      <c r="N6072" s="34">
        <v>20.6</v>
      </c>
      <c r="O6072" s="32">
        <f t="shared" si="564"/>
        <v>69.080000000000013</v>
      </c>
      <c r="P6072" s="37">
        <f t="shared" si="569"/>
        <v>82.896000000000015</v>
      </c>
      <c r="Q6072" s="32">
        <f t="shared" si="565"/>
        <v>-14.080000000000013</v>
      </c>
      <c r="R6072" s="32">
        <f t="shared" si="566"/>
        <v>-27.896000000000015</v>
      </c>
      <c r="S6072" s="26">
        <f t="shared" si="567"/>
        <v>0</v>
      </c>
      <c r="T6072" s="26">
        <f t="shared" si="568"/>
        <v>0</v>
      </c>
    </row>
    <row r="6073" spans="13:20" ht="15" x14ac:dyDescent="0.3">
      <c r="M6073" s="34">
        <v>6067.5</v>
      </c>
      <c r="N6073" s="34">
        <v>21.1</v>
      </c>
      <c r="O6073" s="32">
        <f t="shared" si="564"/>
        <v>69.98</v>
      </c>
      <c r="P6073" s="37">
        <f t="shared" si="569"/>
        <v>83.975999999999999</v>
      </c>
      <c r="Q6073" s="32">
        <f t="shared" si="565"/>
        <v>-14.980000000000004</v>
      </c>
      <c r="R6073" s="32">
        <f t="shared" si="566"/>
        <v>-28.975999999999999</v>
      </c>
      <c r="S6073" s="26">
        <f t="shared" si="567"/>
        <v>0</v>
      </c>
      <c r="T6073" s="26">
        <f t="shared" si="568"/>
        <v>0</v>
      </c>
    </row>
    <row r="6074" spans="13:20" ht="15" x14ac:dyDescent="0.3">
      <c r="M6074" s="34">
        <v>6068.5</v>
      </c>
      <c r="N6074" s="34">
        <v>21.1</v>
      </c>
      <c r="O6074" s="32">
        <f t="shared" si="564"/>
        <v>69.98</v>
      </c>
      <c r="P6074" s="37">
        <f t="shared" si="569"/>
        <v>83.975999999999999</v>
      </c>
      <c r="Q6074" s="32">
        <f t="shared" si="565"/>
        <v>-14.980000000000004</v>
      </c>
      <c r="R6074" s="32">
        <f t="shared" si="566"/>
        <v>-28.975999999999999</v>
      </c>
      <c r="S6074" s="26">
        <f t="shared" si="567"/>
        <v>0</v>
      </c>
      <c r="T6074" s="26">
        <f t="shared" si="568"/>
        <v>0</v>
      </c>
    </row>
    <row r="6075" spans="13:20" ht="15" x14ac:dyDescent="0.3">
      <c r="M6075" s="34">
        <v>6069.5</v>
      </c>
      <c r="N6075" s="34">
        <v>20.6</v>
      </c>
      <c r="O6075" s="32">
        <f t="shared" si="564"/>
        <v>69.080000000000013</v>
      </c>
      <c r="P6075" s="37">
        <f t="shared" si="569"/>
        <v>82.896000000000015</v>
      </c>
      <c r="Q6075" s="32">
        <f t="shared" si="565"/>
        <v>-14.080000000000013</v>
      </c>
      <c r="R6075" s="32">
        <f t="shared" si="566"/>
        <v>-27.896000000000015</v>
      </c>
      <c r="S6075" s="26">
        <f t="shared" si="567"/>
        <v>0</v>
      </c>
      <c r="T6075" s="26">
        <f t="shared" si="568"/>
        <v>0</v>
      </c>
    </row>
    <row r="6076" spans="13:20" ht="15" x14ac:dyDescent="0.3">
      <c r="M6076" s="34">
        <v>6070.5</v>
      </c>
      <c r="N6076" s="34">
        <v>20</v>
      </c>
      <c r="O6076" s="32">
        <f t="shared" si="564"/>
        <v>68</v>
      </c>
      <c r="P6076" s="37">
        <f t="shared" si="569"/>
        <v>81.599999999999994</v>
      </c>
      <c r="Q6076" s="32">
        <f t="shared" si="565"/>
        <v>-13</v>
      </c>
      <c r="R6076" s="32">
        <f t="shared" si="566"/>
        <v>-26.599999999999994</v>
      </c>
      <c r="S6076" s="26">
        <f t="shared" si="567"/>
        <v>0</v>
      </c>
      <c r="T6076" s="26">
        <f t="shared" si="568"/>
        <v>0</v>
      </c>
    </row>
    <row r="6077" spans="13:20" ht="15" x14ac:dyDescent="0.3">
      <c r="M6077" s="34">
        <v>6071.5</v>
      </c>
      <c r="N6077" s="34">
        <v>18.3</v>
      </c>
      <c r="O6077" s="32">
        <f t="shared" si="564"/>
        <v>64.94</v>
      </c>
      <c r="P6077" s="37">
        <f t="shared" si="569"/>
        <v>77.927999999999997</v>
      </c>
      <c r="Q6077" s="32">
        <f t="shared" si="565"/>
        <v>-9.9399999999999977</v>
      </c>
      <c r="R6077" s="32">
        <f t="shared" si="566"/>
        <v>-22.927999999999997</v>
      </c>
      <c r="S6077" s="26">
        <f t="shared" si="567"/>
        <v>0</v>
      </c>
      <c r="T6077" s="26">
        <f t="shared" si="568"/>
        <v>0</v>
      </c>
    </row>
    <row r="6078" spans="13:20" ht="15" x14ac:dyDescent="0.3">
      <c r="M6078" s="34">
        <v>6072.5</v>
      </c>
      <c r="N6078" s="34">
        <v>17.2</v>
      </c>
      <c r="O6078" s="32">
        <f t="shared" si="564"/>
        <v>62.96</v>
      </c>
      <c r="P6078" s="37">
        <f t="shared" si="569"/>
        <v>75.551999999999992</v>
      </c>
      <c r="Q6078" s="32">
        <f t="shared" si="565"/>
        <v>-7.9600000000000009</v>
      </c>
      <c r="R6078" s="32">
        <f t="shared" si="566"/>
        <v>-20.551999999999992</v>
      </c>
      <c r="S6078" s="26">
        <f t="shared" si="567"/>
        <v>0</v>
      </c>
      <c r="T6078" s="26">
        <f t="shared" si="568"/>
        <v>0</v>
      </c>
    </row>
    <row r="6079" spans="13:20" ht="15" x14ac:dyDescent="0.3">
      <c r="M6079" s="34">
        <v>6073.5</v>
      </c>
      <c r="N6079" s="34">
        <v>16.7</v>
      </c>
      <c r="O6079" s="32">
        <f t="shared" si="564"/>
        <v>62.06</v>
      </c>
      <c r="P6079" s="37">
        <f t="shared" si="569"/>
        <v>74.471999999999994</v>
      </c>
      <c r="Q6079" s="32">
        <f t="shared" si="565"/>
        <v>-7.0600000000000023</v>
      </c>
      <c r="R6079" s="32">
        <f t="shared" si="566"/>
        <v>-19.471999999999994</v>
      </c>
      <c r="S6079" s="26">
        <f t="shared" si="567"/>
        <v>0</v>
      </c>
      <c r="T6079" s="26">
        <f t="shared" si="568"/>
        <v>0</v>
      </c>
    </row>
    <row r="6080" spans="13:20" ht="15" x14ac:dyDescent="0.3">
      <c r="M6080" s="34">
        <v>6074.5</v>
      </c>
      <c r="N6080" s="34">
        <v>16.100000000000001</v>
      </c>
      <c r="O6080" s="32">
        <f t="shared" si="564"/>
        <v>60.980000000000004</v>
      </c>
      <c r="P6080" s="37">
        <f t="shared" si="569"/>
        <v>73.176000000000002</v>
      </c>
      <c r="Q6080" s="32">
        <f t="shared" si="565"/>
        <v>-5.980000000000004</v>
      </c>
      <c r="R6080" s="32">
        <f t="shared" si="566"/>
        <v>-18.176000000000002</v>
      </c>
      <c r="S6080" s="26">
        <f t="shared" si="567"/>
        <v>0</v>
      </c>
      <c r="T6080" s="26">
        <f t="shared" si="568"/>
        <v>0</v>
      </c>
    </row>
    <row r="6081" spans="13:20" ht="15" x14ac:dyDescent="0.3">
      <c r="M6081" s="34">
        <v>6075.5</v>
      </c>
      <c r="N6081" s="34">
        <v>15.6</v>
      </c>
      <c r="O6081" s="32">
        <f t="shared" si="564"/>
        <v>60.08</v>
      </c>
      <c r="P6081" s="37">
        <f t="shared" si="569"/>
        <v>72.095999999999989</v>
      </c>
      <c r="Q6081" s="32">
        <f t="shared" si="565"/>
        <v>-5.0799999999999983</v>
      </c>
      <c r="R6081" s="32">
        <f t="shared" si="566"/>
        <v>-17.095999999999989</v>
      </c>
      <c r="S6081" s="26">
        <f t="shared" si="567"/>
        <v>0</v>
      </c>
      <c r="T6081" s="26">
        <f t="shared" si="568"/>
        <v>0</v>
      </c>
    </row>
    <row r="6082" spans="13:20" ht="15" x14ac:dyDescent="0.3">
      <c r="M6082" s="34">
        <v>6076.5</v>
      </c>
      <c r="N6082" s="34">
        <v>15.6</v>
      </c>
      <c r="O6082" s="32">
        <f t="shared" si="564"/>
        <v>60.08</v>
      </c>
      <c r="P6082" s="37">
        <f t="shared" si="569"/>
        <v>72.095999999999989</v>
      </c>
      <c r="Q6082" s="32">
        <f t="shared" si="565"/>
        <v>-5.0799999999999983</v>
      </c>
      <c r="R6082" s="32">
        <f t="shared" si="566"/>
        <v>-17.095999999999989</v>
      </c>
      <c r="S6082" s="26">
        <f t="shared" si="567"/>
        <v>0</v>
      </c>
      <c r="T6082" s="26">
        <f t="shared" si="568"/>
        <v>0</v>
      </c>
    </row>
    <row r="6083" spans="13:20" ht="15" x14ac:dyDescent="0.3">
      <c r="M6083" s="34">
        <v>6077.5</v>
      </c>
      <c r="N6083" s="34">
        <v>15.6</v>
      </c>
      <c r="O6083" s="32">
        <f t="shared" si="564"/>
        <v>60.08</v>
      </c>
      <c r="P6083" s="37">
        <f t="shared" si="569"/>
        <v>72.095999999999989</v>
      </c>
      <c r="Q6083" s="32">
        <f t="shared" si="565"/>
        <v>-5.0799999999999983</v>
      </c>
      <c r="R6083" s="32">
        <f t="shared" si="566"/>
        <v>-17.095999999999989</v>
      </c>
      <c r="S6083" s="26">
        <f t="shared" si="567"/>
        <v>0</v>
      </c>
      <c r="T6083" s="26">
        <f t="shared" si="568"/>
        <v>0</v>
      </c>
    </row>
    <row r="6084" spans="13:20" ht="15" x14ac:dyDescent="0.3">
      <c r="M6084" s="34">
        <v>6078.5</v>
      </c>
      <c r="N6084" s="34">
        <v>15.6</v>
      </c>
      <c r="O6084" s="32">
        <f t="shared" si="564"/>
        <v>60.08</v>
      </c>
      <c r="P6084" s="37">
        <f t="shared" si="569"/>
        <v>72.095999999999989</v>
      </c>
      <c r="Q6084" s="32">
        <f t="shared" si="565"/>
        <v>-5.0799999999999983</v>
      </c>
      <c r="R6084" s="32">
        <f t="shared" si="566"/>
        <v>-17.095999999999989</v>
      </c>
      <c r="S6084" s="26">
        <f t="shared" si="567"/>
        <v>0</v>
      </c>
      <c r="T6084" s="26">
        <f t="shared" si="568"/>
        <v>0</v>
      </c>
    </row>
    <row r="6085" spans="13:20" ht="15" x14ac:dyDescent="0.3">
      <c r="M6085" s="34">
        <v>6079.5</v>
      </c>
      <c r="N6085" s="34">
        <v>17.2</v>
      </c>
      <c r="O6085" s="32">
        <f t="shared" si="564"/>
        <v>62.96</v>
      </c>
      <c r="P6085" s="37">
        <f t="shared" si="569"/>
        <v>75.551999999999992</v>
      </c>
      <c r="Q6085" s="32">
        <f t="shared" si="565"/>
        <v>-7.9600000000000009</v>
      </c>
      <c r="R6085" s="32">
        <f t="shared" si="566"/>
        <v>-20.551999999999992</v>
      </c>
      <c r="S6085" s="26">
        <f t="shared" si="567"/>
        <v>0</v>
      </c>
      <c r="T6085" s="26">
        <f t="shared" si="568"/>
        <v>0</v>
      </c>
    </row>
    <row r="6086" spans="13:20" ht="15" x14ac:dyDescent="0.3">
      <c r="M6086" s="34">
        <v>6080.5</v>
      </c>
      <c r="N6086" s="34">
        <v>17.8</v>
      </c>
      <c r="O6086" s="32">
        <f t="shared" ref="O6086:O6149" si="570">CONVERT(N6086,"C","F")</f>
        <v>64.039999999999992</v>
      </c>
      <c r="P6086" s="37">
        <f t="shared" si="569"/>
        <v>76.847999999999985</v>
      </c>
      <c r="Q6086" s="32">
        <f t="shared" ref="Q6086:Q6149" si="571">$L$3-O6086</f>
        <v>-9.039999999999992</v>
      </c>
      <c r="R6086" s="32">
        <f t="shared" ref="R6086:R6149" si="572">$L$3-P6086</f>
        <v>-21.847999999999985</v>
      </c>
      <c r="S6086" s="26">
        <f t="shared" ref="S6086:S6149" si="573">IF(O6086&lt;=$L$3, 1, 0)</f>
        <v>0</v>
      </c>
      <c r="T6086" s="26">
        <f t="shared" ref="T6086:T6149" si="574">IF(P6086&lt;=$L$3, 1, 0)</f>
        <v>0</v>
      </c>
    </row>
    <row r="6087" spans="13:20" ht="15" x14ac:dyDescent="0.3">
      <c r="M6087" s="34">
        <v>6081.5</v>
      </c>
      <c r="N6087" s="34">
        <v>18.899999999999999</v>
      </c>
      <c r="O6087" s="32">
        <f t="shared" si="570"/>
        <v>66.02</v>
      </c>
      <c r="P6087" s="37">
        <f t="shared" ref="P6087:P6150" si="575">O6087*1.2</f>
        <v>79.22399999999999</v>
      </c>
      <c r="Q6087" s="32">
        <f t="shared" si="571"/>
        <v>-11.019999999999996</v>
      </c>
      <c r="R6087" s="32">
        <f t="shared" si="572"/>
        <v>-24.22399999999999</v>
      </c>
      <c r="S6087" s="26">
        <f t="shared" si="573"/>
        <v>0</v>
      </c>
      <c r="T6087" s="26">
        <f t="shared" si="574"/>
        <v>0</v>
      </c>
    </row>
    <row r="6088" spans="13:20" ht="15" x14ac:dyDescent="0.3">
      <c r="M6088" s="34">
        <v>6082.5</v>
      </c>
      <c r="N6088" s="34">
        <v>15.6</v>
      </c>
      <c r="O6088" s="32">
        <f t="shared" si="570"/>
        <v>60.08</v>
      </c>
      <c r="P6088" s="37">
        <f t="shared" si="575"/>
        <v>72.095999999999989</v>
      </c>
      <c r="Q6088" s="32">
        <f t="shared" si="571"/>
        <v>-5.0799999999999983</v>
      </c>
      <c r="R6088" s="32">
        <f t="shared" si="572"/>
        <v>-17.095999999999989</v>
      </c>
      <c r="S6088" s="26">
        <f t="shared" si="573"/>
        <v>0</v>
      </c>
      <c r="T6088" s="26">
        <f t="shared" si="574"/>
        <v>0</v>
      </c>
    </row>
    <row r="6089" spans="13:20" ht="15" x14ac:dyDescent="0.3">
      <c r="M6089" s="34">
        <v>6083.5</v>
      </c>
      <c r="N6089" s="34">
        <v>21.1</v>
      </c>
      <c r="O6089" s="32">
        <f t="shared" si="570"/>
        <v>69.98</v>
      </c>
      <c r="P6089" s="37">
        <f t="shared" si="575"/>
        <v>83.975999999999999</v>
      </c>
      <c r="Q6089" s="32">
        <f t="shared" si="571"/>
        <v>-14.980000000000004</v>
      </c>
      <c r="R6089" s="32">
        <f t="shared" si="572"/>
        <v>-28.975999999999999</v>
      </c>
      <c r="S6089" s="26">
        <f t="shared" si="573"/>
        <v>0</v>
      </c>
      <c r="T6089" s="26">
        <f t="shared" si="574"/>
        <v>0</v>
      </c>
    </row>
    <row r="6090" spans="13:20" ht="15" x14ac:dyDescent="0.3">
      <c r="M6090" s="34">
        <v>6084.5</v>
      </c>
      <c r="N6090" s="34">
        <v>21.1</v>
      </c>
      <c r="O6090" s="32">
        <f t="shared" si="570"/>
        <v>69.98</v>
      </c>
      <c r="P6090" s="37">
        <f t="shared" si="575"/>
        <v>83.975999999999999</v>
      </c>
      <c r="Q6090" s="32">
        <f t="shared" si="571"/>
        <v>-14.980000000000004</v>
      </c>
      <c r="R6090" s="32">
        <f t="shared" si="572"/>
        <v>-28.975999999999999</v>
      </c>
      <c r="S6090" s="26">
        <f t="shared" si="573"/>
        <v>0</v>
      </c>
      <c r="T6090" s="26">
        <f t="shared" si="574"/>
        <v>0</v>
      </c>
    </row>
    <row r="6091" spans="13:20" ht="15" x14ac:dyDescent="0.3">
      <c r="M6091" s="34">
        <v>6085.5</v>
      </c>
      <c r="N6091" s="34">
        <v>21.7</v>
      </c>
      <c r="O6091" s="32">
        <f t="shared" si="570"/>
        <v>71.06</v>
      </c>
      <c r="P6091" s="37">
        <f t="shared" si="575"/>
        <v>85.272000000000006</v>
      </c>
      <c r="Q6091" s="32">
        <f t="shared" si="571"/>
        <v>-16.060000000000002</v>
      </c>
      <c r="R6091" s="32">
        <f t="shared" si="572"/>
        <v>-30.272000000000006</v>
      </c>
      <c r="S6091" s="26">
        <f t="shared" si="573"/>
        <v>0</v>
      </c>
      <c r="T6091" s="26">
        <f t="shared" si="574"/>
        <v>0</v>
      </c>
    </row>
    <row r="6092" spans="13:20" ht="15" x14ac:dyDescent="0.3">
      <c r="M6092" s="34">
        <v>6086.5</v>
      </c>
      <c r="N6092" s="34">
        <v>21.7</v>
      </c>
      <c r="O6092" s="32">
        <f t="shared" si="570"/>
        <v>71.06</v>
      </c>
      <c r="P6092" s="37">
        <f t="shared" si="575"/>
        <v>85.272000000000006</v>
      </c>
      <c r="Q6092" s="32">
        <f t="shared" si="571"/>
        <v>-16.060000000000002</v>
      </c>
      <c r="R6092" s="32">
        <f t="shared" si="572"/>
        <v>-30.272000000000006</v>
      </c>
      <c r="S6092" s="26">
        <f t="shared" si="573"/>
        <v>0</v>
      </c>
      <c r="T6092" s="26">
        <f t="shared" si="574"/>
        <v>0</v>
      </c>
    </row>
    <row r="6093" spans="13:20" ht="15" x14ac:dyDescent="0.3">
      <c r="M6093" s="34">
        <v>6087.5</v>
      </c>
      <c r="N6093" s="34">
        <v>21.1</v>
      </c>
      <c r="O6093" s="32">
        <f t="shared" si="570"/>
        <v>69.98</v>
      </c>
      <c r="P6093" s="37">
        <f t="shared" si="575"/>
        <v>83.975999999999999</v>
      </c>
      <c r="Q6093" s="32">
        <f t="shared" si="571"/>
        <v>-14.980000000000004</v>
      </c>
      <c r="R6093" s="32">
        <f t="shared" si="572"/>
        <v>-28.975999999999999</v>
      </c>
      <c r="S6093" s="26">
        <f t="shared" si="573"/>
        <v>0</v>
      </c>
      <c r="T6093" s="26">
        <f t="shared" si="574"/>
        <v>0</v>
      </c>
    </row>
    <row r="6094" spans="13:20" ht="15" x14ac:dyDescent="0.3">
      <c r="M6094" s="34">
        <v>6088.5</v>
      </c>
      <c r="N6094" s="34">
        <v>20.6</v>
      </c>
      <c r="O6094" s="32">
        <f t="shared" si="570"/>
        <v>69.080000000000013</v>
      </c>
      <c r="P6094" s="37">
        <f t="shared" si="575"/>
        <v>82.896000000000015</v>
      </c>
      <c r="Q6094" s="32">
        <f t="shared" si="571"/>
        <v>-14.080000000000013</v>
      </c>
      <c r="R6094" s="32">
        <f t="shared" si="572"/>
        <v>-27.896000000000015</v>
      </c>
      <c r="S6094" s="26">
        <f t="shared" si="573"/>
        <v>0</v>
      </c>
      <c r="T6094" s="26">
        <f t="shared" si="574"/>
        <v>0</v>
      </c>
    </row>
    <row r="6095" spans="13:20" ht="15" x14ac:dyDescent="0.3">
      <c r="M6095" s="34">
        <v>6089.5</v>
      </c>
      <c r="N6095" s="34">
        <v>18.899999999999999</v>
      </c>
      <c r="O6095" s="32">
        <f t="shared" si="570"/>
        <v>66.02</v>
      </c>
      <c r="P6095" s="37">
        <f t="shared" si="575"/>
        <v>79.22399999999999</v>
      </c>
      <c r="Q6095" s="32">
        <f t="shared" si="571"/>
        <v>-11.019999999999996</v>
      </c>
      <c r="R6095" s="32">
        <f t="shared" si="572"/>
        <v>-24.22399999999999</v>
      </c>
      <c r="S6095" s="26">
        <f t="shared" si="573"/>
        <v>0</v>
      </c>
      <c r="T6095" s="26">
        <f t="shared" si="574"/>
        <v>0</v>
      </c>
    </row>
    <row r="6096" spans="13:20" ht="15" x14ac:dyDescent="0.3">
      <c r="M6096" s="34">
        <v>6090.5</v>
      </c>
      <c r="N6096" s="34">
        <v>17.8</v>
      </c>
      <c r="O6096" s="32">
        <f t="shared" si="570"/>
        <v>64.039999999999992</v>
      </c>
      <c r="P6096" s="37">
        <f t="shared" si="575"/>
        <v>76.847999999999985</v>
      </c>
      <c r="Q6096" s="32">
        <f t="shared" si="571"/>
        <v>-9.039999999999992</v>
      </c>
      <c r="R6096" s="32">
        <f t="shared" si="572"/>
        <v>-21.847999999999985</v>
      </c>
      <c r="S6096" s="26">
        <f t="shared" si="573"/>
        <v>0</v>
      </c>
      <c r="T6096" s="26">
        <f t="shared" si="574"/>
        <v>0</v>
      </c>
    </row>
    <row r="6097" spans="13:20" ht="15" x14ac:dyDescent="0.3">
      <c r="M6097" s="34">
        <v>6091.5</v>
      </c>
      <c r="N6097" s="34">
        <v>17.2</v>
      </c>
      <c r="O6097" s="32">
        <f t="shared" si="570"/>
        <v>62.96</v>
      </c>
      <c r="P6097" s="37">
        <f t="shared" si="575"/>
        <v>75.551999999999992</v>
      </c>
      <c r="Q6097" s="32">
        <f t="shared" si="571"/>
        <v>-7.9600000000000009</v>
      </c>
      <c r="R6097" s="32">
        <f t="shared" si="572"/>
        <v>-20.551999999999992</v>
      </c>
      <c r="S6097" s="26">
        <f t="shared" si="573"/>
        <v>0</v>
      </c>
      <c r="T6097" s="26">
        <f t="shared" si="574"/>
        <v>0</v>
      </c>
    </row>
    <row r="6098" spans="13:20" ht="15" x14ac:dyDescent="0.3">
      <c r="M6098" s="34">
        <v>6092.5</v>
      </c>
      <c r="N6098" s="34">
        <v>16.100000000000001</v>
      </c>
      <c r="O6098" s="32">
        <f t="shared" si="570"/>
        <v>60.980000000000004</v>
      </c>
      <c r="P6098" s="37">
        <f t="shared" si="575"/>
        <v>73.176000000000002</v>
      </c>
      <c r="Q6098" s="32">
        <f t="shared" si="571"/>
        <v>-5.980000000000004</v>
      </c>
      <c r="R6098" s="32">
        <f t="shared" si="572"/>
        <v>-18.176000000000002</v>
      </c>
      <c r="S6098" s="26">
        <f t="shared" si="573"/>
        <v>0</v>
      </c>
      <c r="T6098" s="26">
        <f t="shared" si="574"/>
        <v>0</v>
      </c>
    </row>
    <row r="6099" spans="13:20" ht="15" x14ac:dyDescent="0.3">
      <c r="M6099" s="34">
        <v>6093.5</v>
      </c>
      <c r="N6099" s="34">
        <v>16.100000000000001</v>
      </c>
      <c r="O6099" s="32">
        <f t="shared" si="570"/>
        <v>60.980000000000004</v>
      </c>
      <c r="P6099" s="37">
        <f t="shared" si="575"/>
        <v>73.176000000000002</v>
      </c>
      <c r="Q6099" s="32">
        <f t="shared" si="571"/>
        <v>-5.980000000000004</v>
      </c>
      <c r="R6099" s="32">
        <f t="shared" si="572"/>
        <v>-18.176000000000002</v>
      </c>
      <c r="S6099" s="26">
        <f t="shared" si="573"/>
        <v>0</v>
      </c>
      <c r="T6099" s="26">
        <f t="shared" si="574"/>
        <v>0</v>
      </c>
    </row>
    <row r="6100" spans="13:20" ht="15" x14ac:dyDescent="0.3">
      <c r="M6100" s="34">
        <v>6094.5</v>
      </c>
      <c r="N6100" s="34">
        <v>16.7</v>
      </c>
      <c r="O6100" s="32">
        <f t="shared" si="570"/>
        <v>62.06</v>
      </c>
      <c r="P6100" s="37">
        <f t="shared" si="575"/>
        <v>74.471999999999994</v>
      </c>
      <c r="Q6100" s="32">
        <f t="shared" si="571"/>
        <v>-7.0600000000000023</v>
      </c>
      <c r="R6100" s="32">
        <f t="shared" si="572"/>
        <v>-19.471999999999994</v>
      </c>
      <c r="S6100" s="26">
        <f t="shared" si="573"/>
        <v>0</v>
      </c>
      <c r="T6100" s="26">
        <f t="shared" si="574"/>
        <v>0</v>
      </c>
    </row>
    <row r="6101" spans="13:20" ht="15" x14ac:dyDescent="0.3">
      <c r="M6101" s="34">
        <v>6095.5</v>
      </c>
      <c r="N6101" s="34">
        <v>15.6</v>
      </c>
      <c r="O6101" s="32">
        <f t="shared" si="570"/>
        <v>60.08</v>
      </c>
      <c r="P6101" s="37">
        <f t="shared" si="575"/>
        <v>72.095999999999989</v>
      </c>
      <c r="Q6101" s="32">
        <f t="shared" si="571"/>
        <v>-5.0799999999999983</v>
      </c>
      <c r="R6101" s="32">
        <f t="shared" si="572"/>
        <v>-17.095999999999989</v>
      </c>
      <c r="S6101" s="26">
        <f t="shared" si="573"/>
        <v>0</v>
      </c>
      <c r="T6101" s="26">
        <f t="shared" si="574"/>
        <v>0</v>
      </c>
    </row>
    <row r="6102" spans="13:20" ht="15" x14ac:dyDescent="0.3">
      <c r="M6102" s="34">
        <v>6096.5</v>
      </c>
      <c r="N6102" s="34">
        <v>15</v>
      </c>
      <c r="O6102" s="32">
        <f t="shared" si="570"/>
        <v>59</v>
      </c>
      <c r="P6102" s="37">
        <f t="shared" si="575"/>
        <v>70.8</v>
      </c>
      <c r="Q6102" s="32">
        <f t="shared" si="571"/>
        <v>-4</v>
      </c>
      <c r="R6102" s="32">
        <f t="shared" si="572"/>
        <v>-15.799999999999997</v>
      </c>
      <c r="S6102" s="26">
        <f t="shared" si="573"/>
        <v>0</v>
      </c>
      <c r="T6102" s="26">
        <f t="shared" si="574"/>
        <v>0</v>
      </c>
    </row>
    <row r="6103" spans="13:20" ht="15" x14ac:dyDescent="0.3">
      <c r="M6103" s="34">
        <v>6097.5</v>
      </c>
      <c r="N6103" s="34">
        <v>14.4</v>
      </c>
      <c r="O6103" s="32">
        <f t="shared" si="570"/>
        <v>57.92</v>
      </c>
      <c r="P6103" s="37">
        <f t="shared" si="575"/>
        <v>69.504000000000005</v>
      </c>
      <c r="Q6103" s="32">
        <f t="shared" si="571"/>
        <v>-2.9200000000000017</v>
      </c>
      <c r="R6103" s="32">
        <f t="shared" si="572"/>
        <v>-14.504000000000005</v>
      </c>
      <c r="S6103" s="26">
        <f t="shared" si="573"/>
        <v>0</v>
      </c>
      <c r="T6103" s="26">
        <f t="shared" si="574"/>
        <v>0</v>
      </c>
    </row>
    <row r="6104" spans="13:20" ht="15" x14ac:dyDescent="0.3">
      <c r="M6104" s="34">
        <v>6098.5</v>
      </c>
      <c r="N6104" s="34">
        <v>14.4</v>
      </c>
      <c r="O6104" s="32">
        <f t="shared" si="570"/>
        <v>57.92</v>
      </c>
      <c r="P6104" s="37">
        <f t="shared" si="575"/>
        <v>69.504000000000005</v>
      </c>
      <c r="Q6104" s="32">
        <f t="shared" si="571"/>
        <v>-2.9200000000000017</v>
      </c>
      <c r="R6104" s="32">
        <f t="shared" si="572"/>
        <v>-14.504000000000005</v>
      </c>
      <c r="S6104" s="26">
        <f t="shared" si="573"/>
        <v>0</v>
      </c>
      <c r="T6104" s="26">
        <f t="shared" si="574"/>
        <v>0</v>
      </c>
    </row>
    <row r="6105" spans="13:20" ht="15" x14ac:dyDescent="0.3">
      <c r="M6105" s="34">
        <v>6099.5</v>
      </c>
      <c r="N6105" s="34">
        <v>13.9</v>
      </c>
      <c r="O6105" s="32">
        <f t="shared" si="570"/>
        <v>57.019999999999996</v>
      </c>
      <c r="P6105" s="37">
        <f t="shared" si="575"/>
        <v>68.423999999999992</v>
      </c>
      <c r="Q6105" s="32">
        <f t="shared" si="571"/>
        <v>-2.019999999999996</v>
      </c>
      <c r="R6105" s="32">
        <f t="shared" si="572"/>
        <v>-13.423999999999992</v>
      </c>
      <c r="S6105" s="26">
        <f t="shared" si="573"/>
        <v>0</v>
      </c>
      <c r="T6105" s="26">
        <f t="shared" si="574"/>
        <v>0</v>
      </c>
    </row>
    <row r="6106" spans="13:20" ht="15" x14ac:dyDescent="0.3">
      <c r="M6106" s="34">
        <v>6100.5</v>
      </c>
      <c r="N6106" s="34">
        <v>13.3</v>
      </c>
      <c r="O6106" s="32">
        <f t="shared" si="570"/>
        <v>55.94</v>
      </c>
      <c r="P6106" s="37">
        <f t="shared" si="575"/>
        <v>67.128</v>
      </c>
      <c r="Q6106" s="32">
        <f t="shared" si="571"/>
        <v>-0.93999999999999773</v>
      </c>
      <c r="R6106" s="32">
        <f t="shared" si="572"/>
        <v>-12.128</v>
      </c>
      <c r="S6106" s="26">
        <f t="shared" si="573"/>
        <v>0</v>
      </c>
      <c r="T6106" s="26">
        <f t="shared" si="574"/>
        <v>0</v>
      </c>
    </row>
    <row r="6107" spans="13:20" ht="15" x14ac:dyDescent="0.3">
      <c r="M6107" s="34">
        <v>6101.5</v>
      </c>
      <c r="N6107" s="34">
        <v>13.3</v>
      </c>
      <c r="O6107" s="32">
        <f t="shared" si="570"/>
        <v>55.94</v>
      </c>
      <c r="P6107" s="37">
        <f t="shared" si="575"/>
        <v>67.128</v>
      </c>
      <c r="Q6107" s="32">
        <f t="shared" si="571"/>
        <v>-0.93999999999999773</v>
      </c>
      <c r="R6107" s="32">
        <f t="shared" si="572"/>
        <v>-12.128</v>
      </c>
      <c r="S6107" s="26">
        <f t="shared" si="573"/>
        <v>0</v>
      </c>
      <c r="T6107" s="26">
        <f t="shared" si="574"/>
        <v>0</v>
      </c>
    </row>
    <row r="6108" spans="13:20" ht="15" x14ac:dyDescent="0.3">
      <c r="M6108" s="34">
        <v>6102.5</v>
      </c>
      <c r="N6108" s="34">
        <v>13.9</v>
      </c>
      <c r="O6108" s="32">
        <f t="shared" si="570"/>
        <v>57.019999999999996</v>
      </c>
      <c r="P6108" s="37">
        <f t="shared" si="575"/>
        <v>68.423999999999992</v>
      </c>
      <c r="Q6108" s="32">
        <f t="shared" si="571"/>
        <v>-2.019999999999996</v>
      </c>
      <c r="R6108" s="32">
        <f t="shared" si="572"/>
        <v>-13.423999999999992</v>
      </c>
      <c r="S6108" s="26">
        <f t="shared" si="573"/>
        <v>0</v>
      </c>
      <c r="T6108" s="26">
        <f t="shared" si="574"/>
        <v>0</v>
      </c>
    </row>
    <row r="6109" spans="13:20" ht="15" x14ac:dyDescent="0.3">
      <c r="M6109" s="34">
        <v>6103.5</v>
      </c>
      <c r="N6109" s="34">
        <v>15.6</v>
      </c>
      <c r="O6109" s="32">
        <f t="shared" si="570"/>
        <v>60.08</v>
      </c>
      <c r="P6109" s="37">
        <f t="shared" si="575"/>
        <v>72.095999999999989</v>
      </c>
      <c r="Q6109" s="32">
        <f t="shared" si="571"/>
        <v>-5.0799999999999983</v>
      </c>
      <c r="R6109" s="32">
        <f t="shared" si="572"/>
        <v>-17.095999999999989</v>
      </c>
      <c r="S6109" s="26">
        <f t="shared" si="573"/>
        <v>0</v>
      </c>
      <c r="T6109" s="26">
        <f t="shared" si="574"/>
        <v>0</v>
      </c>
    </row>
    <row r="6110" spans="13:20" ht="15" x14ac:dyDescent="0.3">
      <c r="M6110" s="34">
        <v>6104.5</v>
      </c>
      <c r="N6110" s="34">
        <v>17.2</v>
      </c>
      <c r="O6110" s="32">
        <f t="shared" si="570"/>
        <v>62.96</v>
      </c>
      <c r="P6110" s="37">
        <f t="shared" si="575"/>
        <v>75.551999999999992</v>
      </c>
      <c r="Q6110" s="32">
        <f t="shared" si="571"/>
        <v>-7.9600000000000009</v>
      </c>
      <c r="R6110" s="32">
        <f t="shared" si="572"/>
        <v>-20.551999999999992</v>
      </c>
      <c r="S6110" s="26">
        <f t="shared" si="573"/>
        <v>0</v>
      </c>
      <c r="T6110" s="26">
        <f t="shared" si="574"/>
        <v>0</v>
      </c>
    </row>
    <row r="6111" spans="13:20" ht="15" x14ac:dyDescent="0.3">
      <c r="M6111" s="34">
        <v>6105.5</v>
      </c>
      <c r="N6111" s="34">
        <v>18.899999999999999</v>
      </c>
      <c r="O6111" s="32">
        <f t="shared" si="570"/>
        <v>66.02</v>
      </c>
      <c r="P6111" s="37">
        <f t="shared" si="575"/>
        <v>79.22399999999999</v>
      </c>
      <c r="Q6111" s="32">
        <f t="shared" si="571"/>
        <v>-11.019999999999996</v>
      </c>
      <c r="R6111" s="32">
        <f t="shared" si="572"/>
        <v>-24.22399999999999</v>
      </c>
      <c r="S6111" s="26">
        <f t="shared" si="573"/>
        <v>0</v>
      </c>
      <c r="T6111" s="26">
        <f t="shared" si="574"/>
        <v>0</v>
      </c>
    </row>
    <row r="6112" spans="13:20" ht="15" x14ac:dyDescent="0.3">
      <c r="M6112" s="34">
        <v>6106.5</v>
      </c>
      <c r="N6112" s="34">
        <v>20</v>
      </c>
      <c r="O6112" s="32">
        <f t="shared" si="570"/>
        <v>68</v>
      </c>
      <c r="P6112" s="37">
        <f t="shared" si="575"/>
        <v>81.599999999999994</v>
      </c>
      <c r="Q6112" s="32">
        <f t="shared" si="571"/>
        <v>-13</v>
      </c>
      <c r="R6112" s="32">
        <f t="shared" si="572"/>
        <v>-26.599999999999994</v>
      </c>
      <c r="S6112" s="26">
        <f t="shared" si="573"/>
        <v>0</v>
      </c>
      <c r="T6112" s="26">
        <f t="shared" si="574"/>
        <v>0</v>
      </c>
    </row>
    <row r="6113" spans="13:20" ht="15" x14ac:dyDescent="0.3">
      <c r="M6113" s="34">
        <v>6107.5</v>
      </c>
      <c r="N6113" s="34">
        <v>20.6</v>
      </c>
      <c r="O6113" s="32">
        <f t="shared" si="570"/>
        <v>69.080000000000013</v>
      </c>
      <c r="P6113" s="37">
        <f t="shared" si="575"/>
        <v>82.896000000000015</v>
      </c>
      <c r="Q6113" s="32">
        <f t="shared" si="571"/>
        <v>-14.080000000000013</v>
      </c>
      <c r="R6113" s="32">
        <f t="shared" si="572"/>
        <v>-27.896000000000015</v>
      </c>
      <c r="S6113" s="26">
        <f t="shared" si="573"/>
        <v>0</v>
      </c>
      <c r="T6113" s="26">
        <f t="shared" si="574"/>
        <v>0</v>
      </c>
    </row>
    <row r="6114" spans="13:20" ht="15" x14ac:dyDescent="0.3">
      <c r="M6114" s="34">
        <v>6108.5</v>
      </c>
      <c r="N6114" s="34">
        <v>21.1</v>
      </c>
      <c r="O6114" s="32">
        <f t="shared" si="570"/>
        <v>69.98</v>
      </c>
      <c r="P6114" s="37">
        <f t="shared" si="575"/>
        <v>83.975999999999999</v>
      </c>
      <c r="Q6114" s="32">
        <f t="shared" si="571"/>
        <v>-14.980000000000004</v>
      </c>
      <c r="R6114" s="32">
        <f t="shared" si="572"/>
        <v>-28.975999999999999</v>
      </c>
      <c r="S6114" s="26">
        <f t="shared" si="573"/>
        <v>0</v>
      </c>
      <c r="T6114" s="26">
        <f t="shared" si="574"/>
        <v>0</v>
      </c>
    </row>
    <row r="6115" spans="13:20" ht="15" x14ac:dyDescent="0.3">
      <c r="M6115" s="34">
        <v>6109.5</v>
      </c>
      <c r="N6115" s="34">
        <v>22.2</v>
      </c>
      <c r="O6115" s="32">
        <f t="shared" si="570"/>
        <v>71.960000000000008</v>
      </c>
      <c r="P6115" s="37">
        <f t="shared" si="575"/>
        <v>86.352000000000004</v>
      </c>
      <c r="Q6115" s="32">
        <f t="shared" si="571"/>
        <v>-16.960000000000008</v>
      </c>
      <c r="R6115" s="32">
        <f t="shared" si="572"/>
        <v>-31.352000000000004</v>
      </c>
      <c r="S6115" s="26">
        <f t="shared" si="573"/>
        <v>0</v>
      </c>
      <c r="T6115" s="26">
        <f t="shared" si="574"/>
        <v>0</v>
      </c>
    </row>
    <row r="6116" spans="13:20" ht="15" x14ac:dyDescent="0.3">
      <c r="M6116" s="34">
        <v>6110.5</v>
      </c>
      <c r="N6116" s="34">
        <v>22.2</v>
      </c>
      <c r="O6116" s="32">
        <f t="shared" si="570"/>
        <v>71.960000000000008</v>
      </c>
      <c r="P6116" s="37">
        <f t="shared" si="575"/>
        <v>86.352000000000004</v>
      </c>
      <c r="Q6116" s="32">
        <f t="shared" si="571"/>
        <v>-16.960000000000008</v>
      </c>
      <c r="R6116" s="32">
        <f t="shared" si="572"/>
        <v>-31.352000000000004</v>
      </c>
      <c r="S6116" s="26">
        <f t="shared" si="573"/>
        <v>0</v>
      </c>
      <c r="T6116" s="26">
        <f t="shared" si="574"/>
        <v>0</v>
      </c>
    </row>
    <row r="6117" spans="13:20" ht="15" x14ac:dyDescent="0.3">
      <c r="M6117" s="34">
        <v>6111.5</v>
      </c>
      <c r="N6117" s="34">
        <v>22.2</v>
      </c>
      <c r="O6117" s="32">
        <f t="shared" si="570"/>
        <v>71.960000000000008</v>
      </c>
      <c r="P6117" s="37">
        <f t="shared" si="575"/>
        <v>86.352000000000004</v>
      </c>
      <c r="Q6117" s="32">
        <f t="shared" si="571"/>
        <v>-16.960000000000008</v>
      </c>
      <c r="R6117" s="32">
        <f t="shared" si="572"/>
        <v>-31.352000000000004</v>
      </c>
      <c r="S6117" s="26">
        <f t="shared" si="573"/>
        <v>0</v>
      </c>
      <c r="T6117" s="26">
        <f t="shared" si="574"/>
        <v>0</v>
      </c>
    </row>
    <row r="6118" spans="13:20" ht="15" x14ac:dyDescent="0.3">
      <c r="M6118" s="34">
        <v>6112.5</v>
      </c>
      <c r="N6118" s="34">
        <v>22.2</v>
      </c>
      <c r="O6118" s="32">
        <f t="shared" si="570"/>
        <v>71.960000000000008</v>
      </c>
      <c r="P6118" s="37">
        <f t="shared" si="575"/>
        <v>86.352000000000004</v>
      </c>
      <c r="Q6118" s="32">
        <f t="shared" si="571"/>
        <v>-16.960000000000008</v>
      </c>
      <c r="R6118" s="32">
        <f t="shared" si="572"/>
        <v>-31.352000000000004</v>
      </c>
      <c r="S6118" s="26">
        <f t="shared" si="573"/>
        <v>0</v>
      </c>
      <c r="T6118" s="26">
        <f t="shared" si="574"/>
        <v>0</v>
      </c>
    </row>
    <row r="6119" spans="13:20" ht="15" x14ac:dyDescent="0.3">
      <c r="M6119" s="34">
        <v>6113.5</v>
      </c>
      <c r="N6119" s="34">
        <v>21.1</v>
      </c>
      <c r="O6119" s="32">
        <f t="shared" si="570"/>
        <v>69.98</v>
      </c>
      <c r="P6119" s="37">
        <f t="shared" si="575"/>
        <v>83.975999999999999</v>
      </c>
      <c r="Q6119" s="32">
        <f t="shared" si="571"/>
        <v>-14.980000000000004</v>
      </c>
      <c r="R6119" s="32">
        <f t="shared" si="572"/>
        <v>-28.975999999999999</v>
      </c>
      <c r="S6119" s="26">
        <f t="shared" si="573"/>
        <v>0</v>
      </c>
      <c r="T6119" s="26">
        <f t="shared" si="574"/>
        <v>0</v>
      </c>
    </row>
    <row r="6120" spans="13:20" ht="15" x14ac:dyDescent="0.3">
      <c r="M6120" s="34">
        <v>6114.5</v>
      </c>
      <c r="N6120" s="34">
        <v>20</v>
      </c>
      <c r="O6120" s="32">
        <f t="shared" si="570"/>
        <v>68</v>
      </c>
      <c r="P6120" s="37">
        <f t="shared" si="575"/>
        <v>81.599999999999994</v>
      </c>
      <c r="Q6120" s="32">
        <f t="shared" si="571"/>
        <v>-13</v>
      </c>
      <c r="R6120" s="32">
        <f t="shared" si="572"/>
        <v>-26.599999999999994</v>
      </c>
      <c r="S6120" s="26">
        <f t="shared" si="573"/>
        <v>0</v>
      </c>
      <c r="T6120" s="26">
        <f t="shared" si="574"/>
        <v>0</v>
      </c>
    </row>
    <row r="6121" spans="13:20" ht="15" x14ac:dyDescent="0.3">
      <c r="M6121" s="34">
        <v>6115.5</v>
      </c>
      <c r="N6121" s="34">
        <v>18.899999999999999</v>
      </c>
      <c r="O6121" s="32">
        <f t="shared" si="570"/>
        <v>66.02</v>
      </c>
      <c r="P6121" s="37">
        <f t="shared" si="575"/>
        <v>79.22399999999999</v>
      </c>
      <c r="Q6121" s="32">
        <f t="shared" si="571"/>
        <v>-11.019999999999996</v>
      </c>
      <c r="R6121" s="32">
        <f t="shared" si="572"/>
        <v>-24.22399999999999</v>
      </c>
      <c r="S6121" s="26">
        <f t="shared" si="573"/>
        <v>0</v>
      </c>
      <c r="T6121" s="26">
        <f t="shared" si="574"/>
        <v>0</v>
      </c>
    </row>
    <row r="6122" spans="13:20" ht="15" x14ac:dyDescent="0.3">
      <c r="M6122" s="34">
        <v>6116.5</v>
      </c>
      <c r="N6122" s="34">
        <v>18.3</v>
      </c>
      <c r="O6122" s="32">
        <f t="shared" si="570"/>
        <v>64.94</v>
      </c>
      <c r="P6122" s="37">
        <f t="shared" si="575"/>
        <v>77.927999999999997</v>
      </c>
      <c r="Q6122" s="32">
        <f t="shared" si="571"/>
        <v>-9.9399999999999977</v>
      </c>
      <c r="R6122" s="32">
        <f t="shared" si="572"/>
        <v>-22.927999999999997</v>
      </c>
      <c r="S6122" s="26">
        <f t="shared" si="573"/>
        <v>0</v>
      </c>
      <c r="T6122" s="26">
        <f t="shared" si="574"/>
        <v>0</v>
      </c>
    </row>
    <row r="6123" spans="13:20" ht="15" x14ac:dyDescent="0.3">
      <c r="M6123" s="34">
        <v>6117.5</v>
      </c>
      <c r="N6123" s="34">
        <v>16.100000000000001</v>
      </c>
      <c r="O6123" s="32">
        <f t="shared" si="570"/>
        <v>60.980000000000004</v>
      </c>
      <c r="P6123" s="37">
        <f t="shared" si="575"/>
        <v>73.176000000000002</v>
      </c>
      <c r="Q6123" s="32">
        <f t="shared" si="571"/>
        <v>-5.980000000000004</v>
      </c>
      <c r="R6123" s="32">
        <f t="shared" si="572"/>
        <v>-18.176000000000002</v>
      </c>
      <c r="S6123" s="26">
        <f t="shared" si="573"/>
        <v>0</v>
      </c>
      <c r="T6123" s="26">
        <f t="shared" si="574"/>
        <v>0</v>
      </c>
    </row>
    <row r="6124" spans="13:20" ht="15" x14ac:dyDescent="0.3">
      <c r="M6124" s="34">
        <v>6118.5</v>
      </c>
      <c r="N6124" s="34">
        <v>15.6</v>
      </c>
      <c r="O6124" s="32">
        <f t="shared" si="570"/>
        <v>60.08</v>
      </c>
      <c r="P6124" s="37">
        <f t="shared" si="575"/>
        <v>72.095999999999989</v>
      </c>
      <c r="Q6124" s="32">
        <f t="shared" si="571"/>
        <v>-5.0799999999999983</v>
      </c>
      <c r="R6124" s="32">
        <f t="shared" si="572"/>
        <v>-17.095999999999989</v>
      </c>
      <c r="S6124" s="26">
        <f t="shared" si="573"/>
        <v>0</v>
      </c>
      <c r="T6124" s="26">
        <f t="shared" si="574"/>
        <v>0</v>
      </c>
    </row>
    <row r="6125" spans="13:20" ht="15" x14ac:dyDescent="0.3">
      <c r="M6125" s="34">
        <v>6119.5</v>
      </c>
      <c r="N6125" s="34">
        <v>15</v>
      </c>
      <c r="O6125" s="32">
        <f t="shared" si="570"/>
        <v>59</v>
      </c>
      <c r="P6125" s="37">
        <f t="shared" si="575"/>
        <v>70.8</v>
      </c>
      <c r="Q6125" s="32">
        <f t="shared" si="571"/>
        <v>-4</v>
      </c>
      <c r="R6125" s="32">
        <f t="shared" si="572"/>
        <v>-15.799999999999997</v>
      </c>
      <c r="S6125" s="26">
        <f t="shared" si="573"/>
        <v>0</v>
      </c>
      <c r="T6125" s="26">
        <f t="shared" si="574"/>
        <v>0</v>
      </c>
    </row>
    <row r="6126" spans="13:20" ht="15" x14ac:dyDescent="0.3">
      <c r="M6126" s="34">
        <v>6120.5</v>
      </c>
      <c r="N6126" s="34">
        <v>15.6</v>
      </c>
      <c r="O6126" s="32">
        <f t="shared" si="570"/>
        <v>60.08</v>
      </c>
      <c r="P6126" s="37">
        <f t="shared" si="575"/>
        <v>72.095999999999989</v>
      </c>
      <c r="Q6126" s="32">
        <f t="shared" si="571"/>
        <v>-5.0799999999999983</v>
      </c>
      <c r="R6126" s="32">
        <f t="shared" si="572"/>
        <v>-17.095999999999989</v>
      </c>
      <c r="S6126" s="26">
        <f t="shared" si="573"/>
        <v>0</v>
      </c>
      <c r="T6126" s="26">
        <f t="shared" si="574"/>
        <v>0</v>
      </c>
    </row>
    <row r="6127" spans="13:20" ht="15" x14ac:dyDescent="0.3">
      <c r="M6127" s="34">
        <v>6121.5</v>
      </c>
      <c r="N6127" s="34">
        <v>15.6</v>
      </c>
      <c r="O6127" s="32">
        <f t="shared" si="570"/>
        <v>60.08</v>
      </c>
      <c r="P6127" s="37">
        <f t="shared" si="575"/>
        <v>72.095999999999989</v>
      </c>
      <c r="Q6127" s="32">
        <f t="shared" si="571"/>
        <v>-5.0799999999999983</v>
      </c>
      <c r="R6127" s="32">
        <f t="shared" si="572"/>
        <v>-17.095999999999989</v>
      </c>
      <c r="S6127" s="26">
        <f t="shared" si="573"/>
        <v>0</v>
      </c>
      <c r="T6127" s="26">
        <f t="shared" si="574"/>
        <v>0</v>
      </c>
    </row>
    <row r="6128" spans="13:20" ht="15" x14ac:dyDescent="0.3">
      <c r="M6128" s="34">
        <v>6122.5</v>
      </c>
      <c r="N6128" s="34">
        <v>16.100000000000001</v>
      </c>
      <c r="O6128" s="32">
        <f t="shared" si="570"/>
        <v>60.980000000000004</v>
      </c>
      <c r="P6128" s="37">
        <f t="shared" si="575"/>
        <v>73.176000000000002</v>
      </c>
      <c r="Q6128" s="32">
        <f t="shared" si="571"/>
        <v>-5.980000000000004</v>
      </c>
      <c r="R6128" s="32">
        <f t="shared" si="572"/>
        <v>-18.176000000000002</v>
      </c>
      <c r="S6128" s="26">
        <f t="shared" si="573"/>
        <v>0</v>
      </c>
      <c r="T6128" s="26">
        <f t="shared" si="574"/>
        <v>0</v>
      </c>
    </row>
    <row r="6129" spans="13:20" ht="15" x14ac:dyDescent="0.3">
      <c r="M6129" s="34">
        <v>6123.5</v>
      </c>
      <c r="N6129" s="34">
        <v>16.100000000000001</v>
      </c>
      <c r="O6129" s="32">
        <f t="shared" si="570"/>
        <v>60.980000000000004</v>
      </c>
      <c r="P6129" s="37">
        <f t="shared" si="575"/>
        <v>73.176000000000002</v>
      </c>
      <c r="Q6129" s="32">
        <f t="shared" si="571"/>
        <v>-5.980000000000004</v>
      </c>
      <c r="R6129" s="32">
        <f t="shared" si="572"/>
        <v>-18.176000000000002</v>
      </c>
      <c r="S6129" s="26">
        <f t="shared" si="573"/>
        <v>0</v>
      </c>
      <c r="T6129" s="26">
        <f t="shared" si="574"/>
        <v>0</v>
      </c>
    </row>
    <row r="6130" spans="13:20" ht="15" x14ac:dyDescent="0.3">
      <c r="M6130" s="34">
        <v>6124.5</v>
      </c>
      <c r="N6130" s="34">
        <v>15</v>
      </c>
      <c r="O6130" s="32">
        <f t="shared" si="570"/>
        <v>59</v>
      </c>
      <c r="P6130" s="37">
        <f t="shared" si="575"/>
        <v>70.8</v>
      </c>
      <c r="Q6130" s="32">
        <f t="shared" si="571"/>
        <v>-4</v>
      </c>
      <c r="R6130" s="32">
        <f t="shared" si="572"/>
        <v>-15.799999999999997</v>
      </c>
      <c r="S6130" s="26">
        <f t="shared" si="573"/>
        <v>0</v>
      </c>
      <c r="T6130" s="26">
        <f t="shared" si="574"/>
        <v>0</v>
      </c>
    </row>
    <row r="6131" spans="13:20" ht="15" x14ac:dyDescent="0.3">
      <c r="M6131" s="34">
        <v>6125.5</v>
      </c>
      <c r="N6131" s="34">
        <v>15</v>
      </c>
      <c r="O6131" s="32">
        <f t="shared" si="570"/>
        <v>59</v>
      </c>
      <c r="P6131" s="37">
        <f t="shared" si="575"/>
        <v>70.8</v>
      </c>
      <c r="Q6131" s="32">
        <f t="shared" si="571"/>
        <v>-4</v>
      </c>
      <c r="R6131" s="32">
        <f t="shared" si="572"/>
        <v>-15.799999999999997</v>
      </c>
      <c r="S6131" s="26">
        <f t="shared" si="573"/>
        <v>0</v>
      </c>
      <c r="T6131" s="26">
        <f t="shared" si="574"/>
        <v>0</v>
      </c>
    </row>
    <row r="6132" spans="13:20" ht="15" x14ac:dyDescent="0.3">
      <c r="M6132" s="34">
        <v>6126.5</v>
      </c>
      <c r="N6132" s="34">
        <v>17.2</v>
      </c>
      <c r="O6132" s="32">
        <f t="shared" si="570"/>
        <v>62.96</v>
      </c>
      <c r="P6132" s="37">
        <f t="shared" si="575"/>
        <v>75.551999999999992</v>
      </c>
      <c r="Q6132" s="32">
        <f t="shared" si="571"/>
        <v>-7.9600000000000009</v>
      </c>
      <c r="R6132" s="32">
        <f t="shared" si="572"/>
        <v>-20.551999999999992</v>
      </c>
      <c r="S6132" s="26">
        <f t="shared" si="573"/>
        <v>0</v>
      </c>
      <c r="T6132" s="26">
        <f t="shared" si="574"/>
        <v>0</v>
      </c>
    </row>
    <row r="6133" spans="13:20" ht="15" x14ac:dyDescent="0.3">
      <c r="M6133" s="34">
        <v>6127.5</v>
      </c>
      <c r="N6133" s="34">
        <v>18.899999999999999</v>
      </c>
      <c r="O6133" s="32">
        <f t="shared" si="570"/>
        <v>66.02</v>
      </c>
      <c r="P6133" s="37">
        <f t="shared" si="575"/>
        <v>79.22399999999999</v>
      </c>
      <c r="Q6133" s="32">
        <f t="shared" si="571"/>
        <v>-11.019999999999996</v>
      </c>
      <c r="R6133" s="32">
        <f t="shared" si="572"/>
        <v>-24.22399999999999</v>
      </c>
      <c r="S6133" s="26">
        <f t="shared" si="573"/>
        <v>0</v>
      </c>
      <c r="T6133" s="26">
        <f t="shared" si="574"/>
        <v>0</v>
      </c>
    </row>
    <row r="6134" spans="13:20" ht="15" x14ac:dyDescent="0.3">
      <c r="M6134" s="34">
        <v>6128.5</v>
      </c>
      <c r="N6134" s="34">
        <v>21.1</v>
      </c>
      <c r="O6134" s="32">
        <f t="shared" si="570"/>
        <v>69.98</v>
      </c>
      <c r="P6134" s="37">
        <f t="shared" si="575"/>
        <v>83.975999999999999</v>
      </c>
      <c r="Q6134" s="32">
        <f t="shared" si="571"/>
        <v>-14.980000000000004</v>
      </c>
      <c r="R6134" s="32">
        <f t="shared" si="572"/>
        <v>-28.975999999999999</v>
      </c>
      <c r="S6134" s="26">
        <f t="shared" si="573"/>
        <v>0</v>
      </c>
      <c r="T6134" s="26">
        <f t="shared" si="574"/>
        <v>0</v>
      </c>
    </row>
    <row r="6135" spans="13:20" ht="15" x14ac:dyDescent="0.3">
      <c r="M6135" s="34">
        <v>6129.5</v>
      </c>
      <c r="N6135" s="34">
        <v>22.2</v>
      </c>
      <c r="O6135" s="32">
        <f t="shared" si="570"/>
        <v>71.960000000000008</v>
      </c>
      <c r="P6135" s="37">
        <f t="shared" si="575"/>
        <v>86.352000000000004</v>
      </c>
      <c r="Q6135" s="32">
        <f t="shared" si="571"/>
        <v>-16.960000000000008</v>
      </c>
      <c r="R6135" s="32">
        <f t="shared" si="572"/>
        <v>-31.352000000000004</v>
      </c>
      <c r="S6135" s="26">
        <f t="shared" si="573"/>
        <v>0</v>
      </c>
      <c r="T6135" s="26">
        <f t="shared" si="574"/>
        <v>0</v>
      </c>
    </row>
    <row r="6136" spans="13:20" ht="15" x14ac:dyDescent="0.3">
      <c r="M6136" s="34">
        <v>6130.5</v>
      </c>
      <c r="N6136" s="34">
        <v>24.4</v>
      </c>
      <c r="O6136" s="32">
        <f t="shared" si="570"/>
        <v>75.92</v>
      </c>
      <c r="P6136" s="37">
        <f t="shared" si="575"/>
        <v>91.103999999999999</v>
      </c>
      <c r="Q6136" s="32">
        <f t="shared" si="571"/>
        <v>-20.92</v>
      </c>
      <c r="R6136" s="32">
        <f t="shared" si="572"/>
        <v>-36.103999999999999</v>
      </c>
      <c r="S6136" s="26">
        <f t="shared" si="573"/>
        <v>0</v>
      </c>
      <c r="T6136" s="26">
        <f t="shared" si="574"/>
        <v>0</v>
      </c>
    </row>
    <row r="6137" spans="13:20" ht="15" x14ac:dyDescent="0.3">
      <c r="M6137" s="34">
        <v>6131.5</v>
      </c>
      <c r="N6137" s="34">
        <v>24.4</v>
      </c>
      <c r="O6137" s="32">
        <f t="shared" si="570"/>
        <v>75.92</v>
      </c>
      <c r="P6137" s="37">
        <f t="shared" si="575"/>
        <v>91.103999999999999</v>
      </c>
      <c r="Q6137" s="32">
        <f t="shared" si="571"/>
        <v>-20.92</v>
      </c>
      <c r="R6137" s="32">
        <f t="shared" si="572"/>
        <v>-36.103999999999999</v>
      </c>
      <c r="S6137" s="26">
        <f t="shared" si="573"/>
        <v>0</v>
      </c>
      <c r="T6137" s="26">
        <f t="shared" si="574"/>
        <v>0</v>
      </c>
    </row>
    <row r="6138" spans="13:20" ht="15" x14ac:dyDescent="0.3">
      <c r="M6138" s="34">
        <v>6132.5</v>
      </c>
      <c r="N6138" s="34">
        <v>25.6</v>
      </c>
      <c r="O6138" s="32">
        <f t="shared" si="570"/>
        <v>78.080000000000013</v>
      </c>
      <c r="P6138" s="37">
        <f t="shared" si="575"/>
        <v>93.696000000000012</v>
      </c>
      <c r="Q6138" s="32">
        <f t="shared" si="571"/>
        <v>-23.080000000000013</v>
      </c>
      <c r="R6138" s="32">
        <f t="shared" si="572"/>
        <v>-38.696000000000012</v>
      </c>
      <c r="S6138" s="26">
        <f t="shared" si="573"/>
        <v>0</v>
      </c>
      <c r="T6138" s="26">
        <f t="shared" si="574"/>
        <v>0</v>
      </c>
    </row>
    <row r="6139" spans="13:20" ht="15" x14ac:dyDescent="0.3">
      <c r="M6139" s="34">
        <v>6133.5</v>
      </c>
      <c r="N6139" s="34">
        <v>26.1</v>
      </c>
      <c r="O6139" s="32">
        <f t="shared" si="570"/>
        <v>78.98</v>
      </c>
      <c r="P6139" s="37">
        <f t="shared" si="575"/>
        <v>94.775999999999996</v>
      </c>
      <c r="Q6139" s="32">
        <f t="shared" si="571"/>
        <v>-23.980000000000004</v>
      </c>
      <c r="R6139" s="32">
        <f t="shared" si="572"/>
        <v>-39.775999999999996</v>
      </c>
      <c r="S6139" s="26">
        <f t="shared" si="573"/>
        <v>0</v>
      </c>
      <c r="T6139" s="26">
        <f t="shared" si="574"/>
        <v>0</v>
      </c>
    </row>
    <row r="6140" spans="13:20" ht="15" x14ac:dyDescent="0.3">
      <c r="M6140" s="34">
        <v>6134.5</v>
      </c>
      <c r="N6140" s="34">
        <v>27.2</v>
      </c>
      <c r="O6140" s="32">
        <f t="shared" si="570"/>
        <v>80.960000000000008</v>
      </c>
      <c r="P6140" s="37">
        <f t="shared" si="575"/>
        <v>97.152000000000001</v>
      </c>
      <c r="Q6140" s="32">
        <f t="shared" si="571"/>
        <v>-25.960000000000008</v>
      </c>
      <c r="R6140" s="32">
        <f t="shared" si="572"/>
        <v>-42.152000000000001</v>
      </c>
      <c r="S6140" s="26">
        <f t="shared" si="573"/>
        <v>0</v>
      </c>
      <c r="T6140" s="26">
        <f t="shared" si="574"/>
        <v>0</v>
      </c>
    </row>
    <row r="6141" spans="13:20" ht="15" x14ac:dyDescent="0.3">
      <c r="M6141" s="34">
        <v>6135.5</v>
      </c>
      <c r="N6141" s="34">
        <v>27.8</v>
      </c>
      <c r="O6141" s="32">
        <f t="shared" si="570"/>
        <v>82.039999999999992</v>
      </c>
      <c r="P6141" s="37">
        <f t="shared" si="575"/>
        <v>98.447999999999993</v>
      </c>
      <c r="Q6141" s="32">
        <f t="shared" si="571"/>
        <v>-27.039999999999992</v>
      </c>
      <c r="R6141" s="32">
        <f t="shared" si="572"/>
        <v>-43.447999999999993</v>
      </c>
      <c r="S6141" s="26">
        <f t="shared" si="573"/>
        <v>0</v>
      </c>
      <c r="T6141" s="26">
        <f t="shared" si="574"/>
        <v>0</v>
      </c>
    </row>
    <row r="6142" spans="13:20" ht="15" x14ac:dyDescent="0.3">
      <c r="M6142" s="34">
        <v>6136.5</v>
      </c>
      <c r="N6142" s="34">
        <v>26.7</v>
      </c>
      <c r="O6142" s="32">
        <f t="shared" si="570"/>
        <v>80.06</v>
      </c>
      <c r="P6142" s="37">
        <f t="shared" si="575"/>
        <v>96.072000000000003</v>
      </c>
      <c r="Q6142" s="32">
        <f t="shared" si="571"/>
        <v>-25.060000000000002</v>
      </c>
      <c r="R6142" s="32">
        <f t="shared" si="572"/>
        <v>-41.072000000000003</v>
      </c>
      <c r="S6142" s="26">
        <f t="shared" si="573"/>
        <v>0</v>
      </c>
      <c r="T6142" s="26">
        <f t="shared" si="574"/>
        <v>0</v>
      </c>
    </row>
    <row r="6143" spans="13:20" ht="15" x14ac:dyDescent="0.3">
      <c r="M6143" s="34">
        <v>6137.5</v>
      </c>
      <c r="N6143" s="34">
        <v>25</v>
      </c>
      <c r="O6143" s="32">
        <f t="shared" si="570"/>
        <v>77</v>
      </c>
      <c r="P6143" s="37">
        <f t="shared" si="575"/>
        <v>92.399999999999991</v>
      </c>
      <c r="Q6143" s="32">
        <f t="shared" si="571"/>
        <v>-22</v>
      </c>
      <c r="R6143" s="32">
        <f t="shared" si="572"/>
        <v>-37.399999999999991</v>
      </c>
      <c r="S6143" s="26">
        <f t="shared" si="573"/>
        <v>0</v>
      </c>
      <c r="T6143" s="26">
        <f t="shared" si="574"/>
        <v>0</v>
      </c>
    </row>
    <row r="6144" spans="13:20" ht="15" x14ac:dyDescent="0.3">
      <c r="M6144" s="34">
        <v>6138.5</v>
      </c>
      <c r="N6144" s="34">
        <v>23.9</v>
      </c>
      <c r="O6144" s="32">
        <f t="shared" si="570"/>
        <v>75.02</v>
      </c>
      <c r="P6144" s="37">
        <f t="shared" si="575"/>
        <v>90.023999999999987</v>
      </c>
      <c r="Q6144" s="32">
        <f t="shared" si="571"/>
        <v>-20.019999999999996</v>
      </c>
      <c r="R6144" s="32">
        <f t="shared" si="572"/>
        <v>-35.023999999999987</v>
      </c>
      <c r="S6144" s="26">
        <f t="shared" si="573"/>
        <v>0</v>
      </c>
      <c r="T6144" s="26">
        <f t="shared" si="574"/>
        <v>0</v>
      </c>
    </row>
    <row r="6145" spans="13:20" ht="15" x14ac:dyDescent="0.3">
      <c r="M6145" s="34">
        <v>6139.5</v>
      </c>
      <c r="N6145" s="34">
        <v>22.8</v>
      </c>
      <c r="O6145" s="32">
        <f t="shared" si="570"/>
        <v>73.039999999999992</v>
      </c>
      <c r="P6145" s="37">
        <f t="shared" si="575"/>
        <v>87.647999999999982</v>
      </c>
      <c r="Q6145" s="32">
        <f t="shared" si="571"/>
        <v>-18.039999999999992</v>
      </c>
      <c r="R6145" s="32">
        <f t="shared" si="572"/>
        <v>-32.647999999999982</v>
      </c>
      <c r="S6145" s="26">
        <f t="shared" si="573"/>
        <v>0</v>
      </c>
      <c r="T6145" s="26">
        <f t="shared" si="574"/>
        <v>0</v>
      </c>
    </row>
    <row r="6146" spans="13:20" ht="15" x14ac:dyDescent="0.3">
      <c r="M6146" s="34">
        <v>6140.5</v>
      </c>
      <c r="N6146" s="34">
        <v>21.1</v>
      </c>
      <c r="O6146" s="32">
        <f t="shared" si="570"/>
        <v>69.98</v>
      </c>
      <c r="P6146" s="37">
        <f t="shared" si="575"/>
        <v>83.975999999999999</v>
      </c>
      <c r="Q6146" s="32">
        <f t="shared" si="571"/>
        <v>-14.980000000000004</v>
      </c>
      <c r="R6146" s="32">
        <f t="shared" si="572"/>
        <v>-28.975999999999999</v>
      </c>
      <c r="S6146" s="26">
        <f t="shared" si="573"/>
        <v>0</v>
      </c>
      <c r="T6146" s="26">
        <f t="shared" si="574"/>
        <v>0</v>
      </c>
    </row>
    <row r="6147" spans="13:20" ht="15" x14ac:dyDescent="0.3">
      <c r="M6147" s="34">
        <v>6141.5</v>
      </c>
      <c r="N6147" s="34">
        <v>20</v>
      </c>
      <c r="O6147" s="32">
        <f t="shared" si="570"/>
        <v>68</v>
      </c>
      <c r="P6147" s="37">
        <f t="shared" si="575"/>
        <v>81.599999999999994</v>
      </c>
      <c r="Q6147" s="32">
        <f t="shared" si="571"/>
        <v>-13</v>
      </c>
      <c r="R6147" s="32">
        <f t="shared" si="572"/>
        <v>-26.599999999999994</v>
      </c>
      <c r="S6147" s="26">
        <f t="shared" si="573"/>
        <v>0</v>
      </c>
      <c r="T6147" s="26">
        <f t="shared" si="574"/>
        <v>0</v>
      </c>
    </row>
    <row r="6148" spans="13:20" ht="15" x14ac:dyDescent="0.3">
      <c r="M6148" s="34">
        <v>6142.5</v>
      </c>
      <c r="N6148" s="34">
        <v>21.7</v>
      </c>
      <c r="O6148" s="32">
        <f t="shared" si="570"/>
        <v>71.06</v>
      </c>
      <c r="P6148" s="37">
        <f t="shared" si="575"/>
        <v>85.272000000000006</v>
      </c>
      <c r="Q6148" s="32">
        <f t="shared" si="571"/>
        <v>-16.060000000000002</v>
      </c>
      <c r="R6148" s="32">
        <f t="shared" si="572"/>
        <v>-30.272000000000006</v>
      </c>
      <c r="S6148" s="26">
        <f t="shared" si="573"/>
        <v>0</v>
      </c>
      <c r="T6148" s="26">
        <f t="shared" si="574"/>
        <v>0</v>
      </c>
    </row>
    <row r="6149" spans="13:20" ht="15" x14ac:dyDescent="0.3">
      <c r="M6149" s="34">
        <v>6143.5</v>
      </c>
      <c r="N6149" s="34">
        <v>20</v>
      </c>
      <c r="O6149" s="32">
        <f t="shared" si="570"/>
        <v>68</v>
      </c>
      <c r="P6149" s="37">
        <f t="shared" si="575"/>
        <v>81.599999999999994</v>
      </c>
      <c r="Q6149" s="32">
        <f t="shared" si="571"/>
        <v>-13</v>
      </c>
      <c r="R6149" s="32">
        <f t="shared" si="572"/>
        <v>-26.599999999999994</v>
      </c>
      <c r="S6149" s="26">
        <f t="shared" si="573"/>
        <v>0</v>
      </c>
      <c r="T6149" s="26">
        <f t="shared" si="574"/>
        <v>0</v>
      </c>
    </row>
    <row r="6150" spans="13:20" ht="15" x14ac:dyDescent="0.3">
      <c r="M6150" s="34">
        <v>6144.5</v>
      </c>
      <c r="N6150" s="34">
        <v>18.899999999999999</v>
      </c>
      <c r="O6150" s="32">
        <f t="shared" ref="O6150:O6213" si="576">CONVERT(N6150,"C","F")</f>
        <v>66.02</v>
      </c>
      <c r="P6150" s="37">
        <f t="shared" si="575"/>
        <v>79.22399999999999</v>
      </c>
      <c r="Q6150" s="32">
        <f t="shared" ref="Q6150:Q6213" si="577">$L$3-O6150</f>
        <v>-11.019999999999996</v>
      </c>
      <c r="R6150" s="32">
        <f t="shared" ref="R6150:R6213" si="578">$L$3-P6150</f>
        <v>-24.22399999999999</v>
      </c>
      <c r="S6150" s="26">
        <f t="shared" ref="S6150:S6213" si="579">IF(O6150&lt;=$L$3, 1, 0)</f>
        <v>0</v>
      </c>
      <c r="T6150" s="26">
        <f t="shared" ref="T6150:T6213" si="580">IF(P6150&lt;=$L$3, 1, 0)</f>
        <v>0</v>
      </c>
    </row>
    <row r="6151" spans="13:20" ht="15" x14ac:dyDescent="0.3">
      <c r="M6151" s="34">
        <v>6145.5</v>
      </c>
      <c r="N6151" s="34">
        <v>18.3</v>
      </c>
      <c r="O6151" s="32">
        <f t="shared" si="576"/>
        <v>64.94</v>
      </c>
      <c r="P6151" s="37">
        <f t="shared" ref="P6151:P6214" si="581">O6151*1.2</f>
        <v>77.927999999999997</v>
      </c>
      <c r="Q6151" s="32">
        <f t="shared" si="577"/>
        <v>-9.9399999999999977</v>
      </c>
      <c r="R6151" s="32">
        <f t="shared" si="578"/>
        <v>-22.927999999999997</v>
      </c>
      <c r="S6151" s="26">
        <f t="shared" si="579"/>
        <v>0</v>
      </c>
      <c r="T6151" s="26">
        <f t="shared" si="580"/>
        <v>0</v>
      </c>
    </row>
    <row r="6152" spans="13:20" ht="15" x14ac:dyDescent="0.3">
      <c r="M6152" s="34">
        <v>6146.5</v>
      </c>
      <c r="N6152" s="34">
        <v>17.8</v>
      </c>
      <c r="O6152" s="32">
        <f t="shared" si="576"/>
        <v>64.039999999999992</v>
      </c>
      <c r="P6152" s="37">
        <f t="shared" si="581"/>
        <v>76.847999999999985</v>
      </c>
      <c r="Q6152" s="32">
        <f t="shared" si="577"/>
        <v>-9.039999999999992</v>
      </c>
      <c r="R6152" s="32">
        <f t="shared" si="578"/>
        <v>-21.847999999999985</v>
      </c>
      <c r="S6152" s="26">
        <f t="shared" si="579"/>
        <v>0</v>
      </c>
      <c r="T6152" s="26">
        <f t="shared" si="580"/>
        <v>0</v>
      </c>
    </row>
    <row r="6153" spans="13:20" ht="15" x14ac:dyDescent="0.3">
      <c r="M6153" s="34">
        <v>6147.5</v>
      </c>
      <c r="N6153" s="34">
        <v>17.2</v>
      </c>
      <c r="O6153" s="32">
        <f t="shared" si="576"/>
        <v>62.96</v>
      </c>
      <c r="P6153" s="37">
        <f t="shared" si="581"/>
        <v>75.551999999999992</v>
      </c>
      <c r="Q6153" s="32">
        <f t="shared" si="577"/>
        <v>-7.9600000000000009</v>
      </c>
      <c r="R6153" s="32">
        <f t="shared" si="578"/>
        <v>-20.551999999999992</v>
      </c>
      <c r="S6153" s="26">
        <f t="shared" si="579"/>
        <v>0</v>
      </c>
      <c r="T6153" s="26">
        <f t="shared" si="580"/>
        <v>0</v>
      </c>
    </row>
    <row r="6154" spans="13:20" ht="15" x14ac:dyDescent="0.3">
      <c r="M6154" s="34">
        <v>6148.5</v>
      </c>
      <c r="N6154" s="34">
        <v>16.7</v>
      </c>
      <c r="O6154" s="32">
        <f t="shared" si="576"/>
        <v>62.06</v>
      </c>
      <c r="P6154" s="37">
        <f t="shared" si="581"/>
        <v>74.471999999999994</v>
      </c>
      <c r="Q6154" s="32">
        <f t="shared" si="577"/>
        <v>-7.0600000000000023</v>
      </c>
      <c r="R6154" s="32">
        <f t="shared" si="578"/>
        <v>-19.471999999999994</v>
      </c>
      <c r="S6154" s="26">
        <f t="shared" si="579"/>
        <v>0</v>
      </c>
      <c r="T6154" s="26">
        <f t="shared" si="580"/>
        <v>0</v>
      </c>
    </row>
    <row r="6155" spans="13:20" ht="15" x14ac:dyDescent="0.3">
      <c r="M6155" s="34">
        <v>6149.5</v>
      </c>
      <c r="N6155" s="34">
        <v>17.8</v>
      </c>
      <c r="O6155" s="32">
        <f t="shared" si="576"/>
        <v>64.039999999999992</v>
      </c>
      <c r="P6155" s="37">
        <f t="shared" si="581"/>
        <v>76.847999999999985</v>
      </c>
      <c r="Q6155" s="32">
        <f t="shared" si="577"/>
        <v>-9.039999999999992</v>
      </c>
      <c r="R6155" s="32">
        <f t="shared" si="578"/>
        <v>-21.847999999999985</v>
      </c>
      <c r="S6155" s="26">
        <f t="shared" si="579"/>
        <v>0</v>
      </c>
      <c r="T6155" s="26">
        <f t="shared" si="580"/>
        <v>0</v>
      </c>
    </row>
    <row r="6156" spans="13:20" ht="15" x14ac:dyDescent="0.3">
      <c r="M6156" s="34">
        <v>6150.5</v>
      </c>
      <c r="N6156" s="34">
        <v>18.3</v>
      </c>
      <c r="O6156" s="32">
        <f t="shared" si="576"/>
        <v>64.94</v>
      </c>
      <c r="P6156" s="37">
        <f t="shared" si="581"/>
        <v>77.927999999999997</v>
      </c>
      <c r="Q6156" s="32">
        <f t="shared" si="577"/>
        <v>-9.9399999999999977</v>
      </c>
      <c r="R6156" s="32">
        <f t="shared" si="578"/>
        <v>-22.927999999999997</v>
      </c>
      <c r="S6156" s="26">
        <f t="shared" si="579"/>
        <v>0</v>
      </c>
      <c r="T6156" s="26">
        <f t="shared" si="580"/>
        <v>0</v>
      </c>
    </row>
    <row r="6157" spans="13:20" ht="15" x14ac:dyDescent="0.3">
      <c r="M6157" s="34">
        <v>6151.5</v>
      </c>
      <c r="N6157" s="34">
        <v>22.2</v>
      </c>
      <c r="O6157" s="32">
        <f t="shared" si="576"/>
        <v>71.960000000000008</v>
      </c>
      <c r="P6157" s="37">
        <f t="shared" si="581"/>
        <v>86.352000000000004</v>
      </c>
      <c r="Q6157" s="32">
        <f t="shared" si="577"/>
        <v>-16.960000000000008</v>
      </c>
      <c r="R6157" s="32">
        <f t="shared" si="578"/>
        <v>-31.352000000000004</v>
      </c>
      <c r="S6157" s="26">
        <f t="shared" si="579"/>
        <v>0</v>
      </c>
      <c r="T6157" s="26">
        <f t="shared" si="580"/>
        <v>0</v>
      </c>
    </row>
    <row r="6158" spans="13:20" ht="15" x14ac:dyDescent="0.3">
      <c r="M6158" s="34">
        <v>6152.5</v>
      </c>
      <c r="N6158" s="34">
        <v>26.1</v>
      </c>
      <c r="O6158" s="32">
        <f t="shared" si="576"/>
        <v>78.98</v>
      </c>
      <c r="P6158" s="37">
        <f t="shared" si="581"/>
        <v>94.775999999999996</v>
      </c>
      <c r="Q6158" s="32">
        <f t="shared" si="577"/>
        <v>-23.980000000000004</v>
      </c>
      <c r="R6158" s="32">
        <f t="shared" si="578"/>
        <v>-39.775999999999996</v>
      </c>
      <c r="S6158" s="26">
        <f t="shared" si="579"/>
        <v>0</v>
      </c>
      <c r="T6158" s="26">
        <f t="shared" si="580"/>
        <v>0</v>
      </c>
    </row>
    <row r="6159" spans="13:20" ht="15" x14ac:dyDescent="0.3">
      <c r="M6159" s="34">
        <v>6153.5</v>
      </c>
      <c r="N6159" s="34">
        <v>27.2</v>
      </c>
      <c r="O6159" s="32">
        <f t="shared" si="576"/>
        <v>80.960000000000008</v>
      </c>
      <c r="P6159" s="37">
        <f t="shared" si="581"/>
        <v>97.152000000000001</v>
      </c>
      <c r="Q6159" s="32">
        <f t="shared" si="577"/>
        <v>-25.960000000000008</v>
      </c>
      <c r="R6159" s="32">
        <f t="shared" si="578"/>
        <v>-42.152000000000001</v>
      </c>
      <c r="S6159" s="26">
        <f t="shared" si="579"/>
        <v>0</v>
      </c>
      <c r="T6159" s="26">
        <f t="shared" si="580"/>
        <v>0</v>
      </c>
    </row>
    <row r="6160" spans="13:20" ht="15" x14ac:dyDescent="0.3">
      <c r="M6160" s="34">
        <v>6154.5</v>
      </c>
      <c r="N6160" s="34">
        <v>28.9</v>
      </c>
      <c r="O6160" s="32">
        <f t="shared" si="576"/>
        <v>84.02</v>
      </c>
      <c r="P6160" s="37">
        <f t="shared" si="581"/>
        <v>100.824</v>
      </c>
      <c r="Q6160" s="32">
        <f t="shared" si="577"/>
        <v>-29.019999999999996</v>
      </c>
      <c r="R6160" s="32">
        <f t="shared" si="578"/>
        <v>-45.823999999999998</v>
      </c>
      <c r="S6160" s="26">
        <f t="shared" si="579"/>
        <v>0</v>
      </c>
      <c r="T6160" s="26">
        <f t="shared" si="580"/>
        <v>0</v>
      </c>
    </row>
    <row r="6161" spans="13:20" ht="15" x14ac:dyDescent="0.3">
      <c r="M6161" s="34">
        <v>6155.5</v>
      </c>
      <c r="N6161" s="34">
        <v>29.4</v>
      </c>
      <c r="O6161" s="32">
        <f t="shared" si="576"/>
        <v>84.92</v>
      </c>
      <c r="P6161" s="37">
        <f t="shared" si="581"/>
        <v>101.904</v>
      </c>
      <c r="Q6161" s="32">
        <f t="shared" si="577"/>
        <v>-29.92</v>
      </c>
      <c r="R6161" s="32">
        <f t="shared" si="578"/>
        <v>-46.903999999999996</v>
      </c>
      <c r="S6161" s="26">
        <f t="shared" si="579"/>
        <v>0</v>
      </c>
      <c r="T6161" s="26">
        <f t="shared" si="580"/>
        <v>0</v>
      </c>
    </row>
    <row r="6162" spans="13:20" ht="15" x14ac:dyDescent="0.3">
      <c r="M6162" s="34">
        <v>6156.5</v>
      </c>
      <c r="N6162" s="34">
        <v>30</v>
      </c>
      <c r="O6162" s="32">
        <f t="shared" si="576"/>
        <v>86</v>
      </c>
      <c r="P6162" s="37">
        <f t="shared" si="581"/>
        <v>103.2</v>
      </c>
      <c r="Q6162" s="32">
        <f t="shared" si="577"/>
        <v>-31</v>
      </c>
      <c r="R6162" s="32">
        <f t="shared" si="578"/>
        <v>-48.2</v>
      </c>
      <c r="S6162" s="26">
        <f t="shared" si="579"/>
        <v>0</v>
      </c>
      <c r="T6162" s="26">
        <f t="shared" si="580"/>
        <v>0</v>
      </c>
    </row>
    <row r="6163" spans="13:20" ht="15" x14ac:dyDescent="0.3">
      <c r="M6163" s="34">
        <v>6157.5</v>
      </c>
      <c r="N6163" s="34">
        <v>31.1</v>
      </c>
      <c r="O6163" s="32">
        <f t="shared" si="576"/>
        <v>87.98</v>
      </c>
      <c r="P6163" s="37">
        <f t="shared" si="581"/>
        <v>105.57600000000001</v>
      </c>
      <c r="Q6163" s="32">
        <f t="shared" si="577"/>
        <v>-32.980000000000004</v>
      </c>
      <c r="R6163" s="32">
        <f t="shared" si="578"/>
        <v>-50.576000000000008</v>
      </c>
      <c r="S6163" s="26">
        <f t="shared" si="579"/>
        <v>0</v>
      </c>
      <c r="T6163" s="26">
        <f t="shared" si="580"/>
        <v>0</v>
      </c>
    </row>
    <row r="6164" spans="13:20" ht="15" x14ac:dyDescent="0.3">
      <c r="M6164" s="34">
        <v>6158.5</v>
      </c>
      <c r="N6164" s="34">
        <v>31.1</v>
      </c>
      <c r="O6164" s="32">
        <f t="shared" si="576"/>
        <v>87.98</v>
      </c>
      <c r="P6164" s="37">
        <f t="shared" si="581"/>
        <v>105.57600000000001</v>
      </c>
      <c r="Q6164" s="32">
        <f t="shared" si="577"/>
        <v>-32.980000000000004</v>
      </c>
      <c r="R6164" s="32">
        <f t="shared" si="578"/>
        <v>-50.576000000000008</v>
      </c>
      <c r="S6164" s="26">
        <f t="shared" si="579"/>
        <v>0</v>
      </c>
      <c r="T6164" s="26">
        <f t="shared" si="580"/>
        <v>0</v>
      </c>
    </row>
    <row r="6165" spans="13:20" ht="15" x14ac:dyDescent="0.3">
      <c r="M6165" s="34">
        <v>6159.5</v>
      </c>
      <c r="N6165" s="34">
        <v>29.4</v>
      </c>
      <c r="O6165" s="32">
        <f t="shared" si="576"/>
        <v>84.92</v>
      </c>
      <c r="P6165" s="37">
        <f t="shared" si="581"/>
        <v>101.904</v>
      </c>
      <c r="Q6165" s="32">
        <f t="shared" si="577"/>
        <v>-29.92</v>
      </c>
      <c r="R6165" s="32">
        <f t="shared" si="578"/>
        <v>-46.903999999999996</v>
      </c>
      <c r="S6165" s="26">
        <f t="shared" si="579"/>
        <v>0</v>
      </c>
      <c r="T6165" s="26">
        <f t="shared" si="580"/>
        <v>0</v>
      </c>
    </row>
    <row r="6166" spans="13:20" ht="15" x14ac:dyDescent="0.3">
      <c r="M6166" s="34">
        <v>6160.5</v>
      </c>
      <c r="N6166" s="34">
        <v>28.9</v>
      </c>
      <c r="O6166" s="32">
        <f t="shared" si="576"/>
        <v>84.02</v>
      </c>
      <c r="P6166" s="37">
        <f t="shared" si="581"/>
        <v>100.824</v>
      </c>
      <c r="Q6166" s="32">
        <f t="shared" si="577"/>
        <v>-29.019999999999996</v>
      </c>
      <c r="R6166" s="32">
        <f t="shared" si="578"/>
        <v>-45.823999999999998</v>
      </c>
      <c r="S6166" s="26">
        <f t="shared" si="579"/>
        <v>0</v>
      </c>
      <c r="T6166" s="26">
        <f t="shared" si="580"/>
        <v>0</v>
      </c>
    </row>
    <row r="6167" spans="13:20" ht="15" x14ac:dyDescent="0.3">
      <c r="M6167" s="34">
        <v>6161.5</v>
      </c>
      <c r="N6167" s="34">
        <v>25.6</v>
      </c>
      <c r="O6167" s="32">
        <f t="shared" si="576"/>
        <v>78.080000000000013</v>
      </c>
      <c r="P6167" s="37">
        <f t="shared" si="581"/>
        <v>93.696000000000012</v>
      </c>
      <c r="Q6167" s="32">
        <f t="shared" si="577"/>
        <v>-23.080000000000013</v>
      </c>
      <c r="R6167" s="32">
        <f t="shared" si="578"/>
        <v>-38.696000000000012</v>
      </c>
      <c r="S6167" s="26">
        <f t="shared" si="579"/>
        <v>0</v>
      </c>
      <c r="T6167" s="26">
        <f t="shared" si="580"/>
        <v>0</v>
      </c>
    </row>
    <row r="6168" spans="13:20" ht="15" x14ac:dyDescent="0.3">
      <c r="M6168" s="34">
        <v>6162.5</v>
      </c>
      <c r="N6168" s="34">
        <v>23.3</v>
      </c>
      <c r="O6168" s="32">
        <f t="shared" si="576"/>
        <v>73.94</v>
      </c>
      <c r="P6168" s="37">
        <f t="shared" si="581"/>
        <v>88.727999999999994</v>
      </c>
      <c r="Q6168" s="32">
        <f t="shared" si="577"/>
        <v>-18.939999999999998</v>
      </c>
      <c r="R6168" s="32">
        <f t="shared" si="578"/>
        <v>-33.727999999999994</v>
      </c>
      <c r="S6168" s="26">
        <f t="shared" si="579"/>
        <v>0</v>
      </c>
      <c r="T6168" s="26">
        <f t="shared" si="580"/>
        <v>0</v>
      </c>
    </row>
    <row r="6169" spans="13:20" ht="15" x14ac:dyDescent="0.3">
      <c r="M6169" s="34">
        <v>6163.5</v>
      </c>
      <c r="N6169" s="34">
        <v>23.3</v>
      </c>
      <c r="O6169" s="32">
        <f t="shared" si="576"/>
        <v>73.94</v>
      </c>
      <c r="P6169" s="37">
        <f t="shared" si="581"/>
        <v>88.727999999999994</v>
      </c>
      <c r="Q6169" s="32">
        <f t="shared" si="577"/>
        <v>-18.939999999999998</v>
      </c>
      <c r="R6169" s="32">
        <f t="shared" si="578"/>
        <v>-33.727999999999994</v>
      </c>
      <c r="S6169" s="26">
        <f t="shared" si="579"/>
        <v>0</v>
      </c>
      <c r="T6169" s="26">
        <f t="shared" si="580"/>
        <v>0</v>
      </c>
    </row>
    <row r="6170" spans="13:20" ht="15" x14ac:dyDescent="0.3">
      <c r="M6170" s="34">
        <v>6164.5</v>
      </c>
      <c r="N6170" s="34">
        <v>22.2</v>
      </c>
      <c r="O6170" s="32">
        <f t="shared" si="576"/>
        <v>71.960000000000008</v>
      </c>
      <c r="P6170" s="37">
        <f t="shared" si="581"/>
        <v>86.352000000000004</v>
      </c>
      <c r="Q6170" s="32">
        <f t="shared" si="577"/>
        <v>-16.960000000000008</v>
      </c>
      <c r="R6170" s="32">
        <f t="shared" si="578"/>
        <v>-31.352000000000004</v>
      </c>
      <c r="S6170" s="26">
        <f t="shared" si="579"/>
        <v>0</v>
      </c>
      <c r="T6170" s="26">
        <f t="shared" si="580"/>
        <v>0</v>
      </c>
    </row>
    <row r="6171" spans="13:20" ht="15" x14ac:dyDescent="0.3">
      <c r="M6171" s="34">
        <v>6165.5</v>
      </c>
      <c r="N6171" s="34">
        <v>21.7</v>
      </c>
      <c r="O6171" s="32">
        <f t="shared" si="576"/>
        <v>71.06</v>
      </c>
      <c r="P6171" s="37">
        <f t="shared" si="581"/>
        <v>85.272000000000006</v>
      </c>
      <c r="Q6171" s="32">
        <f t="shared" si="577"/>
        <v>-16.060000000000002</v>
      </c>
      <c r="R6171" s="32">
        <f t="shared" si="578"/>
        <v>-30.272000000000006</v>
      </c>
      <c r="S6171" s="26">
        <f t="shared" si="579"/>
        <v>0</v>
      </c>
      <c r="T6171" s="26">
        <f t="shared" si="580"/>
        <v>0</v>
      </c>
    </row>
    <row r="6172" spans="13:20" ht="15" x14ac:dyDescent="0.3">
      <c r="M6172" s="34">
        <v>6166.5</v>
      </c>
      <c r="N6172" s="34">
        <v>21.7</v>
      </c>
      <c r="O6172" s="32">
        <f t="shared" si="576"/>
        <v>71.06</v>
      </c>
      <c r="P6172" s="37">
        <f t="shared" si="581"/>
        <v>85.272000000000006</v>
      </c>
      <c r="Q6172" s="32">
        <f t="shared" si="577"/>
        <v>-16.060000000000002</v>
      </c>
      <c r="R6172" s="32">
        <f t="shared" si="578"/>
        <v>-30.272000000000006</v>
      </c>
      <c r="S6172" s="26">
        <f t="shared" si="579"/>
        <v>0</v>
      </c>
      <c r="T6172" s="26">
        <f t="shared" si="580"/>
        <v>0</v>
      </c>
    </row>
    <row r="6173" spans="13:20" ht="15" x14ac:dyDescent="0.3">
      <c r="M6173" s="34">
        <v>6167.5</v>
      </c>
      <c r="N6173" s="34">
        <v>20.6</v>
      </c>
      <c r="O6173" s="32">
        <f t="shared" si="576"/>
        <v>69.080000000000013</v>
      </c>
      <c r="P6173" s="37">
        <f t="shared" si="581"/>
        <v>82.896000000000015</v>
      </c>
      <c r="Q6173" s="32">
        <f t="shared" si="577"/>
        <v>-14.080000000000013</v>
      </c>
      <c r="R6173" s="32">
        <f t="shared" si="578"/>
        <v>-27.896000000000015</v>
      </c>
      <c r="S6173" s="26">
        <f t="shared" si="579"/>
        <v>0</v>
      </c>
      <c r="T6173" s="26">
        <f t="shared" si="580"/>
        <v>0</v>
      </c>
    </row>
    <row r="6174" spans="13:20" ht="15" x14ac:dyDescent="0.3">
      <c r="M6174" s="34">
        <v>6168.5</v>
      </c>
      <c r="N6174" s="34">
        <v>20.6</v>
      </c>
      <c r="O6174" s="32">
        <f t="shared" si="576"/>
        <v>69.080000000000013</v>
      </c>
      <c r="P6174" s="37">
        <f t="shared" si="581"/>
        <v>82.896000000000015</v>
      </c>
      <c r="Q6174" s="32">
        <f t="shared" si="577"/>
        <v>-14.080000000000013</v>
      </c>
      <c r="R6174" s="32">
        <f t="shared" si="578"/>
        <v>-27.896000000000015</v>
      </c>
      <c r="S6174" s="26">
        <f t="shared" si="579"/>
        <v>0</v>
      </c>
      <c r="T6174" s="26">
        <f t="shared" si="580"/>
        <v>0</v>
      </c>
    </row>
    <row r="6175" spans="13:20" ht="15" x14ac:dyDescent="0.3">
      <c r="M6175" s="34">
        <v>6169.5</v>
      </c>
      <c r="N6175" s="34">
        <v>20</v>
      </c>
      <c r="O6175" s="32">
        <f t="shared" si="576"/>
        <v>68</v>
      </c>
      <c r="P6175" s="37">
        <f t="shared" si="581"/>
        <v>81.599999999999994</v>
      </c>
      <c r="Q6175" s="32">
        <f t="shared" si="577"/>
        <v>-13</v>
      </c>
      <c r="R6175" s="32">
        <f t="shared" si="578"/>
        <v>-26.599999999999994</v>
      </c>
      <c r="S6175" s="26">
        <f t="shared" si="579"/>
        <v>0</v>
      </c>
      <c r="T6175" s="26">
        <f t="shared" si="580"/>
        <v>0</v>
      </c>
    </row>
    <row r="6176" spans="13:20" ht="15" x14ac:dyDescent="0.3">
      <c r="M6176" s="34">
        <v>6170.5</v>
      </c>
      <c r="N6176" s="34">
        <v>18.3</v>
      </c>
      <c r="O6176" s="32">
        <f t="shared" si="576"/>
        <v>64.94</v>
      </c>
      <c r="P6176" s="37">
        <f t="shared" si="581"/>
        <v>77.927999999999997</v>
      </c>
      <c r="Q6176" s="32">
        <f t="shared" si="577"/>
        <v>-9.9399999999999977</v>
      </c>
      <c r="R6176" s="32">
        <f t="shared" si="578"/>
        <v>-22.927999999999997</v>
      </c>
      <c r="S6176" s="26">
        <f t="shared" si="579"/>
        <v>0</v>
      </c>
      <c r="T6176" s="26">
        <f t="shared" si="580"/>
        <v>0</v>
      </c>
    </row>
    <row r="6177" spans="13:20" ht="15" x14ac:dyDescent="0.3">
      <c r="M6177" s="34">
        <v>6171.5</v>
      </c>
      <c r="N6177" s="34">
        <v>18.3</v>
      </c>
      <c r="O6177" s="32">
        <f t="shared" si="576"/>
        <v>64.94</v>
      </c>
      <c r="P6177" s="37">
        <f t="shared" si="581"/>
        <v>77.927999999999997</v>
      </c>
      <c r="Q6177" s="32">
        <f t="shared" si="577"/>
        <v>-9.9399999999999977</v>
      </c>
      <c r="R6177" s="32">
        <f t="shared" si="578"/>
        <v>-22.927999999999997</v>
      </c>
      <c r="S6177" s="26">
        <f t="shared" si="579"/>
        <v>0</v>
      </c>
      <c r="T6177" s="26">
        <f t="shared" si="580"/>
        <v>0</v>
      </c>
    </row>
    <row r="6178" spans="13:20" ht="15" x14ac:dyDescent="0.3">
      <c r="M6178" s="34">
        <v>6172.5</v>
      </c>
      <c r="N6178" s="34">
        <v>17.2</v>
      </c>
      <c r="O6178" s="32">
        <f t="shared" si="576"/>
        <v>62.96</v>
      </c>
      <c r="P6178" s="37">
        <f t="shared" si="581"/>
        <v>75.551999999999992</v>
      </c>
      <c r="Q6178" s="32">
        <f t="shared" si="577"/>
        <v>-7.9600000000000009</v>
      </c>
      <c r="R6178" s="32">
        <f t="shared" si="578"/>
        <v>-20.551999999999992</v>
      </c>
      <c r="S6178" s="26">
        <f t="shared" si="579"/>
        <v>0</v>
      </c>
      <c r="T6178" s="26">
        <f t="shared" si="580"/>
        <v>0</v>
      </c>
    </row>
    <row r="6179" spans="13:20" ht="15" x14ac:dyDescent="0.3">
      <c r="M6179" s="34">
        <v>6173.5</v>
      </c>
      <c r="N6179" s="34">
        <v>18.3</v>
      </c>
      <c r="O6179" s="32">
        <f t="shared" si="576"/>
        <v>64.94</v>
      </c>
      <c r="P6179" s="37">
        <f t="shared" si="581"/>
        <v>77.927999999999997</v>
      </c>
      <c r="Q6179" s="32">
        <f t="shared" si="577"/>
        <v>-9.9399999999999977</v>
      </c>
      <c r="R6179" s="32">
        <f t="shared" si="578"/>
        <v>-22.927999999999997</v>
      </c>
      <c r="S6179" s="26">
        <f t="shared" si="579"/>
        <v>0</v>
      </c>
      <c r="T6179" s="26">
        <f t="shared" si="580"/>
        <v>0</v>
      </c>
    </row>
    <row r="6180" spans="13:20" ht="15" x14ac:dyDescent="0.3">
      <c r="M6180" s="34">
        <v>6174.5</v>
      </c>
      <c r="N6180" s="34">
        <v>19.399999999999999</v>
      </c>
      <c r="O6180" s="32">
        <f t="shared" si="576"/>
        <v>66.92</v>
      </c>
      <c r="P6180" s="37">
        <f t="shared" si="581"/>
        <v>80.304000000000002</v>
      </c>
      <c r="Q6180" s="32">
        <f t="shared" si="577"/>
        <v>-11.920000000000002</v>
      </c>
      <c r="R6180" s="32">
        <f t="shared" si="578"/>
        <v>-25.304000000000002</v>
      </c>
      <c r="S6180" s="26">
        <f t="shared" si="579"/>
        <v>0</v>
      </c>
      <c r="T6180" s="26">
        <f t="shared" si="580"/>
        <v>0</v>
      </c>
    </row>
    <row r="6181" spans="13:20" ht="15" x14ac:dyDescent="0.3">
      <c r="M6181" s="34">
        <v>6175.5</v>
      </c>
      <c r="N6181" s="34">
        <v>20.6</v>
      </c>
      <c r="O6181" s="32">
        <f t="shared" si="576"/>
        <v>69.080000000000013</v>
      </c>
      <c r="P6181" s="37">
        <f t="shared" si="581"/>
        <v>82.896000000000015</v>
      </c>
      <c r="Q6181" s="32">
        <f t="shared" si="577"/>
        <v>-14.080000000000013</v>
      </c>
      <c r="R6181" s="32">
        <f t="shared" si="578"/>
        <v>-27.896000000000015</v>
      </c>
      <c r="S6181" s="26">
        <f t="shared" si="579"/>
        <v>0</v>
      </c>
      <c r="T6181" s="26">
        <f t="shared" si="580"/>
        <v>0</v>
      </c>
    </row>
    <row r="6182" spans="13:20" ht="15" x14ac:dyDescent="0.3">
      <c r="M6182" s="34">
        <v>6176.5</v>
      </c>
      <c r="N6182" s="34">
        <v>22.2</v>
      </c>
      <c r="O6182" s="32">
        <f t="shared" si="576"/>
        <v>71.960000000000008</v>
      </c>
      <c r="P6182" s="37">
        <f t="shared" si="581"/>
        <v>86.352000000000004</v>
      </c>
      <c r="Q6182" s="32">
        <f t="shared" si="577"/>
        <v>-16.960000000000008</v>
      </c>
      <c r="R6182" s="32">
        <f t="shared" si="578"/>
        <v>-31.352000000000004</v>
      </c>
      <c r="S6182" s="26">
        <f t="shared" si="579"/>
        <v>0</v>
      </c>
      <c r="T6182" s="26">
        <f t="shared" si="580"/>
        <v>0</v>
      </c>
    </row>
    <row r="6183" spans="13:20" ht="15" x14ac:dyDescent="0.3">
      <c r="M6183" s="34">
        <v>6177.5</v>
      </c>
      <c r="N6183" s="34">
        <v>24.4</v>
      </c>
      <c r="O6183" s="32">
        <f t="shared" si="576"/>
        <v>75.92</v>
      </c>
      <c r="P6183" s="37">
        <f t="shared" si="581"/>
        <v>91.103999999999999</v>
      </c>
      <c r="Q6183" s="32">
        <f t="shared" si="577"/>
        <v>-20.92</v>
      </c>
      <c r="R6183" s="32">
        <f t="shared" si="578"/>
        <v>-36.103999999999999</v>
      </c>
      <c r="S6183" s="26">
        <f t="shared" si="579"/>
        <v>0</v>
      </c>
      <c r="T6183" s="26">
        <f t="shared" si="580"/>
        <v>0</v>
      </c>
    </row>
    <row r="6184" spans="13:20" ht="15" x14ac:dyDescent="0.3">
      <c r="M6184" s="34">
        <v>6178.5</v>
      </c>
      <c r="N6184" s="34">
        <v>25</v>
      </c>
      <c r="O6184" s="32">
        <f t="shared" si="576"/>
        <v>77</v>
      </c>
      <c r="P6184" s="37">
        <f t="shared" si="581"/>
        <v>92.399999999999991</v>
      </c>
      <c r="Q6184" s="32">
        <f t="shared" si="577"/>
        <v>-22</v>
      </c>
      <c r="R6184" s="32">
        <f t="shared" si="578"/>
        <v>-37.399999999999991</v>
      </c>
      <c r="S6184" s="26">
        <f t="shared" si="579"/>
        <v>0</v>
      </c>
      <c r="T6184" s="26">
        <f t="shared" si="580"/>
        <v>0</v>
      </c>
    </row>
    <row r="6185" spans="13:20" ht="15" x14ac:dyDescent="0.3">
      <c r="M6185" s="34">
        <v>6179.5</v>
      </c>
      <c r="N6185" s="34">
        <v>26.1</v>
      </c>
      <c r="O6185" s="32">
        <f t="shared" si="576"/>
        <v>78.98</v>
      </c>
      <c r="P6185" s="37">
        <f t="shared" si="581"/>
        <v>94.775999999999996</v>
      </c>
      <c r="Q6185" s="32">
        <f t="shared" si="577"/>
        <v>-23.980000000000004</v>
      </c>
      <c r="R6185" s="32">
        <f t="shared" si="578"/>
        <v>-39.775999999999996</v>
      </c>
      <c r="S6185" s="26">
        <f t="shared" si="579"/>
        <v>0</v>
      </c>
      <c r="T6185" s="26">
        <f t="shared" si="580"/>
        <v>0</v>
      </c>
    </row>
    <row r="6186" spans="13:20" ht="15" x14ac:dyDescent="0.3">
      <c r="M6186" s="34">
        <v>6180.5</v>
      </c>
      <c r="N6186" s="34">
        <v>26.1</v>
      </c>
      <c r="O6186" s="32">
        <f t="shared" si="576"/>
        <v>78.98</v>
      </c>
      <c r="P6186" s="37">
        <f t="shared" si="581"/>
        <v>94.775999999999996</v>
      </c>
      <c r="Q6186" s="32">
        <f t="shared" si="577"/>
        <v>-23.980000000000004</v>
      </c>
      <c r="R6186" s="32">
        <f t="shared" si="578"/>
        <v>-39.775999999999996</v>
      </c>
      <c r="S6186" s="26">
        <f t="shared" si="579"/>
        <v>0</v>
      </c>
      <c r="T6186" s="26">
        <f t="shared" si="580"/>
        <v>0</v>
      </c>
    </row>
    <row r="6187" spans="13:20" ht="15" x14ac:dyDescent="0.3">
      <c r="M6187" s="34">
        <v>6181.5</v>
      </c>
      <c r="N6187" s="34">
        <v>26.7</v>
      </c>
      <c r="O6187" s="32">
        <f t="shared" si="576"/>
        <v>80.06</v>
      </c>
      <c r="P6187" s="37">
        <f t="shared" si="581"/>
        <v>96.072000000000003</v>
      </c>
      <c r="Q6187" s="32">
        <f t="shared" si="577"/>
        <v>-25.060000000000002</v>
      </c>
      <c r="R6187" s="32">
        <f t="shared" si="578"/>
        <v>-41.072000000000003</v>
      </c>
      <c r="S6187" s="26">
        <f t="shared" si="579"/>
        <v>0</v>
      </c>
      <c r="T6187" s="26">
        <f t="shared" si="580"/>
        <v>0</v>
      </c>
    </row>
    <row r="6188" spans="13:20" ht="15" x14ac:dyDescent="0.3">
      <c r="M6188" s="34">
        <v>6182.5</v>
      </c>
      <c r="N6188" s="34">
        <v>26.1</v>
      </c>
      <c r="O6188" s="32">
        <f t="shared" si="576"/>
        <v>78.98</v>
      </c>
      <c r="P6188" s="37">
        <f t="shared" si="581"/>
        <v>94.775999999999996</v>
      </c>
      <c r="Q6188" s="32">
        <f t="shared" si="577"/>
        <v>-23.980000000000004</v>
      </c>
      <c r="R6188" s="32">
        <f t="shared" si="578"/>
        <v>-39.775999999999996</v>
      </c>
      <c r="S6188" s="26">
        <f t="shared" si="579"/>
        <v>0</v>
      </c>
      <c r="T6188" s="26">
        <f t="shared" si="580"/>
        <v>0</v>
      </c>
    </row>
    <row r="6189" spans="13:20" ht="15" x14ac:dyDescent="0.3">
      <c r="M6189" s="34">
        <v>6183.5</v>
      </c>
      <c r="N6189" s="34">
        <v>25.6</v>
      </c>
      <c r="O6189" s="32">
        <f t="shared" si="576"/>
        <v>78.080000000000013</v>
      </c>
      <c r="P6189" s="37">
        <f t="shared" si="581"/>
        <v>93.696000000000012</v>
      </c>
      <c r="Q6189" s="32">
        <f t="shared" si="577"/>
        <v>-23.080000000000013</v>
      </c>
      <c r="R6189" s="32">
        <f t="shared" si="578"/>
        <v>-38.696000000000012</v>
      </c>
      <c r="S6189" s="26">
        <f t="shared" si="579"/>
        <v>0</v>
      </c>
      <c r="T6189" s="26">
        <f t="shared" si="580"/>
        <v>0</v>
      </c>
    </row>
    <row r="6190" spans="13:20" ht="15" x14ac:dyDescent="0.3">
      <c r="M6190" s="34">
        <v>6184.5</v>
      </c>
      <c r="N6190" s="34">
        <v>25</v>
      </c>
      <c r="O6190" s="32">
        <f t="shared" si="576"/>
        <v>77</v>
      </c>
      <c r="P6190" s="37">
        <f t="shared" si="581"/>
        <v>92.399999999999991</v>
      </c>
      <c r="Q6190" s="32">
        <f t="shared" si="577"/>
        <v>-22</v>
      </c>
      <c r="R6190" s="32">
        <f t="shared" si="578"/>
        <v>-37.399999999999991</v>
      </c>
      <c r="S6190" s="26">
        <f t="shared" si="579"/>
        <v>0</v>
      </c>
      <c r="T6190" s="26">
        <f t="shared" si="580"/>
        <v>0</v>
      </c>
    </row>
    <row r="6191" spans="13:20" ht="15" x14ac:dyDescent="0.3">
      <c r="M6191" s="34">
        <v>6185.5</v>
      </c>
      <c r="N6191" s="34">
        <v>23.9</v>
      </c>
      <c r="O6191" s="32">
        <f t="shared" si="576"/>
        <v>75.02</v>
      </c>
      <c r="P6191" s="37">
        <f t="shared" si="581"/>
        <v>90.023999999999987</v>
      </c>
      <c r="Q6191" s="32">
        <f t="shared" si="577"/>
        <v>-20.019999999999996</v>
      </c>
      <c r="R6191" s="32">
        <f t="shared" si="578"/>
        <v>-35.023999999999987</v>
      </c>
      <c r="S6191" s="26">
        <f t="shared" si="579"/>
        <v>0</v>
      </c>
      <c r="T6191" s="26">
        <f t="shared" si="580"/>
        <v>0</v>
      </c>
    </row>
    <row r="6192" spans="13:20" ht="15" x14ac:dyDescent="0.3">
      <c r="M6192" s="34">
        <v>6186.5</v>
      </c>
      <c r="N6192" s="34">
        <v>23.3</v>
      </c>
      <c r="O6192" s="32">
        <f t="shared" si="576"/>
        <v>73.94</v>
      </c>
      <c r="P6192" s="37">
        <f t="shared" si="581"/>
        <v>88.727999999999994</v>
      </c>
      <c r="Q6192" s="32">
        <f t="shared" si="577"/>
        <v>-18.939999999999998</v>
      </c>
      <c r="R6192" s="32">
        <f t="shared" si="578"/>
        <v>-33.727999999999994</v>
      </c>
      <c r="S6192" s="26">
        <f t="shared" si="579"/>
        <v>0</v>
      </c>
      <c r="T6192" s="26">
        <f t="shared" si="580"/>
        <v>0</v>
      </c>
    </row>
    <row r="6193" spans="13:20" ht="15" x14ac:dyDescent="0.3">
      <c r="M6193" s="34">
        <v>6187.5</v>
      </c>
      <c r="N6193" s="34">
        <v>21.7</v>
      </c>
      <c r="O6193" s="32">
        <f t="shared" si="576"/>
        <v>71.06</v>
      </c>
      <c r="P6193" s="37">
        <f t="shared" si="581"/>
        <v>85.272000000000006</v>
      </c>
      <c r="Q6193" s="32">
        <f t="shared" si="577"/>
        <v>-16.060000000000002</v>
      </c>
      <c r="R6193" s="32">
        <f t="shared" si="578"/>
        <v>-30.272000000000006</v>
      </c>
      <c r="S6193" s="26">
        <f t="shared" si="579"/>
        <v>0</v>
      </c>
      <c r="T6193" s="26">
        <f t="shared" si="580"/>
        <v>0</v>
      </c>
    </row>
    <row r="6194" spans="13:20" ht="15" x14ac:dyDescent="0.3">
      <c r="M6194" s="34">
        <v>6188.5</v>
      </c>
      <c r="N6194" s="34">
        <v>21.7</v>
      </c>
      <c r="O6194" s="32">
        <f t="shared" si="576"/>
        <v>71.06</v>
      </c>
      <c r="P6194" s="37">
        <f t="shared" si="581"/>
        <v>85.272000000000006</v>
      </c>
      <c r="Q6194" s="32">
        <f t="shared" si="577"/>
        <v>-16.060000000000002</v>
      </c>
      <c r="R6194" s="32">
        <f t="shared" si="578"/>
        <v>-30.272000000000006</v>
      </c>
      <c r="S6194" s="26">
        <f t="shared" si="579"/>
        <v>0</v>
      </c>
      <c r="T6194" s="26">
        <f t="shared" si="580"/>
        <v>0</v>
      </c>
    </row>
    <row r="6195" spans="13:20" ht="15" x14ac:dyDescent="0.3">
      <c r="M6195" s="34">
        <v>6189.5</v>
      </c>
      <c r="N6195" s="34">
        <v>20.6</v>
      </c>
      <c r="O6195" s="32">
        <f t="shared" si="576"/>
        <v>69.080000000000013</v>
      </c>
      <c r="P6195" s="37">
        <f t="shared" si="581"/>
        <v>82.896000000000015</v>
      </c>
      <c r="Q6195" s="32">
        <f t="shared" si="577"/>
        <v>-14.080000000000013</v>
      </c>
      <c r="R6195" s="32">
        <f t="shared" si="578"/>
        <v>-27.896000000000015</v>
      </c>
      <c r="S6195" s="26">
        <f t="shared" si="579"/>
        <v>0</v>
      </c>
      <c r="T6195" s="26">
        <f t="shared" si="580"/>
        <v>0</v>
      </c>
    </row>
    <row r="6196" spans="13:20" ht="15" x14ac:dyDescent="0.3">
      <c r="M6196" s="34">
        <v>6190.5</v>
      </c>
      <c r="N6196" s="34">
        <v>20</v>
      </c>
      <c r="O6196" s="32">
        <f t="shared" si="576"/>
        <v>68</v>
      </c>
      <c r="P6196" s="37">
        <f t="shared" si="581"/>
        <v>81.599999999999994</v>
      </c>
      <c r="Q6196" s="32">
        <f t="shared" si="577"/>
        <v>-13</v>
      </c>
      <c r="R6196" s="32">
        <f t="shared" si="578"/>
        <v>-26.599999999999994</v>
      </c>
      <c r="S6196" s="26">
        <f t="shared" si="579"/>
        <v>0</v>
      </c>
      <c r="T6196" s="26">
        <f t="shared" si="580"/>
        <v>0</v>
      </c>
    </row>
    <row r="6197" spans="13:20" ht="15" x14ac:dyDescent="0.3">
      <c r="M6197" s="34">
        <v>6191.5</v>
      </c>
      <c r="N6197" s="34">
        <v>20</v>
      </c>
      <c r="O6197" s="32">
        <f t="shared" si="576"/>
        <v>68</v>
      </c>
      <c r="P6197" s="37">
        <f t="shared" si="581"/>
        <v>81.599999999999994</v>
      </c>
      <c r="Q6197" s="32">
        <f t="shared" si="577"/>
        <v>-13</v>
      </c>
      <c r="R6197" s="32">
        <f t="shared" si="578"/>
        <v>-26.599999999999994</v>
      </c>
      <c r="S6197" s="26">
        <f t="shared" si="579"/>
        <v>0</v>
      </c>
      <c r="T6197" s="26">
        <f t="shared" si="580"/>
        <v>0</v>
      </c>
    </row>
    <row r="6198" spans="13:20" ht="15" x14ac:dyDescent="0.3">
      <c r="M6198" s="34">
        <v>6192.5</v>
      </c>
      <c r="N6198" s="34">
        <v>19.399999999999999</v>
      </c>
      <c r="O6198" s="32">
        <f t="shared" si="576"/>
        <v>66.92</v>
      </c>
      <c r="P6198" s="37">
        <f t="shared" si="581"/>
        <v>80.304000000000002</v>
      </c>
      <c r="Q6198" s="32">
        <f t="shared" si="577"/>
        <v>-11.920000000000002</v>
      </c>
      <c r="R6198" s="32">
        <f t="shared" si="578"/>
        <v>-25.304000000000002</v>
      </c>
      <c r="S6198" s="26">
        <f t="shared" si="579"/>
        <v>0</v>
      </c>
      <c r="T6198" s="26">
        <f t="shared" si="580"/>
        <v>0</v>
      </c>
    </row>
    <row r="6199" spans="13:20" ht="15" x14ac:dyDescent="0.3">
      <c r="M6199" s="34">
        <v>6193.5</v>
      </c>
      <c r="N6199" s="34">
        <v>18.899999999999999</v>
      </c>
      <c r="O6199" s="32">
        <f t="shared" si="576"/>
        <v>66.02</v>
      </c>
      <c r="P6199" s="37">
        <f t="shared" si="581"/>
        <v>79.22399999999999</v>
      </c>
      <c r="Q6199" s="32">
        <f t="shared" si="577"/>
        <v>-11.019999999999996</v>
      </c>
      <c r="R6199" s="32">
        <f t="shared" si="578"/>
        <v>-24.22399999999999</v>
      </c>
      <c r="S6199" s="26">
        <f t="shared" si="579"/>
        <v>0</v>
      </c>
      <c r="T6199" s="26">
        <f t="shared" si="580"/>
        <v>0</v>
      </c>
    </row>
    <row r="6200" spans="13:20" ht="15" x14ac:dyDescent="0.3">
      <c r="M6200" s="34">
        <v>6194.5</v>
      </c>
      <c r="N6200" s="34">
        <v>18.3</v>
      </c>
      <c r="O6200" s="32">
        <f t="shared" si="576"/>
        <v>64.94</v>
      </c>
      <c r="P6200" s="37">
        <f t="shared" si="581"/>
        <v>77.927999999999997</v>
      </c>
      <c r="Q6200" s="32">
        <f t="shared" si="577"/>
        <v>-9.9399999999999977</v>
      </c>
      <c r="R6200" s="32">
        <f t="shared" si="578"/>
        <v>-22.927999999999997</v>
      </c>
      <c r="S6200" s="26">
        <f t="shared" si="579"/>
        <v>0</v>
      </c>
      <c r="T6200" s="26">
        <f t="shared" si="580"/>
        <v>0</v>
      </c>
    </row>
    <row r="6201" spans="13:20" ht="15" x14ac:dyDescent="0.3">
      <c r="M6201" s="34">
        <v>6195.5</v>
      </c>
      <c r="N6201" s="34">
        <v>18.3</v>
      </c>
      <c r="O6201" s="32">
        <f t="shared" si="576"/>
        <v>64.94</v>
      </c>
      <c r="P6201" s="37">
        <f t="shared" si="581"/>
        <v>77.927999999999997</v>
      </c>
      <c r="Q6201" s="32">
        <f t="shared" si="577"/>
        <v>-9.9399999999999977</v>
      </c>
      <c r="R6201" s="32">
        <f t="shared" si="578"/>
        <v>-22.927999999999997</v>
      </c>
      <c r="S6201" s="26">
        <f t="shared" si="579"/>
        <v>0</v>
      </c>
      <c r="T6201" s="26">
        <f t="shared" si="580"/>
        <v>0</v>
      </c>
    </row>
    <row r="6202" spans="13:20" ht="15" x14ac:dyDescent="0.3">
      <c r="M6202" s="34">
        <v>6196.5</v>
      </c>
      <c r="N6202" s="34">
        <v>18.3</v>
      </c>
      <c r="O6202" s="32">
        <f t="shared" si="576"/>
        <v>64.94</v>
      </c>
      <c r="P6202" s="37">
        <f t="shared" si="581"/>
        <v>77.927999999999997</v>
      </c>
      <c r="Q6202" s="32">
        <f t="shared" si="577"/>
        <v>-9.9399999999999977</v>
      </c>
      <c r="R6202" s="32">
        <f t="shared" si="578"/>
        <v>-22.927999999999997</v>
      </c>
      <c r="S6202" s="26">
        <f t="shared" si="579"/>
        <v>0</v>
      </c>
      <c r="T6202" s="26">
        <f t="shared" si="580"/>
        <v>0</v>
      </c>
    </row>
    <row r="6203" spans="13:20" ht="15" x14ac:dyDescent="0.3">
      <c r="M6203" s="34">
        <v>6197.5</v>
      </c>
      <c r="N6203" s="34">
        <v>17.2</v>
      </c>
      <c r="O6203" s="32">
        <f t="shared" si="576"/>
        <v>62.96</v>
      </c>
      <c r="P6203" s="37">
        <f t="shared" si="581"/>
        <v>75.551999999999992</v>
      </c>
      <c r="Q6203" s="32">
        <f t="shared" si="577"/>
        <v>-7.9600000000000009</v>
      </c>
      <c r="R6203" s="32">
        <f t="shared" si="578"/>
        <v>-20.551999999999992</v>
      </c>
      <c r="S6203" s="26">
        <f t="shared" si="579"/>
        <v>0</v>
      </c>
      <c r="T6203" s="26">
        <f t="shared" si="580"/>
        <v>0</v>
      </c>
    </row>
    <row r="6204" spans="13:20" ht="15" x14ac:dyDescent="0.3">
      <c r="M6204" s="34">
        <v>6198.5</v>
      </c>
      <c r="N6204" s="34">
        <v>19.399999999999999</v>
      </c>
      <c r="O6204" s="32">
        <f t="shared" si="576"/>
        <v>66.92</v>
      </c>
      <c r="P6204" s="37">
        <f t="shared" si="581"/>
        <v>80.304000000000002</v>
      </c>
      <c r="Q6204" s="32">
        <f t="shared" si="577"/>
        <v>-11.920000000000002</v>
      </c>
      <c r="R6204" s="32">
        <f t="shared" si="578"/>
        <v>-25.304000000000002</v>
      </c>
      <c r="S6204" s="26">
        <f t="shared" si="579"/>
        <v>0</v>
      </c>
      <c r="T6204" s="26">
        <f t="shared" si="580"/>
        <v>0</v>
      </c>
    </row>
    <row r="6205" spans="13:20" ht="15" x14ac:dyDescent="0.3">
      <c r="M6205" s="34">
        <v>6199.5</v>
      </c>
      <c r="N6205" s="34">
        <v>20.6</v>
      </c>
      <c r="O6205" s="32">
        <f t="shared" si="576"/>
        <v>69.080000000000013</v>
      </c>
      <c r="P6205" s="37">
        <f t="shared" si="581"/>
        <v>82.896000000000015</v>
      </c>
      <c r="Q6205" s="32">
        <f t="shared" si="577"/>
        <v>-14.080000000000013</v>
      </c>
      <c r="R6205" s="32">
        <f t="shared" si="578"/>
        <v>-27.896000000000015</v>
      </c>
      <c r="S6205" s="26">
        <f t="shared" si="579"/>
        <v>0</v>
      </c>
      <c r="T6205" s="26">
        <f t="shared" si="580"/>
        <v>0</v>
      </c>
    </row>
    <row r="6206" spans="13:20" ht="15" x14ac:dyDescent="0.3">
      <c r="M6206" s="34">
        <v>6200.5</v>
      </c>
      <c r="N6206" s="34">
        <v>21.7</v>
      </c>
      <c r="O6206" s="32">
        <f t="shared" si="576"/>
        <v>71.06</v>
      </c>
      <c r="P6206" s="37">
        <f t="shared" si="581"/>
        <v>85.272000000000006</v>
      </c>
      <c r="Q6206" s="32">
        <f t="shared" si="577"/>
        <v>-16.060000000000002</v>
      </c>
      <c r="R6206" s="32">
        <f t="shared" si="578"/>
        <v>-30.272000000000006</v>
      </c>
      <c r="S6206" s="26">
        <f t="shared" si="579"/>
        <v>0</v>
      </c>
      <c r="T6206" s="26">
        <f t="shared" si="580"/>
        <v>0</v>
      </c>
    </row>
    <row r="6207" spans="13:20" ht="15" x14ac:dyDescent="0.3">
      <c r="M6207" s="34">
        <v>6201.5</v>
      </c>
      <c r="N6207" s="34">
        <v>23.3</v>
      </c>
      <c r="O6207" s="32">
        <f t="shared" si="576"/>
        <v>73.94</v>
      </c>
      <c r="P6207" s="37">
        <f t="shared" si="581"/>
        <v>88.727999999999994</v>
      </c>
      <c r="Q6207" s="32">
        <f t="shared" si="577"/>
        <v>-18.939999999999998</v>
      </c>
      <c r="R6207" s="32">
        <f t="shared" si="578"/>
        <v>-33.727999999999994</v>
      </c>
      <c r="S6207" s="26">
        <f t="shared" si="579"/>
        <v>0</v>
      </c>
      <c r="T6207" s="26">
        <f t="shared" si="580"/>
        <v>0</v>
      </c>
    </row>
    <row r="6208" spans="13:20" ht="15" x14ac:dyDescent="0.3">
      <c r="M6208" s="34">
        <v>6202.5</v>
      </c>
      <c r="N6208" s="34">
        <v>23.3</v>
      </c>
      <c r="O6208" s="32">
        <f t="shared" si="576"/>
        <v>73.94</v>
      </c>
      <c r="P6208" s="37">
        <f t="shared" si="581"/>
        <v>88.727999999999994</v>
      </c>
      <c r="Q6208" s="32">
        <f t="shared" si="577"/>
        <v>-18.939999999999998</v>
      </c>
      <c r="R6208" s="32">
        <f t="shared" si="578"/>
        <v>-33.727999999999994</v>
      </c>
      <c r="S6208" s="26">
        <f t="shared" si="579"/>
        <v>0</v>
      </c>
      <c r="T6208" s="26">
        <f t="shared" si="580"/>
        <v>0</v>
      </c>
    </row>
    <row r="6209" spans="13:20" ht="15" x14ac:dyDescent="0.3">
      <c r="M6209" s="34">
        <v>6203.5</v>
      </c>
      <c r="N6209" s="34">
        <v>20.6</v>
      </c>
      <c r="O6209" s="32">
        <f t="shared" si="576"/>
        <v>69.080000000000013</v>
      </c>
      <c r="P6209" s="37">
        <f t="shared" si="581"/>
        <v>82.896000000000015</v>
      </c>
      <c r="Q6209" s="32">
        <f t="shared" si="577"/>
        <v>-14.080000000000013</v>
      </c>
      <c r="R6209" s="32">
        <f t="shared" si="578"/>
        <v>-27.896000000000015</v>
      </c>
      <c r="S6209" s="26">
        <f t="shared" si="579"/>
        <v>0</v>
      </c>
      <c r="T6209" s="26">
        <f t="shared" si="580"/>
        <v>0</v>
      </c>
    </row>
    <row r="6210" spans="13:20" ht="15" x14ac:dyDescent="0.3">
      <c r="M6210" s="34">
        <v>6204.5</v>
      </c>
      <c r="N6210" s="34">
        <v>20.6</v>
      </c>
      <c r="O6210" s="32">
        <f t="shared" si="576"/>
        <v>69.080000000000013</v>
      </c>
      <c r="P6210" s="37">
        <f t="shared" si="581"/>
        <v>82.896000000000015</v>
      </c>
      <c r="Q6210" s="32">
        <f t="shared" si="577"/>
        <v>-14.080000000000013</v>
      </c>
      <c r="R6210" s="32">
        <f t="shared" si="578"/>
        <v>-27.896000000000015</v>
      </c>
      <c r="S6210" s="26">
        <f t="shared" si="579"/>
        <v>0</v>
      </c>
      <c r="T6210" s="26">
        <f t="shared" si="580"/>
        <v>0</v>
      </c>
    </row>
    <row r="6211" spans="13:20" ht="15" x14ac:dyDescent="0.3">
      <c r="M6211" s="34">
        <v>6205.5</v>
      </c>
      <c r="N6211" s="34">
        <v>21.1</v>
      </c>
      <c r="O6211" s="32">
        <f t="shared" si="576"/>
        <v>69.98</v>
      </c>
      <c r="P6211" s="37">
        <f t="shared" si="581"/>
        <v>83.975999999999999</v>
      </c>
      <c r="Q6211" s="32">
        <f t="shared" si="577"/>
        <v>-14.980000000000004</v>
      </c>
      <c r="R6211" s="32">
        <f t="shared" si="578"/>
        <v>-28.975999999999999</v>
      </c>
      <c r="S6211" s="26">
        <f t="shared" si="579"/>
        <v>0</v>
      </c>
      <c r="T6211" s="26">
        <f t="shared" si="580"/>
        <v>0</v>
      </c>
    </row>
    <row r="6212" spans="13:20" ht="15" x14ac:dyDescent="0.3">
      <c r="M6212" s="34">
        <v>6206.5</v>
      </c>
      <c r="N6212" s="34">
        <v>20.6</v>
      </c>
      <c r="O6212" s="32">
        <f t="shared" si="576"/>
        <v>69.080000000000013</v>
      </c>
      <c r="P6212" s="37">
        <f t="shared" si="581"/>
        <v>82.896000000000015</v>
      </c>
      <c r="Q6212" s="32">
        <f t="shared" si="577"/>
        <v>-14.080000000000013</v>
      </c>
      <c r="R6212" s="32">
        <f t="shared" si="578"/>
        <v>-27.896000000000015</v>
      </c>
      <c r="S6212" s="26">
        <f t="shared" si="579"/>
        <v>0</v>
      </c>
      <c r="T6212" s="26">
        <f t="shared" si="580"/>
        <v>0</v>
      </c>
    </row>
    <row r="6213" spans="13:20" ht="15" x14ac:dyDescent="0.3">
      <c r="M6213" s="34">
        <v>6207.5</v>
      </c>
      <c r="N6213" s="34">
        <v>18.3</v>
      </c>
      <c r="O6213" s="32">
        <f t="shared" si="576"/>
        <v>64.94</v>
      </c>
      <c r="P6213" s="37">
        <f t="shared" si="581"/>
        <v>77.927999999999997</v>
      </c>
      <c r="Q6213" s="32">
        <f t="shared" si="577"/>
        <v>-9.9399999999999977</v>
      </c>
      <c r="R6213" s="32">
        <f t="shared" si="578"/>
        <v>-22.927999999999997</v>
      </c>
      <c r="S6213" s="26">
        <f t="shared" si="579"/>
        <v>0</v>
      </c>
      <c r="T6213" s="26">
        <f t="shared" si="580"/>
        <v>0</v>
      </c>
    </row>
    <row r="6214" spans="13:20" ht="15" x14ac:dyDescent="0.3">
      <c r="M6214" s="34">
        <v>6208.5</v>
      </c>
      <c r="N6214" s="34">
        <v>17.2</v>
      </c>
      <c r="O6214" s="32">
        <f t="shared" ref="O6214:O6277" si="582">CONVERT(N6214,"C","F")</f>
        <v>62.96</v>
      </c>
      <c r="P6214" s="37">
        <f t="shared" si="581"/>
        <v>75.551999999999992</v>
      </c>
      <c r="Q6214" s="32">
        <f t="shared" ref="Q6214:Q6277" si="583">$L$3-O6214</f>
        <v>-7.9600000000000009</v>
      </c>
      <c r="R6214" s="32">
        <f t="shared" ref="R6214:R6277" si="584">$L$3-P6214</f>
        <v>-20.551999999999992</v>
      </c>
      <c r="S6214" s="26">
        <f t="shared" ref="S6214:S6277" si="585">IF(O6214&lt;=$L$3, 1, 0)</f>
        <v>0</v>
      </c>
      <c r="T6214" s="26">
        <f t="shared" ref="T6214:T6277" si="586">IF(P6214&lt;=$L$3, 1, 0)</f>
        <v>0</v>
      </c>
    </row>
    <row r="6215" spans="13:20" ht="15" x14ac:dyDescent="0.3">
      <c r="M6215" s="34">
        <v>6209.5</v>
      </c>
      <c r="N6215" s="34">
        <v>17.2</v>
      </c>
      <c r="O6215" s="32">
        <f t="shared" si="582"/>
        <v>62.96</v>
      </c>
      <c r="P6215" s="37">
        <f t="shared" ref="P6215:P6278" si="587">O6215*1.2</f>
        <v>75.551999999999992</v>
      </c>
      <c r="Q6215" s="32">
        <f t="shared" si="583"/>
        <v>-7.9600000000000009</v>
      </c>
      <c r="R6215" s="32">
        <f t="shared" si="584"/>
        <v>-20.551999999999992</v>
      </c>
      <c r="S6215" s="26">
        <f t="shared" si="585"/>
        <v>0</v>
      </c>
      <c r="T6215" s="26">
        <f t="shared" si="586"/>
        <v>0</v>
      </c>
    </row>
    <row r="6216" spans="13:20" ht="15" x14ac:dyDescent="0.3">
      <c r="M6216" s="34">
        <v>6210.5</v>
      </c>
      <c r="N6216" s="34">
        <v>17.2</v>
      </c>
      <c r="O6216" s="32">
        <f t="shared" si="582"/>
        <v>62.96</v>
      </c>
      <c r="P6216" s="37">
        <f t="shared" si="587"/>
        <v>75.551999999999992</v>
      </c>
      <c r="Q6216" s="32">
        <f t="shared" si="583"/>
        <v>-7.9600000000000009</v>
      </c>
      <c r="R6216" s="32">
        <f t="shared" si="584"/>
        <v>-20.551999999999992</v>
      </c>
      <c r="S6216" s="26">
        <f t="shared" si="585"/>
        <v>0</v>
      </c>
      <c r="T6216" s="26">
        <f t="shared" si="586"/>
        <v>0</v>
      </c>
    </row>
    <row r="6217" spans="13:20" ht="15" x14ac:dyDescent="0.3">
      <c r="M6217" s="34">
        <v>6211.5</v>
      </c>
      <c r="N6217" s="34">
        <v>16.100000000000001</v>
      </c>
      <c r="O6217" s="32">
        <f t="shared" si="582"/>
        <v>60.980000000000004</v>
      </c>
      <c r="P6217" s="37">
        <f t="shared" si="587"/>
        <v>73.176000000000002</v>
      </c>
      <c r="Q6217" s="32">
        <f t="shared" si="583"/>
        <v>-5.980000000000004</v>
      </c>
      <c r="R6217" s="32">
        <f t="shared" si="584"/>
        <v>-18.176000000000002</v>
      </c>
      <c r="S6217" s="26">
        <f t="shared" si="585"/>
        <v>0</v>
      </c>
      <c r="T6217" s="26">
        <f t="shared" si="586"/>
        <v>0</v>
      </c>
    </row>
    <row r="6218" spans="13:20" ht="15" x14ac:dyDescent="0.3">
      <c r="M6218" s="34">
        <v>6212.5</v>
      </c>
      <c r="N6218" s="34">
        <v>15.6</v>
      </c>
      <c r="O6218" s="32">
        <f t="shared" si="582"/>
        <v>60.08</v>
      </c>
      <c r="P6218" s="37">
        <f t="shared" si="587"/>
        <v>72.095999999999989</v>
      </c>
      <c r="Q6218" s="32">
        <f t="shared" si="583"/>
        <v>-5.0799999999999983</v>
      </c>
      <c r="R6218" s="32">
        <f t="shared" si="584"/>
        <v>-17.095999999999989</v>
      </c>
      <c r="S6218" s="26">
        <f t="shared" si="585"/>
        <v>0</v>
      </c>
      <c r="T6218" s="26">
        <f t="shared" si="586"/>
        <v>0</v>
      </c>
    </row>
    <row r="6219" spans="13:20" ht="15" x14ac:dyDescent="0.3">
      <c r="M6219" s="34">
        <v>6213.5</v>
      </c>
      <c r="N6219" s="34">
        <v>15.6</v>
      </c>
      <c r="O6219" s="32">
        <f t="shared" si="582"/>
        <v>60.08</v>
      </c>
      <c r="P6219" s="37">
        <f t="shared" si="587"/>
        <v>72.095999999999989</v>
      </c>
      <c r="Q6219" s="32">
        <f t="shared" si="583"/>
        <v>-5.0799999999999983</v>
      </c>
      <c r="R6219" s="32">
        <f t="shared" si="584"/>
        <v>-17.095999999999989</v>
      </c>
      <c r="S6219" s="26">
        <f t="shared" si="585"/>
        <v>0</v>
      </c>
      <c r="T6219" s="26">
        <f t="shared" si="586"/>
        <v>0</v>
      </c>
    </row>
    <row r="6220" spans="13:20" ht="15" x14ac:dyDescent="0.3">
      <c r="M6220" s="34">
        <v>6214.5</v>
      </c>
      <c r="N6220" s="34">
        <v>16.100000000000001</v>
      </c>
      <c r="O6220" s="32">
        <f t="shared" si="582"/>
        <v>60.980000000000004</v>
      </c>
      <c r="P6220" s="37">
        <f t="shared" si="587"/>
        <v>73.176000000000002</v>
      </c>
      <c r="Q6220" s="32">
        <f t="shared" si="583"/>
        <v>-5.980000000000004</v>
      </c>
      <c r="R6220" s="32">
        <f t="shared" si="584"/>
        <v>-18.176000000000002</v>
      </c>
      <c r="S6220" s="26">
        <f t="shared" si="585"/>
        <v>0</v>
      </c>
      <c r="T6220" s="26">
        <f t="shared" si="586"/>
        <v>0</v>
      </c>
    </row>
    <row r="6221" spans="13:20" ht="15" x14ac:dyDescent="0.3">
      <c r="M6221" s="34">
        <v>6215.5</v>
      </c>
      <c r="N6221" s="34">
        <v>16.7</v>
      </c>
      <c r="O6221" s="32">
        <f t="shared" si="582"/>
        <v>62.06</v>
      </c>
      <c r="P6221" s="37">
        <f t="shared" si="587"/>
        <v>74.471999999999994</v>
      </c>
      <c r="Q6221" s="32">
        <f t="shared" si="583"/>
        <v>-7.0600000000000023</v>
      </c>
      <c r="R6221" s="32">
        <f t="shared" si="584"/>
        <v>-19.471999999999994</v>
      </c>
      <c r="S6221" s="26">
        <f t="shared" si="585"/>
        <v>0</v>
      </c>
      <c r="T6221" s="26">
        <f t="shared" si="586"/>
        <v>0</v>
      </c>
    </row>
    <row r="6222" spans="13:20" ht="15" x14ac:dyDescent="0.3">
      <c r="M6222" s="34">
        <v>6216.5</v>
      </c>
      <c r="N6222" s="34">
        <v>17.2</v>
      </c>
      <c r="O6222" s="32">
        <f t="shared" si="582"/>
        <v>62.96</v>
      </c>
      <c r="P6222" s="37">
        <f t="shared" si="587"/>
        <v>75.551999999999992</v>
      </c>
      <c r="Q6222" s="32">
        <f t="shared" si="583"/>
        <v>-7.9600000000000009</v>
      </c>
      <c r="R6222" s="32">
        <f t="shared" si="584"/>
        <v>-20.551999999999992</v>
      </c>
      <c r="S6222" s="26">
        <f t="shared" si="585"/>
        <v>0</v>
      </c>
      <c r="T6222" s="26">
        <f t="shared" si="586"/>
        <v>0</v>
      </c>
    </row>
    <row r="6223" spans="13:20" ht="15" x14ac:dyDescent="0.3">
      <c r="M6223" s="34">
        <v>6217.5</v>
      </c>
      <c r="N6223" s="34">
        <v>17.8</v>
      </c>
      <c r="O6223" s="32">
        <f t="shared" si="582"/>
        <v>64.039999999999992</v>
      </c>
      <c r="P6223" s="37">
        <f t="shared" si="587"/>
        <v>76.847999999999985</v>
      </c>
      <c r="Q6223" s="32">
        <f t="shared" si="583"/>
        <v>-9.039999999999992</v>
      </c>
      <c r="R6223" s="32">
        <f t="shared" si="584"/>
        <v>-21.847999999999985</v>
      </c>
      <c r="S6223" s="26">
        <f t="shared" si="585"/>
        <v>0</v>
      </c>
      <c r="T6223" s="26">
        <f t="shared" si="586"/>
        <v>0</v>
      </c>
    </row>
    <row r="6224" spans="13:20" ht="15" x14ac:dyDescent="0.3">
      <c r="M6224" s="34">
        <v>6218.5</v>
      </c>
      <c r="N6224" s="34">
        <v>17.2</v>
      </c>
      <c r="O6224" s="32">
        <f t="shared" si="582"/>
        <v>62.96</v>
      </c>
      <c r="P6224" s="37">
        <f t="shared" si="587"/>
        <v>75.551999999999992</v>
      </c>
      <c r="Q6224" s="32">
        <f t="shared" si="583"/>
        <v>-7.9600000000000009</v>
      </c>
      <c r="R6224" s="32">
        <f t="shared" si="584"/>
        <v>-20.551999999999992</v>
      </c>
      <c r="S6224" s="26">
        <f t="shared" si="585"/>
        <v>0</v>
      </c>
      <c r="T6224" s="26">
        <f t="shared" si="586"/>
        <v>0</v>
      </c>
    </row>
    <row r="6225" spans="13:20" ht="15" x14ac:dyDescent="0.3">
      <c r="M6225" s="34">
        <v>6219.5</v>
      </c>
      <c r="N6225" s="34">
        <v>17.2</v>
      </c>
      <c r="O6225" s="32">
        <f t="shared" si="582"/>
        <v>62.96</v>
      </c>
      <c r="P6225" s="37">
        <f t="shared" si="587"/>
        <v>75.551999999999992</v>
      </c>
      <c r="Q6225" s="32">
        <f t="shared" si="583"/>
        <v>-7.9600000000000009</v>
      </c>
      <c r="R6225" s="32">
        <f t="shared" si="584"/>
        <v>-20.551999999999992</v>
      </c>
      <c r="S6225" s="26">
        <f t="shared" si="585"/>
        <v>0</v>
      </c>
      <c r="T6225" s="26">
        <f t="shared" si="586"/>
        <v>0</v>
      </c>
    </row>
    <row r="6226" spans="13:20" ht="15" x14ac:dyDescent="0.3">
      <c r="M6226" s="34">
        <v>6220.5</v>
      </c>
      <c r="N6226" s="34">
        <v>16.7</v>
      </c>
      <c r="O6226" s="32">
        <f t="shared" si="582"/>
        <v>62.06</v>
      </c>
      <c r="P6226" s="37">
        <f t="shared" si="587"/>
        <v>74.471999999999994</v>
      </c>
      <c r="Q6226" s="32">
        <f t="shared" si="583"/>
        <v>-7.0600000000000023</v>
      </c>
      <c r="R6226" s="32">
        <f t="shared" si="584"/>
        <v>-19.471999999999994</v>
      </c>
      <c r="S6226" s="26">
        <f t="shared" si="585"/>
        <v>0</v>
      </c>
      <c r="T6226" s="26">
        <f t="shared" si="586"/>
        <v>0</v>
      </c>
    </row>
    <row r="6227" spans="13:20" ht="15" x14ac:dyDescent="0.3">
      <c r="M6227" s="34">
        <v>6221.5</v>
      </c>
      <c r="N6227" s="34">
        <v>17.2</v>
      </c>
      <c r="O6227" s="32">
        <f t="shared" si="582"/>
        <v>62.96</v>
      </c>
      <c r="P6227" s="37">
        <f t="shared" si="587"/>
        <v>75.551999999999992</v>
      </c>
      <c r="Q6227" s="32">
        <f t="shared" si="583"/>
        <v>-7.9600000000000009</v>
      </c>
      <c r="R6227" s="32">
        <f t="shared" si="584"/>
        <v>-20.551999999999992</v>
      </c>
      <c r="S6227" s="26">
        <f t="shared" si="585"/>
        <v>0</v>
      </c>
      <c r="T6227" s="26">
        <f t="shared" si="586"/>
        <v>0</v>
      </c>
    </row>
    <row r="6228" spans="13:20" ht="15" x14ac:dyDescent="0.3">
      <c r="M6228" s="34">
        <v>6222.5</v>
      </c>
      <c r="N6228" s="34">
        <v>17.2</v>
      </c>
      <c r="O6228" s="32">
        <f t="shared" si="582"/>
        <v>62.96</v>
      </c>
      <c r="P6228" s="37">
        <f t="shared" si="587"/>
        <v>75.551999999999992</v>
      </c>
      <c r="Q6228" s="32">
        <f t="shared" si="583"/>
        <v>-7.9600000000000009</v>
      </c>
      <c r="R6228" s="32">
        <f t="shared" si="584"/>
        <v>-20.551999999999992</v>
      </c>
      <c r="S6228" s="26">
        <f t="shared" si="585"/>
        <v>0</v>
      </c>
      <c r="T6228" s="26">
        <f t="shared" si="586"/>
        <v>0</v>
      </c>
    </row>
    <row r="6229" spans="13:20" ht="15" x14ac:dyDescent="0.3">
      <c r="M6229" s="34">
        <v>6223.5</v>
      </c>
      <c r="N6229" s="34">
        <v>17.8</v>
      </c>
      <c r="O6229" s="32">
        <f t="shared" si="582"/>
        <v>64.039999999999992</v>
      </c>
      <c r="P6229" s="37">
        <f t="shared" si="587"/>
        <v>76.847999999999985</v>
      </c>
      <c r="Q6229" s="32">
        <f t="shared" si="583"/>
        <v>-9.039999999999992</v>
      </c>
      <c r="R6229" s="32">
        <f t="shared" si="584"/>
        <v>-21.847999999999985</v>
      </c>
      <c r="S6229" s="26">
        <f t="shared" si="585"/>
        <v>0</v>
      </c>
      <c r="T6229" s="26">
        <f t="shared" si="586"/>
        <v>0</v>
      </c>
    </row>
    <row r="6230" spans="13:20" ht="15" x14ac:dyDescent="0.3">
      <c r="M6230" s="34">
        <v>6224.5</v>
      </c>
      <c r="N6230" s="34">
        <v>18.3</v>
      </c>
      <c r="O6230" s="32">
        <f t="shared" si="582"/>
        <v>64.94</v>
      </c>
      <c r="P6230" s="37">
        <f t="shared" si="587"/>
        <v>77.927999999999997</v>
      </c>
      <c r="Q6230" s="32">
        <f t="shared" si="583"/>
        <v>-9.9399999999999977</v>
      </c>
      <c r="R6230" s="32">
        <f t="shared" si="584"/>
        <v>-22.927999999999997</v>
      </c>
      <c r="S6230" s="26">
        <f t="shared" si="585"/>
        <v>0</v>
      </c>
      <c r="T6230" s="26">
        <f t="shared" si="586"/>
        <v>0</v>
      </c>
    </row>
    <row r="6231" spans="13:20" ht="15" x14ac:dyDescent="0.3">
      <c r="M6231" s="34">
        <v>6225.5</v>
      </c>
      <c r="N6231" s="34">
        <v>18.3</v>
      </c>
      <c r="O6231" s="32">
        <f t="shared" si="582"/>
        <v>64.94</v>
      </c>
      <c r="P6231" s="37">
        <f t="shared" si="587"/>
        <v>77.927999999999997</v>
      </c>
      <c r="Q6231" s="32">
        <f t="shared" si="583"/>
        <v>-9.9399999999999977</v>
      </c>
      <c r="R6231" s="32">
        <f t="shared" si="584"/>
        <v>-22.927999999999997</v>
      </c>
      <c r="S6231" s="26">
        <f t="shared" si="585"/>
        <v>0</v>
      </c>
      <c r="T6231" s="26">
        <f t="shared" si="586"/>
        <v>0</v>
      </c>
    </row>
    <row r="6232" spans="13:20" ht="15" x14ac:dyDescent="0.3">
      <c r="M6232" s="34">
        <v>6226.5</v>
      </c>
      <c r="N6232" s="34">
        <v>18.3</v>
      </c>
      <c r="O6232" s="32">
        <f t="shared" si="582"/>
        <v>64.94</v>
      </c>
      <c r="P6232" s="37">
        <f t="shared" si="587"/>
        <v>77.927999999999997</v>
      </c>
      <c r="Q6232" s="32">
        <f t="shared" si="583"/>
        <v>-9.9399999999999977</v>
      </c>
      <c r="R6232" s="32">
        <f t="shared" si="584"/>
        <v>-22.927999999999997</v>
      </c>
      <c r="S6232" s="26">
        <f t="shared" si="585"/>
        <v>0</v>
      </c>
      <c r="T6232" s="26">
        <f t="shared" si="586"/>
        <v>0</v>
      </c>
    </row>
    <row r="6233" spans="13:20" ht="15" x14ac:dyDescent="0.3">
      <c r="M6233" s="34">
        <v>6227.5</v>
      </c>
      <c r="N6233" s="34">
        <v>19.399999999999999</v>
      </c>
      <c r="O6233" s="32">
        <f t="shared" si="582"/>
        <v>66.92</v>
      </c>
      <c r="P6233" s="37">
        <f t="shared" si="587"/>
        <v>80.304000000000002</v>
      </c>
      <c r="Q6233" s="32">
        <f t="shared" si="583"/>
        <v>-11.920000000000002</v>
      </c>
      <c r="R6233" s="32">
        <f t="shared" si="584"/>
        <v>-25.304000000000002</v>
      </c>
      <c r="S6233" s="26">
        <f t="shared" si="585"/>
        <v>0</v>
      </c>
      <c r="T6233" s="26">
        <f t="shared" si="586"/>
        <v>0</v>
      </c>
    </row>
    <row r="6234" spans="13:20" ht="15" x14ac:dyDescent="0.3">
      <c r="M6234" s="34">
        <v>6228.5</v>
      </c>
      <c r="N6234" s="34">
        <v>20</v>
      </c>
      <c r="O6234" s="32">
        <f t="shared" si="582"/>
        <v>68</v>
      </c>
      <c r="P6234" s="37">
        <f t="shared" si="587"/>
        <v>81.599999999999994</v>
      </c>
      <c r="Q6234" s="32">
        <f t="shared" si="583"/>
        <v>-13</v>
      </c>
      <c r="R6234" s="32">
        <f t="shared" si="584"/>
        <v>-26.599999999999994</v>
      </c>
      <c r="S6234" s="26">
        <f t="shared" si="585"/>
        <v>0</v>
      </c>
      <c r="T6234" s="26">
        <f t="shared" si="586"/>
        <v>0</v>
      </c>
    </row>
    <row r="6235" spans="13:20" ht="15" x14ac:dyDescent="0.3">
      <c r="M6235" s="34">
        <v>6229.5</v>
      </c>
      <c r="N6235" s="34">
        <v>20</v>
      </c>
      <c r="O6235" s="32">
        <f t="shared" si="582"/>
        <v>68</v>
      </c>
      <c r="P6235" s="37">
        <f t="shared" si="587"/>
        <v>81.599999999999994</v>
      </c>
      <c r="Q6235" s="32">
        <f t="shared" si="583"/>
        <v>-13</v>
      </c>
      <c r="R6235" s="32">
        <f t="shared" si="584"/>
        <v>-26.599999999999994</v>
      </c>
      <c r="S6235" s="26">
        <f t="shared" si="585"/>
        <v>0</v>
      </c>
      <c r="T6235" s="26">
        <f t="shared" si="586"/>
        <v>0</v>
      </c>
    </row>
    <row r="6236" spans="13:20" ht="15" x14ac:dyDescent="0.3">
      <c r="M6236" s="34">
        <v>6230.5</v>
      </c>
      <c r="N6236" s="34">
        <v>20</v>
      </c>
      <c r="O6236" s="32">
        <f t="shared" si="582"/>
        <v>68</v>
      </c>
      <c r="P6236" s="37">
        <f t="shared" si="587"/>
        <v>81.599999999999994</v>
      </c>
      <c r="Q6236" s="32">
        <f t="shared" si="583"/>
        <v>-13</v>
      </c>
      <c r="R6236" s="32">
        <f t="shared" si="584"/>
        <v>-26.599999999999994</v>
      </c>
      <c r="S6236" s="26">
        <f t="shared" si="585"/>
        <v>0</v>
      </c>
      <c r="T6236" s="26">
        <f t="shared" si="586"/>
        <v>0</v>
      </c>
    </row>
    <row r="6237" spans="13:20" ht="15" x14ac:dyDescent="0.3">
      <c r="M6237" s="34">
        <v>6231.5</v>
      </c>
      <c r="N6237" s="34">
        <v>18.3</v>
      </c>
      <c r="O6237" s="32">
        <f t="shared" si="582"/>
        <v>64.94</v>
      </c>
      <c r="P6237" s="37">
        <f t="shared" si="587"/>
        <v>77.927999999999997</v>
      </c>
      <c r="Q6237" s="32">
        <f t="shared" si="583"/>
        <v>-9.9399999999999977</v>
      </c>
      <c r="R6237" s="32">
        <f t="shared" si="584"/>
        <v>-22.927999999999997</v>
      </c>
      <c r="S6237" s="26">
        <f t="shared" si="585"/>
        <v>0</v>
      </c>
      <c r="T6237" s="26">
        <f t="shared" si="586"/>
        <v>0</v>
      </c>
    </row>
    <row r="6238" spans="13:20" ht="15" x14ac:dyDescent="0.3">
      <c r="M6238" s="34">
        <v>6232.5</v>
      </c>
      <c r="N6238" s="34">
        <v>18.3</v>
      </c>
      <c r="O6238" s="32">
        <f t="shared" si="582"/>
        <v>64.94</v>
      </c>
      <c r="P6238" s="37">
        <f t="shared" si="587"/>
        <v>77.927999999999997</v>
      </c>
      <c r="Q6238" s="32">
        <f t="shared" si="583"/>
        <v>-9.9399999999999977</v>
      </c>
      <c r="R6238" s="32">
        <f t="shared" si="584"/>
        <v>-22.927999999999997</v>
      </c>
      <c r="S6238" s="26">
        <f t="shared" si="585"/>
        <v>0</v>
      </c>
      <c r="T6238" s="26">
        <f t="shared" si="586"/>
        <v>0</v>
      </c>
    </row>
    <row r="6239" spans="13:20" ht="15" x14ac:dyDescent="0.3">
      <c r="M6239" s="34">
        <v>6233.5</v>
      </c>
      <c r="N6239" s="34">
        <v>18.3</v>
      </c>
      <c r="O6239" s="32">
        <f t="shared" si="582"/>
        <v>64.94</v>
      </c>
      <c r="P6239" s="37">
        <f t="shared" si="587"/>
        <v>77.927999999999997</v>
      </c>
      <c r="Q6239" s="32">
        <f t="shared" si="583"/>
        <v>-9.9399999999999977</v>
      </c>
      <c r="R6239" s="32">
        <f t="shared" si="584"/>
        <v>-22.927999999999997</v>
      </c>
      <c r="S6239" s="26">
        <f t="shared" si="585"/>
        <v>0</v>
      </c>
      <c r="T6239" s="26">
        <f t="shared" si="586"/>
        <v>0</v>
      </c>
    </row>
    <row r="6240" spans="13:20" ht="15" x14ac:dyDescent="0.3">
      <c r="M6240" s="34">
        <v>6234.5</v>
      </c>
      <c r="N6240" s="34">
        <v>18.899999999999999</v>
      </c>
      <c r="O6240" s="32">
        <f t="shared" si="582"/>
        <v>66.02</v>
      </c>
      <c r="P6240" s="37">
        <f t="shared" si="587"/>
        <v>79.22399999999999</v>
      </c>
      <c r="Q6240" s="32">
        <f t="shared" si="583"/>
        <v>-11.019999999999996</v>
      </c>
      <c r="R6240" s="32">
        <f t="shared" si="584"/>
        <v>-24.22399999999999</v>
      </c>
      <c r="S6240" s="26">
        <f t="shared" si="585"/>
        <v>0</v>
      </c>
      <c r="T6240" s="26">
        <f t="shared" si="586"/>
        <v>0</v>
      </c>
    </row>
    <row r="6241" spans="13:20" ht="15" x14ac:dyDescent="0.3">
      <c r="M6241" s="34">
        <v>6235.5</v>
      </c>
      <c r="N6241" s="34">
        <v>18.3</v>
      </c>
      <c r="O6241" s="32">
        <f t="shared" si="582"/>
        <v>64.94</v>
      </c>
      <c r="P6241" s="37">
        <f t="shared" si="587"/>
        <v>77.927999999999997</v>
      </c>
      <c r="Q6241" s="32">
        <f t="shared" si="583"/>
        <v>-9.9399999999999977</v>
      </c>
      <c r="R6241" s="32">
        <f t="shared" si="584"/>
        <v>-22.927999999999997</v>
      </c>
      <c r="S6241" s="26">
        <f t="shared" si="585"/>
        <v>0</v>
      </c>
      <c r="T6241" s="26">
        <f t="shared" si="586"/>
        <v>0</v>
      </c>
    </row>
    <row r="6242" spans="13:20" ht="15" x14ac:dyDescent="0.3">
      <c r="M6242" s="34">
        <v>6236.5</v>
      </c>
      <c r="N6242" s="34">
        <v>18.3</v>
      </c>
      <c r="O6242" s="32">
        <f t="shared" si="582"/>
        <v>64.94</v>
      </c>
      <c r="P6242" s="37">
        <f t="shared" si="587"/>
        <v>77.927999999999997</v>
      </c>
      <c r="Q6242" s="32">
        <f t="shared" si="583"/>
        <v>-9.9399999999999977</v>
      </c>
      <c r="R6242" s="32">
        <f t="shared" si="584"/>
        <v>-22.927999999999997</v>
      </c>
      <c r="S6242" s="26">
        <f t="shared" si="585"/>
        <v>0</v>
      </c>
      <c r="T6242" s="26">
        <f t="shared" si="586"/>
        <v>0</v>
      </c>
    </row>
    <row r="6243" spans="13:20" ht="15" x14ac:dyDescent="0.3">
      <c r="M6243" s="34">
        <v>6237.5</v>
      </c>
      <c r="N6243" s="34">
        <v>18.3</v>
      </c>
      <c r="O6243" s="32">
        <f t="shared" si="582"/>
        <v>64.94</v>
      </c>
      <c r="P6243" s="37">
        <f t="shared" si="587"/>
        <v>77.927999999999997</v>
      </c>
      <c r="Q6243" s="32">
        <f t="shared" si="583"/>
        <v>-9.9399999999999977</v>
      </c>
      <c r="R6243" s="32">
        <f t="shared" si="584"/>
        <v>-22.927999999999997</v>
      </c>
      <c r="S6243" s="26">
        <f t="shared" si="585"/>
        <v>0</v>
      </c>
      <c r="T6243" s="26">
        <f t="shared" si="586"/>
        <v>0</v>
      </c>
    </row>
    <row r="6244" spans="13:20" ht="15" x14ac:dyDescent="0.3">
      <c r="M6244" s="34">
        <v>6238.5</v>
      </c>
      <c r="N6244" s="34">
        <v>17.8</v>
      </c>
      <c r="O6244" s="32">
        <f t="shared" si="582"/>
        <v>64.039999999999992</v>
      </c>
      <c r="P6244" s="37">
        <f t="shared" si="587"/>
        <v>76.847999999999985</v>
      </c>
      <c r="Q6244" s="32">
        <f t="shared" si="583"/>
        <v>-9.039999999999992</v>
      </c>
      <c r="R6244" s="32">
        <f t="shared" si="584"/>
        <v>-21.847999999999985</v>
      </c>
      <c r="S6244" s="26">
        <f t="shared" si="585"/>
        <v>0</v>
      </c>
      <c r="T6244" s="26">
        <f t="shared" si="586"/>
        <v>0</v>
      </c>
    </row>
    <row r="6245" spans="13:20" ht="15" x14ac:dyDescent="0.3">
      <c r="M6245" s="34">
        <v>6239.5</v>
      </c>
      <c r="N6245" s="34">
        <v>17.8</v>
      </c>
      <c r="O6245" s="32">
        <f t="shared" si="582"/>
        <v>64.039999999999992</v>
      </c>
      <c r="P6245" s="37">
        <f t="shared" si="587"/>
        <v>76.847999999999985</v>
      </c>
      <c r="Q6245" s="32">
        <f t="shared" si="583"/>
        <v>-9.039999999999992</v>
      </c>
      <c r="R6245" s="32">
        <f t="shared" si="584"/>
        <v>-21.847999999999985</v>
      </c>
      <c r="S6245" s="26">
        <f t="shared" si="585"/>
        <v>0</v>
      </c>
      <c r="T6245" s="26">
        <f t="shared" si="586"/>
        <v>0</v>
      </c>
    </row>
    <row r="6246" spans="13:20" ht="15" x14ac:dyDescent="0.3">
      <c r="M6246" s="34">
        <v>6240.5</v>
      </c>
      <c r="N6246" s="34">
        <v>17.2</v>
      </c>
      <c r="O6246" s="32">
        <f t="shared" si="582"/>
        <v>62.96</v>
      </c>
      <c r="P6246" s="37">
        <f t="shared" si="587"/>
        <v>75.551999999999992</v>
      </c>
      <c r="Q6246" s="32">
        <f t="shared" si="583"/>
        <v>-7.9600000000000009</v>
      </c>
      <c r="R6246" s="32">
        <f t="shared" si="584"/>
        <v>-20.551999999999992</v>
      </c>
      <c r="S6246" s="26">
        <f t="shared" si="585"/>
        <v>0</v>
      </c>
      <c r="T6246" s="26">
        <f t="shared" si="586"/>
        <v>0</v>
      </c>
    </row>
    <row r="6247" spans="13:20" ht="15" x14ac:dyDescent="0.3">
      <c r="M6247" s="34">
        <v>6241.5</v>
      </c>
      <c r="N6247" s="34">
        <v>17.8</v>
      </c>
      <c r="O6247" s="32">
        <f t="shared" si="582"/>
        <v>64.039999999999992</v>
      </c>
      <c r="P6247" s="37">
        <f t="shared" si="587"/>
        <v>76.847999999999985</v>
      </c>
      <c r="Q6247" s="32">
        <f t="shared" si="583"/>
        <v>-9.039999999999992</v>
      </c>
      <c r="R6247" s="32">
        <f t="shared" si="584"/>
        <v>-21.847999999999985</v>
      </c>
      <c r="S6247" s="26">
        <f t="shared" si="585"/>
        <v>0</v>
      </c>
      <c r="T6247" s="26">
        <f t="shared" si="586"/>
        <v>0</v>
      </c>
    </row>
    <row r="6248" spans="13:20" ht="15" x14ac:dyDescent="0.3">
      <c r="M6248" s="34">
        <v>6242.5</v>
      </c>
      <c r="N6248" s="34">
        <v>17.8</v>
      </c>
      <c r="O6248" s="32">
        <f t="shared" si="582"/>
        <v>64.039999999999992</v>
      </c>
      <c r="P6248" s="37">
        <f t="shared" si="587"/>
        <v>76.847999999999985</v>
      </c>
      <c r="Q6248" s="32">
        <f t="shared" si="583"/>
        <v>-9.039999999999992</v>
      </c>
      <c r="R6248" s="32">
        <f t="shared" si="584"/>
        <v>-21.847999999999985</v>
      </c>
      <c r="S6248" s="26">
        <f t="shared" si="585"/>
        <v>0</v>
      </c>
      <c r="T6248" s="26">
        <f t="shared" si="586"/>
        <v>0</v>
      </c>
    </row>
    <row r="6249" spans="13:20" ht="15" x14ac:dyDescent="0.3">
      <c r="M6249" s="34">
        <v>6243.5</v>
      </c>
      <c r="N6249" s="34">
        <v>17.8</v>
      </c>
      <c r="O6249" s="32">
        <f t="shared" si="582"/>
        <v>64.039999999999992</v>
      </c>
      <c r="P6249" s="37">
        <f t="shared" si="587"/>
        <v>76.847999999999985</v>
      </c>
      <c r="Q6249" s="32">
        <f t="shared" si="583"/>
        <v>-9.039999999999992</v>
      </c>
      <c r="R6249" s="32">
        <f t="shared" si="584"/>
        <v>-21.847999999999985</v>
      </c>
      <c r="S6249" s="26">
        <f t="shared" si="585"/>
        <v>0</v>
      </c>
      <c r="T6249" s="26">
        <f t="shared" si="586"/>
        <v>0</v>
      </c>
    </row>
    <row r="6250" spans="13:20" ht="15" x14ac:dyDescent="0.3">
      <c r="M6250" s="34">
        <v>6244.5</v>
      </c>
      <c r="N6250" s="34">
        <v>16.7</v>
      </c>
      <c r="O6250" s="32">
        <f t="shared" si="582"/>
        <v>62.06</v>
      </c>
      <c r="P6250" s="37">
        <f t="shared" si="587"/>
        <v>74.471999999999994</v>
      </c>
      <c r="Q6250" s="32">
        <f t="shared" si="583"/>
        <v>-7.0600000000000023</v>
      </c>
      <c r="R6250" s="32">
        <f t="shared" si="584"/>
        <v>-19.471999999999994</v>
      </c>
      <c r="S6250" s="26">
        <f t="shared" si="585"/>
        <v>0</v>
      </c>
      <c r="T6250" s="26">
        <f t="shared" si="586"/>
        <v>0</v>
      </c>
    </row>
    <row r="6251" spans="13:20" ht="15" x14ac:dyDescent="0.3">
      <c r="M6251" s="34">
        <v>6245.5</v>
      </c>
      <c r="N6251" s="34">
        <v>17.2</v>
      </c>
      <c r="O6251" s="32">
        <f t="shared" si="582"/>
        <v>62.96</v>
      </c>
      <c r="P6251" s="37">
        <f t="shared" si="587"/>
        <v>75.551999999999992</v>
      </c>
      <c r="Q6251" s="32">
        <f t="shared" si="583"/>
        <v>-7.9600000000000009</v>
      </c>
      <c r="R6251" s="32">
        <f t="shared" si="584"/>
        <v>-20.551999999999992</v>
      </c>
      <c r="S6251" s="26">
        <f t="shared" si="585"/>
        <v>0</v>
      </c>
      <c r="T6251" s="26">
        <f t="shared" si="586"/>
        <v>0</v>
      </c>
    </row>
    <row r="6252" spans="13:20" ht="15" x14ac:dyDescent="0.3">
      <c r="M6252" s="34">
        <v>6246.5</v>
      </c>
      <c r="N6252" s="34">
        <v>18.899999999999999</v>
      </c>
      <c r="O6252" s="32">
        <f t="shared" si="582"/>
        <v>66.02</v>
      </c>
      <c r="P6252" s="37">
        <f t="shared" si="587"/>
        <v>79.22399999999999</v>
      </c>
      <c r="Q6252" s="32">
        <f t="shared" si="583"/>
        <v>-11.019999999999996</v>
      </c>
      <c r="R6252" s="32">
        <f t="shared" si="584"/>
        <v>-24.22399999999999</v>
      </c>
      <c r="S6252" s="26">
        <f t="shared" si="585"/>
        <v>0</v>
      </c>
      <c r="T6252" s="26">
        <f t="shared" si="586"/>
        <v>0</v>
      </c>
    </row>
    <row r="6253" spans="13:20" ht="15" x14ac:dyDescent="0.3">
      <c r="M6253" s="34">
        <v>6247.5</v>
      </c>
      <c r="N6253" s="34">
        <v>20</v>
      </c>
      <c r="O6253" s="32">
        <f t="shared" si="582"/>
        <v>68</v>
      </c>
      <c r="P6253" s="37">
        <f t="shared" si="587"/>
        <v>81.599999999999994</v>
      </c>
      <c r="Q6253" s="32">
        <f t="shared" si="583"/>
        <v>-13</v>
      </c>
      <c r="R6253" s="32">
        <f t="shared" si="584"/>
        <v>-26.599999999999994</v>
      </c>
      <c r="S6253" s="26">
        <f t="shared" si="585"/>
        <v>0</v>
      </c>
      <c r="T6253" s="26">
        <f t="shared" si="586"/>
        <v>0</v>
      </c>
    </row>
    <row r="6254" spans="13:20" ht="15" x14ac:dyDescent="0.3">
      <c r="M6254" s="34">
        <v>6248.5</v>
      </c>
      <c r="N6254" s="34">
        <v>21.1</v>
      </c>
      <c r="O6254" s="32">
        <f t="shared" si="582"/>
        <v>69.98</v>
      </c>
      <c r="P6254" s="37">
        <f t="shared" si="587"/>
        <v>83.975999999999999</v>
      </c>
      <c r="Q6254" s="32">
        <f t="shared" si="583"/>
        <v>-14.980000000000004</v>
      </c>
      <c r="R6254" s="32">
        <f t="shared" si="584"/>
        <v>-28.975999999999999</v>
      </c>
      <c r="S6254" s="26">
        <f t="shared" si="585"/>
        <v>0</v>
      </c>
      <c r="T6254" s="26">
        <f t="shared" si="586"/>
        <v>0</v>
      </c>
    </row>
    <row r="6255" spans="13:20" ht="15" x14ac:dyDescent="0.3">
      <c r="M6255" s="34">
        <v>6249.5</v>
      </c>
      <c r="N6255" s="34">
        <v>23.3</v>
      </c>
      <c r="O6255" s="32">
        <f t="shared" si="582"/>
        <v>73.94</v>
      </c>
      <c r="P6255" s="37">
        <f t="shared" si="587"/>
        <v>88.727999999999994</v>
      </c>
      <c r="Q6255" s="32">
        <f t="shared" si="583"/>
        <v>-18.939999999999998</v>
      </c>
      <c r="R6255" s="32">
        <f t="shared" si="584"/>
        <v>-33.727999999999994</v>
      </c>
      <c r="S6255" s="26">
        <f t="shared" si="585"/>
        <v>0</v>
      </c>
      <c r="T6255" s="26">
        <f t="shared" si="586"/>
        <v>0</v>
      </c>
    </row>
    <row r="6256" spans="13:20" ht="15" x14ac:dyDescent="0.3">
      <c r="M6256" s="34">
        <v>6250.5</v>
      </c>
      <c r="N6256" s="34">
        <v>25.6</v>
      </c>
      <c r="O6256" s="32">
        <f t="shared" si="582"/>
        <v>78.080000000000013</v>
      </c>
      <c r="P6256" s="37">
        <f t="shared" si="587"/>
        <v>93.696000000000012</v>
      </c>
      <c r="Q6256" s="32">
        <f t="shared" si="583"/>
        <v>-23.080000000000013</v>
      </c>
      <c r="R6256" s="32">
        <f t="shared" si="584"/>
        <v>-38.696000000000012</v>
      </c>
      <c r="S6256" s="26">
        <f t="shared" si="585"/>
        <v>0</v>
      </c>
      <c r="T6256" s="26">
        <f t="shared" si="586"/>
        <v>0</v>
      </c>
    </row>
    <row r="6257" spans="13:20" ht="15" x14ac:dyDescent="0.3">
      <c r="M6257" s="34">
        <v>6251.5</v>
      </c>
      <c r="N6257" s="34">
        <v>26.7</v>
      </c>
      <c r="O6257" s="32">
        <f t="shared" si="582"/>
        <v>80.06</v>
      </c>
      <c r="P6257" s="37">
        <f t="shared" si="587"/>
        <v>96.072000000000003</v>
      </c>
      <c r="Q6257" s="32">
        <f t="shared" si="583"/>
        <v>-25.060000000000002</v>
      </c>
      <c r="R6257" s="32">
        <f t="shared" si="584"/>
        <v>-41.072000000000003</v>
      </c>
      <c r="S6257" s="26">
        <f t="shared" si="585"/>
        <v>0</v>
      </c>
      <c r="T6257" s="26">
        <f t="shared" si="586"/>
        <v>0</v>
      </c>
    </row>
    <row r="6258" spans="13:20" ht="15" x14ac:dyDescent="0.3">
      <c r="M6258" s="34">
        <v>6252.5</v>
      </c>
      <c r="N6258" s="34">
        <v>26.7</v>
      </c>
      <c r="O6258" s="32">
        <f t="shared" si="582"/>
        <v>80.06</v>
      </c>
      <c r="P6258" s="37">
        <f t="shared" si="587"/>
        <v>96.072000000000003</v>
      </c>
      <c r="Q6258" s="32">
        <f t="shared" si="583"/>
        <v>-25.060000000000002</v>
      </c>
      <c r="R6258" s="32">
        <f t="shared" si="584"/>
        <v>-41.072000000000003</v>
      </c>
      <c r="S6258" s="26">
        <f t="shared" si="585"/>
        <v>0</v>
      </c>
      <c r="T6258" s="26">
        <f t="shared" si="586"/>
        <v>0</v>
      </c>
    </row>
    <row r="6259" spans="13:20" ht="15" x14ac:dyDescent="0.3">
      <c r="M6259" s="34">
        <v>6253.5</v>
      </c>
      <c r="N6259" s="34">
        <v>26.1</v>
      </c>
      <c r="O6259" s="32">
        <f t="shared" si="582"/>
        <v>78.98</v>
      </c>
      <c r="P6259" s="37">
        <f t="shared" si="587"/>
        <v>94.775999999999996</v>
      </c>
      <c r="Q6259" s="32">
        <f t="shared" si="583"/>
        <v>-23.980000000000004</v>
      </c>
      <c r="R6259" s="32">
        <f t="shared" si="584"/>
        <v>-39.775999999999996</v>
      </c>
      <c r="S6259" s="26">
        <f t="shared" si="585"/>
        <v>0</v>
      </c>
      <c r="T6259" s="26">
        <f t="shared" si="586"/>
        <v>0</v>
      </c>
    </row>
    <row r="6260" spans="13:20" ht="15" x14ac:dyDescent="0.3">
      <c r="M6260" s="34">
        <v>6254.5</v>
      </c>
      <c r="N6260" s="34">
        <v>26.1</v>
      </c>
      <c r="O6260" s="32">
        <f t="shared" si="582"/>
        <v>78.98</v>
      </c>
      <c r="P6260" s="37">
        <f t="shared" si="587"/>
        <v>94.775999999999996</v>
      </c>
      <c r="Q6260" s="32">
        <f t="shared" si="583"/>
        <v>-23.980000000000004</v>
      </c>
      <c r="R6260" s="32">
        <f t="shared" si="584"/>
        <v>-39.775999999999996</v>
      </c>
      <c r="S6260" s="26">
        <f t="shared" si="585"/>
        <v>0</v>
      </c>
      <c r="T6260" s="26">
        <f t="shared" si="586"/>
        <v>0</v>
      </c>
    </row>
    <row r="6261" spans="13:20" ht="15" x14ac:dyDescent="0.3">
      <c r="M6261" s="34">
        <v>6255.5</v>
      </c>
      <c r="N6261" s="34">
        <v>26.1</v>
      </c>
      <c r="O6261" s="32">
        <f t="shared" si="582"/>
        <v>78.98</v>
      </c>
      <c r="P6261" s="37">
        <f t="shared" si="587"/>
        <v>94.775999999999996</v>
      </c>
      <c r="Q6261" s="32">
        <f t="shared" si="583"/>
        <v>-23.980000000000004</v>
      </c>
      <c r="R6261" s="32">
        <f t="shared" si="584"/>
        <v>-39.775999999999996</v>
      </c>
      <c r="S6261" s="26">
        <f t="shared" si="585"/>
        <v>0</v>
      </c>
      <c r="T6261" s="26">
        <f t="shared" si="586"/>
        <v>0</v>
      </c>
    </row>
    <row r="6262" spans="13:20" ht="15" x14ac:dyDescent="0.3">
      <c r="M6262" s="34">
        <v>6256.5</v>
      </c>
      <c r="N6262" s="34">
        <v>23.9</v>
      </c>
      <c r="O6262" s="32">
        <f t="shared" si="582"/>
        <v>75.02</v>
      </c>
      <c r="P6262" s="37">
        <f t="shared" si="587"/>
        <v>90.023999999999987</v>
      </c>
      <c r="Q6262" s="32">
        <f t="shared" si="583"/>
        <v>-20.019999999999996</v>
      </c>
      <c r="R6262" s="32">
        <f t="shared" si="584"/>
        <v>-35.023999999999987</v>
      </c>
      <c r="S6262" s="26">
        <f t="shared" si="585"/>
        <v>0</v>
      </c>
      <c r="T6262" s="26">
        <f t="shared" si="586"/>
        <v>0</v>
      </c>
    </row>
    <row r="6263" spans="13:20" ht="15" x14ac:dyDescent="0.3">
      <c r="M6263" s="34">
        <v>6257.5</v>
      </c>
      <c r="N6263" s="34">
        <v>22.2</v>
      </c>
      <c r="O6263" s="32">
        <f t="shared" si="582"/>
        <v>71.960000000000008</v>
      </c>
      <c r="P6263" s="37">
        <f t="shared" si="587"/>
        <v>86.352000000000004</v>
      </c>
      <c r="Q6263" s="32">
        <f t="shared" si="583"/>
        <v>-16.960000000000008</v>
      </c>
      <c r="R6263" s="32">
        <f t="shared" si="584"/>
        <v>-31.352000000000004</v>
      </c>
      <c r="S6263" s="26">
        <f t="shared" si="585"/>
        <v>0</v>
      </c>
      <c r="T6263" s="26">
        <f t="shared" si="586"/>
        <v>0</v>
      </c>
    </row>
    <row r="6264" spans="13:20" ht="15" x14ac:dyDescent="0.3">
      <c r="M6264" s="34">
        <v>6258.5</v>
      </c>
      <c r="N6264" s="34">
        <v>21.7</v>
      </c>
      <c r="O6264" s="32">
        <f t="shared" si="582"/>
        <v>71.06</v>
      </c>
      <c r="P6264" s="37">
        <f t="shared" si="587"/>
        <v>85.272000000000006</v>
      </c>
      <c r="Q6264" s="32">
        <f t="shared" si="583"/>
        <v>-16.060000000000002</v>
      </c>
      <c r="R6264" s="32">
        <f t="shared" si="584"/>
        <v>-30.272000000000006</v>
      </c>
      <c r="S6264" s="26">
        <f t="shared" si="585"/>
        <v>0</v>
      </c>
      <c r="T6264" s="26">
        <f t="shared" si="586"/>
        <v>0</v>
      </c>
    </row>
    <row r="6265" spans="13:20" ht="15" x14ac:dyDescent="0.3">
      <c r="M6265" s="34">
        <v>6259.5</v>
      </c>
      <c r="N6265" s="34">
        <v>21.7</v>
      </c>
      <c r="O6265" s="32">
        <f t="shared" si="582"/>
        <v>71.06</v>
      </c>
      <c r="P6265" s="37">
        <f t="shared" si="587"/>
        <v>85.272000000000006</v>
      </c>
      <c r="Q6265" s="32">
        <f t="shared" si="583"/>
        <v>-16.060000000000002</v>
      </c>
      <c r="R6265" s="32">
        <f t="shared" si="584"/>
        <v>-30.272000000000006</v>
      </c>
      <c r="S6265" s="26">
        <f t="shared" si="585"/>
        <v>0</v>
      </c>
      <c r="T6265" s="26">
        <f t="shared" si="586"/>
        <v>0</v>
      </c>
    </row>
    <row r="6266" spans="13:20" ht="15" x14ac:dyDescent="0.3">
      <c r="M6266" s="34">
        <v>6260.5</v>
      </c>
      <c r="N6266" s="34">
        <v>21.1</v>
      </c>
      <c r="O6266" s="32">
        <f t="shared" si="582"/>
        <v>69.98</v>
      </c>
      <c r="P6266" s="37">
        <f t="shared" si="587"/>
        <v>83.975999999999999</v>
      </c>
      <c r="Q6266" s="32">
        <f t="shared" si="583"/>
        <v>-14.980000000000004</v>
      </c>
      <c r="R6266" s="32">
        <f t="shared" si="584"/>
        <v>-28.975999999999999</v>
      </c>
      <c r="S6266" s="26">
        <f t="shared" si="585"/>
        <v>0</v>
      </c>
      <c r="T6266" s="26">
        <f t="shared" si="586"/>
        <v>0</v>
      </c>
    </row>
    <row r="6267" spans="13:20" ht="15" x14ac:dyDescent="0.3">
      <c r="M6267" s="34">
        <v>6261.5</v>
      </c>
      <c r="N6267" s="34">
        <v>20.6</v>
      </c>
      <c r="O6267" s="32">
        <f t="shared" si="582"/>
        <v>69.080000000000013</v>
      </c>
      <c r="P6267" s="37">
        <f t="shared" si="587"/>
        <v>82.896000000000015</v>
      </c>
      <c r="Q6267" s="32">
        <f t="shared" si="583"/>
        <v>-14.080000000000013</v>
      </c>
      <c r="R6267" s="32">
        <f t="shared" si="584"/>
        <v>-27.896000000000015</v>
      </c>
      <c r="S6267" s="26">
        <f t="shared" si="585"/>
        <v>0</v>
      </c>
      <c r="T6267" s="26">
        <f t="shared" si="586"/>
        <v>0</v>
      </c>
    </row>
    <row r="6268" spans="13:20" ht="15" x14ac:dyDescent="0.3">
      <c r="M6268" s="34">
        <v>6262.5</v>
      </c>
      <c r="N6268" s="34">
        <v>20</v>
      </c>
      <c r="O6268" s="32">
        <f t="shared" si="582"/>
        <v>68</v>
      </c>
      <c r="P6268" s="37">
        <f t="shared" si="587"/>
        <v>81.599999999999994</v>
      </c>
      <c r="Q6268" s="32">
        <f t="shared" si="583"/>
        <v>-13</v>
      </c>
      <c r="R6268" s="32">
        <f t="shared" si="584"/>
        <v>-26.599999999999994</v>
      </c>
      <c r="S6268" s="26">
        <f t="shared" si="585"/>
        <v>0</v>
      </c>
      <c r="T6268" s="26">
        <f t="shared" si="586"/>
        <v>0</v>
      </c>
    </row>
    <row r="6269" spans="13:20" ht="15" x14ac:dyDescent="0.3">
      <c r="M6269" s="34">
        <v>6263.5</v>
      </c>
      <c r="N6269" s="34">
        <v>19.399999999999999</v>
      </c>
      <c r="O6269" s="32">
        <f t="shared" si="582"/>
        <v>66.92</v>
      </c>
      <c r="P6269" s="37">
        <f t="shared" si="587"/>
        <v>80.304000000000002</v>
      </c>
      <c r="Q6269" s="32">
        <f t="shared" si="583"/>
        <v>-11.920000000000002</v>
      </c>
      <c r="R6269" s="32">
        <f t="shared" si="584"/>
        <v>-25.304000000000002</v>
      </c>
      <c r="S6269" s="26">
        <f t="shared" si="585"/>
        <v>0</v>
      </c>
      <c r="T6269" s="26">
        <f t="shared" si="586"/>
        <v>0</v>
      </c>
    </row>
    <row r="6270" spans="13:20" ht="15" x14ac:dyDescent="0.3">
      <c r="M6270" s="34">
        <v>6264.5</v>
      </c>
      <c r="N6270" s="34">
        <v>18.899999999999999</v>
      </c>
      <c r="O6270" s="32">
        <f t="shared" si="582"/>
        <v>66.02</v>
      </c>
      <c r="P6270" s="37">
        <f t="shared" si="587"/>
        <v>79.22399999999999</v>
      </c>
      <c r="Q6270" s="32">
        <f t="shared" si="583"/>
        <v>-11.019999999999996</v>
      </c>
      <c r="R6270" s="32">
        <f t="shared" si="584"/>
        <v>-24.22399999999999</v>
      </c>
      <c r="S6270" s="26">
        <f t="shared" si="585"/>
        <v>0</v>
      </c>
      <c r="T6270" s="26">
        <f t="shared" si="586"/>
        <v>0</v>
      </c>
    </row>
    <row r="6271" spans="13:20" ht="15" x14ac:dyDescent="0.3">
      <c r="M6271" s="34">
        <v>6265.5</v>
      </c>
      <c r="N6271" s="34">
        <v>18.899999999999999</v>
      </c>
      <c r="O6271" s="32">
        <f t="shared" si="582"/>
        <v>66.02</v>
      </c>
      <c r="P6271" s="37">
        <f t="shared" si="587"/>
        <v>79.22399999999999</v>
      </c>
      <c r="Q6271" s="32">
        <f t="shared" si="583"/>
        <v>-11.019999999999996</v>
      </c>
      <c r="R6271" s="32">
        <f t="shared" si="584"/>
        <v>-24.22399999999999</v>
      </c>
      <c r="S6271" s="26">
        <f t="shared" si="585"/>
        <v>0</v>
      </c>
      <c r="T6271" s="26">
        <f t="shared" si="586"/>
        <v>0</v>
      </c>
    </row>
    <row r="6272" spans="13:20" ht="15" x14ac:dyDescent="0.3">
      <c r="M6272" s="34">
        <v>6266.5</v>
      </c>
      <c r="N6272" s="34">
        <v>18.899999999999999</v>
      </c>
      <c r="O6272" s="32">
        <f t="shared" si="582"/>
        <v>66.02</v>
      </c>
      <c r="P6272" s="37">
        <f t="shared" si="587"/>
        <v>79.22399999999999</v>
      </c>
      <c r="Q6272" s="32">
        <f t="shared" si="583"/>
        <v>-11.019999999999996</v>
      </c>
      <c r="R6272" s="32">
        <f t="shared" si="584"/>
        <v>-24.22399999999999</v>
      </c>
      <c r="S6272" s="26">
        <f t="shared" si="585"/>
        <v>0</v>
      </c>
      <c r="T6272" s="26">
        <f t="shared" si="586"/>
        <v>0</v>
      </c>
    </row>
    <row r="6273" spans="13:20" ht="15" x14ac:dyDescent="0.3">
      <c r="M6273" s="34">
        <v>6267.5</v>
      </c>
      <c r="N6273" s="34">
        <v>17.8</v>
      </c>
      <c r="O6273" s="32">
        <f t="shared" si="582"/>
        <v>64.039999999999992</v>
      </c>
      <c r="P6273" s="37">
        <f t="shared" si="587"/>
        <v>76.847999999999985</v>
      </c>
      <c r="Q6273" s="32">
        <f t="shared" si="583"/>
        <v>-9.039999999999992</v>
      </c>
      <c r="R6273" s="32">
        <f t="shared" si="584"/>
        <v>-21.847999999999985</v>
      </c>
      <c r="S6273" s="26">
        <f t="shared" si="585"/>
        <v>0</v>
      </c>
      <c r="T6273" s="26">
        <f t="shared" si="586"/>
        <v>0</v>
      </c>
    </row>
    <row r="6274" spans="13:20" ht="15" x14ac:dyDescent="0.3">
      <c r="M6274" s="34">
        <v>6268.5</v>
      </c>
      <c r="N6274" s="34">
        <v>17.8</v>
      </c>
      <c r="O6274" s="32">
        <f t="shared" si="582"/>
        <v>64.039999999999992</v>
      </c>
      <c r="P6274" s="37">
        <f t="shared" si="587"/>
        <v>76.847999999999985</v>
      </c>
      <c r="Q6274" s="32">
        <f t="shared" si="583"/>
        <v>-9.039999999999992</v>
      </c>
      <c r="R6274" s="32">
        <f t="shared" si="584"/>
        <v>-21.847999999999985</v>
      </c>
      <c r="S6274" s="26">
        <f t="shared" si="585"/>
        <v>0</v>
      </c>
      <c r="T6274" s="26">
        <f t="shared" si="586"/>
        <v>0</v>
      </c>
    </row>
    <row r="6275" spans="13:20" ht="15" x14ac:dyDescent="0.3">
      <c r="M6275" s="34">
        <v>6269.5</v>
      </c>
      <c r="N6275" s="34">
        <v>17.2</v>
      </c>
      <c r="O6275" s="32">
        <f t="shared" si="582"/>
        <v>62.96</v>
      </c>
      <c r="P6275" s="37">
        <f t="shared" si="587"/>
        <v>75.551999999999992</v>
      </c>
      <c r="Q6275" s="32">
        <f t="shared" si="583"/>
        <v>-7.9600000000000009</v>
      </c>
      <c r="R6275" s="32">
        <f t="shared" si="584"/>
        <v>-20.551999999999992</v>
      </c>
      <c r="S6275" s="26">
        <f t="shared" si="585"/>
        <v>0</v>
      </c>
      <c r="T6275" s="26">
        <f t="shared" si="586"/>
        <v>0</v>
      </c>
    </row>
    <row r="6276" spans="13:20" ht="15" x14ac:dyDescent="0.3">
      <c r="M6276" s="34">
        <v>6270.5</v>
      </c>
      <c r="N6276" s="34">
        <v>18.3</v>
      </c>
      <c r="O6276" s="32">
        <f t="shared" si="582"/>
        <v>64.94</v>
      </c>
      <c r="P6276" s="37">
        <f t="shared" si="587"/>
        <v>77.927999999999997</v>
      </c>
      <c r="Q6276" s="32">
        <f t="shared" si="583"/>
        <v>-9.9399999999999977</v>
      </c>
      <c r="R6276" s="32">
        <f t="shared" si="584"/>
        <v>-22.927999999999997</v>
      </c>
      <c r="S6276" s="26">
        <f t="shared" si="585"/>
        <v>0</v>
      </c>
      <c r="T6276" s="26">
        <f t="shared" si="586"/>
        <v>0</v>
      </c>
    </row>
    <row r="6277" spans="13:20" ht="15" x14ac:dyDescent="0.3">
      <c r="M6277" s="34">
        <v>6271.5</v>
      </c>
      <c r="N6277" s="34">
        <v>20</v>
      </c>
      <c r="O6277" s="32">
        <f t="shared" si="582"/>
        <v>68</v>
      </c>
      <c r="P6277" s="37">
        <f t="shared" si="587"/>
        <v>81.599999999999994</v>
      </c>
      <c r="Q6277" s="32">
        <f t="shared" si="583"/>
        <v>-13</v>
      </c>
      <c r="R6277" s="32">
        <f t="shared" si="584"/>
        <v>-26.599999999999994</v>
      </c>
      <c r="S6277" s="26">
        <f t="shared" si="585"/>
        <v>0</v>
      </c>
      <c r="T6277" s="26">
        <f t="shared" si="586"/>
        <v>0</v>
      </c>
    </row>
    <row r="6278" spans="13:20" ht="15" x14ac:dyDescent="0.3">
      <c r="M6278" s="34">
        <v>6272.5</v>
      </c>
      <c r="N6278" s="34">
        <v>22.2</v>
      </c>
      <c r="O6278" s="32">
        <f t="shared" ref="O6278:O6341" si="588">CONVERT(N6278,"C","F")</f>
        <v>71.960000000000008</v>
      </c>
      <c r="P6278" s="37">
        <f t="shared" si="587"/>
        <v>86.352000000000004</v>
      </c>
      <c r="Q6278" s="32">
        <f t="shared" ref="Q6278:Q6341" si="589">$L$3-O6278</f>
        <v>-16.960000000000008</v>
      </c>
      <c r="R6278" s="32">
        <f t="shared" ref="R6278:R6341" si="590">$L$3-P6278</f>
        <v>-31.352000000000004</v>
      </c>
      <c r="S6278" s="26">
        <f t="shared" ref="S6278:S6341" si="591">IF(O6278&lt;=$L$3, 1, 0)</f>
        <v>0</v>
      </c>
      <c r="T6278" s="26">
        <f t="shared" ref="T6278:T6341" si="592">IF(P6278&lt;=$L$3, 1, 0)</f>
        <v>0</v>
      </c>
    </row>
    <row r="6279" spans="13:20" ht="15" x14ac:dyDescent="0.3">
      <c r="M6279" s="34">
        <v>6273.5</v>
      </c>
      <c r="N6279" s="34">
        <v>22.8</v>
      </c>
      <c r="O6279" s="32">
        <f t="shared" si="588"/>
        <v>73.039999999999992</v>
      </c>
      <c r="P6279" s="37">
        <f t="shared" ref="P6279:P6342" si="593">O6279*1.2</f>
        <v>87.647999999999982</v>
      </c>
      <c r="Q6279" s="32">
        <f t="shared" si="589"/>
        <v>-18.039999999999992</v>
      </c>
      <c r="R6279" s="32">
        <f t="shared" si="590"/>
        <v>-32.647999999999982</v>
      </c>
      <c r="S6279" s="26">
        <f t="shared" si="591"/>
        <v>0</v>
      </c>
      <c r="T6279" s="26">
        <f t="shared" si="592"/>
        <v>0</v>
      </c>
    </row>
    <row r="6280" spans="13:20" ht="15" x14ac:dyDescent="0.3">
      <c r="M6280" s="34">
        <v>6274.5</v>
      </c>
      <c r="N6280" s="34">
        <v>23.9</v>
      </c>
      <c r="O6280" s="32">
        <f t="shared" si="588"/>
        <v>75.02</v>
      </c>
      <c r="P6280" s="37">
        <f t="shared" si="593"/>
        <v>90.023999999999987</v>
      </c>
      <c r="Q6280" s="32">
        <f t="shared" si="589"/>
        <v>-20.019999999999996</v>
      </c>
      <c r="R6280" s="32">
        <f t="shared" si="590"/>
        <v>-35.023999999999987</v>
      </c>
      <c r="S6280" s="26">
        <f t="shared" si="591"/>
        <v>0</v>
      </c>
      <c r="T6280" s="26">
        <f t="shared" si="592"/>
        <v>0</v>
      </c>
    </row>
    <row r="6281" spans="13:20" ht="15" x14ac:dyDescent="0.3">
      <c r="M6281" s="34">
        <v>6275.5</v>
      </c>
      <c r="N6281" s="34">
        <v>25</v>
      </c>
      <c r="O6281" s="32">
        <f t="shared" si="588"/>
        <v>77</v>
      </c>
      <c r="P6281" s="37">
        <f t="shared" si="593"/>
        <v>92.399999999999991</v>
      </c>
      <c r="Q6281" s="32">
        <f t="shared" si="589"/>
        <v>-22</v>
      </c>
      <c r="R6281" s="32">
        <f t="shared" si="590"/>
        <v>-37.399999999999991</v>
      </c>
      <c r="S6281" s="26">
        <f t="shared" si="591"/>
        <v>0</v>
      </c>
      <c r="T6281" s="26">
        <f t="shared" si="592"/>
        <v>0</v>
      </c>
    </row>
    <row r="6282" spans="13:20" ht="15" x14ac:dyDescent="0.3">
      <c r="M6282" s="34">
        <v>6276.5</v>
      </c>
      <c r="N6282" s="34">
        <v>25</v>
      </c>
      <c r="O6282" s="32">
        <f t="shared" si="588"/>
        <v>77</v>
      </c>
      <c r="P6282" s="37">
        <f t="shared" si="593"/>
        <v>92.399999999999991</v>
      </c>
      <c r="Q6282" s="32">
        <f t="shared" si="589"/>
        <v>-22</v>
      </c>
      <c r="R6282" s="32">
        <f t="shared" si="590"/>
        <v>-37.399999999999991</v>
      </c>
      <c r="S6282" s="26">
        <f t="shared" si="591"/>
        <v>0</v>
      </c>
      <c r="T6282" s="26">
        <f t="shared" si="592"/>
        <v>0</v>
      </c>
    </row>
    <row r="6283" spans="13:20" ht="15" x14ac:dyDescent="0.3">
      <c r="M6283" s="34">
        <v>6277.5</v>
      </c>
      <c r="N6283" s="34">
        <v>25</v>
      </c>
      <c r="O6283" s="32">
        <f t="shared" si="588"/>
        <v>77</v>
      </c>
      <c r="P6283" s="37">
        <f t="shared" si="593"/>
        <v>92.399999999999991</v>
      </c>
      <c r="Q6283" s="32">
        <f t="shared" si="589"/>
        <v>-22</v>
      </c>
      <c r="R6283" s="32">
        <f t="shared" si="590"/>
        <v>-37.399999999999991</v>
      </c>
      <c r="S6283" s="26">
        <f t="shared" si="591"/>
        <v>0</v>
      </c>
      <c r="T6283" s="26">
        <f t="shared" si="592"/>
        <v>0</v>
      </c>
    </row>
    <row r="6284" spans="13:20" ht="15" x14ac:dyDescent="0.3">
      <c r="M6284" s="34">
        <v>6278.5</v>
      </c>
      <c r="N6284" s="34">
        <v>25</v>
      </c>
      <c r="O6284" s="32">
        <f t="shared" si="588"/>
        <v>77</v>
      </c>
      <c r="P6284" s="37">
        <f t="shared" si="593"/>
        <v>92.399999999999991</v>
      </c>
      <c r="Q6284" s="32">
        <f t="shared" si="589"/>
        <v>-22</v>
      </c>
      <c r="R6284" s="32">
        <f t="shared" si="590"/>
        <v>-37.399999999999991</v>
      </c>
      <c r="S6284" s="26">
        <f t="shared" si="591"/>
        <v>0</v>
      </c>
      <c r="T6284" s="26">
        <f t="shared" si="592"/>
        <v>0</v>
      </c>
    </row>
    <row r="6285" spans="13:20" ht="15" x14ac:dyDescent="0.3">
      <c r="M6285" s="34">
        <v>6279.5</v>
      </c>
      <c r="N6285" s="34">
        <v>25.6</v>
      </c>
      <c r="O6285" s="32">
        <f t="shared" si="588"/>
        <v>78.080000000000013</v>
      </c>
      <c r="P6285" s="37">
        <f t="shared" si="593"/>
        <v>93.696000000000012</v>
      </c>
      <c r="Q6285" s="32">
        <f t="shared" si="589"/>
        <v>-23.080000000000013</v>
      </c>
      <c r="R6285" s="32">
        <f t="shared" si="590"/>
        <v>-38.696000000000012</v>
      </c>
      <c r="S6285" s="26">
        <f t="shared" si="591"/>
        <v>0</v>
      </c>
      <c r="T6285" s="26">
        <f t="shared" si="592"/>
        <v>0</v>
      </c>
    </row>
    <row r="6286" spans="13:20" ht="15" x14ac:dyDescent="0.3">
      <c r="M6286" s="34">
        <v>6280.5</v>
      </c>
      <c r="N6286" s="34">
        <v>25</v>
      </c>
      <c r="O6286" s="32">
        <f t="shared" si="588"/>
        <v>77</v>
      </c>
      <c r="P6286" s="37">
        <f t="shared" si="593"/>
        <v>92.399999999999991</v>
      </c>
      <c r="Q6286" s="32">
        <f t="shared" si="589"/>
        <v>-22</v>
      </c>
      <c r="R6286" s="32">
        <f t="shared" si="590"/>
        <v>-37.399999999999991</v>
      </c>
      <c r="S6286" s="26">
        <f t="shared" si="591"/>
        <v>0</v>
      </c>
      <c r="T6286" s="26">
        <f t="shared" si="592"/>
        <v>0</v>
      </c>
    </row>
    <row r="6287" spans="13:20" ht="15" x14ac:dyDescent="0.3">
      <c r="M6287" s="34">
        <v>6281.5</v>
      </c>
      <c r="N6287" s="34">
        <v>23.9</v>
      </c>
      <c r="O6287" s="32">
        <f t="shared" si="588"/>
        <v>75.02</v>
      </c>
      <c r="P6287" s="37">
        <f t="shared" si="593"/>
        <v>90.023999999999987</v>
      </c>
      <c r="Q6287" s="32">
        <f t="shared" si="589"/>
        <v>-20.019999999999996</v>
      </c>
      <c r="R6287" s="32">
        <f t="shared" si="590"/>
        <v>-35.023999999999987</v>
      </c>
      <c r="S6287" s="26">
        <f t="shared" si="591"/>
        <v>0</v>
      </c>
      <c r="T6287" s="26">
        <f t="shared" si="592"/>
        <v>0</v>
      </c>
    </row>
    <row r="6288" spans="13:20" ht="15" x14ac:dyDescent="0.3">
      <c r="M6288" s="34">
        <v>6282.5</v>
      </c>
      <c r="N6288" s="34">
        <v>22.2</v>
      </c>
      <c r="O6288" s="32">
        <f t="shared" si="588"/>
        <v>71.960000000000008</v>
      </c>
      <c r="P6288" s="37">
        <f t="shared" si="593"/>
        <v>86.352000000000004</v>
      </c>
      <c r="Q6288" s="32">
        <f t="shared" si="589"/>
        <v>-16.960000000000008</v>
      </c>
      <c r="R6288" s="32">
        <f t="shared" si="590"/>
        <v>-31.352000000000004</v>
      </c>
      <c r="S6288" s="26">
        <f t="shared" si="591"/>
        <v>0</v>
      </c>
      <c r="T6288" s="26">
        <f t="shared" si="592"/>
        <v>0</v>
      </c>
    </row>
    <row r="6289" spans="13:20" ht="15" x14ac:dyDescent="0.3">
      <c r="M6289" s="34">
        <v>6283.5</v>
      </c>
      <c r="N6289" s="34">
        <v>21.1</v>
      </c>
      <c r="O6289" s="32">
        <f t="shared" si="588"/>
        <v>69.98</v>
      </c>
      <c r="P6289" s="37">
        <f t="shared" si="593"/>
        <v>83.975999999999999</v>
      </c>
      <c r="Q6289" s="32">
        <f t="shared" si="589"/>
        <v>-14.980000000000004</v>
      </c>
      <c r="R6289" s="32">
        <f t="shared" si="590"/>
        <v>-28.975999999999999</v>
      </c>
      <c r="S6289" s="26">
        <f t="shared" si="591"/>
        <v>0</v>
      </c>
      <c r="T6289" s="26">
        <f t="shared" si="592"/>
        <v>0</v>
      </c>
    </row>
    <row r="6290" spans="13:20" ht="15" x14ac:dyDescent="0.3">
      <c r="M6290" s="34">
        <v>6284.5</v>
      </c>
      <c r="N6290" s="34">
        <v>21.7</v>
      </c>
      <c r="O6290" s="32">
        <f t="shared" si="588"/>
        <v>71.06</v>
      </c>
      <c r="P6290" s="37">
        <f t="shared" si="593"/>
        <v>85.272000000000006</v>
      </c>
      <c r="Q6290" s="32">
        <f t="shared" si="589"/>
        <v>-16.060000000000002</v>
      </c>
      <c r="R6290" s="32">
        <f t="shared" si="590"/>
        <v>-30.272000000000006</v>
      </c>
      <c r="S6290" s="26">
        <f t="shared" si="591"/>
        <v>0</v>
      </c>
      <c r="T6290" s="26">
        <f t="shared" si="592"/>
        <v>0</v>
      </c>
    </row>
    <row r="6291" spans="13:20" ht="15" x14ac:dyDescent="0.3">
      <c r="M6291" s="34">
        <v>6285.5</v>
      </c>
      <c r="N6291" s="34">
        <v>21.1</v>
      </c>
      <c r="O6291" s="32">
        <f t="shared" si="588"/>
        <v>69.98</v>
      </c>
      <c r="P6291" s="37">
        <f t="shared" si="593"/>
        <v>83.975999999999999</v>
      </c>
      <c r="Q6291" s="32">
        <f t="shared" si="589"/>
        <v>-14.980000000000004</v>
      </c>
      <c r="R6291" s="32">
        <f t="shared" si="590"/>
        <v>-28.975999999999999</v>
      </c>
      <c r="S6291" s="26">
        <f t="shared" si="591"/>
        <v>0</v>
      </c>
      <c r="T6291" s="26">
        <f t="shared" si="592"/>
        <v>0</v>
      </c>
    </row>
    <row r="6292" spans="13:20" ht="15" x14ac:dyDescent="0.3">
      <c r="M6292" s="34">
        <v>6286.5</v>
      </c>
      <c r="N6292" s="34">
        <v>21.1</v>
      </c>
      <c r="O6292" s="32">
        <f t="shared" si="588"/>
        <v>69.98</v>
      </c>
      <c r="P6292" s="37">
        <f t="shared" si="593"/>
        <v>83.975999999999999</v>
      </c>
      <c r="Q6292" s="32">
        <f t="shared" si="589"/>
        <v>-14.980000000000004</v>
      </c>
      <c r="R6292" s="32">
        <f t="shared" si="590"/>
        <v>-28.975999999999999</v>
      </c>
      <c r="S6292" s="26">
        <f t="shared" si="591"/>
        <v>0</v>
      </c>
      <c r="T6292" s="26">
        <f t="shared" si="592"/>
        <v>0</v>
      </c>
    </row>
    <row r="6293" spans="13:20" ht="15" x14ac:dyDescent="0.3">
      <c r="M6293" s="34">
        <v>6287.5</v>
      </c>
      <c r="N6293" s="34">
        <v>20</v>
      </c>
      <c r="O6293" s="32">
        <f t="shared" si="588"/>
        <v>68</v>
      </c>
      <c r="P6293" s="37">
        <f t="shared" si="593"/>
        <v>81.599999999999994</v>
      </c>
      <c r="Q6293" s="32">
        <f t="shared" si="589"/>
        <v>-13</v>
      </c>
      <c r="R6293" s="32">
        <f t="shared" si="590"/>
        <v>-26.599999999999994</v>
      </c>
      <c r="S6293" s="26">
        <f t="shared" si="591"/>
        <v>0</v>
      </c>
      <c r="T6293" s="26">
        <f t="shared" si="592"/>
        <v>0</v>
      </c>
    </row>
    <row r="6294" spans="13:20" ht="15" x14ac:dyDescent="0.3">
      <c r="M6294" s="34">
        <v>6288.5</v>
      </c>
      <c r="N6294" s="34">
        <v>20.6</v>
      </c>
      <c r="O6294" s="32">
        <f t="shared" si="588"/>
        <v>69.080000000000013</v>
      </c>
      <c r="P6294" s="37">
        <f t="shared" si="593"/>
        <v>82.896000000000015</v>
      </c>
      <c r="Q6294" s="32">
        <f t="shared" si="589"/>
        <v>-14.080000000000013</v>
      </c>
      <c r="R6294" s="32">
        <f t="shared" si="590"/>
        <v>-27.896000000000015</v>
      </c>
      <c r="S6294" s="26">
        <f t="shared" si="591"/>
        <v>0</v>
      </c>
      <c r="T6294" s="26">
        <f t="shared" si="592"/>
        <v>0</v>
      </c>
    </row>
    <row r="6295" spans="13:20" ht="15" x14ac:dyDescent="0.3">
      <c r="M6295" s="34">
        <v>6289.5</v>
      </c>
      <c r="N6295" s="34">
        <v>18.3</v>
      </c>
      <c r="O6295" s="32">
        <f t="shared" si="588"/>
        <v>64.94</v>
      </c>
      <c r="P6295" s="37">
        <f t="shared" si="593"/>
        <v>77.927999999999997</v>
      </c>
      <c r="Q6295" s="32">
        <f t="shared" si="589"/>
        <v>-9.9399999999999977</v>
      </c>
      <c r="R6295" s="32">
        <f t="shared" si="590"/>
        <v>-22.927999999999997</v>
      </c>
      <c r="S6295" s="26">
        <f t="shared" si="591"/>
        <v>0</v>
      </c>
      <c r="T6295" s="26">
        <f t="shared" si="592"/>
        <v>0</v>
      </c>
    </row>
    <row r="6296" spans="13:20" ht="15" x14ac:dyDescent="0.3">
      <c r="M6296" s="34">
        <v>6290.5</v>
      </c>
      <c r="N6296" s="34">
        <v>18.3</v>
      </c>
      <c r="O6296" s="32">
        <f t="shared" si="588"/>
        <v>64.94</v>
      </c>
      <c r="P6296" s="37">
        <f t="shared" si="593"/>
        <v>77.927999999999997</v>
      </c>
      <c r="Q6296" s="32">
        <f t="shared" si="589"/>
        <v>-9.9399999999999977</v>
      </c>
      <c r="R6296" s="32">
        <f t="shared" si="590"/>
        <v>-22.927999999999997</v>
      </c>
      <c r="S6296" s="26">
        <f t="shared" si="591"/>
        <v>0</v>
      </c>
      <c r="T6296" s="26">
        <f t="shared" si="592"/>
        <v>0</v>
      </c>
    </row>
    <row r="6297" spans="13:20" ht="15" x14ac:dyDescent="0.3">
      <c r="M6297" s="34">
        <v>6291.5</v>
      </c>
      <c r="N6297" s="34">
        <v>18.3</v>
      </c>
      <c r="O6297" s="32">
        <f t="shared" si="588"/>
        <v>64.94</v>
      </c>
      <c r="P6297" s="37">
        <f t="shared" si="593"/>
        <v>77.927999999999997</v>
      </c>
      <c r="Q6297" s="32">
        <f t="shared" si="589"/>
        <v>-9.9399999999999977</v>
      </c>
      <c r="R6297" s="32">
        <f t="shared" si="590"/>
        <v>-22.927999999999997</v>
      </c>
      <c r="S6297" s="26">
        <f t="shared" si="591"/>
        <v>0</v>
      </c>
      <c r="T6297" s="26">
        <f t="shared" si="592"/>
        <v>0</v>
      </c>
    </row>
    <row r="6298" spans="13:20" ht="15" x14ac:dyDescent="0.3">
      <c r="M6298" s="34">
        <v>6292.5</v>
      </c>
      <c r="N6298" s="34">
        <v>18.3</v>
      </c>
      <c r="O6298" s="32">
        <f t="shared" si="588"/>
        <v>64.94</v>
      </c>
      <c r="P6298" s="37">
        <f t="shared" si="593"/>
        <v>77.927999999999997</v>
      </c>
      <c r="Q6298" s="32">
        <f t="shared" si="589"/>
        <v>-9.9399999999999977</v>
      </c>
      <c r="R6298" s="32">
        <f t="shared" si="590"/>
        <v>-22.927999999999997</v>
      </c>
      <c r="S6298" s="26">
        <f t="shared" si="591"/>
        <v>0</v>
      </c>
      <c r="T6298" s="26">
        <f t="shared" si="592"/>
        <v>0</v>
      </c>
    </row>
    <row r="6299" spans="13:20" ht="15" x14ac:dyDescent="0.3">
      <c r="M6299" s="34">
        <v>6293.5</v>
      </c>
      <c r="N6299" s="34">
        <v>17.8</v>
      </c>
      <c r="O6299" s="32">
        <f t="shared" si="588"/>
        <v>64.039999999999992</v>
      </c>
      <c r="P6299" s="37">
        <f t="shared" si="593"/>
        <v>76.847999999999985</v>
      </c>
      <c r="Q6299" s="32">
        <f t="shared" si="589"/>
        <v>-9.039999999999992</v>
      </c>
      <c r="R6299" s="32">
        <f t="shared" si="590"/>
        <v>-21.847999999999985</v>
      </c>
      <c r="S6299" s="26">
        <f t="shared" si="591"/>
        <v>0</v>
      </c>
      <c r="T6299" s="26">
        <f t="shared" si="592"/>
        <v>0</v>
      </c>
    </row>
    <row r="6300" spans="13:20" ht="15" x14ac:dyDescent="0.3">
      <c r="M6300" s="34">
        <v>6294.5</v>
      </c>
      <c r="N6300" s="34">
        <v>18.899999999999999</v>
      </c>
      <c r="O6300" s="32">
        <f t="shared" si="588"/>
        <v>66.02</v>
      </c>
      <c r="P6300" s="37">
        <f t="shared" si="593"/>
        <v>79.22399999999999</v>
      </c>
      <c r="Q6300" s="32">
        <f t="shared" si="589"/>
        <v>-11.019999999999996</v>
      </c>
      <c r="R6300" s="32">
        <f t="shared" si="590"/>
        <v>-24.22399999999999</v>
      </c>
      <c r="S6300" s="26">
        <f t="shared" si="591"/>
        <v>0</v>
      </c>
      <c r="T6300" s="26">
        <f t="shared" si="592"/>
        <v>0</v>
      </c>
    </row>
    <row r="6301" spans="13:20" ht="15" x14ac:dyDescent="0.3">
      <c r="M6301" s="34">
        <v>6295.5</v>
      </c>
      <c r="N6301" s="34">
        <v>20</v>
      </c>
      <c r="O6301" s="32">
        <f t="shared" si="588"/>
        <v>68</v>
      </c>
      <c r="P6301" s="37">
        <f t="shared" si="593"/>
        <v>81.599999999999994</v>
      </c>
      <c r="Q6301" s="32">
        <f t="shared" si="589"/>
        <v>-13</v>
      </c>
      <c r="R6301" s="32">
        <f t="shared" si="590"/>
        <v>-26.599999999999994</v>
      </c>
      <c r="S6301" s="26">
        <f t="shared" si="591"/>
        <v>0</v>
      </c>
      <c r="T6301" s="26">
        <f t="shared" si="592"/>
        <v>0</v>
      </c>
    </row>
    <row r="6302" spans="13:20" ht="15" x14ac:dyDescent="0.3">
      <c r="M6302" s="34">
        <v>6296.5</v>
      </c>
      <c r="N6302" s="34">
        <v>22.2</v>
      </c>
      <c r="O6302" s="32">
        <f t="shared" si="588"/>
        <v>71.960000000000008</v>
      </c>
      <c r="P6302" s="37">
        <f t="shared" si="593"/>
        <v>86.352000000000004</v>
      </c>
      <c r="Q6302" s="32">
        <f t="shared" si="589"/>
        <v>-16.960000000000008</v>
      </c>
      <c r="R6302" s="32">
        <f t="shared" si="590"/>
        <v>-31.352000000000004</v>
      </c>
      <c r="S6302" s="26">
        <f t="shared" si="591"/>
        <v>0</v>
      </c>
      <c r="T6302" s="26">
        <f t="shared" si="592"/>
        <v>0</v>
      </c>
    </row>
    <row r="6303" spans="13:20" ht="15" x14ac:dyDescent="0.3">
      <c r="M6303" s="34">
        <v>6297.5</v>
      </c>
      <c r="N6303" s="34">
        <v>23.3</v>
      </c>
      <c r="O6303" s="32">
        <f t="shared" si="588"/>
        <v>73.94</v>
      </c>
      <c r="P6303" s="37">
        <f t="shared" si="593"/>
        <v>88.727999999999994</v>
      </c>
      <c r="Q6303" s="32">
        <f t="shared" si="589"/>
        <v>-18.939999999999998</v>
      </c>
      <c r="R6303" s="32">
        <f t="shared" si="590"/>
        <v>-33.727999999999994</v>
      </c>
      <c r="S6303" s="26">
        <f t="shared" si="591"/>
        <v>0</v>
      </c>
      <c r="T6303" s="26">
        <f t="shared" si="592"/>
        <v>0</v>
      </c>
    </row>
    <row r="6304" spans="13:20" ht="15" x14ac:dyDescent="0.3">
      <c r="M6304" s="34">
        <v>6298.5</v>
      </c>
      <c r="N6304" s="34">
        <v>25.6</v>
      </c>
      <c r="O6304" s="32">
        <f t="shared" si="588"/>
        <v>78.080000000000013</v>
      </c>
      <c r="P6304" s="37">
        <f t="shared" si="593"/>
        <v>93.696000000000012</v>
      </c>
      <c r="Q6304" s="32">
        <f t="shared" si="589"/>
        <v>-23.080000000000013</v>
      </c>
      <c r="R6304" s="32">
        <f t="shared" si="590"/>
        <v>-38.696000000000012</v>
      </c>
      <c r="S6304" s="26">
        <f t="shared" si="591"/>
        <v>0</v>
      </c>
      <c r="T6304" s="26">
        <f t="shared" si="592"/>
        <v>0</v>
      </c>
    </row>
    <row r="6305" spans="13:20" ht="15" x14ac:dyDescent="0.3">
      <c r="M6305" s="34">
        <v>6299.5</v>
      </c>
      <c r="N6305" s="34">
        <v>26.7</v>
      </c>
      <c r="O6305" s="32">
        <f t="shared" si="588"/>
        <v>80.06</v>
      </c>
      <c r="P6305" s="37">
        <f t="shared" si="593"/>
        <v>96.072000000000003</v>
      </c>
      <c r="Q6305" s="32">
        <f t="shared" si="589"/>
        <v>-25.060000000000002</v>
      </c>
      <c r="R6305" s="32">
        <f t="shared" si="590"/>
        <v>-41.072000000000003</v>
      </c>
      <c r="S6305" s="26">
        <f t="shared" si="591"/>
        <v>0</v>
      </c>
      <c r="T6305" s="26">
        <f t="shared" si="592"/>
        <v>0</v>
      </c>
    </row>
    <row r="6306" spans="13:20" ht="15" x14ac:dyDescent="0.3">
      <c r="M6306" s="34">
        <v>6300.5</v>
      </c>
      <c r="N6306" s="34">
        <v>27.2</v>
      </c>
      <c r="O6306" s="32">
        <f t="shared" si="588"/>
        <v>80.960000000000008</v>
      </c>
      <c r="P6306" s="37">
        <f t="shared" si="593"/>
        <v>97.152000000000001</v>
      </c>
      <c r="Q6306" s="32">
        <f t="shared" si="589"/>
        <v>-25.960000000000008</v>
      </c>
      <c r="R6306" s="32">
        <f t="shared" si="590"/>
        <v>-42.152000000000001</v>
      </c>
      <c r="S6306" s="26">
        <f t="shared" si="591"/>
        <v>0</v>
      </c>
      <c r="T6306" s="26">
        <f t="shared" si="592"/>
        <v>0</v>
      </c>
    </row>
    <row r="6307" spans="13:20" ht="15" x14ac:dyDescent="0.3">
      <c r="M6307" s="34">
        <v>6301.5</v>
      </c>
      <c r="N6307" s="34">
        <v>26.7</v>
      </c>
      <c r="O6307" s="32">
        <f t="shared" si="588"/>
        <v>80.06</v>
      </c>
      <c r="P6307" s="37">
        <f t="shared" si="593"/>
        <v>96.072000000000003</v>
      </c>
      <c r="Q6307" s="32">
        <f t="shared" si="589"/>
        <v>-25.060000000000002</v>
      </c>
      <c r="R6307" s="32">
        <f t="shared" si="590"/>
        <v>-41.072000000000003</v>
      </c>
      <c r="S6307" s="26">
        <f t="shared" si="591"/>
        <v>0</v>
      </c>
      <c r="T6307" s="26">
        <f t="shared" si="592"/>
        <v>0</v>
      </c>
    </row>
    <row r="6308" spans="13:20" ht="15" x14ac:dyDescent="0.3">
      <c r="M6308" s="34">
        <v>6302.5</v>
      </c>
      <c r="N6308" s="34">
        <v>27.2</v>
      </c>
      <c r="O6308" s="32">
        <f t="shared" si="588"/>
        <v>80.960000000000008</v>
      </c>
      <c r="P6308" s="37">
        <f t="shared" si="593"/>
        <v>97.152000000000001</v>
      </c>
      <c r="Q6308" s="32">
        <f t="shared" si="589"/>
        <v>-25.960000000000008</v>
      </c>
      <c r="R6308" s="32">
        <f t="shared" si="590"/>
        <v>-42.152000000000001</v>
      </c>
      <c r="S6308" s="26">
        <f t="shared" si="591"/>
        <v>0</v>
      </c>
      <c r="T6308" s="26">
        <f t="shared" si="592"/>
        <v>0</v>
      </c>
    </row>
    <row r="6309" spans="13:20" ht="15" x14ac:dyDescent="0.3">
      <c r="M6309" s="34">
        <v>6303.5</v>
      </c>
      <c r="N6309" s="34">
        <v>26.7</v>
      </c>
      <c r="O6309" s="32">
        <f t="shared" si="588"/>
        <v>80.06</v>
      </c>
      <c r="P6309" s="37">
        <f t="shared" si="593"/>
        <v>96.072000000000003</v>
      </c>
      <c r="Q6309" s="32">
        <f t="shared" si="589"/>
        <v>-25.060000000000002</v>
      </c>
      <c r="R6309" s="32">
        <f t="shared" si="590"/>
        <v>-41.072000000000003</v>
      </c>
      <c r="S6309" s="26">
        <f t="shared" si="591"/>
        <v>0</v>
      </c>
      <c r="T6309" s="26">
        <f t="shared" si="592"/>
        <v>0</v>
      </c>
    </row>
    <row r="6310" spans="13:20" ht="15" x14ac:dyDescent="0.3">
      <c r="M6310" s="34">
        <v>6304.5</v>
      </c>
      <c r="N6310" s="34">
        <v>25.6</v>
      </c>
      <c r="O6310" s="32">
        <f t="shared" si="588"/>
        <v>78.080000000000013</v>
      </c>
      <c r="P6310" s="37">
        <f t="shared" si="593"/>
        <v>93.696000000000012</v>
      </c>
      <c r="Q6310" s="32">
        <f t="shared" si="589"/>
        <v>-23.080000000000013</v>
      </c>
      <c r="R6310" s="32">
        <f t="shared" si="590"/>
        <v>-38.696000000000012</v>
      </c>
      <c r="S6310" s="26">
        <f t="shared" si="591"/>
        <v>0</v>
      </c>
      <c r="T6310" s="26">
        <f t="shared" si="592"/>
        <v>0</v>
      </c>
    </row>
    <row r="6311" spans="13:20" ht="15" x14ac:dyDescent="0.3">
      <c r="M6311" s="34">
        <v>6305.5</v>
      </c>
      <c r="N6311" s="34">
        <v>23.3</v>
      </c>
      <c r="O6311" s="32">
        <f t="shared" si="588"/>
        <v>73.94</v>
      </c>
      <c r="P6311" s="37">
        <f t="shared" si="593"/>
        <v>88.727999999999994</v>
      </c>
      <c r="Q6311" s="32">
        <f t="shared" si="589"/>
        <v>-18.939999999999998</v>
      </c>
      <c r="R6311" s="32">
        <f t="shared" si="590"/>
        <v>-33.727999999999994</v>
      </c>
      <c r="S6311" s="26">
        <f t="shared" si="591"/>
        <v>0</v>
      </c>
      <c r="T6311" s="26">
        <f t="shared" si="592"/>
        <v>0</v>
      </c>
    </row>
    <row r="6312" spans="13:20" ht="15" x14ac:dyDescent="0.3">
      <c r="M6312" s="34">
        <v>6306.5</v>
      </c>
      <c r="N6312" s="34">
        <v>22.2</v>
      </c>
      <c r="O6312" s="32">
        <f t="shared" si="588"/>
        <v>71.960000000000008</v>
      </c>
      <c r="P6312" s="37">
        <f t="shared" si="593"/>
        <v>86.352000000000004</v>
      </c>
      <c r="Q6312" s="32">
        <f t="shared" si="589"/>
        <v>-16.960000000000008</v>
      </c>
      <c r="R6312" s="32">
        <f t="shared" si="590"/>
        <v>-31.352000000000004</v>
      </c>
      <c r="S6312" s="26">
        <f t="shared" si="591"/>
        <v>0</v>
      </c>
      <c r="T6312" s="26">
        <f t="shared" si="592"/>
        <v>0</v>
      </c>
    </row>
    <row r="6313" spans="13:20" ht="15" x14ac:dyDescent="0.3">
      <c r="M6313" s="34">
        <v>6307.5</v>
      </c>
      <c r="N6313" s="34">
        <v>22.2</v>
      </c>
      <c r="O6313" s="32">
        <f t="shared" si="588"/>
        <v>71.960000000000008</v>
      </c>
      <c r="P6313" s="37">
        <f t="shared" si="593"/>
        <v>86.352000000000004</v>
      </c>
      <c r="Q6313" s="32">
        <f t="shared" si="589"/>
        <v>-16.960000000000008</v>
      </c>
      <c r="R6313" s="32">
        <f t="shared" si="590"/>
        <v>-31.352000000000004</v>
      </c>
      <c r="S6313" s="26">
        <f t="shared" si="591"/>
        <v>0</v>
      </c>
      <c r="T6313" s="26">
        <f t="shared" si="592"/>
        <v>0</v>
      </c>
    </row>
    <row r="6314" spans="13:20" ht="15" x14ac:dyDescent="0.3">
      <c r="M6314" s="34">
        <v>6308.5</v>
      </c>
      <c r="N6314" s="34">
        <v>22.2</v>
      </c>
      <c r="O6314" s="32">
        <f t="shared" si="588"/>
        <v>71.960000000000008</v>
      </c>
      <c r="P6314" s="37">
        <f t="shared" si="593"/>
        <v>86.352000000000004</v>
      </c>
      <c r="Q6314" s="32">
        <f t="shared" si="589"/>
        <v>-16.960000000000008</v>
      </c>
      <c r="R6314" s="32">
        <f t="shared" si="590"/>
        <v>-31.352000000000004</v>
      </c>
      <c r="S6314" s="26">
        <f t="shared" si="591"/>
        <v>0</v>
      </c>
      <c r="T6314" s="26">
        <f t="shared" si="592"/>
        <v>0</v>
      </c>
    </row>
    <row r="6315" spans="13:20" ht="15" x14ac:dyDescent="0.3">
      <c r="M6315" s="34">
        <v>6309.5</v>
      </c>
      <c r="N6315" s="34">
        <v>21.1</v>
      </c>
      <c r="O6315" s="32">
        <f t="shared" si="588"/>
        <v>69.98</v>
      </c>
      <c r="P6315" s="37">
        <f t="shared" si="593"/>
        <v>83.975999999999999</v>
      </c>
      <c r="Q6315" s="32">
        <f t="shared" si="589"/>
        <v>-14.980000000000004</v>
      </c>
      <c r="R6315" s="32">
        <f t="shared" si="590"/>
        <v>-28.975999999999999</v>
      </c>
      <c r="S6315" s="26">
        <f t="shared" si="591"/>
        <v>0</v>
      </c>
      <c r="T6315" s="26">
        <f t="shared" si="592"/>
        <v>0</v>
      </c>
    </row>
    <row r="6316" spans="13:20" ht="15" x14ac:dyDescent="0.3">
      <c r="M6316" s="34">
        <v>6310.5</v>
      </c>
      <c r="N6316" s="34">
        <v>19.399999999999999</v>
      </c>
      <c r="O6316" s="32">
        <f t="shared" si="588"/>
        <v>66.92</v>
      </c>
      <c r="P6316" s="37">
        <f t="shared" si="593"/>
        <v>80.304000000000002</v>
      </c>
      <c r="Q6316" s="32">
        <f t="shared" si="589"/>
        <v>-11.920000000000002</v>
      </c>
      <c r="R6316" s="32">
        <f t="shared" si="590"/>
        <v>-25.304000000000002</v>
      </c>
      <c r="S6316" s="26">
        <f t="shared" si="591"/>
        <v>0</v>
      </c>
      <c r="T6316" s="26">
        <f t="shared" si="592"/>
        <v>0</v>
      </c>
    </row>
    <row r="6317" spans="13:20" ht="15" x14ac:dyDescent="0.3">
      <c r="M6317" s="34">
        <v>6311.5</v>
      </c>
      <c r="N6317" s="34">
        <v>18.899999999999999</v>
      </c>
      <c r="O6317" s="32">
        <f t="shared" si="588"/>
        <v>66.02</v>
      </c>
      <c r="P6317" s="37">
        <f t="shared" si="593"/>
        <v>79.22399999999999</v>
      </c>
      <c r="Q6317" s="32">
        <f t="shared" si="589"/>
        <v>-11.019999999999996</v>
      </c>
      <c r="R6317" s="32">
        <f t="shared" si="590"/>
        <v>-24.22399999999999</v>
      </c>
      <c r="S6317" s="26">
        <f t="shared" si="591"/>
        <v>0</v>
      </c>
      <c r="T6317" s="26">
        <f t="shared" si="592"/>
        <v>0</v>
      </c>
    </row>
    <row r="6318" spans="13:20" ht="15" x14ac:dyDescent="0.3">
      <c r="M6318" s="34">
        <v>6312.5</v>
      </c>
      <c r="N6318" s="34">
        <v>19.399999999999999</v>
      </c>
      <c r="O6318" s="32">
        <f t="shared" si="588"/>
        <v>66.92</v>
      </c>
      <c r="P6318" s="37">
        <f t="shared" si="593"/>
        <v>80.304000000000002</v>
      </c>
      <c r="Q6318" s="32">
        <f t="shared" si="589"/>
        <v>-11.920000000000002</v>
      </c>
      <c r="R6318" s="32">
        <f t="shared" si="590"/>
        <v>-25.304000000000002</v>
      </c>
      <c r="S6318" s="26">
        <f t="shared" si="591"/>
        <v>0</v>
      </c>
      <c r="T6318" s="26">
        <f t="shared" si="592"/>
        <v>0</v>
      </c>
    </row>
    <row r="6319" spans="13:20" ht="15" x14ac:dyDescent="0.3">
      <c r="M6319" s="34">
        <v>6313.5</v>
      </c>
      <c r="N6319" s="34">
        <v>19.399999999999999</v>
      </c>
      <c r="O6319" s="32">
        <f t="shared" si="588"/>
        <v>66.92</v>
      </c>
      <c r="P6319" s="37">
        <f t="shared" si="593"/>
        <v>80.304000000000002</v>
      </c>
      <c r="Q6319" s="32">
        <f t="shared" si="589"/>
        <v>-11.920000000000002</v>
      </c>
      <c r="R6319" s="32">
        <f t="shared" si="590"/>
        <v>-25.304000000000002</v>
      </c>
      <c r="S6319" s="26">
        <f t="shared" si="591"/>
        <v>0</v>
      </c>
      <c r="T6319" s="26">
        <f t="shared" si="592"/>
        <v>0</v>
      </c>
    </row>
    <row r="6320" spans="13:20" ht="15" x14ac:dyDescent="0.3">
      <c r="M6320" s="34">
        <v>6314.5</v>
      </c>
      <c r="N6320" s="34">
        <v>18.899999999999999</v>
      </c>
      <c r="O6320" s="32">
        <f t="shared" si="588"/>
        <v>66.02</v>
      </c>
      <c r="P6320" s="37">
        <f t="shared" si="593"/>
        <v>79.22399999999999</v>
      </c>
      <c r="Q6320" s="32">
        <f t="shared" si="589"/>
        <v>-11.019999999999996</v>
      </c>
      <c r="R6320" s="32">
        <f t="shared" si="590"/>
        <v>-24.22399999999999</v>
      </c>
      <c r="S6320" s="26">
        <f t="shared" si="591"/>
        <v>0</v>
      </c>
      <c r="T6320" s="26">
        <f t="shared" si="592"/>
        <v>0</v>
      </c>
    </row>
    <row r="6321" spans="13:20" ht="15" x14ac:dyDescent="0.3">
      <c r="M6321" s="34">
        <v>6315.5</v>
      </c>
      <c r="N6321" s="34">
        <v>18.3</v>
      </c>
      <c r="O6321" s="32">
        <f t="shared" si="588"/>
        <v>64.94</v>
      </c>
      <c r="P6321" s="37">
        <f t="shared" si="593"/>
        <v>77.927999999999997</v>
      </c>
      <c r="Q6321" s="32">
        <f t="shared" si="589"/>
        <v>-9.9399999999999977</v>
      </c>
      <c r="R6321" s="32">
        <f t="shared" si="590"/>
        <v>-22.927999999999997</v>
      </c>
      <c r="S6321" s="26">
        <f t="shared" si="591"/>
        <v>0</v>
      </c>
      <c r="T6321" s="26">
        <f t="shared" si="592"/>
        <v>0</v>
      </c>
    </row>
    <row r="6322" spans="13:20" ht="15" x14ac:dyDescent="0.3">
      <c r="M6322" s="34">
        <v>6316.5</v>
      </c>
      <c r="N6322" s="34">
        <v>18.3</v>
      </c>
      <c r="O6322" s="32">
        <f t="shared" si="588"/>
        <v>64.94</v>
      </c>
      <c r="P6322" s="37">
        <f t="shared" si="593"/>
        <v>77.927999999999997</v>
      </c>
      <c r="Q6322" s="32">
        <f t="shared" si="589"/>
        <v>-9.9399999999999977</v>
      </c>
      <c r="R6322" s="32">
        <f t="shared" si="590"/>
        <v>-22.927999999999997</v>
      </c>
      <c r="S6322" s="26">
        <f t="shared" si="591"/>
        <v>0</v>
      </c>
      <c r="T6322" s="26">
        <f t="shared" si="592"/>
        <v>0</v>
      </c>
    </row>
    <row r="6323" spans="13:20" ht="15" x14ac:dyDescent="0.3">
      <c r="M6323" s="34">
        <v>6317.5</v>
      </c>
      <c r="N6323" s="34">
        <v>18.3</v>
      </c>
      <c r="O6323" s="32">
        <f t="shared" si="588"/>
        <v>64.94</v>
      </c>
      <c r="P6323" s="37">
        <f t="shared" si="593"/>
        <v>77.927999999999997</v>
      </c>
      <c r="Q6323" s="32">
        <f t="shared" si="589"/>
        <v>-9.9399999999999977</v>
      </c>
      <c r="R6323" s="32">
        <f t="shared" si="590"/>
        <v>-22.927999999999997</v>
      </c>
      <c r="S6323" s="26">
        <f t="shared" si="591"/>
        <v>0</v>
      </c>
      <c r="T6323" s="26">
        <f t="shared" si="592"/>
        <v>0</v>
      </c>
    </row>
    <row r="6324" spans="13:20" ht="15" x14ac:dyDescent="0.3">
      <c r="M6324" s="34">
        <v>6318.5</v>
      </c>
      <c r="N6324" s="34">
        <v>18.899999999999999</v>
      </c>
      <c r="O6324" s="32">
        <f t="shared" si="588"/>
        <v>66.02</v>
      </c>
      <c r="P6324" s="37">
        <f t="shared" si="593"/>
        <v>79.22399999999999</v>
      </c>
      <c r="Q6324" s="32">
        <f t="shared" si="589"/>
        <v>-11.019999999999996</v>
      </c>
      <c r="R6324" s="32">
        <f t="shared" si="590"/>
        <v>-24.22399999999999</v>
      </c>
      <c r="S6324" s="26">
        <f t="shared" si="591"/>
        <v>0</v>
      </c>
      <c r="T6324" s="26">
        <f t="shared" si="592"/>
        <v>0</v>
      </c>
    </row>
    <row r="6325" spans="13:20" ht="15" x14ac:dyDescent="0.3">
      <c r="M6325" s="34">
        <v>6319.5</v>
      </c>
      <c r="N6325" s="34">
        <v>21.1</v>
      </c>
      <c r="O6325" s="32">
        <f t="shared" si="588"/>
        <v>69.98</v>
      </c>
      <c r="P6325" s="37">
        <f t="shared" si="593"/>
        <v>83.975999999999999</v>
      </c>
      <c r="Q6325" s="32">
        <f t="shared" si="589"/>
        <v>-14.980000000000004</v>
      </c>
      <c r="R6325" s="32">
        <f t="shared" si="590"/>
        <v>-28.975999999999999</v>
      </c>
      <c r="S6325" s="26">
        <f t="shared" si="591"/>
        <v>0</v>
      </c>
      <c r="T6325" s="26">
        <f t="shared" si="592"/>
        <v>0</v>
      </c>
    </row>
    <row r="6326" spans="13:20" ht="15" x14ac:dyDescent="0.3">
      <c r="M6326" s="34">
        <v>6320.5</v>
      </c>
      <c r="N6326" s="34">
        <v>21.1</v>
      </c>
      <c r="O6326" s="32">
        <f t="shared" si="588"/>
        <v>69.98</v>
      </c>
      <c r="P6326" s="37">
        <f t="shared" si="593"/>
        <v>83.975999999999999</v>
      </c>
      <c r="Q6326" s="32">
        <f t="shared" si="589"/>
        <v>-14.980000000000004</v>
      </c>
      <c r="R6326" s="32">
        <f t="shared" si="590"/>
        <v>-28.975999999999999</v>
      </c>
      <c r="S6326" s="26">
        <f t="shared" si="591"/>
        <v>0</v>
      </c>
      <c r="T6326" s="26">
        <f t="shared" si="592"/>
        <v>0</v>
      </c>
    </row>
    <row r="6327" spans="13:20" ht="15" x14ac:dyDescent="0.3">
      <c r="M6327" s="34">
        <v>6321.5</v>
      </c>
      <c r="N6327" s="34">
        <v>22.2</v>
      </c>
      <c r="O6327" s="32">
        <f t="shared" si="588"/>
        <v>71.960000000000008</v>
      </c>
      <c r="P6327" s="37">
        <f t="shared" si="593"/>
        <v>86.352000000000004</v>
      </c>
      <c r="Q6327" s="32">
        <f t="shared" si="589"/>
        <v>-16.960000000000008</v>
      </c>
      <c r="R6327" s="32">
        <f t="shared" si="590"/>
        <v>-31.352000000000004</v>
      </c>
      <c r="S6327" s="26">
        <f t="shared" si="591"/>
        <v>0</v>
      </c>
      <c r="T6327" s="26">
        <f t="shared" si="592"/>
        <v>0</v>
      </c>
    </row>
    <row r="6328" spans="13:20" ht="15" x14ac:dyDescent="0.3">
      <c r="M6328" s="34">
        <v>6322.5</v>
      </c>
      <c r="N6328" s="34">
        <v>23.3</v>
      </c>
      <c r="O6328" s="32">
        <f t="shared" si="588"/>
        <v>73.94</v>
      </c>
      <c r="P6328" s="37">
        <f t="shared" si="593"/>
        <v>88.727999999999994</v>
      </c>
      <c r="Q6328" s="32">
        <f t="shared" si="589"/>
        <v>-18.939999999999998</v>
      </c>
      <c r="R6328" s="32">
        <f t="shared" si="590"/>
        <v>-33.727999999999994</v>
      </c>
      <c r="S6328" s="26">
        <f t="shared" si="591"/>
        <v>0</v>
      </c>
      <c r="T6328" s="26">
        <f t="shared" si="592"/>
        <v>0</v>
      </c>
    </row>
    <row r="6329" spans="13:20" ht="15" x14ac:dyDescent="0.3">
      <c r="M6329" s="34">
        <v>6323.5</v>
      </c>
      <c r="N6329" s="34">
        <v>23.3</v>
      </c>
      <c r="O6329" s="32">
        <f t="shared" si="588"/>
        <v>73.94</v>
      </c>
      <c r="P6329" s="37">
        <f t="shared" si="593"/>
        <v>88.727999999999994</v>
      </c>
      <c r="Q6329" s="32">
        <f t="shared" si="589"/>
        <v>-18.939999999999998</v>
      </c>
      <c r="R6329" s="32">
        <f t="shared" si="590"/>
        <v>-33.727999999999994</v>
      </c>
      <c r="S6329" s="26">
        <f t="shared" si="591"/>
        <v>0</v>
      </c>
      <c r="T6329" s="26">
        <f t="shared" si="592"/>
        <v>0</v>
      </c>
    </row>
    <row r="6330" spans="13:20" ht="15" x14ac:dyDescent="0.3">
      <c r="M6330" s="34">
        <v>6324.5</v>
      </c>
      <c r="N6330" s="34">
        <v>22.8</v>
      </c>
      <c r="O6330" s="32">
        <f t="shared" si="588"/>
        <v>73.039999999999992</v>
      </c>
      <c r="P6330" s="37">
        <f t="shared" si="593"/>
        <v>87.647999999999982</v>
      </c>
      <c r="Q6330" s="32">
        <f t="shared" si="589"/>
        <v>-18.039999999999992</v>
      </c>
      <c r="R6330" s="32">
        <f t="shared" si="590"/>
        <v>-32.647999999999982</v>
      </c>
      <c r="S6330" s="26">
        <f t="shared" si="591"/>
        <v>0</v>
      </c>
      <c r="T6330" s="26">
        <f t="shared" si="592"/>
        <v>0</v>
      </c>
    </row>
    <row r="6331" spans="13:20" ht="15" x14ac:dyDescent="0.3">
      <c r="M6331" s="34">
        <v>6325.5</v>
      </c>
      <c r="N6331" s="34">
        <v>23.3</v>
      </c>
      <c r="O6331" s="32">
        <f t="shared" si="588"/>
        <v>73.94</v>
      </c>
      <c r="P6331" s="37">
        <f t="shared" si="593"/>
        <v>88.727999999999994</v>
      </c>
      <c r="Q6331" s="32">
        <f t="shared" si="589"/>
        <v>-18.939999999999998</v>
      </c>
      <c r="R6331" s="32">
        <f t="shared" si="590"/>
        <v>-33.727999999999994</v>
      </c>
      <c r="S6331" s="26">
        <f t="shared" si="591"/>
        <v>0</v>
      </c>
      <c r="T6331" s="26">
        <f t="shared" si="592"/>
        <v>0</v>
      </c>
    </row>
    <row r="6332" spans="13:20" ht="15" x14ac:dyDescent="0.3">
      <c r="M6332" s="34">
        <v>6326.5</v>
      </c>
      <c r="N6332" s="34">
        <v>22.2</v>
      </c>
      <c r="O6332" s="32">
        <f t="shared" si="588"/>
        <v>71.960000000000008</v>
      </c>
      <c r="P6332" s="37">
        <f t="shared" si="593"/>
        <v>86.352000000000004</v>
      </c>
      <c r="Q6332" s="32">
        <f t="shared" si="589"/>
        <v>-16.960000000000008</v>
      </c>
      <c r="R6332" s="32">
        <f t="shared" si="590"/>
        <v>-31.352000000000004</v>
      </c>
      <c r="S6332" s="26">
        <f t="shared" si="591"/>
        <v>0</v>
      </c>
      <c r="T6332" s="26">
        <f t="shared" si="592"/>
        <v>0</v>
      </c>
    </row>
    <row r="6333" spans="13:20" ht="15" x14ac:dyDescent="0.3">
      <c r="M6333" s="34">
        <v>6327.5</v>
      </c>
      <c r="N6333" s="34">
        <v>20.6</v>
      </c>
      <c r="O6333" s="32">
        <f t="shared" si="588"/>
        <v>69.080000000000013</v>
      </c>
      <c r="P6333" s="37">
        <f t="shared" si="593"/>
        <v>82.896000000000015</v>
      </c>
      <c r="Q6333" s="32">
        <f t="shared" si="589"/>
        <v>-14.080000000000013</v>
      </c>
      <c r="R6333" s="32">
        <f t="shared" si="590"/>
        <v>-27.896000000000015</v>
      </c>
      <c r="S6333" s="26">
        <f t="shared" si="591"/>
        <v>0</v>
      </c>
      <c r="T6333" s="26">
        <f t="shared" si="592"/>
        <v>0</v>
      </c>
    </row>
    <row r="6334" spans="13:20" ht="15" x14ac:dyDescent="0.3">
      <c r="M6334" s="34">
        <v>6328.5</v>
      </c>
      <c r="N6334" s="34">
        <v>20</v>
      </c>
      <c r="O6334" s="32">
        <f t="shared" si="588"/>
        <v>68</v>
      </c>
      <c r="P6334" s="37">
        <f t="shared" si="593"/>
        <v>81.599999999999994</v>
      </c>
      <c r="Q6334" s="32">
        <f t="shared" si="589"/>
        <v>-13</v>
      </c>
      <c r="R6334" s="32">
        <f t="shared" si="590"/>
        <v>-26.599999999999994</v>
      </c>
      <c r="S6334" s="26">
        <f t="shared" si="591"/>
        <v>0</v>
      </c>
      <c r="T6334" s="26">
        <f t="shared" si="592"/>
        <v>0</v>
      </c>
    </row>
    <row r="6335" spans="13:20" ht="15" x14ac:dyDescent="0.3">
      <c r="M6335" s="34">
        <v>6329.5</v>
      </c>
      <c r="N6335" s="34">
        <v>20</v>
      </c>
      <c r="O6335" s="32">
        <f t="shared" si="588"/>
        <v>68</v>
      </c>
      <c r="P6335" s="37">
        <f t="shared" si="593"/>
        <v>81.599999999999994</v>
      </c>
      <c r="Q6335" s="32">
        <f t="shared" si="589"/>
        <v>-13</v>
      </c>
      <c r="R6335" s="32">
        <f t="shared" si="590"/>
        <v>-26.599999999999994</v>
      </c>
      <c r="S6335" s="26">
        <f t="shared" si="591"/>
        <v>0</v>
      </c>
      <c r="T6335" s="26">
        <f t="shared" si="592"/>
        <v>0</v>
      </c>
    </row>
    <row r="6336" spans="13:20" ht="15" x14ac:dyDescent="0.3">
      <c r="M6336" s="34">
        <v>6330.5</v>
      </c>
      <c r="N6336" s="34">
        <v>19.399999999999999</v>
      </c>
      <c r="O6336" s="32">
        <f t="shared" si="588"/>
        <v>66.92</v>
      </c>
      <c r="P6336" s="37">
        <f t="shared" si="593"/>
        <v>80.304000000000002</v>
      </c>
      <c r="Q6336" s="32">
        <f t="shared" si="589"/>
        <v>-11.920000000000002</v>
      </c>
      <c r="R6336" s="32">
        <f t="shared" si="590"/>
        <v>-25.304000000000002</v>
      </c>
      <c r="S6336" s="26">
        <f t="shared" si="591"/>
        <v>0</v>
      </c>
      <c r="T6336" s="26">
        <f t="shared" si="592"/>
        <v>0</v>
      </c>
    </row>
    <row r="6337" spans="13:20" ht="15" x14ac:dyDescent="0.3">
      <c r="M6337" s="34">
        <v>6331.5</v>
      </c>
      <c r="N6337" s="34">
        <v>18.899999999999999</v>
      </c>
      <c r="O6337" s="32">
        <f t="shared" si="588"/>
        <v>66.02</v>
      </c>
      <c r="P6337" s="37">
        <f t="shared" si="593"/>
        <v>79.22399999999999</v>
      </c>
      <c r="Q6337" s="32">
        <f t="shared" si="589"/>
        <v>-11.019999999999996</v>
      </c>
      <c r="R6337" s="32">
        <f t="shared" si="590"/>
        <v>-24.22399999999999</v>
      </c>
      <c r="S6337" s="26">
        <f t="shared" si="591"/>
        <v>0</v>
      </c>
      <c r="T6337" s="26">
        <f t="shared" si="592"/>
        <v>0</v>
      </c>
    </row>
    <row r="6338" spans="13:20" ht="15" x14ac:dyDescent="0.3">
      <c r="M6338" s="34">
        <v>6332.5</v>
      </c>
      <c r="N6338" s="34">
        <v>18.3</v>
      </c>
      <c r="O6338" s="32">
        <f t="shared" si="588"/>
        <v>64.94</v>
      </c>
      <c r="P6338" s="37">
        <f t="shared" si="593"/>
        <v>77.927999999999997</v>
      </c>
      <c r="Q6338" s="32">
        <f t="shared" si="589"/>
        <v>-9.9399999999999977</v>
      </c>
      <c r="R6338" s="32">
        <f t="shared" si="590"/>
        <v>-22.927999999999997</v>
      </c>
      <c r="S6338" s="26">
        <f t="shared" si="591"/>
        <v>0</v>
      </c>
      <c r="T6338" s="26">
        <f t="shared" si="592"/>
        <v>0</v>
      </c>
    </row>
    <row r="6339" spans="13:20" ht="15" x14ac:dyDescent="0.3">
      <c r="M6339" s="34">
        <v>6333.5</v>
      </c>
      <c r="N6339" s="34">
        <v>17.8</v>
      </c>
      <c r="O6339" s="32">
        <f t="shared" si="588"/>
        <v>64.039999999999992</v>
      </c>
      <c r="P6339" s="37">
        <f t="shared" si="593"/>
        <v>76.847999999999985</v>
      </c>
      <c r="Q6339" s="32">
        <f t="shared" si="589"/>
        <v>-9.039999999999992</v>
      </c>
      <c r="R6339" s="32">
        <f t="shared" si="590"/>
        <v>-21.847999999999985</v>
      </c>
      <c r="S6339" s="26">
        <f t="shared" si="591"/>
        <v>0</v>
      </c>
      <c r="T6339" s="26">
        <f t="shared" si="592"/>
        <v>0</v>
      </c>
    </row>
    <row r="6340" spans="13:20" ht="15" x14ac:dyDescent="0.3">
      <c r="M6340" s="34">
        <v>6334.5</v>
      </c>
      <c r="N6340" s="34">
        <v>16.100000000000001</v>
      </c>
      <c r="O6340" s="32">
        <f t="shared" si="588"/>
        <v>60.980000000000004</v>
      </c>
      <c r="P6340" s="37">
        <f t="shared" si="593"/>
        <v>73.176000000000002</v>
      </c>
      <c r="Q6340" s="32">
        <f t="shared" si="589"/>
        <v>-5.980000000000004</v>
      </c>
      <c r="R6340" s="32">
        <f t="shared" si="590"/>
        <v>-18.176000000000002</v>
      </c>
      <c r="S6340" s="26">
        <f t="shared" si="591"/>
        <v>0</v>
      </c>
      <c r="T6340" s="26">
        <f t="shared" si="592"/>
        <v>0</v>
      </c>
    </row>
    <row r="6341" spans="13:20" ht="15" x14ac:dyDescent="0.3">
      <c r="M6341" s="34">
        <v>6335.5</v>
      </c>
      <c r="N6341" s="34">
        <v>16.100000000000001</v>
      </c>
      <c r="O6341" s="32">
        <f t="shared" si="588"/>
        <v>60.980000000000004</v>
      </c>
      <c r="P6341" s="37">
        <f t="shared" si="593"/>
        <v>73.176000000000002</v>
      </c>
      <c r="Q6341" s="32">
        <f t="shared" si="589"/>
        <v>-5.980000000000004</v>
      </c>
      <c r="R6341" s="32">
        <f t="shared" si="590"/>
        <v>-18.176000000000002</v>
      </c>
      <c r="S6341" s="26">
        <f t="shared" si="591"/>
        <v>0</v>
      </c>
      <c r="T6341" s="26">
        <f t="shared" si="592"/>
        <v>0</v>
      </c>
    </row>
    <row r="6342" spans="13:20" ht="15" x14ac:dyDescent="0.3">
      <c r="M6342" s="34">
        <v>6336.5</v>
      </c>
      <c r="N6342" s="34">
        <v>15</v>
      </c>
      <c r="O6342" s="32">
        <f t="shared" ref="O6342:O6405" si="594">CONVERT(N6342,"C","F")</f>
        <v>59</v>
      </c>
      <c r="P6342" s="37">
        <f t="shared" si="593"/>
        <v>70.8</v>
      </c>
      <c r="Q6342" s="32">
        <f t="shared" ref="Q6342:Q6405" si="595">$L$3-O6342</f>
        <v>-4</v>
      </c>
      <c r="R6342" s="32">
        <f t="shared" ref="R6342:R6405" si="596">$L$3-P6342</f>
        <v>-15.799999999999997</v>
      </c>
      <c r="S6342" s="26">
        <f t="shared" ref="S6342:S6405" si="597">IF(O6342&lt;=$L$3, 1, 0)</f>
        <v>0</v>
      </c>
      <c r="T6342" s="26">
        <f t="shared" ref="T6342:T6405" si="598">IF(P6342&lt;=$L$3, 1, 0)</f>
        <v>0</v>
      </c>
    </row>
    <row r="6343" spans="13:20" ht="15" x14ac:dyDescent="0.3">
      <c r="M6343" s="34">
        <v>6337.5</v>
      </c>
      <c r="N6343" s="34">
        <v>12.8</v>
      </c>
      <c r="O6343" s="32">
        <f t="shared" si="594"/>
        <v>55.040000000000006</v>
      </c>
      <c r="P6343" s="37">
        <f t="shared" ref="P6343:P6406" si="599">O6343*1.2</f>
        <v>66.048000000000002</v>
      </c>
      <c r="Q6343" s="32">
        <f t="shared" si="595"/>
        <v>-4.0000000000006253E-2</v>
      </c>
      <c r="R6343" s="32">
        <f t="shared" si="596"/>
        <v>-11.048000000000002</v>
      </c>
      <c r="S6343" s="26">
        <f t="shared" si="597"/>
        <v>0</v>
      </c>
      <c r="T6343" s="26">
        <f t="shared" si="598"/>
        <v>0</v>
      </c>
    </row>
    <row r="6344" spans="13:20" ht="15" x14ac:dyDescent="0.3">
      <c r="M6344" s="34">
        <v>6338.5</v>
      </c>
      <c r="N6344" s="34">
        <v>12.8</v>
      </c>
      <c r="O6344" s="32">
        <f t="shared" si="594"/>
        <v>55.040000000000006</v>
      </c>
      <c r="P6344" s="37">
        <f t="shared" si="599"/>
        <v>66.048000000000002</v>
      </c>
      <c r="Q6344" s="32">
        <f t="shared" si="595"/>
        <v>-4.0000000000006253E-2</v>
      </c>
      <c r="R6344" s="32">
        <f t="shared" si="596"/>
        <v>-11.048000000000002</v>
      </c>
      <c r="S6344" s="26">
        <f t="shared" si="597"/>
        <v>0</v>
      </c>
      <c r="T6344" s="26">
        <f t="shared" si="598"/>
        <v>0</v>
      </c>
    </row>
    <row r="6345" spans="13:20" ht="15" x14ac:dyDescent="0.3">
      <c r="M6345" s="34">
        <v>6339.5</v>
      </c>
      <c r="N6345" s="34">
        <v>12.2</v>
      </c>
      <c r="O6345" s="32">
        <f t="shared" si="594"/>
        <v>53.96</v>
      </c>
      <c r="P6345" s="37">
        <f t="shared" si="599"/>
        <v>64.751999999999995</v>
      </c>
      <c r="Q6345" s="32">
        <f t="shared" si="595"/>
        <v>1.0399999999999991</v>
      </c>
      <c r="R6345" s="32">
        <f t="shared" si="596"/>
        <v>-9.7519999999999953</v>
      </c>
      <c r="S6345" s="26">
        <f t="shared" si="597"/>
        <v>1</v>
      </c>
      <c r="T6345" s="26">
        <f t="shared" si="598"/>
        <v>0</v>
      </c>
    </row>
    <row r="6346" spans="13:20" ht="15" x14ac:dyDescent="0.3">
      <c r="M6346" s="34">
        <v>6340.5</v>
      </c>
      <c r="N6346" s="34">
        <v>11.7</v>
      </c>
      <c r="O6346" s="32">
        <f t="shared" si="594"/>
        <v>53.06</v>
      </c>
      <c r="P6346" s="37">
        <f t="shared" si="599"/>
        <v>63.671999999999997</v>
      </c>
      <c r="Q6346" s="32">
        <f t="shared" si="595"/>
        <v>1.9399999999999977</v>
      </c>
      <c r="R6346" s="32">
        <f t="shared" si="596"/>
        <v>-8.671999999999997</v>
      </c>
      <c r="S6346" s="26">
        <f t="shared" si="597"/>
        <v>1</v>
      </c>
      <c r="T6346" s="26">
        <f t="shared" si="598"/>
        <v>0</v>
      </c>
    </row>
    <row r="6347" spans="13:20" ht="15" x14ac:dyDescent="0.3">
      <c r="M6347" s="34">
        <v>6341.5</v>
      </c>
      <c r="N6347" s="34">
        <v>11.7</v>
      </c>
      <c r="O6347" s="32">
        <f t="shared" si="594"/>
        <v>53.06</v>
      </c>
      <c r="P6347" s="37">
        <f t="shared" si="599"/>
        <v>63.671999999999997</v>
      </c>
      <c r="Q6347" s="32">
        <f t="shared" si="595"/>
        <v>1.9399999999999977</v>
      </c>
      <c r="R6347" s="32">
        <f t="shared" si="596"/>
        <v>-8.671999999999997</v>
      </c>
      <c r="S6347" s="26">
        <f t="shared" si="597"/>
        <v>1</v>
      </c>
      <c r="T6347" s="26">
        <f t="shared" si="598"/>
        <v>0</v>
      </c>
    </row>
    <row r="6348" spans="13:20" ht="15" x14ac:dyDescent="0.3">
      <c r="M6348" s="34">
        <v>6342.5</v>
      </c>
      <c r="N6348" s="34">
        <v>13.9</v>
      </c>
      <c r="O6348" s="32">
        <f t="shared" si="594"/>
        <v>57.019999999999996</v>
      </c>
      <c r="P6348" s="37">
        <f t="shared" si="599"/>
        <v>68.423999999999992</v>
      </c>
      <c r="Q6348" s="32">
        <f t="shared" si="595"/>
        <v>-2.019999999999996</v>
      </c>
      <c r="R6348" s="32">
        <f t="shared" si="596"/>
        <v>-13.423999999999992</v>
      </c>
      <c r="S6348" s="26">
        <f t="shared" si="597"/>
        <v>0</v>
      </c>
      <c r="T6348" s="26">
        <f t="shared" si="598"/>
        <v>0</v>
      </c>
    </row>
    <row r="6349" spans="13:20" ht="15" x14ac:dyDescent="0.3">
      <c r="M6349" s="34">
        <v>6343.5</v>
      </c>
      <c r="N6349" s="34">
        <v>15.6</v>
      </c>
      <c r="O6349" s="32">
        <f t="shared" si="594"/>
        <v>60.08</v>
      </c>
      <c r="P6349" s="37">
        <f t="shared" si="599"/>
        <v>72.095999999999989</v>
      </c>
      <c r="Q6349" s="32">
        <f t="shared" si="595"/>
        <v>-5.0799999999999983</v>
      </c>
      <c r="R6349" s="32">
        <f t="shared" si="596"/>
        <v>-17.095999999999989</v>
      </c>
      <c r="S6349" s="26">
        <f t="shared" si="597"/>
        <v>0</v>
      </c>
      <c r="T6349" s="26">
        <f t="shared" si="598"/>
        <v>0</v>
      </c>
    </row>
    <row r="6350" spans="13:20" ht="15" x14ac:dyDescent="0.3">
      <c r="M6350" s="34">
        <v>6344.5</v>
      </c>
      <c r="N6350" s="34">
        <v>15.6</v>
      </c>
      <c r="O6350" s="32">
        <f t="shared" si="594"/>
        <v>60.08</v>
      </c>
      <c r="P6350" s="37">
        <f t="shared" si="599"/>
        <v>72.095999999999989</v>
      </c>
      <c r="Q6350" s="32">
        <f t="shared" si="595"/>
        <v>-5.0799999999999983</v>
      </c>
      <c r="R6350" s="32">
        <f t="shared" si="596"/>
        <v>-17.095999999999989</v>
      </c>
      <c r="S6350" s="26">
        <f t="shared" si="597"/>
        <v>0</v>
      </c>
      <c r="T6350" s="26">
        <f t="shared" si="598"/>
        <v>0</v>
      </c>
    </row>
    <row r="6351" spans="13:20" ht="15" x14ac:dyDescent="0.3">
      <c r="M6351" s="34">
        <v>6345.5</v>
      </c>
      <c r="N6351" s="34">
        <v>16.7</v>
      </c>
      <c r="O6351" s="32">
        <f t="shared" si="594"/>
        <v>62.06</v>
      </c>
      <c r="P6351" s="37">
        <f t="shared" si="599"/>
        <v>74.471999999999994</v>
      </c>
      <c r="Q6351" s="32">
        <f t="shared" si="595"/>
        <v>-7.0600000000000023</v>
      </c>
      <c r="R6351" s="32">
        <f t="shared" si="596"/>
        <v>-19.471999999999994</v>
      </c>
      <c r="S6351" s="26">
        <f t="shared" si="597"/>
        <v>0</v>
      </c>
      <c r="T6351" s="26">
        <f t="shared" si="598"/>
        <v>0</v>
      </c>
    </row>
    <row r="6352" spans="13:20" ht="15" x14ac:dyDescent="0.3">
      <c r="M6352" s="34">
        <v>6346.5</v>
      </c>
      <c r="N6352" s="34">
        <v>17.2</v>
      </c>
      <c r="O6352" s="32">
        <f t="shared" si="594"/>
        <v>62.96</v>
      </c>
      <c r="P6352" s="37">
        <f t="shared" si="599"/>
        <v>75.551999999999992</v>
      </c>
      <c r="Q6352" s="32">
        <f t="shared" si="595"/>
        <v>-7.9600000000000009</v>
      </c>
      <c r="R6352" s="32">
        <f t="shared" si="596"/>
        <v>-20.551999999999992</v>
      </c>
      <c r="S6352" s="26">
        <f t="shared" si="597"/>
        <v>0</v>
      </c>
      <c r="T6352" s="26">
        <f t="shared" si="598"/>
        <v>0</v>
      </c>
    </row>
    <row r="6353" spans="13:20" ht="15" x14ac:dyDescent="0.3">
      <c r="M6353" s="34">
        <v>6347.5</v>
      </c>
      <c r="N6353" s="34">
        <v>18.3</v>
      </c>
      <c r="O6353" s="32">
        <f t="shared" si="594"/>
        <v>64.94</v>
      </c>
      <c r="P6353" s="37">
        <f t="shared" si="599"/>
        <v>77.927999999999997</v>
      </c>
      <c r="Q6353" s="32">
        <f t="shared" si="595"/>
        <v>-9.9399999999999977</v>
      </c>
      <c r="R6353" s="32">
        <f t="shared" si="596"/>
        <v>-22.927999999999997</v>
      </c>
      <c r="S6353" s="26">
        <f t="shared" si="597"/>
        <v>0</v>
      </c>
      <c r="T6353" s="26">
        <f t="shared" si="598"/>
        <v>0</v>
      </c>
    </row>
    <row r="6354" spans="13:20" ht="15" x14ac:dyDescent="0.3">
      <c r="M6354" s="34">
        <v>6348.5</v>
      </c>
      <c r="N6354" s="34">
        <v>19.399999999999999</v>
      </c>
      <c r="O6354" s="32">
        <f t="shared" si="594"/>
        <v>66.92</v>
      </c>
      <c r="P6354" s="37">
        <f t="shared" si="599"/>
        <v>80.304000000000002</v>
      </c>
      <c r="Q6354" s="32">
        <f t="shared" si="595"/>
        <v>-11.920000000000002</v>
      </c>
      <c r="R6354" s="32">
        <f t="shared" si="596"/>
        <v>-25.304000000000002</v>
      </c>
      <c r="S6354" s="26">
        <f t="shared" si="597"/>
        <v>0</v>
      </c>
      <c r="T6354" s="26">
        <f t="shared" si="598"/>
        <v>0</v>
      </c>
    </row>
    <row r="6355" spans="13:20" ht="15" x14ac:dyDescent="0.3">
      <c r="M6355" s="34">
        <v>6349.5</v>
      </c>
      <c r="N6355" s="34">
        <v>18.3</v>
      </c>
      <c r="O6355" s="32">
        <f t="shared" si="594"/>
        <v>64.94</v>
      </c>
      <c r="P6355" s="37">
        <f t="shared" si="599"/>
        <v>77.927999999999997</v>
      </c>
      <c r="Q6355" s="32">
        <f t="shared" si="595"/>
        <v>-9.9399999999999977</v>
      </c>
      <c r="R6355" s="32">
        <f t="shared" si="596"/>
        <v>-22.927999999999997</v>
      </c>
      <c r="S6355" s="26">
        <f t="shared" si="597"/>
        <v>0</v>
      </c>
      <c r="T6355" s="26">
        <f t="shared" si="598"/>
        <v>0</v>
      </c>
    </row>
    <row r="6356" spans="13:20" ht="15" x14ac:dyDescent="0.3">
      <c r="M6356" s="34">
        <v>6350.5</v>
      </c>
      <c r="N6356" s="34">
        <v>18.899999999999999</v>
      </c>
      <c r="O6356" s="32">
        <f t="shared" si="594"/>
        <v>66.02</v>
      </c>
      <c r="P6356" s="37">
        <f t="shared" si="599"/>
        <v>79.22399999999999</v>
      </c>
      <c r="Q6356" s="32">
        <f t="shared" si="595"/>
        <v>-11.019999999999996</v>
      </c>
      <c r="R6356" s="32">
        <f t="shared" si="596"/>
        <v>-24.22399999999999</v>
      </c>
      <c r="S6356" s="26">
        <f t="shared" si="597"/>
        <v>0</v>
      </c>
      <c r="T6356" s="26">
        <f t="shared" si="598"/>
        <v>0</v>
      </c>
    </row>
    <row r="6357" spans="13:20" ht="15" x14ac:dyDescent="0.3">
      <c r="M6357" s="34">
        <v>6351.5</v>
      </c>
      <c r="N6357" s="34">
        <v>18.899999999999999</v>
      </c>
      <c r="O6357" s="32">
        <f t="shared" si="594"/>
        <v>66.02</v>
      </c>
      <c r="P6357" s="37">
        <f t="shared" si="599"/>
        <v>79.22399999999999</v>
      </c>
      <c r="Q6357" s="32">
        <f t="shared" si="595"/>
        <v>-11.019999999999996</v>
      </c>
      <c r="R6357" s="32">
        <f t="shared" si="596"/>
        <v>-24.22399999999999</v>
      </c>
      <c r="S6357" s="26">
        <f t="shared" si="597"/>
        <v>0</v>
      </c>
      <c r="T6357" s="26">
        <f t="shared" si="598"/>
        <v>0</v>
      </c>
    </row>
    <row r="6358" spans="13:20" ht="15" x14ac:dyDescent="0.3">
      <c r="M6358" s="34">
        <v>6352.5</v>
      </c>
      <c r="N6358" s="34">
        <v>18.3</v>
      </c>
      <c r="O6358" s="32">
        <f t="shared" si="594"/>
        <v>64.94</v>
      </c>
      <c r="P6358" s="37">
        <f t="shared" si="599"/>
        <v>77.927999999999997</v>
      </c>
      <c r="Q6358" s="32">
        <f t="shared" si="595"/>
        <v>-9.9399999999999977</v>
      </c>
      <c r="R6358" s="32">
        <f t="shared" si="596"/>
        <v>-22.927999999999997</v>
      </c>
      <c r="S6358" s="26">
        <f t="shared" si="597"/>
        <v>0</v>
      </c>
      <c r="T6358" s="26">
        <f t="shared" si="598"/>
        <v>0</v>
      </c>
    </row>
    <row r="6359" spans="13:20" ht="15" x14ac:dyDescent="0.3">
      <c r="M6359" s="34">
        <v>6353.5</v>
      </c>
      <c r="N6359" s="34">
        <v>17.2</v>
      </c>
      <c r="O6359" s="32">
        <f t="shared" si="594"/>
        <v>62.96</v>
      </c>
      <c r="P6359" s="37">
        <f t="shared" si="599"/>
        <v>75.551999999999992</v>
      </c>
      <c r="Q6359" s="32">
        <f t="shared" si="595"/>
        <v>-7.9600000000000009</v>
      </c>
      <c r="R6359" s="32">
        <f t="shared" si="596"/>
        <v>-20.551999999999992</v>
      </c>
      <c r="S6359" s="26">
        <f t="shared" si="597"/>
        <v>0</v>
      </c>
      <c r="T6359" s="26">
        <f t="shared" si="598"/>
        <v>0</v>
      </c>
    </row>
    <row r="6360" spans="13:20" ht="15" x14ac:dyDescent="0.3">
      <c r="M6360" s="34">
        <v>6354.5</v>
      </c>
      <c r="N6360" s="34">
        <v>17.2</v>
      </c>
      <c r="O6360" s="32">
        <f t="shared" si="594"/>
        <v>62.96</v>
      </c>
      <c r="P6360" s="37">
        <f t="shared" si="599"/>
        <v>75.551999999999992</v>
      </c>
      <c r="Q6360" s="32">
        <f t="shared" si="595"/>
        <v>-7.9600000000000009</v>
      </c>
      <c r="R6360" s="32">
        <f t="shared" si="596"/>
        <v>-20.551999999999992</v>
      </c>
      <c r="S6360" s="26">
        <f t="shared" si="597"/>
        <v>0</v>
      </c>
      <c r="T6360" s="26">
        <f t="shared" si="598"/>
        <v>0</v>
      </c>
    </row>
    <row r="6361" spans="13:20" ht="15" x14ac:dyDescent="0.3">
      <c r="M6361" s="34">
        <v>6355.5</v>
      </c>
      <c r="N6361" s="34">
        <v>16.7</v>
      </c>
      <c r="O6361" s="32">
        <f t="shared" si="594"/>
        <v>62.06</v>
      </c>
      <c r="P6361" s="37">
        <f t="shared" si="599"/>
        <v>74.471999999999994</v>
      </c>
      <c r="Q6361" s="32">
        <f t="shared" si="595"/>
        <v>-7.0600000000000023</v>
      </c>
      <c r="R6361" s="32">
        <f t="shared" si="596"/>
        <v>-19.471999999999994</v>
      </c>
      <c r="S6361" s="26">
        <f t="shared" si="597"/>
        <v>0</v>
      </c>
      <c r="T6361" s="26">
        <f t="shared" si="598"/>
        <v>0</v>
      </c>
    </row>
    <row r="6362" spans="13:20" ht="15" x14ac:dyDescent="0.3">
      <c r="M6362" s="34">
        <v>6356.5</v>
      </c>
      <c r="N6362" s="34">
        <v>15</v>
      </c>
      <c r="O6362" s="32">
        <f t="shared" si="594"/>
        <v>59</v>
      </c>
      <c r="P6362" s="37">
        <f t="shared" si="599"/>
        <v>70.8</v>
      </c>
      <c r="Q6362" s="32">
        <f t="shared" si="595"/>
        <v>-4</v>
      </c>
      <c r="R6362" s="32">
        <f t="shared" si="596"/>
        <v>-15.799999999999997</v>
      </c>
      <c r="S6362" s="26">
        <f t="shared" si="597"/>
        <v>0</v>
      </c>
      <c r="T6362" s="26">
        <f t="shared" si="598"/>
        <v>0</v>
      </c>
    </row>
    <row r="6363" spans="13:20" ht="15" x14ac:dyDescent="0.3">
      <c r="M6363" s="34">
        <v>6357.5</v>
      </c>
      <c r="N6363" s="34">
        <v>13.9</v>
      </c>
      <c r="O6363" s="32">
        <f t="shared" si="594"/>
        <v>57.019999999999996</v>
      </c>
      <c r="P6363" s="37">
        <f t="shared" si="599"/>
        <v>68.423999999999992</v>
      </c>
      <c r="Q6363" s="32">
        <f t="shared" si="595"/>
        <v>-2.019999999999996</v>
      </c>
      <c r="R6363" s="32">
        <f t="shared" si="596"/>
        <v>-13.423999999999992</v>
      </c>
      <c r="S6363" s="26">
        <f t="shared" si="597"/>
        <v>0</v>
      </c>
      <c r="T6363" s="26">
        <f t="shared" si="598"/>
        <v>0</v>
      </c>
    </row>
    <row r="6364" spans="13:20" ht="15" x14ac:dyDescent="0.3">
      <c r="M6364" s="34">
        <v>6358.5</v>
      </c>
      <c r="N6364" s="34">
        <v>12.8</v>
      </c>
      <c r="O6364" s="32">
        <f t="shared" si="594"/>
        <v>55.040000000000006</v>
      </c>
      <c r="P6364" s="37">
        <f t="shared" si="599"/>
        <v>66.048000000000002</v>
      </c>
      <c r="Q6364" s="32">
        <f t="shared" si="595"/>
        <v>-4.0000000000006253E-2</v>
      </c>
      <c r="R6364" s="32">
        <f t="shared" si="596"/>
        <v>-11.048000000000002</v>
      </c>
      <c r="S6364" s="26">
        <f t="shared" si="597"/>
        <v>0</v>
      </c>
      <c r="T6364" s="26">
        <f t="shared" si="598"/>
        <v>0</v>
      </c>
    </row>
    <row r="6365" spans="13:20" ht="15" x14ac:dyDescent="0.3">
      <c r="M6365" s="34">
        <v>6359.5</v>
      </c>
      <c r="N6365" s="34">
        <v>13.3</v>
      </c>
      <c r="O6365" s="32">
        <f t="shared" si="594"/>
        <v>55.94</v>
      </c>
      <c r="P6365" s="37">
        <f t="shared" si="599"/>
        <v>67.128</v>
      </c>
      <c r="Q6365" s="32">
        <f t="shared" si="595"/>
        <v>-0.93999999999999773</v>
      </c>
      <c r="R6365" s="32">
        <f t="shared" si="596"/>
        <v>-12.128</v>
      </c>
      <c r="S6365" s="26">
        <f t="shared" si="597"/>
        <v>0</v>
      </c>
      <c r="T6365" s="26">
        <f t="shared" si="598"/>
        <v>0</v>
      </c>
    </row>
    <row r="6366" spans="13:20" ht="15" x14ac:dyDescent="0.3">
      <c r="M6366" s="34">
        <v>6360.5</v>
      </c>
      <c r="N6366" s="34">
        <v>13.3</v>
      </c>
      <c r="O6366" s="32">
        <f t="shared" si="594"/>
        <v>55.94</v>
      </c>
      <c r="P6366" s="37">
        <f t="shared" si="599"/>
        <v>67.128</v>
      </c>
      <c r="Q6366" s="32">
        <f t="shared" si="595"/>
        <v>-0.93999999999999773</v>
      </c>
      <c r="R6366" s="32">
        <f t="shared" si="596"/>
        <v>-12.128</v>
      </c>
      <c r="S6366" s="26">
        <f t="shared" si="597"/>
        <v>0</v>
      </c>
      <c r="T6366" s="26">
        <f t="shared" si="598"/>
        <v>0</v>
      </c>
    </row>
    <row r="6367" spans="13:20" ht="15" x14ac:dyDescent="0.3">
      <c r="M6367" s="34">
        <v>6361.5</v>
      </c>
      <c r="N6367" s="34">
        <v>13.3</v>
      </c>
      <c r="O6367" s="32">
        <f t="shared" si="594"/>
        <v>55.94</v>
      </c>
      <c r="P6367" s="37">
        <f t="shared" si="599"/>
        <v>67.128</v>
      </c>
      <c r="Q6367" s="32">
        <f t="shared" si="595"/>
        <v>-0.93999999999999773</v>
      </c>
      <c r="R6367" s="32">
        <f t="shared" si="596"/>
        <v>-12.128</v>
      </c>
      <c r="S6367" s="26">
        <f t="shared" si="597"/>
        <v>0</v>
      </c>
      <c r="T6367" s="26">
        <f t="shared" si="598"/>
        <v>0</v>
      </c>
    </row>
    <row r="6368" spans="13:20" ht="15" x14ac:dyDescent="0.3">
      <c r="M6368" s="34">
        <v>6362.5</v>
      </c>
      <c r="N6368" s="34">
        <v>12.2</v>
      </c>
      <c r="O6368" s="32">
        <f t="shared" si="594"/>
        <v>53.96</v>
      </c>
      <c r="P6368" s="37">
        <f t="shared" si="599"/>
        <v>64.751999999999995</v>
      </c>
      <c r="Q6368" s="32">
        <f t="shared" si="595"/>
        <v>1.0399999999999991</v>
      </c>
      <c r="R6368" s="32">
        <f t="shared" si="596"/>
        <v>-9.7519999999999953</v>
      </c>
      <c r="S6368" s="26">
        <f t="shared" si="597"/>
        <v>1</v>
      </c>
      <c r="T6368" s="26">
        <f t="shared" si="598"/>
        <v>0</v>
      </c>
    </row>
    <row r="6369" spans="13:20" ht="15" x14ac:dyDescent="0.3">
      <c r="M6369" s="34">
        <v>6363.5</v>
      </c>
      <c r="N6369" s="34">
        <v>11.1</v>
      </c>
      <c r="O6369" s="32">
        <f t="shared" si="594"/>
        <v>51.980000000000004</v>
      </c>
      <c r="P6369" s="37">
        <f t="shared" si="599"/>
        <v>62.376000000000005</v>
      </c>
      <c r="Q6369" s="32">
        <f t="shared" si="595"/>
        <v>3.019999999999996</v>
      </c>
      <c r="R6369" s="32">
        <f t="shared" si="596"/>
        <v>-7.3760000000000048</v>
      </c>
      <c r="S6369" s="26">
        <f t="shared" si="597"/>
        <v>1</v>
      </c>
      <c r="T6369" s="26">
        <f t="shared" si="598"/>
        <v>0</v>
      </c>
    </row>
    <row r="6370" spans="13:20" ht="15" x14ac:dyDescent="0.3">
      <c r="M6370" s="34">
        <v>6364.5</v>
      </c>
      <c r="N6370" s="34">
        <v>10</v>
      </c>
      <c r="O6370" s="32">
        <f t="shared" si="594"/>
        <v>50</v>
      </c>
      <c r="P6370" s="37">
        <f t="shared" si="599"/>
        <v>60</v>
      </c>
      <c r="Q6370" s="32">
        <f t="shared" si="595"/>
        <v>5</v>
      </c>
      <c r="R6370" s="32">
        <f t="shared" si="596"/>
        <v>-5</v>
      </c>
      <c r="S6370" s="26">
        <f t="shared" si="597"/>
        <v>1</v>
      </c>
      <c r="T6370" s="26">
        <f t="shared" si="598"/>
        <v>0</v>
      </c>
    </row>
    <row r="6371" spans="13:20" ht="15" x14ac:dyDescent="0.3">
      <c r="M6371" s="34">
        <v>6365.5</v>
      </c>
      <c r="N6371" s="34">
        <v>9.4</v>
      </c>
      <c r="O6371" s="32">
        <f t="shared" si="594"/>
        <v>48.92</v>
      </c>
      <c r="P6371" s="37">
        <f t="shared" si="599"/>
        <v>58.704000000000001</v>
      </c>
      <c r="Q6371" s="32">
        <f t="shared" si="595"/>
        <v>6.0799999999999983</v>
      </c>
      <c r="R6371" s="32">
        <f t="shared" si="596"/>
        <v>-3.7040000000000006</v>
      </c>
      <c r="S6371" s="26">
        <f t="shared" si="597"/>
        <v>1</v>
      </c>
      <c r="T6371" s="26">
        <f t="shared" si="598"/>
        <v>0</v>
      </c>
    </row>
    <row r="6372" spans="13:20" ht="15" x14ac:dyDescent="0.3">
      <c r="M6372" s="34">
        <v>6366.5</v>
      </c>
      <c r="N6372" s="34">
        <v>11.1</v>
      </c>
      <c r="O6372" s="32">
        <f t="shared" si="594"/>
        <v>51.980000000000004</v>
      </c>
      <c r="P6372" s="37">
        <f t="shared" si="599"/>
        <v>62.376000000000005</v>
      </c>
      <c r="Q6372" s="32">
        <f t="shared" si="595"/>
        <v>3.019999999999996</v>
      </c>
      <c r="R6372" s="32">
        <f t="shared" si="596"/>
        <v>-7.3760000000000048</v>
      </c>
      <c r="S6372" s="26">
        <f t="shared" si="597"/>
        <v>1</v>
      </c>
      <c r="T6372" s="26">
        <f t="shared" si="598"/>
        <v>0</v>
      </c>
    </row>
    <row r="6373" spans="13:20" ht="15" x14ac:dyDescent="0.3">
      <c r="M6373" s="34">
        <v>6367.5</v>
      </c>
      <c r="N6373" s="34">
        <v>13.9</v>
      </c>
      <c r="O6373" s="32">
        <f t="shared" si="594"/>
        <v>57.019999999999996</v>
      </c>
      <c r="P6373" s="37">
        <f t="shared" si="599"/>
        <v>68.423999999999992</v>
      </c>
      <c r="Q6373" s="32">
        <f t="shared" si="595"/>
        <v>-2.019999999999996</v>
      </c>
      <c r="R6373" s="32">
        <f t="shared" si="596"/>
        <v>-13.423999999999992</v>
      </c>
      <c r="S6373" s="26">
        <f t="shared" si="597"/>
        <v>0</v>
      </c>
      <c r="T6373" s="26">
        <f t="shared" si="598"/>
        <v>0</v>
      </c>
    </row>
    <row r="6374" spans="13:20" ht="15" x14ac:dyDescent="0.3">
      <c r="M6374" s="34">
        <v>6368.5</v>
      </c>
      <c r="N6374" s="34">
        <v>15</v>
      </c>
      <c r="O6374" s="32">
        <f t="shared" si="594"/>
        <v>59</v>
      </c>
      <c r="P6374" s="37">
        <f t="shared" si="599"/>
        <v>70.8</v>
      </c>
      <c r="Q6374" s="32">
        <f t="shared" si="595"/>
        <v>-4</v>
      </c>
      <c r="R6374" s="32">
        <f t="shared" si="596"/>
        <v>-15.799999999999997</v>
      </c>
      <c r="S6374" s="26">
        <f t="shared" si="597"/>
        <v>0</v>
      </c>
      <c r="T6374" s="26">
        <f t="shared" si="598"/>
        <v>0</v>
      </c>
    </row>
    <row r="6375" spans="13:20" ht="15" x14ac:dyDescent="0.3">
      <c r="M6375" s="34">
        <v>6369.5</v>
      </c>
      <c r="N6375" s="34">
        <v>16.100000000000001</v>
      </c>
      <c r="O6375" s="32">
        <f t="shared" si="594"/>
        <v>60.980000000000004</v>
      </c>
      <c r="P6375" s="37">
        <f t="shared" si="599"/>
        <v>73.176000000000002</v>
      </c>
      <c r="Q6375" s="32">
        <f t="shared" si="595"/>
        <v>-5.980000000000004</v>
      </c>
      <c r="R6375" s="32">
        <f t="shared" si="596"/>
        <v>-18.176000000000002</v>
      </c>
      <c r="S6375" s="26">
        <f t="shared" si="597"/>
        <v>0</v>
      </c>
      <c r="T6375" s="26">
        <f t="shared" si="598"/>
        <v>0</v>
      </c>
    </row>
    <row r="6376" spans="13:20" ht="15" x14ac:dyDescent="0.3">
      <c r="M6376" s="34">
        <v>6370.5</v>
      </c>
      <c r="N6376" s="34">
        <v>17.8</v>
      </c>
      <c r="O6376" s="32">
        <f t="shared" si="594"/>
        <v>64.039999999999992</v>
      </c>
      <c r="P6376" s="37">
        <f t="shared" si="599"/>
        <v>76.847999999999985</v>
      </c>
      <c r="Q6376" s="32">
        <f t="shared" si="595"/>
        <v>-9.039999999999992</v>
      </c>
      <c r="R6376" s="32">
        <f t="shared" si="596"/>
        <v>-21.847999999999985</v>
      </c>
      <c r="S6376" s="26">
        <f t="shared" si="597"/>
        <v>0</v>
      </c>
      <c r="T6376" s="26">
        <f t="shared" si="598"/>
        <v>0</v>
      </c>
    </row>
    <row r="6377" spans="13:20" ht="15" x14ac:dyDescent="0.3">
      <c r="M6377" s="34">
        <v>6371.5</v>
      </c>
      <c r="N6377" s="34">
        <v>18.899999999999999</v>
      </c>
      <c r="O6377" s="32">
        <f t="shared" si="594"/>
        <v>66.02</v>
      </c>
      <c r="P6377" s="37">
        <f t="shared" si="599"/>
        <v>79.22399999999999</v>
      </c>
      <c r="Q6377" s="32">
        <f t="shared" si="595"/>
        <v>-11.019999999999996</v>
      </c>
      <c r="R6377" s="32">
        <f t="shared" si="596"/>
        <v>-24.22399999999999</v>
      </c>
      <c r="S6377" s="26">
        <f t="shared" si="597"/>
        <v>0</v>
      </c>
      <c r="T6377" s="26">
        <f t="shared" si="598"/>
        <v>0</v>
      </c>
    </row>
    <row r="6378" spans="13:20" ht="15" x14ac:dyDescent="0.3">
      <c r="M6378" s="34">
        <v>6372.5</v>
      </c>
      <c r="N6378" s="34">
        <v>20.6</v>
      </c>
      <c r="O6378" s="32">
        <f t="shared" si="594"/>
        <v>69.080000000000013</v>
      </c>
      <c r="P6378" s="37">
        <f t="shared" si="599"/>
        <v>82.896000000000015</v>
      </c>
      <c r="Q6378" s="32">
        <f t="shared" si="595"/>
        <v>-14.080000000000013</v>
      </c>
      <c r="R6378" s="32">
        <f t="shared" si="596"/>
        <v>-27.896000000000015</v>
      </c>
      <c r="S6378" s="26">
        <f t="shared" si="597"/>
        <v>0</v>
      </c>
      <c r="T6378" s="26">
        <f t="shared" si="598"/>
        <v>0</v>
      </c>
    </row>
    <row r="6379" spans="13:20" ht="15" x14ac:dyDescent="0.3">
      <c r="M6379" s="34">
        <v>6373.5</v>
      </c>
      <c r="N6379" s="34">
        <v>21.1</v>
      </c>
      <c r="O6379" s="32">
        <f t="shared" si="594"/>
        <v>69.98</v>
      </c>
      <c r="P6379" s="37">
        <f t="shared" si="599"/>
        <v>83.975999999999999</v>
      </c>
      <c r="Q6379" s="32">
        <f t="shared" si="595"/>
        <v>-14.980000000000004</v>
      </c>
      <c r="R6379" s="32">
        <f t="shared" si="596"/>
        <v>-28.975999999999999</v>
      </c>
      <c r="S6379" s="26">
        <f t="shared" si="597"/>
        <v>0</v>
      </c>
      <c r="T6379" s="26">
        <f t="shared" si="598"/>
        <v>0</v>
      </c>
    </row>
    <row r="6380" spans="13:20" ht="15" x14ac:dyDescent="0.3">
      <c r="M6380" s="34">
        <v>6374.5</v>
      </c>
      <c r="N6380" s="34">
        <v>21.1</v>
      </c>
      <c r="O6380" s="32">
        <f t="shared" si="594"/>
        <v>69.98</v>
      </c>
      <c r="P6380" s="37">
        <f t="shared" si="599"/>
        <v>83.975999999999999</v>
      </c>
      <c r="Q6380" s="32">
        <f t="shared" si="595"/>
        <v>-14.980000000000004</v>
      </c>
      <c r="R6380" s="32">
        <f t="shared" si="596"/>
        <v>-28.975999999999999</v>
      </c>
      <c r="S6380" s="26">
        <f t="shared" si="597"/>
        <v>0</v>
      </c>
      <c r="T6380" s="26">
        <f t="shared" si="598"/>
        <v>0</v>
      </c>
    </row>
    <row r="6381" spans="13:20" ht="15" x14ac:dyDescent="0.3">
      <c r="M6381" s="34">
        <v>6375.5</v>
      </c>
      <c r="N6381" s="34">
        <v>20.6</v>
      </c>
      <c r="O6381" s="32">
        <f t="shared" si="594"/>
        <v>69.080000000000013</v>
      </c>
      <c r="P6381" s="37">
        <f t="shared" si="599"/>
        <v>82.896000000000015</v>
      </c>
      <c r="Q6381" s="32">
        <f t="shared" si="595"/>
        <v>-14.080000000000013</v>
      </c>
      <c r="R6381" s="32">
        <f t="shared" si="596"/>
        <v>-27.896000000000015</v>
      </c>
      <c r="S6381" s="26">
        <f t="shared" si="597"/>
        <v>0</v>
      </c>
      <c r="T6381" s="26">
        <f t="shared" si="598"/>
        <v>0</v>
      </c>
    </row>
    <row r="6382" spans="13:20" ht="15" x14ac:dyDescent="0.3">
      <c r="M6382" s="34">
        <v>6376.5</v>
      </c>
      <c r="N6382" s="34">
        <v>18.899999999999999</v>
      </c>
      <c r="O6382" s="32">
        <f t="shared" si="594"/>
        <v>66.02</v>
      </c>
      <c r="P6382" s="37">
        <f t="shared" si="599"/>
        <v>79.22399999999999</v>
      </c>
      <c r="Q6382" s="32">
        <f t="shared" si="595"/>
        <v>-11.019999999999996</v>
      </c>
      <c r="R6382" s="32">
        <f t="shared" si="596"/>
        <v>-24.22399999999999</v>
      </c>
      <c r="S6382" s="26">
        <f t="shared" si="597"/>
        <v>0</v>
      </c>
      <c r="T6382" s="26">
        <f t="shared" si="598"/>
        <v>0</v>
      </c>
    </row>
    <row r="6383" spans="13:20" ht="15" x14ac:dyDescent="0.3">
      <c r="M6383" s="34">
        <v>6377.5</v>
      </c>
      <c r="N6383" s="34">
        <v>17.8</v>
      </c>
      <c r="O6383" s="32">
        <f t="shared" si="594"/>
        <v>64.039999999999992</v>
      </c>
      <c r="P6383" s="37">
        <f t="shared" si="599"/>
        <v>76.847999999999985</v>
      </c>
      <c r="Q6383" s="32">
        <f t="shared" si="595"/>
        <v>-9.039999999999992</v>
      </c>
      <c r="R6383" s="32">
        <f t="shared" si="596"/>
        <v>-21.847999999999985</v>
      </c>
      <c r="S6383" s="26">
        <f t="shared" si="597"/>
        <v>0</v>
      </c>
      <c r="T6383" s="26">
        <f t="shared" si="598"/>
        <v>0</v>
      </c>
    </row>
    <row r="6384" spans="13:20" ht="15" x14ac:dyDescent="0.3">
      <c r="M6384" s="34">
        <v>6378.5</v>
      </c>
      <c r="N6384" s="34">
        <v>17.2</v>
      </c>
      <c r="O6384" s="32">
        <f t="shared" si="594"/>
        <v>62.96</v>
      </c>
      <c r="P6384" s="37">
        <f t="shared" si="599"/>
        <v>75.551999999999992</v>
      </c>
      <c r="Q6384" s="32">
        <f t="shared" si="595"/>
        <v>-7.9600000000000009</v>
      </c>
      <c r="R6384" s="32">
        <f t="shared" si="596"/>
        <v>-20.551999999999992</v>
      </c>
      <c r="S6384" s="26">
        <f t="shared" si="597"/>
        <v>0</v>
      </c>
      <c r="T6384" s="26">
        <f t="shared" si="598"/>
        <v>0</v>
      </c>
    </row>
    <row r="6385" spans="13:20" ht="15" x14ac:dyDescent="0.3">
      <c r="M6385" s="34">
        <v>6379.5</v>
      </c>
      <c r="N6385" s="34">
        <v>16.7</v>
      </c>
      <c r="O6385" s="32">
        <f t="shared" si="594"/>
        <v>62.06</v>
      </c>
      <c r="P6385" s="37">
        <f t="shared" si="599"/>
        <v>74.471999999999994</v>
      </c>
      <c r="Q6385" s="32">
        <f t="shared" si="595"/>
        <v>-7.0600000000000023</v>
      </c>
      <c r="R6385" s="32">
        <f t="shared" si="596"/>
        <v>-19.471999999999994</v>
      </c>
      <c r="S6385" s="26">
        <f t="shared" si="597"/>
        <v>0</v>
      </c>
      <c r="T6385" s="26">
        <f t="shared" si="598"/>
        <v>0</v>
      </c>
    </row>
    <row r="6386" spans="13:20" ht="15" x14ac:dyDescent="0.3">
      <c r="M6386" s="34">
        <v>6380.5</v>
      </c>
      <c r="N6386" s="34">
        <v>16.7</v>
      </c>
      <c r="O6386" s="32">
        <f t="shared" si="594"/>
        <v>62.06</v>
      </c>
      <c r="P6386" s="37">
        <f t="shared" si="599"/>
        <v>74.471999999999994</v>
      </c>
      <c r="Q6386" s="32">
        <f t="shared" si="595"/>
        <v>-7.0600000000000023</v>
      </c>
      <c r="R6386" s="32">
        <f t="shared" si="596"/>
        <v>-19.471999999999994</v>
      </c>
      <c r="S6386" s="26">
        <f t="shared" si="597"/>
        <v>0</v>
      </c>
      <c r="T6386" s="26">
        <f t="shared" si="598"/>
        <v>0</v>
      </c>
    </row>
    <row r="6387" spans="13:20" ht="15" x14ac:dyDescent="0.3">
      <c r="M6387" s="34">
        <v>6381.5</v>
      </c>
      <c r="N6387" s="34">
        <v>16.7</v>
      </c>
      <c r="O6387" s="32">
        <f t="shared" si="594"/>
        <v>62.06</v>
      </c>
      <c r="P6387" s="37">
        <f t="shared" si="599"/>
        <v>74.471999999999994</v>
      </c>
      <c r="Q6387" s="32">
        <f t="shared" si="595"/>
        <v>-7.0600000000000023</v>
      </c>
      <c r="R6387" s="32">
        <f t="shared" si="596"/>
        <v>-19.471999999999994</v>
      </c>
      <c r="S6387" s="26">
        <f t="shared" si="597"/>
        <v>0</v>
      </c>
      <c r="T6387" s="26">
        <f t="shared" si="598"/>
        <v>0</v>
      </c>
    </row>
    <row r="6388" spans="13:20" ht="15" x14ac:dyDescent="0.3">
      <c r="M6388" s="34">
        <v>6382.5</v>
      </c>
      <c r="N6388" s="34">
        <v>17.2</v>
      </c>
      <c r="O6388" s="32">
        <f t="shared" si="594"/>
        <v>62.96</v>
      </c>
      <c r="P6388" s="37">
        <f t="shared" si="599"/>
        <v>75.551999999999992</v>
      </c>
      <c r="Q6388" s="32">
        <f t="shared" si="595"/>
        <v>-7.9600000000000009</v>
      </c>
      <c r="R6388" s="32">
        <f t="shared" si="596"/>
        <v>-20.551999999999992</v>
      </c>
      <c r="S6388" s="26">
        <f t="shared" si="597"/>
        <v>0</v>
      </c>
      <c r="T6388" s="26">
        <f t="shared" si="598"/>
        <v>0</v>
      </c>
    </row>
    <row r="6389" spans="13:20" ht="15" x14ac:dyDescent="0.3">
      <c r="M6389" s="34">
        <v>6383.5</v>
      </c>
      <c r="N6389" s="34">
        <v>17.8</v>
      </c>
      <c r="O6389" s="32">
        <f t="shared" si="594"/>
        <v>64.039999999999992</v>
      </c>
      <c r="P6389" s="37">
        <f t="shared" si="599"/>
        <v>76.847999999999985</v>
      </c>
      <c r="Q6389" s="32">
        <f t="shared" si="595"/>
        <v>-9.039999999999992</v>
      </c>
      <c r="R6389" s="32">
        <f t="shared" si="596"/>
        <v>-21.847999999999985</v>
      </c>
      <c r="S6389" s="26">
        <f t="shared" si="597"/>
        <v>0</v>
      </c>
      <c r="T6389" s="26">
        <f t="shared" si="598"/>
        <v>0</v>
      </c>
    </row>
    <row r="6390" spans="13:20" ht="15" x14ac:dyDescent="0.3">
      <c r="M6390" s="34">
        <v>6384.5</v>
      </c>
      <c r="N6390" s="34">
        <v>17.8</v>
      </c>
      <c r="O6390" s="32">
        <f t="shared" si="594"/>
        <v>64.039999999999992</v>
      </c>
      <c r="P6390" s="37">
        <f t="shared" si="599"/>
        <v>76.847999999999985</v>
      </c>
      <c r="Q6390" s="32">
        <f t="shared" si="595"/>
        <v>-9.039999999999992</v>
      </c>
      <c r="R6390" s="32">
        <f t="shared" si="596"/>
        <v>-21.847999999999985</v>
      </c>
      <c r="S6390" s="26">
        <f t="shared" si="597"/>
        <v>0</v>
      </c>
      <c r="T6390" s="26">
        <f t="shared" si="598"/>
        <v>0</v>
      </c>
    </row>
    <row r="6391" spans="13:20" ht="15" x14ac:dyDescent="0.3">
      <c r="M6391" s="34">
        <v>6385.5</v>
      </c>
      <c r="N6391" s="34">
        <v>17.2</v>
      </c>
      <c r="O6391" s="32">
        <f t="shared" si="594"/>
        <v>62.96</v>
      </c>
      <c r="P6391" s="37">
        <f t="shared" si="599"/>
        <v>75.551999999999992</v>
      </c>
      <c r="Q6391" s="32">
        <f t="shared" si="595"/>
        <v>-7.9600000000000009</v>
      </c>
      <c r="R6391" s="32">
        <f t="shared" si="596"/>
        <v>-20.551999999999992</v>
      </c>
      <c r="S6391" s="26">
        <f t="shared" si="597"/>
        <v>0</v>
      </c>
      <c r="T6391" s="26">
        <f t="shared" si="598"/>
        <v>0</v>
      </c>
    </row>
    <row r="6392" spans="13:20" ht="15" x14ac:dyDescent="0.3">
      <c r="M6392" s="34">
        <v>6386.5</v>
      </c>
      <c r="N6392" s="34">
        <v>17.2</v>
      </c>
      <c r="O6392" s="32">
        <f t="shared" si="594"/>
        <v>62.96</v>
      </c>
      <c r="P6392" s="37">
        <f t="shared" si="599"/>
        <v>75.551999999999992</v>
      </c>
      <c r="Q6392" s="32">
        <f t="shared" si="595"/>
        <v>-7.9600000000000009</v>
      </c>
      <c r="R6392" s="32">
        <f t="shared" si="596"/>
        <v>-20.551999999999992</v>
      </c>
      <c r="S6392" s="26">
        <f t="shared" si="597"/>
        <v>0</v>
      </c>
      <c r="T6392" s="26">
        <f t="shared" si="598"/>
        <v>0</v>
      </c>
    </row>
    <row r="6393" spans="13:20" ht="15" x14ac:dyDescent="0.3">
      <c r="M6393" s="34">
        <v>6387.5</v>
      </c>
      <c r="N6393" s="34">
        <v>16.100000000000001</v>
      </c>
      <c r="O6393" s="32">
        <f t="shared" si="594"/>
        <v>60.980000000000004</v>
      </c>
      <c r="P6393" s="37">
        <f t="shared" si="599"/>
        <v>73.176000000000002</v>
      </c>
      <c r="Q6393" s="32">
        <f t="shared" si="595"/>
        <v>-5.980000000000004</v>
      </c>
      <c r="R6393" s="32">
        <f t="shared" si="596"/>
        <v>-18.176000000000002</v>
      </c>
      <c r="S6393" s="26">
        <f t="shared" si="597"/>
        <v>0</v>
      </c>
      <c r="T6393" s="26">
        <f t="shared" si="598"/>
        <v>0</v>
      </c>
    </row>
    <row r="6394" spans="13:20" ht="15" x14ac:dyDescent="0.3">
      <c r="M6394" s="34">
        <v>6388.5</v>
      </c>
      <c r="N6394" s="34">
        <v>15</v>
      </c>
      <c r="O6394" s="32">
        <f t="shared" si="594"/>
        <v>59</v>
      </c>
      <c r="P6394" s="37">
        <f t="shared" si="599"/>
        <v>70.8</v>
      </c>
      <c r="Q6394" s="32">
        <f t="shared" si="595"/>
        <v>-4</v>
      </c>
      <c r="R6394" s="32">
        <f t="shared" si="596"/>
        <v>-15.799999999999997</v>
      </c>
      <c r="S6394" s="26">
        <f t="shared" si="597"/>
        <v>0</v>
      </c>
      <c r="T6394" s="26">
        <f t="shared" si="598"/>
        <v>0</v>
      </c>
    </row>
    <row r="6395" spans="13:20" ht="15" x14ac:dyDescent="0.3">
      <c r="M6395" s="34">
        <v>6389.5</v>
      </c>
      <c r="N6395" s="34">
        <v>14.4</v>
      </c>
      <c r="O6395" s="32">
        <f t="shared" si="594"/>
        <v>57.92</v>
      </c>
      <c r="P6395" s="37">
        <f t="shared" si="599"/>
        <v>69.504000000000005</v>
      </c>
      <c r="Q6395" s="32">
        <f t="shared" si="595"/>
        <v>-2.9200000000000017</v>
      </c>
      <c r="R6395" s="32">
        <f t="shared" si="596"/>
        <v>-14.504000000000005</v>
      </c>
      <c r="S6395" s="26">
        <f t="shared" si="597"/>
        <v>0</v>
      </c>
      <c r="T6395" s="26">
        <f t="shared" si="598"/>
        <v>0</v>
      </c>
    </row>
    <row r="6396" spans="13:20" ht="15" x14ac:dyDescent="0.3">
      <c r="M6396" s="34">
        <v>6390.5</v>
      </c>
      <c r="N6396" s="34">
        <v>13.9</v>
      </c>
      <c r="O6396" s="32">
        <f t="shared" si="594"/>
        <v>57.019999999999996</v>
      </c>
      <c r="P6396" s="37">
        <f t="shared" si="599"/>
        <v>68.423999999999992</v>
      </c>
      <c r="Q6396" s="32">
        <f t="shared" si="595"/>
        <v>-2.019999999999996</v>
      </c>
      <c r="R6396" s="32">
        <f t="shared" si="596"/>
        <v>-13.423999999999992</v>
      </c>
      <c r="S6396" s="26">
        <f t="shared" si="597"/>
        <v>0</v>
      </c>
      <c r="T6396" s="26">
        <f t="shared" si="598"/>
        <v>0</v>
      </c>
    </row>
    <row r="6397" spans="13:20" ht="15" x14ac:dyDescent="0.3">
      <c r="M6397" s="34">
        <v>6391.5</v>
      </c>
      <c r="N6397" s="34">
        <v>13.9</v>
      </c>
      <c r="O6397" s="32">
        <f t="shared" si="594"/>
        <v>57.019999999999996</v>
      </c>
      <c r="P6397" s="37">
        <f t="shared" si="599"/>
        <v>68.423999999999992</v>
      </c>
      <c r="Q6397" s="32">
        <f t="shared" si="595"/>
        <v>-2.019999999999996</v>
      </c>
      <c r="R6397" s="32">
        <f t="shared" si="596"/>
        <v>-13.423999999999992</v>
      </c>
      <c r="S6397" s="26">
        <f t="shared" si="597"/>
        <v>0</v>
      </c>
      <c r="T6397" s="26">
        <f t="shared" si="598"/>
        <v>0</v>
      </c>
    </row>
    <row r="6398" spans="13:20" ht="15" x14ac:dyDescent="0.3">
      <c r="M6398" s="34">
        <v>6392.5</v>
      </c>
      <c r="N6398" s="34">
        <v>13.9</v>
      </c>
      <c r="O6398" s="32">
        <f t="shared" si="594"/>
        <v>57.019999999999996</v>
      </c>
      <c r="P6398" s="37">
        <f t="shared" si="599"/>
        <v>68.423999999999992</v>
      </c>
      <c r="Q6398" s="32">
        <f t="shared" si="595"/>
        <v>-2.019999999999996</v>
      </c>
      <c r="R6398" s="32">
        <f t="shared" si="596"/>
        <v>-13.423999999999992</v>
      </c>
      <c r="S6398" s="26">
        <f t="shared" si="597"/>
        <v>0</v>
      </c>
      <c r="T6398" s="26">
        <f t="shared" si="598"/>
        <v>0</v>
      </c>
    </row>
    <row r="6399" spans="13:20" ht="15" x14ac:dyDescent="0.3">
      <c r="M6399" s="34">
        <v>6393.5</v>
      </c>
      <c r="N6399" s="34">
        <v>14.4</v>
      </c>
      <c r="O6399" s="32">
        <f t="shared" si="594"/>
        <v>57.92</v>
      </c>
      <c r="P6399" s="37">
        <f t="shared" si="599"/>
        <v>69.504000000000005</v>
      </c>
      <c r="Q6399" s="32">
        <f t="shared" si="595"/>
        <v>-2.9200000000000017</v>
      </c>
      <c r="R6399" s="32">
        <f t="shared" si="596"/>
        <v>-14.504000000000005</v>
      </c>
      <c r="S6399" s="26">
        <f t="shared" si="597"/>
        <v>0</v>
      </c>
      <c r="T6399" s="26">
        <f t="shared" si="598"/>
        <v>0</v>
      </c>
    </row>
    <row r="6400" spans="13:20" ht="15" x14ac:dyDescent="0.3">
      <c r="M6400" s="34">
        <v>6394.5</v>
      </c>
      <c r="N6400" s="34">
        <v>16.100000000000001</v>
      </c>
      <c r="O6400" s="32">
        <f t="shared" si="594"/>
        <v>60.980000000000004</v>
      </c>
      <c r="P6400" s="37">
        <f t="shared" si="599"/>
        <v>73.176000000000002</v>
      </c>
      <c r="Q6400" s="32">
        <f t="shared" si="595"/>
        <v>-5.980000000000004</v>
      </c>
      <c r="R6400" s="32">
        <f t="shared" si="596"/>
        <v>-18.176000000000002</v>
      </c>
      <c r="S6400" s="26">
        <f t="shared" si="597"/>
        <v>0</v>
      </c>
      <c r="T6400" s="26">
        <f t="shared" si="598"/>
        <v>0</v>
      </c>
    </row>
    <row r="6401" spans="13:20" ht="15" x14ac:dyDescent="0.3">
      <c r="M6401" s="34">
        <v>6395.5</v>
      </c>
      <c r="N6401" s="34">
        <v>17.8</v>
      </c>
      <c r="O6401" s="32">
        <f t="shared" si="594"/>
        <v>64.039999999999992</v>
      </c>
      <c r="P6401" s="37">
        <f t="shared" si="599"/>
        <v>76.847999999999985</v>
      </c>
      <c r="Q6401" s="32">
        <f t="shared" si="595"/>
        <v>-9.039999999999992</v>
      </c>
      <c r="R6401" s="32">
        <f t="shared" si="596"/>
        <v>-21.847999999999985</v>
      </c>
      <c r="S6401" s="26">
        <f t="shared" si="597"/>
        <v>0</v>
      </c>
      <c r="T6401" s="26">
        <f t="shared" si="598"/>
        <v>0</v>
      </c>
    </row>
    <row r="6402" spans="13:20" ht="15" x14ac:dyDescent="0.3">
      <c r="M6402" s="34">
        <v>6396.5</v>
      </c>
      <c r="N6402" s="34">
        <v>18.899999999999999</v>
      </c>
      <c r="O6402" s="32">
        <f t="shared" si="594"/>
        <v>66.02</v>
      </c>
      <c r="P6402" s="37">
        <f t="shared" si="599"/>
        <v>79.22399999999999</v>
      </c>
      <c r="Q6402" s="32">
        <f t="shared" si="595"/>
        <v>-11.019999999999996</v>
      </c>
      <c r="R6402" s="32">
        <f t="shared" si="596"/>
        <v>-24.22399999999999</v>
      </c>
      <c r="S6402" s="26">
        <f t="shared" si="597"/>
        <v>0</v>
      </c>
      <c r="T6402" s="26">
        <f t="shared" si="598"/>
        <v>0</v>
      </c>
    </row>
    <row r="6403" spans="13:20" ht="15" x14ac:dyDescent="0.3">
      <c r="M6403" s="34">
        <v>6397.5</v>
      </c>
      <c r="N6403" s="34">
        <v>17.8</v>
      </c>
      <c r="O6403" s="32">
        <f t="shared" si="594"/>
        <v>64.039999999999992</v>
      </c>
      <c r="P6403" s="37">
        <f t="shared" si="599"/>
        <v>76.847999999999985</v>
      </c>
      <c r="Q6403" s="32">
        <f t="shared" si="595"/>
        <v>-9.039999999999992</v>
      </c>
      <c r="R6403" s="32">
        <f t="shared" si="596"/>
        <v>-21.847999999999985</v>
      </c>
      <c r="S6403" s="26">
        <f t="shared" si="597"/>
        <v>0</v>
      </c>
      <c r="T6403" s="26">
        <f t="shared" si="598"/>
        <v>0</v>
      </c>
    </row>
    <row r="6404" spans="13:20" ht="15" x14ac:dyDescent="0.3">
      <c r="M6404" s="34">
        <v>6398.5</v>
      </c>
      <c r="N6404" s="34">
        <v>17.8</v>
      </c>
      <c r="O6404" s="32">
        <f t="shared" si="594"/>
        <v>64.039999999999992</v>
      </c>
      <c r="P6404" s="37">
        <f t="shared" si="599"/>
        <v>76.847999999999985</v>
      </c>
      <c r="Q6404" s="32">
        <f t="shared" si="595"/>
        <v>-9.039999999999992</v>
      </c>
      <c r="R6404" s="32">
        <f t="shared" si="596"/>
        <v>-21.847999999999985</v>
      </c>
      <c r="S6404" s="26">
        <f t="shared" si="597"/>
        <v>0</v>
      </c>
      <c r="T6404" s="26">
        <f t="shared" si="598"/>
        <v>0</v>
      </c>
    </row>
    <row r="6405" spans="13:20" ht="15" x14ac:dyDescent="0.3">
      <c r="M6405" s="34">
        <v>6399.5</v>
      </c>
      <c r="N6405" s="34">
        <v>17.8</v>
      </c>
      <c r="O6405" s="32">
        <f t="shared" si="594"/>
        <v>64.039999999999992</v>
      </c>
      <c r="P6405" s="37">
        <f t="shared" si="599"/>
        <v>76.847999999999985</v>
      </c>
      <c r="Q6405" s="32">
        <f t="shared" si="595"/>
        <v>-9.039999999999992</v>
      </c>
      <c r="R6405" s="32">
        <f t="shared" si="596"/>
        <v>-21.847999999999985</v>
      </c>
      <c r="S6405" s="26">
        <f t="shared" si="597"/>
        <v>0</v>
      </c>
      <c r="T6405" s="26">
        <f t="shared" si="598"/>
        <v>0</v>
      </c>
    </row>
    <row r="6406" spans="13:20" ht="15" x14ac:dyDescent="0.3">
      <c r="M6406" s="34">
        <v>6400.5</v>
      </c>
      <c r="N6406" s="34">
        <v>16.7</v>
      </c>
      <c r="O6406" s="32">
        <f t="shared" ref="O6406:O6469" si="600">CONVERT(N6406,"C","F")</f>
        <v>62.06</v>
      </c>
      <c r="P6406" s="37">
        <f t="shared" si="599"/>
        <v>74.471999999999994</v>
      </c>
      <c r="Q6406" s="32">
        <f t="shared" ref="Q6406:Q6469" si="601">$L$3-O6406</f>
        <v>-7.0600000000000023</v>
      </c>
      <c r="R6406" s="32">
        <f t="shared" ref="R6406:R6469" si="602">$L$3-P6406</f>
        <v>-19.471999999999994</v>
      </c>
      <c r="S6406" s="26">
        <f t="shared" ref="S6406:S6469" si="603">IF(O6406&lt;=$L$3, 1, 0)</f>
        <v>0</v>
      </c>
      <c r="T6406" s="26">
        <f t="shared" ref="T6406:T6469" si="604">IF(P6406&lt;=$L$3, 1, 0)</f>
        <v>0</v>
      </c>
    </row>
    <row r="6407" spans="13:20" ht="15" x14ac:dyDescent="0.3">
      <c r="M6407" s="34">
        <v>6401.5</v>
      </c>
      <c r="N6407" s="34">
        <v>15</v>
      </c>
      <c r="O6407" s="32">
        <f t="shared" si="600"/>
        <v>59</v>
      </c>
      <c r="P6407" s="37">
        <f t="shared" ref="P6407:P6470" si="605">O6407*1.2</f>
        <v>70.8</v>
      </c>
      <c r="Q6407" s="32">
        <f t="shared" si="601"/>
        <v>-4</v>
      </c>
      <c r="R6407" s="32">
        <f t="shared" si="602"/>
        <v>-15.799999999999997</v>
      </c>
      <c r="S6407" s="26">
        <f t="shared" si="603"/>
        <v>0</v>
      </c>
      <c r="T6407" s="26">
        <f t="shared" si="604"/>
        <v>0</v>
      </c>
    </row>
    <row r="6408" spans="13:20" ht="15" x14ac:dyDescent="0.3">
      <c r="M6408" s="34">
        <v>6402.5</v>
      </c>
      <c r="N6408" s="34">
        <v>13.9</v>
      </c>
      <c r="O6408" s="32">
        <f t="shared" si="600"/>
        <v>57.019999999999996</v>
      </c>
      <c r="P6408" s="37">
        <f t="shared" si="605"/>
        <v>68.423999999999992</v>
      </c>
      <c r="Q6408" s="32">
        <f t="shared" si="601"/>
        <v>-2.019999999999996</v>
      </c>
      <c r="R6408" s="32">
        <f t="shared" si="602"/>
        <v>-13.423999999999992</v>
      </c>
      <c r="S6408" s="26">
        <f t="shared" si="603"/>
        <v>0</v>
      </c>
      <c r="T6408" s="26">
        <f t="shared" si="604"/>
        <v>0</v>
      </c>
    </row>
    <row r="6409" spans="13:20" ht="15" x14ac:dyDescent="0.3">
      <c r="M6409" s="34">
        <v>6403.5</v>
      </c>
      <c r="N6409" s="34">
        <v>13.3</v>
      </c>
      <c r="O6409" s="32">
        <f t="shared" si="600"/>
        <v>55.94</v>
      </c>
      <c r="P6409" s="37">
        <f t="shared" si="605"/>
        <v>67.128</v>
      </c>
      <c r="Q6409" s="32">
        <f t="shared" si="601"/>
        <v>-0.93999999999999773</v>
      </c>
      <c r="R6409" s="32">
        <f t="shared" si="602"/>
        <v>-12.128</v>
      </c>
      <c r="S6409" s="26">
        <f t="shared" si="603"/>
        <v>0</v>
      </c>
      <c r="T6409" s="26">
        <f t="shared" si="604"/>
        <v>0</v>
      </c>
    </row>
    <row r="6410" spans="13:20" ht="15" x14ac:dyDescent="0.3">
      <c r="M6410" s="34">
        <v>6404.5</v>
      </c>
      <c r="N6410" s="34">
        <v>12.8</v>
      </c>
      <c r="O6410" s="32">
        <f t="shared" si="600"/>
        <v>55.040000000000006</v>
      </c>
      <c r="P6410" s="37">
        <f t="shared" si="605"/>
        <v>66.048000000000002</v>
      </c>
      <c r="Q6410" s="32">
        <f t="shared" si="601"/>
        <v>-4.0000000000006253E-2</v>
      </c>
      <c r="R6410" s="32">
        <f t="shared" si="602"/>
        <v>-11.048000000000002</v>
      </c>
      <c r="S6410" s="26">
        <f t="shared" si="603"/>
        <v>0</v>
      </c>
      <c r="T6410" s="26">
        <f t="shared" si="604"/>
        <v>0</v>
      </c>
    </row>
    <row r="6411" spans="13:20" ht="15" x14ac:dyDescent="0.3">
      <c r="M6411" s="34">
        <v>6405.5</v>
      </c>
      <c r="N6411" s="34">
        <v>13.3</v>
      </c>
      <c r="O6411" s="32">
        <f t="shared" si="600"/>
        <v>55.94</v>
      </c>
      <c r="P6411" s="37">
        <f t="shared" si="605"/>
        <v>67.128</v>
      </c>
      <c r="Q6411" s="32">
        <f t="shared" si="601"/>
        <v>-0.93999999999999773</v>
      </c>
      <c r="R6411" s="32">
        <f t="shared" si="602"/>
        <v>-12.128</v>
      </c>
      <c r="S6411" s="26">
        <f t="shared" si="603"/>
        <v>0</v>
      </c>
      <c r="T6411" s="26">
        <f t="shared" si="604"/>
        <v>0</v>
      </c>
    </row>
    <row r="6412" spans="13:20" ht="15" x14ac:dyDescent="0.3">
      <c r="M6412" s="34">
        <v>6406.5</v>
      </c>
      <c r="N6412" s="34">
        <v>12.2</v>
      </c>
      <c r="O6412" s="32">
        <f t="shared" si="600"/>
        <v>53.96</v>
      </c>
      <c r="P6412" s="37">
        <f t="shared" si="605"/>
        <v>64.751999999999995</v>
      </c>
      <c r="Q6412" s="32">
        <f t="shared" si="601"/>
        <v>1.0399999999999991</v>
      </c>
      <c r="R6412" s="32">
        <f t="shared" si="602"/>
        <v>-9.7519999999999953</v>
      </c>
      <c r="S6412" s="26">
        <f t="shared" si="603"/>
        <v>1</v>
      </c>
      <c r="T6412" s="26">
        <f t="shared" si="604"/>
        <v>0</v>
      </c>
    </row>
    <row r="6413" spans="13:20" ht="15" x14ac:dyDescent="0.3">
      <c r="M6413" s="34">
        <v>6407.5</v>
      </c>
      <c r="N6413" s="34">
        <v>11.1</v>
      </c>
      <c r="O6413" s="32">
        <f t="shared" si="600"/>
        <v>51.980000000000004</v>
      </c>
      <c r="P6413" s="37">
        <f t="shared" si="605"/>
        <v>62.376000000000005</v>
      </c>
      <c r="Q6413" s="32">
        <f t="shared" si="601"/>
        <v>3.019999999999996</v>
      </c>
      <c r="R6413" s="32">
        <f t="shared" si="602"/>
        <v>-7.3760000000000048</v>
      </c>
      <c r="S6413" s="26">
        <f t="shared" si="603"/>
        <v>1</v>
      </c>
      <c r="T6413" s="26">
        <f t="shared" si="604"/>
        <v>0</v>
      </c>
    </row>
    <row r="6414" spans="13:20" ht="15" x14ac:dyDescent="0.3">
      <c r="M6414" s="34">
        <v>6408.5</v>
      </c>
      <c r="N6414" s="34">
        <v>10.6</v>
      </c>
      <c r="O6414" s="32">
        <f t="shared" si="600"/>
        <v>51.08</v>
      </c>
      <c r="P6414" s="37">
        <f t="shared" si="605"/>
        <v>61.295999999999992</v>
      </c>
      <c r="Q6414" s="32">
        <f t="shared" si="601"/>
        <v>3.9200000000000017</v>
      </c>
      <c r="R6414" s="32">
        <f t="shared" si="602"/>
        <v>-6.2959999999999923</v>
      </c>
      <c r="S6414" s="26">
        <f t="shared" si="603"/>
        <v>1</v>
      </c>
      <c r="T6414" s="26">
        <f t="shared" si="604"/>
        <v>0</v>
      </c>
    </row>
    <row r="6415" spans="13:20" ht="15" x14ac:dyDescent="0.3">
      <c r="M6415" s="34">
        <v>6409.5</v>
      </c>
      <c r="N6415" s="34">
        <v>10</v>
      </c>
      <c r="O6415" s="32">
        <f t="shared" si="600"/>
        <v>50</v>
      </c>
      <c r="P6415" s="37">
        <f t="shared" si="605"/>
        <v>60</v>
      </c>
      <c r="Q6415" s="32">
        <f t="shared" si="601"/>
        <v>5</v>
      </c>
      <c r="R6415" s="32">
        <f t="shared" si="602"/>
        <v>-5</v>
      </c>
      <c r="S6415" s="26">
        <f t="shared" si="603"/>
        <v>1</v>
      </c>
      <c r="T6415" s="26">
        <f t="shared" si="604"/>
        <v>0</v>
      </c>
    </row>
    <row r="6416" spans="13:20" ht="15" x14ac:dyDescent="0.3">
      <c r="M6416" s="34">
        <v>6410.5</v>
      </c>
      <c r="N6416" s="34">
        <v>8.9</v>
      </c>
      <c r="O6416" s="32">
        <f t="shared" si="600"/>
        <v>48.019999999999996</v>
      </c>
      <c r="P6416" s="37">
        <f t="shared" si="605"/>
        <v>57.623999999999995</v>
      </c>
      <c r="Q6416" s="32">
        <f t="shared" si="601"/>
        <v>6.980000000000004</v>
      </c>
      <c r="R6416" s="32">
        <f t="shared" si="602"/>
        <v>-2.6239999999999952</v>
      </c>
      <c r="S6416" s="26">
        <f t="shared" si="603"/>
        <v>1</v>
      </c>
      <c r="T6416" s="26">
        <f t="shared" si="604"/>
        <v>0</v>
      </c>
    </row>
    <row r="6417" spans="13:20" ht="15" x14ac:dyDescent="0.3">
      <c r="M6417" s="34">
        <v>6411.5</v>
      </c>
      <c r="N6417" s="34">
        <v>8.9</v>
      </c>
      <c r="O6417" s="32">
        <f t="shared" si="600"/>
        <v>48.019999999999996</v>
      </c>
      <c r="P6417" s="37">
        <f t="shared" si="605"/>
        <v>57.623999999999995</v>
      </c>
      <c r="Q6417" s="32">
        <f t="shared" si="601"/>
        <v>6.980000000000004</v>
      </c>
      <c r="R6417" s="32">
        <f t="shared" si="602"/>
        <v>-2.6239999999999952</v>
      </c>
      <c r="S6417" s="26">
        <f t="shared" si="603"/>
        <v>1</v>
      </c>
      <c r="T6417" s="26">
        <f t="shared" si="604"/>
        <v>0</v>
      </c>
    </row>
    <row r="6418" spans="13:20" ht="15" x14ac:dyDescent="0.3">
      <c r="M6418" s="34">
        <v>6412.5</v>
      </c>
      <c r="N6418" s="34">
        <v>8.9</v>
      </c>
      <c r="O6418" s="32">
        <f t="shared" si="600"/>
        <v>48.019999999999996</v>
      </c>
      <c r="P6418" s="37">
        <f t="shared" si="605"/>
        <v>57.623999999999995</v>
      </c>
      <c r="Q6418" s="32">
        <f t="shared" si="601"/>
        <v>6.980000000000004</v>
      </c>
      <c r="R6418" s="32">
        <f t="shared" si="602"/>
        <v>-2.6239999999999952</v>
      </c>
      <c r="S6418" s="26">
        <f t="shared" si="603"/>
        <v>1</v>
      </c>
      <c r="T6418" s="26">
        <f t="shared" si="604"/>
        <v>0</v>
      </c>
    </row>
    <row r="6419" spans="13:20" ht="15" x14ac:dyDescent="0.3">
      <c r="M6419" s="34">
        <v>6413.5</v>
      </c>
      <c r="N6419" s="34">
        <v>8.3000000000000007</v>
      </c>
      <c r="O6419" s="32">
        <f t="shared" si="600"/>
        <v>46.94</v>
      </c>
      <c r="P6419" s="37">
        <f t="shared" si="605"/>
        <v>56.327999999999996</v>
      </c>
      <c r="Q6419" s="32">
        <f t="shared" si="601"/>
        <v>8.0600000000000023</v>
      </c>
      <c r="R6419" s="32">
        <f t="shared" si="602"/>
        <v>-1.3279999999999959</v>
      </c>
      <c r="S6419" s="26">
        <f t="shared" si="603"/>
        <v>1</v>
      </c>
      <c r="T6419" s="26">
        <f t="shared" si="604"/>
        <v>0</v>
      </c>
    </row>
    <row r="6420" spans="13:20" ht="15" x14ac:dyDescent="0.3">
      <c r="M6420" s="34">
        <v>6414.5</v>
      </c>
      <c r="N6420" s="34">
        <v>10</v>
      </c>
      <c r="O6420" s="32">
        <f t="shared" si="600"/>
        <v>50</v>
      </c>
      <c r="P6420" s="37">
        <f t="shared" si="605"/>
        <v>60</v>
      </c>
      <c r="Q6420" s="32">
        <f t="shared" si="601"/>
        <v>5</v>
      </c>
      <c r="R6420" s="32">
        <f t="shared" si="602"/>
        <v>-5</v>
      </c>
      <c r="S6420" s="26">
        <f t="shared" si="603"/>
        <v>1</v>
      </c>
      <c r="T6420" s="26">
        <f t="shared" si="604"/>
        <v>0</v>
      </c>
    </row>
    <row r="6421" spans="13:20" ht="15" x14ac:dyDescent="0.3">
      <c r="M6421" s="34">
        <v>6415.5</v>
      </c>
      <c r="N6421" s="34">
        <v>12.8</v>
      </c>
      <c r="O6421" s="32">
        <f t="shared" si="600"/>
        <v>55.040000000000006</v>
      </c>
      <c r="P6421" s="37">
        <f t="shared" si="605"/>
        <v>66.048000000000002</v>
      </c>
      <c r="Q6421" s="32">
        <f t="shared" si="601"/>
        <v>-4.0000000000006253E-2</v>
      </c>
      <c r="R6421" s="32">
        <f t="shared" si="602"/>
        <v>-11.048000000000002</v>
      </c>
      <c r="S6421" s="26">
        <f t="shared" si="603"/>
        <v>0</v>
      </c>
      <c r="T6421" s="26">
        <f t="shared" si="604"/>
        <v>0</v>
      </c>
    </row>
    <row r="6422" spans="13:20" ht="15" x14ac:dyDescent="0.3">
      <c r="M6422" s="34">
        <v>6416.5</v>
      </c>
      <c r="N6422" s="34">
        <v>14.4</v>
      </c>
      <c r="O6422" s="32">
        <f t="shared" si="600"/>
        <v>57.92</v>
      </c>
      <c r="P6422" s="37">
        <f t="shared" si="605"/>
        <v>69.504000000000005</v>
      </c>
      <c r="Q6422" s="32">
        <f t="shared" si="601"/>
        <v>-2.9200000000000017</v>
      </c>
      <c r="R6422" s="32">
        <f t="shared" si="602"/>
        <v>-14.504000000000005</v>
      </c>
      <c r="S6422" s="26">
        <f t="shared" si="603"/>
        <v>0</v>
      </c>
      <c r="T6422" s="26">
        <f t="shared" si="604"/>
        <v>0</v>
      </c>
    </row>
    <row r="6423" spans="13:20" ht="15" x14ac:dyDescent="0.3">
      <c r="M6423" s="34">
        <v>6417.5</v>
      </c>
      <c r="N6423" s="34">
        <v>16.100000000000001</v>
      </c>
      <c r="O6423" s="32">
        <f t="shared" si="600"/>
        <v>60.980000000000004</v>
      </c>
      <c r="P6423" s="37">
        <f t="shared" si="605"/>
        <v>73.176000000000002</v>
      </c>
      <c r="Q6423" s="32">
        <f t="shared" si="601"/>
        <v>-5.980000000000004</v>
      </c>
      <c r="R6423" s="32">
        <f t="shared" si="602"/>
        <v>-18.176000000000002</v>
      </c>
      <c r="S6423" s="26">
        <f t="shared" si="603"/>
        <v>0</v>
      </c>
      <c r="T6423" s="26">
        <f t="shared" si="604"/>
        <v>0</v>
      </c>
    </row>
    <row r="6424" spans="13:20" ht="15" x14ac:dyDescent="0.3">
      <c r="M6424" s="34">
        <v>6418.5</v>
      </c>
      <c r="N6424" s="34">
        <v>17.2</v>
      </c>
      <c r="O6424" s="32">
        <f t="shared" si="600"/>
        <v>62.96</v>
      </c>
      <c r="P6424" s="37">
        <f t="shared" si="605"/>
        <v>75.551999999999992</v>
      </c>
      <c r="Q6424" s="32">
        <f t="shared" si="601"/>
        <v>-7.9600000000000009</v>
      </c>
      <c r="R6424" s="32">
        <f t="shared" si="602"/>
        <v>-20.551999999999992</v>
      </c>
      <c r="S6424" s="26">
        <f t="shared" si="603"/>
        <v>0</v>
      </c>
      <c r="T6424" s="26">
        <f t="shared" si="604"/>
        <v>0</v>
      </c>
    </row>
    <row r="6425" spans="13:20" ht="15" x14ac:dyDescent="0.3">
      <c r="M6425" s="34">
        <v>6419.5</v>
      </c>
      <c r="N6425" s="34">
        <v>18.3</v>
      </c>
      <c r="O6425" s="32">
        <f t="shared" si="600"/>
        <v>64.94</v>
      </c>
      <c r="P6425" s="37">
        <f t="shared" si="605"/>
        <v>77.927999999999997</v>
      </c>
      <c r="Q6425" s="32">
        <f t="shared" si="601"/>
        <v>-9.9399999999999977</v>
      </c>
      <c r="R6425" s="32">
        <f t="shared" si="602"/>
        <v>-22.927999999999997</v>
      </c>
      <c r="S6425" s="26">
        <f t="shared" si="603"/>
        <v>0</v>
      </c>
      <c r="T6425" s="26">
        <f t="shared" si="604"/>
        <v>0</v>
      </c>
    </row>
    <row r="6426" spans="13:20" ht="15" x14ac:dyDescent="0.3">
      <c r="M6426" s="34">
        <v>6420.5</v>
      </c>
      <c r="N6426" s="34">
        <v>18.899999999999999</v>
      </c>
      <c r="O6426" s="32">
        <f t="shared" si="600"/>
        <v>66.02</v>
      </c>
      <c r="P6426" s="37">
        <f t="shared" si="605"/>
        <v>79.22399999999999</v>
      </c>
      <c r="Q6426" s="32">
        <f t="shared" si="601"/>
        <v>-11.019999999999996</v>
      </c>
      <c r="R6426" s="32">
        <f t="shared" si="602"/>
        <v>-24.22399999999999</v>
      </c>
      <c r="S6426" s="26">
        <f t="shared" si="603"/>
        <v>0</v>
      </c>
      <c r="T6426" s="26">
        <f t="shared" si="604"/>
        <v>0</v>
      </c>
    </row>
    <row r="6427" spans="13:20" ht="15" x14ac:dyDescent="0.3">
      <c r="M6427" s="34">
        <v>6421.5</v>
      </c>
      <c r="N6427" s="34">
        <v>20</v>
      </c>
      <c r="O6427" s="32">
        <f t="shared" si="600"/>
        <v>68</v>
      </c>
      <c r="P6427" s="37">
        <f t="shared" si="605"/>
        <v>81.599999999999994</v>
      </c>
      <c r="Q6427" s="32">
        <f t="shared" si="601"/>
        <v>-13</v>
      </c>
      <c r="R6427" s="32">
        <f t="shared" si="602"/>
        <v>-26.599999999999994</v>
      </c>
      <c r="S6427" s="26">
        <f t="shared" si="603"/>
        <v>0</v>
      </c>
      <c r="T6427" s="26">
        <f t="shared" si="604"/>
        <v>0</v>
      </c>
    </row>
    <row r="6428" spans="13:20" ht="15" x14ac:dyDescent="0.3">
      <c r="M6428" s="34">
        <v>6422.5</v>
      </c>
      <c r="N6428" s="34">
        <v>20</v>
      </c>
      <c r="O6428" s="32">
        <f t="shared" si="600"/>
        <v>68</v>
      </c>
      <c r="P6428" s="37">
        <f t="shared" si="605"/>
        <v>81.599999999999994</v>
      </c>
      <c r="Q6428" s="32">
        <f t="shared" si="601"/>
        <v>-13</v>
      </c>
      <c r="R6428" s="32">
        <f t="shared" si="602"/>
        <v>-26.599999999999994</v>
      </c>
      <c r="S6428" s="26">
        <f t="shared" si="603"/>
        <v>0</v>
      </c>
      <c r="T6428" s="26">
        <f t="shared" si="604"/>
        <v>0</v>
      </c>
    </row>
    <row r="6429" spans="13:20" ht="15" x14ac:dyDescent="0.3">
      <c r="M6429" s="34">
        <v>6423.5</v>
      </c>
      <c r="N6429" s="34">
        <v>20</v>
      </c>
      <c r="O6429" s="32">
        <f t="shared" si="600"/>
        <v>68</v>
      </c>
      <c r="P6429" s="37">
        <f t="shared" si="605"/>
        <v>81.599999999999994</v>
      </c>
      <c r="Q6429" s="32">
        <f t="shared" si="601"/>
        <v>-13</v>
      </c>
      <c r="R6429" s="32">
        <f t="shared" si="602"/>
        <v>-26.599999999999994</v>
      </c>
      <c r="S6429" s="26">
        <f t="shared" si="603"/>
        <v>0</v>
      </c>
      <c r="T6429" s="26">
        <f t="shared" si="604"/>
        <v>0</v>
      </c>
    </row>
    <row r="6430" spans="13:20" ht="15" x14ac:dyDescent="0.3">
      <c r="M6430" s="34">
        <v>6424.5</v>
      </c>
      <c r="N6430" s="34">
        <v>18.3</v>
      </c>
      <c r="O6430" s="32">
        <f t="shared" si="600"/>
        <v>64.94</v>
      </c>
      <c r="P6430" s="37">
        <f t="shared" si="605"/>
        <v>77.927999999999997</v>
      </c>
      <c r="Q6430" s="32">
        <f t="shared" si="601"/>
        <v>-9.9399999999999977</v>
      </c>
      <c r="R6430" s="32">
        <f t="shared" si="602"/>
        <v>-22.927999999999997</v>
      </c>
      <c r="S6430" s="26">
        <f t="shared" si="603"/>
        <v>0</v>
      </c>
      <c r="T6430" s="26">
        <f t="shared" si="604"/>
        <v>0</v>
      </c>
    </row>
    <row r="6431" spans="13:20" ht="15" x14ac:dyDescent="0.3">
      <c r="M6431" s="34">
        <v>6425.5</v>
      </c>
      <c r="N6431" s="34">
        <v>17.2</v>
      </c>
      <c r="O6431" s="32">
        <f t="shared" si="600"/>
        <v>62.96</v>
      </c>
      <c r="P6431" s="37">
        <f t="shared" si="605"/>
        <v>75.551999999999992</v>
      </c>
      <c r="Q6431" s="32">
        <f t="shared" si="601"/>
        <v>-7.9600000000000009</v>
      </c>
      <c r="R6431" s="32">
        <f t="shared" si="602"/>
        <v>-20.551999999999992</v>
      </c>
      <c r="S6431" s="26">
        <f t="shared" si="603"/>
        <v>0</v>
      </c>
      <c r="T6431" s="26">
        <f t="shared" si="604"/>
        <v>0</v>
      </c>
    </row>
    <row r="6432" spans="13:20" ht="15" x14ac:dyDescent="0.3">
      <c r="M6432" s="34">
        <v>6426.5</v>
      </c>
      <c r="N6432" s="34">
        <v>16.7</v>
      </c>
      <c r="O6432" s="32">
        <f t="shared" si="600"/>
        <v>62.06</v>
      </c>
      <c r="P6432" s="37">
        <f t="shared" si="605"/>
        <v>74.471999999999994</v>
      </c>
      <c r="Q6432" s="32">
        <f t="shared" si="601"/>
        <v>-7.0600000000000023</v>
      </c>
      <c r="R6432" s="32">
        <f t="shared" si="602"/>
        <v>-19.471999999999994</v>
      </c>
      <c r="S6432" s="26">
        <f t="shared" si="603"/>
        <v>0</v>
      </c>
      <c r="T6432" s="26">
        <f t="shared" si="604"/>
        <v>0</v>
      </c>
    </row>
    <row r="6433" spans="13:20" ht="15" x14ac:dyDescent="0.3">
      <c r="M6433" s="34">
        <v>6427.5</v>
      </c>
      <c r="N6433" s="34">
        <v>13.9</v>
      </c>
      <c r="O6433" s="32">
        <f t="shared" si="600"/>
        <v>57.019999999999996</v>
      </c>
      <c r="P6433" s="37">
        <f t="shared" si="605"/>
        <v>68.423999999999992</v>
      </c>
      <c r="Q6433" s="32">
        <f t="shared" si="601"/>
        <v>-2.019999999999996</v>
      </c>
      <c r="R6433" s="32">
        <f t="shared" si="602"/>
        <v>-13.423999999999992</v>
      </c>
      <c r="S6433" s="26">
        <f t="shared" si="603"/>
        <v>0</v>
      </c>
      <c r="T6433" s="26">
        <f t="shared" si="604"/>
        <v>0</v>
      </c>
    </row>
    <row r="6434" spans="13:20" ht="15" x14ac:dyDescent="0.3">
      <c r="M6434" s="34">
        <v>6428.5</v>
      </c>
      <c r="N6434" s="34">
        <v>13.3</v>
      </c>
      <c r="O6434" s="32">
        <f t="shared" si="600"/>
        <v>55.94</v>
      </c>
      <c r="P6434" s="37">
        <f t="shared" si="605"/>
        <v>67.128</v>
      </c>
      <c r="Q6434" s="32">
        <f t="shared" si="601"/>
        <v>-0.93999999999999773</v>
      </c>
      <c r="R6434" s="32">
        <f t="shared" si="602"/>
        <v>-12.128</v>
      </c>
      <c r="S6434" s="26">
        <f t="shared" si="603"/>
        <v>0</v>
      </c>
      <c r="T6434" s="26">
        <f t="shared" si="604"/>
        <v>0</v>
      </c>
    </row>
    <row r="6435" spans="13:20" ht="15" x14ac:dyDescent="0.3">
      <c r="M6435" s="34">
        <v>6429.5</v>
      </c>
      <c r="N6435" s="34">
        <v>14.4</v>
      </c>
      <c r="O6435" s="32">
        <f t="shared" si="600"/>
        <v>57.92</v>
      </c>
      <c r="P6435" s="37">
        <f t="shared" si="605"/>
        <v>69.504000000000005</v>
      </c>
      <c r="Q6435" s="32">
        <f t="shared" si="601"/>
        <v>-2.9200000000000017</v>
      </c>
      <c r="R6435" s="32">
        <f t="shared" si="602"/>
        <v>-14.504000000000005</v>
      </c>
      <c r="S6435" s="26">
        <f t="shared" si="603"/>
        <v>0</v>
      </c>
      <c r="T6435" s="26">
        <f t="shared" si="604"/>
        <v>0</v>
      </c>
    </row>
    <row r="6436" spans="13:20" ht="15" x14ac:dyDescent="0.3">
      <c r="M6436" s="34">
        <v>6430.5</v>
      </c>
      <c r="N6436" s="34">
        <v>13.3</v>
      </c>
      <c r="O6436" s="32">
        <f t="shared" si="600"/>
        <v>55.94</v>
      </c>
      <c r="P6436" s="37">
        <f t="shared" si="605"/>
        <v>67.128</v>
      </c>
      <c r="Q6436" s="32">
        <f t="shared" si="601"/>
        <v>-0.93999999999999773</v>
      </c>
      <c r="R6436" s="32">
        <f t="shared" si="602"/>
        <v>-12.128</v>
      </c>
      <c r="S6436" s="26">
        <f t="shared" si="603"/>
        <v>0</v>
      </c>
      <c r="T6436" s="26">
        <f t="shared" si="604"/>
        <v>0</v>
      </c>
    </row>
    <row r="6437" spans="13:20" ht="15" x14ac:dyDescent="0.3">
      <c r="M6437" s="34">
        <v>6431.5</v>
      </c>
      <c r="N6437" s="34">
        <v>12.8</v>
      </c>
      <c r="O6437" s="32">
        <f t="shared" si="600"/>
        <v>55.040000000000006</v>
      </c>
      <c r="P6437" s="37">
        <f t="shared" si="605"/>
        <v>66.048000000000002</v>
      </c>
      <c r="Q6437" s="32">
        <f t="shared" si="601"/>
        <v>-4.0000000000006253E-2</v>
      </c>
      <c r="R6437" s="32">
        <f t="shared" si="602"/>
        <v>-11.048000000000002</v>
      </c>
      <c r="S6437" s="26">
        <f t="shared" si="603"/>
        <v>0</v>
      </c>
      <c r="T6437" s="26">
        <f t="shared" si="604"/>
        <v>0</v>
      </c>
    </row>
    <row r="6438" spans="13:20" ht="15" x14ac:dyDescent="0.3">
      <c r="M6438" s="34">
        <v>6432.5</v>
      </c>
      <c r="N6438" s="34">
        <v>12.2</v>
      </c>
      <c r="O6438" s="32">
        <f t="shared" si="600"/>
        <v>53.96</v>
      </c>
      <c r="P6438" s="37">
        <f t="shared" si="605"/>
        <v>64.751999999999995</v>
      </c>
      <c r="Q6438" s="32">
        <f t="shared" si="601"/>
        <v>1.0399999999999991</v>
      </c>
      <c r="R6438" s="32">
        <f t="shared" si="602"/>
        <v>-9.7519999999999953</v>
      </c>
      <c r="S6438" s="26">
        <f t="shared" si="603"/>
        <v>1</v>
      </c>
      <c r="T6438" s="26">
        <f t="shared" si="604"/>
        <v>0</v>
      </c>
    </row>
    <row r="6439" spans="13:20" ht="15" x14ac:dyDescent="0.3">
      <c r="M6439" s="34">
        <v>6433.5</v>
      </c>
      <c r="N6439" s="34">
        <v>12.8</v>
      </c>
      <c r="O6439" s="32">
        <f t="shared" si="600"/>
        <v>55.040000000000006</v>
      </c>
      <c r="P6439" s="37">
        <f t="shared" si="605"/>
        <v>66.048000000000002</v>
      </c>
      <c r="Q6439" s="32">
        <f t="shared" si="601"/>
        <v>-4.0000000000006253E-2</v>
      </c>
      <c r="R6439" s="32">
        <f t="shared" si="602"/>
        <v>-11.048000000000002</v>
      </c>
      <c r="S6439" s="26">
        <f t="shared" si="603"/>
        <v>0</v>
      </c>
      <c r="T6439" s="26">
        <f t="shared" si="604"/>
        <v>0</v>
      </c>
    </row>
    <row r="6440" spans="13:20" ht="15" x14ac:dyDescent="0.3">
      <c r="M6440" s="34">
        <v>6434.5</v>
      </c>
      <c r="N6440" s="34">
        <v>12.2</v>
      </c>
      <c r="O6440" s="32">
        <f t="shared" si="600"/>
        <v>53.96</v>
      </c>
      <c r="P6440" s="37">
        <f t="shared" si="605"/>
        <v>64.751999999999995</v>
      </c>
      <c r="Q6440" s="32">
        <f t="shared" si="601"/>
        <v>1.0399999999999991</v>
      </c>
      <c r="R6440" s="32">
        <f t="shared" si="602"/>
        <v>-9.7519999999999953</v>
      </c>
      <c r="S6440" s="26">
        <f t="shared" si="603"/>
        <v>1</v>
      </c>
      <c r="T6440" s="26">
        <f t="shared" si="604"/>
        <v>0</v>
      </c>
    </row>
    <row r="6441" spans="13:20" ht="15" x14ac:dyDescent="0.3">
      <c r="M6441" s="34">
        <v>6435.5</v>
      </c>
      <c r="N6441" s="34">
        <v>11.7</v>
      </c>
      <c r="O6441" s="32">
        <f t="shared" si="600"/>
        <v>53.06</v>
      </c>
      <c r="P6441" s="37">
        <f t="shared" si="605"/>
        <v>63.671999999999997</v>
      </c>
      <c r="Q6441" s="32">
        <f t="shared" si="601"/>
        <v>1.9399999999999977</v>
      </c>
      <c r="R6441" s="32">
        <f t="shared" si="602"/>
        <v>-8.671999999999997</v>
      </c>
      <c r="S6441" s="26">
        <f t="shared" si="603"/>
        <v>1</v>
      </c>
      <c r="T6441" s="26">
        <f t="shared" si="604"/>
        <v>0</v>
      </c>
    </row>
    <row r="6442" spans="13:20" ht="15" x14ac:dyDescent="0.3">
      <c r="M6442" s="34">
        <v>6436.5</v>
      </c>
      <c r="N6442" s="34">
        <v>11.7</v>
      </c>
      <c r="O6442" s="32">
        <f t="shared" si="600"/>
        <v>53.06</v>
      </c>
      <c r="P6442" s="37">
        <f t="shared" si="605"/>
        <v>63.671999999999997</v>
      </c>
      <c r="Q6442" s="32">
        <f t="shared" si="601"/>
        <v>1.9399999999999977</v>
      </c>
      <c r="R6442" s="32">
        <f t="shared" si="602"/>
        <v>-8.671999999999997</v>
      </c>
      <c r="S6442" s="26">
        <f t="shared" si="603"/>
        <v>1</v>
      </c>
      <c r="T6442" s="26">
        <f t="shared" si="604"/>
        <v>0</v>
      </c>
    </row>
    <row r="6443" spans="13:20" ht="15" x14ac:dyDescent="0.3">
      <c r="M6443" s="34">
        <v>6437.5</v>
      </c>
      <c r="N6443" s="34">
        <v>11.1</v>
      </c>
      <c r="O6443" s="32">
        <f t="shared" si="600"/>
        <v>51.980000000000004</v>
      </c>
      <c r="P6443" s="37">
        <f t="shared" si="605"/>
        <v>62.376000000000005</v>
      </c>
      <c r="Q6443" s="32">
        <f t="shared" si="601"/>
        <v>3.019999999999996</v>
      </c>
      <c r="R6443" s="32">
        <f t="shared" si="602"/>
        <v>-7.3760000000000048</v>
      </c>
      <c r="S6443" s="26">
        <f t="shared" si="603"/>
        <v>1</v>
      </c>
      <c r="T6443" s="26">
        <f t="shared" si="604"/>
        <v>0</v>
      </c>
    </row>
    <row r="6444" spans="13:20" ht="15" x14ac:dyDescent="0.3">
      <c r="M6444" s="34">
        <v>6438.5</v>
      </c>
      <c r="N6444" s="34">
        <v>13.3</v>
      </c>
      <c r="O6444" s="32">
        <f t="shared" si="600"/>
        <v>55.94</v>
      </c>
      <c r="P6444" s="37">
        <f t="shared" si="605"/>
        <v>67.128</v>
      </c>
      <c r="Q6444" s="32">
        <f t="shared" si="601"/>
        <v>-0.93999999999999773</v>
      </c>
      <c r="R6444" s="32">
        <f t="shared" si="602"/>
        <v>-12.128</v>
      </c>
      <c r="S6444" s="26">
        <f t="shared" si="603"/>
        <v>0</v>
      </c>
      <c r="T6444" s="26">
        <f t="shared" si="604"/>
        <v>0</v>
      </c>
    </row>
    <row r="6445" spans="13:20" ht="15" x14ac:dyDescent="0.3">
      <c r="M6445" s="34">
        <v>6439.5</v>
      </c>
      <c r="N6445" s="34">
        <v>14.4</v>
      </c>
      <c r="O6445" s="32">
        <f t="shared" si="600"/>
        <v>57.92</v>
      </c>
      <c r="P6445" s="37">
        <f t="shared" si="605"/>
        <v>69.504000000000005</v>
      </c>
      <c r="Q6445" s="32">
        <f t="shared" si="601"/>
        <v>-2.9200000000000017</v>
      </c>
      <c r="R6445" s="32">
        <f t="shared" si="602"/>
        <v>-14.504000000000005</v>
      </c>
      <c r="S6445" s="26">
        <f t="shared" si="603"/>
        <v>0</v>
      </c>
      <c r="T6445" s="26">
        <f t="shared" si="604"/>
        <v>0</v>
      </c>
    </row>
    <row r="6446" spans="13:20" ht="15" x14ac:dyDescent="0.3">
      <c r="M6446" s="34">
        <v>6440.5</v>
      </c>
      <c r="N6446" s="34">
        <v>14.4</v>
      </c>
      <c r="O6446" s="32">
        <f t="shared" si="600"/>
        <v>57.92</v>
      </c>
      <c r="P6446" s="37">
        <f t="shared" si="605"/>
        <v>69.504000000000005</v>
      </c>
      <c r="Q6446" s="32">
        <f t="shared" si="601"/>
        <v>-2.9200000000000017</v>
      </c>
      <c r="R6446" s="32">
        <f t="shared" si="602"/>
        <v>-14.504000000000005</v>
      </c>
      <c r="S6446" s="26">
        <f t="shared" si="603"/>
        <v>0</v>
      </c>
      <c r="T6446" s="26">
        <f t="shared" si="604"/>
        <v>0</v>
      </c>
    </row>
    <row r="6447" spans="13:20" ht="15" x14ac:dyDescent="0.3">
      <c r="M6447" s="34">
        <v>6441.5</v>
      </c>
      <c r="N6447" s="34">
        <v>16.100000000000001</v>
      </c>
      <c r="O6447" s="32">
        <f t="shared" si="600"/>
        <v>60.980000000000004</v>
      </c>
      <c r="P6447" s="37">
        <f t="shared" si="605"/>
        <v>73.176000000000002</v>
      </c>
      <c r="Q6447" s="32">
        <f t="shared" si="601"/>
        <v>-5.980000000000004</v>
      </c>
      <c r="R6447" s="32">
        <f t="shared" si="602"/>
        <v>-18.176000000000002</v>
      </c>
      <c r="S6447" s="26">
        <f t="shared" si="603"/>
        <v>0</v>
      </c>
      <c r="T6447" s="26">
        <f t="shared" si="604"/>
        <v>0</v>
      </c>
    </row>
    <row r="6448" spans="13:20" ht="15" x14ac:dyDescent="0.3">
      <c r="M6448" s="34">
        <v>6442.5</v>
      </c>
      <c r="N6448" s="34">
        <v>18.899999999999999</v>
      </c>
      <c r="O6448" s="32">
        <f t="shared" si="600"/>
        <v>66.02</v>
      </c>
      <c r="P6448" s="37">
        <f t="shared" si="605"/>
        <v>79.22399999999999</v>
      </c>
      <c r="Q6448" s="32">
        <f t="shared" si="601"/>
        <v>-11.019999999999996</v>
      </c>
      <c r="R6448" s="32">
        <f t="shared" si="602"/>
        <v>-24.22399999999999</v>
      </c>
      <c r="S6448" s="26">
        <f t="shared" si="603"/>
        <v>0</v>
      </c>
      <c r="T6448" s="26">
        <f t="shared" si="604"/>
        <v>0</v>
      </c>
    </row>
    <row r="6449" spans="13:20" ht="15" x14ac:dyDescent="0.3">
      <c r="M6449" s="34">
        <v>6443.5</v>
      </c>
      <c r="N6449" s="34">
        <v>18.899999999999999</v>
      </c>
      <c r="O6449" s="32">
        <f t="shared" si="600"/>
        <v>66.02</v>
      </c>
      <c r="P6449" s="37">
        <f t="shared" si="605"/>
        <v>79.22399999999999</v>
      </c>
      <c r="Q6449" s="32">
        <f t="shared" si="601"/>
        <v>-11.019999999999996</v>
      </c>
      <c r="R6449" s="32">
        <f t="shared" si="602"/>
        <v>-24.22399999999999</v>
      </c>
      <c r="S6449" s="26">
        <f t="shared" si="603"/>
        <v>0</v>
      </c>
      <c r="T6449" s="26">
        <f t="shared" si="604"/>
        <v>0</v>
      </c>
    </row>
    <row r="6450" spans="13:20" ht="15" x14ac:dyDescent="0.3">
      <c r="M6450" s="34">
        <v>6444.5</v>
      </c>
      <c r="N6450" s="34">
        <v>21.1</v>
      </c>
      <c r="O6450" s="32">
        <f t="shared" si="600"/>
        <v>69.98</v>
      </c>
      <c r="P6450" s="37">
        <f t="shared" si="605"/>
        <v>83.975999999999999</v>
      </c>
      <c r="Q6450" s="32">
        <f t="shared" si="601"/>
        <v>-14.980000000000004</v>
      </c>
      <c r="R6450" s="32">
        <f t="shared" si="602"/>
        <v>-28.975999999999999</v>
      </c>
      <c r="S6450" s="26">
        <f t="shared" si="603"/>
        <v>0</v>
      </c>
      <c r="T6450" s="26">
        <f t="shared" si="604"/>
        <v>0</v>
      </c>
    </row>
    <row r="6451" spans="13:20" ht="15" x14ac:dyDescent="0.3">
      <c r="M6451" s="34">
        <v>6445.5</v>
      </c>
      <c r="N6451" s="34">
        <v>21.1</v>
      </c>
      <c r="O6451" s="32">
        <f t="shared" si="600"/>
        <v>69.98</v>
      </c>
      <c r="P6451" s="37">
        <f t="shared" si="605"/>
        <v>83.975999999999999</v>
      </c>
      <c r="Q6451" s="32">
        <f t="shared" si="601"/>
        <v>-14.980000000000004</v>
      </c>
      <c r="R6451" s="32">
        <f t="shared" si="602"/>
        <v>-28.975999999999999</v>
      </c>
      <c r="S6451" s="26">
        <f t="shared" si="603"/>
        <v>0</v>
      </c>
      <c r="T6451" s="26">
        <f t="shared" si="604"/>
        <v>0</v>
      </c>
    </row>
    <row r="6452" spans="13:20" ht="15" x14ac:dyDescent="0.3">
      <c r="M6452" s="34">
        <v>6446.5</v>
      </c>
      <c r="N6452" s="34">
        <v>18.899999999999999</v>
      </c>
      <c r="O6452" s="32">
        <f t="shared" si="600"/>
        <v>66.02</v>
      </c>
      <c r="P6452" s="37">
        <f t="shared" si="605"/>
        <v>79.22399999999999</v>
      </c>
      <c r="Q6452" s="32">
        <f t="shared" si="601"/>
        <v>-11.019999999999996</v>
      </c>
      <c r="R6452" s="32">
        <f t="shared" si="602"/>
        <v>-24.22399999999999</v>
      </c>
      <c r="S6452" s="26">
        <f t="shared" si="603"/>
        <v>0</v>
      </c>
      <c r="T6452" s="26">
        <f t="shared" si="604"/>
        <v>0</v>
      </c>
    </row>
    <row r="6453" spans="13:20" ht="15" x14ac:dyDescent="0.3">
      <c r="M6453" s="34">
        <v>6447.5</v>
      </c>
      <c r="N6453" s="34">
        <v>18.3</v>
      </c>
      <c r="O6453" s="32">
        <f t="shared" si="600"/>
        <v>64.94</v>
      </c>
      <c r="P6453" s="37">
        <f t="shared" si="605"/>
        <v>77.927999999999997</v>
      </c>
      <c r="Q6453" s="32">
        <f t="shared" si="601"/>
        <v>-9.9399999999999977</v>
      </c>
      <c r="R6453" s="32">
        <f t="shared" si="602"/>
        <v>-22.927999999999997</v>
      </c>
      <c r="S6453" s="26">
        <f t="shared" si="603"/>
        <v>0</v>
      </c>
      <c r="T6453" s="26">
        <f t="shared" si="604"/>
        <v>0</v>
      </c>
    </row>
    <row r="6454" spans="13:20" ht="15" x14ac:dyDescent="0.3">
      <c r="M6454" s="34">
        <v>6448.5</v>
      </c>
      <c r="N6454" s="34">
        <v>17.2</v>
      </c>
      <c r="O6454" s="32">
        <f t="shared" si="600"/>
        <v>62.96</v>
      </c>
      <c r="P6454" s="37">
        <f t="shared" si="605"/>
        <v>75.551999999999992</v>
      </c>
      <c r="Q6454" s="32">
        <f t="shared" si="601"/>
        <v>-7.9600000000000009</v>
      </c>
      <c r="R6454" s="32">
        <f t="shared" si="602"/>
        <v>-20.551999999999992</v>
      </c>
      <c r="S6454" s="26">
        <f t="shared" si="603"/>
        <v>0</v>
      </c>
      <c r="T6454" s="26">
        <f t="shared" si="604"/>
        <v>0</v>
      </c>
    </row>
    <row r="6455" spans="13:20" ht="15" x14ac:dyDescent="0.3">
      <c r="M6455" s="34">
        <v>6449.5</v>
      </c>
      <c r="N6455" s="34">
        <v>16.100000000000001</v>
      </c>
      <c r="O6455" s="32">
        <f t="shared" si="600"/>
        <v>60.980000000000004</v>
      </c>
      <c r="P6455" s="37">
        <f t="shared" si="605"/>
        <v>73.176000000000002</v>
      </c>
      <c r="Q6455" s="32">
        <f t="shared" si="601"/>
        <v>-5.980000000000004</v>
      </c>
      <c r="R6455" s="32">
        <f t="shared" si="602"/>
        <v>-18.176000000000002</v>
      </c>
      <c r="S6455" s="26">
        <f t="shared" si="603"/>
        <v>0</v>
      </c>
      <c r="T6455" s="26">
        <f t="shared" si="604"/>
        <v>0</v>
      </c>
    </row>
    <row r="6456" spans="13:20" ht="15" x14ac:dyDescent="0.3">
      <c r="M6456" s="34">
        <v>6450.5</v>
      </c>
      <c r="N6456" s="34">
        <v>15.6</v>
      </c>
      <c r="O6456" s="32">
        <f t="shared" si="600"/>
        <v>60.08</v>
      </c>
      <c r="P6456" s="37">
        <f t="shared" si="605"/>
        <v>72.095999999999989</v>
      </c>
      <c r="Q6456" s="32">
        <f t="shared" si="601"/>
        <v>-5.0799999999999983</v>
      </c>
      <c r="R6456" s="32">
        <f t="shared" si="602"/>
        <v>-17.095999999999989</v>
      </c>
      <c r="S6456" s="26">
        <f t="shared" si="603"/>
        <v>0</v>
      </c>
      <c r="T6456" s="26">
        <f t="shared" si="604"/>
        <v>0</v>
      </c>
    </row>
    <row r="6457" spans="13:20" ht="15" x14ac:dyDescent="0.3">
      <c r="M6457" s="34">
        <v>6451.5</v>
      </c>
      <c r="N6457" s="34">
        <v>15.6</v>
      </c>
      <c r="O6457" s="32">
        <f t="shared" si="600"/>
        <v>60.08</v>
      </c>
      <c r="P6457" s="37">
        <f t="shared" si="605"/>
        <v>72.095999999999989</v>
      </c>
      <c r="Q6457" s="32">
        <f t="shared" si="601"/>
        <v>-5.0799999999999983</v>
      </c>
      <c r="R6457" s="32">
        <f t="shared" si="602"/>
        <v>-17.095999999999989</v>
      </c>
      <c r="S6457" s="26">
        <f t="shared" si="603"/>
        <v>0</v>
      </c>
      <c r="T6457" s="26">
        <f t="shared" si="604"/>
        <v>0</v>
      </c>
    </row>
    <row r="6458" spans="13:20" ht="15" x14ac:dyDescent="0.3">
      <c r="M6458" s="34">
        <v>6452.5</v>
      </c>
      <c r="N6458" s="34">
        <v>15.6</v>
      </c>
      <c r="O6458" s="32">
        <f t="shared" si="600"/>
        <v>60.08</v>
      </c>
      <c r="P6458" s="37">
        <f t="shared" si="605"/>
        <v>72.095999999999989</v>
      </c>
      <c r="Q6458" s="32">
        <f t="shared" si="601"/>
        <v>-5.0799999999999983</v>
      </c>
      <c r="R6458" s="32">
        <f t="shared" si="602"/>
        <v>-17.095999999999989</v>
      </c>
      <c r="S6458" s="26">
        <f t="shared" si="603"/>
        <v>0</v>
      </c>
      <c r="T6458" s="26">
        <f t="shared" si="604"/>
        <v>0</v>
      </c>
    </row>
    <row r="6459" spans="13:20" ht="15" x14ac:dyDescent="0.3">
      <c r="M6459" s="34">
        <v>6453.5</v>
      </c>
      <c r="N6459" s="34">
        <v>16.100000000000001</v>
      </c>
      <c r="O6459" s="32">
        <f t="shared" si="600"/>
        <v>60.980000000000004</v>
      </c>
      <c r="P6459" s="37">
        <f t="shared" si="605"/>
        <v>73.176000000000002</v>
      </c>
      <c r="Q6459" s="32">
        <f t="shared" si="601"/>
        <v>-5.980000000000004</v>
      </c>
      <c r="R6459" s="32">
        <f t="shared" si="602"/>
        <v>-18.176000000000002</v>
      </c>
      <c r="S6459" s="26">
        <f t="shared" si="603"/>
        <v>0</v>
      </c>
      <c r="T6459" s="26">
        <f t="shared" si="604"/>
        <v>0</v>
      </c>
    </row>
    <row r="6460" spans="13:20" ht="15" x14ac:dyDescent="0.3">
      <c r="M6460" s="34">
        <v>6454.5</v>
      </c>
      <c r="N6460" s="34">
        <v>16.7</v>
      </c>
      <c r="O6460" s="32">
        <f t="shared" si="600"/>
        <v>62.06</v>
      </c>
      <c r="P6460" s="37">
        <f t="shared" si="605"/>
        <v>74.471999999999994</v>
      </c>
      <c r="Q6460" s="32">
        <f t="shared" si="601"/>
        <v>-7.0600000000000023</v>
      </c>
      <c r="R6460" s="32">
        <f t="shared" si="602"/>
        <v>-19.471999999999994</v>
      </c>
      <c r="S6460" s="26">
        <f t="shared" si="603"/>
        <v>0</v>
      </c>
      <c r="T6460" s="26">
        <f t="shared" si="604"/>
        <v>0</v>
      </c>
    </row>
    <row r="6461" spans="13:20" ht="15" x14ac:dyDescent="0.3">
      <c r="M6461" s="34">
        <v>6455.5</v>
      </c>
      <c r="N6461" s="34">
        <v>17.2</v>
      </c>
      <c r="O6461" s="32">
        <f t="shared" si="600"/>
        <v>62.96</v>
      </c>
      <c r="P6461" s="37">
        <f t="shared" si="605"/>
        <v>75.551999999999992</v>
      </c>
      <c r="Q6461" s="32">
        <f t="shared" si="601"/>
        <v>-7.9600000000000009</v>
      </c>
      <c r="R6461" s="32">
        <f t="shared" si="602"/>
        <v>-20.551999999999992</v>
      </c>
      <c r="S6461" s="26">
        <f t="shared" si="603"/>
        <v>0</v>
      </c>
      <c r="T6461" s="26">
        <f t="shared" si="604"/>
        <v>0</v>
      </c>
    </row>
    <row r="6462" spans="13:20" ht="15" x14ac:dyDescent="0.3">
      <c r="M6462" s="34">
        <v>6456.5</v>
      </c>
      <c r="N6462" s="34">
        <v>18.899999999999999</v>
      </c>
      <c r="O6462" s="32">
        <f t="shared" si="600"/>
        <v>66.02</v>
      </c>
      <c r="P6462" s="37">
        <f t="shared" si="605"/>
        <v>79.22399999999999</v>
      </c>
      <c r="Q6462" s="32">
        <f t="shared" si="601"/>
        <v>-11.019999999999996</v>
      </c>
      <c r="R6462" s="32">
        <f t="shared" si="602"/>
        <v>-24.22399999999999</v>
      </c>
      <c r="S6462" s="26">
        <f t="shared" si="603"/>
        <v>0</v>
      </c>
      <c r="T6462" s="26">
        <f t="shared" si="604"/>
        <v>0</v>
      </c>
    </row>
    <row r="6463" spans="13:20" ht="15" x14ac:dyDescent="0.3">
      <c r="M6463" s="34">
        <v>6457.5</v>
      </c>
      <c r="N6463" s="34">
        <v>18.899999999999999</v>
      </c>
      <c r="O6463" s="32">
        <f t="shared" si="600"/>
        <v>66.02</v>
      </c>
      <c r="P6463" s="37">
        <f t="shared" si="605"/>
        <v>79.22399999999999</v>
      </c>
      <c r="Q6463" s="32">
        <f t="shared" si="601"/>
        <v>-11.019999999999996</v>
      </c>
      <c r="R6463" s="32">
        <f t="shared" si="602"/>
        <v>-24.22399999999999</v>
      </c>
      <c r="S6463" s="26">
        <f t="shared" si="603"/>
        <v>0</v>
      </c>
      <c r="T6463" s="26">
        <f t="shared" si="604"/>
        <v>0</v>
      </c>
    </row>
    <row r="6464" spans="13:20" ht="15" x14ac:dyDescent="0.3">
      <c r="M6464" s="34">
        <v>6458.5</v>
      </c>
      <c r="N6464" s="34">
        <v>18.3</v>
      </c>
      <c r="O6464" s="32">
        <f t="shared" si="600"/>
        <v>64.94</v>
      </c>
      <c r="P6464" s="37">
        <f t="shared" si="605"/>
        <v>77.927999999999997</v>
      </c>
      <c r="Q6464" s="32">
        <f t="shared" si="601"/>
        <v>-9.9399999999999977</v>
      </c>
      <c r="R6464" s="32">
        <f t="shared" si="602"/>
        <v>-22.927999999999997</v>
      </c>
      <c r="S6464" s="26">
        <f t="shared" si="603"/>
        <v>0</v>
      </c>
      <c r="T6464" s="26">
        <f t="shared" si="604"/>
        <v>0</v>
      </c>
    </row>
    <row r="6465" spans="13:20" ht="15" x14ac:dyDescent="0.3">
      <c r="M6465" s="34">
        <v>6459.5</v>
      </c>
      <c r="N6465" s="34">
        <v>18.3</v>
      </c>
      <c r="O6465" s="32">
        <f t="shared" si="600"/>
        <v>64.94</v>
      </c>
      <c r="P6465" s="37">
        <f t="shared" si="605"/>
        <v>77.927999999999997</v>
      </c>
      <c r="Q6465" s="32">
        <f t="shared" si="601"/>
        <v>-9.9399999999999977</v>
      </c>
      <c r="R6465" s="32">
        <f t="shared" si="602"/>
        <v>-22.927999999999997</v>
      </c>
      <c r="S6465" s="26">
        <f t="shared" si="603"/>
        <v>0</v>
      </c>
      <c r="T6465" s="26">
        <f t="shared" si="604"/>
        <v>0</v>
      </c>
    </row>
    <row r="6466" spans="13:20" ht="15" x14ac:dyDescent="0.3">
      <c r="M6466" s="34">
        <v>6460.5</v>
      </c>
      <c r="N6466" s="34">
        <v>18.3</v>
      </c>
      <c r="O6466" s="32">
        <f t="shared" si="600"/>
        <v>64.94</v>
      </c>
      <c r="P6466" s="37">
        <f t="shared" si="605"/>
        <v>77.927999999999997</v>
      </c>
      <c r="Q6466" s="32">
        <f t="shared" si="601"/>
        <v>-9.9399999999999977</v>
      </c>
      <c r="R6466" s="32">
        <f t="shared" si="602"/>
        <v>-22.927999999999997</v>
      </c>
      <c r="S6466" s="26">
        <f t="shared" si="603"/>
        <v>0</v>
      </c>
      <c r="T6466" s="26">
        <f t="shared" si="604"/>
        <v>0</v>
      </c>
    </row>
    <row r="6467" spans="13:20" ht="15" x14ac:dyDescent="0.3">
      <c r="M6467" s="34">
        <v>6461.5</v>
      </c>
      <c r="N6467" s="34">
        <v>18.899999999999999</v>
      </c>
      <c r="O6467" s="32">
        <f t="shared" si="600"/>
        <v>66.02</v>
      </c>
      <c r="P6467" s="37">
        <f t="shared" si="605"/>
        <v>79.22399999999999</v>
      </c>
      <c r="Q6467" s="32">
        <f t="shared" si="601"/>
        <v>-11.019999999999996</v>
      </c>
      <c r="R6467" s="32">
        <f t="shared" si="602"/>
        <v>-24.22399999999999</v>
      </c>
      <c r="S6467" s="26">
        <f t="shared" si="603"/>
        <v>0</v>
      </c>
      <c r="T6467" s="26">
        <f t="shared" si="604"/>
        <v>0</v>
      </c>
    </row>
    <row r="6468" spans="13:20" ht="15" x14ac:dyDescent="0.3">
      <c r="M6468" s="34">
        <v>6462.5</v>
      </c>
      <c r="N6468" s="34">
        <v>19.399999999999999</v>
      </c>
      <c r="O6468" s="32">
        <f t="shared" si="600"/>
        <v>66.92</v>
      </c>
      <c r="P6468" s="37">
        <f t="shared" si="605"/>
        <v>80.304000000000002</v>
      </c>
      <c r="Q6468" s="32">
        <f t="shared" si="601"/>
        <v>-11.920000000000002</v>
      </c>
      <c r="R6468" s="32">
        <f t="shared" si="602"/>
        <v>-25.304000000000002</v>
      </c>
      <c r="S6468" s="26">
        <f t="shared" si="603"/>
        <v>0</v>
      </c>
      <c r="T6468" s="26">
        <f t="shared" si="604"/>
        <v>0</v>
      </c>
    </row>
    <row r="6469" spans="13:20" ht="15" x14ac:dyDescent="0.3">
      <c r="M6469" s="34">
        <v>6463.5</v>
      </c>
      <c r="N6469" s="34">
        <v>20.6</v>
      </c>
      <c r="O6469" s="32">
        <f t="shared" si="600"/>
        <v>69.080000000000013</v>
      </c>
      <c r="P6469" s="37">
        <f t="shared" si="605"/>
        <v>82.896000000000015</v>
      </c>
      <c r="Q6469" s="32">
        <f t="shared" si="601"/>
        <v>-14.080000000000013</v>
      </c>
      <c r="R6469" s="32">
        <f t="shared" si="602"/>
        <v>-27.896000000000015</v>
      </c>
      <c r="S6469" s="26">
        <f t="shared" si="603"/>
        <v>0</v>
      </c>
      <c r="T6469" s="26">
        <f t="shared" si="604"/>
        <v>0</v>
      </c>
    </row>
    <row r="6470" spans="13:20" ht="15" x14ac:dyDescent="0.3">
      <c r="M6470" s="34">
        <v>6464.5</v>
      </c>
      <c r="N6470" s="34">
        <v>22.2</v>
      </c>
      <c r="O6470" s="32">
        <f t="shared" ref="O6470:O6533" si="606">CONVERT(N6470,"C","F")</f>
        <v>71.960000000000008</v>
      </c>
      <c r="P6470" s="37">
        <f t="shared" si="605"/>
        <v>86.352000000000004</v>
      </c>
      <c r="Q6470" s="32">
        <f t="shared" ref="Q6470:Q6533" si="607">$L$3-O6470</f>
        <v>-16.960000000000008</v>
      </c>
      <c r="R6470" s="32">
        <f t="shared" ref="R6470:R6533" si="608">$L$3-P6470</f>
        <v>-31.352000000000004</v>
      </c>
      <c r="S6470" s="26">
        <f t="shared" ref="S6470:S6533" si="609">IF(O6470&lt;=$L$3, 1, 0)</f>
        <v>0</v>
      </c>
      <c r="T6470" s="26">
        <f t="shared" ref="T6470:T6533" si="610">IF(P6470&lt;=$L$3, 1, 0)</f>
        <v>0</v>
      </c>
    </row>
    <row r="6471" spans="13:20" ht="15" x14ac:dyDescent="0.3">
      <c r="M6471" s="34">
        <v>6465.5</v>
      </c>
      <c r="N6471" s="34">
        <v>22.8</v>
      </c>
      <c r="O6471" s="32">
        <f t="shared" si="606"/>
        <v>73.039999999999992</v>
      </c>
      <c r="P6471" s="37">
        <f t="shared" ref="P6471:P6534" si="611">O6471*1.2</f>
        <v>87.647999999999982</v>
      </c>
      <c r="Q6471" s="32">
        <f t="shared" si="607"/>
        <v>-18.039999999999992</v>
      </c>
      <c r="R6471" s="32">
        <f t="shared" si="608"/>
        <v>-32.647999999999982</v>
      </c>
      <c r="S6471" s="26">
        <f t="shared" si="609"/>
        <v>0</v>
      </c>
      <c r="T6471" s="26">
        <f t="shared" si="610"/>
        <v>0</v>
      </c>
    </row>
    <row r="6472" spans="13:20" ht="15" x14ac:dyDescent="0.3">
      <c r="M6472" s="34">
        <v>6466.5</v>
      </c>
      <c r="N6472" s="34">
        <v>22.8</v>
      </c>
      <c r="O6472" s="32">
        <f t="shared" si="606"/>
        <v>73.039999999999992</v>
      </c>
      <c r="P6472" s="37">
        <f t="shared" si="611"/>
        <v>87.647999999999982</v>
      </c>
      <c r="Q6472" s="32">
        <f t="shared" si="607"/>
        <v>-18.039999999999992</v>
      </c>
      <c r="R6472" s="32">
        <f t="shared" si="608"/>
        <v>-32.647999999999982</v>
      </c>
      <c r="S6472" s="26">
        <f t="shared" si="609"/>
        <v>0</v>
      </c>
      <c r="T6472" s="26">
        <f t="shared" si="610"/>
        <v>0</v>
      </c>
    </row>
    <row r="6473" spans="13:20" ht="15" x14ac:dyDescent="0.3">
      <c r="M6473" s="34">
        <v>6467.5</v>
      </c>
      <c r="N6473" s="34">
        <v>23.3</v>
      </c>
      <c r="O6473" s="32">
        <f t="shared" si="606"/>
        <v>73.94</v>
      </c>
      <c r="P6473" s="37">
        <f t="shared" si="611"/>
        <v>88.727999999999994</v>
      </c>
      <c r="Q6473" s="32">
        <f t="shared" si="607"/>
        <v>-18.939999999999998</v>
      </c>
      <c r="R6473" s="32">
        <f t="shared" si="608"/>
        <v>-33.727999999999994</v>
      </c>
      <c r="S6473" s="26">
        <f t="shared" si="609"/>
        <v>0</v>
      </c>
      <c r="T6473" s="26">
        <f t="shared" si="610"/>
        <v>0</v>
      </c>
    </row>
    <row r="6474" spans="13:20" ht="15" x14ac:dyDescent="0.3">
      <c r="M6474" s="34">
        <v>6468.5</v>
      </c>
      <c r="N6474" s="34">
        <v>22.8</v>
      </c>
      <c r="O6474" s="32">
        <f t="shared" si="606"/>
        <v>73.039999999999992</v>
      </c>
      <c r="P6474" s="37">
        <f t="shared" si="611"/>
        <v>87.647999999999982</v>
      </c>
      <c r="Q6474" s="32">
        <f t="shared" si="607"/>
        <v>-18.039999999999992</v>
      </c>
      <c r="R6474" s="32">
        <f t="shared" si="608"/>
        <v>-32.647999999999982</v>
      </c>
      <c r="S6474" s="26">
        <f t="shared" si="609"/>
        <v>0</v>
      </c>
      <c r="T6474" s="26">
        <f t="shared" si="610"/>
        <v>0</v>
      </c>
    </row>
    <row r="6475" spans="13:20" ht="15" x14ac:dyDescent="0.3">
      <c r="M6475" s="34">
        <v>6469.5</v>
      </c>
      <c r="N6475" s="34">
        <v>22.8</v>
      </c>
      <c r="O6475" s="32">
        <f t="shared" si="606"/>
        <v>73.039999999999992</v>
      </c>
      <c r="P6475" s="37">
        <f t="shared" si="611"/>
        <v>87.647999999999982</v>
      </c>
      <c r="Q6475" s="32">
        <f t="shared" si="607"/>
        <v>-18.039999999999992</v>
      </c>
      <c r="R6475" s="32">
        <f t="shared" si="608"/>
        <v>-32.647999999999982</v>
      </c>
      <c r="S6475" s="26">
        <f t="shared" si="609"/>
        <v>0</v>
      </c>
      <c r="T6475" s="26">
        <f t="shared" si="610"/>
        <v>0</v>
      </c>
    </row>
    <row r="6476" spans="13:20" ht="15" x14ac:dyDescent="0.3">
      <c r="M6476" s="34">
        <v>6470.5</v>
      </c>
      <c r="N6476" s="34">
        <v>22.2</v>
      </c>
      <c r="O6476" s="32">
        <f t="shared" si="606"/>
        <v>71.960000000000008</v>
      </c>
      <c r="P6476" s="37">
        <f t="shared" si="611"/>
        <v>86.352000000000004</v>
      </c>
      <c r="Q6476" s="32">
        <f t="shared" si="607"/>
        <v>-16.960000000000008</v>
      </c>
      <c r="R6476" s="32">
        <f t="shared" si="608"/>
        <v>-31.352000000000004</v>
      </c>
      <c r="S6476" s="26">
        <f t="shared" si="609"/>
        <v>0</v>
      </c>
      <c r="T6476" s="26">
        <f t="shared" si="610"/>
        <v>0</v>
      </c>
    </row>
    <row r="6477" spans="13:20" ht="15" x14ac:dyDescent="0.3">
      <c r="M6477" s="34">
        <v>6471.5</v>
      </c>
      <c r="N6477" s="34">
        <v>21.1</v>
      </c>
      <c r="O6477" s="32">
        <f t="shared" si="606"/>
        <v>69.98</v>
      </c>
      <c r="P6477" s="37">
        <f t="shared" si="611"/>
        <v>83.975999999999999</v>
      </c>
      <c r="Q6477" s="32">
        <f t="shared" si="607"/>
        <v>-14.980000000000004</v>
      </c>
      <c r="R6477" s="32">
        <f t="shared" si="608"/>
        <v>-28.975999999999999</v>
      </c>
      <c r="S6477" s="26">
        <f t="shared" si="609"/>
        <v>0</v>
      </c>
      <c r="T6477" s="26">
        <f t="shared" si="610"/>
        <v>0</v>
      </c>
    </row>
    <row r="6478" spans="13:20" ht="15" x14ac:dyDescent="0.3">
      <c r="M6478" s="34">
        <v>6472.5</v>
      </c>
      <c r="N6478" s="34">
        <v>20.6</v>
      </c>
      <c r="O6478" s="32">
        <f t="shared" si="606"/>
        <v>69.080000000000013</v>
      </c>
      <c r="P6478" s="37">
        <f t="shared" si="611"/>
        <v>82.896000000000015</v>
      </c>
      <c r="Q6478" s="32">
        <f t="shared" si="607"/>
        <v>-14.080000000000013</v>
      </c>
      <c r="R6478" s="32">
        <f t="shared" si="608"/>
        <v>-27.896000000000015</v>
      </c>
      <c r="S6478" s="26">
        <f t="shared" si="609"/>
        <v>0</v>
      </c>
      <c r="T6478" s="26">
        <f t="shared" si="610"/>
        <v>0</v>
      </c>
    </row>
    <row r="6479" spans="13:20" ht="15" x14ac:dyDescent="0.3">
      <c r="M6479" s="34">
        <v>6473.5</v>
      </c>
      <c r="N6479" s="34">
        <v>20.6</v>
      </c>
      <c r="O6479" s="32">
        <f t="shared" si="606"/>
        <v>69.080000000000013</v>
      </c>
      <c r="P6479" s="37">
        <f t="shared" si="611"/>
        <v>82.896000000000015</v>
      </c>
      <c r="Q6479" s="32">
        <f t="shared" si="607"/>
        <v>-14.080000000000013</v>
      </c>
      <c r="R6479" s="32">
        <f t="shared" si="608"/>
        <v>-27.896000000000015</v>
      </c>
      <c r="S6479" s="26">
        <f t="shared" si="609"/>
        <v>0</v>
      </c>
      <c r="T6479" s="26">
        <f t="shared" si="610"/>
        <v>0</v>
      </c>
    </row>
    <row r="6480" spans="13:20" ht="15" x14ac:dyDescent="0.3">
      <c r="M6480" s="34">
        <v>6474.5</v>
      </c>
      <c r="N6480" s="34">
        <v>20</v>
      </c>
      <c r="O6480" s="32">
        <f t="shared" si="606"/>
        <v>68</v>
      </c>
      <c r="P6480" s="37">
        <f t="shared" si="611"/>
        <v>81.599999999999994</v>
      </c>
      <c r="Q6480" s="32">
        <f t="shared" si="607"/>
        <v>-13</v>
      </c>
      <c r="R6480" s="32">
        <f t="shared" si="608"/>
        <v>-26.599999999999994</v>
      </c>
      <c r="S6480" s="26">
        <f t="shared" si="609"/>
        <v>0</v>
      </c>
      <c r="T6480" s="26">
        <f t="shared" si="610"/>
        <v>0</v>
      </c>
    </row>
    <row r="6481" spans="13:20" ht="15" x14ac:dyDescent="0.3">
      <c r="M6481" s="34">
        <v>6475.5</v>
      </c>
      <c r="N6481" s="34">
        <v>17.8</v>
      </c>
      <c r="O6481" s="32">
        <f t="shared" si="606"/>
        <v>64.039999999999992</v>
      </c>
      <c r="P6481" s="37">
        <f t="shared" si="611"/>
        <v>76.847999999999985</v>
      </c>
      <c r="Q6481" s="32">
        <f t="shared" si="607"/>
        <v>-9.039999999999992</v>
      </c>
      <c r="R6481" s="32">
        <f t="shared" si="608"/>
        <v>-21.847999999999985</v>
      </c>
      <c r="S6481" s="26">
        <f t="shared" si="609"/>
        <v>0</v>
      </c>
      <c r="T6481" s="26">
        <f t="shared" si="610"/>
        <v>0</v>
      </c>
    </row>
    <row r="6482" spans="13:20" ht="15" x14ac:dyDescent="0.3">
      <c r="M6482" s="34">
        <v>6476.5</v>
      </c>
      <c r="N6482" s="34">
        <v>17.2</v>
      </c>
      <c r="O6482" s="32">
        <f t="shared" si="606"/>
        <v>62.96</v>
      </c>
      <c r="P6482" s="37">
        <f t="shared" si="611"/>
        <v>75.551999999999992</v>
      </c>
      <c r="Q6482" s="32">
        <f t="shared" si="607"/>
        <v>-7.9600000000000009</v>
      </c>
      <c r="R6482" s="32">
        <f t="shared" si="608"/>
        <v>-20.551999999999992</v>
      </c>
      <c r="S6482" s="26">
        <f t="shared" si="609"/>
        <v>0</v>
      </c>
      <c r="T6482" s="26">
        <f t="shared" si="610"/>
        <v>0</v>
      </c>
    </row>
    <row r="6483" spans="13:20" ht="15" x14ac:dyDescent="0.3">
      <c r="M6483" s="34">
        <v>6477.5</v>
      </c>
      <c r="N6483" s="34">
        <v>15.6</v>
      </c>
      <c r="O6483" s="32">
        <f t="shared" si="606"/>
        <v>60.08</v>
      </c>
      <c r="P6483" s="37">
        <f t="shared" si="611"/>
        <v>72.095999999999989</v>
      </c>
      <c r="Q6483" s="32">
        <f t="shared" si="607"/>
        <v>-5.0799999999999983</v>
      </c>
      <c r="R6483" s="32">
        <f t="shared" si="608"/>
        <v>-17.095999999999989</v>
      </c>
      <c r="S6483" s="26">
        <f t="shared" si="609"/>
        <v>0</v>
      </c>
      <c r="T6483" s="26">
        <f t="shared" si="610"/>
        <v>0</v>
      </c>
    </row>
    <row r="6484" spans="13:20" ht="15" x14ac:dyDescent="0.3">
      <c r="M6484" s="34">
        <v>6478.5</v>
      </c>
      <c r="N6484" s="34">
        <v>14.4</v>
      </c>
      <c r="O6484" s="32">
        <f t="shared" si="606"/>
        <v>57.92</v>
      </c>
      <c r="P6484" s="37">
        <f t="shared" si="611"/>
        <v>69.504000000000005</v>
      </c>
      <c r="Q6484" s="32">
        <f t="shared" si="607"/>
        <v>-2.9200000000000017</v>
      </c>
      <c r="R6484" s="32">
        <f t="shared" si="608"/>
        <v>-14.504000000000005</v>
      </c>
      <c r="S6484" s="26">
        <f t="shared" si="609"/>
        <v>0</v>
      </c>
      <c r="T6484" s="26">
        <f t="shared" si="610"/>
        <v>0</v>
      </c>
    </row>
    <row r="6485" spans="13:20" ht="15" x14ac:dyDescent="0.3">
      <c r="M6485" s="34">
        <v>6479.5</v>
      </c>
      <c r="N6485" s="34">
        <v>13.9</v>
      </c>
      <c r="O6485" s="32">
        <f t="shared" si="606"/>
        <v>57.019999999999996</v>
      </c>
      <c r="P6485" s="37">
        <f t="shared" si="611"/>
        <v>68.423999999999992</v>
      </c>
      <c r="Q6485" s="32">
        <f t="shared" si="607"/>
        <v>-2.019999999999996</v>
      </c>
      <c r="R6485" s="32">
        <f t="shared" si="608"/>
        <v>-13.423999999999992</v>
      </c>
      <c r="S6485" s="26">
        <f t="shared" si="609"/>
        <v>0</v>
      </c>
      <c r="T6485" s="26">
        <f t="shared" si="610"/>
        <v>0</v>
      </c>
    </row>
    <row r="6486" spans="13:20" ht="15" x14ac:dyDescent="0.3">
      <c r="M6486" s="34">
        <v>6480.5</v>
      </c>
      <c r="N6486" s="34">
        <v>13.9</v>
      </c>
      <c r="O6486" s="32">
        <f t="shared" si="606"/>
        <v>57.019999999999996</v>
      </c>
      <c r="P6486" s="37">
        <f t="shared" si="611"/>
        <v>68.423999999999992</v>
      </c>
      <c r="Q6486" s="32">
        <f t="shared" si="607"/>
        <v>-2.019999999999996</v>
      </c>
      <c r="R6486" s="32">
        <f t="shared" si="608"/>
        <v>-13.423999999999992</v>
      </c>
      <c r="S6486" s="26">
        <f t="shared" si="609"/>
        <v>0</v>
      </c>
      <c r="T6486" s="26">
        <f t="shared" si="610"/>
        <v>0</v>
      </c>
    </row>
    <row r="6487" spans="13:20" ht="15" x14ac:dyDescent="0.3">
      <c r="M6487" s="34">
        <v>6481.5</v>
      </c>
      <c r="N6487" s="34">
        <v>13.3</v>
      </c>
      <c r="O6487" s="32">
        <f t="shared" si="606"/>
        <v>55.94</v>
      </c>
      <c r="P6487" s="37">
        <f t="shared" si="611"/>
        <v>67.128</v>
      </c>
      <c r="Q6487" s="32">
        <f t="shared" si="607"/>
        <v>-0.93999999999999773</v>
      </c>
      <c r="R6487" s="32">
        <f t="shared" si="608"/>
        <v>-12.128</v>
      </c>
      <c r="S6487" s="26">
        <f t="shared" si="609"/>
        <v>0</v>
      </c>
      <c r="T6487" s="26">
        <f t="shared" si="610"/>
        <v>0</v>
      </c>
    </row>
    <row r="6488" spans="13:20" ht="15" x14ac:dyDescent="0.3">
      <c r="M6488" s="34">
        <v>6482.5</v>
      </c>
      <c r="N6488" s="34">
        <v>13.9</v>
      </c>
      <c r="O6488" s="32">
        <f t="shared" si="606"/>
        <v>57.019999999999996</v>
      </c>
      <c r="P6488" s="37">
        <f t="shared" si="611"/>
        <v>68.423999999999992</v>
      </c>
      <c r="Q6488" s="32">
        <f t="shared" si="607"/>
        <v>-2.019999999999996</v>
      </c>
      <c r="R6488" s="32">
        <f t="shared" si="608"/>
        <v>-13.423999999999992</v>
      </c>
      <c r="S6488" s="26">
        <f t="shared" si="609"/>
        <v>0</v>
      </c>
      <c r="T6488" s="26">
        <f t="shared" si="610"/>
        <v>0</v>
      </c>
    </row>
    <row r="6489" spans="13:20" ht="15" x14ac:dyDescent="0.3">
      <c r="M6489" s="34">
        <v>6483.5</v>
      </c>
      <c r="N6489" s="34">
        <v>13.3</v>
      </c>
      <c r="O6489" s="32">
        <f t="shared" si="606"/>
        <v>55.94</v>
      </c>
      <c r="P6489" s="37">
        <f t="shared" si="611"/>
        <v>67.128</v>
      </c>
      <c r="Q6489" s="32">
        <f t="shared" si="607"/>
        <v>-0.93999999999999773</v>
      </c>
      <c r="R6489" s="32">
        <f t="shared" si="608"/>
        <v>-12.128</v>
      </c>
      <c r="S6489" s="26">
        <f t="shared" si="609"/>
        <v>0</v>
      </c>
      <c r="T6489" s="26">
        <f t="shared" si="610"/>
        <v>0</v>
      </c>
    </row>
    <row r="6490" spans="13:20" ht="15" x14ac:dyDescent="0.3">
      <c r="M6490" s="34">
        <v>6484.5</v>
      </c>
      <c r="N6490" s="34">
        <v>13.3</v>
      </c>
      <c r="O6490" s="32">
        <f t="shared" si="606"/>
        <v>55.94</v>
      </c>
      <c r="P6490" s="37">
        <f t="shared" si="611"/>
        <v>67.128</v>
      </c>
      <c r="Q6490" s="32">
        <f t="shared" si="607"/>
        <v>-0.93999999999999773</v>
      </c>
      <c r="R6490" s="32">
        <f t="shared" si="608"/>
        <v>-12.128</v>
      </c>
      <c r="S6490" s="26">
        <f t="shared" si="609"/>
        <v>0</v>
      </c>
      <c r="T6490" s="26">
        <f t="shared" si="610"/>
        <v>0</v>
      </c>
    </row>
    <row r="6491" spans="13:20" ht="15" x14ac:dyDescent="0.3">
      <c r="M6491" s="34">
        <v>6485.5</v>
      </c>
      <c r="N6491" s="34">
        <v>13.3</v>
      </c>
      <c r="O6491" s="32">
        <f t="shared" si="606"/>
        <v>55.94</v>
      </c>
      <c r="P6491" s="37">
        <f t="shared" si="611"/>
        <v>67.128</v>
      </c>
      <c r="Q6491" s="32">
        <f t="shared" si="607"/>
        <v>-0.93999999999999773</v>
      </c>
      <c r="R6491" s="32">
        <f t="shared" si="608"/>
        <v>-12.128</v>
      </c>
      <c r="S6491" s="26">
        <f t="shared" si="609"/>
        <v>0</v>
      </c>
      <c r="T6491" s="26">
        <f t="shared" si="610"/>
        <v>0</v>
      </c>
    </row>
    <row r="6492" spans="13:20" ht="15" x14ac:dyDescent="0.3">
      <c r="M6492" s="34">
        <v>6486.5</v>
      </c>
      <c r="N6492" s="34">
        <v>13.3</v>
      </c>
      <c r="O6492" s="32">
        <f t="shared" si="606"/>
        <v>55.94</v>
      </c>
      <c r="P6492" s="37">
        <f t="shared" si="611"/>
        <v>67.128</v>
      </c>
      <c r="Q6492" s="32">
        <f t="shared" si="607"/>
        <v>-0.93999999999999773</v>
      </c>
      <c r="R6492" s="32">
        <f t="shared" si="608"/>
        <v>-12.128</v>
      </c>
      <c r="S6492" s="26">
        <f t="shared" si="609"/>
        <v>0</v>
      </c>
      <c r="T6492" s="26">
        <f t="shared" si="610"/>
        <v>0</v>
      </c>
    </row>
    <row r="6493" spans="13:20" ht="15" x14ac:dyDescent="0.3">
      <c r="M6493" s="34">
        <v>6487.5</v>
      </c>
      <c r="N6493" s="34">
        <v>13.9</v>
      </c>
      <c r="O6493" s="32">
        <f t="shared" si="606"/>
        <v>57.019999999999996</v>
      </c>
      <c r="P6493" s="37">
        <f t="shared" si="611"/>
        <v>68.423999999999992</v>
      </c>
      <c r="Q6493" s="32">
        <f t="shared" si="607"/>
        <v>-2.019999999999996</v>
      </c>
      <c r="R6493" s="32">
        <f t="shared" si="608"/>
        <v>-13.423999999999992</v>
      </c>
      <c r="S6493" s="26">
        <f t="shared" si="609"/>
        <v>0</v>
      </c>
      <c r="T6493" s="26">
        <f t="shared" si="610"/>
        <v>0</v>
      </c>
    </row>
    <row r="6494" spans="13:20" ht="15" x14ac:dyDescent="0.3">
      <c r="M6494" s="34">
        <v>6488.5</v>
      </c>
      <c r="N6494" s="34">
        <v>16.100000000000001</v>
      </c>
      <c r="O6494" s="32">
        <f t="shared" si="606"/>
        <v>60.980000000000004</v>
      </c>
      <c r="P6494" s="37">
        <f t="shared" si="611"/>
        <v>73.176000000000002</v>
      </c>
      <c r="Q6494" s="32">
        <f t="shared" si="607"/>
        <v>-5.980000000000004</v>
      </c>
      <c r="R6494" s="32">
        <f t="shared" si="608"/>
        <v>-18.176000000000002</v>
      </c>
      <c r="S6494" s="26">
        <f t="shared" si="609"/>
        <v>0</v>
      </c>
      <c r="T6494" s="26">
        <f t="shared" si="610"/>
        <v>0</v>
      </c>
    </row>
    <row r="6495" spans="13:20" ht="15" x14ac:dyDescent="0.3">
      <c r="M6495" s="34">
        <v>6489.5</v>
      </c>
      <c r="N6495" s="34">
        <v>17.2</v>
      </c>
      <c r="O6495" s="32">
        <f t="shared" si="606"/>
        <v>62.96</v>
      </c>
      <c r="P6495" s="37">
        <f t="shared" si="611"/>
        <v>75.551999999999992</v>
      </c>
      <c r="Q6495" s="32">
        <f t="shared" si="607"/>
        <v>-7.9600000000000009</v>
      </c>
      <c r="R6495" s="32">
        <f t="shared" si="608"/>
        <v>-20.551999999999992</v>
      </c>
      <c r="S6495" s="26">
        <f t="shared" si="609"/>
        <v>0</v>
      </c>
      <c r="T6495" s="26">
        <f t="shared" si="610"/>
        <v>0</v>
      </c>
    </row>
    <row r="6496" spans="13:20" ht="15" x14ac:dyDescent="0.3">
      <c r="M6496" s="34">
        <v>6490.5</v>
      </c>
      <c r="N6496" s="34">
        <v>17.2</v>
      </c>
      <c r="O6496" s="32">
        <f t="shared" si="606"/>
        <v>62.96</v>
      </c>
      <c r="P6496" s="37">
        <f t="shared" si="611"/>
        <v>75.551999999999992</v>
      </c>
      <c r="Q6496" s="32">
        <f t="shared" si="607"/>
        <v>-7.9600000000000009</v>
      </c>
      <c r="R6496" s="32">
        <f t="shared" si="608"/>
        <v>-20.551999999999992</v>
      </c>
      <c r="S6496" s="26">
        <f t="shared" si="609"/>
        <v>0</v>
      </c>
      <c r="T6496" s="26">
        <f t="shared" si="610"/>
        <v>0</v>
      </c>
    </row>
    <row r="6497" spans="13:20" ht="15" x14ac:dyDescent="0.3">
      <c r="M6497" s="34">
        <v>6491.5</v>
      </c>
      <c r="N6497" s="34">
        <v>17.2</v>
      </c>
      <c r="O6497" s="32">
        <f t="shared" si="606"/>
        <v>62.96</v>
      </c>
      <c r="P6497" s="37">
        <f t="shared" si="611"/>
        <v>75.551999999999992</v>
      </c>
      <c r="Q6497" s="32">
        <f t="shared" si="607"/>
        <v>-7.9600000000000009</v>
      </c>
      <c r="R6497" s="32">
        <f t="shared" si="608"/>
        <v>-20.551999999999992</v>
      </c>
      <c r="S6497" s="26">
        <f t="shared" si="609"/>
        <v>0</v>
      </c>
      <c r="T6497" s="26">
        <f t="shared" si="610"/>
        <v>0</v>
      </c>
    </row>
    <row r="6498" spans="13:20" ht="15" x14ac:dyDescent="0.3">
      <c r="M6498" s="34">
        <v>6492.5</v>
      </c>
      <c r="N6498" s="34">
        <v>18.3</v>
      </c>
      <c r="O6498" s="32">
        <f t="shared" si="606"/>
        <v>64.94</v>
      </c>
      <c r="P6498" s="37">
        <f t="shared" si="611"/>
        <v>77.927999999999997</v>
      </c>
      <c r="Q6498" s="32">
        <f t="shared" si="607"/>
        <v>-9.9399999999999977</v>
      </c>
      <c r="R6498" s="32">
        <f t="shared" si="608"/>
        <v>-22.927999999999997</v>
      </c>
      <c r="S6498" s="26">
        <f t="shared" si="609"/>
        <v>0</v>
      </c>
      <c r="T6498" s="26">
        <f t="shared" si="610"/>
        <v>0</v>
      </c>
    </row>
    <row r="6499" spans="13:20" ht="15" x14ac:dyDescent="0.3">
      <c r="M6499" s="34">
        <v>6493.5</v>
      </c>
      <c r="N6499" s="34">
        <v>18.899999999999999</v>
      </c>
      <c r="O6499" s="32">
        <f t="shared" si="606"/>
        <v>66.02</v>
      </c>
      <c r="P6499" s="37">
        <f t="shared" si="611"/>
        <v>79.22399999999999</v>
      </c>
      <c r="Q6499" s="32">
        <f t="shared" si="607"/>
        <v>-11.019999999999996</v>
      </c>
      <c r="R6499" s="32">
        <f t="shared" si="608"/>
        <v>-24.22399999999999</v>
      </c>
      <c r="S6499" s="26">
        <f t="shared" si="609"/>
        <v>0</v>
      </c>
      <c r="T6499" s="26">
        <f t="shared" si="610"/>
        <v>0</v>
      </c>
    </row>
    <row r="6500" spans="13:20" ht="15" x14ac:dyDescent="0.3">
      <c r="M6500" s="34">
        <v>6494.5</v>
      </c>
      <c r="N6500" s="34">
        <v>18.3</v>
      </c>
      <c r="O6500" s="32">
        <f t="shared" si="606"/>
        <v>64.94</v>
      </c>
      <c r="P6500" s="37">
        <f t="shared" si="611"/>
        <v>77.927999999999997</v>
      </c>
      <c r="Q6500" s="32">
        <f t="shared" si="607"/>
        <v>-9.9399999999999977</v>
      </c>
      <c r="R6500" s="32">
        <f t="shared" si="608"/>
        <v>-22.927999999999997</v>
      </c>
      <c r="S6500" s="26">
        <f t="shared" si="609"/>
        <v>0</v>
      </c>
      <c r="T6500" s="26">
        <f t="shared" si="610"/>
        <v>0</v>
      </c>
    </row>
    <row r="6501" spans="13:20" ht="15" x14ac:dyDescent="0.3">
      <c r="M6501" s="34">
        <v>6495.5</v>
      </c>
      <c r="N6501" s="34">
        <v>16.7</v>
      </c>
      <c r="O6501" s="32">
        <f t="shared" si="606"/>
        <v>62.06</v>
      </c>
      <c r="P6501" s="37">
        <f t="shared" si="611"/>
        <v>74.471999999999994</v>
      </c>
      <c r="Q6501" s="32">
        <f t="shared" si="607"/>
        <v>-7.0600000000000023</v>
      </c>
      <c r="R6501" s="32">
        <f t="shared" si="608"/>
        <v>-19.471999999999994</v>
      </c>
      <c r="S6501" s="26">
        <f t="shared" si="609"/>
        <v>0</v>
      </c>
      <c r="T6501" s="26">
        <f t="shared" si="610"/>
        <v>0</v>
      </c>
    </row>
    <row r="6502" spans="13:20" ht="15" x14ac:dyDescent="0.3">
      <c r="M6502" s="34">
        <v>6496.5</v>
      </c>
      <c r="N6502" s="34">
        <v>16.7</v>
      </c>
      <c r="O6502" s="32">
        <f t="shared" si="606"/>
        <v>62.06</v>
      </c>
      <c r="P6502" s="37">
        <f t="shared" si="611"/>
        <v>74.471999999999994</v>
      </c>
      <c r="Q6502" s="32">
        <f t="shared" si="607"/>
        <v>-7.0600000000000023</v>
      </c>
      <c r="R6502" s="32">
        <f t="shared" si="608"/>
        <v>-19.471999999999994</v>
      </c>
      <c r="S6502" s="26">
        <f t="shared" si="609"/>
        <v>0</v>
      </c>
      <c r="T6502" s="26">
        <f t="shared" si="610"/>
        <v>0</v>
      </c>
    </row>
    <row r="6503" spans="13:20" ht="15" x14ac:dyDescent="0.3">
      <c r="M6503" s="34">
        <v>6497.5</v>
      </c>
      <c r="N6503" s="34">
        <v>15</v>
      </c>
      <c r="O6503" s="32">
        <f t="shared" si="606"/>
        <v>59</v>
      </c>
      <c r="P6503" s="37">
        <f t="shared" si="611"/>
        <v>70.8</v>
      </c>
      <c r="Q6503" s="32">
        <f t="shared" si="607"/>
        <v>-4</v>
      </c>
      <c r="R6503" s="32">
        <f t="shared" si="608"/>
        <v>-15.799999999999997</v>
      </c>
      <c r="S6503" s="26">
        <f t="shared" si="609"/>
        <v>0</v>
      </c>
      <c r="T6503" s="26">
        <f t="shared" si="610"/>
        <v>0</v>
      </c>
    </row>
    <row r="6504" spans="13:20" ht="15" x14ac:dyDescent="0.3">
      <c r="M6504" s="34">
        <v>6498.5</v>
      </c>
      <c r="N6504" s="34">
        <v>13.9</v>
      </c>
      <c r="O6504" s="32">
        <f t="shared" si="606"/>
        <v>57.019999999999996</v>
      </c>
      <c r="P6504" s="37">
        <f t="shared" si="611"/>
        <v>68.423999999999992</v>
      </c>
      <c r="Q6504" s="32">
        <f t="shared" si="607"/>
        <v>-2.019999999999996</v>
      </c>
      <c r="R6504" s="32">
        <f t="shared" si="608"/>
        <v>-13.423999999999992</v>
      </c>
      <c r="S6504" s="26">
        <f t="shared" si="609"/>
        <v>0</v>
      </c>
      <c r="T6504" s="26">
        <f t="shared" si="610"/>
        <v>0</v>
      </c>
    </row>
    <row r="6505" spans="13:20" ht="15" x14ac:dyDescent="0.3">
      <c r="M6505" s="34">
        <v>6499.5</v>
      </c>
      <c r="N6505" s="34">
        <v>12.8</v>
      </c>
      <c r="O6505" s="32">
        <f t="shared" si="606"/>
        <v>55.040000000000006</v>
      </c>
      <c r="P6505" s="37">
        <f t="shared" si="611"/>
        <v>66.048000000000002</v>
      </c>
      <c r="Q6505" s="32">
        <f t="shared" si="607"/>
        <v>-4.0000000000006253E-2</v>
      </c>
      <c r="R6505" s="32">
        <f t="shared" si="608"/>
        <v>-11.048000000000002</v>
      </c>
      <c r="S6505" s="26">
        <f t="shared" si="609"/>
        <v>0</v>
      </c>
      <c r="T6505" s="26">
        <f t="shared" si="610"/>
        <v>0</v>
      </c>
    </row>
    <row r="6506" spans="13:20" ht="15" x14ac:dyDescent="0.3">
      <c r="M6506" s="34">
        <v>6500.5</v>
      </c>
      <c r="N6506" s="34">
        <v>12.2</v>
      </c>
      <c r="O6506" s="32">
        <f t="shared" si="606"/>
        <v>53.96</v>
      </c>
      <c r="P6506" s="37">
        <f t="shared" si="611"/>
        <v>64.751999999999995</v>
      </c>
      <c r="Q6506" s="32">
        <f t="shared" si="607"/>
        <v>1.0399999999999991</v>
      </c>
      <c r="R6506" s="32">
        <f t="shared" si="608"/>
        <v>-9.7519999999999953</v>
      </c>
      <c r="S6506" s="26">
        <f t="shared" si="609"/>
        <v>1</v>
      </c>
      <c r="T6506" s="26">
        <f t="shared" si="610"/>
        <v>0</v>
      </c>
    </row>
    <row r="6507" spans="13:20" ht="15" x14ac:dyDescent="0.3">
      <c r="M6507" s="34">
        <v>6501.5</v>
      </c>
      <c r="N6507" s="34">
        <v>11.1</v>
      </c>
      <c r="O6507" s="32">
        <f t="shared" si="606"/>
        <v>51.980000000000004</v>
      </c>
      <c r="P6507" s="37">
        <f t="shared" si="611"/>
        <v>62.376000000000005</v>
      </c>
      <c r="Q6507" s="32">
        <f t="shared" si="607"/>
        <v>3.019999999999996</v>
      </c>
      <c r="R6507" s="32">
        <f t="shared" si="608"/>
        <v>-7.3760000000000048</v>
      </c>
      <c r="S6507" s="26">
        <f t="shared" si="609"/>
        <v>1</v>
      </c>
      <c r="T6507" s="26">
        <f t="shared" si="610"/>
        <v>0</v>
      </c>
    </row>
    <row r="6508" spans="13:20" ht="15" x14ac:dyDescent="0.3">
      <c r="M6508" s="34">
        <v>6502.5</v>
      </c>
      <c r="N6508" s="34">
        <v>11.1</v>
      </c>
      <c r="O6508" s="32">
        <f t="shared" si="606"/>
        <v>51.980000000000004</v>
      </c>
      <c r="P6508" s="37">
        <f t="shared" si="611"/>
        <v>62.376000000000005</v>
      </c>
      <c r="Q6508" s="32">
        <f t="shared" si="607"/>
        <v>3.019999999999996</v>
      </c>
      <c r="R6508" s="32">
        <f t="shared" si="608"/>
        <v>-7.3760000000000048</v>
      </c>
      <c r="S6508" s="26">
        <f t="shared" si="609"/>
        <v>1</v>
      </c>
      <c r="T6508" s="26">
        <f t="shared" si="610"/>
        <v>0</v>
      </c>
    </row>
    <row r="6509" spans="13:20" ht="15" x14ac:dyDescent="0.3">
      <c r="M6509" s="34">
        <v>6503.5</v>
      </c>
      <c r="N6509" s="34">
        <v>10.6</v>
      </c>
      <c r="O6509" s="32">
        <f t="shared" si="606"/>
        <v>51.08</v>
      </c>
      <c r="P6509" s="37">
        <f t="shared" si="611"/>
        <v>61.295999999999992</v>
      </c>
      <c r="Q6509" s="32">
        <f t="shared" si="607"/>
        <v>3.9200000000000017</v>
      </c>
      <c r="R6509" s="32">
        <f t="shared" si="608"/>
        <v>-6.2959999999999923</v>
      </c>
      <c r="S6509" s="26">
        <f t="shared" si="609"/>
        <v>1</v>
      </c>
      <c r="T6509" s="26">
        <f t="shared" si="610"/>
        <v>0</v>
      </c>
    </row>
    <row r="6510" spans="13:20" ht="15" x14ac:dyDescent="0.3">
      <c r="M6510" s="34">
        <v>6504.5</v>
      </c>
      <c r="N6510" s="34">
        <v>9.4</v>
      </c>
      <c r="O6510" s="32">
        <f t="shared" si="606"/>
        <v>48.92</v>
      </c>
      <c r="P6510" s="37">
        <f t="shared" si="611"/>
        <v>58.704000000000001</v>
      </c>
      <c r="Q6510" s="32">
        <f t="shared" si="607"/>
        <v>6.0799999999999983</v>
      </c>
      <c r="R6510" s="32">
        <f t="shared" si="608"/>
        <v>-3.7040000000000006</v>
      </c>
      <c r="S6510" s="26">
        <f t="shared" si="609"/>
        <v>1</v>
      </c>
      <c r="T6510" s="26">
        <f t="shared" si="610"/>
        <v>0</v>
      </c>
    </row>
    <row r="6511" spans="13:20" ht="15" x14ac:dyDescent="0.3">
      <c r="M6511" s="34">
        <v>6505.5</v>
      </c>
      <c r="N6511" s="34">
        <v>9.4</v>
      </c>
      <c r="O6511" s="32">
        <f t="shared" si="606"/>
        <v>48.92</v>
      </c>
      <c r="P6511" s="37">
        <f t="shared" si="611"/>
        <v>58.704000000000001</v>
      </c>
      <c r="Q6511" s="32">
        <f t="shared" si="607"/>
        <v>6.0799999999999983</v>
      </c>
      <c r="R6511" s="32">
        <f t="shared" si="608"/>
        <v>-3.7040000000000006</v>
      </c>
      <c r="S6511" s="26">
        <f t="shared" si="609"/>
        <v>1</v>
      </c>
      <c r="T6511" s="26">
        <f t="shared" si="610"/>
        <v>0</v>
      </c>
    </row>
    <row r="6512" spans="13:20" ht="15" x14ac:dyDescent="0.3">
      <c r="M6512" s="34">
        <v>6506.5</v>
      </c>
      <c r="N6512" s="34">
        <v>8.9</v>
      </c>
      <c r="O6512" s="32">
        <f t="shared" si="606"/>
        <v>48.019999999999996</v>
      </c>
      <c r="P6512" s="37">
        <f t="shared" si="611"/>
        <v>57.623999999999995</v>
      </c>
      <c r="Q6512" s="32">
        <f t="shared" si="607"/>
        <v>6.980000000000004</v>
      </c>
      <c r="R6512" s="32">
        <f t="shared" si="608"/>
        <v>-2.6239999999999952</v>
      </c>
      <c r="S6512" s="26">
        <f t="shared" si="609"/>
        <v>1</v>
      </c>
      <c r="T6512" s="26">
        <f t="shared" si="610"/>
        <v>0</v>
      </c>
    </row>
    <row r="6513" spans="13:20" ht="15" x14ac:dyDescent="0.3">
      <c r="M6513" s="34">
        <v>6507.5</v>
      </c>
      <c r="N6513" s="34">
        <v>8.3000000000000007</v>
      </c>
      <c r="O6513" s="32">
        <f t="shared" si="606"/>
        <v>46.94</v>
      </c>
      <c r="P6513" s="37">
        <f t="shared" si="611"/>
        <v>56.327999999999996</v>
      </c>
      <c r="Q6513" s="32">
        <f t="shared" si="607"/>
        <v>8.0600000000000023</v>
      </c>
      <c r="R6513" s="32">
        <f t="shared" si="608"/>
        <v>-1.3279999999999959</v>
      </c>
      <c r="S6513" s="26">
        <f t="shared" si="609"/>
        <v>1</v>
      </c>
      <c r="T6513" s="26">
        <f t="shared" si="610"/>
        <v>0</v>
      </c>
    </row>
    <row r="6514" spans="13:20" ht="15" x14ac:dyDescent="0.3">
      <c r="M6514" s="34">
        <v>6508.5</v>
      </c>
      <c r="N6514" s="34">
        <v>8.9</v>
      </c>
      <c r="O6514" s="32">
        <f t="shared" si="606"/>
        <v>48.019999999999996</v>
      </c>
      <c r="P6514" s="37">
        <f t="shared" si="611"/>
        <v>57.623999999999995</v>
      </c>
      <c r="Q6514" s="32">
        <f t="shared" si="607"/>
        <v>6.980000000000004</v>
      </c>
      <c r="R6514" s="32">
        <f t="shared" si="608"/>
        <v>-2.6239999999999952</v>
      </c>
      <c r="S6514" s="26">
        <f t="shared" si="609"/>
        <v>1</v>
      </c>
      <c r="T6514" s="26">
        <f t="shared" si="610"/>
        <v>0</v>
      </c>
    </row>
    <row r="6515" spans="13:20" ht="15" x14ac:dyDescent="0.3">
      <c r="M6515" s="34">
        <v>6509.5</v>
      </c>
      <c r="N6515" s="34">
        <v>7.8</v>
      </c>
      <c r="O6515" s="32">
        <f t="shared" si="606"/>
        <v>46.04</v>
      </c>
      <c r="P6515" s="37">
        <f t="shared" si="611"/>
        <v>55.247999999999998</v>
      </c>
      <c r="Q6515" s="32">
        <f t="shared" si="607"/>
        <v>8.9600000000000009</v>
      </c>
      <c r="R6515" s="32">
        <f t="shared" si="608"/>
        <v>-0.24799999999999756</v>
      </c>
      <c r="S6515" s="26">
        <f t="shared" si="609"/>
        <v>1</v>
      </c>
      <c r="T6515" s="26">
        <f t="shared" si="610"/>
        <v>0</v>
      </c>
    </row>
    <row r="6516" spans="13:20" ht="15" x14ac:dyDescent="0.3">
      <c r="M6516" s="34">
        <v>6510.5</v>
      </c>
      <c r="N6516" s="34">
        <v>9.4</v>
      </c>
      <c r="O6516" s="32">
        <f t="shared" si="606"/>
        <v>48.92</v>
      </c>
      <c r="P6516" s="37">
        <f t="shared" si="611"/>
        <v>58.704000000000001</v>
      </c>
      <c r="Q6516" s="32">
        <f t="shared" si="607"/>
        <v>6.0799999999999983</v>
      </c>
      <c r="R6516" s="32">
        <f t="shared" si="608"/>
        <v>-3.7040000000000006</v>
      </c>
      <c r="S6516" s="26">
        <f t="shared" si="609"/>
        <v>1</v>
      </c>
      <c r="T6516" s="26">
        <f t="shared" si="610"/>
        <v>0</v>
      </c>
    </row>
    <row r="6517" spans="13:20" ht="15" x14ac:dyDescent="0.3">
      <c r="M6517" s="34">
        <v>6511.5</v>
      </c>
      <c r="N6517" s="34">
        <v>10.6</v>
      </c>
      <c r="O6517" s="32">
        <f t="shared" si="606"/>
        <v>51.08</v>
      </c>
      <c r="P6517" s="37">
        <f t="shared" si="611"/>
        <v>61.295999999999992</v>
      </c>
      <c r="Q6517" s="32">
        <f t="shared" si="607"/>
        <v>3.9200000000000017</v>
      </c>
      <c r="R6517" s="32">
        <f t="shared" si="608"/>
        <v>-6.2959999999999923</v>
      </c>
      <c r="S6517" s="26">
        <f t="shared" si="609"/>
        <v>1</v>
      </c>
      <c r="T6517" s="26">
        <f t="shared" si="610"/>
        <v>0</v>
      </c>
    </row>
    <row r="6518" spans="13:20" ht="15" x14ac:dyDescent="0.3">
      <c r="M6518" s="34">
        <v>6512.5</v>
      </c>
      <c r="N6518" s="34">
        <v>12.2</v>
      </c>
      <c r="O6518" s="32">
        <f t="shared" si="606"/>
        <v>53.96</v>
      </c>
      <c r="P6518" s="37">
        <f t="shared" si="611"/>
        <v>64.751999999999995</v>
      </c>
      <c r="Q6518" s="32">
        <f t="shared" si="607"/>
        <v>1.0399999999999991</v>
      </c>
      <c r="R6518" s="32">
        <f t="shared" si="608"/>
        <v>-9.7519999999999953</v>
      </c>
      <c r="S6518" s="26">
        <f t="shared" si="609"/>
        <v>1</v>
      </c>
      <c r="T6518" s="26">
        <f t="shared" si="610"/>
        <v>0</v>
      </c>
    </row>
    <row r="6519" spans="13:20" ht="15" x14ac:dyDescent="0.3">
      <c r="M6519" s="34">
        <v>6513.5</v>
      </c>
      <c r="N6519" s="34">
        <v>13.9</v>
      </c>
      <c r="O6519" s="32">
        <f t="shared" si="606"/>
        <v>57.019999999999996</v>
      </c>
      <c r="P6519" s="37">
        <f t="shared" si="611"/>
        <v>68.423999999999992</v>
      </c>
      <c r="Q6519" s="32">
        <f t="shared" si="607"/>
        <v>-2.019999999999996</v>
      </c>
      <c r="R6519" s="32">
        <f t="shared" si="608"/>
        <v>-13.423999999999992</v>
      </c>
      <c r="S6519" s="26">
        <f t="shared" si="609"/>
        <v>0</v>
      </c>
      <c r="T6519" s="26">
        <f t="shared" si="610"/>
        <v>0</v>
      </c>
    </row>
    <row r="6520" spans="13:20" ht="15" x14ac:dyDescent="0.3">
      <c r="M6520" s="34">
        <v>6514.5</v>
      </c>
      <c r="N6520" s="34">
        <v>15.6</v>
      </c>
      <c r="O6520" s="32">
        <f t="shared" si="606"/>
        <v>60.08</v>
      </c>
      <c r="P6520" s="37">
        <f t="shared" si="611"/>
        <v>72.095999999999989</v>
      </c>
      <c r="Q6520" s="32">
        <f t="shared" si="607"/>
        <v>-5.0799999999999983</v>
      </c>
      <c r="R6520" s="32">
        <f t="shared" si="608"/>
        <v>-17.095999999999989</v>
      </c>
      <c r="S6520" s="26">
        <f t="shared" si="609"/>
        <v>0</v>
      </c>
      <c r="T6520" s="26">
        <f t="shared" si="610"/>
        <v>0</v>
      </c>
    </row>
    <row r="6521" spans="13:20" ht="15" x14ac:dyDescent="0.3">
      <c r="M6521" s="34">
        <v>6515.5</v>
      </c>
      <c r="N6521" s="34">
        <v>16.7</v>
      </c>
      <c r="O6521" s="32">
        <f t="shared" si="606"/>
        <v>62.06</v>
      </c>
      <c r="P6521" s="37">
        <f t="shared" si="611"/>
        <v>74.471999999999994</v>
      </c>
      <c r="Q6521" s="32">
        <f t="shared" si="607"/>
        <v>-7.0600000000000023</v>
      </c>
      <c r="R6521" s="32">
        <f t="shared" si="608"/>
        <v>-19.471999999999994</v>
      </c>
      <c r="S6521" s="26">
        <f t="shared" si="609"/>
        <v>0</v>
      </c>
      <c r="T6521" s="26">
        <f t="shared" si="610"/>
        <v>0</v>
      </c>
    </row>
    <row r="6522" spans="13:20" ht="15" x14ac:dyDescent="0.3">
      <c r="M6522" s="34">
        <v>6516.5</v>
      </c>
      <c r="N6522" s="34">
        <v>17.8</v>
      </c>
      <c r="O6522" s="32">
        <f t="shared" si="606"/>
        <v>64.039999999999992</v>
      </c>
      <c r="P6522" s="37">
        <f t="shared" si="611"/>
        <v>76.847999999999985</v>
      </c>
      <c r="Q6522" s="32">
        <f t="shared" si="607"/>
        <v>-9.039999999999992</v>
      </c>
      <c r="R6522" s="32">
        <f t="shared" si="608"/>
        <v>-21.847999999999985</v>
      </c>
      <c r="S6522" s="26">
        <f t="shared" si="609"/>
        <v>0</v>
      </c>
      <c r="T6522" s="26">
        <f t="shared" si="610"/>
        <v>0</v>
      </c>
    </row>
    <row r="6523" spans="13:20" ht="15" x14ac:dyDescent="0.3">
      <c r="M6523" s="34">
        <v>6517.5</v>
      </c>
      <c r="N6523" s="34">
        <v>18.3</v>
      </c>
      <c r="O6523" s="32">
        <f t="shared" si="606"/>
        <v>64.94</v>
      </c>
      <c r="P6523" s="37">
        <f t="shared" si="611"/>
        <v>77.927999999999997</v>
      </c>
      <c r="Q6523" s="32">
        <f t="shared" si="607"/>
        <v>-9.9399999999999977</v>
      </c>
      <c r="R6523" s="32">
        <f t="shared" si="608"/>
        <v>-22.927999999999997</v>
      </c>
      <c r="S6523" s="26">
        <f t="shared" si="609"/>
        <v>0</v>
      </c>
      <c r="T6523" s="26">
        <f t="shared" si="610"/>
        <v>0</v>
      </c>
    </row>
    <row r="6524" spans="13:20" ht="15" x14ac:dyDescent="0.3">
      <c r="M6524" s="34">
        <v>6518.5</v>
      </c>
      <c r="N6524" s="34">
        <v>18.899999999999999</v>
      </c>
      <c r="O6524" s="32">
        <f t="shared" si="606"/>
        <v>66.02</v>
      </c>
      <c r="P6524" s="37">
        <f t="shared" si="611"/>
        <v>79.22399999999999</v>
      </c>
      <c r="Q6524" s="32">
        <f t="shared" si="607"/>
        <v>-11.019999999999996</v>
      </c>
      <c r="R6524" s="32">
        <f t="shared" si="608"/>
        <v>-24.22399999999999</v>
      </c>
      <c r="S6524" s="26">
        <f t="shared" si="609"/>
        <v>0</v>
      </c>
      <c r="T6524" s="26">
        <f t="shared" si="610"/>
        <v>0</v>
      </c>
    </row>
    <row r="6525" spans="13:20" ht="15" x14ac:dyDescent="0.3">
      <c r="M6525" s="34">
        <v>6519.5</v>
      </c>
      <c r="N6525" s="34">
        <v>18.3</v>
      </c>
      <c r="O6525" s="32">
        <f t="shared" si="606"/>
        <v>64.94</v>
      </c>
      <c r="P6525" s="37">
        <f t="shared" si="611"/>
        <v>77.927999999999997</v>
      </c>
      <c r="Q6525" s="32">
        <f t="shared" si="607"/>
        <v>-9.9399999999999977</v>
      </c>
      <c r="R6525" s="32">
        <f t="shared" si="608"/>
        <v>-22.927999999999997</v>
      </c>
      <c r="S6525" s="26">
        <f t="shared" si="609"/>
        <v>0</v>
      </c>
      <c r="T6525" s="26">
        <f t="shared" si="610"/>
        <v>0</v>
      </c>
    </row>
    <row r="6526" spans="13:20" ht="15" x14ac:dyDescent="0.3">
      <c r="M6526" s="34">
        <v>6520.5</v>
      </c>
      <c r="N6526" s="34">
        <v>17.8</v>
      </c>
      <c r="O6526" s="32">
        <f t="shared" si="606"/>
        <v>64.039999999999992</v>
      </c>
      <c r="P6526" s="37">
        <f t="shared" si="611"/>
        <v>76.847999999999985</v>
      </c>
      <c r="Q6526" s="32">
        <f t="shared" si="607"/>
        <v>-9.039999999999992</v>
      </c>
      <c r="R6526" s="32">
        <f t="shared" si="608"/>
        <v>-21.847999999999985</v>
      </c>
      <c r="S6526" s="26">
        <f t="shared" si="609"/>
        <v>0</v>
      </c>
      <c r="T6526" s="26">
        <f t="shared" si="610"/>
        <v>0</v>
      </c>
    </row>
    <row r="6527" spans="13:20" ht="15" x14ac:dyDescent="0.3">
      <c r="M6527" s="34">
        <v>6521.5</v>
      </c>
      <c r="N6527" s="34">
        <v>16.100000000000001</v>
      </c>
      <c r="O6527" s="32">
        <f t="shared" si="606"/>
        <v>60.980000000000004</v>
      </c>
      <c r="P6527" s="37">
        <f t="shared" si="611"/>
        <v>73.176000000000002</v>
      </c>
      <c r="Q6527" s="32">
        <f t="shared" si="607"/>
        <v>-5.980000000000004</v>
      </c>
      <c r="R6527" s="32">
        <f t="shared" si="608"/>
        <v>-18.176000000000002</v>
      </c>
      <c r="S6527" s="26">
        <f t="shared" si="609"/>
        <v>0</v>
      </c>
      <c r="T6527" s="26">
        <f t="shared" si="610"/>
        <v>0</v>
      </c>
    </row>
    <row r="6528" spans="13:20" ht="15" x14ac:dyDescent="0.3">
      <c r="M6528" s="34">
        <v>6522.5</v>
      </c>
      <c r="N6528" s="34">
        <v>15</v>
      </c>
      <c r="O6528" s="32">
        <f t="shared" si="606"/>
        <v>59</v>
      </c>
      <c r="P6528" s="37">
        <f t="shared" si="611"/>
        <v>70.8</v>
      </c>
      <c r="Q6528" s="32">
        <f t="shared" si="607"/>
        <v>-4</v>
      </c>
      <c r="R6528" s="32">
        <f t="shared" si="608"/>
        <v>-15.799999999999997</v>
      </c>
      <c r="S6528" s="26">
        <f t="shared" si="609"/>
        <v>0</v>
      </c>
      <c r="T6528" s="26">
        <f t="shared" si="610"/>
        <v>0</v>
      </c>
    </row>
    <row r="6529" spans="13:20" ht="15" x14ac:dyDescent="0.3">
      <c r="M6529" s="34">
        <v>6523.5</v>
      </c>
      <c r="N6529" s="34">
        <v>14.4</v>
      </c>
      <c r="O6529" s="32">
        <f t="shared" si="606"/>
        <v>57.92</v>
      </c>
      <c r="P6529" s="37">
        <f t="shared" si="611"/>
        <v>69.504000000000005</v>
      </c>
      <c r="Q6529" s="32">
        <f t="shared" si="607"/>
        <v>-2.9200000000000017</v>
      </c>
      <c r="R6529" s="32">
        <f t="shared" si="608"/>
        <v>-14.504000000000005</v>
      </c>
      <c r="S6529" s="26">
        <f t="shared" si="609"/>
        <v>0</v>
      </c>
      <c r="T6529" s="26">
        <f t="shared" si="610"/>
        <v>0</v>
      </c>
    </row>
    <row r="6530" spans="13:20" ht="15" x14ac:dyDescent="0.3">
      <c r="M6530" s="34">
        <v>6524.5</v>
      </c>
      <c r="N6530" s="34">
        <v>13.9</v>
      </c>
      <c r="O6530" s="32">
        <f t="shared" si="606"/>
        <v>57.019999999999996</v>
      </c>
      <c r="P6530" s="37">
        <f t="shared" si="611"/>
        <v>68.423999999999992</v>
      </c>
      <c r="Q6530" s="32">
        <f t="shared" si="607"/>
        <v>-2.019999999999996</v>
      </c>
      <c r="R6530" s="32">
        <f t="shared" si="608"/>
        <v>-13.423999999999992</v>
      </c>
      <c r="S6530" s="26">
        <f t="shared" si="609"/>
        <v>0</v>
      </c>
      <c r="T6530" s="26">
        <f t="shared" si="610"/>
        <v>0</v>
      </c>
    </row>
    <row r="6531" spans="13:20" ht="15" x14ac:dyDescent="0.3">
      <c r="M6531" s="34">
        <v>6525.5</v>
      </c>
      <c r="N6531" s="34">
        <v>12.8</v>
      </c>
      <c r="O6531" s="32">
        <f t="shared" si="606"/>
        <v>55.040000000000006</v>
      </c>
      <c r="P6531" s="37">
        <f t="shared" si="611"/>
        <v>66.048000000000002</v>
      </c>
      <c r="Q6531" s="32">
        <f t="shared" si="607"/>
        <v>-4.0000000000006253E-2</v>
      </c>
      <c r="R6531" s="32">
        <f t="shared" si="608"/>
        <v>-11.048000000000002</v>
      </c>
      <c r="S6531" s="26">
        <f t="shared" si="609"/>
        <v>0</v>
      </c>
      <c r="T6531" s="26">
        <f t="shared" si="610"/>
        <v>0</v>
      </c>
    </row>
    <row r="6532" spans="13:20" ht="15" x14ac:dyDescent="0.3">
      <c r="M6532" s="34">
        <v>6526.5</v>
      </c>
      <c r="N6532" s="34">
        <v>12.8</v>
      </c>
      <c r="O6532" s="32">
        <f t="shared" si="606"/>
        <v>55.040000000000006</v>
      </c>
      <c r="P6532" s="37">
        <f t="shared" si="611"/>
        <v>66.048000000000002</v>
      </c>
      <c r="Q6532" s="32">
        <f t="shared" si="607"/>
        <v>-4.0000000000006253E-2</v>
      </c>
      <c r="R6532" s="32">
        <f t="shared" si="608"/>
        <v>-11.048000000000002</v>
      </c>
      <c r="S6532" s="26">
        <f t="shared" si="609"/>
        <v>0</v>
      </c>
      <c r="T6532" s="26">
        <f t="shared" si="610"/>
        <v>0</v>
      </c>
    </row>
    <row r="6533" spans="13:20" ht="15" x14ac:dyDescent="0.3">
      <c r="M6533" s="34">
        <v>6527.5</v>
      </c>
      <c r="N6533" s="34">
        <v>13.3</v>
      </c>
      <c r="O6533" s="32">
        <f t="shared" si="606"/>
        <v>55.94</v>
      </c>
      <c r="P6533" s="37">
        <f t="shared" si="611"/>
        <v>67.128</v>
      </c>
      <c r="Q6533" s="32">
        <f t="shared" si="607"/>
        <v>-0.93999999999999773</v>
      </c>
      <c r="R6533" s="32">
        <f t="shared" si="608"/>
        <v>-12.128</v>
      </c>
      <c r="S6533" s="26">
        <f t="shared" si="609"/>
        <v>0</v>
      </c>
      <c r="T6533" s="26">
        <f t="shared" si="610"/>
        <v>0</v>
      </c>
    </row>
    <row r="6534" spans="13:20" ht="15" x14ac:dyDescent="0.3">
      <c r="M6534" s="34">
        <v>6528.5</v>
      </c>
      <c r="N6534" s="34">
        <v>12.8</v>
      </c>
      <c r="O6534" s="32">
        <f t="shared" ref="O6534:O6597" si="612">CONVERT(N6534,"C","F")</f>
        <v>55.040000000000006</v>
      </c>
      <c r="P6534" s="37">
        <f t="shared" si="611"/>
        <v>66.048000000000002</v>
      </c>
      <c r="Q6534" s="32">
        <f t="shared" ref="Q6534:Q6597" si="613">$L$3-O6534</f>
        <v>-4.0000000000006253E-2</v>
      </c>
      <c r="R6534" s="32">
        <f t="shared" ref="R6534:R6597" si="614">$L$3-P6534</f>
        <v>-11.048000000000002</v>
      </c>
      <c r="S6534" s="26">
        <f t="shared" ref="S6534:S6597" si="615">IF(O6534&lt;=$L$3, 1, 0)</f>
        <v>0</v>
      </c>
      <c r="T6534" s="26">
        <f t="shared" ref="T6534:T6597" si="616">IF(P6534&lt;=$L$3, 1, 0)</f>
        <v>0</v>
      </c>
    </row>
    <row r="6535" spans="13:20" ht="15" x14ac:dyDescent="0.3">
      <c r="M6535" s="34">
        <v>6529.5</v>
      </c>
      <c r="N6535" s="34">
        <v>12.8</v>
      </c>
      <c r="O6535" s="32">
        <f t="shared" si="612"/>
        <v>55.040000000000006</v>
      </c>
      <c r="P6535" s="37">
        <f t="shared" ref="P6535:P6598" si="617">O6535*1.2</f>
        <v>66.048000000000002</v>
      </c>
      <c r="Q6535" s="32">
        <f t="shared" si="613"/>
        <v>-4.0000000000006253E-2</v>
      </c>
      <c r="R6535" s="32">
        <f t="shared" si="614"/>
        <v>-11.048000000000002</v>
      </c>
      <c r="S6535" s="26">
        <f t="shared" si="615"/>
        <v>0</v>
      </c>
      <c r="T6535" s="26">
        <f t="shared" si="616"/>
        <v>0</v>
      </c>
    </row>
    <row r="6536" spans="13:20" ht="15" x14ac:dyDescent="0.3">
      <c r="M6536" s="34">
        <v>6530.5</v>
      </c>
      <c r="N6536" s="34">
        <v>12.8</v>
      </c>
      <c r="O6536" s="32">
        <f t="shared" si="612"/>
        <v>55.040000000000006</v>
      </c>
      <c r="P6536" s="37">
        <f t="shared" si="617"/>
        <v>66.048000000000002</v>
      </c>
      <c r="Q6536" s="32">
        <f t="shared" si="613"/>
        <v>-4.0000000000006253E-2</v>
      </c>
      <c r="R6536" s="32">
        <f t="shared" si="614"/>
        <v>-11.048000000000002</v>
      </c>
      <c r="S6536" s="26">
        <f t="shared" si="615"/>
        <v>0</v>
      </c>
      <c r="T6536" s="26">
        <f t="shared" si="616"/>
        <v>0</v>
      </c>
    </row>
    <row r="6537" spans="13:20" ht="15" x14ac:dyDescent="0.3">
      <c r="M6537" s="34">
        <v>6531.5</v>
      </c>
      <c r="N6537" s="34">
        <v>11.7</v>
      </c>
      <c r="O6537" s="32">
        <f t="shared" si="612"/>
        <v>53.06</v>
      </c>
      <c r="P6537" s="37">
        <f t="shared" si="617"/>
        <v>63.671999999999997</v>
      </c>
      <c r="Q6537" s="32">
        <f t="shared" si="613"/>
        <v>1.9399999999999977</v>
      </c>
      <c r="R6537" s="32">
        <f t="shared" si="614"/>
        <v>-8.671999999999997</v>
      </c>
      <c r="S6537" s="26">
        <f t="shared" si="615"/>
        <v>1</v>
      </c>
      <c r="T6537" s="26">
        <f t="shared" si="616"/>
        <v>0</v>
      </c>
    </row>
    <row r="6538" spans="13:20" ht="15" x14ac:dyDescent="0.3">
      <c r="M6538" s="34">
        <v>6532.5</v>
      </c>
      <c r="N6538" s="34">
        <v>11.7</v>
      </c>
      <c r="O6538" s="32">
        <f t="shared" si="612"/>
        <v>53.06</v>
      </c>
      <c r="P6538" s="37">
        <f t="shared" si="617"/>
        <v>63.671999999999997</v>
      </c>
      <c r="Q6538" s="32">
        <f t="shared" si="613"/>
        <v>1.9399999999999977</v>
      </c>
      <c r="R6538" s="32">
        <f t="shared" si="614"/>
        <v>-8.671999999999997</v>
      </c>
      <c r="S6538" s="26">
        <f t="shared" si="615"/>
        <v>1</v>
      </c>
      <c r="T6538" s="26">
        <f t="shared" si="616"/>
        <v>0</v>
      </c>
    </row>
    <row r="6539" spans="13:20" ht="15" x14ac:dyDescent="0.3">
      <c r="M6539" s="34">
        <v>6533.5</v>
      </c>
      <c r="N6539" s="34">
        <v>11.7</v>
      </c>
      <c r="O6539" s="32">
        <f t="shared" si="612"/>
        <v>53.06</v>
      </c>
      <c r="P6539" s="37">
        <f t="shared" si="617"/>
        <v>63.671999999999997</v>
      </c>
      <c r="Q6539" s="32">
        <f t="shared" si="613"/>
        <v>1.9399999999999977</v>
      </c>
      <c r="R6539" s="32">
        <f t="shared" si="614"/>
        <v>-8.671999999999997</v>
      </c>
      <c r="S6539" s="26">
        <f t="shared" si="615"/>
        <v>1</v>
      </c>
      <c r="T6539" s="26">
        <f t="shared" si="616"/>
        <v>0</v>
      </c>
    </row>
    <row r="6540" spans="13:20" ht="15" x14ac:dyDescent="0.3">
      <c r="M6540" s="34">
        <v>6534.5</v>
      </c>
      <c r="N6540" s="34">
        <v>13.3</v>
      </c>
      <c r="O6540" s="32">
        <f t="shared" si="612"/>
        <v>55.94</v>
      </c>
      <c r="P6540" s="37">
        <f t="shared" si="617"/>
        <v>67.128</v>
      </c>
      <c r="Q6540" s="32">
        <f t="shared" si="613"/>
        <v>-0.93999999999999773</v>
      </c>
      <c r="R6540" s="32">
        <f t="shared" si="614"/>
        <v>-12.128</v>
      </c>
      <c r="S6540" s="26">
        <f t="shared" si="615"/>
        <v>0</v>
      </c>
      <c r="T6540" s="26">
        <f t="shared" si="616"/>
        <v>0</v>
      </c>
    </row>
    <row r="6541" spans="13:20" ht="15" x14ac:dyDescent="0.3">
      <c r="M6541" s="34">
        <v>6535.5</v>
      </c>
      <c r="N6541" s="34">
        <v>15.6</v>
      </c>
      <c r="O6541" s="32">
        <f t="shared" si="612"/>
        <v>60.08</v>
      </c>
      <c r="P6541" s="37">
        <f t="shared" si="617"/>
        <v>72.095999999999989</v>
      </c>
      <c r="Q6541" s="32">
        <f t="shared" si="613"/>
        <v>-5.0799999999999983</v>
      </c>
      <c r="R6541" s="32">
        <f t="shared" si="614"/>
        <v>-17.095999999999989</v>
      </c>
      <c r="S6541" s="26">
        <f t="shared" si="615"/>
        <v>0</v>
      </c>
      <c r="T6541" s="26">
        <f t="shared" si="616"/>
        <v>0</v>
      </c>
    </row>
    <row r="6542" spans="13:20" ht="15" x14ac:dyDescent="0.3">
      <c r="M6542" s="34">
        <v>6536.5</v>
      </c>
      <c r="N6542" s="34">
        <v>16.7</v>
      </c>
      <c r="O6542" s="32">
        <f t="shared" si="612"/>
        <v>62.06</v>
      </c>
      <c r="P6542" s="37">
        <f t="shared" si="617"/>
        <v>74.471999999999994</v>
      </c>
      <c r="Q6542" s="32">
        <f t="shared" si="613"/>
        <v>-7.0600000000000023</v>
      </c>
      <c r="R6542" s="32">
        <f t="shared" si="614"/>
        <v>-19.471999999999994</v>
      </c>
      <c r="S6542" s="26">
        <f t="shared" si="615"/>
        <v>0</v>
      </c>
      <c r="T6542" s="26">
        <f t="shared" si="616"/>
        <v>0</v>
      </c>
    </row>
    <row r="6543" spans="13:20" ht="15" x14ac:dyDescent="0.3">
      <c r="M6543" s="34">
        <v>6537.5</v>
      </c>
      <c r="N6543" s="34">
        <v>18.3</v>
      </c>
      <c r="O6543" s="32">
        <f t="shared" si="612"/>
        <v>64.94</v>
      </c>
      <c r="P6543" s="37">
        <f t="shared" si="617"/>
        <v>77.927999999999997</v>
      </c>
      <c r="Q6543" s="32">
        <f t="shared" si="613"/>
        <v>-9.9399999999999977</v>
      </c>
      <c r="R6543" s="32">
        <f t="shared" si="614"/>
        <v>-22.927999999999997</v>
      </c>
      <c r="S6543" s="26">
        <f t="shared" si="615"/>
        <v>0</v>
      </c>
      <c r="T6543" s="26">
        <f t="shared" si="616"/>
        <v>0</v>
      </c>
    </row>
    <row r="6544" spans="13:20" ht="15" x14ac:dyDescent="0.3">
      <c r="M6544" s="34">
        <v>6538.5</v>
      </c>
      <c r="N6544" s="34">
        <v>18.3</v>
      </c>
      <c r="O6544" s="32">
        <f t="shared" si="612"/>
        <v>64.94</v>
      </c>
      <c r="P6544" s="37">
        <f t="shared" si="617"/>
        <v>77.927999999999997</v>
      </c>
      <c r="Q6544" s="32">
        <f t="shared" si="613"/>
        <v>-9.9399999999999977</v>
      </c>
      <c r="R6544" s="32">
        <f t="shared" si="614"/>
        <v>-22.927999999999997</v>
      </c>
      <c r="S6544" s="26">
        <f t="shared" si="615"/>
        <v>0</v>
      </c>
      <c r="T6544" s="26">
        <f t="shared" si="616"/>
        <v>0</v>
      </c>
    </row>
    <row r="6545" spans="13:20" ht="15" x14ac:dyDescent="0.3">
      <c r="M6545" s="34">
        <v>6539.5</v>
      </c>
      <c r="N6545" s="34">
        <v>18.3</v>
      </c>
      <c r="O6545" s="32">
        <f t="shared" si="612"/>
        <v>64.94</v>
      </c>
      <c r="P6545" s="37">
        <f t="shared" si="617"/>
        <v>77.927999999999997</v>
      </c>
      <c r="Q6545" s="32">
        <f t="shared" si="613"/>
        <v>-9.9399999999999977</v>
      </c>
      <c r="R6545" s="32">
        <f t="shared" si="614"/>
        <v>-22.927999999999997</v>
      </c>
      <c r="S6545" s="26">
        <f t="shared" si="615"/>
        <v>0</v>
      </c>
      <c r="T6545" s="26">
        <f t="shared" si="616"/>
        <v>0</v>
      </c>
    </row>
    <row r="6546" spans="13:20" ht="15" x14ac:dyDescent="0.3">
      <c r="M6546" s="34">
        <v>6540.5</v>
      </c>
      <c r="N6546" s="34">
        <v>18.899999999999999</v>
      </c>
      <c r="O6546" s="32">
        <f t="shared" si="612"/>
        <v>66.02</v>
      </c>
      <c r="P6546" s="37">
        <f t="shared" si="617"/>
        <v>79.22399999999999</v>
      </c>
      <c r="Q6546" s="32">
        <f t="shared" si="613"/>
        <v>-11.019999999999996</v>
      </c>
      <c r="R6546" s="32">
        <f t="shared" si="614"/>
        <v>-24.22399999999999</v>
      </c>
      <c r="S6546" s="26">
        <f t="shared" si="615"/>
        <v>0</v>
      </c>
      <c r="T6546" s="26">
        <f t="shared" si="616"/>
        <v>0</v>
      </c>
    </row>
    <row r="6547" spans="13:20" ht="15" x14ac:dyDescent="0.3">
      <c r="M6547" s="34">
        <v>6541.5</v>
      </c>
      <c r="N6547" s="34">
        <v>19.399999999999999</v>
      </c>
      <c r="O6547" s="32">
        <f t="shared" si="612"/>
        <v>66.92</v>
      </c>
      <c r="P6547" s="37">
        <f t="shared" si="617"/>
        <v>80.304000000000002</v>
      </c>
      <c r="Q6547" s="32">
        <f t="shared" si="613"/>
        <v>-11.920000000000002</v>
      </c>
      <c r="R6547" s="32">
        <f t="shared" si="614"/>
        <v>-25.304000000000002</v>
      </c>
      <c r="S6547" s="26">
        <f t="shared" si="615"/>
        <v>0</v>
      </c>
      <c r="T6547" s="26">
        <f t="shared" si="616"/>
        <v>0</v>
      </c>
    </row>
    <row r="6548" spans="13:20" ht="15" x14ac:dyDescent="0.3">
      <c r="M6548" s="34">
        <v>6542.5</v>
      </c>
      <c r="N6548" s="34">
        <v>19.399999999999999</v>
      </c>
      <c r="O6548" s="32">
        <f t="shared" si="612"/>
        <v>66.92</v>
      </c>
      <c r="P6548" s="37">
        <f t="shared" si="617"/>
        <v>80.304000000000002</v>
      </c>
      <c r="Q6548" s="32">
        <f t="shared" si="613"/>
        <v>-11.920000000000002</v>
      </c>
      <c r="R6548" s="32">
        <f t="shared" si="614"/>
        <v>-25.304000000000002</v>
      </c>
      <c r="S6548" s="26">
        <f t="shared" si="615"/>
        <v>0</v>
      </c>
      <c r="T6548" s="26">
        <f t="shared" si="616"/>
        <v>0</v>
      </c>
    </row>
    <row r="6549" spans="13:20" ht="15" x14ac:dyDescent="0.3">
      <c r="M6549" s="34">
        <v>6543.5</v>
      </c>
      <c r="N6549" s="34">
        <v>16.7</v>
      </c>
      <c r="O6549" s="32">
        <f t="shared" si="612"/>
        <v>62.06</v>
      </c>
      <c r="P6549" s="37">
        <f t="shared" si="617"/>
        <v>74.471999999999994</v>
      </c>
      <c r="Q6549" s="32">
        <f t="shared" si="613"/>
        <v>-7.0600000000000023</v>
      </c>
      <c r="R6549" s="32">
        <f t="shared" si="614"/>
        <v>-19.471999999999994</v>
      </c>
      <c r="S6549" s="26">
        <f t="shared" si="615"/>
        <v>0</v>
      </c>
      <c r="T6549" s="26">
        <f t="shared" si="616"/>
        <v>0</v>
      </c>
    </row>
    <row r="6550" spans="13:20" ht="15" x14ac:dyDescent="0.3">
      <c r="M6550" s="34">
        <v>6544.5</v>
      </c>
      <c r="N6550" s="34">
        <v>16.7</v>
      </c>
      <c r="O6550" s="32">
        <f t="shared" si="612"/>
        <v>62.06</v>
      </c>
      <c r="P6550" s="37">
        <f t="shared" si="617"/>
        <v>74.471999999999994</v>
      </c>
      <c r="Q6550" s="32">
        <f t="shared" si="613"/>
        <v>-7.0600000000000023</v>
      </c>
      <c r="R6550" s="32">
        <f t="shared" si="614"/>
        <v>-19.471999999999994</v>
      </c>
      <c r="S6550" s="26">
        <f t="shared" si="615"/>
        <v>0</v>
      </c>
      <c r="T6550" s="26">
        <f t="shared" si="616"/>
        <v>0</v>
      </c>
    </row>
    <row r="6551" spans="13:20" ht="15" x14ac:dyDescent="0.3">
      <c r="M6551" s="34">
        <v>6545.5</v>
      </c>
      <c r="N6551" s="34">
        <v>15.6</v>
      </c>
      <c r="O6551" s="32">
        <f t="shared" si="612"/>
        <v>60.08</v>
      </c>
      <c r="P6551" s="37">
        <f t="shared" si="617"/>
        <v>72.095999999999989</v>
      </c>
      <c r="Q6551" s="32">
        <f t="shared" si="613"/>
        <v>-5.0799999999999983</v>
      </c>
      <c r="R6551" s="32">
        <f t="shared" si="614"/>
        <v>-17.095999999999989</v>
      </c>
      <c r="S6551" s="26">
        <f t="shared" si="615"/>
        <v>0</v>
      </c>
      <c r="T6551" s="26">
        <f t="shared" si="616"/>
        <v>0</v>
      </c>
    </row>
    <row r="6552" spans="13:20" ht="15" x14ac:dyDescent="0.3">
      <c r="M6552" s="34">
        <v>6546.5</v>
      </c>
      <c r="N6552" s="34">
        <v>15.6</v>
      </c>
      <c r="O6552" s="32">
        <f t="shared" si="612"/>
        <v>60.08</v>
      </c>
      <c r="P6552" s="37">
        <f t="shared" si="617"/>
        <v>72.095999999999989</v>
      </c>
      <c r="Q6552" s="32">
        <f t="shared" si="613"/>
        <v>-5.0799999999999983</v>
      </c>
      <c r="R6552" s="32">
        <f t="shared" si="614"/>
        <v>-17.095999999999989</v>
      </c>
      <c r="S6552" s="26">
        <f t="shared" si="615"/>
        <v>0</v>
      </c>
      <c r="T6552" s="26">
        <f t="shared" si="616"/>
        <v>0</v>
      </c>
    </row>
    <row r="6553" spans="13:20" ht="15" x14ac:dyDescent="0.3">
      <c r="M6553" s="34">
        <v>6547.5</v>
      </c>
      <c r="N6553" s="34">
        <v>15</v>
      </c>
      <c r="O6553" s="32">
        <f t="shared" si="612"/>
        <v>59</v>
      </c>
      <c r="P6553" s="37">
        <f t="shared" si="617"/>
        <v>70.8</v>
      </c>
      <c r="Q6553" s="32">
        <f t="shared" si="613"/>
        <v>-4</v>
      </c>
      <c r="R6553" s="32">
        <f t="shared" si="614"/>
        <v>-15.799999999999997</v>
      </c>
      <c r="S6553" s="26">
        <f t="shared" si="615"/>
        <v>0</v>
      </c>
      <c r="T6553" s="26">
        <f t="shared" si="616"/>
        <v>0</v>
      </c>
    </row>
    <row r="6554" spans="13:20" ht="15" x14ac:dyDescent="0.3">
      <c r="M6554" s="34">
        <v>6548.5</v>
      </c>
      <c r="N6554" s="34">
        <v>15</v>
      </c>
      <c r="O6554" s="32">
        <f t="shared" si="612"/>
        <v>59</v>
      </c>
      <c r="P6554" s="37">
        <f t="shared" si="617"/>
        <v>70.8</v>
      </c>
      <c r="Q6554" s="32">
        <f t="shared" si="613"/>
        <v>-4</v>
      </c>
      <c r="R6554" s="32">
        <f t="shared" si="614"/>
        <v>-15.799999999999997</v>
      </c>
      <c r="S6554" s="26">
        <f t="shared" si="615"/>
        <v>0</v>
      </c>
      <c r="T6554" s="26">
        <f t="shared" si="616"/>
        <v>0</v>
      </c>
    </row>
    <row r="6555" spans="13:20" ht="15" x14ac:dyDescent="0.3">
      <c r="M6555" s="34">
        <v>6549.5</v>
      </c>
      <c r="N6555" s="34">
        <v>16.399999999999999</v>
      </c>
      <c r="O6555" s="32">
        <f t="shared" si="612"/>
        <v>61.519999999999996</v>
      </c>
      <c r="P6555" s="37">
        <f t="shared" si="617"/>
        <v>73.823999999999998</v>
      </c>
      <c r="Q6555" s="32">
        <f t="shared" si="613"/>
        <v>-6.519999999999996</v>
      </c>
      <c r="R6555" s="32">
        <f t="shared" si="614"/>
        <v>-18.823999999999998</v>
      </c>
      <c r="S6555" s="26">
        <f t="shared" si="615"/>
        <v>0</v>
      </c>
      <c r="T6555" s="26">
        <f t="shared" si="616"/>
        <v>0</v>
      </c>
    </row>
    <row r="6556" spans="13:20" ht="15" x14ac:dyDescent="0.3">
      <c r="M6556" s="34">
        <v>6550.5</v>
      </c>
      <c r="N6556" s="34">
        <v>17.899999999999999</v>
      </c>
      <c r="O6556" s="32">
        <f t="shared" si="612"/>
        <v>64.22</v>
      </c>
      <c r="P6556" s="37">
        <f t="shared" si="617"/>
        <v>77.063999999999993</v>
      </c>
      <c r="Q6556" s="32">
        <f t="shared" si="613"/>
        <v>-9.2199999999999989</v>
      </c>
      <c r="R6556" s="32">
        <f t="shared" si="614"/>
        <v>-22.063999999999993</v>
      </c>
      <c r="S6556" s="26">
        <f t="shared" si="615"/>
        <v>0</v>
      </c>
      <c r="T6556" s="26">
        <f t="shared" si="616"/>
        <v>0</v>
      </c>
    </row>
    <row r="6557" spans="13:20" ht="15" x14ac:dyDescent="0.3">
      <c r="M6557" s="34">
        <v>6551.5</v>
      </c>
      <c r="N6557" s="34">
        <v>19.3</v>
      </c>
      <c r="O6557" s="32">
        <f t="shared" si="612"/>
        <v>66.740000000000009</v>
      </c>
      <c r="P6557" s="37">
        <f t="shared" si="617"/>
        <v>80.088000000000008</v>
      </c>
      <c r="Q6557" s="32">
        <f t="shared" si="613"/>
        <v>-11.740000000000009</v>
      </c>
      <c r="R6557" s="32">
        <f t="shared" si="614"/>
        <v>-25.088000000000008</v>
      </c>
      <c r="S6557" s="26">
        <f t="shared" si="615"/>
        <v>0</v>
      </c>
      <c r="T6557" s="26">
        <f t="shared" si="616"/>
        <v>0</v>
      </c>
    </row>
    <row r="6558" spans="13:20" ht="15" x14ac:dyDescent="0.3">
      <c r="M6558" s="34">
        <v>6552.5</v>
      </c>
      <c r="N6558" s="34">
        <v>20.7</v>
      </c>
      <c r="O6558" s="32">
        <f t="shared" si="612"/>
        <v>69.259999999999991</v>
      </c>
      <c r="P6558" s="37">
        <f t="shared" si="617"/>
        <v>83.111999999999981</v>
      </c>
      <c r="Q6558" s="32">
        <f t="shared" si="613"/>
        <v>-14.259999999999991</v>
      </c>
      <c r="R6558" s="32">
        <f t="shared" si="614"/>
        <v>-28.111999999999981</v>
      </c>
      <c r="S6558" s="26">
        <f t="shared" si="615"/>
        <v>0</v>
      </c>
      <c r="T6558" s="26">
        <f t="shared" si="616"/>
        <v>0</v>
      </c>
    </row>
    <row r="6559" spans="13:20" ht="15" x14ac:dyDescent="0.3">
      <c r="M6559" s="34">
        <v>6553.5</v>
      </c>
      <c r="N6559" s="34">
        <v>22.1</v>
      </c>
      <c r="O6559" s="32">
        <f t="shared" si="612"/>
        <v>71.78</v>
      </c>
      <c r="P6559" s="37">
        <f t="shared" si="617"/>
        <v>86.135999999999996</v>
      </c>
      <c r="Q6559" s="32">
        <f t="shared" si="613"/>
        <v>-16.78</v>
      </c>
      <c r="R6559" s="32">
        <f t="shared" si="614"/>
        <v>-31.135999999999996</v>
      </c>
      <c r="S6559" s="26">
        <f t="shared" si="615"/>
        <v>0</v>
      </c>
      <c r="T6559" s="26">
        <f t="shared" si="616"/>
        <v>0</v>
      </c>
    </row>
    <row r="6560" spans="13:20" ht="15" x14ac:dyDescent="0.3">
      <c r="M6560" s="34">
        <v>6554.5</v>
      </c>
      <c r="N6560" s="34">
        <v>23.6</v>
      </c>
      <c r="O6560" s="32">
        <f t="shared" si="612"/>
        <v>74.48</v>
      </c>
      <c r="P6560" s="37">
        <f t="shared" si="617"/>
        <v>89.376000000000005</v>
      </c>
      <c r="Q6560" s="32">
        <f t="shared" si="613"/>
        <v>-19.480000000000004</v>
      </c>
      <c r="R6560" s="32">
        <f t="shared" si="614"/>
        <v>-34.376000000000005</v>
      </c>
      <c r="S6560" s="26">
        <f t="shared" si="615"/>
        <v>0</v>
      </c>
      <c r="T6560" s="26">
        <f t="shared" si="616"/>
        <v>0</v>
      </c>
    </row>
    <row r="6561" spans="13:20" ht="15" x14ac:dyDescent="0.3">
      <c r="M6561" s="34">
        <v>6555.5</v>
      </c>
      <c r="N6561" s="34">
        <v>25</v>
      </c>
      <c r="O6561" s="32">
        <f t="shared" si="612"/>
        <v>77</v>
      </c>
      <c r="P6561" s="37">
        <f t="shared" si="617"/>
        <v>92.399999999999991</v>
      </c>
      <c r="Q6561" s="32">
        <f t="shared" si="613"/>
        <v>-22</v>
      </c>
      <c r="R6561" s="32">
        <f t="shared" si="614"/>
        <v>-37.399999999999991</v>
      </c>
      <c r="S6561" s="26">
        <f t="shared" si="615"/>
        <v>0</v>
      </c>
      <c r="T6561" s="26">
        <f t="shared" si="616"/>
        <v>0</v>
      </c>
    </row>
    <row r="6562" spans="13:20" ht="15" x14ac:dyDescent="0.3">
      <c r="M6562" s="34">
        <v>6556.5</v>
      </c>
      <c r="N6562" s="34">
        <v>25</v>
      </c>
      <c r="O6562" s="32">
        <f t="shared" si="612"/>
        <v>77</v>
      </c>
      <c r="P6562" s="37">
        <f t="shared" si="617"/>
        <v>92.399999999999991</v>
      </c>
      <c r="Q6562" s="32">
        <f t="shared" si="613"/>
        <v>-22</v>
      </c>
      <c r="R6562" s="32">
        <f t="shared" si="614"/>
        <v>-37.399999999999991</v>
      </c>
      <c r="S6562" s="26">
        <f t="shared" si="615"/>
        <v>0</v>
      </c>
      <c r="T6562" s="26">
        <f t="shared" si="616"/>
        <v>0</v>
      </c>
    </row>
    <row r="6563" spans="13:20" ht="15" x14ac:dyDescent="0.3">
      <c r="M6563" s="34">
        <v>6557.5</v>
      </c>
      <c r="N6563" s="34">
        <v>24.4</v>
      </c>
      <c r="O6563" s="32">
        <f t="shared" si="612"/>
        <v>75.92</v>
      </c>
      <c r="P6563" s="37">
        <f t="shared" si="617"/>
        <v>91.103999999999999</v>
      </c>
      <c r="Q6563" s="32">
        <f t="shared" si="613"/>
        <v>-20.92</v>
      </c>
      <c r="R6563" s="32">
        <f t="shared" si="614"/>
        <v>-36.103999999999999</v>
      </c>
      <c r="S6563" s="26">
        <f t="shared" si="615"/>
        <v>0</v>
      </c>
      <c r="T6563" s="26">
        <f t="shared" si="616"/>
        <v>0</v>
      </c>
    </row>
    <row r="6564" spans="13:20" ht="15" x14ac:dyDescent="0.3">
      <c r="M6564" s="34">
        <v>6558.5</v>
      </c>
      <c r="N6564" s="34">
        <v>25</v>
      </c>
      <c r="O6564" s="32">
        <f t="shared" si="612"/>
        <v>77</v>
      </c>
      <c r="P6564" s="37">
        <f t="shared" si="617"/>
        <v>92.399999999999991</v>
      </c>
      <c r="Q6564" s="32">
        <f t="shared" si="613"/>
        <v>-22</v>
      </c>
      <c r="R6564" s="32">
        <f t="shared" si="614"/>
        <v>-37.399999999999991</v>
      </c>
      <c r="S6564" s="26">
        <f t="shared" si="615"/>
        <v>0</v>
      </c>
      <c r="T6564" s="26">
        <f t="shared" si="616"/>
        <v>0</v>
      </c>
    </row>
    <row r="6565" spans="13:20" ht="15" x14ac:dyDescent="0.3">
      <c r="M6565" s="34">
        <v>6559.5</v>
      </c>
      <c r="N6565" s="34">
        <v>26.1</v>
      </c>
      <c r="O6565" s="32">
        <f t="shared" si="612"/>
        <v>78.98</v>
      </c>
      <c r="P6565" s="37">
        <f t="shared" si="617"/>
        <v>94.775999999999996</v>
      </c>
      <c r="Q6565" s="32">
        <f t="shared" si="613"/>
        <v>-23.980000000000004</v>
      </c>
      <c r="R6565" s="32">
        <f t="shared" si="614"/>
        <v>-39.775999999999996</v>
      </c>
      <c r="S6565" s="26">
        <f t="shared" si="615"/>
        <v>0</v>
      </c>
      <c r="T6565" s="26">
        <f t="shared" si="616"/>
        <v>0</v>
      </c>
    </row>
    <row r="6566" spans="13:20" ht="15" x14ac:dyDescent="0.3">
      <c r="M6566" s="34">
        <v>6560.5</v>
      </c>
      <c r="N6566" s="34">
        <v>25.6</v>
      </c>
      <c r="O6566" s="32">
        <f t="shared" si="612"/>
        <v>78.080000000000013</v>
      </c>
      <c r="P6566" s="37">
        <f t="shared" si="617"/>
        <v>93.696000000000012</v>
      </c>
      <c r="Q6566" s="32">
        <f t="shared" si="613"/>
        <v>-23.080000000000013</v>
      </c>
      <c r="R6566" s="32">
        <f t="shared" si="614"/>
        <v>-38.696000000000012</v>
      </c>
      <c r="S6566" s="26">
        <f t="shared" si="615"/>
        <v>0</v>
      </c>
      <c r="T6566" s="26">
        <f t="shared" si="616"/>
        <v>0</v>
      </c>
    </row>
    <row r="6567" spans="13:20" ht="15" x14ac:dyDescent="0.3">
      <c r="M6567" s="34">
        <v>6561.5</v>
      </c>
      <c r="N6567" s="34">
        <v>25.6</v>
      </c>
      <c r="O6567" s="32">
        <f t="shared" si="612"/>
        <v>78.080000000000013</v>
      </c>
      <c r="P6567" s="37">
        <f t="shared" si="617"/>
        <v>93.696000000000012</v>
      </c>
      <c r="Q6567" s="32">
        <f t="shared" si="613"/>
        <v>-23.080000000000013</v>
      </c>
      <c r="R6567" s="32">
        <f t="shared" si="614"/>
        <v>-38.696000000000012</v>
      </c>
      <c r="S6567" s="26">
        <f t="shared" si="615"/>
        <v>0</v>
      </c>
      <c r="T6567" s="26">
        <f t="shared" si="616"/>
        <v>0</v>
      </c>
    </row>
    <row r="6568" spans="13:20" ht="15" x14ac:dyDescent="0.3">
      <c r="M6568" s="34">
        <v>6562.5</v>
      </c>
      <c r="N6568" s="34">
        <v>25</v>
      </c>
      <c r="O6568" s="32">
        <f t="shared" si="612"/>
        <v>77</v>
      </c>
      <c r="P6568" s="37">
        <f t="shared" si="617"/>
        <v>92.399999999999991</v>
      </c>
      <c r="Q6568" s="32">
        <f t="shared" si="613"/>
        <v>-22</v>
      </c>
      <c r="R6568" s="32">
        <f t="shared" si="614"/>
        <v>-37.399999999999991</v>
      </c>
      <c r="S6568" s="26">
        <f t="shared" si="615"/>
        <v>0</v>
      </c>
      <c r="T6568" s="26">
        <f t="shared" si="616"/>
        <v>0</v>
      </c>
    </row>
    <row r="6569" spans="13:20" ht="15" x14ac:dyDescent="0.3">
      <c r="M6569" s="34">
        <v>6563.5</v>
      </c>
      <c r="N6569" s="34">
        <v>24.4</v>
      </c>
      <c r="O6569" s="32">
        <f t="shared" si="612"/>
        <v>75.92</v>
      </c>
      <c r="P6569" s="37">
        <f t="shared" si="617"/>
        <v>91.103999999999999</v>
      </c>
      <c r="Q6569" s="32">
        <f t="shared" si="613"/>
        <v>-20.92</v>
      </c>
      <c r="R6569" s="32">
        <f t="shared" si="614"/>
        <v>-36.103999999999999</v>
      </c>
      <c r="S6569" s="26">
        <f t="shared" si="615"/>
        <v>0</v>
      </c>
      <c r="T6569" s="26">
        <f t="shared" si="616"/>
        <v>0</v>
      </c>
    </row>
    <row r="6570" spans="13:20" ht="15" x14ac:dyDescent="0.3">
      <c r="M6570" s="34">
        <v>6564.5</v>
      </c>
      <c r="N6570" s="34">
        <v>25</v>
      </c>
      <c r="O6570" s="32">
        <f t="shared" si="612"/>
        <v>77</v>
      </c>
      <c r="P6570" s="37">
        <f t="shared" si="617"/>
        <v>92.399999999999991</v>
      </c>
      <c r="Q6570" s="32">
        <f t="shared" si="613"/>
        <v>-22</v>
      </c>
      <c r="R6570" s="32">
        <f t="shared" si="614"/>
        <v>-37.399999999999991</v>
      </c>
      <c r="S6570" s="26">
        <f t="shared" si="615"/>
        <v>0</v>
      </c>
      <c r="T6570" s="26">
        <f t="shared" si="616"/>
        <v>0</v>
      </c>
    </row>
    <row r="6571" spans="13:20" ht="15" x14ac:dyDescent="0.3">
      <c r="M6571" s="34">
        <v>6565.5</v>
      </c>
      <c r="N6571" s="34">
        <v>23.9</v>
      </c>
      <c r="O6571" s="32">
        <f t="shared" si="612"/>
        <v>75.02</v>
      </c>
      <c r="P6571" s="37">
        <f t="shared" si="617"/>
        <v>90.023999999999987</v>
      </c>
      <c r="Q6571" s="32">
        <f t="shared" si="613"/>
        <v>-20.019999999999996</v>
      </c>
      <c r="R6571" s="32">
        <f t="shared" si="614"/>
        <v>-35.023999999999987</v>
      </c>
      <c r="S6571" s="26">
        <f t="shared" si="615"/>
        <v>0</v>
      </c>
      <c r="T6571" s="26">
        <f t="shared" si="616"/>
        <v>0</v>
      </c>
    </row>
    <row r="6572" spans="13:20" ht="15" x14ac:dyDescent="0.3">
      <c r="M6572" s="34">
        <v>6566.5</v>
      </c>
      <c r="N6572" s="34">
        <v>24.4</v>
      </c>
      <c r="O6572" s="32">
        <f t="shared" si="612"/>
        <v>75.92</v>
      </c>
      <c r="P6572" s="37">
        <f t="shared" si="617"/>
        <v>91.103999999999999</v>
      </c>
      <c r="Q6572" s="32">
        <f t="shared" si="613"/>
        <v>-20.92</v>
      </c>
      <c r="R6572" s="32">
        <f t="shared" si="614"/>
        <v>-36.103999999999999</v>
      </c>
      <c r="S6572" s="26">
        <f t="shared" si="615"/>
        <v>0</v>
      </c>
      <c r="T6572" s="26">
        <f t="shared" si="616"/>
        <v>0</v>
      </c>
    </row>
    <row r="6573" spans="13:20" ht="15" x14ac:dyDescent="0.3">
      <c r="M6573" s="34">
        <v>6567.5</v>
      </c>
      <c r="N6573" s="34">
        <v>23.9</v>
      </c>
      <c r="O6573" s="32">
        <f t="shared" si="612"/>
        <v>75.02</v>
      </c>
      <c r="P6573" s="37">
        <f t="shared" si="617"/>
        <v>90.023999999999987</v>
      </c>
      <c r="Q6573" s="32">
        <f t="shared" si="613"/>
        <v>-20.019999999999996</v>
      </c>
      <c r="R6573" s="32">
        <f t="shared" si="614"/>
        <v>-35.023999999999987</v>
      </c>
      <c r="S6573" s="26">
        <f t="shared" si="615"/>
        <v>0</v>
      </c>
      <c r="T6573" s="26">
        <f t="shared" si="616"/>
        <v>0</v>
      </c>
    </row>
    <row r="6574" spans="13:20" ht="15" x14ac:dyDescent="0.3">
      <c r="M6574" s="34">
        <v>6568.5</v>
      </c>
      <c r="N6574" s="34">
        <v>22.8</v>
      </c>
      <c r="O6574" s="32">
        <f t="shared" si="612"/>
        <v>73.039999999999992</v>
      </c>
      <c r="P6574" s="37">
        <f t="shared" si="617"/>
        <v>87.647999999999982</v>
      </c>
      <c r="Q6574" s="32">
        <f t="shared" si="613"/>
        <v>-18.039999999999992</v>
      </c>
      <c r="R6574" s="32">
        <f t="shared" si="614"/>
        <v>-32.647999999999982</v>
      </c>
      <c r="S6574" s="26">
        <f t="shared" si="615"/>
        <v>0</v>
      </c>
      <c r="T6574" s="26">
        <f t="shared" si="616"/>
        <v>0</v>
      </c>
    </row>
    <row r="6575" spans="13:20" ht="15" x14ac:dyDescent="0.3">
      <c r="M6575" s="34">
        <v>6569.5</v>
      </c>
      <c r="N6575" s="34">
        <v>21.7</v>
      </c>
      <c r="O6575" s="32">
        <f t="shared" si="612"/>
        <v>71.06</v>
      </c>
      <c r="P6575" s="37">
        <f t="shared" si="617"/>
        <v>85.272000000000006</v>
      </c>
      <c r="Q6575" s="32">
        <f t="shared" si="613"/>
        <v>-16.060000000000002</v>
      </c>
      <c r="R6575" s="32">
        <f t="shared" si="614"/>
        <v>-30.272000000000006</v>
      </c>
      <c r="S6575" s="26">
        <f t="shared" si="615"/>
        <v>0</v>
      </c>
      <c r="T6575" s="26">
        <f t="shared" si="616"/>
        <v>0</v>
      </c>
    </row>
    <row r="6576" spans="13:20" ht="15" x14ac:dyDescent="0.3">
      <c r="M6576" s="34">
        <v>6570.5</v>
      </c>
      <c r="N6576" s="34">
        <v>20.6</v>
      </c>
      <c r="O6576" s="32">
        <f t="shared" si="612"/>
        <v>69.080000000000013</v>
      </c>
      <c r="P6576" s="37">
        <f t="shared" si="617"/>
        <v>82.896000000000015</v>
      </c>
      <c r="Q6576" s="32">
        <f t="shared" si="613"/>
        <v>-14.080000000000013</v>
      </c>
      <c r="R6576" s="32">
        <f t="shared" si="614"/>
        <v>-27.896000000000015</v>
      </c>
      <c r="S6576" s="26">
        <f t="shared" si="615"/>
        <v>0</v>
      </c>
      <c r="T6576" s="26">
        <f t="shared" si="616"/>
        <v>0</v>
      </c>
    </row>
    <row r="6577" spans="13:20" ht="15" x14ac:dyDescent="0.3">
      <c r="M6577" s="34">
        <v>6571.5</v>
      </c>
      <c r="N6577" s="34">
        <v>20.6</v>
      </c>
      <c r="O6577" s="32">
        <f t="shared" si="612"/>
        <v>69.080000000000013</v>
      </c>
      <c r="P6577" s="37">
        <f t="shared" si="617"/>
        <v>82.896000000000015</v>
      </c>
      <c r="Q6577" s="32">
        <f t="shared" si="613"/>
        <v>-14.080000000000013</v>
      </c>
      <c r="R6577" s="32">
        <f t="shared" si="614"/>
        <v>-27.896000000000015</v>
      </c>
      <c r="S6577" s="26">
        <f t="shared" si="615"/>
        <v>0</v>
      </c>
      <c r="T6577" s="26">
        <f t="shared" si="616"/>
        <v>0</v>
      </c>
    </row>
    <row r="6578" spans="13:20" ht="15" x14ac:dyDescent="0.3">
      <c r="M6578" s="34">
        <v>6572.5</v>
      </c>
      <c r="N6578" s="34">
        <v>20.6</v>
      </c>
      <c r="O6578" s="32">
        <f t="shared" si="612"/>
        <v>69.080000000000013</v>
      </c>
      <c r="P6578" s="37">
        <f t="shared" si="617"/>
        <v>82.896000000000015</v>
      </c>
      <c r="Q6578" s="32">
        <f t="shared" si="613"/>
        <v>-14.080000000000013</v>
      </c>
      <c r="R6578" s="32">
        <f t="shared" si="614"/>
        <v>-27.896000000000015</v>
      </c>
      <c r="S6578" s="26">
        <f t="shared" si="615"/>
        <v>0</v>
      </c>
      <c r="T6578" s="26">
        <f t="shared" si="616"/>
        <v>0</v>
      </c>
    </row>
    <row r="6579" spans="13:20" ht="15" x14ac:dyDescent="0.3">
      <c r="M6579" s="34">
        <v>6573.5</v>
      </c>
      <c r="N6579" s="34">
        <v>20.6</v>
      </c>
      <c r="O6579" s="32">
        <f t="shared" si="612"/>
        <v>69.080000000000013</v>
      </c>
      <c r="P6579" s="37">
        <f t="shared" si="617"/>
        <v>82.896000000000015</v>
      </c>
      <c r="Q6579" s="32">
        <f t="shared" si="613"/>
        <v>-14.080000000000013</v>
      </c>
      <c r="R6579" s="32">
        <f t="shared" si="614"/>
        <v>-27.896000000000015</v>
      </c>
      <c r="S6579" s="26">
        <f t="shared" si="615"/>
        <v>0</v>
      </c>
      <c r="T6579" s="26">
        <f t="shared" si="616"/>
        <v>0</v>
      </c>
    </row>
    <row r="6580" spans="13:20" ht="15" x14ac:dyDescent="0.3">
      <c r="M6580" s="34">
        <v>6574.5</v>
      </c>
      <c r="N6580" s="34">
        <v>20</v>
      </c>
      <c r="O6580" s="32">
        <f t="shared" si="612"/>
        <v>68</v>
      </c>
      <c r="P6580" s="37">
        <f t="shared" si="617"/>
        <v>81.599999999999994</v>
      </c>
      <c r="Q6580" s="32">
        <f t="shared" si="613"/>
        <v>-13</v>
      </c>
      <c r="R6580" s="32">
        <f t="shared" si="614"/>
        <v>-26.599999999999994</v>
      </c>
      <c r="S6580" s="26">
        <f t="shared" si="615"/>
        <v>0</v>
      </c>
      <c r="T6580" s="26">
        <f t="shared" si="616"/>
        <v>0</v>
      </c>
    </row>
    <row r="6581" spans="13:20" ht="15" x14ac:dyDescent="0.3">
      <c r="M6581" s="34">
        <v>6575.5</v>
      </c>
      <c r="N6581" s="34">
        <v>19.399999999999999</v>
      </c>
      <c r="O6581" s="32">
        <f t="shared" si="612"/>
        <v>66.92</v>
      </c>
      <c r="P6581" s="37">
        <f t="shared" si="617"/>
        <v>80.304000000000002</v>
      </c>
      <c r="Q6581" s="32">
        <f t="shared" si="613"/>
        <v>-11.920000000000002</v>
      </c>
      <c r="R6581" s="32">
        <f t="shared" si="614"/>
        <v>-25.304000000000002</v>
      </c>
      <c r="S6581" s="26">
        <f t="shared" si="615"/>
        <v>0</v>
      </c>
      <c r="T6581" s="26">
        <f t="shared" si="616"/>
        <v>0</v>
      </c>
    </row>
    <row r="6582" spans="13:20" ht="15" x14ac:dyDescent="0.3">
      <c r="M6582" s="34">
        <v>6576.5</v>
      </c>
      <c r="N6582" s="34">
        <v>17.8</v>
      </c>
      <c r="O6582" s="32">
        <f t="shared" si="612"/>
        <v>64.039999999999992</v>
      </c>
      <c r="P6582" s="37">
        <f t="shared" si="617"/>
        <v>76.847999999999985</v>
      </c>
      <c r="Q6582" s="32">
        <f t="shared" si="613"/>
        <v>-9.039999999999992</v>
      </c>
      <c r="R6582" s="32">
        <f t="shared" si="614"/>
        <v>-21.847999999999985</v>
      </c>
      <c r="S6582" s="26">
        <f t="shared" si="615"/>
        <v>0</v>
      </c>
      <c r="T6582" s="26">
        <f t="shared" si="616"/>
        <v>0</v>
      </c>
    </row>
    <row r="6583" spans="13:20" ht="15" x14ac:dyDescent="0.3">
      <c r="M6583" s="34">
        <v>6577.5</v>
      </c>
      <c r="N6583" s="34">
        <v>17.2</v>
      </c>
      <c r="O6583" s="32">
        <f t="shared" si="612"/>
        <v>62.96</v>
      </c>
      <c r="P6583" s="37">
        <f t="shared" si="617"/>
        <v>75.551999999999992</v>
      </c>
      <c r="Q6583" s="32">
        <f t="shared" si="613"/>
        <v>-7.9600000000000009</v>
      </c>
      <c r="R6583" s="32">
        <f t="shared" si="614"/>
        <v>-20.551999999999992</v>
      </c>
      <c r="S6583" s="26">
        <f t="shared" si="615"/>
        <v>0</v>
      </c>
      <c r="T6583" s="26">
        <f t="shared" si="616"/>
        <v>0</v>
      </c>
    </row>
    <row r="6584" spans="13:20" ht="15" x14ac:dyDescent="0.3">
      <c r="M6584" s="34">
        <v>6578.5</v>
      </c>
      <c r="N6584" s="34">
        <v>17.2</v>
      </c>
      <c r="O6584" s="32">
        <f t="shared" si="612"/>
        <v>62.96</v>
      </c>
      <c r="P6584" s="37">
        <f t="shared" si="617"/>
        <v>75.551999999999992</v>
      </c>
      <c r="Q6584" s="32">
        <f t="shared" si="613"/>
        <v>-7.9600000000000009</v>
      </c>
      <c r="R6584" s="32">
        <f t="shared" si="614"/>
        <v>-20.551999999999992</v>
      </c>
      <c r="S6584" s="26">
        <f t="shared" si="615"/>
        <v>0</v>
      </c>
      <c r="T6584" s="26">
        <f t="shared" si="616"/>
        <v>0</v>
      </c>
    </row>
    <row r="6585" spans="13:20" ht="15" x14ac:dyDescent="0.3">
      <c r="M6585" s="34">
        <v>6579.5</v>
      </c>
      <c r="N6585" s="34">
        <v>16.7</v>
      </c>
      <c r="O6585" s="32">
        <f t="shared" si="612"/>
        <v>62.06</v>
      </c>
      <c r="P6585" s="37">
        <f t="shared" si="617"/>
        <v>74.471999999999994</v>
      </c>
      <c r="Q6585" s="32">
        <f t="shared" si="613"/>
        <v>-7.0600000000000023</v>
      </c>
      <c r="R6585" s="32">
        <f t="shared" si="614"/>
        <v>-19.471999999999994</v>
      </c>
      <c r="S6585" s="26">
        <f t="shared" si="615"/>
        <v>0</v>
      </c>
      <c r="T6585" s="26">
        <f t="shared" si="616"/>
        <v>0</v>
      </c>
    </row>
    <row r="6586" spans="13:20" ht="15" x14ac:dyDescent="0.3">
      <c r="M6586" s="34">
        <v>6580.5</v>
      </c>
      <c r="N6586" s="34">
        <v>16.7</v>
      </c>
      <c r="O6586" s="32">
        <f t="shared" si="612"/>
        <v>62.06</v>
      </c>
      <c r="P6586" s="37">
        <f t="shared" si="617"/>
        <v>74.471999999999994</v>
      </c>
      <c r="Q6586" s="32">
        <f t="shared" si="613"/>
        <v>-7.0600000000000023</v>
      </c>
      <c r="R6586" s="32">
        <f t="shared" si="614"/>
        <v>-19.471999999999994</v>
      </c>
      <c r="S6586" s="26">
        <f t="shared" si="615"/>
        <v>0</v>
      </c>
      <c r="T6586" s="26">
        <f t="shared" si="616"/>
        <v>0</v>
      </c>
    </row>
    <row r="6587" spans="13:20" ht="15" x14ac:dyDescent="0.3">
      <c r="M6587" s="34">
        <v>6581.5</v>
      </c>
      <c r="N6587" s="34">
        <v>16.100000000000001</v>
      </c>
      <c r="O6587" s="32">
        <f t="shared" si="612"/>
        <v>60.980000000000004</v>
      </c>
      <c r="P6587" s="37">
        <f t="shared" si="617"/>
        <v>73.176000000000002</v>
      </c>
      <c r="Q6587" s="32">
        <f t="shared" si="613"/>
        <v>-5.980000000000004</v>
      </c>
      <c r="R6587" s="32">
        <f t="shared" si="614"/>
        <v>-18.176000000000002</v>
      </c>
      <c r="S6587" s="26">
        <f t="shared" si="615"/>
        <v>0</v>
      </c>
      <c r="T6587" s="26">
        <f t="shared" si="616"/>
        <v>0</v>
      </c>
    </row>
    <row r="6588" spans="13:20" ht="15" x14ac:dyDescent="0.3">
      <c r="M6588" s="34">
        <v>6582.5</v>
      </c>
      <c r="N6588" s="34">
        <v>16.100000000000001</v>
      </c>
      <c r="O6588" s="32">
        <f t="shared" si="612"/>
        <v>60.980000000000004</v>
      </c>
      <c r="P6588" s="37">
        <f t="shared" si="617"/>
        <v>73.176000000000002</v>
      </c>
      <c r="Q6588" s="32">
        <f t="shared" si="613"/>
        <v>-5.980000000000004</v>
      </c>
      <c r="R6588" s="32">
        <f t="shared" si="614"/>
        <v>-18.176000000000002</v>
      </c>
      <c r="S6588" s="26">
        <f t="shared" si="615"/>
        <v>0</v>
      </c>
      <c r="T6588" s="26">
        <f t="shared" si="616"/>
        <v>0</v>
      </c>
    </row>
    <row r="6589" spans="13:20" ht="15" x14ac:dyDescent="0.3">
      <c r="M6589" s="34">
        <v>6583.5</v>
      </c>
      <c r="N6589" s="34">
        <v>16.100000000000001</v>
      </c>
      <c r="O6589" s="32">
        <f t="shared" si="612"/>
        <v>60.980000000000004</v>
      </c>
      <c r="P6589" s="37">
        <f t="shared" si="617"/>
        <v>73.176000000000002</v>
      </c>
      <c r="Q6589" s="32">
        <f t="shared" si="613"/>
        <v>-5.980000000000004</v>
      </c>
      <c r="R6589" s="32">
        <f t="shared" si="614"/>
        <v>-18.176000000000002</v>
      </c>
      <c r="S6589" s="26">
        <f t="shared" si="615"/>
        <v>0</v>
      </c>
      <c r="T6589" s="26">
        <f t="shared" si="616"/>
        <v>0</v>
      </c>
    </row>
    <row r="6590" spans="13:20" ht="15" x14ac:dyDescent="0.3">
      <c r="M6590" s="34">
        <v>6584.5</v>
      </c>
      <c r="N6590" s="34">
        <v>16.7</v>
      </c>
      <c r="O6590" s="32">
        <f t="shared" si="612"/>
        <v>62.06</v>
      </c>
      <c r="P6590" s="37">
        <f t="shared" si="617"/>
        <v>74.471999999999994</v>
      </c>
      <c r="Q6590" s="32">
        <f t="shared" si="613"/>
        <v>-7.0600000000000023</v>
      </c>
      <c r="R6590" s="32">
        <f t="shared" si="614"/>
        <v>-19.471999999999994</v>
      </c>
      <c r="S6590" s="26">
        <f t="shared" si="615"/>
        <v>0</v>
      </c>
      <c r="T6590" s="26">
        <f t="shared" si="616"/>
        <v>0</v>
      </c>
    </row>
    <row r="6591" spans="13:20" ht="15" x14ac:dyDescent="0.3">
      <c r="M6591" s="34">
        <v>6585.5</v>
      </c>
      <c r="N6591" s="34">
        <v>16.7</v>
      </c>
      <c r="O6591" s="32">
        <f t="shared" si="612"/>
        <v>62.06</v>
      </c>
      <c r="P6591" s="37">
        <f t="shared" si="617"/>
        <v>74.471999999999994</v>
      </c>
      <c r="Q6591" s="32">
        <f t="shared" si="613"/>
        <v>-7.0600000000000023</v>
      </c>
      <c r="R6591" s="32">
        <f t="shared" si="614"/>
        <v>-19.471999999999994</v>
      </c>
      <c r="S6591" s="26">
        <f t="shared" si="615"/>
        <v>0</v>
      </c>
      <c r="T6591" s="26">
        <f t="shared" si="616"/>
        <v>0</v>
      </c>
    </row>
    <row r="6592" spans="13:20" ht="15" x14ac:dyDescent="0.3">
      <c r="M6592" s="34">
        <v>6586.5</v>
      </c>
      <c r="N6592" s="34">
        <v>16.7</v>
      </c>
      <c r="O6592" s="32">
        <f t="shared" si="612"/>
        <v>62.06</v>
      </c>
      <c r="P6592" s="37">
        <f t="shared" si="617"/>
        <v>74.471999999999994</v>
      </c>
      <c r="Q6592" s="32">
        <f t="shared" si="613"/>
        <v>-7.0600000000000023</v>
      </c>
      <c r="R6592" s="32">
        <f t="shared" si="614"/>
        <v>-19.471999999999994</v>
      </c>
      <c r="S6592" s="26">
        <f t="shared" si="615"/>
        <v>0</v>
      </c>
      <c r="T6592" s="26">
        <f t="shared" si="616"/>
        <v>0</v>
      </c>
    </row>
    <row r="6593" spans="13:20" ht="15" x14ac:dyDescent="0.3">
      <c r="M6593" s="34">
        <v>6587.5</v>
      </c>
      <c r="N6593" s="34">
        <v>17.2</v>
      </c>
      <c r="O6593" s="32">
        <f t="shared" si="612"/>
        <v>62.96</v>
      </c>
      <c r="P6593" s="37">
        <f t="shared" si="617"/>
        <v>75.551999999999992</v>
      </c>
      <c r="Q6593" s="32">
        <f t="shared" si="613"/>
        <v>-7.9600000000000009</v>
      </c>
      <c r="R6593" s="32">
        <f t="shared" si="614"/>
        <v>-20.551999999999992</v>
      </c>
      <c r="S6593" s="26">
        <f t="shared" si="615"/>
        <v>0</v>
      </c>
      <c r="T6593" s="26">
        <f t="shared" si="616"/>
        <v>0</v>
      </c>
    </row>
    <row r="6594" spans="13:20" ht="15" x14ac:dyDescent="0.3">
      <c r="M6594" s="34">
        <v>6588.5</v>
      </c>
      <c r="N6594" s="34">
        <v>17.2</v>
      </c>
      <c r="O6594" s="32">
        <f t="shared" si="612"/>
        <v>62.96</v>
      </c>
      <c r="P6594" s="37">
        <f t="shared" si="617"/>
        <v>75.551999999999992</v>
      </c>
      <c r="Q6594" s="32">
        <f t="shared" si="613"/>
        <v>-7.9600000000000009</v>
      </c>
      <c r="R6594" s="32">
        <f t="shared" si="614"/>
        <v>-20.551999999999992</v>
      </c>
      <c r="S6594" s="26">
        <f t="shared" si="615"/>
        <v>0</v>
      </c>
      <c r="T6594" s="26">
        <f t="shared" si="616"/>
        <v>0</v>
      </c>
    </row>
    <row r="6595" spans="13:20" ht="15" x14ac:dyDescent="0.3">
      <c r="M6595" s="34">
        <v>6589.5</v>
      </c>
      <c r="N6595" s="34">
        <v>16.100000000000001</v>
      </c>
      <c r="O6595" s="32">
        <f t="shared" si="612"/>
        <v>60.980000000000004</v>
      </c>
      <c r="P6595" s="37">
        <f t="shared" si="617"/>
        <v>73.176000000000002</v>
      </c>
      <c r="Q6595" s="32">
        <f t="shared" si="613"/>
        <v>-5.980000000000004</v>
      </c>
      <c r="R6595" s="32">
        <f t="shared" si="614"/>
        <v>-18.176000000000002</v>
      </c>
      <c r="S6595" s="26">
        <f t="shared" si="615"/>
        <v>0</v>
      </c>
      <c r="T6595" s="26">
        <f t="shared" si="616"/>
        <v>0</v>
      </c>
    </row>
    <row r="6596" spans="13:20" ht="15" x14ac:dyDescent="0.3">
      <c r="M6596" s="34">
        <v>6590.5</v>
      </c>
      <c r="N6596" s="34">
        <v>16.7</v>
      </c>
      <c r="O6596" s="32">
        <f t="shared" si="612"/>
        <v>62.06</v>
      </c>
      <c r="P6596" s="37">
        <f t="shared" si="617"/>
        <v>74.471999999999994</v>
      </c>
      <c r="Q6596" s="32">
        <f t="shared" si="613"/>
        <v>-7.0600000000000023</v>
      </c>
      <c r="R6596" s="32">
        <f t="shared" si="614"/>
        <v>-19.471999999999994</v>
      </c>
      <c r="S6596" s="26">
        <f t="shared" si="615"/>
        <v>0</v>
      </c>
      <c r="T6596" s="26">
        <f t="shared" si="616"/>
        <v>0</v>
      </c>
    </row>
    <row r="6597" spans="13:20" ht="15" x14ac:dyDescent="0.3">
      <c r="M6597" s="34">
        <v>6591.5</v>
      </c>
      <c r="N6597" s="34">
        <v>16.100000000000001</v>
      </c>
      <c r="O6597" s="32">
        <f t="shared" si="612"/>
        <v>60.980000000000004</v>
      </c>
      <c r="P6597" s="37">
        <f t="shared" si="617"/>
        <v>73.176000000000002</v>
      </c>
      <c r="Q6597" s="32">
        <f t="shared" si="613"/>
        <v>-5.980000000000004</v>
      </c>
      <c r="R6597" s="32">
        <f t="shared" si="614"/>
        <v>-18.176000000000002</v>
      </c>
      <c r="S6597" s="26">
        <f t="shared" si="615"/>
        <v>0</v>
      </c>
      <c r="T6597" s="26">
        <f t="shared" si="616"/>
        <v>0</v>
      </c>
    </row>
    <row r="6598" spans="13:20" ht="15" x14ac:dyDescent="0.3">
      <c r="M6598" s="34">
        <v>6592.5</v>
      </c>
      <c r="N6598" s="34">
        <v>15</v>
      </c>
      <c r="O6598" s="32">
        <f t="shared" ref="O6598:O6661" si="618">CONVERT(N6598,"C","F")</f>
        <v>59</v>
      </c>
      <c r="P6598" s="37">
        <f t="shared" si="617"/>
        <v>70.8</v>
      </c>
      <c r="Q6598" s="32">
        <f t="shared" ref="Q6598:Q6661" si="619">$L$3-O6598</f>
        <v>-4</v>
      </c>
      <c r="R6598" s="32">
        <f t="shared" ref="R6598:R6661" si="620">$L$3-P6598</f>
        <v>-15.799999999999997</v>
      </c>
      <c r="S6598" s="26">
        <f t="shared" ref="S6598:S6661" si="621">IF(O6598&lt;=$L$3, 1, 0)</f>
        <v>0</v>
      </c>
      <c r="T6598" s="26">
        <f t="shared" ref="T6598:T6661" si="622">IF(P6598&lt;=$L$3, 1, 0)</f>
        <v>0</v>
      </c>
    </row>
    <row r="6599" spans="13:20" ht="15" x14ac:dyDescent="0.3">
      <c r="M6599" s="34">
        <v>6593.5</v>
      </c>
      <c r="N6599" s="34">
        <v>13.9</v>
      </c>
      <c r="O6599" s="32">
        <f t="shared" si="618"/>
        <v>57.019999999999996</v>
      </c>
      <c r="P6599" s="37">
        <f t="shared" ref="P6599:P6662" si="623">O6599*1.2</f>
        <v>68.423999999999992</v>
      </c>
      <c r="Q6599" s="32">
        <f t="shared" si="619"/>
        <v>-2.019999999999996</v>
      </c>
      <c r="R6599" s="32">
        <f t="shared" si="620"/>
        <v>-13.423999999999992</v>
      </c>
      <c r="S6599" s="26">
        <f t="shared" si="621"/>
        <v>0</v>
      </c>
      <c r="T6599" s="26">
        <f t="shared" si="622"/>
        <v>0</v>
      </c>
    </row>
    <row r="6600" spans="13:20" ht="15" x14ac:dyDescent="0.3">
      <c r="M6600" s="34">
        <v>6594.5</v>
      </c>
      <c r="N6600" s="34">
        <v>14.4</v>
      </c>
      <c r="O6600" s="32">
        <f t="shared" si="618"/>
        <v>57.92</v>
      </c>
      <c r="P6600" s="37">
        <f t="shared" si="623"/>
        <v>69.504000000000005</v>
      </c>
      <c r="Q6600" s="32">
        <f t="shared" si="619"/>
        <v>-2.9200000000000017</v>
      </c>
      <c r="R6600" s="32">
        <f t="shared" si="620"/>
        <v>-14.504000000000005</v>
      </c>
      <c r="S6600" s="26">
        <f t="shared" si="621"/>
        <v>0</v>
      </c>
      <c r="T6600" s="26">
        <f t="shared" si="622"/>
        <v>0</v>
      </c>
    </row>
    <row r="6601" spans="13:20" ht="15" x14ac:dyDescent="0.3">
      <c r="M6601" s="34">
        <v>6595.5</v>
      </c>
      <c r="N6601" s="34">
        <v>14.4</v>
      </c>
      <c r="O6601" s="32">
        <f t="shared" si="618"/>
        <v>57.92</v>
      </c>
      <c r="P6601" s="37">
        <f t="shared" si="623"/>
        <v>69.504000000000005</v>
      </c>
      <c r="Q6601" s="32">
        <f t="shared" si="619"/>
        <v>-2.9200000000000017</v>
      </c>
      <c r="R6601" s="32">
        <f t="shared" si="620"/>
        <v>-14.504000000000005</v>
      </c>
      <c r="S6601" s="26">
        <f t="shared" si="621"/>
        <v>0</v>
      </c>
      <c r="T6601" s="26">
        <f t="shared" si="622"/>
        <v>0</v>
      </c>
    </row>
    <row r="6602" spans="13:20" ht="15" x14ac:dyDescent="0.3">
      <c r="M6602" s="34">
        <v>6596.5</v>
      </c>
      <c r="N6602" s="34">
        <v>13.9</v>
      </c>
      <c r="O6602" s="32">
        <f t="shared" si="618"/>
        <v>57.019999999999996</v>
      </c>
      <c r="P6602" s="37">
        <f t="shared" si="623"/>
        <v>68.423999999999992</v>
      </c>
      <c r="Q6602" s="32">
        <f t="shared" si="619"/>
        <v>-2.019999999999996</v>
      </c>
      <c r="R6602" s="32">
        <f t="shared" si="620"/>
        <v>-13.423999999999992</v>
      </c>
      <c r="S6602" s="26">
        <f t="shared" si="621"/>
        <v>0</v>
      </c>
      <c r="T6602" s="26">
        <f t="shared" si="622"/>
        <v>0</v>
      </c>
    </row>
    <row r="6603" spans="13:20" ht="15" x14ac:dyDescent="0.3">
      <c r="M6603" s="34">
        <v>6597.5</v>
      </c>
      <c r="N6603" s="34">
        <v>13.9</v>
      </c>
      <c r="O6603" s="32">
        <f t="shared" si="618"/>
        <v>57.019999999999996</v>
      </c>
      <c r="P6603" s="37">
        <f t="shared" si="623"/>
        <v>68.423999999999992</v>
      </c>
      <c r="Q6603" s="32">
        <f t="shared" si="619"/>
        <v>-2.019999999999996</v>
      </c>
      <c r="R6603" s="32">
        <f t="shared" si="620"/>
        <v>-13.423999999999992</v>
      </c>
      <c r="S6603" s="26">
        <f t="shared" si="621"/>
        <v>0</v>
      </c>
      <c r="T6603" s="26">
        <f t="shared" si="622"/>
        <v>0</v>
      </c>
    </row>
    <row r="6604" spans="13:20" ht="15" x14ac:dyDescent="0.3">
      <c r="M6604" s="34">
        <v>6598.5</v>
      </c>
      <c r="N6604" s="34">
        <v>13.9</v>
      </c>
      <c r="O6604" s="32">
        <f t="shared" si="618"/>
        <v>57.019999999999996</v>
      </c>
      <c r="P6604" s="37">
        <f t="shared" si="623"/>
        <v>68.423999999999992</v>
      </c>
      <c r="Q6604" s="32">
        <f t="shared" si="619"/>
        <v>-2.019999999999996</v>
      </c>
      <c r="R6604" s="32">
        <f t="shared" si="620"/>
        <v>-13.423999999999992</v>
      </c>
      <c r="S6604" s="26">
        <f t="shared" si="621"/>
        <v>0</v>
      </c>
      <c r="T6604" s="26">
        <f t="shared" si="622"/>
        <v>0</v>
      </c>
    </row>
    <row r="6605" spans="13:20" ht="15" x14ac:dyDescent="0.3">
      <c r="M6605" s="34">
        <v>6599.5</v>
      </c>
      <c r="N6605" s="34">
        <v>13.3</v>
      </c>
      <c r="O6605" s="32">
        <f t="shared" si="618"/>
        <v>55.94</v>
      </c>
      <c r="P6605" s="37">
        <f t="shared" si="623"/>
        <v>67.128</v>
      </c>
      <c r="Q6605" s="32">
        <f t="shared" si="619"/>
        <v>-0.93999999999999773</v>
      </c>
      <c r="R6605" s="32">
        <f t="shared" si="620"/>
        <v>-12.128</v>
      </c>
      <c r="S6605" s="26">
        <f t="shared" si="621"/>
        <v>0</v>
      </c>
      <c r="T6605" s="26">
        <f t="shared" si="622"/>
        <v>0</v>
      </c>
    </row>
    <row r="6606" spans="13:20" ht="15" x14ac:dyDescent="0.3">
      <c r="M6606" s="34">
        <v>6600.5</v>
      </c>
      <c r="N6606" s="34">
        <v>13.3</v>
      </c>
      <c r="O6606" s="32">
        <f t="shared" si="618"/>
        <v>55.94</v>
      </c>
      <c r="P6606" s="37">
        <f t="shared" si="623"/>
        <v>67.128</v>
      </c>
      <c r="Q6606" s="32">
        <f t="shared" si="619"/>
        <v>-0.93999999999999773</v>
      </c>
      <c r="R6606" s="32">
        <f t="shared" si="620"/>
        <v>-12.128</v>
      </c>
      <c r="S6606" s="26">
        <f t="shared" si="621"/>
        <v>0</v>
      </c>
      <c r="T6606" s="26">
        <f t="shared" si="622"/>
        <v>0</v>
      </c>
    </row>
    <row r="6607" spans="13:20" ht="15" x14ac:dyDescent="0.3">
      <c r="M6607" s="34">
        <v>6601.5</v>
      </c>
      <c r="N6607" s="34">
        <v>12.8</v>
      </c>
      <c r="O6607" s="32">
        <f t="shared" si="618"/>
        <v>55.040000000000006</v>
      </c>
      <c r="P6607" s="37">
        <f t="shared" si="623"/>
        <v>66.048000000000002</v>
      </c>
      <c r="Q6607" s="32">
        <f t="shared" si="619"/>
        <v>-4.0000000000006253E-2</v>
      </c>
      <c r="R6607" s="32">
        <f t="shared" si="620"/>
        <v>-11.048000000000002</v>
      </c>
      <c r="S6607" s="26">
        <f t="shared" si="621"/>
        <v>0</v>
      </c>
      <c r="T6607" s="26">
        <f t="shared" si="622"/>
        <v>0</v>
      </c>
    </row>
    <row r="6608" spans="13:20" ht="15" x14ac:dyDescent="0.3">
      <c r="M6608" s="34">
        <v>6602.5</v>
      </c>
      <c r="N6608" s="34">
        <v>12.8</v>
      </c>
      <c r="O6608" s="32">
        <f t="shared" si="618"/>
        <v>55.040000000000006</v>
      </c>
      <c r="P6608" s="37">
        <f t="shared" si="623"/>
        <v>66.048000000000002</v>
      </c>
      <c r="Q6608" s="32">
        <f t="shared" si="619"/>
        <v>-4.0000000000006253E-2</v>
      </c>
      <c r="R6608" s="32">
        <f t="shared" si="620"/>
        <v>-11.048000000000002</v>
      </c>
      <c r="S6608" s="26">
        <f t="shared" si="621"/>
        <v>0</v>
      </c>
      <c r="T6608" s="26">
        <f t="shared" si="622"/>
        <v>0</v>
      </c>
    </row>
    <row r="6609" spans="13:20" ht="15" x14ac:dyDescent="0.3">
      <c r="M6609" s="34">
        <v>6603.5</v>
      </c>
      <c r="N6609" s="34">
        <v>12.2</v>
      </c>
      <c r="O6609" s="32">
        <f t="shared" si="618"/>
        <v>53.96</v>
      </c>
      <c r="P6609" s="37">
        <f t="shared" si="623"/>
        <v>64.751999999999995</v>
      </c>
      <c r="Q6609" s="32">
        <f t="shared" si="619"/>
        <v>1.0399999999999991</v>
      </c>
      <c r="R6609" s="32">
        <f t="shared" si="620"/>
        <v>-9.7519999999999953</v>
      </c>
      <c r="S6609" s="26">
        <f t="shared" si="621"/>
        <v>1</v>
      </c>
      <c r="T6609" s="26">
        <f t="shared" si="622"/>
        <v>0</v>
      </c>
    </row>
    <row r="6610" spans="13:20" ht="15" x14ac:dyDescent="0.3">
      <c r="M6610" s="34">
        <v>6604.5</v>
      </c>
      <c r="N6610" s="34">
        <v>11.7</v>
      </c>
      <c r="O6610" s="32">
        <f t="shared" si="618"/>
        <v>53.06</v>
      </c>
      <c r="P6610" s="37">
        <f t="shared" si="623"/>
        <v>63.671999999999997</v>
      </c>
      <c r="Q6610" s="32">
        <f t="shared" si="619"/>
        <v>1.9399999999999977</v>
      </c>
      <c r="R6610" s="32">
        <f t="shared" si="620"/>
        <v>-8.671999999999997</v>
      </c>
      <c r="S6610" s="26">
        <f t="shared" si="621"/>
        <v>1</v>
      </c>
      <c r="T6610" s="26">
        <f t="shared" si="622"/>
        <v>0</v>
      </c>
    </row>
    <row r="6611" spans="13:20" ht="15" x14ac:dyDescent="0.3">
      <c r="M6611" s="34">
        <v>6605.5</v>
      </c>
      <c r="N6611" s="34">
        <v>10.6</v>
      </c>
      <c r="O6611" s="32">
        <f t="shared" si="618"/>
        <v>51.08</v>
      </c>
      <c r="P6611" s="37">
        <f t="shared" si="623"/>
        <v>61.295999999999992</v>
      </c>
      <c r="Q6611" s="32">
        <f t="shared" si="619"/>
        <v>3.9200000000000017</v>
      </c>
      <c r="R6611" s="32">
        <f t="shared" si="620"/>
        <v>-6.2959999999999923</v>
      </c>
      <c r="S6611" s="26">
        <f t="shared" si="621"/>
        <v>1</v>
      </c>
      <c r="T6611" s="26">
        <f t="shared" si="622"/>
        <v>0</v>
      </c>
    </row>
    <row r="6612" spans="13:20" ht="15" x14ac:dyDescent="0.3">
      <c r="M6612" s="34">
        <v>6606.5</v>
      </c>
      <c r="N6612" s="34">
        <v>12.8</v>
      </c>
      <c r="O6612" s="32">
        <f t="shared" si="618"/>
        <v>55.040000000000006</v>
      </c>
      <c r="P6612" s="37">
        <f t="shared" si="623"/>
        <v>66.048000000000002</v>
      </c>
      <c r="Q6612" s="32">
        <f t="shared" si="619"/>
        <v>-4.0000000000006253E-2</v>
      </c>
      <c r="R6612" s="32">
        <f t="shared" si="620"/>
        <v>-11.048000000000002</v>
      </c>
      <c r="S6612" s="26">
        <f t="shared" si="621"/>
        <v>0</v>
      </c>
      <c r="T6612" s="26">
        <f t="shared" si="622"/>
        <v>0</v>
      </c>
    </row>
    <row r="6613" spans="13:20" ht="15" x14ac:dyDescent="0.3">
      <c r="M6613" s="34">
        <v>6607.5</v>
      </c>
      <c r="N6613" s="34">
        <v>13.9</v>
      </c>
      <c r="O6613" s="32">
        <f t="shared" si="618"/>
        <v>57.019999999999996</v>
      </c>
      <c r="P6613" s="37">
        <f t="shared" si="623"/>
        <v>68.423999999999992</v>
      </c>
      <c r="Q6613" s="32">
        <f t="shared" si="619"/>
        <v>-2.019999999999996</v>
      </c>
      <c r="R6613" s="32">
        <f t="shared" si="620"/>
        <v>-13.423999999999992</v>
      </c>
      <c r="S6613" s="26">
        <f t="shared" si="621"/>
        <v>0</v>
      </c>
      <c r="T6613" s="26">
        <f t="shared" si="622"/>
        <v>0</v>
      </c>
    </row>
    <row r="6614" spans="13:20" ht="15" x14ac:dyDescent="0.3">
      <c r="M6614" s="34">
        <v>6608.5</v>
      </c>
      <c r="N6614" s="34">
        <v>15</v>
      </c>
      <c r="O6614" s="32">
        <f t="shared" si="618"/>
        <v>59</v>
      </c>
      <c r="P6614" s="37">
        <f t="shared" si="623"/>
        <v>70.8</v>
      </c>
      <c r="Q6614" s="32">
        <f t="shared" si="619"/>
        <v>-4</v>
      </c>
      <c r="R6614" s="32">
        <f t="shared" si="620"/>
        <v>-15.799999999999997</v>
      </c>
      <c r="S6614" s="26">
        <f t="shared" si="621"/>
        <v>0</v>
      </c>
      <c r="T6614" s="26">
        <f t="shared" si="622"/>
        <v>0</v>
      </c>
    </row>
    <row r="6615" spans="13:20" ht="15" x14ac:dyDescent="0.3">
      <c r="M6615" s="34">
        <v>6609.5</v>
      </c>
      <c r="N6615" s="34">
        <v>15.6</v>
      </c>
      <c r="O6615" s="32">
        <f t="shared" si="618"/>
        <v>60.08</v>
      </c>
      <c r="P6615" s="37">
        <f t="shared" si="623"/>
        <v>72.095999999999989</v>
      </c>
      <c r="Q6615" s="32">
        <f t="shared" si="619"/>
        <v>-5.0799999999999983</v>
      </c>
      <c r="R6615" s="32">
        <f t="shared" si="620"/>
        <v>-17.095999999999989</v>
      </c>
      <c r="S6615" s="26">
        <f t="shared" si="621"/>
        <v>0</v>
      </c>
      <c r="T6615" s="26">
        <f t="shared" si="622"/>
        <v>0</v>
      </c>
    </row>
    <row r="6616" spans="13:20" ht="15" x14ac:dyDescent="0.3">
      <c r="M6616" s="34">
        <v>6610.5</v>
      </c>
      <c r="N6616" s="34">
        <v>16.100000000000001</v>
      </c>
      <c r="O6616" s="32">
        <f t="shared" si="618"/>
        <v>60.980000000000004</v>
      </c>
      <c r="P6616" s="37">
        <f t="shared" si="623"/>
        <v>73.176000000000002</v>
      </c>
      <c r="Q6616" s="32">
        <f t="shared" si="619"/>
        <v>-5.980000000000004</v>
      </c>
      <c r="R6616" s="32">
        <f t="shared" si="620"/>
        <v>-18.176000000000002</v>
      </c>
      <c r="S6616" s="26">
        <f t="shared" si="621"/>
        <v>0</v>
      </c>
      <c r="T6616" s="26">
        <f t="shared" si="622"/>
        <v>0</v>
      </c>
    </row>
    <row r="6617" spans="13:20" ht="15" x14ac:dyDescent="0.3">
      <c r="M6617" s="34">
        <v>6611.5</v>
      </c>
      <c r="N6617" s="34">
        <v>15.6</v>
      </c>
      <c r="O6617" s="32">
        <f t="shared" si="618"/>
        <v>60.08</v>
      </c>
      <c r="P6617" s="37">
        <f t="shared" si="623"/>
        <v>72.095999999999989</v>
      </c>
      <c r="Q6617" s="32">
        <f t="shared" si="619"/>
        <v>-5.0799999999999983</v>
      </c>
      <c r="R6617" s="32">
        <f t="shared" si="620"/>
        <v>-17.095999999999989</v>
      </c>
      <c r="S6617" s="26">
        <f t="shared" si="621"/>
        <v>0</v>
      </c>
      <c r="T6617" s="26">
        <f t="shared" si="622"/>
        <v>0</v>
      </c>
    </row>
    <row r="6618" spans="13:20" ht="15" x14ac:dyDescent="0.3">
      <c r="M6618" s="34">
        <v>6612.5</v>
      </c>
      <c r="N6618" s="34">
        <v>15.6</v>
      </c>
      <c r="O6618" s="32">
        <f t="shared" si="618"/>
        <v>60.08</v>
      </c>
      <c r="P6618" s="37">
        <f t="shared" si="623"/>
        <v>72.095999999999989</v>
      </c>
      <c r="Q6618" s="32">
        <f t="shared" si="619"/>
        <v>-5.0799999999999983</v>
      </c>
      <c r="R6618" s="32">
        <f t="shared" si="620"/>
        <v>-17.095999999999989</v>
      </c>
      <c r="S6618" s="26">
        <f t="shared" si="621"/>
        <v>0</v>
      </c>
      <c r="T6618" s="26">
        <f t="shared" si="622"/>
        <v>0</v>
      </c>
    </row>
    <row r="6619" spans="13:20" ht="15" x14ac:dyDescent="0.3">
      <c r="M6619" s="34">
        <v>6613.5</v>
      </c>
      <c r="N6619" s="34">
        <v>15</v>
      </c>
      <c r="O6619" s="32">
        <f t="shared" si="618"/>
        <v>59</v>
      </c>
      <c r="P6619" s="37">
        <f t="shared" si="623"/>
        <v>70.8</v>
      </c>
      <c r="Q6619" s="32">
        <f t="shared" si="619"/>
        <v>-4</v>
      </c>
      <c r="R6619" s="32">
        <f t="shared" si="620"/>
        <v>-15.799999999999997</v>
      </c>
      <c r="S6619" s="26">
        <f t="shared" si="621"/>
        <v>0</v>
      </c>
      <c r="T6619" s="26">
        <f t="shared" si="622"/>
        <v>0</v>
      </c>
    </row>
    <row r="6620" spans="13:20" ht="15" x14ac:dyDescent="0.3">
      <c r="M6620" s="34">
        <v>6614.5</v>
      </c>
      <c r="N6620" s="34">
        <v>14.4</v>
      </c>
      <c r="O6620" s="32">
        <f t="shared" si="618"/>
        <v>57.92</v>
      </c>
      <c r="P6620" s="37">
        <f t="shared" si="623"/>
        <v>69.504000000000005</v>
      </c>
      <c r="Q6620" s="32">
        <f t="shared" si="619"/>
        <v>-2.9200000000000017</v>
      </c>
      <c r="R6620" s="32">
        <f t="shared" si="620"/>
        <v>-14.504000000000005</v>
      </c>
      <c r="S6620" s="26">
        <f t="shared" si="621"/>
        <v>0</v>
      </c>
      <c r="T6620" s="26">
        <f t="shared" si="622"/>
        <v>0</v>
      </c>
    </row>
    <row r="6621" spans="13:20" ht="15" x14ac:dyDescent="0.3">
      <c r="M6621" s="34">
        <v>6615.5</v>
      </c>
      <c r="N6621" s="34">
        <v>14.4</v>
      </c>
      <c r="O6621" s="32">
        <f t="shared" si="618"/>
        <v>57.92</v>
      </c>
      <c r="P6621" s="37">
        <f t="shared" si="623"/>
        <v>69.504000000000005</v>
      </c>
      <c r="Q6621" s="32">
        <f t="shared" si="619"/>
        <v>-2.9200000000000017</v>
      </c>
      <c r="R6621" s="32">
        <f t="shared" si="620"/>
        <v>-14.504000000000005</v>
      </c>
      <c r="S6621" s="26">
        <f t="shared" si="621"/>
        <v>0</v>
      </c>
      <c r="T6621" s="26">
        <f t="shared" si="622"/>
        <v>0</v>
      </c>
    </row>
    <row r="6622" spans="13:20" ht="15" x14ac:dyDescent="0.3">
      <c r="M6622" s="34">
        <v>6616.5</v>
      </c>
      <c r="N6622" s="34">
        <v>14.4</v>
      </c>
      <c r="O6622" s="32">
        <f t="shared" si="618"/>
        <v>57.92</v>
      </c>
      <c r="P6622" s="37">
        <f t="shared" si="623"/>
        <v>69.504000000000005</v>
      </c>
      <c r="Q6622" s="32">
        <f t="shared" si="619"/>
        <v>-2.9200000000000017</v>
      </c>
      <c r="R6622" s="32">
        <f t="shared" si="620"/>
        <v>-14.504000000000005</v>
      </c>
      <c r="S6622" s="26">
        <f t="shared" si="621"/>
        <v>0</v>
      </c>
      <c r="T6622" s="26">
        <f t="shared" si="622"/>
        <v>0</v>
      </c>
    </row>
    <row r="6623" spans="13:20" ht="15" x14ac:dyDescent="0.3">
      <c r="M6623" s="34">
        <v>6617.5</v>
      </c>
      <c r="N6623" s="34">
        <v>15</v>
      </c>
      <c r="O6623" s="32">
        <f t="shared" si="618"/>
        <v>59</v>
      </c>
      <c r="P6623" s="37">
        <f t="shared" si="623"/>
        <v>70.8</v>
      </c>
      <c r="Q6623" s="32">
        <f t="shared" si="619"/>
        <v>-4</v>
      </c>
      <c r="R6623" s="32">
        <f t="shared" si="620"/>
        <v>-15.799999999999997</v>
      </c>
      <c r="S6623" s="26">
        <f t="shared" si="621"/>
        <v>0</v>
      </c>
      <c r="T6623" s="26">
        <f t="shared" si="622"/>
        <v>0</v>
      </c>
    </row>
    <row r="6624" spans="13:20" ht="15" x14ac:dyDescent="0.3">
      <c r="M6624" s="34">
        <v>6618.5</v>
      </c>
      <c r="N6624" s="34">
        <v>14.4</v>
      </c>
      <c r="O6624" s="32">
        <f t="shared" si="618"/>
        <v>57.92</v>
      </c>
      <c r="P6624" s="37">
        <f t="shared" si="623"/>
        <v>69.504000000000005</v>
      </c>
      <c r="Q6624" s="32">
        <f t="shared" si="619"/>
        <v>-2.9200000000000017</v>
      </c>
      <c r="R6624" s="32">
        <f t="shared" si="620"/>
        <v>-14.504000000000005</v>
      </c>
      <c r="S6624" s="26">
        <f t="shared" si="621"/>
        <v>0</v>
      </c>
      <c r="T6624" s="26">
        <f t="shared" si="622"/>
        <v>0</v>
      </c>
    </row>
    <row r="6625" spans="13:20" ht="15" x14ac:dyDescent="0.3">
      <c r="M6625" s="34">
        <v>6619.5</v>
      </c>
      <c r="N6625" s="34">
        <v>15</v>
      </c>
      <c r="O6625" s="32">
        <f t="shared" si="618"/>
        <v>59</v>
      </c>
      <c r="P6625" s="37">
        <f t="shared" si="623"/>
        <v>70.8</v>
      </c>
      <c r="Q6625" s="32">
        <f t="shared" si="619"/>
        <v>-4</v>
      </c>
      <c r="R6625" s="32">
        <f t="shared" si="620"/>
        <v>-15.799999999999997</v>
      </c>
      <c r="S6625" s="26">
        <f t="shared" si="621"/>
        <v>0</v>
      </c>
      <c r="T6625" s="26">
        <f t="shared" si="622"/>
        <v>0</v>
      </c>
    </row>
    <row r="6626" spans="13:20" ht="15" x14ac:dyDescent="0.3">
      <c r="M6626" s="34">
        <v>6620.5</v>
      </c>
      <c r="N6626" s="34">
        <v>15</v>
      </c>
      <c r="O6626" s="32">
        <f t="shared" si="618"/>
        <v>59</v>
      </c>
      <c r="P6626" s="37">
        <f t="shared" si="623"/>
        <v>70.8</v>
      </c>
      <c r="Q6626" s="32">
        <f t="shared" si="619"/>
        <v>-4</v>
      </c>
      <c r="R6626" s="32">
        <f t="shared" si="620"/>
        <v>-15.799999999999997</v>
      </c>
      <c r="S6626" s="26">
        <f t="shared" si="621"/>
        <v>0</v>
      </c>
      <c r="T6626" s="26">
        <f t="shared" si="622"/>
        <v>0</v>
      </c>
    </row>
    <row r="6627" spans="13:20" ht="15" x14ac:dyDescent="0.3">
      <c r="M6627" s="34">
        <v>6621.5</v>
      </c>
      <c r="N6627" s="34">
        <v>15</v>
      </c>
      <c r="O6627" s="32">
        <f t="shared" si="618"/>
        <v>59</v>
      </c>
      <c r="P6627" s="37">
        <f t="shared" si="623"/>
        <v>70.8</v>
      </c>
      <c r="Q6627" s="32">
        <f t="shared" si="619"/>
        <v>-4</v>
      </c>
      <c r="R6627" s="32">
        <f t="shared" si="620"/>
        <v>-15.799999999999997</v>
      </c>
      <c r="S6627" s="26">
        <f t="shared" si="621"/>
        <v>0</v>
      </c>
      <c r="T6627" s="26">
        <f t="shared" si="622"/>
        <v>0</v>
      </c>
    </row>
    <row r="6628" spans="13:20" ht="15" x14ac:dyDescent="0.3">
      <c r="M6628" s="34">
        <v>6622.5</v>
      </c>
      <c r="N6628" s="34">
        <v>15</v>
      </c>
      <c r="O6628" s="32">
        <f t="shared" si="618"/>
        <v>59</v>
      </c>
      <c r="P6628" s="37">
        <f t="shared" si="623"/>
        <v>70.8</v>
      </c>
      <c r="Q6628" s="32">
        <f t="shared" si="619"/>
        <v>-4</v>
      </c>
      <c r="R6628" s="32">
        <f t="shared" si="620"/>
        <v>-15.799999999999997</v>
      </c>
      <c r="S6628" s="26">
        <f t="shared" si="621"/>
        <v>0</v>
      </c>
      <c r="T6628" s="26">
        <f t="shared" si="622"/>
        <v>0</v>
      </c>
    </row>
    <row r="6629" spans="13:20" ht="15" x14ac:dyDescent="0.3">
      <c r="M6629" s="34">
        <v>6623.5</v>
      </c>
      <c r="N6629" s="34">
        <v>15</v>
      </c>
      <c r="O6629" s="32">
        <f t="shared" si="618"/>
        <v>59</v>
      </c>
      <c r="P6629" s="37">
        <f t="shared" si="623"/>
        <v>70.8</v>
      </c>
      <c r="Q6629" s="32">
        <f t="shared" si="619"/>
        <v>-4</v>
      </c>
      <c r="R6629" s="32">
        <f t="shared" si="620"/>
        <v>-15.799999999999997</v>
      </c>
      <c r="S6629" s="26">
        <f t="shared" si="621"/>
        <v>0</v>
      </c>
      <c r="T6629" s="26">
        <f t="shared" si="622"/>
        <v>0</v>
      </c>
    </row>
    <row r="6630" spans="13:20" ht="15" x14ac:dyDescent="0.3">
      <c r="M6630" s="34">
        <v>6624.5</v>
      </c>
      <c r="N6630" s="34">
        <v>15.6</v>
      </c>
      <c r="O6630" s="32">
        <f t="shared" si="618"/>
        <v>60.08</v>
      </c>
      <c r="P6630" s="37">
        <f t="shared" si="623"/>
        <v>72.095999999999989</v>
      </c>
      <c r="Q6630" s="32">
        <f t="shared" si="619"/>
        <v>-5.0799999999999983</v>
      </c>
      <c r="R6630" s="32">
        <f t="shared" si="620"/>
        <v>-17.095999999999989</v>
      </c>
      <c r="S6630" s="26">
        <f t="shared" si="621"/>
        <v>0</v>
      </c>
      <c r="T6630" s="26">
        <f t="shared" si="622"/>
        <v>0</v>
      </c>
    </row>
    <row r="6631" spans="13:20" ht="15" x14ac:dyDescent="0.3">
      <c r="M6631" s="34">
        <v>6625.5</v>
      </c>
      <c r="N6631" s="34">
        <v>15.6</v>
      </c>
      <c r="O6631" s="32">
        <f t="shared" si="618"/>
        <v>60.08</v>
      </c>
      <c r="P6631" s="37">
        <f t="shared" si="623"/>
        <v>72.095999999999989</v>
      </c>
      <c r="Q6631" s="32">
        <f t="shared" si="619"/>
        <v>-5.0799999999999983</v>
      </c>
      <c r="R6631" s="32">
        <f t="shared" si="620"/>
        <v>-17.095999999999989</v>
      </c>
      <c r="S6631" s="26">
        <f t="shared" si="621"/>
        <v>0</v>
      </c>
      <c r="T6631" s="26">
        <f t="shared" si="622"/>
        <v>0</v>
      </c>
    </row>
    <row r="6632" spans="13:20" ht="15" x14ac:dyDescent="0.3">
      <c r="M6632" s="34">
        <v>6626.5</v>
      </c>
      <c r="N6632" s="34">
        <v>15.6</v>
      </c>
      <c r="O6632" s="32">
        <f t="shared" si="618"/>
        <v>60.08</v>
      </c>
      <c r="P6632" s="37">
        <f t="shared" si="623"/>
        <v>72.095999999999989</v>
      </c>
      <c r="Q6632" s="32">
        <f t="shared" si="619"/>
        <v>-5.0799999999999983</v>
      </c>
      <c r="R6632" s="32">
        <f t="shared" si="620"/>
        <v>-17.095999999999989</v>
      </c>
      <c r="S6632" s="26">
        <f t="shared" si="621"/>
        <v>0</v>
      </c>
      <c r="T6632" s="26">
        <f t="shared" si="622"/>
        <v>0</v>
      </c>
    </row>
    <row r="6633" spans="13:20" ht="15" x14ac:dyDescent="0.3">
      <c r="M6633" s="34">
        <v>6627.5</v>
      </c>
      <c r="N6633" s="34">
        <v>15.6</v>
      </c>
      <c r="O6633" s="32">
        <f t="shared" si="618"/>
        <v>60.08</v>
      </c>
      <c r="P6633" s="37">
        <f t="shared" si="623"/>
        <v>72.095999999999989</v>
      </c>
      <c r="Q6633" s="32">
        <f t="shared" si="619"/>
        <v>-5.0799999999999983</v>
      </c>
      <c r="R6633" s="32">
        <f t="shared" si="620"/>
        <v>-17.095999999999989</v>
      </c>
      <c r="S6633" s="26">
        <f t="shared" si="621"/>
        <v>0</v>
      </c>
      <c r="T6633" s="26">
        <f t="shared" si="622"/>
        <v>0</v>
      </c>
    </row>
    <row r="6634" spans="13:20" ht="15" x14ac:dyDescent="0.3">
      <c r="M6634" s="34">
        <v>6628.5</v>
      </c>
      <c r="N6634" s="34">
        <v>15.6</v>
      </c>
      <c r="O6634" s="32">
        <f t="shared" si="618"/>
        <v>60.08</v>
      </c>
      <c r="P6634" s="37">
        <f t="shared" si="623"/>
        <v>72.095999999999989</v>
      </c>
      <c r="Q6634" s="32">
        <f t="shared" si="619"/>
        <v>-5.0799999999999983</v>
      </c>
      <c r="R6634" s="32">
        <f t="shared" si="620"/>
        <v>-17.095999999999989</v>
      </c>
      <c r="S6634" s="26">
        <f t="shared" si="621"/>
        <v>0</v>
      </c>
      <c r="T6634" s="26">
        <f t="shared" si="622"/>
        <v>0</v>
      </c>
    </row>
    <row r="6635" spans="13:20" ht="15" x14ac:dyDescent="0.3">
      <c r="M6635" s="34">
        <v>6629.5</v>
      </c>
      <c r="N6635" s="34">
        <v>16.100000000000001</v>
      </c>
      <c r="O6635" s="32">
        <f t="shared" si="618"/>
        <v>60.980000000000004</v>
      </c>
      <c r="P6635" s="37">
        <f t="shared" si="623"/>
        <v>73.176000000000002</v>
      </c>
      <c r="Q6635" s="32">
        <f t="shared" si="619"/>
        <v>-5.980000000000004</v>
      </c>
      <c r="R6635" s="32">
        <f t="shared" si="620"/>
        <v>-18.176000000000002</v>
      </c>
      <c r="S6635" s="26">
        <f t="shared" si="621"/>
        <v>0</v>
      </c>
      <c r="T6635" s="26">
        <f t="shared" si="622"/>
        <v>0</v>
      </c>
    </row>
    <row r="6636" spans="13:20" ht="15" x14ac:dyDescent="0.3">
      <c r="M6636" s="34">
        <v>6630.5</v>
      </c>
      <c r="N6636" s="34">
        <v>16.100000000000001</v>
      </c>
      <c r="O6636" s="32">
        <f t="shared" si="618"/>
        <v>60.980000000000004</v>
      </c>
      <c r="P6636" s="37">
        <f t="shared" si="623"/>
        <v>73.176000000000002</v>
      </c>
      <c r="Q6636" s="32">
        <f t="shared" si="619"/>
        <v>-5.980000000000004</v>
      </c>
      <c r="R6636" s="32">
        <f t="shared" si="620"/>
        <v>-18.176000000000002</v>
      </c>
      <c r="S6636" s="26">
        <f t="shared" si="621"/>
        <v>0</v>
      </c>
      <c r="T6636" s="26">
        <f t="shared" si="622"/>
        <v>0</v>
      </c>
    </row>
    <row r="6637" spans="13:20" ht="15" x14ac:dyDescent="0.3">
      <c r="M6637" s="34">
        <v>6631.5</v>
      </c>
      <c r="N6637" s="34">
        <v>16.100000000000001</v>
      </c>
      <c r="O6637" s="32">
        <f t="shared" si="618"/>
        <v>60.980000000000004</v>
      </c>
      <c r="P6637" s="37">
        <f t="shared" si="623"/>
        <v>73.176000000000002</v>
      </c>
      <c r="Q6637" s="32">
        <f t="shared" si="619"/>
        <v>-5.980000000000004</v>
      </c>
      <c r="R6637" s="32">
        <f t="shared" si="620"/>
        <v>-18.176000000000002</v>
      </c>
      <c r="S6637" s="26">
        <f t="shared" si="621"/>
        <v>0</v>
      </c>
      <c r="T6637" s="26">
        <f t="shared" si="622"/>
        <v>0</v>
      </c>
    </row>
    <row r="6638" spans="13:20" ht="15" x14ac:dyDescent="0.3">
      <c r="M6638" s="34">
        <v>6632.5</v>
      </c>
      <c r="N6638" s="34">
        <v>17.2</v>
      </c>
      <c r="O6638" s="32">
        <f t="shared" si="618"/>
        <v>62.96</v>
      </c>
      <c r="P6638" s="37">
        <f t="shared" si="623"/>
        <v>75.551999999999992</v>
      </c>
      <c r="Q6638" s="32">
        <f t="shared" si="619"/>
        <v>-7.9600000000000009</v>
      </c>
      <c r="R6638" s="32">
        <f t="shared" si="620"/>
        <v>-20.551999999999992</v>
      </c>
      <c r="S6638" s="26">
        <f t="shared" si="621"/>
        <v>0</v>
      </c>
      <c r="T6638" s="26">
        <f t="shared" si="622"/>
        <v>0</v>
      </c>
    </row>
    <row r="6639" spans="13:20" ht="15" x14ac:dyDescent="0.3">
      <c r="M6639" s="34">
        <v>6633.5</v>
      </c>
      <c r="N6639" s="34">
        <v>19.399999999999999</v>
      </c>
      <c r="O6639" s="32">
        <f t="shared" si="618"/>
        <v>66.92</v>
      </c>
      <c r="P6639" s="37">
        <f t="shared" si="623"/>
        <v>80.304000000000002</v>
      </c>
      <c r="Q6639" s="32">
        <f t="shared" si="619"/>
        <v>-11.920000000000002</v>
      </c>
      <c r="R6639" s="32">
        <f t="shared" si="620"/>
        <v>-25.304000000000002</v>
      </c>
      <c r="S6639" s="26">
        <f t="shared" si="621"/>
        <v>0</v>
      </c>
      <c r="T6639" s="26">
        <f t="shared" si="622"/>
        <v>0</v>
      </c>
    </row>
    <row r="6640" spans="13:20" ht="15" x14ac:dyDescent="0.3">
      <c r="M6640" s="34">
        <v>6634.5</v>
      </c>
      <c r="N6640" s="34">
        <v>22.2</v>
      </c>
      <c r="O6640" s="32">
        <f t="shared" si="618"/>
        <v>71.960000000000008</v>
      </c>
      <c r="P6640" s="37">
        <f t="shared" si="623"/>
        <v>86.352000000000004</v>
      </c>
      <c r="Q6640" s="32">
        <f t="shared" si="619"/>
        <v>-16.960000000000008</v>
      </c>
      <c r="R6640" s="32">
        <f t="shared" si="620"/>
        <v>-31.352000000000004</v>
      </c>
      <c r="S6640" s="26">
        <f t="shared" si="621"/>
        <v>0</v>
      </c>
      <c r="T6640" s="26">
        <f t="shared" si="622"/>
        <v>0</v>
      </c>
    </row>
    <row r="6641" spans="13:20" ht="15" x14ac:dyDescent="0.3">
      <c r="M6641" s="34">
        <v>6635.5</v>
      </c>
      <c r="N6641" s="34">
        <v>22.8</v>
      </c>
      <c r="O6641" s="32">
        <f t="shared" si="618"/>
        <v>73.039999999999992</v>
      </c>
      <c r="P6641" s="37">
        <f t="shared" si="623"/>
        <v>87.647999999999982</v>
      </c>
      <c r="Q6641" s="32">
        <f t="shared" si="619"/>
        <v>-18.039999999999992</v>
      </c>
      <c r="R6641" s="32">
        <f t="shared" si="620"/>
        <v>-32.647999999999982</v>
      </c>
      <c r="S6641" s="26">
        <f t="shared" si="621"/>
        <v>0</v>
      </c>
      <c r="T6641" s="26">
        <f t="shared" si="622"/>
        <v>0</v>
      </c>
    </row>
    <row r="6642" spans="13:20" ht="15" x14ac:dyDescent="0.3">
      <c r="M6642" s="34">
        <v>6636.5</v>
      </c>
      <c r="N6642" s="34">
        <v>22.8</v>
      </c>
      <c r="O6642" s="32">
        <f t="shared" si="618"/>
        <v>73.039999999999992</v>
      </c>
      <c r="P6642" s="37">
        <f t="shared" si="623"/>
        <v>87.647999999999982</v>
      </c>
      <c r="Q6642" s="32">
        <f t="shared" si="619"/>
        <v>-18.039999999999992</v>
      </c>
      <c r="R6642" s="32">
        <f t="shared" si="620"/>
        <v>-32.647999999999982</v>
      </c>
      <c r="S6642" s="26">
        <f t="shared" si="621"/>
        <v>0</v>
      </c>
      <c r="T6642" s="26">
        <f t="shared" si="622"/>
        <v>0</v>
      </c>
    </row>
    <row r="6643" spans="13:20" ht="15" x14ac:dyDescent="0.3">
      <c r="M6643" s="34">
        <v>6637.5</v>
      </c>
      <c r="N6643" s="34">
        <v>23.9</v>
      </c>
      <c r="O6643" s="32">
        <f t="shared" si="618"/>
        <v>75.02</v>
      </c>
      <c r="P6643" s="37">
        <f t="shared" si="623"/>
        <v>90.023999999999987</v>
      </c>
      <c r="Q6643" s="32">
        <f t="shared" si="619"/>
        <v>-20.019999999999996</v>
      </c>
      <c r="R6643" s="32">
        <f t="shared" si="620"/>
        <v>-35.023999999999987</v>
      </c>
      <c r="S6643" s="26">
        <f t="shared" si="621"/>
        <v>0</v>
      </c>
      <c r="T6643" s="26">
        <f t="shared" si="622"/>
        <v>0</v>
      </c>
    </row>
    <row r="6644" spans="13:20" ht="15" x14ac:dyDescent="0.3">
      <c r="M6644" s="34">
        <v>6638.5</v>
      </c>
      <c r="N6644" s="34">
        <v>23.3</v>
      </c>
      <c r="O6644" s="32">
        <f t="shared" si="618"/>
        <v>73.94</v>
      </c>
      <c r="P6644" s="37">
        <f t="shared" si="623"/>
        <v>88.727999999999994</v>
      </c>
      <c r="Q6644" s="32">
        <f t="shared" si="619"/>
        <v>-18.939999999999998</v>
      </c>
      <c r="R6644" s="32">
        <f t="shared" si="620"/>
        <v>-33.727999999999994</v>
      </c>
      <c r="S6644" s="26">
        <f t="shared" si="621"/>
        <v>0</v>
      </c>
      <c r="T6644" s="26">
        <f t="shared" si="622"/>
        <v>0</v>
      </c>
    </row>
    <row r="6645" spans="13:20" ht="15" x14ac:dyDescent="0.3">
      <c r="M6645" s="34">
        <v>6639.5</v>
      </c>
      <c r="N6645" s="34">
        <v>21.7</v>
      </c>
      <c r="O6645" s="32">
        <f t="shared" si="618"/>
        <v>71.06</v>
      </c>
      <c r="P6645" s="37">
        <f t="shared" si="623"/>
        <v>85.272000000000006</v>
      </c>
      <c r="Q6645" s="32">
        <f t="shared" si="619"/>
        <v>-16.060000000000002</v>
      </c>
      <c r="R6645" s="32">
        <f t="shared" si="620"/>
        <v>-30.272000000000006</v>
      </c>
      <c r="S6645" s="26">
        <f t="shared" si="621"/>
        <v>0</v>
      </c>
      <c r="T6645" s="26">
        <f t="shared" si="622"/>
        <v>0</v>
      </c>
    </row>
    <row r="6646" spans="13:20" ht="15" x14ac:dyDescent="0.3">
      <c r="M6646" s="34">
        <v>6640.5</v>
      </c>
      <c r="N6646" s="34">
        <v>20.6</v>
      </c>
      <c r="O6646" s="32">
        <f t="shared" si="618"/>
        <v>69.080000000000013</v>
      </c>
      <c r="P6646" s="37">
        <f t="shared" si="623"/>
        <v>82.896000000000015</v>
      </c>
      <c r="Q6646" s="32">
        <f t="shared" si="619"/>
        <v>-14.080000000000013</v>
      </c>
      <c r="R6646" s="32">
        <f t="shared" si="620"/>
        <v>-27.896000000000015</v>
      </c>
      <c r="S6646" s="26">
        <f t="shared" si="621"/>
        <v>0</v>
      </c>
      <c r="T6646" s="26">
        <f t="shared" si="622"/>
        <v>0</v>
      </c>
    </row>
    <row r="6647" spans="13:20" ht="15" x14ac:dyDescent="0.3">
      <c r="M6647" s="34">
        <v>6641.5</v>
      </c>
      <c r="N6647" s="34">
        <v>19.399999999999999</v>
      </c>
      <c r="O6647" s="32">
        <f t="shared" si="618"/>
        <v>66.92</v>
      </c>
      <c r="P6647" s="37">
        <f t="shared" si="623"/>
        <v>80.304000000000002</v>
      </c>
      <c r="Q6647" s="32">
        <f t="shared" si="619"/>
        <v>-11.920000000000002</v>
      </c>
      <c r="R6647" s="32">
        <f t="shared" si="620"/>
        <v>-25.304000000000002</v>
      </c>
      <c r="S6647" s="26">
        <f t="shared" si="621"/>
        <v>0</v>
      </c>
      <c r="T6647" s="26">
        <f t="shared" si="622"/>
        <v>0</v>
      </c>
    </row>
    <row r="6648" spans="13:20" ht="15" x14ac:dyDescent="0.3">
      <c r="M6648" s="34">
        <v>6642.5</v>
      </c>
      <c r="N6648" s="34">
        <v>18.899999999999999</v>
      </c>
      <c r="O6648" s="32">
        <f t="shared" si="618"/>
        <v>66.02</v>
      </c>
      <c r="P6648" s="37">
        <f t="shared" si="623"/>
        <v>79.22399999999999</v>
      </c>
      <c r="Q6648" s="32">
        <f t="shared" si="619"/>
        <v>-11.019999999999996</v>
      </c>
      <c r="R6648" s="32">
        <f t="shared" si="620"/>
        <v>-24.22399999999999</v>
      </c>
      <c r="S6648" s="26">
        <f t="shared" si="621"/>
        <v>0</v>
      </c>
      <c r="T6648" s="26">
        <f t="shared" si="622"/>
        <v>0</v>
      </c>
    </row>
    <row r="6649" spans="13:20" ht="15" x14ac:dyDescent="0.3">
      <c r="M6649" s="34">
        <v>6643.5</v>
      </c>
      <c r="N6649" s="34">
        <v>17.2</v>
      </c>
      <c r="O6649" s="32">
        <f t="shared" si="618"/>
        <v>62.96</v>
      </c>
      <c r="P6649" s="37">
        <f t="shared" si="623"/>
        <v>75.551999999999992</v>
      </c>
      <c r="Q6649" s="32">
        <f t="shared" si="619"/>
        <v>-7.9600000000000009</v>
      </c>
      <c r="R6649" s="32">
        <f t="shared" si="620"/>
        <v>-20.551999999999992</v>
      </c>
      <c r="S6649" s="26">
        <f t="shared" si="621"/>
        <v>0</v>
      </c>
      <c r="T6649" s="26">
        <f t="shared" si="622"/>
        <v>0</v>
      </c>
    </row>
    <row r="6650" spans="13:20" ht="15" x14ac:dyDescent="0.3">
      <c r="M6650" s="34">
        <v>6644.5</v>
      </c>
      <c r="N6650" s="34">
        <v>16.100000000000001</v>
      </c>
      <c r="O6650" s="32">
        <f t="shared" si="618"/>
        <v>60.980000000000004</v>
      </c>
      <c r="P6650" s="37">
        <f t="shared" si="623"/>
        <v>73.176000000000002</v>
      </c>
      <c r="Q6650" s="32">
        <f t="shared" si="619"/>
        <v>-5.980000000000004</v>
      </c>
      <c r="R6650" s="32">
        <f t="shared" si="620"/>
        <v>-18.176000000000002</v>
      </c>
      <c r="S6650" s="26">
        <f t="shared" si="621"/>
        <v>0</v>
      </c>
      <c r="T6650" s="26">
        <f t="shared" si="622"/>
        <v>0</v>
      </c>
    </row>
    <row r="6651" spans="13:20" ht="15" x14ac:dyDescent="0.3">
      <c r="M6651" s="34">
        <v>6645.5</v>
      </c>
      <c r="N6651" s="34">
        <v>15</v>
      </c>
      <c r="O6651" s="32">
        <f t="shared" si="618"/>
        <v>59</v>
      </c>
      <c r="P6651" s="37">
        <f t="shared" si="623"/>
        <v>70.8</v>
      </c>
      <c r="Q6651" s="32">
        <f t="shared" si="619"/>
        <v>-4</v>
      </c>
      <c r="R6651" s="32">
        <f t="shared" si="620"/>
        <v>-15.799999999999997</v>
      </c>
      <c r="S6651" s="26">
        <f t="shared" si="621"/>
        <v>0</v>
      </c>
      <c r="T6651" s="26">
        <f t="shared" si="622"/>
        <v>0</v>
      </c>
    </row>
    <row r="6652" spans="13:20" ht="15" x14ac:dyDescent="0.3">
      <c r="M6652" s="34">
        <v>6646.5</v>
      </c>
      <c r="N6652" s="34">
        <v>13.3</v>
      </c>
      <c r="O6652" s="32">
        <f t="shared" si="618"/>
        <v>55.94</v>
      </c>
      <c r="P6652" s="37">
        <f t="shared" si="623"/>
        <v>67.128</v>
      </c>
      <c r="Q6652" s="32">
        <f t="shared" si="619"/>
        <v>-0.93999999999999773</v>
      </c>
      <c r="R6652" s="32">
        <f t="shared" si="620"/>
        <v>-12.128</v>
      </c>
      <c r="S6652" s="26">
        <f t="shared" si="621"/>
        <v>0</v>
      </c>
      <c r="T6652" s="26">
        <f t="shared" si="622"/>
        <v>0</v>
      </c>
    </row>
    <row r="6653" spans="13:20" ht="15" x14ac:dyDescent="0.3">
      <c r="M6653" s="34">
        <v>6647.5</v>
      </c>
      <c r="N6653" s="34">
        <v>12.8</v>
      </c>
      <c r="O6653" s="32">
        <f t="shared" si="618"/>
        <v>55.040000000000006</v>
      </c>
      <c r="P6653" s="37">
        <f t="shared" si="623"/>
        <v>66.048000000000002</v>
      </c>
      <c r="Q6653" s="32">
        <f t="shared" si="619"/>
        <v>-4.0000000000006253E-2</v>
      </c>
      <c r="R6653" s="32">
        <f t="shared" si="620"/>
        <v>-11.048000000000002</v>
      </c>
      <c r="S6653" s="26">
        <f t="shared" si="621"/>
        <v>0</v>
      </c>
      <c r="T6653" s="26">
        <f t="shared" si="622"/>
        <v>0</v>
      </c>
    </row>
    <row r="6654" spans="13:20" ht="15" x14ac:dyDescent="0.3">
      <c r="M6654" s="34">
        <v>6648.5</v>
      </c>
      <c r="N6654" s="34">
        <v>12.8</v>
      </c>
      <c r="O6654" s="32">
        <f t="shared" si="618"/>
        <v>55.040000000000006</v>
      </c>
      <c r="P6654" s="37">
        <f t="shared" si="623"/>
        <v>66.048000000000002</v>
      </c>
      <c r="Q6654" s="32">
        <f t="shared" si="619"/>
        <v>-4.0000000000006253E-2</v>
      </c>
      <c r="R6654" s="32">
        <f t="shared" si="620"/>
        <v>-11.048000000000002</v>
      </c>
      <c r="S6654" s="26">
        <f t="shared" si="621"/>
        <v>0</v>
      </c>
      <c r="T6654" s="26">
        <f t="shared" si="622"/>
        <v>0</v>
      </c>
    </row>
    <row r="6655" spans="13:20" ht="15" x14ac:dyDescent="0.3">
      <c r="M6655" s="34">
        <v>6649.5</v>
      </c>
      <c r="N6655" s="34">
        <v>12.2</v>
      </c>
      <c r="O6655" s="32">
        <f t="shared" si="618"/>
        <v>53.96</v>
      </c>
      <c r="P6655" s="37">
        <f t="shared" si="623"/>
        <v>64.751999999999995</v>
      </c>
      <c r="Q6655" s="32">
        <f t="shared" si="619"/>
        <v>1.0399999999999991</v>
      </c>
      <c r="R6655" s="32">
        <f t="shared" si="620"/>
        <v>-9.7519999999999953</v>
      </c>
      <c r="S6655" s="26">
        <f t="shared" si="621"/>
        <v>1</v>
      </c>
      <c r="T6655" s="26">
        <f t="shared" si="622"/>
        <v>0</v>
      </c>
    </row>
    <row r="6656" spans="13:20" ht="15" x14ac:dyDescent="0.3">
      <c r="M6656" s="34">
        <v>6650.5</v>
      </c>
      <c r="N6656" s="34">
        <v>12.2</v>
      </c>
      <c r="O6656" s="32">
        <f t="shared" si="618"/>
        <v>53.96</v>
      </c>
      <c r="P6656" s="37">
        <f t="shared" si="623"/>
        <v>64.751999999999995</v>
      </c>
      <c r="Q6656" s="32">
        <f t="shared" si="619"/>
        <v>1.0399999999999991</v>
      </c>
      <c r="R6656" s="32">
        <f t="shared" si="620"/>
        <v>-9.7519999999999953</v>
      </c>
      <c r="S6656" s="26">
        <f t="shared" si="621"/>
        <v>1</v>
      </c>
      <c r="T6656" s="26">
        <f t="shared" si="622"/>
        <v>0</v>
      </c>
    </row>
    <row r="6657" spans="13:20" ht="15" x14ac:dyDescent="0.3">
      <c r="M6657" s="34">
        <v>6651.5</v>
      </c>
      <c r="N6657" s="34">
        <v>12.2</v>
      </c>
      <c r="O6657" s="32">
        <f t="shared" si="618"/>
        <v>53.96</v>
      </c>
      <c r="P6657" s="37">
        <f t="shared" si="623"/>
        <v>64.751999999999995</v>
      </c>
      <c r="Q6657" s="32">
        <f t="shared" si="619"/>
        <v>1.0399999999999991</v>
      </c>
      <c r="R6657" s="32">
        <f t="shared" si="620"/>
        <v>-9.7519999999999953</v>
      </c>
      <c r="S6657" s="26">
        <f t="shared" si="621"/>
        <v>1</v>
      </c>
      <c r="T6657" s="26">
        <f t="shared" si="622"/>
        <v>0</v>
      </c>
    </row>
    <row r="6658" spans="13:20" ht="15" x14ac:dyDescent="0.3">
      <c r="M6658" s="34">
        <v>6652.5</v>
      </c>
      <c r="N6658" s="34">
        <v>12.2</v>
      </c>
      <c r="O6658" s="32">
        <f t="shared" si="618"/>
        <v>53.96</v>
      </c>
      <c r="P6658" s="37">
        <f t="shared" si="623"/>
        <v>64.751999999999995</v>
      </c>
      <c r="Q6658" s="32">
        <f t="shared" si="619"/>
        <v>1.0399999999999991</v>
      </c>
      <c r="R6658" s="32">
        <f t="shared" si="620"/>
        <v>-9.7519999999999953</v>
      </c>
      <c r="S6658" s="26">
        <f t="shared" si="621"/>
        <v>1</v>
      </c>
      <c r="T6658" s="26">
        <f t="shared" si="622"/>
        <v>0</v>
      </c>
    </row>
    <row r="6659" spans="13:20" ht="15" x14ac:dyDescent="0.3">
      <c r="M6659" s="34">
        <v>6653.5</v>
      </c>
      <c r="N6659" s="34">
        <v>12.8</v>
      </c>
      <c r="O6659" s="32">
        <f t="shared" si="618"/>
        <v>55.040000000000006</v>
      </c>
      <c r="P6659" s="37">
        <f t="shared" si="623"/>
        <v>66.048000000000002</v>
      </c>
      <c r="Q6659" s="32">
        <f t="shared" si="619"/>
        <v>-4.0000000000006253E-2</v>
      </c>
      <c r="R6659" s="32">
        <f t="shared" si="620"/>
        <v>-11.048000000000002</v>
      </c>
      <c r="S6659" s="26">
        <f t="shared" si="621"/>
        <v>0</v>
      </c>
      <c r="T6659" s="26">
        <f t="shared" si="622"/>
        <v>0</v>
      </c>
    </row>
    <row r="6660" spans="13:20" ht="15" x14ac:dyDescent="0.3">
      <c r="M6660" s="34">
        <v>6654.5</v>
      </c>
      <c r="N6660" s="34">
        <v>12.8</v>
      </c>
      <c r="O6660" s="32">
        <f t="shared" si="618"/>
        <v>55.040000000000006</v>
      </c>
      <c r="P6660" s="37">
        <f t="shared" si="623"/>
        <v>66.048000000000002</v>
      </c>
      <c r="Q6660" s="32">
        <f t="shared" si="619"/>
        <v>-4.0000000000006253E-2</v>
      </c>
      <c r="R6660" s="32">
        <f t="shared" si="620"/>
        <v>-11.048000000000002</v>
      </c>
      <c r="S6660" s="26">
        <f t="shared" si="621"/>
        <v>0</v>
      </c>
      <c r="T6660" s="26">
        <f t="shared" si="622"/>
        <v>0</v>
      </c>
    </row>
    <row r="6661" spans="13:20" ht="15" x14ac:dyDescent="0.3">
      <c r="M6661" s="34">
        <v>6655.5</v>
      </c>
      <c r="N6661" s="34">
        <v>13.3</v>
      </c>
      <c r="O6661" s="32">
        <f t="shared" si="618"/>
        <v>55.94</v>
      </c>
      <c r="P6661" s="37">
        <f t="shared" si="623"/>
        <v>67.128</v>
      </c>
      <c r="Q6661" s="32">
        <f t="shared" si="619"/>
        <v>-0.93999999999999773</v>
      </c>
      <c r="R6661" s="32">
        <f t="shared" si="620"/>
        <v>-12.128</v>
      </c>
      <c r="S6661" s="26">
        <f t="shared" si="621"/>
        <v>0</v>
      </c>
      <c r="T6661" s="26">
        <f t="shared" si="622"/>
        <v>0</v>
      </c>
    </row>
    <row r="6662" spans="13:20" ht="15" x14ac:dyDescent="0.3">
      <c r="M6662" s="34">
        <v>6656.5</v>
      </c>
      <c r="N6662" s="34">
        <v>13.9</v>
      </c>
      <c r="O6662" s="32">
        <f t="shared" ref="O6662:O6725" si="624">CONVERT(N6662,"C","F")</f>
        <v>57.019999999999996</v>
      </c>
      <c r="P6662" s="37">
        <f t="shared" si="623"/>
        <v>68.423999999999992</v>
      </c>
      <c r="Q6662" s="32">
        <f t="shared" ref="Q6662:Q6725" si="625">$L$3-O6662</f>
        <v>-2.019999999999996</v>
      </c>
      <c r="R6662" s="32">
        <f t="shared" ref="R6662:R6725" si="626">$L$3-P6662</f>
        <v>-13.423999999999992</v>
      </c>
      <c r="S6662" s="26">
        <f t="shared" ref="S6662:S6725" si="627">IF(O6662&lt;=$L$3, 1, 0)</f>
        <v>0</v>
      </c>
      <c r="T6662" s="26">
        <f t="shared" ref="T6662:T6725" si="628">IF(P6662&lt;=$L$3, 1, 0)</f>
        <v>0</v>
      </c>
    </row>
    <row r="6663" spans="13:20" ht="15" x14ac:dyDescent="0.3">
      <c r="M6663" s="34">
        <v>6657.5</v>
      </c>
      <c r="N6663" s="34">
        <v>15.6</v>
      </c>
      <c r="O6663" s="32">
        <f t="shared" si="624"/>
        <v>60.08</v>
      </c>
      <c r="P6663" s="37">
        <f t="shared" ref="P6663:P6726" si="629">O6663*1.2</f>
        <v>72.095999999999989</v>
      </c>
      <c r="Q6663" s="32">
        <f t="shared" si="625"/>
        <v>-5.0799999999999983</v>
      </c>
      <c r="R6663" s="32">
        <f t="shared" si="626"/>
        <v>-17.095999999999989</v>
      </c>
      <c r="S6663" s="26">
        <f t="shared" si="627"/>
        <v>0</v>
      </c>
      <c r="T6663" s="26">
        <f t="shared" si="628"/>
        <v>0</v>
      </c>
    </row>
    <row r="6664" spans="13:20" ht="15" x14ac:dyDescent="0.3">
      <c r="M6664" s="34">
        <v>6658.5</v>
      </c>
      <c r="N6664" s="34">
        <v>14.4</v>
      </c>
      <c r="O6664" s="32">
        <f t="shared" si="624"/>
        <v>57.92</v>
      </c>
      <c r="P6664" s="37">
        <f t="shared" si="629"/>
        <v>69.504000000000005</v>
      </c>
      <c r="Q6664" s="32">
        <f t="shared" si="625"/>
        <v>-2.9200000000000017</v>
      </c>
      <c r="R6664" s="32">
        <f t="shared" si="626"/>
        <v>-14.504000000000005</v>
      </c>
      <c r="S6664" s="26">
        <f t="shared" si="627"/>
        <v>0</v>
      </c>
      <c r="T6664" s="26">
        <f t="shared" si="628"/>
        <v>0</v>
      </c>
    </row>
    <row r="6665" spans="13:20" ht="15" x14ac:dyDescent="0.3">
      <c r="M6665" s="34">
        <v>6659.5</v>
      </c>
      <c r="N6665" s="34">
        <v>14.4</v>
      </c>
      <c r="O6665" s="32">
        <f t="shared" si="624"/>
        <v>57.92</v>
      </c>
      <c r="P6665" s="37">
        <f t="shared" si="629"/>
        <v>69.504000000000005</v>
      </c>
      <c r="Q6665" s="32">
        <f t="shared" si="625"/>
        <v>-2.9200000000000017</v>
      </c>
      <c r="R6665" s="32">
        <f t="shared" si="626"/>
        <v>-14.504000000000005</v>
      </c>
      <c r="S6665" s="26">
        <f t="shared" si="627"/>
        <v>0</v>
      </c>
      <c r="T6665" s="26">
        <f t="shared" si="628"/>
        <v>0</v>
      </c>
    </row>
    <row r="6666" spans="13:20" ht="15" x14ac:dyDescent="0.3">
      <c r="M6666" s="34">
        <v>6660.5</v>
      </c>
      <c r="N6666" s="34">
        <v>15</v>
      </c>
      <c r="O6666" s="32">
        <f t="shared" si="624"/>
        <v>59</v>
      </c>
      <c r="P6666" s="37">
        <f t="shared" si="629"/>
        <v>70.8</v>
      </c>
      <c r="Q6666" s="32">
        <f t="shared" si="625"/>
        <v>-4</v>
      </c>
      <c r="R6666" s="32">
        <f t="shared" si="626"/>
        <v>-15.799999999999997</v>
      </c>
      <c r="S6666" s="26">
        <f t="shared" si="627"/>
        <v>0</v>
      </c>
      <c r="T6666" s="26">
        <f t="shared" si="628"/>
        <v>0</v>
      </c>
    </row>
    <row r="6667" spans="13:20" ht="15" x14ac:dyDescent="0.3">
      <c r="M6667" s="34">
        <v>6661.5</v>
      </c>
      <c r="N6667" s="34">
        <v>15</v>
      </c>
      <c r="O6667" s="32">
        <f t="shared" si="624"/>
        <v>59</v>
      </c>
      <c r="P6667" s="37">
        <f t="shared" si="629"/>
        <v>70.8</v>
      </c>
      <c r="Q6667" s="32">
        <f t="shared" si="625"/>
        <v>-4</v>
      </c>
      <c r="R6667" s="32">
        <f t="shared" si="626"/>
        <v>-15.799999999999997</v>
      </c>
      <c r="S6667" s="26">
        <f t="shared" si="627"/>
        <v>0</v>
      </c>
      <c r="T6667" s="26">
        <f t="shared" si="628"/>
        <v>0</v>
      </c>
    </row>
    <row r="6668" spans="13:20" ht="15" x14ac:dyDescent="0.3">
      <c r="M6668" s="34">
        <v>6662.5</v>
      </c>
      <c r="N6668" s="34">
        <v>15</v>
      </c>
      <c r="O6668" s="32">
        <f t="shared" si="624"/>
        <v>59</v>
      </c>
      <c r="P6668" s="37">
        <f t="shared" si="629"/>
        <v>70.8</v>
      </c>
      <c r="Q6668" s="32">
        <f t="shared" si="625"/>
        <v>-4</v>
      </c>
      <c r="R6668" s="32">
        <f t="shared" si="626"/>
        <v>-15.799999999999997</v>
      </c>
      <c r="S6668" s="26">
        <f t="shared" si="627"/>
        <v>0</v>
      </c>
      <c r="T6668" s="26">
        <f t="shared" si="628"/>
        <v>0</v>
      </c>
    </row>
    <row r="6669" spans="13:20" ht="15" x14ac:dyDescent="0.3">
      <c r="M6669" s="34">
        <v>6663.5</v>
      </c>
      <c r="N6669" s="34">
        <v>14.4</v>
      </c>
      <c r="O6669" s="32">
        <f t="shared" si="624"/>
        <v>57.92</v>
      </c>
      <c r="P6669" s="37">
        <f t="shared" si="629"/>
        <v>69.504000000000005</v>
      </c>
      <c r="Q6669" s="32">
        <f t="shared" si="625"/>
        <v>-2.9200000000000017</v>
      </c>
      <c r="R6669" s="32">
        <f t="shared" si="626"/>
        <v>-14.504000000000005</v>
      </c>
      <c r="S6669" s="26">
        <f t="shared" si="627"/>
        <v>0</v>
      </c>
      <c r="T6669" s="26">
        <f t="shared" si="628"/>
        <v>0</v>
      </c>
    </row>
    <row r="6670" spans="13:20" ht="15" x14ac:dyDescent="0.3">
      <c r="M6670" s="34">
        <v>6664.5</v>
      </c>
      <c r="N6670" s="34">
        <v>14.4</v>
      </c>
      <c r="O6670" s="32">
        <f t="shared" si="624"/>
        <v>57.92</v>
      </c>
      <c r="P6670" s="37">
        <f t="shared" si="629"/>
        <v>69.504000000000005</v>
      </c>
      <c r="Q6670" s="32">
        <f t="shared" si="625"/>
        <v>-2.9200000000000017</v>
      </c>
      <c r="R6670" s="32">
        <f t="shared" si="626"/>
        <v>-14.504000000000005</v>
      </c>
      <c r="S6670" s="26">
        <f t="shared" si="627"/>
        <v>0</v>
      </c>
      <c r="T6670" s="26">
        <f t="shared" si="628"/>
        <v>0</v>
      </c>
    </row>
    <row r="6671" spans="13:20" ht="15" x14ac:dyDescent="0.3">
      <c r="M6671" s="34">
        <v>6665.5</v>
      </c>
      <c r="N6671" s="34">
        <v>13.9</v>
      </c>
      <c r="O6671" s="32">
        <f t="shared" si="624"/>
        <v>57.019999999999996</v>
      </c>
      <c r="P6671" s="37">
        <f t="shared" si="629"/>
        <v>68.423999999999992</v>
      </c>
      <c r="Q6671" s="32">
        <f t="shared" si="625"/>
        <v>-2.019999999999996</v>
      </c>
      <c r="R6671" s="32">
        <f t="shared" si="626"/>
        <v>-13.423999999999992</v>
      </c>
      <c r="S6671" s="26">
        <f t="shared" si="627"/>
        <v>0</v>
      </c>
      <c r="T6671" s="26">
        <f t="shared" si="628"/>
        <v>0</v>
      </c>
    </row>
    <row r="6672" spans="13:20" ht="15" x14ac:dyDescent="0.3">
      <c r="M6672" s="34">
        <v>6666.5</v>
      </c>
      <c r="N6672" s="34">
        <v>13.9</v>
      </c>
      <c r="O6672" s="32">
        <f t="shared" si="624"/>
        <v>57.019999999999996</v>
      </c>
      <c r="P6672" s="37">
        <f t="shared" si="629"/>
        <v>68.423999999999992</v>
      </c>
      <c r="Q6672" s="32">
        <f t="shared" si="625"/>
        <v>-2.019999999999996</v>
      </c>
      <c r="R6672" s="32">
        <f t="shared" si="626"/>
        <v>-13.423999999999992</v>
      </c>
      <c r="S6672" s="26">
        <f t="shared" si="627"/>
        <v>0</v>
      </c>
      <c r="T6672" s="26">
        <f t="shared" si="628"/>
        <v>0</v>
      </c>
    </row>
    <row r="6673" spans="13:20" ht="15" x14ac:dyDescent="0.3">
      <c r="M6673" s="34">
        <v>6667.5</v>
      </c>
      <c r="N6673" s="34">
        <v>12.8</v>
      </c>
      <c r="O6673" s="32">
        <f t="shared" si="624"/>
        <v>55.040000000000006</v>
      </c>
      <c r="P6673" s="37">
        <f t="shared" si="629"/>
        <v>66.048000000000002</v>
      </c>
      <c r="Q6673" s="32">
        <f t="shared" si="625"/>
        <v>-4.0000000000006253E-2</v>
      </c>
      <c r="R6673" s="32">
        <f t="shared" si="626"/>
        <v>-11.048000000000002</v>
      </c>
      <c r="S6673" s="26">
        <f t="shared" si="627"/>
        <v>0</v>
      </c>
      <c r="T6673" s="26">
        <f t="shared" si="628"/>
        <v>0</v>
      </c>
    </row>
    <row r="6674" spans="13:20" ht="15" x14ac:dyDescent="0.3">
      <c r="M6674" s="34">
        <v>6668.5</v>
      </c>
      <c r="N6674" s="34">
        <v>12.2</v>
      </c>
      <c r="O6674" s="32">
        <f t="shared" si="624"/>
        <v>53.96</v>
      </c>
      <c r="P6674" s="37">
        <f t="shared" si="629"/>
        <v>64.751999999999995</v>
      </c>
      <c r="Q6674" s="32">
        <f t="shared" si="625"/>
        <v>1.0399999999999991</v>
      </c>
      <c r="R6674" s="32">
        <f t="shared" si="626"/>
        <v>-9.7519999999999953</v>
      </c>
      <c r="S6674" s="26">
        <f t="shared" si="627"/>
        <v>1</v>
      </c>
      <c r="T6674" s="26">
        <f t="shared" si="628"/>
        <v>0</v>
      </c>
    </row>
    <row r="6675" spans="13:20" ht="15" x14ac:dyDescent="0.3">
      <c r="M6675" s="34">
        <v>6669.5</v>
      </c>
      <c r="N6675" s="34">
        <v>11.7</v>
      </c>
      <c r="O6675" s="32">
        <f t="shared" si="624"/>
        <v>53.06</v>
      </c>
      <c r="P6675" s="37">
        <f t="shared" si="629"/>
        <v>63.671999999999997</v>
      </c>
      <c r="Q6675" s="32">
        <f t="shared" si="625"/>
        <v>1.9399999999999977</v>
      </c>
      <c r="R6675" s="32">
        <f t="shared" si="626"/>
        <v>-8.671999999999997</v>
      </c>
      <c r="S6675" s="26">
        <f t="shared" si="627"/>
        <v>1</v>
      </c>
      <c r="T6675" s="26">
        <f t="shared" si="628"/>
        <v>0</v>
      </c>
    </row>
    <row r="6676" spans="13:20" ht="15" x14ac:dyDescent="0.3">
      <c r="M6676" s="34">
        <v>6670.5</v>
      </c>
      <c r="N6676" s="34">
        <v>11.1</v>
      </c>
      <c r="O6676" s="32">
        <f t="shared" si="624"/>
        <v>51.980000000000004</v>
      </c>
      <c r="P6676" s="37">
        <f t="shared" si="629"/>
        <v>62.376000000000005</v>
      </c>
      <c r="Q6676" s="32">
        <f t="shared" si="625"/>
        <v>3.019999999999996</v>
      </c>
      <c r="R6676" s="32">
        <f t="shared" si="626"/>
        <v>-7.3760000000000048</v>
      </c>
      <c r="S6676" s="26">
        <f t="shared" si="627"/>
        <v>1</v>
      </c>
      <c r="T6676" s="26">
        <f t="shared" si="628"/>
        <v>0</v>
      </c>
    </row>
    <row r="6677" spans="13:20" ht="15" x14ac:dyDescent="0.3">
      <c r="M6677" s="34">
        <v>6671.5</v>
      </c>
      <c r="N6677" s="34">
        <v>11.1</v>
      </c>
      <c r="O6677" s="32">
        <f t="shared" si="624"/>
        <v>51.980000000000004</v>
      </c>
      <c r="P6677" s="37">
        <f t="shared" si="629"/>
        <v>62.376000000000005</v>
      </c>
      <c r="Q6677" s="32">
        <f t="shared" si="625"/>
        <v>3.019999999999996</v>
      </c>
      <c r="R6677" s="32">
        <f t="shared" si="626"/>
        <v>-7.3760000000000048</v>
      </c>
      <c r="S6677" s="26">
        <f t="shared" si="627"/>
        <v>1</v>
      </c>
      <c r="T6677" s="26">
        <f t="shared" si="628"/>
        <v>0</v>
      </c>
    </row>
    <row r="6678" spans="13:20" ht="15" x14ac:dyDescent="0.3">
      <c r="M6678" s="34">
        <v>6672.5</v>
      </c>
      <c r="N6678" s="34">
        <v>10.6</v>
      </c>
      <c r="O6678" s="32">
        <f t="shared" si="624"/>
        <v>51.08</v>
      </c>
      <c r="P6678" s="37">
        <f t="shared" si="629"/>
        <v>61.295999999999992</v>
      </c>
      <c r="Q6678" s="32">
        <f t="shared" si="625"/>
        <v>3.9200000000000017</v>
      </c>
      <c r="R6678" s="32">
        <f t="shared" si="626"/>
        <v>-6.2959999999999923</v>
      </c>
      <c r="S6678" s="26">
        <f t="shared" si="627"/>
        <v>1</v>
      </c>
      <c r="T6678" s="26">
        <f t="shared" si="628"/>
        <v>0</v>
      </c>
    </row>
    <row r="6679" spans="13:20" ht="15" x14ac:dyDescent="0.3">
      <c r="M6679" s="34">
        <v>6673.5</v>
      </c>
      <c r="N6679" s="34">
        <v>8.9</v>
      </c>
      <c r="O6679" s="32">
        <f t="shared" si="624"/>
        <v>48.019999999999996</v>
      </c>
      <c r="P6679" s="37">
        <f t="shared" si="629"/>
        <v>57.623999999999995</v>
      </c>
      <c r="Q6679" s="32">
        <f t="shared" si="625"/>
        <v>6.980000000000004</v>
      </c>
      <c r="R6679" s="32">
        <f t="shared" si="626"/>
        <v>-2.6239999999999952</v>
      </c>
      <c r="S6679" s="26">
        <f t="shared" si="627"/>
        <v>1</v>
      </c>
      <c r="T6679" s="26">
        <f t="shared" si="628"/>
        <v>0</v>
      </c>
    </row>
    <row r="6680" spans="13:20" ht="15" x14ac:dyDescent="0.3">
      <c r="M6680" s="34">
        <v>6674.5</v>
      </c>
      <c r="N6680" s="34">
        <v>8.9</v>
      </c>
      <c r="O6680" s="32">
        <f t="shared" si="624"/>
        <v>48.019999999999996</v>
      </c>
      <c r="P6680" s="37">
        <f t="shared" si="629"/>
        <v>57.623999999999995</v>
      </c>
      <c r="Q6680" s="32">
        <f t="shared" si="625"/>
        <v>6.980000000000004</v>
      </c>
      <c r="R6680" s="32">
        <f t="shared" si="626"/>
        <v>-2.6239999999999952</v>
      </c>
      <c r="S6680" s="26">
        <f t="shared" si="627"/>
        <v>1</v>
      </c>
      <c r="T6680" s="26">
        <f t="shared" si="628"/>
        <v>0</v>
      </c>
    </row>
    <row r="6681" spans="13:20" ht="15" x14ac:dyDescent="0.3">
      <c r="M6681" s="34">
        <v>6675.5</v>
      </c>
      <c r="N6681" s="34">
        <v>8.9</v>
      </c>
      <c r="O6681" s="32">
        <f t="shared" si="624"/>
        <v>48.019999999999996</v>
      </c>
      <c r="P6681" s="37">
        <f t="shared" si="629"/>
        <v>57.623999999999995</v>
      </c>
      <c r="Q6681" s="32">
        <f t="shared" si="625"/>
        <v>6.980000000000004</v>
      </c>
      <c r="R6681" s="32">
        <f t="shared" si="626"/>
        <v>-2.6239999999999952</v>
      </c>
      <c r="S6681" s="26">
        <f t="shared" si="627"/>
        <v>1</v>
      </c>
      <c r="T6681" s="26">
        <f t="shared" si="628"/>
        <v>0</v>
      </c>
    </row>
    <row r="6682" spans="13:20" ht="15" x14ac:dyDescent="0.3">
      <c r="M6682" s="34">
        <v>6676.5</v>
      </c>
      <c r="N6682" s="34">
        <v>10</v>
      </c>
      <c r="O6682" s="32">
        <f t="shared" si="624"/>
        <v>50</v>
      </c>
      <c r="P6682" s="37">
        <f t="shared" si="629"/>
        <v>60</v>
      </c>
      <c r="Q6682" s="32">
        <f t="shared" si="625"/>
        <v>5</v>
      </c>
      <c r="R6682" s="32">
        <f t="shared" si="626"/>
        <v>-5</v>
      </c>
      <c r="S6682" s="26">
        <f t="shared" si="627"/>
        <v>1</v>
      </c>
      <c r="T6682" s="26">
        <f t="shared" si="628"/>
        <v>0</v>
      </c>
    </row>
    <row r="6683" spans="13:20" ht="15" x14ac:dyDescent="0.3">
      <c r="M6683" s="34">
        <v>6677.5</v>
      </c>
      <c r="N6683" s="34">
        <v>11.1</v>
      </c>
      <c r="O6683" s="32">
        <f t="shared" si="624"/>
        <v>51.980000000000004</v>
      </c>
      <c r="P6683" s="37">
        <f t="shared" si="629"/>
        <v>62.376000000000005</v>
      </c>
      <c r="Q6683" s="32">
        <f t="shared" si="625"/>
        <v>3.019999999999996</v>
      </c>
      <c r="R6683" s="32">
        <f t="shared" si="626"/>
        <v>-7.3760000000000048</v>
      </c>
      <c r="S6683" s="26">
        <f t="shared" si="627"/>
        <v>1</v>
      </c>
      <c r="T6683" s="26">
        <f t="shared" si="628"/>
        <v>0</v>
      </c>
    </row>
    <row r="6684" spans="13:20" ht="15" x14ac:dyDescent="0.3">
      <c r="M6684" s="34">
        <v>6678.5</v>
      </c>
      <c r="N6684" s="34">
        <v>11.7</v>
      </c>
      <c r="O6684" s="32">
        <f t="shared" si="624"/>
        <v>53.06</v>
      </c>
      <c r="P6684" s="37">
        <f t="shared" si="629"/>
        <v>63.671999999999997</v>
      </c>
      <c r="Q6684" s="32">
        <f t="shared" si="625"/>
        <v>1.9399999999999977</v>
      </c>
      <c r="R6684" s="32">
        <f t="shared" si="626"/>
        <v>-8.671999999999997</v>
      </c>
      <c r="S6684" s="26">
        <f t="shared" si="627"/>
        <v>1</v>
      </c>
      <c r="T6684" s="26">
        <f t="shared" si="628"/>
        <v>0</v>
      </c>
    </row>
    <row r="6685" spans="13:20" ht="15" x14ac:dyDescent="0.3">
      <c r="M6685" s="34">
        <v>6679.5</v>
      </c>
      <c r="N6685" s="34">
        <v>12.2</v>
      </c>
      <c r="O6685" s="32">
        <f t="shared" si="624"/>
        <v>53.96</v>
      </c>
      <c r="P6685" s="37">
        <f t="shared" si="629"/>
        <v>64.751999999999995</v>
      </c>
      <c r="Q6685" s="32">
        <f t="shared" si="625"/>
        <v>1.0399999999999991</v>
      </c>
      <c r="R6685" s="32">
        <f t="shared" si="626"/>
        <v>-9.7519999999999953</v>
      </c>
      <c r="S6685" s="26">
        <f t="shared" si="627"/>
        <v>1</v>
      </c>
      <c r="T6685" s="26">
        <f t="shared" si="628"/>
        <v>0</v>
      </c>
    </row>
    <row r="6686" spans="13:20" ht="15" x14ac:dyDescent="0.3">
      <c r="M6686" s="34">
        <v>6680.5</v>
      </c>
      <c r="N6686" s="34">
        <v>12.2</v>
      </c>
      <c r="O6686" s="32">
        <f t="shared" si="624"/>
        <v>53.96</v>
      </c>
      <c r="P6686" s="37">
        <f t="shared" si="629"/>
        <v>64.751999999999995</v>
      </c>
      <c r="Q6686" s="32">
        <f t="shared" si="625"/>
        <v>1.0399999999999991</v>
      </c>
      <c r="R6686" s="32">
        <f t="shared" si="626"/>
        <v>-9.7519999999999953</v>
      </c>
      <c r="S6686" s="26">
        <f t="shared" si="627"/>
        <v>1</v>
      </c>
      <c r="T6686" s="26">
        <f t="shared" si="628"/>
        <v>0</v>
      </c>
    </row>
    <row r="6687" spans="13:20" ht="15" x14ac:dyDescent="0.3">
      <c r="M6687" s="34">
        <v>6681.5</v>
      </c>
      <c r="N6687" s="34">
        <v>13.3</v>
      </c>
      <c r="O6687" s="32">
        <f t="shared" si="624"/>
        <v>55.94</v>
      </c>
      <c r="P6687" s="37">
        <f t="shared" si="629"/>
        <v>67.128</v>
      </c>
      <c r="Q6687" s="32">
        <f t="shared" si="625"/>
        <v>-0.93999999999999773</v>
      </c>
      <c r="R6687" s="32">
        <f t="shared" si="626"/>
        <v>-12.128</v>
      </c>
      <c r="S6687" s="26">
        <f t="shared" si="627"/>
        <v>0</v>
      </c>
      <c r="T6687" s="26">
        <f t="shared" si="628"/>
        <v>0</v>
      </c>
    </row>
    <row r="6688" spans="13:20" ht="15" x14ac:dyDescent="0.3">
      <c r="M6688" s="34">
        <v>6682.5</v>
      </c>
      <c r="N6688" s="34">
        <v>13.9</v>
      </c>
      <c r="O6688" s="32">
        <f t="shared" si="624"/>
        <v>57.019999999999996</v>
      </c>
      <c r="P6688" s="37">
        <f t="shared" si="629"/>
        <v>68.423999999999992</v>
      </c>
      <c r="Q6688" s="32">
        <f t="shared" si="625"/>
        <v>-2.019999999999996</v>
      </c>
      <c r="R6688" s="32">
        <f t="shared" si="626"/>
        <v>-13.423999999999992</v>
      </c>
      <c r="S6688" s="26">
        <f t="shared" si="627"/>
        <v>0</v>
      </c>
      <c r="T6688" s="26">
        <f t="shared" si="628"/>
        <v>0</v>
      </c>
    </row>
    <row r="6689" spans="13:20" ht="15" x14ac:dyDescent="0.3">
      <c r="M6689" s="34">
        <v>6683.5</v>
      </c>
      <c r="N6689" s="34">
        <v>13.9</v>
      </c>
      <c r="O6689" s="32">
        <f t="shared" si="624"/>
        <v>57.019999999999996</v>
      </c>
      <c r="P6689" s="37">
        <f t="shared" si="629"/>
        <v>68.423999999999992</v>
      </c>
      <c r="Q6689" s="32">
        <f t="shared" si="625"/>
        <v>-2.019999999999996</v>
      </c>
      <c r="R6689" s="32">
        <f t="shared" si="626"/>
        <v>-13.423999999999992</v>
      </c>
      <c r="S6689" s="26">
        <f t="shared" si="627"/>
        <v>0</v>
      </c>
      <c r="T6689" s="26">
        <f t="shared" si="628"/>
        <v>0</v>
      </c>
    </row>
    <row r="6690" spans="13:20" ht="15" x14ac:dyDescent="0.3">
      <c r="M6690" s="34">
        <v>6684.5</v>
      </c>
      <c r="N6690" s="34">
        <v>13.9</v>
      </c>
      <c r="O6690" s="32">
        <f t="shared" si="624"/>
        <v>57.019999999999996</v>
      </c>
      <c r="P6690" s="37">
        <f t="shared" si="629"/>
        <v>68.423999999999992</v>
      </c>
      <c r="Q6690" s="32">
        <f t="shared" si="625"/>
        <v>-2.019999999999996</v>
      </c>
      <c r="R6690" s="32">
        <f t="shared" si="626"/>
        <v>-13.423999999999992</v>
      </c>
      <c r="S6690" s="26">
        <f t="shared" si="627"/>
        <v>0</v>
      </c>
      <c r="T6690" s="26">
        <f t="shared" si="628"/>
        <v>0</v>
      </c>
    </row>
    <row r="6691" spans="13:20" ht="15" x14ac:dyDescent="0.3">
      <c r="M6691" s="34">
        <v>6685.5</v>
      </c>
      <c r="N6691" s="34">
        <v>13.9</v>
      </c>
      <c r="O6691" s="32">
        <f t="shared" si="624"/>
        <v>57.019999999999996</v>
      </c>
      <c r="P6691" s="37">
        <f t="shared" si="629"/>
        <v>68.423999999999992</v>
      </c>
      <c r="Q6691" s="32">
        <f t="shared" si="625"/>
        <v>-2.019999999999996</v>
      </c>
      <c r="R6691" s="32">
        <f t="shared" si="626"/>
        <v>-13.423999999999992</v>
      </c>
      <c r="S6691" s="26">
        <f t="shared" si="627"/>
        <v>0</v>
      </c>
      <c r="T6691" s="26">
        <f t="shared" si="628"/>
        <v>0</v>
      </c>
    </row>
    <row r="6692" spans="13:20" ht="15" x14ac:dyDescent="0.3">
      <c r="M6692" s="34">
        <v>6686.5</v>
      </c>
      <c r="N6692" s="34">
        <v>13.3</v>
      </c>
      <c r="O6692" s="32">
        <f t="shared" si="624"/>
        <v>55.94</v>
      </c>
      <c r="P6692" s="37">
        <f t="shared" si="629"/>
        <v>67.128</v>
      </c>
      <c r="Q6692" s="32">
        <f t="shared" si="625"/>
        <v>-0.93999999999999773</v>
      </c>
      <c r="R6692" s="32">
        <f t="shared" si="626"/>
        <v>-12.128</v>
      </c>
      <c r="S6692" s="26">
        <f t="shared" si="627"/>
        <v>0</v>
      </c>
      <c r="T6692" s="26">
        <f t="shared" si="628"/>
        <v>0</v>
      </c>
    </row>
    <row r="6693" spans="13:20" ht="15" x14ac:dyDescent="0.3">
      <c r="M6693" s="34">
        <v>6687.5</v>
      </c>
      <c r="N6693" s="34">
        <v>12.2</v>
      </c>
      <c r="O6693" s="32">
        <f t="shared" si="624"/>
        <v>53.96</v>
      </c>
      <c r="P6693" s="37">
        <f t="shared" si="629"/>
        <v>64.751999999999995</v>
      </c>
      <c r="Q6693" s="32">
        <f t="shared" si="625"/>
        <v>1.0399999999999991</v>
      </c>
      <c r="R6693" s="32">
        <f t="shared" si="626"/>
        <v>-9.7519999999999953</v>
      </c>
      <c r="S6693" s="26">
        <f t="shared" si="627"/>
        <v>1</v>
      </c>
      <c r="T6693" s="26">
        <f t="shared" si="628"/>
        <v>0</v>
      </c>
    </row>
    <row r="6694" spans="13:20" ht="15" x14ac:dyDescent="0.3">
      <c r="M6694" s="34">
        <v>6688.5</v>
      </c>
      <c r="N6694" s="34">
        <v>11.1</v>
      </c>
      <c r="O6694" s="32">
        <f t="shared" si="624"/>
        <v>51.980000000000004</v>
      </c>
      <c r="P6694" s="37">
        <f t="shared" si="629"/>
        <v>62.376000000000005</v>
      </c>
      <c r="Q6694" s="32">
        <f t="shared" si="625"/>
        <v>3.019999999999996</v>
      </c>
      <c r="R6694" s="32">
        <f t="shared" si="626"/>
        <v>-7.3760000000000048</v>
      </c>
      <c r="S6694" s="26">
        <f t="shared" si="627"/>
        <v>1</v>
      </c>
      <c r="T6694" s="26">
        <f t="shared" si="628"/>
        <v>0</v>
      </c>
    </row>
    <row r="6695" spans="13:20" ht="15" x14ac:dyDescent="0.3">
      <c r="M6695" s="34">
        <v>6689.5</v>
      </c>
      <c r="N6695" s="34">
        <v>10</v>
      </c>
      <c r="O6695" s="32">
        <f t="shared" si="624"/>
        <v>50</v>
      </c>
      <c r="P6695" s="37">
        <f t="shared" si="629"/>
        <v>60</v>
      </c>
      <c r="Q6695" s="32">
        <f t="shared" si="625"/>
        <v>5</v>
      </c>
      <c r="R6695" s="32">
        <f t="shared" si="626"/>
        <v>-5</v>
      </c>
      <c r="S6695" s="26">
        <f t="shared" si="627"/>
        <v>1</v>
      </c>
      <c r="T6695" s="26">
        <f t="shared" si="628"/>
        <v>0</v>
      </c>
    </row>
    <row r="6696" spans="13:20" ht="15" x14ac:dyDescent="0.3">
      <c r="M6696" s="34">
        <v>6690.5</v>
      </c>
      <c r="N6696" s="34">
        <v>8.9</v>
      </c>
      <c r="O6696" s="32">
        <f t="shared" si="624"/>
        <v>48.019999999999996</v>
      </c>
      <c r="P6696" s="37">
        <f t="shared" si="629"/>
        <v>57.623999999999995</v>
      </c>
      <c r="Q6696" s="32">
        <f t="shared" si="625"/>
        <v>6.980000000000004</v>
      </c>
      <c r="R6696" s="32">
        <f t="shared" si="626"/>
        <v>-2.6239999999999952</v>
      </c>
      <c r="S6696" s="26">
        <f t="shared" si="627"/>
        <v>1</v>
      </c>
      <c r="T6696" s="26">
        <f t="shared" si="628"/>
        <v>0</v>
      </c>
    </row>
    <row r="6697" spans="13:20" ht="15" x14ac:dyDescent="0.3">
      <c r="M6697" s="34">
        <v>6691.5</v>
      </c>
      <c r="N6697" s="34">
        <v>7.8</v>
      </c>
      <c r="O6697" s="32">
        <f t="shared" si="624"/>
        <v>46.04</v>
      </c>
      <c r="P6697" s="37">
        <f t="shared" si="629"/>
        <v>55.247999999999998</v>
      </c>
      <c r="Q6697" s="32">
        <f t="shared" si="625"/>
        <v>8.9600000000000009</v>
      </c>
      <c r="R6697" s="32">
        <f t="shared" si="626"/>
        <v>-0.24799999999999756</v>
      </c>
      <c r="S6697" s="26">
        <f t="shared" si="627"/>
        <v>1</v>
      </c>
      <c r="T6697" s="26">
        <f t="shared" si="628"/>
        <v>0</v>
      </c>
    </row>
    <row r="6698" spans="13:20" ht="15" x14ac:dyDescent="0.3">
      <c r="M6698" s="34">
        <v>6692.5</v>
      </c>
      <c r="N6698" s="34">
        <v>7.2</v>
      </c>
      <c r="O6698" s="32">
        <f t="shared" si="624"/>
        <v>44.96</v>
      </c>
      <c r="P6698" s="37">
        <f t="shared" si="629"/>
        <v>53.951999999999998</v>
      </c>
      <c r="Q6698" s="32">
        <f t="shared" si="625"/>
        <v>10.039999999999999</v>
      </c>
      <c r="R6698" s="32">
        <f t="shared" si="626"/>
        <v>1.0480000000000018</v>
      </c>
      <c r="S6698" s="26">
        <f t="shared" si="627"/>
        <v>1</v>
      </c>
      <c r="T6698" s="26">
        <f t="shared" si="628"/>
        <v>1</v>
      </c>
    </row>
    <row r="6699" spans="13:20" ht="15" x14ac:dyDescent="0.3">
      <c r="M6699" s="34">
        <v>6693.5</v>
      </c>
      <c r="N6699" s="34">
        <v>6.7</v>
      </c>
      <c r="O6699" s="32">
        <f t="shared" si="624"/>
        <v>44.06</v>
      </c>
      <c r="P6699" s="37">
        <f t="shared" si="629"/>
        <v>52.872</v>
      </c>
      <c r="Q6699" s="32">
        <f t="shared" si="625"/>
        <v>10.939999999999998</v>
      </c>
      <c r="R6699" s="32">
        <f t="shared" si="626"/>
        <v>2.1280000000000001</v>
      </c>
      <c r="S6699" s="26">
        <f t="shared" si="627"/>
        <v>1</v>
      </c>
      <c r="T6699" s="26">
        <f t="shared" si="628"/>
        <v>1</v>
      </c>
    </row>
    <row r="6700" spans="13:20" ht="15" x14ac:dyDescent="0.3">
      <c r="M6700" s="34">
        <v>6694.5</v>
      </c>
      <c r="N6700" s="34">
        <v>6.1</v>
      </c>
      <c r="O6700" s="32">
        <f t="shared" si="624"/>
        <v>42.980000000000004</v>
      </c>
      <c r="P6700" s="37">
        <f t="shared" si="629"/>
        <v>51.576000000000001</v>
      </c>
      <c r="Q6700" s="32">
        <f t="shared" si="625"/>
        <v>12.019999999999996</v>
      </c>
      <c r="R6700" s="32">
        <f t="shared" si="626"/>
        <v>3.4239999999999995</v>
      </c>
      <c r="S6700" s="26">
        <f t="shared" si="627"/>
        <v>1</v>
      </c>
      <c r="T6700" s="26">
        <f t="shared" si="628"/>
        <v>1</v>
      </c>
    </row>
    <row r="6701" spans="13:20" ht="15" x14ac:dyDescent="0.3">
      <c r="M6701" s="34">
        <v>6695.5</v>
      </c>
      <c r="N6701" s="34">
        <v>5.6</v>
      </c>
      <c r="O6701" s="32">
        <f t="shared" si="624"/>
        <v>42.08</v>
      </c>
      <c r="P6701" s="37">
        <f t="shared" si="629"/>
        <v>50.495999999999995</v>
      </c>
      <c r="Q6701" s="32">
        <f t="shared" si="625"/>
        <v>12.920000000000002</v>
      </c>
      <c r="R6701" s="32">
        <f t="shared" si="626"/>
        <v>4.5040000000000049</v>
      </c>
      <c r="S6701" s="26">
        <f t="shared" si="627"/>
        <v>1</v>
      </c>
      <c r="T6701" s="26">
        <f t="shared" si="628"/>
        <v>1</v>
      </c>
    </row>
    <row r="6702" spans="13:20" ht="15" x14ac:dyDescent="0.3">
      <c r="M6702" s="34">
        <v>6696.5</v>
      </c>
      <c r="N6702" s="34">
        <v>5</v>
      </c>
      <c r="O6702" s="32">
        <f t="shared" si="624"/>
        <v>41</v>
      </c>
      <c r="P6702" s="37">
        <f t="shared" si="629"/>
        <v>49.199999999999996</v>
      </c>
      <c r="Q6702" s="32">
        <f t="shared" si="625"/>
        <v>14</v>
      </c>
      <c r="R6702" s="32">
        <f t="shared" si="626"/>
        <v>5.8000000000000043</v>
      </c>
      <c r="S6702" s="26">
        <f t="shared" si="627"/>
        <v>1</v>
      </c>
      <c r="T6702" s="26">
        <f t="shared" si="628"/>
        <v>1</v>
      </c>
    </row>
    <row r="6703" spans="13:20" ht="15" x14ac:dyDescent="0.3">
      <c r="M6703" s="34">
        <v>6697.5</v>
      </c>
      <c r="N6703" s="34">
        <v>4.4000000000000004</v>
      </c>
      <c r="O6703" s="32">
        <f t="shared" si="624"/>
        <v>39.92</v>
      </c>
      <c r="P6703" s="37">
        <f t="shared" si="629"/>
        <v>47.904000000000003</v>
      </c>
      <c r="Q6703" s="32">
        <f t="shared" si="625"/>
        <v>15.079999999999998</v>
      </c>
      <c r="R6703" s="32">
        <f t="shared" si="626"/>
        <v>7.0959999999999965</v>
      </c>
      <c r="S6703" s="26">
        <f t="shared" si="627"/>
        <v>1</v>
      </c>
      <c r="T6703" s="26">
        <f t="shared" si="628"/>
        <v>1</v>
      </c>
    </row>
    <row r="6704" spans="13:20" ht="15" x14ac:dyDescent="0.3">
      <c r="M6704" s="34">
        <v>6698.5</v>
      </c>
      <c r="N6704" s="34">
        <v>3.9</v>
      </c>
      <c r="O6704" s="32">
        <f t="shared" si="624"/>
        <v>39.019999999999996</v>
      </c>
      <c r="P6704" s="37">
        <f t="shared" si="629"/>
        <v>46.823999999999991</v>
      </c>
      <c r="Q6704" s="32">
        <f t="shared" si="625"/>
        <v>15.980000000000004</v>
      </c>
      <c r="R6704" s="32">
        <f t="shared" si="626"/>
        <v>8.176000000000009</v>
      </c>
      <c r="S6704" s="26">
        <f t="shared" si="627"/>
        <v>1</v>
      </c>
      <c r="T6704" s="26">
        <f t="shared" si="628"/>
        <v>1</v>
      </c>
    </row>
    <row r="6705" spans="13:20" ht="15" x14ac:dyDescent="0.3">
      <c r="M6705" s="34">
        <v>6699.5</v>
      </c>
      <c r="N6705" s="34">
        <v>3.3</v>
      </c>
      <c r="O6705" s="32">
        <f t="shared" si="624"/>
        <v>37.94</v>
      </c>
      <c r="P6705" s="37">
        <f t="shared" si="629"/>
        <v>45.527999999999999</v>
      </c>
      <c r="Q6705" s="32">
        <f t="shared" si="625"/>
        <v>17.060000000000002</v>
      </c>
      <c r="R6705" s="32">
        <f t="shared" si="626"/>
        <v>9.4720000000000013</v>
      </c>
      <c r="S6705" s="26">
        <f t="shared" si="627"/>
        <v>1</v>
      </c>
      <c r="T6705" s="26">
        <f t="shared" si="628"/>
        <v>1</v>
      </c>
    </row>
    <row r="6706" spans="13:20" ht="15" x14ac:dyDescent="0.3">
      <c r="M6706" s="34">
        <v>6700.5</v>
      </c>
      <c r="N6706" s="34">
        <v>3.3</v>
      </c>
      <c r="O6706" s="32">
        <f t="shared" si="624"/>
        <v>37.94</v>
      </c>
      <c r="P6706" s="37">
        <f t="shared" si="629"/>
        <v>45.527999999999999</v>
      </c>
      <c r="Q6706" s="32">
        <f t="shared" si="625"/>
        <v>17.060000000000002</v>
      </c>
      <c r="R6706" s="32">
        <f t="shared" si="626"/>
        <v>9.4720000000000013</v>
      </c>
      <c r="S6706" s="26">
        <f t="shared" si="627"/>
        <v>1</v>
      </c>
      <c r="T6706" s="26">
        <f t="shared" si="628"/>
        <v>1</v>
      </c>
    </row>
    <row r="6707" spans="13:20" ht="15" x14ac:dyDescent="0.3">
      <c r="M6707" s="34">
        <v>6701.5</v>
      </c>
      <c r="N6707" s="34">
        <v>2.8</v>
      </c>
      <c r="O6707" s="32">
        <f t="shared" si="624"/>
        <v>37.04</v>
      </c>
      <c r="P6707" s="37">
        <f t="shared" si="629"/>
        <v>44.448</v>
      </c>
      <c r="Q6707" s="32">
        <f t="shared" si="625"/>
        <v>17.96</v>
      </c>
      <c r="R6707" s="32">
        <f t="shared" si="626"/>
        <v>10.552</v>
      </c>
      <c r="S6707" s="26">
        <f t="shared" si="627"/>
        <v>1</v>
      </c>
      <c r="T6707" s="26">
        <f t="shared" si="628"/>
        <v>1</v>
      </c>
    </row>
    <row r="6708" spans="13:20" ht="15" x14ac:dyDescent="0.3">
      <c r="M6708" s="34">
        <v>6702.5</v>
      </c>
      <c r="N6708" s="34">
        <v>3.9</v>
      </c>
      <c r="O6708" s="32">
        <f t="shared" si="624"/>
        <v>39.019999999999996</v>
      </c>
      <c r="P6708" s="37">
        <f t="shared" si="629"/>
        <v>46.823999999999991</v>
      </c>
      <c r="Q6708" s="32">
        <f t="shared" si="625"/>
        <v>15.980000000000004</v>
      </c>
      <c r="R6708" s="32">
        <f t="shared" si="626"/>
        <v>8.176000000000009</v>
      </c>
      <c r="S6708" s="26">
        <f t="shared" si="627"/>
        <v>1</v>
      </c>
      <c r="T6708" s="26">
        <f t="shared" si="628"/>
        <v>1</v>
      </c>
    </row>
    <row r="6709" spans="13:20" ht="15" x14ac:dyDescent="0.3">
      <c r="M6709" s="34">
        <v>6703.5</v>
      </c>
      <c r="N6709" s="34">
        <v>5.6</v>
      </c>
      <c r="O6709" s="32">
        <f t="shared" si="624"/>
        <v>42.08</v>
      </c>
      <c r="P6709" s="37">
        <f t="shared" si="629"/>
        <v>50.495999999999995</v>
      </c>
      <c r="Q6709" s="32">
        <f t="shared" si="625"/>
        <v>12.920000000000002</v>
      </c>
      <c r="R6709" s="32">
        <f t="shared" si="626"/>
        <v>4.5040000000000049</v>
      </c>
      <c r="S6709" s="26">
        <f t="shared" si="627"/>
        <v>1</v>
      </c>
      <c r="T6709" s="26">
        <f t="shared" si="628"/>
        <v>1</v>
      </c>
    </row>
    <row r="6710" spans="13:20" ht="15" x14ac:dyDescent="0.3">
      <c r="M6710" s="34">
        <v>6704.5</v>
      </c>
      <c r="N6710" s="34">
        <v>6.7</v>
      </c>
      <c r="O6710" s="32">
        <f t="shared" si="624"/>
        <v>44.06</v>
      </c>
      <c r="P6710" s="37">
        <f t="shared" si="629"/>
        <v>52.872</v>
      </c>
      <c r="Q6710" s="32">
        <f t="shared" si="625"/>
        <v>10.939999999999998</v>
      </c>
      <c r="R6710" s="32">
        <f t="shared" si="626"/>
        <v>2.1280000000000001</v>
      </c>
      <c r="S6710" s="26">
        <f t="shared" si="627"/>
        <v>1</v>
      </c>
      <c r="T6710" s="26">
        <f t="shared" si="628"/>
        <v>1</v>
      </c>
    </row>
    <row r="6711" spans="13:20" ht="15" x14ac:dyDescent="0.3">
      <c r="M6711" s="34">
        <v>6705.5</v>
      </c>
      <c r="N6711" s="34">
        <v>8.9</v>
      </c>
      <c r="O6711" s="32">
        <f t="shared" si="624"/>
        <v>48.019999999999996</v>
      </c>
      <c r="P6711" s="37">
        <f t="shared" si="629"/>
        <v>57.623999999999995</v>
      </c>
      <c r="Q6711" s="32">
        <f t="shared" si="625"/>
        <v>6.980000000000004</v>
      </c>
      <c r="R6711" s="32">
        <f t="shared" si="626"/>
        <v>-2.6239999999999952</v>
      </c>
      <c r="S6711" s="26">
        <f t="shared" si="627"/>
        <v>1</v>
      </c>
      <c r="T6711" s="26">
        <f t="shared" si="628"/>
        <v>0</v>
      </c>
    </row>
    <row r="6712" spans="13:20" ht="15" x14ac:dyDescent="0.3">
      <c r="M6712" s="34">
        <v>6706.5</v>
      </c>
      <c r="N6712" s="34">
        <v>10</v>
      </c>
      <c r="O6712" s="32">
        <f t="shared" si="624"/>
        <v>50</v>
      </c>
      <c r="P6712" s="37">
        <f t="shared" si="629"/>
        <v>60</v>
      </c>
      <c r="Q6712" s="32">
        <f t="shared" si="625"/>
        <v>5</v>
      </c>
      <c r="R6712" s="32">
        <f t="shared" si="626"/>
        <v>-5</v>
      </c>
      <c r="S6712" s="26">
        <f t="shared" si="627"/>
        <v>1</v>
      </c>
      <c r="T6712" s="26">
        <f t="shared" si="628"/>
        <v>0</v>
      </c>
    </row>
    <row r="6713" spans="13:20" ht="15" x14ac:dyDescent="0.3">
      <c r="M6713" s="34">
        <v>6707.5</v>
      </c>
      <c r="N6713" s="34">
        <v>11.1</v>
      </c>
      <c r="O6713" s="32">
        <f t="shared" si="624"/>
        <v>51.980000000000004</v>
      </c>
      <c r="P6713" s="37">
        <f t="shared" si="629"/>
        <v>62.376000000000005</v>
      </c>
      <c r="Q6713" s="32">
        <f t="shared" si="625"/>
        <v>3.019999999999996</v>
      </c>
      <c r="R6713" s="32">
        <f t="shared" si="626"/>
        <v>-7.3760000000000048</v>
      </c>
      <c r="S6713" s="26">
        <f t="shared" si="627"/>
        <v>1</v>
      </c>
      <c r="T6713" s="26">
        <f t="shared" si="628"/>
        <v>0</v>
      </c>
    </row>
    <row r="6714" spans="13:20" ht="15" x14ac:dyDescent="0.3">
      <c r="M6714" s="34">
        <v>6708.5</v>
      </c>
      <c r="N6714" s="34">
        <v>11.7</v>
      </c>
      <c r="O6714" s="32">
        <f t="shared" si="624"/>
        <v>53.06</v>
      </c>
      <c r="P6714" s="37">
        <f t="shared" si="629"/>
        <v>63.671999999999997</v>
      </c>
      <c r="Q6714" s="32">
        <f t="shared" si="625"/>
        <v>1.9399999999999977</v>
      </c>
      <c r="R6714" s="32">
        <f t="shared" si="626"/>
        <v>-8.671999999999997</v>
      </c>
      <c r="S6714" s="26">
        <f t="shared" si="627"/>
        <v>1</v>
      </c>
      <c r="T6714" s="26">
        <f t="shared" si="628"/>
        <v>0</v>
      </c>
    </row>
    <row r="6715" spans="13:20" ht="15" x14ac:dyDescent="0.3">
      <c r="M6715" s="34">
        <v>6709.5</v>
      </c>
      <c r="N6715" s="34">
        <v>12.8</v>
      </c>
      <c r="O6715" s="32">
        <f t="shared" si="624"/>
        <v>55.040000000000006</v>
      </c>
      <c r="P6715" s="37">
        <f t="shared" si="629"/>
        <v>66.048000000000002</v>
      </c>
      <c r="Q6715" s="32">
        <f t="shared" si="625"/>
        <v>-4.0000000000006253E-2</v>
      </c>
      <c r="R6715" s="32">
        <f t="shared" si="626"/>
        <v>-11.048000000000002</v>
      </c>
      <c r="S6715" s="26">
        <f t="shared" si="627"/>
        <v>0</v>
      </c>
      <c r="T6715" s="26">
        <f t="shared" si="628"/>
        <v>0</v>
      </c>
    </row>
    <row r="6716" spans="13:20" ht="15" x14ac:dyDescent="0.3">
      <c r="M6716" s="34">
        <v>6710.5</v>
      </c>
      <c r="N6716" s="34">
        <v>12.8</v>
      </c>
      <c r="O6716" s="32">
        <f t="shared" si="624"/>
        <v>55.040000000000006</v>
      </c>
      <c r="P6716" s="37">
        <f t="shared" si="629"/>
        <v>66.048000000000002</v>
      </c>
      <c r="Q6716" s="32">
        <f t="shared" si="625"/>
        <v>-4.0000000000006253E-2</v>
      </c>
      <c r="R6716" s="32">
        <f t="shared" si="626"/>
        <v>-11.048000000000002</v>
      </c>
      <c r="S6716" s="26">
        <f t="shared" si="627"/>
        <v>0</v>
      </c>
      <c r="T6716" s="26">
        <f t="shared" si="628"/>
        <v>0</v>
      </c>
    </row>
    <row r="6717" spans="13:20" ht="15" x14ac:dyDescent="0.3">
      <c r="M6717" s="34">
        <v>6711.5</v>
      </c>
      <c r="N6717" s="34">
        <v>12.8</v>
      </c>
      <c r="O6717" s="32">
        <f t="shared" si="624"/>
        <v>55.040000000000006</v>
      </c>
      <c r="P6717" s="37">
        <f t="shared" si="629"/>
        <v>66.048000000000002</v>
      </c>
      <c r="Q6717" s="32">
        <f t="shared" si="625"/>
        <v>-4.0000000000006253E-2</v>
      </c>
      <c r="R6717" s="32">
        <f t="shared" si="626"/>
        <v>-11.048000000000002</v>
      </c>
      <c r="S6717" s="26">
        <f t="shared" si="627"/>
        <v>0</v>
      </c>
      <c r="T6717" s="26">
        <f t="shared" si="628"/>
        <v>0</v>
      </c>
    </row>
    <row r="6718" spans="13:20" ht="15" x14ac:dyDescent="0.3">
      <c r="M6718" s="34">
        <v>6712.5</v>
      </c>
      <c r="N6718" s="34">
        <v>12.2</v>
      </c>
      <c r="O6718" s="32">
        <f t="shared" si="624"/>
        <v>53.96</v>
      </c>
      <c r="P6718" s="37">
        <f t="shared" si="629"/>
        <v>64.751999999999995</v>
      </c>
      <c r="Q6718" s="32">
        <f t="shared" si="625"/>
        <v>1.0399999999999991</v>
      </c>
      <c r="R6718" s="32">
        <f t="shared" si="626"/>
        <v>-9.7519999999999953</v>
      </c>
      <c r="S6718" s="26">
        <f t="shared" si="627"/>
        <v>1</v>
      </c>
      <c r="T6718" s="26">
        <f t="shared" si="628"/>
        <v>0</v>
      </c>
    </row>
    <row r="6719" spans="13:20" ht="15" x14ac:dyDescent="0.3">
      <c r="M6719" s="34">
        <v>6713.5</v>
      </c>
      <c r="N6719" s="34">
        <v>11.1</v>
      </c>
      <c r="O6719" s="32">
        <f t="shared" si="624"/>
        <v>51.980000000000004</v>
      </c>
      <c r="P6719" s="37">
        <f t="shared" si="629"/>
        <v>62.376000000000005</v>
      </c>
      <c r="Q6719" s="32">
        <f t="shared" si="625"/>
        <v>3.019999999999996</v>
      </c>
      <c r="R6719" s="32">
        <f t="shared" si="626"/>
        <v>-7.3760000000000048</v>
      </c>
      <c r="S6719" s="26">
        <f t="shared" si="627"/>
        <v>1</v>
      </c>
      <c r="T6719" s="26">
        <f t="shared" si="628"/>
        <v>0</v>
      </c>
    </row>
    <row r="6720" spans="13:20" ht="15" x14ac:dyDescent="0.3">
      <c r="M6720" s="34">
        <v>6714.5</v>
      </c>
      <c r="N6720" s="34">
        <v>11.1</v>
      </c>
      <c r="O6720" s="32">
        <f t="shared" si="624"/>
        <v>51.980000000000004</v>
      </c>
      <c r="P6720" s="37">
        <f t="shared" si="629"/>
        <v>62.376000000000005</v>
      </c>
      <c r="Q6720" s="32">
        <f t="shared" si="625"/>
        <v>3.019999999999996</v>
      </c>
      <c r="R6720" s="32">
        <f t="shared" si="626"/>
        <v>-7.3760000000000048</v>
      </c>
      <c r="S6720" s="26">
        <f t="shared" si="627"/>
        <v>1</v>
      </c>
      <c r="T6720" s="26">
        <f t="shared" si="628"/>
        <v>0</v>
      </c>
    </row>
    <row r="6721" spans="13:20" ht="15" x14ac:dyDescent="0.3">
      <c r="M6721" s="34">
        <v>6715.5</v>
      </c>
      <c r="N6721" s="34">
        <v>10.6</v>
      </c>
      <c r="O6721" s="32">
        <f t="shared" si="624"/>
        <v>51.08</v>
      </c>
      <c r="P6721" s="37">
        <f t="shared" si="629"/>
        <v>61.295999999999992</v>
      </c>
      <c r="Q6721" s="32">
        <f t="shared" si="625"/>
        <v>3.9200000000000017</v>
      </c>
      <c r="R6721" s="32">
        <f t="shared" si="626"/>
        <v>-6.2959999999999923</v>
      </c>
      <c r="S6721" s="26">
        <f t="shared" si="627"/>
        <v>1</v>
      </c>
      <c r="T6721" s="26">
        <f t="shared" si="628"/>
        <v>0</v>
      </c>
    </row>
    <row r="6722" spans="13:20" ht="15" x14ac:dyDescent="0.3">
      <c r="M6722" s="34">
        <v>6716.5</v>
      </c>
      <c r="N6722" s="34">
        <v>10</v>
      </c>
      <c r="O6722" s="32">
        <f t="shared" si="624"/>
        <v>50</v>
      </c>
      <c r="P6722" s="37">
        <f t="shared" si="629"/>
        <v>60</v>
      </c>
      <c r="Q6722" s="32">
        <f t="shared" si="625"/>
        <v>5</v>
      </c>
      <c r="R6722" s="32">
        <f t="shared" si="626"/>
        <v>-5</v>
      </c>
      <c r="S6722" s="26">
        <f t="shared" si="627"/>
        <v>1</v>
      </c>
      <c r="T6722" s="26">
        <f t="shared" si="628"/>
        <v>0</v>
      </c>
    </row>
    <row r="6723" spans="13:20" ht="15" x14ac:dyDescent="0.3">
      <c r="M6723" s="34">
        <v>6717.5</v>
      </c>
      <c r="N6723" s="34">
        <v>8.3000000000000007</v>
      </c>
      <c r="O6723" s="32">
        <f t="shared" si="624"/>
        <v>46.94</v>
      </c>
      <c r="P6723" s="37">
        <f t="shared" si="629"/>
        <v>56.327999999999996</v>
      </c>
      <c r="Q6723" s="32">
        <f t="shared" si="625"/>
        <v>8.0600000000000023</v>
      </c>
      <c r="R6723" s="32">
        <f t="shared" si="626"/>
        <v>-1.3279999999999959</v>
      </c>
      <c r="S6723" s="26">
        <f t="shared" si="627"/>
        <v>1</v>
      </c>
      <c r="T6723" s="26">
        <f t="shared" si="628"/>
        <v>0</v>
      </c>
    </row>
    <row r="6724" spans="13:20" ht="15" x14ac:dyDescent="0.3">
      <c r="M6724" s="34">
        <v>6718.5</v>
      </c>
      <c r="N6724" s="34">
        <v>8.3000000000000007</v>
      </c>
      <c r="O6724" s="32">
        <f t="shared" si="624"/>
        <v>46.94</v>
      </c>
      <c r="P6724" s="37">
        <f t="shared" si="629"/>
        <v>56.327999999999996</v>
      </c>
      <c r="Q6724" s="32">
        <f t="shared" si="625"/>
        <v>8.0600000000000023</v>
      </c>
      <c r="R6724" s="32">
        <f t="shared" si="626"/>
        <v>-1.3279999999999959</v>
      </c>
      <c r="S6724" s="26">
        <f t="shared" si="627"/>
        <v>1</v>
      </c>
      <c r="T6724" s="26">
        <f t="shared" si="628"/>
        <v>0</v>
      </c>
    </row>
    <row r="6725" spans="13:20" ht="15" x14ac:dyDescent="0.3">
      <c r="M6725" s="34">
        <v>6719.5</v>
      </c>
      <c r="N6725" s="34">
        <v>7.8</v>
      </c>
      <c r="O6725" s="32">
        <f t="shared" si="624"/>
        <v>46.04</v>
      </c>
      <c r="P6725" s="37">
        <f t="shared" si="629"/>
        <v>55.247999999999998</v>
      </c>
      <c r="Q6725" s="32">
        <f t="shared" si="625"/>
        <v>8.9600000000000009</v>
      </c>
      <c r="R6725" s="32">
        <f t="shared" si="626"/>
        <v>-0.24799999999999756</v>
      </c>
      <c r="S6725" s="26">
        <f t="shared" si="627"/>
        <v>1</v>
      </c>
      <c r="T6725" s="26">
        <f t="shared" si="628"/>
        <v>0</v>
      </c>
    </row>
    <row r="6726" spans="13:20" ht="15" x14ac:dyDescent="0.3">
      <c r="M6726" s="34">
        <v>6720.5</v>
      </c>
      <c r="N6726" s="34">
        <v>6.1</v>
      </c>
      <c r="O6726" s="32">
        <f t="shared" ref="O6726:O6789" si="630">CONVERT(N6726,"C","F")</f>
        <v>42.980000000000004</v>
      </c>
      <c r="P6726" s="37">
        <f t="shared" si="629"/>
        <v>51.576000000000001</v>
      </c>
      <c r="Q6726" s="32">
        <f t="shared" ref="Q6726:Q6789" si="631">$L$3-O6726</f>
        <v>12.019999999999996</v>
      </c>
      <c r="R6726" s="32">
        <f t="shared" ref="R6726:R6789" si="632">$L$3-P6726</f>
        <v>3.4239999999999995</v>
      </c>
      <c r="S6726" s="26">
        <f t="shared" ref="S6726:S6789" si="633">IF(O6726&lt;=$L$3, 1, 0)</f>
        <v>1</v>
      </c>
      <c r="T6726" s="26">
        <f t="shared" ref="T6726:T6789" si="634">IF(P6726&lt;=$L$3, 1, 0)</f>
        <v>1</v>
      </c>
    </row>
    <row r="6727" spans="13:20" ht="15" x14ac:dyDescent="0.3">
      <c r="M6727" s="34">
        <v>6721.5</v>
      </c>
      <c r="N6727" s="34">
        <v>6.1</v>
      </c>
      <c r="O6727" s="32">
        <f t="shared" si="630"/>
        <v>42.980000000000004</v>
      </c>
      <c r="P6727" s="37">
        <f t="shared" ref="P6727:P6790" si="635">O6727*1.2</f>
        <v>51.576000000000001</v>
      </c>
      <c r="Q6727" s="32">
        <f t="shared" si="631"/>
        <v>12.019999999999996</v>
      </c>
      <c r="R6727" s="32">
        <f t="shared" si="632"/>
        <v>3.4239999999999995</v>
      </c>
      <c r="S6727" s="26">
        <f t="shared" si="633"/>
        <v>1</v>
      </c>
      <c r="T6727" s="26">
        <f t="shared" si="634"/>
        <v>1</v>
      </c>
    </row>
    <row r="6728" spans="13:20" ht="15" x14ac:dyDescent="0.3">
      <c r="M6728" s="34">
        <v>6722.5</v>
      </c>
      <c r="N6728" s="34">
        <v>6.1</v>
      </c>
      <c r="O6728" s="32">
        <f t="shared" si="630"/>
        <v>42.980000000000004</v>
      </c>
      <c r="P6728" s="37">
        <f t="shared" si="635"/>
        <v>51.576000000000001</v>
      </c>
      <c r="Q6728" s="32">
        <f t="shared" si="631"/>
        <v>12.019999999999996</v>
      </c>
      <c r="R6728" s="32">
        <f t="shared" si="632"/>
        <v>3.4239999999999995</v>
      </c>
      <c r="S6728" s="26">
        <f t="shared" si="633"/>
        <v>1</v>
      </c>
      <c r="T6728" s="26">
        <f t="shared" si="634"/>
        <v>1</v>
      </c>
    </row>
    <row r="6729" spans="13:20" ht="15" x14ac:dyDescent="0.3">
      <c r="M6729" s="34">
        <v>6723.5</v>
      </c>
      <c r="N6729" s="34">
        <v>6.1</v>
      </c>
      <c r="O6729" s="32">
        <f t="shared" si="630"/>
        <v>42.980000000000004</v>
      </c>
      <c r="P6729" s="37">
        <f t="shared" si="635"/>
        <v>51.576000000000001</v>
      </c>
      <c r="Q6729" s="32">
        <f t="shared" si="631"/>
        <v>12.019999999999996</v>
      </c>
      <c r="R6729" s="32">
        <f t="shared" si="632"/>
        <v>3.4239999999999995</v>
      </c>
      <c r="S6729" s="26">
        <f t="shared" si="633"/>
        <v>1</v>
      </c>
      <c r="T6729" s="26">
        <f t="shared" si="634"/>
        <v>1</v>
      </c>
    </row>
    <row r="6730" spans="13:20" ht="15" x14ac:dyDescent="0.3">
      <c r="M6730" s="34">
        <v>6724.5</v>
      </c>
      <c r="N6730" s="34">
        <v>7.2</v>
      </c>
      <c r="O6730" s="32">
        <f t="shared" si="630"/>
        <v>44.96</v>
      </c>
      <c r="P6730" s="37">
        <f t="shared" si="635"/>
        <v>53.951999999999998</v>
      </c>
      <c r="Q6730" s="32">
        <f t="shared" si="631"/>
        <v>10.039999999999999</v>
      </c>
      <c r="R6730" s="32">
        <f t="shared" si="632"/>
        <v>1.0480000000000018</v>
      </c>
      <c r="S6730" s="26">
        <f t="shared" si="633"/>
        <v>1</v>
      </c>
      <c r="T6730" s="26">
        <f t="shared" si="634"/>
        <v>1</v>
      </c>
    </row>
    <row r="6731" spans="13:20" ht="15" x14ac:dyDescent="0.3">
      <c r="M6731" s="34">
        <v>6725.5</v>
      </c>
      <c r="N6731" s="34">
        <v>8.3000000000000007</v>
      </c>
      <c r="O6731" s="32">
        <f t="shared" si="630"/>
        <v>46.94</v>
      </c>
      <c r="P6731" s="37">
        <f t="shared" si="635"/>
        <v>56.327999999999996</v>
      </c>
      <c r="Q6731" s="32">
        <f t="shared" si="631"/>
        <v>8.0600000000000023</v>
      </c>
      <c r="R6731" s="32">
        <f t="shared" si="632"/>
        <v>-1.3279999999999959</v>
      </c>
      <c r="S6731" s="26">
        <f t="shared" si="633"/>
        <v>1</v>
      </c>
      <c r="T6731" s="26">
        <f t="shared" si="634"/>
        <v>0</v>
      </c>
    </row>
    <row r="6732" spans="13:20" ht="15" x14ac:dyDescent="0.3">
      <c r="M6732" s="34">
        <v>6726.5</v>
      </c>
      <c r="N6732" s="34">
        <v>8.9</v>
      </c>
      <c r="O6732" s="32">
        <f t="shared" si="630"/>
        <v>48.019999999999996</v>
      </c>
      <c r="P6732" s="37">
        <f t="shared" si="635"/>
        <v>57.623999999999995</v>
      </c>
      <c r="Q6732" s="32">
        <f t="shared" si="631"/>
        <v>6.980000000000004</v>
      </c>
      <c r="R6732" s="32">
        <f t="shared" si="632"/>
        <v>-2.6239999999999952</v>
      </c>
      <c r="S6732" s="26">
        <f t="shared" si="633"/>
        <v>1</v>
      </c>
      <c r="T6732" s="26">
        <f t="shared" si="634"/>
        <v>0</v>
      </c>
    </row>
    <row r="6733" spans="13:20" ht="15" x14ac:dyDescent="0.3">
      <c r="M6733" s="34">
        <v>6727.5</v>
      </c>
      <c r="N6733" s="34">
        <v>11.7</v>
      </c>
      <c r="O6733" s="32">
        <f t="shared" si="630"/>
        <v>53.06</v>
      </c>
      <c r="P6733" s="37">
        <f t="shared" si="635"/>
        <v>63.671999999999997</v>
      </c>
      <c r="Q6733" s="32">
        <f t="shared" si="631"/>
        <v>1.9399999999999977</v>
      </c>
      <c r="R6733" s="32">
        <f t="shared" si="632"/>
        <v>-8.671999999999997</v>
      </c>
      <c r="S6733" s="26">
        <f t="shared" si="633"/>
        <v>1</v>
      </c>
      <c r="T6733" s="26">
        <f t="shared" si="634"/>
        <v>0</v>
      </c>
    </row>
    <row r="6734" spans="13:20" ht="15" x14ac:dyDescent="0.3">
      <c r="M6734" s="34">
        <v>6728.5</v>
      </c>
      <c r="N6734" s="34">
        <v>13.9</v>
      </c>
      <c r="O6734" s="32">
        <f t="shared" si="630"/>
        <v>57.019999999999996</v>
      </c>
      <c r="P6734" s="37">
        <f t="shared" si="635"/>
        <v>68.423999999999992</v>
      </c>
      <c r="Q6734" s="32">
        <f t="shared" si="631"/>
        <v>-2.019999999999996</v>
      </c>
      <c r="R6734" s="32">
        <f t="shared" si="632"/>
        <v>-13.423999999999992</v>
      </c>
      <c r="S6734" s="26">
        <f t="shared" si="633"/>
        <v>0</v>
      </c>
      <c r="T6734" s="26">
        <f t="shared" si="634"/>
        <v>0</v>
      </c>
    </row>
    <row r="6735" spans="13:20" ht="15" x14ac:dyDescent="0.3">
      <c r="M6735" s="34">
        <v>6729.5</v>
      </c>
      <c r="N6735" s="34">
        <v>16.100000000000001</v>
      </c>
      <c r="O6735" s="32">
        <f t="shared" si="630"/>
        <v>60.980000000000004</v>
      </c>
      <c r="P6735" s="37">
        <f t="shared" si="635"/>
        <v>73.176000000000002</v>
      </c>
      <c r="Q6735" s="32">
        <f t="shared" si="631"/>
        <v>-5.980000000000004</v>
      </c>
      <c r="R6735" s="32">
        <f t="shared" si="632"/>
        <v>-18.176000000000002</v>
      </c>
      <c r="S6735" s="26">
        <f t="shared" si="633"/>
        <v>0</v>
      </c>
      <c r="T6735" s="26">
        <f t="shared" si="634"/>
        <v>0</v>
      </c>
    </row>
    <row r="6736" spans="13:20" ht="15" x14ac:dyDescent="0.3">
      <c r="M6736" s="34">
        <v>6730.5</v>
      </c>
      <c r="N6736" s="34">
        <v>17.8</v>
      </c>
      <c r="O6736" s="32">
        <f t="shared" si="630"/>
        <v>64.039999999999992</v>
      </c>
      <c r="P6736" s="37">
        <f t="shared" si="635"/>
        <v>76.847999999999985</v>
      </c>
      <c r="Q6736" s="32">
        <f t="shared" si="631"/>
        <v>-9.039999999999992</v>
      </c>
      <c r="R6736" s="32">
        <f t="shared" si="632"/>
        <v>-21.847999999999985</v>
      </c>
      <c r="S6736" s="26">
        <f t="shared" si="633"/>
        <v>0</v>
      </c>
      <c r="T6736" s="26">
        <f t="shared" si="634"/>
        <v>0</v>
      </c>
    </row>
    <row r="6737" spans="13:20" ht="15" x14ac:dyDescent="0.3">
      <c r="M6737" s="34">
        <v>6731.5</v>
      </c>
      <c r="N6737" s="34">
        <v>18.899999999999999</v>
      </c>
      <c r="O6737" s="32">
        <f t="shared" si="630"/>
        <v>66.02</v>
      </c>
      <c r="P6737" s="37">
        <f t="shared" si="635"/>
        <v>79.22399999999999</v>
      </c>
      <c r="Q6737" s="32">
        <f t="shared" si="631"/>
        <v>-11.019999999999996</v>
      </c>
      <c r="R6737" s="32">
        <f t="shared" si="632"/>
        <v>-24.22399999999999</v>
      </c>
      <c r="S6737" s="26">
        <f t="shared" si="633"/>
        <v>0</v>
      </c>
      <c r="T6737" s="26">
        <f t="shared" si="634"/>
        <v>0</v>
      </c>
    </row>
    <row r="6738" spans="13:20" ht="15" x14ac:dyDescent="0.3">
      <c r="M6738" s="34">
        <v>6732.5</v>
      </c>
      <c r="N6738" s="34">
        <v>20</v>
      </c>
      <c r="O6738" s="32">
        <f t="shared" si="630"/>
        <v>68</v>
      </c>
      <c r="P6738" s="37">
        <f t="shared" si="635"/>
        <v>81.599999999999994</v>
      </c>
      <c r="Q6738" s="32">
        <f t="shared" si="631"/>
        <v>-13</v>
      </c>
      <c r="R6738" s="32">
        <f t="shared" si="632"/>
        <v>-26.599999999999994</v>
      </c>
      <c r="S6738" s="26">
        <f t="shared" si="633"/>
        <v>0</v>
      </c>
      <c r="T6738" s="26">
        <f t="shared" si="634"/>
        <v>0</v>
      </c>
    </row>
    <row r="6739" spans="13:20" ht="15" x14ac:dyDescent="0.3">
      <c r="M6739" s="34">
        <v>6733.5</v>
      </c>
      <c r="N6739" s="34">
        <v>20.6</v>
      </c>
      <c r="O6739" s="32">
        <f t="shared" si="630"/>
        <v>69.080000000000013</v>
      </c>
      <c r="P6739" s="37">
        <f t="shared" si="635"/>
        <v>82.896000000000015</v>
      </c>
      <c r="Q6739" s="32">
        <f t="shared" si="631"/>
        <v>-14.080000000000013</v>
      </c>
      <c r="R6739" s="32">
        <f t="shared" si="632"/>
        <v>-27.896000000000015</v>
      </c>
      <c r="S6739" s="26">
        <f t="shared" si="633"/>
        <v>0</v>
      </c>
      <c r="T6739" s="26">
        <f t="shared" si="634"/>
        <v>0</v>
      </c>
    </row>
    <row r="6740" spans="13:20" ht="15" x14ac:dyDescent="0.3">
      <c r="M6740" s="34">
        <v>6734.5</v>
      </c>
      <c r="N6740" s="34">
        <v>20.6</v>
      </c>
      <c r="O6740" s="32">
        <f t="shared" si="630"/>
        <v>69.080000000000013</v>
      </c>
      <c r="P6740" s="37">
        <f t="shared" si="635"/>
        <v>82.896000000000015</v>
      </c>
      <c r="Q6740" s="32">
        <f t="shared" si="631"/>
        <v>-14.080000000000013</v>
      </c>
      <c r="R6740" s="32">
        <f t="shared" si="632"/>
        <v>-27.896000000000015</v>
      </c>
      <c r="S6740" s="26">
        <f t="shared" si="633"/>
        <v>0</v>
      </c>
      <c r="T6740" s="26">
        <f t="shared" si="634"/>
        <v>0</v>
      </c>
    </row>
    <row r="6741" spans="13:20" ht="15" x14ac:dyDescent="0.3">
      <c r="M6741" s="34">
        <v>6735.5</v>
      </c>
      <c r="N6741" s="34">
        <v>20</v>
      </c>
      <c r="O6741" s="32">
        <f t="shared" si="630"/>
        <v>68</v>
      </c>
      <c r="P6741" s="37">
        <f t="shared" si="635"/>
        <v>81.599999999999994</v>
      </c>
      <c r="Q6741" s="32">
        <f t="shared" si="631"/>
        <v>-13</v>
      </c>
      <c r="R6741" s="32">
        <f t="shared" si="632"/>
        <v>-26.599999999999994</v>
      </c>
      <c r="S6741" s="26">
        <f t="shared" si="633"/>
        <v>0</v>
      </c>
      <c r="T6741" s="26">
        <f t="shared" si="634"/>
        <v>0</v>
      </c>
    </row>
    <row r="6742" spans="13:20" ht="15" x14ac:dyDescent="0.3">
      <c r="M6742" s="34">
        <v>6736.5</v>
      </c>
      <c r="N6742" s="34">
        <v>18.3</v>
      </c>
      <c r="O6742" s="32">
        <f t="shared" si="630"/>
        <v>64.94</v>
      </c>
      <c r="P6742" s="37">
        <f t="shared" si="635"/>
        <v>77.927999999999997</v>
      </c>
      <c r="Q6742" s="32">
        <f t="shared" si="631"/>
        <v>-9.9399999999999977</v>
      </c>
      <c r="R6742" s="32">
        <f t="shared" si="632"/>
        <v>-22.927999999999997</v>
      </c>
      <c r="S6742" s="26">
        <f t="shared" si="633"/>
        <v>0</v>
      </c>
      <c r="T6742" s="26">
        <f t="shared" si="634"/>
        <v>0</v>
      </c>
    </row>
    <row r="6743" spans="13:20" ht="15" x14ac:dyDescent="0.3">
      <c r="M6743" s="34">
        <v>6737.5</v>
      </c>
      <c r="N6743" s="34">
        <v>17.2</v>
      </c>
      <c r="O6743" s="32">
        <f t="shared" si="630"/>
        <v>62.96</v>
      </c>
      <c r="P6743" s="37">
        <f t="shared" si="635"/>
        <v>75.551999999999992</v>
      </c>
      <c r="Q6743" s="32">
        <f t="shared" si="631"/>
        <v>-7.9600000000000009</v>
      </c>
      <c r="R6743" s="32">
        <f t="shared" si="632"/>
        <v>-20.551999999999992</v>
      </c>
      <c r="S6743" s="26">
        <f t="shared" si="633"/>
        <v>0</v>
      </c>
      <c r="T6743" s="26">
        <f t="shared" si="634"/>
        <v>0</v>
      </c>
    </row>
    <row r="6744" spans="13:20" ht="15" x14ac:dyDescent="0.3">
      <c r="M6744" s="34">
        <v>6738.5</v>
      </c>
      <c r="N6744" s="34">
        <v>16.100000000000001</v>
      </c>
      <c r="O6744" s="32">
        <f t="shared" si="630"/>
        <v>60.980000000000004</v>
      </c>
      <c r="P6744" s="37">
        <f t="shared" si="635"/>
        <v>73.176000000000002</v>
      </c>
      <c r="Q6744" s="32">
        <f t="shared" si="631"/>
        <v>-5.980000000000004</v>
      </c>
      <c r="R6744" s="32">
        <f t="shared" si="632"/>
        <v>-18.176000000000002</v>
      </c>
      <c r="S6744" s="26">
        <f t="shared" si="633"/>
        <v>0</v>
      </c>
      <c r="T6744" s="26">
        <f t="shared" si="634"/>
        <v>0</v>
      </c>
    </row>
    <row r="6745" spans="13:20" ht="15" x14ac:dyDescent="0.3">
      <c r="M6745" s="34">
        <v>6739.5</v>
      </c>
      <c r="N6745" s="34">
        <v>15.6</v>
      </c>
      <c r="O6745" s="32">
        <f t="shared" si="630"/>
        <v>60.08</v>
      </c>
      <c r="P6745" s="37">
        <f t="shared" si="635"/>
        <v>72.095999999999989</v>
      </c>
      <c r="Q6745" s="32">
        <f t="shared" si="631"/>
        <v>-5.0799999999999983</v>
      </c>
      <c r="R6745" s="32">
        <f t="shared" si="632"/>
        <v>-17.095999999999989</v>
      </c>
      <c r="S6745" s="26">
        <f t="shared" si="633"/>
        <v>0</v>
      </c>
      <c r="T6745" s="26">
        <f t="shared" si="634"/>
        <v>0</v>
      </c>
    </row>
    <row r="6746" spans="13:20" ht="15" x14ac:dyDescent="0.3">
      <c r="M6746" s="34">
        <v>6740.5</v>
      </c>
      <c r="N6746" s="34">
        <v>15</v>
      </c>
      <c r="O6746" s="32">
        <f t="shared" si="630"/>
        <v>59</v>
      </c>
      <c r="P6746" s="37">
        <f t="shared" si="635"/>
        <v>70.8</v>
      </c>
      <c r="Q6746" s="32">
        <f t="shared" si="631"/>
        <v>-4</v>
      </c>
      <c r="R6746" s="32">
        <f t="shared" si="632"/>
        <v>-15.799999999999997</v>
      </c>
      <c r="S6746" s="26">
        <f t="shared" si="633"/>
        <v>0</v>
      </c>
      <c r="T6746" s="26">
        <f t="shared" si="634"/>
        <v>0</v>
      </c>
    </row>
    <row r="6747" spans="13:20" ht="15" x14ac:dyDescent="0.3">
      <c r="M6747" s="34">
        <v>6741.5</v>
      </c>
      <c r="N6747" s="34">
        <v>14.4</v>
      </c>
      <c r="O6747" s="32">
        <f t="shared" si="630"/>
        <v>57.92</v>
      </c>
      <c r="P6747" s="37">
        <f t="shared" si="635"/>
        <v>69.504000000000005</v>
      </c>
      <c r="Q6747" s="32">
        <f t="shared" si="631"/>
        <v>-2.9200000000000017</v>
      </c>
      <c r="R6747" s="32">
        <f t="shared" si="632"/>
        <v>-14.504000000000005</v>
      </c>
      <c r="S6747" s="26">
        <f t="shared" si="633"/>
        <v>0</v>
      </c>
      <c r="T6747" s="26">
        <f t="shared" si="634"/>
        <v>0</v>
      </c>
    </row>
    <row r="6748" spans="13:20" ht="15" x14ac:dyDescent="0.3">
      <c r="M6748" s="34">
        <v>6742.5</v>
      </c>
      <c r="N6748" s="34">
        <v>14.4</v>
      </c>
      <c r="O6748" s="32">
        <f t="shared" si="630"/>
        <v>57.92</v>
      </c>
      <c r="P6748" s="37">
        <f t="shared" si="635"/>
        <v>69.504000000000005</v>
      </c>
      <c r="Q6748" s="32">
        <f t="shared" si="631"/>
        <v>-2.9200000000000017</v>
      </c>
      <c r="R6748" s="32">
        <f t="shared" si="632"/>
        <v>-14.504000000000005</v>
      </c>
      <c r="S6748" s="26">
        <f t="shared" si="633"/>
        <v>0</v>
      </c>
      <c r="T6748" s="26">
        <f t="shared" si="634"/>
        <v>0</v>
      </c>
    </row>
    <row r="6749" spans="13:20" ht="15" x14ac:dyDescent="0.3">
      <c r="M6749" s="34">
        <v>6743.5</v>
      </c>
      <c r="N6749" s="34">
        <v>14.4</v>
      </c>
      <c r="O6749" s="32">
        <f t="shared" si="630"/>
        <v>57.92</v>
      </c>
      <c r="P6749" s="37">
        <f t="shared" si="635"/>
        <v>69.504000000000005</v>
      </c>
      <c r="Q6749" s="32">
        <f t="shared" si="631"/>
        <v>-2.9200000000000017</v>
      </c>
      <c r="R6749" s="32">
        <f t="shared" si="632"/>
        <v>-14.504000000000005</v>
      </c>
      <c r="S6749" s="26">
        <f t="shared" si="633"/>
        <v>0</v>
      </c>
      <c r="T6749" s="26">
        <f t="shared" si="634"/>
        <v>0</v>
      </c>
    </row>
    <row r="6750" spans="13:20" ht="15" x14ac:dyDescent="0.3">
      <c r="M6750" s="34">
        <v>6744.5</v>
      </c>
      <c r="N6750" s="34">
        <v>15</v>
      </c>
      <c r="O6750" s="32">
        <f t="shared" si="630"/>
        <v>59</v>
      </c>
      <c r="P6750" s="37">
        <f t="shared" si="635"/>
        <v>70.8</v>
      </c>
      <c r="Q6750" s="32">
        <f t="shared" si="631"/>
        <v>-4</v>
      </c>
      <c r="R6750" s="32">
        <f t="shared" si="632"/>
        <v>-15.799999999999997</v>
      </c>
      <c r="S6750" s="26">
        <f t="shared" si="633"/>
        <v>0</v>
      </c>
      <c r="T6750" s="26">
        <f t="shared" si="634"/>
        <v>0</v>
      </c>
    </row>
    <row r="6751" spans="13:20" ht="15" x14ac:dyDescent="0.3">
      <c r="M6751" s="34">
        <v>6745.5</v>
      </c>
      <c r="N6751" s="34">
        <v>15.6</v>
      </c>
      <c r="O6751" s="32">
        <f t="shared" si="630"/>
        <v>60.08</v>
      </c>
      <c r="P6751" s="37">
        <f t="shared" si="635"/>
        <v>72.095999999999989</v>
      </c>
      <c r="Q6751" s="32">
        <f t="shared" si="631"/>
        <v>-5.0799999999999983</v>
      </c>
      <c r="R6751" s="32">
        <f t="shared" si="632"/>
        <v>-17.095999999999989</v>
      </c>
      <c r="S6751" s="26">
        <f t="shared" si="633"/>
        <v>0</v>
      </c>
      <c r="T6751" s="26">
        <f t="shared" si="634"/>
        <v>0</v>
      </c>
    </row>
    <row r="6752" spans="13:20" ht="15" x14ac:dyDescent="0.3">
      <c r="M6752" s="34">
        <v>6746.5</v>
      </c>
      <c r="N6752" s="34">
        <v>16.100000000000001</v>
      </c>
      <c r="O6752" s="32">
        <f t="shared" si="630"/>
        <v>60.980000000000004</v>
      </c>
      <c r="P6752" s="37">
        <f t="shared" si="635"/>
        <v>73.176000000000002</v>
      </c>
      <c r="Q6752" s="32">
        <f t="shared" si="631"/>
        <v>-5.980000000000004</v>
      </c>
      <c r="R6752" s="32">
        <f t="shared" si="632"/>
        <v>-18.176000000000002</v>
      </c>
      <c r="S6752" s="26">
        <f t="shared" si="633"/>
        <v>0</v>
      </c>
      <c r="T6752" s="26">
        <f t="shared" si="634"/>
        <v>0</v>
      </c>
    </row>
    <row r="6753" spans="13:20" ht="15" x14ac:dyDescent="0.3">
      <c r="M6753" s="34">
        <v>6747.5</v>
      </c>
      <c r="N6753" s="34">
        <v>16.100000000000001</v>
      </c>
      <c r="O6753" s="32">
        <f t="shared" si="630"/>
        <v>60.980000000000004</v>
      </c>
      <c r="P6753" s="37">
        <f t="shared" si="635"/>
        <v>73.176000000000002</v>
      </c>
      <c r="Q6753" s="32">
        <f t="shared" si="631"/>
        <v>-5.980000000000004</v>
      </c>
      <c r="R6753" s="32">
        <f t="shared" si="632"/>
        <v>-18.176000000000002</v>
      </c>
      <c r="S6753" s="26">
        <f t="shared" si="633"/>
        <v>0</v>
      </c>
      <c r="T6753" s="26">
        <f t="shared" si="634"/>
        <v>0</v>
      </c>
    </row>
    <row r="6754" spans="13:20" ht="15" x14ac:dyDescent="0.3">
      <c r="M6754" s="34">
        <v>6748.5</v>
      </c>
      <c r="N6754" s="34">
        <v>15.6</v>
      </c>
      <c r="O6754" s="32">
        <f t="shared" si="630"/>
        <v>60.08</v>
      </c>
      <c r="P6754" s="37">
        <f t="shared" si="635"/>
        <v>72.095999999999989</v>
      </c>
      <c r="Q6754" s="32">
        <f t="shared" si="631"/>
        <v>-5.0799999999999983</v>
      </c>
      <c r="R6754" s="32">
        <f t="shared" si="632"/>
        <v>-17.095999999999989</v>
      </c>
      <c r="S6754" s="26">
        <f t="shared" si="633"/>
        <v>0</v>
      </c>
      <c r="T6754" s="26">
        <f t="shared" si="634"/>
        <v>0</v>
      </c>
    </row>
    <row r="6755" spans="13:20" ht="15" x14ac:dyDescent="0.3">
      <c r="M6755" s="34">
        <v>6749.5</v>
      </c>
      <c r="N6755" s="34">
        <v>15.6</v>
      </c>
      <c r="O6755" s="32">
        <f t="shared" si="630"/>
        <v>60.08</v>
      </c>
      <c r="P6755" s="37">
        <f t="shared" si="635"/>
        <v>72.095999999999989</v>
      </c>
      <c r="Q6755" s="32">
        <f t="shared" si="631"/>
        <v>-5.0799999999999983</v>
      </c>
      <c r="R6755" s="32">
        <f t="shared" si="632"/>
        <v>-17.095999999999989</v>
      </c>
      <c r="S6755" s="26">
        <f t="shared" si="633"/>
        <v>0</v>
      </c>
      <c r="T6755" s="26">
        <f t="shared" si="634"/>
        <v>0</v>
      </c>
    </row>
    <row r="6756" spans="13:20" ht="15" x14ac:dyDescent="0.3">
      <c r="M6756" s="34">
        <v>6750.5</v>
      </c>
      <c r="N6756" s="34">
        <v>16.100000000000001</v>
      </c>
      <c r="O6756" s="32">
        <f t="shared" si="630"/>
        <v>60.980000000000004</v>
      </c>
      <c r="P6756" s="37">
        <f t="shared" si="635"/>
        <v>73.176000000000002</v>
      </c>
      <c r="Q6756" s="32">
        <f t="shared" si="631"/>
        <v>-5.980000000000004</v>
      </c>
      <c r="R6756" s="32">
        <f t="shared" si="632"/>
        <v>-18.176000000000002</v>
      </c>
      <c r="S6756" s="26">
        <f t="shared" si="633"/>
        <v>0</v>
      </c>
      <c r="T6756" s="26">
        <f t="shared" si="634"/>
        <v>0</v>
      </c>
    </row>
    <row r="6757" spans="13:20" ht="15" x14ac:dyDescent="0.3">
      <c r="M6757" s="34">
        <v>6751.5</v>
      </c>
      <c r="N6757" s="34">
        <v>17.8</v>
      </c>
      <c r="O6757" s="32">
        <f t="shared" si="630"/>
        <v>64.039999999999992</v>
      </c>
      <c r="P6757" s="37">
        <f t="shared" si="635"/>
        <v>76.847999999999985</v>
      </c>
      <c r="Q6757" s="32">
        <f t="shared" si="631"/>
        <v>-9.039999999999992</v>
      </c>
      <c r="R6757" s="32">
        <f t="shared" si="632"/>
        <v>-21.847999999999985</v>
      </c>
      <c r="S6757" s="26">
        <f t="shared" si="633"/>
        <v>0</v>
      </c>
      <c r="T6757" s="26">
        <f t="shared" si="634"/>
        <v>0</v>
      </c>
    </row>
    <row r="6758" spans="13:20" ht="15" x14ac:dyDescent="0.3">
      <c r="M6758" s="34">
        <v>6752.5</v>
      </c>
      <c r="N6758" s="34">
        <v>20</v>
      </c>
      <c r="O6758" s="32">
        <f t="shared" si="630"/>
        <v>68</v>
      </c>
      <c r="P6758" s="37">
        <f t="shared" si="635"/>
        <v>81.599999999999994</v>
      </c>
      <c r="Q6758" s="32">
        <f t="shared" si="631"/>
        <v>-13</v>
      </c>
      <c r="R6758" s="32">
        <f t="shared" si="632"/>
        <v>-26.599999999999994</v>
      </c>
      <c r="S6758" s="26">
        <f t="shared" si="633"/>
        <v>0</v>
      </c>
      <c r="T6758" s="26">
        <f t="shared" si="634"/>
        <v>0</v>
      </c>
    </row>
    <row r="6759" spans="13:20" ht="15" x14ac:dyDescent="0.3">
      <c r="M6759" s="34">
        <v>6753.5</v>
      </c>
      <c r="N6759" s="34">
        <v>21.1</v>
      </c>
      <c r="O6759" s="32">
        <f t="shared" si="630"/>
        <v>69.98</v>
      </c>
      <c r="P6759" s="37">
        <f t="shared" si="635"/>
        <v>83.975999999999999</v>
      </c>
      <c r="Q6759" s="32">
        <f t="shared" si="631"/>
        <v>-14.980000000000004</v>
      </c>
      <c r="R6759" s="32">
        <f t="shared" si="632"/>
        <v>-28.975999999999999</v>
      </c>
      <c r="S6759" s="26">
        <f t="shared" si="633"/>
        <v>0</v>
      </c>
      <c r="T6759" s="26">
        <f t="shared" si="634"/>
        <v>0</v>
      </c>
    </row>
    <row r="6760" spans="13:20" ht="15" x14ac:dyDescent="0.3">
      <c r="M6760" s="34">
        <v>6754.5</v>
      </c>
      <c r="N6760" s="34">
        <v>21.1</v>
      </c>
      <c r="O6760" s="32">
        <f t="shared" si="630"/>
        <v>69.98</v>
      </c>
      <c r="P6760" s="37">
        <f t="shared" si="635"/>
        <v>83.975999999999999</v>
      </c>
      <c r="Q6760" s="32">
        <f t="shared" si="631"/>
        <v>-14.980000000000004</v>
      </c>
      <c r="R6760" s="32">
        <f t="shared" si="632"/>
        <v>-28.975999999999999</v>
      </c>
      <c r="S6760" s="26">
        <f t="shared" si="633"/>
        <v>0</v>
      </c>
      <c r="T6760" s="26">
        <f t="shared" si="634"/>
        <v>0</v>
      </c>
    </row>
    <row r="6761" spans="13:20" ht="15" x14ac:dyDescent="0.3">
      <c r="M6761" s="34">
        <v>6755.5</v>
      </c>
      <c r="N6761" s="34">
        <v>22.8</v>
      </c>
      <c r="O6761" s="32">
        <f t="shared" si="630"/>
        <v>73.039999999999992</v>
      </c>
      <c r="P6761" s="37">
        <f t="shared" si="635"/>
        <v>87.647999999999982</v>
      </c>
      <c r="Q6761" s="32">
        <f t="shared" si="631"/>
        <v>-18.039999999999992</v>
      </c>
      <c r="R6761" s="32">
        <f t="shared" si="632"/>
        <v>-32.647999999999982</v>
      </c>
      <c r="S6761" s="26">
        <f t="shared" si="633"/>
        <v>0</v>
      </c>
      <c r="T6761" s="26">
        <f t="shared" si="634"/>
        <v>0</v>
      </c>
    </row>
    <row r="6762" spans="13:20" ht="15" x14ac:dyDescent="0.3">
      <c r="M6762" s="34">
        <v>6756.5</v>
      </c>
      <c r="N6762" s="34">
        <v>23.9</v>
      </c>
      <c r="O6762" s="32">
        <f t="shared" si="630"/>
        <v>75.02</v>
      </c>
      <c r="P6762" s="37">
        <f t="shared" si="635"/>
        <v>90.023999999999987</v>
      </c>
      <c r="Q6762" s="32">
        <f t="shared" si="631"/>
        <v>-20.019999999999996</v>
      </c>
      <c r="R6762" s="32">
        <f t="shared" si="632"/>
        <v>-35.023999999999987</v>
      </c>
      <c r="S6762" s="26">
        <f t="shared" si="633"/>
        <v>0</v>
      </c>
      <c r="T6762" s="26">
        <f t="shared" si="634"/>
        <v>0</v>
      </c>
    </row>
    <row r="6763" spans="13:20" ht="15" x14ac:dyDescent="0.3">
      <c r="M6763" s="34">
        <v>6757.5</v>
      </c>
      <c r="N6763" s="34">
        <v>24.4</v>
      </c>
      <c r="O6763" s="32">
        <f t="shared" si="630"/>
        <v>75.92</v>
      </c>
      <c r="P6763" s="37">
        <f t="shared" si="635"/>
        <v>91.103999999999999</v>
      </c>
      <c r="Q6763" s="32">
        <f t="shared" si="631"/>
        <v>-20.92</v>
      </c>
      <c r="R6763" s="32">
        <f t="shared" si="632"/>
        <v>-36.103999999999999</v>
      </c>
      <c r="S6763" s="26">
        <f t="shared" si="633"/>
        <v>0</v>
      </c>
      <c r="T6763" s="26">
        <f t="shared" si="634"/>
        <v>0</v>
      </c>
    </row>
    <row r="6764" spans="13:20" ht="15" x14ac:dyDescent="0.3">
      <c r="M6764" s="34">
        <v>6758.5</v>
      </c>
      <c r="N6764" s="34">
        <v>23.9</v>
      </c>
      <c r="O6764" s="32">
        <f t="shared" si="630"/>
        <v>75.02</v>
      </c>
      <c r="P6764" s="37">
        <f t="shared" si="635"/>
        <v>90.023999999999987</v>
      </c>
      <c r="Q6764" s="32">
        <f t="shared" si="631"/>
        <v>-20.019999999999996</v>
      </c>
      <c r="R6764" s="32">
        <f t="shared" si="632"/>
        <v>-35.023999999999987</v>
      </c>
      <c r="S6764" s="26">
        <f t="shared" si="633"/>
        <v>0</v>
      </c>
      <c r="T6764" s="26">
        <f t="shared" si="634"/>
        <v>0</v>
      </c>
    </row>
    <row r="6765" spans="13:20" ht="15" x14ac:dyDescent="0.3">
      <c r="M6765" s="34">
        <v>6759.5</v>
      </c>
      <c r="N6765" s="34">
        <v>22.2</v>
      </c>
      <c r="O6765" s="32">
        <f t="shared" si="630"/>
        <v>71.960000000000008</v>
      </c>
      <c r="P6765" s="37">
        <f t="shared" si="635"/>
        <v>86.352000000000004</v>
      </c>
      <c r="Q6765" s="32">
        <f t="shared" si="631"/>
        <v>-16.960000000000008</v>
      </c>
      <c r="R6765" s="32">
        <f t="shared" si="632"/>
        <v>-31.352000000000004</v>
      </c>
      <c r="S6765" s="26">
        <f t="shared" si="633"/>
        <v>0</v>
      </c>
      <c r="T6765" s="26">
        <f t="shared" si="634"/>
        <v>0</v>
      </c>
    </row>
    <row r="6766" spans="13:20" ht="15" x14ac:dyDescent="0.3">
      <c r="M6766" s="34">
        <v>6760.5</v>
      </c>
      <c r="N6766" s="34">
        <v>20.6</v>
      </c>
      <c r="O6766" s="32">
        <f t="shared" si="630"/>
        <v>69.080000000000013</v>
      </c>
      <c r="P6766" s="37">
        <f t="shared" si="635"/>
        <v>82.896000000000015</v>
      </c>
      <c r="Q6766" s="32">
        <f t="shared" si="631"/>
        <v>-14.080000000000013</v>
      </c>
      <c r="R6766" s="32">
        <f t="shared" si="632"/>
        <v>-27.896000000000015</v>
      </c>
      <c r="S6766" s="26">
        <f t="shared" si="633"/>
        <v>0</v>
      </c>
      <c r="T6766" s="26">
        <f t="shared" si="634"/>
        <v>0</v>
      </c>
    </row>
    <row r="6767" spans="13:20" ht="15" x14ac:dyDescent="0.3">
      <c r="M6767" s="34">
        <v>6761.5</v>
      </c>
      <c r="N6767" s="34">
        <v>17.8</v>
      </c>
      <c r="O6767" s="32">
        <f t="shared" si="630"/>
        <v>64.039999999999992</v>
      </c>
      <c r="P6767" s="37">
        <f t="shared" si="635"/>
        <v>76.847999999999985</v>
      </c>
      <c r="Q6767" s="32">
        <f t="shared" si="631"/>
        <v>-9.039999999999992</v>
      </c>
      <c r="R6767" s="32">
        <f t="shared" si="632"/>
        <v>-21.847999999999985</v>
      </c>
      <c r="S6767" s="26">
        <f t="shared" si="633"/>
        <v>0</v>
      </c>
      <c r="T6767" s="26">
        <f t="shared" si="634"/>
        <v>0</v>
      </c>
    </row>
    <row r="6768" spans="13:20" ht="15" x14ac:dyDescent="0.3">
      <c r="M6768" s="34">
        <v>6762.5</v>
      </c>
      <c r="N6768" s="34">
        <v>15</v>
      </c>
      <c r="O6768" s="32">
        <f t="shared" si="630"/>
        <v>59</v>
      </c>
      <c r="P6768" s="37">
        <f t="shared" si="635"/>
        <v>70.8</v>
      </c>
      <c r="Q6768" s="32">
        <f t="shared" si="631"/>
        <v>-4</v>
      </c>
      <c r="R6768" s="32">
        <f t="shared" si="632"/>
        <v>-15.799999999999997</v>
      </c>
      <c r="S6768" s="26">
        <f t="shared" si="633"/>
        <v>0</v>
      </c>
      <c r="T6768" s="26">
        <f t="shared" si="634"/>
        <v>0</v>
      </c>
    </row>
    <row r="6769" spans="13:20" ht="15" x14ac:dyDescent="0.3">
      <c r="M6769" s="34">
        <v>6763.5</v>
      </c>
      <c r="N6769" s="34">
        <v>13.3</v>
      </c>
      <c r="O6769" s="32">
        <f t="shared" si="630"/>
        <v>55.94</v>
      </c>
      <c r="P6769" s="37">
        <f t="shared" si="635"/>
        <v>67.128</v>
      </c>
      <c r="Q6769" s="32">
        <f t="shared" si="631"/>
        <v>-0.93999999999999773</v>
      </c>
      <c r="R6769" s="32">
        <f t="shared" si="632"/>
        <v>-12.128</v>
      </c>
      <c r="S6769" s="26">
        <f t="shared" si="633"/>
        <v>0</v>
      </c>
      <c r="T6769" s="26">
        <f t="shared" si="634"/>
        <v>0</v>
      </c>
    </row>
    <row r="6770" spans="13:20" ht="15" x14ac:dyDescent="0.3">
      <c r="M6770" s="34">
        <v>6764.5</v>
      </c>
      <c r="N6770" s="34">
        <v>11.1</v>
      </c>
      <c r="O6770" s="32">
        <f t="shared" si="630"/>
        <v>51.980000000000004</v>
      </c>
      <c r="P6770" s="37">
        <f t="shared" si="635"/>
        <v>62.376000000000005</v>
      </c>
      <c r="Q6770" s="32">
        <f t="shared" si="631"/>
        <v>3.019999999999996</v>
      </c>
      <c r="R6770" s="32">
        <f t="shared" si="632"/>
        <v>-7.3760000000000048</v>
      </c>
      <c r="S6770" s="26">
        <f t="shared" si="633"/>
        <v>1</v>
      </c>
      <c r="T6770" s="26">
        <f t="shared" si="634"/>
        <v>0</v>
      </c>
    </row>
    <row r="6771" spans="13:20" ht="15" x14ac:dyDescent="0.3">
      <c r="M6771" s="34">
        <v>6765.5</v>
      </c>
      <c r="N6771" s="34">
        <v>9.4</v>
      </c>
      <c r="O6771" s="32">
        <f t="shared" si="630"/>
        <v>48.92</v>
      </c>
      <c r="P6771" s="37">
        <f t="shared" si="635"/>
        <v>58.704000000000001</v>
      </c>
      <c r="Q6771" s="32">
        <f t="shared" si="631"/>
        <v>6.0799999999999983</v>
      </c>
      <c r="R6771" s="32">
        <f t="shared" si="632"/>
        <v>-3.7040000000000006</v>
      </c>
      <c r="S6771" s="26">
        <f t="shared" si="633"/>
        <v>1</v>
      </c>
      <c r="T6771" s="26">
        <f t="shared" si="634"/>
        <v>0</v>
      </c>
    </row>
    <row r="6772" spans="13:20" ht="15" x14ac:dyDescent="0.3">
      <c r="M6772" s="34">
        <v>6766.5</v>
      </c>
      <c r="N6772" s="34">
        <v>8.3000000000000007</v>
      </c>
      <c r="O6772" s="32">
        <f t="shared" si="630"/>
        <v>46.94</v>
      </c>
      <c r="P6772" s="37">
        <f t="shared" si="635"/>
        <v>56.327999999999996</v>
      </c>
      <c r="Q6772" s="32">
        <f t="shared" si="631"/>
        <v>8.0600000000000023</v>
      </c>
      <c r="R6772" s="32">
        <f t="shared" si="632"/>
        <v>-1.3279999999999959</v>
      </c>
      <c r="S6772" s="26">
        <f t="shared" si="633"/>
        <v>1</v>
      </c>
      <c r="T6772" s="26">
        <f t="shared" si="634"/>
        <v>0</v>
      </c>
    </row>
    <row r="6773" spans="13:20" ht="15" x14ac:dyDescent="0.3">
      <c r="M6773" s="34">
        <v>6767.5</v>
      </c>
      <c r="N6773" s="34">
        <v>7.8</v>
      </c>
      <c r="O6773" s="32">
        <f t="shared" si="630"/>
        <v>46.04</v>
      </c>
      <c r="P6773" s="37">
        <f t="shared" si="635"/>
        <v>55.247999999999998</v>
      </c>
      <c r="Q6773" s="32">
        <f t="shared" si="631"/>
        <v>8.9600000000000009</v>
      </c>
      <c r="R6773" s="32">
        <f t="shared" si="632"/>
        <v>-0.24799999999999756</v>
      </c>
      <c r="S6773" s="26">
        <f t="shared" si="633"/>
        <v>1</v>
      </c>
      <c r="T6773" s="26">
        <f t="shared" si="634"/>
        <v>0</v>
      </c>
    </row>
    <row r="6774" spans="13:20" ht="15" x14ac:dyDescent="0.3">
      <c r="M6774" s="34">
        <v>6768.5</v>
      </c>
      <c r="N6774" s="34">
        <v>7.2</v>
      </c>
      <c r="O6774" s="32">
        <f t="shared" si="630"/>
        <v>44.96</v>
      </c>
      <c r="P6774" s="37">
        <f t="shared" si="635"/>
        <v>53.951999999999998</v>
      </c>
      <c r="Q6774" s="32">
        <f t="shared" si="631"/>
        <v>10.039999999999999</v>
      </c>
      <c r="R6774" s="32">
        <f t="shared" si="632"/>
        <v>1.0480000000000018</v>
      </c>
      <c r="S6774" s="26">
        <f t="shared" si="633"/>
        <v>1</v>
      </c>
      <c r="T6774" s="26">
        <f t="shared" si="634"/>
        <v>1</v>
      </c>
    </row>
    <row r="6775" spans="13:20" ht="15" x14ac:dyDescent="0.3">
      <c r="M6775" s="34">
        <v>6769.5</v>
      </c>
      <c r="N6775" s="34">
        <v>7.2</v>
      </c>
      <c r="O6775" s="32">
        <f t="shared" si="630"/>
        <v>44.96</v>
      </c>
      <c r="P6775" s="37">
        <f t="shared" si="635"/>
        <v>53.951999999999998</v>
      </c>
      <c r="Q6775" s="32">
        <f t="shared" si="631"/>
        <v>10.039999999999999</v>
      </c>
      <c r="R6775" s="32">
        <f t="shared" si="632"/>
        <v>1.0480000000000018</v>
      </c>
      <c r="S6775" s="26">
        <f t="shared" si="633"/>
        <v>1</v>
      </c>
      <c r="T6775" s="26">
        <f t="shared" si="634"/>
        <v>1</v>
      </c>
    </row>
    <row r="6776" spans="13:20" ht="15" x14ac:dyDescent="0.3">
      <c r="M6776" s="34">
        <v>6770.5</v>
      </c>
      <c r="N6776" s="34">
        <v>6.7</v>
      </c>
      <c r="O6776" s="32">
        <f t="shared" si="630"/>
        <v>44.06</v>
      </c>
      <c r="P6776" s="37">
        <f t="shared" si="635"/>
        <v>52.872</v>
      </c>
      <c r="Q6776" s="32">
        <f t="shared" si="631"/>
        <v>10.939999999999998</v>
      </c>
      <c r="R6776" s="32">
        <f t="shared" si="632"/>
        <v>2.1280000000000001</v>
      </c>
      <c r="S6776" s="26">
        <f t="shared" si="633"/>
        <v>1</v>
      </c>
      <c r="T6776" s="26">
        <f t="shared" si="634"/>
        <v>1</v>
      </c>
    </row>
    <row r="6777" spans="13:20" ht="15" x14ac:dyDescent="0.3">
      <c r="M6777" s="34">
        <v>6771.5</v>
      </c>
      <c r="N6777" s="34">
        <v>5.6</v>
      </c>
      <c r="O6777" s="32">
        <f t="shared" si="630"/>
        <v>42.08</v>
      </c>
      <c r="P6777" s="37">
        <f t="shared" si="635"/>
        <v>50.495999999999995</v>
      </c>
      <c r="Q6777" s="32">
        <f t="shared" si="631"/>
        <v>12.920000000000002</v>
      </c>
      <c r="R6777" s="32">
        <f t="shared" si="632"/>
        <v>4.5040000000000049</v>
      </c>
      <c r="S6777" s="26">
        <f t="shared" si="633"/>
        <v>1</v>
      </c>
      <c r="T6777" s="26">
        <f t="shared" si="634"/>
        <v>1</v>
      </c>
    </row>
    <row r="6778" spans="13:20" ht="15" x14ac:dyDescent="0.3">
      <c r="M6778" s="34">
        <v>6772.5</v>
      </c>
      <c r="N6778" s="34">
        <v>5</v>
      </c>
      <c r="O6778" s="32">
        <f t="shared" si="630"/>
        <v>41</v>
      </c>
      <c r="P6778" s="37">
        <f t="shared" si="635"/>
        <v>49.199999999999996</v>
      </c>
      <c r="Q6778" s="32">
        <f t="shared" si="631"/>
        <v>14</v>
      </c>
      <c r="R6778" s="32">
        <f t="shared" si="632"/>
        <v>5.8000000000000043</v>
      </c>
      <c r="S6778" s="26">
        <f t="shared" si="633"/>
        <v>1</v>
      </c>
      <c r="T6778" s="26">
        <f t="shared" si="634"/>
        <v>1</v>
      </c>
    </row>
    <row r="6779" spans="13:20" ht="15" x14ac:dyDescent="0.3">
      <c r="M6779" s="34">
        <v>6773.5</v>
      </c>
      <c r="N6779" s="34">
        <v>3.9</v>
      </c>
      <c r="O6779" s="32">
        <f t="shared" si="630"/>
        <v>39.019999999999996</v>
      </c>
      <c r="P6779" s="37">
        <f t="shared" si="635"/>
        <v>46.823999999999991</v>
      </c>
      <c r="Q6779" s="32">
        <f t="shared" si="631"/>
        <v>15.980000000000004</v>
      </c>
      <c r="R6779" s="32">
        <f t="shared" si="632"/>
        <v>8.176000000000009</v>
      </c>
      <c r="S6779" s="26">
        <f t="shared" si="633"/>
        <v>1</v>
      </c>
      <c r="T6779" s="26">
        <f t="shared" si="634"/>
        <v>1</v>
      </c>
    </row>
    <row r="6780" spans="13:20" ht="15" x14ac:dyDescent="0.3">
      <c r="M6780" s="34">
        <v>6774.5</v>
      </c>
      <c r="N6780" s="34">
        <v>3.9</v>
      </c>
      <c r="O6780" s="32">
        <f t="shared" si="630"/>
        <v>39.019999999999996</v>
      </c>
      <c r="P6780" s="37">
        <f t="shared" si="635"/>
        <v>46.823999999999991</v>
      </c>
      <c r="Q6780" s="32">
        <f t="shared" si="631"/>
        <v>15.980000000000004</v>
      </c>
      <c r="R6780" s="32">
        <f t="shared" si="632"/>
        <v>8.176000000000009</v>
      </c>
      <c r="S6780" s="26">
        <f t="shared" si="633"/>
        <v>1</v>
      </c>
      <c r="T6780" s="26">
        <f t="shared" si="634"/>
        <v>1</v>
      </c>
    </row>
    <row r="6781" spans="13:20" ht="15" x14ac:dyDescent="0.3">
      <c r="M6781" s="34">
        <v>6775.5</v>
      </c>
      <c r="N6781" s="34">
        <v>4.4000000000000004</v>
      </c>
      <c r="O6781" s="32">
        <f t="shared" si="630"/>
        <v>39.92</v>
      </c>
      <c r="P6781" s="37">
        <f t="shared" si="635"/>
        <v>47.904000000000003</v>
      </c>
      <c r="Q6781" s="32">
        <f t="shared" si="631"/>
        <v>15.079999999999998</v>
      </c>
      <c r="R6781" s="32">
        <f t="shared" si="632"/>
        <v>7.0959999999999965</v>
      </c>
      <c r="S6781" s="26">
        <f t="shared" si="633"/>
        <v>1</v>
      </c>
      <c r="T6781" s="26">
        <f t="shared" si="634"/>
        <v>1</v>
      </c>
    </row>
    <row r="6782" spans="13:20" ht="15" x14ac:dyDescent="0.3">
      <c r="M6782" s="34">
        <v>6776.5</v>
      </c>
      <c r="N6782" s="34">
        <v>5.6</v>
      </c>
      <c r="O6782" s="32">
        <f t="shared" si="630"/>
        <v>42.08</v>
      </c>
      <c r="P6782" s="37">
        <f t="shared" si="635"/>
        <v>50.495999999999995</v>
      </c>
      <c r="Q6782" s="32">
        <f t="shared" si="631"/>
        <v>12.920000000000002</v>
      </c>
      <c r="R6782" s="32">
        <f t="shared" si="632"/>
        <v>4.5040000000000049</v>
      </c>
      <c r="S6782" s="26">
        <f t="shared" si="633"/>
        <v>1</v>
      </c>
      <c r="T6782" s="26">
        <f t="shared" si="634"/>
        <v>1</v>
      </c>
    </row>
    <row r="6783" spans="13:20" ht="15" x14ac:dyDescent="0.3">
      <c r="M6783" s="34">
        <v>6777.5</v>
      </c>
      <c r="N6783" s="34">
        <v>6.7</v>
      </c>
      <c r="O6783" s="32">
        <f t="shared" si="630"/>
        <v>44.06</v>
      </c>
      <c r="P6783" s="37">
        <f t="shared" si="635"/>
        <v>52.872</v>
      </c>
      <c r="Q6783" s="32">
        <f t="shared" si="631"/>
        <v>10.939999999999998</v>
      </c>
      <c r="R6783" s="32">
        <f t="shared" si="632"/>
        <v>2.1280000000000001</v>
      </c>
      <c r="S6783" s="26">
        <f t="shared" si="633"/>
        <v>1</v>
      </c>
      <c r="T6783" s="26">
        <f t="shared" si="634"/>
        <v>1</v>
      </c>
    </row>
    <row r="6784" spans="13:20" ht="15" x14ac:dyDescent="0.3">
      <c r="M6784" s="34">
        <v>6778.5</v>
      </c>
      <c r="N6784" s="34">
        <v>7.2</v>
      </c>
      <c r="O6784" s="32">
        <f t="shared" si="630"/>
        <v>44.96</v>
      </c>
      <c r="P6784" s="37">
        <f t="shared" si="635"/>
        <v>53.951999999999998</v>
      </c>
      <c r="Q6784" s="32">
        <f t="shared" si="631"/>
        <v>10.039999999999999</v>
      </c>
      <c r="R6784" s="32">
        <f t="shared" si="632"/>
        <v>1.0480000000000018</v>
      </c>
      <c r="S6784" s="26">
        <f t="shared" si="633"/>
        <v>1</v>
      </c>
      <c r="T6784" s="26">
        <f t="shared" si="634"/>
        <v>1</v>
      </c>
    </row>
    <row r="6785" spans="13:20" ht="15" x14ac:dyDescent="0.3">
      <c r="M6785" s="34">
        <v>6779.5</v>
      </c>
      <c r="N6785" s="34">
        <v>8.3000000000000007</v>
      </c>
      <c r="O6785" s="32">
        <f t="shared" si="630"/>
        <v>46.94</v>
      </c>
      <c r="P6785" s="37">
        <f t="shared" si="635"/>
        <v>56.327999999999996</v>
      </c>
      <c r="Q6785" s="32">
        <f t="shared" si="631"/>
        <v>8.0600000000000023</v>
      </c>
      <c r="R6785" s="32">
        <f t="shared" si="632"/>
        <v>-1.3279999999999959</v>
      </c>
      <c r="S6785" s="26">
        <f t="shared" si="633"/>
        <v>1</v>
      </c>
      <c r="T6785" s="26">
        <f t="shared" si="634"/>
        <v>0</v>
      </c>
    </row>
    <row r="6786" spans="13:20" ht="15" x14ac:dyDescent="0.3">
      <c r="M6786" s="34">
        <v>6780.5</v>
      </c>
      <c r="N6786" s="34">
        <v>9.4</v>
      </c>
      <c r="O6786" s="32">
        <f t="shared" si="630"/>
        <v>48.92</v>
      </c>
      <c r="P6786" s="37">
        <f t="shared" si="635"/>
        <v>58.704000000000001</v>
      </c>
      <c r="Q6786" s="32">
        <f t="shared" si="631"/>
        <v>6.0799999999999983</v>
      </c>
      <c r="R6786" s="32">
        <f t="shared" si="632"/>
        <v>-3.7040000000000006</v>
      </c>
      <c r="S6786" s="26">
        <f t="shared" si="633"/>
        <v>1</v>
      </c>
      <c r="T6786" s="26">
        <f t="shared" si="634"/>
        <v>0</v>
      </c>
    </row>
    <row r="6787" spans="13:20" ht="15" x14ac:dyDescent="0.3">
      <c r="M6787" s="34">
        <v>6781.5</v>
      </c>
      <c r="N6787" s="34">
        <v>8.9</v>
      </c>
      <c r="O6787" s="32">
        <f t="shared" si="630"/>
        <v>48.019999999999996</v>
      </c>
      <c r="P6787" s="37">
        <f t="shared" si="635"/>
        <v>57.623999999999995</v>
      </c>
      <c r="Q6787" s="32">
        <f t="shared" si="631"/>
        <v>6.980000000000004</v>
      </c>
      <c r="R6787" s="32">
        <f t="shared" si="632"/>
        <v>-2.6239999999999952</v>
      </c>
      <c r="S6787" s="26">
        <f t="shared" si="633"/>
        <v>1</v>
      </c>
      <c r="T6787" s="26">
        <f t="shared" si="634"/>
        <v>0</v>
      </c>
    </row>
    <row r="6788" spans="13:20" ht="15" x14ac:dyDescent="0.3">
      <c r="M6788" s="34">
        <v>6782.5</v>
      </c>
      <c r="N6788" s="34">
        <v>8.9</v>
      </c>
      <c r="O6788" s="32">
        <f t="shared" si="630"/>
        <v>48.019999999999996</v>
      </c>
      <c r="P6788" s="37">
        <f t="shared" si="635"/>
        <v>57.623999999999995</v>
      </c>
      <c r="Q6788" s="32">
        <f t="shared" si="631"/>
        <v>6.980000000000004</v>
      </c>
      <c r="R6788" s="32">
        <f t="shared" si="632"/>
        <v>-2.6239999999999952</v>
      </c>
      <c r="S6788" s="26">
        <f t="shared" si="633"/>
        <v>1</v>
      </c>
      <c r="T6788" s="26">
        <f t="shared" si="634"/>
        <v>0</v>
      </c>
    </row>
    <row r="6789" spans="13:20" ht="15" x14ac:dyDescent="0.3">
      <c r="M6789" s="34">
        <v>6783.5</v>
      </c>
      <c r="N6789" s="34">
        <v>8.3000000000000007</v>
      </c>
      <c r="O6789" s="32">
        <f t="shared" si="630"/>
        <v>46.94</v>
      </c>
      <c r="P6789" s="37">
        <f t="shared" si="635"/>
        <v>56.327999999999996</v>
      </c>
      <c r="Q6789" s="32">
        <f t="shared" si="631"/>
        <v>8.0600000000000023</v>
      </c>
      <c r="R6789" s="32">
        <f t="shared" si="632"/>
        <v>-1.3279999999999959</v>
      </c>
      <c r="S6789" s="26">
        <f t="shared" si="633"/>
        <v>1</v>
      </c>
      <c r="T6789" s="26">
        <f t="shared" si="634"/>
        <v>0</v>
      </c>
    </row>
    <row r="6790" spans="13:20" ht="15" x14ac:dyDescent="0.3">
      <c r="M6790" s="34">
        <v>6784.5</v>
      </c>
      <c r="N6790" s="34">
        <v>7.8</v>
      </c>
      <c r="O6790" s="32">
        <f t="shared" ref="O6790:O6853" si="636">CONVERT(N6790,"C","F")</f>
        <v>46.04</v>
      </c>
      <c r="P6790" s="37">
        <f t="shared" si="635"/>
        <v>55.247999999999998</v>
      </c>
      <c r="Q6790" s="32">
        <f t="shared" ref="Q6790:Q6853" si="637">$L$3-O6790</f>
        <v>8.9600000000000009</v>
      </c>
      <c r="R6790" s="32">
        <f t="shared" ref="R6790:R6853" si="638">$L$3-P6790</f>
        <v>-0.24799999999999756</v>
      </c>
      <c r="S6790" s="26">
        <f t="shared" ref="S6790:S6853" si="639">IF(O6790&lt;=$L$3, 1, 0)</f>
        <v>1</v>
      </c>
      <c r="T6790" s="26">
        <f t="shared" ref="T6790:T6853" si="640">IF(P6790&lt;=$L$3, 1, 0)</f>
        <v>0</v>
      </c>
    </row>
    <row r="6791" spans="13:20" ht="15" x14ac:dyDescent="0.3">
      <c r="M6791" s="34">
        <v>6785.5</v>
      </c>
      <c r="N6791" s="34">
        <v>7.2</v>
      </c>
      <c r="O6791" s="32">
        <f t="shared" si="636"/>
        <v>44.96</v>
      </c>
      <c r="P6791" s="37">
        <f t="shared" ref="P6791:P6854" si="641">O6791*1.2</f>
        <v>53.951999999999998</v>
      </c>
      <c r="Q6791" s="32">
        <f t="shared" si="637"/>
        <v>10.039999999999999</v>
      </c>
      <c r="R6791" s="32">
        <f t="shared" si="638"/>
        <v>1.0480000000000018</v>
      </c>
      <c r="S6791" s="26">
        <f t="shared" si="639"/>
        <v>1</v>
      </c>
      <c r="T6791" s="26">
        <f t="shared" si="640"/>
        <v>1</v>
      </c>
    </row>
    <row r="6792" spans="13:20" ht="15" x14ac:dyDescent="0.3">
      <c r="M6792" s="34">
        <v>6786.5</v>
      </c>
      <c r="N6792" s="34">
        <v>7.2</v>
      </c>
      <c r="O6792" s="32">
        <f t="shared" si="636"/>
        <v>44.96</v>
      </c>
      <c r="P6792" s="37">
        <f t="shared" si="641"/>
        <v>53.951999999999998</v>
      </c>
      <c r="Q6792" s="32">
        <f t="shared" si="637"/>
        <v>10.039999999999999</v>
      </c>
      <c r="R6792" s="32">
        <f t="shared" si="638"/>
        <v>1.0480000000000018</v>
      </c>
      <c r="S6792" s="26">
        <f t="shared" si="639"/>
        <v>1</v>
      </c>
      <c r="T6792" s="26">
        <f t="shared" si="640"/>
        <v>1</v>
      </c>
    </row>
    <row r="6793" spans="13:20" ht="15" x14ac:dyDescent="0.3">
      <c r="M6793" s="34">
        <v>6787.5</v>
      </c>
      <c r="N6793" s="34">
        <v>7.2</v>
      </c>
      <c r="O6793" s="32">
        <f t="shared" si="636"/>
        <v>44.96</v>
      </c>
      <c r="P6793" s="37">
        <f t="shared" si="641"/>
        <v>53.951999999999998</v>
      </c>
      <c r="Q6793" s="32">
        <f t="shared" si="637"/>
        <v>10.039999999999999</v>
      </c>
      <c r="R6793" s="32">
        <f t="shared" si="638"/>
        <v>1.0480000000000018</v>
      </c>
      <c r="S6793" s="26">
        <f t="shared" si="639"/>
        <v>1</v>
      </c>
      <c r="T6793" s="26">
        <f t="shared" si="640"/>
        <v>1</v>
      </c>
    </row>
    <row r="6794" spans="13:20" ht="15" x14ac:dyDescent="0.3">
      <c r="M6794" s="34">
        <v>6788.5</v>
      </c>
      <c r="N6794" s="34">
        <v>7.2</v>
      </c>
      <c r="O6794" s="32">
        <f t="shared" si="636"/>
        <v>44.96</v>
      </c>
      <c r="P6794" s="37">
        <f t="shared" si="641"/>
        <v>53.951999999999998</v>
      </c>
      <c r="Q6794" s="32">
        <f t="shared" si="637"/>
        <v>10.039999999999999</v>
      </c>
      <c r="R6794" s="32">
        <f t="shared" si="638"/>
        <v>1.0480000000000018</v>
      </c>
      <c r="S6794" s="26">
        <f t="shared" si="639"/>
        <v>1</v>
      </c>
      <c r="T6794" s="26">
        <f t="shared" si="640"/>
        <v>1</v>
      </c>
    </row>
    <row r="6795" spans="13:20" ht="15" x14ac:dyDescent="0.3">
      <c r="M6795" s="34">
        <v>6789.5</v>
      </c>
      <c r="N6795" s="34">
        <v>6.7</v>
      </c>
      <c r="O6795" s="32">
        <f t="shared" si="636"/>
        <v>44.06</v>
      </c>
      <c r="P6795" s="37">
        <f t="shared" si="641"/>
        <v>52.872</v>
      </c>
      <c r="Q6795" s="32">
        <f t="shared" si="637"/>
        <v>10.939999999999998</v>
      </c>
      <c r="R6795" s="32">
        <f t="shared" si="638"/>
        <v>2.1280000000000001</v>
      </c>
      <c r="S6795" s="26">
        <f t="shared" si="639"/>
        <v>1</v>
      </c>
      <c r="T6795" s="26">
        <f t="shared" si="640"/>
        <v>1</v>
      </c>
    </row>
    <row r="6796" spans="13:20" ht="15" x14ac:dyDescent="0.3">
      <c r="M6796" s="34">
        <v>6790.5</v>
      </c>
      <c r="N6796" s="34">
        <v>6.1</v>
      </c>
      <c r="O6796" s="32">
        <f t="shared" si="636"/>
        <v>42.980000000000004</v>
      </c>
      <c r="P6796" s="37">
        <f t="shared" si="641"/>
        <v>51.576000000000001</v>
      </c>
      <c r="Q6796" s="32">
        <f t="shared" si="637"/>
        <v>12.019999999999996</v>
      </c>
      <c r="R6796" s="32">
        <f t="shared" si="638"/>
        <v>3.4239999999999995</v>
      </c>
      <c r="S6796" s="26">
        <f t="shared" si="639"/>
        <v>1</v>
      </c>
      <c r="T6796" s="26">
        <f t="shared" si="640"/>
        <v>1</v>
      </c>
    </row>
    <row r="6797" spans="13:20" ht="15" x14ac:dyDescent="0.3">
      <c r="M6797" s="34">
        <v>6791.5</v>
      </c>
      <c r="N6797" s="34">
        <v>5</v>
      </c>
      <c r="O6797" s="32">
        <f t="shared" si="636"/>
        <v>41</v>
      </c>
      <c r="P6797" s="37">
        <f t="shared" si="641"/>
        <v>49.199999999999996</v>
      </c>
      <c r="Q6797" s="32">
        <f t="shared" si="637"/>
        <v>14</v>
      </c>
      <c r="R6797" s="32">
        <f t="shared" si="638"/>
        <v>5.8000000000000043</v>
      </c>
      <c r="S6797" s="26">
        <f t="shared" si="639"/>
        <v>1</v>
      </c>
      <c r="T6797" s="26">
        <f t="shared" si="640"/>
        <v>1</v>
      </c>
    </row>
    <row r="6798" spans="13:20" ht="15" x14ac:dyDescent="0.3">
      <c r="M6798" s="34">
        <v>6792.5</v>
      </c>
      <c r="N6798" s="34">
        <v>5.6</v>
      </c>
      <c r="O6798" s="32">
        <f t="shared" si="636"/>
        <v>42.08</v>
      </c>
      <c r="P6798" s="37">
        <f t="shared" si="641"/>
        <v>50.495999999999995</v>
      </c>
      <c r="Q6798" s="32">
        <f t="shared" si="637"/>
        <v>12.920000000000002</v>
      </c>
      <c r="R6798" s="32">
        <f t="shared" si="638"/>
        <v>4.5040000000000049</v>
      </c>
      <c r="S6798" s="26">
        <f t="shared" si="639"/>
        <v>1</v>
      </c>
      <c r="T6798" s="26">
        <f t="shared" si="640"/>
        <v>1</v>
      </c>
    </row>
    <row r="6799" spans="13:20" ht="15" x14ac:dyDescent="0.3">
      <c r="M6799" s="34">
        <v>6793.5</v>
      </c>
      <c r="N6799" s="34">
        <v>3.9</v>
      </c>
      <c r="O6799" s="32">
        <f t="shared" si="636"/>
        <v>39.019999999999996</v>
      </c>
      <c r="P6799" s="37">
        <f t="shared" si="641"/>
        <v>46.823999999999991</v>
      </c>
      <c r="Q6799" s="32">
        <f t="shared" si="637"/>
        <v>15.980000000000004</v>
      </c>
      <c r="R6799" s="32">
        <f t="shared" si="638"/>
        <v>8.176000000000009</v>
      </c>
      <c r="S6799" s="26">
        <f t="shared" si="639"/>
        <v>1</v>
      </c>
      <c r="T6799" s="26">
        <f t="shared" si="640"/>
        <v>1</v>
      </c>
    </row>
    <row r="6800" spans="13:20" ht="15" x14ac:dyDescent="0.3">
      <c r="M6800" s="34">
        <v>6794.5</v>
      </c>
      <c r="N6800" s="34">
        <v>3.3</v>
      </c>
      <c r="O6800" s="32">
        <f t="shared" si="636"/>
        <v>37.94</v>
      </c>
      <c r="P6800" s="37">
        <f t="shared" si="641"/>
        <v>45.527999999999999</v>
      </c>
      <c r="Q6800" s="32">
        <f t="shared" si="637"/>
        <v>17.060000000000002</v>
      </c>
      <c r="R6800" s="32">
        <f t="shared" si="638"/>
        <v>9.4720000000000013</v>
      </c>
      <c r="S6800" s="26">
        <f t="shared" si="639"/>
        <v>1</v>
      </c>
      <c r="T6800" s="26">
        <f t="shared" si="640"/>
        <v>1</v>
      </c>
    </row>
    <row r="6801" spans="13:20" ht="15" x14ac:dyDescent="0.3">
      <c r="M6801" s="34">
        <v>6795.5</v>
      </c>
      <c r="N6801" s="34">
        <v>3.3</v>
      </c>
      <c r="O6801" s="32">
        <f t="shared" si="636"/>
        <v>37.94</v>
      </c>
      <c r="P6801" s="37">
        <f t="shared" si="641"/>
        <v>45.527999999999999</v>
      </c>
      <c r="Q6801" s="32">
        <f t="shared" si="637"/>
        <v>17.060000000000002</v>
      </c>
      <c r="R6801" s="32">
        <f t="shared" si="638"/>
        <v>9.4720000000000013</v>
      </c>
      <c r="S6801" s="26">
        <f t="shared" si="639"/>
        <v>1</v>
      </c>
      <c r="T6801" s="26">
        <f t="shared" si="640"/>
        <v>1</v>
      </c>
    </row>
    <row r="6802" spans="13:20" ht="15" x14ac:dyDescent="0.3">
      <c r="M6802" s="34">
        <v>6796.5</v>
      </c>
      <c r="N6802" s="34">
        <v>3.9</v>
      </c>
      <c r="O6802" s="32">
        <f t="shared" si="636"/>
        <v>39.019999999999996</v>
      </c>
      <c r="P6802" s="37">
        <f t="shared" si="641"/>
        <v>46.823999999999991</v>
      </c>
      <c r="Q6802" s="32">
        <f t="shared" si="637"/>
        <v>15.980000000000004</v>
      </c>
      <c r="R6802" s="32">
        <f t="shared" si="638"/>
        <v>8.176000000000009</v>
      </c>
      <c r="S6802" s="26">
        <f t="shared" si="639"/>
        <v>1</v>
      </c>
      <c r="T6802" s="26">
        <f t="shared" si="640"/>
        <v>1</v>
      </c>
    </row>
    <row r="6803" spans="13:20" ht="15" x14ac:dyDescent="0.3">
      <c r="M6803" s="34">
        <v>6797.5</v>
      </c>
      <c r="N6803" s="34">
        <v>3.9</v>
      </c>
      <c r="O6803" s="32">
        <f t="shared" si="636"/>
        <v>39.019999999999996</v>
      </c>
      <c r="P6803" s="37">
        <f t="shared" si="641"/>
        <v>46.823999999999991</v>
      </c>
      <c r="Q6803" s="32">
        <f t="shared" si="637"/>
        <v>15.980000000000004</v>
      </c>
      <c r="R6803" s="32">
        <f t="shared" si="638"/>
        <v>8.176000000000009</v>
      </c>
      <c r="S6803" s="26">
        <f t="shared" si="639"/>
        <v>1</v>
      </c>
      <c r="T6803" s="26">
        <f t="shared" si="640"/>
        <v>1</v>
      </c>
    </row>
    <row r="6804" spans="13:20" ht="15" x14ac:dyDescent="0.3">
      <c r="M6804" s="34">
        <v>6798.5</v>
      </c>
      <c r="N6804" s="34">
        <v>5</v>
      </c>
      <c r="O6804" s="32">
        <f t="shared" si="636"/>
        <v>41</v>
      </c>
      <c r="P6804" s="37">
        <f t="shared" si="641"/>
        <v>49.199999999999996</v>
      </c>
      <c r="Q6804" s="32">
        <f t="shared" si="637"/>
        <v>14</v>
      </c>
      <c r="R6804" s="32">
        <f t="shared" si="638"/>
        <v>5.8000000000000043</v>
      </c>
      <c r="S6804" s="26">
        <f t="shared" si="639"/>
        <v>1</v>
      </c>
      <c r="T6804" s="26">
        <f t="shared" si="640"/>
        <v>1</v>
      </c>
    </row>
    <row r="6805" spans="13:20" ht="15" x14ac:dyDescent="0.3">
      <c r="M6805" s="34">
        <v>6799.5</v>
      </c>
      <c r="N6805" s="34">
        <v>6.7</v>
      </c>
      <c r="O6805" s="32">
        <f t="shared" si="636"/>
        <v>44.06</v>
      </c>
      <c r="P6805" s="37">
        <f t="shared" si="641"/>
        <v>52.872</v>
      </c>
      <c r="Q6805" s="32">
        <f t="shared" si="637"/>
        <v>10.939999999999998</v>
      </c>
      <c r="R6805" s="32">
        <f t="shared" si="638"/>
        <v>2.1280000000000001</v>
      </c>
      <c r="S6805" s="26">
        <f t="shared" si="639"/>
        <v>1</v>
      </c>
      <c r="T6805" s="26">
        <f t="shared" si="640"/>
        <v>1</v>
      </c>
    </row>
    <row r="6806" spans="13:20" ht="15" x14ac:dyDescent="0.3">
      <c r="M6806" s="34">
        <v>6800.5</v>
      </c>
      <c r="N6806" s="34">
        <v>10</v>
      </c>
      <c r="O6806" s="32">
        <f t="shared" si="636"/>
        <v>50</v>
      </c>
      <c r="P6806" s="37">
        <f t="shared" si="641"/>
        <v>60</v>
      </c>
      <c r="Q6806" s="32">
        <f t="shared" si="637"/>
        <v>5</v>
      </c>
      <c r="R6806" s="32">
        <f t="shared" si="638"/>
        <v>-5</v>
      </c>
      <c r="S6806" s="26">
        <f t="shared" si="639"/>
        <v>1</v>
      </c>
      <c r="T6806" s="26">
        <f t="shared" si="640"/>
        <v>0</v>
      </c>
    </row>
    <row r="6807" spans="13:20" ht="15" x14ac:dyDescent="0.3">
      <c r="M6807" s="34">
        <v>6801.5</v>
      </c>
      <c r="N6807" s="34">
        <v>11.7</v>
      </c>
      <c r="O6807" s="32">
        <f t="shared" si="636"/>
        <v>53.06</v>
      </c>
      <c r="P6807" s="37">
        <f t="shared" si="641"/>
        <v>63.671999999999997</v>
      </c>
      <c r="Q6807" s="32">
        <f t="shared" si="637"/>
        <v>1.9399999999999977</v>
      </c>
      <c r="R6807" s="32">
        <f t="shared" si="638"/>
        <v>-8.671999999999997</v>
      </c>
      <c r="S6807" s="26">
        <f t="shared" si="639"/>
        <v>1</v>
      </c>
      <c r="T6807" s="26">
        <f t="shared" si="640"/>
        <v>0</v>
      </c>
    </row>
    <row r="6808" spans="13:20" ht="15" x14ac:dyDescent="0.3">
      <c r="M6808" s="34">
        <v>6802.5</v>
      </c>
      <c r="N6808" s="34">
        <v>11.1</v>
      </c>
      <c r="O6808" s="32">
        <f t="shared" si="636"/>
        <v>51.980000000000004</v>
      </c>
      <c r="P6808" s="37">
        <f t="shared" si="641"/>
        <v>62.376000000000005</v>
      </c>
      <c r="Q6808" s="32">
        <f t="shared" si="637"/>
        <v>3.019999999999996</v>
      </c>
      <c r="R6808" s="32">
        <f t="shared" si="638"/>
        <v>-7.3760000000000048</v>
      </c>
      <c r="S6808" s="26">
        <f t="shared" si="639"/>
        <v>1</v>
      </c>
      <c r="T6808" s="26">
        <f t="shared" si="640"/>
        <v>0</v>
      </c>
    </row>
    <row r="6809" spans="13:20" ht="15" x14ac:dyDescent="0.3">
      <c r="M6809" s="34">
        <v>6803.5</v>
      </c>
      <c r="N6809" s="34">
        <v>12.2</v>
      </c>
      <c r="O6809" s="32">
        <f t="shared" si="636"/>
        <v>53.96</v>
      </c>
      <c r="P6809" s="37">
        <f t="shared" si="641"/>
        <v>64.751999999999995</v>
      </c>
      <c r="Q6809" s="32">
        <f t="shared" si="637"/>
        <v>1.0399999999999991</v>
      </c>
      <c r="R6809" s="32">
        <f t="shared" si="638"/>
        <v>-9.7519999999999953</v>
      </c>
      <c r="S6809" s="26">
        <f t="shared" si="639"/>
        <v>1</v>
      </c>
      <c r="T6809" s="26">
        <f t="shared" si="640"/>
        <v>0</v>
      </c>
    </row>
    <row r="6810" spans="13:20" ht="15" x14ac:dyDescent="0.3">
      <c r="M6810" s="34">
        <v>6804.5</v>
      </c>
      <c r="N6810" s="34">
        <v>12.2</v>
      </c>
      <c r="O6810" s="32">
        <f t="shared" si="636"/>
        <v>53.96</v>
      </c>
      <c r="P6810" s="37">
        <f t="shared" si="641"/>
        <v>64.751999999999995</v>
      </c>
      <c r="Q6810" s="32">
        <f t="shared" si="637"/>
        <v>1.0399999999999991</v>
      </c>
      <c r="R6810" s="32">
        <f t="shared" si="638"/>
        <v>-9.7519999999999953</v>
      </c>
      <c r="S6810" s="26">
        <f t="shared" si="639"/>
        <v>1</v>
      </c>
      <c r="T6810" s="26">
        <f t="shared" si="640"/>
        <v>0</v>
      </c>
    </row>
    <row r="6811" spans="13:20" ht="15" x14ac:dyDescent="0.3">
      <c r="M6811" s="34">
        <v>6805.5</v>
      </c>
      <c r="N6811" s="34">
        <v>11.7</v>
      </c>
      <c r="O6811" s="32">
        <f t="shared" si="636"/>
        <v>53.06</v>
      </c>
      <c r="P6811" s="37">
        <f t="shared" si="641"/>
        <v>63.671999999999997</v>
      </c>
      <c r="Q6811" s="32">
        <f t="shared" si="637"/>
        <v>1.9399999999999977</v>
      </c>
      <c r="R6811" s="32">
        <f t="shared" si="638"/>
        <v>-8.671999999999997</v>
      </c>
      <c r="S6811" s="26">
        <f t="shared" si="639"/>
        <v>1</v>
      </c>
      <c r="T6811" s="26">
        <f t="shared" si="640"/>
        <v>0</v>
      </c>
    </row>
    <row r="6812" spans="13:20" ht="15" x14ac:dyDescent="0.3">
      <c r="M6812" s="34">
        <v>6806.5</v>
      </c>
      <c r="N6812" s="34">
        <v>11.7</v>
      </c>
      <c r="O6812" s="32">
        <f t="shared" si="636"/>
        <v>53.06</v>
      </c>
      <c r="P6812" s="37">
        <f t="shared" si="641"/>
        <v>63.671999999999997</v>
      </c>
      <c r="Q6812" s="32">
        <f t="shared" si="637"/>
        <v>1.9399999999999977</v>
      </c>
      <c r="R6812" s="32">
        <f t="shared" si="638"/>
        <v>-8.671999999999997</v>
      </c>
      <c r="S6812" s="26">
        <f t="shared" si="639"/>
        <v>1</v>
      </c>
      <c r="T6812" s="26">
        <f t="shared" si="640"/>
        <v>0</v>
      </c>
    </row>
    <row r="6813" spans="13:20" ht="15" x14ac:dyDescent="0.3">
      <c r="M6813" s="34">
        <v>6807.5</v>
      </c>
      <c r="N6813" s="34">
        <v>11.7</v>
      </c>
      <c r="O6813" s="32">
        <f t="shared" si="636"/>
        <v>53.06</v>
      </c>
      <c r="P6813" s="37">
        <f t="shared" si="641"/>
        <v>63.671999999999997</v>
      </c>
      <c r="Q6813" s="32">
        <f t="shared" si="637"/>
        <v>1.9399999999999977</v>
      </c>
      <c r="R6813" s="32">
        <f t="shared" si="638"/>
        <v>-8.671999999999997</v>
      </c>
      <c r="S6813" s="26">
        <f t="shared" si="639"/>
        <v>1</v>
      </c>
      <c r="T6813" s="26">
        <f t="shared" si="640"/>
        <v>0</v>
      </c>
    </row>
    <row r="6814" spans="13:20" ht="15" x14ac:dyDescent="0.3">
      <c r="M6814" s="34">
        <v>6808.5</v>
      </c>
      <c r="N6814" s="34">
        <v>10.6</v>
      </c>
      <c r="O6814" s="32">
        <f t="shared" si="636"/>
        <v>51.08</v>
      </c>
      <c r="P6814" s="37">
        <f t="shared" si="641"/>
        <v>61.295999999999992</v>
      </c>
      <c r="Q6814" s="32">
        <f t="shared" si="637"/>
        <v>3.9200000000000017</v>
      </c>
      <c r="R6814" s="32">
        <f t="shared" si="638"/>
        <v>-6.2959999999999923</v>
      </c>
      <c r="S6814" s="26">
        <f t="shared" si="639"/>
        <v>1</v>
      </c>
      <c r="T6814" s="26">
        <f t="shared" si="640"/>
        <v>0</v>
      </c>
    </row>
    <row r="6815" spans="13:20" ht="15" x14ac:dyDescent="0.3">
      <c r="M6815" s="34">
        <v>6809.5</v>
      </c>
      <c r="N6815" s="34">
        <v>10.6</v>
      </c>
      <c r="O6815" s="32">
        <f t="shared" si="636"/>
        <v>51.08</v>
      </c>
      <c r="P6815" s="37">
        <f t="shared" si="641"/>
        <v>61.295999999999992</v>
      </c>
      <c r="Q6815" s="32">
        <f t="shared" si="637"/>
        <v>3.9200000000000017</v>
      </c>
      <c r="R6815" s="32">
        <f t="shared" si="638"/>
        <v>-6.2959999999999923</v>
      </c>
      <c r="S6815" s="26">
        <f t="shared" si="639"/>
        <v>1</v>
      </c>
      <c r="T6815" s="26">
        <f t="shared" si="640"/>
        <v>0</v>
      </c>
    </row>
    <row r="6816" spans="13:20" ht="15" x14ac:dyDescent="0.3">
      <c r="M6816" s="34">
        <v>6810.5</v>
      </c>
      <c r="N6816" s="34">
        <v>10</v>
      </c>
      <c r="O6816" s="32">
        <f t="shared" si="636"/>
        <v>50</v>
      </c>
      <c r="P6816" s="37">
        <f t="shared" si="641"/>
        <v>60</v>
      </c>
      <c r="Q6816" s="32">
        <f t="shared" si="637"/>
        <v>5</v>
      </c>
      <c r="R6816" s="32">
        <f t="shared" si="638"/>
        <v>-5</v>
      </c>
      <c r="S6816" s="26">
        <f t="shared" si="639"/>
        <v>1</v>
      </c>
      <c r="T6816" s="26">
        <f t="shared" si="640"/>
        <v>0</v>
      </c>
    </row>
    <row r="6817" spans="13:20" ht="15" x14ac:dyDescent="0.3">
      <c r="M6817" s="34">
        <v>6811.5</v>
      </c>
      <c r="N6817" s="34">
        <v>10</v>
      </c>
      <c r="O6817" s="32">
        <f t="shared" si="636"/>
        <v>50</v>
      </c>
      <c r="P6817" s="37">
        <f t="shared" si="641"/>
        <v>60</v>
      </c>
      <c r="Q6817" s="32">
        <f t="shared" si="637"/>
        <v>5</v>
      </c>
      <c r="R6817" s="32">
        <f t="shared" si="638"/>
        <v>-5</v>
      </c>
      <c r="S6817" s="26">
        <f t="shared" si="639"/>
        <v>1</v>
      </c>
      <c r="T6817" s="26">
        <f t="shared" si="640"/>
        <v>0</v>
      </c>
    </row>
    <row r="6818" spans="13:20" ht="15" x14ac:dyDescent="0.3">
      <c r="M6818" s="34">
        <v>6812.5</v>
      </c>
      <c r="N6818" s="34">
        <v>10</v>
      </c>
      <c r="O6818" s="32">
        <f t="shared" si="636"/>
        <v>50</v>
      </c>
      <c r="P6818" s="37">
        <f t="shared" si="641"/>
        <v>60</v>
      </c>
      <c r="Q6818" s="32">
        <f t="shared" si="637"/>
        <v>5</v>
      </c>
      <c r="R6818" s="32">
        <f t="shared" si="638"/>
        <v>-5</v>
      </c>
      <c r="S6818" s="26">
        <f t="shared" si="639"/>
        <v>1</v>
      </c>
      <c r="T6818" s="26">
        <f t="shared" si="640"/>
        <v>0</v>
      </c>
    </row>
    <row r="6819" spans="13:20" ht="15" x14ac:dyDescent="0.3">
      <c r="M6819" s="34">
        <v>6813.5</v>
      </c>
      <c r="N6819" s="34">
        <v>10</v>
      </c>
      <c r="O6819" s="32">
        <f t="shared" si="636"/>
        <v>50</v>
      </c>
      <c r="P6819" s="37">
        <f t="shared" si="641"/>
        <v>60</v>
      </c>
      <c r="Q6819" s="32">
        <f t="shared" si="637"/>
        <v>5</v>
      </c>
      <c r="R6819" s="32">
        <f t="shared" si="638"/>
        <v>-5</v>
      </c>
      <c r="S6819" s="26">
        <f t="shared" si="639"/>
        <v>1</v>
      </c>
      <c r="T6819" s="26">
        <f t="shared" si="640"/>
        <v>0</v>
      </c>
    </row>
    <row r="6820" spans="13:20" ht="15" x14ac:dyDescent="0.3">
      <c r="M6820" s="34">
        <v>6814.5</v>
      </c>
      <c r="N6820" s="34">
        <v>8.9</v>
      </c>
      <c r="O6820" s="32">
        <f t="shared" si="636"/>
        <v>48.019999999999996</v>
      </c>
      <c r="P6820" s="37">
        <f t="shared" si="641"/>
        <v>57.623999999999995</v>
      </c>
      <c r="Q6820" s="32">
        <f t="shared" si="637"/>
        <v>6.980000000000004</v>
      </c>
      <c r="R6820" s="32">
        <f t="shared" si="638"/>
        <v>-2.6239999999999952</v>
      </c>
      <c r="S6820" s="26">
        <f t="shared" si="639"/>
        <v>1</v>
      </c>
      <c r="T6820" s="26">
        <f t="shared" si="640"/>
        <v>0</v>
      </c>
    </row>
    <row r="6821" spans="13:20" ht="15" x14ac:dyDescent="0.3">
      <c r="M6821" s="34">
        <v>6815.5</v>
      </c>
      <c r="N6821" s="34">
        <v>9.4</v>
      </c>
      <c r="O6821" s="32">
        <f t="shared" si="636"/>
        <v>48.92</v>
      </c>
      <c r="P6821" s="37">
        <f t="shared" si="641"/>
        <v>58.704000000000001</v>
      </c>
      <c r="Q6821" s="32">
        <f t="shared" si="637"/>
        <v>6.0799999999999983</v>
      </c>
      <c r="R6821" s="32">
        <f t="shared" si="638"/>
        <v>-3.7040000000000006</v>
      </c>
      <c r="S6821" s="26">
        <f t="shared" si="639"/>
        <v>1</v>
      </c>
      <c r="T6821" s="26">
        <f t="shared" si="640"/>
        <v>0</v>
      </c>
    </row>
    <row r="6822" spans="13:20" ht="15" x14ac:dyDescent="0.3">
      <c r="M6822" s="34">
        <v>6816.5</v>
      </c>
      <c r="N6822" s="34">
        <v>9.4</v>
      </c>
      <c r="O6822" s="32">
        <f t="shared" si="636"/>
        <v>48.92</v>
      </c>
      <c r="P6822" s="37">
        <f t="shared" si="641"/>
        <v>58.704000000000001</v>
      </c>
      <c r="Q6822" s="32">
        <f t="shared" si="637"/>
        <v>6.0799999999999983</v>
      </c>
      <c r="R6822" s="32">
        <f t="shared" si="638"/>
        <v>-3.7040000000000006</v>
      </c>
      <c r="S6822" s="26">
        <f t="shared" si="639"/>
        <v>1</v>
      </c>
      <c r="T6822" s="26">
        <f t="shared" si="640"/>
        <v>0</v>
      </c>
    </row>
    <row r="6823" spans="13:20" ht="15" x14ac:dyDescent="0.3">
      <c r="M6823" s="34">
        <v>6817.5</v>
      </c>
      <c r="N6823" s="34">
        <v>7.2</v>
      </c>
      <c r="O6823" s="32">
        <f t="shared" si="636"/>
        <v>44.96</v>
      </c>
      <c r="P6823" s="37">
        <f t="shared" si="641"/>
        <v>53.951999999999998</v>
      </c>
      <c r="Q6823" s="32">
        <f t="shared" si="637"/>
        <v>10.039999999999999</v>
      </c>
      <c r="R6823" s="32">
        <f t="shared" si="638"/>
        <v>1.0480000000000018</v>
      </c>
      <c r="S6823" s="26">
        <f t="shared" si="639"/>
        <v>1</v>
      </c>
      <c r="T6823" s="26">
        <f t="shared" si="640"/>
        <v>1</v>
      </c>
    </row>
    <row r="6824" spans="13:20" ht="15" x14ac:dyDescent="0.3">
      <c r="M6824" s="34">
        <v>6818.5</v>
      </c>
      <c r="N6824" s="34">
        <v>7.2</v>
      </c>
      <c r="O6824" s="32">
        <f t="shared" si="636"/>
        <v>44.96</v>
      </c>
      <c r="P6824" s="37">
        <f t="shared" si="641"/>
        <v>53.951999999999998</v>
      </c>
      <c r="Q6824" s="32">
        <f t="shared" si="637"/>
        <v>10.039999999999999</v>
      </c>
      <c r="R6824" s="32">
        <f t="shared" si="638"/>
        <v>1.0480000000000018</v>
      </c>
      <c r="S6824" s="26">
        <f t="shared" si="639"/>
        <v>1</v>
      </c>
      <c r="T6824" s="26">
        <f t="shared" si="640"/>
        <v>1</v>
      </c>
    </row>
    <row r="6825" spans="13:20" ht="15" x14ac:dyDescent="0.3">
      <c r="M6825" s="34">
        <v>6819.5</v>
      </c>
      <c r="N6825" s="34">
        <v>7.2</v>
      </c>
      <c r="O6825" s="32">
        <f t="shared" si="636"/>
        <v>44.96</v>
      </c>
      <c r="P6825" s="37">
        <f t="shared" si="641"/>
        <v>53.951999999999998</v>
      </c>
      <c r="Q6825" s="32">
        <f t="shared" si="637"/>
        <v>10.039999999999999</v>
      </c>
      <c r="R6825" s="32">
        <f t="shared" si="638"/>
        <v>1.0480000000000018</v>
      </c>
      <c r="S6825" s="26">
        <f t="shared" si="639"/>
        <v>1</v>
      </c>
      <c r="T6825" s="26">
        <f t="shared" si="640"/>
        <v>1</v>
      </c>
    </row>
    <row r="6826" spans="13:20" ht="15" x14ac:dyDescent="0.3">
      <c r="M6826" s="34">
        <v>6820.5</v>
      </c>
      <c r="N6826" s="34">
        <v>7.2</v>
      </c>
      <c r="O6826" s="32">
        <f t="shared" si="636"/>
        <v>44.96</v>
      </c>
      <c r="P6826" s="37">
        <f t="shared" si="641"/>
        <v>53.951999999999998</v>
      </c>
      <c r="Q6826" s="32">
        <f t="shared" si="637"/>
        <v>10.039999999999999</v>
      </c>
      <c r="R6826" s="32">
        <f t="shared" si="638"/>
        <v>1.0480000000000018</v>
      </c>
      <c r="S6826" s="26">
        <f t="shared" si="639"/>
        <v>1</v>
      </c>
      <c r="T6826" s="26">
        <f t="shared" si="640"/>
        <v>1</v>
      </c>
    </row>
    <row r="6827" spans="13:20" ht="15" x14ac:dyDescent="0.3">
      <c r="M6827" s="34">
        <v>6821.5</v>
      </c>
      <c r="N6827" s="34">
        <v>7.2</v>
      </c>
      <c r="O6827" s="32">
        <f t="shared" si="636"/>
        <v>44.96</v>
      </c>
      <c r="P6827" s="37">
        <f t="shared" si="641"/>
        <v>53.951999999999998</v>
      </c>
      <c r="Q6827" s="32">
        <f t="shared" si="637"/>
        <v>10.039999999999999</v>
      </c>
      <c r="R6827" s="32">
        <f t="shared" si="638"/>
        <v>1.0480000000000018</v>
      </c>
      <c r="S6827" s="26">
        <f t="shared" si="639"/>
        <v>1</v>
      </c>
      <c r="T6827" s="26">
        <f t="shared" si="640"/>
        <v>1</v>
      </c>
    </row>
    <row r="6828" spans="13:20" ht="15" x14ac:dyDescent="0.3">
      <c r="M6828" s="34">
        <v>6822.5</v>
      </c>
      <c r="N6828" s="34">
        <v>7.2</v>
      </c>
      <c r="O6828" s="32">
        <f t="shared" si="636"/>
        <v>44.96</v>
      </c>
      <c r="P6828" s="37">
        <f t="shared" si="641"/>
        <v>53.951999999999998</v>
      </c>
      <c r="Q6828" s="32">
        <f t="shared" si="637"/>
        <v>10.039999999999999</v>
      </c>
      <c r="R6828" s="32">
        <f t="shared" si="638"/>
        <v>1.0480000000000018</v>
      </c>
      <c r="S6828" s="26">
        <f t="shared" si="639"/>
        <v>1</v>
      </c>
      <c r="T6828" s="26">
        <f t="shared" si="640"/>
        <v>1</v>
      </c>
    </row>
    <row r="6829" spans="13:20" ht="15" x14ac:dyDescent="0.3">
      <c r="M6829" s="34">
        <v>6823.5</v>
      </c>
      <c r="N6829" s="34">
        <v>8.3000000000000007</v>
      </c>
      <c r="O6829" s="32">
        <f t="shared" si="636"/>
        <v>46.94</v>
      </c>
      <c r="P6829" s="37">
        <f t="shared" si="641"/>
        <v>56.327999999999996</v>
      </c>
      <c r="Q6829" s="32">
        <f t="shared" si="637"/>
        <v>8.0600000000000023</v>
      </c>
      <c r="R6829" s="32">
        <f t="shared" si="638"/>
        <v>-1.3279999999999959</v>
      </c>
      <c r="S6829" s="26">
        <f t="shared" si="639"/>
        <v>1</v>
      </c>
      <c r="T6829" s="26">
        <f t="shared" si="640"/>
        <v>0</v>
      </c>
    </row>
    <row r="6830" spans="13:20" ht="15" x14ac:dyDescent="0.3">
      <c r="M6830" s="34">
        <v>6824.5</v>
      </c>
      <c r="N6830" s="34">
        <v>8.9</v>
      </c>
      <c r="O6830" s="32">
        <f t="shared" si="636"/>
        <v>48.019999999999996</v>
      </c>
      <c r="P6830" s="37">
        <f t="shared" si="641"/>
        <v>57.623999999999995</v>
      </c>
      <c r="Q6830" s="32">
        <f t="shared" si="637"/>
        <v>6.980000000000004</v>
      </c>
      <c r="R6830" s="32">
        <f t="shared" si="638"/>
        <v>-2.6239999999999952</v>
      </c>
      <c r="S6830" s="26">
        <f t="shared" si="639"/>
        <v>1</v>
      </c>
      <c r="T6830" s="26">
        <f t="shared" si="640"/>
        <v>0</v>
      </c>
    </row>
    <row r="6831" spans="13:20" ht="15" x14ac:dyDescent="0.3">
      <c r="M6831" s="34">
        <v>6825.5</v>
      </c>
      <c r="N6831" s="34">
        <v>9.4</v>
      </c>
      <c r="O6831" s="32">
        <f t="shared" si="636"/>
        <v>48.92</v>
      </c>
      <c r="P6831" s="37">
        <f t="shared" si="641"/>
        <v>58.704000000000001</v>
      </c>
      <c r="Q6831" s="32">
        <f t="shared" si="637"/>
        <v>6.0799999999999983</v>
      </c>
      <c r="R6831" s="32">
        <f t="shared" si="638"/>
        <v>-3.7040000000000006</v>
      </c>
      <c r="S6831" s="26">
        <f t="shared" si="639"/>
        <v>1</v>
      </c>
      <c r="T6831" s="26">
        <f t="shared" si="640"/>
        <v>0</v>
      </c>
    </row>
    <row r="6832" spans="13:20" ht="15" x14ac:dyDescent="0.3">
      <c r="M6832" s="34">
        <v>6826.5</v>
      </c>
      <c r="N6832" s="34">
        <v>11.1</v>
      </c>
      <c r="O6832" s="32">
        <f t="shared" si="636"/>
        <v>51.980000000000004</v>
      </c>
      <c r="P6832" s="37">
        <f t="shared" si="641"/>
        <v>62.376000000000005</v>
      </c>
      <c r="Q6832" s="32">
        <f t="shared" si="637"/>
        <v>3.019999999999996</v>
      </c>
      <c r="R6832" s="32">
        <f t="shared" si="638"/>
        <v>-7.3760000000000048</v>
      </c>
      <c r="S6832" s="26">
        <f t="shared" si="639"/>
        <v>1</v>
      </c>
      <c r="T6832" s="26">
        <f t="shared" si="640"/>
        <v>0</v>
      </c>
    </row>
    <row r="6833" spans="13:20" ht="15" x14ac:dyDescent="0.3">
      <c r="M6833" s="34">
        <v>6827.5</v>
      </c>
      <c r="N6833" s="34">
        <v>11.7</v>
      </c>
      <c r="O6833" s="32">
        <f t="shared" si="636"/>
        <v>53.06</v>
      </c>
      <c r="P6833" s="37">
        <f t="shared" si="641"/>
        <v>63.671999999999997</v>
      </c>
      <c r="Q6833" s="32">
        <f t="shared" si="637"/>
        <v>1.9399999999999977</v>
      </c>
      <c r="R6833" s="32">
        <f t="shared" si="638"/>
        <v>-8.671999999999997</v>
      </c>
      <c r="S6833" s="26">
        <f t="shared" si="639"/>
        <v>1</v>
      </c>
      <c r="T6833" s="26">
        <f t="shared" si="640"/>
        <v>0</v>
      </c>
    </row>
    <row r="6834" spans="13:20" ht="15" x14ac:dyDescent="0.3">
      <c r="M6834" s="34">
        <v>6828.5</v>
      </c>
      <c r="N6834" s="34">
        <v>11.7</v>
      </c>
      <c r="O6834" s="32">
        <f t="shared" si="636"/>
        <v>53.06</v>
      </c>
      <c r="P6834" s="37">
        <f t="shared" si="641"/>
        <v>63.671999999999997</v>
      </c>
      <c r="Q6834" s="32">
        <f t="shared" si="637"/>
        <v>1.9399999999999977</v>
      </c>
      <c r="R6834" s="32">
        <f t="shared" si="638"/>
        <v>-8.671999999999997</v>
      </c>
      <c r="S6834" s="26">
        <f t="shared" si="639"/>
        <v>1</v>
      </c>
      <c r="T6834" s="26">
        <f t="shared" si="640"/>
        <v>0</v>
      </c>
    </row>
    <row r="6835" spans="13:20" ht="15" x14ac:dyDescent="0.3">
      <c r="M6835" s="34">
        <v>6829.5</v>
      </c>
      <c r="N6835" s="34">
        <v>12.8</v>
      </c>
      <c r="O6835" s="32">
        <f t="shared" si="636"/>
        <v>55.040000000000006</v>
      </c>
      <c r="P6835" s="37">
        <f t="shared" si="641"/>
        <v>66.048000000000002</v>
      </c>
      <c r="Q6835" s="32">
        <f t="shared" si="637"/>
        <v>-4.0000000000006253E-2</v>
      </c>
      <c r="R6835" s="32">
        <f t="shared" si="638"/>
        <v>-11.048000000000002</v>
      </c>
      <c r="S6835" s="26">
        <f t="shared" si="639"/>
        <v>0</v>
      </c>
      <c r="T6835" s="26">
        <f t="shared" si="640"/>
        <v>0</v>
      </c>
    </row>
    <row r="6836" spans="13:20" ht="15" x14ac:dyDescent="0.3">
      <c r="M6836" s="34">
        <v>6830.5</v>
      </c>
      <c r="N6836" s="34">
        <v>12.2</v>
      </c>
      <c r="O6836" s="32">
        <f t="shared" si="636"/>
        <v>53.96</v>
      </c>
      <c r="P6836" s="37">
        <f t="shared" si="641"/>
        <v>64.751999999999995</v>
      </c>
      <c r="Q6836" s="32">
        <f t="shared" si="637"/>
        <v>1.0399999999999991</v>
      </c>
      <c r="R6836" s="32">
        <f t="shared" si="638"/>
        <v>-9.7519999999999953</v>
      </c>
      <c r="S6836" s="26">
        <f t="shared" si="639"/>
        <v>1</v>
      </c>
      <c r="T6836" s="26">
        <f t="shared" si="640"/>
        <v>0</v>
      </c>
    </row>
    <row r="6837" spans="13:20" ht="15" x14ac:dyDescent="0.3">
      <c r="M6837" s="34">
        <v>6831.5</v>
      </c>
      <c r="N6837" s="34">
        <v>12.2</v>
      </c>
      <c r="O6837" s="32">
        <f t="shared" si="636"/>
        <v>53.96</v>
      </c>
      <c r="P6837" s="37">
        <f t="shared" si="641"/>
        <v>64.751999999999995</v>
      </c>
      <c r="Q6837" s="32">
        <f t="shared" si="637"/>
        <v>1.0399999999999991</v>
      </c>
      <c r="R6837" s="32">
        <f t="shared" si="638"/>
        <v>-9.7519999999999953</v>
      </c>
      <c r="S6837" s="26">
        <f t="shared" si="639"/>
        <v>1</v>
      </c>
      <c r="T6837" s="26">
        <f t="shared" si="640"/>
        <v>0</v>
      </c>
    </row>
    <row r="6838" spans="13:20" ht="15" x14ac:dyDescent="0.3">
      <c r="M6838" s="34">
        <v>6832.5</v>
      </c>
      <c r="N6838" s="34">
        <v>12.2</v>
      </c>
      <c r="O6838" s="32">
        <f t="shared" si="636"/>
        <v>53.96</v>
      </c>
      <c r="P6838" s="37">
        <f t="shared" si="641"/>
        <v>64.751999999999995</v>
      </c>
      <c r="Q6838" s="32">
        <f t="shared" si="637"/>
        <v>1.0399999999999991</v>
      </c>
      <c r="R6838" s="32">
        <f t="shared" si="638"/>
        <v>-9.7519999999999953</v>
      </c>
      <c r="S6838" s="26">
        <f t="shared" si="639"/>
        <v>1</v>
      </c>
      <c r="T6838" s="26">
        <f t="shared" si="640"/>
        <v>0</v>
      </c>
    </row>
    <row r="6839" spans="13:20" ht="15" x14ac:dyDescent="0.3">
      <c r="M6839" s="34">
        <v>6833.5</v>
      </c>
      <c r="N6839" s="34">
        <v>12.2</v>
      </c>
      <c r="O6839" s="32">
        <f t="shared" si="636"/>
        <v>53.96</v>
      </c>
      <c r="P6839" s="37">
        <f t="shared" si="641"/>
        <v>64.751999999999995</v>
      </c>
      <c r="Q6839" s="32">
        <f t="shared" si="637"/>
        <v>1.0399999999999991</v>
      </c>
      <c r="R6839" s="32">
        <f t="shared" si="638"/>
        <v>-9.7519999999999953</v>
      </c>
      <c r="S6839" s="26">
        <f t="shared" si="639"/>
        <v>1</v>
      </c>
      <c r="T6839" s="26">
        <f t="shared" si="640"/>
        <v>0</v>
      </c>
    </row>
    <row r="6840" spans="13:20" ht="15" x14ac:dyDescent="0.3">
      <c r="M6840" s="34">
        <v>6834.5</v>
      </c>
      <c r="N6840" s="34">
        <v>12.2</v>
      </c>
      <c r="O6840" s="32">
        <f t="shared" si="636"/>
        <v>53.96</v>
      </c>
      <c r="P6840" s="37">
        <f t="shared" si="641"/>
        <v>64.751999999999995</v>
      </c>
      <c r="Q6840" s="32">
        <f t="shared" si="637"/>
        <v>1.0399999999999991</v>
      </c>
      <c r="R6840" s="32">
        <f t="shared" si="638"/>
        <v>-9.7519999999999953</v>
      </c>
      <c r="S6840" s="26">
        <f t="shared" si="639"/>
        <v>1</v>
      </c>
      <c r="T6840" s="26">
        <f t="shared" si="640"/>
        <v>0</v>
      </c>
    </row>
    <row r="6841" spans="13:20" ht="15" x14ac:dyDescent="0.3">
      <c r="M6841" s="34">
        <v>6835.5</v>
      </c>
      <c r="N6841" s="34">
        <v>11.7</v>
      </c>
      <c r="O6841" s="32">
        <f t="shared" si="636"/>
        <v>53.06</v>
      </c>
      <c r="P6841" s="37">
        <f t="shared" si="641"/>
        <v>63.671999999999997</v>
      </c>
      <c r="Q6841" s="32">
        <f t="shared" si="637"/>
        <v>1.9399999999999977</v>
      </c>
      <c r="R6841" s="32">
        <f t="shared" si="638"/>
        <v>-8.671999999999997</v>
      </c>
      <c r="S6841" s="26">
        <f t="shared" si="639"/>
        <v>1</v>
      </c>
      <c r="T6841" s="26">
        <f t="shared" si="640"/>
        <v>0</v>
      </c>
    </row>
    <row r="6842" spans="13:20" ht="15" x14ac:dyDescent="0.3">
      <c r="M6842" s="34">
        <v>6836.5</v>
      </c>
      <c r="N6842" s="34">
        <v>12.2</v>
      </c>
      <c r="O6842" s="32">
        <f t="shared" si="636"/>
        <v>53.96</v>
      </c>
      <c r="P6842" s="37">
        <f t="shared" si="641"/>
        <v>64.751999999999995</v>
      </c>
      <c r="Q6842" s="32">
        <f t="shared" si="637"/>
        <v>1.0399999999999991</v>
      </c>
      <c r="R6842" s="32">
        <f t="shared" si="638"/>
        <v>-9.7519999999999953</v>
      </c>
      <c r="S6842" s="26">
        <f t="shared" si="639"/>
        <v>1</v>
      </c>
      <c r="T6842" s="26">
        <f t="shared" si="640"/>
        <v>0</v>
      </c>
    </row>
    <row r="6843" spans="13:20" ht="15" x14ac:dyDescent="0.3">
      <c r="M6843" s="34">
        <v>6837.5</v>
      </c>
      <c r="N6843" s="34">
        <v>12.2</v>
      </c>
      <c r="O6843" s="32">
        <f t="shared" si="636"/>
        <v>53.96</v>
      </c>
      <c r="P6843" s="37">
        <f t="shared" si="641"/>
        <v>64.751999999999995</v>
      </c>
      <c r="Q6843" s="32">
        <f t="shared" si="637"/>
        <v>1.0399999999999991</v>
      </c>
      <c r="R6843" s="32">
        <f t="shared" si="638"/>
        <v>-9.7519999999999953</v>
      </c>
      <c r="S6843" s="26">
        <f t="shared" si="639"/>
        <v>1</v>
      </c>
      <c r="T6843" s="26">
        <f t="shared" si="640"/>
        <v>0</v>
      </c>
    </row>
    <row r="6844" spans="13:20" ht="15" x14ac:dyDescent="0.3">
      <c r="M6844" s="34">
        <v>6838.5</v>
      </c>
      <c r="N6844" s="34">
        <v>11.7</v>
      </c>
      <c r="O6844" s="32">
        <f t="shared" si="636"/>
        <v>53.06</v>
      </c>
      <c r="P6844" s="37">
        <f t="shared" si="641"/>
        <v>63.671999999999997</v>
      </c>
      <c r="Q6844" s="32">
        <f t="shared" si="637"/>
        <v>1.9399999999999977</v>
      </c>
      <c r="R6844" s="32">
        <f t="shared" si="638"/>
        <v>-8.671999999999997</v>
      </c>
      <c r="S6844" s="26">
        <f t="shared" si="639"/>
        <v>1</v>
      </c>
      <c r="T6844" s="26">
        <f t="shared" si="640"/>
        <v>0</v>
      </c>
    </row>
    <row r="6845" spans="13:20" ht="15" x14ac:dyDescent="0.3">
      <c r="M6845" s="34">
        <v>6839.5</v>
      </c>
      <c r="N6845" s="34">
        <v>11.1</v>
      </c>
      <c r="O6845" s="32">
        <f t="shared" si="636"/>
        <v>51.980000000000004</v>
      </c>
      <c r="P6845" s="37">
        <f t="shared" si="641"/>
        <v>62.376000000000005</v>
      </c>
      <c r="Q6845" s="32">
        <f t="shared" si="637"/>
        <v>3.019999999999996</v>
      </c>
      <c r="R6845" s="32">
        <f t="shared" si="638"/>
        <v>-7.3760000000000048</v>
      </c>
      <c r="S6845" s="26">
        <f t="shared" si="639"/>
        <v>1</v>
      </c>
      <c r="T6845" s="26">
        <f t="shared" si="640"/>
        <v>0</v>
      </c>
    </row>
    <row r="6846" spans="13:20" ht="15" x14ac:dyDescent="0.3">
      <c r="M6846" s="34">
        <v>6840.5</v>
      </c>
      <c r="N6846" s="34">
        <v>11.7</v>
      </c>
      <c r="O6846" s="32">
        <f t="shared" si="636"/>
        <v>53.06</v>
      </c>
      <c r="P6846" s="37">
        <f t="shared" si="641"/>
        <v>63.671999999999997</v>
      </c>
      <c r="Q6846" s="32">
        <f t="shared" si="637"/>
        <v>1.9399999999999977</v>
      </c>
      <c r="R6846" s="32">
        <f t="shared" si="638"/>
        <v>-8.671999999999997</v>
      </c>
      <c r="S6846" s="26">
        <f t="shared" si="639"/>
        <v>1</v>
      </c>
      <c r="T6846" s="26">
        <f t="shared" si="640"/>
        <v>0</v>
      </c>
    </row>
    <row r="6847" spans="13:20" ht="15" x14ac:dyDescent="0.3">
      <c r="M6847" s="34">
        <v>6841.5</v>
      </c>
      <c r="N6847" s="34">
        <v>12.2</v>
      </c>
      <c r="O6847" s="32">
        <f t="shared" si="636"/>
        <v>53.96</v>
      </c>
      <c r="P6847" s="37">
        <f t="shared" si="641"/>
        <v>64.751999999999995</v>
      </c>
      <c r="Q6847" s="32">
        <f t="shared" si="637"/>
        <v>1.0399999999999991</v>
      </c>
      <c r="R6847" s="32">
        <f t="shared" si="638"/>
        <v>-9.7519999999999953</v>
      </c>
      <c r="S6847" s="26">
        <f t="shared" si="639"/>
        <v>1</v>
      </c>
      <c r="T6847" s="26">
        <f t="shared" si="640"/>
        <v>0</v>
      </c>
    </row>
    <row r="6848" spans="13:20" ht="15" x14ac:dyDescent="0.3">
      <c r="M6848" s="34">
        <v>6842.5</v>
      </c>
      <c r="N6848" s="34">
        <v>11.1</v>
      </c>
      <c r="O6848" s="32">
        <f t="shared" si="636"/>
        <v>51.980000000000004</v>
      </c>
      <c r="P6848" s="37">
        <f t="shared" si="641"/>
        <v>62.376000000000005</v>
      </c>
      <c r="Q6848" s="32">
        <f t="shared" si="637"/>
        <v>3.019999999999996</v>
      </c>
      <c r="R6848" s="32">
        <f t="shared" si="638"/>
        <v>-7.3760000000000048</v>
      </c>
      <c r="S6848" s="26">
        <f t="shared" si="639"/>
        <v>1</v>
      </c>
      <c r="T6848" s="26">
        <f t="shared" si="640"/>
        <v>0</v>
      </c>
    </row>
    <row r="6849" spans="13:20" ht="15" x14ac:dyDescent="0.3">
      <c r="M6849" s="34">
        <v>6843.5</v>
      </c>
      <c r="N6849" s="34">
        <v>12.2</v>
      </c>
      <c r="O6849" s="32">
        <f t="shared" si="636"/>
        <v>53.96</v>
      </c>
      <c r="P6849" s="37">
        <f t="shared" si="641"/>
        <v>64.751999999999995</v>
      </c>
      <c r="Q6849" s="32">
        <f t="shared" si="637"/>
        <v>1.0399999999999991</v>
      </c>
      <c r="R6849" s="32">
        <f t="shared" si="638"/>
        <v>-9.7519999999999953</v>
      </c>
      <c r="S6849" s="26">
        <f t="shared" si="639"/>
        <v>1</v>
      </c>
      <c r="T6849" s="26">
        <f t="shared" si="640"/>
        <v>0</v>
      </c>
    </row>
    <row r="6850" spans="13:20" ht="15" x14ac:dyDescent="0.3">
      <c r="M6850" s="34">
        <v>6844.5</v>
      </c>
      <c r="N6850" s="34">
        <v>11.7</v>
      </c>
      <c r="O6850" s="32">
        <f t="shared" si="636"/>
        <v>53.06</v>
      </c>
      <c r="P6850" s="37">
        <f t="shared" si="641"/>
        <v>63.671999999999997</v>
      </c>
      <c r="Q6850" s="32">
        <f t="shared" si="637"/>
        <v>1.9399999999999977</v>
      </c>
      <c r="R6850" s="32">
        <f t="shared" si="638"/>
        <v>-8.671999999999997</v>
      </c>
      <c r="S6850" s="26">
        <f t="shared" si="639"/>
        <v>1</v>
      </c>
      <c r="T6850" s="26">
        <f t="shared" si="640"/>
        <v>0</v>
      </c>
    </row>
    <row r="6851" spans="13:20" ht="15" x14ac:dyDescent="0.3">
      <c r="M6851" s="34">
        <v>6845.5</v>
      </c>
      <c r="N6851" s="34">
        <v>11.7</v>
      </c>
      <c r="O6851" s="32">
        <f t="shared" si="636"/>
        <v>53.06</v>
      </c>
      <c r="P6851" s="37">
        <f t="shared" si="641"/>
        <v>63.671999999999997</v>
      </c>
      <c r="Q6851" s="32">
        <f t="shared" si="637"/>
        <v>1.9399999999999977</v>
      </c>
      <c r="R6851" s="32">
        <f t="shared" si="638"/>
        <v>-8.671999999999997</v>
      </c>
      <c r="S6851" s="26">
        <f t="shared" si="639"/>
        <v>1</v>
      </c>
      <c r="T6851" s="26">
        <f t="shared" si="640"/>
        <v>0</v>
      </c>
    </row>
    <row r="6852" spans="13:20" ht="15" x14ac:dyDescent="0.3">
      <c r="M6852" s="34">
        <v>6846.5</v>
      </c>
      <c r="N6852" s="34">
        <v>13.3</v>
      </c>
      <c r="O6852" s="32">
        <f t="shared" si="636"/>
        <v>55.94</v>
      </c>
      <c r="P6852" s="37">
        <f t="shared" si="641"/>
        <v>67.128</v>
      </c>
      <c r="Q6852" s="32">
        <f t="shared" si="637"/>
        <v>-0.93999999999999773</v>
      </c>
      <c r="R6852" s="32">
        <f t="shared" si="638"/>
        <v>-12.128</v>
      </c>
      <c r="S6852" s="26">
        <f t="shared" si="639"/>
        <v>0</v>
      </c>
      <c r="T6852" s="26">
        <f t="shared" si="640"/>
        <v>0</v>
      </c>
    </row>
    <row r="6853" spans="13:20" ht="15" x14ac:dyDescent="0.3">
      <c r="M6853" s="34">
        <v>6847.5</v>
      </c>
      <c r="N6853" s="34">
        <v>13.9</v>
      </c>
      <c r="O6853" s="32">
        <f t="shared" si="636"/>
        <v>57.019999999999996</v>
      </c>
      <c r="P6853" s="37">
        <f t="shared" si="641"/>
        <v>68.423999999999992</v>
      </c>
      <c r="Q6853" s="32">
        <f t="shared" si="637"/>
        <v>-2.019999999999996</v>
      </c>
      <c r="R6853" s="32">
        <f t="shared" si="638"/>
        <v>-13.423999999999992</v>
      </c>
      <c r="S6853" s="26">
        <f t="shared" si="639"/>
        <v>0</v>
      </c>
      <c r="T6853" s="26">
        <f t="shared" si="640"/>
        <v>0</v>
      </c>
    </row>
    <row r="6854" spans="13:20" ht="15" x14ac:dyDescent="0.3">
      <c r="M6854" s="34">
        <v>6848.5</v>
      </c>
      <c r="N6854" s="34">
        <v>15</v>
      </c>
      <c r="O6854" s="32">
        <f t="shared" ref="O6854:O6917" si="642">CONVERT(N6854,"C","F")</f>
        <v>59</v>
      </c>
      <c r="P6854" s="37">
        <f t="shared" si="641"/>
        <v>70.8</v>
      </c>
      <c r="Q6854" s="32">
        <f t="shared" ref="Q6854:Q6917" si="643">$L$3-O6854</f>
        <v>-4</v>
      </c>
      <c r="R6854" s="32">
        <f t="shared" ref="R6854:R6917" si="644">$L$3-P6854</f>
        <v>-15.799999999999997</v>
      </c>
      <c r="S6854" s="26">
        <f t="shared" ref="S6854:S6917" si="645">IF(O6854&lt;=$L$3, 1, 0)</f>
        <v>0</v>
      </c>
      <c r="T6854" s="26">
        <f t="shared" ref="T6854:T6917" si="646">IF(P6854&lt;=$L$3, 1, 0)</f>
        <v>0</v>
      </c>
    </row>
    <row r="6855" spans="13:20" ht="15" x14ac:dyDescent="0.3">
      <c r="M6855" s="34">
        <v>6849.5</v>
      </c>
      <c r="N6855" s="34">
        <v>15.6</v>
      </c>
      <c r="O6855" s="32">
        <f t="shared" si="642"/>
        <v>60.08</v>
      </c>
      <c r="P6855" s="37">
        <f t="shared" ref="P6855:P6918" si="647">O6855*1.2</f>
        <v>72.095999999999989</v>
      </c>
      <c r="Q6855" s="32">
        <f t="shared" si="643"/>
        <v>-5.0799999999999983</v>
      </c>
      <c r="R6855" s="32">
        <f t="shared" si="644"/>
        <v>-17.095999999999989</v>
      </c>
      <c r="S6855" s="26">
        <f t="shared" si="645"/>
        <v>0</v>
      </c>
      <c r="T6855" s="26">
        <f t="shared" si="646"/>
        <v>0</v>
      </c>
    </row>
    <row r="6856" spans="13:20" ht="15" x14ac:dyDescent="0.3">
      <c r="M6856" s="34">
        <v>6850.5</v>
      </c>
      <c r="N6856" s="34">
        <v>17.2</v>
      </c>
      <c r="O6856" s="32">
        <f t="shared" si="642"/>
        <v>62.96</v>
      </c>
      <c r="P6856" s="37">
        <f t="shared" si="647"/>
        <v>75.551999999999992</v>
      </c>
      <c r="Q6856" s="32">
        <f t="shared" si="643"/>
        <v>-7.9600000000000009</v>
      </c>
      <c r="R6856" s="32">
        <f t="shared" si="644"/>
        <v>-20.551999999999992</v>
      </c>
      <c r="S6856" s="26">
        <f t="shared" si="645"/>
        <v>0</v>
      </c>
      <c r="T6856" s="26">
        <f t="shared" si="646"/>
        <v>0</v>
      </c>
    </row>
    <row r="6857" spans="13:20" ht="15" x14ac:dyDescent="0.3">
      <c r="M6857" s="34">
        <v>6851.5</v>
      </c>
      <c r="N6857" s="34">
        <v>17.8</v>
      </c>
      <c r="O6857" s="32">
        <f t="shared" si="642"/>
        <v>64.039999999999992</v>
      </c>
      <c r="P6857" s="37">
        <f t="shared" si="647"/>
        <v>76.847999999999985</v>
      </c>
      <c r="Q6857" s="32">
        <f t="shared" si="643"/>
        <v>-9.039999999999992</v>
      </c>
      <c r="R6857" s="32">
        <f t="shared" si="644"/>
        <v>-21.847999999999985</v>
      </c>
      <c r="S6857" s="26">
        <f t="shared" si="645"/>
        <v>0</v>
      </c>
      <c r="T6857" s="26">
        <f t="shared" si="646"/>
        <v>0</v>
      </c>
    </row>
    <row r="6858" spans="13:20" ht="15" x14ac:dyDescent="0.3">
      <c r="M6858" s="34">
        <v>6852.5</v>
      </c>
      <c r="N6858" s="34">
        <v>18.899999999999999</v>
      </c>
      <c r="O6858" s="32">
        <f t="shared" si="642"/>
        <v>66.02</v>
      </c>
      <c r="P6858" s="37">
        <f t="shared" si="647"/>
        <v>79.22399999999999</v>
      </c>
      <c r="Q6858" s="32">
        <f t="shared" si="643"/>
        <v>-11.019999999999996</v>
      </c>
      <c r="R6858" s="32">
        <f t="shared" si="644"/>
        <v>-24.22399999999999</v>
      </c>
      <c r="S6858" s="26">
        <f t="shared" si="645"/>
        <v>0</v>
      </c>
      <c r="T6858" s="26">
        <f t="shared" si="646"/>
        <v>0</v>
      </c>
    </row>
    <row r="6859" spans="13:20" ht="15" x14ac:dyDescent="0.3">
      <c r="M6859" s="34">
        <v>6853.5</v>
      </c>
      <c r="N6859" s="34">
        <v>18.3</v>
      </c>
      <c r="O6859" s="32">
        <f t="shared" si="642"/>
        <v>64.94</v>
      </c>
      <c r="P6859" s="37">
        <f t="shared" si="647"/>
        <v>77.927999999999997</v>
      </c>
      <c r="Q6859" s="32">
        <f t="shared" si="643"/>
        <v>-9.9399999999999977</v>
      </c>
      <c r="R6859" s="32">
        <f t="shared" si="644"/>
        <v>-22.927999999999997</v>
      </c>
      <c r="S6859" s="26">
        <f t="shared" si="645"/>
        <v>0</v>
      </c>
      <c r="T6859" s="26">
        <f t="shared" si="646"/>
        <v>0</v>
      </c>
    </row>
    <row r="6860" spans="13:20" ht="15" x14ac:dyDescent="0.3">
      <c r="M6860" s="34">
        <v>6854.5</v>
      </c>
      <c r="N6860" s="34">
        <v>18.3</v>
      </c>
      <c r="O6860" s="32">
        <f t="shared" si="642"/>
        <v>64.94</v>
      </c>
      <c r="P6860" s="37">
        <f t="shared" si="647"/>
        <v>77.927999999999997</v>
      </c>
      <c r="Q6860" s="32">
        <f t="shared" si="643"/>
        <v>-9.9399999999999977</v>
      </c>
      <c r="R6860" s="32">
        <f t="shared" si="644"/>
        <v>-22.927999999999997</v>
      </c>
      <c r="S6860" s="26">
        <f t="shared" si="645"/>
        <v>0</v>
      </c>
      <c r="T6860" s="26">
        <f t="shared" si="646"/>
        <v>0</v>
      </c>
    </row>
    <row r="6861" spans="13:20" ht="15" x14ac:dyDescent="0.3">
      <c r="M6861" s="34">
        <v>6855.5</v>
      </c>
      <c r="N6861" s="34">
        <v>18.3</v>
      </c>
      <c r="O6861" s="32">
        <f t="shared" si="642"/>
        <v>64.94</v>
      </c>
      <c r="P6861" s="37">
        <f t="shared" si="647"/>
        <v>77.927999999999997</v>
      </c>
      <c r="Q6861" s="32">
        <f t="shared" si="643"/>
        <v>-9.9399999999999977</v>
      </c>
      <c r="R6861" s="32">
        <f t="shared" si="644"/>
        <v>-22.927999999999997</v>
      </c>
      <c r="S6861" s="26">
        <f t="shared" si="645"/>
        <v>0</v>
      </c>
      <c r="T6861" s="26">
        <f t="shared" si="646"/>
        <v>0</v>
      </c>
    </row>
    <row r="6862" spans="13:20" ht="15" x14ac:dyDescent="0.3">
      <c r="M6862" s="34">
        <v>6856.5</v>
      </c>
      <c r="N6862" s="34">
        <v>17.8</v>
      </c>
      <c r="O6862" s="32">
        <f t="shared" si="642"/>
        <v>64.039999999999992</v>
      </c>
      <c r="P6862" s="37">
        <f t="shared" si="647"/>
        <v>76.847999999999985</v>
      </c>
      <c r="Q6862" s="32">
        <f t="shared" si="643"/>
        <v>-9.039999999999992</v>
      </c>
      <c r="R6862" s="32">
        <f t="shared" si="644"/>
        <v>-21.847999999999985</v>
      </c>
      <c r="S6862" s="26">
        <f t="shared" si="645"/>
        <v>0</v>
      </c>
      <c r="T6862" s="26">
        <f t="shared" si="646"/>
        <v>0</v>
      </c>
    </row>
    <row r="6863" spans="13:20" ht="15" x14ac:dyDescent="0.3">
      <c r="M6863" s="34">
        <v>6857.5</v>
      </c>
      <c r="N6863" s="34">
        <v>17.2</v>
      </c>
      <c r="O6863" s="32">
        <f t="shared" si="642"/>
        <v>62.96</v>
      </c>
      <c r="P6863" s="37">
        <f t="shared" si="647"/>
        <v>75.551999999999992</v>
      </c>
      <c r="Q6863" s="32">
        <f t="shared" si="643"/>
        <v>-7.9600000000000009</v>
      </c>
      <c r="R6863" s="32">
        <f t="shared" si="644"/>
        <v>-20.551999999999992</v>
      </c>
      <c r="S6863" s="26">
        <f t="shared" si="645"/>
        <v>0</v>
      </c>
      <c r="T6863" s="26">
        <f t="shared" si="646"/>
        <v>0</v>
      </c>
    </row>
    <row r="6864" spans="13:20" ht="15" x14ac:dyDescent="0.3">
      <c r="M6864" s="34">
        <v>6858.5</v>
      </c>
      <c r="N6864" s="34">
        <v>16.7</v>
      </c>
      <c r="O6864" s="32">
        <f t="shared" si="642"/>
        <v>62.06</v>
      </c>
      <c r="P6864" s="37">
        <f t="shared" si="647"/>
        <v>74.471999999999994</v>
      </c>
      <c r="Q6864" s="32">
        <f t="shared" si="643"/>
        <v>-7.0600000000000023</v>
      </c>
      <c r="R6864" s="32">
        <f t="shared" si="644"/>
        <v>-19.471999999999994</v>
      </c>
      <c r="S6864" s="26">
        <f t="shared" si="645"/>
        <v>0</v>
      </c>
      <c r="T6864" s="26">
        <f t="shared" si="646"/>
        <v>0</v>
      </c>
    </row>
    <row r="6865" spans="13:20" ht="15" x14ac:dyDescent="0.3">
      <c r="M6865" s="34">
        <v>6859.5</v>
      </c>
      <c r="N6865" s="34">
        <v>16.7</v>
      </c>
      <c r="O6865" s="32">
        <f t="shared" si="642"/>
        <v>62.06</v>
      </c>
      <c r="P6865" s="37">
        <f t="shared" si="647"/>
        <v>74.471999999999994</v>
      </c>
      <c r="Q6865" s="32">
        <f t="shared" si="643"/>
        <v>-7.0600000000000023</v>
      </c>
      <c r="R6865" s="32">
        <f t="shared" si="644"/>
        <v>-19.471999999999994</v>
      </c>
      <c r="S6865" s="26">
        <f t="shared" si="645"/>
        <v>0</v>
      </c>
      <c r="T6865" s="26">
        <f t="shared" si="646"/>
        <v>0</v>
      </c>
    </row>
    <row r="6866" spans="13:20" ht="15" x14ac:dyDescent="0.3">
      <c r="M6866" s="34">
        <v>6860.5</v>
      </c>
      <c r="N6866" s="34">
        <v>16.7</v>
      </c>
      <c r="O6866" s="32">
        <f t="shared" si="642"/>
        <v>62.06</v>
      </c>
      <c r="P6866" s="37">
        <f t="shared" si="647"/>
        <v>74.471999999999994</v>
      </c>
      <c r="Q6866" s="32">
        <f t="shared" si="643"/>
        <v>-7.0600000000000023</v>
      </c>
      <c r="R6866" s="32">
        <f t="shared" si="644"/>
        <v>-19.471999999999994</v>
      </c>
      <c r="S6866" s="26">
        <f t="shared" si="645"/>
        <v>0</v>
      </c>
      <c r="T6866" s="26">
        <f t="shared" si="646"/>
        <v>0</v>
      </c>
    </row>
    <row r="6867" spans="13:20" ht="15" x14ac:dyDescent="0.3">
      <c r="M6867" s="34">
        <v>6861.5</v>
      </c>
      <c r="N6867" s="34">
        <v>16.7</v>
      </c>
      <c r="O6867" s="32">
        <f t="shared" si="642"/>
        <v>62.06</v>
      </c>
      <c r="P6867" s="37">
        <f t="shared" si="647"/>
        <v>74.471999999999994</v>
      </c>
      <c r="Q6867" s="32">
        <f t="shared" si="643"/>
        <v>-7.0600000000000023</v>
      </c>
      <c r="R6867" s="32">
        <f t="shared" si="644"/>
        <v>-19.471999999999994</v>
      </c>
      <c r="S6867" s="26">
        <f t="shared" si="645"/>
        <v>0</v>
      </c>
      <c r="T6867" s="26">
        <f t="shared" si="646"/>
        <v>0</v>
      </c>
    </row>
    <row r="6868" spans="13:20" ht="15" x14ac:dyDescent="0.3">
      <c r="M6868" s="34">
        <v>6862.5</v>
      </c>
      <c r="N6868" s="34">
        <v>16.7</v>
      </c>
      <c r="O6868" s="32">
        <f t="shared" si="642"/>
        <v>62.06</v>
      </c>
      <c r="P6868" s="37">
        <f t="shared" si="647"/>
        <v>74.471999999999994</v>
      </c>
      <c r="Q6868" s="32">
        <f t="shared" si="643"/>
        <v>-7.0600000000000023</v>
      </c>
      <c r="R6868" s="32">
        <f t="shared" si="644"/>
        <v>-19.471999999999994</v>
      </c>
      <c r="S6868" s="26">
        <f t="shared" si="645"/>
        <v>0</v>
      </c>
      <c r="T6868" s="26">
        <f t="shared" si="646"/>
        <v>0</v>
      </c>
    </row>
    <row r="6869" spans="13:20" ht="15" x14ac:dyDescent="0.3">
      <c r="M6869" s="34">
        <v>6863.5</v>
      </c>
      <c r="N6869" s="34">
        <v>16.7</v>
      </c>
      <c r="O6869" s="32">
        <f t="shared" si="642"/>
        <v>62.06</v>
      </c>
      <c r="P6869" s="37">
        <f t="shared" si="647"/>
        <v>74.471999999999994</v>
      </c>
      <c r="Q6869" s="32">
        <f t="shared" si="643"/>
        <v>-7.0600000000000023</v>
      </c>
      <c r="R6869" s="32">
        <f t="shared" si="644"/>
        <v>-19.471999999999994</v>
      </c>
      <c r="S6869" s="26">
        <f t="shared" si="645"/>
        <v>0</v>
      </c>
      <c r="T6869" s="26">
        <f t="shared" si="646"/>
        <v>0</v>
      </c>
    </row>
    <row r="6870" spans="13:20" ht="15" x14ac:dyDescent="0.3">
      <c r="M6870" s="34">
        <v>6864.5</v>
      </c>
      <c r="N6870" s="34">
        <v>16.7</v>
      </c>
      <c r="O6870" s="32">
        <f t="shared" si="642"/>
        <v>62.06</v>
      </c>
      <c r="P6870" s="37">
        <f t="shared" si="647"/>
        <v>74.471999999999994</v>
      </c>
      <c r="Q6870" s="32">
        <f t="shared" si="643"/>
        <v>-7.0600000000000023</v>
      </c>
      <c r="R6870" s="32">
        <f t="shared" si="644"/>
        <v>-19.471999999999994</v>
      </c>
      <c r="S6870" s="26">
        <f t="shared" si="645"/>
        <v>0</v>
      </c>
      <c r="T6870" s="26">
        <f t="shared" si="646"/>
        <v>0</v>
      </c>
    </row>
    <row r="6871" spans="13:20" ht="15" x14ac:dyDescent="0.3">
      <c r="M6871" s="34">
        <v>6865.5</v>
      </c>
      <c r="N6871" s="34">
        <v>16.100000000000001</v>
      </c>
      <c r="O6871" s="32">
        <f t="shared" si="642"/>
        <v>60.980000000000004</v>
      </c>
      <c r="P6871" s="37">
        <f t="shared" si="647"/>
        <v>73.176000000000002</v>
      </c>
      <c r="Q6871" s="32">
        <f t="shared" si="643"/>
        <v>-5.980000000000004</v>
      </c>
      <c r="R6871" s="32">
        <f t="shared" si="644"/>
        <v>-18.176000000000002</v>
      </c>
      <c r="S6871" s="26">
        <f t="shared" si="645"/>
        <v>0</v>
      </c>
      <c r="T6871" s="26">
        <f t="shared" si="646"/>
        <v>0</v>
      </c>
    </row>
    <row r="6872" spans="13:20" ht="15" x14ac:dyDescent="0.3">
      <c r="M6872" s="34">
        <v>6866.5</v>
      </c>
      <c r="N6872" s="34">
        <v>15</v>
      </c>
      <c r="O6872" s="32">
        <f t="shared" si="642"/>
        <v>59</v>
      </c>
      <c r="P6872" s="37">
        <f t="shared" si="647"/>
        <v>70.8</v>
      </c>
      <c r="Q6872" s="32">
        <f t="shared" si="643"/>
        <v>-4</v>
      </c>
      <c r="R6872" s="32">
        <f t="shared" si="644"/>
        <v>-15.799999999999997</v>
      </c>
      <c r="S6872" s="26">
        <f t="shared" si="645"/>
        <v>0</v>
      </c>
      <c r="T6872" s="26">
        <f t="shared" si="646"/>
        <v>0</v>
      </c>
    </row>
    <row r="6873" spans="13:20" ht="15" x14ac:dyDescent="0.3">
      <c r="M6873" s="34">
        <v>6867.5</v>
      </c>
      <c r="N6873" s="34">
        <v>15.6</v>
      </c>
      <c r="O6873" s="32">
        <f t="shared" si="642"/>
        <v>60.08</v>
      </c>
      <c r="P6873" s="37">
        <f t="shared" si="647"/>
        <v>72.095999999999989</v>
      </c>
      <c r="Q6873" s="32">
        <f t="shared" si="643"/>
        <v>-5.0799999999999983</v>
      </c>
      <c r="R6873" s="32">
        <f t="shared" si="644"/>
        <v>-17.095999999999989</v>
      </c>
      <c r="S6873" s="26">
        <f t="shared" si="645"/>
        <v>0</v>
      </c>
      <c r="T6873" s="26">
        <f t="shared" si="646"/>
        <v>0</v>
      </c>
    </row>
    <row r="6874" spans="13:20" ht="15" x14ac:dyDescent="0.3">
      <c r="M6874" s="34">
        <v>6868.5</v>
      </c>
      <c r="N6874" s="34">
        <v>15.6</v>
      </c>
      <c r="O6874" s="32">
        <f t="shared" si="642"/>
        <v>60.08</v>
      </c>
      <c r="P6874" s="37">
        <f t="shared" si="647"/>
        <v>72.095999999999989</v>
      </c>
      <c r="Q6874" s="32">
        <f t="shared" si="643"/>
        <v>-5.0799999999999983</v>
      </c>
      <c r="R6874" s="32">
        <f t="shared" si="644"/>
        <v>-17.095999999999989</v>
      </c>
      <c r="S6874" s="26">
        <f t="shared" si="645"/>
        <v>0</v>
      </c>
      <c r="T6874" s="26">
        <f t="shared" si="646"/>
        <v>0</v>
      </c>
    </row>
    <row r="6875" spans="13:20" ht="15" x14ac:dyDescent="0.3">
      <c r="M6875" s="34">
        <v>6869.5</v>
      </c>
      <c r="N6875" s="34">
        <v>15</v>
      </c>
      <c r="O6875" s="32">
        <f t="shared" si="642"/>
        <v>59</v>
      </c>
      <c r="P6875" s="37">
        <f t="shared" si="647"/>
        <v>70.8</v>
      </c>
      <c r="Q6875" s="32">
        <f t="shared" si="643"/>
        <v>-4</v>
      </c>
      <c r="R6875" s="32">
        <f t="shared" si="644"/>
        <v>-15.799999999999997</v>
      </c>
      <c r="S6875" s="26">
        <f t="shared" si="645"/>
        <v>0</v>
      </c>
      <c r="T6875" s="26">
        <f t="shared" si="646"/>
        <v>0</v>
      </c>
    </row>
    <row r="6876" spans="13:20" ht="15" x14ac:dyDescent="0.3">
      <c r="M6876" s="34">
        <v>6870.5</v>
      </c>
      <c r="N6876" s="34">
        <v>15</v>
      </c>
      <c r="O6876" s="32">
        <f t="shared" si="642"/>
        <v>59</v>
      </c>
      <c r="P6876" s="37">
        <f t="shared" si="647"/>
        <v>70.8</v>
      </c>
      <c r="Q6876" s="32">
        <f t="shared" si="643"/>
        <v>-4</v>
      </c>
      <c r="R6876" s="32">
        <f t="shared" si="644"/>
        <v>-15.799999999999997</v>
      </c>
      <c r="S6876" s="26">
        <f t="shared" si="645"/>
        <v>0</v>
      </c>
      <c r="T6876" s="26">
        <f t="shared" si="646"/>
        <v>0</v>
      </c>
    </row>
    <row r="6877" spans="13:20" ht="15" x14ac:dyDescent="0.3">
      <c r="M6877" s="34">
        <v>6871.5</v>
      </c>
      <c r="N6877" s="34">
        <v>15.6</v>
      </c>
      <c r="O6877" s="32">
        <f t="shared" si="642"/>
        <v>60.08</v>
      </c>
      <c r="P6877" s="37">
        <f t="shared" si="647"/>
        <v>72.095999999999989</v>
      </c>
      <c r="Q6877" s="32">
        <f t="shared" si="643"/>
        <v>-5.0799999999999983</v>
      </c>
      <c r="R6877" s="32">
        <f t="shared" si="644"/>
        <v>-17.095999999999989</v>
      </c>
      <c r="S6877" s="26">
        <f t="shared" si="645"/>
        <v>0</v>
      </c>
      <c r="T6877" s="26">
        <f t="shared" si="646"/>
        <v>0</v>
      </c>
    </row>
    <row r="6878" spans="13:20" ht="15" x14ac:dyDescent="0.3">
      <c r="M6878" s="34">
        <v>6872.5</v>
      </c>
      <c r="N6878" s="34">
        <v>14.4</v>
      </c>
      <c r="O6878" s="32">
        <f t="shared" si="642"/>
        <v>57.92</v>
      </c>
      <c r="P6878" s="37">
        <f t="shared" si="647"/>
        <v>69.504000000000005</v>
      </c>
      <c r="Q6878" s="32">
        <f t="shared" si="643"/>
        <v>-2.9200000000000017</v>
      </c>
      <c r="R6878" s="32">
        <f t="shared" si="644"/>
        <v>-14.504000000000005</v>
      </c>
      <c r="S6878" s="26">
        <f t="shared" si="645"/>
        <v>0</v>
      </c>
      <c r="T6878" s="26">
        <f t="shared" si="646"/>
        <v>0</v>
      </c>
    </row>
    <row r="6879" spans="13:20" ht="15" x14ac:dyDescent="0.3">
      <c r="M6879" s="34">
        <v>6873.5</v>
      </c>
      <c r="N6879" s="34">
        <v>16.100000000000001</v>
      </c>
      <c r="O6879" s="32">
        <f t="shared" si="642"/>
        <v>60.980000000000004</v>
      </c>
      <c r="P6879" s="37">
        <f t="shared" si="647"/>
        <v>73.176000000000002</v>
      </c>
      <c r="Q6879" s="32">
        <f t="shared" si="643"/>
        <v>-5.980000000000004</v>
      </c>
      <c r="R6879" s="32">
        <f t="shared" si="644"/>
        <v>-18.176000000000002</v>
      </c>
      <c r="S6879" s="26">
        <f t="shared" si="645"/>
        <v>0</v>
      </c>
      <c r="T6879" s="26">
        <f t="shared" si="646"/>
        <v>0</v>
      </c>
    </row>
    <row r="6880" spans="13:20" ht="15" x14ac:dyDescent="0.3">
      <c r="M6880" s="34">
        <v>6874.5</v>
      </c>
      <c r="N6880" s="34">
        <v>16.7</v>
      </c>
      <c r="O6880" s="32">
        <f t="shared" si="642"/>
        <v>62.06</v>
      </c>
      <c r="P6880" s="37">
        <f t="shared" si="647"/>
        <v>74.471999999999994</v>
      </c>
      <c r="Q6880" s="32">
        <f t="shared" si="643"/>
        <v>-7.0600000000000023</v>
      </c>
      <c r="R6880" s="32">
        <f t="shared" si="644"/>
        <v>-19.471999999999994</v>
      </c>
      <c r="S6880" s="26">
        <f t="shared" si="645"/>
        <v>0</v>
      </c>
      <c r="T6880" s="26">
        <f t="shared" si="646"/>
        <v>0</v>
      </c>
    </row>
    <row r="6881" spans="13:20" ht="15" x14ac:dyDescent="0.3">
      <c r="M6881" s="34">
        <v>6875.5</v>
      </c>
      <c r="N6881" s="34">
        <v>19.399999999999999</v>
      </c>
      <c r="O6881" s="32">
        <f t="shared" si="642"/>
        <v>66.92</v>
      </c>
      <c r="P6881" s="37">
        <f t="shared" si="647"/>
        <v>80.304000000000002</v>
      </c>
      <c r="Q6881" s="32">
        <f t="shared" si="643"/>
        <v>-11.920000000000002</v>
      </c>
      <c r="R6881" s="32">
        <f t="shared" si="644"/>
        <v>-25.304000000000002</v>
      </c>
      <c r="S6881" s="26">
        <f t="shared" si="645"/>
        <v>0</v>
      </c>
      <c r="T6881" s="26">
        <f t="shared" si="646"/>
        <v>0</v>
      </c>
    </row>
    <row r="6882" spans="13:20" ht="15" x14ac:dyDescent="0.3">
      <c r="M6882" s="34">
        <v>6876.5</v>
      </c>
      <c r="N6882" s="34">
        <v>21.1</v>
      </c>
      <c r="O6882" s="32">
        <f t="shared" si="642"/>
        <v>69.98</v>
      </c>
      <c r="P6882" s="37">
        <f t="shared" si="647"/>
        <v>83.975999999999999</v>
      </c>
      <c r="Q6882" s="32">
        <f t="shared" si="643"/>
        <v>-14.980000000000004</v>
      </c>
      <c r="R6882" s="32">
        <f t="shared" si="644"/>
        <v>-28.975999999999999</v>
      </c>
      <c r="S6882" s="26">
        <f t="shared" si="645"/>
        <v>0</v>
      </c>
      <c r="T6882" s="26">
        <f t="shared" si="646"/>
        <v>0</v>
      </c>
    </row>
    <row r="6883" spans="13:20" ht="15" x14ac:dyDescent="0.3">
      <c r="M6883" s="34">
        <v>6877.5</v>
      </c>
      <c r="N6883" s="34">
        <v>21.1</v>
      </c>
      <c r="O6883" s="32">
        <f t="shared" si="642"/>
        <v>69.98</v>
      </c>
      <c r="P6883" s="37">
        <f t="shared" si="647"/>
        <v>83.975999999999999</v>
      </c>
      <c r="Q6883" s="32">
        <f t="shared" si="643"/>
        <v>-14.980000000000004</v>
      </c>
      <c r="R6883" s="32">
        <f t="shared" si="644"/>
        <v>-28.975999999999999</v>
      </c>
      <c r="S6883" s="26">
        <f t="shared" si="645"/>
        <v>0</v>
      </c>
      <c r="T6883" s="26">
        <f t="shared" si="646"/>
        <v>0</v>
      </c>
    </row>
    <row r="6884" spans="13:20" ht="15" x14ac:dyDescent="0.3">
      <c r="M6884" s="34">
        <v>6878.5</v>
      </c>
      <c r="N6884" s="34">
        <v>21.7</v>
      </c>
      <c r="O6884" s="32">
        <f t="shared" si="642"/>
        <v>71.06</v>
      </c>
      <c r="P6884" s="37">
        <f t="shared" si="647"/>
        <v>85.272000000000006</v>
      </c>
      <c r="Q6884" s="32">
        <f t="shared" si="643"/>
        <v>-16.060000000000002</v>
      </c>
      <c r="R6884" s="32">
        <f t="shared" si="644"/>
        <v>-30.272000000000006</v>
      </c>
      <c r="S6884" s="26">
        <f t="shared" si="645"/>
        <v>0</v>
      </c>
      <c r="T6884" s="26">
        <f t="shared" si="646"/>
        <v>0</v>
      </c>
    </row>
    <row r="6885" spans="13:20" ht="15" x14ac:dyDescent="0.3">
      <c r="M6885" s="34">
        <v>6879.5</v>
      </c>
      <c r="N6885" s="34">
        <v>21.7</v>
      </c>
      <c r="O6885" s="32">
        <f t="shared" si="642"/>
        <v>71.06</v>
      </c>
      <c r="P6885" s="37">
        <f t="shared" si="647"/>
        <v>85.272000000000006</v>
      </c>
      <c r="Q6885" s="32">
        <f t="shared" si="643"/>
        <v>-16.060000000000002</v>
      </c>
      <c r="R6885" s="32">
        <f t="shared" si="644"/>
        <v>-30.272000000000006</v>
      </c>
      <c r="S6885" s="26">
        <f t="shared" si="645"/>
        <v>0</v>
      </c>
      <c r="T6885" s="26">
        <f t="shared" si="646"/>
        <v>0</v>
      </c>
    </row>
    <row r="6886" spans="13:20" ht="15" x14ac:dyDescent="0.3">
      <c r="M6886" s="34">
        <v>6880.5</v>
      </c>
      <c r="N6886" s="34">
        <v>21.1</v>
      </c>
      <c r="O6886" s="32">
        <f t="shared" si="642"/>
        <v>69.98</v>
      </c>
      <c r="P6886" s="37">
        <f t="shared" si="647"/>
        <v>83.975999999999999</v>
      </c>
      <c r="Q6886" s="32">
        <f t="shared" si="643"/>
        <v>-14.980000000000004</v>
      </c>
      <c r="R6886" s="32">
        <f t="shared" si="644"/>
        <v>-28.975999999999999</v>
      </c>
      <c r="S6886" s="26">
        <f t="shared" si="645"/>
        <v>0</v>
      </c>
      <c r="T6886" s="26">
        <f t="shared" si="646"/>
        <v>0</v>
      </c>
    </row>
    <row r="6887" spans="13:20" ht="15" x14ac:dyDescent="0.3">
      <c r="M6887" s="34">
        <v>6881.5</v>
      </c>
      <c r="N6887" s="34">
        <v>20.6</v>
      </c>
      <c r="O6887" s="32">
        <f t="shared" si="642"/>
        <v>69.080000000000013</v>
      </c>
      <c r="P6887" s="37">
        <f t="shared" si="647"/>
        <v>82.896000000000015</v>
      </c>
      <c r="Q6887" s="32">
        <f t="shared" si="643"/>
        <v>-14.080000000000013</v>
      </c>
      <c r="R6887" s="32">
        <f t="shared" si="644"/>
        <v>-27.896000000000015</v>
      </c>
      <c r="S6887" s="26">
        <f t="shared" si="645"/>
        <v>0</v>
      </c>
      <c r="T6887" s="26">
        <f t="shared" si="646"/>
        <v>0</v>
      </c>
    </row>
    <row r="6888" spans="13:20" ht="15" x14ac:dyDescent="0.3">
      <c r="M6888" s="34">
        <v>6882.5</v>
      </c>
      <c r="N6888" s="34">
        <v>20.6</v>
      </c>
      <c r="O6888" s="32">
        <f t="shared" si="642"/>
        <v>69.080000000000013</v>
      </c>
      <c r="P6888" s="37">
        <f t="shared" si="647"/>
        <v>82.896000000000015</v>
      </c>
      <c r="Q6888" s="32">
        <f t="shared" si="643"/>
        <v>-14.080000000000013</v>
      </c>
      <c r="R6888" s="32">
        <f t="shared" si="644"/>
        <v>-27.896000000000015</v>
      </c>
      <c r="S6888" s="26">
        <f t="shared" si="645"/>
        <v>0</v>
      </c>
      <c r="T6888" s="26">
        <f t="shared" si="646"/>
        <v>0</v>
      </c>
    </row>
    <row r="6889" spans="13:20" ht="15" x14ac:dyDescent="0.3">
      <c r="M6889" s="34">
        <v>6883.5</v>
      </c>
      <c r="N6889" s="34">
        <v>20</v>
      </c>
      <c r="O6889" s="32">
        <f t="shared" si="642"/>
        <v>68</v>
      </c>
      <c r="P6889" s="37">
        <f t="shared" si="647"/>
        <v>81.599999999999994</v>
      </c>
      <c r="Q6889" s="32">
        <f t="shared" si="643"/>
        <v>-13</v>
      </c>
      <c r="R6889" s="32">
        <f t="shared" si="644"/>
        <v>-26.599999999999994</v>
      </c>
      <c r="S6889" s="26">
        <f t="shared" si="645"/>
        <v>0</v>
      </c>
      <c r="T6889" s="26">
        <f t="shared" si="646"/>
        <v>0</v>
      </c>
    </row>
    <row r="6890" spans="13:20" ht="15" x14ac:dyDescent="0.3">
      <c r="M6890" s="34">
        <v>6884.5</v>
      </c>
      <c r="N6890" s="34">
        <v>18.899999999999999</v>
      </c>
      <c r="O6890" s="32">
        <f t="shared" si="642"/>
        <v>66.02</v>
      </c>
      <c r="P6890" s="37">
        <f t="shared" si="647"/>
        <v>79.22399999999999</v>
      </c>
      <c r="Q6890" s="32">
        <f t="shared" si="643"/>
        <v>-11.019999999999996</v>
      </c>
      <c r="R6890" s="32">
        <f t="shared" si="644"/>
        <v>-24.22399999999999</v>
      </c>
      <c r="S6890" s="26">
        <f t="shared" si="645"/>
        <v>0</v>
      </c>
      <c r="T6890" s="26">
        <f t="shared" si="646"/>
        <v>0</v>
      </c>
    </row>
    <row r="6891" spans="13:20" ht="15" x14ac:dyDescent="0.3">
      <c r="M6891" s="34">
        <v>6885.5</v>
      </c>
      <c r="N6891" s="34">
        <v>18.3</v>
      </c>
      <c r="O6891" s="32">
        <f t="shared" si="642"/>
        <v>64.94</v>
      </c>
      <c r="P6891" s="37">
        <f t="shared" si="647"/>
        <v>77.927999999999997</v>
      </c>
      <c r="Q6891" s="32">
        <f t="shared" si="643"/>
        <v>-9.9399999999999977</v>
      </c>
      <c r="R6891" s="32">
        <f t="shared" si="644"/>
        <v>-22.927999999999997</v>
      </c>
      <c r="S6891" s="26">
        <f t="shared" si="645"/>
        <v>0</v>
      </c>
      <c r="T6891" s="26">
        <f t="shared" si="646"/>
        <v>0</v>
      </c>
    </row>
    <row r="6892" spans="13:20" ht="15" x14ac:dyDescent="0.3">
      <c r="M6892" s="34">
        <v>6886.5</v>
      </c>
      <c r="N6892" s="34">
        <v>18.3</v>
      </c>
      <c r="O6892" s="32">
        <f t="shared" si="642"/>
        <v>64.94</v>
      </c>
      <c r="P6892" s="37">
        <f t="shared" si="647"/>
        <v>77.927999999999997</v>
      </c>
      <c r="Q6892" s="32">
        <f t="shared" si="643"/>
        <v>-9.9399999999999977</v>
      </c>
      <c r="R6892" s="32">
        <f t="shared" si="644"/>
        <v>-22.927999999999997</v>
      </c>
      <c r="S6892" s="26">
        <f t="shared" si="645"/>
        <v>0</v>
      </c>
      <c r="T6892" s="26">
        <f t="shared" si="646"/>
        <v>0</v>
      </c>
    </row>
    <row r="6893" spans="13:20" ht="15" x14ac:dyDescent="0.3">
      <c r="M6893" s="34">
        <v>6887.5</v>
      </c>
      <c r="N6893" s="34">
        <v>16.7</v>
      </c>
      <c r="O6893" s="32">
        <f t="shared" si="642"/>
        <v>62.06</v>
      </c>
      <c r="P6893" s="37">
        <f t="shared" si="647"/>
        <v>74.471999999999994</v>
      </c>
      <c r="Q6893" s="32">
        <f t="shared" si="643"/>
        <v>-7.0600000000000023</v>
      </c>
      <c r="R6893" s="32">
        <f t="shared" si="644"/>
        <v>-19.471999999999994</v>
      </c>
      <c r="S6893" s="26">
        <f t="shared" si="645"/>
        <v>0</v>
      </c>
      <c r="T6893" s="26">
        <f t="shared" si="646"/>
        <v>0</v>
      </c>
    </row>
    <row r="6894" spans="13:20" ht="15" x14ac:dyDescent="0.3">
      <c r="M6894" s="34">
        <v>6888.5</v>
      </c>
      <c r="N6894" s="34">
        <v>14.4</v>
      </c>
      <c r="O6894" s="32">
        <f t="shared" si="642"/>
        <v>57.92</v>
      </c>
      <c r="P6894" s="37">
        <f t="shared" si="647"/>
        <v>69.504000000000005</v>
      </c>
      <c r="Q6894" s="32">
        <f t="shared" si="643"/>
        <v>-2.9200000000000017</v>
      </c>
      <c r="R6894" s="32">
        <f t="shared" si="644"/>
        <v>-14.504000000000005</v>
      </c>
      <c r="S6894" s="26">
        <f t="shared" si="645"/>
        <v>0</v>
      </c>
      <c r="T6894" s="26">
        <f t="shared" si="646"/>
        <v>0</v>
      </c>
    </row>
    <row r="6895" spans="13:20" ht="15" x14ac:dyDescent="0.3">
      <c r="M6895" s="34">
        <v>6889.5</v>
      </c>
      <c r="N6895" s="34">
        <v>13.3</v>
      </c>
      <c r="O6895" s="32">
        <f t="shared" si="642"/>
        <v>55.94</v>
      </c>
      <c r="P6895" s="37">
        <f t="shared" si="647"/>
        <v>67.128</v>
      </c>
      <c r="Q6895" s="32">
        <f t="shared" si="643"/>
        <v>-0.93999999999999773</v>
      </c>
      <c r="R6895" s="32">
        <f t="shared" si="644"/>
        <v>-12.128</v>
      </c>
      <c r="S6895" s="26">
        <f t="shared" si="645"/>
        <v>0</v>
      </c>
      <c r="T6895" s="26">
        <f t="shared" si="646"/>
        <v>0</v>
      </c>
    </row>
    <row r="6896" spans="13:20" ht="15" x14ac:dyDescent="0.3">
      <c r="M6896" s="34">
        <v>6890.5</v>
      </c>
      <c r="N6896" s="34">
        <v>12.2</v>
      </c>
      <c r="O6896" s="32">
        <f t="shared" si="642"/>
        <v>53.96</v>
      </c>
      <c r="P6896" s="37">
        <f t="shared" si="647"/>
        <v>64.751999999999995</v>
      </c>
      <c r="Q6896" s="32">
        <f t="shared" si="643"/>
        <v>1.0399999999999991</v>
      </c>
      <c r="R6896" s="32">
        <f t="shared" si="644"/>
        <v>-9.7519999999999953</v>
      </c>
      <c r="S6896" s="26">
        <f t="shared" si="645"/>
        <v>1</v>
      </c>
      <c r="T6896" s="26">
        <f t="shared" si="646"/>
        <v>0</v>
      </c>
    </row>
    <row r="6897" spans="13:20" ht="15" x14ac:dyDescent="0.3">
      <c r="M6897" s="34">
        <v>6891.5</v>
      </c>
      <c r="N6897" s="34">
        <v>11.7</v>
      </c>
      <c r="O6897" s="32">
        <f t="shared" si="642"/>
        <v>53.06</v>
      </c>
      <c r="P6897" s="37">
        <f t="shared" si="647"/>
        <v>63.671999999999997</v>
      </c>
      <c r="Q6897" s="32">
        <f t="shared" si="643"/>
        <v>1.9399999999999977</v>
      </c>
      <c r="R6897" s="32">
        <f t="shared" si="644"/>
        <v>-8.671999999999997</v>
      </c>
      <c r="S6897" s="26">
        <f t="shared" si="645"/>
        <v>1</v>
      </c>
      <c r="T6897" s="26">
        <f t="shared" si="646"/>
        <v>0</v>
      </c>
    </row>
    <row r="6898" spans="13:20" ht="15" x14ac:dyDescent="0.3">
      <c r="M6898" s="34">
        <v>6892.5</v>
      </c>
      <c r="N6898" s="34">
        <v>11.1</v>
      </c>
      <c r="O6898" s="32">
        <f t="shared" si="642"/>
        <v>51.980000000000004</v>
      </c>
      <c r="P6898" s="37">
        <f t="shared" si="647"/>
        <v>62.376000000000005</v>
      </c>
      <c r="Q6898" s="32">
        <f t="shared" si="643"/>
        <v>3.019999999999996</v>
      </c>
      <c r="R6898" s="32">
        <f t="shared" si="644"/>
        <v>-7.3760000000000048</v>
      </c>
      <c r="S6898" s="26">
        <f t="shared" si="645"/>
        <v>1</v>
      </c>
      <c r="T6898" s="26">
        <f t="shared" si="646"/>
        <v>0</v>
      </c>
    </row>
    <row r="6899" spans="13:20" ht="15" x14ac:dyDescent="0.3">
      <c r="M6899" s="34">
        <v>6893.5</v>
      </c>
      <c r="N6899" s="34">
        <v>10.6</v>
      </c>
      <c r="O6899" s="32">
        <f t="shared" si="642"/>
        <v>51.08</v>
      </c>
      <c r="P6899" s="37">
        <f t="shared" si="647"/>
        <v>61.295999999999992</v>
      </c>
      <c r="Q6899" s="32">
        <f t="shared" si="643"/>
        <v>3.9200000000000017</v>
      </c>
      <c r="R6899" s="32">
        <f t="shared" si="644"/>
        <v>-6.2959999999999923</v>
      </c>
      <c r="S6899" s="26">
        <f t="shared" si="645"/>
        <v>1</v>
      </c>
      <c r="T6899" s="26">
        <f t="shared" si="646"/>
        <v>0</v>
      </c>
    </row>
    <row r="6900" spans="13:20" ht="15" x14ac:dyDescent="0.3">
      <c r="M6900" s="34">
        <v>6894.5</v>
      </c>
      <c r="N6900" s="34">
        <v>10.6</v>
      </c>
      <c r="O6900" s="32">
        <f t="shared" si="642"/>
        <v>51.08</v>
      </c>
      <c r="P6900" s="37">
        <f t="shared" si="647"/>
        <v>61.295999999999992</v>
      </c>
      <c r="Q6900" s="32">
        <f t="shared" si="643"/>
        <v>3.9200000000000017</v>
      </c>
      <c r="R6900" s="32">
        <f t="shared" si="644"/>
        <v>-6.2959999999999923</v>
      </c>
      <c r="S6900" s="26">
        <f t="shared" si="645"/>
        <v>1</v>
      </c>
      <c r="T6900" s="26">
        <f t="shared" si="646"/>
        <v>0</v>
      </c>
    </row>
    <row r="6901" spans="13:20" ht="15" x14ac:dyDescent="0.3">
      <c r="M6901" s="34">
        <v>6895.5</v>
      </c>
      <c r="N6901" s="34">
        <v>10.6</v>
      </c>
      <c r="O6901" s="32">
        <f t="shared" si="642"/>
        <v>51.08</v>
      </c>
      <c r="P6901" s="37">
        <f t="shared" si="647"/>
        <v>61.295999999999992</v>
      </c>
      <c r="Q6901" s="32">
        <f t="shared" si="643"/>
        <v>3.9200000000000017</v>
      </c>
      <c r="R6901" s="32">
        <f t="shared" si="644"/>
        <v>-6.2959999999999923</v>
      </c>
      <c r="S6901" s="26">
        <f t="shared" si="645"/>
        <v>1</v>
      </c>
      <c r="T6901" s="26">
        <f t="shared" si="646"/>
        <v>0</v>
      </c>
    </row>
    <row r="6902" spans="13:20" ht="15" x14ac:dyDescent="0.3">
      <c r="M6902" s="34">
        <v>6896.5</v>
      </c>
      <c r="N6902" s="34">
        <v>11.7</v>
      </c>
      <c r="O6902" s="32">
        <f t="shared" si="642"/>
        <v>53.06</v>
      </c>
      <c r="P6902" s="37">
        <f t="shared" si="647"/>
        <v>63.671999999999997</v>
      </c>
      <c r="Q6902" s="32">
        <f t="shared" si="643"/>
        <v>1.9399999999999977</v>
      </c>
      <c r="R6902" s="32">
        <f t="shared" si="644"/>
        <v>-8.671999999999997</v>
      </c>
      <c r="S6902" s="26">
        <f t="shared" si="645"/>
        <v>1</v>
      </c>
      <c r="T6902" s="26">
        <f t="shared" si="646"/>
        <v>0</v>
      </c>
    </row>
    <row r="6903" spans="13:20" ht="15" x14ac:dyDescent="0.3">
      <c r="M6903" s="34">
        <v>6897.5</v>
      </c>
      <c r="N6903" s="34">
        <v>12.8</v>
      </c>
      <c r="O6903" s="32">
        <f t="shared" si="642"/>
        <v>55.040000000000006</v>
      </c>
      <c r="P6903" s="37">
        <f t="shared" si="647"/>
        <v>66.048000000000002</v>
      </c>
      <c r="Q6903" s="32">
        <f t="shared" si="643"/>
        <v>-4.0000000000006253E-2</v>
      </c>
      <c r="R6903" s="32">
        <f t="shared" si="644"/>
        <v>-11.048000000000002</v>
      </c>
      <c r="S6903" s="26">
        <f t="shared" si="645"/>
        <v>0</v>
      </c>
      <c r="T6903" s="26">
        <f t="shared" si="646"/>
        <v>0</v>
      </c>
    </row>
    <row r="6904" spans="13:20" ht="15" x14ac:dyDescent="0.3">
      <c r="M6904" s="34">
        <v>6898.5</v>
      </c>
      <c r="N6904" s="34">
        <v>14.4</v>
      </c>
      <c r="O6904" s="32">
        <f t="shared" si="642"/>
        <v>57.92</v>
      </c>
      <c r="P6904" s="37">
        <f t="shared" si="647"/>
        <v>69.504000000000005</v>
      </c>
      <c r="Q6904" s="32">
        <f t="shared" si="643"/>
        <v>-2.9200000000000017</v>
      </c>
      <c r="R6904" s="32">
        <f t="shared" si="644"/>
        <v>-14.504000000000005</v>
      </c>
      <c r="S6904" s="26">
        <f t="shared" si="645"/>
        <v>0</v>
      </c>
      <c r="T6904" s="26">
        <f t="shared" si="646"/>
        <v>0</v>
      </c>
    </row>
    <row r="6905" spans="13:20" ht="15" x14ac:dyDescent="0.3">
      <c r="M6905" s="34">
        <v>6899.5</v>
      </c>
      <c r="N6905" s="34">
        <v>14.4</v>
      </c>
      <c r="O6905" s="32">
        <f t="shared" si="642"/>
        <v>57.92</v>
      </c>
      <c r="P6905" s="37">
        <f t="shared" si="647"/>
        <v>69.504000000000005</v>
      </c>
      <c r="Q6905" s="32">
        <f t="shared" si="643"/>
        <v>-2.9200000000000017</v>
      </c>
      <c r="R6905" s="32">
        <f t="shared" si="644"/>
        <v>-14.504000000000005</v>
      </c>
      <c r="S6905" s="26">
        <f t="shared" si="645"/>
        <v>0</v>
      </c>
      <c r="T6905" s="26">
        <f t="shared" si="646"/>
        <v>0</v>
      </c>
    </row>
    <row r="6906" spans="13:20" ht="15" x14ac:dyDescent="0.3">
      <c r="M6906" s="34">
        <v>6900.5</v>
      </c>
      <c r="N6906" s="34">
        <v>12.2</v>
      </c>
      <c r="O6906" s="32">
        <f t="shared" si="642"/>
        <v>53.96</v>
      </c>
      <c r="P6906" s="37">
        <f t="shared" si="647"/>
        <v>64.751999999999995</v>
      </c>
      <c r="Q6906" s="32">
        <f t="shared" si="643"/>
        <v>1.0399999999999991</v>
      </c>
      <c r="R6906" s="32">
        <f t="shared" si="644"/>
        <v>-9.7519999999999953</v>
      </c>
      <c r="S6906" s="26">
        <f t="shared" si="645"/>
        <v>1</v>
      </c>
      <c r="T6906" s="26">
        <f t="shared" si="646"/>
        <v>0</v>
      </c>
    </row>
    <row r="6907" spans="13:20" ht="15" x14ac:dyDescent="0.3">
      <c r="M6907" s="34">
        <v>6901.5</v>
      </c>
      <c r="N6907" s="34">
        <v>15.6</v>
      </c>
      <c r="O6907" s="32">
        <f t="shared" si="642"/>
        <v>60.08</v>
      </c>
      <c r="P6907" s="37">
        <f t="shared" si="647"/>
        <v>72.095999999999989</v>
      </c>
      <c r="Q6907" s="32">
        <f t="shared" si="643"/>
        <v>-5.0799999999999983</v>
      </c>
      <c r="R6907" s="32">
        <f t="shared" si="644"/>
        <v>-17.095999999999989</v>
      </c>
      <c r="S6907" s="26">
        <f t="shared" si="645"/>
        <v>0</v>
      </c>
      <c r="T6907" s="26">
        <f t="shared" si="646"/>
        <v>0</v>
      </c>
    </row>
    <row r="6908" spans="13:20" ht="15" x14ac:dyDescent="0.3">
      <c r="M6908" s="34">
        <v>6902.5</v>
      </c>
      <c r="N6908" s="34">
        <v>14.4</v>
      </c>
      <c r="O6908" s="32">
        <f t="shared" si="642"/>
        <v>57.92</v>
      </c>
      <c r="P6908" s="37">
        <f t="shared" si="647"/>
        <v>69.504000000000005</v>
      </c>
      <c r="Q6908" s="32">
        <f t="shared" si="643"/>
        <v>-2.9200000000000017</v>
      </c>
      <c r="R6908" s="32">
        <f t="shared" si="644"/>
        <v>-14.504000000000005</v>
      </c>
      <c r="S6908" s="26">
        <f t="shared" si="645"/>
        <v>0</v>
      </c>
      <c r="T6908" s="26">
        <f t="shared" si="646"/>
        <v>0</v>
      </c>
    </row>
    <row r="6909" spans="13:20" ht="15" x14ac:dyDescent="0.3">
      <c r="M6909" s="34">
        <v>6903.5</v>
      </c>
      <c r="N6909" s="34">
        <v>13.9</v>
      </c>
      <c r="O6909" s="32">
        <f t="shared" si="642"/>
        <v>57.019999999999996</v>
      </c>
      <c r="P6909" s="37">
        <f t="shared" si="647"/>
        <v>68.423999999999992</v>
      </c>
      <c r="Q6909" s="32">
        <f t="shared" si="643"/>
        <v>-2.019999999999996</v>
      </c>
      <c r="R6909" s="32">
        <f t="shared" si="644"/>
        <v>-13.423999999999992</v>
      </c>
      <c r="S6909" s="26">
        <f t="shared" si="645"/>
        <v>0</v>
      </c>
      <c r="T6909" s="26">
        <f t="shared" si="646"/>
        <v>0</v>
      </c>
    </row>
    <row r="6910" spans="13:20" ht="15" x14ac:dyDescent="0.3">
      <c r="M6910" s="34">
        <v>6904.5</v>
      </c>
      <c r="N6910" s="34">
        <v>12.8</v>
      </c>
      <c r="O6910" s="32">
        <f t="shared" si="642"/>
        <v>55.040000000000006</v>
      </c>
      <c r="P6910" s="37">
        <f t="shared" si="647"/>
        <v>66.048000000000002</v>
      </c>
      <c r="Q6910" s="32">
        <f t="shared" si="643"/>
        <v>-4.0000000000006253E-2</v>
      </c>
      <c r="R6910" s="32">
        <f t="shared" si="644"/>
        <v>-11.048000000000002</v>
      </c>
      <c r="S6910" s="26">
        <f t="shared" si="645"/>
        <v>0</v>
      </c>
      <c r="T6910" s="26">
        <f t="shared" si="646"/>
        <v>0</v>
      </c>
    </row>
    <row r="6911" spans="13:20" ht="15" x14ac:dyDescent="0.3">
      <c r="M6911" s="34">
        <v>6905.5</v>
      </c>
      <c r="N6911" s="34">
        <v>12.2</v>
      </c>
      <c r="O6911" s="32">
        <f t="shared" si="642"/>
        <v>53.96</v>
      </c>
      <c r="P6911" s="37">
        <f t="shared" si="647"/>
        <v>64.751999999999995</v>
      </c>
      <c r="Q6911" s="32">
        <f t="shared" si="643"/>
        <v>1.0399999999999991</v>
      </c>
      <c r="R6911" s="32">
        <f t="shared" si="644"/>
        <v>-9.7519999999999953</v>
      </c>
      <c r="S6911" s="26">
        <f t="shared" si="645"/>
        <v>1</v>
      </c>
      <c r="T6911" s="26">
        <f t="shared" si="646"/>
        <v>0</v>
      </c>
    </row>
    <row r="6912" spans="13:20" ht="15" x14ac:dyDescent="0.3">
      <c r="M6912" s="34">
        <v>6906.5</v>
      </c>
      <c r="N6912" s="34">
        <v>11.1</v>
      </c>
      <c r="O6912" s="32">
        <f t="shared" si="642"/>
        <v>51.980000000000004</v>
      </c>
      <c r="P6912" s="37">
        <f t="shared" si="647"/>
        <v>62.376000000000005</v>
      </c>
      <c r="Q6912" s="32">
        <f t="shared" si="643"/>
        <v>3.019999999999996</v>
      </c>
      <c r="R6912" s="32">
        <f t="shared" si="644"/>
        <v>-7.3760000000000048</v>
      </c>
      <c r="S6912" s="26">
        <f t="shared" si="645"/>
        <v>1</v>
      </c>
      <c r="T6912" s="26">
        <f t="shared" si="646"/>
        <v>0</v>
      </c>
    </row>
    <row r="6913" spans="13:20" ht="15" x14ac:dyDescent="0.3">
      <c r="M6913" s="34">
        <v>6907.5</v>
      </c>
      <c r="N6913" s="34">
        <v>11.1</v>
      </c>
      <c r="O6913" s="32">
        <f t="shared" si="642"/>
        <v>51.980000000000004</v>
      </c>
      <c r="P6913" s="37">
        <f t="shared" si="647"/>
        <v>62.376000000000005</v>
      </c>
      <c r="Q6913" s="32">
        <f t="shared" si="643"/>
        <v>3.019999999999996</v>
      </c>
      <c r="R6913" s="32">
        <f t="shared" si="644"/>
        <v>-7.3760000000000048</v>
      </c>
      <c r="S6913" s="26">
        <f t="shared" si="645"/>
        <v>1</v>
      </c>
      <c r="T6913" s="26">
        <f t="shared" si="646"/>
        <v>0</v>
      </c>
    </row>
    <row r="6914" spans="13:20" ht="15" x14ac:dyDescent="0.3">
      <c r="M6914" s="34">
        <v>6908.5</v>
      </c>
      <c r="N6914" s="34">
        <v>10.6</v>
      </c>
      <c r="O6914" s="32">
        <f t="shared" si="642"/>
        <v>51.08</v>
      </c>
      <c r="P6914" s="37">
        <f t="shared" si="647"/>
        <v>61.295999999999992</v>
      </c>
      <c r="Q6914" s="32">
        <f t="shared" si="643"/>
        <v>3.9200000000000017</v>
      </c>
      <c r="R6914" s="32">
        <f t="shared" si="644"/>
        <v>-6.2959999999999923</v>
      </c>
      <c r="S6914" s="26">
        <f t="shared" si="645"/>
        <v>1</v>
      </c>
      <c r="T6914" s="26">
        <f t="shared" si="646"/>
        <v>0</v>
      </c>
    </row>
    <row r="6915" spans="13:20" ht="15" x14ac:dyDescent="0.3">
      <c r="M6915" s="34">
        <v>6909.5</v>
      </c>
      <c r="N6915" s="34">
        <v>10.6</v>
      </c>
      <c r="O6915" s="32">
        <f t="shared" si="642"/>
        <v>51.08</v>
      </c>
      <c r="P6915" s="37">
        <f t="shared" si="647"/>
        <v>61.295999999999992</v>
      </c>
      <c r="Q6915" s="32">
        <f t="shared" si="643"/>
        <v>3.9200000000000017</v>
      </c>
      <c r="R6915" s="32">
        <f t="shared" si="644"/>
        <v>-6.2959999999999923</v>
      </c>
      <c r="S6915" s="26">
        <f t="shared" si="645"/>
        <v>1</v>
      </c>
      <c r="T6915" s="26">
        <f t="shared" si="646"/>
        <v>0</v>
      </c>
    </row>
    <row r="6916" spans="13:20" ht="15" x14ac:dyDescent="0.3">
      <c r="M6916" s="34">
        <v>6910.5</v>
      </c>
      <c r="N6916" s="34">
        <v>9.4</v>
      </c>
      <c r="O6916" s="32">
        <f t="shared" si="642"/>
        <v>48.92</v>
      </c>
      <c r="P6916" s="37">
        <f t="shared" si="647"/>
        <v>58.704000000000001</v>
      </c>
      <c r="Q6916" s="32">
        <f t="shared" si="643"/>
        <v>6.0799999999999983</v>
      </c>
      <c r="R6916" s="32">
        <f t="shared" si="644"/>
        <v>-3.7040000000000006</v>
      </c>
      <c r="S6916" s="26">
        <f t="shared" si="645"/>
        <v>1</v>
      </c>
      <c r="T6916" s="26">
        <f t="shared" si="646"/>
        <v>0</v>
      </c>
    </row>
    <row r="6917" spans="13:20" ht="15" x14ac:dyDescent="0.3">
      <c r="M6917" s="34">
        <v>6911.5</v>
      </c>
      <c r="N6917" s="34">
        <v>9.4</v>
      </c>
      <c r="O6917" s="32">
        <f t="shared" si="642"/>
        <v>48.92</v>
      </c>
      <c r="P6917" s="37">
        <f t="shared" si="647"/>
        <v>58.704000000000001</v>
      </c>
      <c r="Q6917" s="32">
        <f t="shared" si="643"/>
        <v>6.0799999999999983</v>
      </c>
      <c r="R6917" s="32">
        <f t="shared" si="644"/>
        <v>-3.7040000000000006</v>
      </c>
      <c r="S6917" s="26">
        <f t="shared" si="645"/>
        <v>1</v>
      </c>
      <c r="T6917" s="26">
        <f t="shared" si="646"/>
        <v>0</v>
      </c>
    </row>
    <row r="6918" spans="13:20" ht="15" x14ac:dyDescent="0.3">
      <c r="M6918" s="34">
        <v>6912.5</v>
      </c>
      <c r="N6918" s="34">
        <v>9.4</v>
      </c>
      <c r="O6918" s="32">
        <f t="shared" ref="O6918:O6981" si="648">CONVERT(N6918,"C","F")</f>
        <v>48.92</v>
      </c>
      <c r="P6918" s="37">
        <f t="shared" si="647"/>
        <v>58.704000000000001</v>
      </c>
      <c r="Q6918" s="32">
        <f t="shared" ref="Q6918:Q6981" si="649">$L$3-O6918</f>
        <v>6.0799999999999983</v>
      </c>
      <c r="R6918" s="32">
        <f t="shared" ref="R6918:R6981" si="650">$L$3-P6918</f>
        <v>-3.7040000000000006</v>
      </c>
      <c r="S6918" s="26">
        <f t="shared" ref="S6918:S6981" si="651">IF(O6918&lt;=$L$3, 1, 0)</f>
        <v>1</v>
      </c>
      <c r="T6918" s="26">
        <f t="shared" ref="T6918:T6981" si="652">IF(P6918&lt;=$L$3, 1, 0)</f>
        <v>0</v>
      </c>
    </row>
    <row r="6919" spans="13:20" ht="15" x14ac:dyDescent="0.3">
      <c r="M6919" s="34">
        <v>6913.5</v>
      </c>
      <c r="N6919" s="34">
        <v>8.9</v>
      </c>
      <c r="O6919" s="32">
        <f t="shared" si="648"/>
        <v>48.019999999999996</v>
      </c>
      <c r="P6919" s="37">
        <f t="shared" ref="P6919:P6982" si="653">O6919*1.2</f>
        <v>57.623999999999995</v>
      </c>
      <c r="Q6919" s="32">
        <f t="shared" si="649"/>
        <v>6.980000000000004</v>
      </c>
      <c r="R6919" s="32">
        <f t="shared" si="650"/>
        <v>-2.6239999999999952</v>
      </c>
      <c r="S6919" s="26">
        <f t="shared" si="651"/>
        <v>1</v>
      </c>
      <c r="T6919" s="26">
        <f t="shared" si="652"/>
        <v>0</v>
      </c>
    </row>
    <row r="6920" spans="13:20" ht="15" x14ac:dyDescent="0.3">
      <c r="M6920" s="34">
        <v>6914.5</v>
      </c>
      <c r="N6920" s="34">
        <v>7.8</v>
      </c>
      <c r="O6920" s="32">
        <f t="shared" si="648"/>
        <v>46.04</v>
      </c>
      <c r="P6920" s="37">
        <f t="shared" si="653"/>
        <v>55.247999999999998</v>
      </c>
      <c r="Q6920" s="32">
        <f t="shared" si="649"/>
        <v>8.9600000000000009</v>
      </c>
      <c r="R6920" s="32">
        <f t="shared" si="650"/>
        <v>-0.24799999999999756</v>
      </c>
      <c r="S6920" s="26">
        <f t="shared" si="651"/>
        <v>1</v>
      </c>
      <c r="T6920" s="26">
        <f t="shared" si="652"/>
        <v>0</v>
      </c>
    </row>
    <row r="6921" spans="13:20" ht="15" x14ac:dyDescent="0.3">
      <c r="M6921" s="34">
        <v>6915.5</v>
      </c>
      <c r="N6921" s="34">
        <v>8.3000000000000007</v>
      </c>
      <c r="O6921" s="32">
        <f t="shared" si="648"/>
        <v>46.94</v>
      </c>
      <c r="P6921" s="37">
        <f t="shared" si="653"/>
        <v>56.327999999999996</v>
      </c>
      <c r="Q6921" s="32">
        <f t="shared" si="649"/>
        <v>8.0600000000000023</v>
      </c>
      <c r="R6921" s="32">
        <f t="shared" si="650"/>
        <v>-1.3279999999999959</v>
      </c>
      <c r="S6921" s="26">
        <f t="shared" si="651"/>
        <v>1</v>
      </c>
      <c r="T6921" s="26">
        <f t="shared" si="652"/>
        <v>0</v>
      </c>
    </row>
    <row r="6922" spans="13:20" ht="15" x14ac:dyDescent="0.3">
      <c r="M6922" s="34">
        <v>6916.5</v>
      </c>
      <c r="N6922" s="34">
        <v>7.8</v>
      </c>
      <c r="O6922" s="32">
        <f t="shared" si="648"/>
        <v>46.04</v>
      </c>
      <c r="P6922" s="37">
        <f t="shared" si="653"/>
        <v>55.247999999999998</v>
      </c>
      <c r="Q6922" s="32">
        <f t="shared" si="649"/>
        <v>8.9600000000000009</v>
      </c>
      <c r="R6922" s="32">
        <f t="shared" si="650"/>
        <v>-0.24799999999999756</v>
      </c>
      <c r="S6922" s="26">
        <f t="shared" si="651"/>
        <v>1</v>
      </c>
      <c r="T6922" s="26">
        <f t="shared" si="652"/>
        <v>0</v>
      </c>
    </row>
    <row r="6923" spans="13:20" ht="15" x14ac:dyDescent="0.3">
      <c r="M6923" s="34">
        <v>6917.5</v>
      </c>
      <c r="N6923" s="34">
        <v>7.2</v>
      </c>
      <c r="O6923" s="32">
        <f t="shared" si="648"/>
        <v>44.96</v>
      </c>
      <c r="P6923" s="37">
        <f t="shared" si="653"/>
        <v>53.951999999999998</v>
      </c>
      <c r="Q6923" s="32">
        <f t="shared" si="649"/>
        <v>10.039999999999999</v>
      </c>
      <c r="R6923" s="32">
        <f t="shared" si="650"/>
        <v>1.0480000000000018</v>
      </c>
      <c r="S6923" s="26">
        <f t="shared" si="651"/>
        <v>1</v>
      </c>
      <c r="T6923" s="26">
        <f t="shared" si="652"/>
        <v>1</v>
      </c>
    </row>
    <row r="6924" spans="13:20" ht="15" x14ac:dyDescent="0.3">
      <c r="M6924" s="34">
        <v>6918.5</v>
      </c>
      <c r="N6924" s="34">
        <v>7.8</v>
      </c>
      <c r="O6924" s="32">
        <f t="shared" si="648"/>
        <v>46.04</v>
      </c>
      <c r="P6924" s="37">
        <f t="shared" si="653"/>
        <v>55.247999999999998</v>
      </c>
      <c r="Q6924" s="32">
        <f t="shared" si="649"/>
        <v>8.9600000000000009</v>
      </c>
      <c r="R6924" s="32">
        <f t="shared" si="650"/>
        <v>-0.24799999999999756</v>
      </c>
      <c r="S6924" s="26">
        <f t="shared" si="651"/>
        <v>1</v>
      </c>
      <c r="T6924" s="26">
        <f t="shared" si="652"/>
        <v>0</v>
      </c>
    </row>
    <row r="6925" spans="13:20" ht="15" x14ac:dyDescent="0.3">
      <c r="M6925" s="34">
        <v>6919.5</v>
      </c>
      <c r="N6925" s="34">
        <v>7.8</v>
      </c>
      <c r="O6925" s="32">
        <f t="shared" si="648"/>
        <v>46.04</v>
      </c>
      <c r="P6925" s="37">
        <f t="shared" si="653"/>
        <v>55.247999999999998</v>
      </c>
      <c r="Q6925" s="32">
        <f t="shared" si="649"/>
        <v>8.9600000000000009</v>
      </c>
      <c r="R6925" s="32">
        <f t="shared" si="650"/>
        <v>-0.24799999999999756</v>
      </c>
      <c r="S6925" s="26">
        <f t="shared" si="651"/>
        <v>1</v>
      </c>
      <c r="T6925" s="26">
        <f t="shared" si="652"/>
        <v>0</v>
      </c>
    </row>
    <row r="6926" spans="13:20" ht="15" x14ac:dyDescent="0.3">
      <c r="M6926" s="34">
        <v>6920.5</v>
      </c>
      <c r="N6926" s="34">
        <v>9.4</v>
      </c>
      <c r="O6926" s="32">
        <f t="shared" si="648"/>
        <v>48.92</v>
      </c>
      <c r="P6926" s="37">
        <f t="shared" si="653"/>
        <v>58.704000000000001</v>
      </c>
      <c r="Q6926" s="32">
        <f t="shared" si="649"/>
        <v>6.0799999999999983</v>
      </c>
      <c r="R6926" s="32">
        <f t="shared" si="650"/>
        <v>-3.7040000000000006</v>
      </c>
      <c r="S6926" s="26">
        <f t="shared" si="651"/>
        <v>1</v>
      </c>
      <c r="T6926" s="26">
        <f t="shared" si="652"/>
        <v>0</v>
      </c>
    </row>
    <row r="6927" spans="13:20" ht="15" x14ac:dyDescent="0.3">
      <c r="M6927" s="34">
        <v>6921.5</v>
      </c>
      <c r="N6927" s="34">
        <v>11.1</v>
      </c>
      <c r="O6927" s="32">
        <f t="shared" si="648"/>
        <v>51.980000000000004</v>
      </c>
      <c r="P6927" s="37">
        <f t="shared" si="653"/>
        <v>62.376000000000005</v>
      </c>
      <c r="Q6927" s="32">
        <f t="shared" si="649"/>
        <v>3.019999999999996</v>
      </c>
      <c r="R6927" s="32">
        <f t="shared" si="650"/>
        <v>-7.3760000000000048</v>
      </c>
      <c r="S6927" s="26">
        <f t="shared" si="651"/>
        <v>1</v>
      </c>
      <c r="T6927" s="26">
        <f t="shared" si="652"/>
        <v>0</v>
      </c>
    </row>
    <row r="6928" spans="13:20" ht="15" x14ac:dyDescent="0.3">
      <c r="M6928" s="34">
        <v>6922.5</v>
      </c>
      <c r="N6928" s="34">
        <v>12.2</v>
      </c>
      <c r="O6928" s="32">
        <f t="shared" si="648"/>
        <v>53.96</v>
      </c>
      <c r="P6928" s="37">
        <f t="shared" si="653"/>
        <v>64.751999999999995</v>
      </c>
      <c r="Q6928" s="32">
        <f t="shared" si="649"/>
        <v>1.0399999999999991</v>
      </c>
      <c r="R6928" s="32">
        <f t="shared" si="650"/>
        <v>-9.7519999999999953</v>
      </c>
      <c r="S6928" s="26">
        <f t="shared" si="651"/>
        <v>1</v>
      </c>
      <c r="T6928" s="26">
        <f t="shared" si="652"/>
        <v>0</v>
      </c>
    </row>
    <row r="6929" spans="13:20" ht="15" x14ac:dyDescent="0.3">
      <c r="M6929" s="34">
        <v>6923.5</v>
      </c>
      <c r="N6929" s="34">
        <v>13.3</v>
      </c>
      <c r="O6929" s="32">
        <f t="shared" si="648"/>
        <v>55.94</v>
      </c>
      <c r="P6929" s="37">
        <f t="shared" si="653"/>
        <v>67.128</v>
      </c>
      <c r="Q6929" s="32">
        <f t="shared" si="649"/>
        <v>-0.93999999999999773</v>
      </c>
      <c r="R6929" s="32">
        <f t="shared" si="650"/>
        <v>-12.128</v>
      </c>
      <c r="S6929" s="26">
        <f t="shared" si="651"/>
        <v>0</v>
      </c>
      <c r="T6929" s="26">
        <f t="shared" si="652"/>
        <v>0</v>
      </c>
    </row>
    <row r="6930" spans="13:20" ht="15" x14ac:dyDescent="0.3">
      <c r="M6930" s="34">
        <v>6924.5</v>
      </c>
      <c r="N6930" s="34">
        <v>13.3</v>
      </c>
      <c r="O6930" s="32">
        <f t="shared" si="648"/>
        <v>55.94</v>
      </c>
      <c r="P6930" s="37">
        <f t="shared" si="653"/>
        <v>67.128</v>
      </c>
      <c r="Q6930" s="32">
        <f t="shared" si="649"/>
        <v>-0.93999999999999773</v>
      </c>
      <c r="R6930" s="32">
        <f t="shared" si="650"/>
        <v>-12.128</v>
      </c>
      <c r="S6930" s="26">
        <f t="shared" si="651"/>
        <v>0</v>
      </c>
      <c r="T6930" s="26">
        <f t="shared" si="652"/>
        <v>0</v>
      </c>
    </row>
    <row r="6931" spans="13:20" ht="15" x14ac:dyDescent="0.3">
      <c r="M6931" s="34">
        <v>6925.5</v>
      </c>
      <c r="N6931" s="34">
        <v>14.4</v>
      </c>
      <c r="O6931" s="32">
        <f t="shared" si="648"/>
        <v>57.92</v>
      </c>
      <c r="P6931" s="37">
        <f t="shared" si="653"/>
        <v>69.504000000000005</v>
      </c>
      <c r="Q6931" s="32">
        <f t="shared" si="649"/>
        <v>-2.9200000000000017</v>
      </c>
      <c r="R6931" s="32">
        <f t="shared" si="650"/>
        <v>-14.504000000000005</v>
      </c>
      <c r="S6931" s="26">
        <f t="shared" si="651"/>
        <v>0</v>
      </c>
      <c r="T6931" s="26">
        <f t="shared" si="652"/>
        <v>0</v>
      </c>
    </row>
    <row r="6932" spans="13:20" ht="15" x14ac:dyDescent="0.3">
      <c r="M6932" s="34">
        <v>6926.5</v>
      </c>
      <c r="N6932" s="34">
        <v>13.9</v>
      </c>
      <c r="O6932" s="32">
        <f t="shared" si="648"/>
        <v>57.019999999999996</v>
      </c>
      <c r="P6932" s="37">
        <f t="shared" si="653"/>
        <v>68.423999999999992</v>
      </c>
      <c r="Q6932" s="32">
        <f t="shared" si="649"/>
        <v>-2.019999999999996</v>
      </c>
      <c r="R6932" s="32">
        <f t="shared" si="650"/>
        <v>-13.423999999999992</v>
      </c>
      <c r="S6932" s="26">
        <f t="shared" si="651"/>
        <v>0</v>
      </c>
      <c r="T6932" s="26">
        <f t="shared" si="652"/>
        <v>0</v>
      </c>
    </row>
    <row r="6933" spans="13:20" ht="15" x14ac:dyDescent="0.3">
      <c r="M6933" s="34">
        <v>6927.5</v>
      </c>
      <c r="N6933" s="34">
        <v>13.9</v>
      </c>
      <c r="O6933" s="32">
        <f t="shared" si="648"/>
        <v>57.019999999999996</v>
      </c>
      <c r="P6933" s="37">
        <f t="shared" si="653"/>
        <v>68.423999999999992</v>
      </c>
      <c r="Q6933" s="32">
        <f t="shared" si="649"/>
        <v>-2.019999999999996</v>
      </c>
      <c r="R6933" s="32">
        <f t="shared" si="650"/>
        <v>-13.423999999999992</v>
      </c>
      <c r="S6933" s="26">
        <f t="shared" si="651"/>
        <v>0</v>
      </c>
      <c r="T6933" s="26">
        <f t="shared" si="652"/>
        <v>0</v>
      </c>
    </row>
    <row r="6934" spans="13:20" ht="15" x14ac:dyDescent="0.3">
      <c r="M6934" s="34">
        <v>6928.5</v>
      </c>
      <c r="N6934" s="34">
        <v>13.3</v>
      </c>
      <c r="O6934" s="32">
        <f t="shared" si="648"/>
        <v>55.94</v>
      </c>
      <c r="P6934" s="37">
        <f t="shared" si="653"/>
        <v>67.128</v>
      </c>
      <c r="Q6934" s="32">
        <f t="shared" si="649"/>
        <v>-0.93999999999999773</v>
      </c>
      <c r="R6934" s="32">
        <f t="shared" si="650"/>
        <v>-12.128</v>
      </c>
      <c r="S6934" s="26">
        <f t="shared" si="651"/>
        <v>0</v>
      </c>
      <c r="T6934" s="26">
        <f t="shared" si="652"/>
        <v>0</v>
      </c>
    </row>
    <row r="6935" spans="13:20" ht="15" x14ac:dyDescent="0.3">
      <c r="M6935" s="34">
        <v>6929.5</v>
      </c>
      <c r="N6935" s="34">
        <v>12.8</v>
      </c>
      <c r="O6935" s="32">
        <f t="shared" si="648"/>
        <v>55.040000000000006</v>
      </c>
      <c r="P6935" s="37">
        <f t="shared" si="653"/>
        <v>66.048000000000002</v>
      </c>
      <c r="Q6935" s="32">
        <f t="shared" si="649"/>
        <v>-4.0000000000006253E-2</v>
      </c>
      <c r="R6935" s="32">
        <f t="shared" si="650"/>
        <v>-11.048000000000002</v>
      </c>
      <c r="S6935" s="26">
        <f t="shared" si="651"/>
        <v>0</v>
      </c>
      <c r="T6935" s="26">
        <f t="shared" si="652"/>
        <v>0</v>
      </c>
    </row>
    <row r="6936" spans="13:20" ht="15" x14ac:dyDescent="0.3">
      <c r="M6936" s="34">
        <v>6930.5</v>
      </c>
      <c r="N6936" s="34">
        <v>12.2</v>
      </c>
      <c r="O6936" s="32">
        <f t="shared" si="648"/>
        <v>53.96</v>
      </c>
      <c r="P6936" s="37">
        <f t="shared" si="653"/>
        <v>64.751999999999995</v>
      </c>
      <c r="Q6936" s="32">
        <f t="shared" si="649"/>
        <v>1.0399999999999991</v>
      </c>
      <c r="R6936" s="32">
        <f t="shared" si="650"/>
        <v>-9.7519999999999953</v>
      </c>
      <c r="S6936" s="26">
        <f t="shared" si="651"/>
        <v>1</v>
      </c>
      <c r="T6936" s="26">
        <f t="shared" si="652"/>
        <v>0</v>
      </c>
    </row>
    <row r="6937" spans="13:20" ht="15" x14ac:dyDescent="0.3">
      <c r="M6937" s="34">
        <v>6931.5</v>
      </c>
      <c r="N6937" s="34">
        <v>11.7</v>
      </c>
      <c r="O6937" s="32">
        <f t="shared" si="648"/>
        <v>53.06</v>
      </c>
      <c r="P6937" s="37">
        <f t="shared" si="653"/>
        <v>63.671999999999997</v>
      </c>
      <c r="Q6937" s="32">
        <f t="shared" si="649"/>
        <v>1.9399999999999977</v>
      </c>
      <c r="R6937" s="32">
        <f t="shared" si="650"/>
        <v>-8.671999999999997</v>
      </c>
      <c r="S6937" s="26">
        <f t="shared" si="651"/>
        <v>1</v>
      </c>
      <c r="T6937" s="26">
        <f t="shared" si="652"/>
        <v>0</v>
      </c>
    </row>
    <row r="6938" spans="13:20" ht="15" x14ac:dyDescent="0.3">
      <c r="M6938" s="34">
        <v>6932.5</v>
      </c>
      <c r="N6938" s="34">
        <v>11.1</v>
      </c>
      <c r="O6938" s="32">
        <f t="shared" si="648"/>
        <v>51.980000000000004</v>
      </c>
      <c r="P6938" s="37">
        <f t="shared" si="653"/>
        <v>62.376000000000005</v>
      </c>
      <c r="Q6938" s="32">
        <f t="shared" si="649"/>
        <v>3.019999999999996</v>
      </c>
      <c r="R6938" s="32">
        <f t="shared" si="650"/>
        <v>-7.3760000000000048</v>
      </c>
      <c r="S6938" s="26">
        <f t="shared" si="651"/>
        <v>1</v>
      </c>
      <c r="T6938" s="26">
        <f t="shared" si="652"/>
        <v>0</v>
      </c>
    </row>
    <row r="6939" spans="13:20" ht="15" x14ac:dyDescent="0.3">
      <c r="M6939" s="34">
        <v>6933.5</v>
      </c>
      <c r="N6939" s="34">
        <v>10.6</v>
      </c>
      <c r="O6939" s="32">
        <f t="shared" si="648"/>
        <v>51.08</v>
      </c>
      <c r="P6939" s="37">
        <f t="shared" si="653"/>
        <v>61.295999999999992</v>
      </c>
      <c r="Q6939" s="32">
        <f t="shared" si="649"/>
        <v>3.9200000000000017</v>
      </c>
      <c r="R6939" s="32">
        <f t="shared" si="650"/>
        <v>-6.2959999999999923</v>
      </c>
      <c r="S6939" s="26">
        <f t="shared" si="651"/>
        <v>1</v>
      </c>
      <c r="T6939" s="26">
        <f t="shared" si="652"/>
        <v>0</v>
      </c>
    </row>
    <row r="6940" spans="13:20" ht="15" x14ac:dyDescent="0.3">
      <c r="M6940" s="34">
        <v>6934.5</v>
      </c>
      <c r="N6940" s="34">
        <v>9.4</v>
      </c>
      <c r="O6940" s="32">
        <f t="shared" si="648"/>
        <v>48.92</v>
      </c>
      <c r="P6940" s="37">
        <f t="shared" si="653"/>
        <v>58.704000000000001</v>
      </c>
      <c r="Q6940" s="32">
        <f t="shared" si="649"/>
        <v>6.0799999999999983</v>
      </c>
      <c r="R6940" s="32">
        <f t="shared" si="650"/>
        <v>-3.7040000000000006</v>
      </c>
      <c r="S6940" s="26">
        <f t="shared" si="651"/>
        <v>1</v>
      </c>
      <c r="T6940" s="26">
        <f t="shared" si="652"/>
        <v>0</v>
      </c>
    </row>
    <row r="6941" spans="13:20" ht="15" x14ac:dyDescent="0.3">
      <c r="M6941" s="34">
        <v>6935.5</v>
      </c>
      <c r="N6941" s="34">
        <v>8.9</v>
      </c>
      <c r="O6941" s="32">
        <f t="shared" si="648"/>
        <v>48.019999999999996</v>
      </c>
      <c r="P6941" s="37">
        <f t="shared" si="653"/>
        <v>57.623999999999995</v>
      </c>
      <c r="Q6941" s="32">
        <f t="shared" si="649"/>
        <v>6.980000000000004</v>
      </c>
      <c r="R6941" s="32">
        <f t="shared" si="650"/>
        <v>-2.6239999999999952</v>
      </c>
      <c r="S6941" s="26">
        <f t="shared" si="651"/>
        <v>1</v>
      </c>
      <c r="T6941" s="26">
        <f t="shared" si="652"/>
        <v>0</v>
      </c>
    </row>
    <row r="6942" spans="13:20" ht="15" x14ac:dyDescent="0.3">
      <c r="M6942" s="34">
        <v>6936.5</v>
      </c>
      <c r="N6942" s="34">
        <v>8.9</v>
      </c>
      <c r="O6942" s="32">
        <f t="shared" si="648"/>
        <v>48.019999999999996</v>
      </c>
      <c r="P6942" s="37">
        <f t="shared" si="653"/>
        <v>57.623999999999995</v>
      </c>
      <c r="Q6942" s="32">
        <f t="shared" si="649"/>
        <v>6.980000000000004</v>
      </c>
      <c r="R6942" s="32">
        <f t="shared" si="650"/>
        <v>-2.6239999999999952</v>
      </c>
      <c r="S6942" s="26">
        <f t="shared" si="651"/>
        <v>1</v>
      </c>
      <c r="T6942" s="26">
        <f t="shared" si="652"/>
        <v>0</v>
      </c>
    </row>
    <row r="6943" spans="13:20" ht="15" x14ac:dyDescent="0.3">
      <c r="M6943" s="34">
        <v>6937.5</v>
      </c>
      <c r="N6943" s="34">
        <v>8.3000000000000007</v>
      </c>
      <c r="O6943" s="32">
        <f t="shared" si="648"/>
        <v>46.94</v>
      </c>
      <c r="P6943" s="37">
        <f t="shared" si="653"/>
        <v>56.327999999999996</v>
      </c>
      <c r="Q6943" s="32">
        <f t="shared" si="649"/>
        <v>8.0600000000000023</v>
      </c>
      <c r="R6943" s="32">
        <f t="shared" si="650"/>
        <v>-1.3279999999999959</v>
      </c>
      <c r="S6943" s="26">
        <f t="shared" si="651"/>
        <v>1</v>
      </c>
      <c r="T6943" s="26">
        <f t="shared" si="652"/>
        <v>0</v>
      </c>
    </row>
    <row r="6944" spans="13:20" ht="15" x14ac:dyDescent="0.3">
      <c r="M6944" s="34">
        <v>6938.5</v>
      </c>
      <c r="N6944" s="34">
        <v>8.3000000000000007</v>
      </c>
      <c r="O6944" s="32">
        <f t="shared" si="648"/>
        <v>46.94</v>
      </c>
      <c r="P6944" s="37">
        <f t="shared" si="653"/>
        <v>56.327999999999996</v>
      </c>
      <c r="Q6944" s="32">
        <f t="shared" si="649"/>
        <v>8.0600000000000023</v>
      </c>
      <c r="R6944" s="32">
        <f t="shared" si="650"/>
        <v>-1.3279999999999959</v>
      </c>
      <c r="S6944" s="26">
        <f t="shared" si="651"/>
        <v>1</v>
      </c>
      <c r="T6944" s="26">
        <f t="shared" si="652"/>
        <v>0</v>
      </c>
    </row>
    <row r="6945" spans="13:20" ht="15" x14ac:dyDescent="0.3">
      <c r="M6945" s="34">
        <v>6939.5</v>
      </c>
      <c r="N6945" s="34">
        <v>7.8</v>
      </c>
      <c r="O6945" s="32">
        <f t="shared" si="648"/>
        <v>46.04</v>
      </c>
      <c r="P6945" s="37">
        <f t="shared" si="653"/>
        <v>55.247999999999998</v>
      </c>
      <c r="Q6945" s="32">
        <f t="shared" si="649"/>
        <v>8.9600000000000009</v>
      </c>
      <c r="R6945" s="32">
        <f t="shared" si="650"/>
        <v>-0.24799999999999756</v>
      </c>
      <c r="S6945" s="26">
        <f t="shared" si="651"/>
        <v>1</v>
      </c>
      <c r="T6945" s="26">
        <f t="shared" si="652"/>
        <v>0</v>
      </c>
    </row>
    <row r="6946" spans="13:20" ht="15" x14ac:dyDescent="0.3">
      <c r="M6946" s="34">
        <v>6940.5</v>
      </c>
      <c r="N6946" s="34">
        <v>7.8</v>
      </c>
      <c r="O6946" s="32">
        <f t="shared" si="648"/>
        <v>46.04</v>
      </c>
      <c r="P6946" s="37">
        <f t="shared" si="653"/>
        <v>55.247999999999998</v>
      </c>
      <c r="Q6946" s="32">
        <f t="shared" si="649"/>
        <v>8.9600000000000009</v>
      </c>
      <c r="R6946" s="32">
        <f t="shared" si="650"/>
        <v>-0.24799999999999756</v>
      </c>
      <c r="S6946" s="26">
        <f t="shared" si="651"/>
        <v>1</v>
      </c>
      <c r="T6946" s="26">
        <f t="shared" si="652"/>
        <v>0</v>
      </c>
    </row>
    <row r="6947" spans="13:20" ht="15" x14ac:dyDescent="0.3">
      <c r="M6947" s="34">
        <v>6941.5</v>
      </c>
      <c r="N6947" s="34">
        <v>6.7</v>
      </c>
      <c r="O6947" s="32">
        <f t="shared" si="648"/>
        <v>44.06</v>
      </c>
      <c r="P6947" s="37">
        <f t="shared" si="653"/>
        <v>52.872</v>
      </c>
      <c r="Q6947" s="32">
        <f t="shared" si="649"/>
        <v>10.939999999999998</v>
      </c>
      <c r="R6947" s="32">
        <f t="shared" si="650"/>
        <v>2.1280000000000001</v>
      </c>
      <c r="S6947" s="26">
        <f t="shared" si="651"/>
        <v>1</v>
      </c>
      <c r="T6947" s="26">
        <f t="shared" si="652"/>
        <v>1</v>
      </c>
    </row>
    <row r="6948" spans="13:20" ht="15" x14ac:dyDescent="0.3">
      <c r="M6948" s="34">
        <v>6942.5</v>
      </c>
      <c r="N6948" s="34">
        <v>6.7</v>
      </c>
      <c r="O6948" s="32">
        <f t="shared" si="648"/>
        <v>44.06</v>
      </c>
      <c r="P6948" s="37">
        <f t="shared" si="653"/>
        <v>52.872</v>
      </c>
      <c r="Q6948" s="32">
        <f t="shared" si="649"/>
        <v>10.939999999999998</v>
      </c>
      <c r="R6948" s="32">
        <f t="shared" si="650"/>
        <v>2.1280000000000001</v>
      </c>
      <c r="S6948" s="26">
        <f t="shared" si="651"/>
        <v>1</v>
      </c>
      <c r="T6948" s="26">
        <f t="shared" si="652"/>
        <v>1</v>
      </c>
    </row>
    <row r="6949" spans="13:20" ht="15" x14ac:dyDescent="0.3">
      <c r="M6949" s="34">
        <v>6943.5</v>
      </c>
      <c r="N6949" s="34">
        <v>9.4</v>
      </c>
      <c r="O6949" s="32">
        <f t="shared" si="648"/>
        <v>48.92</v>
      </c>
      <c r="P6949" s="37">
        <f t="shared" si="653"/>
        <v>58.704000000000001</v>
      </c>
      <c r="Q6949" s="32">
        <f t="shared" si="649"/>
        <v>6.0799999999999983</v>
      </c>
      <c r="R6949" s="32">
        <f t="shared" si="650"/>
        <v>-3.7040000000000006</v>
      </c>
      <c r="S6949" s="26">
        <f t="shared" si="651"/>
        <v>1</v>
      </c>
      <c r="T6949" s="26">
        <f t="shared" si="652"/>
        <v>0</v>
      </c>
    </row>
    <row r="6950" spans="13:20" ht="15" x14ac:dyDescent="0.3">
      <c r="M6950" s="34">
        <v>6944.5</v>
      </c>
      <c r="N6950" s="34">
        <v>10</v>
      </c>
      <c r="O6950" s="32">
        <f t="shared" si="648"/>
        <v>50</v>
      </c>
      <c r="P6950" s="37">
        <f t="shared" si="653"/>
        <v>60</v>
      </c>
      <c r="Q6950" s="32">
        <f t="shared" si="649"/>
        <v>5</v>
      </c>
      <c r="R6950" s="32">
        <f t="shared" si="650"/>
        <v>-5</v>
      </c>
      <c r="S6950" s="26">
        <f t="shared" si="651"/>
        <v>1</v>
      </c>
      <c r="T6950" s="26">
        <f t="shared" si="652"/>
        <v>0</v>
      </c>
    </row>
    <row r="6951" spans="13:20" ht="15" x14ac:dyDescent="0.3">
      <c r="M6951" s="34">
        <v>6945.5</v>
      </c>
      <c r="N6951" s="34">
        <v>8.3000000000000007</v>
      </c>
      <c r="O6951" s="32">
        <f t="shared" si="648"/>
        <v>46.94</v>
      </c>
      <c r="P6951" s="37">
        <f t="shared" si="653"/>
        <v>56.327999999999996</v>
      </c>
      <c r="Q6951" s="32">
        <f t="shared" si="649"/>
        <v>8.0600000000000023</v>
      </c>
      <c r="R6951" s="32">
        <f t="shared" si="650"/>
        <v>-1.3279999999999959</v>
      </c>
      <c r="S6951" s="26">
        <f t="shared" si="651"/>
        <v>1</v>
      </c>
      <c r="T6951" s="26">
        <f t="shared" si="652"/>
        <v>0</v>
      </c>
    </row>
    <row r="6952" spans="13:20" ht="15" x14ac:dyDescent="0.3">
      <c r="M6952" s="34">
        <v>6946.5</v>
      </c>
      <c r="N6952" s="34">
        <v>8.3000000000000007</v>
      </c>
      <c r="O6952" s="32">
        <f t="shared" si="648"/>
        <v>46.94</v>
      </c>
      <c r="P6952" s="37">
        <f t="shared" si="653"/>
        <v>56.327999999999996</v>
      </c>
      <c r="Q6952" s="32">
        <f t="shared" si="649"/>
        <v>8.0600000000000023</v>
      </c>
      <c r="R6952" s="32">
        <f t="shared" si="650"/>
        <v>-1.3279999999999959</v>
      </c>
      <c r="S6952" s="26">
        <f t="shared" si="651"/>
        <v>1</v>
      </c>
      <c r="T6952" s="26">
        <f t="shared" si="652"/>
        <v>0</v>
      </c>
    </row>
    <row r="6953" spans="13:20" ht="15" x14ac:dyDescent="0.3">
      <c r="M6953" s="34">
        <v>6947.5</v>
      </c>
      <c r="N6953" s="34">
        <v>8.9</v>
      </c>
      <c r="O6953" s="32">
        <f t="shared" si="648"/>
        <v>48.019999999999996</v>
      </c>
      <c r="P6953" s="37">
        <f t="shared" si="653"/>
        <v>57.623999999999995</v>
      </c>
      <c r="Q6953" s="32">
        <f t="shared" si="649"/>
        <v>6.980000000000004</v>
      </c>
      <c r="R6953" s="32">
        <f t="shared" si="650"/>
        <v>-2.6239999999999952</v>
      </c>
      <c r="S6953" s="26">
        <f t="shared" si="651"/>
        <v>1</v>
      </c>
      <c r="T6953" s="26">
        <f t="shared" si="652"/>
        <v>0</v>
      </c>
    </row>
    <row r="6954" spans="13:20" ht="15" x14ac:dyDescent="0.3">
      <c r="M6954" s="34">
        <v>6948.5</v>
      </c>
      <c r="N6954" s="34">
        <v>8.9</v>
      </c>
      <c r="O6954" s="32">
        <f t="shared" si="648"/>
        <v>48.019999999999996</v>
      </c>
      <c r="P6954" s="37">
        <f t="shared" si="653"/>
        <v>57.623999999999995</v>
      </c>
      <c r="Q6954" s="32">
        <f t="shared" si="649"/>
        <v>6.980000000000004</v>
      </c>
      <c r="R6954" s="32">
        <f t="shared" si="650"/>
        <v>-2.6239999999999952</v>
      </c>
      <c r="S6954" s="26">
        <f t="shared" si="651"/>
        <v>1</v>
      </c>
      <c r="T6954" s="26">
        <f t="shared" si="652"/>
        <v>0</v>
      </c>
    </row>
    <row r="6955" spans="13:20" ht="15" x14ac:dyDescent="0.3">
      <c r="M6955" s="34">
        <v>6949.5</v>
      </c>
      <c r="N6955" s="34">
        <v>8.3000000000000007</v>
      </c>
      <c r="O6955" s="32">
        <f t="shared" si="648"/>
        <v>46.94</v>
      </c>
      <c r="P6955" s="37">
        <f t="shared" si="653"/>
        <v>56.327999999999996</v>
      </c>
      <c r="Q6955" s="32">
        <f t="shared" si="649"/>
        <v>8.0600000000000023</v>
      </c>
      <c r="R6955" s="32">
        <f t="shared" si="650"/>
        <v>-1.3279999999999959</v>
      </c>
      <c r="S6955" s="26">
        <f t="shared" si="651"/>
        <v>1</v>
      </c>
      <c r="T6955" s="26">
        <f t="shared" si="652"/>
        <v>0</v>
      </c>
    </row>
    <row r="6956" spans="13:20" ht="15" x14ac:dyDescent="0.3">
      <c r="M6956" s="34">
        <v>6950.5</v>
      </c>
      <c r="N6956" s="34">
        <v>8.3000000000000007</v>
      </c>
      <c r="O6956" s="32">
        <f t="shared" si="648"/>
        <v>46.94</v>
      </c>
      <c r="P6956" s="37">
        <f t="shared" si="653"/>
        <v>56.327999999999996</v>
      </c>
      <c r="Q6956" s="32">
        <f t="shared" si="649"/>
        <v>8.0600000000000023</v>
      </c>
      <c r="R6956" s="32">
        <f t="shared" si="650"/>
        <v>-1.3279999999999959</v>
      </c>
      <c r="S6956" s="26">
        <f t="shared" si="651"/>
        <v>1</v>
      </c>
      <c r="T6956" s="26">
        <f t="shared" si="652"/>
        <v>0</v>
      </c>
    </row>
    <row r="6957" spans="13:20" ht="15" x14ac:dyDescent="0.3">
      <c r="M6957" s="34">
        <v>6951.5</v>
      </c>
      <c r="N6957" s="34">
        <v>8.3000000000000007</v>
      </c>
      <c r="O6957" s="32">
        <f t="shared" si="648"/>
        <v>46.94</v>
      </c>
      <c r="P6957" s="37">
        <f t="shared" si="653"/>
        <v>56.327999999999996</v>
      </c>
      <c r="Q6957" s="32">
        <f t="shared" si="649"/>
        <v>8.0600000000000023</v>
      </c>
      <c r="R6957" s="32">
        <f t="shared" si="650"/>
        <v>-1.3279999999999959</v>
      </c>
      <c r="S6957" s="26">
        <f t="shared" si="651"/>
        <v>1</v>
      </c>
      <c r="T6957" s="26">
        <f t="shared" si="652"/>
        <v>0</v>
      </c>
    </row>
    <row r="6958" spans="13:20" ht="15" x14ac:dyDescent="0.3">
      <c r="M6958" s="34">
        <v>6952.5</v>
      </c>
      <c r="N6958" s="34">
        <v>8.3000000000000007</v>
      </c>
      <c r="O6958" s="32">
        <f t="shared" si="648"/>
        <v>46.94</v>
      </c>
      <c r="P6958" s="37">
        <f t="shared" si="653"/>
        <v>56.327999999999996</v>
      </c>
      <c r="Q6958" s="32">
        <f t="shared" si="649"/>
        <v>8.0600000000000023</v>
      </c>
      <c r="R6958" s="32">
        <f t="shared" si="650"/>
        <v>-1.3279999999999959</v>
      </c>
      <c r="S6958" s="26">
        <f t="shared" si="651"/>
        <v>1</v>
      </c>
      <c r="T6958" s="26">
        <f t="shared" si="652"/>
        <v>0</v>
      </c>
    </row>
    <row r="6959" spans="13:20" ht="15" x14ac:dyDescent="0.3">
      <c r="M6959" s="34">
        <v>6953.5</v>
      </c>
      <c r="N6959" s="34">
        <v>8.3000000000000007</v>
      </c>
      <c r="O6959" s="32">
        <f t="shared" si="648"/>
        <v>46.94</v>
      </c>
      <c r="P6959" s="37">
        <f t="shared" si="653"/>
        <v>56.327999999999996</v>
      </c>
      <c r="Q6959" s="32">
        <f t="shared" si="649"/>
        <v>8.0600000000000023</v>
      </c>
      <c r="R6959" s="32">
        <f t="shared" si="650"/>
        <v>-1.3279999999999959</v>
      </c>
      <c r="S6959" s="26">
        <f t="shared" si="651"/>
        <v>1</v>
      </c>
      <c r="T6959" s="26">
        <f t="shared" si="652"/>
        <v>0</v>
      </c>
    </row>
    <row r="6960" spans="13:20" ht="15" x14ac:dyDescent="0.3">
      <c r="M6960" s="34">
        <v>6954.5</v>
      </c>
      <c r="N6960" s="34">
        <v>7.8</v>
      </c>
      <c r="O6960" s="32">
        <f t="shared" si="648"/>
        <v>46.04</v>
      </c>
      <c r="P6960" s="37">
        <f t="shared" si="653"/>
        <v>55.247999999999998</v>
      </c>
      <c r="Q6960" s="32">
        <f t="shared" si="649"/>
        <v>8.9600000000000009</v>
      </c>
      <c r="R6960" s="32">
        <f t="shared" si="650"/>
        <v>-0.24799999999999756</v>
      </c>
      <c r="S6960" s="26">
        <f t="shared" si="651"/>
        <v>1</v>
      </c>
      <c r="T6960" s="26">
        <f t="shared" si="652"/>
        <v>0</v>
      </c>
    </row>
    <row r="6961" spans="13:20" ht="15" x14ac:dyDescent="0.3">
      <c r="M6961" s="34">
        <v>6955.5</v>
      </c>
      <c r="N6961" s="34">
        <v>7.8</v>
      </c>
      <c r="O6961" s="32">
        <f t="shared" si="648"/>
        <v>46.04</v>
      </c>
      <c r="P6961" s="37">
        <f t="shared" si="653"/>
        <v>55.247999999999998</v>
      </c>
      <c r="Q6961" s="32">
        <f t="shared" si="649"/>
        <v>8.9600000000000009</v>
      </c>
      <c r="R6961" s="32">
        <f t="shared" si="650"/>
        <v>-0.24799999999999756</v>
      </c>
      <c r="S6961" s="26">
        <f t="shared" si="651"/>
        <v>1</v>
      </c>
      <c r="T6961" s="26">
        <f t="shared" si="652"/>
        <v>0</v>
      </c>
    </row>
    <row r="6962" spans="13:20" ht="15" x14ac:dyDescent="0.3">
      <c r="M6962" s="34">
        <v>6956.5</v>
      </c>
      <c r="N6962" s="34">
        <v>6.7</v>
      </c>
      <c r="O6962" s="32">
        <f t="shared" si="648"/>
        <v>44.06</v>
      </c>
      <c r="P6962" s="37">
        <f t="shared" si="653"/>
        <v>52.872</v>
      </c>
      <c r="Q6962" s="32">
        <f t="shared" si="649"/>
        <v>10.939999999999998</v>
      </c>
      <c r="R6962" s="32">
        <f t="shared" si="650"/>
        <v>2.1280000000000001</v>
      </c>
      <c r="S6962" s="26">
        <f t="shared" si="651"/>
        <v>1</v>
      </c>
      <c r="T6962" s="26">
        <f t="shared" si="652"/>
        <v>1</v>
      </c>
    </row>
    <row r="6963" spans="13:20" ht="15" x14ac:dyDescent="0.3">
      <c r="M6963" s="34">
        <v>6957.5</v>
      </c>
      <c r="N6963" s="34">
        <v>6.7</v>
      </c>
      <c r="O6963" s="32">
        <f t="shared" si="648"/>
        <v>44.06</v>
      </c>
      <c r="P6963" s="37">
        <f t="shared" si="653"/>
        <v>52.872</v>
      </c>
      <c r="Q6963" s="32">
        <f t="shared" si="649"/>
        <v>10.939999999999998</v>
      </c>
      <c r="R6963" s="32">
        <f t="shared" si="650"/>
        <v>2.1280000000000001</v>
      </c>
      <c r="S6963" s="26">
        <f t="shared" si="651"/>
        <v>1</v>
      </c>
      <c r="T6963" s="26">
        <f t="shared" si="652"/>
        <v>1</v>
      </c>
    </row>
    <row r="6964" spans="13:20" ht="15" x14ac:dyDescent="0.3">
      <c r="M6964" s="34">
        <v>6958.5</v>
      </c>
      <c r="N6964" s="34">
        <v>6.1</v>
      </c>
      <c r="O6964" s="32">
        <f t="shared" si="648"/>
        <v>42.980000000000004</v>
      </c>
      <c r="P6964" s="37">
        <f t="shared" si="653"/>
        <v>51.576000000000001</v>
      </c>
      <c r="Q6964" s="32">
        <f t="shared" si="649"/>
        <v>12.019999999999996</v>
      </c>
      <c r="R6964" s="32">
        <f t="shared" si="650"/>
        <v>3.4239999999999995</v>
      </c>
      <c r="S6964" s="26">
        <f t="shared" si="651"/>
        <v>1</v>
      </c>
      <c r="T6964" s="26">
        <f t="shared" si="652"/>
        <v>1</v>
      </c>
    </row>
    <row r="6965" spans="13:20" ht="15" x14ac:dyDescent="0.3">
      <c r="M6965" s="34">
        <v>6959.5</v>
      </c>
      <c r="N6965" s="34">
        <v>6.1</v>
      </c>
      <c r="O6965" s="32">
        <f t="shared" si="648"/>
        <v>42.980000000000004</v>
      </c>
      <c r="P6965" s="37">
        <f t="shared" si="653"/>
        <v>51.576000000000001</v>
      </c>
      <c r="Q6965" s="32">
        <f t="shared" si="649"/>
        <v>12.019999999999996</v>
      </c>
      <c r="R6965" s="32">
        <f t="shared" si="650"/>
        <v>3.4239999999999995</v>
      </c>
      <c r="S6965" s="26">
        <f t="shared" si="651"/>
        <v>1</v>
      </c>
      <c r="T6965" s="26">
        <f t="shared" si="652"/>
        <v>1</v>
      </c>
    </row>
    <row r="6966" spans="13:20" ht="15" x14ac:dyDescent="0.3">
      <c r="M6966" s="34">
        <v>6960.5</v>
      </c>
      <c r="N6966" s="34">
        <v>5.6</v>
      </c>
      <c r="O6966" s="32">
        <f t="shared" si="648"/>
        <v>42.08</v>
      </c>
      <c r="P6966" s="37">
        <f t="shared" si="653"/>
        <v>50.495999999999995</v>
      </c>
      <c r="Q6966" s="32">
        <f t="shared" si="649"/>
        <v>12.920000000000002</v>
      </c>
      <c r="R6966" s="32">
        <f t="shared" si="650"/>
        <v>4.5040000000000049</v>
      </c>
      <c r="S6966" s="26">
        <f t="shared" si="651"/>
        <v>1</v>
      </c>
      <c r="T6966" s="26">
        <f t="shared" si="652"/>
        <v>1</v>
      </c>
    </row>
    <row r="6967" spans="13:20" ht="15" x14ac:dyDescent="0.3">
      <c r="M6967" s="34">
        <v>6961.5</v>
      </c>
      <c r="N6967" s="34">
        <v>5.6</v>
      </c>
      <c r="O6967" s="32">
        <f t="shared" si="648"/>
        <v>42.08</v>
      </c>
      <c r="P6967" s="37">
        <f t="shared" si="653"/>
        <v>50.495999999999995</v>
      </c>
      <c r="Q6967" s="32">
        <f t="shared" si="649"/>
        <v>12.920000000000002</v>
      </c>
      <c r="R6967" s="32">
        <f t="shared" si="650"/>
        <v>4.5040000000000049</v>
      </c>
      <c r="S6967" s="26">
        <f t="shared" si="651"/>
        <v>1</v>
      </c>
      <c r="T6967" s="26">
        <f t="shared" si="652"/>
        <v>1</v>
      </c>
    </row>
    <row r="6968" spans="13:20" ht="15" x14ac:dyDescent="0.3">
      <c r="M6968" s="34">
        <v>6962.5</v>
      </c>
      <c r="N6968" s="34">
        <v>5.6</v>
      </c>
      <c r="O6968" s="32">
        <f t="shared" si="648"/>
        <v>42.08</v>
      </c>
      <c r="P6968" s="37">
        <f t="shared" si="653"/>
        <v>50.495999999999995</v>
      </c>
      <c r="Q6968" s="32">
        <f t="shared" si="649"/>
        <v>12.920000000000002</v>
      </c>
      <c r="R6968" s="32">
        <f t="shared" si="650"/>
        <v>4.5040000000000049</v>
      </c>
      <c r="S6968" s="26">
        <f t="shared" si="651"/>
        <v>1</v>
      </c>
      <c r="T6968" s="26">
        <f t="shared" si="652"/>
        <v>1</v>
      </c>
    </row>
    <row r="6969" spans="13:20" ht="15" x14ac:dyDescent="0.3">
      <c r="M6969" s="34">
        <v>6963.5</v>
      </c>
      <c r="N6969" s="34">
        <v>5.6</v>
      </c>
      <c r="O6969" s="32">
        <f t="shared" si="648"/>
        <v>42.08</v>
      </c>
      <c r="P6969" s="37">
        <f t="shared" si="653"/>
        <v>50.495999999999995</v>
      </c>
      <c r="Q6969" s="32">
        <f t="shared" si="649"/>
        <v>12.920000000000002</v>
      </c>
      <c r="R6969" s="32">
        <f t="shared" si="650"/>
        <v>4.5040000000000049</v>
      </c>
      <c r="S6969" s="26">
        <f t="shared" si="651"/>
        <v>1</v>
      </c>
      <c r="T6969" s="26">
        <f t="shared" si="652"/>
        <v>1</v>
      </c>
    </row>
    <row r="6970" spans="13:20" ht="15" x14ac:dyDescent="0.3">
      <c r="M6970" s="34">
        <v>6964.5</v>
      </c>
      <c r="N6970" s="34">
        <v>5</v>
      </c>
      <c r="O6970" s="32">
        <f t="shared" si="648"/>
        <v>41</v>
      </c>
      <c r="P6970" s="37">
        <f t="shared" si="653"/>
        <v>49.199999999999996</v>
      </c>
      <c r="Q6970" s="32">
        <f t="shared" si="649"/>
        <v>14</v>
      </c>
      <c r="R6970" s="32">
        <f t="shared" si="650"/>
        <v>5.8000000000000043</v>
      </c>
      <c r="S6970" s="26">
        <f t="shared" si="651"/>
        <v>1</v>
      </c>
      <c r="T6970" s="26">
        <f t="shared" si="652"/>
        <v>1</v>
      </c>
    </row>
    <row r="6971" spans="13:20" ht="15" x14ac:dyDescent="0.3">
      <c r="M6971" s="34">
        <v>6965.5</v>
      </c>
      <c r="N6971" s="34">
        <v>5.6</v>
      </c>
      <c r="O6971" s="32">
        <f t="shared" si="648"/>
        <v>42.08</v>
      </c>
      <c r="P6971" s="37">
        <f t="shared" si="653"/>
        <v>50.495999999999995</v>
      </c>
      <c r="Q6971" s="32">
        <f t="shared" si="649"/>
        <v>12.920000000000002</v>
      </c>
      <c r="R6971" s="32">
        <f t="shared" si="650"/>
        <v>4.5040000000000049</v>
      </c>
      <c r="S6971" s="26">
        <f t="shared" si="651"/>
        <v>1</v>
      </c>
      <c r="T6971" s="26">
        <f t="shared" si="652"/>
        <v>1</v>
      </c>
    </row>
    <row r="6972" spans="13:20" ht="15" x14ac:dyDescent="0.3">
      <c r="M6972" s="34">
        <v>6966.5</v>
      </c>
      <c r="N6972" s="34">
        <v>5.6</v>
      </c>
      <c r="O6972" s="32">
        <f t="shared" si="648"/>
        <v>42.08</v>
      </c>
      <c r="P6972" s="37">
        <f t="shared" si="653"/>
        <v>50.495999999999995</v>
      </c>
      <c r="Q6972" s="32">
        <f t="shared" si="649"/>
        <v>12.920000000000002</v>
      </c>
      <c r="R6972" s="32">
        <f t="shared" si="650"/>
        <v>4.5040000000000049</v>
      </c>
      <c r="S6972" s="26">
        <f t="shared" si="651"/>
        <v>1</v>
      </c>
      <c r="T6972" s="26">
        <f t="shared" si="652"/>
        <v>1</v>
      </c>
    </row>
    <row r="6973" spans="13:20" ht="15" x14ac:dyDescent="0.3">
      <c r="M6973" s="34">
        <v>6967.5</v>
      </c>
      <c r="N6973" s="34">
        <v>6.7</v>
      </c>
      <c r="O6973" s="32">
        <f t="shared" si="648"/>
        <v>44.06</v>
      </c>
      <c r="P6973" s="37">
        <f t="shared" si="653"/>
        <v>52.872</v>
      </c>
      <c r="Q6973" s="32">
        <f t="shared" si="649"/>
        <v>10.939999999999998</v>
      </c>
      <c r="R6973" s="32">
        <f t="shared" si="650"/>
        <v>2.1280000000000001</v>
      </c>
      <c r="S6973" s="26">
        <f t="shared" si="651"/>
        <v>1</v>
      </c>
      <c r="T6973" s="26">
        <f t="shared" si="652"/>
        <v>1</v>
      </c>
    </row>
    <row r="6974" spans="13:20" ht="15" x14ac:dyDescent="0.3">
      <c r="M6974" s="34">
        <v>6968.5</v>
      </c>
      <c r="N6974" s="34">
        <v>7.8</v>
      </c>
      <c r="O6974" s="32">
        <f t="shared" si="648"/>
        <v>46.04</v>
      </c>
      <c r="P6974" s="37">
        <f t="shared" si="653"/>
        <v>55.247999999999998</v>
      </c>
      <c r="Q6974" s="32">
        <f t="shared" si="649"/>
        <v>8.9600000000000009</v>
      </c>
      <c r="R6974" s="32">
        <f t="shared" si="650"/>
        <v>-0.24799999999999756</v>
      </c>
      <c r="S6974" s="26">
        <f t="shared" si="651"/>
        <v>1</v>
      </c>
      <c r="T6974" s="26">
        <f t="shared" si="652"/>
        <v>0</v>
      </c>
    </row>
    <row r="6975" spans="13:20" ht="15" x14ac:dyDescent="0.3">
      <c r="M6975" s="34">
        <v>6969.5</v>
      </c>
      <c r="N6975" s="34">
        <v>9.4</v>
      </c>
      <c r="O6975" s="32">
        <f t="shared" si="648"/>
        <v>48.92</v>
      </c>
      <c r="P6975" s="37">
        <f t="shared" si="653"/>
        <v>58.704000000000001</v>
      </c>
      <c r="Q6975" s="32">
        <f t="shared" si="649"/>
        <v>6.0799999999999983</v>
      </c>
      <c r="R6975" s="32">
        <f t="shared" si="650"/>
        <v>-3.7040000000000006</v>
      </c>
      <c r="S6975" s="26">
        <f t="shared" si="651"/>
        <v>1</v>
      </c>
      <c r="T6975" s="26">
        <f t="shared" si="652"/>
        <v>0</v>
      </c>
    </row>
    <row r="6976" spans="13:20" ht="15" x14ac:dyDescent="0.3">
      <c r="M6976" s="34">
        <v>6970.5</v>
      </c>
      <c r="N6976" s="34">
        <v>10</v>
      </c>
      <c r="O6976" s="32">
        <f t="shared" si="648"/>
        <v>50</v>
      </c>
      <c r="P6976" s="37">
        <f t="shared" si="653"/>
        <v>60</v>
      </c>
      <c r="Q6976" s="32">
        <f t="shared" si="649"/>
        <v>5</v>
      </c>
      <c r="R6976" s="32">
        <f t="shared" si="650"/>
        <v>-5</v>
      </c>
      <c r="S6976" s="26">
        <f t="shared" si="651"/>
        <v>1</v>
      </c>
      <c r="T6976" s="26">
        <f t="shared" si="652"/>
        <v>0</v>
      </c>
    </row>
    <row r="6977" spans="13:20" ht="15" x14ac:dyDescent="0.3">
      <c r="M6977" s="34">
        <v>6971.5</v>
      </c>
      <c r="N6977" s="34">
        <v>9.4</v>
      </c>
      <c r="O6977" s="32">
        <f t="shared" si="648"/>
        <v>48.92</v>
      </c>
      <c r="P6977" s="37">
        <f t="shared" si="653"/>
        <v>58.704000000000001</v>
      </c>
      <c r="Q6977" s="32">
        <f t="shared" si="649"/>
        <v>6.0799999999999983</v>
      </c>
      <c r="R6977" s="32">
        <f t="shared" si="650"/>
        <v>-3.7040000000000006</v>
      </c>
      <c r="S6977" s="26">
        <f t="shared" si="651"/>
        <v>1</v>
      </c>
      <c r="T6977" s="26">
        <f t="shared" si="652"/>
        <v>0</v>
      </c>
    </row>
    <row r="6978" spans="13:20" ht="15" x14ac:dyDescent="0.3">
      <c r="M6978" s="34">
        <v>6972.5</v>
      </c>
      <c r="N6978" s="34">
        <v>9.4</v>
      </c>
      <c r="O6978" s="32">
        <f t="shared" si="648"/>
        <v>48.92</v>
      </c>
      <c r="P6978" s="37">
        <f t="shared" si="653"/>
        <v>58.704000000000001</v>
      </c>
      <c r="Q6978" s="32">
        <f t="shared" si="649"/>
        <v>6.0799999999999983</v>
      </c>
      <c r="R6978" s="32">
        <f t="shared" si="650"/>
        <v>-3.7040000000000006</v>
      </c>
      <c r="S6978" s="26">
        <f t="shared" si="651"/>
        <v>1</v>
      </c>
      <c r="T6978" s="26">
        <f t="shared" si="652"/>
        <v>0</v>
      </c>
    </row>
    <row r="6979" spans="13:20" ht="15" x14ac:dyDescent="0.3">
      <c r="M6979" s="34">
        <v>6973.5</v>
      </c>
      <c r="N6979" s="34">
        <v>8.9</v>
      </c>
      <c r="O6979" s="32">
        <f t="shared" si="648"/>
        <v>48.019999999999996</v>
      </c>
      <c r="P6979" s="37">
        <f t="shared" si="653"/>
        <v>57.623999999999995</v>
      </c>
      <c r="Q6979" s="32">
        <f t="shared" si="649"/>
        <v>6.980000000000004</v>
      </c>
      <c r="R6979" s="32">
        <f t="shared" si="650"/>
        <v>-2.6239999999999952</v>
      </c>
      <c r="S6979" s="26">
        <f t="shared" si="651"/>
        <v>1</v>
      </c>
      <c r="T6979" s="26">
        <f t="shared" si="652"/>
        <v>0</v>
      </c>
    </row>
    <row r="6980" spans="13:20" ht="15" x14ac:dyDescent="0.3">
      <c r="M6980" s="34">
        <v>6974.5</v>
      </c>
      <c r="N6980" s="34">
        <v>8.9</v>
      </c>
      <c r="O6980" s="32">
        <f t="shared" si="648"/>
        <v>48.019999999999996</v>
      </c>
      <c r="P6980" s="37">
        <f t="shared" si="653"/>
        <v>57.623999999999995</v>
      </c>
      <c r="Q6980" s="32">
        <f t="shared" si="649"/>
        <v>6.980000000000004</v>
      </c>
      <c r="R6980" s="32">
        <f t="shared" si="650"/>
        <v>-2.6239999999999952</v>
      </c>
      <c r="S6980" s="26">
        <f t="shared" si="651"/>
        <v>1</v>
      </c>
      <c r="T6980" s="26">
        <f t="shared" si="652"/>
        <v>0</v>
      </c>
    </row>
    <row r="6981" spans="13:20" ht="15" x14ac:dyDescent="0.3">
      <c r="M6981" s="34">
        <v>6975.5</v>
      </c>
      <c r="N6981" s="34">
        <v>9.4</v>
      </c>
      <c r="O6981" s="32">
        <f t="shared" si="648"/>
        <v>48.92</v>
      </c>
      <c r="P6981" s="37">
        <f t="shared" si="653"/>
        <v>58.704000000000001</v>
      </c>
      <c r="Q6981" s="32">
        <f t="shared" si="649"/>
        <v>6.0799999999999983</v>
      </c>
      <c r="R6981" s="32">
        <f t="shared" si="650"/>
        <v>-3.7040000000000006</v>
      </c>
      <c r="S6981" s="26">
        <f t="shared" si="651"/>
        <v>1</v>
      </c>
      <c r="T6981" s="26">
        <f t="shared" si="652"/>
        <v>0</v>
      </c>
    </row>
    <row r="6982" spans="13:20" ht="15" x14ac:dyDescent="0.3">
      <c r="M6982" s="34">
        <v>6976.5</v>
      </c>
      <c r="N6982" s="34">
        <v>8.3000000000000007</v>
      </c>
      <c r="O6982" s="32">
        <f t="shared" ref="O6982:O7045" si="654">CONVERT(N6982,"C","F")</f>
        <v>46.94</v>
      </c>
      <c r="P6982" s="37">
        <f t="shared" si="653"/>
        <v>56.327999999999996</v>
      </c>
      <c r="Q6982" s="32">
        <f t="shared" ref="Q6982:Q7045" si="655">$L$3-O6982</f>
        <v>8.0600000000000023</v>
      </c>
      <c r="R6982" s="32">
        <f t="shared" ref="R6982:R7045" si="656">$L$3-P6982</f>
        <v>-1.3279999999999959</v>
      </c>
      <c r="S6982" s="26">
        <f t="shared" ref="S6982:S7045" si="657">IF(O6982&lt;=$L$3, 1, 0)</f>
        <v>1</v>
      </c>
      <c r="T6982" s="26">
        <f t="shared" ref="T6982:T7045" si="658">IF(P6982&lt;=$L$3, 1, 0)</f>
        <v>0</v>
      </c>
    </row>
    <row r="6983" spans="13:20" ht="15" x14ac:dyDescent="0.3">
      <c r="M6983" s="34">
        <v>6977.5</v>
      </c>
      <c r="N6983" s="34">
        <v>7.2</v>
      </c>
      <c r="O6983" s="32">
        <f t="shared" si="654"/>
        <v>44.96</v>
      </c>
      <c r="P6983" s="37">
        <f t="shared" ref="P6983:P7046" si="659">O6983*1.2</f>
        <v>53.951999999999998</v>
      </c>
      <c r="Q6983" s="32">
        <f t="shared" si="655"/>
        <v>10.039999999999999</v>
      </c>
      <c r="R6983" s="32">
        <f t="shared" si="656"/>
        <v>1.0480000000000018</v>
      </c>
      <c r="S6983" s="26">
        <f t="shared" si="657"/>
        <v>1</v>
      </c>
      <c r="T6983" s="26">
        <f t="shared" si="658"/>
        <v>1</v>
      </c>
    </row>
    <row r="6984" spans="13:20" ht="15" x14ac:dyDescent="0.3">
      <c r="M6984" s="34">
        <v>6978.5</v>
      </c>
      <c r="N6984" s="34">
        <v>6.7</v>
      </c>
      <c r="O6984" s="32">
        <f t="shared" si="654"/>
        <v>44.06</v>
      </c>
      <c r="P6984" s="37">
        <f t="shared" si="659"/>
        <v>52.872</v>
      </c>
      <c r="Q6984" s="32">
        <f t="shared" si="655"/>
        <v>10.939999999999998</v>
      </c>
      <c r="R6984" s="32">
        <f t="shared" si="656"/>
        <v>2.1280000000000001</v>
      </c>
      <c r="S6984" s="26">
        <f t="shared" si="657"/>
        <v>1</v>
      </c>
      <c r="T6984" s="26">
        <f t="shared" si="658"/>
        <v>1</v>
      </c>
    </row>
    <row r="6985" spans="13:20" ht="15" x14ac:dyDescent="0.3">
      <c r="M6985" s="34">
        <v>6979.5</v>
      </c>
      <c r="N6985" s="34">
        <v>6.7</v>
      </c>
      <c r="O6985" s="32">
        <f t="shared" si="654"/>
        <v>44.06</v>
      </c>
      <c r="P6985" s="37">
        <f t="shared" si="659"/>
        <v>52.872</v>
      </c>
      <c r="Q6985" s="32">
        <f t="shared" si="655"/>
        <v>10.939999999999998</v>
      </c>
      <c r="R6985" s="32">
        <f t="shared" si="656"/>
        <v>2.1280000000000001</v>
      </c>
      <c r="S6985" s="26">
        <f t="shared" si="657"/>
        <v>1</v>
      </c>
      <c r="T6985" s="26">
        <f t="shared" si="658"/>
        <v>1</v>
      </c>
    </row>
    <row r="6986" spans="13:20" ht="15" x14ac:dyDescent="0.3">
      <c r="M6986" s="34">
        <v>6980.5</v>
      </c>
      <c r="N6986" s="34">
        <v>7.2</v>
      </c>
      <c r="O6986" s="32">
        <f t="shared" si="654"/>
        <v>44.96</v>
      </c>
      <c r="P6986" s="37">
        <f t="shared" si="659"/>
        <v>53.951999999999998</v>
      </c>
      <c r="Q6986" s="32">
        <f t="shared" si="655"/>
        <v>10.039999999999999</v>
      </c>
      <c r="R6986" s="32">
        <f t="shared" si="656"/>
        <v>1.0480000000000018</v>
      </c>
      <c r="S6986" s="26">
        <f t="shared" si="657"/>
        <v>1</v>
      </c>
      <c r="T6986" s="26">
        <f t="shared" si="658"/>
        <v>1</v>
      </c>
    </row>
    <row r="6987" spans="13:20" ht="15" x14ac:dyDescent="0.3">
      <c r="M6987" s="34">
        <v>6981.5</v>
      </c>
      <c r="N6987" s="34">
        <v>6.1</v>
      </c>
      <c r="O6987" s="32">
        <f t="shared" si="654"/>
        <v>42.980000000000004</v>
      </c>
      <c r="P6987" s="37">
        <f t="shared" si="659"/>
        <v>51.576000000000001</v>
      </c>
      <c r="Q6987" s="32">
        <f t="shared" si="655"/>
        <v>12.019999999999996</v>
      </c>
      <c r="R6987" s="32">
        <f t="shared" si="656"/>
        <v>3.4239999999999995</v>
      </c>
      <c r="S6987" s="26">
        <f t="shared" si="657"/>
        <v>1</v>
      </c>
      <c r="T6987" s="26">
        <f t="shared" si="658"/>
        <v>1</v>
      </c>
    </row>
    <row r="6988" spans="13:20" ht="15" x14ac:dyDescent="0.3">
      <c r="M6988" s="34">
        <v>6982.5</v>
      </c>
      <c r="N6988" s="34">
        <v>6.1</v>
      </c>
      <c r="O6988" s="32">
        <f t="shared" si="654"/>
        <v>42.980000000000004</v>
      </c>
      <c r="P6988" s="37">
        <f t="shared" si="659"/>
        <v>51.576000000000001</v>
      </c>
      <c r="Q6988" s="32">
        <f t="shared" si="655"/>
        <v>12.019999999999996</v>
      </c>
      <c r="R6988" s="32">
        <f t="shared" si="656"/>
        <v>3.4239999999999995</v>
      </c>
      <c r="S6988" s="26">
        <f t="shared" si="657"/>
        <v>1</v>
      </c>
      <c r="T6988" s="26">
        <f t="shared" si="658"/>
        <v>1</v>
      </c>
    </row>
    <row r="6989" spans="13:20" ht="15" x14ac:dyDescent="0.3">
      <c r="M6989" s="34">
        <v>6983.5</v>
      </c>
      <c r="N6989" s="34">
        <v>5</v>
      </c>
      <c r="O6989" s="32">
        <f t="shared" si="654"/>
        <v>41</v>
      </c>
      <c r="P6989" s="37">
        <f t="shared" si="659"/>
        <v>49.199999999999996</v>
      </c>
      <c r="Q6989" s="32">
        <f t="shared" si="655"/>
        <v>14</v>
      </c>
      <c r="R6989" s="32">
        <f t="shared" si="656"/>
        <v>5.8000000000000043</v>
      </c>
      <c r="S6989" s="26">
        <f t="shared" si="657"/>
        <v>1</v>
      </c>
      <c r="T6989" s="26">
        <f t="shared" si="658"/>
        <v>1</v>
      </c>
    </row>
    <row r="6990" spans="13:20" ht="15" x14ac:dyDescent="0.3">
      <c r="M6990" s="34">
        <v>6984.5</v>
      </c>
      <c r="N6990" s="34">
        <v>4.4000000000000004</v>
      </c>
      <c r="O6990" s="32">
        <f t="shared" si="654"/>
        <v>39.92</v>
      </c>
      <c r="P6990" s="37">
        <f t="shared" si="659"/>
        <v>47.904000000000003</v>
      </c>
      <c r="Q6990" s="32">
        <f t="shared" si="655"/>
        <v>15.079999999999998</v>
      </c>
      <c r="R6990" s="32">
        <f t="shared" si="656"/>
        <v>7.0959999999999965</v>
      </c>
      <c r="S6990" s="26">
        <f t="shared" si="657"/>
        <v>1</v>
      </c>
      <c r="T6990" s="26">
        <f t="shared" si="658"/>
        <v>1</v>
      </c>
    </row>
    <row r="6991" spans="13:20" ht="15" x14ac:dyDescent="0.3">
      <c r="M6991" s="34">
        <v>6985.5</v>
      </c>
      <c r="N6991" s="34">
        <v>3.9</v>
      </c>
      <c r="O6991" s="32">
        <f t="shared" si="654"/>
        <v>39.019999999999996</v>
      </c>
      <c r="P6991" s="37">
        <f t="shared" si="659"/>
        <v>46.823999999999991</v>
      </c>
      <c r="Q6991" s="32">
        <f t="shared" si="655"/>
        <v>15.980000000000004</v>
      </c>
      <c r="R6991" s="32">
        <f t="shared" si="656"/>
        <v>8.176000000000009</v>
      </c>
      <c r="S6991" s="26">
        <f t="shared" si="657"/>
        <v>1</v>
      </c>
      <c r="T6991" s="26">
        <f t="shared" si="658"/>
        <v>1</v>
      </c>
    </row>
    <row r="6992" spans="13:20" ht="15" x14ac:dyDescent="0.3">
      <c r="M6992" s="34">
        <v>6986.5</v>
      </c>
      <c r="N6992" s="34">
        <v>3.3</v>
      </c>
      <c r="O6992" s="32">
        <f t="shared" si="654"/>
        <v>37.94</v>
      </c>
      <c r="P6992" s="37">
        <f t="shared" si="659"/>
        <v>45.527999999999999</v>
      </c>
      <c r="Q6992" s="32">
        <f t="shared" si="655"/>
        <v>17.060000000000002</v>
      </c>
      <c r="R6992" s="32">
        <f t="shared" si="656"/>
        <v>9.4720000000000013</v>
      </c>
      <c r="S6992" s="26">
        <f t="shared" si="657"/>
        <v>1</v>
      </c>
      <c r="T6992" s="26">
        <f t="shared" si="658"/>
        <v>1</v>
      </c>
    </row>
    <row r="6993" spans="13:20" ht="15" x14ac:dyDescent="0.3">
      <c r="M6993" s="34">
        <v>6987.5</v>
      </c>
      <c r="N6993" s="34">
        <v>2.8</v>
      </c>
      <c r="O6993" s="32">
        <f t="shared" si="654"/>
        <v>37.04</v>
      </c>
      <c r="P6993" s="37">
        <f t="shared" si="659"/>
        <v>44.448</v>
      </c>
      <c r="Q6993" s="32">
        <f t="shared" si="655"/>
        <v>17.96</v>
      </c>
      <c r="R6993" s="32">
        <f t="shared" si="656"/>
        <v>10.552</v>
      </c>
      <c r="S6993" s="26">
        <f t="shared" si="657"/>
        <v>1</v>
      </c>
      <c r="T6993" s="26">
        <f t="shared" si="658"/>
        <v>1</v>
      </c>
    </row>
    <row r="6994" spans="13:20" ht="15" x14ac:dyDescent="0.3">
      <c r="M6994" s="34">
        <v>6988.5</v>
      </c>
      <c r="N6994" s="34">
        <v>2.8</v>
      </c>
      <c r="O6994" s="32">
        <f t="shared" si="654"/>
        <v>37.04</v>
      </c>
      <c r="P6994" s="37">
        <f t="shared" si="659"/>
        <v>44.448</v>
      </c>
      <c r="Q6994" s="32">
        <f t="shared" si="655"/>
        <v>17.96</v>
      </c>
      <c r="R6994" s="32">
        <f t="shared" si="656"/>
        <v>10.552</v>
      </c>
      <c r="S6994" s="26">
        <f t="shared" si="657"/>
        <v>1</v>
      </c>
      <c r="T6994" s="26">
        <f t="shared" si="658"/>
        <v>1</v>
      </c>
    </row>
    <row r="6995" spans="13:20" ht="15" x14ac:dyDescent="0.3">
      <c r="M6995" s="34">
        <v>6989.5</v>
      </c>
      <c r="N6995" s="34">
        <v>2.8</v>
      </c>
      <c r="O6995" s="32">
        <f t="shared" si="654"/>
        <v>37.04</v>
      </c>
      <c r="P6995" s="37">
        <f t="shared" si="659"/>
        <v>44.448</v>
      </c>
      <c r="Q6995" s="32">
        <f t="shared" si="655"/>
        <v>17.96</v>
      </c>
      <c r="R6995" s="32">
        <f t="shared" si="656"/>
        <v>10.552</v>
      </c>
      <c r="S6995" s="26">
        <f t="shared" si="657"/>
        <v>1</v>
      </c>
      <c r="T6995" s="26">
        <f t="shared" si="658"/>
        <v>1</v>
      </c>
    </row>
    <row r="6996" spans="13:20" ht="15" x14ac:dyDescent="0.3">
      <c r="M6996" s="34">
        <v>6990.5</v>
      </c>
      <c r="N6996" s="34">
        <v>3.9</v>
      </c>
      <c r="O6996" s="32">
        <f t="shared" si="654"/>
        <v>39.019999999999996</v>
      </c>
      <c r="P6996" s="37">
        <f t="shared" si="659"/>
        <v>46.823999999999991</v>
      </c>
      <c r="Q6996" s="32">
        <f t="shared" si="655"/>
        <v>15.980000000000004</v>
      </c>
      <c r="R6996" s="32">
        <f t="shared" si="656"/>
        <v>8.176000000000009</v>
      </c>
      <c r="S6996" s="26">
        <f t="shared" si="657"/>
        <v>1</v>
      </c>
      <c r="T6996" s="26">
        <f t="shared" si="658"/>
        <v>1</v>
      </c>
    </row>
    <row r="6997" spans="13:20" ht="15" x14ac:dyDescent="0.3">
      <c r="M6997" s="34">
        <v>6991.5</v>
      </c>
      <c r="N6997" s="34">
        <v>5.6</v>
      </c>
      <c r="O6997" s="32">
        <f t="shared" si="654"/>
        <v>42.08</v>
      </c>
      <c r="P6997" s="37">
        <f t="shared" si="659"/>
        <v>50.495999999999995</v>
      </c>
      <c r="Q6997" s="32">
        <f t="shared" si="655"/>
        <v>12.920000000000002</v>
      </c>
      <c r="R6997" s="32">
        <f t="shared" si="656"/>
        <v>4.5040000000000049</v>
      </c>
      <c r="S6997" s="26">
        <f t="shared" si="657"/>
        <v>1</v>
      </c>
      <c r="T6997" s="26">
        <f t="shared" si="658"/>
        <v>1</v>
      </c>
    </row>
    <row r="6998" spans="13:20" ht="15" x14ac:dyDescent="0.3">
      <c r="M6998" s="34">
        <v>6992.5</v>
      </c>
      <c r="N6998" s="34">
        <v>7.8</v>
      </c>
      <c r="O6998" s="32">
        <f t="shared" si="654"/>
        <v>46.04</v>
      </c>
      <c r="P6998" s="37">
        <f t="shared" si="659"/>
        <v>55.247999999999998</v>
      </c>
      <c r="Q6998" s="32">
        <f t="shared" si="655"/>
        <v>8.9600000000000009</v>
      </c>
      <c r="R6998" s="32">
        <f t="shared" si="656"/>
        <v>-0.24799999999999756</v>
      </c>
      <c r="S6998" s="26">
        <f t="shared" si="657"/>
        <v>1</v>
      </c>
      <c r="T6998" s="26">
        <f t="shared" si="658"/>
        <v>0</v>
      </c>
    </row>
    <row r="6999" spans="13:20" ht="15" x14ac:dyDescent="0.3">
      <c r="M6999" s="34">
        <v>6993.5</v>
      </c>
      <c r="N6999" s="34">
        <v>10</v>
      </c>
      <c r="O6999" s="32">
        <f t="shared" si="654"/>
        <v>50</v>
      </c>
      <c r="P6999" s="37">
        <f t="shared" si="659"/>
        <v>60</v>
      </c>
      <c r="Q6999" s="32">
        <f t="shared" si="655"/>
        <v>5</v>
      </c>
      <c r="R6999" s="32">
        <f t="shared" si="656"/>
        <v>-5</v>
      </c>
      <c r="S6999" s="26">
        <f t="shared" si="657"/>
        <v>1</v>
      </c>
      <c r="T6999" s="26">
        <f t="shared" si="658"/>
        <v>0</v>
      </c>
    </row>
    <row r="7000" spans="13:20" ht="15" x14ac:dyDescent="0.3">
      <c r="M7000" s="34">
        <v>6994.5</v>
      </c>
      <c r="N7000" s="34">
        <v>11.7</v>
      </c>
      <c r="O7000" s="32">
        <f t="shared" si="654"/>
        <v>53.06</v>
      </c>
      <c r="P7000" s="37">
        <f t="shared" si="659"/>
        <v>63.671999999999997</v>
      </c>
      <c r="Q7000" s="32">
        <f t="shared" si="655"/>
        <v>1.9399999999999977</v>
      </c>
      <c r="R7000" s="32">
        <f t="shared" si="656"/>
        <v>-8.671999999999997</v>
      </c>
      <c r="S7000" s="26">
        <f t="shared" si="657"/>
        <v>1</v>
      </c>
      <c r="T7000" s="26">
        <f t="shared" si="658"/>
        <v>0</v>
      </c>
    </row>
    <row r="7001" spans="13:20" ht="15" x14ac:dyDescent="0.3">
      <c r="M7001" s="34">
        <v>6995.5</v>
      </c>
      <c r="N7001" s="34">
        <v>12.2</v>
      </c>
      <c r="O7001" s="32">
        <f t="shared" si="654"/>
        <v>53.96</v>
      </c>
      <c r="P7001" s="37">
        <f t="shared" si="659"/>
        <v>64.751999999999995</v>
      </c>
      <c r="Q7001" s="32">
        <f t="shared" si="655"/>
        <v>1.0399999999999991</v>
      </c>
      <c r="R7001" s="32">
        <f t="shared" si="656"/>
        <v>-9.7519999999999953</v>
      </c>
      <c r="S7001" s="26">
        <f t="shared" si="657"/>
        <v>1</v>
      </c>
      <c r="T7001" s="26">
        <f t="shared" si="658"/>
        <v>0</v>
      </c>
    </row>
    <row r="7002" spans="13:20" ht="15" x14ac:dyDescent="0.3">
      <c r="M7002" s="34">
        <v>6996.5</v>
      </c>
      <c r="N7002" s="34">
        <v>12.8</v>
      </c>
      <c r="O7002" s="32">
        <f t="shared" si="654"/>
        <v>55.040000000000006</v>
      </c>
      <c r="P7002" s="37">
        <f t="shared" si="659"/>
        <v>66.048000000000002</v>
      </c>
      <c r="Q7002" s="32">
        <f t="shared" si="655"/>
        <v>-4.0000000000006253E-2</v>
      </c>
      <c r="R7002" s="32">
        <f t="shared" si="656"/>
        <v>-11.048000000000002</v>
      </c>
      <c r="S7002" s="26">
        <f t="shared" si="657"/>
        <v>0</v>
      </c>
      <c r="T7002" s="26">
        <f t="shared" si="658"/>
        <v>0</v>
      </c>
    </row>
    <row r="7003" spans="13:20" ht="15" x14ac:dyDescent="0.3">
      <c r="M7003" s="34">
        <v>6997.5</v>
      </c>
      <c r="N7003" s="34">
        <v>14.4</v>
      </c>
      <c r="O7003" s="32">
        <f t="shared" si="654"/>
        <v>57.92</v>
      </c>
      <c r="P7003" s="37">
        <f t="shared" si="659"/>
        <v>69.504000000000005</v>
      </c>
      <c r="Q7003" s="32">
        <f t="shared" si="655"/>
        <v>-2.9200000000000017</v>
      </c>
      <c r="R7003" s="32">
        <f t="shared" si="656"/>
        <v>-14.504000000000005</v>
      </c>
      <c r="S7003" s="26">
        <f t="shared" si="657"/>
        <v>0</v>
      </c>
      <c r="T7003" s="26">
        <f t="shared" si="658"/>
        <v>0</v>
      </c>
    </row>
    <row r="7004" spans="13:20" ht="15" x14ac:dyDescent="0.3">
      <c r="M7004" s="34">
        <v>6998.5</v>
      </c>
      <c r="N7004" s="34">
        <v>14.4</v>
      </c>
      <c r="O7004" s="32">
        <f t="shared" si="654"/>
        <v>57.92</v>
      </c>
      <c r="P7004" s="37">
        <f t="shared" si="659"/>
        <v>69.504000000000005</v>
      </c>
      <c r="Q7004" s="32">
        <f t="shared" si="655"/>
        <v>-2.9200000000000017</v>
      </c>
      <c r="R7004" s="32">
        <f t="shared" si="656"/>
        <v>-14.504000000000005</v>
      </c>
      <c r="S7004" s="26">
        <f t="shared" si="657"/>
        <v>0</v>
      </c>
      <c r="T7004" s="26">
        <f t="shared" si="658"/>
        <v>0</v>
      </c>
    </row>
    <row r="7005" spans="13:20" ht="15" x14ac:dyDescent="0.3">
      <c r="M7005" s="34">
        <v>6999.5</v>
      </c>
      <c r="N7005" s="34">
        <v>15</v>
      </c>
      <c r="O7005" s="32">
        <f t="shared" si="654"/>
        <v>59</v>
      </c>
      <c r="P7005" s="37">
        <f t="shared" si="659"/>
        <v>70.8</v>
      </c>
      <c r="Q7005" s="32">
        <f t="shared" si="655"/>
        <v>-4</v>
      </c>
      <c r="R7005" s="32">
        <f t="shared" si="656"/>
        <v>-15.799999999999997</v>
      </c>
      <c r="S7005" s="26">
        <f t="shared" si="657"/>
        <v>0</v>
      </c>
      <c r="T7005" s="26">
        <f t="shared" si="658"/>
        <v>0</v>
      </c>
    </row>
    <row r="7006" spans="13:20" ht="15" x14ac:dyDescent="0.3">
      <c r="M7006" s="34">
        <v>7000.5</v>
      </c>
      <c r="N7006" s="34">
        <v>15</v>
      </c>
      <c r="O7006" s="32">
        <f t="shared" si="654"/>
        <v>59</v>
      </c>
      <c r="P7006" s="37">
        <f t="shared" si="659"/>
        <v>70.8</v>
      </c>
      <c r="Q7006" s="32">
        <f t="shared" si="655"/>
        <v>-4</v>
      </c>
      <c r="R7006" s="32">
        <f t="shared" si="656"/>
        <v>-15.799999999999997</v>
      </c>
      <c r="S7006" s="26">
        <f t="shared" si="657"/>
        <v>0</v>
      </c>
      <c r="T7006" s="26">
        <f t="shared" si="658"/>
        <v>0</v>
      </c>
    </row>
    <row r="7007" spans="13:20" ht="15" x14ac:dyDescent="0.3">
      <c r="M7007" s="34">
        <v>7001.5</v>
      </c>
      <c r="N7007" s="34">
        <v>14.4</v>
      </c>
      <c r="O7007" s="32">
        <f t="shared" si="654"/>
        <v>57.92</v>
      </c>
      <c r="P7007" s="37">
        <f t="shared" si="659"/>
        <v>69.504000000000005</v>
      </c>
      <c r="Q7007" s="32">
        <f t="shared" si="655"/>
        <v>-2.9200000000000017</v>
      </c>
      <c r="R7007" s="32">
        <f t="shared" si="656"/>
        <v>-14.504000000000005</v>
      </c>
      <c r="S7007" s="26">
        <f t="shared" si="657"/>
        <v>0</v>
      </c>
      <c r="T7007" s="26">
        <f t="shared" si="658"/>
        <v>0</v>
      </c>
    </row>
    <row r="7008" spans="13:20" ht="15" x14ac:dyDescent="0.3">
      <c r="M7008" s="34">
        <v>7002.5</v>
      </c>
      <c r="N7008" s="34">
        <v>12.8</v>
      </c>
      <c r="O7008" s="32">
        <f t="shared" si="654"/>
        <v>55.040000000000006</v>
      </c>
      <c r="P7008" s="37">
        <f t="shared" si="659"/>
        <v>66.048000000000002</v>
      </c>
      <c r="Q7008" s="32">
        <f t="shared" si="655"/>
        <v>-4.0000000000006253E-2</v>
      </c>
      <c r="R7008" s="32">
        <f t="shared" si="656"/>
        <v>-11.048000000000002</v>
      </c>
      <c r="S7008" s="26">
        <f t="shared" si="657"/>
        <v>0</v>
      </c>
      <c r="T7008" s="26">
        <f t="shared" si="658"/>
        <v>0</v>
      </c>
    </row>
    <row r="7009" spans="13:20" ht="15" x14ac:dyDescent="0.3">
      <c r="M7009" s="34">
        <v>7003.5</v>
      </c>
      <c r="N7009" s="34">
        <v>13.9</v>
      </c>
      <c r="O7009" s="32">
        <f t="shared" si="654"/>
        <v>57.019999999999996</v>
      </c>
      <c r="P7009" s="37">
        <f t="shared" si="659"/>
        <v>68.423999999999992</v>
      </c>
      <c r="Q7009" s="32">
        <f t="shared" si="655"/>
        <v>-2.019999999999996</v>
      </c>
      <c r="R7009" s="32">
        <f t="shared" si="656"/>
        <v>-13.423999999999992</v>
      </c>
      <c r="S7009" s="26">
        <f t="shared" si="657"/>
        <v>0</v>
      </c>
      <c r="T7009" s="26">
        <f t="shared" si="658"/>
        <v>0</v>
      </c>
    </row>
    <row r="7010" spans="13:20" ht="15" x14ac:dyDescent="0.3">
      <c r="M7010" s="34">
        <v>7004.5</v>
      </c>
      <c r="N7010" s="34">
        <v>11.7</v>
      </c>
      <c r="O7010" s="32">
        <f t="shared" si="654"/>
        <v>53.06</v>
      </c>
      <c r="P7010" s="37">
        <f t="shared" si="659"/>
        <v>63.671999999999997</v>
      </c>
      <c r="Q7010" s="32">
        <f t="shared" si="655"/>
        <v>1.9399999999999977</v>
      </c>
      <c r="R7010" s="32">
        <f t="shared" si="656"/>
        <v>-8.671999999999997</v>
      </c>
      <c r="S7010" s="26">
        <f t="shared" si="657"/>
        <v>1</v>
      </c>
      <c r="T7010" s="26">
        <f t="shared" si="658"/>
        <v>0</v>
      </c>
    </row>
    <row r="7011" spans="13:20" ht="15" x14ac:dyDescent="0.3">
      <c r="M7011" s="34">
        <v>7005.5</v>
      </c>
      <c r="N7011" s="34">
        <v>11.1</v>
      </c>
      <c r="O7011" s="32">
        <f t="shared" si="654"/>
        <v>51.980000000000004</v>
      </c>
      <c r="P7011" s="37">
        <f t="shared" si="659"/>
        <v>62.376000000000005</v>
      </c>
      <c r="Q7011" s="32">
        <f t="shared" si="655"/>
        <v>3.019999999999996</v>
      </c>
      <c r="R7011" s="32">
        <f t="shared" si="656"/>
        <v>-7.3760000000000048</v>
      </c>
      <c r="S7011" s="26">
        <f t="shared" si="657"/>
        <v>1</v>
      </c>
      <c r="T7011" s="26">
        <f t="shared" si="658"/>
        <v>0</v>
      </c>
    </row>
    <row r="7012" spans="13:20" ht="15" x14ac:dyDescent="0.3">
      <c r="M7012" s="34">
        <v>7006.5</v>
      </c>
      <c r="N7012" s="34">
        <v>11.1</v>
      </c>
      <c r="O7012" s="32">
        <f t="shared" si="654"/>
        <v>51.980000000000004</v>
      </c>
      <c r="P7012" s="37">
        <f t="shared" si="659"/>
        <v>62.376000000000005</v>
      </c>
      <c r="Q7012" s="32">
        <f t="shared" si="655"/>
        <v>3.019999999999996</v>
      </c>
      <c r="R7012" s="32">
        <f t="shared" si="656"/>
        <v>-7.3760000000000048</v>
      </c>
      <c r="S7012" s="26">
        <f t="shared" si="657"/>
        <v>1</v>
      </c>
      <c r="T7012" s="26">
        <f t="shared" si="658"/>
        <v>0</v>
      </c>
    </row>
    <row r="7013" spans="13:20" ht="15" x14ac:dyDescent="0.3">
      <c r="M7013" s="34">
        <v>7007.5</v>
      </c>
      <c r="N7013" s="34">
        <v>10.6</v>
      </c>
      <c r="O7013" s="32">
        <f t="shared" si="654"/>
        <v>51.08</v>
      </c>
      <c r="P7013" s="37">
        <f t="shared" si="659"/>
        <v>61.295999999999992</v>
      </c>
      <c r="Q7013" s="32">
        <f t="shared" si="655"/>
        <v>3.9200000000000017</v>
      </c>
      <c r="R7013" s="32">
        <f t="shared" si="656"/>
        <v>-6.2959999999999923</v>
      </c>
      <c r="S7013" s="26">
        <f t="shared" si="657"/>
        <v>1</v>
      </c>
      <c r="T7013" s="26">
        <f t="shared" si="658"/>
        <v>0</v>
      </c>
    </row>
    <row r="7014" spans="13:20" ht="15" x14ac:dyDescent="0.3">
      <c r="M7014" s="34">
        <v>7008.5</v>
      </c>
      <c r="N7014" s="34">
        <v>10</v>
      </c>
      <c r="O7014" s="32">
        <f t="shared" si="654"/>
        <v>50</v>
      </c>
      <c r="P7014" s="37">
        <f t="shared" si="659"/>
        <v>60</v>
      </c>
      <c r="Q7014" s="32">
        <f t="shared" si="655"/>
        <v>5</v>
      </c>
      <c r="R7014" s="32">
        <f t="shared" si="656"/>
        <v>-5</v>
      </c>
      <c r="S7014" s="26">
        <f t="shared" si="657"/>
        <v>1</v>
      </c>
      <c r="T7014" s="26">
        <f t="shared" si="658"/>
        <v>0</v>
      </c>
    </row>
    <row r="7015" spans="13:20" ht="15" x14ac:dyDescent="0.3">
      <c r="M7015" s="34">
        <v>7009.5</v>
      </c>
      <c r="N7015" s="34">
        <v>9.4</v>
      </c>
      <c r="O7015" s="32">
        <f t="shared" si="654"/>
        <v>48.92</v>
      </c>
      <c r="P7015" s="37">
        <f t="shared" si="659"/>
        <v>58.704000000000001</v>
      </c>
      <c r="Q7015" s="32">
        <f t="shared" si="655"/>
        <v>6.0799999999999983</v>
      </c>
      <c r="R7015" s="32">
        <f t="shared" si="656"/>
        <v>-3.7040000000000006</v>
      </c>
      <c r="S7015" s="26">
        <f t="shared" si="657"/>
        <v>1</v>
      </c>
      <c r="T7015" s="26">
        <f t="shared" si="658"/>
        <v>0</v>
      </c>
    </row>
    <row r="7016" spans="13:20" ht="15" x14ac:dyDescent="0.3">
      <c r="M7016" s="34">
        <v>7010.5</v>
      </c>
      <c r="N7016" s="34">
        <v>8.9</v>
      </c>
      <c r="O7016" s="32">
        <f t="shared" si="654"/>
        <v>48.019999999999996</v>
      </c>
      <c r="P7016" s="37">
        <f t="shared" si="659"/>
        <v>57.623999999999995</v>
      </c>
      <c r="Q7016" s="32">
        <f t="shared" si="655"/>
        <v>6.980000000000004</v>
      </c>
      <c r="R7016" s="32">
        <f t="shared" si="656"/>
        <v>-2.6239999999999952</v>
      </c>
      <c r="S7016" s="26">
        <f t="shared" si="657"/>
        <v>1</v>
      </c>
      <c r="T7016" s="26">
        <f t="shared" si="658"/>
        <v>0</v>
      </c>
    </row>
    <row r="7017" spans="13:20" ht="15" x14ac:dyDescent="0.3">
      <c r="M7017" s="34">
        <v>7011.5</v>
      </c>
      <c r="N7017" s="34">
        <v>8.9</v>
      </c>
      <c r="O7017" s="32">
        <f t="shared" si="654"/>
        <v>48.019999999999996</v>
      </c>
      <c r="P7017" s="37">
        <f t="shared" si="659"/>
        <v>57.623999999999995</v>
      </c>
      <c r="Q7017" s="32">
        <f t="shared" si="655"/>
        <v>6.980000000000004</v>
      </c>
      <c r="R7017" s="32">
        <f t="shared" si="656"/>
        <v>-2.6239999999999952</v>
      </c>
      <c r="S7017" s="26">
        <f t="shared" si="657"/>
        <v>1</v>
      </c>
      <c r="T7017" s="26">
        <f t="shared" si="658"/>
        <v>0</v>
      </c>
    </row>
    <row r="7018" spans="13:20" ht="15" x14ac:dyDescent="0.3">
      <c r="M7018" s="34">
        <v>7012.5</v>
      </c>
      <c r="N7018" s="34">
        <v>8.3000000000000007</v>
      </c>
      <c r="O7018" s="32">
        <f t="shared" si="654"/>
        <v>46.94</v>
      </c>
      <c r="P7018" s="37">
        <f t="shared" si="659"/>
        <v>56.327999999999996</v>
      </c>
      <c r="Q7018" s="32">
        <f t="shared" si="655"/>
        <v>8.0600000000000023</v>
      </c>
      <c r="R7018" s="32">
        <f t="shared" si="656"/>
        <v>-1.3279999999999959</v>
      </c>
      <c r="S7018" s="26">
        <f t="shared" si="657"/>
        <v>1</v>
      </c>
      <c r="T7018" s="26">
        <f t="shared" si="658"/>
        <v>0</v>
      </c>
    </row>
    <row r="7019" spans="13:20" ht="15" x14ac:dyDescent="0.3">
      <c r="M7019" s="34">
        <v>7013.5</v>
      </c>
      <c r="N7019" s="34">
        <v>8.3000000000000007</v>
      </c>
      <c r="O7019" s="32">
        <f t="shared" si="654"/>
        <v>46.94</v>
      </c>
      <c r="P7019" s="37">
        <f t="shared" si="659"/>
        <v>56.327999999999996</v>
      </c>
      <c r="Q7019" s="32">
        <f t="shared" si="655"/>
        <v>8.0600000000000023</v>
      </c>
      <c r="R7019" s="32">
        <f t="shared" si="656"/>
        <v>-1.3279999999999959</v>
      </c>
      <c r="S7019" s="26">
        <f t="shared" si="657"/>
        <v>1</v>
      </c>
      <c r="T7019" s="26">
        <f t="shared" si="658"/>
        <v>0</v>
      </c>
    </row>
    <row r="7020" spans="13:20" ht="15" x14ac:dyDescent="0.3">
      <c r="M7020" s="34">
        <v>7014.5</v>
      </c>
      <c r="N7020" s="34">
        <v>8.9</v>
      </c>
      <c r="O7020" s="32">
        <f t="shared" si="654"/>
        <v>48.019999999999996</v>
      </c>
      <c r="P7020" s="37">
        <f t="shared" si="659"/>
        <v>57.623999999999995</v>
      </c>
      <c r="Q7020" s="32">
        <f t="shared" si="655"/>
        <v>6.980000000000004</v>
      </c>
      <c r="R7020" s="32">
        <f t="shared" si="656"/>
        <v>-2.6239999999999952</v>
      </c>
      <c r="S7020" s="26">
        <f t="shared" si="657"/>
        <v>1</v>
      </c>
      <c r="T7020" s="26">
        <f t="shared" si="658"/>
        <v>0</v>
      </c>
    </row>
    <row r="7021" spans="13:20" ht="15" x14ac:dyDescent="0.3">
      <c r="M7021" s="34">
        <v>7015.5</v>
      </c>
      <c r="N7021" s="34">
        <v>10</v>
      </c>
      <c r="O7021" s="32">
        <f t="shared" si="654"/>
        <v>50</v>
      </c>
      <c r="P7021" s="37">
        <f t="shared" si="659"/>
        <v>60</v>
      </c>
      <c r="Q7021" s="32">
        <f t="shared" si="655"/>
        <v>5</v>
      </c>
      <c r="R7021" s="32">
        <f t="shared" si="656"/>
        <v>-5</v>
      </c>
      <c r="S7021" s="26">
        <f t="shared" si="657"/>
        <v>1</v>
      </c>
      <c r="T7021" s="26">
        <f t="shared" si="658"/>
        <v>0</v>
      </c>
    </row>
    <row r="7022" spans="13:20" ht="15" x14ac:dyDescent="0.3">
      <c r="M7022" s="34">
        <v>7016.5</v>
      </c>
      <c r="N7022" s="34">
        <v>12.2</v>
      </c>
      <c r="O7022" s="32">
        <f t="shared" si="654"/>
        <v>53.96</v>
      </c>
      <c r="P7022" s="37">
        <f t="shared" si="659"/>
        <v>64.751999999999995</v>
      </c>
      <c r="Q7022" s="32">
        <f t="shared" si="655"/>
        <v>1.0399999999999991</v>
      </c>
      <c r="R7022" s="32">
        <f t="shared" si="656"/>
        <v>-9.7519999999999953</v>
      </c>
      <c r="S7022" s="26">
        <f t="shared" si="657"/>
        <v>1</v>
      </c>
      <c r="T7022" s="26">
        <f t="shared" si="658"/>
        <v>0</v>
      </c>
    </row>
    <row r="7023" spans="13:20" ht="15" x14ac:dyDescent="0.3">
      <c r="M7023" s="34">
        <v>7017.5</v>
      </c>
      <c r="N7023" s="34">
        <v>13.3</v>
      </c>
      <c r="O7023" s="32">
        <f t="shared" si="654"/>
        <v>55.94</v>
      </c>
      <c r="P7023" s="37">
        <f t="shared" si="659"/>
        <v>67.128</v>
      </c>
      <c r="Q7023" s="32">
        <f t="shared" si="655"/>
        <v>-0.93999999999999773</v>
      </c>
      <c r="R7023" s="32">
        <f t="shared" si="656"/>
        <v>-12.128</v>
      </c>
      <c r="S7023" s="26">
        <f t="shared" si="657"/>
        <v>0</v>
      </c>
      <c r="T7023" s="26">
        <f t="shared" si="658"/>
        <v>0</v>
      </c>
    </row>
    <row r="7024" spans="13:20" ht="15" x14ac:dyDescent="0.3">
      <c r="M7024" s="34">
        <v>7018.5</v>
      </c>
      <c r="N7024" s="34">
        <v>13.9</v>
      </c>
      <c r="O7024" s="32">
        <f t="shared" si="654"/>
        <v>57.019999999999996</v>
      </c>
      <c r="P7024" s="37">
        <f t="shared" si="659"/>
        <v>68.423999999999992</v>
      </c>
      <c r="Q7024" s="32">
        <f t="shared" si="655"/>
        <v>-2.019999999999996</v>
      </c>
      <c r="R7024" s="32">
        <f t="shared" si="656"/>
        <v>-13.423999999999992</v>
      </c>
      <c r="S7024" s="26">
        <f t="shared" si="657"/>
        <v>0</v>
      </c>
      <c r="T7024" s="26">
        <f t="shared" si="658"/>
        <v>0</v>
      </c>
    </row>
    <row r="7025" spans="13:20" ht="15" x14ac:dyDescent="0.3">
      <c r="M7025" s="34">
        <v>7019.5</v>
      </c>
      <c r="N7025" s="34">
        <v>13.3</v>
      </c>
      <c r="O7025" s="32">
        <f t="shared" si="654"/>
        <v>55.94</v>
      </c>
      <c r="P7025" s="37">
        <f t="shared" si="659"/>
        <v>67.128</v>
      </c>
      <c r="Q7025" s="32">
        <f t="shared" si="655"/>
        <v>-0.93999999999999773</v>
      </c>
      <c r="R7025" s="32">
        <f t="shared" si="656"/>
        <v>-12.128</v>
      </c>
      <c r="S7025" s="26">
        <f t="shared" si="657"/>
        <v>0</v>
      </c>
      <c r="T7025" s="26">
        <f t="shared" si="658"/>
        <v>0</v>
      </c>
    </row>
    <row r="7026" spans="13:20" ht="15" x14ac:dyDescent="0.3">
      <c r="M7026" s="34">
        <v>7020.5</v>
      </c>
      <c r="N7026" s="34">
        <v>12.8</v>
      </c>
      <c r="O7026" s="32">
        <f t="shared" si="654"/>
        <v>55.040000000000006</v>
      </c>
      <c r="P7026" s="37">
        <f t="shared" si="659"/>
        <v>66.048000000000002</v>
      </c>
      <c r="Q7026" s="32">
        <f t="shared" si="655"/>
        <v>-4.0000000000006253E-2</v>
      </c>
      <c r="R7026" s="32">
        <f t="shared" si="656"/>
        <v>-11.048000000000002</v>
      </c>
      <c r="S7026" s="26">
        <f t="shared" si="657"/>
        <v>0</v>
      </c>
      <c r="T7026" s="26">
        <f t="shared" si="658"/>
        <v>0</v>
      </c>
    </row>
    <row r="7027" spans="13:20" ht="15" x14ac:dyDescent="0.3">
      <c r="M7027" s="34">
        <v>7021.5</v>
      </c>
      <c r="N7027" s="34">
        <v>12.8</v>
      </c>
      <c r="O7027" s="32">
        <f t="shared" si="654"/>
        <v>55.040000000000006</v>
      </c>
      <c r="P7027" s="37">
        <f t="shared" si="659"/>
        <v>66.048000000000002</v>
      </c>
      <c r="Q7027" s="32">
        <f t="shared" si="655"/>
        <v>-4.0000000000006253E-2</v>
      </c>
      <c r="R7027" s="32">
        <f t="shared" si="656"/>
        <v>-11.048000000000002</v>
      </c>
      <c r="S7027" s="26">
        <f t="shared" si="657"/>
        <v>0</v>
      </c>
      <c r="T7027" s="26">
        <f t="shared" si="658"/>
        <v>0</v>
      </c>
    </row>
    <row r="7028" spans="13:20" ht="15" x14ac:dyDescent="0.3">
      <c r="M7028" s="34">
        <v>7022.5</v>
      </c>
      <c r="N7028" s="34">
        <v>12.2</v>
      </c>
      <c r="O7028" s="32">
        <f t="shared" si="654"/>
        <v>53.96</v>
      </c>
      <c r="P7028" s="37">
        <f t="shared" si="659"/>
        <v>64.751999999999995</v>
      </c>
      <c r="Q7028" s="32">
        <f t="shared" si="655"/>
        <v>1.0399999999999991</v>
      </c>
      <c r="R7028" s="32">
        <f t="shared" si="656"/>
        <v>-9.7519999999999953</v>
      </c>
      <c r="S7028" s="26">
        <f t="shared" si="657"/>
        <v>1</v>
      </c>
      <c r="T7028" s="26">
        <f t="shared" si="658"/>
        <v>0</v>
      </c>
    </row>
    <row r="7029" spans="13:20" ht="15" x14ac:dyDescent="0.3">
      <c r="M7029" s="34">
        <v>7023.5</v>
      </c>
      <c r="N7029" s="34">
        <v>11.7</v>
      </c>
      <c r="O7029" s="32">
        <f t="shared" si="654"/>
        <v>53.06</v>
      </c>
      <c r="P7029" s="37">
        <f t="shared" si="659"/>
        <v>63.671999999999997</v>
      </c>
      <c r="Q7029" s="32">
        <f t="shared" si="655"/>
        <v>1.9399999999999977</v>
      </c>
      <c r="R7029" s="32">
        <f t="shared" si="656"/>
        <v>-8.671999999999997</v>
      </c>
      <c r="S7029" s="26">
        <f t="shared" si="657"/>
        <v>1</v>
      </c>
      <c r="T7029" s="26">
        <f t="shared" si="658"/>
        <v>0</v>
      </c>
    </row>
    <row r="7030" spans="13:20" ht="15" x14ac:dyDescent="0.3">
      <c r="M7030" s="34">
        <v>7024.5</v>
      </c>
      <c r="N7030" s="34">
        <v>10.6</v>
      </c>
      <c r="O7030" s="32">
        <f t="shared" si="654"/>
        <v>51.08</v>
      </c>
      <c r="P7030" s="37">
        <f t="shared" si="659"/>
        <v>61.295999999999992</v>
      </c>
      <c r="Q7030" s="32">
        <f t="shared" si="655"/>
        <v>3.9200000000000017</v>
      </c>
      <c r="R7030" s="32">
        <f t="shared" si="656"/>
        <v>-6.2959999999999923</v>
      </c>
      <c r="S7030" s="26">
        <f t="shared" si="657"/>
        <v>1</v>
      </c>
      <c r="T7030" s="26">
        <f t="shared" si="658"/>
        <v>0</v>
      </c>
    </row>
    <row r="7031" spans="13:20" ht="15" x14ac:dyDescent="0.3">
      <c r="M7031" s="34">
        <v>7025.5</v>
      </c>
      <c r="N7031" s="34">
        <v>10</v>
      </c>
      <c r="O7031" s="32">
        <f t="shared" si="654"/>
        <v>50</v>
      </c>
      <c r="P7031" s="37">
        <f t="shared" si="659"/>
        <v>60</v>
      </c>
      <c r="Q7031" s="32">
        <f t="shared" si="655"/>
        <v>5</v>
      </c>
      <c r="R7031" s="32">
        <f t="shared" si="656"/>
        <v>-5</v>
      </c>
      <c r="S7031" s="26">
        <f t="shared" si="657"/>
        <v>1</v>
      </c>
      <c r="T7031" s="26">
        <f t="shared" si="658"/>
        <v>0</v>
      </c>
    </row>
    <row r="7032" spans="13:20" ht="15" x14ac:dyDescent="0.3">
      <c r="M7032" s="34">
        <v>7026.5</v>
      </c>
      <c r="N7032" s="34">
        <v>10</v>
      </c>
      <c r="O7032" s="32">
        <f t="shared" si="654"/>
        <v>50</v>
      </c>
      <c r="P7032" s="37">
        <f t="shared" si="659"/>
        <v>60</v>
      </c>
      <c r="Q7032" s="32">
        <f t="shared" si="655"/>
        <v>5</v>
      </c>
      <c r="R7032" s="32">
        <f t="shared" si="656"/>
        <v>-5</v>
      </c>
      <c r="S7032" s="26">
        <f t="shared" si="657"/>
        <v>1</v>
      </c>
      <c r="T7032" s="26">
        <f t="shared" si="658"/>
        <v>0</v>
      </c>
    </row>
    <row r="7033" spans="13:20" ht="15" x14ac:dyDescent="0.3">
      <c r="M7033" s="34">
        <v>7027.5</v>
      </c>
      <c r="N7033" s="34">
        <v>9.4</v>
      </c>
      <c r="O7033" s="32">
        <f t="shared" si="654"/>
        <v>48.92</v>
      </c>
      <c r="P7033" s="37">
        <f t="shared" si="659"/>
        <v>58.704000000000001</v>
      </c>
      <c r="Q7033" s="32">
        <f t="shared" si="655"/>
        <v>6.0799999999999983</v>
      </c>
      <c r="R7033" s="32">
        <f t="shared" si="656"/>
        <v>-3.7040000000000006</v>
      </c>
      <c r="S7033" s="26">
        <f t="shared" si="657"/>
        <v>1</v>
      </c>
      <c r="T7033" s="26">
        <f t="shared" si="658"/>
        <v>0</v>
      </c>
    </row>
    <row r="7034" spans="13:20" ht="15" x14ac:dyDescent="0.3">
      <c r="M7034" s="34">
        <v>7028.5</v>
      </c>
      <c r="N7034" s="34">
        <v>8.3000000000000007</v>
      </c>
      <c r="O7034" s="32">
        <f t="shared" si="654"/>
        <v>46.94</v>
      </c>
      <c r="P7034" s="37">
        <f t="shared" si="659"/>
        <v>56.327999999999996</v>
      </c>
      <c r="Q7034" s="32">
        <f t="shared" si="655"/>
        <v>8.0600000000000023</v>
      </c>
      <c r="R7034" s="32">
        <f t="shared" si="656"/>
        <v>-1.3279999999999959</v>
      </c>
      <c r="S7034" s="26">
        <f t="shared" si="657"/>
        <v>1</v>
      </c>
      <c r="T7034" s="26">
        <f t="shared" si="658"/>
        <v>0</v>
      </c>
    </row>
    <row r="7035" spans="13:20" ht="15" x14ac:dyDescent="0.3">
      <c r="M7035" s="34">
        <v>7029.5</v>
      </c>
      <c r="N7035" s="34">
        <v>8.3000000000000007</v>
      </c>
      <c r="O7035" s="32">
        <f t="shared" si="654"/>
        <v>46.94</v>
      </c>
      <c r="P7035" s="37">
        <f t="shared" si="659"/>
        <v>56.327999999999996</v>
      </c>
      <c r="Q7035" s="32">
        <f t="shared" si="655"/>
        <v>8.0600000000000023</v>
      </c>
      <c r="R7035" s="32">
        <f t="shared" si="656"/>
        <v>-1.3279999999999959</v>
      </c>
      <c r="S7035" s="26">
        <f t="shared" si="657"/>
        <v>1</v>
      </c>
      <c r="T7035" s="26">
        <f t="shared" si="658"/>
        <v>0</v>
      </c>
    </row>
    <row r="7036" spans="13:20" ht="15" x14ac:dyDescent="0.3">
      <c r="M7036" s="34">
        <v>7030.5</v>
      </c>
      <c r="N7036" s="34">
        <v>7.8</v>
      </c>
      <c r="O7036" s="32">
        <f t="shared" si="654"/>
        <v>46.04</v>
      </c>
      <c r="P7036" s="37">
        <f t="shared" si="659"/>
        <v>55.247999999999998</v>
      </c>
      <c r="Q7036" s="32">
        <f t="shared" si="655"/>
        <v>8.9600000000000009</v>
      </c>
      <c r="R7036" s="32">
        <f t="shared" si="656"/>
        <v>-0.24799999999999756</v>
      </c>
      <c r="S7036" s="26">
        <f t="shared" si="657"/>
        <v>1</v>
      </c>
      <c r="T7036" s="26">
        <f t="shared" si="658"/>
        <v>0</v>
      </c>
    </row>
    <row r="7037" spans="13:20" ht="15" x14ac:dyDescent="0.3">
      <c r="M7037" s="34">
        <v>7031.5</v>
      </c>
      <c r="N7037" s="34">
        <v>7.8</v>
      </c>
      <c r="O7037" s="32">
        <f t="shared" si="654"/>
        <v>46.04</v>
      </c>
      <c r="P7037" s="37">
        <f t="shared" si="659"/>
        <v>55.247999999999998</v>
      </c>
      <c r="Q7037" s="32">
        <f t="shared" si="655"/>
        <v>8.9600000000000009</v>
      </c>
      <c r="R7037" s="32">
        <f t="shared" si="656"/>
        <v>-0.24799999999999756</v>
      </c>
      <c r="S7037" s="26">
        <f t="shared" si="657"/>
        <v>1</v>
      </c>
      <c r="T7037" s="26">
        <f t="shared" si="658"/>
        <v>0</v>
      </c>
    </row>
    <row r="7038" spans="13:20" ht="15" x14ac:dyDescent="0.3">
      <c r="M7038" s="34">
        <v>7032.5</v>
      </c>
      <c r="N7038" s="34">
        <v>7.2</v>
      </c>
      <c r="O7038" s="32">
        <f t="shared" si="654"/>
        <v>44.96</v>
      </c>
      <c r="P7038" s="37">
        <f t="shared" si="659"/>
        <v>53.951999999999998</v>
      </c>
      <c r="Q7038" s="32">
        <f t="shared" si="655"/>
        <v>10.039999999999999</v>
      </c>
      <c r="R7038" s="32">
        <f t="shared" si="656"/>
        <v>1.0480000000000018</v>
      </c>
      <c r="S7038" s="26">
        <f t="shared" si="657"/>
        <v>1</v>
      </c>
      <c r="T7038" s="26">
        <f t="shared" si="658"/>
        <v>1</v>
      </c>
    </row>
    <row r="7039" spans="13:20" ht="15" x14ac:dyDescent="0.3">
      <c r="M7039" s="34">
        <v>7033.5</v>
      </c>
      <c r="N7039" s="34">
        <v>7.2</v>
      </c>
      <c r="O7039" s="32">
        <f t="shared" si="654"/>
        <v>44.96</v>
      </c>
      <c r="P7039" s="37">
        <f t="shared" si="659"/>
        <v>53.951999999999998</v>
      </c>
      <c r="Q7039" s="32">
        <f t="shared" si="655"/>
        <v>10.039999999999999</v>
      </c>
      <c r="R7039" s="32">
        <f t="shared" si="656"/>
        <v>1.0480000000000018</v>
      </c>
      <c r="S7039" s="26">
        <f t="shared" si="657"/>
        <v>1</v>
      </c>
      <c r="T7039" s="26">
        <f t="shared" si="658"/>
        <v>1</v>
      </c>
    </row>
    <row r="7040" spans="13:20" ht="15" x14ac:dyDescent="0.3">
      <c r="M7040" s="34">
        <v>7034.5</v>
      </c>
      <c r="N7040" s="34">
        <v>7.2</v>
      </c>
      <c r="O7040" s="32">
        <f t="shared" si="654"/>
        <v>44.96</v>
      </c>
      <c r="P7040" s="37">
        <f t="shared" si="659"/>
        <v>53.951999999999998</v>
      </c>
      <c r="Q7040" s="32">
        <f t="shared" si="655"/>
        <v>10.039999999999999</v>
      </c>
      <c r="R7040" s="32">
        <f t="shared" si="656"/>
        <v>1.0480000000000018</v>
      </c>
      <c r="S7040" s="26">
        <f t="shared" si="657"/>
        <v>1</v>
      </c>
      <c r="T7040" s="26">
        <f t="shared" si="658"/>
        <v>1</v>
      </c>
    </row>
    <row r="7041" spans="13:20" ht="15" x14ac:dyDescent="0.3">
      <c r="M7041" s="34">
        <v>7035.5</v>
      </c>
      <c r="N7041" s="34">
        <v>7.8</v>
      </c>
      <c r="O7041" s="32">
        <f t="shared" si="654"/>
        <v>46.04</v>
      </c>
      <c r="P7041" s="37">
        <f t="shared" si="659"/>
        <v>55.247999999999998</v>
      </c>
      <c r="Q7041" s="32">
        <f t="shared" si="655"/>
        <v>8.9600000000000009</v>
      </c>
      <c r="R7041" s="32">
        <f t="shared" si="656"/>
        <v>-0.24799999999999756</v>
      </c>
      <c r="S7041" s="26">
        <f t="shared" si="657"/>
        <v>1</v>
      </c>
      <c r="T7041" s="26">
        <f t="shared" si="658"/>
        <v>0</v>
      </c>
    </row>
    <row r="7042" spans="13:20" ht="15" x14ac:dyDescent="0.3">
      <c r="M7042" s="34">
        <v>7036.5</v>
      </c>
      <c r="N7042" s="34">
        <v>8.3000000000000007</v>
      </c>
      <c r="O7042" s="32">
        <f t="shared" si="654"/>
        <v>46.94</v>
      </c>
      <c r="P7042" s="37">
        <f t="shared" si="659"/>
        <v>56.327999999999996</v>
      </c>
      <c r="Q7042" s="32">
        <f t="shared" si="655"/>
        <v>8.0600000000000023</v>
      </c>
      <c r="R7042" s="32">
        <f t="shared" si="656"/>
        <v>-1.3279999999999959</v>
      </c>
      <c r="S7042" s="26">
        <f t="shared" si="657"/>
        <v>1</v>
      </c>
      <c r="T7042" s="26">
        <f t="shared" si="658"/>
        <v>0</v>
      </c>
    </row>
    <row r="7043" spans="13:20" ht="15" x14ac:dyDescent="0.3">
      <c r="M7043" s="34">
        <v>7037.5</v>
      </c>
      <c r="N7043" s="34">
        <v>8.9</v>
      </c>
      <c r="O7043" s="32">
        <f t="shared" si="654"/>
        <v>48.019999999999996</v>
      </c>
      <c r="P7043" s="37">
        <f t="shared" si="659"/>
        <v>57.623999999999995</v>
      </c>
      <c r="Q7043" s="32">
        <f t="shared" si="655"/>
        <v>6.980000000000004</v>
      </c>
      <c r="R7043" s="32">
        <f t="shared" si="656"/>
        <v>-2.6239999999999952</v>
      </c>
      <c r="S7043" s="26">
        <f t="shared" si="657"/>
        <v>1</v>
      </c>
      <c r="T7043" s="26">
        <f t="shared" si="658"/>
        <v>0</v>
      </c>
    </row>
    <row r="7044" spans="13:20" ht="15" x14ac:dyDescent="0.3">
      <c r="M7044" s="34">
        <v>7038.5</v>
      </c>
      <c r="N7044" s="34">
        <v>9.4</v>
      </c>
      <c r="O7044" s="32">
        <f t="shared" si="654"/>
        <v>48.92</v>
      </c>
      <c r="P7044" s="37">
        <f t="shared" si="659"/>
        <v>58.704000000000001</v>
      </c>
      <c r="Q7044" s="32">
        <f t="shared" si="655"/>
        <v>6.0799999999999983</v>
      </c>
      <c r="R7044" s="32">
        <f t="shared" si="656"/>
        <v>-3.7040000000000006</v>
      </c>
      <c r="S7044" s="26">
        <f t="shared" si="657"/>
        <v>1</v>
      </c>
      <c r="T7044" s="26">
        <f t="shared" si="658"/>
        <v>0</v>
      </c>
    </row>
    <row r="7045" spans="13:20" ht="15" x14ac:dyDescent="0.3">
      <c r="M7045" s="34">
        <v>7039.5</v>
      </c>
      <c r="N7045" s="34">
        <v>10.6</v>
      </c>
      <c r="O7045" s="32">
        <f t="shared" si="654"/>
        <v>51.08</v>
      </c>
      <c r="P7045" s="37">
        <f t="shared" si="659"/>
        <v>61.295999999999992</v>
      </c>
      <c r="Q7045" s="32">
        <f t="shared" si="655"/>
        <v>3.9200000000000017</v>
      </c>
      <c r="R7045" s="32">
        <f t="shared" si="656"/>
        <v>-6.2959999999999923</v>
      </c>
      <c r="S7045" s="26">
        <f t="shared" si="657"/>
        <v>1</v>
      </c>
      <c r="T7045" s="26">
        <f t="shared" si="658"/>
        <v>0</v>
      </c>
    </row>
    <row r="7046" spans="13:20" ht="15" x14ac:dyDescent="0.3">
      <c r="M7046" s="34">
        <v>7040.5</v>
      </c>
      <c r="N7046" s="34">
        <v>12.8</v>
      </c>
      <c r="O7046" s="32">
        <f t="shared" ref="O7046:O7109" si="660">CONVERT(N7046,"C","F")</f>
        <v>55.040000000000006</v>
      </c>
      <c r="P7046" s="37">
        <f t="shared" si="659"/>
        <v>66.048000000000002</v>
      </c>
      <c r="Q7046" s="32">
        <f t="shared" ref="Q7046:Q7109" si="661">$L$3-O7046</f>
        <v>-4.0000000000006253E-2</v>
      </c>
      <c r="R7046" s="32">
        <f t="shared" ref="R7046:R7109" si="662">$L$3-P7046</f>
        <v>-11.048000000000002</v>
      </c>
      <c r="S7046" s="26">
        <f t="shared" ref="S7046:S7109" si="663">IF(O7046&lt;=$L$3, 1, 0)</f>
        <v>0</v>
      </c>
      <c r="T7046" s="26">
        <f t="shared" ref="T7046:T7109" si="664">IF(P7046&lt;=$L$3, 1, 0)</f>
        <v>0</v>
      </c>
    </row>
    <row r="7047" spans="13:20" ht="15" x14ac:dyDescent="0.3">
      <c r="M7047" s="34">
        <v>7041.5</v>
      </c>
      <c r="N7047" s="34">
        <v>14.4</v>
      </c>
      <c r="O7047" s="32">
        <f t="shared" si="660"/>
        <v>57.92</v>
      </c>
      <c r="P7047" s="37">
        <f t="shared" ref="P7047:P7110" si="665">O7047*1.2</f>
        <v>69.504000000000005</v>
      </c>
      <c r="Q7047" s="32">
        <f t="shared" si="661"/>
        <v>-2.9200000000000017</v>
      </c>
      <c r="R7047" s="32">
        <f t="shared" si="662"/>
        <v>-14.504000000000005</v>
      </c>
      <c r="S7047" s="26">
        <f t="shared" si="663"/>
        <v>0</v>
      </c>
      <c r="T7047" s="26">
        <f t="shared" si="664"/>
        <v>0</v>
      </c>
    </row>
    <row r="7048" spans="13:20" ht="15" x14ac:dyDescent="0.3">
      <c r="M7048" s="34">
        <v>7042.5</v>
      </c>
      <c r="N7048" s="34">
        <v>16.7</v>
      </c>
      <c r="O7048" s="32">
        <f t="shared" si="660"/>
        <v>62.06</v>
      </c>
      <c r="P7048" s="37">
        <f t="shared" si="665"/>
        <v>74.471999999999994</v>
      </c>
      <c r="Q7048" s="32">
        <f t="shared" si="661"/>
        <v>-7.0600000000000023</v>
      </c>
      <c r="R7048" s="32">
        <f t="shared" si="662"/>
        <v>-19.471999999999994</v>
      </c>
      <c r="S7048" s="26">
        <f t="shared" si="663"/>
        <v>0</v>
      </c>
      <c r="T7048" s="26">
        <f t="shared" si="664"/>
        <v>0</v>
      </c>
    </row>
    <row r="7049" spans="13:20" ht="15" x14ac:dyDescent="0.3">
      <c r="M7049" s="34">
        <v>7043.5</v>
      </c>
      <c r="N7049" s="34">
        <v>17.8</v>
      </c>
      <c r="O7049" s="32">
        <f t="shared" si="660"/>
        <v>64.039999999999992</v>
      </c>
      <c r="P7049" s="37">
        <f t="shared" si="665"/>
        <v>76.847999999999985</v>
      </c>
      <c r="Q7049" s="32">
        <f t="shared" si="661"/>
        <v>-9.039999999999992</v>
      </c>
      <c r="R7049" s="32">
        <f t="shared" si="662"/>
        <v>-21.847999999999985</v>
      </c>
      <c r="S7049" s="26">
        <f t="shared" si="663"/>
        <v>0</v>
      </c>
      <c r="T7049" s="26">
        <f t="shared" si="664"/>
        <v>0</v>
      </c>
    </row>
    <row r="7050" spans="13:20" ht="15" x14ac:dyDescent="0.3">
      <c r="M7050" s="34">
        <v>7044.5</v>
      </c>
      <c r="N7050" s="34">
        <v>18.899999999999999</v>
      </c>
      <c r="O7050" s="32">
        <f t="shared" si="660"/>
        <v>66.02</v>
      </c>
      <c r="P7050" s="37">
        <f t="shared" si="665"/>
        <v>79.22399999999999</v>
      </c>
      <c r="Q7050" s="32">
        <f t="shared" si="661"/>
        <v>-11.019999999999996</v>
      </c>
      <c r="R7050" s="32">
        <f t="shared" si="662"/>
        <v>-24.22399999999999</v>
      </c>
      <c r="S7050" s="26">
        <f t="shared" si="663"/>
        <v>0</v>
      </c>
      <c r="T7050" s="26">
        <f t="shared" si="664"/>
        <v>0</v>
      </c>
    </row>
    <row r="7051" spans="13:20" ht="15" x14ac:dyDescent="0.3">
      <c r="M7051" s="34">
        <v>7045.5</v>
      </c>
      <c r="N7051" s="34">
        <v>18.899999999999999</v>
      </c>
      <c r="O7051" s="32">
        <f t="shared" si="660"/>
        <v>66.02</v>
      </c>
      <c r="P7051" s="37">
        <f t="shared" si="665"/>
        <v>79.22399999999999</v>
      </c>
      <c r="Q7051" s="32">
        <f t="shared" si="661"/>
        <v>-11.019999999999996</v>
      </c>
      <c r="R7051" s="32">
        <f t="shared" si="662"/>
        <v>-24.22399999999999</v>
      </c>
      <c r="S7051" s="26">
        <f t="shared" si="663"/>
        <v>0</v>
      </c>
      <c r="T7051" s="26">
        <f t="shared" si="664"/>
        <v>0</v>
      </c>
    </row>
    <row r="7052" spans="13:20" ht="15" x14ac:dyDescent="0.3">
      <c r="M7052" s="34">
        <v>7046.5</v>
      </c>
      <c r="N7052" s="34">
        <v>20</v>
      </c>
      <c r="O7052" s="32">
        <f t="shared" si="660"/>
        <v>68</v>
      </c>
      <c r="P7052" s="37">
        <f t="shared" si="665"/>
        <v>81.599999999999994</v>
      </c>
      <c r="Q7052" s="32">
        <f t="shared" si="661"/>
        <v>-13</v>
      </c>
      <c r="R7052" s="32">
        <f t="shared" si="662"/>
        <v>-26.599999999999994</v>
      </c>
      <c r="S7052" s="26">
        <f t="shared" si="663"/>
        <v>0</v>
      </c>
      <c r="T7052" s="26">
        <f t="shared" si="664"/>
        <v>0</v>
      </c>
    </row>
    <row r="7053" spans="13:20" ht="15" x14ac:dyDescent="0.3">
      <c r="M7053" s="34">
        <v>7047.5</v>
      </c>
      <c r="N7053" s="34">
        <v>19.399999999999999</v>
      </c>
      <c r="O7053" s="32">
        <f t="shared" si="660"/>
        <v>66.92</v>
      </c>
      <c r="P7053" s="37">
        <f t="shared" si="665"/>
        <v>80.304000000000002</v>
      </c>
      <c r="Q7053" s="32">
        <f t="shared" si="661"/>
        <v>-11.920000000000002</v>
      </c>
      <c r="R7053" s="32">
        <f t="shared" si="662"/>
        <v>-25.304000000000002</v>
      </c>
      <c r="S7053" s="26">
        <f t="shared" si="663"/>
        <v>0</v>
      </c>
      <c r="T7053" s="26">
        <f t="shared" si="664"/>
        <v>0</v>
      </c>
    </row>
    <row r="7054" spans="13:20" ht="15" x14ac:dyDescent="0.3">
      <c r="M7054" s="34">
        <v>7048.5</v>
      </c>
      <c r="N7054" s="34">
        <v>18.899999999999999</v>
      </c>
      <c r="O7054" s="32">
        <f t="shared" si="660"/>
        <v>66.02</v>
      </c>
      <c r="P7054" s="37">
        <f t="shared" si="665"/>
        <v>79.22399999999999</v>
      </c>
      <c r="Q7054" s="32">
        <f t="shared" si="661"/>
        <v>-11.019999999999996</v>
      </c>
      <c r="R7054" s="32">
        <f t="shared" si="662"/>
        <v>-24.22399999999999</v>
      </c>
      <c r="S7054" s="26">
        <f t="shared" si="663"/>
        <v>0</v>
      </c>
      <c r="T7054" s="26">
        <f t="shared" si="664"/>
        <v>0</v>
      </c>
    </row>
    <row r="7055" spans="13:20" ht="15" x14ac:dyDescent="0.3">
      <c r="M7055" s="34">
        <v>7049.5</v>
      </c>
      <c r="N7055" s="34">
        <v>16.7</v>
      </c>
      <c r="O7055" s="32">
        <f t="shared" si="660"/>
        <v>62.06</v>
      </c>
      <c r="P7055" s="37">
        <f t="shared" si="665"/>
        <v>74.471999999999994</v>
      </c>
      <c r="Q7055" s="32">
        <f t="shared" si="661"/>
        <v>-7.0600000000000023</v>
      </c>
      <c r="R7055" s="32">
        <f t="shared" si="662"/>
        <v>-19.471999999999994</v>
      </c>
      <c r="S7055" s="26">
        <f t="shared" si="663"/>
        <v>0</v>
      </c>
      <c r="T7055" s="26">
        <f t="shared" si="664"/>
        <v>0</v>
      </c>
    </row>
    <row r="7056" spans="13:20" ht="15" x14ac:dyDescent="0.3">
      <c r="M7056" s="34">
        <v>7050.5</v>
      </c>
      <c r="N7056" s="34">
        <v>16.7</v>
      </c>
      <c r="O7056" s="32">
        <f t="shared" si="660"/>
        <v>62.06</v>
      </c>
      <c r="P7056" s="37">
        <f t="shared" si="665"/>
        <v>74.471999999999994</v>
      </c>
      <c r="Q7056" s="32">
        <f t="shared" si="661"/>
        <v>-7.0600000000000023</v>
      </c>
      <c r="R7056" s="32">
        <f t="shared" si="662"/>
        <v>-19.471999999999994</v>
      </c>
      <c r="S7056" s="26">
        <f t="shared" si="663"/>
        <v>0</v>
      </c>
      <c r="T7056" s="26">
        <f t="shared" si="664"/>
        <v>0</v>
      </c>
    </row>
    <row r="7057" spans="13:20" ht="15" x14ac:dyDescent="0.3">
      <c r="M7057" s="34">
        <v>7051.5</v>
      </c>
      <c r="N7057" s="34">
        <v>16.7</v>
      </c>
      <c r="O7057" s="32">
        <f t="shared" si="660"/>
        <v>62.06</v>
      </c>
      <c r="P7057" s="37">
        <f t="shared" si="665"/>
        <v>74.471999999999994</v>
      </c>
      <c r="Q7057" s="32">
        <f t="shared" si="661"/>
        <v>-7.0600000000000023</v>
      </c>
      <c r="R7057" s="32">
        <f t="shared" si="662"/>
        <v>-19.471999999999994</v>
      </c>
      <c r="S7057" s="26">
        <f t="shared" si="663"/>
        <v>0</v>
      </c>
      <c r="T7057" s="26">
        <f t="shared" si="664"/>
        <v>0</v>
      </c>
    </row>
    <row r="7058" spans="13:20" ht="15" x14ac:dyDescent="0.3">
      <c r="M7058" s="34">
        <v>7052.5</v>
      </c>
      <c r="N7058" s="34">
        <v>15.6</v>
      </c>
      <c r="O7058" s="32">
        <f t="shared" si="660"/>
        <v>60.08</v>
      </c>
      <c r="P7058" s="37">
        <f t="shared" si="665"/>
        <v>72.095999999999989</v>
      </c>
      <c r="Q7058" s="32">
        <f t="shared" si="661"/>
        <v>-5.0799999999999983</v>
      </c>
      <c r="R7058" s="32">
        <f t="shared" si="662"/>
        <v>-17.095999999999989</v>
      </c>
      <c r="S7058" s="26">
        <f t="shared" si="663"/>
        <v>0</v>
      </c>
      <c r="T7058" s="26">
        <f t="shared" si="664"/>
        <v>0</v>
      </c>
    </row>
    <row r="7059" spans="13:20" ht="15" x14ac:dyDescent="0.3">
      <c r="M7059" s="34">
        <v>7053.5</v>
      </c>
      <c r="N7059" s="34">
        <v>15</v>
      </c>
      <c r="O7059" s="32">
        <f t="shared" si="660"/>
        <v>59</v>
      </c>
      <c r="P7059" s="37">
        <f t="shared" si="665"/>
        <v>70.8</v>
      </c>
      <c r="Q7059" s="32">
        <f t="shared" si="661"/>
        <v>-4</v>
      </c>
      <c r="R7059" s="32">
        <f t="shared" si="662"/>
        <v>-15.799999999999997</v>
      </c>
      <c r="S7059" s="26">
        <f t="shared" si="663"/>
        <v>0</v>
      </c>
      <c r="T7059" s="26">
        <f t="shared" si="664"/>
        <v>0</v>
      </c>
    </row>
    <row r="7060" spans="13:20" ht="15" x14ac:dyDescent="0.3">
      <c r="M7060" s="34">
        <v>7054.5</v>
      </c>
      <c r="N7060" s="34">
        <v>13.9</v>
      </c>
      <c r="O7060" s="32">
        <f t="shared" si="660"/>
        <v>57.019999999999996</v>
      </c>
      <c r="P7060" s="37">
        <f t="shared" si="665"/>
        <v>68.423999999999992</v>
      </c>
      <c r="Q7060" s="32">
        <f t="shared" si="661"/>
        <v>-2.019999999999996</v>
      </c>
      <c r="R7060" s="32">
        <f t="shared" si="662"/>
        <v>-13.423999999999992</v>
      </c>
      <c r="S7060" s="26">
        <f t="shared" si="663"/>
        <v>0</v>
      </c>
      <c r="T7060" s="26">
        <f t="shared" si="664"/>
        <v>0</v>
      </c>
    </row>
    <row r="7061" spans="13:20" ht="15" x14ac:dyDescent="0.3">
      <c r="M7061" s="34">
        <v>7055.5</v>
      </c>
      <c r="N7061" s="34">
        <v>13.9</v>
      </c>
      <c r="O7061" s="32">
        <f t="shared" si="660"/>
        <v>57.019999999999996</v>
      </c>
      <c r="P7061" s="37">
        <f t="shared" si="665"/>
        <v>68.423999999999992</v>
      </c>
      <c r="Q7061" s="32">
        <f t="shared" si="661"/>
        <v>-2.019999999999996</v>
      </c>
      <c r="R7061" s="32">
        <f t="shared" si="662"/>
        <v>-13.423999999999992</v>
      </c>
      <c r="S7061" s="26">
        <f t="shared" si="663"/>
        <v>0</v>
      </c>
      <c r="T7061" s="26">
        <f t="shared" si="664"/>
        <v>0</v>
      </c>
    </row>
    <row r="7062" spans="13:20" ht="15" x14ac:dyDescent="0.3">
      <c r="M7062" s="34">
        <v>7056.5</v>
      </c>
      <c r="N7062" s="34">
        <v>13.9</v>
      </c>
      <c r="O7062" s="32">
        <f t="shared" si="660"/>
        <v>57.019999999999996</v>
      </c>
      <c r="P7062" s="37">
        <f t="shared" si="665"/>
        <v>68.423999999999992</v>
      </c>
      <c r="Q7062" s="32">
        <f t="shared" si="661"/>
        <v>-2.019999999999996</v>
      </c>
      <c r="R7062" s="32">
        <f t="shared" si="662"/>
        <v>-13.423999999999992</v>
      </c>
      <c r="S7062" s="26">
        <f t="shared" si="663"/>
        <v>0</v>
      </c>
      <c r="T7062" s="26">
        <f t="shared" si="664"/>
        <v>0</v>
      </c>
    </row>
    <row r="7063" spans="13:20" ht="15" x14ac:dyDescent="0.3">
      <c r="M7063" s="34">
        <v>7057.5</v>
      </c>
      <c r="N7063" s="34">
        <v>13.9</v>
      </c>
      <c r="O7063" s="32">
        <f t="shared" si="660"/>
        <v>57.019999999999996</v>
      </c>
      <c r="P7063" s="37">
        <f t="shared" si="665"/>
        <v>68.423999999999992</v>
      </c>
      <c r="Q7063" s="32">
        <f t="shared" si="661"/>
        <v>-2.019999999999996</v>
      </c>
      <c r="R7063" s="32">
        <f t="shared" si="662"/>
        <v>-13.423999999999992</v>
      </c>
      <c r="S7063" s="26">
        <f t="shared" si="663"/>
        <v>0</v>
      </c>
      <c r="T7063" s="26">
        <f t="shared" si="664"/>
        <v>0</v>
      </c>
    </row>
    <row r="7064" spans="13:20" ht="15" x14ac:dyDescent="0.3">
      <c r="M7064" s="34">
        <v>7058.5</v>
      </c>
      <c r="N7064" s="34">
        <v>12.8</v>
      </c>
      <c r="O7064" s="32">
        <f t="shared" si="660"/>
        <v>55.040000000000006</v>
      </c>
      <c r="P7064" s="37">
        <f t="shared" si="665"/>
        <v>66.048000000000002</v>
      </c>
      <c r="Q7064" s="32">
        <f t="shared" si="661"/>
        <v>-4.0000000000006253E-2</v>
      </c>
      <c r="R7064" s="32">
        <f t="shared" si="662"/>
        <v>-11.048000000000002</v>
      </c>
      <c r="S7064" s="26">
        <f t="shared" si="663"/>
        <v>0</v>
      </c>
      <c r="T7064" s="26">
        <f t="shared" si="664"/>
        <v>0</v>
      </c>
    </row>
    <row r="7065" spans="13:20" ht="15" x14ac:dyDescent="0.3">
      <c r="M7065" s="34">
        <v>7059.5</v>
      </c>
      <c r="N7065" s="34">
        <v>12.2</v>
      </c>
      <c r="O7065" s="32">
        <f t="shared" si="660"/>
        <v>53.96</v>
      </c>
      <c r="P7065" s="37">
        <f t="shared" si="665"/>
        <v>64.751999999999995</v>
      </c>
      <c r="Q7065" s="32">
        <f t="shared" si="661"/>
        <v>1.0399999999999991</v>
      </c>
      <c r="R7065" s="32">
        <f t="shared" si="662"/>
        <v>-9.7519999999999953</v>
      </c>
      <c r="S7065" s="26">
        <f t="shared" si="663"/>
        <v>1</v>
      </c>
      <c r="T7065" s="26">
        <f t="shared" si="664"/>
        <v>0</v>
      </c>
    </row>
    <row r="7066" spans="13:20" ht="15" x14ac:dyDescent="0.3">
      <c r="M7066" s="34">
        <v>7060.5</v>
      </c>
      <c r="N7066" s="34">
        <v>11.1</v>
      </c>
      <c r="O7066" s="32">
        <f t="shared" si="660"/>
        <v>51.980000000000004</v>
      </c>
      <c r="P7066" s="37">
        <f t="shared" si="665"/>
        <v>62.376000000000005</v>
      </c>
      <c r="Q7066" s="32">
        <f t="shared" si="661"/>
        <v>3.019999999999996</v>
      </c>
      <c r="R7066" s="32">
        <f t="shared" si="662"/>
        <v>-7.3760000000000048</v>
      </c>
      <c r="S7066" s="26">
        <f t="shared" si="663"/>
        <v>1</v>
      </c>
      <c r="T7066" s="26">
        <f t="shared" si="664"/>
        <v>0</v>
      </c>
    </row>
    <row r="7067" spans="13:20" ht="15" x14ac:dyDescent="0.3">
      <c r="M7067" s="34">
        <v>7061.5</v>
      </c>
      <c r="N7067" s="34">
        <v>11.1</v>
      </c>
      <c r="O7067" s="32">
        <f t="shared" si="660"/>
        <v>51.980000000000004</v>
      </c>
      <c r="P7067" s="37">
        <f t="shared" si="665"/>
        <v>62.376000000000005</v>
      </c>
      <c r="Q7067" s="32">
        <f t="shared" si="661"/>
        <v>3.019999999999996</v>
      </c>
      <c r="R7067" s="32">
        <f t="shared" si="662"/>
        <v>-7.3760000000000048</v>
      </c>
      <c r="S7067" s="26">
        <f t="shared" si="663"/>
        <v>1</v>
      </c>
      <c r="T7067" s="26">
        <f t="shared" si="664"/>
        <v>0</v>
      </c>
    </row>
    <row r="7068" spans="13:20" ht="15" x14ac:dyDescent="0.3">
      <c r="M7068" s="34">
        <v>7062.5</v>
      </c>
      <c r="N7068" s="34">
        <v>12.2</v>
      </c>
      <c r="O7068" s="32">
        <f t="shared" si="660"/>
        <v>53.96</v>
      </c>
      <c r="P7068" s="37">
        <f t="shared" si="665"/>
        <v>64.751999999999995</v>
      </c>
      <c r="Q7068" s="32">
        <f t="shared" si="661"/>
        <v>1.0399999999999991</v>
      </c>
      <c r="R7068" s="32">
        <f t="shared" si="662"/>
        <v>-9.7519999999999953</v>
      </c>
      <c r="S7068" s="26">
        <f t="shared" si="663"/>
        <v>1</v>
      </c>
      <c r="T7068" s="26">
        <f t="shared" si="664"/>
        <v>0</v>
      </c>
    </row>
    <row r="7069" spans="13:20" ht="15" x14ac:dyDescent="0.3">
      <c r="M7069" s="34">
        <v>7063.5</v>
      </c>
      <c r="N7069" s="34">
        <v>13.3</v>
      </c>
      <c r="O7069" s="32">
        <f t="shared" si="660"/>
        <v>55.94</v>
      </c>
      <c r="P7069" s="37">
        <f t="shared" si="665"/>
        <v>67.128</v>
      </c>
      <c r="Q7069" s="32">
        <f t="shared" si="661"/>
        <v>-0.93999999999999773</v>
      </c>
      <c r="R7069" s="32">
        <f t="shared" si="662"/>
        <v>-12.128</v>
      </c>
      <c r="S7069" s="26">
        <f t="shared" si="663"/>
        <v>0</v>
      </c>
      <c r="T7069" s="26">
        <f t="shared" si="664"/>
        <v>0</v>
      </c>
    </row>
    <row r="7070" spans="13:20" ht="15" x14ac:dyDescent="0.3">
      <c r="M7070" s="34">
        <v>7064.5</v>
      </c>
      <c r="N7070" s="34">
        <v>15</v>
      </c>
      <c r="O7070" s="32">
        <f t="shared" si="660"/>
        <v>59</v>
      </c>
      <c r="P7070" s="37">
        <f t="shared" si="665"/>
        <v>70.8</v>
      </c>
      <c r="Q7070" s="32">
        <f t="shared" si="661"/>
        <v>-4</v>
      </c>
      <c r="R7070" s="32">
        <f t="shared" si="662"/>
        <v>-15.799999999999997</v>
      </c>
      <c r="S7070" s="26">
        <f t="shared" si="663"/>
        <v>0</v>
      </c>
      <c r="T7070" s="26">
        <f t="shared" si="664"/>
        <v>0</v>
      </c>
    </row>
    <row r="7071" spans="13:20" ht="15" x14ac:dyDescent="0.3">
      <c r="M7071" s="34">
        <v>7065.5</v>
      </c>
      <c r="N7071" s="34">
        <v>15.6</v>
      </c>
      <c r="O7071" s="32">
        <f t="shared" si="660"/>
        <v>60.08</v>
      </c>
      <c r="P7071" s="37">
        <f t="shared" si="665"/>
        <v>72.095999999999989</v>
      </c>
      <c r="Q7071" s="32">
        <f t="shared" si="661"/>
        <v>-5.0799999999999983</v>
      </c>
      <c r="R7071" s="32">
        <f t="shared" si="662"/>
        <v>-17.095999999999989</v>
      </c>
      <c r="S7071" s="26">
        <f t="shared" si="663"/>
        <v>0</v>
      </c>
      <c r="T7071" s="26">
        <f t="shared" si="664"/>
        <v>0</v>
      </c>
    </row>
    <row r="7072" spans="13:20" ht="15" x14ac:dyDescent="0.3">
      <c r="M7072" s="34">
        <v>7066.5</v>
      </c>
      <c r="N7072" s="34">
        <v>16.7</v>
      </c>
      <c r="O7072" s="32">
        <f t="shared" si="660"/>
        <v>62.06</v>
      </c>
      <c r="P7072" s="37">
        <f t="shared" si="665"/>
        <v>74.471999999999994</v>
      </c>
      <c r="Q7072" s="32">
        <f t="shared" si="661"/>
        <v>-7.0600000000000023</v>
      </c>
      <c r="R7072" s="32">
        <f t="shared" si="662"/>
        <v>-19.471999999999994</v>
      </c>
      <c r="S7072" s="26">
        <f t="shared" si="663"/>
        <v>0</v>
      </c>
      <c r="T7072" s="26">
        <f t="shared" si="664"/>
        <v>0</v>
      </c>
    </row>
    <row r="7073" spans="13:20" ht="15" x14ac:dyDescent="0.3">
      <c r="M7073" s="34">
        <v>7067.5</v>
      </c>
      <c r="N7073" s="34">
        <v>17.8</v>
      </c>
      <c r="O7073" s="32">
        <f t="shared" si="660"/>
        <v>64.039999999999992</v>
      </c>
      <c r="P7073" s="37">
        <f t="shared" si="665"/>
        <v>76.847999999999985</v>
      </c>
      <c r="Q7073" s="32">
        <f t="shared" si="661"/>
        <v>-9.039999999999992</v>
      </c>
      <c r="R7073" s="32">
        <f t="shared" si="662"/>
        <v>-21.847999999999985</v>
      </c>
      <c r="S7073" s="26">
        <f t="shared" si="663"/>
        <v>0</v>
      </c>
      <c r="T7073" s="26">
        <f t="shared" si="664"/>
        <v>0</v>
      </c>
    </row>
    <row r="7074" spans="13:20" ht="15" x14ac:dyDescent="0.3">
      <c r="M7074" s="34">
        <v>7068.5</v>
      </c>
      <c r="N7074" s="34">
        <v>20</v>
      </c>
      <c r="O7074" s="32">
        <f t="shared" si="660"/>
        <v>68</v>
      </c>
      <c r="P7074" s="37">
        <f t="shared" si="665"/>
        <v>81.599999999999994</v>
      </c>
      <c r="Q7074" s="32">
        <f t="shared" si="661"/>
        <v>-13</v>
      </c>
      <c r="R7074" s="32">
        <f t="shared" si="662"/>
        <v>-26.599999999999994</v>
      </c>
      <c r="S7074" s="26">
        <f t="shared" si="663"/>
        <v>0</v>
      </c>
      <c r="T7074" s="26">
        <f t="shared" si="664"/>
        <v>0</v>
      </c>
    </row>
    <row r="7075" spans="13:20" ht="15" x14ac:dyDescent="0.3">
      <c r="M7075" s="34">
        <v>7069.5</v>
      </c>
      <c r="N7075" s="34">
        <v>20</v>
      </c>
      <c r="O7075" s="32">
        <f t="shared" si="660"/>
        <v>68</v>
      </c>
      <c r="P7075" s="37">
        <f t="shared" si="665"/>
        <v>81.599999999999994</v>
      </c>
      <c r="Q7075" s="32">
        <f t="shared" si="661"/>
        <v>-13</v>
      </c>
      <c r="R7075" s="32">
        <f t="shared" si="662"/>
        <v>-26.599999999999994</v>
      </c>
      <c r="S7075" s="26">
        <f t="shared" si="663"/>
        <v>0</v>
      </c>
      <c r="T7075" s="26">
        <f t="shared" si="664"/>
        <v>0</v>
      </c>
    </row>
    <row r="7076" spans="13:20" ht="15" x14ac:dyDescent="0.3">
      <c r="M7076" s="34">
        <v>7070.5</v>
      </c>
      <c r="N7076" s="34">
        <v>20.6</v>
      </c>
      <c r="O7076" s="32">
        <f t="shared" si="660"/>
        <v>69.080000000000013</v>
      </c>
      <c r="P7076" s="37">
        <f t="shared" si="665"/>
        <v>82.896000000000015</v>
      </c>
      <c r="Q7076" s="32">
        <f t="shared" si="661"/>
        <v>-14.080000000000013</v>
      </c>
      <c r="R7076" s="32">
        <f t="shared" si="662"/>
        <v>-27.896000000000015</v>
      </c>
      <c r="S7076" s="26">
        <f t="shared" si="663"/>
        <v>0</v>
      </c>
      <c r="T7076" s="26">
        <f t="shared" si="664"/>
        <v>0</v>
      </c>
    </row>
    <row r="7077" spans="13:20" ht="15" x14ac:dyDescent="0.3">
      <c r="M7077" s="34">
        <v>7071.5</v>
      </c>
      <c r="N7077" s="34">
        <v>20.6</v>
      </c>
      <c r="O7077" s="32">
        <f t="shared" si="660"/>
        <v>69.080000000000013</v>
      </c>
      <c r="P7077" s="37">
        <f t="shared" si="665"/>
        <v>82.896000000000015</v>
      </c>
      <c r="Q7077" s="32">
        <f t="shared" si="661"/>
        <v>-14.080000000000013</v>
      </c>
      <c r="R7077" s="32">
        <f t="shared" si="662"/>
        <v>-27.896000000000015</v>
      </c>
      <c r="S7077" s="26">
        <f t="shared" si="663"/>
        <v>0</v>
      </c>
      <c r="T7077" s="26">
        <f t="shared" si="664"/>
        <v>0</v>
      </c>
    </row>
    <row r="7078" spans="13:20" ht="15" x14ac:dyDescent="0.3">
      <c r="M7078" s="34">
        <v>7072.5</v>
      </c>
      <c r="N7078" s="34">
        <v>17.2</v>
      </c>
      <c r="O7078" s="32">
        <f t="shared" si="660"/>
        <v>62.96</v>
      </c>
      <c r="P7078" s="37">
        <f t="shared" si="665"/>
        <v>75.551999999999992</v>
      </c>
      <c r="Q7078" s="32">
        <f t="shared" si="661"/>
        <v>-7.9600000000000009</v>
      </c>
      <c r="R7078" s="32">
        <f t="shared" si="662"/>
        <v>-20.551999999999992</v>
      </c>
      <c r="S7078" s="26">
        <f t="shared" si="663"/>
        <v>0</v>
      </c>
      <c r="T7078" s="26">
        <f t="shared" si="664"/>
        <v>0</v>
      </c>
    </row>
    <row r="7079" spans="13:20" ht="15" x14ac:dyDescent="0.3">
      <c r="M7079" s="34">
        <v>7073.5</v>
      </c>
      <c r="N7079" s="34">
        <v>15.6</v>
      </c>
      <c r="O7079" s="32">
        <f t="shared" si="660"/>
        <v>60.08</v>
      </c>
      <c r="P7079" s="37">
        <f t="shared" si="665"/>
        <v>72.095999999999989</v>
      </c>
      <c r="Q7079" s="32">
        <f t="shared" si="661"/>
        <v>-5.0799999999999983</v>
      </c>
      <c r="R7079" s="32">
        <f t="shared" si="662"/>
        <v>-17.095999999999989</v>
      </c>
      <c r="S7079" s="26">
        <f t="shared" si="663"/>
        <v>0</v>
      </c>
      <c r="T7079" s="26">
        <f t="shared" si="664"/>
        <v>0</v>
      </c>
    </row>
    <row r="7080" spans="13:20" ht="15" x14ac:dyDescent="0.3">
      <c r="M7080" s="34">
        <v>7074.5</v>
      </c>
      <c r="N7080" s="34">
        <v>15</v>
      </c>
      <c r="O7080" s="32">
        <f t="shared" si="660"/>
        <v>59</v>
      </c>
      <c r="P7080" s="37">
        <f t="shared" si="665"/>
        <v>70.8</v>
      </c>
      <c r="Q7080" s="32">
        <f t="shared" si="661"/>
        <v>-4</v>
      </c>
      <c r="R7080" s="32">
        <f t="shared" si="662"/>
        <v>-15.799999999999997</v>
      </c>
      <c r="S7080" s="26">
        <f t="shared" si="663"/>
        <v>0</v>
      </c>
      <c r="T7080" s="26">
        <f t="shared" si="664"/>
        <v>0</v>
      </c>
    </row>
    <row r="7081" spans="13:20" ht="15" x14ac:dyDescent="0.3">
      <c r="M7081" s="34">
        <v>7075.5</v>
      </c>
      <c r="N7081" s="34">
        <v>14.4</v>
      </c>
      <c r="O7081" s="32">
        <f t="shared" si="660"/>
        <v>57.92</v>
      </c>
      <c r="P7081" s="37">
        <f t="shared" si="665"/>
        <v>69.504000000000005</v>
      </c>
      <c r="Q7081" s="32">
        <f t="shared" si="661"/>
        <v>-2.9200000000000017</v>
      </c>
      <c r="R7081" s="32">
        <f t="shared" si="662"/>
        <v>-14.504000000000005</v>
      </c>
      <c r="S7081" s="26">
        <f t="shared" si="663"/>
        <v>0</v>
      </c>
      <c r="T7081" s="26">
        <f t="shared" si="664"/>
        <v>0</v>
      </c>
    </row>
    <row r="7082" spans="13:20" ht="15" x14ac:dyDescent="0.3">
      <c r="M7082" s="34">
        <v>7076.5</v>
      </c>
      <c r="N7082" s="34">
        <v>13.9</v>
      </c>
      <c r="O7082" s="32">
        <f t="shared" si="660"/>
        <v>57.019999999999996</v>
      </c>
      <c r="P7082" s="37">
        <f t="shared" si="665"/>
        <v>68.423999999999992</v>
      </c>
      <c r="Q7082" s="32">
        <f t="shared" si="661"/>
        <v>-2.019999999999996</v>
      </c>
      <c r="R7082" s="32">
        <f t="shared" si="662"/>
        <v>-13.423999999999992</v>
      </c>
      <c r="S7082" s="26">
        <f t="shared" si="663"/>
        <v>0</v>
      </c>
      <c r="T7082" s="26">
        <f t="shared" si="664"/>
        <v>0</v>
      </c>
    </row>
    <row r="7083" spans="13:20" ht="15" x14ac:dyDescent="0.3">
      <c r="M7083" s="34">
        <v>7077.5</v>
      </c>
      <c r="N7083" s="34">
        <v>12.8</v>
      </c>
      <c r="O7083" s="32">
        <f t="shared" si="660"/>
        <v>55.040000000000006</v>
      </c>
      <c r="P7083" s="37">
        <f t="shared" si="665"/>
        <v>66.048000000000002</v>
      </c>
      <c r="Q7083" s="32">
        <f t="shared" si="661"/>
        <v>-4.0000000000006253E-2</v>
      </c>
      <c r="R7083" s="32">
        <f t="shared" si="662"/>
        <v>-11.048000000000002</v>
      </c>
      <c r="S7083" s="26">
        <f t="shared" si="663"/>
        <v>0</v>
      </c>
      <c r="T7083" s="26">
        <f t="shared" si="664"/>
        <v>0</v>
      </c>
    </row>
    <row r="7084" spans="13:20" ht="15" x14ac:dyDescent="0.3">
      <c r="M7084" s="34">
        <v>7078.5</v>
      </c>
      <c r="N7084" s="34">
        <v>12.8</v>
      </c>
      <c r="O7084" s="32">
        <f t="shared" si="660"/>
        <v>55.040000000000006</v>
      </c>
      <c r="P7084" s="37">
        <f t="shared" si="665"/>
        <v>66.048000000000002</v>
      </c>
      <c r="Q7084" s="32">
        <f t="shared" si="661"/>
        <v>-4.0000000000006253E-2</v>
      </c>
      <c r="R7084" s="32">
        <f t="shared" si="662"/>
        <v>-11.048000000000002</v>
      </c>
      <c r="S7084" s="26">
        <f t="shared" si="663"/>
        <v>0</v>
      </c>
      <c r="T7084" s="26">
        <f t="shared" si="664"/>
        <v>0</v>
      </c>
    </row>
    <row r="7085" spans="13:20" ht="15" x14ac:dyDescent="0.3">
      <c r="M7085" s="34">
        <v>7079.5</v>
      </c>
      <c r="N7085" s="34">
        <v>12.2</v>
      </c>
      <c r="O7085" s="32">
        <f t="shared" si="660"/>
        <v>53.96</v>
      </c>
      <c r="P7085" s="37">
        <f t="shared" si="665"/>
        <v>64.751999999999995</v>
      </c>
      <c r="Q7085" s="32">
        <f t="shared" si="661"/>
        <v>1.0399999999999991</v>
      </c>
      <c r="R7085" s="32">
        <f t="shared" si="662"/>
        <v>-9.7519999999999953</v>
      </c>
      <c r="S7085" s="26">
        <f t="shared" si="663"/>
        <v>1</v>
      </c>
      <c r="T7085" s="26">
        <f t="shared" si="664"/>
        <v>0</v>
      </c>
    </row>
    <row r="7086" spans="13:20" ht="15" x14ac:dyDescent="0.3">
      <c r="M7086" s="34">
        <v>7080.5</v>
      </c>
      <c r="N7086" s="34">
        <v>11.7</v>
      </c>
      <c r="O7086" s="32">
        <f t="shared" si="660"/>
        <v>53.06</v>
      </c>
      <c r="P7086" s="37">
        <f t="shared" si="665"/>
        <v>63.671999999999997</v>
      </c>
      <c r="Q7086" s="32">
        <f t="shared" si="661"/>
        <v>1.9399999999999977</v>
      </c>
      <c r="R7086" s="32">
        <f t="shared" si="662"/>
        <v>-8.671999999999997</v>
      </c>
      <c r="S7086" s="26">
        <f t="shared" si="663"/>
        <v>1</v>
      </c>
      <c r="T7086" s="26">
        <f t="shared" si="664"/>
        <v>0</v>
      </c>
    </row>
    <row r="7087" spans="13:20" ht="15" x14ac:dyDescent="0.3">
      <c r="M7087" s="34">
        <v>7081.5</v>
      </c>
      <c r="N7087" s="34">
        <v>11.1</v>
      </c>
      <c r="O7087" s="32">
        <f t="shared" si="660"/>
        <v>51.980000000000004</v>
      </c>
      <c r="P7087" s="37">
        <f t="shared" si="665"/>
        <v>62.376000000000005</v>
      </c>
      <c r="Q7087" s="32">
        <f t="shared" si="661"/>
        <v>3.019999999999996</v>
      </c>
      <c r="R7087" s="32">
        <f t="shared" si="662"/>
        <v>-7.3760000000000048</v>
      </c>
      <c r="S7087" s="26">
        <f t="shared" si="663"/>
        <v>1</v>
      </c>
      <c r="T7087" s="26">
        <f t="shared" si="664"/>
        <v>0</v>
      </c>
    </row>
    <row r="7088" spans="13:20" ht="15" x14ac:dyDescent="0.3">
      <c r="M7088" s="34">
        <v>7082.5</v>
      </c>
      <c r="N7088" s="34">
        <v>11.7</v>
      </c>
      <c r="O7088" s="32">
        <f t="shared" si="660"/>
        <v>53.06</v>
      </c>
      <c r="P7088" s="37">
        <f t="shared" si="665"/>
        <v>63.671999999999997</v>
      </c>
      <c r="Q7088" s="32">
        <f t="shared" si="661"/>
        <v>1.9399999999999977</v>
      </c>
      <c r="R7088" s="32">
        <f t="shared" si="662"/>
        <v>-8.671999999999997</v>
      </c>
      <c r="S7088" s="26">
        <f t="shared" si="663"/>
        <v>1</v>
      </c>
      <c r="T7088" s="26">
        <f t="shared" si="664"/>
        <v>0</v>
      </c>
    </row>
    <row r="7089" spans="13:20" ht="15" x14ac:dyDescent="0.3">
      <c r="M7089" s="34">
        <v>7083.5</v>
      </c>
      <c r="N7089" s="34">
        <v>11.7</v>
      </c>
      <c r="O7089" s="32">
        <f t="shared" si="660"/>
        <v>53.06</v>
      </c>
      <c r="P7089" s="37">
        <f t="shared" si="665"/>
        <v>63.671999999999997</v>
      </c>
      <c r="Q7089" s="32">
        <f t="shared" si="661"/>
        <v>1.9399999999999977</v>
      </c>
      <c r="R7089" s="32">
        <f t="shared" si="662"/>
        <v>-8.671999999999997</v>
      </c>
      <c r="S7089" s="26">
        <f t="shared" si="663"/>
        <v>1</v>
      </c>
      <c r="T7089" s="26">
        <f t="shared" si="664"/>
        <v>0</v>
      </c>
    </row>
    <row r="7090" spans="13:20" ht="15" x14ac:dyDescent="0.3">
      <c r="M7090" s="34">
        <v>7084.5</v>
      </c>
      <c r="N7090" s="34">
        <v>12.2</v>
      </c>
      <c r="O7090" s="32">
        <f t="shared" si="660"/>
        <v>53.96</v>
      </c>
      <c r="P7090" s="37">
        <f t="shared" si="665"/>
        <v>64.751999999999995</v>
      </c>
      <c r="Q7090" s="32">
        <f t="shared" si="661"/>
        <v>1.0399999999999991</v>
      </c>
      <c r="R7090" s="32">
        <f t="shared" si="662"/>
        <v>-9.7519999999999953</v>
      </c>
      <c r="S7090" s="26">
        <f t="shared" si="663"/>
        <v>1</v>
      </c>
      <c r="T7090" s="26">
        <f t="shared" si="664"/>
        <v>0</v>
      </c>
    </row>
    <row r="7091" spans="13:20" ht="15" x14ac:dyDescent="0.3">
      <c r="M7091" s="34">
        <v>7085.5</v>
      </c>
      <c r="N7091" s="34">
        <v>12.2</v>
      </c>
      <c r="O7091" s="32">
        <f t="shared" si="660"/>
        <v>53.96</v>
      </c>
      <c r="P7091" s="37">
        <f t="shared" si="665"/>
        <v>64.751999999999995</v>
      </c>
      <c r="Q7091" s="32">
        <f t="shared" si="661"/>
        <v>1.0399999999999991</v>
      </c>
      <c r="R7091" s="32">
        <f t="shared" si="662"/>
        <v>-9.7519999999999953</v>
      </c>
      <c r="S7091" s="26">
        <f t="shared" si="663"/>
        <v>1</v>
      </c>
      <c r="T7091" s="26">
        <f t="shared" si="664"/>
        <v>0</v>
      </c>
    </row>
    <row r="7092" spans="13:20" ht="15" x14ac:dyDescent="0.3">
      <c r="M7092" s="34">
        <v>7086.5</v>
      </c>
      <c r="N7092" s="34">
        <v>13.3</v>
      </c>
      <c r="O7092" s="32">
        <f t="shared" si="660"/>
        <v>55.94</v>
      </c>
      <c r="P7092" s="37">
        <f t="shared" si="665"/>
        <v>67.128</v>
      </c>
      <c r="Q7092" s="32">
        <f t="shared" si="661"/>
        <v>-0.93999999999999773</v>
      </c>
      <c r="R7092" s="32">
        <f t="shared" si="662"/>
        <v>-12.128</v>
      </c>
      <c r="S7092" s="26">
        <f t="shared" si="663"/>
        <v>0</v>
      </c>
      <c r="T7092" s="26">
        <f t="shared" si="664"/>
        <v>0</v>
      </c>
    </row>
    <row r="7093" spans="13:20" ht="15" x14ac:dyDescent="0.3">
      <c r="M7093" s="34">
        <v>7087.5</v>
      </c>
      <c r="N7093" s="34">
        <v>15</v>
      </c>
      <c r="O7093" s="32">
        <f t="shared" si="660"/>
        <v>59</v>
      </c>
      <c r="P7093" s="37">
        <f t="shared" si="665"/>
        <v>70.8</v>
      </c>
      <c r="Q7093" s="32">
        <f t="shared" si="661"/>
        <v>-4</v>
      </c>
      <c r="R7093" s="32">
        <f t="shared" si="662"/>
        <v>-15.799999999999997</v>
      </c>
      <c r="S7093" s="26">
        <f t="shared" si="663"/>
        <v>0</v>
      </c>
      <c r="T7093" s="26">
        <f t="shared" si="664"/>
        <v>0</v>
      </c>
    </row>
    <row r="7094" spans="13:20" ht="15" x14ac:dyDescent="0.3">
      <c r="M7094" s="34">
        <v>7088.5</v>
      </c>
      <c r="N7094" s="34">
        <v>16.100000000000001</v>
      </c>
      <c r="O7094" s="32">
        <f t="shared" si="660"/>
        <v>60.980000000000004</v>
      </c>
      <c r="P7094" s="37">
        <f t="shared" si="665"/>
        <v>73.176000000000002</v>
      </c>
      <c r="Q7094" s="32">
        <f t="shared" si="661"/>
        <v>-5.980000000000004</v>
      </c>
      <c r="R7094" s="32">
        <f t="shared" si="662"/>
        <v>-18.176000000000002</v>
      </c>
      <c r="S7094" s="26">
        <f t="shared" si="663"/>
        <v>0</v>
      </c>
      <c r="T7094" s="26">
        <f t="shared" si="664"/>
        <v>0</v>
      </c>
    </row>
    <row r="7095" spans="13:20" ht="15" x14ac:dyDescent="0.3">
      <c r="M7095" s="34">
        <v>7089.5</v>
      </c>
      <c r="N7095" s="34">
        <v>18.3</v>
      </c>
      <c r="O7095" s="32">
        <f t="shared" si="660"/>
        <v>64.94</v>
      </c>
      <c r="P7095" s="37">
        <f t="shared" si="665"/>
        <v>77.927999999999997</v>
      </c>
      <c r="Q7095" s="32">
        <f t="shared" si="661"/>
        <v>-9.9399999999999977</v>
      </c>
      <c r="R7095" s="32">
        <f t="shared" si="662"/>
        <v>-22.927999999999997</v>
      </c>
      <c r="S7095" s="26">
        <f t="shared" si="663"/>
        <v>0</v>
      </c>
      <c r="T7095" s="26">
        <f t="shared" si="664"/>
        <v>0</v>
      </c>
    </row>
    <row r="7096" spans="13:20" ht="15" x14ac:dyDescent="0.3">
      <c r="M7096" s="34">
        <v>7090.5</v>
      </c>
      <c r="N7096" s="34">
        <v>20.6</v>
      </c>
      <c r="O7096" s="32">
        <f t="shared" si="660"/>
        <v>69.080000000000013</v>
      </c>
      <c r="P7096" s="37">
        <f t="shared" si="665"/>
        <v>82.896000000000015</v>
      </c>
      <c r="Q7096" s="32">
        <f t="shared" si="661"/>
        <v>-14.080000000000013</v>
      </c>
      <c r="R7096" s="32">
        <f t="shared" si="662"/>
        <v>-27.896000000000015</v>
      </c>
      <c r="S7096" s="26">
        <f t="shared" si="663"/>
        <v>0</v>
      </c>
      <c r="T7096" s="26">
        <f t="shared" si="664"/>
        <v>0</v>
      </c>
    </row>
    <row r="7097" spans="13:20" ht="15" x14ac:dyDescent="0.3">
      <c r="M7097" s="34">
        <v>7091.5</v>
      </c>
      <c r="N7097" s="34">
        <v>22.2</v>
      </c>
      <c r="O7097" s="32">
        <f t="shared" si="660"/>
        <v>71.960000000000008</v>
      </c>
      <c r="P7097" s="37">
        <f t="shared" si="665"/>
        <v>86.352000000000004</v>
      </c>
      <c r="Q7097" s="32">
        <f t="shared" si="661"/>
        <v>-16.960000000000008</v>
      </c>
      <c r="R7097" s="32">
        <f t="shared" si="662"/>
        <v>-31.352000000000004</v>
      </c>
      <c r="S7097" s="26">
        <f t="shared" si="663"/>
        <v>0</v>
      </c>
      <c r="T7097" s="26">
        <f t="shared" si="664"/>
        <v>0</v>
      </c>
    </row>
    <row r="7098" spans="13:20" ht="15" x14ac:dyDescent="0.3">
      <c r="M7098" s="34">
        <v>7092.5</v>
      </c>
      <c r="N7098" s="34">
        <v>22.8</v>
      </c>
      <c r="O7098" s="32">
        <f t="shared" si="660"/>
        <v>73.039999999999992</v>
      </c>
      <c r="P7098" s="37">
        <f t="shared" si="665"/>
        <v>87.647999999999982</v>
      </c>
      <c r="Q7098" s="32">
        <f t="shared" si="661"/>
        <v>-18.039999999999992</v>
      </c>
      <c r="R7098" s="32">
        <f t="shared" si="662"/>
        <v>-32.647999999999982</v>
      </c>
      <c r="S7098" s="26">
        <f t="shared" si="663"/>
        <v>0</v>
      </c>
      <c r="T7098" s="26">
        <f t="shared" si="664"/>
        <v>0</v>
      </c>
    </row>
    <row r="7099" spans="13:20" ht="15" x14ac:dyDescent="0.3">
      <c r="M7099" s="34">
        <v>7093.5</v>
      </c>
      <c r="N7099" s="34">
        <v>23.3</v>
      </c>
      <c r="O7099" s="32">
        <f t="shared" si="660"/>
        <v>73.94</v>
      </c>
      <c r="P7099" s="37">
        <f t="shared" si="665"/>
        <v>88.727999999999994</v>
      </c>
      <c r="Q7099" s="32">
        <f t="shared" si="661"/>
        <v>-18.939999999999998</v>
      </c>
      <c r="R7099" s="32">
        <f t="shared" si="662"/>
        <v>-33.727999999999994</v>
      </c>
      <c r="S7099" s="26">
        <f t="shared" si="663"/>
        <v>0</v>
      </c>
      <c r="T7099" s="26">
        <f t="shared" si="664"/>
        <v>0</v>
      </c>
    </row>
    <row r="7100" spans="13:20" ht="15" x14ac:dyDescent="0.3">
      <c r="M7100" s="34">
        <v>7094.5</v>
      </c>
      <c r="N7100" s="34">
        <v>22.8</v>
      </c>
      <c r="O7100" s="32">
        <f t="shared" si="660"/>
        <v>73.039999999999992</v>
      </c>
      <c r="P7100" s="37">
        <f t="shared" si="665"/>
        <v>87.647999999999982</v>
      </c>
      <c r="Q7100" s="32">
        <f t="shared" si="661"/>
        <v>-18.039999999999992</v>
      </c>
      <c r="R7100" s="32">
        <f t="shared" si="662"/>
        <v>-32.647999999999982</v>
      </c>
      <c r="S7100" s="26">
        <f t="shared" si="663"/>
        <v>0</v>
      </c>
      <c r="T7100" s="26">
        <f t="shared" si="664"/>
        <v>0</v>
      </c>
    </row>
    <row r="7101" spans="13:20" ht="15" x14ac:dyDescent="0.3">
      <c r="M7101" s="34">
        <v>7095.5</v>
      </c>
      <c r="N7101" s="34">
        <v>22.2</v>
      </c>
      <c r="O7101" s="32">
        <f t="shared" si="660"/>
        <v>71.960000000000008</v>
      </c>
      <c r="P7101" s="37">
        <f t="shared" si="665"/>
        <v>86.352000000000004</v>
      </c>
      <c r="Q7101" s="32">
        <f t="shared" si="661"/>
        <v>-16.960000000000008</v>
      </c>
      <c r="R7101" s="32">
        <f t="shared" si="662"/>
        <v>-31.352000000000004</v>
      </c>
      <c r="S7101" s="26">
        <f t="shared" si="663"/>
        <v>0</v>
      </c>
      <c r="T7101" s="26">
        <f t="shared" si="664"/>
        <v>0</v>
      </c>
    </row>
    <row r="7102" spans="13:20" ht="15" x14ac:dyDescent="0.3">
      <c r="M7102" s="34">
        <v>7096.5</v>
      </c>
      <c r="N7102" s="34">
        <v>18.899999999999999</v>
      </c>
      <c r="O7102" s="32">
        <f t="shared" si="660"/>
        <v>66.02</v>
      </c>
      <c r="P7102" s="37">
        <f t="shared" si="665"/>
        <v>79.22399999999999</v>
      </c>
      <c r="Q7102" s="32">
        <f t="shared" si="661"/>
        <v>-11.019999999999996</v>
      </c>
      <c r="R7102" s="32">
        <f t="shared" si="662"/>
        <v>-24.22399999999999</v>
      </c>
      <c r="S7102" s="26">
        <f t="shared" si="663"/>
        <v>0</v>
      </c>
      <c r="T7102" s="26">
        <f t="shared" si="664"/>
        <v>0</v>
      </c>
    </row>
    <row r="7103" spans="13:20" ht="15" x14ac:dyDescent="0.3">
      <c r="M7103" s="34">
        <v>7097.5</v>
      </c>
      <c r="N7103" s="34">
        <v>18.3</v>
      </c>
      <c r="O7103" s="32">
        <f t="shared" si="660"/>
        <v>64.94</v>
      </c>
      <c r="P7103" s="37">
        <f t="shared" si="665"/>
        <v>77.927999999999997</v>
      </c>
      <c r="Q7103" s="32">
        <f t="shared" si="661"/>
        <v>-9.9399999999999977</v>
      </c>
      <c r="R7103" s="32">
        <f t="shared" si="662"/>
        <v>-22.927999999999997</v>
      </c>
      <c r="S7103" s="26">
        <f t="shared" si="663"/>
        <v>0</v>
      </c>
      <c r="T7103" s="26">
        <f t="shared" si="664"/>
        <v>0</v>
      </c>
    </row>
    <row r="7104" spans="13:20" ht="15" x14ac:dyDescent="0.3">
      <c r="M7104" s="34">
        <v>7098.5</v>
      </c>
      <c r="N7104" s="34">
        <v>17.8</v>
      </c>
      <c r="O7104" s="32">
        <f t="shared" si="660"/>
        <v>64.039999999999992</v>
      </c>
      <c r="P7104" s="37">
        <f t="shared" si="665"/>
        <v>76.847999999999985</v>
      </c>
      <c r="Q7104" s="32">
        <f t="shared" si="661"/>
        <v>-9.039999999999992</v>
      </c>
      <c r="R7104" s="32">
        <f t="shared" si="662"/>
        <v>-21.847999999999985</v>
      </c>
      <c r="S7104" s="26">
        <f t="shared" si="663"/>
        <v>0</v>
      </c>
      <c r="T7104" s="26">
        <f t="shared" si="664"/>
        <v>0</v>
      </c>
    </row>
    <row r="7105" spans="13:20" ht="15" x14ac:dyDescent="0.3">
      <c r="M7105" s="34">
        <v>7099.5</v>
      </c>
      <c r="N7105" s="34">
        <v>16.7</v>
      </c>
      <c r="O7105" s="32">
        <f t="shared" si="660"/>
        <v>62.06</v>
      </c>
      <c r="P7105" s="37">
        <f t="shared" si="665"/>
        <v>74.471999999999994</v>
      </c>
      <c r="Q7105" s="32">
        <f t="shared" si="661"/>
        <v>-7.0600000000000023</v>
      </c>
      <c r="R7105" s="32">
        <f t="shared" si="662"/>
        <v>-19.471999999999994</v>
      </c>
      <c r="S7105" s="26">
        <f t="shared" si="663"/>
        <v>0</v>
      </c>
      <c r="T7105" s="26">
        <f t="shared" si="664"/>
        <v>0</v>
      </c>
    </row>
    <row r="7106" spans="13:20" ht="15" x14ac:dyDescent="0.3">
      <c r="M7106" s="34">
        <v>7100.5</v>
      </c>
      <c r="N7106" s="34">
        <v>16.100000000000001</v>
      </c>
      <c r="O7106" s="32">
        <f t="shared" si="660"/>
        <v>60.980000000000004</v>
      </c>
      <c r="P7106" s="37">
        <f t="shared" si="665"/>
        <v>73.176000000000002</v>
      </c>
      <c r="Q7106" s="32">
        <f t="shared" si="661"/>
        <v>-5.980000000000004</v>
      </c>
      <c r="R7106" s="32">
        <f t="shared" si="662"/>
        <v>-18.176000000000002</v>
      </c>
      <c r="S7106" s="26">
        <f t="shared" si="663"/>
        <v>0</v>
      </c>
      <c r="T7106" s="26">
        <f t="shared" si="664"/>
        <v>0</v>
      </c>
    </row>
    <row r="7107" spans="13:20" ht="15" x14ac:dyDescent="0.3">
      <c r="M7107" s="34">
        <v>7101.5</v>
      </c>
      <c r="N7107" s="34">
        <v>13.3</v>
      </c>
      <c r="O7107" s="32">
        <f t="shared" si="660"/>
        <v>55.94</v>
      </c>
      <c r="P7107" s="37">
        <f t="shared" si="665"/>
        <v>67.128</v>
      </c>
      <c r="Q7107" s="32">
        <f t="shared" si="661"/>
        <v>-0.93999999999999773</v>
      </c>
      <c r="R7107" s="32">
        <f t="shared" si="662"/>
        <v>-12.128</v>
      </c>
      <c r="S7107" s="26">
        <f t="shared" si="663"/>
        <v>0</v>
      </c>
      <c r="T7107" s="26">
        <f t="shared" si="664"/>
        <v>0</v>
      </c>
    </row>
    <row r="7108" spans="13:20" ht="15" x14ac:dyDescent="0.3">
      <c r="M7108" s="34">
        <v>7102.5</v>
      </c>
      <c r="N7108" s="34">
        <v>11.7</v>
      </c>
      <c r="O7108" s="32">
        <f t="shared" si="660"/>
        <v>53.06</v>
      </c>
      <c r="P7108" s="37">
        <f t="shared" si="665"/>
        <v>63.671999999999997</v>
      </c>
      <c r="Q7108" s="32">
        <f t="shared" si="661"/>
        <v>1.9399999999999977</v>
      </c>
      <c r="R7108" s="32">
        <f t="shared" si="662"/>
        <v>-8.671999999999997</v>
      </c>
      <c r="S7108" s="26">
        <f t="shared" si="663"/>
        <v>1</v>
      </c>
      <c r="T7108" s="26">
        <f t="shared" si="664"/>
        <v>0</v>
      </c>
    </row>
    <row r="7109" spans="13:20" ht="15" x14ac:dyDescent="0.3">
      <c r="M7109" s="34">
        <v>7103.5</v>
      </c>
      <c r="N7109" s="34">
        <v>10.6</v>
      </c>
      <c r="O7109" s="32">
        <f t="shared" si="660"/>
        <v>51.08</v>
      </c>
      <c r="P7109" s="37">
        <f t="shared" si="665"/>
        <v>61.295999999999992</v>
      </c>
      <c r="Q7109" s="32">
        <f t="shared" si="661"/>
        <v>3.9200000000000017</v>
      </c>
      <c r="R7109" s="32">
        <f t="shared" si="662"/>
        <v>-6.2959999999999923</v>
      </c>
      <c r="S7109" s="26">
        <f t="shared" si="663"/>
        <v>1</v>
      </c>
      <c r="T7109" s="26">
        <f t="shared" si="664"/>
        <v>0</v>
      </c>
    </row>
    <row r="7110" spans="13:20" ht="15" x14ac:dyDescent="0.3">
      <c r="M7110" s="34">
        <v>7104.5</v>
      </c>
      <c r="N7110" s="34">
        <v>10</v>
      </c>
      <c r="O7110" s="32">
        <f t="shared" ref="O7110:O7173" si="666">CONVERT(N7110,"C","F")</f>
        <v>50</v>
      </c>
      <c r="P7110" s="37">
        <f t="shared" si="665"/>
        <v>60</v>
      </c>
      <c r="Q7110" s="32">
        <f t="shared" ref="Q7110:Q7173" si="667">$L$3-O7110</f>
        <v>5</v>
      </c>
      <c r="R7110" s="32">
        <f t="shared" ref="R7110:R7173" si="668">$L$3-P7110</f>
        <v>-5</v>
      </c>
      <c r="S7110" s="26">
        <f t="shared" ref="S7110:S7173" si="669">IF(O7110&lt;=$L$3, 1, 0)</f>
        <v>1</v>
      </c>
      <c r="T7110" s="26">
        <f t="shared" ref="T7110:T7173" si="670">IF(P7110&lt;=$L$3, 1, 0)</f>
        <v>0</v>
      </c>
    </row>
    <row r="7111" spans="13:20" ht="15" x14ac:dyDescent="0.3">
      <c r="M7111" s="34">
        <v>7105.5</v>
      </c>
      <c r="N7111" s="34">
        <v>9.4</v>
      </c>
      <c r="O7111" s="32">
        <f t="shared" si="666"/>
        <v>48.92</v>
      </c>
      <c r="P7111" s="37">
        <f t="shared" ref="P7111:P7174" si="671">O7111*1.2</f>
        <v>58.704000000000001</v>
      </c>
      <c r="Q7111" s="32">
        <f t="shared" si="667"/>
        <v>6.0799999999999983</v>
      </c>
      <c r="R7111" s="32">
        <f t="shared" si="668"/>
        <v>-3.7040000000000006</v>
      </c>
      <c r="S7111" s="26">
        <f t="shared" si="669"/>
        <v>1</v>
      </c>
      <c r="T7111" s="26">
        <f t="shared" si="670"/>
        <v>0</v>
      </c>
    </row>
    <row r="7112" spans="13:20" ht="15" x14ac:dyDescent="0.3">
      <c r="M7112" s="34">
        <v>7106.5</v>
      </c>
      <c r="N7112" s="34">
        <v>9.4</v>
      </c>
      <c r="O7112" s="32">
        <f t="shared" si="666"/>
        <v>48.92</v>
      </c>
      <c r="P7112" s="37">
        <f t="shared" si="671"/>
        <v>58.704000000000001</v>
      </c>
      <c r="Q7112" s="32">
        <f t="shared" si="667"/>
        <v>6.0799999999999983</v>
      </c>
      <c r="R7112" s="32">
        <f t="shared" si="668"/>
        <v>-3.7040000000000006</v>
      </c>
      <c r="S7112" s="26">
        <f t="shared" si="669"/>
        <v>1</v>
      </c>
      <c r="T7112" s="26">
        <f t="shared" si="670"/>
        <v>0</v>
      </c>
    </row>
    <row r="7113" spans="13:20" ht="15" x14ac:dyDescent="0.3">
      <c r="M7113" s="34">
        <v>7107.5</v>
      </c>
      <c r="N7113" s="34">
        <v>8.9</v>
      </c>
      <c r="O7113" s="32">
        <f t="shared" si="666"/>
        <v>48.019999999999996</v>
      </c>
      <c r="P7113" s="37">
        <f t="shared" si="671"/>
        <v>57.623999999999995</v>
      </c>
      <c r="Q7113" s="32">
        <f t="shared" si="667"/>
        <v>6.980000000000004</v>
      </c>
      <c r="R7113" s="32">
        <f t="shared" si="668"/>
        <v>-2.6239999999999952</v>
      </c>
      <c r="S7113" s="26">
        <f t="shared" si="669"/>
        <v>1</v>
      </c>
      <c r="T7113" s="26">
        <f t="shared" si="670"/>
        <v>0</v>
      </c>
    </row>
    <row r="7114" spans="13:20" ht="15" x14ac:dyDescent="0.3">
      <c r="M7114" s="34">
        <v>7108.5</v>
      </c>
      <c r="N7114" s="34">
        <v>8.3000000000000007</v>
      </c>
      <c r="O7114" s="32">
        <f t="shared" si="666"/>
        <v>46.94</v>
      </c>
      <c r="P7114" s="37">
        <f t="shared" si="671"/>
        <v>56.327999999999996</v>
      </c>
      <c r="Q7114" s="32">
        <f t="shared" si="667"/>
        <v>8.0600000000000023</v>
      </c>
      <c r="R7114" s="32">
        <f t="shared" si="668"/>
        <v>-1.3279999999999959</v>
      </c>
      <c r="S7114" s="26">
        <f t="shared" si="669"/>
        <v>1</v>
      </c>
      <c r="T7114" s="26">
        <f t="shared" si="670"/>
        <v>0</v>
      </c>
    </row>
    <row r="7115" spans="13:20" ht="15" x14ac:dyDescent="0.3">
      <c r="M7115" s="34">
        <v>7109.5</v>
      </c>
      <c r="N7115" s="34">
        <v>8.3000000000000007</v>
      </c>
      <c r="O7115" s="32">
        <f t="shared" si="666"/>
        <v>46.94</v>
      </c>
      <c r="P7115" s="37">
        <f t="shared" si="671"/>
        <v>56.327999999999996</v>
      </c>
      <c r="Q7115" s="32">
        <f t="shared" si="667"/>
        <v>8.0600000000000023</v>
      </c>
      <c r="R7115" s="32">
        <f t="shared" si="668"/>
        <v>-1.3279999999999959</v>
      </c>
      <c r="S7115" s="26">
        <f t="shared" si="669"/>
        <v>1</v>
      </c>
      <c r="T7115" s="26">
        <f t="shared" si="670"/>
        <v>0</v>
      </c>
    </row>
    <row r="7116" spans="13:20" ht="15" x14ac:dyDescent="0.3">
      <c r="M7116" s="34">
        <v>7110.5</v>
      </c>
      <c r="N7116" s="34">
        <v>7.8</v>
      </c>
      <c r="O7116" s="32">
        <f t="shared" si="666"/>
        <v>46.04</v>
      </c>
      <c r="P7116" s="37">
        <f t="shared" si="671"/>
        <v>55.247999999999998</v>
      </c>
      <c r="Q7116" s="32">
        <f t="shared" si="667"/>
        <v>8.9600000000000009</v>
      </c>
      <c r="R7116" s="32">
        <f t="shared" si="668"/>
        <v>-0.24799999999999756</v>
      </c>
      <c r="S7116" s="26">
        <f t="shared" si="669"/>
        <v>1</v>
      </c>
      <c r="T7116" s="26">
        <f t="shared" si="670"/>
        <v>0</v>
      </c>
    </row>
    <row r="7117" spans="13:20" ht="15" x14ac:dyDescent="0.3">
      <c r="M7117" s="34">
        <v>7111.5</v>
      </c>
      <c r="N7117" s="34">
        <v>8.9</v>
      </c>
      <c r="O7117" s="32">
        <f t="shared" si="666"/>
        <v>48.019999999999996</v>
      </c>
      <c r="P7117" s="37">
        <f t="shared" si="671"/>
        <v>57.623999999999995</v>
      </c>
      <c r="Q7117" s="32">
        <f t="shared" si="667"/>
        <v>6.980000000000004</v>
      </c>
      <c r="R7117" s="32">
        <f t="shared" si="668"/>
        <v>-2.6239999999999952</v>
      </c>
      <c r="S7117" s="26">
        <f t="shared" si="669"/>
        <v>1</v>
      </c>
      <c r="T7117" s="26">
        <f t="shared" si="670"/>
        <v>0</v>
      </c>
    </row>
    <row r="7118" spans="13:20" ht="15" x14ac:dyDescent="0.3">
      <c r="M7118" s="34">
        <v>7112.5</v>
      </c>
      <c r="N7118" s="34">
        <v>9.4</v>
      </c>
      <c r="O7118" s="32">
        <f t="shared" si="666"/>
        <v>48.92</v>
      </c>
      <c r="P7118" s="37">
        <f t="shared" si="671"/>
        <v>58.704000000000001</v>
      </c>
      <c r="Q7118" s="32">
        <f t="shared" si="667"/>
        <v>6.0799999999999983</v>
      </c>
      <c r="R7118" s="32">
        <f t="shared" si="668"/>
        <v>-3.7040000000000006</v>
      </c>
      <c r="S7118" s="26">
        <f t="shared" si="669"/>
        <v>1</v>
      </c>
      <c r="T7118" s="26">
        <f t="shared" si="670"/>
        <v>0</v>
      </c>
    </row>
    <row r="7119" spans="13:20" ht="15" x14ac:dyDescent="0.3">
      <c r="M7119" s="34">
        <v>7113.5</v>
      </c>
      <c r="N7119" s="34">
        <v>10.6</v>
      </c>
      <c r="O7119" s="32">
        <f t="shared" si="666"/>
        <v>51.08</v>
      </c>
      <c r="P7119" s="37">
        <f t="shared" si="671"/>
        <v>61.295999999999992</v>
      </c>
      <c r="Q7119" s="32">
        <f t="shared" si="667"/>
        <v>3.9200000000000017</v>
      </c>
      <c r="R7119" s="32">
        <f t="shared" si="668"/>
        <v>-6.2959999999999923</v>
      </c>
      <c r="S7119" s="26">
        <f t="shared" si="669"/>
        <v>1</v>
      </c>
      <c r="T7119" s="26">
        <f t="shared" si="670"/>
        <v>0</v>
      </c>
    </row>
    <row r="7120" spans="13:20" ht="15" x14ac:dyDescent="0.3">
      <c r="M7120" s="34">
        <v>7114.5</v>
      </c>
      <c r="N7120" s="34">
        <v>12.2</v>
      </c>
      <c r="O7120" s="32">
        <f t="shared" si="666"/>
        <v>53.96</v>
      </c>
      <c r="P7120" s="37">
        <f t="shared" si="671"/>
        <v>64.751999999999995</v>
      </c>
      <c r="Q7120" s="32">
        <f t="shared" si="667"/>
        <v>1.0399999999999991</v>
      </c>
      <c r="R7120" s="32">
        <f t="shared" si="668"/>
        <v>-9.7519999999999953</v>
      </c>
      <c r="S7120" s="26">
        <f t="shared" si="669"/>
        <v>1</v>
      </c>
      <c r="T7120" s="26">
        <f t="shared" si="670"/>
        <v>0</v>
      </c>
    </row>
    <row r="7121" spans="13:20" ht="15" x14ac:dyDescent="0.3">
      <c r="M7121" s="34">
        <v>7115.5</v>
      </c>
      <c r="N7121" s="34">
        <v>12.2</v>
      </c>
      <c r="O7121" s="32">
        <f t="shared" si="666"/>
        <v>53.96</v>
      </c>
      <c r="P7121" s="37">
        <f t="shared" si="671"/>
        <v>64.751999999999995</v>
      </c>
      <c r="Q7121" s="32">
        <f t="shared" si="667"/>
        <v>1.0399999999999991</v>
      </c>
      <c r="R7121" s="32">
        <f t="shared" si="668"/>
        <v>-9.7519999999999953</v>
      </c>
      <c r="S7121" s="26">
        <f t="shared" si="669"/>
        <v>1</v>
      </c>
      <c r="T7121" s="26">
        <f t="shared" si="670"/>
        <v>0</v>
      </c>
    </row>
    <row r="7122" spans="13:20" ht="15" x14ac:dyDescent="0.3">
      <c r="M7122" s="34">
        <v>7116.5</v>
      </c>
      <c r="N7122" s="34">
        <v>13.3</v>
      </c>
      <c r="O7122" s="32">
        <f t="shared" si="666"/>
        <v>55.94</v>
      </c>
      <c r="P7122" s="37">
        <f t="shared" si="671"/>
        <v>67.128</v>
      </c>
      <c r="Q7122" s="32">
        <f t="shared" si="667"/>
        <v>-0.93999999999999773</v>
      </c>
      <c r="R7122" s="32">
        <f t="shared" si="668"/>
        <v>-12.128</v>
      </c>
      <c r="S7122" s="26">
        <f t="shared" si="669"/>
        <v>0</v>
      </c>
      <c r="T7122" s="26">
        <f t="shared" si="670"/>
        <v>0</v>
      </c>
    </row>
    <row r="7123" spans="13:20" ht="15" x14ac:dyDescent="0.3">
      <c r="M7123" s="34">
        <v>7117.5</v>
      </c>
      <c r="N7123" s="34">
        <v>13.9</v>
      </c>
      <c r="O7123" s="32">
        <f t="shared" si="666"/>
        <v>57.019999999999996</v>
      </c>
      <c r="P7123" s="37">
        <f t="shared" si="671"/>
        <v>68.423999999999992</v>
      </c>
      <c r="Q7123" s="32">
        <f t="shared" si="667"/>
        <v>-2.019999999999996</v>
      </c>
      <c r="R7123" s="32">
        <f t="shared" si="668"/>
        <v>-13.423999999999992</v>
      </c>
      <c r="S7123" s="26">
        <f t="shared" si="669"/>
        <v>0</v>
      </c>
      <c r="T7123" s="26">
        <f t="shared" si="670"/>
        <v>0</v>
      </c>
    </row>
    <row r="7124" spans="13:20" ht="15" x14ac:dyDescent="0.3">
      <c r="M7124" s="34">
        <v>7118.5</v>
      </c>
      <c r="N7124" s="34">
        <v>13.3</v>
      </c>
      <c r="O7124" s="32">
        <f t="shared" si="666"/>
        <v>55.94</v>
      </c>
      <c r="P7124" s="37">
        <f t="shared" si="671"/>
        <v>67.128</v>
      </c>
      <c r="Q7124" s="32">
        <f t="shared" si="667"/>
        <v>-0.93999999999999773</v>
      </c>
      <c r="R7124" s="32">
        <f t="shared" si="668"/>
        <v>-12.128</v>
      </c>
      <c r="S7124" s="26">
        <f t="shared" si="669"/>
        <v>0</v>
      </c>
      <c r="T7124" s="26">
        <f t="shared" si="670"/>
        <v>0</v>
      </c>
    </row>
    <row r="7125" spans="13:20" ht="15" x14ac:dyDescent="0.3">
      <c r="M7125" s="34">
        <v>7119.5</v>
      </c>
      <c r="N7125" s="34">
        <v>12.8</v>
      </c>
      <c r="O7125" s="32">
        <f t="shared" si="666"/>
        <v>55.040000000000006</v>
      </c>
      <c r="P7125" s="37">
        <f t="shared" si="671"/>
        <v>66.048000000000002</v>
      </c>
      <c r="Q7125" s="32">
        <f t="shared" si="667"/>
        <v>-4.0000000000006253E-2</v>
      </c>
      <c r="R7125" s="32">
        <f t="shared" si="668"/>
        <v>-11.048000000000002</v>
      </c>
      <c r="S7125" s="26">
        <f t="shared" si="669"/>
        <v>0</v>
      </c>
      <c r="T7125" s="26">
        <f t="shared" si="670"/>
        <v>0</v>
      </c>
    </row>
    <row r="7126" spans="13:20" ht="15" x14ac:dyDescent="0.3">
      <c r="M7126" s="34">
        <v>7120.5</v>
      </c>
      <c r="N7126" s="34">
        <v>11.1</v>
      </c>
      <c r="O7126" s="32">
        <f t="shared" si="666"/>
        <v>51.980000000000004</v>
      </c>
      <c r="P7126" s="37">
        <f t="shared" si="671"/>
        <v>62.376000000000005</v>
      </c>
      <c r="Q7126" s="32">
        <f t="shared" si="667"/>
        <v>3.019999999999996</v>
      </c>
      <c r="R7126" s="32">
        <f t="shared" si="668"/>
        <v>-7.3760000000000048</v>
      </c>
      <c r="S7126" s="26">
        <f t="shared" si="669"/>
        <v>1</v>
      </c>
      <c r="T7126" s="26">
        <f t="shared" si="670"/>
        <v>0</v>
      </c>
    </row>
    <row r="7127" spans="13:20" ht="15" x14ac:dyDescent="0.3">
      <c r="M7127" s="34">
        <v>7121.5</v>
      </c>
      <c r="N7127" s="34">
        <v>10</v>
      </c>
      <c r="O7127" s="32">
        <f t="shared" si="666"/>
        <v>50</v>
      </c>
      <c r="P7127" s="37">
        <f t="shared" si="671"/>
        <v>60</v>
      </c>
      <c r="Q7127" s="32">
        <f t="shared" si="667"/>
        <v>5</v>
      </c>
      <c r="R7127" s="32">
        <f t="shared" si="668"/>
        <v>-5</v>
      </c>
      <c r="S7127" s="26">
        <f t="shared" si="669"/>
        <v>1</v>
      </c>
      <c r="T7127" s="26">
        <f t="shared" si="670"/>
        <v>0</v>
      </c>
    </row>
    <row r="7128" spans="13:20" ht="15" x14ac:dyDescent="0.3">
      <c r="M7128" s="34">
        <v>7122.5</v>
      </c>
      <c r="N7128" s="34">
        <v>9.4</v>
      </c>
      <c r="O7128" s="32">
        <f t="shared" si="666"/>
        <v>48.92</v>
      </c>
      <c r="P7128" s="37">
        <f t="shared" si="671"/>
        <v>58.704000000000001</v>
      </c>
      <c r="Q7128" s="32">
        <f t="shared" si="667"/>
        <v>6.0799999999999983</v>
      </c>
      <c r="R7128" s="32">
        <f t="shared" si="668"/>
        <v>-3.7040000000000006</v>
      </c>
      <c r="S7128" s="26">
        <f t="shared" si="669"/>
        <v>1</v>
      </c>
      <c r="T7128" s="26">
        <f t="shared" si="670"/>
        <v>0</v>
      </c>
    </row>
    <row r="7129" spans="13:20" ht="15" x14ac:dyDescent="0.3">
      <c r="M7129" s="34">
        <v>7123.5</v>
      </c>
      <c r="N7129" s="34">
        <v>8.3000000000000007</v>
      </c>
      <c r="O7129" s="32">
        <f t="shared" si="666"/>
        <v>46.94</v>
      </c>
      <c r="P7129" s="37">
        <f t="shared" si="671"/>
        <v>56.327999999999996</v>
      </c>
      <c r="Q7129" s="32">
        <f t="shared" si="667"/>
        <v>8.0600000000000023</v>
      </c>
      <c r="R7129" s="32">
        <f t="shared" si="668"/>
        <v>-1.3279999999999959</v>
      </c>
      <c r="S7129" s="26">
        <f t="shared" si="669"/>
        <v>1</v>
      </c>
      <c r="T7129" s="26">
        <f t="shared" si="670"/>
        <v>0</v>
      </c>
    </row>
    <row r="7130" spans="13:20" ht="15" x14ac:dyDescent="0.3">
      <c r="M7130" s="34">
        <v>7124.5</v>
      </c>
      <c r="N7130" s="34">
        <v>7.8</v>
      </c>
      <c r="O7130" s="32">
        <f t="shared" si="666"/>
        <v>46.04</v>
      </c>
      <c r="P7130" s="37">
        <f t="shared" si="671"/>
        <v>55.247999999999998</v>
      </c>
      <c r="Q7130" s="32">
        <f t="shared" si="667"/>
        <v>8.9600000000000009</v>
      </c>
      <c r="R7130" s="32">
        <f t="shared" si="668"/>
        <v>-0.24799999999999756</v>
      </c>
      <c r="S7130" s="26">
        <f t="shared" si="669"/>
        <v>1</v>
      </c>
      <c r="T7130" s="26">
        <f t="shared" si="670"/>
        <v>0</v>
      </c>
    </row>
    <row r="7131" spans="13:20" ht="15" x14ac:dyDescent="0.3">
      <c r="M7131" s="34">
        <v>7125.5</v>
      </c>
      <c r="N7131" s="34">
        <v>6.7</v>
      </c>
      <c r="O7131" s="32">
        <f t="shared" si="666"/>
        <v>44.06</v>
      </c>
      <c r="P7131" s="37">
        <f t="shared" si="671"/>
        <v>52.872</v>
      </c>
      <c r="Q7131" s="32">
        <f t="shared" si="667"/>
        <v>10.939999999999998</v>
      </c>
      <c r="R7131" s="32">
        <f t="shared" si="668"/>
        <v>2.1280000000000001</v>
      </c>
      <c r="S7131" s="26">
        <f t="shared" si="669"/>
        <v>1</v>
      </c>
      <c r="T7131" s="26">
        <f t="shared" si="670"/>
        <v>1</v>
      </c>
    </row>
    <row r="7132" spans="13:20" ht="15" x14ac:dyDescent="0.3">
      <c r="M7132" s="34">
        <v>7126.5</v>
      </c>
      <c r="N7132" s="34">
        <v>6.1</v>
      </c>
      <c r="O7132" s="32">
        <f t="shared" si="666"/>
        <v>42.980000000000004</v>
      </c>
      <c r="P7132" s="37">
        <f t="shared" si="671"/>
        <v>51.576000000000001</v>
      </c>
      <c r="Q7132" s="32">
        <f t="shared" si="667"/>
        <v>12.019999999999996</v>
      </c>
      <c r="R7132" s="32">
        <f t="shared" si="668"/>
        <v>3.4239999999999995</v>
      </c>
      <c r="S7132" s="26">
        <f t="shared" si="669"/>
        <v>1</v>
      </c>
      <c r="T7132" s="26">
        <f t="shared" si="670"/>
        <v>1</v>
      </c>
    </row>
    <row r="7133" spans="13:20" ht="15" x14ac:dyDescent="0.3">
      <c r="M7133" s="34">
        <v>7127.5</v>
      </c>
      <c r="N7133" s="34">
        <v>5</v>
      </c>
      <c r="O7133" s="32">
        <f t="shared" si="666"/>
        <v>41</v>
      </c>
      <c r="P7133" s="37">
        <f t="shared" si="671"/>
        <v>49.199999999999996</v>
      </c>
      <c r="Q7133" s="32">
        <f t="shared" si="667"/>
        <v>14</v>
      </c>
      <c r="R7133" s="32">
        <f t="shared" si="668"/>
        <v>5.8000000000000043</v>
      </c>
      <c r="S7133" s="26">
        <f t="shared" si="669"/>
        <v>1</v>
      </c>
      <c r="T7133" s="26">
        <f t="shared" si="670"/>
        <v>1</v>
      </c>
    </row>
    <row r="7134" spans="13:20" ht="15" x14ac:dyDescent="0.3">
      <c r="M7134" s="34">
        <v>7128.5</v>
      </c>
      <c r="N7134" s="34">
        <v>4.4000000000000004</v>
      </c>
      <c r="O7134" s="32">
        <f t="shared" si="666"/>
        <v>39.92</v>
      </c>
      <c r="P7134" s="37">
        <f t="shared" si="671"/>
        <v>47.904000000000003</v>
      </c>
      <c r="Q7134" s="32">
        <f t="shared" si="667"/>
        <v>15.079999999999998</v>
      </c>
      <c r="R7134" s="32">
        <f t="shared" si="668"/>
        <v>7.0959999999999965</v>
      </c>
      <c r="S7134" s="26">
        <f t="shared" si="669"/>
        <v>1</v>
      </c>
      <c r="T7134" s="26">
        <f t="shared" si="670"/>
        <v>1</v>
      </c>
    </row>
    <row r="7135" spans="13:20" ht="15" x14ac:dyDescent="0.3">
      <c r="M7135" s="34">
        <v>7129.5</v>
      </c>
      <c r="N7135" s="34">
        <v>3.9</v>
      </c>
      <c r="O7135" s="32">
        <f t="shared" si="666"/>
        <v>39.019999999999996</v>
      </c>
      <c r="P7135" s="37">
        <f t="shared" si="671"/>
        <v>46.823999999999991</v>
      </c>
      <c r="Q7135" s="32">
        <f t="shared" si="667"/>
        <v>15.980000000000004</v>
      </c>
      <c r="R7135" s="32">
        <f t="shared" si="668"/>
        <v>8.176000000000009</v>
      </c>
      <c r="S7135" s="26">
        <f t="shared" si="669"/>
        <v>1</v>
      </c>
      <c r="T7135" s="26">
        <f t="shared" si="670"/>
        <v>1</v>
      </c>
    </row>
    <row r="7136" spans="13:20" ht="15" x14ac:dyDescent="0.3">
      <c r="M7136" s="34">
        <v>7130.5</v>
      </c>
      <c r="N7136" s="34">
        <v>3.9</v>
      </c>
      <c r="O7136" s="32">
        <f t="shared" si="666"/>
        <v>39.019999999999996</v>
      </c>
      <c r="P7136" s="37">
        <f t="shared" si="671"/>
        <v>46.823999999999991</v>
      </c>
      <c r="Q7136" s="32">
        <f t="shared" si="667"/>
        <v>15.980000000000004</v>
      </c>
      <c r="R7136" s="32">
        <f t="shared" si="668"/>
        <v>8.176000000000009</v>
      </c>
      <c r="S7136" s="26">
        <f t="shared" si="669"/>
        <v>1</v>
      </c>
      <c r="T7136" s="26">
        <f t="shared" si="670"/>
        <v>1</v>
      </c>
    </row>
    <row r="7137" spans="13:20" ht="15" x14ac:dyDescent="0.3">
      <c r="M7137" s="34">
        <v>7131.5</v>
      </c>
      <c r="N7137" s="34">
        <v>3.3</v>
      </c>
      <c r="O7137" s="32">
        <f t="shared" si="666"/>
        <v>37.94</v>
      </c>
      <c r="P7137" s="37">
        <f t="shared" si="671"/>
        <v>45.527999999999999</v>
      </c>
      <c r="Q7137" s="32">
        <f t="shared" si="667"/>
        <v>17.060000000000002</v>
      </c>
      <c r="R7137" s="32">
        <f t="shared" si="668"/>
        <v>9.4720000000000013</v>
      </c>
      <c r="S7137" s="26">
        <f t="shared" si="669"/>
        <v>1</v>
      </c>
      <c r="T7137" s="26">
        <f t="shared" si="670"/>
        <v>1</v>
      </c>
    </row>
    <row r="7138" spans="13:20" ht="15" x14ac:dyDescent="0.3">
      <c r="M7138" s="34">
        <v>7132.5</v>
      </c>
      <c r="N7138" s="34">
        <v>3.3</v>
      </c>
      <c r="O7138" s="32">
        <f t="shared" si="666"/>
        <v>37.94</v>
      </c>
      <c r="P7138" s="37">
        <f t="shared" si="671"/>
        <v>45.527999999999999</v>
      </c>
      <c r="Q7138" s="32">
        <f t="shared" si="667"/>
        <v>17.060000000000002</v>
      </c>
      <c r="R7138" s="32">
        <f t="shared" si="668"/>
        <v>9.4720000000000013</v>
      </c>
      <c r="S7138" s="26">
        <f t="shared" si="669"/>
        <v>1</v>
      </c>
      <c r="T7138" s="26">
        <f t="shared" si="670"/>
        <v>1</v>
      </c>
    </row>
    <row r="7139" spans="13:20" ht="15" x14ac:dyDescent="0.3">
      <c r="M7139" s="34">
        <v>7133.5</v>
      </c>
      <c r="N7139" s="34">
        <v>2.8</v>
      </c>
      <c r="O7139" s="32">
        <f t="shared" si="666"/>
        <v>37.04</v>
      </c>
      <c r="P7139" s="37">
        <f t="shared" si="671"/>
        <v>44.448</v>
      </c>
      <c r="Q7139" s="32">
        <f t="shared" si="667"/>
        <v>17.96</v>
      </c>
      <c r="R7139" s="32">
        <f t="shared" si="668"/>
        <v>10.552</v>
      </c>
      <c r="S7139" s="26">
        <f t="shared" si="669"/>
        <v>1</v>
      </c>
      <c r="T7139" s="26">
        <f t="shared" si="670"/>
        <v>1</v>
      </c>
    </row>
    <row r="7140" spans="13:20" ht="15" x14ac:dyDescent="0.3">
      <c r="M7140" s="34">
        <v>7134.5</v>
      </c>
      <c r="N7140" s="34">
        <v>3.9</v>
      </c>
      <c r="O7140" s="32">
        <f t="shared" si="666"/>
        <v>39.019999999999996</v>
      </c>
      <c r="P7140" s="37">
        <f t="shared" si="671"/>
        <v>46.823999999999991</v>
      </c>
      <c r="Q7140" s="32">
        <f t="shared" si="667"/>
        <v>15.980000000000004</v>
      </c>
      <c r="R7140" s="32">
        <f t="shared" si="668"/>
        <v>8.176000000000009</v>
      </c>
      <c r="S7140" s="26">
        <f t="shared" si="669"/>
        <v>1</v>
      </c>
      <c r="T7140" s="26">
        <f t="shared" si="670"/>
        <v>1</v>
      </c>
    </row>
    <row r="7141" spans="13:20" ht="15" x14ac:dyDescent="0.3">
      <c r="M7141" s="34">
        <v>7135.5</v>
      </c>
      <c r="N7141" s="34">
        <v>5.6</v>
      </c>
      <c r="O7141" s="32">
        <f t="shared" si="666"/>
        <v>42.08</v>
      </c>
      <c r="P7141" s="37">
        <f t="shared" si="671"/>
        <v>50.495999999999995</v>
      </c>
      <c r="Q7141" s="32">
        <f t="shared" si="667"/>
        <v>12.920000000000002</v>
      </c>
      <c r="R7141" s="32">
        <f t="shared" si="668"/>
        <v>4.5040000000000049</v>
      </c>
      <c r="S7141" s="26">
        <f t="shared" si="669"/>
        <v>1</v>
      </c>
      <c r="T7141" s="26">
        <f t="shared" si="670"/>
        <v>1</v>
      </c>
    </row>
    <row r="7142" spans="13:20" ht="15" x14ac:dyDescent="0.3">
      <c r="M7142" s="34">
        <v>7136.5</v>
      </c>
      <c r="N7142" s="34">
        <v>7.8</v>
      </c>
      <c r="O7142" s="32">
        <f t="shared" si="666"/>
        <v>46.04</v>
      </c>
      <c r="P7142" s="37">
        <f t="shared" si="671"/>
        <v>55.247999999999998</v>
      </c>
      <c r="Q7142" s="32">
        <f t="shared" si="667"/>
        <v>8.9600000000000009</v>
      </c>
      <c r="R7142" s="32">
        <f t="shared" si="668"/>
        <v>-0.24799999999999756</v>
      </c>
      <c r="S7142" s="26">
        <f t="shared" si="669"/>
        <v>1</v>
      </c>
      <c r="T7142" s="26">
        <f t="shared" si="670"/>
        <v>0</v>
      </c>
    </row>
    <row r="7143" spans="13:20" ht="15" x14ac:dyDescent="0.3">
      <c r="M7143" s="34">
        <v>7137.5</v>
      </c>
      <c r="N7143" s="34">
        <v>9.4</v>
      </c>
      <c r="O7143" s="32">
        <f t="shared" si="666"/>
        <v>48.92</v>
      </c>
      <c r="P7143" s="37">
        <f t="shared" si="671"/>
        <v>58.704000000000001</v>
      </c>
      <c r="Q7143" s="32">
        <f t="shared" si="667"/>
        <v>6.0799999999999983</v>
      </c>
      <c r="R7143" s="32">
        <f t="shared" si="668"/>
        <v>-3.7040000000000006</v>
      </c>
      <c r="S7143" s="26">
        <f t="shared" si="669"/>
        <v>1</v>
      </c>
      <c r="T7143" s="26">
        <f t="shared" si="670"/>
        <v>0</v>
      </c>
    </row>
    <row r="7144" spans="13:20" ht="15" x14ac:dyDescent="0.3">
      <c r="M7144" s="34">
        <v>7138.5</v>
      </c>
      <c r="N7144" s="34">
        <v>10.6</v>
      </c>
      <c r="O7144" s="32">
        <f t="shared" si="666"/>
        <v>51.08</v>
      </c>
      <c r="P7144" s="37">
        <f t="shared" si="671"/>
        <v>61.295999999999992</v>
      </c>
      <c r="Q7144" s="32">
        <f t="shared" si="667"/>
        <v>3.9200000000000017</v>
      </c>
      <c r="R7144" s="32">
        <f t="shared" si="668"/>
        <v>-6.2959999999999923</v>
      </c>
      <c r="S7144" s="26">
        <f t="shared" si="669"/>
        <v>1</v>
      </c>
      <c r="T7144" s="26">
        <f t="shared" si="670"/>
        <v>0</v>
      </c>
    </row>
    <row r="7145" spans="13:20" ht="15" x14ac:dyDescent="0.3">
      <c r="M7145" s="34">
        <v>7139.5</v>
      </c>
      <c r="N7145" s="34">
        <v>12.2</v>
      </c>
      <c r="O7145" s="32">
        <f t="shared" si="666"/>
        <v>53.96</v>
      </c>
      <c r="P7145" s="37">
        <f t="shared" si="671"/>
        <v>64.751999999999995</v>
      </c>
      <c r="Q7145" s="32">
        <f t="shared" si="667"/>
        <v>1.0399999999999991</v>
      </c>
      <c r="R7145" s="32">
        <f t="shared" si="668"/>
        <v>-9.7519999999999953</v>
      </c>
      <c r="S7145" s="26">
        <f t="shared" si="669"/>
        <v>1</v>
      </c>
      <c r="T7145" s="26">
        <f t="shared" si="670"/>
        <v>0</v>
      </c>
    </row>
    <row r="7146" spans="13:20" ht="15" x14ac:dyDescent="0.3">
      <c r="M7146" s="34">
        <v>7140.5</v>
      </c>
      <c r="N7146" s="34">
        <v>13.9</v>
      </c>
      <c r="O7146" s="32">
        <f t="shared" si="666"/>
        <v>57.019999999999996</v>
      </c>
      <c r="P7146" s="37">
        <f t="shared" si="671"/>
        <v>68.423999999999992</v>
      </c>
      <c r="Q7146" s="32">
        <f t="shared" si="667"/>
        <v>-2.019999999999996</v>
      </c>
      <c r="R7146" s="32">
        <f t="shared" si="668"/>
        <v>-13.423999999999992</v>
      </c>
      <c r="S7146" s="26">
        <f t="shared" si="669"/>
        <v>0</v>
      </c>
      <c r="T7146" s="26">
        <f t="shared" si="670"/>
        <v>0</v>
      </c>
    </row>
    <row r="7147" spans="13:20" ht="15" x14ac:dyDescent="0.3">
      <c r="M7147" s="34">
        <v>7141.5</v>
      </c>
      <c r="N7147" s="34">
        <v>15</v>
      </c>
      <c r="O7147" s="32">
        <f t="shared" si="666"/>
        <v>59</v>
      </c>
      <c r="P7147" s="37">
        <f t="shared" si="671"/>
        <v>70.8</v>
      </c>
      <c r="Q7147" s="32">
        <f t="shared" si="667"/>
        <v>-4</v>
      </c>
      <c r="R7147" s="32">
        <f t="shared" si="668"/>
        <v>-15.799999999999997</v>
      </c>
      <c r="S7147" s="26">
        <f t="shared" si="669"/>
        <v>0</v>
      </c>
      <c r="T7147" s="26">
        <f t="shared" si="670"/>
        <v>0</v>
      </c>
    </row>
    <row r="7148" spans="13:20" ht="15" x14ac:dyDescent="0.3">
      <c r="M7148" s="34">
        <v>7142.5</v>
      </c>
      <c r="N7148" s="34">
        <v>15.6</v>
      </c>
      <c r="O7148" s="32">
        <f t="shared" si="666"/>
        <v>60.08</v>
      </c>
      <c r="P7148" s="37">
        <f t="shared" si="671"/>
        <v>72.095999999999989</v>
      </c>
      <c r="Q7148" s="32">
        <f t="shared" si="667"/>
        <v>-5.0799999999999983</v>
      </c>
      <c r="R7148" s="32">
        <f t="shared" si="668"/>
        <v>-17.095999999999989</v>
      </c>
      <c r="S7148" s="26">
        <f t="shared" si="669"/>
        <v>0</v>
      </c>
      <c r="T7148" s="26">
        <f t="shared" si="670"/>
        <v>0</v>
      </c>
    </row>
    <row r="7149" spans="13:20" ht="15" x14ac:dyDescent="0.3">
      <c r="M7149" s="34">
        <v>7143.5</v>
      </c>
      <c r="N7149" s="34">
        <v>14.4</v>
      </c>
      <c r="O7149" s="32">
        <f t="shared" si="666"/>
        <v>57.92</v>
      </c>
      <c r="P7149" s="37">
        <f t="shared" si="671"/>
        <v>69.504000000000005</v>
      </c>
      <c r="Q7149" s="32">
        <f t="shared" si="667"/>
        <v>-2.9200000000000017</v>
      </c>
      <c r="R7149" s="32">
        <f t="shared" si="668"/>
        <v>-14.504000000000005</v>
      </c>
      <c r="S7149" s="26">
        <f t="shared" si="669"/>
        <v>0</v>
      </c>
      <c r="T7149" s="26">
        <f t="shared" si="670"/>
        <v>0</v>
      </c>
    </row>
    <row r="7150" spans="13:20" ht="15" x14ac:dyDescent="0.3">
      <c r="M7150" s="34">
        <v>7144.5</v>
      </c>
      <c r="N7150" s="34">
        <v>13.9</v>
      </c>
      <c r="O7150" s="32">
        <f t="shared" si="666"/>
        <v>57.019999999999996</v>
      </c>
      <c r="P7150" s="37">
        <f t="shared" si="671"/>
        <v>68.423999999999992</v>
      </c>
      <c r="Q7150" s="32">
        <f t="shared" si="667"/>
        <v>-2.019999999999996</v>
      </c>
      <c r="R7150" s="32">
        <f t="shared" si="668"/>
        <v>-13.423999999999992</v>
      </c>
      <c r="S7150" s="26">
        <f t="shared" si="669"/>
        <v>0</v>
      </c>
      <c r="T7150" s="26">
        <f t="shared" si="670"/>
        <v>0</v>
      </c>
    </row>
    <row r="7151" spans="13:20" ht="15" x14ac:dyDescent="0.3">
      <c r="M7151" s="34">
        <v>7145.5</v>
      </c>
      <c r="N7151" s="34">
        <v>11.7</v>
      </c>
      <c r="O7151" s="32">
        <f t="shared" si="666"/>
        <v>53.06</v>
      </c>
      <c r="P7151" s="37">
        <f t="shared" si="671"/>
        <v>63.671999999999997</v>
      </c>
      <c r="Q7151" s="32">
        <f t="shared" si="667"/>
        <v>1.9399999999999977</v>
      </c>
      <c r="R7151" s="32">
        <f t="shared" si="668"/>
        <v>-8.671999999999997</v>
      </c>
      <c r="S7151" s="26">
        <f t="shared" si="669"/>
        <v>1</v>
      </c>
      <c r="T7151" s="26">
        <f t="shared" si="670"/>
        <v>0</v>
      </c>
    </row>
    <row r="7152" spans="13:20" ht="15" x14ac:dyDescent="0.3">
      <c r="M7152" s="34">
        <v>7146.5</v>
      </c>
      <c r="N7152" s="34">
        <v>11.1</v>
      </c>
      <c r="O7152" s="32">
        <f t="shared" si="666"/>
        <v>51.980000000000004</v>
      </c>
      <c r="P7152" s="37">
        <f t="shared" si="671"/>
        <v>62.376000000000005</v>
      </c>
      <c r="Q7152" s="32">
        <f t="shared" si="667"/>
        <v>3.019999999999996</v>
      </c>
      <c r="R7152" s="32">
        <f t="shared" si="668"/>
        <v>-7.3760000000000048</v>
      </c>
      <c r="S7152" s="26">
        <f t="shared" si="669"/>
        <v>1</v>
      </c>
      <c r="T7152" s="26">
        <f t="shared" si="670"/>
        <v>0</v>
      </c>
    </row>
    <row r="7153" spans="13:20" ht="15" x14ac:dyDescent="0.3">
      <c r="M7153" s="34">
        <v>7147.5</v>
      </c>
      <c r="N7153" s="34">
        <v>10.6</v>
      </c>
      <c r="O7153" s="32">
        <f t="shared" si="666"/>
        <v>51.08</v>
      </c>
      <c r="P7153" s="37">
        <f t="shared" si="671"/>
        <v>61.295999999999992</v>
      </c>
      <c r="Q7153" s="32">
        <f t="shared" si="667"/>
        <v>3.9200000000000017</v>
      </c>
      <c r="R7153" s="32">
        <f t="shared" si="668"/>
        <v>-6.2959999999999923</v>
      </c>
      <c r="S7153" s="26">
        <f t="shared" si="669"/>
        <v>1</v>
      </c>
      <c r="T7153" s="26">
        <f t="shared" si="670"/>
        <v>0</v>
      </c>
    </row>
    <row r="7154" spans="13:20" ht="15" x14ac:dyDescent="0.3">
      <c r="M7154" s="34">
        <v>7148.5</v>
      </c>
      <c r="N7154" s="34">
        <v>10.6</v>
      </c>
      <c r="O7154" s="32">
        <f t="shared" si="666"/>
        <v>51.08</v>
      </c>
      <c r="P7154" s="37">
        <f t="shared" si="671"/>
        <v>61.295999999999992</v>
      </c>
      <c r="Q7154" s="32">
        <f t="shared" si="667"/>
        <v>3.9200000000000017</v>
      </c>
      <c r="R7154" s="32">
        <f t="shared" si="668"/>
        <v>-6.2959999999999923</v>
      </c>
      <c r="S7154" s="26">
        <f t="shared" si="669"/>
        <v>1</v>
      </c>
      <c r="T7154" s="26">
        <f t="shared" si="670"/>
        <v>0</v>
      </c>
    </row>
    <row r="7155" spans="13:20" ht="15" x14ac:dyDescent="0.3">
      <c r="M7155" s="34">
        <v>7149.5</v>
      </c>
      <c r="N7155" s="34">
        <v>10</v>
      </c>
      <c r="O7155" s="32">
        <f t="shared" si="666"/>
        <v>50</v>
      </c>
      <c r="P7155" s="37">
        <f t="shared" si="671"/>
        <v>60</v>
      </c>
      <c r="Q7155" s="32">
        <f t="shared" si="667"/>
        <v>5</v>
      </c>
      <c r="R7155" s="32">
        <f t="shared" si="668"/>
        <v>-5</v>
      </c>
      <c r="S7155" s="26">
        <f t="shared" si="669"/>
        <v>1</v>
      </c>
      <c r="T7155" s="26">
        <f t="shared" si="670"/>
        <v>0</v>
      </c>
    </row>
    <row r="7156" spans="13:20" ht="15" x14ac:dyDescent="0.3">
      <c r="M7156" s="34">
        <v>7150.5</v>
      </c>
      <c r="N7156" s="34">
        <v>10</v>
      </c>
      <c r="O7156" s="32">
        <f t="shared" si="666"/>
        <v>50</v>
      </c>
      <c r="P7156" s="37">
        <f t="shared" si="671"/>
        <v>60</v>
      </c>
      <c r="Q7156" s="32">
        <f t="shared" si="667"/>
        <v>5</v>
      </c>
      <c r="R7156" s="32">
        <f t="shared" si="668"/>
        <v>-5</v>
      </c>
      <c r="S7156" s="26">
        <f t="shared" si="669"/>
        <v>1</v>
      </c>
      <c r="T7156" s="26">
        <f t="shared" si="670"/>
        <v>0</v>
      </c>
    </row>
    <row r="7157" spans="13:20" ht="15" x14ac:dyDescent="0.3">
      <c r="M7157" s="34">
        <v>7151.5</v>
      </c>
      <c r="N7157" s="34">
        <v>9.4</v>
      </c>
      <c r="O7157" s="32">
        <f t="shared" si="666"/>
        <v>48.92</v>
      </c>
      <c r="P7157" s="37">
        <f t="shared" si="671"/>
        <v>58.704000000000001</v>
      </c>
      <c r="Q7157" s="32">
        <f t="shared" si="667"/>
        <v>6.0799999999999983</v>
      </c>
      <c r="R7157" s="32">
        <f t="shared" si="668"/>
        <v>-3.7040000000000006</v>
      </c>
      <c r="S7157" s="26">
        <f t="shared" si="669"/>
        <v>1</v>
      </c>
      <c r="T7157" s="26">
        <f t="shared" si="670"/>
        <v>0</v>
      </c>
    </row>
    <row r="7158" spans="13:20" ht="15" x14ac:dyDescent="0.3">
      <c r="M7158" s="34">
        <v>7152.5</v>
      </c>
      <c r="N7158" s="34">
        <v>10</v>
      </c>
      <c r="O7158" s="32">
        <f t="shared" si="666"/>
        <v>50</v>
      </c>
      <c r="P7158" s="37">
        <f t="shared" si="671"/>
        <v>60</v>
      </c>
      <c r="Q7158" s="32">
        <f t="shared" si="667"/>
        <v>5</v>
      </c>
      <c r="R7158" s="32">
        <f t="shared" si="668"/>
        <v>-5</v>
      </c>
      <c r="S7158" s="26">
        <f t="shared" si="669"/>
        <v>1</v>
      </c>
      <c r="T7158" s="26">
        <f t="shared" si="670"/>
        <v>0</v>
      </c>
    </row>
    <row r="7159" spans="13:20" ht="15" x14ac:dyDescent="0.3">
      <c r="M7159" s="34">
        <v>7153.5</v>
      </c>
      <c r="N7159" s="34">
        <v>9.4</v>
      </c>
      <c r="O7159" s="32">
        <f t="shared" si="666"/>
        <v>48.92</v>
      </c>
      <c r="P7159" s="37">
        <f t="shared" si="671"/>
        <v>58.704000000000001</v>
      </c>
      <c r="Q7159" s="32">
        <f t="shared" si="667"/>
        <v>6.0799999999999983</v>
      </c>
      <c r="R7159" s="32">
        <f t="shared" si="668"/>
        <v>-3.7040000000000006</v>
      </c>
      <c r="S7159" s="26">
        <f t="shared" si="669"/>
        <v>1</v>
      </c>
      <c r="T7159" s="26">
        <f t="shared" si="670"/>
        <v>0</v>
      </c>
    </row>
    <row r="7160" spans="13:20" ht="15" x14ac:dyDescent="0.3">
      <c r="M7160" s="34">
        <v>7154.5</v>
      </c>
      <c r="N7160" s="34">
        <v>9.4</v>
      </c>
      <c r="O7160" s="32">
        <f t="shared" si="666"/>
        <v>48.92</v>
      </c>
      <c r="P7160" s="37">
        <f t="shared" si="671"/>
        <v>58.704000000000001</v>
      </c>
      <c r="Q7160" s="32">
        <f t="shared" si="667"/>
        <v>6.0799999999999983</v>
      </c>
      <c r="R7160" s="32">
        <f t="shared" si="668"/>
        <v>-3.7040000000000006</v>
      </c>
      <c r="S7160" s="26">
        <f t="shared" si="669"/>
        <v>1</v>
      </c>
      <c r="T7160" s="26">
        <f t="shared" si="670"/>
        <v>0</v>
      </c>
    </row>
    <row r="7161" spans="13:20" ht="15" x14ac:dyDescent="0.3">
      <c r="M7161" s="34">
        <v>7155.5</v>
      </c>
      <c r="N7161" s="34">
        <v>10</v>
      </c>
      <c r="O7161" s="32">
        <f t="shared" si="666"/>
        <v>50</v>
      </c>
      <c r="P7161" s="37">
        <f t="shared" si="671"/>
        <v>60</v>
      </c>
      <c r="Q7161" s="32">
        <f t="shared" si="667"/>
        <v>5</v>
      </c>
      <c r="R7161" s="32">
        <f t="shared" si="668"/>
        <v>-5</v>
      </c>
      <c r="S7161" s="26">
        <f t="shared" si="669"/>
        <v>1</v>
      </c>
      <c r="T7161" s="26">
        <f t="shared" si="670"/>
        <v>0</v>
      </c>
    </row>
    <row r="7162" spans="13:20" ht="15" x14ac:dyDescent="0.3">
      <c r="M7162" s="34">
        <v>7156.5</v>
      </c>
      <c r="N7162" s="34">
        <v>8.3000000000000007</v>
      </c>
      <c r="O7162" s="32">
        <f t="shared" si="666"/>
        <v>46.94</v>
      </c>
      <c r="P7162" s="37">
        <f t="shared" si="671"/>
        <v>56.327999999999996</v>
      </c>
      <c r="Q7162" s="32">
        <f t="shared" si="667"/>
        <v>8.0600000000000023</v>
      </c>
      <c r="R7162" s="32">
        <f t="shared" si="668"/>
        <v>-1.3279999999999959</v>
      </c>
      <c r="S7162" s="26">
        <f t="shared" si="669"/>
        <v>1</v>
      </c>
      <c r="T7162" s="26">
        <f t="shared" si="670"/>
        <v>0</v>
      </c>
    </row>
    <row r="7163" spans="13:20" ht="15" x14ac:dyDescent="0.3">
      <c r="M7163" s="34">
        <v>7157.5</v>
      </c>
      <c r="N7163" s="34">
        <v>8.3000000000000007</v>
      </c>
      <c r="O7163" s="32">
        <f t="shared" si="666"/>
        <v>46.94</v>
      </c>
      <c r="P7163" s="37">
        <f t="shared" si="671"/>
        <v>56.327999999999996</v>
      </c>
      <c r="Q7163" s="32">
        <f t="shared" si="667"/>
        <v>8.0600000000000023</v>
      </c>
      <c r="R7163" s="32">
        <f t="shared" si="668"/>
        <v>-1.3279999999999959</v>
      </c>
      <c r="S7163" s="26">
        <f t="shared" si="669"/>
        <v>1</v>
      </c>
      <c r="T7163" s="26">
        <f t="shared" si="670"/>
        <v>0</v>
      </c>
    </row>
    <row r="7164" spans="13:20" ht="15" x14ac:dyDescent="0.3">
      <c r="M7164" s="34">
        <v>7158.5</v>
      </c>
      <c r="N7164" s="34">
        <v>8.9</v>
      </c>
      <c r="O7164" s="32">
        <f t="shared" si="666"/>
        <v>48.019999999999996</v>
      </c>
      <c r="P7164" s="37">
        <f t="shared" si="671"/>
        <v>57.623999999999995</v>
      </c>
      <c r="Q7164" s="32">
        <f t="shared" si="667"/>
        <v>6.980000000000004</v>
      </c>
      <c r="R7164" s="32">
        <f t="shared" si="668"/>
        <v>-2.6239999999999952</v>
      </c>
      <c r="S7164" s="26">
        <f t="shared" si="669"/>
        <v>1</v>
      </c>
      <c r="T7164" s="26">
        <f t="shared" si="670"/>
        <v>0</v>
      </c>
    </row>
    <row r="7165" spans="13:20" ht="15" x14ac:dyDescent="0.3">
      <c r="M7165" s="34">
        <v>7159.5</v>
      </c>
      <c r="N7165" s="34">
        <v>10</v>
      </c>
      <c r="O7165" s="32">
        <f t="shared" si="666"/>
        <v>50</v>
      </c>
      <c r="P7165" s="37">
        <f t="shared" si="671"/>
        <v>60</v>
      </c>
      <c r="Q7165" s="32">
        <f t="shared" si="667"/>
        <v>5</v>
      </c>
      <c r="R7165" s="32">
        <f t="shared" si="668"/>
        <v>-5</v>
      </c>
      <c r="S7165" s="26">
        <f t="shared" si="669"/>
        <v>1</v>
      </c>
      <c r="T7165" s="26">
        <f t="shared" si="670"/>
        <v>0</v>
      </c>
    </row>
    <row r="7166" spans="13:20" ht="15" x14ac:dyDescent="0.3">
      <c r="M7166" s="34">
        <v>7160.5</v>
      </c>
      <c r="N7166" s="34">
        <v>10</v>
      </c>
      <c r="O7166" s="32">
        <f t="shared" si="666"/>
        <v>50</v>
      </c>
      <c r="P7166" s="37">
        <f t="shared" si="671"/>
        <v>60</v>
      </c>
      <c r="Q7166" s="32">
        <f t="shared" si="667"/>
        <v>5</v>
      </c>
      <c r="R7166" s="32">
        <f t="shared" si="668"/>
        <v>-5</v>
      </c>
      <c r="S7166" s="26">
        <f t="shared" si="669"/>
        <v>1</v>
      </c>
      <c r="T7166" s="26">
        <f t="shared" si="670"/>
        <v>0</v>
      </c>
    </row>
    <row r="7167" spans="13:20" ht="15" x14ac:dyDescent="0.3">
      <c r="M7167" s="34">
        <v>7161.5</v>
      </c>
      <c r="N7167" s="34">
        <v>9.4</v>
      </c>
      <c r="O7167" s="32">
        <f t="shared" si="666"/>
        <v>48.92</v>
      </c>
      <c r="P7167" s="37">
        <f t="shared" si="671"/>
        <v>58.704000000000001</v>
      </c>
      <c r="Q7167" s="32">
        <f t="shared" si="667"/>
        <v>6.0799999999999983</v>
      </c>
      <c r="R7167" s="32">
        <f t="shared" si="668"/>
        <v>-3.7040000000000006</v>
      </c>
      <c r="S7167" s="26">
        <f t="shared" si="669"/>
        <v>1</v>
      </c>
      <c r="T7167" s="26">
        <f t="shared" si="670"/>
        <v>0</v>
      </c>
    </row>
    <row r="7168" spans="13:20" ht="15" x14ac:dyDescent="0.3">
      <c r="M7168" s="34">
        <v>7162.5</v>
      </c>
      <c r="N7168" s="34">
        <v>10</v>
      </c>
      <c r="O7168" s="32">
        <f t="shared" si="666"/>
        <v>50</v>
      </c>
      <c r="P7168" s="37">
        <f t="shared" si="671"/>
        <v>60</v>
      </c>
      <c r="Q7168" s="32">
        <f t="shared" si="667"/>
        <v>5</v>
      </c>
      <c r="R7168" s="32">
        <f t="shared" si="668"/>
        <v>-5</v>
      </c>
      <c r="S7168" s="26">
        <f t="shared" si="669"/>
        <v>1</v>
      </c>
      <c r="T7168" s="26">
        <f t="shared" si="670"/>
        <v>0</v>
      </c>
    </row>
    <row r="7169" spans="13:20" ht="15" x14ac:dyDescent="0.3">
      <c r="M7169" s="34">
        <v>7163.5</v>
      </c>
      <c r="N7169" s="34">
        <v>10.6</v>
      </c>
      <c r="O7169" s="32">
        <f t="shared" si="666"/>
        <v>51.08</v>
      </c>
      <c r="P7169" s="37">
        <f t="shared" si="671"/>
        <v>61.295999999999992</v>
      </c>
      <c r="Q7169" s="32">
        <f t="shared" si="667"/>
        <v>3.9200000000000017</v>
      </c>
      <c r="R7169" s="32">
        <f t="shared" si="668"/>
        <v>-6.2959999999999923</v>
      </c>
      <c r="S7169" s="26">
        <f t="shared" si="669"/>
        <v>1</v>
      </c>
      <c r="T7169" s="26">
        <f t="shared" si="670"/>
        <v>0</v>
      </c>
    </row>
    <row r="7170" spans="13:20" ht="15" x14ac:dyDescent="0.3">
      <c r="M7170" s="34">
        <v>7164.5</v>
      </c>
      <c r="N7170" s="34">
        <v>11.1</v>
      </c>
      <c r="O7170" s="32">
        <f t="shared" si="666"/>
        <v>51.980000000000004</v>
      </c>
      <c r="P7170" s="37">
        <f t="shared" si="671"/>
        <v>62.376000000000005</v>
      </c>
      <c r="Q7170" s="32">
        <f t="shared" si="667"/>
        <v>3.019999999999996</v>
      </c>
      <c r="R7170" s="32">
        <f t="shared" si="668"/>
        <v>-7.3760000000000048</v>
      </c>
      <c r="S7170" s="26">
        <f t="shared" si="669"/>
        <v>1</v>
      </c>
      <c r="T7170" s="26">
        <f t="shared" si="670"/>
        <v>0</v>
      </c>
    </row>
    <row r="7171" spans="13:20" ht="15" x14ac:dyDescent="0.3">
      <c r="M7171" s="34">
        <v>7165.5</v>
      </c>
      <c r="N7171" s="34">
        <v>10.6</v>
      </c>
      <c r="O7171" s="32">
        <f t="shared" si="666"/>
        <v>51.08</v>
      </c>
      <c r="P7171" s="37">
        <f t="shared" si="671"/>
        <v>61.295999999999992</v>
      </c>
      <c r="Q7171" s="32">
        <f t="shared" si="667"/>
        <v>3.9200000000000017</v>
      </c>
      <c r="R7171" s="32">
        <f t="shared" si="668"/>
        <v>-6.2959999999999923</v>
      </c>
      <c r="S7171" s="26">
        <f t="shared" si="669"/>
        <v>1</v>
      </c>
      <c r="T7171" s="26">
        <f t="shared" si="670"/>
        <v>0</v>
      </c>
    </row>
    <row r="7172" spans="13:20" ht="15" x14ac:dyDescent="0.3">
      <c r="M7172" s="34">
        <v>7166.5</v>
      </c>
      <c r="N7172" s="34">
        <v>10.6</v>
      </c>
      <c r="O7172" s="32">
        <f t="shared" si="666"/>
        <v>51.08</v>
      </c>
      <c r="P7172" s="37">
        <f t="shared" si="671"/>
        <v>61.295999999999992</v>
      </c>
      <c r="Q7172" s="32">
        <f t="shared" si="667"/>
        <v>3.9200000000000017</v>
      </c>
      <c r="R7172" s="32">
        <f t="shared" si="668"/>
        <v>-6.2959999999999923</v>
      </c>
      <c r="S7172" s="26">
        <f t="shared" si="669"/>
        <v>1</v>
      </c>
      <c r="T7172" s="26">
        <f t="shared" si="670"/>
        <v>0</v>
      </c>
    </row>
    <row r="7173" spans="13:20" ht="15" x14ac:dyDescent="0.3">
      <c r="M7173" s="34">
        <v>7167.5</v>
      </c>
      <c r="N7173" s="34">
        <v>10</v>
      </c>
      <c r="O7173" s="32">
        <f t="shared" si="666"/>
        <v>50</v>
      </c>
      <c r="P7173" s="37">
        <f t="shared" si="671"/>
        <v>60</v>
      </c>
      <c r="Q7173" s="32">
        <f t="shared" si="667"/>
        <v>5</v>
      </c>
      <c r="R7173" s="32">
        <f t="shared" si="668"/>
        <v>-5</v>
      </c>
      <c r="S7173" s="26">
        <f t="shared" si="669"/>
        <v>1</v>
      </c>
      <c r="T7173" s="26">
        <f t="shared" si="670"/>
        <v>0</v>
      </c>
    </row>
    <row r="7174" spans="13:20" ht="15" x14ac:dyDescent="0.3">
      <c r="M7174" s="34">
        <v>7168.5</v>
      </c>
      <c r="N7174" s="34">
        <v>9.4</v>
      </c>
      <c r="O7174" s="32">
        <f t="shared" ref="O7174:O7237" si="672">CONVERT(N7174,"C","F")</f>
        <v>48.92</v>
      </c>
      <c r="P7174" s="37">
        <f t="shared" si="671"/>
        <v>58.704000000000001</v>
      </c>
      <c r="Q7174" s="32">
        <f t="shared" ref="Q7174:Q7237" si="673">$L$3-O7174</f>
        <v>6.0799999999999983</v>
      </c>
      <c r="R7174" s="32">
        <f t="shared" ref="R7174:R7237" si="674">$L$3-P7174</f>
        <v>-3.7040000000000006</v>
      </c>
      <c r="S7174" s="26">
        <f t="shared" ref="S7174:S7237" si="675">IF(O7174&lt;=$L$3, 1, 0)</f>
        <v>1</v>
      </c>
      <c r="T7174" s="26">
        <f t="shared" ref="T7174:T7237" si="676">IF(P7174&lt;=$L$3, 1, 0)</f>
        <v>0</v>
      </c>
    </row>
    <row r="7175" spans="13:20" ht="15" x14ac:dyDescent="0.3">
      <c r="M7175" s="34">
        <v>7169.5</v>
      </c>
      <c r="N7175" s="34">
        <v>8.3000000000000007</v>
      </c>
      <c r="O7175" s="32">
        <f t="shared" si="672"/>
        <v>46.94</v>
      </c>
      <c r="P7175" s="37">
        <f t="shared" ref="P7175:P7238" si="677">O7175*1.2</f>
        <v>56.327999999999996</v>
      </c>
      <c r="Q7175" s="32">
        <f t="shared" si="673"/>
        <v>8.0600000000000023</v>
      </c>
      <c r="R7175" s="32">
        <f t="shared" si="674"/>
        <v>-1.3279999999999959</v>
      </c>
      <c r="S7175" s="26">
        <f t="shared" si="675"/>
        <v>1</v>
      </c>
      <c r="T7175" s="26">
        <f t="shared" si="676"/>
        <v>0</v>
      </c>
    </row>
    <row r="7176" spans="13:20" ht="15" x14ac:dyDescent="0.3">
      <c r="M7176" s="34">
        <v>7170.5</v>
      </c>
      <c r="N7176" s="34">
        <v>8.3000000000000007</v>
      </c>
      <c r="O7176" s="32">
        <f t="shared" si="672"/>
        <v>46.94</v>
      </c>
      <c r="P7176" s="37">
        <f t="shared" si="677"/>
        <v>56.327999999999996</v>
      </c>
      <c r="Q7176" s="32">
        <f t="shared" si="673"/>
        <v>8.0600000000000023</v>
      </c>
      <c r="R7176" s="32">
        <f t="shared" si="674"/>
        <v>-1.3279999999999959</v>
      </c>
      <c r="S7176" s="26">
        <f t="shared" si="675"/>
        <v>1</v>
      </c>
      <c r="T7176" s="26">
        <f t="shared" si="676"/>
        <v>0</v>
      </c>
    </row>
    <row r="7177" spans="13:20" ht="15" x14ac:dyDescent="0.3">
      <c r="M7177" s="34">
        <v>7171.5</v>
      </c>
      <c r="N7177" s="34">
        <v>8.9</v>
      </c>
      <c r="O7177" s="32">
        <f t="shared" si="672"/>
        <v>48.019999999999996</v>
      </c>
      <c r="P7177" s="37">
        <f t="shared" si="677"/>
        <v>57.623999999999995</v>
      </c>
      <c r="Q7177" s="32">
        <f t="shared" si="673"/>
        <v>6.980000000000004</v>
      </c>
      <c r="R7177" s="32">
        <f t="shared" si="674"/>
        <v>-2.6239999999999952</v>
      </c>
      <c r="S7177" s="26">
        <f t="shared" si="675"/>
        <v>1</v>
      </c>
      <c r="T7177" s="26">
        <f t="shared" si="676"/>
        <v>0</v>
      </c>
    </row>
    <row r="7178" spans="13:20" ht="15" x14ac:dyDescent="0.3">
      <c r="M7178" s="34">
        <v>7172.5</v>
      </c>
      <c r="N7178" s="34">
        <v>9.4</v>
      </c>
      <c r="O7178" s="32">
        <f t="shared" si="672"/>
        <v>48.92</v>
      </c>
      <c r="P7178" s="37">
        <f t="shared" si="677"/>
        <v>58.704000000000001</v>
      </c>
      <c r="Q7178" s="32">
        <f t="shared" si="673"/>
        <v>6.0799999999999983</v>
      </c>
      <c r="R7178" s="32">
        <f t="shared" si="674"/>
        <v>-3.7040000000000006</v>
      </c>
      <c r="S7178" s="26">
        <f t="shared" si="675"/>
        <v>1</v>
      </c>
      <c r="T7178" s="26">
        <f t="shared" si="676"/>
        <v>0</v>
      </c>
    </row>
    <row r="7179" spans="13:20" ht="15" x14ac:dyDescent="0.3">
      <c r="M7179" s="34">
        <v>7173.5</v>
      </c>
      <c r="N7179" s="34">
        <v>8.9</v>
      </c>
      <c r="O7179" s="32">
        <f t="shared" si="672"/>
        <v>48.019999999999996</v>
      </c>
      <c r="P7179" s="37">
        <f t="shared" si="677"/>
        <v>57.623999999999995</v>
      </c>
      <c r="Q7179" s="32">
        <f t="shared" si="673"/>
        <v>6.980000000000004</v>
      </c>
      <c r="R7179" s="32">
        <f t="shared" si="674"/>
        <v>-2.6239999999999952</v>
      </c>
      <c r="S7179" s="26">
        <f t="shared" si="675"/>
        <v>1</v>
      </c>
      <c r="T7179" s="26">
        <f t="shared" si="676"/>
        <v>0</v>
      </c>
    </row>
    <row r="7180" spans="13:20" ht="15" x14ac:dyDescent="0.3">
      <c r="M7180" s="34">
        <v>7174.5</v>
      </c>
      <c r="N7180" s="34">
        <v>8.3000000000000007</v>
      </c>
      <c r="O7180" s="32">
        <f t="shared" si="672"/>
        <v>46.94</v>
      </c>
      <c r="P7180" s="37">
        <f t="shared" si="677"/>
        <v>56.327999999999996</v>
      </c>
      <c r="Q7180" s="32">
        <f t="shared" si="673"/>
        <v>8.0600000000000023</v>
      </c>
      <c r="R7180" s="32">
        <f t="shared" si="674"/>
        <v>-1.3279999999999959</v>
      </c>
      <c r="S7180" s="26">
        <f t="shared" si="675"/>
        <v>1</v>
      </c>
      <c r="T7180" s="26">
        <f t="shared" si="676"/>
        <v>0</v>
      </c>
    </row>
    <row r="7181" spans="13:20" ht="15" x14ac:dyDescent="0.3">
      <c r="M7181" s="34">
        <v>7175.5</v>
      </c>
      <c r="N7181" s="34">
        <v>8.9</v>
      </c>
      <c r="O7181" s="32">
        <f t="shared" si="672"/>
        <v>48.019999999999996</v>
      </c>
      <c r="P7181" s="37">
        <f t="shared" si="677"/>
        <v>57.623999999999995</v>
      </c>
      <c r="Q7181" s="32">
        <f t="shared" si="673"/>
        <v>6.980000000000004</v>
      </c>
      <c r="R7181" s="32">
        <f t="shared" si="674"/>
        <v>-2.6239999999999952</v>
      </c>
      <c r="S7181" s="26">
        <f t="shared" si="675"/>
        <v>1</v>
      </c>
      <c r="T7181" s="26">
        <f t="shared" si="676"/>
        <v>0</v>
      </c>
    </row>
    <row r="7182" spans="13:20" ht="15" x14ac:dyDescent="0.3">
      <c r="M7182" s="34">
        <v>7176.5</v>
      </c>
      <c r="N7182" s="34">
        <v>8.9</v>
      </c>
      <c r="O7182" s="32">
        <f t="shared" si="672"/>
        <v>48.019999999999996</v>
      </c>
      <c r="P7182" s="37">
        <f t="shared" si="677"/>
        <v>57.623999999999995</v>
      </c>
      <c r="Q7182" s="32">
        <f t="shared" si="673"/>
        <v>6.980000000000004</v>
      </c>
      <c r="R7182" s="32">
        <f t="shared" si="674"/>
        <v>-2.6239999999999952</v>
      </c>
      <c r="S7182" s="26">
        <f t="shared" si="675"/>
        <v>1</v>
      </c>
      <c r="T7182" s="26">
        <f t="shared" si="676"/>
        <v>0</v>
      </c>
    </row>
    <row r="7183" spans="13:20" ht="15" x14ac:dyDescent="0.3">
      <c r="M7183" s="34">
        <v>7177.5</v>
      </c>
      <c r="N7183" s="34">
        <v>8.9</v>
      </c>
      <c r="O7183" s="32">
        <f t="shared" si="672"/>
        <v>48.019999999999996</v>
      </c>
      <c r="P7183" s="37">
        <f t="shared" si="677"/>
        <v>57.623999999999995</v>
      </c>
      <c r="Q7183" s="32">
        <f t="shared" si="673"/>
        <v>6.980000000000004</v>
      </c>
      <c r="R7183" s="32">
        <f t="shared" si="674"/>
        <v>-2.6239999999999952</v>
      </c>
      <c r="S7183" s="26">
        <f t="shared" si="675"/>
        <v>1</v>
      </c>
      <c r="T7183" s="26">
        <f t="shared" si="676"/>
        <v>0</v>
      </c>
    </row>
    <row r="7184" spans="13:20" ht="15" x14ac:dyDescent="0.3">
      <c r="M7184" s="34">
        <v>7178.5</v>
      </c>
      <c r="N7184" s="34">
        <v>8.9</v>
      </c>
      <c r="O7184" s="32">
        <f t="shared" si="672"/>
        <v>48.019999999999996</v>
      </c>
      <c r="P7184" s="37">
        <f t="shared" si="677"/>
        <v>57.623999999999995</v>
      </c>
      <c r="Q7184" s="32">
        <f t="shared" si="673"/>
        <v>6.980000000000004</v>
      </c>
      <c r="R7184" s="32">
        <f t="shared" si="674"/>
        <v>-2.6239999999999952</v>
      </c>
      <c r="S7184" s="26">
        <f t="shared" si="675"/>
        <v>1</v>
      </c>
      <c r="T7184" s="26">
        <f t="shared" si="676"/>
        <v>0</v>
      </c>
    </row>
    <row r="7185" spans="13:20" ht="15" x14ac:dyDescent="0.3">
      <c r="M7185" s="34">
        <v>7179.5</v>
      </c>
      <c r="N7185" s="34">
        <v>9.4</v>
      </c>
      <c r="O7185" s="32">
        <f t="shared" si="672"/>
        <v>48.92</v>
      </c>
      <c r="P7185" s="37">
        <f t="shared" si="677"/>
        <v>58.704000000000001</v>
      </c>
      <c r="Q7185" s="32">
        <f t="shared" si="673"/>
        <v>6.0799999999999983</v>
      </c>
      <c r="R7185" s="32">
        <f t="shared" si="674"/>
        <v>-3.7040000000000006</v>
      </c>
      <c r="S7185" s="26">
        <f t="shared" si="675"/>
        <v>1</v>
      </c>
      <c r="T7185" s="26">
        <f t="shared" si="676"/>
        <v>0</v>
      </c>
    </row>
    <row r="7186" spans="13:20" ht="15" x14ac:dyDescent="0.3">
      <c r="M7186" s="34">
        <v>7180.5</v>
      </c>
      <c r="N7186" s="34">
        <v>10</v>
      </c>
      <c r="O7186" s="32">
        <f t="shared" si="672"/>
        <v>50</v>
      </c>
      <c r="P7186" s="37">
        <f t="shared" si="677"/>
        <v>60</v>
      </c>
      <c r="Q7186" s="32">
        <f t="shared" si="673"/>
        <v>5</v>
      </c>
      <c r="R7186" s="32">
        <f t="shared" si="674"/>
        <v>-5</v>
      </c>
      <c r="S7186" s="26">
        <f t="shared" si="675"/>
        <v>1</v>
      </c>
      <c r="T7186" s="26">
        <f t="shared" si="676"/>
        <v>0</v>
      </c>
    </row>
    <row r="7187" spans="13:20" ht="15" x14ac:dyDescent="0.3">
      <c r="M7187" s="34">
        <v>7181.5</v>
      </c>
      <c r="N7187" s="34">
        <v>10</v>
      </c>
      <c r="O7187" s="32">
        <f t="shared" si="672"/>
        <v>50</v>
      </c>
      <c r="P7187" s="37">
        <f t="shared" si="677"/>
        <v>60</v>
      </c>
      <c r="Q7187" s="32">
        <f t="shared" si="673"/>
        <v>5</v>
      </c>
      <c r="R7187" s="32">
        <f t="shared" si="674"/>
        <v>-5</v>
      </c>
      <c r="S7187" s="26">
        <f t="shared" si="675"/>
        <v>1</v>
      </c>
      <c r="T7187" s="26">
        <f t="shared" si="676"/>
        <v>0</v>
      </c>
    </row>
    <row r="7188" spans="13:20" ht="15" x14ac:dyDescent="0.3">
      <c r="M7188" s="34">
        <v>7182.5</v>
      </c>
      <c r="N7188" s="34">
        <v>9.4</v>
      </c>
      <c r="O7188" s="32">
        <f t="shared" si="672"/>
        <v>48.92</v>
      </c>
      <c r="P7188" s="37">
        <f t="shared" si="677"/>
        <v>58.704000000000001</v>
      </c>
      <c r="Q7188" s="32">
        <f t="shared" si="673"/>
        <v>6.0799999999999983</v>
      </c>
      <c r="R7188" s="32">
        <f t="shared" si="674"/>
        <v>-3.7040000000000006</v>
      </c>
      <c r="S7188" s="26">
        <f t="shared" si="675"/>
        <v>1</v>
      </c>
      <c r="T7188" s="26">
        <f t="shared" si="676"/>
        <v>0</v>
      </c>
    </row>
    <row r="7189" spans="13:20" ht="15" x14ac:dyDescent="0.3">
      <c r="M7189" s="34">
        <v>7183.5</v>
      </c>
      <c r="N7189" s="34">
        <v>10</v>
      </c>
      <c r="O7189" s="32">
        <f t="shared" si="672"/>
        <v>50</v>
      </c>
      <c r="P7189" s="37">
        <f t="shared" si="677"/>
        <v>60</v>
      </c>
      <c r="Q7189" s="32">
        <f t="shared" si="673"/>
        <v>5</v>
      </c>
      <c r="R7189" s="32">
        <f t="shared" si="674"/>
        <v>-5</v>
      </c>
      <c r="S7189" s="26">
        <f t="shared" si="675"/>
        <v>1</v>
      </c>
      <c r="T7189" s="26">
        <f t="shared" si="676"/>
        <v>0</v>
      </c>
    </row>
    <row r="7190" spans="13:20" ht="15" x14ac:dyDescent="0.3">
      <c r="M7190" s="34">
        <v>7184.5</v>
      </c>
      <c r="N7190" s="34">
        <v>10</v>
      </c>
      <c r="O7190" s="32">
        <f t="shared" si="672"/>
        <v>50</v>
      </c>
      <c r="P7190" s="37">
        <f t="shared" si="677"/>
        <v>60</v>
      </c>
      <c r="Q7190" s="32">
        <f t="shared" si="673"/>
        <v>5</v>
      </c>
      <c r="R7190" s="32">
        <f t="shared" si="674"/>
        <v>-5</v>
      </c>
      <c r="S7190" s="26">
        <f t="shared" si="675"/>
        <v>1</v>
      </c>
      <c r="T7190" s="26">
        <f t="shared" si="676"/>
        <v>0</v>
      </c>
    </row>
    <row r="7191" spans="13:20" ht="15" x14ac:dyDescent="0.3">
      <c r="M7191" s="34">
        <v>7185.5</v>
      </c>
      <c r="N7191" s="34">
        <v>10.6</v>
      </c>
      <c r="O7191" s="32">
        <f t="shared" si="672"/>
        <v>51.08</v>
      </c>
      <c r="P7191" s="37">
        <f t="shared" si="677"/>
        <v>61.295999999999992</v>
      </c>
      <c r="Q7191" s="32">
        <f t="shared" si="673"/>
        <v>3.9200000000000017</v>
      </c>
      <c r="R7191" s="32">
        <f t="shared" si="674"/>
        <v>-6.2959999999999923</v>
      </c>
      <c r="S7191" s="26">
        <f t="shared" si="675"/>
        <v>1</v>
      </c>
      <c r="T7191" s="26">
        <f t="shared" si="676"/>
        <v>0</v>
      </c>
    </row>
    <row r="7192" spans="13:20" ht="15" x14ac:dyDescent="0.3">
      <c r="M7192" s="34">
        <v>7186.5</v>
      </c>
      <c r="N7192" s="34">
        <v>10.6</v>
      </c>
      <c r="O7192" s="32">
        <f t="shared" si="672"/>
        <v>51.08</v>
      </c>
      <c r="P7192" s="37">
        <f t="shared" si="677"/>
        <v>61.295999999999992</v>
      </c>
      <c r="Q7192" s="32">
        <f t="shared" si="673"/>
        <v>3.9200000000000017</v>
      </c>
      <c r="R7192" s="32">
        <f t="shared" si="674"/>
        <v>-6.2959999999999923</v>
      </c>
      <c r="S7192" s="26">
        <f t="shared" si="675"/>
        <v>1</v>
      </c>
      <c r="T7192" s="26">
        <f t="shared" si="676"/>
        <v>0</v>
      </c>
    </row>
    <row r="7193" spans="13:20" ht="15" x14ac:dyDescent="0.3">
      <c r="M7193" s="34">
        <v>7187.5</v>
      </c>
      <c r="N7193" s="34">
        <v>11.1</v>
      </c>
      <c r="O7193" s="32">
        <f t="shared" si="672"/>
        <v>51.980000000000004</v>
      </c>
      <c r="P7193" s="37">
        <f t="shared" si="677"/>
        <v>62.376000000000005</v>
      </c>
      <c r="Q7193" s="32">
        <f t="shared" si="673"/>
        <v>3.019999999999996</v>
      </c>
      <c r="R7193" s="32">
        <f t="shared" si="674"/>
        <v>-7.3760000000000048</v>
      </c>
      <c r="S7193" s="26">
        <f t="shared" si="675"/>
        <v>1</v>
      </c>
      <c r="T7193" s="26">
        <f t="shared" si="676"/>
        <v>0</v>
      </c>
    </row>
    <row r="7194" spans="13:20" ht="15" x14ac:dyDescent="0.3">
      <c r="M7194" s="34">
        <v>7188.5</v>
      </c>
      <c r="N7194" s="34">
        <v>11.1</v>
      </c>
      <c r="O7194" s="32">
        <f t="shared" si="672"/>
        <v>51.980000000000004</v>
      </c>
      <c r="P7194" s="37">
        <f t="shared" si="677"/>
        <v>62.376000000000005</v>
      </c>
      <c r="Q7194" s="32">
        <f t="shared" si="673"/>
        <v>3.019999999999996</v>
      </c>
      <c r="R7194" s="32">
        <f t="shared" si="674"/>
        <v>-7.3760000000000048</v>
      </c>
      <c r="S7194" s="26">
        <f t="shared" si="675"/>
        <v>1</v>
      </c>
      <c r="T7194" s="26">
        <f t="shared" si="676"/>
        <v>0</v>
      </c>
    </row>
    <row r="7195" spans="13:20" ht="15" x14ac:dyDescent="0.3">
      <c r="M7195" s="34">
        <v>7189.5</v>
      </c>
      <c r="N7195" s="34">
        <v>11.1</v>
      </c>
      <c r="O7195" s="32">
        <f t="shared" si="672"/>
        <v>51.980000000000004</v>
      </c>
      <c r="P7195" s="37">
        <f t="shared" si="677"/>
        <v>62.376000000000005</v>
      </c>
      <c r="Q7195" s="32">
        <f t="shared" si="673"/>
        <v>3.019999999999996</v>
      </c>
      <c r="R7195" s="32">
        <f t="shared" si="674"/>
        <v>-7.3760000000000048</v>
      </c>
      <c r="S7195" s="26">
        <f t="shared" si="675"/>
        <v>1</v>
      </c>
      <c r="T7195" s="26">
        <f t="shared" si="676"/>
        <v>0</v>
      </c>
    </row>
    <row r="7196" spans="13:20" ht="15" x14ac:dyDescent="0.3">
      <c r="M7196" s="34">
        <v>7190.5</v>
      </c>
      <c r="N7196" s="34">
        <v>10.6</v>
      </c>
      <c r="O7196" s="32">
        <f t="shared" si="672"/>
        <v>51.08</v>
      </c>
      <c r="P7196" s="37">
        <f t="shared" si="677"/>
        <v>61.295999999999992</v>
      </c>
      <c r="Q7196" s="32">
        <f t="shared" si="673"/>
        <v>3.9200000000000017</v>
      </c>
      <c r="R7196" s="32">
        <f t="shared" si="674"/>
        <v>-6.2959999999999923</v>
      </c>
      <c r="S7196" s="26">
        <f t="shared" si="675"/>
        <v>1</v>
      </c>
      <c r="T7196" s="26">
        <f t="shared" si="676"/>
        <v>0</v>
      </c>
    </row>
    <row r="7197" spans="13:20" ht="15" x14ac:dyDescent="0.3">
      <c r="M7197" s="34">
        <v>7191.5</v>
      </c>
      <c r="N7197" s="34">
        <v>10.6</v>
      </c>
      <c r="O7197" s="32">
        <f t="shared" si="672"/>
        <v>51.08</v>
      </c>
      <c r="P7197" s="37">
        <f t="shared" si="677"/>
        <v>61.295999999999992</v>
      </c>
      <c r="Q7197" s="32">
        <f t="shared" si="673"/>
        <v>3.9200000000000017</v>
      </c>
      <c r="R7197" s="32">
        <f t="shared" si="674"/>
        <v>-6.2959999999999923</v>
      </c>
      <c r="S7197" s="26">
        <f t="shared" si="675"/>
        <v>1</v>
      </c>
      <c r="T7197" s="26">
        <f t="shared" si="676"/>
        <v>0</v>
      </c>
    </row>
    <row r="7198" spans="13:20" ht="15" x14ac:dyDescent="0.3">
      <c r="M7198" s="34">
        <v>7192.5</v>
      </c>
      <c r="N7198" s="34">
        <v>10.6</v>
      </c>
      <c r="O7198" s="32">
        <f t="shared" si="672"/>
        <v>51.08</v>
      </c>
      <c r="P7198" s="37">
        <f t="shared" si="677"/>
        <v>61.295999999999992</v>
      </c>
      <c r="Q7198" s="32">
        <f t="shared" si="673"/>
        <v>3.9200000000000017</v>
      </c>
      <c r="R7198" s="32">
        <f t="shared" si="674"/>
        <v>-6.2959999999999923</v>
      </c>
      <c r="S7198" s="26">
        <f t="shared" si="675"/>
        <v>1</v>
      </c>
      <c r="T7198" s="26">
        <f t="shared" si="676"/>
        <v>0</v>
      </c>
    </row>
    <row r="7199" spans="13:20" ht="15" x14ac:dyDescent="0.3">
      <c r="M7199" s="34">
        <v>7193.5</v>
      </c>
      <c r="N7199" s="34">
        <v>10.6</v>
      </c>
      <c r="O7199" s="32">
        <f t="shared" si="672"/>
        <v>51.08</v>
      </c>
      <c r="P7199" s="37">
        <f t="shared" si="677"/>
        <v>61.295999999999992</v>
      </c>
      <c r="Q7199" s="32">
        <f t="shared" si="673"/>
        <v>3.9200000000000017</v>
      </c>
      <c r="R7199" s="32">
        <f t="shared" si="674"/>
        <v>-6.2959999999999923</v>
      </c>
      <c r="S7199" s="26">
        <f t="shared" si="675"/>
        <v>1</v>
      </c>
      <c r="T7199" s="26">
        <f t="shared" si="676"/>
        <v>0</v>
      </c>
    </row>
    <row r="7200" spans="13:20" ht="15" x14ac:dyDescent="0.3">
      <c r="M7200" s="34">
        <v>7194.5</v>
      </c>
      <c r="N7200" s="34">
        <v>10</v>
      </c>
      <c r="O7200" s="32">
        <f t="shared" si="672"/>
        <v>50</v>
      </c>
      <c r="P7200" s="37">
        <f t="shared" si="677"/>
        <v>60</v>
      </c>
      <c r="Q7200" s="32">
        <f t="shared" si="673"/>
        <v>5</v>
      </c>
      <c r="R7200" s="32">
        <f t="shared" si="674"/>
        <v>-5</v>
      </c>
      <c r="S7200" s="26">
        <f t="shared" si="675"/>
        <v>1</v>
      </c>
      <c r="T7200" s="26">
        <f t="shared" si="676"/>
        <v>0</v>
      </c>
    </row>
    <row r="7201" spans="13:20" ht="15" x14ac:dyDescent="0.3">
      <c r="M7201" s="34">
        <v>7195.5</v>
      </c>
      <c r="N7201" s="34">
        <v>10</v>
      </c>
      <c r="O7201" s="32">
        <f t="shared" si="672"/>
        <v>50</v>
      </c>
      <c r="P7201" s="37">
        <f t="shared" si="677"/>
        <v>60</v>
      </c>
      <c r="Q7201" s="32">
        <f t="shared" si="673"/>
        <v>5</v>
      </c>
      <c r="R7201" s="32">
        <f t="shared" si="674"/>
        <v>-5</v>
      </c>
      <c r="S7201" s="26">
        <f t="shared" si="675"/>
        <v>1</v>
      </c>
      <c r="T7201" s="26">
        <f t="shared" si="676"/>
        <v>0</v>
      </c>
    </row>
    <row r="7202" spans="13:20" ht="15" x14ac:dyDescent="0.3">
      <c r="M7202" s="34">
        <v>7196.5</v>
      </c>
      <c r="N7202" s="34">
        <v>10</v>
      </c>
      <c r="O7202" s="32">
        <f t="shared" si="672"/>
        <v>50</v>
      </c>
      <c r="P7202" s="37">
        <f t="shared" si="677"/>
        <v>60</v>
      </c>
      <c r="Q7202" s="32">
        <f t="shared" si="673"/>
        <v>5</v>
      </c>
      <c r="R7202" s="32">
        <f t="shared" si="674"/>
        <v>-5</v>
      </c>
      <c r="S7202" s="26">
        <f t="shared" si="675"/>
        <v>1</v>
      </c>
      <c r="T7202" s="26">
        <f t="shared" si="676"/>
        <v>0</v>
      </c>
    </row>
    <row r="7203" spans="13:20" ht="15" x14ac:dyDescent="0.3">
      <c r="M7203" s="34">
        <v>7197.5</v>
      </c>
      <c r="N7203" s="34">
        <v>10</v>
      </c>
      <c r="O7203" s="32">
        <f t="shared" si="672"/>
        <v>50</v>
      </c>
      <c r="P7203" s="37">
        <f t="shared" si="677"/>
        <v>60</v>
      </c>
      <c r="Q7203" s="32">
        <f t="shared" si="673"/>
        <v>5</v>
      </c>
      <c r="R7203" s="32">
        <f t="shared" si="674"/>
        <v>-5</v>
      </c>
      <c r="S7203" s="26">
        <f t="shared" si="675"/>
        <v>1</v>
      </c>
      <c r="T7203" s="26">
        <f t="shared" si="676"/>
        <v>0</v>
      </c>
    </row>
    <row r="7204" spans="13:20" ht="15" x14ac:dyDescent="0.3">
      <c r="M7204" s="34">
        <v>7198.5</v>
      </c>
      <c r="N7204" s="34">
        <v>10</v>
      </c>
      <c r="O7204" s="32">
        <f t="shared" si="672"/>
        <v>50</v>
      </c>
      <c r="P7204" s="37">
        <f t="shared" si="677"/>
        <v>60</v>
      </c>
      <c r="Q7204" s="32">
        <f t="shared" si="673"/>
        <v>5</v>
      </c>
      <c r="R7204" s="32">
        <f t="shared" si="674"/>
        <v>-5</v>
      </c>
      <c r="S7204" s="26">
        <f t="shared" si="675"/>
        <v>1</v>
      </c>
      <c r="T7204" s="26">
        <f t="shared" si="676"/>
        <v>0</v>
      </c>
    </row>
    <row r="7205" spans="13:20" ht="15" x14ac:dyDescent="0.3">
      <c r="M7205" s="34">
        <v>7199.5</v>
      </c>
      <c r="N7205" s="34">
        <v>10</v>
      </c>
      <c r="O7205" s="32">
        <f t="shared" si="672"/>
        <v>50</v>
      </c>
      <c r="P7205" s="37">
        <f t="shared" si="677"/>
        <v>60</v>
      </c>
      <c r="Q7205" s="32">
        <f t="shared" si="673"/>
        <v>5</v>
      </c>
      <c r="R7205" s="32">
        <f t="shared" si="674"/>
        <v>-5</v>
      </c>
      <c r="S7205" s="26">
        <f t="shared" si="675"/>
        <v>1</v>
      </c>
      <c r="T7205" s="26">
        <f t="shared" si="676"/>
        <v>0</v>
      </c>
    </row>
    <row r="7206" spans="13:20" ht="15" x14ac:dyDescent="0.3">
      <c r="M7206" s="34">
        <v>7200.5</v>
      </c>
      <c r="N7206" s="34">
        <v>10</v>
      </c>
      <c r="O7206" s="32">
        <f t="shared" si="672"/>
        <v>50</v>
      </c>
      <c r="P7206" s="37">
        <f t="shared" si="677"/>
        <v>60</v>
      </c>
      <c r="Q7206" s="32">
        <f t="shared" si="673"/>
        <v>5</v>
      </c>
      <c r="R7206" s="32">
        <f t="shared" si="674"/>
        <v>-5</v>
      </c>
      <c r="S7206" s="26">
        <f t="shared" si="675"/>
        <v>1</v>
      </c>
      <c r="T7206" s="26">
        <f t="shared" si="676"/>
        <v>0</v>
      </c>
    </row>
    <row r="7207" spans="13:20" ht="15" x14ac:dyDescent="0.3">
      <c r="M7207" s="34">
        <v>7201.5</v>
      </c>
      <c r="N7207" s="34">
        <v>10.6</v>
      </c>
      <c r="O7207" s="32">
        <f t="shared" si="672"/>
        <v>51.08</v>
      </c>
      <c r="P7207" s="37">
        <f t="shared" si="677"/>
        <v>61.295999999999992</v>
      </c>
      <c r="Q7207" s="32">
        <f t="shared" si="673"/>
        <v>3.9200000000000017</v>
      </c>
      <c r="R7207" s="32">
        <f t="shared" si="674"/>
        <v>-6.2959999999999923</v>
      </c>
      <c r="S7207" s="26">
        <f t="shared" si="675"/>
        <v>1</v>
      </c>
      <c r="T7207" s="26">
        <f t="shared" si="676"/>
        <v>0</v>
      </c>
    </row>
    <row r="7208" spans="13:20" ht="15" x14ac:dyDescent="0.3">
      <c r="M7208" s="34">
        <v>7202.5</v>
      </c>
      <c r="N7208" s="34">
        <v>10</v>
      </c>
      <c r="O7208" s="32">
        <f t="shared" si="672"/>
        <v>50</v>
      </c>
      <c r="P7208" s="37">
        <f t="shared" si="677"/>
        <v>60</v>
      </c>
      <c r="Q7208" s="32">
        <f t="shared" si="673"/>
        <v>5</v>
      </c>
      <c r="R7208" s="32">
        <f t="shared" si="674"/>
        <v>-5</v>
      </c>
      <c r="S7208" s="26">
        <f t="shared" si="675"/>
        <v>1</v>
      </c>
      <c r="T7208" s="26">
        <f t="shared" si="676"/>
        <v>0</v>
      </c>
    </row>
    <row r="7209" spans="13:20" ht="15" x14ac:dyDescent="0.3">
      <c r="M7209" s="34">
        <v>7203.5</v>
      </c>
      <c r="N7209" s="34">
        <v>10.6</v>
      </c>
      <c r="O7209" s="32">
        <f t="shared" si="672"/>
        <v>51.08</v>
      </c>
      <c r="P7209" s="37">
        <f t="shared" si="677"/>
        <v>61.295999999999992</v>
      </c>
      <c r="Q7209" s="32">
        <f t="shared" si="673"/>
        <v>3.9200000000000017</v>
      </c>
      <c r="R7209" s="32">
        <f t="shared" si="674"/>
        <v>-6.2959999999999923</v>
      </c>
      <c r="S7209" s="26">
        <f t="shared" si="675"/>
        <v>1</v>
      </c>
      <c r="T7209" s="26">
        <f t="shared" si="676"/>
        <v>0</v>
      </c>
    </row>
    <row r="7210" spans="13:20" ht="15" x14ac:dyDescent="0.3">
      <c r="M7210" s="34">
        <v>7204.5</v>
      </c>
      <c r="N7210" s="34">
        <v>10.6</v>
      </c>
      <c r="O7210" s="32">
        <f t="shared" si="672"/>
        <v>51.08</v>
      </c>
      <c r="P7210" s="37">
        <f t="shared" si="677"/>
        <v>61.295999999999992</v>
      </c>
      <c r="Q7210" s="32">
        <f t="shared" si="673"/>
        <v>3.9200000000000017</v>
      </c>
      <c r="R7210" s="32">
        <f t="shared" si="674"/>
        <v>-6.2959999999999923</v>
      </c>
      <c r="S7210" s="26">
        <f t="shared" si="675"/>
        <v>1</v>
      </c>
      <c r="T7210" s="26">
        <f t="shared" si="676"/>
        <v>0</v>
      </c>
    </row>
    <row r="7211" spans="13:20" ht="15" x14ac:dyDescent="0.3">
      <c r="M7211" s="34">
        <v>7205.5</v>
      </c>
      <c r="N7211" s="34">
        <v>10.6</v>
      </c>
      <c r="O7211" s="32">
        <f t="shared" si="672"/>
        <v>51.08</v>
      </c>
      <c r="P7211" s="37">
        <f t="shared" si="677"/>
        <v>61.295999999999992</v>
      </c>
      <c r="Q7211" s="32">
        <f t="shared" si="673"/>
        <v>3.9200000000000017</v>
      </c>
      <c r="R7211" s="32">
        <f t="shared" si="674"/>
        <v>-6.2959999999999923</v>
      </c>
      <c r="S7211" s="26">
        <f t="shared" si="675"/>
        <v>1</v>
      </c>
      <c r="T7211" s="26">
        <f t="shared" si="676"/>
        <v>0</v>
      </c>
    </row>
    <row r="7212" spans="13:20" ht="15" x14ac:dyDescent="0.3">
      <c r="M7212" s="34">
        <v>7206.5</v>
      </c>
      <c r="N7212" s="34">
        <v>11.1</v>
      </c>
      <c r="O7212" s="32">
        <f t="shared" si="672"/>
        <v>51.980000000000004</v>
      </c>
      <c r="P7212" s="37">
        <f t="shared" si="677"/>
        <v>62.376000000000005</v>
      </c>
      <c r="Q7212" s="32">
        <f t="shared" si="673"/>
        <v>3.019999999999996</v>
      </c>
      <c r="R7212" s="32">
        <f t="shared" si="674"/>
        <v>-7.3760000000000048</v>
      </c>
      <c r="S7212" s="26">
        <f t="shared" si="675"/>
        <v>1</v>
      </c>
      <c r="T7212" s="26">
        <f t="shared" si="676"/>
        <v>0</v>
      </c>
    </row>
    <row r="7213" spans="13:20" ht="15" x14ac:dyDescent="0.3">
      <c r="M7213" s="34">
        <v>7207.5</v>
      </c>
      <c r="N7213" s="34">
        <v>11.7</v>
      </c>
      <c r="O7213" s="32">
        <f t="shared" si="672"/>
        <v>53.06</v>
      </c>
      <c r="P7213" s="37">
        <f t="shared" si="677"/>
        <v>63.671999999999997</v>
      </c>
      <c r="Q7213" s="32">
        <f t="shared" si="673"/>
        <v>1.9399999999999977</v>
      </c>
      <c r="R7213" s="32">
        <f t="shared" si="674"/>
        <v>-8.671999999999997</v>
      </c>
      <c r="S7213" s="26">
        <f t="shared" si="675"/>
        <v>1</v>
      </c>
      <c r="T7213" s="26">
        <f t="shared" si="676"/>
        <v>0</v>
      </c>
    </row>
    <row r="7214" spans="13:20" ht="15" x14ac:dyDescent="0.3">
      <c r="M7214" s="34">
        <v>7208.5</v>
      </c>
      <c r="N7214" s="34">
        <v>12.2</v>
      </c>
      <c r="O7214" s="32">
        <f t="shared" si="672"/>
        <v>53.96</v>
      </c>
      <c r="P7214" s="37">
        <f t="shared" si="677"/>
        <v>64.751999999999995</v>
      </c>
      <c r="Q7214" s="32">
        <f t="shared" si="673"/>
        <v>1.0399999999999991</v>
      </c>
      <c r="R7214" s="32">
        <f t="shared" si="674"/>
        <v>-9.7519999999999953</v>
      </c>
      <c r="S7214" s="26">
        <f t="shared" si="675"/>
        <v>1</v>
      </c>
      <c r="T7214" s="26">
        <f t="shared" si="676"/>
        <v>0</v>
      </c>
    </row>
    <row r="7215" spans="13:20" ht="15" x14ac:dyDescent="0.3">
      <c r="M7215" s="34">
        <v>7209.5</v>
      </c>
      <c r="N7215" s="34">
        <v>13.9</v>
      </c>
      <c r="O7215" s="32">
        <f t="shared" si="672"/>
        <v>57.019999999999996</v>
      </c>
      <c r="P7215" s="37">
        <f t="shared" si="677"/>
        <v>68.423999999999992</v>
      </c>
      <c r="Q7215" s="32">
        <f t="shared" si="673"/>
        <v>-2.019999999999996</v>
      </c>
      <c r="R7215" s="32">
        <f t="shared" si="674"/>
        <v>-13.423999999999992</v>
      </c>
      <c r="S7215" s="26">
        <f t="shared" si="675"/>
        <v>0</v>
      </c>
      <c r="T7215" s="26">
        <f t="shared" si="676"/>
        <v>0</v>
      </c>
    </row>
    <row r="7216" spans="13:20" ht="15" x14ac:dyDescent="0.3">
      <c r="M7216" s="34">
        <v>7210.5</v>
      </c>
      <c r="N7216" s="34">
        <v>16.100000000000001</v>
      </c>
      <c r="O7216" s="32">
        <f t="shared" si="672"/>
        <v>60.980000000000004</v>
      </c>
      <c r="P7216" s="37">
        <f t="shared" si="677"/>
        <v>73.176000000000002</v>
      </c>
      <c r="Q7216" s="32">
        <f t="shared" si="673"/>
        <v>-5.980000000000004</v>
      </c>
      <c r="R7216" s="32">
        <f t="shared" si="674"/>
        <v>-18.176000000000002</v>
      </c>
      <c r="S7216" s="26">
        <f t="shared" si="675"/>
        <v>0</v>
      </c>
      <c r="T7216" s="26">
        <f t="shared" si="676"/>
        <v>0</v>
      </c>
    </row>
    <row r="7217" spans="13:20" ht="15" x14ac:dyDescent="0.3">
      <c r="M7217" s="34">
        <v>7211.5</v>
      </c>
      <c r="N7217" s="34">
        <v>16.100000000000001</v>
      </c>
      <c r="O7217" s="32">
        <f t="shared" si="672"/>
        <v>60.980000000000004</v>
      </c>
      <c r="P7217" s="37">
        <f t="shared" si="677"/>
        <v>73.176000000000002</v>
      </c>
      <c r="Q7217" s="32">
        <f t="shared" si="673"/>
        <v>-5.980000000000004</v>
      </c>
      <c r="R7217" s="32">
        <f t="shared" si="674"/>
        <v>-18.176000000000002</v>
      </c>
      <c r="S7217" s="26">
        <f t="shared" si="675"/>
        <v>0</v>
      </c>
      <c r="T7217" s="26">
        <f t="shared" si="676"/>
        <v>0</v>
      </c>
    </row>
    <row r="7218" spans="13:20" ht="15" x14ac:dyDescent="0.3">
      <c r="M7218" s="34">
        <v>7212.5</v>
      </c>
      <c r="N7218" s="34">
        <v>16.100000000000001</v>
      </c>
      <c r="O7218" s="32">
        <f t="shared" si="672"/>
        <v>60.980000000000004</v>
      </c>
      <c r="P7218" s="37">
        <f t="shared" si="677"/>
        <v>73.176000000000002</v>
      </c>
      <c r="Q7218" s="32">
        <f t="shared" si="673"/>
        <v>-5.980000000000004</v>
      </c>
      <c r="R7218" s="32">
        <f t="shared" si="674"/>
        <v>-18.176000000000002</v>
      </c>
      <c r="S7218" s="26">
        <f t="shared" si="675"/>
        <v>0</v>
      </c>
      <c r="T7218" s="26">
        <f t="shared" si="676"/>
        <v>0</v>
      </c>
    </row>
    <row r="7219" spans="13:20" ht="15" x14ac:dyDescent="0.3">
      <c r="M7219" s="34">
        <v>7213.5</v>
      </c>
      <c r="N7219" s="34">
        <v>18.3</v>
      </c>
      <c r="O7219" s="32">
        <f t="shared" si="672"/>
        <v>64.94</v>
      </c>
      <c r="P7219" s="37">
        <f t="shared" si="677"/>
        <v>77.927999999999997</v>
      </c>
      <c r="Q7219" s="32">
        <f t="shared" si="673"/>
        <v>-9.9399999999999977</v>
      </c>
      <c r="R7219" s="32">
        <f t="shared" si="674"/>
        <v>-22.927999999999997</v>
      </c>
      <c r="S7219" s="26">
        <f t="shared" si="675"/>
        <v>0</v>
      </c>
      <c r="T7219" s="26">
        <f t="shared" si="676"/>
        <v>0</v>
      </c>
    </row>
    <row r="7220" spans="13:20" ht="15" x14ac:dyDescent="0.3">
      <c r="M7220" s="34">
        <v>7214.5</v>
      </c>
      <c r="N7220" s="34">
        <v>17.2</v>
      </c>
      <c r="O7220" s="32">
        <f t="shared" si="672"/>
        <v>62.96</v>
      </c>
      <c r="P7220" s="37">
        <f t="shared" si="677"/>
        <v>75.551999999999992</v>
      </c>
      <c r="Q7220" s="32">
        <f t="shared" si="673"/>
        <v>-7.9600000000000009</v>
      </c>
      <c r="R7220" s="32">
        <f t="shared" si="674"/>
        <v>-20.551999999999992</v>
      </c>
      <c r="S7220" s="26">
        <f t="shared" si="675"/>
        <v>0</v>
      </c>
      <c r="T7220" s="26">
        <f t="shared" si="676"/>
        <v>0</v>
      </c>
    </row>
    <row r="7221" spans="13:20" ht="15" x14ac:dyDescent="0.3">
      <c r="M7221" s="34">
        <v>7215.5</v>
      </c>
      <c r="N7221" s="34">
        <v>17.2</v>
      </c>
      <c r="O7221" s="32">
        <f t="shared" si="672"/>
        <v>62.96</v>
      </c>
      <c r="P7221" s="37">
        <f t="shared" si="677"/>
        <v>75.551999999999992</v>
      </c>
      <c r="Q7221" s="32">
        <f t="shared" si="673"/>
        <v>-7.9600000000000009</v>
      </c>
      <c r="R7221" s="32">
        <f t="shared" si="674"/>
        <v>-20.551999999999992</v>
      </c>
      <c r="S7221" s="26">
        <f t="shared" si="675"/>
        <v>0</v>
      </c>
      <c r="T7221" s="26">
        <f t="shared" si="676"/>
        <v>0</v>
      </c>
    </row>
    <row r="7222" spans="13:20" ht="15" x14ac:dyDescent="0.3">
      <c r="M7222" s="34">
        <v>7216.5</v>
      </c>
      <c r="N7222" s="34">
        <v>16.7</v>
      </c>
      <c r="O7222" s="32">
        <f t="shared" si="672"/>
        <v>62.06</v>
      </c>
      <c r="P7222" s="37">
        <f t="shared" si="677"/>
        <v>74.471999999999994</v>
      </c>
      <c r="Q7222" s="32">
        <f t="shared" si="673"/>
        <v>-7.0600000000000023</v>
      </c>
      <c r="R7222" s="32">
        <f t="shared" si="674"/>
        <v>-19.471999999999994</v>
      </c>
      <c r="S7222" s="26">
        <f t="shared" si="675"/>
        <v>0</v>
      </c>
      <c r="T7222" s="26">
        <f t="shared" si="676"/>
        <v>0</v>
      </c>
    </row>
    <row r="7223" spans="13:20" ht="15" x14ac:dyDescent="0.3">
      <c r="M7223" s="34">
        <v>7217.5</v>
      </c>
      <c r="N7223" s="34">
        <v>15.6</v>
      </c>
      <c r="O7223" s="32">
        <f t="shared" si="672"/>
        <v>60.08</v>
      </c>
      <c r="P7223" s="37">
        <f t="shared" si="677"/>
        <v>72.095999999999989</v>
      </c>
      <c r="Q7223" s="32">
        <f t="shared" si="673"/>
        <v>-5.0799999999999983</v>
      </c>
      <c r="R7223" s="32">
        <f t="shared" si="674"/>
        <v>-17.095999999999989</v>
      </c>
      <c r="S7223" s="26">
        <f t="shared" si="675"/>
        <v>0</v>
      </c>
      <c r="T7223" s="26">
        <f t="shared" si="676"/>
        <v>0</v>
      </c>
    </row>
    <row r="7224" spans="13:20" ht="15" x14ac:dyDescent="0.3">
      <c r="M7224" s="34">
        <v>7218.5</v>
      </c>
      <c r="N7224" s="34">
        <v>15</v>
      </c>
      <c r="O7224" s="32">
        <f t="shared" si="672"/>
        <v>59</v>
      </c>
      <c r="P7224" s="37">
        <f t="shared" si="677"/>
        <v>70.8</v>
      </c>
      <c r="Q7224" s="32">
        <f t="shared" si="673"/>
        <v>-4</v>
      </c>
      <c r="R7224" s="32">
        <f t="shared" si="674"/>
        <v>-15.799999999999997</v>
      </c>
      <c r="S7224" s="26">
        <f t="shared" si="675"/>
        <v>0</v>
      </c>
      <c r="T7224" s="26">
        <f t="shared" si="676"/>
        <v>0</v>
      </c>
    </row>
    <row r="7225" spans="13:20" ht="15" x14ac:dyDescent="0.3">
      <c r="M7225" s="34">
        <v>7219.5</v>
      </c>
      <c r="N7225" s="34">
        <v>14.4</v>
      </c>
      <c r="O7225" s="32">
        <f t="shared" si="672"/>
        <v>57.92</v>
      </c>
      <c r="P7225" s="37">
        <f t="shared" si="677"/>
        <v>69.504000000000005</v>
      </c>
      <c r="Q7225" s="32">
        <f t="shared" si="673"/>
        <v>-2.9200000000000017</v>
      </c>
      <c r="R7225" s="32">
        <f t="shared" si="674"/>
        <v>-14.504000000000005</v>
      </c>
      <c r="S7225" s="26">
        <f t="shared" si="675"/>
        <v>0</v>
      </c>
      <c r="T7225" s="26">
        <f t="shared" si="676"/>
        <v>0</v>
      </c>
    </row>
    <row r="7226" spans="13:20" ht="15" x14ac:dyDescent="0.3">
      <c r="M7226" s="34">
        <v>7220.5</v>
      </c>
      <c r="N7226" s="34">
        <v>13.9</v>
      </c>
      <c r="O7226" s="32">
        <f t="shared" si="672"/>
        <v>57.019999999999996</v>
      </c>
      <c r="P7226" s="37">
        <f t="shared" si="677"/>
        <v>68.423999999999992</v>
      </c>
      <c r="Q7226" s="32">
        <f t="shared" si="673"/>
        <v>-2.019999999999996</v>
      </c>
      <c r="R7226" s="32">
        <f t="shared" si="674"/>
        <v>-13.423999999999992</v>
      </c>
      <c r="S7226" s="26">
        <f t="shared" si="675"/>
        <v>0</v>
      </c>
      <c r="T7226" s="26">
        <f t="shared" si="676"/>
        <v>0</v>
      </c>
    </row>
    <row r="7227" spans="13:20" ht="15" x14ac:dyDescent="0.3">
      <c r="M7227" s="34">
        <v>7221.5</v>
      </c>
      <c r="N7227" s="34">
        <v>12.8</v>
      </c>
      <c r="O7227" s="32">
        <f t="shared" si="672"/>
        <v>55.040000000000006</v>
      </c>
      <c r="P7227" s="37">
        <f t="shared" si="677"/>
        <v>66.048000000000002</v>
      </c>
      <c r="Q7227" s="32">
        <f t="shared" si="673"/>
        <v>-4.0000000000006253E-2</v>
      </c>
      <c r="R7227" s="32">
        <f t="shared" si="674"/>
        <v>-11.048000000000002</v>
      </c>
      <c r="S7227" s="26">
        <f t="shared" si="675"/>
        <v>0</v>
      </c>
      <c r="T7227" s="26">
        <f t="shared" si="676"/>
        <v>0</v>
      </c>
    </row>
    <row r="7228" spans="13:20" ht="15" x14ac:dyDescent="0.3">
      <c r="M7228" s="34">
        <v>7222.5</v>
      </c>
      <c r="N7228" s="34">
        <v>11.7</v>
      </c>
      <c r="O7228" s="32">
        <f t="shared" si="672"/>
        <v>53.06</v>
      </c>
      <c r="P7228" s="37">
        <f t="shared" si="677"/>
        <v>63.671999999999997</v>
      </c>
      <c r="Q7228" s="32">
        <f t="shared" si="673"/>
        <v>1.9399999999999977</v>
      </c>
      <c r="R7228" s="32">
        <f t="shared" si="674"/>
        <v>-8.671999999999997</v>
      </c>
      <c r="S7228" s="26">
        <f t="shared" si="675"/>
        <v>1</v>
      </c>
      <c r="T7228" s="26">
        <f t="shared" si="676"/>
        <v>0</v>
      </c>
    </row>
    <row r="7229" spans="13:20" ht="15" x14ac:dyDescent="0.3">
      <c r="M7229" s="34">
        <v>7223.5</v>
      </c>
      <c r="N7229" s="34">
        <v>11.1</v>
      </c>
      <c r="O7229" s="32">
        <f t="shared" si="672"/>
        <v>51.980000000000004</v>
      </c>
      <c r="P7229" s="37">
        <f t="shared" si="677"/>
        <v>62.376000000000005</v>
      </c>
      <c r="Q7229" s="32">
        <f t="shared" si="673"/>
        <v>3.019999999999996</v>
      </c>
      <c r="R7229" s="32">
        <f t="shared" si="674"/>
        <v>-7.3760000000000048</v>
      </c>
      <c r="S7229" s="26">
        <f t="shared" si="675"/>
        <v>1</v>
      </c>
      <c r="T7229" s="26">
        <f t="shared" si="676"/>
        <v>0</v>
      </c>
    </row>
    <row r="7230" spans="13:20" ht="15" x14ac:dyDescent="0.3">
      <c r="M7230" s="34">
        <v>7224.5</v>
      </c>
      <c r="N7230" s="34">
        <v>10.6</v>
      </c>
      <c r="O7230" s="32">
        <f t="shared" si="672"/>
        <v>51.08</v>
      </c>
      <c r="P7230" s="37">
        <f t="shared" si="677"/>
        <v>61.295999999999992</v>
      </c>
      <c r="Q7230" s="32">
        <f t="shared" si="673"/>
        <v>3.9200000000000017</v>
      </c>
      <c r="R7230" s="32">
        <f t="shared" si="674"/>
        <v>-6.2959999999999923</v>
      </c>
      <c r="S7230" s="26">
        <f t="shared" si="675"/>
        <v>1</v>
      </c>
      <c r="T7230" s="26">
        <f t="shared" si="676"/>
        <v>0</v>
      </c>
    </row>
    <row r="7231" spans="13:20" ht="15" x14ac:dyDescent="0.3">
      <c r="M7231" s="34">
        <v>7225.5</v>
      </c>
      <c r="N7231" s="34">
        <v>10</v>
      </c>
      <c r="O7231" s="32">
        <f t="shared" si="672"/>
        <v>50</v>
      </c>
      <c r="P7231" s="37">
        <f t="shared" si="677"/>
        <v>60</v>
      </c>
      <c r="Q7231" s="32">
        <f t="shared" si="673"/>
        <v>5</v>
      </c>
      <c r="R7231" s="32">
        <f t="shared" si="674"/>
        <v>-5</v>
      </c>
      <c r="S7231" s="26">
        <f t="shared" si="675"/>
        <v>1</v>
      </c>
      <c r="T7231" s="26">
        <f t="shared" si="676"/>
        <v>0</v>
      </c>
    </row>
    <row r="7232" spans="13:20" ht="15" x14ac:dyDescent="0.3">
      <c r="M7232" s="34">
        <v>7226.5</v>
      </c>
      <c r="N7232" s="34">
        <v>8.9</v>
      </c>
      <c r="O7232" s="32">
        <f t="shared" si="672"/>
        <v>48.019999999999996</v>
      </c>
      <c r="P7232" s="37">
        <f t="shared" si="677"/>
        <v>57.623999999999995</v>
      </c>
      <c r="Q7232" s="32">
        <f t="shared" si="673"/>
        <v>6.980000000000004</v>
      </c>
      <c r="R7232" s="32">
        <f t="shared" si="674"/>
        <v>-2.6239999999999952</v>
      </c>
      <c r="S7232" s="26">
        <f t="shared" si="675"/>
        <v>1</v>
      </c>
      <c r="T7232" s="26">
        <f t="shared" si="676"/>
        <v>0</v>
      </c>
    </row>
    <row r="7233" spans="13:20" ht="15" x14ac:dyDescent="0.3">
      <c r="M7233" s="34">
        <v>7227.5</v>
      </c>
      <c r="N7233" s="34">
        <v>9.4</v>
      </c>
      <c r="O7233" s="32">
        <f t="shared" si="672"/>
        <v>48.92</v>
      </c>
      <c r="P7233" s="37">
        <f t="shared" si="677"/>
        <v>58.704000000000001</v>
      </c>
      <c r="Q7233" s="32">
        <f t="shared" si="673"/>
        <v>6.0799999999999983</v>
      </c>
      <c r="R7233" s="32">
        <f t="shared" si="674"/>
        <v>-3.7040000000000006</v>
      </c>
      <c r="S7233" s="26">
        <f t="shared" si="675"/>
        <v>1</v>
      </c>
      <c r="T7233" s="26">
        <f t="shared" si="676"/>
        <v>0</v>
      </c>
    </row>
    <row r="7234" spans="13:20" ht="15" x14ac:dyDescent="0.3">
      <c r="M7234" s="34">
        <v>7228.5</v>
      </c>
      <c r="N7234" s="34">
        <v>7.8</v>
      </c>
      <c r="O7234" s="32">
        <f t="shared" si="672"/>
        <v>46.04</v>
      </c>
      <c r="P7234" s="37">
        <f t="shared" si="677"/>
        <v>55.247999999999998</v>
      </c>
      <c r="Q7234" s="32">
        <f t="shared" si="673"/>
        <v>8.9600000000000009</v>
      </c>
      <c r="R7234" s="32">
        <f t="shared" si="674"/>
        <v>-0.24799999999999756</v>
      </c>
      <c r="S7234" s="26">
        <f t="shared" si="675"/>
        <v>1</v>
      </c>
      <c r="T7234" s="26">
        <f t="shared" si="676"/>
        <v>0</v>
      </c>
    </row>
    <row r="7235" spans="13:20" ht="15" x14ac:dyDescent="0.3">
      <c r="M7235" s="34">
        <v>7229.5</v>
      </c>
      <c r="N7235" s="34">
        <v>8.9</v>
      </c>
      <c r="O7235" s="32">
        <f t="shared" si="672"/>
        <v>48.019999999999996</v>
      </c>
      <c r="P7235" s="37">
        <f t="shared" si="677"/>
        <v>57.623999999999995</v>
      </c>
      <c r="Q7235" s="32">
        <f t="shared" si="673"/>
        <v>6.980000000000004</v>
      </c>
      <c r="R7235" s="32">
        <f t="shared" si="674"/>
        <v>-2.6239999999999952</v>
      </c>
      <c r="S7235" s="26">
        <f t="shared" si="675"/>
        <v>1</v>
      </c>
      <c r="T7235" s="26">
        <f t="shared" si="676"/>
        <v>0</v>
      </c>
    </row>
    <row r="7236" spans="13:20" ht="15" x14ac:dyDescent="0.3">
      <c r="M7236" s="34">
        <v>7230.5</v>
      </c>
      <c r="N7236" s="34">
        <v>8.9</v>
      </c>
      <c r="O7236" s="32">
        <f t="shared" si="672"/>
        <v>48.019999999999996</v>
      </c>
      <c r="P7236" s="37">
        <f t="shared" si="677"/>
        <v>57.623999999999995</v>
      </c>
      <c r="Q7236" s="32">
        <f t="shared" si="673"/>
        <v>6.980000000000004</v>
      </c>
      <c r="R7236" s="32">
        <f t="shared" si="674"/>
        <v>-2.6239999999999952</v>
      </c>
      <c r="S7236" s="26">
        <f t="shared" si="675"/>
        <v>1</v>
      </c>
      <c r="T7236" s="26">
        <f t="shared" si="676"/>
        <v>0</v>
      </c>
    </row>
    <row r="7237" spans="13:20" ht="15" x14ac:dyDescent="0.3">
      <c r="M7237" s="34">
        <v>7231.5</v>
      </c>
      <c r="N7237" s="34">
        <v>11.1</v>
      </c>
      <c r="O7237" s="32">
        <f t="shared" si="672"/>
        <v>51.980000000000004</v>
      </c>
      <c r="P7237" s="37">
        <f t="shared" si="677"/>
        <v>62.376000000000005</v>
      </c>
      <c r="Q7237" s="32">
        <f t="shared" si="673"/>
        <v>3.019999999999996</v>
      </c>
      <c r="R7237" s="32">
        <f t="shared" si="674"/>
        <v>-7.3760000000000048</v>
      </c>
      <c r="S7237" s="26">
        <f t="shared" si="675"/>
        <v>1</v>
      </c>
      <c r="T7237" s="26">
        <f t="shared" si="676"/>
        <v>0</v>
      </c>
    </row>
    <row r="7238" spans="13:20" ht="15" x14ac:dyDescent="0.3">
      <c r="M7238" s="34">
        <v>7232.5</v>
      </c>
      <c r="N7238" s="34">
        <v>13.3</v>
      </c>
      <c r="O7238" s="32">
        <f t="shared" ref="O7238:O7301" si="678">CONVERT(N7238,"C","F")</f>
        <v>55.94</v>
      </c>
      <c r="P7238" s="37">
        <f t="shared" si="677"/>
        <v>67.128</v>
      </c>
      <c r="Q7238" s="32">
        <f t="shared" ref="Q7238:Q7301" si="679">$L$3-O7238</f>
        <v>-0.93999999999999773</v>
      </c>
      <c r="R7238" s="32">
        <f t="shared" ref="R7238:R7301" si="680">$L$3-P7238</f>
        <v>-12.128</v>
      </c>
      <c r="S7238" s="26">
        <f t="shared" ref="S7238:S7301" si="681">IF(O7238&lt;=$L$3, 1, 0)</f>
        <v>0</v>
      </c>
      <c r="T7238" s="26">
        <f t="shared" ref="T7238:T7301" si="682">IF(P7238&lt;=$L$3, 1, 0)</f>
        <v>0</v>
      </c>
    </row>
    <row r="7239" spans="13:20" ht="15" x14ac:dyDescent="0.3">
      <c r="M7239" s="34">
        <v>7233.5</v>
      </c>
      <c r="N7239" s="34">
        <v>15</v>
      </c>
      <c r="O7239" s="32">
        <f t="shared" si="678"/>
        <v>59</v>
      </c>
      <c r="P7239" s="37">
        <f t="shared" ref="P7239:P7302" si="683">O7239*1.2</f>
        <v>70.8</v>
      </c>
      <c r="Q7239" s="32">
        <f t="shared" si="679"/>
        <v>-4</v>
      </c>
      <c r="R7239" s="32">
        <f t="shared" si="680"/>
        <v>-15.799999999999997</v>
      </c>
      <c r="S7239" s="26">
        <f t="shared" si="681"/>
        <v>0</v>
      </c>
      <c r="T7239" s="26">
        <f t="shared" si="682"/>
        <v>0</v>
      </c>
    </row>
    <row r="7240" spans="13:20" ht="15" x14ac:dyDescent="0.3">
      <c r="M7240" s="34">
        <v>7234.5</v>
      </c>
      <c r="N7240" s="34">
        <v>17.8</v>
      </c>
      <c r="O7240" s="32">
        <f t="shared" si="678"/>
        <v>64.039999999999992</v>
      </c>
      <c r="P7240" s="37">
        <f t="shared" si="683"/>
        <v>76.847999999999985</v>
      </c>
      <c r="Q7240" s="32">
        <f t="shared" si="679"/>
        <v>-9.039999999999992</v>
      </c>
      <c r="R7240" s="32">
        <f t="shared" si="680"/>
        <v>-21.847999999999985</v>
      </c>
      <c r="S7240" s="26">
        <f t="shared" si="681"/>
        <v>0</v>
      </c>
      <c r="T7240" s="26">
        <f t="shared" si="682"/>
        <v>0</v>
      </c>
    </row>
    <row r="7241" spans="13:20" ht="15" x14ac:dyDescent="0.3">
      <c r="M7241" s="34">
        <v>7235.5</v>
      </c>
      <c r="N7241" s="34">
        <v>19.399999999999999</v>
      </c>
      <c r="O7241" s="32">
        <f t="shared" si="678"/>
        <v>66.92</v>
      </c>
      <c r="P7241" s="37">
        <f t="shared" si="683"/>
        <v>80.304000000000002</v>
      </c>
      <c r="Q7241" s="32">
        <f t="shared" si="679"/>
        <v>-11.920000000000002</v>
      </c>
      <c r="R7241" s="32">
        <f t="shared" si="680"/>
        <v>-25.304000000000002</v>
      </c>
      <c r="S7241" s="26">
        <f t="shared" si="681"/>
        <v>0</v>
      </c>
      <c r="T7241" s="26">
        <f t="shared" si="682"/>
        <v>0</v>
      </c>
    </row>
    <row r="7242" spans="13:20" ht="15" x14ac:dyDescent="0.3">
      <c r="M7242" s="34">
        <v>7236.5</v>
      </c>
      <c r="N7242" s="34">
        <v>20.6</v>
      </c>
      <c r="O7242" s="32">
        <f t="shared" si="678"/>
        <v>69.080000000000013</v>
      </c>
      <c r="P7242" s="37">
        <f t="shared" si="683"/>
        <v>82.896000000000015</v>
      </c>
      <c r="Q7242" s="32">
        <f t="shared" si="679"/>
        <v>-14.080000000000013</v>
      </c>
      <c r="R7242" s="32">
        <f t="shared" si="680"/>
        <v>-27.896000000000015</v>
      </c>
      <c r="S7242" s="26">
        <f t="shared" si="681"/>
        <v>0</v>
      </c>
      <c r="T7242" s="26">
        <f t="shared" si="682"/>
        <v>0</v>
      </c>
    </row>
    <row r="7243" spans="13:20" ht="15" x14ac:dyDescent="0.3">
      <c r="M7243" s="34">
        <v>7237.5</v>
      </c>
      <c r="N7243" s="34">
        <v>21.1</v>
      </c>
      <c r="O7243" s="32">
        <f t="shared" si="678"/>
        <v>69.98</v>
      </c>
      <c r="P7243" s="37">
        <f t="shared" si="683"/>
        <v>83.975999999999999</v>
      </c>
      <c r="Q7243" s="32">
        <f t="shared" si="679"/>
        <v>-14.980000000000004</v>
      </c>
      <c r="R7243" s="32">
        <f t="shared" si="680"/>
        <v>-28.975999999999999</v>
      </c>
      <c r="S7243" s="26">
        <f t="shared" si="681"/>
        <v>0</v>
      </c>
      <c r="T7243" s="26">
        <f t="shared" si="682"/>
        <v>0</v>
      </c>
    </row>
    <row r="7244" spans="13:20" ht="15" x14ac:dyDescent="0.3">
      <c r="M7244" s="34">
        <v>7238.5</v>
      </c>
      <c r="N7244" s="34">
        <v>21.1</v>
      </c>
      <c r="O7244" s="32">
        <f t="shared" si="678"/>
        <v>69.98</v>
      </c>
      <c r="P7244" s="37">
        <f t="shared" si="683"/>
        <v>83.975999999999999</v>
      </c>
      <c r="Q7244" s="32">
        <f t="shared" si="679"/>
        <v>-14.980000000000004</v>
      </c>
      <c r="R7244" s="32">
        <f t="shared" si="680"/>
        <v>-28.975999999999999</v>
      </c>
      <c r="S7244" s="26">
        <f t="shared" si="681"/>
        <v>0</v>
      </c>
      <c r="T7244" s="26">
        <f t="shared" si="682"/>
        <v>0</v>
      </c>
    </row>
    <row r="7245" spans="13:20" ht="15" x14ac:dyDescent="0.3">
      <c r="M7245" s="34">
        <v>7239.5</v>
      </c>
      <c r="N7245" s="34">
        <v>21.1</v>
      </c>
      <c r="O7245" s="32">
        <f t="shared" si="678"/>
        <v>69.98</v>
      </c>
      <c r="P7245" s="37">
        <f t="shared" si="683"/>
        <v>83.975999999999999</v>
      </c>
      <c r="Q7245" s="32">
        <f t="shared" si="679"/>
        <v>-14.980000000000004</v>
      </c>
      <c r="R7245" s="32">
        <f t="shared" si="680"/>
        <v>-28.975999999999999</v>
      </c>
      <c r="S7245" s="26">
        <f t="shared" si="681"/>
        <v>0</v>
      </c>
      <c r="T7245" s="26">
        <f t="shared" si="682"/>
        <v>0</v>
      </c>
    </row>
    <row r="7246" spans="13:20" ht="15" x14ac:dyDescent="0.3">
      <c r="M7246" s="34">
        <v>7240.5</v>
      </c>
      <c r="N7246" s="34">
        <v>17.2</v>
      </c>
      <c r="O7246" s="32">
        <f t="shared" si="678"/>
        <v>62.96</v>
      </c>
      <c r="P7246" s="37">
        <f t="shared" si="683"/>
        <v>75.551999999999992</v>
      </c>
      <c r="Q7246" s="32">
        <f t="shared" si="679"/>
        <v>-7.9600000000000009</v>
      </c>
      <c r="R7246" s="32">
        <f t="shared" si="680"/>
        <v>-20.551999999999992</v>
      </c>
      <c r="S7246" s="26">
        <f t="shared" si="681"/>
        <v>0</v>
      </c>
      <c r="T7246" s="26">
        <f t="shared" si="682"/>
        <v>0</v>
      </c>
    </row>
    <row r="7247" spans="13:20" ht="15" x14ac:dyDescent="0.3">
      <c r="M7247" s="34">
        <v>7241.5</v>
      </c>
      <c r="N7247" s="34">
        <v>16.100000000000001</v>
      </c>
      <c r="O7247" s="32">
        <f t="shared" si="678"/>
        <v>60.980000000000004</v>
      </c>
      <c r="P7247" s="37">
        <f t="shared" si="683"/>
        <v>73.176000000000002</v>
      </c>
      <c r="Q7247" s="32">
        <f t="shared" si="679"/>
        <v>-5.980000000000004</v>
      </c>
      <c r="R7247" s="32">
        <f t="shared" si="680"/>
        <v>-18.176000000000002</v>
      </c>
      <c r="S7247" s="26">
        <f t="shared" si="681"/>
        <v>0</v>
      </c>
      <c r="T7247" s="26">
        <f t="shared" si="682"/>
        <v>0</v>
      </c>
    </row>
    <row r="7248" spans="13:20" ht="15" x14ac:dyDescent="0.3">
      <c r="M7248" s="34">
        <v>7242.5</v>
      </c>
      <c r="N7248" s="34">
        <v>15.6</v>
      </c>
      <c r="O7248" s="32">
        <f t="shared" si="678"/>
        <v>60.08</v>
      </c>
      <c r="P7248" s="37">
        <f t="shared" si="683"/>
        <v>72.095999999999989</v>
      </c>
      <c r="Q7248" s="32">
        <f t="shared" si="679"/>
        <v>-5.0799999999999983</v>
      </c>
      <c r="R7248" s="32">
        <f t="shared" si="680"/>
        <v>-17.095999999999989</v>
      </c>
      <c r="S7248" s="26">
        <f t="shared" si="681"/>
        <v>0</v>
      </c>
      <c r="T7248" s="26">
        <f t="shared" si="682"/>
        <v>0</v>
      </c>
    </row>
    <row r="7249" spans="13:20" ht="15" x14ac:dyDescent="0.3">
      <c r="M7249" s="34">
        <v>7243.5</v>
      </c>
      <c r="N7249" s="34">
        <v>15</v>
      </c>
      <c r="O7249" s="32">
        <f t="shared" si="678"/>
        <v>59</v>
      </c>
      <c r="P7249" s="37">
        <f t="shared" si="683"/>
        <v>70.8</v>
      </c>
      <c r="Q7249" s="32">
        <f t="shared" si="679"/>
        <v>-4</v>
      </c>
      <c r="R7249" s="32">
        <f t="shared" si="680"/>
        <v>-15.799999999999997</v>
      </c>
      <c r="S7249" s="26">
        <f t="shared" si="681"/>
        <v>0</v>
      </c>
      <c r="T7249" s="26">
        <f t="shared" si="682"/>
        <v>0</v>
      </c>
    </row>
    <row r="7250" spans="13:20" ht="15" x14ac:dyDescent="0.3">
      <c r="M7250" s="34">
        <v>7244.5</v>
      </c>
      <c r="N7250" s="34">
        <v>14.4</v>
      </c>
      <c r="O7250" s="32">
        <f t="shared" si="678"/>
        <v>57.92</v>
      </c>
      <c r="P7250" s="37">
        <f t="shared" si="683"/>
        <v>69.504000000000005</v>
      </c>
      <c r="Q7250" s="32">
        <f t="shared" si="679"/>
        <v>-2.9200000000000017</v>
      </c>
      <c r="R7250" s="32">
        <f t="shared" si="680"/>
        <v>-14.504000000000005</v>
      </c>
      <c r="S7250" s="26">
        <f t="shared" si="681"/>
        <v>0</v>
      </c>
      <c r="T7250" s="26">
        <f t="shared" si="682"/>
        <v>0</v>
      </c>
    </row>
    <row r="7251" spans="13:20" ht="15" x14ac:dyDescent="0.3">
      <c r="M7251" s="34">
        <v>7245.5</v>
      </c>
      <c r="N7251" s="34">
        <v>13.9</v>
      </c>
      <c r="O7251" s="32">
        <f t="shared" si="678"/>
        <v>57.019999999999996</v>
      </c>
      <c r="P7251" s="37">
        <f t="shared" si="683"/>
        <v>68.423999999999992</v>
      </c>
      <c r="Q7251" s="32">
        <f t="shared" si="679"/>
        <v>-2.019999999999996</v>
      </c>
      <c r="R7251" s="32">
        <f t="shared" si="680"/>
        <v>-13.423999999999992</v>
      </c>
      <c r="S7251" s="26">
        <f t="shared" si="681"/>
        <v>0</v>
      </c>
      <c r="T7251" s="26">
        <f t="shared" si="682"/>
        <v>0</v>
      </c>
    </row>
    <row r="7252" spans="13:20" ht="15" x14ac:dyDescent="0.3">
      <c r="M7252" s="34">
        <v>7246.5</v>
      </c>
      <c r="N7252" s="34">
        <v>13.9</v>
      </c>
      <c r="O7252" s="32">
        <f t="shared" si="678"/>
        <v>57.019999999999996</v>
      </c>
      <c r="P7252" s="37">
        <f t="shared" si="683"/>
        <v>68.423999999999992</v>
      </c>
      <c r="Q7252" s="32">
        <f t="shared" si="679"/>
        <v>-2.019999999999996</v>
      </c>
      <c r="R7252" s="32">
        <f t="shared" si="680"/>
        <v>-13.423999999999992</v>
      </c>
      <c r="S7252" s="26">
        <f t="shared" si="681"/>
        <v>0</v>
      </c>
      <c r="T7252" s="26">
        <f t="shared" si="682"/>
        <v>0</v>
      </c>
    </row>
    <row r="7253" spans="13:20" ht="15" x14ac:dyDescent="0.3">
      <c r="M7253" s="34">
        <v>7247.5</v>
      </c>
      <c r="N7253" s="34">
        <v>13.9</v>
      </c>
      <c r="O7253" s="32">
        <f t="shared" si="678"/>
        <v>57.019999999999996</v>
      </c>
      <c r="P7253" s="37">
        <f t="shared" si="683"/>
        <v>68.423999999999992</v>
      </c>
      <c r="Q7253" s="32">
        <f t="shared" si="679"/>
        <v>-2.019999999999996</v>
      </c>
      <c r="R7253" s="32">
        <f t="shared" si="680"/>
        <v>-13.423999999999992</v>
      </c>
      <c r="S7253" s="26">
        <f t="shared" si="681"/>
        <v>0</v>
      </c>
      <c r="T7253" s="26">
        <f t="shared" si="682"/>
        <v>0</v>
      </c>
    </row>
    <row r="7254" spans="13:20" ht="15" x14ac:dyDescent="0.3">
      <c r="M7254" s="34">
        <v>7248.5</v>
      </c>
      <c r="N7254" s="34">
        <v>13.3</v>
      </c>
      <c r="O7254" s="32">
        <f t="shared" si="678"/>
        <v>55.94</v>
      </c>
      <c r="P7254" s="37">
        <f t="shared" si="683"/>
        <v>67.128</v>
      </c>
      <c r="Q7254" s="32">
        <f t="shared" si="679"/>
        <v>-0.93999999999999773</v>
      </c>
      <c r="R7254" s="32">
        <f t="shared" si="680"/>
        <v>-12.128</v>
      </c>
      <c r="S7254" s="26">
        <f t="shared" si="681"/>
        <v>0</v>
      </c>
      <c r="T7254" s="26">
        <f t="shared" si="682"/>
        <v>0</v>
      </c>
    </row>
    <row r="7255" spans="13:20" ht="15" x14ac:dyDescent="0.3">
      <c r="M7255" s="34">
        <v>7249.5</v>
      </c>
      <c r="N7255" s="34">
        <v>13.9</v>
      </c>
      <c r="O7255" s="32">
        <f t="shared" si="678"/>
        <v>57.019999999999996</v>
      </c>
      <c r="P7255" s="37">
        <f t="shared" si="683"/>
        <v>68.423999999999992</v>
      </c>
      <c r="Q7255" s="32">
        <f t="shared" si="679"/>
        <v>-2.019999999999996</v>
      </c>
      <c r="R7255" s="32">
        <f t="shared" si="680"/>
        <v>-13.423999999999992</v>
      </c>
      <c r="S7255" s="26">
        <f t="shared" si="681"/>
        <v>0</v>
      </c>
      <c r="T7255" s="26">
        <f t="shared" si="682"/>
        <v>0</v>
      </c>
    </row>
    <row r="7256" spans="13:20" ht="15" x14ac:dyDescent="0.3">
      <c r="M7256" s="34">
        <v>7250.5</v>
      </c>
      <c r="N7256" s="34">
        <v>13.9</v>
      </c>
      <c r="O7256" s="32">
        <f t="shared" si="678"/>
        <v>57.019999999999996</v>
      </c>
      <c r="P7256" s="37">
        <f t="shared" si="683"/>
        <v>68.423999999999992</v>
      </c>
      <c r="Q7256" s="32">
        <f t="shared" si="679"/>
        <v>-2.019999999999996</v>
      </c>
      <c r="R7256" s="32">
        <f t="shared" si="680"/>
        <v>-13.423999999999992</v>
      </c>
      <c r="S7256" s="26">
        <f t="shared" si="681"/>
        <v>0</v>
      </c>
      <c r="T7256" s="26">
        <f t="shared" si="682"/>
        <v>0</v>
      </c>
    </row>
    <row r="7257" spans="13:20" ht="15" x14ac:dyDescent="0.3">
      <c r="M7257" s="34">
        <v>7251.5</v>
      </c>
      <c r="N7257" s="34">
        <v>13.9</v>
      </c>
      <c r="O7257" s="32">
        <f t="shared" si="678"/>
        <v>57.019999999999996</v>
      </c>
      <c r="P7257" s="37">
        <f t="shared" si="683"/>
        <v>68.423999999999992</v>
      </c>
      <c r="Q7257" s="32">
        <f t="shared" si="679"/>
        <v>-2.019999999999996</v>
      </c>
      <c r="R7257" s="32">
        <f t="shared" si="680"/>
        <v>-13.423999999999992</v>
      </c>
      <c r="S7257" s="26">
        <f t="shared" si="681"/>
        <v>0</v>
      </c>
      <c r="T7257" s="26">
        <f t="shared" si="682"/>
        <v>0</v>
      </c>
    </row>
    <row r="7258" spans="13:20" ht="15" x14ac:dyDescent="0.3">
      <c r="M7258" s="34">
        <v>7252.5</v>
      </c>
      <c r="N7258" s="34">
        <v>13.3</v>
      </c>
      <c r="O7258" s="32">
        <f t="shared" si="678"/>
        <v>55.94</v>
      </c>
      <c r="P7258" s="37">
        <f t="shared" si="683"/>
        <v>67.128</v>
      </c>
      <c r="Q7258" s="32">
        <f t="shared" si="679"/>
        <v>-0.93999999999999773</v>
      </c>
      <c r="R7258" s="32">
        <f t="shared" si="680"/>
        <v>-12.128</v>
      </c>
      <c r="S7258" s="26">
        <f t="shared" si="681"/>
        <v>0</v>
      </c>
      <c r="T7258" s="26">
        <f t="shared" si="682"/>
        <v>0</v>
      </c>
    </row>
    <row r="7259" spans="13:20" ht="15" x14ac:dyDescent="0.3">
      <c r="M7259" s="34">
        <v>7253.5</v>
      </c>
      <c r="N7259" s="34">
        <v>12.8</v>
      </c>
      <c r="O7259" s="32">
        <f t="shared" si="678"/>
        <v>55.040000000000006</v>
      </c>
      <c r="P7259" s="37">
        <f t="shared" si="683"/>
        <v>66.048000000000002</v>
      </c>
      <c r="Q7259" s="32">
        <f t="shared" si="679"/>
        <v>-4.0000000000006253E-2</v>
      </c>
      <c r="R7259" s="32">
        <f t="shared" si="680"/>
        <v>-11.048000000000002</v>
      </c>
      <c r="S7259" s="26">
        <f t="shared" si="681"/>
        <v>0</v>
      </c>
      <c r="T7259" s="26">
        <f t="shared" si="682"/>
        <v>0</v>
      </c>
    </row>
    <row r="7260" spans="13:20" ht="15" x14ac:dyDescent="0.3">
      <c r="M7260" s="34">
        <v>7254.5</v>
      </c>
      <c r="N7260" s="34">
        <v>13.3</v>
      </c>
      <c r="O7260" s="32">
        <f t="shared" si="678"/>
        <v>55.94</v>
      </c>
      <c r="P7260" s="37">
        <f t="shared" si="683"/>
        <v>67.128</v>
      </c>
      <c r="Q7260" s="32">
        <f t="shared" si="679"/>
        <v>-0.93999999999999773</v>
      </c>
      <c r="R7260" s="32">
        <f t="shared" si="680"/>
        <v>-12.128</v>
      </c>
      <c r="S7260" s="26">
        <f t="shared" si="681"/>
        <v>0</v>
      </c>
      <c r="T7260" s="26">
        <f t="shared" si="682"/>
        <v>0</v>
      </c>
    </row>
    <row r="7261" spans="13:20" ht="15" x14ac:dyDescent="0.3">
      <c r="M7261" s="34">
        <v>7255.5</v>
      </c>
      <c r="N7261" s="34">
        <v>14.4</v>
      </c>
      <c r="O7261" s="32">
        <f t="shared" si="678"/>
        <v>57.92</v>
      </c>
      <c r="P7261" s="37">
        <f t="shared" si="683"/>
        <v>69.504000000000005</v>
      </c>
      <c r="Q7261" s="32">
        <f t="shared" si="679"/>
        <v>-2.9200000000000017</v>
      </c>
      <c r="R7261" s="32">
        <f t="shared" si="680"/>
        <v>-14.504000000000005</v>
      </c>
      <c r="S7261" s="26">
        <f t="shared" si="681"/>
        <v>0</v>
      </c>
      <c r="T7261" s="26">
        <f t="shared" si="682"/>
        <v>0</v>
      </c>
    </row>
    <row r="7262" spans="13:20" ht="15" x14ac:dyDescent="0.3">
      <c r="M7262" s="34">
        <v>7256.5</v>
      </c>
      <c r="N7262" s="34">
        <v>16.100000000000001</v>
      </c>
      <c r="O7262" s="32">
        <f t="shared" si="678"/>
        <v>60.980000000000004</v>
      </c>
      <c r="P7262" s="37">
        <f t="shared" si="683"/>
        <v>73.176000000000002</v>
      </c>
      <c r="Q7262" s="32">
        <f t="shared" si="679"/>
        <v>-5.980000000000004</v>
      </c>
      <c r="R7262" s="32">
        <f t="shared" si="680"/>
        <v>-18.176000000000002</v>
      </c>
      <c r="S7262" s="26">
        <f t="shared" si="681"/>
        <v>0</v>
      </c>
      <c r="T7262" s="26">
        <f t="shared" si="682"/>
        <v>0</v>
      </c>
    </row>
    <row r="7263" spans="13:20" ht="15" x14ac:dyDescent="0.3">
      <c r="M7263" s="34">
        <v>7257.5</v>
      </c>
      <c r="N7263" s="34">
        <v>17.2</v>
      </c>
      <c r="O7263" s="32">
        <f t="shared" si="678"/>
        <v>62.96</v>
      </c>
      <c r="P7263" s="37">
        <f t="shared" si="683"/>
        <v>75.551999999999992</v>
      </c>
      <c r="Q7263" s="32">
        <f t="shared" si="679"/>
        <v>-7.9600000000000009</v>
      </c>
      <c r="R7263" s="32">
        <f t="shared" si="680"/>
        <v>-20.551999999999992</v>
      </c>
      <c r="S7263" s="26">
        <f t="shared" si="681"/>
        <v>0</v>
      </c>
      <c r="T7263" s="26">
        <f t="shared" si="682"/>
        <v>0</v>
      </c>
    </row>
    <row r="7264" spans="13:20" ht="15" x14ac:dyDescent="0.3">
      <c r="M7264" s="34">
        <v>7258.5</v>
      </c>
      <c r="N7264" s="34">
        <v>17.2</v>
      </c>
      <c r="O7264" s="32">
        <f t="shared" si="678"/>
        <v>62.96</v>
      </c>
      <c r="P7264" s="37">
        <f t="shared" si="683"/>
        <v>75.551999999999992</v>
      </c>
      <c r="Q7264" s="32">
        <f t="shared" si="679"/>
        <v>-7.9600000000000009</v>
      </c>
      <c r="R7264" s="32">
        <f t="shared" si="680"/>
        <v>-20.551999999999992</v>
      </c>
      <c r="S7264" s="26">
        <f t="shared" si="681"/>
        <v>0</v>
      </c>
      <c r="T7264" s="26">
        <f t="shared" si="682"/>
        <v>0</v>
      </c>
    </row>
    <row r="7265" spans="13:20" ht="15" x14ac:dyDescent="0.3">
      <c r="M7265" s="34">
        <v>7259.5</v>
      </c>
      <c r="N7265" s="34">
        <v>18.3</v>
      </c>
      <c r="O7265" s="32">
        <f t="shared" si="678"/>
        <v>64.94</v>
      </c>
      <c r="P7265" s="37">
        <f t="shared" si="683"/>
        <v>77.927999999999997</v>
      </c>
      <c r="Q7265" s="32">
        <f t="shared" si="679"/>
        <v>-9.9399999999999977</v>
      </c>
      <c r="R7265" s="32">
        <f t="shared" si="680"/>
        <v>-22.927999999999997</v>
      </c>
      <c r="S7265" s="26">
        <f t="shared" si="681"/>
        <v>0</v>
      </c>
      <c r="T7265" s="26">
        <f t="shared" si="682"/>
        <v>0</v>
      </c>
    </row>
    <row r="7266" spans="13:20" ht="15" x14ac:dyDescent="0.3">
      <c r="M7266" s="34">
        <v>7260.5</v>
      </c>
      <c r="N7266" s="34">
        <v>17.8</v>
      </c>
      <c r="O7266" s="32">
        <f t="shared" si="678"/>
        <v>64.039999999999992</v>
      </c>
      <c r="P7266" s="37">
        <f t="shared" si="683"/>
        <v>76.847999999999985</v>
      </c>
      <c r="Q7266" s="32">
        <f t="shared" si="679"/>
        <v>-9.039999999999992</v>
      </c>
      <c r="R7266" s="32">
        <f t="shared" si="680"/>
        <v>-21.847999999999985</v>
      </c>
      <c r="S7266" s="26">
        <f t="shared" si="681"/>
        <v>0</v>
      </c>
      <c r="T7266" s="26">
        <f t="shared" si="682"/>
        <v>0</v>
      </c>
    </row>
    <row r="7267" spans="13:20" ht="15" x14ac:dyDescent="0.3">
      <c r="M7267" s="34">
        <v>7261.5</v>
      </c>
      <c r="N7267" s="34">
        <v>17.2</v>
      </c>
      <c r="O7267" s="32">
        <f t="shared" si="678"/>
        <v>62.96</v>
      </c>
      <c r="P7267" s="37">
        <f t="shared" si="683"/>
        <v>75.551999999999992</v>
      </c>
      <c r="Q7267" s="32">
        <f t="shared" si="679"/>
        <v>-7.9600000000000009</v>
      </c>
      <c r="R7267" s="32">
        <f t="shared" si="680"/>
        <v>-20.551999999999992</v>
      </c>
      <c r="S7267" s="26">
        <f t="shared" si="681"/>
        <v>0</v>
      </c>
      <c r="T7267" s="26">
        <f t="shared" si="682"/>
        <v>0</v>
      </c>
    </row>
    <row r="7268" spans="13:20" ht="15" x14ac:dyDescent="0.3">
      <c r="M7268" s="34">
        <v>7262.5</v>
      </c>
      <c r="N7268" s="34">
        <v>16.7</v>
      </c>
      <c r="O7268" s="32">
        <f t="shared" si="678"/>
        <v>62.06</v>
      </c>
      <c r="P7268" s="37">
        <f t="shared" si="683"/>
        <v>74.471999999999994</v>
      </c>
      <c r="Q7268" s="32">
        <f t="shared" si="679"/>
        <v>-7.0600000000000023</v>
      </c>
      <c r="R7268" s="32">
        <f t="shared" si="680"/>
        <v>-19.471999999999994</v>
      </c>
      <c r="S7268" s="26">
        <f t="shared" si="681"/>
        <v>0</v>
      </c>
      <c r="T7268" s="26">
        <f t="shared" si="682"/>
        <v>0</v>
      </c>
    </row>
    <row r="7269" spans="13:20" ht="15" x14ac:dyDescent="0.3">
      <c r="M7269" s="34">
        <v>7263.5</v>
      </c>
      <c r="N7269" s="34">
        <v>15.6</v>
      </c>
      <c r="O7269" s="32">
        <f t="shared" si="678"/>
        <v>60.08</v>
      </c>
      <c r="P7269" s="37">
        <f t="shared" si="683"/>
        <v>72.095999999999989</v>
      </c>
      <c r="Q7269" s="32">
        <f t="shared" si="679"/>
        <v>-5.0799999999999983</v>
      </c>
      <c r="R7269" s="32">
        <f t="shared" si="680"/>
        <v>-17.095999999999989</v>
      </c>
      <c r="S7269" s="26">
        <f t="shared" si="681"/>
        <v>0</v>
      </c>
      <c r="T7269" s="26">
        <f t="shared" si="682"/>
        <v>0</v>
      </c>
    </row>
    <row r="7270" spans="13:20" ht="15" x14ac:dyDescent="0.3">
      <c r="M7270" s="34">
        <v>7264.5</v>
      </c>
      <c r="N7270" s="34">
        <v>12.2</v>
      </c>
      <c r="O7270" s="32">
        <f t="shared" si="678"/>
        <v>53.96</v>
      </c>
      <c r="P7270" s="37">
        <f t="shared" si="683"/>
        <v>64.751999999999995</v>
      </c>
      <c r="Q7270" s="32">
        <f t="shared" si="679"/>
        <v>1.0399999999999991</v>
      </c>
      <c r="R7270" s="32">
        <f t="shared" si="680"/>
        <v>-9.7519999999999953</v>
      </c>
      <c r="S7270" s="26">
        <f t="shared" si="681"/>
        <v>1</v>
      </c>
      <c r="T7270" s="26">
        <f t="shared" si="682"/>
        <v>0</v>
      </c>
    </row>
    <row r="7271" spans="13:20" ht="15" x14ac:dyDescent="0.3">
      <c r="M7271" s="34">
        <v>7265.5</v>
      </c>
      <c r="N7271" s="34">
        <v>9.4</v>
      </c>
      <c r="O7271" s="32">
        <f t="shared" si="678"/>
        <v>48.92</v>
      </c>
      <c r="P7271" s="37">
        <f t="shared" si="683"/>
        <v>58.704000000000001</v>
      </c>
      <c r="Q7271" s="32">
        <f t="shared" si="679"/>
        <v>6.0799999999999983</v>
      </c>
      <c r="R7271" s="32">
        <f t="shared" si="680"/>
        <v>-3.7040000000000006</v>
      </c>
      <c r="S7271" s="26">
        <f t="shared" si="681"/>
        <v>1</v>
      </c>
      <c r="T7271" s="26">
        <f t="shared" si="682"/>
        <v>0</v>
      </c>
    </row>
    <row r="7272" spans="13:20" ht="15" x14ac:dyDescent="0.3">
      <c r="M7272" s="34">
        <v>7266.5</v>
      </c>
      <c r="N7272" s="34">
        <v>8.3000000000000007</v>
      </c>
      <c r="O7272" s="32">
        <f t="shared" si="678"/>
        <v>46.94</v>
      </c>
      <c r="P7272" s="37">
        <f t="shared" si="683"/>
        <v>56.327999999999996</v>
      </c>
      <c r="Q7272" s="32">
        <f t="shared" si="679"/>
        <v>8.0600000000000023</v>
      </c>
      <c r="R7272" s="32">
        <f t="shared" si="680"/>
        <v>-1.3279999999999959</v>
      </c>
      <c r="S7272" s="26">
        <f t="shared" si="681"/>
        <v>1</v>
      </c>
      <c r="T7272" s="26">
        <f t="shared" si="682"/>
        <v>0</v>
      </c>
    </row>
    <row r="7273" spans="13:20" ht="15" x14ac:dyDescent="0.3">
      <c r="M7273" s="34">
        <v>7267.5</v>
      </c>
      <c r="N7273" s="34">
        <v>6.7</v>
      </c>
      <c r="O7273" s="32">
        <f t="shared" si="678"/>
        <v>44.06</v>
      </c>
      <c r="P7273" s="37">
        <f t="shared" si="683"/>
        <v>52.872</v>
      </c>
      <c r="Q7273" s="32">
        <f t="shared" si="679"/>
        <v>10.939999999999998</v>
      </c>
      <c r="R7273" s="32">
        <f t="shared" si="680"/>
        <v>2.1280000000000001</v>
      </c>
      <c r="S7273" s="26">
        <f t="shared" si="681"/>
        <v>1</v>
      </c>
      <c r="T7273" s="26">
        <f t="shared" si="682"/>
        <v>1</v>
      </c>
    </row>
    <row r="7274" spans="13:20" ht="15" x14ac:dyDescent="0.3">
      <c r="M7274" s="34">
        <v>7268.5</v>
      </c>
      <c r="N7274" s="34">
        <v>5.6</v>
      </c>
      <c r="O7274" s="32">
        <f t="shared" si="678"/>
        <v>42.08</v>
      </c>
      <c r="P7274" s="37">
        <f t="shared" si="683"/>
        <v>50.495999999999995</v>
      </c>
      <c r="Q7274" s="32">
        <f t="shared" si="679"/>
        <v>12.920000000000002</v>
      </c>
      <c r="R7274" s="32">
        <f t="shared" si="680"/>
        <v>4.5040000000000049</v>
      </c>
      <c r="S7274" s="26">
        <f t="shared" si="681"/>
        <v>1</v>
      </c>
      <c r="T7274" s="26">
        <f t="shared" si="682"/>
        <v>1</v>
      </c>
    </row>
    <row r="7275" spans="13:20" ht="15" x14ac:dyDescent="0.3">
      <c r="M7275" s="34">
        <v>7269.5</v>
      </c>
      <c r="N7275" s="34">
        <v>5</v>
      </c>
      <c r="O7275" s="32">
        <f t="shared" si="678"/>
        <v>41</v>
      </c>
      <c r="P7275" s="37">
        <f t="shared" si="683"/>
        <v>49.199999999999996</v>
      </c>
      <c r="Q7275" s="32">
        <f t="shared" si="679"/>
        <v>14</v>
      </c>
      <c r="R7275" s="32">
        <f t="shared" si="680"/>
        <v>5.8000000000000043</v>
      </c>
      <c r="S7275" s="26">
        <f t="shared" si="681"/>
        <v>1</v>
      </c>
      <c r="T7275" s="26">
        <f t="shared" si="682"/>
        <v>1</v>
      </c>
    </row>
    <row r="7276" spans="13:20" ht="15" x14ac:dyDescent="0.3">
      <c r="M7276" s="34">
        <v>7270.5</v>
      </c>
      <c r="N7276" s="34">
        <v>4.4000000000000004</v>
      </c>
      <c r="O7276" s="32">
        <f t="shared" si="678"/>
        <v>39.92</v>
      </c>
      <c r="P7276" s="37">
        <f t="shared" si="683"/>
        <v>47.904000000000003</v>
      </c>
      <c r="Q7276" s="32">
        <f t="shared" si="679"/>
        <v>15.079999999999998</v>
      </c>
      <c r="R7276" s="32">
        <f t="shared" si="680"/>
        <v>7.0959999999999965</v>
      </c>
      <c r="S7276" s="26">
        <f t="shared" si="681"/>
        <v>1</v>
      </c>
      <c r="T7276" s="26">
        <f t="shared" si="682"/>
        <v>1</v>
      </c>
    </row>
    <row r="7277" spans="13:20" ht="15" x14ac:dyDescent="0.3">
      <c r="M7277" s="34">
        <v>7271.5</v>
      </c>
      <c r="N7277" s="34">
        <v>3.9</v>
      </c>
      <c r="O7277" s="32">
        <f t="shared" si="678"/>
        <v>39.019999999999996</v>
      </c>
      <c r="P7277" s="37">
        <f t="shared" si="683"/>
        <v>46.823999999999991</v>
      </c>
      <c r="Q7277" s="32">
        <f t="shared" si="679"/>
        <v>15.980000000000004</v>
      </c>
      <c r="R7277" s="32">
        <f t="shared" si="680"/>
        <v>8.176000000000009</v>
      </c>
      <c r="S7277" s="26">
        <f t="shared" si="681"/>
        <v>1</v>
      </c>
      <c r="T7277" s="26">
        <f t="shared" si="682"/>
        <v>1</v>
      </c>
    </row>
    <row r="7278" spans="13:20" ht="15" x14ac:dyDescent="0.3">
      <c r="M7278" s="34">
        <v>7272.5</v>
      </c>
      <c r="N7278" s="34">
        <v>2.8</v>
      </c>
      <c r="O7278" s="32">
        <f t="shared" si="678"/>
        <v>37.04</v>
      </c>
      <c r="P7278" s="37">
        <f t="shared" si="683"/>
        <v>44.448</v>
      </c>
      <c r="Q7278" s="32">
        <f t="shared" si="679"/>
        <v>17.96</v>
      </c>
      <c r="R7278" s="32">
        <f t="shared" si="680"/>
        <v>10.552</v>
      </c>
      <c r="S7278" s="26">
        <f t="shared" si="681"/>
        <v>1</v>
      </c>
      <c r="T7278" s="26">
        <f t="shared" si="682"/>
        <v>1</v>
      </c>
    </row>
    <row r="7279" spans="13:20" ht="15" x14ac:dyDescent="0.3">
      <c r="M7279" s="34">
        <v>7273.5</v>
      </c>
      <c r="N7279" s="34">
        <v>2.8</v>
      </c>
      <c r="O7279" s="32">
        <f t="shared" si="678"/>
        <v>37.04</v>
      </c>
      <c r="P7279" s="37">
        <f t="shared" si="683"/>
        <v>44.448</v>
      </c>
      <c r="Q7279" s="32">
        <f t="shared" si="679"/>
        <v>17.96</v>
      </c>
      <c r="R7279" s="32">
        <f t="shared" si="680"/>
        <v>10.552</v>
      </c>
      <c r="S7279" s="26">
        <f t="shared" si="681"/>
        <v>1</v>
      </c>
      <c r="T7279" s="26">
        <f t="shared" si="682"/>
        <v>1</v>
      </c>
    </row>
    <row r="7280" spans="13:20" ht="15" x14ac:dyDescent="0.3">
      <c r="M7280" s="34">
        <v>7274.5</v>
      </c>
      <c r="N7280" s="34">
        <v>2.2000000000000002</v>
      </c>
      <c r="O7280" s="32">
        <f t="shared" si="678"/>
        <v>35.96</v>
      </c>
      <c r="P7280" s="37">
        <f t="shared" si="683"/>
        <v>43.152000000000001</v>
      </c>
      <c r="Q7280" s="32">
        <f t="shared" si="679"/>
        <v>19.04</v>
      </c>
      <c r="R7280" s="32">
        <f t="shared" si="680"/>
        <v>11.847999999999999</v>
      </c>
      <c r="S7280" s="26">
        <f t="shared" si="681"/>
        <v>1</v>
      </c>
      <c r="T7280" s="26">
        <f t="shared" si="682"/>
        <v>1</v>
      </c>
    </row>
    <row r="7281" spans="13:20" ht="15" x14ac:dyDescent="0.3">
      <c r="M7281" s="34">
        <v>7275.5</v>
      </c>
      <c r="N7281" s="34">
        <v>1.7</v>
      </c>
      <c r="O7281" s="32">
        <f t="shared" si="678"/>
        <v>35.06</v>
      </c>
      <c r="P7281" s="37">
        <f t="shared" si="683"/>
        <v>42.072000000000003</v>
      </c>
      <c r="Q7281" s="32">
        <f t="shared" si="679"/>
        <v>19.939999999999998</v>
      </c>
      <c r="R7281" s="32">
        <f t="shared" si="680"/>
        <v>12.927999999999997</v>
      </c>
      <c r="S7281" s="26">
        <f t="shared" si="681"/>
        <v>1</v>
      </c>
      <c r="T7281" s="26">
        <f t="shared" si="682"/>
        <v>1</v>
      </c>
    </row>
    <row r="7282" spans="13:20" ht="15" x14ac:dyDescent="0.3">
      <c r="M7282" s="34">
        <v>7276.5</v>
      </c>
      <c r="N7282" s="34">
        <v>1.7</v>
      </c>
      <c r="O7282" s="32">
        <f t="shared" si="678"/>
        <v>35.06</v>
      </c>
      <c r="P7282" s="37">
        <f t="shared" si="683"/>
        <v>42.072000000000003</v>
      </c>
      <c r="Q7282" s="32">
        <f t="shared" si="679"/>
        <v>19.939999999999998</v>
      </c>
      <c r="R7282" s="32">
        <f t="shared" si="680"/>
        <v>12.927999999999997</v>
      </c>
      <c r="S7282" s="26">
        <f t="shared" si="681"/>
        <v>1</v>
      </c>
      <c r="T7282" s="26">
        <f t="shared" si="682"/>
        <v>1</v>
      </c>
    </row>
    <row r="7283" spans="13:20" ht="15" x14ac:dyDescent="0.3">
      <c r="M7283" s="34">
        <v>7277.5</v>
      </c>
      <c r="N7283" s="34">
        <v>1.1000000000000001</v>
      </c>
      <c r="O7283" s="32">
        <f t="shared" si="678"/>
        <v>33.979999999999997</v>
      </c>
      <c r="P7283" s="37">
        <f t="shared" si="683"/>
        <v>40.775999999999996</v>
      </c>
      <c r="Q7283" s="32">
        <f t="shared" si="679"/>
        <v>21.020000000000003</v>
      </c>
      <c r="R7283" s="32">
        <f t="shared" si="680"/>
        <v>14.224000000000004</v>
      </c>
      <c r="S7283" s="26">
        <f t="shared" si="681"/>
        <v>1</v>
      </c>
      <c r="T7283" s="26">
        <f t="shared" si="682"/>
        <v>1</v>
      </c>
    </row>
    <row r="7284" spans="13:20" ht="15" x14ac:dyDescent="0.3">
      <c r="M7284" s="34">
        <v>7278.5</v>
      </c>
      <c r="N7284" s="34">
        <v>1.7</v>
      </c>
      <c r="O7284" s="32">
        <f t="shared" si="678"/>
        <v>35.06</v>
      </c>
      <c r="P7284" s="37">
        <f t="shared" si="683"/>
        <v>42.072000000000003</v>
      </c>
      <c r="Q7284" s="32">
        <f t="shared" si="679"/>
        <v>19.939999999999998</v>
      </c>
      <c r="R7284" s="32">
        <f t="shared" si="680"/>
        <v>12.927999999999997</v>
      </c>
      <c r="S7284" s="26">
        <f t="shared" si="681"/>
        <v>1</v>
      </c>
      <c r="T7284" s="26">
        <f t="shared" si="682"/>
        <v>1</v>
      </c>
    </row>
    <row r="7285" spans="13:20" ht="15" x14ac:dyDescent="0.3">
      <c r="M7285" s="34">
        <v>7279.5</v>
      </c>
      <c r="N7285" s="34">
        <v>3.3</v>
      </c>
      <c r="O7285" s="32">
        <f t="shared" si="678"/>
        <v>37.94</v>
      </c>
      <c r="P7285" s="37">
        <f t="shared" si="683"/>
        <v>45.527999999999999</v>
      </c>
      <c r="Q7285" s="32">
        <f t="shared" si="679"/>
        <v>17.060000000000002</v>
      </c>
      <c r="R7285" s="32">
        <f t="shared" si="680"/>
        <v>9.4720000000000013</v>
      </c>
      <c r="S7285" s="26">
        <f t="shared" si="681"/>
        <v>1</v>
      </c>
      <c r="T7285" s="26">
        <f t="shared" si="682"/>
        <v>1</v>
      </c>
    </row>
    <row r="7286" spans="13:20" ht="15" x14ac:dyDescent="0.3">
      <c r="M7286" s="34">
        <v>7280.5</v>
      </c>
      <c r="N7286" s="34">
        <v>5</v>
      </c>
      <c r="O7286" s="32">
        <f t="shared" si="678"/>
        <v>41</v>
      </c>
      <c r="P7286" s="37">
        <f t="shared" si="683"/>
        <v>49.199999999999996</v>
      </c>
      <c r="Q7286" s="32">
        <f t="shared" si="679"/>
        <v>14</v>
      </c>
      <c r="R7286" s="32">
        <f t="shared" si="680"/>
        <v>5.8000000000000043</v>
      </c>
      <c r="S7286" s="26">
        <f t="shared" si="681"/>
        <v>1</v>
      </c>
      <c r="T7286" s="26">
        <f t="shared" si="682"/>
        <v>1</v>
      </c>
    </row>
    <row r="7287" spans="13:20" ht="15" x14ac:dyDescent="0.3">
      <c r="M7287" s="34">
        <v>7281.5</v>
      </c>
      <c r="N7287" s="34">
        <v>6.1</v>
      </c>
      <c r="O7287" s="32">
        <f t="shared" si="678"/>
        <v>42.980000000000004</v>
      </c>
      <c r="P7287" s="37">
        <f t="shared" si="683"/>
        <v>51.576000000000001</v>
      </c>
      <c r="Q7287" s="32">
        <f t="shared" si="679"/>
        <v>12.019999999999996</v>
      </c>
      <c r="R7287" s="32">
        <f t="shared" si="680"/>
        <v>3.4239999999999995</v>
      </c>
      <c r="S7287" s="26">
        <f t="shared" si="681"/>
        <v>1</v>
      </c>
      <c r="T7287" s="26">
        <f t="shared" si="682"/>
        <v>1</v>
      </c>
    </row>
    <row r="7288" spans="13:20" ht="15" x14ac:dyDescent="0.3">
      <c r="M7288" s="34">
        <v>7282.5</v>
      </c>
      <c r="N7288" s="34">
        <v>6.7</v>
      </c>
      <c r="O7288" s="32">
        <f t="shared" si="678"/>
        <v>44.06</v>
      </c>
      <c r="P7288" s="37">
        <f t="shared" si="683"/>
        <v>52.872</v>
      </c>
      <c r="Q7288" s="32">
        <f t="shared" si="679"/>
        <v>10.939999999999998</v>
      </c>
      <c r="R7288" s="32">
        <f t="shared" si="680"/>
        <v>2.1280000000000001</v>
      </c>
      <c r="S7288" s="26">
        <f t="shared" si="681"/>
        <v>1</v>
      </c>
      <c r="T7288" s="26">
        <f t="shared" si="682"/>
        <v>1</v>
      </c>
    </row>
    <row r="7289" spans="13:20" ht="15" x14ac:dyDescent="0.3">
      <c r="M7289" s="34">
        <v>7283.5</v>
      </c>
      <c r="N7289" s="34">
        <v>7.2</v>
      </c>
      <c r="O7289" s="32">
        <f t="shared" si="678"/>
        <v>44.96</v>
      </c>
      <c r="P7289" s="37">
        <f t="shared" si="683"/>
        <v>53.951999999999998</v>
      </c>
      <c r="Q7289" s="32">
        <f t="shared" si="679"/>
        <v>10.039999999999999</v>
      </c>
      <c r="R7289" s="32">
        <f t="shared" si="680"/>
        <v>1.0480000000000018</v>
      </c>
      <c r="S7289" s="26">
        <f t="shared" si="681"/>
        <v>1</v>
      </c>
      <c r="T7289" s="26">
        <f t="shared" si="682"/>
        <v>1</v>
      </c>
    </row>
    <row r="7290" spans="13:20" ht="15" x14ac:dyDescent="0.3">
      <c r="M7290" s="34">
        <v>7284.5</v>
      </c>
      <c r="N7290" s="34">
        <v>6.7</v>
      </c>
      <c r="O7290" s="32">
        <f t="shared" si="678"/>
        <v>44.06</v>
      </c>
      <c r="P7290" s="37">
        <f t="shared" si="683"/>
        <v>52.872</v>
      </c>
      <c r="Q7290" s="32">
        <f t="shared" si="679"/>
        <v>10.939999999999998</v>
      </c>
      <c r="R7290" s="32">
        <f t="shared" si="680"/>
        <v>2.1280000000000001</v>
      </c>
      <c r="S7290" s="26">
        <f t="shared" si="681"/>
        <v>1</v>
      </c>
      <c r="T7290" s="26">
        <f t="shared" si="682"/>
        <v>1</v>
      </c>
    </row>
    <row r="7291" spans="13:20" ht="15" x14ac:dyDescent="0.3">
      <c r="M7291" s="34">
        <v>7285.5</v>
      </c>
      <c r="N7291" s="34">
        <v>6.7</v>
      </c>
      <c r="O7291" s="32">
        <f t="shared" si="678"/>
        <v>44.06</v>
      </c>
      <c r="P7291" s="37">
        <f t="shared" si="683"/>
        <v>52.872</v>
      </c>
      <c r="Q7291" s="32">
        <f t="shared" si="679"/>
        <v>10.939999999999998</v>
      </c>
      <c r="R7291" s="32">
        <f t="shared" si="680"/>
        <v>2.1280000000000001</v>
      </c>
      <c r="S7291" s="26">
        <f t="shared" si="681"/>
        <v>1</v>
      </c>
      <c r="T7291" s="26">
        <f t="shared" si="682"/>
        <v>1</v>
      </c>
    </row>
    <row r="7292" spans="13:20" ht="15" x14ac:dyDescent="0.3">
      <c r="M7292" s="34">
        <v>7286.5</v>
      </c>
      <c r="N7292" s="34">
        <v>6.7</v>
      </c>
      <c r="O7292" s="32">
        <f t="shared" si="678"/>
        <v>44.06</v>
      </c>
      <c r="P7292" s="37">
        <f t="shared" si="683"/>
        <v>52.872</v>
      </c>
      <c r="Q7292" s="32">
        <f t="shared" si="679"/>
        <v>10.939999999999998</v>
      </c>
      <c r="R7292" s="32">
        <f t="shared" si="680"/>
        <v>2.1280000000000001</v>
      </c>
      <c r="S7292" s="26">
        <f t="shared" si="681"/>
        <v>1</v>
      </c>
      <c r="T7292" s="26">
        <f t="shared" si="682"/>
        <v>1</v>
      </c>
    </row>
    <row r="7293" spans="13:20" ht="15" x14ac:dyDescent="0.3">
      <c r="M7293" s="34">
        <v>7287.5</v>
      </c>
      <c r="N7293" s="34">
        <v>6.1</v>
      </c>
      <c r="O7293" s="32">
        <f t="shared" si="678"/>
        <v>42.980000000000004</v>
      </c>
      <c r="P7293" s="37">
        <f t="shared" si="683"/>
        <v>51.576000000000001</v>
      </c>
      <c r="Q7293" s="32">
        <f t="shared" si="679"/>
        <v>12.019999999999996</v>
      </c>
      <c r="R7293" s="32">
        <f t="shared" si="680"/>
        <v>3.4239999999999995</v>
      </c>
      <c r="S7293" s="26">
        <f t="shared" si="681"/>
        <v>1</v>
      </c>
      <c r="T7293" s="26">
        <f t="shared" si="682"/>
        <v>1</v>
      </c>
    </row>
    <row r="7294" spans="13:20" ht="15" x14ac:dyDescent="0.3">
      <c r="M7294" s="34">
        <v>7288.5</v>
      </c>
      <c r="N7294" s="34">
        <v>5</v>
      </c>
      <c r="O7294" s="32">
        <f t="shared" si="678"/>
        <v>41</v>
      </c>
      <c r="P7294" s="37">
        <f t="shared" si="683"/>
        <v>49.199999999999996</v>
      </c>
      <c r="Q7294" s="32">
        <f t="shared" si="679"/>
        <v>14</v>
      </c>
      <c r="R7294" s="32">
        <f t="shared" si="680"/>
        <v>5.8000000000000043</v>
      </c>
      <c r="S7294" s="26">
        <f t="shared" si="681"/>
        <v>1</v>
      </c>
      <c r="T7294" s="26">
        <f t="shared" si="682"/>
        <v>1</v>
      </c>
    </row>
    <row r="7295" spans="13:20" ht="15" x14ac:dyDescent="0.3">
      <c r="M7295" s="34">
        <v>7289.5</v>
      </c>
      <c r="N7295" s="34">
        <v>5</v>
      </c>
      <c r="O7295" s="32">
        <f t="shared" si="678"/>
        <v>41</v>
      </c>
      <c r="P7295" s="37">
        <f t="shared" si="683"/>
        <v>49.199999999999996</v>
      </c>
      <c r="Q7295" s="32">
        <f t="shared" si="679"/>
        <v>14</v>
      </c>
      <c r="R7295" s="32">
        <f t="shared" si="680"/>
        <v>5.8000000000000043</v>
      </c>
      <c r="S7295" s="26">
        <f t="shared" si="681"/>
        <v>1</v>
      </c>
      <c r="T7295" s="26">
        <f t="shared" si="682"/>
        <v>1</v>
      </c>
    </row>
    <row r="7296" spans="13:20" ht="15" x14ac:dyDescent="0.3">
      <c r="M7296" s="34">
        <v>7290.5</v>
      </c>
      <c r="N7296" s="34">
        <v>5</v>
      </c>
      <c r="O7296" s="32">
        <f t="shared" si="678"/>
        <v>41</v>
      </c>
      <c r="P7296" s="37">
        <f t="shared" si="683"/>
        <v>49.199999999999996</v>
      </c>
      <c r="Q7296" s="32">
        <f t="shared" si="679"/>
        <v>14</v>
      </c>
      <c r="R7296" s="32">
        <f t="shared" si="680"/>
        <v>5.8000000000000043</v>
      </c>
      <c r="S7296" s="26">
        <f t="shared" si="681"/>
        <v>1</v>
      </c>
      <c r="T7296" s="26">
        <f t="shared" si="682"/>
        <v>1</v>
      </c>
    </row>
    <row r="7297" spans="13:20" ht="15" x14ac:dyDescent="0.3">
      <c r="M7297" s="34">
        <v>7291.5</v>
      </c>
      <c r="N7297" s="34">
        <v>5</v>
      </c>
      <c r="O7297" s="32">
        <f t="shared" si="678"/>
        <v>41</v>
      </c>
      <c r="P7297" s="37">
        <f t="shared" si="683"/>
        <v>49.199999999999996</v>
      </c>
      <c r="Q7297" s="32">
        <f t="shared" si="679"/>
        <v>14</v>
      </c>
      <c r="R7297" s="32">
        <f t="shared" si="680"/>
        <v>5.8000000000000043</v>
      </c>
      <c r="S7297" s="26">
        <f t="shared" si="681"/>
        <v>1</v>
      </c>
      <c r="T7297" s="26">
        <f t="shared" si="682"/>
        <v>1</v>
      </c>
    </row>
    <row r="7298" spans="13:20" ht="15" x14ac:dyDescent="0.3">
      <c r="M7298" s="34">
        <v>7292.5</v>
      </c>
      <c r="N7298" s="34">
        <v>4.4000000000000004</v>
      </c>
      <c r="O7298" s="32">
        <f t="shared" si="678"/>
        <v>39.92</v>
      </c>
      <c r="P7298" s="37">
        <f t="shared" si="683"/>
        <v>47.904000000000003</v>
      </c>
      <c r="Q7298" s="32">
        <f t="shared" si="679"/>
        <v>15.079999999999998</v>
      </c>
      <c r="R7298" s="32">
        <f t="shared" si="680"/>
        <v>7.0959999999999965</v>
      </c>
      <c r="S7298" s="26">
        <f t="shared" si="681"/>
        <v>1</v>
      </c>
      <c r="T7298" s="26">
        <f t="shared" si="682"/>
        <v>1</v>
      </c>
    </row>
    <row r="7299" spans="13:20" ht="15" x14ac:dyDescent="0.3">
      <c r="M7299" s="34">
        <v>7293.5</v>
      </c>
      <c r="N7299" s="34">
        <v>5</v>
      </c>
      <c r="O7299" s="32">
        <f t="shared" si="678"/>
        <v>41</v>
      </c>
      <c r="P7299" s="37">
        <f t="shared" si="683"/>
        <v>49.199999999999996</v>
      </c>
      <c r="Q7299" s="32">
        <f t="shared" si="679"/>
        <v>14</v>
      </c>
      <c r="R7299" s="32">
        <f t="shared" si="680"/>
        <v>5.8000000000000043</v>
      </c>
      <c r="S7299" s="26">
        <f t="shared" si="681"/>
        <v>1</v>
      </c>
      <c r="T7299" s="26">
        <f t="shared" si="682"/>
        <v>1</v>
      </c>
    </row>
    <row r="7300" spans="13:20" ht="15" x14ac:dyDescent="0.3">
      <c r="M7300" s="34">
        <v>7294.5</v>
      </c>
      <c r="N7300" s="34">
        <v>5.7</v>
      </c>
      <c r="O7300" s="32">
        <f t="shared" si="678"/>
        <v>42.26</v>
      </c>
      <c r="P7300" s="37">
        <f t="shared" si="683"/>
        <v>50.711999999999996</v>
      </c>
      <c r="Q7300" s="32">
        <f t="shared" si="679"/>
        <v>12.740000000000002</v>
      </c>
      <c r="R7300" s="32">
        <f t="shared" si="680"/>
        <v>4.2880000000000038</v>
      </c>
      <c r="S7300" s="26">
        <f t="shared" si="681"/>
        <v>1</v>
      </c>
      <c r="T7300" s="26">
        <f t="shared" si="682"/>
        <v>1</v>
      </c>
    </row>
    <row r="7301" spans="13:20" ht="15" x14ac:dyDescent="0.3">
      <c r="M7301" s="34">
        <v>7295.5</v>
      </c>
      <c r="N7301" s="34">
        <v>6.3</v>
      </c>
      <c r="O7301" s="32">
        <f t="shared" si="678"/>
        <v>43.34</v>
      </c>
      <c r="P7301" s="37">
        <f t="shared" si="683"/>
        <v>52.008000000000003</v>
      </c>
      <c r="Q7301" s="32">
        <f t="shared" si="679"/>
        <v>11.659999999999997</v>
      </c>
      <c r="R7301" s="32">
        <f t="shared" si="680"/>
        <v>2.9919999999999973</v>
      </c>
      <c r="S7301" s="26">
        <f t="shared" si="681"/>
        <v>1</v>
      </c>
      <c r="T7301" s="26">
        <f t="shared" si="682"/>
        <v>1</v>
      </c>
    </row>
    <row r="7302" spans="13:20" ht="15" x14ac:dyDescent="0.3">
      <c r="M7302" s="34">
        <v>7296.5</v>
      </c>
      <c r="N7302" s="34">
        <v>7</v>
      </c>
      <c r="O7302" s="32">
        <f t="shared" ref="O7302:O7365" si="684">CONVERT(N7302,"C","F")</f>
        <v>44.6</v>
      </c>
      <c r="P7302" s="37">
        <f t="shared" si="683"/>
        <v>53.52</v>
      </c>
      <c r="Q7302" s="32">
        <f t="shared" ref="Q7302:Q7365" si="685">$L$3-O7302</f>
        <v>10.399999999999999</v>
      </c>
      <c r="R7302" s="32">
        <f t="shared" ref="R7302:R7365" si="686">$L$3-P7302</f>
        <v>1.4799999999999969</v>
      </c>
      <c r="S7302" s="26">
        <f t="shared" ref="S7302:S7365" si="687">IF(O7302&lt;=$L$3, 1, 0)</f>
        <v>1</v>
      </c>
      <c r="T7302" s="26">
        <f t="shared" ref="T7302:T7365" si="688">IF(P7302&lt;=$L$3, 1, 0)</f>
        <v>1</v>
      </c>
    </row>
    <row r="7303" spans="13:20" ht="15" x14ac:dyDescent="0.3">
      <c r="M7303" s="34">
        <v>7297.5</v>
      </c>
      <c r="N7303" s="34">
        <v>7.6</v>
      </c>
      <c r="O7303" s="32">
        <f t="shared" si="684"/>
        <v>45.68</v>
      </c>
      <c r="P7303" s="37">
        <f t="shared" ref="P7303:P7366" si="689">O7303*1.2</f>
        <v>54.815999999999995</v>
      </c>
      <c r="Q7303" s="32">
        <f t="shared" si="685"/>
        <v>9.32</v>
      </c>
      <c r="R7303" s="32">
        <f t="shared" si="686"/>
        <v>0.1840000000000046</v>
      </c>
      <c r="S7303" s="26">
        <f t="shared" si="687"/>
        <v>1</v>
      </c>
      <c r="T7303" s="26">
        <f t="shared" si="688"/>
        <v>1</v>
      </c>
    </row>
    <row r="7304" spans="13:20" ht="15" x14ac:dyDescent="0.3">
      <c r="M7304" s="34">
        <v>7298.5</v>
      </c>
      <c r="N7304" s="34">
        <v>8.3000000000000007</v>
      </c>
      <c r="O7304" s="32">
        <f t="shared" si="684"/>
        <v>46.94</v>
      </c>
      <c r="P7304" s="37">
        <f t="shared" si="689"/>
        <v>56.327999999999996</v>
      </c>
      <c r="Q7304" s="32">
        <f t="shared" si="685"/>
        <v>8.0600000000000023</v>
      </c>
      <c r="R7304" s="32">
        <f t="shared" si="686"/>
        <v>-1.3279999999999959</v>
      </c>
      <c r="S7304" s="26">
        <f t="shared" si="687"/>
        <v>1</v>
      </c>
      <c r="T7304" s="26">
        <f t="shared" si="688"/>
        <v>0</v>
      </c>
    </row>
    <row r="7305" spans="13:20" ht="15" x14ac:dyDescent="0.3">
      <c r="M7305" s="34">
        <v>7299.5</v>
      </c>
      <c r="N7305" s="34">
        <v>8.9</v>
      </c>
      <c r="O7305" s="32">
        <f t="shared" si="684"/>
        <v>48.019999999999996</v>
      </c>
      <c r="P7305" s="37">
        <f t="shared" si="689"/>
        <v>57.623999999999995</v>
      </c>
      <c r="Q7305" s="32">
        <f t="shared" si="685"/>
        <v>6.980000000000004</v>
      </c>
      <c r="R7305" s="32">
        <f t="shared" si="686"/>
        <v>-2.6239999999999952</v>
      </c>
      <c r="S7305" s="26">
        <f t="shared" si="687"/>
        <v>1</v>
      </c>
      <c r="T7305" s="26">
        <f t="shared" si="688"/>
        <v>0</v>
      </c>
    </row>
    <row r="7306" spans="13:20" ht="15" x14ac:dyDescent="0.3">
      <c r="M7306" s="34">
        <v>7300.5</v>
      </c>
      <c r="N7306" s="34">
        <v>8.3000000000000007</v>
      </c>
      <c r="O7306" s="32">
        <f t="shared" si="684"/>
        <v>46.94</v>
      </c>
      <c r="P7306" s="37">
        <f t="shared" si="689"/>
        <v>56.327999999999996</v>
      </c>
      <c r="Q7306" s="32">
        <f t="shared" si="685"/>
        <v>8.0600000000000023</v>
      </c>
      <c r="R7306" s="32">
        <f t="shared" si="686"/>
        <v>-1.3279999999999959</v>
      </c>
      <c r="S7306" s="26">
        <f t="shared" si="687"/>
        <v>1</v>
      </c>
      <c r="T7306" s="26">
        <f t="shared" si="688"/>
        <v>0</v>
      </c>
    </row>
    <row r="7307" spans="13:20" ht="15" x14ac:dyDescent="0.3">
      <c r="M7307" s="34">
        <v>7301.5</v>
      </c>
      <c r="N7307" s="34">
        <v>7.2</v>
      </c>
      <c r="O7307" s="32">
        <f t="shared" si="684"/>
        <v>44.96</v>
      </c>
      <c r="P7307" s="37">
        <f t="shared" si="689"/>
        <v>53.951999999999998</v>
      </c>
      <c r="Q7307" s="32">
        <f t="shared" si="685"/>
        <v>10.039999999999999</v>
      </c>
      <c r="R7307" s="32">
        <f t="shared" si="686"/>
        <v>1.0480000000000018</v>
      </c>
      <c r="S7307" s="26">
        <f t="shared" si="687"/>
        <v>1</v>
      </c>
      <c r="T7307" s="26">
        <f t="shared" si="688"/>
        <v>1</v>
      </c>
    </row>
    <row r="7308" spans="13:20" ht="15" x14ac:dyDescent="0.3">
      <c r="M7308" s="34">
        <v>7302.5</v>
      </c>
      <c r="N7308" s="34">
        <v>8.3000000000000007</v>
      </c>
      <c r="O7308" s="32">
        <f t="shared" si="684"/>
        <v>46.94</v>
      </c>
      <c r="P7308" s="37">
        <f t="shared" si="689"/>
        <v>56.327999999999996</v>
      </c>
      <c r="Q7308" s="32">
        <f t="shared" si="685"/>
        <v>8.0600000000000023</v>
      </c>
      <c r="R7308" s="32">
        <f t="shared" si="686"/>
        <v>-1.3279999999999959</v>
      </c>
      <c r="S7308" s="26">
        <f t="shared" si="687"/>
        <v>1</v>
      </c>
      <c r="T7308" s="26">
        <f t="shared" si="688"/>
        <v>0</v>
      </c>
    </row>
    <row r="7309" spans="13:20" ht="15" x14ac:dyDescent="0.3">
      <c r="M7309" s="34">
        <v>7303.5</v>
      </c>
      <c r="N7309" s="34">
        <v>8.3000000000000007</v>
      </c>
      <c r="O7309" s="32">
        <f t="shared" si="684"/>
        <v>46.94</v>
      </c>
      <c r="P7309" s="37">
        <f t="shared" si="689"/>
        <v>56.327999999999996</v>
      </c>
      <c r="Q7309" s="32">
        <f t="shared" si="685"/>
        <v>8.0600000000000023</v>
      </c>
      <c r="R7309" s="32">
        <f t="shared" si="686"/>
        <v>-1.3279999999999959</v>
      </c>
      <c r="S7309" s="26">
        <f t="shared" si="687"/>
        <v>1</v>
      </c>
      <c r="T7309" s="26">
        <f t="shared" si="688"/>
        <v>0</v>
      </c>
    </row>
    <row r="7310" spans="13:20" ht="15" x14ac:dyDescent="0.3">
      <c r="M7310" s="34">
        <v>7304.5</v>
      </c>
      <c r="N7310" s="34">
        <v>10</v>
      </c>
      <c r="O7310" s="32">
        <f t="shared" si="684"/>
        <v>50</v>
      </c>
      <c r="P7310" s="37">
        <f t="shared" si="689"/>
        <v>60</v>
      </c>
      <c r="Q7310" s="32">
        <f t="shared" si="685"/>
        <v>5</v>
      </c>
      <c r="R7310" s="32">
        <f t="shared" si="686"/>
        <v>-5</v>
      </c>
      <c r="S7310" s="26">
        <f t="shared" si="687"/>
        <v>1</v>
      </c>
      <c r="T7310" s="26">
        <f t="shared" si="688"/>
        <v>0</v>
      </c>
    </row>
    <row r="7311" spans="13:20" ht="15" x14ac:dyDescent="0.3">
      <c r="M7311" s="34">
        <v>7305.5</v>
      </c>
      <c r="N7311" s="34">
        <v>10.6</v>
      </c>
      <c r="O7311" s="32">
        <f t="shared" si="684"/>
        <v>51.08</v>
      </c>
      <c r="P7311" s="37">
        <f t="shared" si="689"/>
        <v>61.295999999999992</v>
      </c>
      <c r="Q7311" s="32">
        <f t="shared" si="685"/>
        <v>3.9200000000000017</v>
      </c>
      <c r="R7311" s="32">
        <f t="shared" si="686"/>
        <v>-6.2959999999999923</v>
      </c>
      <c r="S7311" s="26">
        <f t="shared" si="687"/>
        <v>1</v>
      </c>
      <c r="T7311" s="26">
        <f t="shared" si="688"/>
        <v>0</v>
      </c>
    </row>
    <row r="7312" spans="13:20" ht="15" x14ac:dyDescent="0.3">
      <c r="M7312" s="34">
        <v>7306.5</v>
      </c>
      <c r="N7312" s="34">
        <v>10.6</v>
      </c>
      <c r="O7312" s="32">
        <f t="shared" si="684"/>
        <v>51.08</v>
      </c>
      <c r="P7312" s="37">
        <f t="shared" si="689"/>
        <v>61.295999999999992</v>
      </c>
      <c r="Q7312" s="32">
        <f t="shared" si="685"/>
        <v>3.9200000000000017</v>
      </c>
      <c r="R7312" s="32">
        <f t="shared" si="686"/>
        <v>-6.2959999999999923</v>
      </c>
      <c r="S7312" s="26">
        <f t="shared" si="687"/>
        <v>1</v>
      </c>
      <c r="T7312" s="26">
        <f t="shared" si="688"/>
        <v>0</v>
      </c>
    </row>
    <row r="7313" spans="13:20" ht="15" x14ac:dyDescent="0.3">
      <c r="M7313" s="34">
        <v>7307.5</v>
      </c>
      <c r="N7313" s="34">
        <v>10.6</v>
      </c>
      <c r="O7313" s="32">
        <f t="shared" si="684"/>
        <v>51.08</v>
      </c>
      <c r="P7313" s="37">
        <f t="shared" si="689"/>
        <v>61.295999999999992</v>
      </c>
      <c r="Q7313" s="32">
        <f t="shared" si="685"/>
        <v>3.9200000000000017</v>
      </c>
      <c r="R7313" s="32">
        <f t="shared" si="686"/>
        <v>-6.2959999999999923</v>
      </c>
      <c r="S7313" s="26">
        <f t="shared" si="687"/>
        <v>1</v>
      </c>
      <c r="T7313" s="26">
        <f t="shared" si="688"/>
        <v>0</v>
      </c>
    </row>
    <row r="7314" spans="13:20" ht="15" x14ac:dyDescent="0.3">
      <c r="M7314" s="34">
        <v>7308.5</v>
      </c>
      <c r="N7314" s="34">
        <v>10.6</v>
      </c>
      <c r="O7314" s="32">
        <f t="shared" si="684"/>
        <v>51.08</v>
      </c>
      <c r="P7314" s="37">
        <f t="shared" si="689"/>
        <v>61.295999999999992</v>
      </c>
      <c r="Q7314" s="32">
        <f t="shared" si="685"/>
        <v>3.9200000000000017</v>
      </c>
      <c r="R7314" s="32">
        <f t="shared" si="686"/>
        <v>-6.2959999999999923</v>
      </c>
      <c r="S7314" s="26">
        <f t="shared" si="687"/>
        <v>1</v>
      </c>
      <c r="T7314" s="26">
        <f t="shared" si="688"/>
        <v>0</v>
      </c>
    </row>
    <row r="7315" spans="13:20" ht="15" x14ac:dyDescent="0.3">
      <c r="M7315" s="34">
        <v>7309.5</v>
      </c>
      <c r="N7315" s="34">
        <v>10</v>
      </c>
      <c r="O7315" s="32">
        <f t="shared" si="684"/>
        <v>50</v>
      </c>
      <c r="P7315" s="37">
        <f t="shared" si="689"/>
        <v>60</v>
      </c>
      <c r="Q7315" s="32">
        <f t="shared" si="685"/>
        <v>5</v>
      </c>
      <c r="R7315" s="32">
        <f t="shared" si="686"/>
        <v>-5</v>
      </c>
      <c r="S7315" s="26">
        <f t="shared" si="687"/>
        <v>1</v>
      </c>
      <c r="T7315" s="26">
        <f t="shared" si="688"/>
        <v>0</v>
      </c>
    </row>
    <row r="7316" spans="13:20" ht="15" x14ac:dyDescent="0.3">
      <c r="M7316" s="34">
        <v>7310.5</v>
      </c>
      <c r="N7316" s="34">
        <v>9.4</v>
      </c>
      <c r="O7316" s="32">
        <f t="shared" si="684"/>
        <v>48.92</v>
      </c>
      <c r="P7316" s="37">
        <f t="shared" si="689"/>
        <v>58.704000000000001</v>
      </c>
      <c r="Q7316" s="32">
        <f t="shared" si="685"/>
        <v>6.0799999999999983</v>
      </c>
      <c r="R7316" s="32">
        <f t="shared" si="686"/>
        <v>-3.7040000000000006</v>
      </c>
      <c r="S7316" s="26">
        <f t="shared" si="687"/>
        <v>1</v>
      </c>
      <c r="T7316" s="26">
        <f t="shared" si="688"/>
        <v>0</v>
      </c>
    </row>
    <row r="7317" spans="13:20" ht="15" x14ac:dyDescent="0.3">
      <c r="M7317" s="34">
        <v>7311.5</v>
      </c>
      <c r="N7317" s="34">
        <v>8.9</v>
      </c>
      <c r="O7317" s="32">
        <f t="shared" si="684"/>
        <v>48.019999999999996</v>
      </c>
      <c r="P7317" s="37">
        <f t="shared" si="689"/>
        <v>57.623999999999995</v>
      </c>
      <c r="Q7317" s="32">
        <f t="shared" si="685"/>
        <v>6.980000000000004</v>
      </c>
      <c r="R7317" s="32">
        <f t="shared" si="686"/>
        <v>-2.6239999999999952</v>
      </c>
      <c r="S7317" s="26">
        <f t="shared" si="687"/>
        <v>1</v>
      </c>
      <c r="T7317" s="26">
        <f t="shared" si="688"/>
        <v>0</v>
      </c>
    </row>
    <row r="7318" spans="13:20" ht="15" x14ac:dyDescent="0.3">
      <c r="M7318" s="34">
        <v>7312.5</v>
      </c>
      <c r="N7318" s="34">
        <v>7.2</v>
      </c>
      <c r="O7318" s="32">
        <f t="shared" si="684"/>
        <v>44.96</v>
      </c>
      <c r="P7318" s="37">
        <f t="shared" si="689"/>
        <v>53.951999999999998</v>
      </c>
      <c r="Q7318" s="32">
        <f t="shared" si="685"/>
        <v>10.039999999999999</v>
      </c>
      <c r="R7318" s="32">
        <f t="shared" si="686"/>
        <v>1.0480000000000018</v>
      </c>
      <c r="S7318" s="26">
        <f t="shared" si="687"/>
        <v>1</v>
      </c>
      <c r="T7318" s="26">
        <f t="shared" si="688"/>
        <v>1</v>
      </c>
    </row>
    <row r="7319" spans="13:20" ht="15" x14ac:dyDescent="0.3">
      <c r="M7319" s="34">
        <v>7313.5</v>
      </c>
      <c r="N7319" s="34">
        <v>6.7</v>
      </c>
      <c r="O7319" s="32">
        <f t="shared" si="684"/>
        <v>44.06</v>
      </c>
      <c r="P7319" s="37">
        <f t="shared" si="689"/>
        <v>52.872</v>
      </c>
      <c r="Q7319" s="32">
        <f t="shared" si="685"/>
        <v>10.939999999999998</v>
      </c>
      <c r="R7319" s="32">
        <f t="shared" si="686"/>
        <v>2.1280000000000001</v>
      </c>
      <c r="S7319" s="26">
        <f t="shared" si="687"/>
        <v>1</v>
      </c>
      <c r="T7319" s="26">
        <f t="shared" si="688"/>
        <v>1</v>
      </c>
    </row>
    <row r="7320" spans="13:20" ht="15" x14ac:dyDescent="0.3">
      <c r="M7320" s="34">
        <v>7314.5</v>
      </c>
      <c r="N7320" s="34">
        <v>6.7</v>
      </c>
      <c r="O7320" s="32">
        <f t="shared" si="684"/>
        <v>44.06</v>
      </c>
      <c r="P7320" s="37">
        <f t="shared" si="689"/>
        <v>52.872</v>
      </c>
      <c r="Q7320" s="32">
        <f t="shared" si="685"/>
        <v>10.939999999999998</v>
      </c>
      <c r="R7320" s="32">
        <f t="shared" si="686"/>
        <v>2.1280000000000001</v>
      </c>
      <c r="S7320" s="26">
        <f t="shared" si="687"/>
        <v>1</v>
      </c>
      <c r="T7320" s="26">
        <f t="shared" si="688"/>
        <v>1</v>
      </c>
    </row>
    <row r="7321" spans="13:20" ht="15" x14ac:dyDescent="0.3">
      <c r="M7321" s="34">
        <v>7315.5</v>
      </c>
      <c r="N7321" s="34">
        <v>6.1</v>
      </c>
      <c r="O7321" s="32">
        <f t="shared" si="684"/>
        <v>42.980000000000004</v>
      </c>
      <c r="P7321" s="37">
        <f t="shared" si="689"/>
        <v>51.576000000000001</v>
      </c>
      <c r="Q7321" s="32">
        <f t="shared" si="685"/>
        <v>12.019999999999996</v>
      </c>
      <c r="R7321" s="32">
        <f t="shared" si="686"/>
        <v>3.4239999999999995</v>
      </c>
      <c r="S7321" s="26">
        <f t="shared" si="687"/>
        <v>1</v>
      </c>
      <c r="T7321" s="26">
        <f t="shared" si="688"/>
        <v>1</v>
      </c>
    </row>
    <row r="7322" spans="13:20" ht="15" x14ac:dyDescent="0.3">
      <c r="M7322" s="34">
        <v>7316.5</v>
      </c>
      <c r="N7322" s="34">
        <v>5.6</v>
      </c>
      <c r="O7322" s="32">
        <f t="shared" si="684"/>
        <v>42.08</v>
      </c>
      <c r="P7322" s="37">
        <f t="shared" si="689"/>
        <v>50.495999999999995</v>
      </c>
      <c r="Q7322" s="32">
        <f t="shared" si="685"/>
        <v>12.920000000000002</v>
      </c>
      <c r="R7322" s="32">
        <f t="shared" si="686"/>
        <v>4.5040000000000049</v>
      </c>
      <c r="S7322" s="26">
        <f t="shared" si="687"/>
        <v>1</v>
      </c>
      <c r="T7322" s="26">
        <f t="shared" si="688"/>
        <v>1</v>
      </c>
    </row>
    <row r="7323" spans="13:20" ht="15" x14ac:dyDescent="0.3">
      <c r="M7323" s="34">
        <v>7317.5</v>
      </c>
      <c r="N7323" s="34">
        <v>5.6</v>
      </c>
      <c r="O7323" s="32">
        <f t="shared" si="684"/>
        <v>42.08</v>
      </c>
      <c r="P7323" s="37">
        <f t="shared" si="689"/>
        <v>50.495999999999995</v>
      </c>
      <c r="Q7323" s="32">
        <f t="shared" si="685"/>
        <v>12.920000000000002</v>
      </c>
      <c r="R7323" s="32">
        <f t="shared" si="686"/>
        <v>4.5040000000000049</v>
      </c>
      <c r="S7323" s="26">
        <f t="shared" si="687"/>
        <v>1</v>
      </c>
      <c r="T7323" s="26">
        <f t="shared" si="688"/>
        <v>1</v>
      </c>
    </row>
    <row r="7324" spans="13:20" ht="15" x14ac:dyDescent="0.3">
      <c r="M7324" s="34">
        <v>7318.5</v>
      </c>
      <c r="N7324" s="34">
        <v>5.6</v>
      </c>
      <c r="O7324" s="32">
        <f t="shared" si="684"/>
        <v>42.08</v>
      </c>
      <c r="P7324" s="37">
        <f t="shared" si="689"/>
        <v>50.495999999999995</v>
      </c>
      <c r="Q7324" s="32">
        <f t="shared" si="685"/>
        <v>12.920000000000002</v>
      </c>
      <c r="R7324" s="32">
        <f t="shared" si="686"/>
        <v>4.5040000000000049</v>
      </c>
      <c r="S7324" s="26">
        <f t="shared" si="687"/>
        <v>1</v>
      </c>
      <c r="T7324" s="26">
        <f t="shared" si="688"/>
        <v>1</v>
      </c>
    </row>
    <row r="7325" spans="13:20" ht="15" x14ac:dyDescent="0.3">
      <c r="M7325" s="34">
        <v>7319.5</v>
      </c>
      <c r="N7325" s="34">
        <v>5</v>
      </c>
      <c r="O7325" s="32">
        <f t="shared" si="684"/>
        <v>41</v>
      </c>
      <c r="P7325" s="37">
        <f t="shared" si="689"/>
        <v>49.199999999999996</v>
      </c>
      <c r="Q7325" s="32">
        <f t="shared" si="685"/>
        <v>14</v>
      </c>
      <c r="R7325" s="32">
        <f t="shared" si="686"/>
        <v>5.8000000000000043</v>
      </c>
      <c r="S7325" s="26">
        <f t="shared" si="687"/>
        <v>1</v>
      </c>
      <c r="T7325" s="26">
        <f t="shared" si="688"/>
        <v>1</v>
      </c>
    </row>
    <row r="7326" spans="13:20" ht="15" x14ac:dyDescent="0.3">
      <c r="M7326" s="34">
        <v>7320.5</v>
      </c>
      <c r="N7326" s="34">
        <v>5</v>
      </c>
      <c r="O7326" s="32">
        <f t="shared" si="684"/>
        <v>41</v>
      </c>
      <c r="P7326" s="37">
        <f t="shared" si="689"/>
        <v>49.199999999999996</v>
      </c>
      <c r="Q7326" s="32">
        <f t="shared" si="685"/>
        <v>14</v>
      </c>
      <c r="R7326" s="32">
        <f t="shared" si="686"/>
        <v>5.8000000000000043</v>
      </c>
      <c r="S7326" s="26">
        <f t="shared" si="687"/>
        <v>1</v>
      </c>
      <c r="T7326" s="26">
        <f t="shared" si="688"/>
        <v>1</v>
      </c>
    </row>
    <row r="7327" spans="13:20" ht="15" x14ac:dyDescent="0.3">
      <c r="M7327" s="34">
        <v>7321.5</v>
      </c>
      <c r="N7327" s="34">
        <v>5</v>
      </c>
      <c r="O7327" s="32">
        <f t="shared" si="684"/>
        <v>41</v>
      </c>
      <c r="P7327" s="37">
        <f t="shared" si="689"/>
        <v>49.199999999999996</v>
      </c>
      <c r="Q7327" s="32">
        <f t="shared" si="685"/>
        <v>14</v>
      </c>
      <c r="R7327" s="32">
        <f t="shared" si="686"/>
        <v>5.8000000000000043</v>
      </c>
      <c r="S7327" s="26">
        <f t="shared" si="687"/>
        <v>1</v>
      </c>
      <c r="T7327" s="26">
        <f t="shared" si="688"/>
        <v>1</v>
      </c>
    </row>
    <row r="7328" spans="13:20" ht="15" x14ac:dyDescent="0.3">
      <c r="M7328" s="34">
        <v>7322.5</v>
      </c>
      <c r="N7328" s="34">
        <v>5</v>
      </c>
      <c r="O7328" s="32">
        <f t="shared" si="684"/>
        <v>41</v>
      </c>
      <c r="P7328" s="37">
        <f t="shared" si="689"/>
        <v>49.199999999999996</v>
      </c>
      <c r="Q7328" s="32">
        <f t="shared" si="685"/>
        <v>14</v>
      </c>
      <c r="R7328" s="32">
        <f t="shared" si="686"/>
        <v>5.8000000000000043</v>
      </c>
      <c r="S7328" s="26">
        <f t="shared" si="687"/>
        <v>1</v>
      </c>
      <c r="T7328" s="26">
        <f t="shared" si="688"/>
        <v>1</v>
      </c>
    </row>
    <row r="7329" spans="13:20" ht="15" x14ac:dyDescent="0.3">
      <c r="M7329" s="34">
        <v>7323.5</v>
      </c>
      <c r="N7329" s="34">
        <v>5</v>
      </c>
      <c r="O7329" s="32">
        <f t="shared" si="684"/>
        <v>41</v>
      </c>
      <c r="P7329" s="37">
        <f t="shared" si="689"/>
        <v>49.199999999999996</v>
      </c>
      <c r="Q7329" s="32">
        <f t="shared" si="685"/>
        <v>14</v>
      </c>
      <c r="R7329" s="32">
        <f t="shared" si="686"/>
        <v>5.8000000000000043</v>
      </c>
      <c r="S7329" s="26">
        <f t="shared" si="687"/>
        <v>1</v>
      </c>
      <c r="T7329" s="26">
        <f t="shared" si="688"/>
        <v>1</v>
      </c>
    </row>
    <row r="7330" spans="13:20" ht="15" x14ac:dyDescent="0.3">
      <c r="M7330" s="34">
        <v>7324.5</v>
      </c>
      <c r="N7330" s="34">
        <v>5.6</v>
      </c>
      <c r="O7330" s="32">
        <f t="shared" si="684"/>
        <v>42.08</v>
      </c>
      <c r="P7330" s="37">
        <f t="shared" si="689"/>
        <v>50.495999999999995</v>
      </c>
      <c r="Q7330" s="32">
        <f t="shared" si="685"/>
        <v>12.920000000000002</v>
      </c>
      <c r="R7330" s="32">
        <f t="shared" si="686"/>
        <v>4.5040000000000049</v>
      </c>
      <c r="S7330" s="26">
        <f t="shared" si="687"/>
        <v>1</v>
      </c>
      <c r="T7330" s="26">
        <f t="shared" si="688"/>
        <v>1</v>
      </c>
    </row>
    <row r="7331" spans="13:20" ht="15" x14ac:dyDescent="0.3">
      <c r="M7331" s="34">
        <v>7325.5</v>
      </c>
      <c r="N7331" s="34">
        <v>5.6</v>
      </c>
      <c r="O7331" s="32">
        <f t="shared" si="684"/>
        <v>42.08</v>
      </c>
      <c r="P7331" s="37">
        <f t="shared" si="689"/>
        <v>50.495999999999995</v>
      </c>
      <c r="Q7331" s="32">
        <f t="shared" si="685"/>
        <v>12.920000000000002</v>
      </c>
      <c r="R7331" s="32">
        <f t="shared" si="686"/>
        <v>4.5040000000000049</v>
      </c>
      <c r="S7331" s="26">
        <f t="shared" si="687"/>
        <v>1</v>
      </c>
      <c r="T7331" s="26">
        <f t="shared" si="688"/>
        <v>1</v>
      </c>
    </row>
    <row r="7332" spans="13:20" ht="15" x14ac:dyDescent="0.3">
      <c r="M7332" s="34">
        <v>7326.5</v>
      </c>
      <c r="N7332" s="34">
        <v>5.6</v>
      </c>
      <c r="O7332" s="32">
        <f t="shared" si="684"/>
        <v>42.08</v>
      </c>
      <c r="P7332" s="37">
        <f t="shared" si="689"/>
        <v>50.495999999999995</v>
      </c>
      <c r="Q7332" s="32">
        <f t="shared" si="685"/>
        <v>12.920000000000002</v>
      </c>
      <c r="R7332" s="32">
        <f t="shared" si="686"/>
        <v>4.5040000000000049</v>
      </c>
      <c r="S7332" s="26">
        <f t="shared" si="687"/>
        <v>1</v>
      </c>
      <c r="T7332" s="26">
        <f t="shared" si="688"/>
        <v>1</v>
      </c>
    </row>
    <row r="7333" spans="13:20" ht="15" x14ac:dyDescent="0.3">
      <c r="M7333" s="34">
        <v>7327.5</v>
      </c>
      <c r="N7333" s="34">
        <v>7.2</v>
      </c>
      <c r="O7333" s="32">
        <f t="shared" si="684"/>
        <v>44.96</v>
      </c>
      <c r="P7333" s="37">
        <f t="shared" si="689"/>
        <v>53.951999999999998</v>
      </c>
      <c r="Q7333" s="32">
        <f t="shared" si="685"/>
        <v>10.039999999999999</v>
      </c>
      <c r="R7333" s="32">
        <f t="shared" si="686"/>
        <v>1.0480000000000018</v>
      </c>
      <c r="S7333" s="26">
        <f t="shared" si="687"/>
        <v>1</v>
      </c>
      <c r="T7333" s="26">
        <f t="shared" si="688"/>
        <v>1</v>
      </c>
    </row>
    <row r="7334" spans="13:20" ht="15" x14ac:dyDescent="0.3">
      <c r="M7334" s="34">
        <v>7328.5</v>
      </c>
      <c r="N7334" s="34">
        <v>10</v>
      </c>
      <c r="O7334" s="32">
        <f t="shared" si="684"/>
        <v>50</v>
      </c>
      <c r="P7334" s="37">
        <f t="shared" si="689"/>
        <v>60</v>
      </c>
      <c r="Q7334" s="32">
        <f t="shared" si="685"/>
        <v>5</v>
      </c>
      <c r="R7334" s="32">
        <f t="shared" si="686"/>
        <v>-5</v>
      </c>
      <c r="S7334" s="26">
        <f t="shared" si="687"/>
        <v>1</v>
      </c>
      <c r="T7334" s="26">
        <f t="shared" si="688"/>
        <v>0</v>
      </c>
    </row>
    <row r="7335" spans="13:20" ht="15" x14ac:dyDescent="0.3">
      <c r="M7335" s="34">
        <v>7329.5</v>
      </c>
      <c r="N7335" s="34">
        <v>11.7</v>
      </c>
      <c r="O7335" s="32">
        <f t="shared" si="684"/>
        <v>53.06</v>
      </c>
      <c r="P7335" s="37">
        <f t="shared" si="689"/>
        <v>63.671999999999997</v>
      </c>
      <c r="Q7335" s="32">
        <f t="shared" si="685"/>
        <v>1.9399999999999977</v>
      </c>
      <c r="R7335" s="32">
        <f t="shared" si="686"/>
        <v>-8.671999999999997</v>
      </c>
      <c r="S7335" s="26">
        <f t="shared" si="687"/>
        <v>1</v>
      </c>
      <c r="T7335" s="26">
        <f t="shared" si="688"/>
        <v>0</v>
      </c>
    </row>
    <row r="7336" spans="13:20" ht="15" x14ac:dyDescent="0.3">
      <c r="M7336" s="34">
        <v>7330.5</v>
      </c>
      <c r="N7336" s="34">
        <v>14.4</v>
      </c>
      <c r="O7336" s="32">
        <f t="shared" si="684"/>
        <v>57.92</v>
      </c>
      <c r="P7336" s="37">
        <f t="shared" si="689"/>
        <v>69.504000000000005</v>
      </c>
      <c r="Q7336" s="32">
        <f t="shared" si="685"/>
        <v>-2.9200000000000017</v>
      </c>
      <c r="R7336" s="32">
        <f t="shared" si="686"/>
        <v>-14.504000000000005</v>
      </c>
      <c r="S7336" s="26">
        <f t="shared" si="687"/>
        <v>0</v>
      </c>
      <c r="T7336" s="26">
        <f t="shared" si="688"/>
        <v>0</v>
      </c>
    </row>
    <row r="7337" spans="13:20" ht="15" x14ac:dyDescent="0.3">
      <c r="M7337" s="34">
        <v>7331.5</v>
      </c>
      <c r="N7337" s="34">
        <v>16.100000000000001</v>
      </c>
      <c r="O7337" s="32">
        <f t="shared" si="684"/>
        <v>60.980000000000004</v>
      </c>
      <c r="P7337" s="37">
        <f t="shared" si="689"/>
        <v>73.176000000000002</v>
      </c>
      <c r="Q7337" s="32">
        <f t="shared" si="685"/>
        <v>-5.980000000000004</v>
      </c>
      <c r="R7337" s="32">
        <f t="shared" si="686"/>
        <v>-18.176000000000002</v>
      </c>
      <c r="S7337" s="26">
        <f t="shared" si="687"/>
        <v>0</v>
      </c>
      <c r="T7337" s="26">
        <f t="shared" si="688"/>
        <v>0</v>
      </c>
    </row>
    <row r="7338" spans="13:20" ht="15" x14ac:dyDescent="0.3">
      <c r="M7338" s="34">
        <v>7332.5</v>
      </c>
      <c r="N7338" s="34">
        <v>16.7</v>
      </c>
      <c r="O7338" s="32">
        <f t="shared" si="684"/>
        <v>62.06</v>
      </c>
      <c r="P7338" s="37">
        <f t="shared" si="689"/>
        <v>74.471999999999994</v>
      </c>
      <c r="Q7338" s="32">
        <f t="shared" si="685"/>
        <v>-7.0600000000000023</v>
      </c>
      <c r="R7338" s="32">
        <f t="shared" si="686"/>
        <v>-19.471999999999994</v>
      </c>
      <c r="S7338" s="26">
        <f t="shared" si="687"/>
        <v>0</v>
      </c>
      <c r="T7338" s="26">
        <f t="shared" si="688"/>
        <v>0</v>
      </c>
    </row>
    <row r="7339" spans="13:20" ht="15" x14ac:dyDescent="0.3">
      <c r="M7339" s="34">
        <v>7333.5</v>
      </c>
      <c r="N7339" s="34">
        <v>17.8</v>
      </c>
      <c r="O7339" s="32">
        <f t="shared" si="684"/>
        <v>64.039999999999992</v>
      </c>
      <c r="P7339" s="37">
        <f t="shared" si="689"/>
        <v>76.847999999999985</v>
      </c>
      <c r="Q7339" s="32">
        <f t="shared" si="685"/>
        <v>-9.039999999999992</v>
      </c>
      <c r="R7339" s="32">
        <f t="shared" si="686"/>
        <v>-21.847999999999985</v>
      </c>
      <c r="S7339" s="26">
        <f t="shared" si="687"/>
        <v>0</v>
      </c>
      <c r="T7339" s="26">
        <f t="shared" si="688"/>
        <v>0</v>
      </c>
    </row>
    <row r="7340" spans="13:20" ht="15" x14ac:dyDescent="0.3">
      <c r="M7340" s="34">
        <v>7334.5</v>
      </c>
      <c r="N7340" s="34">
        <v>17.8</v>
      </c>
      <c r="O7340" s="32">
        <f t="shared" si="684"/>
        <v>64.039999999999992</v>
      </c>
      <c r="P7340" s="37">
        <f t="shared" si="689"/>
        <v>76.847999999999985</v>
      </c>
      <c r="Q7340" s="32">
        <f t="shared" si="685"/>
        <v>-9.039999999999992</v>
      </c>
      <c r="R7340" s="32">
        <f t="shared" si="686"/>
        <v>-21.847999999999985</v>
      </c>
      <c r="S7340" s="26">
        <f t="shared" si="687"/>
        <v>0</v>
      </c>
      <c r="T7340" s="26">
        <f t="shared" si="688"/>
        <v>0</v>
      </c>
    </row>
    <row r="7341" spans="13:20" ht="15" x14ac:dyDescent="0.3">
      <c r="M7341" s="34">
        <v>7335.5</v>
      </c>
      <c r="N7341" s="34">
        <v>17.8</v>
      </c>
      <c r="O7341" s="32">
        <f t="shared" si="684"/>
        <v>64.039999999999992</v>
      </c>
      <c r="P7341" s="37">
        <f t="shared" si="689"/>
        <v>76.847999999999985</v>
      </c>
      <c r="Q7341" s="32">
        <f t="shared" si="685"/>
        <v>-9.039999999999992</v>
      </c>
      <c r="R7341" s="32">
        <f t="shared" si="686"/>
        <v>-21.847999999999985</v>
      </c>
      <c r="S7341" s="26">
        <f t="shared" si="687"/>
        <v>0</v>
      </c>
      <c r="T7341" s="26">
        <f t="shared" si="688"/>
        <v>0</v>
      </c>
    </row>
    <row r="7342" spans="13:20" ht="15" x14ac:dyDescent="0.3">
      <c r="M7342" s="34">
        <v>7336.5</v>
      </c>
      <c r="N7342" s="34">
        <v>16.100000000000001</v>
      </c>
      <c r="O7342" s="32">
        <f t="shared" si="684"/>
        <v>60.980000000000004</v>
      </c>
      <c r="P7342" s="37">
        <f t="shared" si="689"/>
        <v>73.176000000000002</v>
      </c>
      <c r="Q7342" s="32">
        <f t="shared" si="685"/>
        <v>-5.980000000000004</v>
      </c>
      <c r="R7342" s="32">
        <f t="shared" si="686"/>
        <v>-18.176000000000002</v>
      </c>
      <c r="S7342" s="26">
        <f t="shared" si="687"/>
        <v>0</v>
      </c>
      <c r="T7342" s="26">
        <f t="shared" si="688"/>
        <v>0</v>
      </c>
    </row>
    <row r="7343" spans="13:20" ht="15" x14ac:dyDescent="0.3">
      <c r="M7343" s="34">
        <v>7337.5</v>
      </c>
      <c r="N7343" s="34">
        <v>14.4</v>
      </c>
      <c r="O7343" s="32">
        <f t="shared" si="684"/>
        <v>57.92</v>
      </c>
      <c r="P7343" s="37">
        <f t="shared" si="689"/>
        <v>69.504000000000005</v>
      </c>
      <c r="Q7343" s="32">
        <f t="shared" si="685"/>
        <v>-2.9200000000000017</v>
      </c>
      <c r="R7343" s="32">
        <f t="shared" si="686"/>
        <v>-14.504000000000005</v>
      </c>
      <c r="S7343" s="26">
        <f t="shared" si="687"/>
        <v>0</v>
      </c>
      <c r="T7343" s="26">
        <f t="shared" si="688"/>
        <v>0</v>
      </c>
    </row>
    <row r="7344" spans="13:20" ht="15" x14ac:dyDescent="0.3">
      <c r="M7344" s="34">
        <v>7338.5</v>
      </c>
      <c r="N7344" s="34">
        <v>14.4</v>
      </c>
      <c r="O7344" s="32">
        <f t="shared" si="684"/>
        <v>57.92</v>
      </c>
      <c r="P7344" s="37">
        <f t="shared" si="689"/>
        <v>69.504000000000005</v>
      </c>
      <c r="Q7344" s="32">
        <f t="shared" si="685"/>
        <v>-2.9200000000000017</v>
      </c>
      <c r="R7344" s="32">
        <f t="shared" si="686"/>
        <v>-14.504000000000005</v>
      </c>
      <c r="S7344" s="26">
        <f t="shared" si="687"/>
        <v>0</v>
      </c>
      <c r="T7344" s="26">
        <f t="shared" si="688"/>
        <v>0</v>
      </c>
    </row>
    <row r="7345" spans="13:20" ht="15" x14ac:dyDescent="0.3">
      <c r="M7345" s="34">
        <v>7339.5</v>
      </c>
      <c r="N7345" s="34">
        <v>14.4</v>
      </c>
      <c r="O7345" s="32">
        <f t="shared" si="684"/>
        <v>57.92</v>
      </c>
      <c r="P7345" s="37">
        <f t="shared" si="689"/>
        <v>69.504000000000005</v>
      </c>
      <c r="Q7345" s="32">
        <f t="shared" si="685"/>
        <v>-2.9200000000000017</v>
      </c>
      <c r="R7345" s="32">
        <f t="shared" si="686"/>
        <v>-14.504000000000005</v>
      </c>
      <c r="S7345" s="26">
        <f t="shared" si="687"/>
        <v>0</v>
      </c>
      <c r="T7345" s="26">
        <f t="shared" si="688"/>
        <v>0</v>
      </c>
    </row>
    <row r="7346" spans="13:20" ht="15" x14ac:dyDescent="0.3">
      <c r="M7346" s="34">
        <v>7340.5</v>
      </c>
      <c r="N7346" s="34">
        <v>13.3</v>
      </c>
      <c r="O7346" s="32">
        <f t="shared" si="684"/>
        <v>55.94</v>
      </c>
      <c r="P7346" s="37">
        <f t="shared" si="689"/>
        <v>67.128</v>
      </c>
      <c r="Q7346" s="32">
        <f t="shared" si="685"/>
        <v>-0.93999999999999773</v>
      </c>
      <c r="R7346" s="32">
        <f t="shared" si="686"/>
        <v>-12.128</v>
      </c>
      <c r="S7346" s="26">
        <f t="shared" si="687"/>
        <v>0</v>
      </c>
      <c r="T7346" s="26">
        <f t="shared" si="688"/>
        <v>0</v>
      </c>
    </row>
    <row r="7347" spans="13:20" ht="15" x14ac:dyDescent="0.3">
      <c r="M7347" s="34">
        <v>7341.5</v>
      </c>
      <c r="N7347" s="34">
        <v>12.8</v>
      </c>
      <c r="O7347" s="32">
        <f t="shared" si="684"/>
        <v>55.040000000000006</v>
      </c>
      <c r="P7347" s="37">
        <f t="shared" si="689"/>
        <v>66.048000000000002</v>
      </c>
      <c r="Q7347" s="32">
        <f t="shared" si="685"/>
        <v>-4.0000000000006253E-2</v>
      </c>
      <c r="R7347" s="32">
        <f t="shared" si="686"/>
        <v>-11.048000000000002</v>
      </c>
      <c r="S7347" s="26">
        <f t="shared" si="687"/>
        <v>0</v>
      </c>
      <c r="T7347" s="26">
        <f t="shared" si="688"/>
        <v>0</v>
      </c>
    </row>
    <row r="7348" spans="13:20" ht="15" x14ac:dyDescent="0.3">
      <c r="M7348" s="34">
        <v>7342.5</v>
      </c>
      <c r="N7348" s="34">
        <v>12.2</v>
      </c>
      <c r="O7348" s="32">
        <f t="shared" si="684"/>
        <v>53.96</v>
      </c>
      <c r="P7348" s="37">
        <f t="shared" si="689"/>
        <v>64.751999999999995</v>
      </c>
      <c r="Q7348" s="32">
        <f t="shared" si="685"/>
        <v>1.0399999999999991</v>
      </c>
      <c r="R7348" s="32">
        <f t="shared" si="686"/>
        <v>-9.7519999999999953</v>
      </c>
      <c r="S7348" s="26">
        <f t="shared" si="687"/>
        <v>1</v>
      </c>
      <c r="T7348" s="26">
        <f t="shared" si="688"/>
        <v>0</v>
      </c>
    </row>
    <row r="7349" spans="13:20" ht="15" x14ac:dyDescent="0.3">
      <c r="M7349" s="34">
        <v>7343.5</v>
      </c>
      <c r="N7349" s="34">
        <v>11.7</v>
      </c>
      <c r="O7349" s="32">
        <f t="shared" si="684"/>
        <v>53.06</v>
      </c>
      <c r="P7349" s="37">
        <f t="shared" si="689"/>
        <v>63.671999999999997</v>
      </c>
      <c r="Q7349" s="32">
        <f t="shared" si="685"/>
        <v>1.9399999999999977</v>
      </c>
      <c r="R7349" s="32">
        <f t="shared" si="686"/>
        <v>-8.671999999999997</v>
      </c>
      <c r="S7349" s="26">
        <f t="shared" si="687"/>
        <v>1</v>
      </c>
      <c r="T7349" s="26">
        <f t="shared" si="688"/>
        <v>0</v>
      </c>
    </row>
    <row r="7350" spans="13:20" ht="15" x14ac:dyDescent="0.3">
      <c r="M7350" s="34">
        <v>7344.5</v>
      </c>
      <c r="N7350" s="34">
        <v>10.6</v>
      </c>
      <c r="O7350" s="32">
        <f t="shared" si="684"/>
        <v>51.08</v>
      </c>
      <c r="P7350" s="37">
        <f t="shared" si="689"/>
        <v>61.295999999999992</v>
      </c>
      <c r="Q7350" s="32">
        <f t="shared" si="685"/>
        <v>3.9200000000000017</v>
      </c>
      <c r="R7350" s="32">
        <f t="shared" si="686"/>
        <v>-6.2959999999999923</v>
      </c>
      <c r="S7350" s="26">
        <f t="shared" si="687"/>
        <v>1</v>
      </c>
      <c r="T7350" s="26">
        <f t="shared" si="688"/>
        <v>0</v>
      </c>
    </row>
    <row r="7351" spans="13:20" ht="15" x14ac:dyDescent="0.3">
      <c r="M7351" s="34">
        <v>7345.5</v>
      </c>
      <c r="N7351" s="34">
        <v>10</v>
      </c>
      <c r="O7351" s="32">
        <f t="shared" si="684"/>
        <v>50</v>
      </c>
      <c r="P7351" s="37">
        <f t="shared" si="689"/>
        <v>60</v>
      </c>
      <c r="Q7351" s="32">
        <f t="shared" si="685"/>
        <v>5</v>
      </c>
      <c r="R7351" s="32">
        <f t="shared" si="686"/>
        <v>-5</v>
      </c>
      <c r="S7351" s="26">
        <f t="shared" si="687"/>
        <v>1</v>
      </c>
      <c r="T7351" s="26">
        <f t="shared" si="688"/>
        <v>0</v>
      </c>
    </row>
    <row r="7352" spans="13:20" ht="15" x14ac:dyDescent="0.3">
      <c r="M7352" s="34">
        <v>7346.5</v>
      </c>
      <c r="N7352" s="34">
        <v>9.4</v>
      </c>
      <c r="O7352" s="32">
        <f t="shared" si="684"/>
        <v>48.92</v>
      </c>
      <c r="P7352" s="37">
        <f t="shared" si="689"/>
        <v>58.704000000000001</v>
      </c>
      <c r="Q7352" s="32">
        <f t="shared" si="685"/>
        <v>6.0799999999999983</v>
      </c>
      <c r="R7352" s="32">
        <f t="shared" si="686"/>
        <v>-3.7040000000000006</v>
      </c>
      <c r="S7352" s="26">
        <f t="shared" si="687"/>
        <v>1</v>
      </c>
      <c r="T7352" s="26">
        <f t="shared" si="688"/>
        <v>0</v>
      </c>
    </row>
    <row r="7353" spans="13:20" ht="15" x14ac:dyDescent="0.3">
      <c r="M7353" s="34">
        <v>7347.5</v>
      </c>
      <c r="N7353" s="34">
        <v>8.9</v>
      </c>
      <c r="O7353" s="32">
        <f t="shared" si="684"/>
        <v>48.019999999999996</v>
      </c>
      <c r="P7353" s="37">
        <f t="shared" si="689"/>
        <v>57.623999999999995</v>
      </c>
      <c r="Q7353" s="32">
        <f t="shared" si="685"/>
        <v>6.980000000000004</v>
      </c>
      <c r="R7353" s="32">
        <f t="shared" si="686"/>
        <v>-2.6239999999999952</v>
      </c>
      <c r="S7353" s="26">
        <f t="shared" si="687"/>
        <v>1</v>
      </c>
      <c r="T7353" s="26">
        <f t="shared" si="688"/>
        <v>0</v>
      </c>
    </row>
    <row r="7354" spans="13:20" ht="15" x14ac:dyDescent="0.3">
      <c r="M7354" s="34">
        <v>7348.5</v>
      </c>
      <c r="N7354" s="34">
        <v>6.7</v>
      </c>
      <c r="O7354" s="32">
        <f t="shared" si="684"/>
        <v>44.06</v>
      </c>
      <c r="P7354" s="37">
        <f t="shared" si="689"/>
        <v>52.872</v>
      </c>
      <c r="Q7354" s="32">
        <f t="shared" si="685"/>
        <v>10.939999999999998</v>
      </c>
      <c r="R7354" s="32">
        <f t="shared" si="686"/>
        <v>2.1280000000000001</v>
      </c>
      <c r="S7354" s="26">
        <f t="shared" si="687"/>
        <v>1</v>
      </c>
      <c r="T7354" s="26">
        <f t="shared" si="688"/>
        <v>1</v>
      </c>
    </row>
    <row r="7355" spans="13:20" ht="15" x14ac:dyDescent="0.3">
      <c r="M7355" s="34">
        <v>7349.5</v>
      </c>
      <c r="N7355" s="34">
        <v>6.1</v>
      </c>
      <c r="O7355" s="32">
        <f t="shared" si="684"/>
        <v>42.980000000000004</v>
      </c>
      <c r="P7355" s="37">
        <f t="shared" si="689"/>
        <v>51.576000000000001</v>
      </c>
      <c r="Q7355" s="32">
        <f t="shared" si="685"/>
        <v>12.019999999999996</v>
      </c>
      <c r="R7355" s="32">
        <f t="shared" si="686"/>
        <v>3.4239999999999995</v>
      </c>
      <c r="S7355" s="26">
        <f t="shared" si="687"/>
        <v>1</v>
      </c>
      <c r="T7355" s="26">
        <f t="shared" si="688"/>
        <v>1</v>
      </c>
    </row>
    <row r="7356" spans="13:20" ht="15" x14ac:dyDescent="0.3">
      <c r="M7356" s="34">
        <v>7350.5</v>
      </c>
      <c r="N7356" s="34">
        <v>7.2</v>
      </c>
      <c r="O7356" s="32">
        <f t="shared" si="684"/>
        <v>44.96</v>
      </c>
      <c r="P7356" s="37">
        <f t="shared" si="689"/>
        <v>53.951999999999998</v>
      </c>
      <c r="Q7356" s="32">
        <f t="shared" si="685"/>
        <v>10.039999999999999</v>
      </c>
      <c r="R7356" s="32">
        <f t="shared" si="686"/>
        <v>1.0480000000000018</v>
      </c>
      <c r="S7356" s="26">
        <f t="shared" si="687"/>
        <v>1</v>
      </c>
      <c r="T7356" s="26">
        <f t="shared" si="688"/>
        <v>1</v>
      </c>
    </row>
    <row r="7357" spans="13:20" ht="15" x14ac:dyDescent="0.3">
      <c r="M7357" s="34">
        <v>7351.5</v>
      </c>
      <c r="N7357" s="34">
        <v>8.9</v>
      </c>
      <c r="O7357" s="32">
        <f t="shared" si="684"/>
        <v>48.019999999999996</v>
      </c>
      <c r="P7357" s="37">
        <f t="shared" si="689"/>
        <v>57.623999999999995</v>
      </c>
      <c r="Q7357" s="32">
        <f t="shared" si="685"/>
        <v>6.980000000000004</v>
      </c>
      <c r="R7357" s="32">
        <f t="shared" si="686"/>
        <v>-2.6239999999999952</v>
      </c>
      <c r="S7357" s="26">
        <f t="shared" si="687"/>
        <v>1</v>
      </c>
      <c r="T7357" s="26">
        <f t="shared" si="688"/>
        <v>0</v>
      </c>
    </row>
    <row r="7358" spans="13:20" ht="15" x14ac:dyDescent="0.3">
      <c r="M7358" s="34">
        <v>7352.5</v>
      </c>
      <c r="N7358" s="34">
        <v>11.7</v>
      </c>
      <c r="O7358" s="32">
        <f t="shared" si="684"/>
        <v>53.06</v>
      </c>
      <c r="P7358" s="37">
        <f t="shared" si="689"/>
        <v>63.671999999999997</v>
      </c>
      <c r="Q7358" s="32">
        <f t="shared" si="685"/>
        <v>1.9399999999999977</v>
      </c>
      <c r="R7358" s="32">
        <f t="shared" si="686"/>
        <v>-8.671999999999997</v>
      </c>
      <c r="S7358" s="26">
        <f t="shared" si="687"/>
        <v>1</v>
      </c>
      <c r="T7358" s="26">
        <f t="shared" si="688"/>
        <v>0</v>
      </c>
    </row>
    <row r="7359" spans="13:20" ht="15" x14ac:dyDescent="0.3">
      <c r="M7359" s="34">
        <v>7353.5</v>
      </c>
      <c r="N7359" s="34">
        <v>13.9</v>
      </c>
      <c r="O7359" s="32">
        <f t="shared" si="684"/>
        <v>57.019999999999996</v>
      </c>
      <c r="P7359" s="37">
        <f t="shared" si="689"/>
        <v>68.423999999999992</v>
      </c>
      <c r="Q7359" s="32">
        <f t="shared" si="685"/>
        <v>-2.019999999999996</v>
      </c>
      <c r="R7359" s="32">
        <f t="shared" si="686"/>
        <v>-13.423999999999992</v>
      </c>
      <c r="S7359" s="26">
        <f t="shared" si="687"/>
        <v>0</v>
      </c>
      <c r="T7359" s="26">
        <f t="shared" si="688"/>
        <v>0</v>
      </c>
    </row>
    <row r="7360" spans="13:20" ht="15" x14ac:dyDescent="0.3">
      <c r="M7360" s="34">
        <v>7354.5</v>
      </c>
      <c r="N7360" s="34">
        <v>14.4</v>
      </c>
      <c r="O7360" s="32">
        <f t="shared" si="684"/>
        <v>57.92</v>
      </c>
      <c r="P7360" s="37">
        <f t="shared" si="689"/>
        <v>69.504000000000005</v>
      </c>
      <c r="Q7360" s="32">
        <f t="shared" si="685"/>
        <v>-2.9200000000000017</v>
      </c>
      <c r="R7360" s="32">
        <f t="shared" si="686"/>
        <v>-14.504000000000005</v>
      </c>
      <c r="S7360" s="26">
        <f t="shared" si="687"/>
        <v>0</v>
      </c>
      <c r="T7360" s="26">
        <f t="shared" si="688"/>
        <v>0</v>
      </c>
    </row>
    <row r="7361" spans="13:20" ht="15" x14ac:dyDescent="0.3">
      <c r="M7361" s="34">
        <v>7355.5</v>
      </c>
      <c r="N7361" s="34">
        <v>13.9</v>
      </c>
      <c r="O7361" s="32">
        <f t="shared" si="684"/>
        <v>57.019999999999996</v>
      </c>
      <c r="P7361" s="37">
        <f t="shared" si="689"/>
        <v>68.423999999999992</v>
      </c>
      <c r="Q7361" s="32">
        <f t="shared" si="685"/>
        <v>-2.019999999999996</v>
      </c>
      <c r="R7361" s="32">
        <f t="shared" si="686"/>
        <v>-13.423999999999992</v>
      </c>
      <c r="S7361" s="26">
        <f t="shared" si="687"/>
        <v>0</v>
      </c>
      <c r="T7361" s="26">
        <f t="shared" si="688"/>
        <v>0</v>
      </c>
    </row>
    <row r="7362" spans="13:20" ht="15" x14ac:dyDescent="0.3">
      <c r="M7362" s="34">
        <v>7356.5</v>
      </c>
      <c r="N7362" s="34">
        <v>13.9</v>
      </c>
      <c r="O7362" s="32">
        <f t="shared" si="684"/>
        <v>57.019999999999996</v>
      </c>
      <c r="P7362" s="37">
        <f t="shared" si="689"/>
        <v>68.423999999999992</v>
      </c>
      <c r="Q7362" s="32">
        <f t="shared" si="685"/>
        <v>-2.019999999999996</v>
      </c>
      <c r="R7362" s="32">
        <f t="shared" si="686"/>
        <v>-13.423999999999992</v>
      </c>
      <c r="S7362" s="26">
        <f t="shared" si="687"/>
        <v>0</v>
      </c>
      <c r="T7362" s="26">
        <f t="shared" si="688"/>
        <v>0</v>
      </c>
    </row>
    <row r="7363" spans="13:20" ht="15" x14ac:dyDescent="0.3">
      <c r="M7363" s="34">
        <v>7357.5</v>
      </c>
      <c r="N7363" s="34">
        <v>13.3</v>
      </c>
      <c r="O7363" s="32">
        <f t="shared" si="684"/>
        <v>55.94</v>
      </c>
      <c r="P7363" s="37">
        <f t="shared" si="689"/>
        <v>67.128</v>
      </c>
      <c r="Q7363" s="32">
        <f t="shared" si="685"/>
        <v>-0.93999999999999773</v>
      </c>
      <c r="R7363" s="32">
        <f t="shared" si="686"/>
        <v>-12.128</v>
      </c>
      <c r="S7363" s="26">
        <f t="shared" si="687"/>
        <v>0</v>
      </c>
      <c r="T7363" s="26">
        <f t="shared" si="688"/>
        <v>0</v>
      </c>
    </row>
    <row r="7364" spans="13:20" ht="15" x14ac:dyDescent="0.3">
      <c r="M7364" s="34">
        <v>7358.5</v>
      </c>
      <c r="N7364" s="34">
        <v>13.3</v>
      </c>
      <c r="O7364" s="32">
        <f t="shared" si="684"/>
        <v>55.94</v>
      </c>
      <c r="P7364" s="37">
        <f t="shared" si="689"/>
        <v>67.128</v>
      </c>
      <c r="Q7364" s="32">
        <f t="shared" si="685"/>
        <v>-0.93999999999999773</v>
      </c>
      <c r="R7364" s="32">
        <f t="shared" si="686"/>
        <v>-12.128</v>
      </c>
      <c r="S7364" s="26">
        <f t="shared" si="687"/>
        <v>0</v>
      </c>
      <c r="T7364" s="26">
        <f t="shared" si="688"/>
        <v>0</v>
      </c>
    </row>
    <row r="7365" spans="13:20" ht="15" x14ac:dyDescent="0.3">
      <c r="M7365" s="34">
        <v>7359.5</v>
      </c>
      <c r="N7365" s="34">
        <v>12.2</v>
      </c>
      <c r="O7365" s="32">
        <f t="shared" si="684"/>
        <v>53.96</v>
      </c>
      <c r="P7365" s="37">
        <f t="shared" si="689"/>
        <v>64.751999999999995</v>
      </c>
      <c r="Q7365" s="32">
        <f t="shared" si="685"/>
        <v>1.0399999999999991</v>
      </c>
      <c r="R7365" s="32">
        <f t="shared" si="686"/>
        <v>-9.7519999999999953</v>
      </c>
      <c r="S7365" s="26">
        <f t="shared" si="687"/>
        <v>1</v>
      </c>
      <c r="T7365" s="26">
        <f t="shared" si="688"/>
        <v>0</v>
      </c>
    </row>
    <row r="7366" spans="13:20" ht="15" x14ac:dyDescent="0.3">
      <c r="M7366" s="34">
        <v>7360.5</v>
      </c>
      <c r="N7366" s="34">
        <v>10</v>
      </c>
      <c r="O7366" s="32">
        <f t="shared" ref="O7366:O7429" si="690">CONVERT(N7366,"C","F")</f>
        <v>50</v>
      </c>
      <c r="P7366" s="37">
        <f t="shared" si="689"/>
        <v>60</v>
      </c>
      <c r="Q7366" s="32">
        <f t="shared" ref="Q7366:Q7429" si="691">$L$3-O7366</f>
        <v>5</v>
      </c>
      <c r="R7366" s="32">
        <f t="shared" ref="R7366:R7429" si="692">$L$3-P7366</f>
        <v>-5</v>
      </c>
      <c r="S7366" s="26">
        <f t="shared" ref="S7366:S7429" si="693">IF(O7366&lt;=$L$3, 1, 0)</f>
        <v>1</v>
      </c>
      <c r="T7366" s="26">
        <f t="shared" ref="T7366:T7429" si="694">IF(P7366&lt;=$L$3, 1, 0)</f>
        <v>0</v>
      </c>
    </row>
    <row r="7367" spans="13:20" ht="15" x14ac:dyDescent="0.3">
      <c r="M7367" s="34">
        <v>7361.5</v>
      </c>
      <c r="N7367" s="34">
        <v>9.4</v>
      </c>
      <c r="O7367" s="32">
        <f t="shared" si="690"/>
        <v>48.92</v>
      </c>
      <c r="P7367" s="37">
        <f t="shared" ref="P7367:P7430" si="695">O7367*1.2</f>
        <v>58.704000000000001</v>
      </c>
      <c r="Q7367" s="32">
        <f t="shared" si="691"/>
        <v>6.0799999999999983</v>
      </c>
      <c r="R7367" s="32">
        <f t="shared" si="692"/>
        <v>-3.7040000000000006</v>
      </c>
      <c r="S7367" s="26">
        <f t="shared" si="693"/>
        <v>1</v>
      </c>
      <c r="T7367" s="26">
        <f t="shared" si="694"/>
        <v>0</v>
      </c>
    </row>
    <row r="7368" spans="13:20" ht="15" x14ac:dyDescent="0.3">
      <c r="M7368" s="34">
        <v>7362.5</v>
      </c>
      <c r="N7368" s="34">
        <v>9.4</v>
      </c>
      <c r="O7368" s="32">
        <f t="shared" si="690"/>
        <v>48.92</v>
      </c>
      <c r="P7368" s="37">
        <f t="shared" si="695"/>
        <v>58.704000000000001</v>
      </c>
      <c r="Q7368" s="32">
        <f t="shared" si="691"/>
        <v>6.0799999999999983</v>
      </c>
      <c r="R7368" s="32">
        <f t="shared" si="692"/>
        <v>-3.7040000000000006</v>
      </c>
      <c r="S7368" s="26">
        <f t="shared" si="693"/>
        <v>1</v>
      </c>
      <c r="T7368" s="26">
        <f t="shared" si="694"/>
        <v>0</v>
      </c>
    </row>
    <row r="7369" spans="13:20" ht="15" x14ac:dyDescent="0.3">
      <c r="M7369" s="34">
        <v>7363.5</v>
      </c>
      <c r="N7369" s="34">
        <v>8.9</v>
      </c>
      <c r="O7369" s="32">
        <f t="shared" si="690"/>
        <v>48.019999999999996</v>
      </c>
      <c r="P7369" s="37">
        <f t="shared" si="695"/>
        <v>57.623999999999995</v>
      </c>
      <c r="Q7369" s="32">
        <f t="shared" si="691"/>
        <v>6.980000000000004</v>
      </c>
      <c r="R7369" s="32">
        <f t="shared" si="692"/>
        <v>-2.6239999999999952</v>
      </c>
      <c r="S7369" s="26">
        <f t="shared" si="693"/>
        <v>1</v>
      </c>
      <c r="T7369" s="26">
        <f t="shared" si="694"/>
        <v>0</v>
      </c>
    </row>
    <row r="7370" spans="13:20" ht="15" x14ac:dyDescent="0.3">
      <c r="M7370" s="34">
        <v>7364.5</v>
      </c>
      <c r="N7370" s="34">
        <v>7.8</v>
      </c>
      <c r="O7370" s="32">
        <f t="shared" si="690"/>
        <v>46.04</v>
      </c>
      <c r="P7370" s="37">
        <f t="shared" si="695"/>
        <v>55.247999999999998</v>
      </c>
      <c r="Q7370" s="32">
        <f t="shared" si="691"/>
        <v>8.9600000000000009</v>
      </c>
      <c r="R7370" s="32">
        <f t="shared" si="692"/>
        <v>-0.24799999999999756</v>
      </c>
      <c r="S7370" s="26">
        <f t="shared" si="693"/>
        <v>1</v>
      </c>
      <c r="T7370" s="26">
        <f t="shared" si="694"/>
        <v>0</v>
      </c>
    </row>
    <row r="7371" spans="13:20" ht="15" x14ac:dyDescent="0.3">
      <c r="M7371" s="34">
        <v>7365.5</v>
      </c>
      <c r="N7371" s="34">
        <v>8.3000000000000007</v>
      </c>
      <c r="O7371" s="32">
        <f t="shared" si="690"/>
        <v>46.94</v>
      </c>
      <c r="P7371" s="37">
        <f t="shared" si="695"/>
        <v>56.327999999999996</v>
      </c>
      <c r="Q7371" s="32">
        <f t="shared" si="691"/>
        <v>8.0600000000000023</v>
      </c>
      <c r="R7371" s="32">
        <f t="shared" si="692"/>
        <v>-1.3279999999999959</v>
      </c>
      <c r="S7371" s="26">
        <f t="shared" si="693"/>
        <v>1</v>
      </c>
      <c r="T7371" s="26">
        <f t="shared" si="694"/>
        <v>0</v>
      </c>
    </row>
    <row r="7372" spans="13:20" ht="15" x14ac:dyDescent="0.3">
      <c r="M7372" s="34">
        <v>7366.5</v>
      </c>
      <c r="N7372" s="34">
        <v>7.2</v>
      </c>
      <c r="O7372" s="32">
        <f t="shared" si="690"/>
        <v>44.96</v>
      </c>
      <c r="P7372" s="37">
        <f t="shared" si="695"/>
        <v>53.951999999999998</v>
      </c>
      <c r="Q7372" s="32">
        <f t="shared" si="691"/>
        <v>10.039999999999999</v>
      </c>
      <c r="R7372" s="32">
        <f t="shared" si="692"/>
        <v>1.0480000000000018</v>
      </c>
      <c r="S7372" s="26">
        <f t="shared" si="693"/>
        <v>1</v>
      </c>
      <c r="T7372" s="26">
        <f t="shared" si="694"/>
        <v>1</v>
      </c>
    </row>
    <row r="7373" spans="13:20" ht="15" x14ac:dyDescent="0.3">
      <c r="M7373" s="34">
        <v>7367.5</v>
      </c>
      <c r="N7373" s="34">
        <v>7.2</v>
      </c>
      <c r="O7373" s="32">
        <f t="shared" si="690"/>
        <v>44.96</v>
      </c>
      <c r="P7373" s="37">
        <f t="shared" si="695"/>
        <v>53.951999999999998</v>
      </c>
      <c r="Q7373" s="32">
        <f t="shared" si="691"/>
        <v>10.039999999999999</v>
      </c>
      <c r="R7373" s="32">
        <f t="shared" si="692"/>
        <v>1.0480000000000018</v>
      </c>
      <c r="S7373" s="26">
        <f t="shared" si="693"/>
        <v>1</v>
      </c>
      <c r="T7373" s="26">
        <f t="shared" si="694"/>
        <v>1</v>
      </c>
    </row>
    <row r="7374" spans="13:20" ht="15" x14ac:dyDescent="0.3">
      <c r="M7374" s="34">
        <v>7368.5</v>
      </c>
      <c r="N7374" s="34">
        <v>6.7</v>
      </c>
      <c r="O7374" s="32">
        <f t="shared" si="690"/>
        <v>44.06</v>
      </c>
      <c r="P7374" s="37">
        <f t="shared" si="695"/>
        <v>52.872</v>
      </c>
      <c r="Q7374" s="32">
        <f t="shared" si="691"/>
        <v>10.939999999999998</v>
      </c>
      <c r="R7374" s="32">
        <f t="shared" si="692"/>
        <v>2.1280000000000001</v>
      </c>
      <c r="S7374" s="26">
        <f t="shared" si="693"/>
        <v>1</v>
      </c>
      <c r="T7374" s="26">
        <f t="shared" si="694"/>
        <v>1</v>
      </c>
    </row>
    <row r="7375" spans="13:20" ht="15" x14ac:dyDescent="0.3">
      <c r="M7375" s="34">
        <v>7369.5</v>
      </c>
      <c r="N7375" s="34">
        <v>6.7</v>
      </c>
      <c r="O7375" s="32">
        <f t="shared" si="690"/>
        <v>44.06</v>
      </c>
      <c r="P7375" s="37">
        <f t="shared" si="695"/>
        <v>52.872</v>
      </c>
      <c r="Q7375" s="32">
        <f t="shared" si="691"/>
        <v>10.939999999999998</v>
      </c>
      <c r="R7375" s="32">
        <f t="shared" si="692"/>
        <v>2.1280000000000001</v>
      </c>
      <c r="S7375" s="26">
        <f t="shared" si="693"/>
        <v>1</v>
      </c>
      <c r="T7375" s="26">
        <f t="shared" si="694"/>
        <v>1</v>
      </c>
    </row>
    <row r="7376" spans="13:20" ht="15" x14ac:dyDescent="0.3">
      <c r="M7376" s="34">
        <v>7370.5</v>
      </c>
      <c r="N7376" s="34">
        <v>6.1</v>
      </c>
      <c r="O7376" s="32">
        <f t="shared" si="690"/>
        <v>42.980000000000004</v>
      </c>
      <c r="P7376" s="37">
        <f t="shared" si="695"/>
        <v>51.576000000000001</v>
      </c>
      <c r="Q7376" s="32">
        <f t="shared" si="691"/>
        <v>12.019999999999996</v>
      </c>
      <c r="R7376" s="32">
        <f t="shared" si="692"/>
        <v>3.4239999999999995</v>
      </c>
      <c r="S7376" s="26">
        <f t="shared" si="693"/>
        <v>1</v>
      </c>
      <c r="T7376" s="26">
        <f t="shared" si="694"/>
        <v>1</v>
      </c>
    </row>
    <row r="7377" spans="13:20" ht="15" x14ac:dyDescent="0.3">
      <c r="M7377" s="34">
        <v>7371.5</v>
      </c>
      <c r="N7377" s="34">
        <v>6.1</v>
      </c>
      <c r="O7377" s="32">
        <f t="shared" si="690"/>
        <v>42.980000000000004</v>
      </c>
      <c r="P7377" s="37">
        <f t="shared" si="695"/>
        <v>51.576000000000001</v>
      </c>
      <c r="Q7377" s="32">
        <f t="shared" si="691"/>
        <v>12.019999999999996</v>
      </c>
      <c r="R7377" s="32">
        <f t="shared" si="692"/>
        <v>3.4239999999999995</v>
      </c>
      <c r="S7377" s="26">
        <f t="shared" si="693"/>
        <v>1</v>
      </c>
      <c r="T7377" s="26">
        <f t="shared" si="694"/>
        <v>1</v>
      </c>
    </row>
    <row r="7378" spans="13:20" ht="15" x14ac:dyDescent="0.3">
      <c r="M7378" s="34">
        <v>7372.5</v>
      </c>
      <c r="N7378" s="34">
        <v>5.6</v>
      </c>
      <c r="O7378" s="32">
        <f t="shared" si="690"/>
        <v>42.08</v>
      </c>
      <c r="P7378" s="37">
        <f t="shared" si="695"/>
        <v>50.495999999999995</v>
      </c>
      <c r="Q7378" s="32">
        <f t="shared" si="691"/>
        <v>12.920000000000002</v>
      </c>
      <c r="R7378" s="32">
        <f t="shared" si="692"/>
        <v>4.5040000000000049</v>
      </c>
      <c r="S7378" s="26">
        <f t="shared" si="693"/>
        <v>1</v>
      </c>
      <c r="T7378" s="26">
        <f t="shared" si="694"/>
        <v>1</v>
      </c>
    </row>
    <row r="7379" spans="13:20" ht="15" x14ac:dyDescent="0.3">
      <c r="M7379" s="34">
        <v>7373.5</v>
      </c>
      <c r="N7379" s="34">
        <v>5.6</v>
      </c>
      <c r="O7379" s="32">
        <f t="shared" si="690"/>
        <v>42.08</v>
      </c>
      <c r="P7379" s="37">
        <f t="shared" si="695"/>
        <v>50.495999999999995</v>
      </c>
      <c r="Q7379" s="32">
        <f t="shared" si="691"/>
        <v>12.920000000000002</v>
      </c>
      <c r="R7379" s="32">
        <f t="shared" si="692"/>
        <v>4.5040000000000049</v>
      </c>
      <c r="S7379" s="26">
        <f t="shared" si="693"/>
        <v>1</v>
      </c>
      <c r="T7379" s="26">
        <f t="shared" si="694"/>
        <v>1</v>
      </c>
    </row>
    <row r="7380" spans="13:20" ht="15" x14ac:dyDescent="0.3">
      <c r="M7380" s="34">
        <v>7374.5</v>
      </c>
      <c r="N7380" s="34">
        <v>5.6</v>
      </c>
      <c r="O7380" s="32">
        <f t="shared" si="690"/>
        <v>42.08</v>
      </c>
      <c r="P7380" s="37">
        <f t="shared" si="695"/>
        <v>50.495999999999995</v>
      </c>
      <c r="Q7380" s="32">
        <f t="shared" si="691"/>
        <v>12.920000000000002</v>
      </c>
      <c r="R7380" s="32">
        <f t="shared" si="692"/>
        <v>4.5040000000000049</v>
      </c>
      <c r="S7380" s="26">
        <f t="shared" si="693"/>
        <v>1</v>
      </c>
      <c r="T7380" s="26">
        <f t="shared" si="694"/>
        <v>1</v>
      </c>
    </row>
    <row r="7381" spans="13:20" ht="15" x14ac:dyDescent="0.3">
      <c r="M7381" s="34">
        <v>7375.5</v>
      </c>
      <c r="N7381" s="34">
        <v>6.1</v>
      </c>
      <c r="O7381" s="32">
        <f t="shared" si="690"/>
        <v>42.980000000000004</v>
      </c>
      <c r="P7381" s="37">
        <f t="shared" si="695"/>
        <v>51.576000000000001</v>
      </c>
      <c r="Q7381" s="32">
        <f t="shared" si="691"/>
        <v>12.019999999999996</v>
      </c>
      <c r="R7381" s="32">
        <f t="shared" si="692"/>
        <v>3.4239999999999995</v>
      </c>
      <c r="S7381" s="26">
        <f t="shared" si="693"/>
        <v>1</v>
      </c>
      <c r="T7381" s="26">
        <f t="shared" si="694"/>
        <v>1</v>
      </c>
    </row>
    <row r="7382" spans="13:20" ht="15" x14ac:dyDescent="0.3">
      <c r="M7382" s="34">
        <v>7376.5</v>
      </c>
      <c r="N7382" s="34">
        <v>6.1</v>
      </c>
      <c r="O7382" s="32">
        <f t="shared" si="690"/>
        <v>42.980000000000004</v>
      </c>
      <c r="P7382" s="37">
        <f t="shared" si="695"/>
        <v>51.576000000000001</v>
      </c>
      <c r="Q7382" s="32">
        <f t="shared" si="691"/>
        <v>12.019999999999996</v>
      </c>
      <c r="R7382" s="32">
        <f t="shared" si="692"/>
        <v>3.4239999999999995</v>
      </c>
      <c r="S7382" s="26">
        <f t="shared" si="693"/>
        <v>1</v>
      </c>
      <c r="T7382" s="26">
        <f t="shared" si="694"/>
        <v>1</v>
      </c>
    </row>
    <row r="7383" spans="13:20" ht="15" x14ac:dyDescent="0.3">
      <c r="M7383" s="34">
        <v>7377.5</v>
      </c>
      <c r="N7383" s="34">
        <v>7.2</v>
      </c>
      <c r="O7383" s="32">
        <f t="shared" si="690"/>
        <v>44.96</v>
      </c>
      <c r="P7383" s="37">
        <f t="shared" si="695"/>
        <v>53.951999999999998</v>
      </c>
      <c r="Q7383" s="32">
        <f t="shared" si="691"/>
        <v>10.039999999999999</v>
      </c>
      <c r="R7383" s="32">
        <f t="shared" si="692"/>
        <v>1.0480000000000018</v>
      </c>
      <c r="S7383" s="26">
        <f t="shared" si="693"/>
        <v>1</v>
      </c>
      <c r="T7383" s="26">
        <f t="shared" si="694"/>
        <v>1</v>
      </c>
    </row>
    <row r="7384" spans="13:20" ht="15" x14ac:dyDescent="0.3">
      <c r="M7384" s="34">
        <v>7378.5</v>
      </c>
      <c r="N7384" s="34">
        <v>8.9</v>
      </c>
      <c r="O7384" s="32">
        <f t="shared" si="690"/>
        <v>48.019999999999996</v>
      </c>
      <c r="P7384" s="37">
        <f t="shared" si="695"/>
        <v>57.623999999999995</v>
      </c>
      <c r="Q7384" s="32">
        <f t="shared" si="691"/>
        <v>6.980000000000004</v>
      </c>
      <c r="R7384" s="32">
        <f t="shared" si="692"/>
        <v>-2.6239999999999952</v>
      </c>
      <c r="S7384" s="26">
        <f t="shared" si="693"/>
        <v>1</v>
      </c>
      <c r="T7384" s="26">
        <f t="shared" si="694"/>
        <v>0</v>
      </c>
    </row>
    <row r="7385" spans="13:20" ht="15" x14ac:dyDescent="0.3">
      <c r="M7385" s="34">
        <v>7379.5</v>
      </c>
      <c r="N7385" s="34">
        <v>10</v>
      </c>
      <c r="O7385" s="32">
        <f t="shared" si="690"/>
        <v>50</v>
      </c>
      <c r="P7385" s="37">
        <f t="shared" si="695"/>
        <v>60</v>
      </c>
      <c r="Q7385" s="32">
        <f t="shared" si="691"/>
        <v>5</v>
      </c>
      <c r="R7385" s="32">
        <f t="shared" si="692"/>
        <v>-5</v>
      </c>
      <c r="S7385" s="26">
        <f t="shared" si="693"/>
        <v>1</v>
      </c>
      <c r="T7385" s="26">
        <f t="shared" si="694"/>
        <v>0</v>
      </c>
    </row>
    <row r="7386" spans="13:20" ht="15" x14ac:dyDescent="0.3">
      <c r="M7386" s="34">
        <v>7380.5</v>
      </c>
      <c r="N7386" s="34">
        <v>10</v>
      </c>
      <c r="O7386" s="32">
        <f t="shared" si="690"/>
        <v>50</v>
      </c>
      <c r="P7386" s="37">
        <f t="shared" si="695"/>
        <v>60</v>
      </c>
      <c r="Q7386" s="32">
        <f t="shared" si="691"/>
        <v>5</v>
      </c>
      <c r="R7386" s="32">
        <f t="shared" si="692"/>
        <v>-5</v>
      </c>
      <c r="S7386" s="26">
        <f t="shared" si="693"/>
        <v>1</v>
      </c>
      <c r="T7386" s="26">
        <f t="shared" si="694"/>
        <v>0</v>
      </c>
    </row>
    <row r="7387" spans="13:20" ht="15" x14ac:dyDescent="0.3">
      <c r="M7387" s="34">
        <v>7381.5</v>
      </c>
      <c r="N7387" s="34">
        <v>9.4</v>
      </c>
      <c r="O7387" s="32">
        <f t="shared" si="690"/>
        <v>48.92</v>
      </c>
      <c r="P7387" s="37">
        <f t="shared" si="695"/>
        <v>58.704000000000001</v>
      </c>
      <c r="Q7387" s="32">
        <f t="shared" si="691"/>
        <v>6.0799999999999983</v>
      </c>
      <c r="R7387" s="32">
        <f t="shared" si="692"/>
        <v>-3.7040000000000006</v>
      </c>
      <c r="S7387" s="26">
        <f t="shared" si="693"/>
        <v>1</v>
      </c>
      <c r="T7387" s="26">
        <f t="shared" si="694"/>
        <v>0</v>
      </c>
    </row>
    <row r="7388" spans="13:20" ht="15" x14ac:dyDescent="0.3">
      <c r="M7388" s="34">
        <v>7382.5</v>
      </c>
      <c r="N7388" s="34">
        <v>9.4</v>
      </c>
      <c r="O7388" s="32">
        <f t="shared" si="690"/>
        <v>48.92</v>
      </c>
      <c r="P7388" s="37">
        <f t="shared" si="695"/>
        <v>58.704000000000001</v>
      </c>
      <c r="Q7388" s="32">
        <f t="shared" si="691"/>
        <v>6.0799999999999983</v>
      </c>
      <c r="R7388" s="32">
        <f t="shared" si="692"/>
        <v>-3.7040000000000006</v>
      </c>
      <c r="S7388" s="26">
        <f t="shared" si="693"/>
        <v>1</v>
      </c>
      <c r="T7388" s="26">
        <f t="shared" si="694"/>
        <v>0</v>
      </c>
    </row>
    <row r="7389" spans="13:20" ht="15" x14ac:dyDescent="0.3">
      <c r="M7389" s="34">
        <v>7383.5</v>
      </c>
      <c r="N7389" s="34">
        <v>9.4</v>
      </c>
      <c r="O7389" s="32">
        <f t="shared" si="690"/>
        <v>48.92</v>
      </c>
      <c r="P7389" s="37">
        <f t="shared" si="695"/>
        <v>58.704000000000001</v>
      </c>
      <c r="Q7389" s="32">
        <f t="shared" si="691"/>
        <v>6.0799999999999983</v>
      </c>
      <c r="R7389" s="32">
        <f t="shared" si="692"/>
        <v>-3.7040000000000006</v>
      </c>
      <c r="S7389" s="26">
        <f t="shared" si="693"/>
        <v>1</v>
      </c>
      <c r="T7389" s="26">
        <f t="shared" si="694"/>
        <v>0</v>
      </c>
    </row>
    <row r="7390" spans="13:20" ht="15" x14ac:dyDescent="0.3">
      <c r="M7390" s="34">
        <v>7384.5</v>
      </c>
      <c r="N7390" s="34">
        <v>9.4</v>
      </c>
      <c r="O7390" s="32">
        <f t="shared" si="690"/>
        <v>48.92</v>
      </c>
      <c r="P7390" s="37">
        <f t="shared" si="695"/>
        <v>58.704000000000001</v>
      </c>
      <c r="Q7390" s="32">
        <f t="shared" si="691"/>
        <v>6.0799999999999983</v>
      </c>
      <c r="R7390" s="32">
        <f t="shared" si="692"/>
        <v>-3.7040000000000006</v>
      </c>
      <c r="S7390" s="26">
        <f t="shared" si="693"/>
        <v>1</v>
      </c>
      <c r="T7390" s="26">
        <f t="shared" si="694"/>
        <v>0</v>
      </c>
    </row>
    <row r="7391" spans="13:20" ht="15" x14ac:dyDescent="0.3">
      <c r="M7391" s="34">
        <v>7385.5</v>
      </c>
      <c r="N7391" s="34">
        <v>9.4</v>
      </c>
      <c r="O7391" s="32">
        <f t="shared" si="690"/>
        <v>48.92</v>
      </c>
      <c r="P7391" s="37">
        <f t="shared" si="695"/>
        <v>58.704000000000001</v>
      </c>
      <c r="Q7391" s="32">
        <f t="shared" si="691"/>
        <v>6.0799999999999983</v>
      </c>
      <c r="R7391" s="32">
        <f t="shared" si="692"/>
        <v>-3.7040000000000006</v>
      </c>
      <c r="S7391" s="26">
        <f t="shared" si="693"/>
        <v>1</v>
      </c>
      <c r="T7391" s="26">
        <f t="shared" si="694"/>
        <v>0</v>
      </c>
    </row>
    <row r="7392" spans="13:20" ht="15" x14ac:dyDescent="0.3">
      <c r="M7392" s="34">
        <v>7386.5</v>
      </c>
      <c r="N7392" s="34">
        <v>9.4</v>
      </c>
      <c r="O7392" s="32">
        <f t="shared" si="690"/>
        <v>48.92</v>
      </c>
      <c r="P7392" s="37">
        <f t="shared" si="695"/>
        <v>58.704000000000001</v>
      </c>
      <c r="Q7392" s="32">
        <f t="shared" si="691"/>
        <v>6.0799999999999983</v>
      </c>
      <c r="R7392" s="32">
        <f t="shared" si="692"/>
        <v>-3.7040000000000006</v>
      </c>
      <c r="S7392" s="26">
        <f t="shared" si="693"/>
        <v>1</v>
      </c>
      <c r="T7392" s="26">
        <f t="shared" si="694"/>
        <v>0</v>
      </c>
    </row>
    <row r="7393" spans="13:20" ht="15" x14ac:dyDescent="0.3">
      <c r="M7393" s="34">
        <v>7387.5</v>
      </c>
      <c r="N7393" s="34">
        <v>9.4</v>
      </c>
      <c r="O7393" s="32">
        <f t="shared" si="690"/>
        <v>48.92</v>
      </c>
      <c r="P7393" s="37">
        <f t="shared" si="695"/>
        <v>58.704000000000001</v>
      </c>
      <c r="Q7393" s="32">
        <f t="shared" si="691"/>
        <v>6.0799999999999983</v>
      </c>
      <c r="R7393" s="32">
        <f t="shared" si="692"/>
        <v>-3.7040000000000006</v>
      </c>
      <c r="S7393" s="26">
        <f t="shared" si="693"/>
        <v>1</v>
      </c>
      <c r="T7393" s="26">
        <f t="shared" si="694"/>
        <v>0</v>
      </c>
    </row>
    <row r="7394" spans="13:20" ht="15" x14ac:dyDescent="0.3">
      <c r="M7394" s="34">
        <v>7388.5</v>
      </c>
      <c r="N7394" s="34">
        <v>8.9</v>
      </c>
      <c r="O7394" s="32">
        <f t="shared" si="690"/>
        <v>48.019999999999996</v>
      </c>
      <c r="P7394" s="37">
        <f t="shared" si="695"/>
        <v>57.623999999999995</v>
      </c>
      <c r="Q7394" s="32">
        <f t="shared" si="691"/>
        <v>6.980000000000004</v>
      </c>
      <c r="R7394" s="32">
        <f t="shared" si="692"/>
        <v>-2.6239999999999952</v>
      </c>
      <c r="S7394" s="26">
        <f t="shared" si="693"/>
        <v>1</v>
      </c>
      <c r="T7394" s="26">
        <f t="shared" si="694"/>
        <v>0</v>
      </c>
    </row>
    <row r="7395" spans="13:20" ht="15" x14ac:dyDescent="0.3">
      <c r="M7395" s="34">
        <v>7389.5</v>
      </c>
      <c r="N7395" s="34">
        <v>8.9</v>
      </c>
      <c r="O7395" s="32">
        <f t="shared" si="690"/>
        <v>48.019999999999996</v>
      </c>
      <c r="P7395" s="37">
        <f t="shared" si="695"/>
        <v>57.623999999999995</v>
      </c>
      <c r="Q7395" s="32">
        <f t="shared" si="691"/>
        <v>6.980000000000004</v>
      </c>
      <c r="R7395" s="32">
        <f t="shared" si="692"/>
        <v>-2.6239999999999952</v>
      </c>
      <c r="S7395" s="26">
        <f t="shared" si="693"/>
        <v>1</v>
      </c>
      <c r="T7395" s="26">
        <f t="shared" si="694"/>
        <v>0</v>
      </c>
    </row>
    <row r="7396" spans="13:20" ht="15" x14ac:dyDescent="0.3">
      <c r="M7396" s="34">
        <v>7390.5</v>
      </c>
      <c r="N7396" s="34">
        <v>8.9</v>
      </c>
      <c r="O7396" s="32">
        <f t="shared" si="690"/>
        <v>48.019999999999996</v>
      </c>
      <c r="P7396" s="37">
        <f t="shared" si="695"/>
        <v>57.623999999999995</v>
      </c>
      <c r="Q7396" s="32">
        <f t="shared" si="691"/>
        <v>6.980000000000004</v>
      </c>
      <c r="R7396" s="32">
        <f t="shared" si="692"/>
        <v>-2.6239999999999952</v>
      </c>
      <c r="S7396" s="26">
        <f t="shared" si="693"/>
        <v>1</v>
      </c>
      <c r="T7396" s="26">
        <f t="shared" si="694"/>
        <v>0</v>
      </c>
    </row>
    <row r="7397" spans="13:20" ht="15" x14ac:dyDescent="0.3">
      <c r="M7397" s="34">
        <v>7391.5</v>
      </c>
      <c r="N7397" s="34">
        <v>8.9</v>
      </c>
      <c r="O7397" s="32">
        <f t="shared" si="690"/>
        <v>48.019999999999996</v>
      </c>
      <c r="P7397" s="37">
        <f t="shared" si="695"/>
        <v>57.623999999999995</v>
      </c>
      <c r="Q7397" s="32">
        <f t="shared" si="691"/>
        <v>6.980000000000004</v>
      </c>
      <c r="R7397" s="32">
        <f t="shared" si="692"/>
        <v>-2.6239999999999952</v>
      </c>
      <c r="S7397" s="26">
        <f t="shared" si="693"/>
        <v>1</v>
      </c>
      <c r="T7397" s="26">
        <f t="shared" si="694"/>
        <v>0</v>
      </c>
    </row>
    <row r="7398" spans="13:20" ht="15" x14ac:dyDescent="0.3">
      <c r="M7398" s="34">
        <v>7392.5</v>
      </c>
      <c r="N7398" s="34">
        <v>7.8</v>
      </c>
      <c r="O7398" s="32">
        <f t="shared" si="690"/>
        <v>46.04</v>
      </c>
      <c r="P7398" s="37">
        <f t="shared" si="695"/>
        <v>55.247999999999998</v>
      </c>
      <c r="Q7398" s="32">
        <f t="shared" si="691"/>
        <v>8.9600000000000009</v>
      </c>
      <c r="R7398" s="32">
        <f t="shared" si="692"/>
        <v>-0.24799999999999756</v>
      </c>
      <c r="S7398" s="26">
        <f t="shared" si="693"/>
        <v>1</v>
      </c>
      <c r="T7398" s="26">
        <f t="shared" si="694"/>
        <v>0</v>
      </c>
    </row>
    <row r="7399" spans="13:20" ht="15" x14ac:dyDescent="0.3">
      <c r="M7399" s="34">
        <v>7393.5</v>
      </c>
      <c r="N7399" s="34">
        <v>7.2</v>
      </c>
      <c r="O7399" s="32">
        <f t="shared" si="690"/>
        <v>44.96</v>
      </c>
      <c r="P7399" s="37">
        <f t="shared" si="695"/>
        <v>53.951999999999998</v>
      </c>
      <c r="Q7399" s="32">
        <f t="shared" si="691"/>
        <v>10.039999999999999</v>
      </c>
      <c r="R7399" s="32">
        <f t="shared" si="692"/>
        <v>1.0480000000000018</v>
      </c>
      <c r="S7399" s="26">
        <f t="shared" si="693"/>
        <v>1</v>
      </c>
      <c r="T7399" s="26">
        <f t="shared" si="694"/>
        <v>1</v>
      </c>
    </row>
    <row r="7400" spans="13:20" ht="15" x14ac:dyDescent="0.3">
      <c r="M7400" s="34">
        <v>7394.5</v>
      </c>
      <c r="N7400" s="34">
        <v>7.8</v>
      </c>
      <c r="O7400" s="32">
        <f t="shared" si="690"/>
        <v>46.04</v>
      </c>
      <c r="P7400" s="37">
        <f t="shared" si="695"/>
        <v>55.247999999999998</v>
      </c>
      <c r="Q7400" s="32">
        <f t="shared" si="691"/>
        <v>8.9600000000000009</v>
      </c>
      <c r="R7400" s="32">
        <f t="shared" si="692"/>
        <v>-0.24799999999999756</v>
      </c>
      <c r="S7400" s="26">
        <f t="shared" si="693"/>
        <v>1</v>
      </c>
      <c r="T7400" s="26">
        <f t="shared" si="694"/>
        <v>0</v>
      </c>
    </row>
    <row r="7401" spans="13:20" ht="15" x14ac:dyDescent="0.3">
      <c r="M7401" s="34">
        <v>7395.5</v>
      </c>
      <c r="N7401" s="34">
        <v>7.8</v>
      </c>
      <c r="O7401" s="32">
        <f t="shared" si="690"/>
        <v>46.04</v>
      </c>
      <c r="P7401" s="37">
        <f t="shared" si="695"/>
        <v>55.247999999999998</v>
      </c>
      <c r="Q7401" s="32">
        <f t="shared" si="691"/>
        <v>8.9600000000000009</v>
      </c>
      <c r="R7401" s="32">
        <f t="shared" si="692"/>
        <v>-0.24799999999999756</v>
      </c>
      <c r="S7401" s="26">
        <f t="shared" si="693"/>
        <v>1</v>
      </c>
      <c r="T7401" s="26">
        <f t="shared" si="694"/>
        <v>0</v>
      </c>
    </row>
    <row r="7402" spans="13:20" ht="15" x14ac:dyDescent="0.3">
      <c r="M7402" s="34">
        <v>7396.5</v>
      </c>
      <c r="N7402" s="34">
        <v>7.2</v>
      </c>
      <c r="O7402" s="32">
        <f t="shared" si="690"/>
        <v>44.96</v>
      </c>
      <c r="P7402" s="37">
        <f t="shared" si="695"/>
        <v>53.951999999999998</v>
      </c>
      <c r="Q7402" s="32">
        <f t="shared" si="691"/>
        <v>10.039999999999999</v>
      </c>
      <c r="R7402" s="32">
        <f t="shared" si="692"/>
        <v>1.0480000000000018</v>
      </c>
      <c r="S7402" s="26">
        <f t="shared" si="693"/>
        <v>1</v>
      </c>
      <c r="T7402" s="26">
        <f t="shared" si="694"/>
        <v>1</v>
      </c>
    </row>
    <row r="7403" spans="13:20" ht="15" x14ac:dyDescent="0.3">
      <c r="M7403" s="34">
        <v>7397.5</v>
      </c>
      <c r="N7403" s="34">
        <v>7.2</v>
      </c>
      <c r="O7403" s="32">
        <f t="shared" si="690"/>
        <v>44.96</v>
      </c>
      <c r="P7403" s="37">
        <f t="shared" si="695"/>
        <v>53.951999999999998</v>
      </c>
      <c r="Q7403" s="32">
        <f t="shared" si="691"/>
        <v>10.039999999999999</v>
      </c>
      <c r="R7403" s="32">
        <f t="shared" si="692"/>
        <v>1.0480000000000018</v>
      </c>
      <c r="S7403" s="26">
        <f t="shared" si="693"/>
        <v>1</v>
      </c>
      <c r="T7403" s="26">
        <f t="shared" si="694"/>
        <v>1</v>
      </c>
    </row>
    <row r="7404" spans="13:20" ht="15" x14ac:dyDescent="0.3">
      <c r="M7404" s="34">
        <v>7398.5</v>
      </c>
      <c r="N7404" s="34">
        <v>7.2</v>
      </c>
      <c r="O7404" s="32">
        <f t="shared" si="690"/>
        <v>44.96</v>
      </c>
      <c r="P7404" s="37">
        <f t="shared" si="695"/>
        <v>53.951999999999998</v>
      </c>
      <c r="Q7404" s="32">
        <f t="shared" si="691"/>
        <v>10.039999999999999</v>
      </c>
      <c r="R7404" s="32">
        <f t="shared" si="692"/>
        <v>1.0480000000000018</v>
      </c>
      <c r="S7404" s="26">
        <f t="shared" si="693"/>
        <v>1</v>
      </c>
      <c r="T7404" s="26">
        <f t="shared" si="694"/>
        <v>1</v>
      </c>
    </row>
    <row r="7405" spans="13:20" ht="15" x14ac:dyDescent="0.3">
      <c r="M7405" s="34">
        <v>7399.5</v>
      </c>
      <c r="N7405" s="34">
        <v>7.2</v>
      </c>
      <c r="O7405" s="32">
        <f t="shared" si="690"/>
        <v>44.96</v>
      </c>
      <c r="P7405" s="37">
        <f t="shared" si="695"/>
        <v>53.951999999999998</v>
      </c>
      <c r="Q7405" s="32">
        <f t="shared" si="691"/>
        <v>10.039999999999999</v>
      </c>
      <c r="R7405" s="32">
        <f t="shared" si="692"/>
        <v>1.0480000000000018</v>
      </c>
      <c r="S7405" s="26">
        <f t="shared" si="693"/>
        <v>1</v>
      </c>
      <c r="T7405" s="26">
        <f t="shared" si="694"/>
        <v>1</v>
      </c>
    </row>
    <row r="7406" spans="13:20" ht="15" x14ac:dyDescent="0.3">
      <c r="M7406" s="34">
        <v>7400.5</v>
      </c>
      <c r="N7406" s="34">
        <v>7.2</v>
      </c>
      <c r="O7406" s="32">
        <f t="shared" si="690"/>
        <v>44.96</v>
      </c>
      <c r="P7406" s="37">
        <f t="shared" si="695"/>
        <v>53.951999999999998</v>
      </c>
      <c r="Q7406" s="32">
        <f t="shared" si="691"/>
        <v>10.039999999999999</v>
      </c>
      <c r="R7406" s="32">
        <f t="shared" si="692"/>
        <v>1.0480000000000018</v>
      </c>
      <c r="S7406" s="26">
        <f t="shared" si="693"/>
        <v>1</v>
      </c>
      <c r="T7406" s="26">
        <f t="shared" si="694"/>
        <v>1</v>
      </c>
    </row>
    <row r="7407" spans="13:20" ht="15" x14ac:dyDescent="0.3">
      <c r="M7407" s="34">
        <v>7401.5</v>
      </c>
      <c r="N7407" s="34">
        <v>7.2</v>
      </c>
      <c r="O7407" s="32">
        <f t="shared" si="690"/>
        <v>44.96</v>
      </c>
      <c r="P7407" s="37">
        <f t="shared" si="695"/>
        <v>53.951999999999998</v>
      </c>
      <c r="Q7407" s="32">
        <f t="shared" si="691"/>
        <v>10.039999999999999</v>
      </c>
      <c r="R7407" s="32">
        <f t="shared" si="692"/>
        <v>1.0480000000000018</v>
      </c>
      <c r="S7407" s="26">
        <f t="shared" si="693"/>
        <v>1</v>
      </c>
      <c r="T7407" s="26">
        <f t="shared" si="694"/>
        <v>1</v>
      </c>
    </row>
    <row r="7408" spans="13:20" ht="15" x14ac:dyDescent="0.3">
      <c r="M7408" s="34">
        <v>7402.5</v>
      </c>
      <c r="N7408" s="34">
        <v>7.2</v>
      </c>
      <c r="O7408" s="32">
        <f t="shared" si="690"/>
        <v>44.96</v>
      </c>
      <c r="P7408" s="37">
        <f t="shared" si="695"/>
        <v>53.951999999999998</v>
      </c>
      <c r="Q7408" s="32">
        <f t="shared" si="691"/>
        <v>10.039999999999999</v>
      </c>
      <c r="R7408" s="32">
        <f t="shared" si="692"/>
        <v>1.0480000000000018</v>
      </c>
      <c r="S7408" s="26">
        <f t="shared" si="693"/>
        <v>1</v>
      </c>
      <c r="T7408" s="26">
        <f t="shared" si="694"/>
        <v>1</v>
      </c>
    </row>
    <row r="7409" spans="13:20" ht="15" x14ac:dyDescent="0.3">
      <c r="M7409" s="34">
        <v>7403.5</v>
      </c>
      <c r="N7409" s="34">
        <v>8.3000000000000007</v>
      </c>
      <c r="O7409" s="32">
        <f t="shared" si="690"/>
        <v>46.94</v>
      </c>
      <c r="P7409" s="37">
        <f t="shared" si="695"/>
        <v>56.327999999999996</v>
      </c>
      <c r="Q7409" s="32">
        <f t="shared" si="691"/>
        <v>8.0600000000000023</v>
      </c>
      <c r="R7409" s="32">
        <f t="shared" si="692"/>
        <v>-1.3279999999999959</v>
      </c>
      <c r="S7409" s="26">
        <f t="shared" si="693"/>
        <v>1</v>
      </c>
      <c r="T7409" s="26">
        <f t="shared" si="694"/>
        <v>0</v>
      </c>
    </row>
    <row r="7410" spans="13:20" ht="15" x14ac:dyDescent="0.3">
      <c r="M7410" s="34">
        <v>7404.5</v>
      </c>
      <c r="N7410" s="34">
        <v>9.4</v>
      </c>
      <c r="O7410" s="32">
        <f t="shared" si="690"/>
        <v>48.92</v>
      </c>
      <c r="P7410" s="37">
        <f t="shared" si="695"/>
        <v>58.704000000000001</v>
      </c>
      <c r="Q7410" s="32">
        <f t="shared" si="691"/>
        <v>6.0799999999999983</v>
      </c>
      <c r="R7410" s="32">
        <f t="shared" si="692"/>
        <v>-3.7040000000000006</v>
      </c>
      <c r="S7410" s="26">
        <f t="shared" si="693"/>
        <v>1</v>
      </c>
      <c r="T7410" s="26">
        <f t="shared" si="694"/>
        <v>0</v>
      </c>
    </row>
    <row r="7411" spans="13:20" ht="15" x14ac:dyDescent="0.3">
      <c r="M7411" s="34">
        <v>7405.5</v>
      </c>
      <c r="N7411" s="34">
        <v>11.1</v>
      </c>
      <c r="O7411" s="32">
        <f t="shared" si="690"/>
        <v>51.980000000000004</v>
      </c>
      <c r="P7411" s="37">
        <f t="shared" si="695"/>
        <v>62.376000000000005</v>
      </c>
      <c r="Q7411" s="32">
        <f t="shared" si="691"/>
        <v>3.019999999999996</v>
      </c>
      <c r="R7411" s="32">
        <f t="shared" si="692"/>
        <v>-7.3760000000000048</v>
      </c>
      <c r="S7411" s="26">
        <f t="shared" si="693"/>
        <v>1</v>
      </c>
      <c r="T7411" s="26">
        <f t="shared" si="694"/>
        <v>0</v>
      </c>
    </row>
    <row r="7412" spans="13:20" ht="15" x14ac:dyDescent="0.3">
      <c r="M7412" s="34">
        <v>7406.5</v>
      </c>
      <c r="N7412" s="34">
        <v>11.1</v>
      </c>
      <c r="O7412" s="32">
        <f t="shared" si="690"/>
        <v>51.980000000000004</v>
      </c>
      <c r="P7412" s="37">
        <f t="shared" si="695"/>
        <v>62.376000000000005</v>
      </c>
      <c r="Q7412" s="32">
        <f t="shared" si="691"/>
        <v>3.019999999999996</v>
      </c>
      <c r="R7412" s="32">
        <f t="shared" si="692"/>
        <v>-7.3760000000000048</v>
      </c>
      <c r="S7412" s="26">
        <f t="shared" si="693"/>
        <v>1</v>
      </c>
      <c r="T7412" s="26">
        <f t="shared" si="694"/>
        <v>0</v>
      </c>
    </row>
    <row r="7413" spans="13:20" ht="15" x14ac:dyDescent="0.3">
      <c r="M7413" s="34">
        <v>7407.5</v>
      </c>
      <c r="N7413" s="34">
        <v>10.6</v>
      </c>
      <c r="O7413" s="32">
        <f t="shared" si="690"/>
        <v>51.08</v>
      </c>
      <c r="P7413" s="37">
        <f t="shared" si="695"/>
        <v>61.295999999999992</v>
      </c>
      <c r="Q7413" s="32">
        <f t="shared" si="691"/>
        <v>3.9200000000000017</v>
      </c>
      <c r="R7413" s="32">
        <f t="shared" si="692"/>
        <v>-6.2959999999999923</v>
      </c>
      <c r="S7413" s="26">
        <f t="shared" si="693"/>
        <v>1</v>
      </c>
      <c r="T7413" s="26">
        <f t="shared" si="694"/>
        <v>0</v>
      </c>
    </row>
    <row r="7414" spans="13:20" ht="15" x14ac:dyDescent="0.3">
      <c r="M7414" s="34">
        <v>7408.5</v>
      </c>
      <c r="N7414" s="34">
        <v>9.4</v>
      </c>
      <c r="O7414" s="32">
        <f t="shared" si="690"/>
        <v>48.92</v>
      </c>
      <c r="P7414" s="37">
        <f t="shared" si="695"/>
        <v>58.704000000000001</v>
      </c>
      <c r="Q7414" s="32">
        <f t="shared" si="691"/>
        <v>6.0799999999999983</v>
      </c>
      <c r="R7414" s="32">
        <f t="shared" si="692"/>
        <v>-3.7040000000000006</v>
      </c>
      <c r="S7414" s="26">
        <f t="shared" si="693"/>
        <v>1</v>
      </c>
      <c r="T7414" s="26">
        <f t="shared" si="694"/>
        <v>0</v>
      </c>
    </row>
    <row r="7415" spans="13:20" ht="15" x14ac:dyDescent="0.3">
      <c r="M7415" s="34">
        <v>7409.5</v>
      </c>
      <c r="N7415" s="34">
        <v>9.4</v>
      </c>
      <c r="O7415" s="32">
        <f t="shared" si="690"/>
        <v>48.92</v>
      </c>
      <c r="P7415" s="37">
        <f t="shared" si="695"/>
        <v>58.704000000000001</v>
      </c>
      <c r="Q7415" s="32">
        <f t="shared" si="691"/>
        <v>6.0799999999999983</v>
      </c>
      <c r="R7415" s="32">
        <f t="shared" si="692"/>
        <v>-3.7040000000000006</v>
      </c>
      <c r="S7415" s="26">
        <f t="shared" si="693"/>
        <v>1</v>
      </c>
      <c r="T7415" s="26">
        <f t="shared" si="694"/>
        <v>0</v>
      </c>
    </row>
    <row r="7416" spans="13:20" ht="15" x14ac:dyDescent="0.3">
      <c r="M7416" s="34">
        <v>7410.5</v>
      </c>
      <c r="N7416" s="34">
        <v>8.9</v>
      </c>
      <c r="O7416" s="32">
        <f t="shared" si="690"/>
        <v>48.019999999999996</v>
      </c>
      <c r="P7416" s="37">
        <f t="shared" si="695"/>
        <v>57.623999999999995</v>
      </c>
      <c r="Q7416" s="32">
        <f t="shared" si="691"/>
        <v>6.980000000000004</v>
      </c>
      <c r="R7416" s="32">
        <f t="shared" si="692"/>
        <v>-2.6239999999999952</v>
      </c>
      <c r="S7416" s="26">
        <f t="shared" si="693"/>
        <v>1</v>
      </c>
      <c r="T7416" s="26">
        <f t="shared" si="694"/>
        <v>0</v>
      </c>
    </row>
    <row r="7417" spans="13:20" ht="15" x14ac:dyDescent="0.3">
      <c r="M7417" s="34">
        <v>7411.5</v>
      </c>
      <c r="N7417" s="34">
        <v>9.4</v>
      </c>
      <c r="O7417" s="32">
        <f t="shared" si="690"/>
        <v>48.92</v>
      </c>
      <c r="P7417" s="37">
        <f t="shared" si="695"/>
        <v>58.704000000000001</v>
      </c>
      <c r="Q7417" s="32">
        <f t="shared" si="691"/>
        <v>6.0799999999999983</v>
      </c>
      <c r="R7417" s="32">
        <f t="shared" si="692"/>
        <v>-3.7040000000000006</v>
      </c>
      <c r="S7417" s="26">
        <f t="shared" si="693"/>
        <v>1</v>
      </c>
      <c r="T7417" s="26">
        <f t="shared" si="694"/>
        <v>0</v>
      </c>
    </row>
    <row r="7418" spans="13:20" ht="15" x14ac:dyDescent="0.3">
      <c r="M7418" s="34">
        <v>7412.5</v>
      </c>
      <c r="N7418" s="34">
        <v>9.4</v>
      </c>
      <c r="O7418" s="32">
        <f t="shared" si="690"/>
        <v>48.92</v>
      </c>
      <c r="P7418" s="37">
        <f t="shared" si="695"/>
        <v>58.704000000000001</v>
      </c>
      <c r="Q7418" s="32">
        <f t="shared" si="691"/>
        <v>6.0799999999999983</v>
      </c>
      <c r="R7418" s="32">
        <f t="shared" si="692"/>
        <v>-3.7040000000000006</v>
      </c>
      <c r="S7418" s="26">
        <f t="shared" si="693"/>
        <v>1</v>
      </c>
      <c r="T7418" s="26">
        <f t="shared" si="694"/>
        <v>0</v>
      </c>
    </row>
    <row r="7419" spans="13:20" ht="15" x14ac:dyDescent="0.3">
      <c r="M7419" s="34">
        <v>7413.5</v>
      </c>
      <c r="N7419" s="34">
        <v>8.9</v>
      </c>
      <c r="O7419" s="32">
        <f t="shared" si="690"/>
        <v>48.019999999999996</v>
      </c>
      <c r="P7419" s="37">
        <f t="shared" si="695"/>
        <v>57.623999999999995</v>
      </c>
      <c r="Q7419" s="32">
        <f t="shared" si="691"/>
        <v>6.980000000000004</v>
      </c>
      <c r="R7419" s="32">
        <f t="shared" si="692"/>
        <v>-2.6239999999999952</v>
      </c>
      <c r="S7419" s="26">
        <f t="shared" si="693"/>
        <v>1</v>
      </c>
      <c r="T7419" s="26">
        <f t="shared" si="694"/>
        <v>0</v>
      </c>
    </row>
    <row r="7420" spans="13:20" ht="15" x14ac:dyDescent="0.3">
      <c r="M7420" s="34">
        <v>7414.5</v>
      </c>
      <c r="N7420" s="34">
        <v>8.9</v>
      </c>
      <c r="O7420" s="32">
        <f t="shared" si="690"/>
        <v>48.019999999999996</v>
      </c>
      <c r="P7420" s="37">
        <f t="shared" si="695"/>
        <v>57.623999999999995</v>
      </c>
      <c r="Q7420" s="32">
        <f t="shared" si="691"/>
        <v>6.980000000000004</v>
      </c>
      <c r="R7420" s="32">
        <f t="shared" si="692"/>
        <v>-2.6239999999999952</v>
      </c>
      <c r="S7420" s="26">
        <f t="shared" si="693"/>
        <v>1</v>
      </c>
      <c r="T7420" s="26">
        <f t="shared" si="694"/>
        <v>0</v>
      </c>
    </row>
    <row r="7421" spans="13:20" ht="15" x14ac:dyDescent="0.3">
      <c r="M7421" s="34">
        <v>7415.5</v>
      </c>
      <c r="N7421" s="34">
        <v>8.9</v>
      </c>
      <c r="O7421" s="32">
        <f t="shared" si="690"/>
        <v>48.019999999999996</v>
      </c>
      <c r="P7421" s="37">
        <f t="shared" si="695"/>
        <v>57.623999999999995</v>
      </c>
      <c r="Q7421" s="32">
        <f t="shared" si="691"/>
        <v>6.980000000000004</v>
      </c>
      <c r="R7421" s="32">
        <f t="shared" si="692"/>
        <v>-2.6239999999999952</v>
      </c>
      <c r="S7421" s="26">
        <f t="shared" si="693"/>
        <v>1</v>
      </c>
      <c r="T7421" s="26">
        <f t="shared" si="694"/>
        <v>0</v>
      </c>
    </row>
    <row r="7422" spans="13:20" ht="15" x14ac:dyDescent="0.3">
      <c r="M7422" s="34">
        <v>7416.5</v>
      </c>
      <c r="N7422" s="34">
        <v>8.9</v>
      </c>
      <c r="O7422" s="32">
        <f t="shared" si="690"/>
        <v>48.019999999999996</v>
      </c>
      <c r="P7422" s="37">
        <f t="shared" si="695"/>
        <v>57.623999999999995</v>
      </c>
      <c r="Q7422" s="32">
        <f t="shared" si="691"/>
        <v>6.980000000000004</v>
      </c>
      <c r="R7422" s="32">
        <f t="shared" si="692"/>
        <v>-2.6239999999999952</v>
      </c>
      <c r="S7422" s="26">
        <f t="shared" si="693"/>
        <v>1</v>
      </c>
      <c r="T7422" s="26">
        <f t="shared" si="694"/>
        <v>0</v>
      </c>
    </row>
    <row r="7423" spans="13:20" ht="15" x14ac:dyDescent="0.3">
      <c r="M7423" s="34">
        <v>7417.5</v>
      </c>
      <c r="N7423" s="34">
        <v>8.9</v>
      </c>
      <c r="O7423" s="32">
        <f t="shared" si="690"/>
        <v>48.019999999999996</v>
      </c>
      <c r="P7423" s="37">
        <f t="shared" si="695"/>
        <v>57.623999999999995</v>
      </c>
      <c r="Q7423" s="32">
        <f t="shared" si="691"/>
        <v>6.980000000000004</v>
      </c>
      <c r="R7423" s="32">
        <f t="shared" si="692"/>
        <v>-2.6239999999999952</v>
      </c>
      <c r="S7423" s="26">
        <f t="shared" si="693"/>
        <v>1</v>
      </c>
      <c r="T7423" s="26">
        <f t="shared" si="694"/>
        <v>0</v>
      </c>
    </row>
    <row r="7424" spans="13:20" ht="15" x14ac:dyDescent="0.3">
      <c r="M7424" s="34">
        <v>7418.5</v>
      </c>
      <c r="N7424" s="34">
        <v>8.9</v>
      </c>
      <c r="O7424" s="32">
        <f t="shared" si="690"/>
        <v>48.019999999999996</v>
      </c>
      <c r="P7424" s="37">
        <f t="shared" si="695"/>
        <v>57.623999999999995</v>
      </c>
      <c r="Q7424" s="32">
        <f t="shared" si="691"/>
        <v>6.980000000000004</v>
      </c>
      <c r="R7424" s="32">
        <f t="shared" si="692"/>
        <v>-2.6239999999999952</v>
      </c>
      <c r="S7424" s="26">
        <f t="shared" si="693"/>
        <v>1</v>
      </c>
      <c r="T7424" s="26">
        <f t="shared" si="694"/>
        <v>0</v>
      </c>
    </row>
    <row r="7425" spans="13:20" ht="15" x14ac:dyDescent="0.3">
      <c r="M7425" s="34">
        <v>7419.5</v>
      </c>
      <c r="N7425" s="34">
        <v>8.9</v>
      </c>
      <c r="O7425" s="32">
        <f t="shared" si="690"/>
        <v>48.019999999999996</v>
      </c>
      <c r="P7425" s="37">
        <f t="shared" si="695"/>
        <v>57.623999999999995</v>
      </c>
      <c r="Q7425" s="32">
        <f t="shared" si="691"/>
        <v>6.980000000000004</v>
      </c>
      <c r="R7425" s="32">
        <f t="shared" si="692"/>
        <v>-2.6239999999999952</v>
      </c>
      <c r="S7425" s="26">
        <f t="shared" si="693"/>
        <v>1</v>
      </c>
      <c r="T7425" s="26">
        <f t="shared" si="694"/>
        <v>0</v>
      </c>
    </row>
    <row r="7426" spans="13:20" ht="15" x14ac:dyDescent="0.3">
      <c r="M7426" s="34">
        <v>7420.5</v>
      </c>
      <c r="N7426" s="34">
        <v>8.3000000000000007</v>
      </c>
      <c r="O7426" s="32">
        <f t="shared" si="690"/>
        <v>46.94</v>
      </c>
      <c r="P7426" s="37">
        <f t="shared" si="695"/>
        <v>56.327999999999996</v>
      </c>
      <c r="Q7426" s="32">
        <f t="shared" si="691"/>
        <v>8.0600000000000023</v>
      </c>
      <c r="R7426" s="32">
        <f t="shared" si="692"/>
        <v>-1.3279999999999959</v>
      </c>
      <c r="S7426" s="26">
        <f t="shared" si="693"/>
        <v>1</v>
      </c>
      <c r="T7426" s="26">
        <f t="shared" si="694"/>
        <v>0</v>
      </c>
    </row>
    <row r="7427" spans="13:20" ht="15" x14ac:dyDescent="0.3">
      <c r="M7427" s="34">
        <v>7421.5</v>
      </c>
      <c r="N7427" s="34">
        <v>8.3000000000000007</v>
      </c>
      <c r="O7427" s="32">
        <f t="shared" si="690"/>
        <v>46.94</v>
      </c>
      <c r="P7427" s="37">
        <f t="shared" si="695"/>
        <v>56.327999999999996</v>
      </c>
      <c r="Q7427" s="32">
        <f t="shared" si="691"/>
        <v>8.0600000000000023</v>
      </c>
      <c r="R7427" s="32">
        <f t="shared" si="692"/>
        <v>-1.3279999999999959</v>
      </c>
      <c r="S7427" s="26">
        <f t="shared" si="693"/>
        <v>1</v>
      </c>
      <c r="T7427" s="26">
        <f t="shared" si="694"/>
        <v>0</v>
      </c>
    </row>
    <row r="7428" spans="13:20" ht="15" x14ac:dyDescent="0.3">
      <c r="M7428" s="34">
        <v>7422.5</v>
      </c>
      <c r="N7428" s="34">
        <v>7.8</v>
      </c>
      <c r="O7428" s="32">
        <f t="shared" si="690"/>
        <v>46.04</v>
      </c>
      <c r="P7428" s="37">
        <f t="shared" si="695"/>
        <v>55.247999999999998</v>
      </c>
      <c r="Q7428" s="32">
        <f t="shared" si="691"/>
        <v>8.9600000000000009</v>
      </c>
      <c r="R7428" s="32">
        <f t="shared" si="692"/>
        <v>-0.24799999999999756</v>
      </c>
      <c r="S7428" s="26">
        <f t="shared" si="693"/>
        <v>1</v>
      </c>
      <c r="T7428" s="26">
        <f t="shared" si="694"/>
        <v>0</v>
      </c>
    </row>
    <row r="7429" spans="13:20" ht="15" x14ac:dyDescent="0.3">
      <c r="M7429" s="34">
        <v>7423.5</v>
      </c>
      <c r="N7429" s="34">
        <v>7.8</v>
      </c>
      <c r="O7429" s="32">
        <f t="shared" si="690"/>
        <v>46.04</v>
      </c>
      <c r="P7429" s="37">
        <f t="shared" si="695"/>
        <v>55.247999999999998</v>
      </c>
      <c r="Q7429" s="32">
        <f t="shared" si="691"/>
        <v>8.9600000000000009</v>
      </c>
      <c r="R7429" s="32">
        <f t="shared" si="692"/>
        <v>-0.24799999999999756</v>
      </c>
      <c r="S7429" s="26">
        <f t="shared" si="693"/>
        <v>1</v>
      </c>
      <c r="T7429" s="26">
        <f t="shared" si="694"/>
        <v>0</v>
      </c>
    </row>
    <row r="7430" spans="13:20" ht="15" x14ac:dyDescent="0.3">
      <c r="M7430" s="34">
        <v>7424.5</v>
      </c>
      <c r="N7430" s="34">
        <v>8.3000000000000007</v>
      </c>
      <c r="O7430" s="32">
        <f t="shared" ref="O7430:O7493" si="696">CONVERT(N7430,"C","F")</f>
        <v>46.94</v>
      </c>
      <c r="P7430" s="37">
        <f t="shared" si="695"/>
        <v>56.327999999999996</v>
      </c>
      <c r="Q7430" s="32">
        <f t="shared" ref="Q7430:Q7493" si="697">$L$3-O7430</f>
        <v>8.0600000000000023</v>
      </c>
      <c r="R7430" s="32">
        <f t="shared" ref="R7430:R7493" si="698">$L$3-P7430</f>
        <v>-1.3279999999999959</v>
      </c>
      <c r="S7430" s="26">
        <f t="shared" ref="S7430:S7493" si="699">IF(O7430&lt;=$L$3, 1, 0)</f>
        <v>1</v>
      </c>
      <c r="T7430" s="26">
        <f t="shared" ref="T7430:T7493" si="700">IF(P7430&lt;=$L$3, 1, 0)</f>
        <v>0</v>
      </c>
    </row>
    <row r="7431" spans="13:20" ht="15" x14ac:dyDescent="0.3">
      <c r="M7431" s="34">
        <v>7425.5</v>
      </c>
      <c r="N7431" s="34">
        <v>9.4</v>
      </c>
      <c r="O7431" s="32">
        <f t="shared" si="696"/>
        <v>48.92</v>
      </c>
      <c r="P7431" s="37">
        <f t="shared" ref="P7431:P7494" si="701">O7431*1.2</f>
        <v>58.704000000000001</v>
      </c>
      <c r="Q7431" s="32">
        <f t="shared" si="697"/>
        <v>6.0799999999999983</v>
      </c>
      <c r="R7431" s="32">
        <f t="shared" si="698"/>
        <v>-3.7040000000000006</v>
      </c>
      <c r="S7431" s="26">
        <f t="shared" si="699"/>
        <v>1</v>
      </c>
      <c r="T7431" s="26">
        <f t="shared" si="700"/>
        <v>0</v>
      </c>
    </row>
    <row r="7432" spans="13:20" ht="15" x14ac:dyDescent="0.3">
      <c r="M7432" s="34">
        <v>7426.5</v>
      </c>
      <c r="N7432" s="34">
        <v>11.7</v>
      </c>
      <c r="O7432" s="32">
        <f t="shared" si="696"/>
        <v>53.06</v>
      </c>
      <c r="P7432" s="37">
        <f t="shared" si="701"/>
        <v>63.671999999999997</v>
      </c>
      <c r="Q7432" s="32">
        <f t="shared" si="697"/>
        <v>1.9399999999999977</v>
      </c>
      <c r="R7432" s="32">
        <f t="shared" si="698"/>
        <v>-8.671999999999997</v>
      </c>
      <c r="S7432" s="26">
        <f t="shared" si="699"/>
        <v>1</v>
      </c>
      <c r="T7432" s="26">
        <f t="shared" si="700"/>
        <v>0</v>
      </c>
    </row>
    <row r="7433" spans="13:20" ht="15" x14ac:dyDescent="0.3">
      <c r="M7433" s="34">
        <v>7427.5</v>
      </c>
      <c r="N7433" s="34">
        <v>13.3</v>
      </c>
      <c r="O7433" s="32">
        <f t="shared" si="696"/>
        <v>55.94</v>
      </c>
      <c r="P7433" s="37">
        <f t="shared" si="701"/>
        <v>67.128</v>
      </c>
      <c r="Q7433" s="32">
        <f t="shared" si="697"/>
        <v>-0.93999999999999773</v>
      </c>
      <c r="R7433" s="32">
        <f t="shared" si="698"/>
        <v>-12.128</v>
      </c>
      <c r="S7433" s="26">
        <f t="shared" si="699"/>
        <v>0</v>
      </c>
      <c r="T7433" s="26">
        <f t="shared" si="700"/>
        <v>0</v>
      </c>
    </row>
    <row r="7434" spans="13:20" ht="15" x14ac:dyDescent="0.3">
      <c r="M7434" s="34">
        <v>7428.5</v>
      </c>
      <c r="N7434" s="34">
        <v>13.3</v>
      </c>
      <c r="O7434" s="32">
        <f t="shared" si="696"/>
        <v>55.94</v>
      </c>
      <c r="P7434" s="37">
        <f t="shared" si="701"/>
        <v>67.128</v>
      </c>
      <c r="Q7434" s="32">
        <f t="shared" si="697"/>
        <v>-0.93999999999999773</v>
      </c>
      <c r="R7434" s="32">
        <f t="shared" si="698"/>
        <v>-12.128</v>
      </c>
      <c r="S7434" s="26">
        <f t="shared" si="699"/>
        <v>0</v>
      </c>
      <c r="T7434" s="26">
        <f t="shared" si="700"/>
        <v>0</v>
      </c>
    </row>
    <row r="7435" spans="13:20" ht="15" x14ac:dyDescent="0.3">
      <c r="M7435" s="34">
        <v>7429.5</v>
      </c>
      <c r="N7435" s="34">
        <v>12.8</v>
      </c>
      <c r="O7435" s="32">
        <f t="shared" si="696"/>
        <v>55.040000000000006</v>
      </c>
      <c r="P7435" s="37">
        <f t="shared" si="701"/>
        <v>66.048000000000002</v>
      </c>
      <c r="Q7435" s="32">
        <f t="shared" si="697"/>
        <v>-4.0000000000006253E-2</v>
      </c>
      <c r="R7435" s="32">
        <f t="shared" si="698"/>
        <v>-11.048000000000002</v>
      </c>
      <c r="S7435" s="26">
        <f t="shared" si="699"/>
        <v>0</v>
      </c>
      <c r="T7435" s="26">
        <f t="shared" si="700"/>
        <v>0</v>
      </c>
    </row>
    <row r="7436" spans="13:20" ht="15" x14ac:dyDescent="0.3">
      <c r="M7436" s="34">
        <v>7430.5</v>
      </c>
      <c r="N7436" s="34">
        <v>15</v>
      </c>
      <c r="O7436" s="32">
        <f t="shared" si="696"/>
        <v>59</v>
      </c>
      <c r="P7436" s="37">
        <f t="shared" si="701"/>
        <v>70.8</v>
      </c>
      <c r="Q7436" s="32">
        <f t="shared" si="697"/>
        <v>-4</v>
      </c>
      <c r="R7436" s="32">
        <f t="shared" si="698"/>
        <v>-15.799999999999997</v>
      </c>
      <c r="S7436" s="26">
        <f t="shared" si="699"/>
        <v>0</v>
      </c>
      <c r="T7436" s="26">
        <f t="shared" si="700"/>
        <v>0</v>
      </c>
    </row>
    <row r="7437" spans="13:20" ht="15" x14ac:dyDescent="0.3">
      <c r="M7437" s="34">
        <v>7431.5</v>
      </c>
      <c r="N7437" s="34">
        <v>17.2</v>
      </c>
      <c r="O7437" s="32">
        <f t="shared" si="696"/>
        <v>62.96</v>
      </c>
      <c r="P7437" s="37">
        <f t="shared" si="701"/>
        <v>75.551999999999992</v>
      </c>
      <c r="Q7437" s="32">
        <f t="shared" si="697"/>
        <v>-7.9600000000000009</v>
      </c>
      <c r="R7437" s="32">
        <f t="shared" si="698"/>
        <v>-20.551999999999992</v>
      </c>
      <c r="S7437" s="26">
        <f t="shared" si="699"/>
        <v>0</v>
      </c>
      <c r="T7437" s="26">
        <f t="shared" si="700"/>
        <v>0</v>
      </c>
    </row>
    <row r="7438" spans="13:20" ht="15" x14ac:dyDescent="0.3">
      <c r="M7438" s="34">
        <v>7432.5</v>
      </c>
      <c r="N7438" s="34">
        <v>16.100000000000001</v>
      </c>
      <c r="O7438" s="32">
        <f t="shared" si="696"/>
        <v>60.980000000000004</v>
      </c>
      <c r="P7438" s="37">
        <f t="shared" si="701"/>
        <v>73.176000000000002</v>
      </c>
      <c r="Q7438" s="32">
        <f t="shared" si="697"/>
        <v>-5.980000000000004</v>
      </c>
      <c r="R7438" s="32">
        <f t="shared" si="698"/>
        <v>-18.176000000000002</v>
      </c>
      <c r="S7438" s="26">
        <f t="shared" si="699"/>
        <v>0</v>
      </c>
      <c r="T7438" s="26">
        <f t="shared" si="700"/>
        <v>0</v>
      </c>
    </row>
    <row r="7439" spans="13:20" ht="15" x14ac:dyDescent="0.3">
      <c r="M7439" s="34">
        <v>7433.5</v>
      </c>
      <c r="N7439" s="34">
        <v>14.4</v>
      </c>
      <c r="O7439" s="32">
        <f t="shared" si="696"/>
        <v>57.92</v>
      </c>
      <c r="P7439" s="37">
        <f t="shared" si="701"/>
        <v>69.504000000000005</v>
      </c>
      <c r="Q7439" s="32">
        <f t="shared" si="697"/>
        <v>-2.9200000000000017</v>
      </c>
      <c r="R7439" s="32">
        <f t="shared" si="698"/>
        <v>-14.504000000000005</v>
      </c>
      <c r="S7439" s="26">
        <f t="shared" si="699"/>
        <v>0</v>
      </c>
      <c r="T7439" s="26">
        <f t="shared" si="700"/>
        <v>0</v>
      </c>
    </row>
    <row r="7440" spans="13:20" ht="15" x14ac:dyDescent="0.3">
      <c r="M7440" s="34">
        <v>7434.5</v>
      </c>
      <c r="N7440" s="34">
        <v>15.6</v>
      </c>
      <c r="O7440" s="32">
        <f t="shared" si="696"/>
        <v>60.08</v>
      </c>
      <c r="P7440" s="37">
        <f t="shared" si="701"/>
        <v>72.095999999999989</v>
      </c>
      <c r="Q7440" s="32">
        <f t="shared" si="697"/>
        <v>-5.0799999999999983</v>
      </c>
      <c r="R7440" s="32">
        <f t="shared" si="698"/>
        <v>-17.095999999999989</v>
      </c>
      <c r="S7440" s="26">
        <f t="shared" si="699"/>
        <v>0</v>
      </c>
      <c r="T7440" s="26">
        <f t="shared" si="700"/>
        <v>0</v>
      </c>
    </row>
    <row r="7441" spans="13:20" ht="15" x14ac:dyDescent="0.3">
      <c r="M7441" s="34">
        <v>7435.5</v>
      </c>
      <c r="N7441" s="34">
        <v>14.4</v>
      </c>
      <c r="O7441" s="32">
        <f t="shared" si="696"/>
        <v>57.92</v>
      </c>
      <c r="P7441" s="37">
        <f t="shared" si="701"/>
        <v>69.504000000000005</v>
      </c>
      <c r="Q7441" s="32">
        <f t="shared" si="697"/>
        <v>-2.9200000000000017</v>
      </c>
      <c r="R7441" s="32">
        <f t="shared" si="698"/>
        <v>-14.504000000000005</v>
      </c>
      <c r="S7441" s="26">
        <f t="shared" si="699"/>
        <v>0</v>
      </c>
      <c r="T7441" s="26">
        <f t="shared" si="700"/>
        <v>0</v>
      </c>
    </row>
    <row r="7442" spans="13:20" ht="15" x14ac:dyDescent="0.3">
      <c r="M7442" s="34">
        <v>7436.5</v>
      </c>
      <c r="N7442" s="34">
        <v>13.9</v>
      </c>
      <c r="O7442" s="32">
        <f t="shared" si="696"/>
        <v>57.019999999999996</v>
      </c>
      <c r="P7442" s="37">
        <f t="shared" si="701"/>
        <v>68.423999999999992</v>
      </c>
      <c r="Q7442" s="32">
        <f t="shared" si="697"/>
        <v>-2.019999999999996</v>
      </c>
      <c r="R7442" s="32">
        <f t="shared" si="698"/>
        <v>-13.423999999999992</v>
      </c>
      <c r="S7442" s="26">
        <f t="shared" si="699"/>
        <v>0</v>
      </c>
      <c r="T7442" s="26">
        <f t="shared" si="700"/>
        <v>0</v>
      </c>
    </row>
    <row r="7443" spans="13:20" ht="15" x14ac:dyDescent="0.3">
      <c r="M7443" s="34">
        <v>7437.5</v>
      </c>
      <c r="N7443" s="34">
        <v>13.3</v>
      </c>
      <c r="O7443" s="32">
        <f t="shared" si="696"/>
        <v>55.94</v>
      </c>
      <c r="P7443" s="37">
        <f t="shared" si="701"/>
        <v>67.128</v>
      </c>
      <c r="Q7443" s="32">
        <f t="shared" si="697"/>
        <v>-0.93999999999999773</v>
      </c>
      <c r="R7443" s="32">
        <f t="shared" si="698"/>
        <v>-12.128</v>
      </c>
      <c r="S7443" s="26">
        <f t="shared" si="699"/>
        <v>0</v>
      </c>
      <c r="T7443" s="26">
        <f t="shared" si="700"/>
        <v>0</v>
      </c>
    </row>
    <row r="7444" spans="13:20" ht="15" x14ac:dyDescent="0.3">
      <c r="M7444" s="34">
        <v>7438.5</v>
      </c>
      <c r="N7444" s="34">
        <v>13.3</v>
      </c>
      <c r="O7444" s="32">
        <f t="shared" si="696"/>
        <v>55.94</v>
      </c>
      <c r="P7444" s="37">
        <f t="shared" si="701"/>
        <v>67.128</v>
      </c>
      <c r="Q7444" s="32">
        <f t="shared" si="697"/>
        <v>-0.93999999999999773</v>
      </c>
      <c r="R7444" s="32">
        <f t="shared" si="698"/>
        <v>-12.128</v>
      </c>
      <c r="S7444" s="26">
        <f t="shared" si="699"/>
        <v>0</v>
      </c>
      <c r="T7444" s="26">
        <f t="shared" si="700"/>
        <v>0</v>
      </c>
    </row>
    <row r="7445" spans="13:20" ht="15" x14ac:dyDescent="0.3">
      <c r="M7445" s="34">
        <v>7439.5</v>
      </c>
      <c r="N7445" s="34">
        <v>13.3</v>
      </c>
      <c r="O7445" s="32">
        <f t="shared" si="696"/>
        <v>55.94</v>
      </c>
      <c r="P7445" s="37">
        <f t="shared" si="701"/>
        <v>67.128</v>
      </c>
      <c r="Q7445" s="32">
        <f t="shared" si="697"/>
        <v>-0.93999999999999773</v>
      </c>
      <c r="R7445" s="32">
        <f t="shared" si="698"/>
        <v>-12.128</v>
      </c>
      <c r="S7445" s="26">
        <f t="shared" si="699"/>
        <v>0</v>
      </c>
      <c r="T7445" s="26">
        <f t="shared" si="700"/>
        <v>0</v>
      </c>
    </row>
    <row r="7446" spans="13:20" ht="15" x14ac:dyDescent="0.3">
      <c r="M7446" s="34">
        <v>7440.5</v>
      </c>
      <c r="N7446" s="34">
        <v>12.8</v>
      </c>
      <c r="O7446" s="32">
        <f t="shared" si="696"/>
        <v>55.040000000000006</v>
      </c>
      <c r="P7446" s="37">
        <f t="shared" si="701"/>
        <v>66.048000000000002</v>
      </c>
      <c r="Q7446" s="32">
        <f t="shared" si="697"/>
        <v>-4.0000000000006253E-2</v>
      </c>
      <c r="R7446" s="32">
        <f t="shared" si="698"/>
        <v>-11.048000000000002</v>
      </c>
      <c r="S7446" s="26">
        <f t="shared" si="699"/>
        <v>0</v>
      </c>
      <c r="T7446" s="26">
        <f t="shared" si="700"/>
        <v>0</v>
      </c>
    </row>
    <row r="7447" spans="13:20" ht="15" x14ac:dyDescent="0.3">
      <c r="M7447" s="34">
        <v>7441.5</v>
      </c>
      <c r="N7447" s="34">
        <v>12.8</v>
      </c>
      <c r="O7447" s="32">
        <f t="shared" si="696"/>
        <v>55.040000000000006</v>
      </c>
      <c r="P7447" s="37">
        <f t="shared" si="701"/>
        <v>66.048000000000002</v>
      </c>
      <c r="Q7447" s="32">
        <f t="shared" si="697"/>
        <v>-4.0000000000006253E-2</v>
      </c>
      <c r="R7447" s="32">
        <f t="shared" si="698"/>
        <v>-11.048000000000002</v>
      </c>
      <c r="S7447" s="26">
        <f t="shared" si="699"/>
        <v>0</v>
      </c>
      <c r="T7447" s="26">
        <f t="shared" si="700"/>
        <v>0</v>
      </c>
    </row>
    <row r="7448" spans="13:20" ht="15" x14ac:dyDescent="0.3">
      <c r="M7448" s="34">
        <v>7442.5</v>
      </c>
      <c r="N7448" s="34">
        <v>12.8</v>
      </c>
      <c r="O7448" s="32">
        <f t="shared" si="696"/>
        <v>55.040000000000006</v>
      </c>
      <c r="P7448" s="37">
        <f t="shared" si="701"/>
        <v>66.048000000000002</v>
      </c>
      <c r="Q7448" s="32">
        <f t="shared" si="697"/>
        <v>-4.0000000000006253E-2</v>
      </c>
      <c r="R7448" s="32">
        <f t="shared" si="698"/>
        <v>-11.048000000000002</v>
      </c>
      <c r="S7448" s="26">
        <f t="shared" si="699"/>
        <v>0</v>
      </c>
      <c r="T7448" s="26">
        <f t="shared" si="700"/>
        <v>0</v>
      </c>
    </row>
    <row r="7449" spans="13:20" ht="15" x14ac:dyDescent="0.3">
      <c r="M7449" s="34">
        <v>7443.5</v>
      </c>
      <c r="N7449" s="34">
        <v>12.8</v>
      </c>
      <c r="O7449" s="32">
        <f t="shared" si="696"/>
        <v>55.040000000000006</v>
      </c>
      <c r="P7449" s="37">
        <f t="shared" si="701"/>
        <v>66.048000000000002</v>
      </c>
      <c r="Q7449" s="32">
        <f t="shared" si="697"/>
        <v>-4.0000000000006253E-2</v>
      </c>
      <c r="R7449" s="32">
        <f t="shared" si="698"/>
        <v>-11.048000000000002</v>
      </c>
      <c r="S7449" s="26">
        <f t="shared" si="699"/>
        <v>0</v>
      </c>
      <c r="T7449" s="26">
        <f t="shared" si="700"/>
        <v>0</v>
      </c>
    </row>
    <row r="7450" spans="13:20" ht="15" x14ac:dyDescent="0.3">
      <c r="M7450" s="34">
        <v>7444.5</v>
      </c>
      <c r="N7450" s="34">
        <v>12.2</v>
      </c>
      <c r="O7450" s="32">
        <f t="shared" si="696"/>
        <v>53.96</v>
      </c>
      <c r="P7450" s="37">
        <f t="shared" si="701"/>
        <v>64.751999999999995</v>
      </c>
      <c r="Q7450" s="32">
        <f t="shared" si="697"/>
        <v>1.0399999999999991</v>
      </c>
      <c r="R7450" s="32">
        <f t="shared" si="698"/>
        <v>-9.7519999999999953</v>
      </c>
      <c r="S7450" s="26">
        <f t="shared" si="699"/>
        <v>1</v>
      </c>
      <c r="T7450" s="26">
        <f t="shared" si="700"/>
        <v>0</v>
      </c>
    </row>
    <row r="7451" spans="13:20" ht="15" x14ac:dyDescent="0.3">
      <c r="M7451" s="34">
        <v>7445.5</v>
      </c>
      <c r="N7451" s="34">
        <v>11.1</v>
      </c>
      <c r="O7451" s="32">
        <f t="shared" si="696"/>
        <v>51.980000000000004</v>
      </c>
      <c r="P7451" s="37">
        <f t="shared" si="701"/>
        <v>62.376000000000005</v>
      </c>
      <c r="Q7451" s="32">
        <f t="shared" si="697"/>
        <v>3.019999999999996</v>
      </c>
      <c r="R7451" s="32">
        <f t="shared" si="698"/>
        <v>-7.3760000000000048</v>
      </c>
      <c r="S7451" s="26">
        <f t="shared" si="699"/>
        <v>1</v>
      </c>
      <c r="T7451" s="26">
        <f t="shared" si="700"/>
        <v>0</v>
      </c>
    </row>
    <row r="7452" spans="13:20" ht="15" x14ac:dyDescent="0.3">
      <c r="M7452" s="34">
        <v>7446.5</v>
      </c>
      <c r="N7452" s="34">
        <v>11.1</v>
      </c>
      <c r="O7452" s="32">
        <f t="shared" si="696"/>
        <v>51.980000000000004</v>
      </c>
      <c r="P7452" s="37">
        <f t="shared" si="701"/>
        <v>62.376000000000005</v>
      </c>
      <c r="Q7452" s="32">
        <f t="shared" si="697"/>
        <v>3.019999999999996</v>
      </c>
      <c r="R7452" s="32">
        <f t="shared" si="698"/>
        <v>-7.3760000000000048</v>
      </c>
      <c r="S7452" s="26">
        <f t="shared" si="699"/>
        <v>1</v>
      </c>
      <c r="T7452" s="26">
        <f t="shared" si="700"/>
        <v>0</v>
      </c>
    </row>
    <row r="7453" spans="13:20" ht="15" x14ac:dyDescent="0.3">
      <c r="M7453" s="34">
        <v>7447.5</v>
      </c>
      <c r="N7453" s="34">
        <v>12.2</v>
      </c>
      <c r="O7453" s="32">
        <f t="shared" si="696"/>
        <v>53.96</v>
      </c>
      <c r="P7453" s="37">
        <f t="shared" si="701"/>
        <v>64.751999999999995</v>
      </c>
      <c r="Q7453" s="32">
        <f t="shared" si="697"/>
        <v>1.0399999999999991</v>
      </c>
      <c r="R7453" s="32">
        <f t="shared" si="698"/>
        <v>-9.7519999999999953</v>
      </c>
      <c r="S7453" s="26">
        <f t="shared" si="699"/>
        <v>1</v>
      </c>
      <c r="T7453" s="26">
        <f t="shared" si="700"/>
        <v>0</v>
      </c>
    </row>
    <row r="7454" spans="13:20" ht="15" x14ac:dyDescent="0.3">
      <c r="M7454" s="34">
        <v>7448.5</v>
      </c>
      <c r="N7454" s="34">
        <v>13.3</v>
      </c>
      <c r="O7454" s="32">
        <f t="shared" si="696"/>
        <v>55.94</v>
      </c>
      <c r="P7454" s="37">
        <f t="shared" si="701"/>
        <v>67.128</v>
      </c>
      <c r="Q7454" s="32">
        <f t="shared" si="697"/>
        <v>-0.93999999999999773</v>
      </c>
      <c r="R7454" s="32">
        <f t="shared" si="698"/>
        <v>-12.128</v>
      </c>
      <c r="S7454" s="26">
        <f t="shared" si="699"/>
        <v>0</v>
      </c>
      <c r="T7454" s="26">
        <f t="shared" si="700"/>
        <v>0</v>
      </c>
    </row>
    <row r="7455" spans="13:20" ht="15" x14ac:dyDescent="0.3">
      <c r="M7455" s="34">
        <v>7449.5</v>
      </c>
      <c r="N7455" s="34">
        <v>14.4</v>
      </c>
      <c r="O7455" s="32">
        <f t="shared" si="696"/>
        <v>57.92</v>
      </c>
      <c r="P7455" s="37">
        <f t="shared" si="701"/>
        <v>69.504000000000005</v>
      </c>
      <c r="Q7455" s="32">
        <f t="shared" si="697"/>
        <v>-2.9200000000000017</v>
      </c>
      <c r="R7455" s="32">
        <f t="shared" si="698"/>
        <v>-14.504000000000005</v>
      </c>
      <c r="S7455" s="26">
        <f t="shared" si="699"/>
        <v>0</v>
      </c>
      <c r="T7455" s="26">
        <f t="shared" si="700"/>
        <v>0</v>
      </c>
    </row>
    <row r="7456" spans="13:20" ht="15" x14ac:dyDescent="0.3">
      <c r="M7456" s="34">
        <v>7450.5</v>
      </c>
      <c r="N7456" s="34">
        <v>15</v>
      </c>
      <c r="O7456" s="32">
        <f t="shared" si="696"/>
        <v>59</v>
      </c>
      <c r="P7456" s="37">
        <f t="shared" si="701"/>
        <v>70.8</v>
      </c>
      <c r="Q7456" s="32">
        <f t="shared" si="697"/>
        <v>-4</v>
      </c>
      <c r="R7456" s="32">
        <f t="shared" si="698"/>
        <v>-15.799999999999997</v>
      </c>
      <c r="S7456" s="26">
        <f t="shared" si="699"/>
        <v>0</v>
      </c>
      <c r="T7456" s="26">
        <f t="shared" si="700"/>
        <v>0</v>
      </c>
    </row>
    <row r="7457" spans="13:20" ht="15" x14ac:dyDescent="0.3">
      <c r="M7457" s="34">
        <v>7451.5</v>
      </c>
      <c r="N7457" s="34">
        <v>13.9</v>
      </c>
      <c r="O7457" s="32">
        <f t="shared" si="696"/>
        <v>57.019999999999996</v>
      </c>
      <c r="P7457" s="37">
        <f t="shared" si="701"/>
        <v>68.423999999999992</v>
      </c>
      <c r="Q7457" s="32">
        <f t="shared" si="697"/>
        <v>-2.019999999999996</v>
      </c>
      <c r="R7457" s="32">
        <f t="shared" si="698"/>
        <v>-13.423999999999992</v>
      </c>
      <c r="S7457" s="26">
        <f t="shared" si="699"/>
        <v>0</v>
      </c>
      <c r="T7457" s="26">
        <f t="shared" si="700"/>
        <v>0</v>
      </c>
    </row>
    <row r="7458" spans="13:20" ht="15" x14ac:dyDescent="0.3">
      <c r="M7458" s="34">
        <v>7452.5</v>
      </c>
      <c r="N7458" s="34">
        <v>13.3</v>
      </c>
      <c r="O7458" s="32">
        <f t="shared" si="696"/>
        <v>55.94</v>
      </c>
      <c r="P7458" s="37">
        <f t="shared" si="701"/>
        <v>67.128</v>
      </c>
      <c r="Q7458" s="32">
        <f t="shared" si="697"/>
        <v>-0.93999999999999773</v>
      </c>
      <c r="R7458" s="32">
        <f t="shared" si="698"/>
        <v>-12.128</v>
      </c>
      <c r="S7458" s="26">
        <f t="shared" si="699"/>
        <v>0</v>
      </c>
      <c r="T7458" s="26">
        <f t="shared" si="700"/>
        <v>0</v>
      </c>
    </row>
    <row r="7459" spans="13:20" ht="15" x14ac:dyDescent="0.3">
      <c r="M7459" s="34">
        <v>7453.5</v>
      </c>
      <c r="N7459" s="34">
        <v>13.3</v>
      </c>
      <c r="O7459" s="32">
        <f t="shared" si="696"/>
        <v>55.94</v>
      </c>
      <c r="P7459" s="37">
        <f t="shared" si="701"/>
        <v>67.128</v>
      </c>
      <c r="Q7459" s="32">
        <f t="shared" si="697"/>
        <v>-0.93999999999999773</v>
      </c>
      <c r="R7459" s="32">
        <f t="shared" si="698"/>
        <v>-12.128</v>
      </c>
      <c r="S7459" s="26">
        <f t="shared" si="699"/>
        <v>0</v>
      </c>
      <c r="T7459" s="26">
        <f t="shared" si="700"/>
        <v>0</v>
      </c>
    </row>
    <row r="7460" spans="13:20" ht="15" x14ac:dyDescent="0.3">
      <c r="M7460" s="34">
        <v>7454.5</v>
      </c>
      <c r="N7460" s="34">
        <v>12.2</v>
      </c>
      <c r="O7460" s="32">
        <f t="shared" si="696"/>
        <v>53.96</v>
      </c>
      <c r="P7460" s="37">
        <f t="shared" si="701"/>
        <v>64.751999999999995</v>
      </c>
      <c r="Q7460" s="32">
        <f t="shared" si="697"/>
        <v>1.0399999999999991</v>
      </c>
      <c r="R7460" s="32">
        <f t="shared" si="698"/>
        <v>-9.7519999999999953</v>
      </c>
      <c r="S7460" s="26">
        <f t="shared" si="699"/>
        <v>1</v>
      </c>
      <c r="T7460" s="26">
        <f t="shared" si="700"/>
        <v>0</v>
      </c>
    </row>
    <row r="7461" spans="13:20" ht="15" x14ac:dyDescent="0.3">
      <c r="M7461" s="34">
        <v>7455.5</v>
      </c>
      <c r="N7461" s="34">
        <v>11.7</v>
      </c>
      <c r="O7461" s="32">
        <f t="shared" si="696"/>
        <v>53.06</v>
      </c>
      <c r="P7461" s="37">
        <f t="shared" si="701"/>
        <v>63.671999999999997</v>
      </c>
      <c r="Q7461" s="32">
        <f t="shared" si="697"/>
        <v>1.9399999999999977</v>
      </c>
      <c r="R7461" s="32">
        <f t="shared" si="698"/>
        <v>-8.671999999999997</v>
      </c>
      <c r="S7461" s="26">
        <f t="shared" si="699"/>
        <v>1</v>
      </c>
      <c r="T7461" s="26">
        <f t="shared" si="700"/>
        <v>0</v>
      </c>
    </row>
    <row r="7462" spans="13:20" ht="15" x14ac:dyDescent="0.3">
      <c r="M7462" s="34">
        <v>7456.5</v>
      </c>
      <c r="N7462" s="34">
        <v>11.1</v>
      </c>
      <c r="O7462" s="32">
        <f t="shared" si="696"/>
        <v>51.980000000000004</v>
      </c>
      <c r="P7462" s="37">
        <f t="shared" si="701"/>
        <v>62.376000000000005</v>
      </c>
      <c r="Q7462" s="32">
        <f t="shared" si="697"/>
        <v>3.019999999999996</v>
      </c>
      <c r="R7462" s="32">
        <f t="shared" si="698"/>
        <v>-7.3760000000000048</v>
      </c>
      <c r="S7462" s="26">
        <f t="shared" si="699"/>
        <v>1</v>
      </c>
      <c r="T7462" s="26">
        <f t="shared" si="700"/>
        <v>0</v>
      </c>
    </row>
    <row r="7463" spans="13:20" ht="15" x14ac:dyDescent="0.3">
      <c r="M7463" s="34">
        <v>7457.5</v>
      </c>
      <c r="N7463" s="34">
        <v>11.1</v>
      </c>
      <c r="O7463" s="32">
        <f t="shared" si="696"/>
        <v>51.980000000000004</v>
      </c>
      <c r="P7463" s="37">
        <f t="shared" si="701"/>
        <v>62.376000000000005</v>
      </c>
      <c r="Q7463" s="32">
        <f t="shared" si="697"/>
        <v>3.019999999999996</v>
      </c>
      <c r="R7463" s="32">
        <f t="shared" si="698"/>
        <v>-7.3760000000000048</v>
      </c>
      <c r="S7463" s="26">
        <f t="shared" si="699"/>
        <v>1</v>
      </c>
      <c r="T7463" s="26">
        <f t="shared" si="700"/>
        <v>0</v>
      </c>
    </row>
    <row r="7464" spans="13:20" ht="15" x14ac:dyDescent="0.3">
      <c r="M7464" s="34">
        <v>7458.5</v>
      </c>
      <c r="N7464" s="34">
        <v>11.1</v>
      </c>
      <c r="O7464" s="32">
        <f t="shared" si="696"/>
        <v>51.980000000000004</v>
      </c>
      <c r="P7464" s="37">
        <f t="shared" si="701"/>
        <v>62.376000000000005</v>
      </c>
      <c r="Q7464" s="32">
        <f t="shared" si="697"/>
        <v>3.019999999999996</v>
      </c>
      <c r="R7464" s="32">
        <f t="shared" si="698"/>
        <v>-7.3760000000000048</v>
      </c>
      <c r="S7464" s="26">
        <f t="shared" si="699"/>
        <v>1</v>
      </c>
      <c r="T7464" s="26">
        <f t="shared" si="700"/>
        <v>0</v>
      </c>
    </row>
    <row r="7465" spans="13:20" ht="15" x14ac:dyDescent="0.3">
      <c r="M7465" s="34">
        <v>7459.5</v>
      </c>
      <c r="N7465" s="34">
        <v>10</v>
      </c>
      <c r="O7465" s="32">
        <f t="shared" si="696"/>
        <v>50</v>
      </c>
      <c r="P7465" s="37">
        <f t="shared" si="701"/>
        <v>60</v>
      </c>
      <c r="Q7465" s="32">
        <f t="shared" si="697"/>
        <v>5</v>
      </c>
      <c r="R7465" s="32">
        <f t="shared" si="698"/>
        <v>-5</v>
      </c>
      <c r="S7465" s="26">
        <f t="shared" si="699"/>
        <v>1</v>
      </c>
      <c r="T7465" s="26">
        <f t="shared" si="700"/>
        <v>0</v>
      </c>
    </row>
    <row r="7466" spans="13:20" ht="15" x14ac:dyDescent="0.3">
      <c r="M7466" s="34">
        <v>7460.5</v>
      </c>
      <c r="N7466" s="34">
        <v>9.4</v>
      </c>
      <c r="O7466" s="32">
        <f t="shared" si="696"/>
        <v>48.92</v>
      </c>
      <c r="P7466" s="37">
        <f t="shared" si="701"/>
        <v>58.704000000000001</v>
      </c>
      <c r="Q7466" s="32">
        <f t="shared" si="697"/>
        <v>6.0799999999999983</v>
      </c>
      <c r="R7466" s="32">
        <f t="shared" si="698"/>
        <v>-3.7040000000000006</v>
      </c>
      <c r="S7466" s="26">
        <f t="shared" si="699"/>
        <v>1</v>
      </c>
      <c r="T7466" s="26">
        <f t="shared" si="700"/>
        <v>0</v>
      </c>
    </row>
    <row r="7467" spans="13:20" ht="15" x14ac:dyDescent="0.3">
      <c r="M7467" s="34">
        <v>7461.5</v>
      </c>
      <c r="N7467" s="34">
        <v>8.9</v>
      </c>
      <c r="O7467" s="32">
        <f t="shared" si="696"/>
        <v>48.019999999999996</v>
      </c>
      <c r="P7467" s="37">
        <f t="shared" si="701"/>
        <v>57.623999999999995</v>
      </c>
      <c r="Q7467" s="32">
        <f t="shared" si="697"/>
        <v>6.980000000000004</v>
      </c>
      <c r="R7467" s="32">
        <f t="shared" si="698"/>
        <v>-2.6239999999999952</v>
      </c>
      <c r="S7467" s="26">
        <f t="shared" si="699"/>
        <v>1</v>
      </c>
      <c r="T7467" s="26">
        <f t="shared" si="700"/>
        <v>0</v>
      </c>
    </row>
    <row r="7468" spans="13:20" ht="15" x14ac:dyDescent="0.3">
      <c r="M7468" s="34">
        <v>7462.5</v>
      </c>
      <c r="N7468" s="34">
        <v>8.9</v>
      </c>
      <c r="O7468" s="32">
        <f t="shared" si="696"/>
        <v>48.019999999999996</v>
      </c>
      <c r="P7468" s="37">
        <f t="shared" si="701"/>
        <v>57.623999999999995</v>
      </c>
      <c r="Q7468" s="32">
        <f t="shared" si="697"/>
        <v>6.980000000000004</v>
      </c>
      <c r="R7468" s="32">
        <f t="shared" si="698"/>
        <v>-2.6239999999999952</v>
      </c>
      <c r="S7468" s="26">
        <f t="shared" si="699"/>
        <v>1</v>
      </c>
      <c r="T7468" s="26">
        <f t="shared" si="700"/>
        <v>0</v>
      </c>
    </row>
    <row r="7469" spans="13:20" ht="15" x14ac:dyDescent="0.3">
      <c r="M7469" s="34">
        <v>7463.5</v>
      </c>
      <c r="N7469" s="34">
        <v>8.9</v>
      </c>
      <c r="O7469" s="32">
        <f t="shared" si="696"/>
        <v>48.019999999999996</v>
      </c>
      <c r="P7469" s="37">
        <f t="shared" si="701"/>
        <v>57.623999999999995</v>
      </c>
      <c r="Q7469" s="32">
        <f t="shared" si="697"/>
        <v>6.980000000000004</v>
      </c>
      <c r="R7469" s="32">
        <f t="shared" si="698"/>
        <v>-2.6239999999999952</v>
      </c>
      <c r="S7469" s="26">
        <f t="shared" si="699"/>
        <v>1</v>
      </c>
      <c r="T7469" s="26">
        <f t="shared" si="700"/>
        <v>0</v>
      </c>
    </row>
    <row r="7470" spans="13:20" ht="15" x14ac:dyDescent="0.3">
      <c r="M7470" s="34">
        <v>7464.5</v>
      </c>
      <c r="N7470" s="34">
        <v>8.9</v>
      </c>
      <c r="O7470" s="32">
        <f t="shared" si="696"/>
        <v>48.019999999999996</v>
      </c>
      <c r="P7470" s="37">
        <f t="shared" si="701"/>
        <v>57.623999999999995</v>
      </c>
      <c r="Q7470" s="32">
        <f t="shared" si="697"/>
        <v>6.980000000000004</v>
      </c>
      <c r="R7470" s="32">
        <f t="shared" si="698"/>
        <v>-2.6239999999999952</v>
      </c>
      <c r="S7470" s="26">
        <f t="shared" si="699"/>
        <v>1</v>
      </c>
      <c r="T7470" s="26">
        <f t="shared" si="700"/>
        <v>0</v>
      </c>
    </row>
    <row r="7471" spans="13:20" ht="15" x14ac:dyDescent="0.3">
      <c r="M7471" s="34">
        <v>7465.5</v>
      </c>
      <c r="N7471" s="34">
        <v>8.3000000000000007</v>
      </c>
      <c r="O7471" s="32">
        <f t="shared" si="696"/>
        <v>46.94</v>
      </c>
      <c r="P7471" s="37">
        <f t="shared" si="701"/>
        <v>56.327999999999996</v>
      </c>
      <c r="Q7471" s="32">
        <f t="shared" si="697"/>
        <v>8.0600000000000023</v>
      </c>
      <c r="R7471" s="32">
        <f t="shared" si="698"/>
        <v>-1.3279999999999959</v>
      </c>
      <c r="S7471" s="26">
        <f t="shared" si="699"/>
        <v>1</v>
      </c>
      <c r="T7471" s="26">
        <f t="shared" si="700"/>
        <v>0</v>
      </c>
    </row>
    <row r="7472" spans="13:20" ht="15" x14ac:dyDescent="0.3">
      <c r="M7472" s="34">
        <v>7466.5</v>
      </c>
      <c r="N7472" s="34">
        <v>8.3000000000000007</v>
      </c>
      <c r="O7472" s="32">
        <f t="shared" si="696"/>
        <v>46.94</v>
      </c>
      <c r="P7472" s="37">
        <f t="shared" si="701"/>
        <v>56.327999999999996</v>
      </c>
      <c r="Q7472" s="32">
        <f t="shared" si="697"/>
        <v>8.0600000000000023</v>
      </c>
      <c r="R7472" s="32">
        <f t="shared" si="698"/>
        <v>-1.3279999999999959</v>
      </c>
      <c r="S7472" s="26">
        <f t="shared" si="699"/>
        <v>1</v>
      </c>
      <c r="T7472" s="26">
        <f t="shared" si="700"/>
        <v>0</v>
      </c>
    </row>
    <row r="7473" spans="13:20" ht="15" x14ac:dyDescent="0.3">
      <c r="M7473" s="34">
        <v>7467.5</v>
      </c>
      <c r="N7473" s="34">
        <v>8.3000000000000007</v>
      </c>
      <c r="O7473" s="32">
        <f t="shared" si="696"/>
        <v>46.94</v>
      </c>
      <c r="P7473" s="37">
        <f t="shared" si="701"/>
        <v>56.327999999999996</v>
      </c>
      <c r="Q7473" s="32">
        <f t="shared" si="697"/>
        <v>8.0600000000000023</v>
      </c>
      <c r="R7473" s="32">
        <f t="shared" si="698"/>
        <v>-1.3279999999999959</v>
      </c>
      <c r="S7473" s="26">
        <f t="shared" si="699"/>
        <v>1</v>
      </c>
      <c r="T7473" s="26">
        <f t="shared" si="700"/>
        <v>0</v>
      </c>
    </row>
    <row r="7474" spans="13:20" ht="15" x14ac:dyDescent="0.3">
      <c r="M7474" s="34">
        <v>7468.5</v>
      </c>
      <c r="N7474" s="34">
        <v>7.2</v>
      </c>
      <c r="O7474" s="32">
        <f t="shared" si="696"/>
        <v>44.96</v>
      </c>
      <c r="P7474" s="37">
        <f t="shared" si="701"/>
        <v>53.951999999999998</v>
      </c>
      <c r="Q7474" s="32">
        <f t="shared" si="697"/>
        <v>10.039999999999999</v>
      </c>
      <c r="R7474" s="32">
        <f t="shared" si="698"/>
        <v>1.0480000000000018</v>
      </c>
      <c r="S7474" s="26">
        <f t="shared" si="699"/>
        <v>1</v>
      </c>
      <c r="T7474" s="26">
        <f t="shared" si="700"/>
        <v>1</v>
      </c>
    </row>
    <row r="7475" spans="13:20" ht="15" x14ac:dyDescent="0.3">
      <c r="M7475" s="34">
        <v>7469.5</v>
      </c>
      <c r="N7475" s="34">
        <v>6.7</v>
      </c>
      <c r="O7475" s="32">
        <f t="shared" si="696"/>
        <v>44.06</v>
      </c>
      <c r="P7475" s="37">
        <f t="shared" si="701"/>
        <v>52.872</v>
      </c>
      <c r="Q7475" s="32">
        <f t="shared" si="697"/>
        <v>10.939999999999998</v>
      </c>
      <c r="R7475" s="32">
        <f t="shared" si="698"/>
        <v>2.1280000000000001</v>
      </c>
      <c r="S7475" s="26">
        <f t="shared" si="699"/>
        <v>1</v>
      </c>
      <c r="T7475" s="26">
        <f t="shared" si="700"/>
        <v>1</v>
      </c>
    </row>
    <row r="7476" spans="13:20" ht="15" x14ac:dyDescent="0.3">
      <c r="M7476" s="34">
        <v>7470.5</v>
      </c>
      <c r="N7476" s="34">
        <v>6.7</v>
      </c>
      <c r="O7476" s="32">
        <f t="shared" si="696"/>
        <v>44.06</v>
      </c>
      <c r="P7476" s="37">
        <f t="shared" si="701"/>
        <v>52.872</v>
      </c>
      <c r="Q7476" s="32">
        <f t="shared" si="697"/>
        <v>10.939999999999998</v>
      </c>
      <c r="R7476" s="32">
        <f t="shared" si="698"/>
        <v>2.1280000000000001</v>
      </c>
      <c r="S7476" s="26">
        <f t="shared" si="699"/>
        <v>1</v>
      </c>
      <c r="T7476" s="26">
        <f t="shared" si="700"/>
        <v>1</v>
      </c>
    </row>
    <row r="7477" spans="13:20" ht="15" x14ac:dyDescent="0.3">
      <c r="M7477" s="34">
        <v>7471.5</v>
      </c>
      <c r="N7477" s="34">
        <v>6.7</v>
      </c>
      <c r="O7477" s="32">
        <f t="shared" si="696"/>
        <v>44.06</v>
      </c>
      <c r="P7477" s="37">
        <f t="shared" si="701"/>
        <v>52.872</v>
      </c>
      <c r="Q7477" s="32">
        <f t="shared" si="697"/>
        <v>10.939999999999998</v>
      </c>
      <c r="R7477" s="32">
        <f t="shared" si="698"/>
        <v>2.1280000000000001</v>
      </c>
      <c r="S7477" s="26">
        <f t="shared" si="699"/>
        <v>1</v>
      </c>
      <c r="T7477" s="26">
        <f t="shared" si="700"/>
        <v>1</v>
      </c>
    </row>
    <row r="7478" spans="13:20" ht="15" x14ac:dyDescent="0.3">
      <c r="M7478" s="34">
        <v>7472.5</v>
      </c>
      <c r="N7478" s="34">
        <v>7.2</v>
      </c>
      <c r="O7478" s="32">
        <f t="shared" si="696"/>
        <v>44.96</v>
      </c>
      <c r="P7478" s="37">
        <f t="shared" si="701"/>
        <v>53.951999999999998</v>
      </c>
      <c r="Q7478" s="32">
        <f t="shared" si="697"/>
        <v>10.039999999999999</v>
      </c>
      <c r="R7478" s="32">
        <f t="shared" si="698"/>
        <v>1.0480000000000018</v>
      </c>
      <c r="S7478" s="26">
        <f t="shared" si="699"/>
        <v>1</v>
      </c>
      <c r="T7478" s="26">
        <f t="shared" si="700"/>
        <v>1</v>
      </c>
    </row>
    <row r="7479" spans="13:20" ht="15" x14ac:dyDescent="0.3">
      <c r="M7479" s="34">
        <v>7473.5</v>
      </c>
      <c r="N7479" s="34">
        <v>7.2</v>
      </c>
      <c r="O7479" s="32">
        <f t="shared" si="696"/>
        <v>44.96</v>
      </c>
      <c r="P7479" s="37">
        <f t="shared" si="701"/>
        <v>53.951999999999998</v>
      </c>
      <c r="Q7479" s="32">
        <f t="shared" si="697"/>
        <v>10.039999999999999</v>
      </c>
      <c r="R7479" s="32">
        <f t="shared" si="698"/>
        <v>1.0480000000000018</v>
      </c>
      <c r="S7479" s="26">
        <f t="shared" si="699"/>
        <v>1</v>
      </c>
      <c r="T7479" s="26">
        <f t="shared" si="700"/>
        <v>1</v>
      </c>
    </row>
    <row r="7480" spans="13:20" ht="15" x14ac:dyDescent="0.3">
      <c r="M7480" s="34">
        <v>7474.5</v>
      </c>
      <c r="N7480" s="34">
        <v>7.2</v>
      </c>
      <c r="O7480" s="32">
        <f t="shared" si="696"/>
        <v>44.96</v>
      </c>
      <c r="P7480" s="37">
        <f t="shared" si="701"/>
        <v>53.951999999999998</v>
      </c>
      <c r="Q7480" s="32">
        <f t="shared" si="697"/>
        <v>10.039999999999999</v>
      </c>
      <c r="R7480" s="32">
        <f t="shared" si="698"/>
        <v>1.0480000000000018</v>
      </c>
      <c r="S7480" s="26">
        <f t="shared" si="699"/>
        <v>1</v>
      </c>
      <c r="T7480" s="26">
        <f t="shared" si="700"/>
        <v>1</v>
      </c>
    </row>
    <row r="7481" spans="13:20" ht="15" x14ac:dyDescent="0.3">
      <c r="M7481" s="34">
        <v>7475.5</v>
      </c>
      <c r="N7481" s="34">
        <v>7.2</v>
      </c>
      <c r="O7481" s="32">
        <f t="shared" si="696"/>
        <v>44.96</v>
      </c>
      <c r="P7481" s="37">
        <f t="shared" si="701"/>
        <v>53.951999999999998</v>
      </c>
      <c r="Q7481" s="32">
        <f t="shared" si="697"/>
        <v>10.039999999999999</v>
      </c>
      <c r="R7481" s="32">
        <f t="shared" si="698"/>
        <v>1.0480000000000018</v>
      </c>
      <c r="S7481" s="26">
        <f t="shared" si="699"/>
        <v>1</v>
      </c>
      <c r="T7481" s="26">
        <f t="shared" si="700"/>
        <v>1</v>
      </c>
    </row>
    <row r="7482" spans="13:20" ht="15" x14ac:dyDescent="0.3">
      <c r="M7482" s="34">
        <v>7476.5</v>
      </c>
      <c r="N7482" s="34">
        <v>7.8</v>
      </c>
      <c r="O7482" s="32">
        <f t="shared" si="696"/>
        <v>46.04</v>
      </c>
      <c r="P7482" s="37">
        <f t="shared" si="701"/>
        <v>55.247999999999998</v>
      </c>
      <c r="Q7482" s="32">
        <f t="shared" si="697"/>
        <v>8.9600000000000009</v>
      </c>
      <c r="R7482" s="32">
        <f t="shared" si="698"/>
        <v>-0.24799999999999756</v>
      </c>
      <c r="S7482" s="26">
        <f t="shared" si="699"/>
        <v>1</v>
      </c>
      <c r="T7482" s="26">
        <f t="shared" si="700"/>
        <v>0</v>
      </c>
    </row>
    <row r="7483" spans="13:20" ht="15" x14ac:dyDescent="0.3">
      <c r="M7483" s="34">
        <v>7477.5</v>
      </c>
      <c r="N7483" s="34">
        <v>7.8</v>
      </c>
      <c r="O7483" s="32">
        <f t="shared" si="696"/>
        <v>46.04</v>
      </c>
      <c r="P7483" s="37">
        <f t="shared" si="701"/>
        <v>55.247999999999998</v>
      </c>
      <c r="Q7483" s="32">
        <f t="shared" si="697"/>
        <v>8.9600000000000009</v>
      </c>
      <c r="R7483" s="32">
        <f t="shared" si="698"/>
        <v>-0.24799999999999756</v>
      </c>
      <c r="S7483" s="26">
        <f t="shared" si="699"/>
        <v>1</v>
      </c>
      <c r="T7483" s="26">
        <f t="shared" si="700"/>
        <v>0</v>
      </c>
    </row>
    <row r="7484" spans="13:20" ht="15" x14ac:dyDescent="0.3">
      <c r="M7484" s="34">
        <v>7478.5</v>
      </c>
      <c r="N7484" s="34">
        <v>8.3000000000000007</v>
      </c>
      <c r="O7484" s="32">
        <f t="shared" si="696"/>
        <v>46.94</v>
      </c>
      <c r="P7484" s="37">
        <f t="shared" si="701"/>
        <v>56.327999999999996</v>
      </c>
      <c r="Q7484" s="32">
        <f t="shared" si="697"/>
        <v>8.0600000000000023</v>
      </c>
      <c r="R7484" s="32">
        <f t="shared" si="698"/>
        <v>-1.3279999999999959</v>
      </c>
      <c r="S7484" s="26">
        <f t="shared" si="699"/>
        <v>1</v>
      </c>
      <c r="T7484" s="26">
        <f t="shared" si="700"/>
        <v>0</v>
      </c>
    </row>
    <row r="7485" spans="13:20" ht="15" x14ac:dyDescent="0.3">
      <c r="M7485" s="34">
        <v>7479.5</v>
      </c>
      <c r="N7485" s="34">
        <v>8.3000000000000007</v>
      </c>
      <c r="O7485" s="32">
        <f t="shared" si="696"/>
        <v>46.94</v>
      </c>
      <c r="P7485" s="37">
        <f t="shared" si="701"/>
        <v>56.327999999999996</v>
      </c>
      <c r="Q7485" s="32">
        <f t="shared" si="697"/>
        <v>8.0600000000000023</v>
      </c>
      <c r="R7485" s="32">
        <f t="shared" si="698"/>
        <v>-1.3279999999999959</v>
      </c>
      <c r="S7485" s="26">
        <f t="shared" si="699"/>
        <v>1</v>
      </c>
      <c r="T7485" s="26">
        <f t="shared" si="700"/>
        <v>0</v>
      </c>
    </row>
    <row r="7486" spans="13:20" ht="15" x14ac:dyDescent="0.3">
      <c r="M7486" s="34">
        <v>7480.5</v>
      </c>
      <c r="N7486" s="34">
        <v>8.3000000000000007</v>
      </c>
      <c r="O7486" s="32">
        <f t="shared" si="696"/>
        <v>46.94</v>
      </c>
      <c r="P7486" s="37">
        <f t="shared" si="701"/>
        <v>56.327999999999996</v>
      </c>
      <c r="Q7486" s="32">
        <f t="shared" si="697"/>
        <v>8.0600000000000023</v>
      </c>
      <c r="R7486" s="32">
        <f t="shared" si="698"/>
        <v>-1.3279999999999959</v>
      </c>
      <c r="S7486" s="26">
        <f t="shared" si="699"/>
        <v>1</v>
      </c>
      <c r="T7486" s="26">
        <f t="shared" si="700"/>
        <v>0</v>
      </c>
    </row>
    <row r="7487" spans="13:20" ht="15" x14ac:dyDescent="0.3">
      <c r="M7487" s="34">
        <v>7481.5</v>
      </c>
      <c r="N7487" s="34">
        <v>8.3000000000000007</v>
      </c>
      <c r="O7487" s="32">
        <f t="shared" si="696"/>
        <v>46.94</v>
      </c>
      <c r="P7487" s="37">
        <f t="shared" si="701"/>
        <v>56.327999999999996</v>
      </c>
      <c r="Q7487" s="32">
        <f t="shared" si="697"/>
        <v>8.0600000000000023</v>
      </c>
      <c r="R7487" s="32">
        <f t="shared" si="698"/>
        <v>-1.3279999999999959</v>
      </c>
      <c r="S7487" s="26">
        <f t="shared" si="699"/>
        <v>1</v>
      </c>
      <c r="T7487" s="26">
        <f t="shared" si="700"/>
        <v>0</v>
      </c>
    </row>
    <row r="7488" spans="13:20" ht="15" x14ac:dyDescent="0.3">
      <c r="M7488" s="34">
        <v>7482.5</v>
      </c>
      <c r="N7488" s="34">
        <v>7.8</v>
      </c>
      <c r="O7488" s="32">
        <f t="shared" si="696"/>
        <v>46.04</v>
      </c>
      <c r="P7488" s="37">
        <f t="shared" si="701"/>
        <v>55.247999999999998</v>
      </c>
      <c r="Q7488" s="32">
        <f t="shared" si="697"/>
        <v>8.9600000000000009</v>
      </c>
      <c r="R7488" s="32">
        <f t="shared" si="698"/>
        <v>-0.24799999999999756</v>
      </c>
      <c r="S7488" s="26">
        <f t="shared" si="699"/>
        <v>1</v>
      </c>
      <c r="T7488" s="26">
        <f t="shared" si="700"/>
        <v>0</v>
      </c>
    </row>
    <row r="7489" spans="13:20" ht="15" x14ac:dyDescent="0.3">
      <c r="M7489" s="34">
        <v>7483.5</v>
      </c>
      <c r="N7489" s="34">
        <v>7.8</v>
      </c>
      <c r="O7489" s="32">
        <f t="shared" si="696"/>
        <v>46.04</v>
      </c>
      <c r="P7489" s="37">
        <f t="shared" si="701"/>
        <v>55.247999999999998</v>
      </c>
      <c r="Q7489" s="32">
        <f t="shared" si="697"/>
        <v>8.9600000000000009</v>
      </c>
      <c r="R7489" s="32">
        <f t="shared" si="698"/>
        <v>-0.24799999999999756</v>
      </c>
      <c r="S7489" s="26">
        <f t="shared" si="699"/>
        <v>1</v>
      </c>
      <c r="T7489" s="26">
        <f t="shared" si="700"/>
        <v>0</v>
      </c>
    </row>
    <row r="7490" spans="13:20" ht="15" x14ac:dyDescent="0.3">
      <c r="M7490" s="34">
        <v>7484.5</v>
      </c>
      <c r="N7490" s="34">
        <v>7.8</v>
      </c>
      <c r="O7490" s="32">
        <f t="shared" si="696"/>
        <v>46.04</v>
      </c>
      <c r="P7490" s="37">
        <f t="shared" si="701"/>
        <v>55.247999999999998</v>
      </c>
      <c r="Q7490" s="32">
        <f t="shared" si="697"/>
        <v>8.9600000000000009</v>
      </c>
      <c r="R7490" s="32">
        <f t="shared" si="698"/>
        <v>-0.24799999999999756</v>
      </c>
      <c r="S7490" s="26">
        <f t="shared" si="699"/>
        <v>1</v>
      </c>
      <c r="T7490" s="26">
        <f t="shared" si="700"/>
        <v>0</v>
      </c>
    </row>
    <row r="7491" spans="13:20" ht="15" x14ac:dyDescent="0.3">
      <c r="M7491" s="34">
        <v>7485.5</v>
      </c>
      <c r="N7491" s="34">
        <v>7.2</v>
      </c>
      <c r="O7491" s="32">
        <f t="shared" si="696"/>
        <v>44.96</v>
      </c>
      <c r="P7491" s="37">
        <f t="shared" si="701"/>
        <v>53.951999999999998</v>
      </c>
      <c r="Q7491" s="32">
        <f t="shared" si="697"/>
        <v>10.039999999999999</v>
      </c>
      <c r="R7491" s="32">
        <f t="shared" si="698"/>
        <v>1.0480000000000018</v>
      </c>
      <c r="S7491" s="26">
        <f t="shared" si="699"/>
        <v>1</v>
      </c>
      <c r="T7491" s="26">
        <f t="shared" si="700"/>
        <v>1</v>
      </c>
    </row>
    <row r="7492" spans="13:20" ht="15" x14ac:dyDescent="0.3">
      <c r="M7492" s="34">
        <v>7486.5</v>
      </c>
      <c r="N7492" s="34">
        <v>7.8</v>
      </c>
      <c r="O7492" s="32">
        <f t="shared" si="696"/>
        <v>46.04</v>
      </c>
      <c r="P7492" s="37">
        <f t="shared" si="701"/>
        <v>55.247999999999998</v>
      </c>
      <c r="Q7492" s="32">
        <f t="shared" si="697"/>
        <v>8.9600000000000009</v>
      </c>
      <c r="R7492" s="32">
        <f t="shared" si="698"/>
        <v>-0.24799999999999756</v>
      </c>
      <c r="S7492" s="26">
        <f t="shared" si="699"/>
        <v>1</v>
      </c>
      <c r="T7492" s="26">
        <f t="shared" si="700"/>
        <v>0</v>
      </c>
    </row>
    <row r="7493" spans="13:20" ht="15" x14ac:dyDescent="0.3">
      <c r="M7493" s="34">
        <v>7487.5</v>
      </c>
      <c r="N7493" s="34">
        <v>7.2</v>
      </c>
      <c r="O7493" s="32">
        <f t="shared" si="696"/>
        <v>44.96</v>
      </c>
      <c r="P7493" s="37">
        <f t="shared" si="701"/>
        <v>53.951999999999998</v>
      </c>
      <c r="Q7493" s="32">
        <f t="shared" si="697"/>
        <v>10.039999999999999</v>
      </c>
      <c r="R7493" s="32">
        <f t="shared" si="698"/>
        <v>1.0480000000000018</v>
      </c>
      <c r="S7493" s="26">
        <f t="shared" si="699"/>
        <v>1</v>
      </c>
      <c r="T7493" s="26">
        <f t="shared" si="700"/>
        <v>1</v>
      </c>
    </row>
    <row r="7494" spans="13:20" ht="15" x14ac:dyDescent="0.3">
      <c r="M7494" s="34">
        <v>7488.5</v>
      </c>
      <c r="N7494" s="34">
        <v>7.2</v>
      </c>
      <c r="O7494" s="32">
        <f t="shared" ref="O7494:O7557" si="702">CONVERT(N7494,"C","F")</f>
        <v>44.96</v>
      </c>
      <c r="P7494" s="37">
        <f t="shared" si="701"/>
        <v>53.951999999999998</v>
      </c>
      <c r="Q7494" s="32">
        <f t="shared" ref="Q7494:Q7557" si="703">$L$3-O7494</f>
        <v>10.039999999999999</v>
      </c>
      <c r="R7494" s="32">
        <f t="shared" ref="R7494:R7557" si="704">$L$3-P7494</f>
        <v>1.0480000000000018</v>
      </c>
      <c r="S7494" s="26">
        <f t="shared" ref="S7494:S7557" si="705">IF(O7494&lt;=$L$3, 1, 0)</f>
        <v>1</v>
      </c>
      <c r="T7494" s="26">
        <f t="shared" ref="T7494:T7557" si="706">IF(P7494&lt;=$L$3, 1, 0)</f>
        <v>1</v>
      </c>
    </row>
    <row r="7495" spans="13:20" ht="15" x14ac:dyDescent="0.3">
      <c r="M7495" s="34">
        <v>7489.5</v>
      </c>
      <c r="N7495" s="34">
        <v>7.2</v>
      </c>
      <c r="O7495" s="32">
        <f t="shared" si="702"/>
        <v>44.96</v>
      </c>
      <c r="P7495" s="37">
        <f t="shared" ref="P7495:P7558" si="707">O7495*1.2</f>
        <v>53.951999999999998</v>
      </c>
      <c r="Q7495" s="32">
        <f t="shared" si="703"/>
        <v>10.039999999999999</v>
      </c>
      <c r="R7495" s="32">
        <f t="shared" si="704"/>
        <v>1.0480000000000018</v>
      </c>
      <c r="S7495" s="26">
        <f t="shared" si="705"/>
        <v>1</v>
      </c>
      <c r="T7495" s="26">
        <f t="shared" si="706"/>
        <v>1</v>
      </c>
    </row>
    <row r="7496" spans="13:20" ht="15" x14ac:dyDescent="0.3">
      <c r="M7496" s="34">
        <v>7490.5</v>
      </c>
      <c r="N7496" s="34">
        <v>6.7</v>
      </c>
      <c r="O7496" s="32">
        <f t="shared" si="702"/>
        <v>44.06</v>
      </c>
      <c r="P7496" s="37">
        <f t="shared" si="707"/>
        <v>52.872</v>
      </c>
      <c r="Q7496" s="32">
        <f t="shared" si="703"/>
        <v>10.939999999999998</v>
      </c>
      <c r="R7496" s="32">
        <f t="shared" si="704"/>
        <v>2.1280000000000001</v>
      </c>
      <c r="S7496" s="26">
        <f t="shared" si="705"/>
        <v>1</v>
      </c>
      <c r="T7496" s="26">
        <f t="shared" si="706"/>
        <v>1</v>
      </c>
    </row>
    <row r="7497" spans="13:20" ht="15" x14ac:dyDescent="0.3">
      <c r="M7497" s="34">
        <v>7491.5</v>
      </c>
      <c r="N7497" s="34">
        <v>5.6</v>
      </c>
      <c r="O7497" s="32">
        <f t="shared" si="702"/>
        <v>42.08</v>
      </c>
      <c r="P7497" s="37">
        <f t="shared" si="707"/>
        <v>50.495999999999995</v>
      </c>
      <c r="Q7497" s="32">
        <f t="shared" si="703"/>
        <v>12.920000000000002</v>
      </c>
      <c r="R7497" s="32">
        <f t="shared" si="704"/>
        <v>4.5040000000000049</v>
      </c>
      <c r="S7497" s="26">
        <f t="shared" si="705"/>
        <v>1</v>
      </c>
      <c r="T7497" s="26">
        <f t="shared" si="706"/>
        <v>1</v>
      </c>
    </row>
    <row r="7498" spans="13:20" ht="15" x14ac:dyDescent="0.3">
      <c r="M7498" s="34">
        <v>7492.5</v>
      </c>
      <c r="N7498" s="34">
        <v>6.1</v>
      </c>
      <c r="O7498" s="32">
        <f t="shared" si="702"/>
        <v>42.980000000000004</v>
      </c>
      <c r="P7498" s="37">
        <f t="shared" si="707"/>
        <v>51.576000000000001</v>
      </c>
      <c r="Q7498" s="32">
        <f t="shared" si="703"/>
        <v>12.019999999999996</v>
      </c>
      <c r="R7498" s="32">
        <f t="shared" si="704"/>
        <v>3.4239999999999995</v>
      </c>
      <c r="S7498" s="26">
        <f t="shared" si="705"/>
        <v>1</v>
      </c>
      <c r="T7498" s="26">
        <f t="shared" si="706"/>
        <v>1</v>
      </c>
    </row>
    <row r="7499" spans="13:20" ht="15" x14ac:dyDescent="0.3">
      <c r="M7499" s="34">
        <v>7493.5</v>
      </c>
      <c r="N7499" s="34">
        <v>5.6</v>
      </c>
      <c r="O7499" s="32">
        <f t="shared" si="702"/>
        <v>42.08</v>
      </c>
      <c r="P7499" s="37">
        <f t="shared" si="707"/>
        <v>50.495999999999995</v>
      </c>
      <c r="Q7499" s="32">
        <f t="shared" si="703"/>
        <v>12.920000000000002</v>
      </c>
      <c r="R7499" s="32">
        <f t="shared" si="704"/>
        <v>4.5040000000000049</v>
      </c>
      <c r="S7499" s="26">
        <f t="shared" si="705"/>
        <v>1</v>
      </c>
      <c r="T7499" s="26">
        <f t="shared" si="706"/>
        <v>1</v>
      </c>
    </row>
    <row r="7500" spans="13:20" ht="15" x14ac:dyDescent="0.3">
      <c r="M7500" s="34">
        <v>7494.5</v>
      </c>
      <c r="N7500" s="34">
        <v>5.6</v>
      </c>
      <c r="O7500" s="32">
        <f t="shared" si="702"/>
        <v>42.08</v>
      </c>
      <c r="P7500" s="37">
        <f t="shared" si="707"/>
        <v>50.495999999999995</v>
      </c>
      <c r="Q7500" s="32">
        <f t="shared" si="703"/>
        <v>12.920000000000002</v>
      </c>
      <c r="R7500" s="32">
        <f t="shared" si="704"/>
        <v>4.5040000000000049</v>
      </c>
      <c r="S7500" s="26">
        <f t="shared" si="705"/>
        <v>1</v>
      </c>
      <c r="T7500" s="26">
        <f t="shared" si="706"/>
        <v>1</v>
      </c>
    </row>
    <row r="7501" spans="13:20" ht="15" x14ac:dyDescent="0.3">
      <c r="M7501" s="34">
        <v>7495.5</v>
      </c>
      <c r="N7501" s="34">
        <v>6.1</v>
      </c>
      <c r="O7501" s="32">
        <f t="shared" si="702"/>
        <v>42.980000000000004</v>
      </c>
      <c r="P7501" s="37">
        <f t="shared" si="707"/>
        <v>51.576000000000001</v>
      </c>
      <c r="Q7501" s="32">
        <f t="shared" si="703"/>
        <v>12.019999999999996</v>
      </c>
      <c r="R7501" s="32">
        <f t="shared" si="704"/>
        <v>3.4239999999999995</v>
      </c>
      <c r="S7501" s="26">
        <f t="shared" si="705"/>
        <v>1</v>
      </c>
      <c r="T7501" s="26">
        <f t="shared" si="706"/>
        <v>1</v>
      </c>
    </row>
    <row r="7502" spans="13:20" ht="15" x14ac:dyDescent="0.3">
      <c r="M7502" s="34">
        <v>7496.5</v>
      </c>
      <c r="N7502" s="34">
        <v>7.8</v>
      </c>
      <c r="O7502" s="32">
        <f t="shared" si="702"/>
        <v>46.04</v>
      </c>
      <c r="P7502" s="37">
        <f t="shared" si="707"/>
        <v>55.247999999999998</v>
      </c>
      <c r="Q7502" s="32">
        <f t="shared" si="703"/>
        <v>8.9600000000000009</v>
      </c>
      <c r="R7502" s="32">
        <f t="shared" si="704"/>
        <v>-0.24799999999999756</v>
      </c>
      <c r="S7502" s="26">
        <f t="shared" si="705"/>
        <v>1</v>
      </c>
      <c r="T7502" s="26">
        <f t="shared" si="706"/>
        <v>0</v>
      </c>
    </row>
    <row r="7503" spans="13:20" ht="15" x14ac:dyDescent="0.3">
      <c r="M7503" s="34">
        <v>7497.5</v>
      </c>
      <c r="N7503" s="34">
        <v>9.4</v>
      </c>
      <c r="O7503" s="32">
        <f t="shared" si="702"/>
        <v>48.92</v>
      </c>
      <c r="P7503" s="37">
        <f t="shared" si="707"/>
        <v>58.704000000000001</v>
      </c>
      <c r="Q7503" s="32">
        <f t="shared" si="703"/>
        <v>6.0799999999999983</v>
      </c>
      <c r="R7503" s="32">
        <f t="shared" si="704"/>
        <v>-3.7040000000000006</v>
      </c>
      <c r="S7503" s="26">
        <f t="shared" si="705"/>
        <v>1</v>
      </c>
      <c r="T7503" s="26">
        <f t="shared" si="706"/>
        <v>0</v>
      </c>
    </row>
    <row r="7504" spans="13:20" ht="15" x14ac:dyDescent="0.3">
      <c r="M7504" s="34">
        <v>7498.5</v>
      </c>
      <c r="N7504" s="34">
        <v>12.2</v>
      </c>
      <c r="O7504" s="32">
        <f t="shared" si="702"/>
        <v>53.96</v>
      </c>
      <c r="P7504" s="37">
        <f t="shared" si="707"/>
        <v>64.751999999999995</v>
      </c>
      <c r="Q7504" s="32">
        <f t="shared" si="703"/>
        <v>1.0399999999999991</v>
      </c>
      <c r="R7504" s="32">
        <f t="shared" si="704"/>
        <v>-9.7519999999999953</v>
      </c>
      <c r="S7504" s="26">
        <f t="shared" si="705"/>
        <v>1</v>
      </c>
      <c r="T7504" s="26">
        <f t="shared" si="706"/>
        <v>0</v>
      </c>
    </row>
    <row r="7505" spans="13:20" ht="15" x14ac:dyDescent="0.3">
      <c r="M7505" s="34">
        <v>7499.5</v>
      </c>
      <c r="N7505" s="34">
        <v>13.9</v>
      </c>
      <c r="O7505" s="32">
        <f t="shared" si="702"/>
        <v>57.019999999999996</v>
      </c>
      <c r="P7505" s="37">
        <f t="shared" si="707"/>
        <v>68.423999999999992</v>
      </c>
      <c r="Q7505" s="32">
        <f t="shared" si="703"/>
        <v>-2.019999999999996</v>
      </c>
      <c r="R7505" s="32">
        <f t="shared" si="704"/>
        <v>-13.423999999999992</v>
      </c>
      <c r="S7505" s="26">
        <f t="shared" si="705"/>
        <v>0</v>
      </c>
      <c r="T7505" s="26">
        <f t="shared" si="706"/>
        <v>0</v>
      </c>
    </row>
    <row r="7506" spans="13:20" ht="15" x14ac:dyDescent="0.3">
      <c r="M7506" s="34">
        <v>7500.5</v>
      </c>
      <c r="N7506" s="34">
        <v>15.6</v>
      </c>
      <c r="O7506" s="32">
        <f t="shared" si="702"/>
        <v>60.08</v>
      </c>
      <c r="P7506" s="37">
        <f t="shared" si="707"/>
        <v>72.095999999999989</v>
      </c>
      <c r="Q7506" s="32">
        <f t="shared" si="703"/>
        <v>-5.0799999999999983</v>
      </c>
      <c r="R7506" s="32">
        <f t="shared" si="704"/>
        <v>-17.095999999999989</v>
      </c>
      <c r="S7506" s="26">
        <f t="shared" si="705"/>
        <v>0</v>
      </c>
      <c r="T7506" s="26">
        <f t="shared" si="706"/>
        <v>0</v>
      </c>
    </row>
    <row r="7507" spans="13:20" ht="15" x14ac:dyDescent="0.3">
      <c r="M7507" s="34">
        <v>7501.5</v>
      </c>
      <c r="N7507" s="34">
        <v>16.7</v>
      </c>
      <c r="O7507" s="32">
        <f t="shared" si="702"/>
        <v>62.06</v>
      </c>
      <c r="P7507" s="37">
        <f t="shared" si="707"/>
        <v>74.471999999999994</v>
      </c>
      <c r="Q7507" s="32">
        <f t="shared" si="703"/>
        <v>-7.0600000000000023</v>
      </c>
      <c r="R7507" s="32">
        <f t="shared" si="704"/>
        <v>-19.471999999999994</v>
      </c>
      <c r="S7507" s="26">
        <f t="shared" si="705"/>
        <v>0</v>
      </c>
      <c r="T7507" s="26">
        <f t="shared" si="706"/>
        <v>0</v>
      </c>
    </row>
    <row r="7508" spans="13:20" ht="15" x14ac:dyDescent="0.3">
      <c r="M7508" s="34">
        <v>7502.5</v>
      </c>
      <c r="N7508" s="34">
        <v>17.2</v>
      </c>
      <c r="O7508" s="32">
        <f t="shared" si="702"/>
        <v>62.96</v>
      </c>
      <c r="P7508" s="37">
        <f t="shared" si="707"/>
        <v>75.551999999999992</v>
      </c>
      <c r="Q7508" s="32">
        <f t="shared" si="703"/>
        <v>-7.9600000000000009</v>
      </c>
      <c r="R7508" s="32">
        <f t="shared" si="704"/>
        <v>-20.551999999999992</v>
      </c>
      <c r="S7508" s="26">
        <f t="shared" si="705"/>
        <v>0</v>
      </c>
      <c r="T7508" s="26">
        <f t="shared" si="706"/>
        <v>0</v>
      </c>
    </row>
    <row r="7509" spans="13:20" ht="15" x14ac:dyDescent="0.3">
      <c r="M7509" s="34">
        <v>7503.5</v>
      </c>
      <c r="N7509" s="34">
        <v>16.7</v>
      </c>
      <c r="O7509" s="32">
        <f t="shared" si="702"/>
        <v>62.06</v>
      </c>
      <c r="P7509" s="37">
        <f t="shared" si="707"/>
        <v>74.471999999999994</v>
      </c>
      <c r="Q7509" s="32">
        <f t="shared" si="703"/>
        <v>-7.0600000000000023</v>
      </c>
      <c r="R7509" s="32">
        <f t="shared" si="704"/>
        <v>-19.471999999999994</v>
      </c>
      <c r="S7509" s="26">
        <f t="shared" si="705"/>
        <v>0</v>
      </c>
      <c r="T7509" s="26">
        <f t="shared" si="706"/>
        <v>0</v>
      </c>
    </row>
    <row r="7510" spans="13:20" ht="15" x14ac:dyDescent="0.3">
      <c r="M7510" s="34">
        <v>7504.5</v>
      </c>
      <c r="N7510" s="34">
        <v>15</v>
      </c>
      <c r="O7510" s="32">
        <f t="shared" si="702"/>
        <v>59</v>
      </c>
      <c r="P7510" s="37">
        <f t="shared" si="707"/>
        <v>70.8</v>
      </c>
      <c r="Q7510" s="32">
        <f t="shared" si="703"/>
        <v>-4</v>
      </c>
      <c r="R7510" s="32">
        <f t="shared" si="704"/>
        <v>-15.799999999999997</v>
      </c>
      <c r="S7510" s="26">
        <f t="shared" si="705"/>
        <v>0</v>
      </c>
      <c r="T7510" s="26">
        <f t="shared" si="706"/>
        <v>0</v>
      </c>
    </row>
    <row r="7511" spans="13:20" ht="15" x14ac:dyDescent="0.3">
      <c r="M7511" s="34">
        <v>7505.5</v>
      </c>
      <c r="N7511" s="34">
        <v>13.3</v>
      </c>
      <c r="O7511" s="32">
        <f t="shared" si="702"/>
        <v>55.94</v>
      </c>
      <c r="P7511" s="37">
        <f t="shared" si="707"/>
        <v>67.128</v>
      </c>
      <c r="Q7511" s="32">
        <f t="shared" si="703"/>
        <v>-0.93999999999999773</v>
      </c>
      <c r="R7511" s="32">
        <f t="shared" si="704"/>
        <v>-12.128</v>
      </c>
      <c r="S7511" s="26">
        <f t="shared" si="705"/>
        <v>0</v>
      </c>
      <c r="T7511" s="26">
        <f t="shared" si="706"/>
        <v>0</v>
      </c>
    </row>
    <row r="7512" spans="13:20" ht="15" x14ac:dyDescent="0.3">
      <c r="M7512" s="34">
        <v>7506.5</v>
      </c>
      <c r="N7512" s="34">
        <v>13.3</v>
      </c>
      <c r="O7512" s="32">
        <f t="shared" si="702"/>
        <v>55.94</v>
      </c>
      <c r="P7512" s="37">
        <f t="shared" si="707"/>
        <v>67.128</v>
      </c>
      <c r="Q7512" s="32">
        <f t="shared" si="703"/>
        <v>-0.93999999999999773</v>
      </c>
      <c r="R7512" s="32">
        <f t="shared" si="704"/>
        <v>-12.128</v>
      </c>
      <c r="S7512" s="26">
        <f t="shared" si="705"/>
        <v>0</v>
      </c>
      <c r="T7512" s="26">
        <f t="shared" si="706"/>
        <v>0</v>
      </c>
    </row>
    <row r="7513" spans="13:20" ht="15" x14ac:dyDescent="0.3">
      <c r="M7513" s="34">
        <v>7507.5</v>
      </c>
      <c r="N7513" s="34">
        <v>13.3</v>
      </c>
      <c r="O7513" s="32">
        <f t="shared" si="702"/>
        <v>55.94</v>
      </c>
      <c r="P7513" s="37">
        <f t="shared" si="707"/>
        <v>67.128</v>
      </c>
      <c r="Q7513" s="32">
        <f t="shared" si="703"/>
        <v>-0.93999999999999773</v>
      </c>
      <c r="R7513" s="32">
        <f t="shared" si="704"/>
        <v>-12.128</v>
      </c>
      <c r="S7513" s="26">
        <f t="shared" si="705"/>
        <v>0</v>
      </c>
      <c r="T7513" s="26">
        <f t="shared" si="706"/>
        <v>0</v>
      </c>
    </row>
    <row r="7514" spans="13:20" ht="15" x14ac:dyDescent="0.3">
      <c r="M7514" s="34">
        <v>7508.5</v>
      </c>
      <c r="N7514" s="34">
        <v>13.3</v>
      </c>
      <c r="O7514" s="32">
        <f t="shared" si="702"/>
        <v>55.94</v>
      </c>
      <c r="P7514" s="37">
        <f t="shared" si="707"/>
        <v>67.128</v>
      </c>
      <c r="Q7514" s="32">
        <f t="shared" si="703"/>
        <v>-0.93999999999999773</v>
      </c>
      <c r="R7514" s="32">
        <f t="shared" si="704"/>
        <v>-12.128</v>
      </c>
      <c r="S7514" s="26">
        <f t="shared" si="705"/>
        <v>0</v>
      </c>
      <c r="T7514" s="26">
        <f t="shared" si="706"/>
        <v>0</v>
      </c>
    </row>
    <row r="7515" spans="13:20" ht="15" x14ac:dyDescent="0.3">
      <c r="M7515" s="34">
        <v>7509.5</v>
      </c>
      <c r="N7515" s="34">
        <v>12.2</v>
      </c>
      <c r="O7515" s="32">
        <f t="shared" si="702"/>
        <v>53.96</v>
      </c>
      <c r="P7515" s="37">
        <f t="shared" si="707"/>
        <v>64.751999999999995</v>
      </c>
      <c r="Q7515" s="32">
        <f t="shared" si="703"/>
        <v>1.0399999999999991</v>
      </c>
      <c r="R7515" s="32">
        <f t="shared" si="704"/>
        <v>-9.7519999999999953</v>
      </c>
      <c r="S7515" s="26">
        <f t="shared" si="705"/>
        <v>1</v>
      </c>
      <c r="T7515" s="26">
        <f t="shared" si="706"/>
        <v>0</v>
      </c>
    </row>
    <row r="7516" spans="13:20" ht="15" x14ac:dyDescent="0.3">
      <c r="M7516" s="34">
        <v>7510.5</v>
      </c>
      <c r="N7516" s="34">
        <v>12.2</v>
      </c>
      <c r="O7516" s="32">
        <f t="shared" si="702"/>
        <v>53.96</v>
      </c>
      <c r="P7516" s="37">
        <f t="shared" si="707"/>
        <v>64.751999999999995</v>
      </c>
      <c r="Q7516" s="32">
        <f t="shared" si="703"/>
        <v>1.0399999999999991</v>
      </c>
      <c r="R7516" s="32">
        <f t="shared" si="704"/>
        <v>-9.7519999999999953</v>
      </c>
      <c r="S7516" s="26">
        <f t="shared" si="705"/>
        <v>1</v>
      </c>
      <c r="T7516" s="26">
        <f t="shared" si="706"/>
        <v>0</v>
      </c>
    </row>
    <row r="7517" spans="13:20" ht="15" x14ac:dyDescent="0.3">
      <c r="M7517" s="34">
        <v>7511.5</v>
      </c>
      <c r="N7517" s="34">
        <v>10</v>
      </c>
      <c r="O7517" s="32">
        <f t="shared" si="702"/>
        <v>50</v>
      </c>
      <c r="P7517" s="37">
        <f t="shared" si="707"/>
        <v>60</v>
      </c>
      <c r="Q7517" s="32">
        <f t="shared" si="703"/>
        <v>5</v>
      </c>
      <c r="R7517" s="32">
        <f t="shared" si="704"/>
        <v>-5</v>
      </c>
      <c r="S7517" s="26">
        <f t="shared" si="705"/>
        <v>1</v>
      </c>
      <c r="T7517" s="26">
        <f t="shared" si="706"/>
        <v>0</v>
      </c>
    </row>
    <row r="7518" spans="13:20" ht="15" x14ac:dyDescent="0.3">
      <c r="M7518" s="34">
        <v>7512.5</v>
      </c>
      <c r="N7518" s="34">
        <v>10.6</v>
      </c>
      <c r="O7518" s="32">
        <f t="shared" si="702"/>
        <v>51.08</v>
      </c>
      <c r="P7518" s="37">
        <f t="shared" si="707"/>
        <v>61.295999999999992</v>
      </c>
      <c r="Q7518" s="32">
        <f t="shared" si="703"/>
        <v>3.9200000000000017</v>
      </c>
      <c r="R7518" s="32">
        <f t="shared" si="704"/>
        <v>-6.2959999999999923</v>
      </c>
      <c r="S7518" s="26">
        <f t="shared" si="705"/>
        <v>1</v>
      </c>
      <c r="T7518" s="26">
        <f t="shared" si="706"/>
        <v>0</v>
      </c>
    </row>
    <row r="7519" spans="13:20" ht="15" x14ac:dyDescent="0.3">
      <c r="M7519" s="34">
        <v>7513.5</v>
      </c>
      <c r="N7519" s="34">
        <v>9.4</v>
      </c>
      <c r="O7519" s="32">
        <f t="shared" si="702"/>
        <v>48.92</v>
      </c>
      <c r="P7519" s="37">
        <f t="shared" si="707"/>
        <v>58.704000000000001</v>
      </c>
      <c r="Q7519" s="32">
        <f t="shared" si="703"/>
        <v>6.0799999999999983</v>
      </c>
      <c r="R7519" s="32">
        <f t="shared" si="704"/>
        <v>-3.7040000000000006</v>
      </c>
      <c r="S7519" s="26">
        <f t="shared" si="705"/>
        <v>1</v>
      </c>
      <c r="T7519" s="26">
        <f t="shared" si="706"/>
        <v>0</v>
      </c>
    </row>
    <row r="7520" spans="13:20" ht="15" x14ac:dyDescent="0.3">
      <c r="M7520" s="34">
        <v>7514.5</v>
      </c>
      <c r="N7520" s="34">
        <v>9.4</v>
      </c>
      <c r="O7520" s="32">
        <f t="shared" si="702"/>
        <v>48.92</v>
      </c>
      <c r="P7520" s="37">
        <f t="shared" si="707"/>
        <v>58.704000000000001</v>
      </c>
      <c r="Q7520" s="32">
        <f t="shared" si="703"/>
        <v>6.0799999999999983</v>
      </c>
      <c r="R7520" s="32">
        <f t="shared" si="704"/>
        <v>-3.7040000000000006</v>
      </c>
      <c r="S7520" s="26">
        <f t="shared" si="705"/>
        <v>1</v>
      </c>
      <c r="T7520" s="26">
        <f t="shared" si="706"/>
        <v>0</v>
      </c>
    </row>
    <row r="7521" spans="13:20" ht="15" x14ac:dyDescent="0.3">
      <c r="M7521" s="34">
        <v>7515.5</v>
      </c>
      <c r="N7521" s="34">
        <v>8.3000000000000007</v>
      </c>
      <c r="O7521" s="32">
        <f t="shared" si="702"/>
        <v>46.94</v>
      </c>
      <c r="P7521" s="37">
        <f t="shared" si="707"/>
        <v>56.327999999999996</v>
      </c>
      <c r="Q7521" s="32">
        <f t="shared" si="703"/>
        <v>8.0600000000000023</v>
      </c>
      <c r="R7521" s="32">
        <f t="shared" si="704"/>
        <v>-1.3279999999999959</v>
      </c>
      <c r="S7521" s="26">
        <f t="shared" si="705"/>
        <v>1</v>
      </c>
      <c r="T7521" s="26">
        <f t="shared" si="706"/>
        <v>0</v>
      </c>
    </row>
    <row r="7522" spans="13:20" ht="15" x14ac:dyDescent="0.3">
      <c r="M7522" s="34">
        <v>7516.5</v>
      </c>
      <c r="N7522" s="34">
        <v>8.3000000000000007</v>
      </c>
      <c r="O7522" s="32">
        <f t="shared" si="702"/>
        <v>46.94</v>
      </c>
      <c r="P7522" s="37">
        <f t="shared" si="707"/>
        <v>56.327999999999996</v>
      </c>
      <c r="Q7522" s="32">
        <f t="shared" si="703"/>
        <v>8.0600000000000023</v>
      </c>
      <c r="R7522" s="32">
        <f t="shared" si="704"/>
        <v>-1.3279999999999959</v>
      </c>
      <c r="S7522" s="26">
        <f t="shared" si="705"/>
        <v>1</v>
      </c>
      <c r="T7522" s="26">
        <f t="shared" si="706"/>
        <v>0</v>
      </c>
    </row>
    <row r="7523" spans="13:20" ht="15" x14ac:dyDescent="0.3">
      <c r="M7523" s="34">
        <v>7517.5</v>
      </c>
      <c r="N7523" s="34">
        <v>8.3000000000000007</v>
      </c>
      <c r="O7523" s="32">
        <f t="shared" si="702"/>
        <v>46.94</v>
      </c>
      <c r="P7523" s="37">
        <f t="shared" si="707"/>
        <v>56.327999999999996</v>
      </c>
      <c r="Q7523" s="32">
        <f t="shared" si="703"/>
        <v>8.0600000000000023</v>
      </c>
      <c r="R7523" s="32">
        <f t="shared" si="704"/>
        <v>-1.3279999999999959</v>
      </c>
      <c r="S7523" s="26">
        <f t="shared" si="705"/>
        <v>1</v>
      </c>
      <c r="T7523" s="26">
        <f t="shared" si="706"/>
        <v>0</v>
      </c>
    </row>
    <row r="7524" spans="13:20" ht="15" x14ac:dyDescent="0.3">
      <c r="M7524" s="34">
        <v>7518.5</v>
      </c>
      <c r="N7524" s="34">
        <v>8.3000000000000007</v>
      </c>
      <c r="O7524" s="32">
        <f t="shared" si="702"/>
        <v>46.94</v>
      </c>
      <c r="P7524" s="37">
        <f t="shared" si="707"/>
        <v>56.327999999999996</v>
      </c>
      <c r="Q7524" s="32">
        <f t="shared" si="703"/>
        <v>8.0600000000000023</v>
      </c>
      <c r="R7524" s="32">
        <f t="shared" si="704"/>
        <v>-1.3279999999999959</v>
      </c>
      <c r="S7524" s="26">
        <f t="shared" si="705"/>
        <v>1</v>
      </c>
      <c r="T7524" s="26">
        <f t="shared" si="706"/>
        <v>0</v>
      </c>
    </row>
    <row r="7525" spans="13:20" ht="15" x14ac:dyDescent="0.3">
      <c r="M7525" s="34">
        <v>7519.5</v>
      </c>
      <c r="N7525" s="34">
        <v>10</v>
      </c>
      <c r="O7525" s="32">
        <f t="shared" si="702"/>
        <v>50</v>
      </c>
      <c r="P7525" s="37">
        <f t="shared" si="707"/>
        <v>60</v>
      </c>
      <c r="Q7525" s="32">
        <f t="shared" si="703"/>
        <v>5</v>
      </c>
      <c r="R7525" s="32">
        <f t="shared" si="704"/>
        <v>-5</v>
      </c>
      <c r="S7525" s="26">
        <f t="shared" si="705"/>
        <v>1</v>
      </c>
      <c r="T7525" s="26">
        <f t="shared" si="706"/>
        <v>0</v>
      </c>
    </row>
    <row r="7526" spans="13:20" ht="15" x14ac:dyDescent="0.3">
      <c r="M7526" s="34">
        <v>7520.5</v>
      </c>
      <c r="N7526" s="34">
        <v>11.7</v>
      </c>
      <c r="O7526" s="32">
        <f t="shared" si="702"/>
        <v>53.06</v>
      </c>
      <c r="P7526" s="37">
        <f t="shared" si="707"/>
        <v>63.671999999999997</v>
      </c>
      <c r="Q7526" s="32">
        <f t="shared" si="703"/>
        <v>1.9399999999999977</v>
      </c>
      <c r="R7526" s="32">
        <f t="shared" si="704"/>
        <v>-8.671999999999997</v>
      </c>
      <c r="S7526" s="26">
        <f t="shared" si="705"/>
        <v>1</v>
      </c>
      <c r="T7526" s="26">
        <f t="shared" si="706"/>
        <v>0</v>
      </c>
    </row>
    <row r="7527" spans="13:20" ht="15" x14ac:dyDescent="0.3">
      <c r="M7527" s="34">
        <v>7521.5</v>
      </c>
      <c r="N7527" s="34">
        <v>12.8</v>
      </c>
      <c r="O7527" s="32">
        <f t="shared" si="702"/>
        <v>55.040000000000006</v>
      </c>
      <c r="P7527" s="37">
        <f t="shared" si="707"/>
        <v>66.048000000000002</v>
      </c>
      <c r="Q7527" s="32">
        <f t="shared" si="703"/>
        <v>-4.0000000000006253E-2</v>
      </c>
      <c r="R7527" s="32">
        <f t="shared" si="704"/>
        <v>-11.048000000000002</v>
      </c>
      <c r="S7527" s="26">
        <f t="shared" si="705"/>
        <v>0</v>
      </c>
      <c r="T7527" s="26">
        <f t="shared" si="706"/>
        <v>0</v>
      </c>
    </row>
    <row r="7528" spans="13:20" ht="15" x14ac:dyDescent="0.3">
      <c r="M7528" s="34">
        <v>7522.5</v>
      </c>
      <c r="N7528" s="34">
        <v>13.3</v>
      </c>
      <c r="O7528" s="32">
        <f t="shared" si="702"/>
        <v>55.94</v>
      </c>
      <c r="P7528" s="37">
        <f t="shared" si="707"/>
        <v>67.128</v>
      </c>
      <c r="Q7528" s="32">
        <f t="shared" si="703"/>
        <v>-0.93999999999999773</v>
      </c>
      <c r="R7528" s="32">
        <f t="shared" si="704"/>
        <v>-12.128</v>
      </c>
      <c r="S7528" s="26">
        <f t="shared" si="705"/>
        <v>0</v>
      </c>
      <c r="T7528" s="26">
        <f t="shared" si="706"/>
        <v>0</v>
      </c>
    </row>
    <row r="7529" spans="13:20" ht="15" x14ac:dyDescent="0.3">
      <c r="M7529" s="34">
        <v>7523.5</v>
      </c>
      <c r="N7529" s="34">
        <v>13.3</v>
      </c>
      <c r="O7529" s="32">
        <f t="shared" si="702"/>
        <v>55.94</v>
      </c>
      <c r="P7529" s="37">
        <f t="shared" si="707"/>
        <v>67.128</v>
      </c>
      <c r="Q7529" s="32">
        <f t="shared" si="703"/>
        <v>-0.93999999999999773</v>
      </c>
      <c r="R7529" s="32">
        <f t="shared" si="704"/>
        <v>-12.128</v>
      </c>
      <c r="S7529" s="26">
        <f t="shared" si="705"/>
        <v>0</v>
      </c>
      <c r="T7529" s="26">
        <f t="shared" si="706"/>
        <v>0</v>
      </c>
    </row>
    <row r="7530" spans="13:20" ht="15" x14ac:dyDescent="0.3">
      <c r="M7530" s="34">
        <v>7524.5</v>
      </c>
      <c r="N7530" s="34">
        <v>13.3</v>
      </c>
      <c r="O7530" s="32">
        <f t="shared" si="702"/>
        <v>55.94</v>
      </c>
      <c r="P7530" s="37">
        <f t="shared" si="707"/>
        <v>67.128</v>
      </c>
      <c r="Q7530" s="32">
        <f t="shared" si="703"/>
        <v>-0.93999999999999773</v>
      </c>
      <c r="R7530" s="32">
        <f t="shared" si="704"/>
        <v>-12.128</v>
      </c>
      <c r="S7530" s="26">
        <f t="shared" si="705"/>
        <v>0</v>
      </c>
      <c r="T7530" s="26">
        <f t="shared" si="706"/>
        <v>0</v>
      </c>
    </row>
    <row r="7531" spans="13:20" ht="15" x14ac:dyDescent="0.3">
      <c r="M7531" s="34">
        <v>7525.5</v>
      </c>
      <c r="N7531" s="34">
        <v>13.3</v>
      </c>
      <c r="O7531" s="32">
        <f t="shared" si="702"/>
        <v>55.94</v>
      </c>
      <c r="P7531" s="37">
        <f t="shared" si="707"/>
        <v>67.128</v>
      </c>
      <c r="Q7531" s="32">
        <f t="shared" si="703"/>
        <v>-0.93999999999999773</v>
      </c>
      <c r="R7531" s="32">
        <f t="shared" si="704"/>
        <v>-12.128</v>
      </c>
      <c r="S7531" s="26">
        <f t="shared" si="705"/>
        <v>0</v>
      </c>
      <c r="T7531" s="26">
        <f t="shared" si="706"/>
        <v>0</v>
      </c>
    </row>
    <row r="7532" spans="13:20" ht="15" x14ac:dyDescent="0.3">
      <c r="M7532" s="34">
        <v>7526.5</v>
      </c>
      <c r="N7532" s="34">
        <v>12.8</v>
      </c>
      <c r="O7532" s="32">
        <f t="shared" si="702"/>
        <v>55.040000000000006</v>
      </c>
      <c r="P7532" s="37">
        <f t="shared" si="707"/>
        <v>66.048000000000002</v>
      </c>
      <c r="Q7532" s="32">
        <f t="shared" si="703"/>
        <v>-4.0000000000006253E-2</v>
      </c>
      <c r="R7532" s="32">
        <f t="shared" si="704"/>
        <v>-11.048000000000002</v>
      </c>
      <c r="S7532" s="26">
        <f t="shared" si="705"/>
        <v>0</v>
      </c>
      <c r="T7532" s="26">
        <f t="shared" si="706"/>
        <v>0</v>
      </c>
    </row>
    <row r="7533" spans="13:20" ht="15" x14ac:dyDescent="0.3">
      <c r="M7533" s="34">
        <v>7527.5</v>
      </c>
      <c r="N7533" s="34">
        <v>11.7</v>
      </c>
      <c r="O7533" s="32">
        <f t="shared" si="702"/>
        <v>53.06</v>
      </c>
      <c r="P7533" s="37">
        <f t="shared" si="707"/>
        <v>63.671999999999997</v>
      </c>
      <c r="Q7533" s="32">
        <f t="shared" si="703"/>
        <v>1.9399999999999977</v>
      </c>
      <c r="R7533" s="32">
        <f t="shared" si="704"/>
        <v>-8.671999999999997</v>
      </c>
      <c r="S7533" s="26">
        <f t="shared" si="705"/>
        <v>1</v>
      </c>
      <c r="T7533" s="26">
        <f t="shared" si="706"/>
        <v>0</v>
      </c>
    </row>
    <row r="7534" spans="13:20" ht="15" x14ac:dyDescent="0.3">
      <c r="M7534" s="34">
        <v>7528.5</v>
      </c>
      <c r="N7534" s="34">
        <v>10.6</v>
      </c>
      <c r="O7534" s="32">
        <f t="shared" si="702"/>
        <v>51.08</v>
      </c>
      <c r="P7534" s="37">
        <f t="shared" si="707"/>
        <v>61.295999999999992</v>
      </c>
      <c r="Q7534" s="32">
        <f t="shared" si="703"/>
        <v>3.9200000000000017</v>
      </c>
      <c r="R7534" s="32">
        <f t="shared" si="704"/>
        <v>-6.2959999999999923</v>
      </c>
      <c r="S7534" s="26">
        <f t="shared" si="705"/>
        <v>1</v>
      </c>
      <c r="T7534" s="26">
        <f t="shared" si="706"/>
        <v>0</v>
      </c>
    </row>
    <row r="7535" spans="13:20" ht="15" x14ac:dyDescent="0.3">
      <c r="M7535" s="34">
        <v>7529.5</v>
      </c>
      <c r="N7535" s="34">
        <v>10</v>
      </c>
      <c r="O7535" s="32">
        <f t="shared" si="702"/>
        <v>50</v>
      </c>
      <c r="P7535" s="37">
        <f t="shared" si="707"/>
        <v>60</v>
      </c>
      <c r="Q7535" s="32">
        <f t="shared" si="703"/>
        <v>5</v>
      </c>
      <c r="R7535" s="32">
        <f t="shared" si="704"/>
        <v>-5</v>
      </c>
      <c r="S7535" s="26">
        <f t="shared" si="705"/>
        <v>1</v>
      </c>
      <c r="T7535" s="26">
        <f t="shared" si="706"/>
        <v>0</v>
      </c>
    </row>
    <row r="7536" spans="13:20" ht="15" x14ac:dyDescent="0.3">
      <c r="M7536" s="34">
        <v>7530.5</v>
      </c>
      <c r="N7536" s="34">
        <v>10</v>
      </c>
      <c r="O7536" s="32">
        <f t="shared" si="702"/>
        <v>50</v>
      </c>
      <c r="P7536" s="37">
        <f t="shared" si="707"/>
        <v>60</v>
      </c>
      <c r="Q7536" s="32">
        <f t="shared" si="703"/>
        <v>5</v>
      </c>
      <c r="R7536" s="32">
        <f t="shared" si="704"/>
        <v>-5</v>
      </c>
      <c r="S7536" s="26">
        <f t="shared" si="705"/>
        <v>1</v>
      </c>
      <c r="T7536" s="26">
        <f t="shared" si="706"/>
        <v>0</v>
      </c>
    </row>
    <row r="7537" spans="13:20" ht="15" x14ac:dyDescent="0.3">
      <c r="M7537" s="34">
        <v>7531.5</v>
      </c>
      <c r="N7537" s="34">
        <v>10</v>
      </c>
      <c r="O7537" s="32">
        <f t="shared" si="702"/>
        <v>50</v>
      </c>
      <c r="P7537" s="37">
        <f t="shared" si="707"/>
        <v>60</v>
      </c>
      <c r="Q7537" s="32">
        <f t="shared" si="703"/>
        <v>5</v>
      </c>
      <c r="R7537" s="32">
        <f t="shared" si="704"/>
        <v>-5</v>
      </c>
      <c r="S7537" s="26">
        <f t="shared" si="705"/>
        <v>1</v>
      </c>
      <c r="T7537" s="26">
        <f t="shared" si="706"/>
        <v>0</v>
      </c>
    </row>
    <row r="7538" spans="13:20" ht="15" x14ac:dyDescent="0.3">
      <c r="M7538" s="34">
        <v>7532.5</v>
      </c>
      <c r="N7538" s="34">
        <v>10</v>
      </c>
      <c r="O7538" s="32">
        <f t="shared" si="702"/>
        <v>50</v>
      </c>
      <c r="P7538" s="37">
        <f t="shared" si="707"/>
        <v>60</v>
      </c>
      <c r="Q7538" s="32">
        <f t="shared" si="703"/>
        <v>5</v>
      </c>
      <c r="R7538" s="32">
        <f t="shared" si="704"/>
        <v>-5</v>
      </c>
      <c r="S7538" s="26">
        <f t="shared" si="705"/>
        <v>1</v>
      </c>
      <c r="T7538" s="26">
        <f t="shared" si="706"/>
        <v>0</v>
      </c>
    </row>
    <row r="7539" spans="13:20" ht="15" x14ac:dyDescent="0.3">
      <c r="M7539" s="34">
        <v>7533.5</v>
      </c>
      <c r="N7539" s="34">
        <v>9.4</v>
      </c>
      <c r="O7539" s="32">
        <f t="shared" si="702"/>
        <v>48.92</v>
      </c>
      <c r="P7539" s="37">
        <f t="shared" si="707"/>
        <v>58.704000000000001</v>
      </c>
      <c r="Q7539" s="32">
        <f t="shared" si="703"/>
        <v>6.0799999999999983</v>
      </c>
      <c r="R7539" s="32">
        <f t="shared" si="704"/>
        <v>-3.7040000000000006</v>
      </c>
      <c r="S7539" s="26">
        <f t="shared" si="705"/>
        <v>1</v>
      </c>
      <c r="T7539" s="26">
        <f t="shared" si="706"/>
        <v>0</v>
      </c>
    </row>
    <row r="7540" spans="13:20" ht="15" x14ac:dyDescent="0.3">
      <c r="M7540" s="34">
        <v>7534.5</v>
      </c>
      <c r="N7540" s="34">
        <v>9.4</v>
      </c>
      <c r="O7540" s="32">
        <f t="shared" si="702"/>
        <v>48.92</v>
      </c>
      <c r="P7540" s="37">
        <f t="shared" si="707"/>
        <v>58.704000000000001</v>
      </c>
      <c r="Q7540" s="32">
        <f t="shared" si="703"/>
        <v>6.0799999999999983</v>
      </c>
      <c r="R7540" s="32">
        <f t="shared" si="704"/>
        <v>-3.7040000000000006</v>
      </c>
      <c r="S7540" s="26">
        <f t="shared" si="705"/>
        <v>1</v>
      </c>
      <c r="T7540" s="26">
        <f t="shared" si="706"/>
        <v>0</v>
      </c>
    </row>
    <row r="7541" spans="13:20" ht="15" x14ac:dyDescent="0.3">
      <c r="M7541" s="34">
        <v>7535.5</v>
      </c>
      <c r="N7541" s="34">
        <v>10</v>
      </c>
      <c r="O7541" s="32">
        <f t="shared" si="702"/>
        <v>50</v>
      </c>
      <c r="P7541" s="37">
        <f t="shared" si="707"/>
        <v>60</v>
      </c>
      <c r="Q7541" s="32">
        <f t="shared" si="703"/>
        <v>5</v>
      </c>
      <c r="R7541" s="32">
        <f t="shared" si="704"/>
        <v>-5</v>
      </c>
      <c r="S7541" s="26">
        <f t="shared" si="705"/>
        <v>1</v>
      </c>
      <c r="T7541" s="26">
        <f t="shared" si="706"/>
        <v>0</v>
      </c>
    </row>
    <row r="7542" spans="13:20" ht="15" x14ac:dyDescent="0.3">
      <c r="M7542" s="34">
        <v>7536.5</v>
      </c>
      <c r="N7542" s="34">
        <v>10</v>
      </c>
      <c r="O7542" s="32">
        <f t="shared" si="702"/>
        <v>50</v>
      </c>
      <c r="P7542" s="37">
        <f t="shared" si="707"/>
        <v>60</v>
      </c>
      <c r="Q7542" s="32">
        <f t="shared" si="703"/>
        <v>5</v>
      </c>
      <c r="R7542" s="32">
        <f t="shared" si="704"/>
        <v>-5</v>
      </c>
      <c r="S7542" s="26">
        <f t="shared" si="705"/>
        <v>1</v>
      </c>
      <c r="T7542" s="26">
        <f t="shared" si="706"/>
        <v>0</v>
      </c>
    </row>
    <row r="7543" spans="13:20" ht="15" x14ac:dyDescent="0.3">
      <c r="M7543" s="34">
        <v>7537.5</v>
      </c>
      <c r="N7543" s="34">
        <v>10</v>
      </c>
      <c r="O7543" s="32">
        <f t="shared" si="702"/>
        <v>50</v>
      </c>
      <c r="P7543" s="37">
        <f t="shared" si="707"/>
        <v>60</v>
      </c>
      <c r="Q7543" s="32">
        <f t="shared" si="703"/>
        <v>5</v>
      </c>
      <c r="R7543" s="32">
        <f t="shared" si="704"/>
        <v>-5</v>
      </c>
      <c r="S7543" s="26">
        <f t="shared" si="705"/>
        <v>1</v>
      </c>
      <c r="T7543" s="26">
        <f t="shared" si="706"/>
        <v>0</v>
      </c>
    </row>
    <row r="7544" spans="13:20" ht="15" x14ac:dyDescent="0.3">
      <c r="M7544" s="34">
        <v>7538.5</v>
      </c>
      <c r="N7544" s="34">
        <v>10</v>
      </c>
      <c r="O7544" s="32">
        <f t="shared" si="702"/>
        <v>50</v>
      </c>
      <c r="P7544" s="37">
        <f t="shared" si="707"/>
        <v>60</v>
      </c>
      <c r="Q7544" s="32">
        <f t="shared" si="703"/>
        <v>5</v>
      </c>
      <c r="R7544" s="32">
        <f t="shared" si="704"/>
        <v>-5</v>
      </c>
      <c r="S7544" s="26">
        <f t="shared" si="705"/>
        <v>1</v>
      </c>
      <c r="T7544" s="26">
        <f t="shared" si="706"/>
        <v>0</v>
      </c>
    </row>
    <row r="7545" spans="13:20" ht="15" x14ac:dyDescent="0.3">
      <c r="M7545" s="34">
        <v>7539.5</v>
      </c>
      <c r="N7545" s="34">
        <v>10</v>
      </c>
      <c r="O7545" s="32">
        <f t="shared" si="702"/>
        <v>50</v>
      </c>
      <c r="P7545" s="37">
        <f t="shared" si="707"/>
        <v>60</v>
      </c>
      <c r="Q7545" s="32">
        <f t="shared" si="703"/>
        <v>5</v>
      </c>
      <c r="R7545" s="32">
        <f t="shared" si="704"/>
        <v>-5</v>
      </c>
      <c r="S7545" s="26">
        <f t="shared" si="705"/>
        <v>1</v>
      </c>
      <c r="T7545" s="26">
        <f t="shared" si="706"/>
        <v>0</v>
      </c>
    </row>
    <row r="7546" spans="13:20" ht="15" x14ac:dyDescent="0.3">
      <c r="M7546" s="34">
        <v>7540.5</v>
      </c>
      <c r="N7546" s="34">
        <v>9.4</v>
      </c>
      <c r="O7546" s="32">
        <f t="shared" si="702"/>
        <v>48.92</v>
      </c>
      <c r="P7546" s="37">
        <f t="shared" si="707"/>
        <v>58.704000000000001</v>
      </c>
      <c r="Q7546" s="32">
        <f t="shared" si="703"/>
        <v>6.0799999999999983</v>
      </c>
      <c r="R7546" s="32">
        <f t="shared" si="704"/>
        <v>-3.7040000000000006</v>
      </c>
      <c r="S7546" s="26">
        <f t="shared" si="705"/>
        <v>1</v>
      </c>
      <c r="T7546" s="26">
        <f t="shared" si="706"/>
        <v>0</v>
      </c>
    </row>
    <row r="7547" spans="13:20" ht="15" x14ac:dyDescent="0.3">
      <c r="M7547" s="34">
        <v>7541.5</v>
      </c>
      <c r="N7547" s="34">
        <v>8.9</v>
      </c>
      <c r="O7547" s="32">
        <f t="shared" si="702"/>
        <v>48.019999999999996</v>
      </c>
      <c r="P7547" s="37">
        <f t="shared" si="707"/>
        <v>57.623999999999995</v>
      </c>
      <c r="Q7547" s="32">
        <f t="shared" si="703"/>
        <v>6.980000000000004</v>
      </c>
      <c r="R7547" s="32">
        <f t="shared" si="704"/>
        <v>-2.6239999999999952</v>
      </c>
      <c r="S7547" s="26">
        <f t="shared" si="705"/>
        <v>1</v>
      </c>
      <c r="T7547" s="26">
        <f t="shared" si="706"/>
        <v>0</v>
      </c>
    </row>
    <row r="7548" spans="13:20" ht="15" x14ac:dyDescent="0.3">
      <c r="M7548" s="34">
        <v>7542.5</v>
      </c>
      <c r="N7548" s="34">
        <v>9.4</v>
      </c>
      <c r="O7548" s="32">
        <f t="shared" si="702"/>
        <v>48.92</v>
      </c>
      <c r="P7548" s="37">
        <f t="shared" si="707"/>
        <v>58.704000000000001</v>
      </c>
      <c r="Q7548" s="32">
        <f t="shared" si="703"/>
        <v>6.0799999999999983</v>
      </c>
      <c r="R7548" s="32">
        <f t="shared" si="704"/>
        <v>-3.7040000000000006</v>
      </c>
      <c r="S7548" s="26">
        <f t="shared" si="705"/>
        <v>1</v>
      </c>
      <c r="T7548" s="26">
        <f t="shared" si="706"/>
        <v>0</v>
      </c>
    </row>
    <row r="7549" spans="13:20" ht="15" x14ac:dyDescent="0.3">
      <c r="M7549" s="34">
        <v>7543.5</v>
      </c>
      <c r="N7549" s="34">
        <v>10</v>
      </c>
      <c r="O7549" s="32">
        <f t="shared" si="702"/>
        <v>50</v>
      </c>
      <c r="P7549" s="37">
        <f t="shared" si="707"/>
        <v>60</v>
      </c>
      <c r="Q7549" s="32">
        <f t="shared" si="703"/>
        <v>5</v>
      </c>
      <c r="R7549" s="32">
        <f t="shared" si="704"/>
        <v>-5</v>
      </c>
      <c r="S7549" s="26">
        <f t="shared" si="705"/>
        <v>1</v>
      </c>
      <c r="T7549" s="26">
        <f t="shared" si="706"/>
        <v>0</v>
      </c>
    </row>
    <row r="7550" spans="13:20" ht="15" x14ac:dyDescent="0.3">
      <c r="M7550" s="34">
        <v>7544.5</v>
      </c>
      <c r="N7550" s="34">
        <v>10</v>
      </c>
      <c r="O7550" s="32">
        <f t="shared" si="702"/>
        <v>50</v>
      </c>
      <c r="P7550" s="37">
        <f t="shared" si="707"/>
        <v>60</v>
      </c>
      <c r="Q7550" s="32">
        <f t="shared" si="703"/>
        <v>5</v>
      </c>
      <c r="R7550" s="32">
        <f t="shared" si="704"/>
        <v>-5</v>
      </c>
      <c r="S7550" s="26">
        <f t="shared" si="705"/>
        <v>1</v>
      </c>
      <c r="T7550" s="26">
        <f t="shared" si="706"/>
        <v>0</v>
      </c>
    </row>
    <row r="7551" spans="13:20" ht="15" x14ac:dyDescent="0.3">
      <c r="M7551" s="34">
        <v>7545.5</v>
      </c>
      <c r="N7551" s="34">
        <v>11.1</v>
      </c>
      <c r="O7551" s="32">
        <f t="shared" si="702"/>
        <v>51.980000000000004</v>
      </c>
      <c r="P7551" s="37">
        <f t="shared" si="707"/>
        <v>62.376000000000005</v>
      </c>
      <c r="Q7551" s="32">
        <f t="shared" si="703"/>
        <v>3.019999999999996</v>
      </c>
      <c r="R7551" s="32">
        <f t="shared" si="704"/>
        <v>-7.3760000000000048</v>
      </c>
      <c r="S7551" s="26">
        <f t="shared" si="705"/>
        <v>1</v>
      </c>
      <c r="T7551" s="26">
        <f t="shared" si="706"/>
        <v>0</v>
      </c>
    </row>
    <row r="7552" spans="13:20" ht="15" x14ac:dyDescent="0.3">
      <c r="M7552" s="34">
        <v>7546.5</v>
      </c>
      <c r="N7552" s="34">
        <v>11.1</v>
      </c>
      <c r="O7552" s="32">
        <f t="shared" si="702"/>
        <v>51.980000000000004</v>
      </c>
      <c r="P7552" s="37">
        <f t="shared" si="707"/>
        <v>62.376000000000005</v>
      </c>
      <c r="Q7552" s="32">
        <f t="shared" si="703"/>
        <v>3.019999999999996</v>
      </c>
      <c r="R7552" s="32">
        <f t="shared" si="704"/>
        <v>-7.3760000000000048</v>
      </c>
      <c r="S7552" s="26">
        <f t="shared" si="705"/>
        <v>1</v>
      </c>
      <c r="T7552" s="26">
        <f t="shared" si="706"/>
        <v>0</v>
      </c>
    </row>
    <row r="7553" spans="13:20" ht="15" x14ac:dyDescent="0.3">
      <c r="M7553" s="34">
        <v>7547.5</v>
      </c>
      <c r="N7553" s="34">
        <v>12.2</v>
      </c>
      <c r="O7553" s="32">
        <f t="shared" si="702"/>
        <v>53.96</v>
      </c>
      <c r="P7553" s="37">
        <f t="shared" si="707"/>
        <v>64.751999999999995</v>
      </c>
      <c r="Q7553" s="32">
        <f t="shared" si="703"/>
        <v>1.0399999999999991</v>
      </c>
      <c r="R7553" s="32">
        <f t="shared" si="704"/>
        <v>-9.7519999999999953</v>
      </c>
      <c r="S7553" s="26">
        <f t="shared" si="705"/>
        <v>1</v>
      </c>
      <c r="T7553" s="26">
        <f t="shared" si="706"/>
        <v>0</v>
      </c>
    </row>
    <row r="7554" spans="13:20" ht="15" x14ac:dyDescent="0.3">
      <c r="M7554" s="34">
        <v>7548.5</v>
      </c>
      <c r="N7554" s="34">
        <v>12.2</v>
      </c>
      <c r="O7554" s="32">
        <f t="shared" si="702"/>
        <v>53.96</v>
      </c>
      <c r="P7554" s="37">
        <f t="shared" si="707"/>
        <v>64.751999999999995</v>
      </c>
      <c r="Q7554" s="32">
        <f t="shared" si="703"/>
        <v>1.0399999999999991</v>
      </c>
      <c r="R7554" s="32">
        <f t="shared" si="704"/>
        <v>-9.7519999999999953</v>
      </c>
      <c r="S7554" s="26">
        <f t="shared" si="705"/>
        <v>1</v>
      </c>
      <c r="T7554" s="26">
        <f t="shared" si="706"/>
        <v>0</v>
      </c>
    </row>
    <row r="7555" spans="13:20" ht="15" x14ac:dyDescent="0.3">
      <c r="M7555" s="34">
        <v>7549.5</v>
      </c>
      <c r="N7555" s="34">
        <v>12.2</v>
      </c>
      <c r="O7555" s="32">
        <f t="shared" si="702"/>
        <v>53.96</v>
      </c>
      <c r="P7555" s="37">
        <f t="shared" si="707"/>
        <v>64.751999999999995</v>
      </c>
      <c r="Q7555" s="32">
        <f t="shared" si="703"/>
        <v>1.0399999999999991</v>
      </c>
      <c r="R7555" s="32">
        <f t="shared" si="704"/>
        <v>-9.7519999999999953</v>
      </c>
      <c r="S7555" s="26">
        <f t="shared" si="705"/>
        <v>1</v>
      </c>
      <c r="T7555" s="26">
        <f t="shared" si="706"/>
        <v>0</v>
      </c>
    </row>
    <row r="7556" spans="13:20" ht="15" x14ac:dyDescent="0.3">
      <c r="M7556" s="34">
        <v>7550.5</v>
      </c>
      <c r="N7556" s="34">
        <v>12.2</v>
      </c>
      <c r="O7556" s="32">
        <f t="shared" si="702"/>
        <v>53.96</v>
      </c>
      <c r="P7556" s="37">
        <f t="shared" si="707"/>
        <v>64.751999999999995</v>
      </c>
      <c r="Q7556" s="32">
        <f t="shared" si="703"/>
        <v>1.0399999999999991</v>
      </c>
      <c r="R7556" s="32">
        <f t="shared" si="704"/>
        <v>-9.7519999999999953</v>
      </c>
      <c r="S7556" s="26">
        <f t="shared" si="705"/>
        <v>1</v>
      </c>
      <c r="T7556" s="26">
        <f t="shared" si="706"/>
        <v>0</v>
      </c>
    </row>
    <row r="7557" spans="13:20" ht="15" x14ac:dyDescent="0.3">
      <c r="M7557" s="34">
        <v>7551.5</v>
      </c>
      <c r="N7557" s="34">
        <v>11.7</v>
      </c>
      <c r="O7557" s="32">
        <f t="shared" si="702"/>
        <v>53.06</v>
      </c>
      <c r="P7557" s="37">
        <f t="shared" si="707"/>
        <v>63.671999999999997</v>
      </c>
      <c r="Q7557" s="32">
        <f t="shared" si="703"/>
        <v>1.9399999999999977</v>
      </c>
      <c r="R7557" s="32">
        <f t="shared" si="704"/>
        <v>-8.671999999999997</v>
      </c>
      <c r="S7557" s="26">
        <f t="shared" si="705"/>
        <v>1</v>
      </c>
      <c r="T7557" s="26">
        <f t="shared" si="706"/>
        <v>0</v>
      </c>
    </row>
    <row r="7558" spans="13:20" ht="15" x14ac:dyDescent="0.3">
      <c r="M7558" s="34">
        <v>7552.5</v>
      </c>
      <c r="N7558" s="34">
        <v>10</v>
      </c>
      <c r="O7558" s="32">
        <f t="shared" ref="O7558:O7621" si="708">CONVERT(N7558,"C","F")</f>
        <v>50</v>
      </c>
      <c r="P7558" s="37">
        <f t="shared" si="707"/>
        <v>60</v>
      </c>
      <c r="Q7558" s="32">
        <f t="shared" ref="Q7558:Q7621" si="709">$L$3-O7558</f>
        <v>5</v>
      </c>
      <c r="R7558" s="32">
        <f t="shared" ref="R7558:R7621" si="710">$L$3-P7558</f>
        <v>-5</v>
      </c>
      <c r="S7558" s="26">
        <f t="shared" ref="S7558:S7621" si="711">IF(O7558&lt;=$L$3, 1, 0)</f>
        <v>1</v>
      </c>
      <c r="T7558" s="26">
        <f t="shared" ref="T7558:T7621" si="712">IF(P7558&lt;=$L$3, 1, 0)</f>
        <v>0</v>
      </c>
    </row>
    <row r="7559" spans="13:20" ht="15" x14ac:dyDescent="0.3">
      <c r="M7559" s="34">
        <v>7553.5</v>
      </c>
      <c r="N7559" s="34">
        <v>9.4</v>
      </c>
      <c r="O7559" s="32">
        <f t="shared" si="708"/>
        <v>48.92</v>
      </c>
      <c r="P7559" s="37">
        <f t="shared" ref="P7559:P7622" si="713">O7559*1.2</f>
        <v>58.704000000000001</v>
      </c>
      <c r="Q7559" s="32">
        <f t="shared" si="709"/>
        <v>6.0799999999999983</v>
      </c>
      <c r="R7559" s="32">
        <f t="shared" si="710"/>
        <v>-3.7040000000000006</v>
      </c>
      <c r="S7559" s="26">
        <f t="shared" si="711"/>
        <v>1</v>
      </c>
      <c r="T7559" s="26">
        <f t="shared" si="712"/>
        <v>0</v>
      </c>
    </row>
    <row r="7560" spans="13:20" ht="15" x14ac:dyDescent="0.3">
      <c r="M7560" s="34">
        <v>7554.5</v>
      </c>
      <c r="N7560" s="34">
        <v>9.4</v>
      </c>
      <c r="O7560" s="32">
        <f t="shared" si="708"/>
        <v>48.92</v>
      </c>
      <c r="P7560" s="37">
        <f t="shared" si="713"/>
        <v>58.704000000000001</v>
      </c>
      <c r="Q7560" s="32">
        <f t="shared" si="709"/>
        <v>6.0799999999999983</v>
      </c>
      <c r="R7560" s="32">
        <f t="shared" si="710"/>
        <v>-3.7040000000000006</v>
      </c>
      <c r="S7560" s="26">
        <f t="shared" si="711"/>
        <v>1</v>
      </c>
      <c r="T7560" s="26">
        <f t="shared" si="712"/>
        <v>0</v>
      </c>
    </row>
    <row r="7561" spans="13:20" ht="15" x14ac:dyDescent="0.3">
      <c r="M7561" s="34">
        <v>7555.5</v>
      </c>
      <c r="N7561" s="34">
        <v>9.4</v>
      </c>
      <c r="O7561" s="32">
        <f t="shared" si="708"/>
        <v>48.92</v>
      </c>
      <c r="P7561" s="37">
        <f t="shared" si="713"/>
        <v>58.704000000000001</v>
      </c>
      <c r="Q7561" s="32">
        <f t="shared" si="709"/>
        <v>6.0799999999999983</v>
      </c>
      <c r="R7561" s="32">
        <f t="shared" si="710"/>
        <v>-3.7040000000000006</v>
      </c>
      <c r="S7561" s="26">
        <f t="shared" si="711"/>
        <v>1</v>
      </c>
      <c r="T7561" s="26">
        <f t="shared" si="712"/>
        <v>0</v>
      </c>
    </row>
    <row r="7562" spans="13:20" ht="15" x14ac:dyDescent="0.3">
      <c r="M7562" s="34">
        <v>7556.5</v>
      </c>
      <c r="N7562" s="34">
        <v>10</v>
      </c>
      <c r="O7562" s="32">
        <f t="shared" si="708"/>
        <v>50</v>
      </c>
      <c r="P7562" s="37">
        <f t="shared" si="713"/>
        <v>60</v>
      </c>
      <c r="Q7562" s="32">
        <f t="shared" si="709"/>
        <v>5</v>
      </c>
      <c r="R7562" s="32">
        <f t="shared" si="710"/>
        <v>-5</v>
      </c>
      <c r="S7562" s="26">
        <f t="shared" si="711"/>
        <v>1</v>
      </c>
      <c r="T7562" s="26">
        <f t="shared" si="712"/>
        <v>0</v>
      </c>
    </row>
    <row r="7563" spans="13:20" ht="15" x14ac:dyDescent="0.3">
      <c r="M7563" s="34">
        <v>7557.5</v>
      </c>
      <c r="N7563" s="34">
        <v>10.6</v>
      </c>
      <c r="O7563" s="32">
        <f t="shared" si="708"/>
        <v>51.08</v>
      </c>
      <c r="P7563" s="37">
        <f t="shared" si="713"/>
        <v>61.295999999999992</v>
      </c>
      <c r="Q7563" s="32">
        <f t="shared" si="709"/>
        <v>3.9200000000000017</v>
      </c>
      <c r="R7563" s="32">
        <f t="shared" si="710"/>
        <v>-6.2959999999999923</v>
      </c>
      <c r="S7563" s="26">
        <f t="shared" si="711"/>
        <v>1</v>
      </c>
      <c r="T7563" s="26">
        <f t="shared" si="712"/>
        <v>0</v>
      </c>
    </row>
    <row r="7564" spans="13:20" ht="15" x14ac:dyDescent="0.3">
      <c r="M7564" s="34">
        <v>7558.5</v>
      </c>
      <c r="N7564" s="34">
        <v>11.1</v>
      </c>
      <c r="O7564" s="32">
        <f t="shared" si="708"/>
        <v>51.980000000000004</v>
      </c>
      <c r="P7564" s="37">
        <f t="shared" si="713"/>
        <v>62.376000000000005</v>
      </c>
      <c r="Q7564" s="32">
        <f t="shared" si="709"/>
        <v>3.019999999999996</v>
      </c>
      <c r="R7564" s="32">
        <f t="shared" si="710"/>
        <v>-7.3760000000000048</v>
      </c>
      <c r="S7564" s="26">
        <f t="shared" si="711"/>
        <v>1</v>
      </c>
      <c r="T7564" s="26">
        <f t="shared" si="712"/>
        <v>0</v>
      </c>
    </row>
    <row r="7565" spans="13:20" ht="15" x14ac:dyDescent="0.3">
      <c r="M7565" s="34">
        <v>7559.5</v>
      </c>
      <c r="N7565" s="34">
        <v>10.6</v>
      </c>
      <c r="O7565" s="32">
        <f t="shared" si="708"/>
        <v>51.08</v>
      </c>
      <c r="P7565" s="37">
        <f t="shared" si="713"/>
        <v>61.295999999999992</v>
      </c>
      <c r="Q7565" s="32">
        <f t="shared" si="709"/>
        <v>3.9200000000000017</v>
      </c>
      <c r="R7565" s="32">
        <f t="shared" si="710"/>
        <v>-6.2959999999999923</v>
      </c>
      <c r="S7565" s="26">
        <f t="shared" si="711"/>
        <v>1</v>
      </c>
      <c r="T7565" s="26">
        <f t="shared" si="712"/>
        <v>0</v>
      </c>
    </row>
    <row r="7566" spans="13:20" ht="15" x14ac:dyDescent="0.3">
      <c r="M7566" s="34">
        <v>7560.5</v>
      </c>
      <c r="N7566" s="34">
        <v>10.6</v>
      </c>
      <c r="O7566" s="32">
        <f t="shared" si="708"/>
        <v>51.08</v>
      </c>
      <c r="P7566" s="37">
        <f t="shared" si="713"/>
        <v>61.295999999999992</v>
      </c>
      <c r="Q7566" s="32">
        <f t="shared" si="709"/>
        <v>3.9200000000000017</v>
      </c>
      <c r="R7566" s="32">
        <f t="shared" si="710"/>
        <v>-6.2959999999999923</v>
      </c>
      <c r="S7566" s="26">
        <f t="shared" si="711"/>
        <v>1</v>
      </c>
      <c r="T7566" s="26">
        <f t="shared" si="712"/>
        <v>0</v>
      </c>
    </row>
    <row r="7567" spans="13:20" ht="15" x14ac:dyDescent="0.3">
      <c r="M7567" s="34">
        <v>7561.5</v>
      </c>
      <c r="N7567" s="34">
        <v>10.6</v>
      </c>
      <c r="O7567" s="32">
        <f t="shared" si="708"/>
        <v>51.08</v>
      </c>
      <c r="P7567" s="37">
        <f t="shared" si="713"/>
        <v>61.295999999999992</v>
      </c>
      <c r="Q7567" s="32">
        <f t="shared" si="709"/>
        <v>3.9200000000000017</v>
      </c>
      <c r="R7567" s="32">
        <f t="shared" si="710"/>
        <v>-6.2959999999999923</v>
      </c>
      <c r="S7567" s="26">
        <f t="shared" si="711"/>
        <v>1</v>
      </c>
      <c r="T7567" s="26">
        <f t="shared" si="712"/>
        <v>0</v>
      </c>
    </row>
    <row r="7568" spans="13:20" ht="15" x14ac:dyDescent="0.3">
      <c r="M7568" s="34">
        <v>7562.5</v>
      </c>
      <c r="N7568" s="34">
        <v>10.6</v>
      </c>
      <c r="O7568" s="32">
        <f t="shared" si="708"/>
        <v>51.08</v>
      </c>
      <c r="P7568" s="37">
        <f t="shared" si="713"/>
        <v>61.295999999999992</v>
      </c>
      <c r="Q7568" s="32">
        <f t="shared" si="709"/>
        <v>3.9200000000000017</v>
      </c>
      <c r="R7568" s="32">
        <f t="shared" si="710"/>
        <v>-6.2959999999999923</v>
      </c>
      <c r="S7568" s="26">
        <f t="shared" si="711"/>
        <v>1</v>
      </c>
      <c r="T7568" s="26">
        <f t="shared" si="712"/>
        <v>0</v>
      </c>
    </row>
    <row r="7569" spans="13:20" ht="15" x14ac:dyDescent="0.3">
      <c r="M7569" s="34">
        <v>7563.5</v>
      </c>
      <c r="N7569" s="34">
        <v>10.6</v>
      </c>
      <c r="O7569" s="32">
        <f t="shared" si="708"/>
        <v>51.08</v>
      </c>
      <c r="P7569" s="37">
        <f t="shared" si="713"/>
        <v>61.295999999999992</v>
      </c>
      <c r="Q7569" s="32">
        <f t="shared" si="709"/>
        <v>3.9200000000000017</v>
      </c>
      <c r="R7569" s="32">
        <f t="shared" si="710"/>
        <v>-6.2959999999999923</v>
      </c>
      <c r="S7569" s="26">
        <f t="shared" si="711"/>
        <v>1</v>
      </c>
      <c r="T7569" s="26">
        <f t="shared" si="712"/>
        <v>0</v>
      </c>
    </row>
    <row r="7570" spans="13:20" ht="15" x14ac:dyDescent="0.3">
      <c r="M7570" s="34">
        <v>7564.5</v>
      </c>
      <c r="N7570" s="34">
        <v>10</v>
      </c>
      <c r="O7570" s="32">
        <f t="shared" si="708"/>
        <v>50</v>
      </c>
      <c r="P7570" s="37">
        <f t="shared" si="713"/>
        <v>60</v>
      </c>
      <c r="Q7570" s="32">
        <f t="shared" si="709"/>
        <v>5</v>
      </c>
      <c r="R7570" s="32">
        <f t="shared" si="710"/>
        <v>-5</v>
      </c>
      <c r="S7570" s="26">
        <f t="shared" si="711"/>
        <v>1</v>
      </c>
      <c r="T7570" s="26">
        <f t="shared" si="712"/>
        <v>0</v>
      </c>
    </row>
    <row r="7571" spans="13:20" ht="15" x14ac:dyDescent="0.3">
      <c r="M7571" s="34">
        <v>7565.5</v>
      </c>
      <c r="N7571" s="34">
        <v>9.4</v>
      </c>
      <c r="O7571" s="32">
        <f t="shared" si="708"/>
        <v>48.92</v>
      </c>
      <c r="P7571" s="37">
        <f t="shared" si="713"/>
        <v>58.704000000000001</v>
      </c>
      <c r="Q7571" s="32">
        <f t="shared" si="709"/>
        <v>6.0799999999999983</v>
      </c>
      <c r="R7571" s="32">
        <f t="shared" si="710"/>
        <v>-3.7040000000000006</v>
      </c>
      <c r="S7571" s="26">
        <f t="shared" si="711"/>
        <v>1</v>
      </c>
      <c r="T7571" s="26">
        <f t="shared" si="712"/>
        <v>0</v>
      </c>
    </row>
    <row r="7572" spans="13:20" ht="15" x14ac:dyDescent="0.3">
      <c r="M7572" s="34">
        <v>7566.5</v>
      </c>
      <c r="N7572" s="34">
        <v>8.3000000000000007</v>
      </c>
      <c r="O7572" s="32">
        <f t="shared" si="708"/>
        <v>46.94</v>
      </c>
      <c r="P7572" s="37">
        <f t="shared" si="713"/>
        <v>56.327999999999996</v>
      </c>
      <c r="Q7572" s="32">
        <f t="shared" si="709"/>
        <v>8.0600000000000023</v>
      </c>
      <c r="R7572" s="32">
        <f t="shared" si="710"/>
        <v>-1.3279999999999959</v>
      </c>
      <c r="S7572" s="26">
        <f t="shared" si="711"/>
        <v>1</v>
      </c>
      <c r="T7572" s="26">
        <f t="shared" si="712"/>
        <v>0</v>
      </c>
    </row>
    <row r="7573" spans="13:20" ht="15" x14ac:dyDescent="0.3">
      <c r="M7573" s="34">
        <v>7567.5</v>
      </c>
      <c r="N7573" s="34">
        <v>8.3000000000000007</v>
      </c>
      <c r="O7573" s="32">
        <f t="shared" si="708"/>
        <v>46.94</v>
      </c>
      <c r="P7573" s="37">
        <f t="shared" si="713"/>
        <v>56.327999999999996</v>
      </c>
      <c r="Q7573" s="32">
        <f t="shared" si="709"/>
        <v>8.0600000000000023</v>
      </c>
      <c r="R7573" s="32">
        <f t="shared" si="710"/>
        <v>-1.3279999999999959</v>
      </c>
      <c r="S7573" s="26">
        <f t="shared" si="711"/>
        <v>1</v>
      </c>
      <c r="T7573" s="26">
        <f t="shared" si="712"/>
        <v>0</v>
      </c>
    </row>
    <row r="7574" spans="13:20" ht="15" x14ac:dyDescent="0.3">
      <c r="M7574" s="34">
        <v>7568.5</v>
      </c>
      <c r="N7574" s="34">
        <v>7.8</v>
      </c>
      <c r="O7574" s="32">
        <f t="shared" si="708"/>
        <v>46.04</v>
      </c>
      <c r="P7574" s="37">
        <f t="shared" si="713"/>
        <v>55.247999999999998</v>
      </c>
      <c r="Q7574" s="32">
        <f t="shared" si="709"/>
        <v>8.9600000000000009</v>
      </c>
      <c r="R7574" s="32">
        <f t="shared" si="710"/>
        <v>-0.24799999999999756</v>
      </c>
      <c r="S7574" s="26">
        <f t="shared" si="711"/>
        <v>1</v>
      </c>
      <c r="T7574" s="26">
        <f t="shared" si="712"/>
        <v>0</v>
      </c>
    </row>
    <row r="7575" spans="13:20" ht="15" x14ac:dyDescent="0.3">
      <c r="M7575" s="34">
        <v>7569.5</v>
      </c>
      <c r="N7575" s="34">
        <v>7.2</v>
      </c>
      <c r="O7575" s="32">
        <f t="shared" si="708"/>
        <v>44.96</v>
      </c>
      <c r="P7575" s="37">
        <f t="shared" si="713"/>
        <v>53.951999999999998</v>
      </c>
      <c r="Q7575" s="32">
        <f t="shared" si="709"/>
        <v>10.039999999999999</v>
      </c>
      <c r="R7575" s="32">
        <f t="shared" si="710"/>
        <v>1.0480000000000018</v>
      </c>
      <c r="S7575" s="26">
        <f t="shared" si="711"/>
        <v>1</v>
      </c>
      <c r="T7575" s="26">
        <f t="shared" si="712"/>
        <v>1</v>
      </c>
    </row>
    <row r="7576" spans="13:20" ht="15" x14ac:dyDescent="0.3">
      <c r="M7576" s="34">
        <v>7570.5</v>
      </c>
      <c r="N7576" s="34">
        <v>7.2</v>
      </c>
      <c r="O7576" s="32">
        <f t="shared" si="708"/>
        <v>44.96</v>
      </c>
      <c r="P7576" s="37">
        <f t="shared" si="713"/>
        <v>53.951999999999998</v>
      </c>
      <c r="Q7576" s="32">
        <f t="shared" si="709"/>
        <v>10.039999999999999</v>
      </c>
      <c r="R7576" s="32">
        <f t="shared" si="710"/>
        <v>1.0480000000000018</v>
      </c>
      <c r="S7576" s="26">
        <f t="shared" si="711"/>
        <v>1</v>
      </c>
      <c r="T7576" s="26">
        <f t="shared" si="712"/>
        <v>1</v>
      </c>
    </row>
    <row r="7577" spans="13:20" ht="15" x14ac:dyDescent="0.3">
      <c r="M7577" s="34">
        <v>7571.5</v>
      </c>
      <c r="N7577" s="34">
        <v>6.1</v>
      </c>
      <c r="O7577" s="32">
        <f t="shared" si="708"/>
        <v>42.980000000000004</v>
      </c>
      <c r="P7577" s="37">
        <f t="shared" si="713"/>
        <v>51.576000000000001</v>
      </c>
      <c r="Q7577" s="32">
        <f t="shared" si="709"/>
        <v>12.019999999999996</v>
      </c>
      <c r="R7577" s="32">
        <f t="shared" si="710"/>
        <v>3.4239999999999995</v>
      </c>
      <c r="S7577" s="26">
        <f t="shared" si="711"/>
        <v>1</v>
      </c>
      <c r="T7577" s="26">
        <f t="shared" si="712"/>
        <v>1</v>
      </c>
    </row>
    <row r="7578" spans="13:20" ht="15" x14ac:dyDescent="0.3">
      <c r="M7578" s="34">
        <v>7572.5</v>
      </c>
      <c r="N7578" s="34">
        <v>6.1</v>
      </c>
      <c r="O7578" s="32">
        <f t="shared" si="708"/>
        <v>42.980000000000004</v>
      </c>
      <c r="P7578" s="37">
        <f t="shared" si="713"/>
        <v>51.576000000000001</v>
      </c>
      <c r="Q7578" s="32">
        <f t="shared" si="709"/>
        <v>12.019999999999996</v>
      </c>
      <c r="R7578" s="32">
        <f t="shared" si="710"/>
        <v>3.4239999999999995</v>
      </c>
      <c r="S7578" s="26">
        <f t="shared" si="711"/>
        <v>1</v>
      </c>
      <c r="T7578" s="26">
        <f t="shared" si="712"/>
        <v>1</v>
      </c>
    </row>
    <row r="7579" spans="13:20" ht="15" x14ac:dyDescent="0.3">
      <c r="M7579" s="34">
        <v>7573.5</v>
      </c>
      <c r="N7579" s="34">
        <v>6.1</v>
      </c>
      <c r="O7579" s="32">
        <f t="shared" si="708"/>
        <v>42.980000000000004</v>
      </c>
      <c r="P7579" s="37">
        <f t="shared" si="713"/>
        <v>51.576000000000001</v>
      </c>
      <c r="Q7579" s="32">
        <f t="shared" si="709"/>
        <v>12.019999999999996</v>
      </c>
      <c r="R7579" s="32">
        <f t="shared" si="710"/>
        <v>3.4239999999999995</v>
      </c>
      <c r="S7579" s="26">
        <f t="shared" si="711"/>
        <v>1</v>
      </c>
      <c r="T7579" s="26">
        <f t="shared" si="712"/>
        <v>1</v>
      </c>
    </row>
    <row r="7580" spans="13:20" ht="15" x14ac:dyDescent="0.3">
      <c r="M7580" s="34">
        <v>7574.5</v>
      </c>
      <c r="N7580" s="34">
        <v>5.6</v>
      </c>
      <c r="O7580" s="32">
        <f t="shared" si="708"/>
        <v>42.08</v>
      </c>
      <c r="P7580" s="37">
        <f t="shared" si="713"/>
        <v>50.495999999999995</v>
      </c>
      <c r="Q7580" s="32">
        <f t="shared" si="709"/>
        <v>12.920000000000002</v>
      </c>
      <c r="R7580" s="32">
        <f t="shared" si="710"/>
        <v>4.5040000000000049</v>
      </c>
      <c r="S7580" s="26">
        <f t="shared" si="711"/>
        <v>1</v>
      </c>
      <c r="T7580" s="26">
        <f t="shared" si="712"/>
        <v>1</v>
      </c>
    </row>
    <row r="7581" spans="13:20" ht="15" x14ac:dyDescent="0.3">
      <c r="M7581" s="34">
        <v>7575.5</v>
      </c>
      <c r="N7581" s="34">
        <v>5.6</v>
      </c>
      <c r="O7581" s="32">
        <f t="shared" si="708"/>
        <v>42.08</v>
      </c>
      <c r="P7581" s="37">
        <f t="shared" si="713"/>
        <v>50.495999999999995</v>
      </c>
      <c r="Q7581" s="32">
        <f t="shared" si="709"/>
        <v>12.920000000000002</v>
      </c>
      <c r="R7581" s="32">
        <f t="shared" si="710"/>
        <v>4.5040000000000049</v>
      </c>
      <c r="S7581" s="26">
        <f t="shared" si="711"/>
        <v>1</v>
      </c>
      <c r="T7581" s="26">
        <f t="shared" si="712"/>
        <v>1</v>
      </c>
    </row>
    <row r="7582" spans="13:20" ht="15" x14ac:dyDescent="0.3">
      <c r="M7582" s="34">
        <v>7576.5</v>
      </c>
      <c r="N7582" s="34">
        <v>5</v>
      </c>
      <c r="O7582" s="32">
        <f t="shared" si="708"/>
        <v>41</v>
      </c>
      <c r="P7582" s="37">
        <f t="shared" si="713"/>
        <v>49.199999999999996</v>
      </c>
      <c r="Q7582" s="32">
        <f t="shared" si="709"/>
        <v>14</v>
      </c>
      <c r="R7582" s="32">
        <f t="shared" si="710"/>
        <v>5.8000000000000043</v>
      </c>
      <c r="S7582" s="26">
        <f t="shared" si="711"/>
        <v>1</v>
      </c>
      <c r="T7582" s="26">
        <f t="shared" si="712"/>
        <v>1</v>
      </c>
    </row>
    <row r="7583" spans="13:20" ht="15" x14ac:dyDescent="0.3">
      <c r="M7583" s="34">
        <v>7577.5</v>
      </c>
      <c r="N7583" s="34">
        <v>4.4000000000000004</v>
      </c>
      <c r="O7583" s="32">
        <f t="shared" si="708"/>
        <v>39.92</v>
      </c>
      <c r="P7583" s="37">
        <f t="shared" si="713"/>
        <v>47.904000000000003</v>
      </c>
      <c r="Q7583" s="32">
        <f t="shared" si="709"/>
        <v>15.079999999999998</v>
      </c>
      <c r="R7583" s="32">
        <f t="shared" si="710"/>
        <v>7.0959999999999965</v>
      </c>
      <c r="S7583" s="26">
        <f t="shared" si="711"/>
        <v>1</v>
      </c>
      <c r="T7583" s="26">
        <f t="shared" si="712"/>
        <v>1</v>
      </c>
    </row>
    <row r="7584" spans="13:20" ht="15" x14ac:dyDescent="0.3">
      <c r="M7584" s="34">
        <v>7578.5</v>
      </c>
      <c r="N7584" s="34">
        <v>4.4000000000000004</v>
      </c>
      <c r="O7584" s="32">
        <f t="shared" si="708"/>
        <v>39.92</v>
      </c>
      <c r="P7584" s="37">
        <f t="shared" si="713"/>
        <v>47.904000000000003</v>
      </c>
      <c r="Q7584" s="32">
        <f t="shared" si="709"/>
        <v>15.079999999999998</v>
      </c>
      <c r="R7584" s="32">
        <f t="shared" si="710"/>
        <v>7.0959999999999965</v>
      </c>
      <c r="S7584" s="26">
        <f t="shared" si="711"/>
        <v>1</v>
      </c>
      <c r="T7584" s="26">
        <f t="shared" si="712"/>
        <v>1</v>
      </c>
    </row>
    <row r="7585" spans="13:20" ht="15" x14ac:dyDescent="0.3">
      <c r="M7585" s="34">
        <v>7579.5</v>
      </c>
      <c r="N7585" s="34">
        <v>4.4000000000000004</v>
      </c>
      <c r="O7585" s="32">
        <f t="shared" si="708"/>
        <v>39.92</v>
      </c>
      <c r="P7585" s="37">
        <f t="shared" si="713"/>
        <v>47.904000000000003</v>
      </c>
      <c r="Q7585" s="32">
        <f t="shared" si="709"/>
        <v>15.079999999999998</v>
      </c>
      <c r="R7585" s="32">
        <f t="shared" si="710"/>
        <v>7.0959999999999965</v>
      </c>
      <c r="S7585" s="26">
        <f t="shared" si="711"/>
        <v>1</v>
      </c>
      <c r="T7585" s="26">
        <f t="shared" si="712"/>
        <v>1</v>
      </c>
    </row>
    <row r="7586" spans="13:20" ht="15" x14ac:dyDescent="0.3">
      <c r="M7586" s="34">
        <v>7580.5</v>
      </c>
      <c r="N7586" s="34">
        <v>4.4000000000000004</v>
      </c>
      <c r="O7586" s="32">
        <f t="shared" si="708"/>
        <v>39.92</v>
      </c>
      <c r="P7586" s="37">
        <f t="shared" si="713"/>
        <v>47.904000000000003</v>
      </c>
      <c r="Q7586" s="32">
        <f t="shared" si="709"/>
        <v>15.079999999999998</v>
      </c>
      <c r="R7586" s="32">
        <f t="shared" si="710"/>
        <v>7.0959999999999965</v>
      </c>
      <c r="S7586" s="26">
        <f t="shared" si="711"/>
        <v>1</v>
      </c>
      <c r="T7586" s="26">
        <f t="shared" si="712"/>
        <v>1</v>
      </c>
    </row>
    <row r="7587" spans="13:20" ht="15" x14ac:dyDescent="0.3">
      <c r="M7587" s="34">
        <v>7581.5</v>
      </c>
      <c r="N7587" s="34">
        <v>4.4000000000000004</v>
      </c>
      <c r="O7587" s="32">
        <f t="shared" si="708"/>
        <v>39.92</v>
      </c>
      <c r="P7587" s="37">
        <f t="shared" si="713"/>
        <v>47.904000000000003</v>
      </c>
      <c r="Q7587" s="32">
        <f t="shared" si="709"/>
        <v>15.079999999999998</v>
      </c>
      <c r="R7587" s="32">
        <f t="shared" si="710"/>
        <v>7.0959999999999965</v>
      </c>
      <c r="S7587" s="26">
        <f t="shared" si="711"/>
        <v>1</v>
      </c>
      <c r="T7587" s="26">
        <f t="shared" si="712"/>
        <v>1</v>
      </c>
    </row>
    <row r="7588" spans="13:20" ht="15" x14ac:dyDescent="0.3">
      <c r="M7588" s="34">
        <v>7582.5</v>
      </c>
      <c r="N7588" s="34">
        <v>2.8</v>
      </c>
      <c r="O7588" s="32">
        <f t="shared" si="708"/>
        <v>37.04</v>
      </c>
      <c r="P7588" s="37">
        <f t="shared" si="713"/>
        <v>44.448</v>
      </c>
      <c r="Q7588" s="32">
        <f t="shared" si="709"/>
        <v>17.96</v>
      </c>
      <c r="R7588" s="32">
        <f t="shared" si="710"/>
        <v>10.552</v>
      </c>
      <c r="S7588" s="26">
        <f t="shared" si="711"/>
        <v>1</v>
      </c>
      <c r="T7588" s="26">
        <f t="shared" si="712"/>
        <v>1</v>
      </c>
    </row>
    <row r="7589" spans="13:20" ht="15" x14ac:dyDescent="0.3">
      <c r="M7589" s="34">
        <v>7583.5</v>
      </c>
      <c r="N7589" s="34">
        <v>2.2000000000000002</v>
      </c>
      <c r="O7589" s="32">
        <f t="shared" si="708"/>
        <v>35.96</v>
      </c>
      <c r="P7589" s="37">
        <f t="shared" si="713"/>
        <v>43.152000000000001</v>
      </c>
      <c r="Q7589" s="32">
        <f t="shared" si="709"/>
        <v>19.04</v>
      </c>
      <c r="R7589" s="32">
        <f t="shared" si="710"/>
        <v>11.847999999999999</v>
      </c>
      <c r="S7589" s="26">
        <f t="shared" si="711"/>
        <v>1</v>
      </c>
      <c r="T7589" s="26">
        <f t="shared" si="712"/>
        <v>1</v>
      </c>
    </row>
    <row r="7590" spans="13:20" ht="15" x14ac:dyDescent="0.3">
      <c r="M7590" s="34">
        <v>7584.5</v>
      </c>
      <c r="N7590" s="34">
        <v>1.1000000000000001</v>
      </c>
      <c r="O7590" s="32">
        <f t="shared" si="708"/>
        <v>33.979999999999997</v>
      </c>
      <c r="P7590" s="37">
        <f t="shared" si="713"/>
        <v>40.775999999999996</v>
      </c>
      <c r="Q7590" s="32">
        <f t="shared" si="709"/>
        <v>21.020000000000003</v>
      </c>
      <c r="R7590" s="32">
        <f t="shared" si="710"/>
        <v>14.224000000000004</v>
      </c>
      <c r="S7590" s="26">
        <f t="shared" si="711"/>
        <v>1</v>
      </c>
      <c r="T7590" s="26">
        <f t="shared" si="712"/>
        <v>1</v>
      </c>
    </row>
    <row r="7591" spans="13:20" ht="15" x14ac:dyDescent="0.3">
      <c r="M7591" s="34">
        <v>7585.5</v>
      </c>
      <c r="N7591" s="34">
        <v>1.1000000000000001</v>
      </c>
      <c r="O7591" s="32">
        <f t="shared" si="708"/>
        <v>33.979999999999997</v>
      </c>
      <c r="P7591" s="37">
        <f t="shared" si="713"/>
        <v>40.775999999999996</v>
      </c>
      <c r="Q7591" s="32">
        <f t="shared" si="709"/>
        <v>21.020000000000003</v>
      </c>
      <c r="R7591" s="32">
        <f t="shared" si="710"/>
        <v>14.224000000000004</v>
      </c>
      <c r="S7591" s="26">
        <f t="shared" si="711"/>
        <v>1</v>
      </c>
      <c r="T7591" s="26">
        <f t="shared" si="712"/>
        <v>1</v>
      </c>
    </row>
    <row r="7592" spans="13:20" ht="15" x14ac:dyDescent="0.3">
      <c r="M7592" s="34">
        <v>7586.5</v>
      </c>
      <c r="N7592" s="34">
        <v>0</v>
      </c>
      <c r="O7592" s="32">
        <f t="shared" si="708"/>
        <v>32</v>
      </c>
      <c r="P7592" s="37">
        <f t="shared" si="713"/>
        <v>38.4</v>
      </c>
      <c r="Q7592" s="32">
        <f t="shared" si="709"/>
        <v>23</v>
      </c>
      <c r="R7592" s="32">
        <f t="shared" si="710"/>
        <v>16.600000000000001</v>
      </c>
      <c r="S7592" s="26">
        <f t="shared" si="711"/>
        <v>1</v>
      </c>
      <c r="T7592" s="26">
        <f t="shared" si="712"/>
        <v>1</v>
      </c>
    </row>
    <row r="7593" spans="13:20" ht="15" x14ac:dyDescent="0.3">
      <c r="M7593" s="34">
        <v>7587.5</v>
      </c>
      <c r="N7593" s="34">
        <v>0</v>
      </c>
      <c r="O7593" s="32">
        <f t="shared" si="708"/>
        <v>32</v>
      </c>
      <c r="P7593" s="37">
        <f t="shared" si="713"/>
        <v>38.4</v>
      </c>
      <c r="Q7593" s="32">
        <f t="shared" si="709"/>
        <v>23</v>
      </c>
      <c r="R7593" s="32">
        <f t="shared" si="710"/>
        <v>16.600000000000001</v>
      </c>
      <c r="S7593" s="26">
        <f t="shared" si="711"/>
        <v>1</v>
      </c>
      <c r="T7593" s="26">
        <f t="shared" si="712"/>
        <v>1</v>
      </c>
    </row>
    <row r="7594" spans="13:20" ht="15" x14ac:dyDescent="0.3">
      <c r="M7594" s="34">
        <v>7588.5</v>
      </c>
      <c r="N7594" s="34">
        <v>0</v>
      </c>
      <c r="O7594" s="32">
        <f t="shared" si="708"/>
        <v>32</v>
      </c>
      <c r="P7594" s="37">
        <f t="shared" si="713"/>
        <v>38.4</v>
      </c>
      <c r="Q7594" s="32">
        <f t="shared" si="709"/>
        <v>23</v>
      </c>
      <c r="R7594" s="32">
        <f t="shared" si="710"/>
        <v>16.600000000000001</v>
      </c>
      <c r="S7594" s="26">
        <f t="shared" si="711"/>
        <v>1</v>
      </c>
      <c r="T7594" s="26">
        <f t="shared" si="712"/>
        <v>1</v>
      </c>
    </row>
    <row r="7595" spans="13:20" ht="15" x14ac:dyDescent="0.3">
      <c r="M7595" s="34">
        <v>7589.5</v>
      </c>
      <c r="N7595" s="34">
        <v>0</v>
      </c>
      <c r="O7595" s="32">
        <f t="shared" si="708"/>
        <v>32</v>
      </c>
      <c r="P7595" s="37">
        <f t="shared" si="713"/>
        <v>38.4</v>
      </c>
      <c r="Q7595" s="32">
        <f t="shared" si="709"/>
        <v>23</v>
      </c>
      <c r="R7595" s="32">
        <f t="shared" si="710"/>
        <v>16.600000000000001</v>
      </c>
      <c r="S7595" s="26">
        <f t="shared" si="711"/>
        <v>1</v>
      </c>
      <c r="T7595" s="26">
        <f t="shared" si="712"/>
        <v>1</v>
      </c>
    </row>
    <row r="7596" spans="13:20" ht="15" x14ac:dyDescent="0.3">
      <c r="M7596" s="34">
        <v>7590.5</v>
      </c>
      <c r="N7596" s="34">
        <v>0</v>
      </c>
      <c r="O7596" s="32">
        <f t="shared" si="708"/>
        <v>32</v>
      </c>
      <c r="P7596" s="37">
        <f t="shared" si="713"/>
        <v>38.4</v>
      </c>
      <c r="Q7596" s="32">
        <f t="shared" si="709"/>
        <v>23</v>
      </c>
      <c r="R7596" s="32">
        <f t="shared" si="710"/>
        <v>16.600000000000001</v>
      </c>
      <c r="S7596" s="26">
        <f t="shared" si="711"/>
        <v>1</v>
      </c>
      <c r="T7596" s="26">
        <f t="shared" si="712"/>
        <v>1</v>
      </c>
    </row>
    <row r="7597" spans="13:20" ht="15" x14ac:dyDescent="0.3">
      <c r="M7597" s="34">
        <v>7591.5</v>
      </c>
      <c r="N7597" s="34">
        <v>0.6</v>
      </c>
      <c r="O7597" s="32">
        <f t="shared" si="708"/>
        <v>33.08</v>
      </c>
      <c r="P7597" s="37">
        <f t="shared" si="713"/>
        <v>39.695999999999998</v>
      </c>
      <c r="Q7597" s="32">
        <f t="shared" si="709"/>
        <v>21.92</v>
      </c>
      <c r="R7597" s="32">
        <f t="shared" si="710"/>
        <v>15.304000000000002</v>
      </c>
      <c r="S7597" s="26">
        <f t="shared" si="711"/>
        <v>1</v>
      </c>
      <c r="T7597" s="26">
        <f t="shared" si="712"/>
        <v>1</v>
      </c>
    </row>
    <row r="7598" spans="13:20" ht="15" x14ac:dyDescent="0.3">
      <c r="M7598" s="34">
        <v>7592.5</v>
      </c>
      <c r="N7598" s="34">
        <v>1.1000000000000001</v>
      </c>
      <c r="O7598" s="32">
        <f t="shared" si="708"/>
        <v>33.979999999999997</v>
      </c>
      <c r="P7598" s="37">
        <f t="shared" si="713"/>
        <v>40.775999999999996</v>
      </c>
      <c r="Q7598" s="32">
        <f t="shared" si="709"/>
        <v>21.020000000000003</v>
      </c>
      <c r="R7598" s="32">
        <f t="shared" si="710"/>
        <v>14.224000000000004</v>
      </c>
      <c r="S7598" s="26">
        <f t="shared" si="711"/>
        <v>1</v>
      </c>
      <c r="T7598" s="26">
        <f t="shared" si="712"/>
        <v>1</v>
      </c>
    </row>
    <row r="7599" spans="13:20" ht="15" x14ac:dyDescent="0.3">
      <c r="M7599" s="34">
        <v>7593.5</v>
      </c>
      <c r="N7599" s="34">
        <v>3.9</v>
      </c>
      <c r="O7599" s="32">
        <f t="shared" si="708"/>
        <v>39.019999999999996</v>
      </c>
      <c r="P7599" s="37">
        <f t="shared" si="713"/>
        <v>46.823999999999991</v>
      </c>
      <c r="Q7599" s="32">
        <f t="shared" si="709"/>
        <v>15.980000000000004</v>
      </c>
      <c r="R7599" s="32">
        <f t="shared" si="710"/>
        <v>8.176000000000009</v>
      </c>
      <c r="S7599" s="26">
        <f t="shared" si="711"/>
        <v>1</v>
      </c>
      <c r="T7599" s="26">
        <f t="shared" si="712"/>
        <v>1</v>
      </c>
    </row>
    <row r="7600" spans="13:20" ht="15" x14ac:dyDescent="0.3">
      <c r="M7600" s="34">
        <v>7594.5</v>
      </c>
      <c r="N7600" s="34">
        <v>5.6</v>
      </c>
      <c r="O7600" s="32">
        <f t="shared" si="708"/>
        <v>42.08</v>
      </c>
      <c r="P7600" s="37">
        <f t="shared" si="713"/>
        <v>50.495999999999995</v>
      </c>
      <c r="Q7600" s="32">
        <f t="shared" si="709"/>
        <v>12.920000000000002</v>
      </c>
      <c r="R7600" s="32">
        <f t="shared" si="710"/>
        <v>4.5040000000000049</v>
      </c>
      <c r="S7600" s="26">
        <f t="shared" si="711"/>
        <v>1</v>
      </c>
      <c r="T7600" s="26">
        <f t="shared" si="712"/>
        <v>1</v>
      </c>
    </row>
    <row r="7601" spans="13:20" ht="15" x14ac:dyDescent="0.3">
      <c r="M7601" s="34">
        <v>7595.5</v>
      </c>
      <c r="N7601" s="34">
        <v>5.6</v>
      </c>
      <c r="O7601" s="32">
        <f t="shared" si="708"/>
        <v>42.08</v>
      </c>
      <c r="P7601" s="37">
        <f t="shared" si="713"/>
        <v>50.495999999999995</v>
      </c>
      <c r="Q7601" s="32">
        <f t="shared" si="709"/>
        <v>12.920000000000002</v>
      </c>
      <c r="R7601" s="32">
        <f t="shared" si="710"/>
        <v>4.5040000000000049</v>
      </c>
      <c r="S7601" s="26">
        <f t="shared" si="711"/>
        <v>1</v>
      </c>
      <c r="T7601" s="26">
        <f t="shared" si="712"/>
        <v>1</v>
      </c>
    </row>
    <row r="7602" spans="13:20" ht="15" x14ac:dyDescent="0.3">
      <c r="M7602" s="34">
        <v>7596.5</v>
      </c>
      <c r="N7602" s="34">
        <v>5.6</v>
      </c>
      <c r="O7602" s="32">
        <f t="shared" si="708"/>
        <v>42.08</v>
      </c>
      <c r="P7602" s="37">
        <f t="shared" si="713"/>
        <v>50.495999999999995</v>
      </c>
      <c r="Q7602" s="32">
        <f t="shared" si="709"/>
        <v>12.920000000000002</v>
      </c>
      <c r="R7602" s="32">
        <f t="shared" si="710"/>
        <v>4.5040000000000049</v>
      </c>
      <c r="S7602" s="26">
        <f t="shared" si="711"/>
        <v>1</v>
      </c>
      <c r="T7602" s="26">
        <f t="shared" si="712"/>
        <v>1</v>
      </c>
    </row>
    <row r="7603" spans="13:20" ht="15" x14ac:dyDescent="0.3">
      <c r="M7603" s="34">
        <v>7597.5</v>
      </c>
      <c r="N7603" s="34">
        <v>5.6</v>
      </c>
      <c r="O7603" s="32">
        <f t="shared" si="708"/>
        <v>42.08</v>
      </c>
      <c r="P7603" s="37">
        <f t="shared" si="713"/>
        <v>50.495999999999995</v>
      </c>
      <c r="Q7603" s="32">
        <f t="shared" si="709"/>
        <v>12.920000000000002</v>
      </c>
      <c r="R7603" s="32">
        <f t="shared" si="710"/>
        <v>4.5040000000000049</v>
      </c>
      <c r="S7603" s="26">
        <f t="shared" si="711"/>
        <v>1</v>
      </c>
      <c r="T7603" s="26">
        <f t="shared" si="712"/>
        <v>1</v>
      </c>
    </row>
    <row r="7604" spans="13:20" ht="15" x14ac:dyDescent="0.3">
      <c r="M7604" s="34">
        <v>7598.5</v>
      </c>
      <c r="N7604" s="34">
        <v>5.6</v>
      </c>
      <c r="O7604" s="32">
        <f t="shared" si="708"/>
        <v>42.08</v>
      </c>
      <c r="P7604" s="37">
        <f t="shared" si="713"/>
        <v>50.495999999999995</v>
      </c>
      <c r="Q7604" s="32">
        <f t="shared" si="709"/>
        <v>12.920000000000002</v>
      </c>
      <c r="R7604" s="32">
        <f t="shared" si="710"/>
        <v>4.5040000000000049</v>
      </c>
      <c r="S7604" s="26">
        <f t="shared" si="711"/>
        <v>1</v>
      </c>
      <c r="T7604" s="26">
        <f t="shared" si="712"/>
        <v>1</v>
      </c>
    </row>
    <row r="7605" spans="13:20" ht="15" x14ac:dyDescent="0.3">
      <c r="M7605" s="34">
        <v>7599.5</v>
      </c>
      <c r="N7605" s="34">
        <v>5.6</v>
      </c>
      <c r="O7605" s="32">
        <f t="shared" si="708"/>
        <v>42.08</v>
      </c>
      <c r="P7605" s="37">
        <f t="shared" si="713"/>
        <v>50.495999999999995</v>
      </c>
      <c r="Q7605" s="32">
        <f t="shared" si="709"/>
        <v>12.920000000000002</v>
      </c>
      <c r="R7605" s="32">
        <f t="shared" si="710"/>
        <v>4.5040000000000049</v>
      </c>
      <c r="S7605" s="26">
        <f t="shared" si="711"/>
        <v>1</v>
      </c>
      <c r="T7605" s="26">
        <f t="shared" si="712"/>
        <v>1</v>
      </c>
    </row>
    <row r="7606" spans="13:20" ht="15" x14ac:dyDescent="0.3">
      <c r="M7606" s="34">
        <v>7600.5</v>
      </c>
      <c r="N7606" s="34">
        <v>4.4000000000000004</v>
      </c>
      <c r="O7606" s="32">
        <f t="shared" si="708"/>
        <v>39.92</v>
      </c>
      <c r="P7606" s="37">
        <f t="shared" si="713"/>
        <v>47.904000000000003</v>
      </c>
      <c r="Q7606" s="32">
        <f t="shared" si="709"/>
        <v>15.079999999999998</v>
      </c>
      <c r="R7606" s="32">
        <f t="shared" si="710"/>
        <v>7.0959999999999965</v>
      </c>
      <c r="S7606" s="26">
        <f t="shared" si="711"/>
        <v>1</v>
      </c>
      <c r="T7606" s="26">
        <f t="shared" si="712"/>
        <v>1</v>
      </c>
    </row>
    <row r="7607" spans="13:20" ht="15" x14ac:dyDescent="0.3">
      <c r="M7607" s="34">
        <v>7601.5</v>
      </c>
      <c r="N7607" s="34">
        <v>4.4000000000000004</v>
      </c>
      <c r="O7607" s="32">
        <f t="shared" si="708"/>
        <v>39.92</v>
      </c>
      <c r="P7607" s="37">
        <f t="shared" si="713"/>
        <v>47.904000000000003</v>
      </c>
      <c r="Q7607" s="32">
        <f t="shared" si="709"/>
        <v>15.079999999999998</v>
      </c>
      <c r="R7607" s="32">
        <f t="shared" si="710"/>
        <v>7.0959999999999965</v>
      </c>
      <c r="S7607" s="26">
        <f t="shared" si="711"/>
        <v>1</v>
      </c>
      <c r="T7607" s="26">
        <f t="shared" si="712"/>
        <v>1</v>
      </c>
    </row>
    <row r="7608" spans="13:20" ht="15" x14ac:dyDescent="0.3">
      <c r="M7608" s="34">
        <v>7602.5</v>
      </c>
      <c r="N7608" s="34">
        <v>4.4000000000000004</v>
      </c>
      <c r="O7608" s="32">
        <f t="shared" si="708"/>
        <v>39.92</v>
      </c>
      <c r="P7608" s="37">
        <f t="shared" si="713"/>
        <v>47.904000000000003</v>
      </c>
      <c r="Q7608" s="32">
        <f t="shared" si="709"/>
        <v>15.079999999999998</v>
      </c>
      <c r="R7608" s="32">
        <f t="shared" si="710"/>
        <v>7.0959999999999965</v>
      </c>
      <c r="S7608" s="26">
        <f t="shared" si="711"/>
        <v>1</v>
      </c>
      <c r="T7608" s="26">
        <f t="shared" si="712"/>
        <v>1</v>
      </c>
    </row>
    <row r="7609" spans="13:20" ht="15" x14ac:dyDescent="0.3">
      <c r="M7609" s="34">
        <v>7603.5</v>
      </c>
      <c r="N7609" s="34">
        <v>4.4000000000000004</v>
      </c>
      <c r="O7609" s="32">
        <f t="shared" si="708"/>
        <v>39.92</v>
      </c>
      <c r="P7609" s="37">
        <f t="shared" si="713"/>
        <v>47.904000000000003</v>
      </c>
      <c r="Q7609" s="32">
        <f t="shared" si="709"/>
        <v>15.079999999999998</v>
      </c>
      <c r="R7609" s="32">
        <f t="shared" si="710"/>
        <v>7.0959999999999965</v>
      </c>
      <c r="S7609" s="26">
        <f t="shared" si="711"/>
        <v>1</v>
      </c>
      <c r="T7609" s="26">
        <f t="shared" si="712"/>
        <v>1</v>
      </c>
    </row>
    <row r="7610" spans="13:20" ht="15" x14ac:dyDescent="0.3">
      <c r="M7610" s="34">
        <v>7604.5</v>
      </c>
      <c r="N7610" s="34">
        <v>4.4000000000000004</v>
      </c>
      <c r="O7610" s="32">
        <f t="shared" si="708"/>
        <v>39.92</v>
      </c>
      <c r="P7610" s="37">
        <f t="shared" si="713"/>
        <v>47.904000000000003</v>
      </c>
      <c r="Q7610" s="32">
        <f t="shared" si="709"/>
        <v>15.079999999999998</v>
      </c>
      <c r="R7610" s="32">
        <f t="shared" si="710"/>
        <v>7.0959999999999965</v>
      </c>
      <c r="S7610" s="26">
        <f t="shared" si="711"/>
        <v>1</v>
      </c>
      <c r="T7610" s="26">
        <f t="shared" si="712"/>
        <v>1</v>
      </c>
    </row>
    <row r="7611" spans="13:20" ht="15" x14ac:dyDescent="0.3">
      <c r="M7611" s="34">
        <v>7605.5</v>
      </c>
      <c r="N7611" s="34">
        <v>5</v>
      </c>
      <c r="O7611" s="32">
        <f t="shared" si="708"/>
        <v>41</v>
      </c>
      <c r="P7611" s="37">
        <f t="shared" si="713"/>
        <v>49.199999999999996</v>
      </c>
      <c r="Q7611" s="32">
        <f t="shared" si="709"/>
        <v>14</v>
      </c>
      <c r="R7611" s="32">
        <f t="shared" si="710"/>
        <v>5.8000000000000043</v>
      </c>
      <c r="S7611" s="26">
        <f t="shared" si="711"/>
        <v>1</v>
      </c>
      <c r="T7611" s="26">
        <f t="shared" si="712"/>
        <v>1</v>
      </c>
    </row>
    <row r="7612" spans="13:20" ht="15" x14ac:dyDescent="0.3">
      <c r="M7612" s="34">
        <v>7606.5</v>
      </c>
      <c r="N7612" s="34">
        <v>5.6</v>
      </c>
      <c r="O7612" s="32">
        <f t="shared" si="708"/>
        <v>42.08</v>
      </c>
      <c r="P7612" s="37">
        <f t="shared" si="713"/>
        <v>50.495999999999995</v>
      </c>
      <c r="Q7612" s="32">
        <f t="shared" si="709"/>
        <v>12.920000000000002</v>
      </c>
      <c r="R7612" s="32">
        <f t="shared" si="710"/>
        <v>4.5040000000000049</v>
      </c>
      <c r="S7612" s="26">
        <f t="shared" si="711"/>
        <v>1</v>
      </c>
      <c r="T7612" s="26">
        <f t="shared" si="712"/>
        <v>1</v>
      </c>
    </row>
    <row r="7613" spans="13:20" ht="15" x14ac:dyDescent="0.3">
      <c r="M7613" s="34">
        <v>7607.5</v>
      </c>
      <c r="N7613" s="34">
        <v>5.6</v>
      </c>
      <c r="O7613" s="32">
        <f t="shared" si="708"/>
        <v>42.08</v>
      </c>
      <c r="P7613" s="37">
        <f t="shared" si="713"/>
        <v>50.495999999999995</v>
      </c>
      <c r="Q7613" s="32">
        <f t="shared" si="709"/>
        <v>12.920000000000002</v>
      </c>
      <c r="R7613" s="32">
        <f t="shared" si="710"/>
        <v>4.5040000000000049</v>
      </c>
      <c r="S7613" s="26">
        <f t="shared" si="711"/>
        <v>1</v>
      </c>
      <c r="T7613" s="26">
        <f t="shared" si="712"/>
        <v>1</v>
      </c>
    </row>
    <row r="7614" spans="13:20" ht="15" x14ac:dyDescent="0.3">
      <c r="M7614" s="34">
        <v>7608.5</v>
      </c>
      <c r="N7614" s="34">
        <v>5.6</v>
      </c>
      <c r="O7614" s="32">
        <f t="shared" si="708"/>
        <v>42.08</v>
      </c>
      <c r="P7614" s="37">
        <f t="shared" si="713"/>
        <v>50.495999999999995</v>
      </c>
      <c r="Q7614" s="32">
        <f t="shared" si="709"/>
        <v>12.920000000000002</v>
      </c>
      <c r="R7614" s="32">
        <f t="shared" si="710"/>
        <v>4.5040000000000049</v>
      </c>
      <c r="S7614" s="26">
        <f t="shared" si="711"/>
        <v>1</v>
      </c>
      <c r="T7614" s="26">
        <f t="shared" si="712"/>
        <v>1</v>
      </c>
    </row>
    <row r="7615" spans="13:20" ht="15" x14ac:dyDescent="0.3">
      <c r="M7615" s="34">
        <v>7609.5</v>
      </c>
      <c r="N7615" s="34">
        <v>5.6</v>
      </c>
      <c r="O7615" s="32">
        <f t="shared" si="708"/>
        <v>42.08</v>
      </c>
      <c r="P7615" s="37">
        <f t="shared" si="713"/>
        <v>50.495999999999995</v>
      </c>
      <c r="Q7615" s="32">
        <f t="shared" si="709"/>
        <v>12.920000000000002</v>
      </c>
      <c r="R7615" s="32">
        <f t="shared" si="710"/>
        <v>4.5040000000000049</v>
      </c>
      <c r="S7615" s="26">
        <f t="shared" si="711"/>
        <v>1</v>
      </c>
      <c r="T7615" s="26">
        <f t="shared" si="712"/>
        <v>1</v>
      </c>
    </row>
    <row r="7616" spans="13:20" ht="15" x14ac:dyDescent="0.3">
      <c r="M7616" s="34">
        <v>7610.5</v>
      </c>
      <c r="N7616" s="34">
        <v>6.1</v>
      </c>
      <c r="O7616" s="32">
        <f t="shared" si="708"/>
        <v>42.980000000000004</v>
      </c>
      <c r="P7616" s="37">
        <f t="shared" si="713"/>
        <v>51.576000000000001</v>
      </c>
      <c r="Q7616" s="32">
        <f t="shared" si="709"/>
        <v>12.019999999999996</v>
      </c>
      <c r="R7616" s="32">
        <f t="shared" si="710"/>
        <v>3.4239999999999995</v>
      </c>
      <c r="S7616" s="26">
        <f t="shared" si="711"/>
        <v>1</v>
      </c>
      <c r="T7616" s="26">
        <f t="shared" si="712"/>
        <v>1</v>
      </c>
    </row>
    <row r="7617" spans="13:20" ht="15" x14ac:dyDescent="0.3">
      <c r="M7617" s="34">
        <v>7611.5</v>
      </c>
      <c r="N7617" s="34">
        <v>6.7</v>
      </c>
      <c r="O7617" s="32">
        <f t="shared" si="708"/>
        <v>44.06</v>
      </c>
      <c r="P7617" s="37">
        <f t="shared" si="713"/>
        <v>52.872</v>
      </c>
      <c r="Q7617" s="32">
        <f t="shared" si="709"/>
        <v>10.939999999999998</v>
      </c>
      <c r="R7617" s="32">
        <f t="shared" si="710"/>
        <v>2.1280000000000001</v>
      </c>
      <c r="S7617" s="26">
        <f t="shared" si="711"/>
        <v>1</v>
      </c>
      <c r="T7617" s="26">
        <f t="shared" si="712"/>
        <v>1</v>
      </c>
    </row>
    <row r="7618" spans="13:20" ht="15" x14ac:dyDescent="0.3">
      <c r="M7618" s="34">
        <v>7612.5</v>
      </c>
      <c r="N7618" s="34">
        <v>6.7</v>
      </c>
      <c r="O7618" s="32">
        <f t="shared" si="708"/>
        <v>44.06</v>
      </c>
      <c r="P7618" s="37">
        <f t="shared" si="713"/>
        <v>52.872</v>
      </c>
      <c r="Q7618" s="32">
        <f t="shared" si="709"/>
        <v>10.939999999999998</v>
      </c>
      <c r="R7618" s="32">
        <f t="shared" si="710"/>
        <v>2.1280000000000001</v>
      </c>
      <c r="S7618" s="26">
        <f t="shared" si="711"/>
        <v>1</v>
      </c>
      <c r="T7618" s="26">
        <f t="shared" si="712"/>
        <v>1</v>
      </c>
    </row>
    <row r="7619" spans="13:20" ht="15" x14ac:dyDescent="0.3">
      <c r="M7619" s="34">
        <v>7613.5</v>
      </c>
      <c r="N7619" s="34">
        <v>7.2</v>
      </c>
      <c r="O7619" s="32">
        <f t="shared" si="708"/>
        <v>44.96</v>
      </c>
      <c r="P7619" s="37">
        <f t="shared" si="713"/>
        <v>53.951999999999998</v>
      </c>
      <c r="Q7619" s="32">
        <f t="shared" si="709"/>
        <v>10.039999999999999</v>
      </c>
      <c r="R7619" s="32">
        <f t="shared" si="710"/>
        <v>1.0480000000000018</v>
      </c>
      <c r="S7619" s="26">
        <f t="shared" si="711"/>
        <v>1</v>
      </c>
      <c r="T7619" s="26">
        <f t="shared" si="712"/>
        <v>1</v>
      </c>
    </row>
    <row r="7620" spans="13:20" ht="15" x14ac:dyDescent="0.3">
      <c r="M7620" s="34">
        <v>7614.5</v>
      </c>
      <c r="N7620" s="34">
        <v>7.8</v>
      </c>
      <c r="O7620" s="32">
        <f t="shared" si="708"/>
        <v>46.04</v>
      </c>
      <c r="P7620" s="37">
        <f t="shared" si="713"/>
        <v>55.247999999999998</v>
      </c>
      <c r="Q7620" s="32">
        <f t="shared" si="709"/>
        <v>8.9600000000000009</v>
      </c>
      <c r="R7620" s="32">
        <f t="shared" si="710"/>
        <v>-0.24799999999999756</v>
      </c>
      <c r="S7620" s="26">
        <f t="shared" si="711"/>
        <v>1</v>
      </c>
      <c r="T7620" s="26">
        <f t="shared" si="712"/>
        <v>0</v>
      </c>
    </row>
    <row r="7621" spans="13:20" ht="15" x14ac:dyDescent="0.3">
      <c r="M7621" s="34">
        <v>7615.5</v>
      </c>
      <c r="N7621" s="34">
        <v>8.9</v>
      </c>
      <c r="O7621" s="32">
        <f t="shared" si="708"/>
        <v>48.019999999999996</v>
      </c>
      <c r="P7621" s="37">
        <f t="shared" si="713"/>
        <v>57.623999999999995</v>
      </c>
      <c r="Q7621" s="32">
        <f t="shared" si="709"/>
        <v>6.980000000000004</v>
      </c>
      <c r="R7621" s="32">
        <f t="shared" si="710"/>
        <v>-2.6239999999999952</v>
      </c>
      <c r="S7621" s="26">
        <f t="shared" si="711"/>
        <v>1</v>
      </c>
      <c r="T7621" s="26">
        <f t="shared" si="712"/>
        <v>0</v>
      </c>
    </row>
    <row r="7622" spans="13:20" ht="15" x14ac:dyDescent="0.3">
      <c r="M7622" s="34">
        <v>7616.5</v>
      </c>
      <c r="N7622" s="34">
        <v>11.7</v>
      </c>
      <c r="O7622" s="32">
        <f t="shared" ref="O7622:O7685" si="714">CONVERT(N7622,"C","F")</f>
        <v>53.06</v>
      </c>
      <c r="P7622" s="37">
        <f t="shared" si="713"/>
        <v>63.671999999999997</v>
      </c>
      <c r="Q7622" s="32">
        <f t="shared" ref="Q7622:Q7685" si="715">$L$3-O7622</f>
        <v>1.9399999999999977</v>
      </c>
      <c r="R7622" s="32">
        <f t="shared" ref="R7622:R7685" si="716">$L$3-P7622</f>
        <v>-8.671999999999997</v>
      </c>
      <c r="S7622" s="26">
        <f t="shared" ref="S7622:S7685" si="717">IF(O7622&lt;=$L$3, 1, 0)</f>
        <v>1</v>
      </c>
      <c r="T7622" s="26">
        <f t="shared" ref="T7622:T7685" si="718">IF(P7622&lt;=$L$3, 1, 0)</f>
        <v>0</v>
      </c>
    </row>
    <row r="7623" spans="13:20" ht="15" x14ac:dyDescent="0.3">
      <c r="M7623" s="34">
        <v>7617.5</v>
      </c>
      <c r="N7623" s="34">
        <v>13.9</v>
      </c>
      <c r="O7623" s="32">
        <f t="shared" si="714"/>
        <v>57.019999999999996</v>
      </c>
      <c r="P7623" s="37">
        <f t="shared" ref="P7623:P7686" si="719">O7623*1.2</f>
        <v>68.423999999999992</v>
      </c>
      <c r="Q7623" s="32">
        <f t="shared" si="715"/>
        <v>-2.019999999999996</v>
      </c>
      <c r="R7623" s="32">
        <f t="shared" si="716"/>
        <v>-13.423999999999992</v>
      </c>
      <c r="S7623" s="26">
        <f t="shared" si="717"/>
        <v>0</v>
      </c>
      <c r="T7623" s="26">
        <f t="shared" si="718"/>
        <v>0</v>
      </c>
    </row>
    <row r="7624" spans="13:20" ht="15" x14ac:dyDescent="0.3">
      <c r="M7624" s="34">
        <v>7618.5</v>
      </c>
      <c r="N7624" s="34">
        <v>15.6</v>
      </c>
      <c r="O7624" s="32">
        <f t="shared" si="714"/>
        <v>60.08</v>
      </c>
      <c r="P7624" s="37">
        <f t="shared" si="719"/>
        <v>72.095999999999989</v>
      </c>
      <c r="Q7624" s="32">
        <f t="shared" si="715"/>
        <v>-5.0799999999999983</v>
      </c>
      <c r="R7624" s="32">
        <f t="shared" si="716"/>
        <v>-17.095999999999989</v>
      </c>
      <c r="S7624" s="26">
        <f t="shared" si="717"/>
        <v>0</v>
      </c>
      <c r="T7624" s="26">
        <f t="shared" si="718"/>
        <v>0</v>
      </c>
    </row>
    <row r="7625" spans="13:20" ht="15" x14ac:dyDescent="0.3">
      <c r="M7625" s="34">
        <v>7619.5</v>
      </c>
      <c r="N7625" s="34">
        <v>16.7</v>
      </c>
      <c r="O7625" s="32">
        <f t="shared" si="714"/>
        <v>62.06</v>
      </c>
      <c r="P7625" s="37">
        <f t="shared" si="719"/>
        <v>74.471999999999994</v>
      </c>
      <c r="Q7625" s="32">
        <f t="shared" si="715"/>
        <v>-7.0600000000000023</v>
      </c>
      <c r="R7625" s="32">
        <f t="shared" si="716"/>
        <v>-19.471999999999994</v>
      </c>
      <c r="S7625" s="26">
        <f t="shared" si="717"/>
        <v>0</v>
      </c>
      <c r="T7625" s="26">
        <f t="shared" si="718"/>
        <v>0</v>
      </c>
    </row>
    <row r="7626" spans="13:20" ht="15" x14ac:dyDescent="0.3">
      <c r="M7626" s="34">
        <v>7620.5</v>
      </c>
      <c r="N7626" s="34">
        <v>17.8</v>
      </c>
      <c r="O7626" s="32">
        <f t="shared" si="714"/>
        <v>64.039999999999992</v>
      </c>
      <c r="P7626" s="37">
        <f t="shared" si="719"/>
        <v>76.847999999999985</v>
      </c>
      <c r="Q7626" s="32">
        <f t="shared" si="715"/>
        <v>-9.039999999999992</v>
      </c>
      <c r="R7626" s="32">
        <f t="shared" si="716"/>
        <v>-21.847999999999985</v>
      </c>
      <c r="S7626" s="26">
        <f t="shared" si="717"/>
        <v>0</v>
      </c>
      <c r="T7626" s="26">
        <f t="shared" si="718"/>
        <v>0</v>
      </c>
    </row>
    <row r="7627" spans="13:20" ht="15" x14ac:dyDescent="0.3">
      <c r="M7627" s="34">
        <v>7621.5</v>
      </c>
      <c r="N7627" s="34">
        <v>18.3</v>
      </c>
      <c r="O7627" s="32">
        <f t="shared" si="714"/>
        <v>64.94</v>
      </c>
      <c r="P7627" s="37">
        <f t="shared" si="719"/>
        <v>77.927999999999997</v>
      </c>
      <c r="Q7627" s="32">
        <f t="shared" si="715"/>
        <v>-9.9399999999999977</v>
      </c>
      <c r="R7627" s="32">
        <f t="shared" si="716"/>
        <v>-22.927999999999997</v>
      </c>
      <c r="S7627" s="26">
        <f t="shared" si="717"/>
        <v>0</v>
      </c>
      <c r="T7627" s="26">
        <f t="shared" si="718"/>
        <v>0</v>
      </c>
    </row>
    <row r="7628" spans="13:20" ht="15" x14ac:dyDescent="0.3">
      <c r="M7628" s="34">
        <v>7622.5</v>
      </c>
      <c r="N7628" s="34">
        <v>17.8</v>
      </c>
      <c r="O7628" s="32">
        <f t="shared" si="714"/>
        <v>64.039999999999992</v>
      </c>
      <c r="P7628" s="37">
        <f t="shared" si="719"/>
        <v>76.847999999999985</v>
      </c>
      <c r="Q7628" s="32">
        <f t="shared" si="715"/>
        <v>-9.039999999999992</v>
      </c>
      <c r="R7628" s="32">
        <f t="shared" si="716"/>
        <v>-21.847999999999985</v>
      </c>
      <c r="S7628" s="26">
        <f t="shared" si="717"/>
        <v>0</v>
      </c>
      <c r="T7628" s="26">
        <f t="shared" si="718"/>
        <v>0</v>
      </c>
    </row>
    <row r="7629" spans="13:20" ht="15" x14ac:dyDescent="0.3">
      <c r="M7629" s="34">
        <v>7623.5</v>
      </c>
      <c r="N7629" s="34">
        <v>16.7</v>
      </c>
      <c r="O7629" s="32">
        <f t="shared" si="714"/>
        <v>62.06</v>
      </c>
      <c r="P7629" s="37">
        <f t="shared" si="719"/>
        <v>74.471999999999994</v>
      </c>
      <c r="Q7629" s="32">
        <f t="shared" si="715"/>
        <v>-7.0600000000000023</v>
      </c>
      <c r="R7629" s="32">
        <f t="shared" si="716"/>
        <v>-19.471999999999994</v>
      </c>
      <c r="S7629" s="26">
        <f t="shared" si="717"/>
        <v>0</v>
      </c>
      <c r="T7629" s="26">
        <f t="shared" si="718"/>
        <v>0</v>
      </c>
    </row>
    <row r="7630" spans="13:20" ht="15" x14ac:dyDescent="0.3">
      <c r="M7630" s="34">
        <v>7624.5</v>
      </c>
      <c r="N7630" s="34">
        <v>16.100000000000001</v>
      </c>
      <c r="O7630" s="32">
        <f t="shared" si="714"/>
        <v>60.980000000000004</v>
      </c>
      <c r="P7630" s="37">
        <f t="shared" si="719"/>
        <v>73.176000000000002</v>
      </c>
      <c r="Q7630" s="32">
        <f t="shared" si="715"/>
        <v>-5.980000000000004</v>
      </c>
      <c r="R7630" s="32">
        <f t="shared" si="716"/>
        <v>-18.176000000000002</v>
      </c>
      <c r="S7630" s="26">
        <f t="shared" si="717"/>
        <v>0</v>
      </c>
      <c r="T7630" s="26">
        <f t="shared" si="718"/>
        <v>0</v>
      </c>
    </row>
    <row r="7631" spans="13:20" ht="15" x14ac:dyDescent="0.3">
      <c r="M7631" s="34">
        <v>7625.5</v>
      </c>
      <c r="N7631" s="34">
        <v>15.6</v>
      </c>
      <c r="O7631" s="32">
        <f t="shared" si="714"/>
        <v>60.08</v>
      </c>
      <c r="P7631" s="37">
        <f t="shared" si="719"/>
        <v>72.095999999999989</v>
      </c>
      <c r="Q7631" s="32">
        <f t="shared" si="715"/>
        <v>-5.0799999999999983</v>
      </c>
      <c r="R7631" s="32">
        <f t="shared" si="716"/>
        <v>-17.095999999999989</v>
      </c>
      <c r="S7631" s="26">
        <f t="shared" si="717"/>
        <v>0</v>
      </c>
      <c r="T7631" s="26">
        <f t="shared" si="718"/>
        <v>0</v>
      </c>
    </row>
    <row r="7632" spans="13:20" ht="15" x14ac:dyDescent="0.3">
      <c r="M7632" s="34">
        <v>7626.5</v>
      </c>
      <c r="N7632" s="34">
        <v>13.9</v>
      </c>
      <c r="O7632" s="32">
        <f t="shared" si="714"/>
        <v>57.019999999999996</v>
      </c>
      <c r="P7632" s="37">
        <f t="shared" si="719"/>
        <v>68.423999999999992</v>
      </c>
      <c r="Q7632" s="32">
        <f t="shared" si="715"/>
        <v>-2.019999999999996</v>
      </c>
      <c r="R7632" s="32">
        <f t="shared" si="716"/>
        <v>-13.423999999999992</v>
      </c>
      <c r="S7632" s="26">
        <f t="shared" si="717"/>
        <v>0</v>
      </c>
      <c r="T7632" s="26">
        <f t="shared" si="718"/>
        <v>0</v>
      </c>
    </row>
    <row r="7633" spans="13:20" ht="15" x14ac:dyDescent="0.3">
      <c r="M7633" s="34">
        <v>7627.5</v>
      </c>
      <c r="N7633" s="34">
        <v>15</v>
      </c>
      <c r="O7633" s="32">
        <f t="shared" si="714"/>
        <v>59</v>
      </c>
      <c r="P7633" s="37">
        <f t="shared" si="719"/>
        <v>70.8</v>
      </c>
      <c r="Q7633" s="32">
        <f t="shared" si="715"/>
        <v>-4</v>
      </c>
      <c r="R7633" s="32">
        <f t="shared" si="716"/>
        <v>-15.799999999999997</v>
      </c>
      <c r="S7633" s="26">
        <f t="shared" si="717"/>
        <v>0</v>
      </c>
      <c r="T7633" s="26">
        <f t="shared" si="718"/>
        <v>0</v>
      </c>
    </row>
    <row r="7634" spans="13:20" ht="15" x14ac:dyDescent="0.3">
      <c r="M7634" s="34">
        <v>7628.5</v>
      </c>
      <c r="N7634" s="34">
        <v>15.6</v>
      </c>
      <c r="O7634" s="32">
        <f t="shared" si="714"/>
        <v>60.08</v>
      </c>
      <c r="P7634" s="37">
        <f t="shared" si="719"/>
        <v>72.095999999999989</v>
      </c>
      <c r="Q7634" s="32">
        <f t="shared" si="715"/>
        <v>-5.0799999999999983</v>
      </c>
      <c r="R7634" s="32">
        <f t="shared" si="716"/>
        <v>-17.095999999999989</v>
      </c>
      <c r="S7634" s="26">
        <f t="shared" si="717"/>
        <v>0</v>
      </c>
      <c r="T7634" s="26">
        <f t="shared" si="718"/>
        <v>0</v>
      </c>
    </row>
    <row r="7635" spans="13:20" ht="15" x14ac:dyDescent="0.3">
      <c r="M7635" s="34">
        <v>7629.5</v>
      </c>
      <c r="N7635" s="34">
        <v>15.6</v>
      </c>
      <c r="O7635" s="32">
        <f t="shared" si="714"/>
        <v>60.08</v>
      </c>
      <c r="P7635" s="37">
        <f t="shared" si="719"/>
        <v>72.095999999999989</v>
      </c>
      <c r="Q7635" s="32">
        <f t="shared" si="715"/>
        <v>-5.0799999999999983</v>
      </c>
      <c r="R7635" s="32">
        <f t="shared" si="716"/>
        <v>-17.095999999999989</v>
      </c>
      <c r="S7635" s="26">
        <f t="shared" si="717"/>
        <v>0</v>
      </c>
      <c r="T7635" s="26">
        <f t="shared" si="718"/>
        <v>0</v>
      </c>
    </row>
    <row r="7636" spans="13:20" ht="15" x14ac:dyDescent="0.3">
      <c r="M7636" s="34">
        <v>7630.5</v>
      </c>
      <c r="N7636" s="34">
        <v>15.6</v>
      </c>
      <c r="O7636" s="32">
        <f t="shared" si="714"/>
        <v>60.08</v>
      </c>
      <c r="P7636" s="37">
        <f t="shared" si="719"/>
        <v>72.095999999999989</v>
      </c>
      <c r="Q7636" s="32">
        <f t="shared" si="715"/>
        <v>-5.0799999999999983</v>
      </c>
      <c r="R7636" s="32">
        <f t="shared" si="716"/>
        <v>-17.095999999999989</v>
      </c>
      <c r="S7636" s="26">
        <f t="shared" si="717"/>
        <v>0</v>
      </c>
      <c r="T7636" s="26">
        <f t="shared" si="718"/>
        <v>0</v>
      </c>
    </row>
    <row r="7637" spans="13:20" ht="15" x14ac:dyDescent="0.3">
      <c r="M7637" s="34">
        <v>7631.5</v>
      </c>
      <c r="N7637" s="34">
        <v>15.6</v>
      </c>
      <c r="O7637" s="32">
        <f t="shared" si="714"/>
        <v>60.08</v>
      </c>
      <c r="P7637" s="37">
        <f t="shared" si="719"/>
        <v>72.095999999999989</v>
      </c>
      <c r="Q7637" s="32">
        <f t="shared" si="715"/>
        <v>-5.0799999999999983</v>
      </c>
      <c r="R7637" s="32">
        <f t="shared" si="716"/>
        <v>-17.095999999999989</v>
      </c>
      <c r="S7637" s="26">
        <f t="shared" si="717"/>
        <v>0</v>
      </c>
      <c r="T7637" s="26">
        <f t="shared" si="718"/>
        <v>0</v>
      </c>
    </row>
    <row r="7638" spans="13:20" ht="15" x14ac:dyDescent="0.3">
      <c r="M7638" s="34">
        <v>7632.5</v>
      </c>
      <c r="N7638" s="34">
        <v>15.6</v>
      </c>
      <c r="O7638" s="32">
        <f t="shared" si="714"/>
        <v>60.08</v>
      </c>
      <c r="P7638" s="37">
        <f t="shared" si="719"/>
        <v>72.095999999999989</v>
      </c>
      <c r="Q7638" s="32">
        <f t="shared" si="715"/>
        <v>-5.0799999999999983</v>
      </c>
      <c r="R7638" s="32">
        <f t="shared" si="716"/>
        <v>-17.095999999999989</v>
      </c>
      <c r="S7638" s="26">
        <f t="shared" si="717"/>
        <v>0</v>
      </c>
      <c r="T7638" s="26">
        <f t="shared" si="718"/>
        <v>0</v>
      </c>
    </row>
    <row r="7639" spans="13:20" ht="15" x14ac:dyDescent="0.3">
      <c r="M7639" s="34">
        <v>7633.5</v>
      </c>
      <c r="N7639" s="34">
        <v>15.6</v>
      </c>
      <c r="O7639" s="32">
        <f t="shared" si="714"/>
        <v>60.08</v>
      </c>
      <c r="P7639" s="37">
        <f t="shared" si="719"/>
        <v>72.095999999999989</v>
      </c>
      <c r="Q7639" s="32">
        <f t="shared" si="715"/>
        <v>-5.0799999999999983</v>
      </c>
      <c r="R7639" s="32">
        <f t="shared" si="716"/>
        <v>-17.095999999999989</v>
      </c>
      <c r="S7639" s="26">
        <f t="shared" si="717"/>
        <v>0</v>
      </c>
      <c r="T7639" s="26">
        <f t="shared" si="718"/>
        <v>0</v>
      </c>
    </row>
    <row r="7640" spans="13:20" ht="15" x14ac:dyDescent="0.3">
      <c r="M7640" s="34">
        <v>7634.5</v>
      </c>
      <c r="N7640" s="34">
        <v>13.9</v>
      </c>
      <c r="O7640" s="32">
        <f t="shared" si="714"/>
        <v>57.019999999999996</v>
      </c>
      <c r="P7640" s="37">
        <f t="shared" si="719"/>
        <v>68.423999999999992</v>
      </c>
      <c r="Q7640" s="32">
        <f t="shared" si="715"/>
        <v>-2.019999999999996</v>
      </c>
      <c r="R7640" s="32">
        <f t="shared" si="716"/>
        <v>-13.423999999999992</v>
      </c>
      <c r="S7640" s="26">
        <f t="shared" si="717"/>
        <v>0</v>
      </c>
      <c r="T7640" s="26">
        <f t="shared" si="718"/>
        <v>0</v>
      </c>
    </row>
    <row r="7641" spans="13:20" ht="15" x14ac:dyDescent="0.3">
      <c r="M7641" s="34">
        <v>7635.5</v>
      </c>
      <c r="N7641" s="34">
        <v>12.8</v>
      </c>
      <c r="O7641" s="32">
        <f t="shared" si="714"/>
        <v>55.040000000000006</v>
      </c>
      <c r="P7641" s="37">
        <f t="shared" si="719"/>
        <v>66.048000000000002</v>
      </c>
      <c r="Q7641" s="32">
        <f t="shared" si="715"/>
        <v>-4.0000000000006253E-2</v>
      </c>
      <c r="R7641" s="32">
        <f t="shared" si="716"/>
        <v>-11.048000000000002</v>
      </c>
      <c r="S7641" s="26">
        <f t="shared" si="717"/>
        <v>0</v>
      </c>
      <c r="T7641" s="26">
        <f t="shared" si="718"/>
        <v>0</v>
      </c>
    </row>
    <row r="7642" spans="13:20" ht="15" x14ac:dyDescent="0.3">
      <c r="M7642" s="34">
        <v>7636.5</v>
      </c>
      <c r="N7642" s="34">
        <v>11.7</v>
      </c>
      <c r="O7642" s="32">
        <f t="shared" si="714"/>
        <v>53.06</v>
      </c>
      <c r="P7642" s="37">
        <f t="shared" si="719"/>
        <v>63.671999999999997</v>
      </c>
      <c r="Q7642" s="32">
        <f t="shared" si="715"/>
        <v>1.9399999999999977</v>
      </c>
      <c r="R7642" s="32">
        <f t="shared" si="716"/>
        <v>-8.671999999999997</v>
      </c>
      <c r="S7642" s="26">
        <f t="shared" si="717"/>
        <v>1</v>
      </c>
      <c r="T7642" s="26">
        <f t="shared" si="718"/>
        <v>0</v>
      </c>
    </row>
    <row r="7643" spans="13:20" ht="15" x14ac:dyDescent="0.3">
      <c r="M7643" s="34">
        <v>7637.5</v>
      </c>
      <c r="N7643" s="34">
        <v>10.6</v>
      </c>
      <c r="O7643" s="32">
        <f t="shared" si="714"/>
        <v>51.08</v>
      </c>
      <c r="P7643" s="37">
        <f t="shared" si="719"/>
        <v>61.295999999999992</v>
      </c>
      <c r="Q7643" s="32">
        <f t="shared" si="715"/>
        <v>3.9200000000000017</v>
      </c>
      <c r="R7643" s="32">
        <f t="shared" si="716"/>
        <v>-6.2959999999999923</v>
      </c>
      <c r="S7643" s="26">
        <f t="shared" si="717"/>
        <v>1</v>
      </c>
      <c r="T7643" s="26">
        <f t="shared" si="718"/>
        <v>0</v>
      </c>
    </row>
    <row r="7644" spans="13:20" ht="15" x14ac:dyDescent="0.3">
      <c r="M7644" s="34">
        <v>7638.5</v>
      </c>
      <c r="N7644" s="34">
        <v>8.9</v>
      </c>
      <c r="O7644" s="32">
        <f t="shared" si="714"/>
        <v>48.019999999999996</v>
      </c>
      <c r="P7644" s="37">
        <f t="shared" si="719"/>
        <v>57.623999999999995</v>
      </c>
      <c r="Q7644" s="32">
        <f t="shared" si="715"/>
        <v>6.980000000000004</v>
      </c>
      <c r="R7644" s="32">
        <f t="shared" si="716"/>
        <v>-2.6239999999999952</v>
      </c>
      <c r="S7644" s="26">
        <f t="shared" si="717"/>
        <v>1</v>
      </c>
      <c r="T7644" s="26">
        <f t="shared" si="718"/>
        <v>0</v>
      </c>
    </row>
    <row r="7645" spans="13:20" ht="15" x14ac:dyDescent="0.3">
      <c r="M7645" s="34">
        <v>7639.5</v>
      </c>
      <c r="N7645" s="34">
        <v>8.9</v>
      </c>
      <c r="O7645" s="32">
        <f t="shared" si="714"/>
        <v>48.019999999999996</v>
      </c>
      <c r="P7645" s="37">
        <f t="shared" si="719"/>
        <v>57.623999999999995</v>
      </c>
      <c r="Q7645" s="32">
        <f t="shared" si="715"/>
        <v>6.980000000000004</v>
      </c>
      <c r="R7645" s="32">
        <f t="shared" si="716"/>
        <v>-2.6239999999999952</v>
      </c>
      <c r="S7645" s="26">
        <f t="shared" si="717"/>
        <v>1</v>
      </c>
      <c r="T7645" s="26">
        <f t="shared" si="718"/>
        <v>0</v>
      </c>
    </row>
    <row r="7646" spans="13:20" ht="15" x14ac:dyDescent="0.3">
      <c r="M7646" s="34">
        <v>7640.5</v>
      </c>
      <c r="N7646" s="34">
        <v>10</v>
      </c>
      <c r="O7646" s="32">
        <f t="shared" si="714"/>
        <v>50</v>
      </c>
      <c r="P7646" s="37">
        <f t="shared" si="719"/>
        <v>60</v>
      </c>
      <c r="Q7646" s="32">
        <f t="shared" si="715"/>
        <v>5</v>
      </c>
      <c r="R7646" s="32">
        <f t="shared" si="716"/>
        <v>-5</v>
      </c>
      <c r="S7646" s="26">
        <f t="shared" si="717"/>
        <v>1</v>
      </c>
      <c r="T7646" s="26">
        <f t="shared" si="718"/>
        <v>0</v>
      </c>
    </row>
    <row r="7647" spans="13:20" ht="15" x14ac:dyDescent="0.3">
      <c r="M7647" s="34">
        <v>7641.5</v>
      </c>
      <c r="N7647" s="34">
        <v>10.6</v>
      </c>
      <c r="O7647" s="32">
        <f t="shared" si="714"/>
        <v>51.08</v>
      </c>
      <c r="P7647" s="37">
        <f t="shared" si="719"/>
        <v>61.295999999999992</v>
      </c>
      <c r="Q7647" s="32">
        <f t="shared" si="715"/>
        <v>3.9200000000000017</v>
      </c>
      <c r="R7647" s="32">
        <f t="shared" si="716"/>
        <v>-6.2959999999999923</v>
      </c>
      <c r="S7647" s="26">
        <f t="shared" si="717"/>
        <v>1</v>
      </c>
      <c r="T7647" s="26">
        <f t="shared" si="718"/>
        <v>0</v>
      </c>
    </row>
    <row r="7648" spans="13:20" ht="15" x14ac:dyDescent="0.3">
      <c r="M7648" s="34">
        <v>7642.5</v>
      </c>
      <c r="N7648" s="34">
        <v>10.6</v>
      </c>
      <c r="O7648" s="32">
        <f t="shared" si="714"/>
        <v>51.08</v>
      </c>
      <c r="P7648" s="37">
        <f t="shared" si="719"/>
        <v>61.295999999999992</v>
      </c>
      <c r="Q7648" s="32">
        <f t="shared" si="715"/>
        <v>3.9200000000000017</v>
      </c>
      <c r="R7648" s="32">
        <f t="shared" si="716"/>
        <v>-6.2959999999999923</v>
      </c>
      <c r="S7648" s="26">
        <f t="shared" si="717"/>
        <v>1</v>
      </c>
      <c r="T7648" s="26">
        <f t="shared" si="718"/>
        <v>0</v>
      </c>
    </row>
    <row r="7649" spans="13:20" ht="15" x14ac:dyDescent="0.3">
      <c r="M7649" s="34">
        <v>7643.5</v>
      </c>
      <c r="N7649" s="34">
        <v>11.7</v>
      </c>
      <c r="O7649" s="32">
        <f t="shared" si="714"/>
        <v>53.06</v>
      </c>
      <c r="P7649" s="37">
        <f t="shared" si="719"/>
        <v>63.671999999999997</v>
      </c>
      <c r="Q7649" s="32">
        <f t="shared" si="715"/>
        <v>1.9399999999999977</v>
      </c>
      <c r="R7649" s="32">
        <f t="shared" si="716"/>
        <v>-8.671999999999997</v>
      </c>
      <c r="S7649" s="26">
        <f t="shared" si="717"/>
        <v>1</v>
      </c>
      <c r="T7649" s="26">
        <f t="shared" si="718"/>
        <v>0</v>
      </c>
    </row>
    <row r="7650" spans="13:20" ht="15" x14ac:dyDescent="0.3">
      <c r="M7650" s="34">
        <v>7644.5</v>
      </c>
      <c r="N7650" s="34">
        <v>12.2</v>
      </c>
      <c r="O7650" s="32">
        <f t="shared" si="714"/>
        <v>53.96</v>
      </c>
      <c r="P7650" s="37">
        <f t="shared" si="719"/>
        <v>64.751999999999995</v>
      </c>
      <c r="Q7650" s="32">
        <f t="shared" si="715"/>
        <v>1.0399999999999991</v>
      </c>
      <c r="R7650" s="32">
        <f t="shared" si="716"/>
        <v>-9.7519999999999953</v>
      </c>
      <c r="S7650" s="26">
        <f t="shared" si="717"/>
        <v>1</v>
      </c>
      <c r="T7650" s="26">
        <f t="shared" si="718"/>
        <v>0</v>
      </c>
    </row>
    <row r="7651" spans="13:20" ht="15" x14ac:dyDescent="0.3">
      <c r="M7651" s="34">
        <v>7645.5</v>
      </c>
      <c r="N7651" s="34">
        <v>12.8</v>
      </c>
      <c r="O7651" s="32">
        <f t="shared" si="714"/>
        <v>55.040000000000006</v>
      </c>
      <c r="P7651" s="37">
        <f t="shared" si="719"/>
        <v>66.048000000000002</v>
      </c>
      <c r="Q7651" s="32">
        <f t="shared" si="715"/>
        <v>-4.0000000000006253E-2</v>
      </c>
      <c r="R7651" s="32">
        <f t="shared" si="716"/>
        <v>-11.048000000000002</v>
      </c>
      <c r="S7651" s="26">
        <f t="shared" si="717"/>
        <v>0</v>
      </c>
      <c r="T7651" s="26">
        <f t="shared" si="718"/>
        <v>0</v>
      </c>
    </row>
    <row r="7652" spans="13:20" ht="15" x14ac:dyDescent="0.3">
      <c r="M7652" s="34">
        <v>7646.5</v>
      </c>
      <c r="N7652" s="34">
        <v>12.8</v>
      </c>
      <c r="O7652" s="32">
        <f t="shared" si="714"/>
        <v>55.040000000000006</v>
      </c>
      <c r="P7652" s="37">
        <f t="shared" si="719"/>
        <v>66.048000000000002</v>
      </c>
      <c r="Q7652" s="32">
        <f t="shared" si="715"/>
        <v>-4.0000000000006253E-2</v>
      </c>
      <c r="R7652" s="32">
        <f t="shared" si="716"/>
        <v>-11.048000000000002</v>
      </c>
      <c r="S7652" s="26">
        <f t="shared" si="717"/>
        <v>0</v>
      </c>
      <c r="T7652" s="26">
        <f t="shared" si="718"/>
        <v>0</v>
      </c>
    </row>
    <row r="7653" spans="13:20" ht="15" x14ac:dyDescent="0.3">
      <c r="M7653" s="34">
        <v>7647.5</v>
      </c>
      <c r="N7653" s="34">
        <v>11.1</v>
      </c>
      <c r="O7653" s="32">
        <f t="shared" si="714"/>
        <v>51.980000000000004</v>
      </c>
      <c r="P7653" s="37">
        <f t="shared" si="719"/>
        <v>62.376000000000005</v>
      </c>
      <c r="Q7653" s="32">
        <f t="shared" si="715"/>
        <v>3.019999999999996</v>
      </c>
      <c r="R7653" s="32">
        <f t="shared" si="716"/>
        <v>-7.3760000000000048</v>
      </c>
      <c r="S7653" s="26">
        <f t="shared" si="717"/>
        <v>1</v>
      </c>
      <c r="T7653" s="26">
        <f t="shared" si="718"/>
        <v>0</v>
      </c>
    </row>
    <row r="7654" spans="13:20" ht="15" x14ac:dyDescent="0.3">
      <c r="M7654" s="34">
        <v>7648.5</v>
      </c>
      <c r="N7654" s="34">
        <v>10.6</v>
      </c>
      <c r="O7654" s="32">
        <f t="shared" si="714"/>
        <v>51.08</v>
      </c>
      <c r="P7654" s="37">
        <f t="shared" si="719"/>
        <v>61.295999999999992</v>
      </c>
      <c r="Q7654" s="32">
        <f t="shared" si="715"/>
        <v>3.9200000000000017</v>
      </c>
      <c r="R7654" s="32">
        <f t="shared" si="716"/>
        <v>-6.2959999999999923</v>
      </c>
      <c r="S7654" s="26">
        <f t="shared" si="717"/>
        <v>1</v>
      </c>
      <c r="T7654" s="26">
        <f t="shared" si="718"/>
        <v>0</v>
      </c>
    </row>
    <row r="7655" spans="13:20" ht="15" x14ac:dyDescent="0.3">
      <c r="M7655" s="34">
        <v>7649.5</v>
      </c>
      <c r="N7655" s="34">
        <v>10</v>
      </c>
      <c r="O7655" s="32">
        <f t="shared" si="714"/>
        <v>50</v>
      </c>
      <c r="P7655" s="37">
        <f t="shared" si="719"/>
        <v>60</v>
      </c>
      <c r="Q7655" s="32">
        <f t="shared" si="715"/>
        <v>5</v>
      </c>
      <c r="R7655" s="32">
        <f t="shared" si="716"/>
        <v>-5</v>
      </c>
      <c r="S7655" s="26">
        <f t="shared" si="717"/>
        <v>1</v>
      </c>
      <c r="T7655" s="26">
        <f t="shared" si="718"/>
        <v>0</v>
      </c>
    </row>
    <row r="7656" spans="13:20" ht="15" x14ac:dyDescent="0.3">
      <c r="M7656" s="34">
        <v>7650.5</v>
      </c>
      <c r="N7656" s="34">
        <v>8.9</v>
      </c>
      <c r="O7656" s="32">
        <f t="shared" si="714"/>
        <v>48.019999999999996</v>
      </c>
      <c r="P7656" s="37">
        <f t="shared" si="719"/>
        <v>57.623999999999995</v>
      </c>
      <c r="Q7656" s="32">
        <f t="shared" si="715"/>
        <v>6.980000000000004</v>
      </c>
      <c r="R7656" s="32">
        <f t="shared" si="716"/>
        <v>-2.6239999999999952</v>
      </c>
      <c r="S7656" s="26">
        <f t="shared" si="717"/>
        <v>1</v>
      </c>
      <c r="T7656" s="26">
        <f t="shared" si="718"/>
        <v>0</v>
      </c>
    </row>
    <row r="7657" spans="13:20" ht="15" x14ac:dyDescent="0.3">
      <c r="M7657" s="34">
        <v>7651.5</v>
      </c>
      <c r="N7657" s="34">
        <v>8.3000000000000007</v>
      </c>
      <c r="O7657" s="32">
        <f t="shared" si="714"/>
        <v>46.94</v>
      </c>
      <c r="P7657" s="37">
        <f t="shared" si="719"/>
        <v>56.327999999999996</v>
      </c>
      <c r="Q7657" s="32">
        <f t="shared" si="715"/>
        <v>8.0600000000000023</v>
      </c>
      <c r="R7657" s="32">
        <f t="shared" si="716"/>
        <v>-1.3279999999999959</v>
      </c>
      <c r="S7657" s="26">
        <f t="shared" si="717"/>
        <v>1</v>
      </c>
      <c r="T7657" s="26">
        <f t="shared" si="718"/>
        <v>0</v>
      </c>
    </row>
    <row r="7658" spans="13:20" ht="15" x14ac:dyDescent="0.3">
      <c r="M7658" s="34">
        <v>7652.5</v>
      </c>
      <c r="N7658" s="34">
        <v>8.3000000000000007</v>
      </c>
      <c r="O7658" s="32">
        <f t="shared" si="714"/>
        <v>46.94</v>
      </c>
      <c r="P7658" s="37">
        <f t="shared" si="719"/>
        <v>56.327999999999996</v>
      </c>
      <c r="Q7658" s="32">
        <f t="shared" si="715"/>
        <v>8.0600000000000023</v>
      </c>
      <c r="R7658" s="32">
        <f t="shared" si="716"/>
        <v>-1.3279999999999959</v>
      </c>
      <c r="S7658" s="26">
        <f t="shared" si="717"/>
        <v>1</v>
      </c>
      <c r="T7658" s="26">
        <f t="shared" si="718"/>
        <v>0</v>
      </c>
    </row>
    <row r="7659" spans="13:20" ht="15" x14ac:dyDescent="0.3">
      <c r="M7659" s="34">
        <v>7653.5</v>
      </c>
      <c r="N7659" s="34">
        <v>7.8</v>
      </c>
      <c r="O7659" s="32">
        <f t="shared" si="714"/>
        <v>46.04</v>
      </c>
      <c r="P7659" s="37">
        <f t="shared" si="719"/>
        <v>55.247999999999998</v>
      </c>
      <c r="Q7659" s="32">
        <f t="shared" si="715"/>
        <v>8.9600000000000009</v>
      </c>
      <c r="R7659" s="32">
        <f t="shared" si="716"/>
        <v>-0.24799999999999756</v>
      </c>
      <c r="S7659" s="26">
        <f t="shared" si="717"/>
        <v>1</v>
      </c>
      <c r="T7659" s="26">
        <f t="shared" si="718"/>
        <v>0</v>
      </c>
    </row>
    <row r="7660" spans="13:20" ht="15" x14ac:dyDescent="0.3">
      <c r="M7660" s="34">
        <v>7654.5</v>
      </c>
      <c r="N7660" s="34">
        <v>7.2</v>
      </c>
      <c r="O7660" s="32">
        <f t="shared" si="714"/>
        <v>44.96</v>
      </c>
      <c r="P7660" s="37">
        <f t="shared" si="719"/>
        <v>53.951999999999998</v>
      </c>
      <c r="Q7660" s="32">
        <f t="shared" si="715"/>
        <v>10.039999999999999</v>
      </c>
      <c r="R7660" s="32">
        <f t="shared" si="716"/>
        <v>1.0480000000000018</v>
      </c>
      <c r="S7660" s="26">
        <f t="shared" si="717"/>
        <v>1</v>
      </c>
      <c r="T7660" s="26">
        <f t="shared" si="718"/>
        <v>1</v>
      </c>
    </row>
    <row r="7661" spans="13:20" ht="15" x14ac:dyDescent="0.3">
      <c r="M7661" s="34">
        <v>7655.5</v>
      </c>
      <c r="N7661" s="34">
        <v>7.2</v>
      </c>
      <c r="O7661" s="32">
        <f t="shared" si="714"/>
        <v>44.96</v>
      </c>
      <c r="P7661" s="37">
        <f t="shared" si="719"/>
        <v>53.951999999999998</v>
      </c>
      <c r="Q7661" s="32">
        <f t="shared" si="715"/>
        <v>10.039999999999999</v>
      </c>
      <c r="R7661" s="32">
        <f t="shared" si="716"/>
        <v>1.0480000000000018</v>
      </c>
      <c r="S7661" s="26">
        <f t="shared" si="717"/>
        <v>1</v>
      </c>
      <c r="T7661" s="26">
        <f t="shared" si="718"/>
        <v>1</v>
      </c>
    </row>
    <row r="7662" spans="13:20" ht="15" x14ac:dyDescent="0.3">
      <c r="M7662" s="34">
        <v>7656.5</v>
      </c>
      <c r="N7662" s="34">
        <v>6.7</v>
      </c>
      <c r="O7662" s="32">
        <f t="shared" si="714"/>
        <v>44.06</v>
      </c>
      <c r="P7662" s="37">
        <f t="shared" si="719"/>
        <v>52.872</v>
      </c>
      <c r="Q7662" s="32">
        <f t="shared" si="715"/>
        <v>10.939999999999998</v>
      </c>
      <c r="R7662" s="32">
        <f t="shared" si="716"/>
        <v>2.1280000000000001</v>
      </c>
      <c r="S7662" s="26">
        <f t="shared" si="717"/>
        <v>1</v>
      </c>
      <c r="T7662" s="26">
        <f t="shared" si="718"/>
        <v>1</v>
      </c>
    </row>
    <row r="7663" spans="13:20" ht="15" x14ac:dyDescent="0.3">
      <c r="M7663" s="34">
        <v>7657.5</v>
      </c>
      <c r="N7663" s="34">
        <v>5.6</v>
      </c>
      <c r="O7663" s="32">
        <f t="shared" si="714"/>
        <v>42.08</v>
      </c>
      <c r="P7663" s="37">
        <f t="shared" si="719"/>
        <v>50.495999999999995</v>
      </c>
      <c r="Q7663" s="32">
        <f t="shared" si="715"/>
        <v>12.920000000000002</v>
      </c>
      <c r="R7663" s="32">
        <f t="shared" si="716"/>
        <v>4.5040000000000049</v>
      </c>
      <c r="S7663" s="26">
        <f t="shared" si="717"/>
        <v>1</v>
      </c>
      <c r="T7663" s="26">
        <f t="shared" si="718"/>
        <v>1</v>
      </c>
    </row>
    <row r="7664" spans="13:20" ht="15" x14ac:dyDescent="0.3">
      <c r="M7664" s="34">
        <v>7658.5</v>
      </c>
      <c r="N7664" s="34">
        <v>5.6</v>
      </c>
      <c r="O7664" s="32">
        <f t="shared" si="714"/>
        <v>42.08</v>
      </c>
      <c r="P7664" s="37">
        <f t="shared" si="719"/>
        <v>50.495999999999995</v>
      </c>
      <c r="Q7664" s="32">
        <f t="shared" si="715"/>
        <v>12.920000000000002</v>
      </c>
      <c r="R7664" s="32">
        <f t="shared" si="716"/>
        <v>4.5040000000000049</v>
      </c>
      <c r="S7664" s="26">
        <f t="shared" si="717"/>
        <v>1</v>
      </c>
      <c r="T7664" s="26">
        <f t="shared" si="718"/>
        <v>1</v>
      </c>
    </row>
    <row r="7665" spans="13:20" ht="15" x14ac:dyDescent="0.3">
      <c r="M7665" s="34">
        <v>7659.5</v>
      </c>
      <c r="N7665" s="34">
        <v>5</v>
      </c>
      <c r="O7665" s="32">
        <f t="shared" si="714"/>
        <v>41</v>
      </c>
      <c r="P7665" s="37">
        <f t="shared" si="719"/>
        <v>49.199999999999996</v>
      </c>
      <c r="Q7665" s="32">
        <f t="shared" si="715"/>
        <v>14</v>
      </c>
      <c r="R7665" s="32">
        <f t="shared" si="716"/>
        <v>5.8000000000000043</v>
      </c>
      <c r="S7665" s="26">
        <f t="shared" si="717"/>
        <v>1</v>
      </c>
      <c r="T7665" s="26">
        <f t="shared" si="718"/>
        <v>1</v>
      </c>
    </row>
    <row r="7666" spans="13:20" ht="15" x14ac:dyDescent="0.3">
      <c r="M7666" s="34">
        <v>7660.5</v>
      </c>
      <c r="N7666" s="34">
        <v>5</v>
      </c>
      <c r="O7666" s="32">
        <f t="shared" si="714"/>
        <v>41</v>
      </c>
      <c r="P7666" s="37">
        <f t="shared" si="719"/>
        <v>49.199999999999996</v>
      </c>
      <c r="Q7666" s="32">
        <f t="shared" si="715"/>
        <v>14</v>
      </c>
      <c r="R7666" s="32">
        <f t="shared" si="716"/>
        <v>5.8000000000000043</v>
      </c>
      <c r="S7666" s="26">
        <f t="shared" si="717"/>
        <v>1</v>
      </c>
      <c r="T7666" s="26">
        <f t="shared" si="718"/>
        <v>1</v>
      </c>
    </row>
    <row r="7667" spans="13:20" ht="15" x14ac:dyDescent="0.3">
      <c r="M7667" s="34">
        <v>7661.5</v>
      </c>
      <c r="N7667" s="34">
        <v>5.6</v>
      </c>
      <c r="O7667" s="32">
        <f t="shared" si="714"/>
        <v>42.08</v>
      </c>
      <c r="P7667" s="37">
        <f t="shared" si="719"/>
        <v>50.495999999999995</v>
      </c>
      <c r="Q7667" s="32">
        <f t="shared" si="715"/>
        <v>12.920000000000002</v>
      </c>
      <c r="R7667" s="32">
        <f t="shared" si="716"/>
        <v>4.5040000000000049</v>
      </c>
      <c r="S7667" s="26">
        <f t="shared" si="717"/>
        <v>1</v>
      </c>
      <c r="T7667" s="26">
        <f t="shared" si="718"/>
        <v>1</v>
      </c>
    </row>
    <row r="7668" spans="13:20" ht="15" x14ac:dyDescent="0.3">
      <c r="M7668" s="34">
        <v>7662.5</v>
      </c>
      <c r="N7668" s="34">
        <v>5.6</v>
      </c>
      <c r="O7668" s="32">
        <f t="shared" si="714"/>
        <v>42.08</v>
      </c>
      <c r="P7668" s="37">
        <f t="shared" si="719"/>
        <v>50.495999999999995</v>
      </c>
      <c r="Q7668" s="32">
        <f t="shared" si="715"/>
        <v>12.920000000000002</v>
      </c>
      <c r="R7668" s="32">
        <f t="shared" si="716"/>
        <v>4.5040000000000049</v>
      </c>
      <c r="S7668" s="26">
        <f t="shared" si="717"/>
        <v>1</v>
      </c>
      <c r="T7668" s="26">
        <f t="shared" si="718"/>
        <v>1</v>
      </c>
    </row>
    <row r="7669" spans="13:20" ht="15" x14ac:dyDescent="0.3">
      <c r="M7669" s="34">
        <v>7663.5</v>
      </c>
      <c r="N7669" s="34">
        <v>5.6</v>
      </c>
      <c r="O7669" s="32">
        <f t="shared" si="714"/>
        <v>42.08</v>
      </c>
      <c r="P7669" s="37">
        <f t="shared" si="719"/>
        <v>50.495999999999995</v>
      </c>
      <c r="Q7669" s="32">
        <f t="shared" si="715"/>
        <v>12.920000000000002</v>
      </c>
      <c r="R7669" s="32">
        <f t="shared" si="716"/>
        <v>4.5040000000000049</v>
      </c>
      <c r="S7669" s="26">
        <f t="shared" si="717"/>
        <v>1</v>
      </c>
      <c r="T7669" s="26">
        <f t="shared" si="718"/>
        <v>1</v>
      </c>
    </row>
    <row r="7670" spans="13:20" ht="15" x14ac:dyDescent="0.3">
      <c r="M7670" s="34">
        <v>7664.5</v>
      </c>
      <c r="N7670" s="34">
        <v>6.1</v>
      </c>
      <c r="O7670" s="32">
        <f t="shared" si="714"/>
        <v>42.980000000000004</v>
      </c>
      <c r="P7670" s="37">
        <f t="shared" si="719"/>
        <v>51.576000000000001</v>
      </c>
      <c r="Q7670" s="32">
        <f t="shared" si="715"/>
        <v>12.019999999999996</v>
      </c>
      <c r="R7670" s="32">
        <f t="shared" si="716"/>
        <v>3.4239999999999995</v>
      </c>
      <c r="S7670" s="26">
        <f t="shared" si="717"/>
        <v>1</v>
      </c>
      <c r="T7670" s="26">
        <f t="shared" si="718"/>
        <v>1</v>
      </c>
    </row>
    <row r="7671" spans="13:20" ht="15" x14ac:dyDescent="0.3">
      <c r="M7671" s="34">
        <v>7665.5</v>
      </c>
      <c r="N7671" s="34">
        <v>6.7</v>
      </c>
      <c r="O7671" s="32">
        <f t="shared" si="714"/>
        <v>44.06</v>
      </c>
      <c r="P7671" s="37">
        <f t="shared" si="719"/>
        <v>52.872</v>
      </c>
      <c r="Q7671" s="32">
        <f t="shared" si="715"/>
        <v>10.939999999999998</v>
      </c>
      <c r="R7671" s="32">
        <f t="shared" si="716"/>
        <v>2.1280000000000001</v>
      </c>
      <c r="S7671" s="26">
        <f t="shared" si="717"/>
        <v>1</v>
      </c>
      <c r="T7671" s="26">
        <f t="shared" si="718"/>
        <v>1</v>
      </c>
    </row>
    <row r="7672" spans="13:20" ht="15" x14ac:dyDescent="0.3">
      <c r="M7672" s="34">
        <v>7666.5</v>
      </c>
      <c r="N7672" s="34">
        <v>7.8</v>
      </c>
      <c r="O7672" s="32">
        <f t="shared" si="714"/>
        <v>46.04</v>
      </c>
      <c r="P7672" s="37">
        <f t="shared" si="719"/>
        <v>55.247999999999998</v>
      </c>
      <c r="Q7672" s="32">
        <f t="shared" si="715"/>
        <v>8.9600000000000009</v>
      </c>
      <c r="R7672" s="32">
        <f t="shared" si="716"/>
        <v>-0.24799999999999756</v>
      </c>
      <c r="S7672" s="26">
        <f t="shared" si="717"/>
        <v>1</v>
      </c>
      <c r="T7672" s="26">
        <f t="shared" si="718"/>
        <v>0</v>
      </c>
    </row>
    <row r="7673" spans="13:20" ht="15" x14ac:dyDescent="0.3">
      <c r="M7673" s="34">
        <v>7667.5</v>
      </c>
      <c r="N7673" s="34">
        <v>8.3000000000000007</v>
      </c>
      <c r="O7673" s="32">
        <f t="shared" si="714"/>
        <v>46.94</v>
      </c>
      <c r="P7673" s="37">
        <f t="shared" si="719"/>
        <v>56.327999999999996</v>
      </c>
      <c r="Q7673" s="32">
        <f t="shared" si="715"/>
        <v>8.0600000000000023</v>
      </c>
      <c r="R7673" s="32">
        <f t="shared" si="716"/>
        <v>-1.3279999999999959</v>
      </c>
      <c r="S7673" s="26">
        <f t="shared" si="717"/>
        <v>1</v>
      </c>
      <c r="T7673" s="26">
        <f t="shared" si="718"/>
        <v>0</v>
      </c>
    </row>
    <row r="7674" spans="13:20" ht="15" x14ac:dyDescent="0.3">
      <c r="M7674" s="34">
        <v>7668.5</v>
      </c>
      <c r="N7674" s="34">
        <v>8.9</v>
      </c>
      <c r="O7674" s="32">
        <f t="shared" si="714"/>
        <v>48.019999999999996</v>
      </c>
      <c r="P7674" s="37">
        <f t="shared" si="719"/>
        <v>57.623999999999995</v>
      </c>
      <c r="Q7674" s="32">
        <f t="shared" si="715"/>
        <v>6.980000000000004</v>
      </c>
      <c r="R7674" s="32">
        <f t="shared" si="716"/>
        <v>-2.6239999999999952</v>
      </c>
      <c r="S7674" s="26">
        <f t="shared" si="717"/>
        <v>1</v>
      </c>
      <c r="T7674" s="26">
        <f t="shared" si="718"/>
        <v>0</v>
      </c>
    </row>
    <row r="7675" spans="13:20" ht="15" x14ac:dyDescent="0.3">
      <c r="M7675" s="34">
        <v>7669.5</v>
      </c>
      <c r="N7675" s="34">
        <v>9.4</v>
      </c>
      <c r="O7675" s="32">
        <f t="shared" si="714"/>
        <v>48.92</v>
      </c>
      <c r="P7675" s="37">
        <f t="shared" si="719"/>
        <v>58.704000000000001</v>
      </c>
      <c r="Q7675" s="32">
        <f t="shared" si="715"/>
        <v>6.0799999999999983</v>
      </c>
      <c r="R7675" s="32">
        <f t="shared" si="716"/>
        <v>-3.7040000000000006</v>
      </c>
      <c r="S7675" s="26">
        <f t="shared" si="717"/>
        <v>1</v>
      </c>
      <c r="T7675" s="26">
        <f t="shared" si="718"/>
        <v>0</v>
      </c>
    </row>
    <row r="7676" spans="13:20" ht="15" x14ac:dyDescent="0.3">
      <c r="M7676" s="34">
        <v>7670.5</v>
      </c>
      <c r="N7676" s="34">
        <v>8.9</v>
      </c>
      <c r="O7676" s="32">
        <f t="shared" si="714"/>
        <v>48.019999999999996</v>
      </c>
      <c r="P7676" s="37">
        <f t="shared" si="719"/>
        <v>57.623999999999995</v>
      </c>
      <c r="Q7676" s="32">
        <f t="shared" si="715"/>
        <v>6.980000000000004</v>
      </c>
      <c r="R7676" s="32">
        <f t="shared" si="716"/>
        <v>-2.6239999999999952</v>
      </c>
      <c r="S7676" s="26">
        <f t="shared" si="717"/>
        <v>1</v>
      </c>
      <c r="T7676" s="26">
        <f t="shared" si="718"/>
        <v>0</v>
      </c>
    </row>
    <row r="7677" spans="13:20" ht="15" x14ac:dyDescent="0.3">
      <c r="M7677" s="34">
        <v>7671.5</v>
      </c>
      <c r="N7677" s="34">
        <v>7.8</v>
      </c>
      <c r="O7677" s="32">
        <f t="shared" si="714"/>
        <v>46.04</v>
      </c>
      <c r="P7677" s="37">
        <f t="shared" si="719"/>
        <v>55.247999999999998</v>
      </c>
      <c r="Q7677" s="32">
        <f t="shared" si="715"/>
        <v>8.9600000000000009</v>
      </c>
      <c r="R7677" s="32">
        <f t="shared" si="716"/>
        <v>-0.24799999999999756</v>
      </c>
      <c r="S7677" s="26">
        <f t="shared" si="717"/>
        <v>1</v>
      </c>
      <c r="T7677" s="26">
        <f t="shared" si="718"/>
        <v>0</v>
      </c>
    </row>
    <row r="7678" spans="13:20" ht="15" x14ac:dyDescent="0.3">
      <c r="M7678" s="34">
        <v>7672.5</v>
      </c>
      <c r="N7678" s="34">
        <v>6.7</v>
      </c>
      <c r="O7678" s="32">
        <f t="shared" si="714"/>
        <v>44.06</v>
      </c>
      <c r="P7678" s="37">
        <f t="shared" si="719"/>
        <v>52.872</v>
      </c>
      <c r="Q7678" s="32">
        <f t="shared" si="715"/>
        <v>10.939999999999998</v>
      </c>
      <c r="R7678" s="32">
        <f t="shared" si="716"/>
        <v>2.1280000000000001</v>
      </c>
      <c r="S7678" s="26">
        <f t="shared" si="717"/>
        <v>1</v>
      </c>
      <c r="T7678" s="26">
        <f t="shared" si="718"/>
        <v>1</v>
      </c>
    </row>
    <row r="7679" spans="13:20" ht="15" x14ac:dyDescent="0.3">
      <c r="M7679" s="34">
        <v>7673.5</v>
      </c>
      <c r="N7679" s="34">
        <v>6.1</v>
      </c>
      <c r="O7679" s="32">
        <f t="shared" si="714"/>
        <v>42.980000000000004</v>
      </c>
      <c r="P7679" s="37">
        <f t="shared" si="719"/>
        <v>51.576000000000001</v>
      </c>
      <c r="Q7679" s="32">
        <f t="shared" si="715"/>
        <v>12.019999999999996</v>
      </c>
      <c r="R7679" s="32">
        <f t="shared" si="716"/>
        <v>3.4239999999999995</v>
      </c>
      <c r="S7679" s="26">
        <f t="shared" si="717"/>
        <v>1</v>
      </c>
      <c r="T7679" s="26">
        <f t="shared" si="718"/>
        <v>1</v>
      </c>
    </row>
    <row r="7680" spans="13:20" ht="15" x14ac:dyDescent="0.3">
      <c r="M7680" s="34">
        <v>7674.5</v>
      </c>
      <c r="N7680" s="34">
        <v>6.1</v>
      </c>
      <c r="O7680" s="32">
        <f t="shared" si="714"/>
        <v>42.980000000000004</v>
      </c>
      <c r="P7680" s="37">
        <f t="shared" si="719"/>
        <v>51.576000000000001</v>
      </c>
      <c r="Q7680" s="32">
        <f t="shared" si="715"/>
        <v>12.019999999999996</v>
      </c>
      <c r="R7680" s="32">
        <f t="shared" si="716"/>
        <v>3.4239999999999995</v>
      </c>
      <c r="S7680" s="26">
        <f t="shared" si="717"/>
        <v>1</v>
      </c>
      <c r="T7680" s="26">
        <f t="shared" si="718"/>
        <v>1</v>
      </c>
    </row>
    <row r="7681" spans="13:20" ht="15" x14ac:dyDescent="0.3">
      <c r="M7681" s="34">
        <v>7675.5</v>
      </c>
      <c r="N7681" s="34">
        <v>5</v>
      </c>
      <c r="O7681" s="32">
        <f t="shared" si="714"/>
        <v>41</v>
      </c>
      <c r="P7681" s="37">
        <f t="shared" si="719"/>
        <v>49.199999999999996</v>
      </c>
      <c r="Q7681" s="32">
        <f t="shared" si="715"/>
        <v>14</v>
      </c>
      <c r="R7681" s="32">
        <f t="shared" si="716"/>
        <v>5.8000000000000043</v>
      </c>
      <c r="S7681" s="26">
        <f t="shared" si="717"/>
        <v>1</v>
      </c>
      <c r="T7681" s="26">
        <f t="shared" si="718"/>
        <v>1</v>
      </c>
    </row>
    <row r="7682" spans="13:20" ht="15" x14ac:dyDescent="0.3">
      <c r="M7682" s="34">
        <v>7676.5</v>
      </c>
      <c r="N7682" s="34">
        <v>4.4000000000000004</v>
      </c>
      <c r="O7682" s="32">
        <f t="shared" si="714"/>
        <v>39.92</v>
      </c>
      <c r="P7682" s="37">
        <f t="shared" si="719"/>
        <v>47.904000000000003</v>
      </c>
      <c r="Q7682" s="32">
        <f t="shared" si="715"/>
        <v>15.079999999999998</v>
      </c>
      <c r="R7682" s="32">
        <f t="shared" si="716"/>
        <v>7.0959999999999965</v>
      </c>
      <c r="S7682" s="26">
        <f t="shared" si="717"/>
        <v>1</v>
      </c>
      <c r="T7682" s="26">
        <f t="shared" si="718"/>
        <v>1</v>
      </c>
    </row>
    <row r="7683" spans="13:20" ht="15" x14ac:dyDescent="0.3">
      <c r="M7683" s="34">
        <v>7677.5</v>
      </c>
      <c r="N7683" s="34">
        <v>3.3</v>
      </c>
      <c r="O7683" s="32">
        <f t="shared" si="714"/>
        <v>37.94</v>
      </c>
      <c r="P7683" s="37">
        <f t="shared" si="719"/>
        <v>45.527999999999999</v>
      </c>
      <c r="Q7683" s="32">
        <f t="shared" si="715"/>
        <v>17.060000000000002</v>
      </c>
      <c r="R7683" s="32">
        <f t="shared" si="716"/>
        <v>9.4720000000000013</v>
      </c>
      <c r="S7683" s="26">
        <f t="shared" si="717"/>
        <v>1</v>
      </c>
      <c r="T7683" s="26">
        <f t="shared" si="718"/>
        <v>1</v>
      </c>
    </row>
    <row r="7684" spans="13:20" ht="15" x14ac:dyDescent="0.3">
      <c r="M7684" s="34">
        <v>7678.5</v>
      </c>
      <c r="N7684" s="34">
        <v>2.8</v>
      </c>
      <c r="O7684" s="32">
        <f t="shared" si="714"/>
        <v>37.04</v>
      </c>
      <c r="P7684" s="37">
        <f t="shared" si="719"/>
        <v>44.448</v>
      </c>
      <c r="Q7684" s="32">
        <f t="shared" si="715"/>
        <v>17.96</v>
      </c>
      <c r="R7684" s="32">
        <f t="shared" si="716"/>
        <v>10.552</v>
      </c>
      <c r="S7684" s="26">
        <f t="shared" si="717"/>
        <v>1</v>
      </c>
      <c r="T7684" s="26">
        <f t="shared" si="718"/>
        <v>1</v>
      </c>
    </row>
    <row r="7685" spans="13:20" ht="15" x14ac:dyDescent="0.3">
      <c r="M7685" s="34">
        <v>7679.5</v>
      </c>
      <c r="N7685" s="34">
        <v>2.2000000000000002</v>
      </c>
      <c r="O7685" s="32">
        <f t="shared" si="714"/>
        <v>35.96</v>
      </c>
      <c r="P7685" s="37">
        <f t="shared" si="719"/>
        <v>43.152000000000001</v>
      </c>
      <c r="Q7685" s="32">
        <f t="shared" si="715"/>
        <v>19.04</v>
      </c>
      <c r="R7685" s="32">
        <f t="shared" si="716"/>
        <v>11.847999999999999</v>
      </c>
      <c r="S7685" s="26">
        <f t="shared" si="717"/>
        <v>1</v>
      </c>
      <c r="T7685" s="26">
        <f t="shared" si="718"/>
        <v>1</v>
      </c>
    </row>
    <row r="7686" spans="13:20" ht="15" x14ac:dyDescent="0.3">
      <c r="M7686" s="34">
        <v>7680.5</v>
      </c>
      <c r="N7686" s="34">
        <v>2.8</v>
      </c>
      <c r="O7686" s="32">
        <f t="shared" ref="O7686:O7749" si="720">CONVERT(N7686,"C","F")</f>
        <v>37.04</v>
      </c>
      <c r="P7686" s="37">
        <f t="shared" si="719"/>
        <v>44.448</v>
      </c>
      <c r="Q7686" s="32">
        <f t="shared" ref="Q7686:Q7749" si="721">$L$3-O7686</f>
        <v>17.96</v>
      </c>
      <c r="R7686" s="32">
        <f t="shared" ref="R7686:R7749" si="722">$L$3-P7686</f>
        <v>10.552</v>
      </c>
      <c r="S7686" s="26">
        <f t="shared" ref="S7686:S7749" si="723">IF(O7686&lt;=$L$3, 1, 0)</f>
        <v>1</v>
      </c>
      <c r="T7686" s="26">
        <f t="shared" ref="T7686:T7749" si="724">IF(P7686&lt;=$L$3, 1, 0)</f>
        <v>1</v>
      </c>
    </row>
    <row r="7687" spans="13:20" ht="15" x14ac:dyDescent="0.3">
      <c r="M7687" s="34">
        <v>7681.5</v>
      </c>
      <c r="N7687" s="34">
        <v>2.8</v>
      </c>
      <c r="O7687" s="32">
        <f t="shared" si="720"/>
        <v>37.04</v>
      </c>
      <c r="P7687" s="37">
        <f t="shared" ref="P7687:P7750" si="725">O7687*1.2</f>
        <v>44.448</v>
      </c>
      <c r="Q7687" s="32">
        <f t="shared" si="721"/>
        <v>17.96</v>
      </c>
      <c r="R7687" s="32">
        <f t="shared" si="722"/>
        <v>10.552</v>
      </c>
      <c r="S7687" s="26">
        <f t="shared" si="723"/>
        <v>1</v>
      </c>
      <c r="T7687" s="26">
        <f t="shared" si="724"/>
        <v>1</v>
      </c>
    </row>
    <row r="7688" spans="13:20" ht="15" x14ac:dyDescent="0.3">
      <c r="M7688" s="34">
        <v>7682.5</v>
      </c>
      <c r="N7688" s="34">
        <v>2.8</v>
      </c>
      <c r="O7688" s="32">
        <f t="shared" si="720"/>
        <v>37.04</v>
      </c>
      <c r="P7688" s="37">
        <f t="shared" si="725"/>
        <v>44.448</v>
      </c>
      <c r="Q7688" s="32">
        <f t="shared" si="721"/>
        <v>17.96</v>
      </c>
      <c r="R7688" s="32">
        <f t="shared" si="722"/>
        <v>10.552</v>
      </c>
      <c r="S7688" s="26">
        <f t="shared" si="723"/>
        <v>1</v>
      </c>
      <c r="T7688" s="26">
        <f t="shared" si="724"/>
        <v>1</v>
      </c>
    </row>
    <row r="7689" spans="13:20" ht="15" x14ac:dyDescent="0.3">
      <c r="M7689" s="34">
        <v>7683.5</v>
      </c>
      <c r="N7689" s="34">
        <v>2.2000000000000002</v>
      </c>
      <c r="O7689" s="32">
        <f t="shared" si="720"/>
        <v>35.96</v>
      </c>
      <c r="P7689" s="37">
        <f t="shared" si="725"/>
        <v>43.152000000000001</v>
      </c>
      <c r="Q7689" s="32">
        <f t="shared" si="721"/>
        <v>19.04</v>
      </c>
      <c r="R7689" s="32">
        <f t="shared" si="722"/>
        <v>11.847999999999999</v>
      </c>
      <c r="S7689" s="26">
        <f t="shared" si="723"/>
        <v>1</v>
      </c>
      <c r="T7689" s="26">
        <f t="shared" si="724"/>
        <v>1</v>
      </c>
    </row>
    <row r="7690" spans="13:20" ht="15" x14ac:dyDescent="0.3">
      <c r="M7690" s="34">
        <v>7684.5</v>
      </c>
      <c r="N7690" s="34">
        <v>1.7</v>
      </c>
      <c r="O7690" s="32">
        <f t="shared" si="720"/>
        <v>35.06</v>
      </c>
      <c r="P7690" s="37">
        <f t="shared" si="725"/>
        <v>42.072000000000003</v>
      </c>
      <c r="Q7690" s="32">
        <f t="shared" si="721"/>
        <v>19.939999999999998</v>
      </c>
      <c r="R7690" s="32">
        <f t="shared" si="722"/>
        <v>12.927999999999997</v>
      </c>
      <c r="S7690" s="26">
        <f t="shared" si="723"/>
        <v>1</v>
      </c>
      <c r="T7690" s="26">
        <f t="shared" si="724"/>
        <v>1</v>
      </c>
    </row>
    <row r="7691" spans="13:20" ht="15" x14ac:dyDescent="0.3">
      <c r="M7691" s="34">
        <v>7685.5</v>
      </c>
      <c r="N7691" s="34">
        <v>1.7</v>
      </c>
      <c r="O7691" s="32">
        <f t="shared" si="720"/>
        <v>35.06</v>
      </c>
      <c r="P7691" s="37">
        <f t="shared" si="725"/>
        <v>42.072000000000003</v>
      </c>
      <c r="Q7691" s="32">
        <f t="shared" si="721"/>
        <v>19.939999999999998</v>
      </c>
      <c r="R7691" s="32">
        <f t="shared" si="722"/>
        <v>12.927999999999997</v>
      </c>
      <c r="S7691" s="26">
        <f t="shared" si="723"/>
        <v>1</v>
      </c>
      <c r="T7691" s="26">
        <f t="shared" si="724"/>
        <v>1</v>
      </c>
    </row>
    <row r="7692" spans="13:20" ht="15" x14ac:dyDescent="0.3">
      <c r="M7692" s="34">
        <v>7686.5</v>
      </c>
      <c r="N7692" s="34">
        <v>1.7</v>
      </c>
      <c r="O7692" s="32">
        <f t="shared" si="720"/>
        <v>35.06</v>
      </c>
      <c r="P7692" s="37">
        <f t="shared" si="725"/>
        <v>42.072000000000003</v>
      </c>
      <c r="Q7692" s="32">
        <f t="shared" si="721"/>
        <v>19.939999999999998</v>
      </c>
      <c r="R7692" s="32">
        <f t="shared" si="722"/>
        <v>12.927999999999997</v>
      </c>
      <c r="S7692" s="26">
        <f t="shared" si="723"/>
        <v>1</v>
      </c>
      <c r="T7692" s="26">
        <f t="shared" si="724"/>
        <v>1</v>
      </c>
    </row>
    <row r="7693" spans="13:20" ht="15" x14ac:dyDescent="0.3">
      <c r="M7693" s="34">
        <v>7687.5</v>
      </c>
      <c r="N7693" s="34">
        <v>5</v>
      </c>
      <c r="O7693" s="32">
        <f t="shared" si="720"/>
        <v>41</v>
      </c>
      <c r="P7693" s="37">
        <f t="shared" si="725"/>
        <v>49.199999999999996</v>
      </c>
      <c r="Q7693" s="32">
        <f t="shared" si="721"/>
        <v>14</v>
      </c>
      <c r="R7693" s="32">
        <f t="shared" si="722"/>
        <v>5.8000000000000043</v>
      </c>
      <c r="S7693" s="26">
        <f t="shared" si="723"/>
        <v>1</v>
      </c>
      <c r="T7693" s="26">
        <f t="shared" si="724"/>
        <v>1</v>
      </c>
    </row>
    <row r="7694" spans="13:20" ht="15" x14ac:dyDescent="0.3">
      <c r="M7694" s="34">
        <v>7688.5</v>
      </c>
      <c r="N7694" s="34">
        <v>6.7</v>
      </c>
      <c r="O7694" s="32">
        <f t="shared" si="720"/>
        <v>44.06</v>
      </c>
      <c r="P7694" s="37">
        <f t="shared" si="725"/>
        <v>52.872</v>
      </c>
      <c r="Q7694" s="32">
        <f t="shared" si="721"/>
        <v>10.939999999999998</v>
      </c>
      <c r="R7694" s="32">
        <f t="shared" si="722"/>
        <v>2.1280000000000001</v>
      </c>
      <c r="S7694" s="26">
        <f t="shared" si="723"/>
        <v>1</v>
      </c>
      <c r="T7694" s="26">
        <f t="shared" si="724"/>
        <v>1</v>
      </c>
    </row>
    <row r="7695" spans="13:20" ht="15" x14ac:dyDescent="0.3">
      <c r="M7695" s="34">
        <v>7689.5</v>
      </c>
      <c r="N7695" s="34">
        <v>7.2</v>
      </c>
      <c r="O7695" s="32">
        <f t="shared" si="720"/>
        <v>44.96</v>
      </c>
      <c r="P7695" s="37">
        <f t="shared" si="725"/>
        <v>53.951999999999998</v>
      </c>
      <c r="Q7695" s="32">
        <f t="shared" si="721"/>
        <v>10.039999999999999</v>
      </c>
      <c r="R7695" s="32">
        <f t="shared" si="722"/>
        <v>1.0480000000000018</v>
      </c>
      <c r="S7695" s="26">
        <f t="shared" si="723"/>
        <v>1</v>
      </c>
      <c r="T7695" s="26">
        <f t="shared" si="724"/>
        <v>1</v>
      </c>
    </row>
    <row r="7696" spans="13:20" ht="15" x14ac:dyDescent="0.3">
      <c r="M7696" s="34">
        <v>7690.5</v>
      </c>
      <c r="N7696" s="34">
        <v>7.2</v>
      </c>
      <c r="O7696" s="32">
        <f t="shared" si="720"/>
        <v>44.96</v>
      </c>
      <c r="P7696" s="37">
        <f t="shared" si="725"/>
        <v>53.951999999999998</v>
      </c>
      <c r="Q7696" s="32">
        <f t="shared" si="721"/>
        <v>10.039999999999999</v>
      </c>
      <c r="R7696" s="32">
        <f t="shared" si="722"/>
        <v>1.0480000000000018</v>
      </c>
      <c r="S7696" s="26">
        <f t="shared" si="723"/>
        <v>1</v>
      </c>
      <c r="T7696" s="26">
        <f t="shared" si="724"/>
        <v>1</v>
      </c>
    </row>
    <row r="7697" spans="13:20" ht="15" x14ac:dyDescent="0.3">
      <c r="M7697" s="34">
        <v>7691.5</v>
      </c>
      <c r="N7697" s="34">
        <v>7.8</v>
      </c>
      <c r="O7697" s="32">
        <f t="shared" si="720"/>
        <v>46.04</v>
      </c>
      <c r="P7697" s="37">
        <f t="shared" si="725"/>
        <v>55.247999999999998</v>
      </c>
      <c r="Q7697" s="32">
        <f t="shared" si="721"/>
        <v>8.9600000000000009</v>
      </c>
      <c r="R7697" s="32">
        <f t="shared" si="722"/>
        <v>-0.24799999999999756</v>
      </c>
      <c r="S7697" s="26">
        <f t="shared" si="723"/>
        <v>1</v>
      </c>
      <c r="T7697" s="26">
        <f t="shared" si="724"/>
        <v>0</v>
      </c>
    </row>
    <row r="7698" spans="13:20" ht="15" x14ac:dyDescent="0.3">
      <c r="M7698" s="34">
        <v>7692.5</v>
      </c>
      <c r="N7698" s="34">
        <v>7.8</v>
      </c>
      <c r="O7698" s="32">
        <f t="shared" si="720"/>
        <v>46.04</v>
      </c>
      <c r="P7698" s="37">
        <f t="shared" si="725"/>
        <v>55.247999999999998</v>
      </c>
      <c r="Q7698" s="32">
        <f t="shared" si="721"/>
        <v>8.9600000000000009</v>
      </c>
      <c r="R7698" s="32">
        <f t="shared" si="722"/>
        <v>-0.24799999999999756</v>
      </c>
      <c r="S7698" s="26">
        <f t="shared" si="723"/>
        <v>1</v>
      </c>
      <c r="T7698" s="26">
        <f t="shared" si="724"/>
        <v>0</v>
      </c>
    </row>
    <row r="7699" spans="13:20" ht="15" x14ac:dyDescent="0.3">
      <c r="M7699" s="34">
        <v>7693.5</v>
      </c>
      <c r="N7699" s="34">
        <v>8.3000000000000007</v>
      </c>
      <c r="O7699" s="32">
        <f t="shared" si="720"/>
        <v>46.94</v>
      </c>
      <c r="P7699" s="37">
        <f t="shared" si="725"/>
        <v>56.327999999999996</v>
      </c>
      <c r="Q7699" s="32">
        <f t="shared" si="721"/>
        <v>8.0600000000000023</v>
      </c>
      <c r="R7699" s="32">
        <f t="shared" si="722"/>
        <v>-1.3279999999999959</v>
      </c>
      <c r="S7699" s="26">
        <f t="shared" si="723"/>
        <v>1</v>
      </c>
      <c r="T7699" s="26">
        <f t="shared" si="724"/>
        <v>0</v>
      </c>
    </row>
    <row r="7700" spans="13:20" ht="15" x14ac:dyDescent="0.3">
      <c r="M7700" s="34">
        <v>7694.5</v>
      </c>
      <c r="N7700" s="34">
        <v>8.3000000000000007</v>
      </c>
      <c r="O7700" s="32">
        <f t="shared" si="720"/>
        <v>46.94</v>
      </c>
      <c r="P7700" s="37">
        <f t="shared" si="725"/>
        <v>56.327999999999996</v>
      </c>
      <c r="Q7700" s="32">
        <f t="shared" si="721"/>
        <v>8.0600000000000023</v>
      </c>
      <c r="R7700" s="32">
        <f t="shared" si="722"/>
        <v>-1.3279999999999959</v>
      </c>
      <c r="S7700" s="26">
        <f t="shared" si="723"/>
        <v>1</v>
      </c>
      <c r="T7700" s="26">
        <f t="shared" si="724"/>
        <v>0</v>
      </c>
    </row>
    <row r="7701" spans="13:20" ht="15" x14ac:dyDescent="0.3">
      <c r="M7701" s="34">
        <v>7695.5</v>
      </c>
      <c r="N7701" s="34">
        <v>8.3000000000000007</v>
      </c>
      <c r="O7701" s="32">
        <f t="shared" si="720"/>
        <v>46.94</v>
      </c>
      <c r="P7701" s="37">
        <f t="shared" si="725"/>
        <v>56.327999999999996</v>
      </c>
      <c r="Q7701" s="32">
        <f t="shared" si="721"/>
        <v>8.0600000000000023</v>
      </c>
      <c r="R7701" s="32">
        <f t="shared" si="722"/>
        <v>-1.3279999999999959</v>
      </c>
      <c r="S7701" s="26">
        <f t="shared" si="723"/>
        <v>1</v>
      </c>
      <c r="T7701" s="26">
        <f t="shared" si="724"/>
        <v>0</v>
      </c>
    </row>
    <row r="7702" spans="13:20" ht="15" x14ac:dyDescent="0.3">
      <c r="M7702" s="34">
        <v>7696.5</v>
      </c>
      <c r="N7702" s="34">
        <v>8.3000000000000007</v>
      </c>
      <c r="O7702" s="32">
        <f t="shared" si="720"/>
        <v>46.94</v>
      </c>
      <c r="P7702" s="37">
        <f t="shared" si="725"/>
        <v>56.327999999999996</v>
      </c>
      <c r="Q7702" s="32">
        <f t="shared" si="721"/>
        <v>8.0600000000000023</v>
      </c>
      <c r="R7702" s="32">
        <f t="shared" si="722"/>
        <v>-1.3279999999999959</v>
      </c>
      <c r="S7702" s="26">
        <f t="shared" si="723"/>
        <v>1</v>
      </c>
      <c r="T7702" s="26">
        <f t="shared" si="724"/>
        <v>0</v>
      </c>
    </row>
    <row r="7703" spans="13:20" ht="15" x14ac:dyDescent="0.3">
      <c r="M7703" s="34">
        <v>7697.5</v>
      </c>
      <c r="N7703" s="34">
        <v>7.8</v>
      </c>
      <c r="O7703" s="32">
        <f t="shared" si="720"/>
        <v>46.04</v>
      </c>
      <c r="P7703" s="37">
        <f t="shared" si="725"/>
        <v>55.247999999999998</v>
      </c>
      <c r="Q7703" s="32">
        <f t="shared" si="721"/>
        <v>8.9600000000000009</v>
      </c>
      <c r="R7703" s="32">
        <f t="shared" si="722"/>
        <v>-0.24799999999999756</v>
      </c>
      <c r="S7703" s="26">
        <f t="shared" si="723"/>
        <v>1</v>
      </c>
      <c r="T7703" s="26">
        <f t="shared" si="724"/>
        <v>0</v>
      </c>
    </row>
    <row r="7704" spans="13:20" ht="15" x14ac:dyDescent="0.3">
      <c r="M7704" s="34">
        <v>7698.5</v>
      </c>
      <c r="N7704" s="34">
        <v>7.8</v>
      </c>
      <c r="O7704" s="32">
        <f t="shared" si="720"/>
        <v>46.04</v>
      </c>
      <c r="P7704" s="37">
        <f t="shared" si="725"/>
        <v>55.247999999999998</v>
      </c>
      <c r="Q7704" s="32">
        <f t="shared" si="721"/>
        <v>8.9600000000000009</v>
      </c>
      <c r="R7704" s="32">
        <f t="shared" si="722"/>
        <v>-0.24799999999999756</v>
      </c>
      <c r="S7704" s="26">
        <f t="shared" si="723"/>
        <v>1</v>
      </c>
      <c r="T7704" s="26">
        <f t="shared" si="724"/>
        <v>0</v>
      </c>
    </row>
    <row r="7705" spans="13:20" ht="15" x14ac:dyDescent="0.3">
      <c r="M7705" s="34">
        <v>7699.5</v>
      </c>
      <c r="N7705" s="34">
        <v>7.8</v>
      </c>
      <c r="O7705" s="32">
        <f t="shared" si="720"/>
        <v>46.04</v>
      </c>
      <c r="P7705" s="37">
        <f t="shared" si="725"/>
        <v>55.247999999999998</v>
      </c>
      <c r="Q7705" s="32">
        <f t="shared" si="721"/>
        <v>8.9600000000000009</v>
      </c>
      <c r="R7705" s="32">
        <f t="shared" si="722"/>
        <v>-0.24799999999999756</v>
      </c>
      <c r="S7705" s="26">
        <f t="shared" si="723"/>
        <v>1</v>
      </c>
      <c r="T7705" s="26">
        <f t="shared" si="724"/>
        <v>0</v>
      </c>
    </row>
    <row r="7706" spans="13:20" ht="15" x14ac:dyDescent="0.3">
      <c r="M7706" s="34">
        <v>7700.5</v>
      </c>
      <c r="N7706" s="34">
        <v>8.3000000000000007</v>
      </c>
      <c r="O7706" s="32">
        <f t="shared" si="720"/>
        <v>46.94</v>
      </c>
      <c r="P7706" s="37">
        <f t="shared" si="725"/>
        <v>56.327999999999996</v>
      </c>
      <c r="Q7706" s="32">
        <f t="shared" si="721"/>
        <v>8.0600000000000023</v>
      </c>
      <c r="R7706" s="32">
        <f t="shared" si="722"/>
        <v>-1.3279999999999959</v>
      </c>
      <c r="S7706" s="26">
        <f t="shared" si="723"/>
        <v>1</v>
      </c>
      <c r="T7706" s="26">
        <f t="shared" si="724"/>
        <v>0</v>
      </c>
    </row>
    <row r="7707" spans="13:20" ht="15" x14ac:dyDescent="0.3">
      <c r="M7707" s="34">
        <v>7701.5</v>
      </c>
      <c r="N7707" s="34">
        <v>10</v>
      </c>
      <c r="O7707" s="32">
        <f t="shared" si="720"/>
        <v>50</v>
      </c>
      <c r="P7707" s="37">
        <f t="shared" si="725"/>
        <v>60</v>
      </c>
      <c r="Q7707" s="32">
        <f t="shared" si="721"/>
        <v>5</v>
      </c>
      <c r="R7707" s="32">
        <f t="shared" si="722"/>
        <v>-5</v>
      </c>
      <c r="S7707" s="26">
        <f t="shared" si="723"/>
        <v>1</v>
      </c>
      <c r="T7707" s="26">
        <f t="shared" si="724"/>
        <v>0</v>
      </c>
    </row>
    <row r="7708" spans="13:20" ht="15" x14ac:dyDescent="0.3">
      <c r="M7708" s="34">
        <v>7702.5</v>
      </c>
      <c r="N7708" s="34">
        <v>10.6</v>
      </c>
      <c r="O7708" s="32">
        <f t="shared" si="720"/>
        <v>51.08</v>
      </c>
      <c r="P7708" s="37">
        <f t="shared" si="725"/>
        <v>61.295999999999992</v>
      </c>
      <c r="Q7708" s="32">
        <f t="shared" si="721"/>
        <v>3.9200000000000017</v>
      </c>
      <c r="R7708" s="32">
        <f t="shared" si="722"/>
        <v>-6.2959999999999923</v>
      </c>
      <c r="S7708" s="26">
        <f t="shared" si="723"/>
        <v>1</v>
      </c>
      <c r="T7708" s="26">
        <f t="shared" si="724"/>
        <v>0</v>
      </c>
    </row>
    <row r="7709" spans="13:20" ht="15" x14ac:dyDescent="0.3">
      <c r="M7709" s="34">
        <v>7703.5</v>
      </c>
      <c r="N7709" s="34">
        <v>12.2</v>
      </c>
      <c r="O7709" s="32">
        <f t="shared" si="720"/>
        <v>53.96</v>
      </c>
      <c r="P7709" s="37">
        <f t="shared" si="725"/>
        <v>64.751999999999995</v>
      </c>
      <c r="Q7709" s="32">
        <f t="shared" si="721"/>
        <v>1.0399999999999991</v>
      </c>
      <c r="R7709" s="32">
        <f t="shared" si="722"/>
        <v>-9.7519999999999953</v>
      </c>
      <c r="S7709" s="26">
        <f t="shared" si="723"/>
        <v>1</v>
      </c>
      <c r="T7709" s="26">
        <f t="shared" si="724"/>
        <v>0</v>
      </c>
    </row>
    <row r="7710" spans="13:20" ht="15" x14ac:dyDescent="0.3">
      <c r="M7710" s="34">
        <v>7704.5</v>
      </c>
      <c r="N7710" s="34">
        <v>13.3</v>
      </c>
      <c r="O7710" s="32">
        <f t="shared" si="720"/>
        <v>55.94</v>
      </c>
      <c r="P7710" s="37">
        <f t="shared" si="725"/>
        <v>67.128</v>
      </c>
      <c r="Q7710" s="32">
        <f t="shared" si="721"/>
        <v>-0.93999999999999773</v>
      </c>
      <c r="R7710" s="32">
        <f t="shared" si="722"/>
        <v>-12.128</v>
      </c>
      <c r="S7710" s="26">
        <f t="shared" si="723"/>
        <v>0</v>
      </c>
      <c r="T7710" s="26">
        <f t="shared" si="724"/>
        <v>0</v>
      </c>
    </row>
    <row r="7711" spans="13:20" ht="15" x14ac:dyDescent="0.3">
      <c r="M7711" s="34">
        <v>7705.5</v>
      </c>
      <c r="N7711" s="34">
        <v>15</v>
      </c>
      <c r="O7711" s="32">
        <f t="shared" si="720"/>
        <v>59</v>
      </c>
      <c r="P7711" s="37">
        <f t="shared" si="725"/>
        <v>70.8</v>
      </c>
      <c r="Q7711" s="32">
        <f t="shared" si="721"/>
        <v>-4</v>
      </c>
      <c r="R7711" s="32">
        <f t="shared" si="722"/>
        <v>-15.799999999999997</v>
      </c>
      <c r="S7711" s="26">
        <f t="shared" si="723"/>
        <v>0</v>
      </c>
      <c r="T7711" s="26">
        <f t="shared" si="724"/>
        <v>0</v>
      </c>
    </row>
    <row r="7712" spans="13:20" ht="15" x14ac:dyDescent="0.3">
      <c r="M7712" s="34">
        <v>7706.5</v>
      </c>
      <c r="N7712" s="34">
        <v>16.7</v>
      </c>
      <c r="O7712" s="32">
        <f t="shared" si="720"/>
        <v>62.06</v>
      </c>
      <c r="P7712" s="37">
        <f t="shared" si="725"/>
        <v>74.471999999999994</v>
      </c>
      <c r="Q7712" s="32">
        <f t="shared" si="721"/>
        <v>-7.0600000000000023</v>
      </c>
      <c r="R7712" s="32">
        <f t="shared" si="722"/>
        <v>-19.471999999999994</v>
      </c>
      <c r="S7712" s="26">
        <f t="shared" si="723"/>
        <v>0</v>
      </c>
      <c r="T7712" s="26">
        <f t="shared" si="724"/>
        <v>0</v>
      </c>
    </row>
    <row r="7713" spans="13:20" ht="15" x14ac:dyDescent="0.3">
      <c r="M7713" s="34">
        <v>7707.5</v>
      </c>
      <c r="N7713" s="34">
        <v>16.7</v>
      </c>
      <c r="O7713" s="32">
        <f t="shared" si="720"/>
        <v>62.06</v>
      </c>
      <c r="P7713" s="37">
        <f t="shared" si="725"/>
        <v>74.471999999999994</v>
      </c>
      <c r="Q7713" s="32">
        <f t="shared" si="721"/>
        <v>-7.0600000000000023</v>
      </c>
      <c r="R7713" s="32">
        <f t="shared" si="722"/>
        <v>-19.471999999999994</v>
      </c>
      <c r="S7713" s="26">
        <f t="shared" si="723"/>
        <v>0</v>
      </c>
      <c r="T7713" s="26">
        <f t="shared" si="724"/>
        <v>0</v>
      </c>
    </row>
    <row r="7714" spans="13:20" ht="15" x14ac:dyDescent="0.3">
      <c r="M7714" s="34">
        <v>7708.5</v>
      </c>
      <c r="N7714" s="34">
        <v>16.7</v>
      </c>
      <c r="O7714" s="32">
        <f t="shared" si="720"/>
        <v>62.06</v>
      </c>
      <c r="P7714" s="37">
        <f t="shared" si="725"/>
        <v>74.471999999999994</v>
      </c>
      <c r="Q7714" s="32">
        <f t="shared" si="721"/>
        <v>-7.0600000000000023</v>
      </c>
      <c r="R7714" s="32">
        <f t="shared" si="722"/>
        <v>-19.471999999999994</v>
      </c>
      <c r="S7714" s="26">
        <f t="shared" si="723"/>
        <v>0</v>
      </c>
      <c r="T7714" s="26">
        <f t="shared" si="724"/>
        <v>0</v>
      </c>
    </row>
    <row r="7715" spans="13:20" ht="15" x14ac:dyDescent="0.3">
      <c r="M7715" s="34">
        <v>7709.5</v>
      </c>
      <c r="N7715" s="34">
        <v>16.7</v>
      </c>
      <c r="O7715" s="32">
        <f t="shared" si="720"/>
        <v>62.06</v>
      </c>
      <c r="P7715" s="37">
        <f t="shared" si="725"/>
        <v>74.471999999999994</v>
      </c>
      <c r="Q7715" s="32">
        <f t="shared" si="721"/>
        <v>-7.0600000000000023</v>
      </c>
      <c r="R7715" s="32">
        <f t="shared" si="722"/>
        <v>-19.471999999999994</v>
      </c>
      <c r="S7715" s="26">
        <f t="shared" si="723"/>
        <v>0</v>
      </c>
      <c r="T7715" s="26">
        <f t="shared" si="724"/>
        <v>0</v>
      </c>
    </row>
    <row r="7716" spans="13:20" ht="15" x14ac:dyDescent="0.3">
      <c r="M7716" s="34">
        <v>7710.5</v>
      </c>
      <c r="N7716" s="34">
        <v>16.7</v>
      </c>
      <c r="O7716" s="32">
        <f t="shared" si="720"/>
        <v>62.06</v>
      </c>
      <c r="P7716" s="37">
        <f t="shared" si="725"/>
        <v>74.471999999999994</v>
      </c>
      <c r="Q7716" s="32">
        <f t="shared" si="721"/>
        <v>-7.0600000000000023</v>
      </c>
      <c r="R7716" s="32">
        <f t="shared" si="722"/>
        <v>-19.471999999999994</v>
      </c>
      <c r="S7716" s="26">
        <f t="shared" si="723"/>
        <v>0</v>
      </c>
      <c r="T7716" s="26">
        <f t="shared" si="724"/>
        <v>0</v>
      </c>
    </row>
    <row r="7717" spans="13:20" ht="15" x14ac:dyDescent="0.3">
      <c r="M7717" s="34">
        <v>7711.5</v>
      </c>
      <c r="N7717" s="34">
        <v>17.2</v>
      </c>
      <c r="O7717" s="32">
        <f t="shared" si="720"/>
        <v>62.96</v>
      </c>
      <c r="P7717" s="37">
        <f t="shared" si="725"/>
        <v>75.551999999999992</v>
      </c>
      <c r="Q7717" s="32">
        <f t="shared" si="721"/>
        <v>-7.9600000000000009</v>
      </c>
      <c r="R7717" s="32">
        <f t="shared" si="722"/>
        <v>-20.551999999999992</v>
      </c>
      <c r="S7717" s="26">
        <f t="shared" si="723"/>
        <v>0</v>
      </c>
      <c r="T7717" s="26">
        <f t="shared" si="724"/>
        <v>0</v>
      </c>
    </row>
    <row r="7718" spans="13:20" ht="15" x14ac:dyDescent="0.3">
      <c r="M7718" s="34">
        <v>7712.5</v>
      </c>
      <c r="N7718" s="34">
        <v>17.8</v>
      </c>
      <c r="O7718" s="32">
        <f t="shared" si="720"/>
        <v>64.039999999999992</v>
      </c>
      <c r="P7718" s="37">
        <f t="shared" si="725"/>
        <v>76.847999999999985</v>
      </c>
      <c r="Q7718" s="32">
        <f t="shared" si="721"/>
        <v>-9.039999999999992</v>
      </c>
      <c r="R7718" s="32">
        <f t="shared" si="722"/>
        <v>-21.847999999999985</v>
      </c>
      <c r="S7718" s="26">
        <f t="shared" si="723"/>
        <v>0</v>
      </c>
      <c r="T7718" s="26">
        <f t="shared" si="724"/>
        <v>0</v>
      </c>
    </row>
    <row r="7719" spans="13:20" ht="15" x14ac:dyDescent="0.3">
      <c r="M7719" s="34">
        <v>7713.5</v>
      </c>
      <c r="N7719" s="34">
        <v>19.399999999999999</v>
      </c>
      <c r="O7719" s="32">
        <f t="shared" si="720"/>
        <v>66.92</v>
      </c>
      <c r="P7719" s="37">
        <f t="shared" si="725"/>
        <v>80.304000000000002</v>
      </c>
      <c r="Q7719" s="32">
        <f t="shared" si="721"/>
        <v>-11.920000000000002</v>
      </c>
      <c r="R7719" s="32">
        <f t="shared" si="722"/>
        <v>-25.304000000000002</v>
      </c>
      <c r="S7719" s="26">
        <f t="shared" si="723"/>
        <v>0</v>
      </c>
      <c r="T7719" s="26">
        <f t="shared" si="724"/>
        <v>0</v>
      </c>
    </row>
    <row r="7720" spans="13:20" ht="15" x14ac:dyDescent="0.3">
      <c r="M7720" s="34">
        <v>7714.5</v>
      </c>
      <c r="N7720" s="34">
        <v>20</v>
      </c>
      <c r="O7720" s="32">
        <f t="shared" si="720"/>
        <v>68</v>
      </c>
      <c r="P7720" s="37">
        <f t="shared" si="725"/>
        <v>81.599999999999994</v>
      </c>
      <c r="Q7720" s="32">
        <f t="shared" si="721"/>
        <v>-13</v>
      </c>
      <c r="R7720" s="32">
        <f t="shared" si="722"/>
        <v>-26.599999999999994</v>
      </c>
      <c r="S7720" s="26">
        <f t="shared" si="723"/>
        <v>0</v>
      </c>
      <c r="T7720" s="26">
        <f t="shared" si="724"/>
        <v>0</v>
      </c>
    </row>
    <row r="7721" spans="13:20" ht="15" x14ac:dyDescent="0.3">
      <c r="M7721" s="34">
        <v>7715.5</v>
      </c>
      <c r="N7721" s="34">
        <v>20.6</v>
      </c>
      <c r="O7721" s="32">
        <f t="shared" si="720"/>
        <v>69.080000000000013</v>
      </c>
      <c r="P7721" s="37">
        <f t="shared" si="725"/>
        <v>82.896000000000015</v>
      </c>
      <c r="Q7721" s="32">
        <f t="shared" si="721"/>
        <v>-14.080000000000013</v>
      </c>
      <c r="R7721" s="32">
        <f t="shared" si="722"/>
        <v>-27.896000000000015</v>
      </c>
      <c r="S7721" s="26">
        <f t="shared" si="723"/>
        <v>0</v>
      </c>
      <c r="T7721" s="26">
        <f t="shared" si="724"/>
        <v>0</v>
      </c>
    </row>
    <row r="7722" spans="13:20" ht="15" x14ac:dyDescent="0.3">
      <c r="M7722" s="34">
        <v>7716.5</v>
      </c>
      <c r="N7722" s="34">
        <v>20</v>
      </c>
      <c r="O7722" s="32">
        <f t="shared" si="720"/>
        <v>68</v>
      </c>
      <c r="P7722" s="37">
        <f t="shared" si="725"/>
        <v>81.599999999999994</v>
      </c>
      <c r="Q7722" s="32">
        <f t="shared" si="721"/>
        <v>-13</v>
      </c>
      <c r="R7722" s="32">
        <f t="shared" si="722"/>
        <v>-26.599999999999994</v>
      </c>
      <c r="S7722" s="26">
        <f t="shared" si="723"/>
        <v>0</v>
      </c>
      <c r="T7722" s="26">
        <f t="shared" si="724"/>
        <v>0</v>
      </c>
    </row>
    <row r="7723" spans="13:20" ht="15" x14ac:dyDescent="0.3">
      <c r="M7723" s="34">
        <v>7717.5</v>
      </c>
      <c r="N7723" s="34">
        <v>18.899999999999999</v>
      </c>
      <c r="O7723" s="32">
        <f t="shared" si="720"/>
        <v>66.02</v>
      </c>
      <c r="P7723" s="37">
        <f t="shared" si="725"/>
        <v>79.22399999999999</v>
      </c>
      <c r="Q7723" s="32">
        <f t="shared" si="721"/>
        <v>-11.019999999999996</v>
      </c>
      <c r="R7723" s="32">
        <f t="shared" si="722"/>
        <v>-24.22399999999999</v>
      </c>
      <c r="S7723" s="26">
        <f t="shared" si="723"/>
        <v>0</v>
      </c>
      <c r="T7723" s="26">
        <f t="shared" si="724"/>
        <v>0</v>
      </c>
    </row>
    <row r="7724" spans="13:20" ht="15" x14ac:dyDescent="0.3">
      <c r="M7724" s="34">
        <v>7718.5</v>
      </c>
      <c r="N7724" s="34">
        <v>16.7</v>
      </c>
      <c r="O7724" s="32">
        <f t="shared" si="720"/>
        <v>62.06</v>
      </c>
      <c r="P7724" s="37">
        <f t="shared" si="725"/>
        <v>74.471999999999994</v>
      </c>
      <c r="Q7724" s="32">
        <f t="shared" si="721"/>
        <v>-7.0600000000000023</v>
      </c>
      <c r="R7724" s="32">
        <f t="shared" si="722"/>
        <v>-19.471999999999994</v>
      </c>
      <c r="S7724" s="26">
        <f t="shared" si="723"/>
        <v>0</v>
      </c>
      <c r="T7724" s="26">
        <f t="shared" si="724"/>
        <v>0</v>
      </c>
    </row>
    <row r="7725" spans="13:20" ht="15" x14ac:dyDescent="0.3">
      <c r="M7725" s="34">
        <v>7719.5</v>
      </c>
      <c r="N7725" s="34">
        <v>14.4</v>
      </c>
      <c r="O7725" s="32">
        <f t="shared" si="720"/>
        <v>57.92</v>
      </c>
      <c r="P7725" s="37">
        <f t="shared" si="725"/>
        <v>69.504000000000005</v>
      </c>
      <c r="Q7725" s="32">
        <f t="shared" si="721"/>
        <v>-2.9200000000000017</v>
      </c>
      <c r="R7725" s="32">
        <f t="shared" si="722"/>
        <v>-14.504000000000005</v>
      </c>
      <c r="S7725" s="26">
        <f t="shared" si="723"/>
        <v>0</v>
      </c>
      <c r="T7725" s="26">
        <f t="shared" si="724"/>
        <v>0</v>
      </c>
    </row>
    <row r="7726" spans="13:20" ht="15" x14ac:dyDescent="0.3">
      <c r="M7726" s="34">
        <v>7720.5</v>
      </c>
      <c r="N7726" s="34">
        <v>11.7</v>
      </c>
      <c r="O7726" s="32">
        <f t="shared" si="720"/>
        <v>53.06</v>
      </c>
      <c r="P7726" s="37">
        <f t="shared" si="725"/>
        <v>63.671999999999997</v>
      </c>
      <c r="Q7726" s="32">
        <f t="shared" si="721"/>
        <v>1.9399999999999977</v>
      </c>
      <c r="R7726" s="32">
        <f t="shared" si="722"/>
        <v>-8.671999999999997</v>
      </c>
      <c r="S7726" s="26">
        <f t="shared" si="723"/>
        <v>1</v>
      </c>
      <c r="T7726" s="26">
        <f t="shared" si="724"/>
        <v>0</v>
      </c>
    </row>
    <row r="7727" spans="13:20" ht="15" x14ac:dyDescent="0.3">
      <c r="M7727" s="34">
        <v>7721.5</v>
      </c>
      <c r="N7727" s="34">
        <v>11.1</v>
      </c>
      <c r="O7727" s="32">
        <f t="shared" si="720"/>
        <v>51.980000000000004</v>
      </c>
      <c r="P7727" s="37">
        <f t="shared" si="725"/>
        <v>62.376000000000005</v>
      </c>
      <c r="Q7727" s="32">
        <f t="shared" si="721"/>
        <v>3.019999999999996</v>
      </c>
      <c r="R7727" s="32">
        <f t="shared" si="722"/>
        <v>-7.3760000000000048</v>
      </c>
      <c r="S7727" s="26">
        <f t="shared" si="723"/>
        <v>1</v>
      </c>
      <c r="T7727" s="26">
        <f t="shared" si="724"/>
        <v>0</v>
      </c>
    </row>
    <row r="7728" spans="13:20" ht="15" x14ac:dyDescent="0.3">
      <c r="M7728" s="34">
        <v>7722.5</v>
      </c>
      <c r="N7728" s="34">
        <v>10.6</v>
      </c>
      <c r="O7728" s="32">
        <f t="shared" si="720"/>
        <v>51.08</v>
      </c>
      <c r="P7728" s="37">
        <f t="shared" si="725"/>
        <v>61.295999999999992</v>
      </c>
      <c r="Q7728" s="32">
        <f t="shared" si="721"/>
        <v>3.9200000000000017</v>
      </c>
      <c r="R7728" s="32">
        <f t="shared" si="722"/>
        <v>-6.2959999999999923</v>
      </c>
      <c r="S7728" s="26">
        <f t="shared" si="723"/>
        <v>1</v>
      </c>
      <c r="T7728" s="26">
        <f t="shared" si="724"/>
        <v>0</v>
      </c>
    </row>
    <row r="7729" spans="13:20" ht="15" x14ac:dyDescent="0.3">
      <c r="M7729" s="34">
        <v>7723.5</v>
      </c>
      <c r="N7729" s="34">
        <v>10</v>
      </c>
      <c r="O7729" s="32">
        <f t="shared" si="720"/>
        <v>50</v>
      </c>
      <c r="P7729" s="37">
        <f t="shared" si="725"/>
        <v>60</v>
      </c>
      <c r="Q7729" s="32">
        <f t="shared" si="721"/>
        <v>5</v>
      </c>
      <c r="R7729" s="32">
        <f t="shared" si="722"/>
        <v>-5</v>
      </c>
      <c r="S7729" s="26">
        <f t="shared" si="723"/>
        <v>1</v>
      </c>
      <c r="T7729" s="26">
        <f t="shared" si="724"/>
        <v>0</v>
      </c>
    </row>
    <row r="7730" spans="13:20" ht="15" x14ac:dyDescent="0.3">
      <c r="M7730" s="34">
        <v>7724.5</v>
      </c>
      <c r="N7730" s="34">
        <v>9.4</v>
      </c>
      <c r="O7730" s="32">
        <f t="shared" si="720"/>
        <v>48.92</v>
      </c>
      <c r="P7730" s="37">
        <f t="shared" si="725"/>
        <v>58.704000000000001</v>
      </c>
      <c r="Q7730" s="32">
        <f t="shared" si="721"/>
        <v>6.0799999999999983</v>
      </c>
      <c r="R7730" s="32">
        <f t="shared" si="722"/>
        <v>-3.7040000000000006</v>
      </c>
      <c r="S7730" s="26">
        <f t="shared" si="723"/>
        <v>1</v>
      </c>
      <c r="T7730" s="26">
        <f t="shared" si="724"/>
        <v>0</v>
      </c>
    </row>
    <row r="7731" spans="13:20" ht="15" x14ac:dyDescent="0.3">
      <c r="M7731" s="34">
        <v>7725.5</v>
      </c>
      <c r="N7731" s="34">
        <v>8.9</v>
      </c>
      <c r="O7731" s="32">
        <f t="shared" si="720"/>
        <v>48.019999999999996</v>
      </c>
      <c r="P7731" s="37">
        <f t="shared" si="725"/>
        <v>57.623999999999995</v>
      </c>
      <c r="Q7731" s="32">
        <f t="shared" si="721"/>
        <v>6.980000000000004</v>
      </c>
      <c r="R7731" s="32">
        <f t="shared" si="722"/>
        <v>-2.6239999999999952</v>
      </c>
      <c r="S7731" s="26">
        <f t="shared" si="723"/>
        <v>1</v>
      </c>
      <c r="T7731" s="26">
        <f t="shared" si="724"/>
        <v>0</v>
      </c>
    </row>
    <row r="7732" spans="13:20" ht="15" x14ac:dyDescent="0.3">
      <c r="M7732" s="34">
        <v>7726.5</v>
      </c>
      <c r="N7732" s="34">
        <v>8.3000000000000007</v>
      </c>
      <c r="O7732" s="32">
        <f t="shared" si="720"/>
        <v>46.94</v>
      </c>
      <c r="P7732" s="37">
        <f t="shared" si="725"/>
        <v>56.327999999999996</v>
      </c>
      <c r="Q7732" s="32">
        <f t="shared" si="721"/>
        <v>8.0600000000000023</v>
      </c>
      <c r="R7732" s="32">
        <f t="shared" si="722"/>
        <v>-1.3279999999999959</v>
      </c>
      <c r="S7732" s="26">
        <f t="shared" si="723"/>
        <v>1</v>
      </c>
      <c r="T7732" s="26">
        <f t="shared" si="724"/>
        <v>0</v>
      </c>
    </row>
    <row r="7733" spans="13:20" ht="15" x14ac:dyDescent="0.3">
      <c r="M7733" s="34">
        <v>7727.5</v>
      </c>
      <c r="N7733" s="34">
        <v>8.3000000000000007</v>
      </c>
      <c r="O7733" s="32">
        <f t="shared" si="720"/>
        <v>46.94</v>
      </c>
      <c r="P7733" s="37">
        <f t="shared" si="725"/>
        <v>56.327999999999996</v>
      </c>
      <c r="Q7733" s="32">
        <f t="shared" si="721"/>
        <v>8.0600000000000023</v>
      </c>
      <c r="R7733" s="32">
        <f t="shared" si="722"/>
        <v>-1.3279999999999959</v>
      </c>
      <c r="S7733" s="26">
        <f t="shared" si="723"/>
        <v>1</v>
      </c>
      <c r="T7733" s="26">
        <f t="shared" si="724"/>
        <v>0</v>
      </c>
    </row>
    <row r="7734" spans="13:20" ht="15" x14ac:dyDescent="0.3">
      <c r="M7734" s="34">
        <v>7728.5</v>
      </c>
      <c r="N7734" s="34">
        <v>7.8</v>
      </c>
      <c r="O7734" s="32">
        <f t="shared" si="720"/>
        <v>46.04</v>
      </c>
      <c r="P7734" s="37">
        <f t="shared" si="725"/>
        <v>55.247999999999998</v>
      </c>
      <c r="Q7734" s="32">
        <f t="shared" si="721"/>
        <v>8.9600000000000009</v>
      </c>
      <c r="R7734" s="32">
        <f t="shared" si="722"/>
        <v>-0.24799999999999756</v>
      </c>
      <c r="S7734" s="26">
        <f t="shared" si="723"/>
        <v>1</v>
      </c>
      <c r="T7734" s="26">
        <f t="shared" si="724"/>
        <v>0</v>
      </c>
    </row>
    <row r="7735" spans="13:20" ht="15" x14ac:dyDescent="0.3">
      <c r="M7735" s="34">
        <v>7729.5</v>
      </c>
      <c r="N7735" s="34">
        <v>7.2</v>
      </c>
      <c r="O7735" s="32">
        <f t="shared" si="720"/>
        <v>44.96</v>
      </c>
      <c r="P7735" s="37">
        <f t="shared" si="725"/>
        <v>53.951999999999998</v>
      </c>
      <c r="Q7735" s="32">
        <f t="shared" si="721"/>
        <v>10.039999999999999</v>
      </c>
      <c r="R7735" s="32">
        <f t="shared" si="722"/>
        <v>1.0480000000000018</v>
      </c>
      <c r="S7735" s="26">
        <f t="shared" si="723"/>
        <v>1</v>
      </c>
      <c r="T7735" s="26">
        <f t="shared" si="724"/>
        <v>1</v>
      </c>
    </row>
    <row r="7736" spans="13:20" ht="15" x14ac:dyDescent="0.3">
      <c r="M7736" s="34">
        <v>7730.5</v>
      </c>
      <c r="N7736" s="34">
        <v>6.7</v>
      </c>
      <c r="O7736" s="32">
        <f t="shared" si="720"/>
        <v>44.06</v>
      </c>
      <c r="P7736" s="37">
        <f t="shared" si="725"/>
        <v>52.872</v>
      </c>
      <c r="Q7736" s="32">
        <f t="shared" si="721"/>
        <v>10.939999999999998</v>
      </c>
      <c r="R7736" s="32">
        <f t="shared" si="722"/>
        <v>2.1280000000000001</v>
      </c>
      <c r="S7736" s="26">
        <f t="shared" si="723"/>
        <v>1</v>
      </c>
      <c r="T7736" s="26">
        <f t="shared" si="724"/>
        <v>1</v>
      </c>
    </row>
    <row r="7737" spans="13:20" ht="15" x14ac:dyDescent="0.3">
      <c r="M7737" s="34">
        <v>7731.5</v>
      </c>
      <c r="N7737" s="34">
        <v>6.7</v>
      </c>
      <c r="O7737" s="32">
        <f t="shared" si="720"/>
        <v>44.06</v>
      </c>
      <c r="P7737" s="37">
        <f t="shared" si="725"/>
        <v>52.872</v>
      </c>
      <c r="Q7737" s="32">
        <f t="shared" si="721"/>
        <v>10.939999999999998</v>
      </c>
      <c r="R7737" s="32">
        <f t="shared" si="722"/>
        <v>2.1280000000000001</v>
      </c>
      <c r="S7737" s="26">
        <f t="shared" si="723"/>
        <v>1</v>
      </c>
      <c r="T7737" s="26">
        <f t="shared" si="724"/>
        <v>1</v>
      </c>
    </row>
    <row r="7738" spans="13:20" ht="15" x14ac:dyDescent="0.3">
      <c r="M7738" s="34">
        <v>7732.5</v>
      </c>
      <c r="N7738" s="34">
        <v>6.7</v>
      </c>
      <c r="O7738" s="32">
        <f t="shared" si="720"/>
        <v>44.06</v>
      </c>
      <c r="P7738" s="37">
        <f t="shared" si="725"/>
        <v>52.872</v>
      </c>
      <c r="Q7738" s="32">
        <f t="shared" si="721"/>
        <v>10.939999999999998</v>
      </c>
      <c r="R7738" s="32">
        <f t="shared" si="722"/>
        <v>2.1280000000000001</v>
      </c>
      <c r="S7738" s="26">
        <f t="shared" si="723"/>
        <v>1</v>
      </c>
      <c r="T7738" s="26">
        <f t="shared" si="724"/>
        <v>1</v>
      </c>
    </row>
    <row r="7739" spans="13:20" ht="15" x14ac:dyDescent="0.3">
      <c r="M7739" s="34">
        <v>7733.5</v>
      </c>
      <c r="N7739" s="34">
        <v>6.1</v>
      </c>
      <c r="O7739" s="32">
        <f t="shared" si="720"/>
        <v>42.980000000000004</v>
      </c>
      <c r="P7739" s="37">
        <f t="shared" si="725"/>
        <v>51.576000000000001</v>
      </c>
      <c r="Q7739" s="32">
        <f t="shared" si="721"/>
        <v>12.019999999999996</v>
      </c>
      <c r="R7739" s="32">
        <f t="shared" si="722"/>
        <v>3.4239999999999995</v>
      </c>
      <c r="S7739" s="26">
        <f t="shared" si="723"/>
        <v>1</v>
      </c>
      <c r="T7739" s="26">
        <f t="shared" si="724"/>
        <v>1</v>
      </c>
    </row>
    <row r="7740" spans="13:20" ht="15" x14ac:dyDescent="0.3">
      <c r="M7740" s="34">
        <v>7734.5</v>
      </c>
      <c r="N7740" s="34">
        <v>6.1</v>
      </c>
      <c r="O7740" s="32">
        <f t="shared" si="720"/>
        <v>42.980000000000004</v>
      </c>
      <c r="P7740" s="37">
        <f t="shared" si="725"/>
        <v>51.576000000000001</v>
      </c>
      <c r="Q7740" s="32">
        <f t="shared" si="721"/>
        <v>12.019999999999996</v>
      </c>
      <c r="R7740" s="32">
        <f t="shared" si="722"/>
        <v>3.4239999999999995</v>
      </c>
      <c r="S7740" s="26">
        <f t="shared" si="723"/>
        <v>1</v>
      </c>
      <c r="T7740" s="26">
        <f t="shared" si="724"/>
        <v>1</v>
      </c>
    </row>
    <row r="7741" spans="13:20" ht="15" x14ac:dyDescent="0.3">
      <c r="M7741" s="34">
        <v>7735.5</v>
      </c>
      <c r="N7741" s="34">
        <v>6.1</v>
      </c>
      <c r="O7741" s="32">
        <f t="shared" si="720"/>
        <v>42.980000000000004</v>
      </c>
      <c r="P7741" s="37">
        <f t="shared" si="725"/>
        <v>51.576000000000001</v>
      </c>
      <c r="Q7741" s="32">
        <f t="shared" si="721"/>
        <v>12.019999999999996</v>
      </c>
      <c r="R7741" s="32">
        <f t="shared" si="722"/>
        <v>3.4239999999999995</v>
      </c>
      <c r="S7741" s="26">
        <f t="shared" si="723"/>
        <v>1</v>
      </c>
      <c r="T7741" s="26">
        <f t="shared" si="724"/>
        <v>1</v>
      </c>
    </row>
    <row r="7742" spans="13:20" ht="15" x14ac:dyDescent="0.3">
      <c r="M7742" s="34">
        <v>7736.5</v>
      </c>
      <c r="N7742" s="34">
        <v>7.2</v>
      </c>
      <c r="O7742" s="32">
        <f t="shared" si="720"/>
        <v>44.96</v>
      </c>
      <c r="P7742" s="37">
        <f t="shared" si="725"/>
        <v>53.951999999999998</v>
      </c>
      <c r="Q7742" s="32">
        <f t="shared" si="721"/>
        <v>10.039999999999999</v>
      </c>
      <c r="R7742" s="32">
        <f t="shared" si="722"/>
        <v>1.0480000000000018</v>
      </c>
      <c r="S7742" s="26">
        <f t="shared" si="723"/>
        <v>1</v>
      </c>
      <c r="T7742" s="26">
        <f t="shared" si="724"/>
        <v>1</v>
      </c>
    </row>
    <row r="7743" spans="13:20" ht="15" x14ac:dyDescent="0.3">
      <c r="M7743" s="34">
        <v>7737.5</v>
      </c>
      <c r="N7743" s="34">
        <v>8.3000000000000007</v>
      </c>
      <c r="O7743" s="32">
        <f t="shared" si="720"/>
        <v>46.94</v>
      </c>
      <c r="P7743" s="37">
        <f t="shared" si="725"/>
        <v>56.327999999999996</v>
      </c>
      <c r="Q7743" s="32">
        <f t="shared" si="721"/>
        <v>8.0600000000000023</v>
      </c>
      <c r="R7743" s="32">
        <f t="shared" si="722"/>
        <v>-1.3279999999999959</v>
      </c>
      <c r="S7743" s="26">
        <f t="shared" si="723"/>
        <v>1</v>
      </c>
      <c r="T7743" s="26">
        <f t="shared" si="724"/>
        <v>0</v>
      </c>
    </row>
    <row r="7744" spans="13:20" ht="15" x14ac:dyDescent="0.3">
      <c r="M7744" s="34">
        <v>7738.5</v>
      </c>
      <c r="N7744" s="34">
        <v>9.4</v>
      </c>
      <c r="O7744" s="32">
        <f t="shared" si="720"/>
        <v>48.92</v>
      </c>
      <c r="P7744" s="37">
        <f t="shared" si="725"/>
        <v>58.704000000000001</v>
      </c>
      <c r="Q7744" s="32">
        <f t="shared" si="721"/>
        <v>6.0799999999999983</v>
      </c>
      <c r="R7744" s="32">
        <f t="shared" si="722"/>
        <v>-3.7040000000000006</v>
      </c>
      <c r="S7744" s="26">
        <f t="shared" si="723"/>
        <v>1</v>
      </c>
      <c r="T7744" s="26">
        <f t="shared" si="724"/>
        <v>0</v>
      </c>
    </row>
    <row r="7745" spans="13:20" ht="15" x14ac:dyDescent="0.3">
      <c r="M7745" s="34">
        <v>7739.5</v>
      </c>
      <c r="N7745" s="34">
        <v>10.6</v>
      </c>
      <c r="O7745" s="32">
        <f t="shared" si="720"/>
        <v>51.08</v>
      </c>
      <c r="P7745" s="37">
        <f t="shared" si="725"/>
        <v>61.295999999999992</v>
      </c>
      <c r="Q7745" s="32">
        <f t="shared" si="721"/>
        <v>3.9200000000000017</v>
      </c>
      <c r="R7745" s="32">
        <f t="shared" si="722"/>
        <v>-6.2959999999999923</v>
      </c>
      <c r="S7745" s="26">
        <f t="shared" si="723"/>
        <v>1</v>
      </c>
      <c r="T7745" s="26">
        <f t="shared" si="724"/>
        <v>0</v>
      </c>
    </row>
    <row r="7746" spans="13:20" ht="15" x14ac:dyDescent="0.3">
      <c r="M7746" s="34">
        <v>7740.5</v>
      </c>
      <c r="N7746" s="34">
        <v>11.1</v>
      </c>
      <c r="O7746" s="32">
        <f t="shared" si="720"/>
        <v>51.980000000000004</v>
      </c>
      <c r="P7746" s="37">
        <f t="shared" si="725"/>
        <v>62.376000000000005</v>
      </c>
      <c r="Q7746" s="32">
        <f t="shared" si="721"/>
        <v>3.019999999999996</v>
      </c>
      <c r="R7746" s="32">
        <f t="shared" si="722"/>
        <v>-7.3760000000000048</v>
      </c>
      <c r="S7746" s="26">
        <f t="shared" si="723"/>
        <v>1</v>
      </c>
      <c r="T7746" s="26">
        <f t="shared" si="724"/>
        <v>0</v>
      </c>
    </row>
    <row r="7747" spans="13:20" ht="15" x14ac:dyDescent="0.3">
      <c r="M7747" s="34">
        <v>7741.5</v>
      </c>
      <c r="N7747" s="34">
        <v>11.1</v>
      </c>
      <c r="O7747" s="32">
        <f t="shared" si="720"/>
        <v>51.980000000000004</v>
      </c>
      <c r="P7747" s="37">
        <f t="shared" si="725"/>
        <v>62.376000000000005</v>
      </c>
      <c r="Q7747" s="32">
        <f t="shared" si="721"/>
        <v>3.019999999999996</v>
      </c>
      <c r="R7747" s="32">
        <f t="shared" si="722"/>
        <v>-7.3760000000000048</v>
      </c>
      <c r="S7747" s="26">
        <f t="shared" si="723"/>
        <v>1</v>
      </c>
      <c r="T7747" s="26">
        <f t="shared" si="724"/>
        <v>0</v>
      </c>
    </row>
    <row r="7748" spans="13:20" ht="15" x14ac:dyDescent="0.3">
      <c r="M7748" s="34">
        <v>7742.5</v>
      </c>
      <c r="N7748" s="34">
        <v>11.1</v>
      </c>
      <c r="O7748" s="32">
        <f t="shared" si="720"/>
        <v>51.980000000000004</v>
      </c>
      <c r="P7748" s="37">
        <f t="shared" si="725"/>
        <v>62.376000000000005</v>
      </c>
      <c r="Q7748" s="32">
        <f t="shared" si="721"/>
        <v>3.019999999999996</v>
      </c>
      <c r="R7748" s="32">
        <f t="shared" si="722"/>
        <v>-7.3760000000000048</v>
      </c>
      <c r="S7748" s="26">
        <f t="shared" si="723"/>
        <v>1</v>
      </c>
      <c r="T7748" s="26">
        <f t="shared" si="724"/>
        <v>0</v>
      </c>
    </row>
    <row r="7749" spans="13:20" ht="15" x14ac:dyDescent="0.3">
      <c r="M7749" s="34">
        <v>7743.5</v>
      </c>
      <c r="N7749" s="34">
        <v>11.1</v>
      </c>
      <c r="O7749" s="32">
        <f t="shared" si="720"/>
        <v>51.980000000000004</v>
      </c>
      <c r="P7749" s="37">
        <f t="shared" si="725"/>
        <v>62.376000000000005</v>
      </c>
      <c r="Q7749" s="32">
        <f t="shared" si="721"/>
        <v>3.019999999999996</v>
      </c>
      <c r="R7749" s="32">
        <f t="shared" si="722"/>
        <v>-7.3760000000000048</v>
      </c>
      <c r="S7749" s="26">
        <f t="shared" si="723"/>
        <v>1</v>
      </c>
      <c r="T7749" s="26">
        <f t="shared" si="724"/>
        <v>0</v>
      </c>
    </row>
    <row r="7750" spans="13:20" ht="15" x14ac:dyDescent="0.3">
      <c r="M7750" s="34">
        <v>7744.5</v>
      </c>
      <c r="N7750" s="34">
        <v>10</v>
      </c>
      <c r="O7750" s="32">
        <f t="shared" ref="O7750:O7813" si="726">CONVERT(N7750,"C","F")</f>
        <v>50</v>
      </c>
      <c r="P7750" s="37">
        <f t="shared" si="725"/>
        <v>60</v>
      </c>
      <c r="Q7750" s="32">
        <f t="shared" ref="Q7750:Q7813" si="727">$L$3-O7750</f>
        <v>5</v>
      </c>
      <c r="R7750" s="32">
        <f t="shared" ref="R7750:R7813" si="728">$L$3-P7750</f>
        <v>-5</v>
      </c>
      <c r="S7750" s="26">
        <f t="shared" ref="S7750:S7813" si="729">IF(O7750&lt;=$L$3, 1, 0)</f>
        <v>1</v>
      </c>
      <c r="T7750" s="26">
        <f t="shared" ref="T7750:T7813" si="730">IF(P7750&lt;=$L$3, 1, 0)</f>
        <v>0</v>
      </c>
    </row>
    <row r="7751" spans="13:20" ht="15" x14ac:dyDescent="0.3">
      <c r="M7751" s="34">
        <v>7745.5</v>
      </c>
      <c r="N7751" s="34">
        <v>8.9</v>
      </c>
      <c r="O7751" s="32">
        <f t="shared" si="726"/>
        <v>48.019999999999996</v>
      </c>
      <c r="P7751" s="37">
        <f t="shared" ref="P7751:P7814" si="731">O7751*1.2</f>
        <v>57.623999999999995</v>
      </c>
      <c r="Q7751" s="32">
        <f t="shared" si="727"/>
        <v>6.980000000000004</v>
      </c>
      <c r="R7751" s="32">
        <f t="shared" si="728"/>
        <v>-2.6239999999999952</v>
      </c>
      <c r="S7751" s="26">
        <f t="shared" si="729"/>
        <v>1</v>
      </c>
      <c r="T7751" s="26">
        <f t="shared" si="730"/>
        <v>0</v>
      </c>
    </row>
    <row r="7752" spans="13:20" ht="15" x14ac:dyDescent="0.3">
      <c r="M7752" s="34">
        <v>7746.5</v>
      </c>
      <c r="N7752" s="34">
        <v>8.3000000000000007</v>
      </c>
      <c r="O7752" s="32">
        <f t="shared" si="726"/>
        <v>46.94</v>
      </c>
      <c r="P7752" s="37">
        <f t="shared" si="731"/>
        <v>56.327999999999996</v>
      </c>
      <c r="Q7752" s="32">
        <f t="shared" si="727"/>
        <v>8.0600000000000023</v>
      </c>
      <c r="R7752" s="32">
        <f t="shared" si="728"/>
        <v>-1.3279999999999959</v>
      </c>
      <c r="S7752" s="26">
        <f t="shared" si="729"/>
        <v>1</v>
      </c>
      <c r="T7752" s="26">
        <f t="shared" si="730"/>
        <v>0</v>
      </c>
    </row>
    <row r="7753" spans="13:20" ht="15" x14ac:dyDescent="0.3">
      <c r="M7753" s="34">
        <v>7747.5</v>
      </c>
      <c r="N7753" s="34">
        <v>7.8</v>
      </c>
      <c r="O7753" s="32">
        <f t="shared" si="726"/>
        <v>46.04</v>
      </c>
      <c r="P7753" s="37">
        <f t="shared" si="731"/>
        <v>55.247999999999998</v>
      </c>
      <c r="Q7753" s="32">
        <f t="shared" si="727"/>
        <v>8.9600000000000009</v>
      </c>
      <c r="R7753" s="32">
        <f t="shared" si="728"/>
        <v>-0.24799999999999756</v>
      </c>
      <c r="S7753" s="26">
        <f t="shared" si="729"/>
        <v>1</v>
      </c>
      <c r="T7753" s="26">
        <f t="shared" si="730"/>
        <v>0</v>
      </c>
    </row>
    <row r="7754" spans="13:20" ht="15" x14ac:dyDescent="0.3">
      <c r="M7754" s="34">
        <v>7748.5</v>
      </c>
      <c r="N7754" s="34">
        <v>7.8</v>
      </c>
      <c r="O7754" s="32">
        <f t="shared" si="726"/>
        <v>46.04</v>
      </c>
      <c r="P7754" s="37">
        <f t="shared" si="731"/>
        <v>55.247999999999998</v>
      </c>
      <c r="Q7754" s="32">
        <f t="shared" si="727"/>
        <v>8.9600000000000009</v>
      </c>
      <c r="R7754" s="32">
        <f t="shared" si="728"/>
        <v>-0.24799999999999756</v>
      </c>
      <c r="S7754" s="26">
        <f t="shared" si="729"/>
        <v>1</v>
      </c>
      <c r="T7754" s="26">
        <f t="shared" si="730"/>
        <v>0</v>
      </c>
    </row>
    <row r="7755" spans="13:20" ht="15" x14ac:dyDescent="0.3">
      <c r="M7755" s="34">
        <v>7749.5</v>
      </c>
      <c r="N7755" s="34">
        <v>7.8</v>
      </c>
      <c r="O7755" s="32">
        <f t="shared" si="726"/>
        <v>46.04</v>
      </c>
      <c r="P7755" s="37">
        <f t="shared" si="731"/>
        <v>55.247999999999998</v>
      </c>
      <c r="Q7755" s="32">
        <f t="shared" si="727"/>
        <v>8.9600000000000009</v>
      </c>
      <c r="R7755" s="32">
        <f t="shared" si="728"/>
        <v>-0.24799999999999756</v>
      </c>
      <c r="S7755" s="26">
        <f t="shared" si="729"/>
        <v>1</v>
      </c>
      <c r="T7755" s="26">
        <f t="shared" si="730"/>
        <v>0</v>
      </c>
    </row>
    <row r="7756" spans="13:20" ht="15" x14ac:dyDescent="0.3">
      <c r="M7756" s="34">
        <v>7750.5</v>
      </c>
      <c r="N7756" s="34">
        <v>7.2</v>
      </c>
      <c r="O7756" s="32">
        <f t="shared" si="726"/>
        <v>44.96</v>
      </c>
      <c r="P7756" s="37">
        <f t="shared" si="731"/>
        <v>53.951999999999998</v>
      </c>
      <c r="Q7756" s="32">
        <f t="shared" si="727"/>
        <v>10.039999999999999</v>
      </c>
      <c r="R7756" s="32">
        <f t="shared" si="728"/>
        <v>1.0480000000000018</v>
      </c>
      <c r="S7756" s="26">
        <f t="shared" si="729"/>
        <v>1</v>
      </c>
      <c r="T7756" s="26">
        <f t="shared" si="730"/>
        <v>1</v>
      </c>
    </row>
    <row r="7757" spans="13:20" ht="15" x14ac:dyDescent="0.3">
      <c r="M7757" s="34">
        <v>7751.5</v>
      </c>
      <c r="N7757" s="34">
        <v>6.1</v>
      </c>
      <c r="O7757" s="32">
        <f t="shared" si="726"/>
        <v>42.980000000000004</v>
      </c>
      <c r="P7757" s="37">
        <f t="shared" si="731"/>
        <v>51.576000000000001</v>
      </c>
      <c r="Q7757" s="32">
        <f t="shared" si="727"/>
        <v>12.019999999999996</v>
      </c>
      <c r="R7757" s="32">
        <f t="shared" si="728"/>
        <v>3.4239999999999995</v>
      </c>
      <c r="S7757" s="26">
        <f t="shared" si="729"/>
        <v>1</v>
      </c>
      <c r="T7757" s="26">
        <f t="shared" si="730"/>
        <v>1</v>
      </c>
    </row>
    <row r="7758" spans="13:20" ht="15" x14ac:dyDescent="0.3">
      <c r="M7758" s="34">
        <v>7752.5</v>
      </c>
      <c r="N7758" s="34">
        <v>6.1</v>
      </c>
      <c r="O7758" s="32">
        <f t="shared" si="726"/>
        <v>42.980000000000004</v>
      </c>
      <c r="P7758" s="37">
        <f t="shared" si="731"/>
        <v>51.576000000000001</v>
      </c>
      <c r="Q7758" s="32">
        <f t="shared" si="727"/>
        <v>12.019999999999996</v>
      </c>
      <c r="R7758" s="32">
        <f t="shared" si="728"/>
        <v>3.4239999999999995</v>
      </c>
      <c r="S7758" s="26">
        <f t="shared" si="729"/>
        <v>1</v>
      </c>
      <c r="T7758" s="26">
        <f t="shared" si="730"/>
        <v>1</v>
      </c>
    </row>
    <row r="7759" spans="13:20" ht="15" x14ac:dyDescent="0.3">
      <c r="M7759" s="34">
        <v>7753.5</v>
      </c>
      <c r="N7759" s="34">
        <v>5.6</v>
      </c>
      <c r="O7759" s="32">
        <f t="shared" si="726"/>
        <v>42.08</v>
      </c>
      <c r="P7759" s="37">
        <f t="shared" si="731"/>
        <v>50.495999999999995</v>
      </c>
      <c r="Q7759" s="32">
        <f t="shared" si="727"/>
        <v>12.920000000000002</v>
      </c>
      <c r="R7759" s="32">
        <f t="shared" si="728"/>
        <v>4.5040000000000049</v>
      </c>
      <c r="S7759" s="26">
        <f t="shared" si="729"/>
        <v>1</v>
      </c>
      <c r="T7759" s="26">
        <f t="shared" si="730"/>
        <v>1</v>
      </c>
    </row>
    <row r="7760" spans="13:20" ht="15" x14ac:dyDescent="0.3">
      <c r="M7760" s="34">
        <v>7754.5</v>
      </c>
      <c r="N7760" s="34">
        <v>5</v>
      </c>
      <c r="O7760" s="32">
        <f t="shared" si="726"/>
        <v>41</v>
      </c>
      <c r="P7760" s="37">
        <f t="shared" si="731"/>
        <v>49.199999999999996</v>
      </c>
      <c r="Q7760" s="32">
        <f t="shared" si="727"/>
        <v>14</v>
      </c>
      <c r="R7760" s="32">
        <f t="shared" si="728"/>
        <v>5.8000000000000043</v>
      </c>
      <c r="S7760" s="26">
        <f t="shared" si="729"/>
        <v>1</v>
      </c>
      <c r="T7760" s="26">
        <f t="shared" si="730"/>
        <v>1</v>
      </c>
    </row>
    <row r="7761" spans="13:20" ht="15" x14ac:dyDescent="0.3">
      <c r="M7761" s="34">
        <v>7755.5</v>
      </c>
      <c r="N7761" s="34">
        <v>4.4000000000000004</v>
      </c>
      <c r="O7761" s="32">
        <f t="shared" si="726"/>
        <v>39.92</v>
      </c>
      <c r="P7761" s="37">
        <f t="shared" si="731"/>
        <v>47.904000000000003</v>
      </c>
      <c r="Q7761" s="32">
        <f t="shared" si="727"/>
        <v>15.079999999999998</v>
      </c>
      <c r="R7761" s="32">
        <f t="shared" si="728"/>
        <v>7.0959999999999965</v>
      </c>
      <c r="S7761" s="26">
        <f t="shared" si="729"/>
        <v>1</v>
      </c>
      <c r="T7761" s="26">
        <f t="shared" si="730"/>
        <v>1</v>
      </c>
    </row>
    <row r="7762" spans="13:20" ht="15" x14ac:dyDescent="0.3">
      <c r="M7762" s="34">
        <v>7756.5</v>
      </c>
      <c r="N7762" s="34">
        <v>3.9</v>
      </c>
      <c r="O7762" s="32">
        <f t="shared" si="726"/>
        <v>39.019999999999996</v>
      </c>
      <c r="P7762" s="37">
        <f t="shared" si="731"/>
        <v>46.823999999999991</v>
      </c>
      <c r="Q7762" s="32">
        <f t="shared" si="727"/>
        <v>15.980000000000004</v>
      </c>
      <c r="R7762" s="32">
        <f t="shared" si="728"/>
        <v>8.176000000000009</v>
      </c>
      <c r="S7762" s="26">
        <f t="shared" si="729"/>
        <v>1</v>
      </c>
      <c r="T7762" s="26">
        <f t="shared" si="730"/>
        <v>1</v>
      </c>
    </row>
    <row r="7763" spans="13:20" ht="15" x14ac:dyDescent="0.3">
      <c r="M7763" s="34">
        <v>7757.5</v>
      </c>
      <c r="N7763" s="34">
        <v>3.9</v>
      </c>
      <c r="O7763" s="32">
        <f t="shared" si="726"/>
        <v>39.019999999999996</v>
      </c>
      <c r="P7763" s="37">
        <f t="shared" si="731"/>
        <v>46.823999999999991</v>
      </c>
      <c r="Q7763" s="32">
        <f t="shared" si="727"/>
        <v>15.980000000000004</v>
      </c>
      <c r="R7763" s="32">
        <f t="shared" si="728"/>
        <v>8.176000000000009</v>
      </c>
      <c r="S7763" s="26">
        <f t="shared" si="729"/>
        <v>1</v>
      </c>
      <c r="T7763" s="26">
        <f t="shared" si="730"/>
        <v>1</v>
      </c>
    </row>
    <row r="7764" spans="13:20" ht="15" x14ac:dyDescent="0.3">
      <c r="M7764" s="34">
        <v>7758.5</v>
      </c>
      <c r="N7764" s="34">
        <v>2.8</v>
      </c>
      <c r="O7764" s="32">
        <f t="shared" si="726"/>
        <v>37.04</v>
      </c>
      <c r="P7764" s="37">
        <f t="shared" si="731"/>
        <v>44.448</v>
      </c>
      <c r="Q7764" s="32">
        <f t="shared" si="727"/>
        <v>17.96</v>
      </c>
      <c r="R7764" s="32">
        <f t="shared" si="728"/>
        <v>10.552</v>
      </c>
      <c r="S7764" s="26">
        <f t="shared" si="729"/>
        <v>1</v>
      </c>
      <c r="T7764" s="26">
        <f t="shared" si="730"/>
        <v>1</v>
      </c>
    </row>
    <row r="7765" spans="13:20" ht="15" x14ac:dyDescent="0.3">
      <c r="M7765" s="34">
        <v>7759.5</v>
      </c>
      <c r="N7765" s="34">
        <v>2.8</v>
      </c>
      <c r="O7765" s="32">
        <f t="shared" si="726"/>
        <v>37.04</v>
      </c>
      <c r="P7765" s="37">
        <f t="shared" si="731"/>
        <v>44.448</v>
      </c>
      <c r="Q7765" s="32">
        <f t="shared" si="727"/>
        <v>17.96</v>
      </c>
      <c r="R7765" s="32">
        <f t="shared" si="728"/>
        <v>10.552</v>
      </c>
      <c r="S7765" s="26">
        <f t="shared" si="729"/>
        <v>1</v>
      </c>
      <c r="T7765" s="26">
        <f t="shared" si="730"/>
        <v>1</v>
      </c>
    </row>
    <row r="7766" spans="13:20" ht="15" x14ac:dyDescent="0.3">
      <c r="M7766" s="34">
        <v>7760.5</v>
      </c>
      <c r="N7766" s="34">
        <v>3.3</v>
      </c>
      <c r="O7766" s="32">
        <f t="shared" si="726"/>
        <v>37.94</v>
      </c>
      <c r="P7766" s="37">
        <f t="shared" si="731"/>
        <v>45.527999999999999</v>
      </c>
      <c r="Q7766" s="32">
        <f t="shared" si="727"/>
        <v>17.060000000000002</v>
      </c>
      <c r="R7766" s="32">
        <f t="shared" si="728"/>
        <v>9.4720000000000013</v>
      </c>
      <c r="S7766" s="26">
        <f t="shared" si="729"/>
        <v>1</v>
      </c>
      <c r="T7766" s="26">
        <f t="shared" si="730"/>
        <v>1</v>
      </c>
    </row>
    <row r="7767" spans="13:20" ht="15" x14ac:dyDescent="0.3">
      <c r="M7767" s="34">
        <v>7761.5</v>
      </c>
      <c r="N7767" s="34">
        <v>4.4000000000000004</v>
      </c>
      <c r="O7767" s="32">
        <f t="shared" si="726"/>
        <v>39.92</v>
      </c>
      <c r="P7767" s="37">
        <f t="shared" si="731"/>
        <v>47.904000000000003</v>
      </c>
      <c r="Q7767" s="32">
        <f t="shared" si="727"/>
        <v>15.079999999999998</v>
      </c>
      <c r="R7767" s="32">
        <f t="shared" si="728"/>
        <v>7.0959999999999965</v>
      </c>
      <c r="S7767" s="26">
        <f t="shared" si="729"/>
        <v>1</v>
      </c>
      <c r="T7767" s="26">
        <f t="shared" si="730"/>
        <v>1</v>
      </c>
    </row>
    <row r="7768" spans="13:20" ht="15" x14ac:dyDescent="0.3">
      <c r="M7768" s="34">
        <v>7762.5</v>
      </c>
      <c r="N7768" s="34">
        <v>5</v>
      </c>
      <c r="O7768" s="32">
        <f t="shared" si="726"/>
        <v>41</v>
      </c>
      <c r="P7768" s="37">
        <f t="shared" si="731"/>
        <v>49.199999999999996</v>
      </c>
      <c r="Q7768" s="32">
        <f t="shared" si="727"/>
        <v>14</v>
      </c>
      <c r="R7768" s="32">
        <f t="shared" si="728"/>
        <v>5.8000000000000043</v>
      </c>
      <c r="S7768" s="26">
        <f t="shared" si="729"/>
        <v>1</v>
      </c>
      <c r="T7768" s="26">
        <f t="shared" si="730"/>
        <v>1</v>
      </c>
    </row>
    <row r="7769" spans="13:20" ht="15" x14ac:dyDescent="0.3">
      <c r="M7769" s="34">
        <v>7763.5</v>
      </c>
      <c r="N7769" s="34">
        <v>5.6</v>
      </c>
      <c r="O7769" s="32">
        <f t="shared" si="726"/>
        <v>42.08</v>
      </c>
      <c r="P7769" s="37">
        <f t="shared" si="731"/>
        <v>50.495999999999995</v>
      </c>
      <c r="Q7769" s="32">
        <f t="shared" si="727"/>
        <v>12.920000000000002</v>
      </c>
      <c r="R7769" s="32">
        <f t="shared" si="728"/>
        <v>4.5040000000000049</v>
      </c>
      <c r="S7769" s="26">
        <f t="shared" si="729"/>
        <v>1</v>
      </c>
      <c r="T7769" s="26">
        <f t="shared" si="730"/>
        <v>1</v>
      </c>
    </row>
    <row r="7770" spans="13:20" ht="15" x14ac:dyDescent="0.3">
      <c r="M7770" s="34">
        <v>7764.5</v>
      </c>
      <c r="N7770" s="34">
        <v>6.1</v>
      </c>
      <c r="O7770" s="32">
        <f t="shared" si="726"/>
        <v>42.980000000000004</v>
      </c>
      <c r="P7770" s="37">
        <f t="shared" si="731"/>
        <v>51.576000000000001</v>
      </c>
      <c r="Q7770" s="32">
        <f t="shared" si="727"/>
        <v>12.019999999999996</v>
      </c>
      <c r="R7770" s="32">
        <f t="shared" si="728"/>
        <v>3.4239999999999995</v>
      </c>
      <c r="S7770" s="26">
        <f t="shared" si="729"/>
        <v>1</v>
      </c>
      <c r="T7770" s="26">
        <f t="shared" si="730"/>
        <v>1</v>
      </c>
    </row>
    <row r="7771" spans="13:20" ht="15" x14ac:dyDescent="0.3">
      <c r="M7771" s="34">
        <v>7765.5</v>
      </c>
      <c r="N7771" s="34">
        <v>6.1</v>
      </c>
      <c r="O7771" s="32">
        <f t="shared" si="726"/>
        <v>42.980000000000004</v>
      </c>
      <c r="P7771" s="37">
        <f t="shared" si="731"/>
        <v>51.576000000000001</v>
      </c>
      <c r="Q7771" s="32">
        <f t="shared" si="727"/>
        <v>12.019999999999996</v>
      </c>
      <c r="R7771" s="32">
        <f t="shared" si="728"/>
        <v>3.4239999999999995</v>
      </c>
      <c r="S7771" s="26">
        <f t="shared" si="729"/>
        <v>1</v>
      </c>
      <c r="T7771" s="26">
        <f t="shared" si="730"/>
        <v>1</v>
      </c>
    </row>
    <row r="7772" spans="13:20" ht="15" x14ac:dyDescent="0.3">
      <c r="M7772" s="34">
        <v>7766.5</v>
      </c>
      <c r="N7772" s="34">
        <v>6.1</v>
      </c>
      <c r="O7772" s="32">
        <f t="shared" si="726"/>
        <v>42.980000000000004</v>
      </c>
      <c r="P7772" s="37">
        <f t="shared" si="731"/>
        <v>51.576000000000001</v>
      </c>
      <c r="Q7772" s="32">
        <f t="shared" si="727"/>
        <v>12.019999999999996</v>
      </c>
      <c r="R7772" s="32">
        <f t="shared" si="728"/>
        <v>3.4239999999999995</v>
      </c>
      <c r="S7772" s="26">
        <f t="shared" si="729"/>
        <v>1</v>
      </c>
      <c r="T7772" s="26">
        <f t="shared" si="730"/>
        <v>1</v>
      </c>
    </row>
    <row r="7773" spans="13:20" ht="15" x14ac:dyDescent="0.3">
      <c r="M7773" s="34">
        <v>7767.5</v>
      </c>
      <c r="N7773" s="34">
        <v>5.6</v>
      </c>
      <c r="O7773" s="32">
        <f t="shared" si="726"/>
        <v>42.08</v>
      </c>
      <c r="P7773" s="37">
        <f t="shared" si="731"/>
        <v>50.495999999999995</v>
      </c>
      <c r="Q7773" s="32">
        <f t="shared" si="727"/>
        <v>12.920000000000002</v>
      </c>
      <c r="R7773" s="32">
        <f t="shared" si="728"/>
        <v>4.5040000000000049</v>
      </c>
      <c r="S7773" s="26">
        <f t="shared" si="729"/>
        <v>1</v>
      </c>
      <c r="T7773" s="26">
        <f t="shared" si="730"/>
        <v>1</v>
      </c>
    </row>
    <row r="7774" spans="13:20" ht="15" x14ac:dyDescent="0.3">
      <c r="M7774" s="34">
        <v>7768.5</v>
      </c>
      <c r="N7774" s="34">
        <v>4.4000000000000004</v>
      </c>
      <c r="O7774" s="32">
        <f t="shared" si="726"/>
        <v>39.92</v>
      </c>
      <c r="P7774" s="37">
        <f t="shared" si="731"/>
        <v>47.904000000000003</v>
      </c>
      <c r="Q7774" s="32">
        <f t="shared" si="727"/>
        <v>15.079999999999998</v>
      </c>
      <c r="R7774" s="32">
        <f t="shared" si="728"/>
        <v>7.0959999999999965</v>
      </c>
      <c r="S7774" s="26">
        <f t="shared" si="729"/>
        <v>1</v>
      </c>
      <c r="T7774" s="26">
        <f t="shared" si="730"/>
        <v>1</v>
      </c>
    </row>
    <row r="7775" spans="13:20" ht="15" x14ac:dyDescent="0.3">
      <c r="M7775" s="34">
        <v>7769.5</v>
      </c>
      <c r="N7775" s="34">
        <v>3.9</v>
      </c>
      <c r="O7775" s="32">
        <f t="shared" si="726"/>
        <v>39.019999999999996</v>
      </c>
      <c r="P7775" s="37">
        <f t="shared" si="731"/>
        <v>46.823999999999991</v>
      </c>
      <c r="Q7775" s="32">
        <f t="shared" si="727"/>
        <v>15.980000000000004</v>
      </c>
      <c r="R7775" s="32">
        <f t="shared" si="728"/>
        <v>8.176000000000009</v>
      </c>
      <c r="S7775" s="26">
        <f t="shared" si="729"/>
        <v>1</v>
      </c>
      <c r="T7775" s="26">
        <f t="shared" si="730"/>
        <v>1</v>
      </c>
    </row>
    <row r="7776" spans="13:20" ht="15" x14ac:dyDescent="0.3">
      <c r="M7776" s="34">
        <v>7770.5</v>
      </c>
      <c r="N7776" s="34">
        <v>3.3</v>
      </c>
      <c r="O7776" s="32">
        <f t="shared" si="726"/>
        <v>37.94</v>
      </c>
      <c r="P7776" s="37">
        <f t="shared" si="731"/>
        <v>45.527999999999999</v>
      </c>
      <c r="Q7776" s="32">
        <f t="shared" si="727"/>
        <v>17.060000000000002</v>
      </c>
      <c r="R7776" s="32">
        <f t="shared" si="728"/>
        <v>9.4720000000000013</v>
      </c>
      <c r="S7776" s="26">
        <f t="shared" si="729"/>
        <v>1</v>
      </c>
      <c r="T7776" s="26">
        <f t="shared" si="730"/>
        <v>1</v>
      </c>
    </row>
    <row r="7777" spans="13:20" ht="15" x14ac:dyDescent="0.3">
      <c r="M7777" s="34">
        <v>7771.5</v>
      </c>
      <c r="N7777" s="34">
        <v>2.2000000000000002</v>
      </c>
      <c r="O7777" s="32">
        <f t="shared" si="726"/>
        <v>35.96</v>
      </c>
      <c r="P7777" s="37">
        <f t="shared" si="731"/>
        <v>43.152000000000001</v>
      </c>
      <c r="Q7777" s="32">
        <f t="shared" si="727"/>
        <v>19.04</v>
      </c>
      <c r="R7777" s="32">
        <f t="shared" si="728"/>
        <v>11.847999999999999</v>
      </c>
      <c r="S7777" s="26">
        <f t="shared" si="729"/>
        <v>1</v>
      </c>
      <c r="T7777" s="26">
        <f t="shared" si="730"/>
        <v>1</v>
      </c>
    </row>
    <row r="7778" spans="13:20" ht="15" x14ac:dyDescent="0.3">
      <c r="M7778" s="34">
        <v>7772.5</v>
      </c>
      <c r="N7778" s="34">
        <v>2.2000000000000002</v>
      </c>
      <c r="O7778" s="32">
        <f t="shared" si="726"/>
        <v>35.96</v>
      </c>
      <c r="P7778" s="37">
        <f t="shared" si="731"/>
        <v>43.152000000000001</v>
      </c>
      <c r="Q7778" s="32">
        <f t="shared" si="727"/>
        <v>19.04</v>
      </c>
      <c r="R7778" s="32">
        <f t="shared" si="728"/>
        <v>11.847999999999999</v>
      </c>
      <c r="S7778" s="26">
        <f t="shared" si="729"/>
        <v>1</v>
      </c>
      <c r="T7778" s="26">
        <f t="shared" si="730"/>
        <v>1</v>
      </c>
    </row>
    <row r="7779" spans="13:20" ht="15" x14ac:dyDescent="0.3">
      <c r="M7779" s="34">
        <v>7773.5</v>
      </c>
      <c r="N7779" s="34">
        <v>2.2000000000000002</v>
      </c>
      <c r="O7779" s="32">
        <f t="shared" si="726"/>
        <v>35.96</v>
      </c>
      <c r="P7779" s="37">
        <f t="shared" si="731"/>
        <v>43.152000000000001</v>
      </c>
      <c r="Q7779" s="32">
        <f t="shared" si="727"/>
        <v>19.04</v>
      </c>
      <c r="R7779" s="32">
        <f t="shared" si="728"/>
        <v>11.847999999999999</v>
      </c>
      <c r="S7779" s="26">
        <f t="shared" si="729"/>
        <v>1</v>
      </c>
      <c r="T7779" s="26">
        <f t="shared" si="730"/>
        <v>1</v>
      </c>
    </row>
    <row r="7780" spans="13:20" ht="15" x14ac:dyDescent="0.3">
      <c r="M7780" s="34">
        <v>7774.5</v>
      </c>
      <c r="N7780" s="34">
        <v>2.2000000000000002</v>
      </c>
      <c r="O7780" s="32">
        <f t="shared" si="726"/>
        <v>35.96</v>
      </c>
      <c r="P7780" s="37">
        <f t="shared" si="731"/>
        <v>43.152000000000001</v>
      </c>
      <c r="Q7780" s="32">
        <f t="shared" si="727"/>
        <v>19.04</v>
      </c>
      <c r="R7780" s="32">
        <f t="shared" si="728"/>
        <v>11.847999999999999</v>
      </c>
      <c r="S7780" s="26">
        <f t="shared" si="729"/>
        <v>1</v>
      </c>
      <c r="T7780" s="26">
        <f t="shared" si="730"/>
        <v>1</v>
      </c>
    </row>
    <row r="7781" spans="13:20" ht="15" x14ac:dyDescent="0.3">
      <c r="M7781" s="34">
        <v>7775.5</v>
      </c>
      <c r="N7781" s="34">
        <v>1.7</v>
      </c>
      <c r="O7781" s="32">
        <f t="shared" si="726"/>
        <v>35.06</v>
      </c>
      <c r="P7781" s="37">
        <f t="shared" si="731"/>
        <v>42.072000000000003</v>
      </c>
      <c r="Q7781" s="32">
        <f t="shared" si="727"/>
        <v>19.939999999999998</v>
      </c>
      <c r="R7781" s="32">
        <f t="shared" si="728"/>
        <v>12.927999999999997</v>
      </c>
      <c r="S7781" s="26">
        <f t="shared" si="729"/>
        <v>1</v>
      </c>
      <c r="T7781" s="26">
        <f t="shared" si="730"/>
        <v>1</v>
      </c>
    </row>
    <row r="7782" spans="13:20" ht="15" x14ac:dyDescent="0.3">
      <c r="M7782" s="34">
        <v>7776.5</v>
      </c>
      <c r="N7782" s="34">
        <v>1.1000000000000001</v>
      </c>
      <c r="O7782" s="32">
        <f t="shared" si="726"/>
        <v>33.979999999999997</v>
      </c>
      <c r="P7782" s="37">
        <f t="shared" si="731"/>
        <v>40.775999999999996</v>
      </c>
      <c r="Q7782" s="32">
        <f t="shared" si="727"/>
        <v>21.020000000000003</v>
      </c>
      <c r="R7782" s="32">
        <f t="shared" si="728"/>
        <v>14.224000000000004</v>
      </c>
      <c r="S7782" s="26">
        <f t="shared" si="729"/>
        <v>1</v>
      </c>
      <c r="T7782" s="26">
        <f t="shared" si="730"/>
        <v>1</v>
      </c>
    </row>
    <row r="7783" spans="13:20" ht="15" x14ac:dyDescent="0.3">
      <c r="M7783" s="34">
        <v>7777.5</v>
      </c>
      <c r="N7783" s="34">
        <v>1.1000000000000001</v>
      </c>
      <c r="O7783" s="32">
        <f t="shared" si="726"/>
        <v>33.979999999999997</v>
      </c>
      <c r="P7783" s="37">
        <f t="shared" si="731"/>
        <v>40.775999999999996</v>
      </c>
      <c r="Q7783" s="32">
        <f t="shared" si="727"/>
        <v>21.020000000000003</v>
      </c>
      <c r="R7783" s="32">
        <f t="shared" si="728"/>
        <v>14.224000000000004</v>
      </c>
      <c r="S7783" s="26">
        <f t="shared" si="729"/>
        <v>1</v>
      </c>
      <c r="T7783" s="26">
        <f t="shared" si="730"/>
        <v>1</v>
      </c>
    </row>
    <row r="7784" spans="13:20" ht="15" x14ac:dyDescent="0.3">
      <c r="M7784" s="34">
        <v>7778.5</v>
      </c>
      <c r="N7784" s="34">
        <v>0</v>
      </c>
      <c r="O7784" s="32">
        <f t="shared" si="726"/>
        <v>32</v>
      </c>
      <c r="P7784" s="37">
        <f t="shared" si="731"/>
        <v>38.4</v>
      </c>
      <c r="Q7784" s="32">
        <f t="shared" si="727"/>
        <v>23</v>
      </c>
      <c r="R7784" s="32">
        <f t="shared" si="728"/>
        <v>16.600000000000001</v>
      </c>
      <c r="S7784" s="26">
        <f t="shared" si="729"/>
        <v>1</v>
      </c>
      <c r="T7784" s="26">
        <f t="shared" si="730"/>
        <v>1</v>
      </c>
    </row>
    <row r="7785" spans="13:20" ht="15" x14ac:dyDescent="0.3">
      <c r="M7785" s="34">
        <v>7779.5</v>
      </c>
      <c r="N7785" s="34">
        <v>-1.1000000000000001</v>
      </c>
      <c r="O7785" s="32">
        <f t="shared" si="726"/>
        <v>30.02</v>
      </c>
      <c r="P7785" s="37">
        <f t="shared" si="731"/>
        <v>36.024000000000001</v>
      </c>
      <c r="Q7785" s="32">
        <f t="shared" si="727"/>
        <v>24.98</v>
      </c>
      <c r="R7785" s="32">
        <f t="shared" si="728"/>
        <v>18.975999999999999</v>
      </c>
      <c r="S7785" s="26">
        <f t="shared" si="729"/>
        <v>1</v>
      </c>
      <c r="T7785" s="26">
        <f t="shared" si="730"/>
        <v>1</v>
      </c>
    </row>
    <row r="7786" spans="13:20" ht="15" x14ac:dyDescent="0.3">
      <c r="M7786" s="34">
        <v>7780.5</v>
      </c>
      <c r="N7786" s="34">
        <v>-1.7</v>
      </c>
      <c r="O7786" s="32">
        <f t="shared" si="726"/>
        <v>28.94</v>
      </c>
      <c r="P7786" s="37">
        <f t="shared" si="731"/>
        <v>34.728000000000002</v>
      </c>
      <c r="Q7786" s="32">
        <f t="shared" si="727"/>
        <v>26.06</v>
      </c>
      <c r="R7786" s="32">
        <f t="shared" si="728"/>
        <v>20.271999999999998</v>
      </c>
      <c r="S7786" s="26">
        <f t="shared" si="729"/>
        <v>1</v>
      </c>
      <c r="T7786" s="26">
        <f t="shared" si="730"/>
        <v>1</v>
      </c>
    </row>
    <row r="7787" spans="13:20" ht="15" x14ac:dyDescent="0.3">
      <c r="M7787" s="34">
        <v>7781.5</v>
      </c>
      <c r="N7787" s="34">
        <v>-1.7</v>
      </c>
      <c r="O7787" s="32">
        <f t="shared" si="726"/>
        <v>28.94</v>
      </c>
      <c r="P7787" s="37">
        <f t="shared" si="731"/>
        <v>34.728000000000002</v>
      </c>
      <c r="Q7787" s="32">
        <f t="shared" si="727"/>
        <v>26.06</v>
      </c>
      <c r="R7787" s="32">
        <f t="shared" si="728"/>
        <v>20.271999999999998</v>
      </c>
      <c r="S7787" s="26">
        <f t="shared" si="729"/>
        <v>1</v>
      </c>
      <c r="T7787" s="26">
        <f t="shared" si="730"/>
        <v>1</v>
      </c>
    </row>
    <row r="7788" spans="13:20" ht="15" x14ac:dyDescent="0.3">
      <c r="M7788" s="34">
        <v>7782.5</v>
      </c>
      <c r="N7788" s="34">
        <v>-1.7</v>
      </c>
      <c r="O7788" s="32">
        <f t="shared" si="726"/>
        <v>28.94</v>
      </c>
      <c r="P7788" s="37">
        <f t="shared" si="731"/>
        <v>34.728000000000002</v>
      </c>
      <c r="Q7788" s="32">
        <f t="shared" si="727"/>
        <v>26.06</v>
      </c>
      <c r="R7788" s="32">
        <f t="shared" si="728"/>
        <v>20.271999999999998</v>
      </c>
      <c r="S7788" s="26">
        <f t="shared" si="729"/>
        <v>1</v>
      </c>
      <c r="T7788" s="26">
        <f t="shared" si="730"/>
        <v>1</v>
      </c>
    </row>
    <row r="7789" spans="13:20" ht="15" x14ac:dyDescent="0.3">
      <c r="M7789" s="34">
        <v>7783.5</v>
      </c>
      <c r="N7789" s="34">
        <v>-1.7</v>
      </c>
      <c r="O7789" s="32">
        <f t="shared" si="726"/>
        <v>28.94</v>
      </c>
      <c r="P7789" s="37">
        <f t="shared" si="731"/>
        <v>34.728000000000002</v>
      </c>
      <c r="Q7789" s="32">
        <f t="shared" si="727"/>
        <v>26.06</v>
      </c>
      <c r="R7789" s="32">
        <f t="shared" si="728"/>
        <v>20.271999999999998</v>
      </c>
      <c r="S7789" s="26">
        <f t="shared" si="729"/>
        <v>1</v>
      </c>
      <c r="T7789" s="26">
        <f t="shared" si="730"/>
        <v>1</v>
      </c>
    </row>
    <row r="7790" spans="13:20" ht="15" x14ac:dyDescent="0.3">
      <c r="M7790" s="34">
        <v>7784.5</v>
      </c>
      <c r="N7790" s="34">
        <v>-1.7</v>
      </c>
      <c r="O7790" s="32">
        <f t="shared" si="726"/>
        <v>28.94</v>
      </c>
      <c r="P7790" s="37">
        <f t="shared" si="731"/>
        <v>34.728000000000002</v>
      </c>
      <c r="Q7790" s="32">
        <f t="shared" si="727"/>
        <v>26.06</v>
      </c>
      <c r="R7790" s="32">
        <f t="shared" si="728"/>
        <v>20.271999999999998</v>
      </c>
      <c r="S7790" s="26">
        <f t="shared" si="729"/>
        <v>1</v>
      </c>
      <c r="T7790" s="26">
        <f t="shared" si="730"/>
        <v>1</v>
      </c>
    </row>
    <row r="7791" spans="13:20" ht="15" x14ac:dyDescent="0.3">
      <c r="M7791" s="34">
        <v>7785.5</v>
      </c>
      <c r="N7791" s="34">
        <v>-1.7</v>
      </c>
      <c r="O7791" s="32">
        <f t="shared" si="726"/>
        <v>28.94</v>
      </c>
      <c r="P7791" s="37">
        <f t="shared" si="731"/>
        <v>34.728000000000002</v>
      </c>
      <c r="Q7791" s="32">
        <f t="shared" si="727"/>
        <v>26.06</v>
      </c>
      <c r="R7791" s="32">
        <f t="shared" si="728"/>
        <v>20.271999999999998</v>
      </c>
      <c r="S7791" s="26">
        <f t="shared" si="729"/>
        <v>1</v>
      </c>
      <c r="T7791" s="26">
        <f t="shared" si="730"/>
        <v>1</v>
      </c>
    </row>
    <row r="7792" spans="13:20" ht="15" x14ac:dyDescent="0.3">
      <c r="M7792" s="34">
        <v>7786.5</v>
      </c>
      <c r="N7792" s="34">
        <v>-1.7</v>
      </c>
      <c r="O7792" s="32">
        <f t="shared" si="726"/>
        <v>28.94</v>
      </c>
      <c r="P7792" s="37">
        <f t="shared" si="731"/>
        <v>34.728000000000002</v>
      </c>
      <c r="Q7792" s="32">
        <f t="shared" si="727"/>
        <v>26.06</v>
      </c>
      <c r="R7792" s="32">
        <f t="shared" si="728"/>
        <v>20.271999999999998</v>
      </c>
      <c r="S7792" s="26">
        <f t="shared" si="729"/>
        <v>1</v>
      </c>
      <c r="T7792" s="26">
        <f t="shared" si="730"/>
        <v>1</v>
      </c>
    </row>
    <row r="7793" spans="13:20" ht="15" x14ac:dyDescent="0.3">
      <c r="M7793" s="34">
        <v>7787.5</v>
      </c>
      <c r="N7793" s="34">
        <v>-1.1000000000000001</v>
      </c>
      <c r="O7793" s="32">
        <f t="shared" si="726"/>
        <v>30.02</v>
      </c>
      <c r="P7793" s="37">
        <f t="shared" si="731"/>
        <v>36.024000000000001</v>
      </c>
      <c r="Q7793" s="32">
        <f t="shared" si="727"/>
        <v>24.98</v>
      </c>
      <c r="R7793" s="32">
        <f t="shared" si="728"/>
        <v>18.975999999999999</v>
      </c>
      <c r="S7793" s="26">
        <f t="shared" si="729"/>
        <v>1</v>
      </c>
      <c r="T7793" s="26">
        <f t="shared" si="730"/>
        <v>1</v>
      </c>
    </row>
    <row r="7794" spans="13:20" ht="15" x14ac:dyDescent="0.3">
      <c r="M7794" s="34">
        <v>7788.5</v>
      </c>
      <c r="N7794" s="34">
        <v>-0.6</v>
      </c>
      <c r="O7794" s="32">
        <f t="shared" si="726"/>
        <v>30.92</v>
      </c>
      <c r="P7794" s="37">
        <f t="shared" si="731"/>
        <v>37.103999999999999</v>
      </c>
      <c r="Q7794" s="32">
        <f t="shared" si="727"/>
        <v>24.08</v>
      </c>
      <c r="R7794" s="32">
        <f t="shared" si="728"/>
        <v>17.896000000000001</v>
      </c>
      <c r="S7794" s="26">
        <f t="shared" si="729"/>
        <v>1</v>
      </c>
      <c r="T7794" s="26">
        <f t="shared" si="730"/>
        <v>1</v>
      </c>
    </row>
    <row r="7795" spans="13:20" ht="15" x14ac:dyDescent="0.3">
      <c r="M7795" s="34">
        <v>7789.5</v>
      </c>
      <c r="N7795" s="34">
        <v>-0.6</v>
      </c>
      <c r="O7795" s="32">
        <f t="shared" si="726"/>
        <v>30.92</v>
      </c>
      <c r="P7795" s="37">
        <f t="shared" si="731"/>
        <v>37.103999999999999</v>
      </c>
      <c r="Q7795" s="32">
        <f t="shared" si="727"/>
        <v>24.08</v>
      </c>
      <c r="R7795" s="32">
        <f t="shared" si="728"/>
        <v>17.896000000000001</v>
      </c>
      <c r="S7795" s="26">
        <f t="shared" si="729"/>
        <v>1</v>
      </c>
      <c r="T7795" s="26">
        <f t="shared" si="730"/>
        <v>1</v>
      </c>
    </row>
    <row r="7796" spans="13:20" ht="15" x14ac:dyDescent="0.3">
      <c r="M7796" s="34">
        <v>7790.5</v>
      </c>
      <c r="N7796" s="34">
        <v>-1.1000000000000001</v>
      </c>
      <c r="O7796" s="32">
        <f t="shared" si="726"/>
        <v>30.02</v>
      </c>
      <c r="P7796" s="37">
        <f t="shared" si="731"/>
        <v>36.024000000000001</v>
      </c>
      <c r="Q7796" s="32">
        <f t="shared" si="727"/>
        <v>24.98</v>
      </c>
      <c r="R7796" s="32">
        <f t="shared" si="728"/>
        <v>18.975999999999999</v>
      </c>
      <c r="S7796" s="26">
        <f t="shared" si="729"/>
        <v>1</v>
      </c>
      <c r="T7796" s="26">
        <f t="shared" si="730"/>
        <v>1</v>
      </c>
    </row>
    <row r="7797" spans="13:20" ht="15" x14ac:dyDescent="0.3">
      <c r="M7797" s="34">
        <v>7791.5</v>
      </c>
      <c r="N7797" s="34">
        <v>-1.1000000000000001</v>
      </c>
      <c r="O7797" s="32">
        <f t="shared" si="726"/>
        <v>30.02</v>
      </c>
      <c r="P7797" s="37">
        <f t="shared" si="731"/>
        <v>36.024000000000001</v>
      </c>
      <c r="Q7797" s="32">
        <f t="shared" si="727"/>
        <v>24.98</v>
      </c>
      <c r="R7797" s="32">
        <f t="shared" si="728"/>
        <v>18.975999999999999</v>
      </c>
      <c r="S7797" s="26">
        <f t="shared" si="729"/>
        <v>1</v>
      </c>
      <c r="T7797" s="26">
        <f t="shared" si="730"/>
        <v>1</v>
      </c>
    </row>
    <row r="7798" spans="13:20" ht="15" x14ac:dyDescent="0.3">
      <c r="M7798" s="34">
        <v>7792.5</v>
      </c>
      <c r="N7798" s="34">
        <v>-1.1000000000000001</v>
      </c>
      <c r="O7798" s="32">
        <f t="shared" si="726"/>
        <v>30.02</v>
      </c>
      <c r="P7798" s="37">
        <f t="shared" si="731"/>
        <v>36.024000000000001</v>
      </c>
      <c r="Q7798" s="32">
        <f t="shared" si="727"/>
        <v>24.98</v>
      </c>
      <c r="R7798" s="32">
        <f t="shared" si="728"/>
        <v>18.975999999999999</v>
      </c>
      <c r="S7798" s="26">
        <f t="shared" si="729"/>
        <v>1</v>
      </c>
      <c r="T7798" s="26">
        <f t="shared" si="730"/>
        <v>1</v>
      </c>
    </row>
    <row r="7799" spans="13:20" ht="15" x14ac:dyDescent="0.3">
      <c r="M7799" s="34">
        <v>7793.5</v>
      </c>
      <c r="N7799" s="34">
        <v>-1.1000000000000001</v>
      </c>
      <c r="O7799" s="32">
        <f t="shared" si="726"/>
        <v>30.02</v>
      </c>
      <c r="P7799" s="37">
        <f t="shared" si="731"/>
        <v>36.024000000000001</v>
      </c>
      <c r="Q7799" s="32">
        <f t="shared" si="727"/>
        <v>24.98</v>
      </c>
      <c r="R7799" s="32">
        <f t="shared" si="728"/>
        <v>18.975999999999999</v>
      </c>
      <c r="S7799" s="26">
        <f t="shared" si="729"/>
        <v>1</v>
      </c>
      <c r="T7799" s="26">
        <f t="shared" si="730"/>
        <v>1</v>
      </c>
    </row>
    <row r="7800" spans="13:20" ht="15" x14ac:dyDescent="0.3">
      <c r="M7800" s="34">
        <v>7794.5</v>
      </c>
      <c r="N7800" s="34">
        <v>-1.7</v>
      </c>
      <c r="O7800" s="32">
        <f t="shared" si="726"/>
        <v>28.94</v>
      </c>
      <c r="P7800" s="37">
        <f t="shared" si="731"/>
        <v>34.728000000000002</v>
      </c>
      <c r="Q7800" s="32">
        <f t="shared" si="727"/>
        <v>26.06</v>
      </c>
      <c r="R7800" s="32">
        <f t="shared" si="728"/>
        <v>20.271999999999998</v>
      </c>
      <c r="S7800" s="26">
        <f t="shared" si="729"/>
        <v>1</v>
      </c>
      <c r="T7800" s="26">
        <f t="shared" si="730"/>
        <v>1</v>
      </c>
    </row>
    <row r="7801" spans="13:20" ht="15" x14ac:dyDescent="0.3">
      <c r="M7801" s="34">
        <v>7795.5</v>
      </c>
      <c r="N7801" s="34">
        <v>-1.7</v>
      </c>
      <c r="O7801" s="32">
        <f t="shared" si="726"/>
        <v>28.94</v>
      </c>
      <c r="P7801" s="37">
        <f t="shared" si="731"/>
        <v>34.728000000000002</v>
      </c>
      <c r="Q7801" s="32">
        <f t="shared" si="727"/>
        <v>26.06</v>
      </c>
      <c r="R7801" s="32">
        <f t="shared" si="728"/>
        <v>20.271999999999998</v>
      </c>
      <c r="S7801" s="26">
        <f t="shared" si="729"/>
        <v>1</v>
      </c>
      <c r="T7801" s="26">
        <f t="shared" si="730"/>
        <v>1</v>
      </c>
    </row>
    <row r="7802" spans="13:20" ht="15" x14ac:dyDescent="0.3">
      <c r="M7802" s="34">
        <v>7796.5</v>
      </c>
      <c r="N7802" s="34">
        <v>-1.7</v>
      </c>
      <c r="O7802" s="32">
        <f t="shared" si="726"/>
        <v>28.94</v>
      </c>
      <c r="P7802" s="37">
        <f t="shared" si="731"/>
        <v>34.728000000000002</v>
      </c>
      <c r="Q7802" s="32">
        <f t="shared" si="727"/>
        <v>26.06</v>
      </c>
      <c r="R7802" s="32">
        <f t="shared" si="728"/>
        <v>20.271999999999998</v>
      </c>
      <c r="S7802" s="26">
        <f t="shared" si="729"/>
        <v>1</v>
      </c>
      <c r="T7802" s="26">
        <f t="shared" si="730"/>
        <v>1</v>
      </c>
    </row>
    <row r="7803" spans="13:20" ht="15" x14ac:dyDescent="0.3">
      <c r="M7803" s="34">
        <v>7797.5</v>
      </c>
      <c r="N7803" s="34">
        <v>-1.7</v>
      </c>
      <c r="O7803" s="32">
        <f t="shared" si="726"/>
        <v>28.94</v>
      </c>
      <c r="P7803" s="37">
        <f t="shared" si="731"/>
        <v>34.728000000000002</v>
      </c>
      <c r="Q7803" s="32">
        <f t="shared" si="727"/>
        <v>26.06</v>
      </c>
      <c r="R7803" s="32">
        <f t="shared" si="728"/>
        <v>20.271999999999998</v>
      </c>
      <c r="S7803" s="26">
        <f t="shared" si="729"/>
        <v>1</v>
      </c>
      <c r="T7803" s="26">
        <f t="shared" si="730"/>
        <v>1</v>
      </c>
    </row>
    <row r="7804" spans="13:20" ht="15" x14ac:dyDescent="0.3">
      <c r="M7804" s="34">
        <v>7798.5</v>
      </c>
      <c r="N7804" s="34">
        <v>-1.7</v>
      </c>
      <c r="O7804" s="32">
        <f t="shared" si="726"/>
        <v>28.94</v>
      </c>
      <c r="P7804" s="37">
        <f t="shared" si="731"/>
        <v>34.728000000000002</v>
      </c>
      <c r="Q7804" s="32">
        <f t="shared" si="727"/>
        <v>26.06</v>
      </c>
      <c r="R7804" s="32">
        <f t="shared" si="728"/>
        <v>20.271999999999998</v>
      </c>
      <c r="S7804" s="26">
        <f t="shared" si="729"/>
        <v>1</v>
      </c>
      <c r="T7804" s="26">
        <f t="shared" si="730"/>
        <v>1</v>
      </c>
    </row>
    <row r="7805" spans="13:20" ht="15" x14ac:dyDescent="0.3">
      <c r="M7805" s="34">
        <v>7799.5</v>
      </c>
      <c r="N7805" s="34">
        <v>-1.7</v>
      </c>
      <c r="O7805" s="32">
        <f t="shared" si="726"/>
        <v>28.94</v>
      </c>
      <c r="P7805" s="37">
        <f t="shared" si="731"/>
        <v>34.728000000000002</v>
      </c>
      <c r="Q7805" s="32">
        <f t="shared" si="727"/>
        <v>26.06</v>
      </c>
      <c r="R7805" s="32">
        <f t="shared" si="728"/>
        <v>20.271999999999998</v>
      </c>
      <c r="S7805" s="26">
        <f t="shared" si="729"/>
        <v>1</v>
      </c>
      <c r="T7805" s="26">
        <f t="shared" si="730"/>
        <v>1</v>
      </c>
    </row>
    <row r="7806" spans="13:20" ht="15" x14ac:dyDescent="0.3">
      <c r="M7806" s="34">
        <v>7800.5</v>
      </c>
      <c r="N7806" s="34">
        <v>-1.1000000000000001</v>
      </c>
      <c r="O7806" s="32">
        <f t="shared" si="726"/>
        <v>30.02</v>
      </c>
      <c r="P7806" s="37">
        <f t="shared" si="731"/>
        <v>36.024000000000001</v>
      </c>
      <c r="Q7806" s="32">
        <f t="shared" si="727"/>
        <v>24.98</v>
      </c>
      <c r="R7806" s="32">
        <f t="shared" si="728"/>
        <v>18.975999999999999</v>
      </c>
      <c r="S7806" s="26">
        <f t="shared" si="729"/>
        <v>1</v>
      </c>
      <c r="T7806" s="26">
        <f t="shared" si="730"/>
        <v>1</v>
      </c>
    </row>
    <row r="7807" spans="13:20" ht="15" x14ac:dyDescent="0.3">
      <c r="M7807" s="34">
        <v>7801.5</v>
      </c>
      <c r="N7807" s="34">
        <v>-1.7</v>
      </c>
      <c r="O7807" s="32">
        <f t="shared" si="726"/>
        <v>28.94</v>
      </c>
      <c r="P7807" s="37">
        <f t="shared" si="731"/>
        <v>34.728000000000002</v>
      </c>
      <c r="Q7807" s="32">
        <f t="shared" si="727"/>
        <v>26.06</v>
      </c>
      <c r="R7807" s="32">
        <f t="shared" si="728"/>
        <v>20.271999999999998</v>
      </c>
      <c r="S7807" s="26">
        <f t="shared" si="729"/>
        <v>1</v>
      </c>
      <c r="T7807" s="26">
        <f t="shared" si="730"/>
        <v>1</v>
      </c>
    </row>
    <row r="7808" spans="13:20" ht="15" x14ac:dyDescent="0.3">
      <c r="M7808" s="34">
        <v>7802.5</v>
      </c>
      <c r="N7808" s="34">
        <v>-1.7</v>
      </c>
      <c r="O7808" s="32">
        <f t="shared" si="726"/>
        <v>28.94</v>
      </c>
      <c r="P7808" s="37">
        <f t="shared" si="731"/>
        <v>34.728000000000002</v>
      </c>
      <c r="Q7808" s="32">
        <f t="shared" si="727"/>
        <v>26.06</v>
      </c>
      <c r="R7808" s="32">
        <f t="shared" si="728"/>
        <v>20.271999999999998</v>
      </c>
      <c r="S7808" s="26">
        <f t="shared" si="729"/>
        <v>1</v>
      </c>
      <c r="T7808" s="26">
        <f t="shared" si="730"/>
        <v>1</v>
      </c>
    </row>
    <row r="7809" spans="13:20" ht="15" x14ac:dyDescent="0.3">
      <c r="M7809" s="34">
        <v>7803.5</v>
      </c>
      <c r="N7809" s="34">
        <v>-1.7</v>
      </c>
      <c r="O7809" s="32">
        <f t="shared" si="726"/>
        <v>28.94</v>
      </c>
      <c r="P7809" s="37">
        <f t="shared" si="731"/>
        <v>34.728000000000002</v>
      </c>
      <c r="Q7809" s="32">
        <f t="shared" si="727"/>
        <v>26.06</v>
      </c>
      <c r="R7809" s="32">
        <f t="shared" si="728"/>
        <v>20.271999999999998</v>
      </c>
      <c r="S7809" s="26">
        <f t="shared" si="729"/>
        <v>1</v>
      </c>
      <c r="T7809" s="26">
        <f t="shared" si="730"/>
        <v>1</v>
      </c>
    </row>
    <row r="7810" spans="13:20" ht="15" x14ac:dyDescent="0.3">
      <c r="M7810" s="34">
        <v>7804.5</v>
      </c>
      <c r="N7810" s="34">
        <v>-1.1000000000000001</v>
      </c>
      <c r="O7810" s="32">
        <f t="shared" si="726"/>
        <v>30.02</v>
      </c>
      <c r="P7810" s="37">
        <f t="shared" si="731"/>
        <v>36.024000000000001</v>
      </c>
      <c r="Q7810" s="32">
        <f t="shared" si="727"/>
        <v>24.98</v>
      </c>
      <c r="R7810" s="32">
        <f t="shared" si="728"/>
        <v>18.975999999999999</v>
      </c>
      <c r="S7810" s="26">
        <f t="shared" si="729"/>
        <v>1</v>
      </c>
      <c r="T7810" s="26">
        <f t="shared" si="730"/>
        <v>1</v>
      </c>
    </row>
    <row r="7811" spans="13:20" ht="15" x14ac:dyDescent="0.3">
      <c r="M7811" s="34">
        <v>7805.5</v>
      </c>
      <c r="N7811" s="34">
        <v>-1.1000000000000001</v>
      </c>
      <c r="O7811" s="32">
        <f t="shared" si="726"/>
        <v>30.02</v>
      </c>
      <c r="P7811" s="37">
        <f t="shared" si="731"/>
        <v>36.024000000000001</v>
      </c>
      <c r="Q7811" s="32">
        <f t="shared" si="727"/>
        <v>24.98</v>
      </c>
      <c r="R7811" s="32">
        <f t="shared" si="728"/>
        <v>18.975999999999999</v>
      </c>
      <c r="S7811" s="26">
        <f t="shared" si="729"/>
        <v>1</v>
      </c>
      <c r="T7811" s="26">
        <f t="shared" si="730"/>
        <v>1</v>
      </c>
    </row>
    <row r="7812" spans="13:20" ht="15" x14ac:dyDescent="0.3">
      <c r="M7812" s="34">
        <v>7806.5</v>
      </c>
      <c r="N7812" s="34">
        <v>-1.1000000000000001</v>
      </c>
      <c r="O7812" s="32">
        <f t="shared" si="726"/>
        <v>30.02</v>
      </c>
      <c r="P7812" s="37">
        <f t="shared" si="731"/>
        <v>36.024000000000001</v>
      </c>
      <c r="Q7812" s="32">
        <f t="shared" si="727"/>
        <v>24.98</v>
      </c>
      <c r="R7812" s="32">
        <f t="shared" si="728"/>
        <v>18.975999999999999</v>
      </c>
      <c r="S7812" s="26">
        <f t="shared" si="729"/>
        <v>1</v>
      </c>
      <c r="T7812" s="26">
        <f t="shared" si="730"/>
        <v>1</v>
      </c>
    </row>
    <row r="7813" spans="13:20" ht="15" x14ac:dyDescent="0.3">
      <c r="M7813" s="34">
        <v>7807.5</v>
      </c>
      <c r="N7813" s="34">
        <v>-1.1000000000000001</v>
      </c>
      <c r="O7813" s="32">
        <f t="shared" si="726"/>
        <v>30.02</v>
      </c>
      <c r="P7813" s="37">
        <f t="shared" si="731"/>
        <v>36.024000000000001</v>
      </c>
      <c r="Q7813" s="32">
        <f t="shared" si="727"/>
        <v>24.98</v>
      </c>
      <c r="R7813" s="32">
        <f t="shared" si="728"/>
        <v>18.975999999999999</v>
      </c>
      <c r="S7813" s="26">
        <f t="shared" si="729"/>
        <v>1</v>
      </c>
      <c r="T7813" s="26">
        <f t="shared" si="730"/>
        <v>1</v>
      </c>
    </row>
    <row r="7814" spans="13:20" ht="15" x14ac:dyDescent="0.3">
      <c r="M7814" s="34">
        <v>7808.5</v>
      </c>
      <c r="N7814" s="34">
        <v>-1.7</v>
      </c>
      <c r="O7814" s="32">
        <f t="shared" ref="O7814:O7877" si="732">CONVERT(N7814,"C","F")</f>
        <v>28.94</v>
      </c>
      <c r="P7814" s="37">
        <f t="shared" si="731"/>
        <v>34.728000000000002</v>
      </c>
      <c r="Q7814" s="32">
        <f t="shared" ref="Q7814:Q7877" si="733">$L$3-O7814</f>
        <v>26.06</v>
      </c>
      <c r="R7814" s="32">
        <f t="shared" ref="R7814:R7877" si="734">$L$3-P7814</f>
        <v>20.271999999999998</v>
      </c>
      <c r="S7814" s="26">
        <f t="shared" ref="S7814:S7877" si="735">IF(O7814&lt;=$L$3, 1, 0)</f>
        <v>1</v>
      </c>
      <c r="T7814" s="26">
        <f t="shared" ref="T7814:T7877" si="736">IF(P7814&lt;=$L$3, 1, 0)</f>
        <v>1</v>
      </c>
    </row>
    <row r="7815" spans="13:20" ht="15" x14ac:dyDescent="0.3">
      <c r="M7815" s="34">
        <v>7809.5</v>
      </c>
      <c r="N7815" s="34">
        <v>-1.7</v>
      </c>
      <c r="O7815" s="32">
        <f t="shared" si="732"/>
        <v>28.94</v>
      </c>
      <c r="P7815" s="37">
        <f t="shared" ref="P7815:P7878" si="737">O7815*1.2</f>
        <v>34.728000000000002</v>
      </c>
      <c r="Q7815" s="32">
        <f t="shared" si="733"/>
        <v>26.06</v>
      </c>
      <c r="R7815" s="32">
        <f t="shared" si="734"/>
        <v>20.271999999999998</v>
      </c>
      <c r="S7815" s="26">
        <f t="shared" si="735"/>
        <v>1</v>
      </c>
      <c r="T7815" s="26">
        <f t="shared" si="736"/>
        <v>1</v>
      </c>
    </row>
    <row r="7816" spans="13:20" ht="15" x14ac:dyDescent="0.3">
      <c r="M7816" s="34">
        <v>7810.5</v>
      </c>
      <c r="N7816" s="34">
        <v>-1.7</v>
      </c>
      <c r="O7816" s="32">
        <f t="shared" si="732"/>
        <v>28.94</v>
      </c>
      <c r="P7816" s="37">
        <f t="shared" si="737"/>
        <v>34.728000000000002</v>
      </c>
      <c r="Q7816" s="32">
        <f t="shared" si="733"/>
        <v>26.06</v>
      </c>
      <c r="R7816" s="32">
        <f t="shared" si="734"/>
        <v>20.271999999999998</v>
      </c>
      <c r="S7816" s="26">
        <f t="shared" si="735"/>
        <v>1</v>
      </c>
      <c r="T7816" s="26">
        <f t="shared" si="736"/>
        <v>1</v>
      </c>
    </row>
    <row r="7817" spans="13:20" ht="15" x14ac:dyDescent="0.3">
      <c r="M7817" s="34">
        <v>7811.5</v>
      </c>
      <c r="N7817" s="34">
        <v>-1.1000000000000001</v>
      </c>
      <c r="O7817" s="32">
        <f t="shared" si="732"/>
        <v>30.02</v>
      </c>
      <c r="P7817" s="37">
        <f t="shared" si="737"/>
        <v>36.024000000000001</v>
      </c>
      <c r="Q7817" s="32">
        <f t="shared" si="733"/>
        <v>24.98</v>
      </c>
      <c r="R7817" s="32">
        <f t="shared" si="734"/>
        <v>18.975999999999999</v>
      </c>
      <c r="S7817" s="26">
        <f t="shared" si="735"/>
        <v>1</v>
      </c>
      <c r="T7817" s="26">
        <f t="shared" si="736"/>
        <v>1</v>
      </c>
    </row>
    <row r="7818" spans="13:20" ht="15" x14ac:dyDescent="0.3">
      <c r="M7818" s="34">
        <v>7812.5</v>
      </c>
      <c r="N7818" s="34">
        <v>-1.1000000000000001</v>
      </c>
      <c r="O7818" s="32">
        <f t="shared" si="732"/>
        <v>30.02</v>
      </c>
      <c r="P7818" s="37">
        <f t="shared" si="737"/>
        <v>36.024000000000001</v>
      </c>
      <c r="Q7818" s="32">
        <f t="shared" si="733"/>
        <v>24.98</v>
      </c>
      <c r="R7818" s="32">
        <f t="shared" si="734"/>
        <v>18.975999999999999</v>
      </c>
      <c r="S7818" s="26">
        <f t="shared" si="735"/>
        <v>1</v>
      </c>
      <c r="T7818" s="26">
        <f t="shared" si="736"/>
        <v>1</v>
      </c>
    </row>
    <row r="7819" spans="13:20" ht="15" x14ac:dyDescent="0.3">
      <c r="M7819" s="34">
        <v>7813.5</v>
      </c>
      <c r="N7819" s="34">
        <v>-1.1000000000000001</v>
      </c>
      <c r="O7819" s="32">
        <f t="shared" si="732"/>
        <v>30.02</v>
      </c>
      <c r="P7819" s="37">
        <f t="shared" si="737"/>
        <v>36.024000000000001</v>
      </c>
      <c r="Q7819" s="32">
        <f t="shared" si="733"/>
        <v>24.98</v>
      </c>
      <c r="R7819" s="32">
        <f t="shared" si="734"/>
        <v>18.975999999999999</v>
      </c>
      <c r="S7819" s="26">
        <f t="shared" si="735"/>
        <v>1</v>
      </c>
      <c r="T7819" s="26">
        <f t="shared" si="736"/>
        <v>1</v>
      </c>
    </row>
    <row r="7820" spans="13:20" ht="15" x14ac:dyDescent="0.3">
      <c r="M7820" s="34">
        <v>7814.5</v>
      </c>
      <c r="N7820" s="34">
        <v>-1.1000000000000001</v>
      </c>
      <c r="O7820" s="32">
        <f t="shared" si="732"/>
        <v>30.02</v>
      </c>
      <c r="P7820" s="37">
        <f t="shared" si="737"/>
        <v>36.024000000000001</v>
      </c>
      <c r="Q7820" s="32">
        <f t="shared" si="733"/>
        <v>24.98</v>
      </c>
      <c r="R7820" s="32">
        <f t="shared" si="734"/>
        <v>18.975999999999999</v>
      </c>
      <c r="S7820" s="26">
        <f t="shared" si="735"/>
        <v>1</v>
      </c>
      <c r="T7820" s="26">
        <f t="shared" si="736"/>
        <v>1</v>
      </c>
    </row>
    <row r="7821" spans="13:20" ht="15" x14ac:dyDescent="0.3">
      <c r="M7821" s="34">
        <v>7815.5</v>
      </c>
      <c r="N7821" s="34">
        <v>-1.1000000000000001</v>
      </c>
      <c r="O7821" s="32">
        <f t="shared" si="732"/>
        <v>30.02</v>
      </c>
      <c r="P7821" s="37">
        <f t="shared" si="737"/>
        <v>36.024000000000001</v>
      </c>
      <c r="Q7821" s="32">
        <f t="shared" si="733"/>
        <v>24.98</v>
      </c>
      <c r="R7821" s="32">
        <f t="shared" si="734"/>
        <v>18.975999999999999</v>
      </c>
      <c r="S7821" s="26">
        <f t="shared" si="735"/>
        <v>1</v>
      </c>
      <c r="T7821" s="26">
        <f t="shared" si="736"/>
        <v>1</v>
      </c>
    </row>
    <row r="7822" spans="13:20" ht="15" x14ac:dyDescent="0.3">
      <c r="M7822" s="34">
        <v>7816.5</v>
      </c>
      <c r="N7822" s="34">
        <v>-0.6</v>
      </c>
      <c r="O7822" s="32">
        <f t="shared" si="732"/>
        <v>30.92</v>
      </c>
      <c r="P7822" s="37">
        <f t="shared" si="737"/>
        <v>37.103999999999999</v>
      </c>
      <c r="Q7822" s="32">
        <f t="shared" si="733"/>
        <v>24.08</v>
      </c>
      <c r="R7822" s="32">
        <f t="shared" si="734"/>
        <v>17.896000000000001</v>
      </c>
      <c r="S7822" s="26">
        <f t="shared" si="735"/>
        <v>1</v>
      </c>
      <c r="T7822" s="26">
        <f t="shared" si="736"/>
        <v>1</v>
      </c>
    </row>
    <row r="7823" spans="13:20" ht="15" x14ac:dyDescent="0.3">
      <c r="M7823" s="34">
        <v>7817.5</v>
      </c>
      <c r="N7823" s="34">
        <v>-0.6</v>
      </c>
      <c r="O7823" s="32">
        <f t="shared" si="732"/>
        <v>30.92</v>
      </c>
      <c r="P7823" s="37">
        <f t="shared" si="737"/>
        <v>37.103999999999999</v>
      </c>
      <c r="Q7823" s="32">
        <f t="shared" si="733"/>
        <v>24.08</v>
      </c>
      <c r="R7823" s="32">
        <f t="shared" si="734"/>
        <v>17.896000000000001</v>
      </c>
      <c r="S7823" s="26">
        <f t="shared" si="735"/>
        <v>1</v>
      </c>
      <c r="T7823" s="26">
        <f t="shared" si="736"/>
        <v>1</v>
      </c>
    </row>
    <row r="7824" spans="13:20" ht="15" x14ac:dyDescent="0.3">
      <c r="M7824" s="34">
        <v>7818.5</v>
      </c>
      <c r="N7824" s="34">
        <v>-0.6</v>
      </c>
      <c r="O7824" s="32">
        <f t="shared" si="732"/>
        <v>30.92</v>
      </c>
      <c r="P7824" s="37">
        <f t="shared" si="737"/>
        <v>37.103999999999999</v>
      </c>
      <c r="Q7824" s="32">
        <f t="shared" si="733"/>
        <v>24.08</v>
      </c>
      <c r="R7824" s="32">
        <f t="shared" si="734"/>
        <v>17.896000000000001</v>
      </c>
      <c r="S7824" s="26">
        <f t="shared" si="735"/>
        <v>1</v>
      </c>
      <c r="T7824" s="26">
        <f t="shared" si="736"/>
        <v>1</v>
      </c>
    </row>
    <row r="7825" spans="13:20" ht="15" x14ac:dyDescent="0.3">
      <c r="M7825" s="34">
        <v>7819.5</v>
      </c>
      <c r="N7825" s="34">
        <v>-0.6</v>
      </c>
      <c r="O7825" s="32">
        <f t="shared" si="732"/>
        <v>30.92</v>
      </c>
      <c r="P7825" s="37">
        <f t="shared" si="737"/>
        <v>37.103999999999999</v>
      </c>
      <c r="Q7825" s="32">
        <f t="shared" si="733"/>
        <v>24.08</v>
      </c>
      <c r="R7825" s="32">
        <f t="shared" si="734"/>
        <v>17.896000000000001</v>
      </c>
      <c r="S7825" s="26">
        <f t="shared" si="735"/>
        <v>1</v>
      </c>
      <c r="T7825" s="26">
        <f t="shared" si="736"/>
        <v>1</v>
      </c>
    </row>
    <row r="7826" spans="13:20" ht="15" x14ac:dyDescent="0.3">
      <c r="M7826" s="34">
        <v>7820.5</v>
      </c>
      <c r="N7826" s="34">
        <v>-0.6</v>
      </c>
      <c r="O7826" s="32">
        <f t="shared" si="732"/>
        <v>30.92</v>
      </c>
      <c r="P7826" s="37">
        <f t="shared" si="737"/>
        <v>37.103999999999999</v>
      </c>
      <c r="Q7826" s="32">
        <f t="shared" si="733"/>
        <v>24.08</v>
      </c>
      <c r="R7826" s="32">
        <f t="shared" si="734"/>
        <v>17.896000000000001</v>
      </c>
      <c r="S7826" s="26">
        <f t="shared" si="735"/>
        <v>1</v>
      </c>
      <c r="T7826" s="26">
        <f t="shared" si="736"/>
        <v>1</v>
      </c>
    </row>
    <row r="7827" spans="13:20" ht="15" x14ac:dyDescent="0.3">
      <c r="M7827" s="34">
        <v>7821.5</v>
      </c>
      <c r="N7827" s="34">
        <v>-0.6</v>
      </c>
      <c r="O7827" s="32">
        <f t="shared" si="732"/>
        <v>30.92</v>
      </c>
      <c r="P7827" s="37">
        <f t="shared" si="737"/>
        <v>37.103999999999999</v>
      </c>
      <c r="Q7827" s="32">
        <f t="shared" si="733"/>
        <v>24.08</v>
      </c>
      <c r="R7827" s="32">
        <f t="shared" si="734"/>
        <v>17.896000000000001</v>
      </c>
      <c r="S7827" s="26">
        <f t="shared" si="735"/>
        <v>1</v>
      </c>
      <c r="T7827" s="26">
        <f t="shared" si="736"/>
        <v>1</v>
      </c>
    </row>
    <row r="7828" spans="13:20" ht="15" x14ac:dyDescent="0.3">
      <c r="M7828" s="34">
        <v>7822.5</v>
      </c>
      <c r="N7828" s="34">
        <v>-0.6</v>
      </c>
      <c r="O7828" s="32">
        <f t="shared" si="732"/>
        <v>30.92</v>
      </c>
      <c r="P7828" s="37">
        <f t="shared" si="737"/>
        <v>37.103999999999999</v>
      </c>
      <c r="Q7828" s="32">
        <f t="shared" si="733"/>
        <v>24.08</v>
      </c>
      <c r="R7828" s="32">
        <f t="shared" si="734"/>
        <v>17.896000000000001</v>
      </c>
      <c r="S7828" s="26">
        <f t="shared" si="735"/>
        <v>1</v>
      </c>
      <c r="T7828" s="26">
        <f t="shared" si="736"/>
        <v>1</v>
      </c>
    </row>
    <row r="7829" spans="13:20" ht="15" x14ac:dyDescent="0.3">
      <c r="M7829" s="34">
        <v>7823.5</v>
      </c>
      <c r="N7829" s="34">
        <v>-0.6</v>
      </c>
      <c r="O7829" s="32">
        <f t="shared" si="732"/>
        <v>30.92</v>
      </c>
      <c r="P7829" s="37">
        <f t="shared" si="737"/>
        <v>37.103999999999999</v>
      </c>
      <c r="Q7829" s="32">
        <f t="shared" si="733"/>
        <v>24.08</v>
      </c>
      <c r="R7829" s="32">
        <f t="shared" si="734"/>
        <v>17.896000000000001</v>
      </c>
      <c r="S7829" s="26">
        <f t="shared" si="735"/>
        <v>1</v>
      </c>
      <c r="T7829" s="26">
        <f t="shared" si="736"/>
        <v>1</v>
      </c>
    </row>
    <row r="7830" spans="13:20" ht="15" x14ac:dyDescent="0.3">
      <c r="M7830" s="34">
        <v>7824.5</v>
      </c>
      <c r="N7830" s="34">
        <v>-1.1000000000000001</v>
      </c>
      <c r="O7830" s="32">
        <f t="shared" si="732"/>
        <v>30.02</v>
      </c>
      <c r="P7830" s="37">
        <f t="shared" si="737"/>
        <v>36.024000000000001</v>
      </c>
      <c r="Q7830" s="32">
        <f t="shared" si="733"/>
        <v>24.98</v>
      </c>
      <c r="R7830" s="32">
        <f t="shared" si="734"/>
        <v>18.975999999999999</v>
      </c>
      <c r="S7830" s="26">
        <f t="shared" si="735"/>
        <v>1</v>
      </c>
      <c r="T7830" s="26">
        <f t="shared" si="736"/>
        <v>1</v>
      </c>
    </row>
    <row r="7831" spans="13:20" ht="15" x14ac:dyDescent="0.3">
      <c r="M7831" s="34">
        <v>7825.5</v>
      </c>
      <c r="N7831" s="34">
        <v>-1.1000000000000001</v>
      </c>
      <c r="O7831" s="32">
        <f t="shared" si="732"/>
        <v>30.02</v>
      </c>
      <c r="P7831" s="37">
        <f t="shared" si="737"/>
        <v>36.024000000000001</v>
      </c>
      <c r="Q7831" s="32">
        <f t="shared" si="733"/>
        <v>24.98</v>
      </c>
      <c r="R7831" s="32">
        <f t="shared" si="734"/>
        <v>18.975999999999999</v>
      </c>
      <c r="S7831" s="26">
        <f t="shared" si="735"/>
        <v>1</v>
      </c>
      <c r="T7831" s="26">
        <f t="shared" si="736"/>
        <v>1</v>
      </c>
    </row>
    <row r="7832" spans="13:20" ht="15" x14ac:dyDescent="0.3">
      <c r="M7832" s="34">
        <v>7826.5</v>
      </c>
      <c r="N7832" s="34">
        <v>-1.1000000000000001</v>
      </c>
      <c r="O7832" s="32">
        <f t="shared" si="732"/>
        <v>30.02</v>
      </c>
      <c r="P7832" s="37">
        <f t="shared" si="737"/>
        <v>36.024000000000001</v>
      </c>
      <c r="Q7832" s="32">
        <f t="shared" si="733"/>
        <v>24.98</v>
      </c>
      <c r="R7832" s="32">
        <f t="shared" si="734"/>
        <v>18.975999999999999</v>
      </c>
      <c r="S7832" s="26">
        <f t="shared" si="735"/>
        <v>1</v>
      </c>
      <c r="T7832" s="26">
        <f t="shared" si="736"/>
        <v>1</v>
      </c>
    </row>
    <row r="7833" spans="13:20" ht="15" x14ac:dyDescent="0.3">
      <c r="M7833" s="34">
        <v>7827.5</v>
      </c>
      <c r="N7833" s="34">
        <v>-1.1000000000000001</v>
      </c>
      <c r="O7833" s="32">
        <f t="shared" si="732"/>
        <v>30.02</v>
      </c>
      <c r="P7833" s="37">
        <f t="shared" si="737"/>
        <v>36.024000000000001</v>
      </c>
      <c r="Q7833" s="32">
        <f t="shared" si="733"/>
        <v>24.98</v>
      </c>
      <c r="R7833" s="32">
        <f t="shared" si="734"/>
        <v>18.975999999999999</v>
      </c>
      <c r="S7833" s="26">
        <f t="shared" si="735"/>
        <v>1</v>
      </c>
      <c r="T7833" s="26">
        <f t="shared" si="736"/>
        <v>1</v>
      </c>
    </row>
    <row r="7834" spans="13:20" ht="15" x14ac:dyDescent="0.3">
      <c r="M7834" s="34">
        <v>7828.5</v>
      </c>
      <c r="N7834" s="34">
        <v>-1.1000000000000001</v>
      </c>
      <c r="O7834" s="32">
        <f t="shared" si="732"/>
        <v>30.02</v>
      </c>
      <c r="P7834" s="37">
        <f t="shared" si="737"/>
        <v>36.024000000000001</v>
      </c>
      <c r="Q7834" s="32">
        <f t="shared" si="733"/>
        <v>24.98</v>
      </c>
      <c r="R7834" s="32">
        <f t="shared" si="734"/>
        <v>18.975999999999999</v>
      </c>
      <c r="S7834" s="26">
        <f t="shared" si="735"/>
        <v>1</v>
      </c>
      <c r="T7834" s="26">
        <f t="shared" si="736"/>
        <v>1</v>
      </c>
    </row>
    <row r="7835" spans="13:20" ht="15" x14ac:dyDescent="0.3">
      <c r="M7835" s="34">
        <v>7829.5</v>
      </c>
      <c r="N7835" s="34">
        <v>-1.1000000000000001</v>
      </c>
      <c r="O7835" s="32">
        <f t="shared" si="732"/>
        <v>30.02</v>
      </c>
      <c r="P7835" s="37">
        <f t="shared" si="737"/>
        <v>36.024000000000001</v>
      </c>
      <c r="Q7835" s="32">
        <f t="shared" si="733"/>
        <v>24.98</v>
      </c>
      <c r="R7835" s="32">
        <f t="shared" si="734"/>
        <v>18.975999999999999</v>
      </c>
      <c r="S7835" s="26">
        <f t="shared" si="735"/>
        <v>1</v>
      </c>
      <c r="T7835" s="26">
        <f t="shared" si="736"/>
        <v>1</v>
      </c>
    </row>
    <row r="7836" spans="13:20" ht="15" x14ac:dyDescent="0.3">
      <c r="M7836" s="34">
        <v>7830.5</v>
      </c>
      <c r="N7836" s="34">
        <v>-1.1000000000000001</v>
      </c>
      <c r="O7836" s="32">
        <f t="shared" si="732"/>
        <v>30.02</v>
      </c>
      <c r="P7836" s="37">
        <f t="shared" si="737"/>
        <v>36.024000000000001</v>
      </c>
      <c r="Q7836" s="32">
        <f t="shared" si="733"/>
        <v>24.98</v>
      </c>
      <c r="R7836" s="32">
        <f t="shared" si="734"/>
        <v>18.975999999999999</v>
      </c>
      <c r="S7836" s="26">
        <f t="shared" si="735"/>
        <v>1</v>
      </c>
      <c r="T7836" s="26">
        <f t="shared" si="736"/>
        <v>1</v>
      </c>
    </row>
    <row r="7837" spans="13:20" ht="15" x14ac:dyDescent="0.3">
      <c r="M7837" s="34">
        <v>7831.5</v>
      </c>
      <c r="N7837" s="34">
        <v>-1.1000000000000001</v>
      </c>
      <c r="O7837" s="32">
        <f t="shared" si="732"/>
        <v>30.02</v>
      </c>
      <c r="P7837" s="37">
        <f t="shared" si="737"/>
        <v>36.024000000000001</v>
      </c>
      <c r="Q7837" s="32">
        <f t="shared" si="733"/>
        <v>24.98</v>
      </c>
      <c r="R7837" s="32">
        <f t="shared" si="734"/>
        <v>18.975999999999999</v>
      </c>
      <c r="S7837" s="26">
        <f t="shared" si="735"/>
        <v>1</v>
      </c>
      <c r="T7837" s="26">
        <f t="shared" si="736"/>
        <v>1</v>
      </c>
    </row>
    <row r="7838" spans="13:20" ht="15" x14ac:dyDescent="0.3">
      <c r="M7838" s="34">
        <v>7832.5</v>
      </c>
      <c r="N7838" s="34">
        <v>-1.1000000000000001</v>
      </c>
      <c r="O7838" s="32">
        <f t="shared" si="732"/>
        <v>30.02</v>
      </c>
      <c r="P7838" s="37">
        <f t="shared" si="737"/>
        <v>36.024000000000001</v>
      </c>
      <c r="Q7838" s="32">
        <f t="shared" si="733"/>
        <v>24.98</v>
      </c>
      <c r="R7838" s="32">
        <f t="shared" si="734"/>
        <v>18.975999999999999</v>
      </c>
      <c r="S7838" s="26">
        <f t="shared" si="735"/>
        <v>1</v>
      </c>
      <c r="T7838" s="26">
        <f t="shared" si="736"/>
        <v>1</v>
      </c>
    </row>
    <row r="7839" spans="13:20" ht="15" x14ac:dyDescent="0.3">
      <c r="M7839" s="34">
        <v>7833.5</v>
      </c>
      <c r="N7839" s="34">
        <v>0</v>
      </c>
      <c r="O7839" s="32">
        <f t="shared" si="732"/>
        <v>32</v>
      </c>
      <c r="P7839" s="37">
        <f t="shared" si="737"/>
        <v>38.4</v>
      </c>
      <c r="Q7839" s="32">
        <f t="shared" si="733"/>
        <v>23</v>
      </c>
      <c r="R7839" s="32">
        <f t="shared" si="734"/>
        <v>16.600000000000001</v>
      </c>
      <c r="S7839" s="26">
        <f t="shared" si="735"/>
        <v>1</v>
      </c>
      <c r="T7839" s="26">
        <f t="shared" si="736"/>
        <v>1</v>
      </c>
    </row>
    <row r="7840" spans="13:20" ht="15" x14ac:dyDescent="0.3">
      <c r="M7840" s="34">
        <v>7834.5</v>
      </c>
      <c r="N7840" s="34">
        <v>0</v>
      </c>
      <c r="O7840" s="32">
        <f t="shared" si="732"/>
        <v>32</v>
      </c>
      <c r="P7840" s="37">
        <f t="shared" si="737"/>
        <v>38.4</v>
      </c>
      <c r="Q7840" s="32">
        <f t="shared" si="733"/>
        <v>23</v>
      </c>
      <c r="R7840" s="32">
        <f t="shared" si="734"/>
        <v>16.600000000000001</v>
      </c>
      <c r="S7840" s="26">
        <f t="shared" si="735"/>
        <v>1</v>
      </c>
      <c r="T7840" s="26">
        <f t="shared" si="736"/>
        <v>1</v>
      </c>
    </row>
    <row r="7841" spans="13:20" ht="15" x14ac:dyDescent="0.3">
      <c r="M7841" s="34">
        <v>7835.5</v>
      </c>
      <c r="N7841" s="34">
        <v>0.6</v>
      </c>
      <c r="O7841" s="32">
        <f t="shared" si="732"/>
        <v>33.08</v>
      </c>
      <c r="P7841" s="37">
        <f t="shared" si="737"/>
        <v>39.695999999999998</v>
      </c>
      <c r="Q7841" s="32">
        <f t="shared" si="733"/>
        <v>21.92</v>
      </c>
      <c r="R7841" s="32">
        <f t="shared" si="734"/>
        <v>15.304000000000002</v>
      </c>
      <c r="S7841" s="26">
        <f t="shared" si="735"/>
        <v>1</v>
      </c>
      <c r="T7841" s="26">
        <f t="shared" si="736"/>
        <v>1</v>
      </c>
    </row>
    <row r="7842" spans="13:20" ht="15" x14ac:dyDescent="0.3">
      <c r="M7842" s="34">
        <v>7836.5</v>
      </c>
      <c r="N7842" s="34">
        <v>1.7</v>
      </c>
      <c r="O7842" s="32">
        <f t="shared" si="732"/>
        <v>35.06</v>
      </c>
      <c r="P7842" s="37">
        <f t="shared" si="737"/>
        <v>42.072000000000003</v>
      </c>
      <c r="Q7842" s="32">
        <f t="shared" si="733"/>
        <v>19.939999999999998</v>
      </c>
      <c r="R7842" s="32">
        <f t="shared" si="734"/>
        <v>12.927999999999997</v>
      </c>
      <c r="S7842" s="26">
        <f t="shared" si="735"/>
        <v>1</v>
      </c>
      <c r="T7842" s="26">
        <f t="shared" si="736"/>
        <v>1</v>
      </c>
    </row>
    <row r="7843" spans="13:20" ht="15" x14ac:dyDescent="0.3">
      <c r="M7843" s="34">
        <v>7837.5</v>
      </c>
      <c r="N7843" s="34">
        <v>1.7</v>
      </c>
      <c r="O7843" s="32">
        <f t="shared" si="732"/>
        <v>35.06</v>
      </c>
      <c r="P7843" s="37">
        <f t="shared" si="737"/>
        <v>42.072000000000003</v>
      </c>
      <c r="Q7843" s="32">
        <f t="shared" si="733"/>
        <v>19.939999999999998</v>
      </c>
      <c r="R7843" s="32">
        <f t="shared" si="734"/>
        <v>12.927999999999997</v>
      </c>
      <c r="S7843" s="26">
        <f t="shared" si="735"/>
        <v>1</v>
      </c>
      <c r="T7843" s="26">
        <f t="shared" si="736"/>
        <v>1</v>
      </c>
    </row>
    <row r="7844" spans="13:20" ht="15" x14ac:dyDescent="0.3">
      <c r="M7844" s="34">
        <v>7838.5</v>
      </c>
      <c r="N7844" s="34">
        <v>1.7</v>
      </c>
      <c r="O7844" s="32">
        <f t="shared" si="732"/>
        <v>35.06</v>
      </c>
      <c r="P7844" s="37">
        <f t="shared" si="737"/>
        <v>42.072000000000003</v>
      </c>
      <c r="Q7844" s="32">
        <f t="shared" si="733"/>
        <v>19.939999999999998</v>
      </c>
      <c r="R7844" s="32">
        <f t="shared" si="734"/>
        <v>12.927999999999997</v>
      </c>
      <c r="S7844" s="26">
        <f t="shared" si="735"/>
        <v>1</v>
      </c>
      <c r="T7844" s="26">
        <f t="shared" si="736"/>
        <v>1</v>
      </c>
    </row>
    <row r="7845" spans="13:20" ht="15" x14ac:dyDescent="0.3">
      <c r="M7845" s="34">
        <v>7839.5</v>
      </c>
      <c r="N7845" s="34">
        <v>1.7</v>
      </c>
      <c r="O7845" s="32">
        <f t="shared" si="732"/>
        <v>35.06</v>
      </c>
      <c r="P7845" s="37">
        <f t="shared" si="737"/>
        <v>42.072000000000003</v>
      </c>
      <c r="Q7845" s="32">
        <f t="shared" si="733"/>
        <v>19.939999999999998</v>
      </c>
      <c r="R7845" s="32">
        <f t="shared" si="734"/>
        <v>12.927999999999997</v>
      </c>
      <c r="S7845" s="26">
        <f t="shared" si="735"/>
        <v>1</v>
      </c>
      <c r="T7845" s="26">
        <f t="shared" si="736"/>
        <v>1</v>
      </c>
    </row>
    <row r="7846" spans="13:20" ht="15" x14ac:dyDescent="0.3">
      <c r="M7846" s="34">
        <v>7840.5</v>
      </c>
      <c r="N7846" s="34">
        <v>1.7</v>
      </c>
      <c r="O7846" s="32">
        <f t="shared" si="732"/>
        <v>35.06</v>
      </c>
      <c r="P7846" s="37">
        <f t="shared" si="737"/>
        <v>42.072000000000003</v>
      </c>
      <c r="Q7846" s="32">
        <f t="shared" si="733"/>
        <v>19.939999999999998</v>
      </c>
      <c r="R7846" s="32">
        <f t="shared" si="734"/>
        <v>12.927999999999997</v>
      </c>
      <c r="S7846" s="26">
        <f t="shared" si="735"/>
        <v>1</v>
      </c>
      <c r="T7846" s="26">
        <f t="shared" si="736"/>
        <v>1</v>
      </c>
    </row>
    <row r="7847" spans="13:20" ht="15" x14ac:dyDescent="0.3">
      <c r="M7847" s="34">
        <v>7841.5</v>
      </c>
      <c r="N7847" s="34">
        <v>1.7</v>
      </c>
      <c r="O7847" s="32">
        <f t="shared" si="732"/>
        <v>35.06</v>
      </c>
      <c r="P7847" s="37">
        <f t="shared" si="737"/>
        <v>42.072000000000003</v>
      </c>
      <c r="Q7847" s="32">
        <f t="shared" si="733"/>
        <v>19.939999999999998</v>
      </c>
      <c r="R7847" s="32">
        <f t="shared" si="734"/>
        <v>12.927999999999997</v>
      </c>
      <c r="S7847" s="26">
        <f t="shared" si="735"/>
        <v>1</v>
      </c>
      <c r="T7847" s="26">
        <f t="shared" si="736"/>
        <v>1</v>
      </c>
    </row>
    <row r="7848" spans="13:20" ht="15" x14ac:dyDescent="0.3">
      <c r="M7848" s="34">
        <v>7842.5</v>
      </c>
      <c r="N7848" s="34">
        <v>1.7</v>
      </c>
      <c r="O7848" s="32">
        <f t="shared" si="732"/>
        <v>35.06</v>
      </c>
      <c r="P7848" s="37">
        <f t="shared" si="737"/>
        <v>42.072000000000003</v>
      </c>
      <c r="Q7848" s="32">
        <f t="shared" si="733"/>
        <v>19.939999999999998</v>
      </c>
      <c r="R7848" s="32">
        <f t="shared" si="734"/>
        <v>12.927999999999997</v>
      </c>
      <c r="S7848" s="26">
        <f t="shared" si="735"/>
        <v>1</v>
      </c>
      <c r="T7848" s="26">
        <f t="shared" si="736"/>
        <v>1</v>
      </c>
    </row>
    <row r="7849" spans="13:20" ht="15" x14ac:dyDescent="0.3">
      <c r="M7849" s="34">
        <v>7843.5</v>
      </c>
      <c r="N7849" s="34">
        <v>1.7</v>
      </c>
      <c r="O7849" s="32">
        <f t="shared" si="732"/>
        <v>35.06</v>
      </c>
      <c r="P7849" s="37">
        <f t="shared" si="737"/>
        <v>42.072000000000003</v>
      </c>
      <c r="Q7849" s="32">
        <f t="shared" si="733"/>
        <v>19.939999999999998</v>
      </c>
      <c r="R7849" s="32">
        <f t="shared" si="734"/>
        <v>12.927999999999997</v>
      </c>
      <c r="S7849" s="26">
        <f t="shared" si="735"/>
        <v>1</v>
      </c>
      <c r="T7849" s="26">
        <f t="shared" si="736"/>
        <v>1</v>
      </c>
    </row>
    <row r="7850" spans="13:20" ht="15" x14ac:dyDescent="0.3">
      <c r="M7850" s="34">
        <v>7844.5</v>
      </c>
      <c r="N7850" s="34">
        <v>2.2000000000000002</v>
      </c>
      <c r="O7850" s="32">
        <f t="shared" si="732"/>
        <v>35.96</v>
      </c>
      <c r="P7850" s="37">
        <f t="shared" si="737"/>
        <v>43.152000000000001</v>
      </c>
      <c r="Q7850" s="32">
        <f t="shared" si="733"/>
        <v>19.04</v>
      </c>
      <c r="R7850" s="32">
        <f t="shared" si="734"/>
        <v>11.847999999999999</v>
      </c>
      <c r="S7850" s="26">
        <f t="shared" si="735"/>
        <v>1</v>
      </c>
      <c r="T7850" s="26">
        <f t="shared" si="736"/>
        <v>1</v>
      </c>
    </row>
    <row r="7851" spans="13:20" ht="15" x14ac:dyDescent="0.3">
      <c r="M7851" s="34">
        <v>7845.5</v>
      </c>
      <c r="N7851" s="34">
        <v>2.8</v>
      </c>
      <c r="O7851" s="32">
        <f t="shared" si="732"/>
        <v>37.04</v>
      </c>
      <c r="P7851" s="37">
        <f t="shared" si="737"/>
        <v>44.448</v>
      </c>
      <c r="Q7851" s="32">
        <f t="shared" si="733"/>
        <v>17.96</v>
      </c>
      <c r="R7851" s="32">
        <f t="shared" si="734"/>
        <v>10.552</v>
      </c>
      <c r="S7851" s="26">
        <f t="shared" si="735"/>
        <v>1</v>
      </c>
      <c r="T7851" s="26">
        <f t="shared" si="736"/>
        <v>1</v>
      </c>
    </row>
    <row r="7852" spans="13:20" ht="15" x14ac:dyDescent="0.3">
      <c r="M7852" s="34">
        <v>7846.5</v>
      </c>
      <c r="N7852" s="34">
        <v>2.8</v>
      </c>
      <c r="O7852" s="32">
        <f t="shared" si="732"/>
        <v>37.04</v>
      </c>
      <c r="P7852" s="37">
        <f t="shared" si="737"/>
        <v>44.448</v>
      </c>
      <c r="Q7852" s="32">
        <f t="shared" si="733"/>
        <v>17.96</v>
      </c>
      <c r="R7852" s="32">
        <f t="shared" si="734"/>
        <v>10.552</v>
      </c>
      <c r="S7852" s="26">
        <f t="shared" si="735"/>
        <v>1</v>
      </c>
      <c r="T7852" s="26">
        <f t="shared" si="736"/>
        <v>1</v>
      </c>
    </row>
    <row r="7853" spans="13:20" ht="15" x14ac:dyDescent="0.3">
      <c r="M7853" s="34">
        <v>7847.5</v>
      </c>
      <c r="N7853" s="34">
        <v>2.8</v>
      </c>
      <c r="O7853" s="32">
        <f t="shared" si="732"/>
        <v>37.04</v>
      </c>
      <c r="P7853" s="37">
        <f t="shared" si="737"/>
        <v>44.448</v>
      </c>
      <c r="Q7853" s="32">
        <f t="shared" si="733"/>
        <v>17.96</v>
      </c>
      <c r="R7853" s="32">
        <f t="shared" si="734"/>
        <v>10.552</v>
      </c>
      <c r="S7853" s="26">
        <f t="shared" si="735"/>
        <v>1</v>
      </c>
      <c r="T7853" s="26">
        <f t="shared" si="736"/>
        <v>1</v>
      </c>
    </row>
    <row r="7854" spans="13:20" ht="15" x14ac:dyDescent="0.3">
      <c r="M7854" s="34">
        <v>7848.5</v>
      </c>
      <c r="N7854" s="34">
        <v>2.8</v>
      </c>
      <c r="O7854" s="32">
        <f t="shared" si="732"/>
        <v>37.04</v>
      </c>
      <c r="P7854" s="37">
        <f t="shared" si="737"/>
        <v>44.448</v>
      </c>
      <c r="Q7854" s="32">
        <f t="shared" si="733"/>
        <v>17.96</v>
      </c>
      <c r="R7854" s="32">
        <f t="shared" si="734"/>
        <v>10.552</v>
      </c>
      <c r="S7854" s="26">
        <f t="shared" si="735"/>
        <v>1</v>
      </c>
      <c r="T7854" s="26">
        <f t="shared" si="736"/>
        <v>1</v>
      </c>
    </row>
    <row r="7855" spans="13:20" ht="15" x14ac:dyDescent="0.3">
      <c r="M7855" s="34">
        <v>7849.5</v>
      </c>
      <c r="N7855" s="34">
        <v>2.8</v>
      </c>
      <c r="O7855" s="32">
        <f t="shared" si="732"/>
        <v>37.04</v>
      </c>
      <c r="P7855" s="37">
        <f t="shared" si="737"/>
        <v>44.448</v>
      </c>
      <c r="Q7855" s="32">
        <f t="shared" si="733"/>
        <v>17.96</v>
      </c>
      <c r="R7855" s="32">
        <f t="shared" si="734"/>
        <v>10.552</v>
      </c>
      <c r="S7855" s="26">
        <f t="shared" si="735"/>
        <v>1</v>
      </c>
      <c r="T7855" s="26">
        <f t="shared" si="736"/>
        <v>1</v>
      </c>
    </row>
    <row r="7856" spans="13:20" ht="15" x14ac:dyDescent="0.3">
      <c r="M7856" s="34">
        <v>7850.5</v>
      </c>
      <c r="N7856" s="34">
        <v>4.4000000000000004</v>
      </c>
      <c r="O7856" s="32">
        <f t="shared" si="732"/>
        <v>39.92</v>
      </c>
      <c r="P7856" s="37">
        <f t="shared" si="737"/>
        <v>47.904000000000003</v>
      </c>
      <c r="Q7856" s="32">
        <f t="shared" si="733"/>
        <v>15.079999999999998</v>
      </c>
      <c r="R7856" s="32">
        <f t="shared" si="734"/>
        <v>7.0959999999999965</v>
      </c>
      <c r="S7856" s="26">
        <f t="shared" si="735"/>
        <v>1</v>
      </c>
      <c r="T7856" s="26">
        <f t="shared" si="736"/>
        <v>1</v>
      </c>
    </row>
    <row r="7857" spans="13:20" ht="15" x14ac:dyDescent="0.3">
      <c r="M7857" s="34">
        <v>7851.5</v>
      </c>
      <c r="N7857" s="34">
        <v>5</v>
      </c>
      <c r="O7857" s="32">
        <f t="shared" si="732"/>
        <v>41</v>
      </c>
      <c r="P7857" s="37">
        <f t="shared" si="737"/>
        <v>49.199999999999996</v>
      </c>
      <c r="Q7857" s="32">
        <f t="shared" si="733"/>
        <v>14</v>
      </c>
      <c r="R7857" s="32">
        <f t="shared" si="734"/>
        <v>5.8000000000000043</v>
      </c>
      <c r="S7857" s="26">
        <f t="shared" si="735"/>
        <v>1</v>
      </c>
      <c r="T7857" s="26">
        <f t="shared" si="736"/>
        <v>1</v>
      </c>
    </row>
    <row r="7858" spans="13:20" ht="15" x14ac:dyDescent="0.3">
      <c r="M7858" s="34">
        <v>7852.5</v>
      </c>
      <c r="N7858" s="34">
        <v>5.6</v>
      </c>
      <c r="O7858" s="32">
        <f t="shared" si="732"/>
        <v>42.08</v>
      </c>
      <c r="P7858" s="37">
        <f t="shared" si="737"/>
        <v>50.495999999999995</v>
      </c>
      <c r="Q7858" s="32">
        <f t="shared" si="733"/>
        <v>12.920000000000002</v>
      </c>
      <c r="R7858" s="32">
        <f t="shared" si="734"/>
        <v>4.5040000000000049</v>
      </c>
      <c r="S7858" s="26">
        <f t="shared" si="735"/>
        <v>1</v>
      </c>
      <c r="T7858" s="26">
        <f t="shared" si="736"/>
        <v>1</v>
      </c>
    </row>
    <row r="7859" spans="13:20" ht="15" x14ac:dyDescent="0.3">
      <c r="M7859" s="34">
        <v>7853.5</v>
      </c>
      <c r="N7859" s="34">
        <v>5.6</v>
      </c>
      <c r="O7859" s="32">
        <f t="shared" si="732"/>
        <v>42.08</v>
      </c>
      <c r="P7859" s="37">
        <f t="shared" si="737"/>
        <v>50.495999999999995</v>
      </c>
      <c r="Q7859" s="32">
        <f t="shared" si="733"/>
        <v>12.920000000000002</v>
      </c>
      <c r="R7859" s="32">
        <f t="shared" si="734"/>
        <v>4.5040000000000049</v>
      </c>
      <c r="S7859" s="26">
        <f t="shared" si="735"/>
        <v>1</v>
      </c>
      <c r="T7859" s="26">
        <f t="shared" si="736"/>
        <v>1</v>
      </c>
    </row>
    <row r="7860" spans="13:20" ht="15" x14ac:dyDescent="0.3">
      <c r="M7860" s="34">
        <v>7854.5</v>
      </c>
      <c r="N7860" s="34">
        <v>6.1</v>
      </c>
      <c r="O7860" s="32">
        <f t="shared" si="732"/>
        <v>42.980000000000004</v>
      </c>
      <c r="P7860" s="37">
        <f t="shared" si="737"/>
        <v>51.576000000000001</v>
      </c>
      <c r="Q7860" s="32">
        <f t="shared" si="733"/>
        <v>12.019999999999996</v>
      </c>
      <c r="R7860" s="32">
        <f t="shared" si="734"/>
        <v>3.4239999999999995</v>
      </c>
      <c r="S7860" s="26">
        <f t="shared" si="735"/>
        <v>1</v>
      </c>
      <c r="T7860" s="26">
        <f t="shared" si="736"/>
        <v>1</v>
      </c>
    </row>
    <row r="7861" spans="13:20" ht="15" x14ac:dyDescent="0.3">
      <c r="M7861" s="34">
        <v>7855.5</v>
      </c>
      <c r="N7861" s="34">
        <v>6.1</v>
      </c>
      <c r="O7861" s="32">
        <f t="shared" si="732"/>
        <v>42.980000000000004</v>
      </c>
      <c r="P7861" s="37">
        <f t="shared" si="737"/>
        <v>51.576000000000001</v>
      </c>
      <c r="Q7861" s="32">
        <f t="shared" si="733"/>
        <v>12.019999999999996</v>
      </c>
      <c r="R7861" s="32">
        <f t="shared" si="734"/>
        <v>3.4239999999999995</v>
      </c>
      <c r="S7861" s="26">
        <f t="shared" si="735"/>
        <v>1</v>
      </c>
      <c r="T7861" s="26">
        <f t="shared" si="736"/>
        <v>1</v>
      </c>
    </row>
    <row r="7862" spans="13:20" ht="15" x14ac:dyDescent="0.3">
      <c r="M7862" s="34">
        <v>7856.5</v>
      </c>
      <c r="N7862" s="34">
        <v>6.7</v>
      </c>
      <c r="O7862" s="32">
        <f t="shared" si="732"/>
        <v>44.06</v>
      </c>
      <c r="P7862" s="37">
        <f t="shared" si="737"/>
        <v>52.872</v>
      </c>
      <c r="Q7862" s="32">
        <f t="shared" si="733"/>
        <v>10.939999999999998</v>
      </c>
      <c r="R7862" s="32">
        <f t="shared" si="734"/>
        <v>2.1280000000000001</v>
      </c>
      <c r="S7862" s="26">
        <f t="shared" si="735"/>
        <v>1</v>
      </c>
      <c r="T7862" s="26">
        <f t="shared" si="736"/>
        <v>1</v>
      </c>
    </row>
    <row r="7863" spans="13:20" ht="15" x14ac:dyDescent="0.3">
      <c r="M7863" s="34">
        <v>7857.5</v>
      </c>
      <c r="N7863" s="34">
        <v>7.2</v>
      </c>
      <c r="O7863" s="32">
        <f t="shared" si="732"/>
        <v>44.96</v>
      </c>
      <c r="P7863" s="37">
        <f t="shared" si="737"/>
        <v>53.951999999999998</v>
      </c>
      <c r="Q7863" s="32">
        <f t="shared" si="733"/>
        <v>10.039999999999999</v>
      </c>
      <c r="R7863" s="32">
        <f t="shared" si="734"/>
        <v>1.0480000000000018</v>
      </c>
      <c r="S7863" s="26">
        <f t="shared" si="735"/>
        <v>1</v>
      </c>
      <c r="T7863" s="26">
        <f t="shared" si="736"/>
        <v>1</v>
      </c>
    </row>
    <row r="7864" spans="13:20" ht="15" x14ac:dyDescent="0.3">
      <c r="M7864" s="34">
        <v>7858.5</v>
      </c>
      <c r="N7864" s="34">
        <v>7.2</v>
      </c>
      <c r="O7864" s="32">
        <f t="shared" si="732"/>
        <v>44.96</v>
      </c>
      <c r="P7864" s="37">
        <f t="shared" si="737"/>
        <v>53.951999999999998</v>
      </c>
      <c r="Q7864" s="32">
        <f t="shared" si="733"/>
        <v>10.039999999999999</v>
      </c>
      <c r="R7864" s="32">
        <f t="shared" si="734"/>
        <v>1.0480000000000018</v>
      </c>
      <c r="S7864" s="26">
        <f t="shared" si="735"/>
        <v>1</v>
      </c>
      <c r="T7864" s="26">
        <f t="shared" si="736"/>
        <v>1</v>
      </c>
    </row>
    <row r="7865" spans="13:20" ht="15" x14ac:dyDescent="0.3">
      <c r="M7865" s="34">
        <v>7859.5</v>
      </c>
      <c r="N7865" s="34">
        <v>7.8</v>
      </c>
      <c r="O7865" s="32">
        <f t="shared" si="732"/>
        <v>46.04</v>
      </c>
      <c r="P7865" s="37">
        <f t="shared" si="737"/>
        <v>55.247999999999998</v>
      </c>
      <c r="Q7865" s="32">
        <f t="shared" si="733"/>
        <v>8.9600000000000009</v>
      </c>
      <c r="R7865" s="32">
        <f t="shared" si="734"/>
        <v>-0.24799999999999756</v>
      </c>
      <c r="S7865" s="26">
        <f t="shared" si="735"/>
        <v>1</v>
      </c>
      <c r="T7865" s="26">
        <f t="shared" si="736"/>
        <v>0</v>
      </c>
    </row>
    <row r="7866" spans="13:20" ht="15" x14ac:dyDescent="0.3">
      <c r="M7866" s="34">
        <v>7860.5</v>
      </c>
      <c r="N7866" s="34">
        <v>8.3000000000000007</v>
      </c>
      <c r="O7866" s="32">
        <f t="shared" si="732"/>
        <v>46.94</v>
      </c>
      <c r="P7866" s="37">
        <f t="shared" si="737"/>
        <v>56.327999999999996</v>
      </c>
      <c r="Q7866" s="32">
        <f t="shared" si="733"/>
        <v>8.0600000000000023</v>
      </c>
      <c r="R7866" s="32">
        <f t="shared" si="734"/>
        <v>-1.3279999999999959</v>
      </c>
      <c r="S7866" s="26">
        <f t="shared" si="735"/>
        <v>1</v>
      </c>
      <c r="T7866" s="26">
        <f t="shared" si="736"/>
        <v>0</v>
      </c>
    </row>
    <row r="7867" spans="13:20" ht="15" x14ac:dyDescent="0.3">
      <c r="M7867" s="34">
        <v>7861.5</v>
      </c>
      <c r="N7867" s="34">
        <v>5</v>
      </c>
      <c r="O7867" s="32">
        <f t="shared" si="732"/>
        <v>41</v>
      </c>
      <c r="P7867" s="37">
        <f t="shared" si="737"/>
        <v>49.199999999999996</v>
      </c>
      <c r="Q7867" s="32">
        <f t="shared" si="733"/>
        <v>14</v>
      </c>
      <c r="R7867" s="32">
        <f t="shared" si="734"/>
        <v>5.8000000000000043</v>
      </c>
      <c r="S7867" s="26">
        <f t="shared" si="735"/>
        <v>1</v>
      </c>
      <c r="T7867" s="26">
        <f t="shared" si="736"/>
        <v>1</v>
      </c>
    </row>
    <row r="7868" spans="13:20" ht="15" x14ac:dyDescent="0.3">
      <c r="M7868" s="34">
        <v>7862.5</v>
      </c>
      <c r="N7868" s="34">
        <v>3.9</v>
      </c>
      <c r="O7868" s="32">
        <f t="shared" si="732"/>
        <v>39.019999999999996</v>
      </c>
      <c r="P7868" s="37">
        <f t="shared" si="737"/>
        <v>46.823999999999991</v>
      </c>
      <c r="Q7868" s="32">
        <f t="shared" si="733"/>
        <v>15.980000000000004</v>
      </c>
      <c r="R7868" s="32">
        <f t="shared" si="734"/>
        <v>8.176000000000009</v>
      </c>
      <c r="S7868" s="26">
        <f t="shared" si="735"/>
        <v>1</v>
      </c>
      <c r="T7868" s="26">
        <f t="shared" si="736"/>
        <v>1</v>
      </c>
    </row>
    <row r="7869" spans="13:20" ht="15" x14ac:dyDescent="0.3">
      <c r="M7869" s="34">
        <v>7863.5</v>
      </c>
      <c r="N7869" s="34">
        <v>5</v>
      </c>
      <c r="O7869" s="32">
        <f t="shared" si="732"/>
        <v>41</v>
      </c>
      <c r="P7869" s="37">
        <f t="shared" si="737"/>
        <v>49.199999999999996</v>
      </c>
      <c r="Q7869" s="32">
        <f t="shared" si="733"/>
        <v>14</v>
      </c>
      <c r="R7869" s="32">
        <f t="shared" si="734"/>
        <v>5.8000000000000043</v>
      </c>
      <c r="S7869" s="26">
        <f t="shared" si="735"/>
        <v>1</v>
      </c>
      <c r="T7869" s="26">
        <f t="shared" si="736"/>
        <v>1</v>
      </c>
    </row>
    <row r="7870" spans="13:20" ht="15" x14ac:dyDescent="0.3">
      <c r="M7870" s="34">
        <v>7864.5</v>
      </c>
      <c r="N7870" s="34">
        <v>5</v>
      </c>
      <c r="O7870" s="32">
        <f t="shared" si="732"/>
        <v>41</v>
      </c>
      <c r="P7870" s="37">
        <f t="shared" si="737"/>
        <v>49.199999999999996</v>
      </c>
      <c r="Q7870" s="32">
        <f t="shared" si="733"/>
        <v>14</v>
      </c>
      <c r="R7870" s="32">
        <f t="shared" si="734"/>
        <v>5.8000000000000043</v>
      </c>
      <c r="S7870" s="26">
        <f t="shared" si="735"/>
        <v>1</v>
      </c>
      <c r="T7870" s="26">
        <f t="shared" si="736"/>
        <v>1</v>
      </c>
    </row>
    <row r="7871" spans="13:20" ht="15" x14ac:dyDescent="0.3">
      <c r="M7871" s="34">
        <v>7865.5</v>
      </c>
      <c r="N7871" s="34">
        <v>5</v>
      </c>
      <c r="O7871" s="32">
        <f t="shared" si="732"/>
        <v>41</v>
      </c>
      <c r="P7871" s="37">
        <f t="shared" si="737"/>
        <v>49.199999999999996</v>
      </c>
      <c r="Q7871" s="32">
        <f t="shared" si="733"/>
        <v>14</v>
      </c>
      <c r="R7871" s="32">
        <f t="shared" si="734"/>
        <v>5.8000000000000043</v>
      </c>
      <c r="S7871" s="26">
        <f t="shared" si="735"/>
        <v>1</v>
      </c>
      <c r="T7871" s="26">
        <f t="shared" si="736"/>
        <v>1</v>
      </c>
    </row>
    <row r="7872" spans="13:20" ht="15" x14ac:dyDescent="0.3">
      <c r="M7872" s="34">
        <v>7866.5</v>
      </c>
      <c r="N7872" s="34">
        <v>5</v>
      </c>
      <c r="O7872" s="32">
        <f t="shared" si="732"/>
        <v>41</v>
      </c>
      <c r="P7872" s="37">
        <f t="shared" si="737"/>
        <v>49.199999999999996</v>
      </c>
      <c r="Q7872" s="32">
        <f t="shared" si="733"/>
        <v>14</v>
      </c>
      <c r="R7872" s="32">
        <f t="shared" si="734"/>
        <v>5.8000000000000043</v>
      </c>
      <c r="S7872" s="26">
        <f t="shared" si="735"/>
        <v>1</v>
      </c>
      <c r="T7872" s="26">
        <f t="shared" si="736"/>
        <v>1</v>
      </c>
    </row>
    <row r="7873" spans="13:20" ht="15" x14ac:dyDescent="0.3">
      <c r="M7873" s="34">
        <v>7867.5</v>
      </c>
      <c r="N7873" s="34">
        <v>5</v>
      </c>
      <c r="O7873" s="32">
        <f t="shared" si="732"/>
        <v>41</v>
      </c>
      <c r="P7873" s="37">
        <f t="shared" si="737"/>
        <v>49.199999999999996</v>
      </c>
      <c r="Q7873" s="32">
        <f t="shared" si="733"/>
        <v>14</v>
      </c>
      <c r="R7873" s="32">
        <f t="shared" si="734"/>
        <v>5.8000000000000043</v>
      </c>
      <c r="S7873" s="26">
        <f t="shared" si="735"/>
        <v>1</v>
      </c>
      <c r="T7873" s="26">
        <f t="shared" si="736"/>
        <v>1</v>
      </c>
    </row>
    <row r="7874" spans="13:20" ht="15" x14ac:dyDescent="0.3">
      <c r="M7874" s="34">
        <v>7868.5</v>
      </c>
      <c r="N7874" s="34">
        <v>5</v>
      </c>
      <c r="O7874" s="32">
        <f t="shared" si="732"/>
        <v>41</v>
      </c>
      <c r="P7874" s="37">
        <f t="shared" si="737"/>
        <v>49.199999999999996</v>
      </c>
      <c r="Q7874" s="32">
        <f t="shared" si="733"/>
        <v>14</v>
      </c>
      <c r="R7874" s="32">
        <f t="shared" si="734"/>
        <v>5.8000000000000043</v>
      </c>
      <c r="S7874" s="26">
        <f t="shared" si="735"/>
        <v>1</v>
      </c>
      <c r="T7874" s="26">
        <f t="shared" si="736"/>
        <v>1</v>
      </c>
    </row>
    <row r="7875" spans="13:20" ht="15" x14ac:dyDescent="0.3">
      <c r="M7875" s="34">
        <v>7869.5</v>
      </c>
      <c r="N7875" s="34">
        <v>5</v>
      </c>
      <c r="O7875" s="32">
        <f t="shared" si="732"/>
        <v>41</v>
      </c>
      <c r="P7875" s="37">
        <f t="shared" si="737"/>
        <v>49.199999999999996</v>
      </c>
      <c r="Q7875" s="32">
        <f t="shared" si="733"/>
        <v>14</v>
      </c>
      <c r="R7875" s="32">
        <f t="shared" si="734"/>
        <v>5.8000000000000043</v>
      </c>
      <c r="S7875" s="26">
        <f t="shared" si="735"/>
        <v>1</v>
      </c>
      <c r="T7875" s="26">
        <f t="shared" si="736"/>
        <v>1</v>
      </c>
    </row>
    <row r="7876" spans="13:20" ht="15" x14ac:dyDescent="0.3">
      <c r="M7876" s="34">
        <v>7870.5</v>
      </c>
      <c r="N7876" s="34">
        <v>5</v>
      </c>
      <c r="O7876" s="32">
        <f t="shared" si="732"/>
        <v>41</v>
      </c>
      <c r="P7876" s="37">
        <f t="shared" si="737"/>
        <v>49.199999999999996</v>
      </c>
      <c r="Q7876" s="32">
        <f t="shared" si="733"/>
        <v>14</v>
      </c>
      <c r="R7876" s="32">
        <f t="shared" si="734"/>
        <v>5.8000000000000043</v>
      </c>
      <c r="S7876" s="26">
        <f t="shared" si="735"/>
        <v>1</v>
      </c>
      <c r="T7876" s="26">
        <f t="shared" si="736"/>
        <v>1</v>
      </c>
    </row>
    <row r="7877" spans="13:20" ht="15" x14ac:dyDescent="0.3">
      <c r="M7877" s="34">
        <v>7871.5</v>
      </c>
      <c r="N7877" s="34">
        <v>5</v>
      </c>
      <c r="O7877" s="32">
        <f t="shared" si="732"/>
        <v>41</v>
      </c>
      <c r="P7877" s="37">
        <f t="shared" si="737"/>
        <v>49.199999999999996</v>
      </c>
      <c r="Q7877" s="32">
        <f t="shared" si="733"/>
        <v>14</v>
      </c>
      <c r="R7877" s="32">
        <f t="shared" si="734"/>
        <v>5.8000000000000043</v>
      </c>
      <c r="S7877" s="26">
        <f t="shared" si="735"/>
        <v>1</v>
      </c>
      <c r="T7877" s="26">
        <f t="shared" si="736"/>
        <v>1</v>
      </c>
    </row>
    <row r="7878" spans="13:20" ht="15" x14ac:dyDescent="0.3">
      <c r="M7878" s="34">
        <v>7872.5</v>
      </c>
      <c r="N7878" s="34">
        <v>4.4000000000000004</v>
      </c>
      <c r="O7878" s="32">
        <f t="shared" ref="O7878:O7941" si="738">CONVERT(N7878,"C","F")</f>
        <v>39.92</v>
      </c>
      <c r="P7878" s="37">
        <f t="shared" si="737"/>
        <v>47.904000000000003</v>
      </c>
      <c r="Q7878" s="32">
        <f t="shared" ref="Q7878:Q7941" si="739">$L$3-O7878</f>
        <v>15.079999999999998</v>
      </c>
      <c r="R7878" s="32">
        <f t="shared" ref="R7878:R7941" si="740">$L$3-P7878</f>
        <v>7.0959999999999965</v>
      </c>
      <c r="S7878" s="26">
        <f t="shared" ref="S7878:S7941" si="741">IF(O7878&lt;=$L$3, 1, 0)</f>
        <v>1</v>
      </c>
      <c r="T7878" s="26">
        <f t="shared" ref="T7878:T7941" si="742">IF(P7878&lt;=$L$3, 1, 0)</f>
        <v>1</v>
      </c>
    </row>
    <row r="7879" spans="13:20" ht="15" x14ac:dyDescent="0.3">
      <c r="M7879" s="34">
        <v>7873.5</v>
      </c>
      <c r="N7879" s="34">
        <v>4.4000000000000004</v>
      </c>
      <c r="O7879" s="32">
        <f t="shared" si="738"/>
        <v>39.92</v>
      </c>
      <c r="P7879" s="37">
        <f t="shared" ref="P7879:P7942" si="743">O7879*1.2</f>
        <v>47.904000000000003</v>
      </c>
      <c r="Q7879" s="32">
        <f t="shared" si="739"/>
        <v>15.079999999999998</v>
      </c>
      <c r="R7879" s="32">
        <f t="shared" si="740"/>
        <v>7.0959999999999965</v>
      </c>
      <c r="S7879" s="26">
        <f t="shared" si="741"/>
        <v>1</v>
      </c>
      <c r="T7879" s="26">
        <f t="shared" si="742"/>
        <v>1</v>
      </c>
    </row>
    <row r="7880" spans="13:20" ht="15" x14ac:dyDescent="0.3">
      <c r="M7880" s="34">
        <v>7874.5</v>
      </c>
      <c r="N7880" s="34">
        <v>4.4000000000000004</v>
      </c>
      <c r="O7880" s="32">
        <f t="shared" si="738"/>
        <v>39.92</v>
      </c>
      <c r="P7880" s="37">
        <f t="shared" si="743"/>
        <v>47.904000000000003</v>
      </c>
      <c r="Q7880" s="32">
        <f t="shared" si="739"/>
        <v>15.079999999999998</v>
      </c>
      <c r="R7880" s="32">
        <f t="shared" si="740"/>
        <v>7.0959999999999965</v>
      </c>
      <c r="S7880" s="26">
        <f t="shared" si="741"/>
        <v>1</v>
      </c>
      <c r="T7880" s="26">
        <f t="shared" si="742"/>
        <v>1</v>
      </c>
    </row>
    <row r="7881" spans="13:20" ht="15" x14ac:dyDescent="0.3">
      <c r="M7881" s="34">
        <v>7875.5</v>
      </c>
      <c r="N7881" s="34">
        <v>3.3</v>
      </c>
      <c r="O7881" s="32">
        <f t="shared" si="738"/>
        <v>37.94</v>
      </c>
      <c r="P7881" s="37">
        <f t="shared" si="743"/>
        <v>45.527999999999999</v>
      </c>
      <c r="Q7881" s="32">
        <f t="shared" si="739"/>
        <v>17.060000000000002</v>
      </c>
      <c r="R7881" s="32">
        <f t="shared" si="740"/>
        <v>9.4720000000000013</v>
      </c>
      <c r="S7881" s="26">
        <f t="shared" si="741"/>
        <v>1</v>
      </c>
      <c r="T7881" s="26">
        <f t="shared" si="742"/>
        <v>1</v>
      </c>
    </row>
    <row r="7882" spans="13:20" ht="15" x14ac:dyDescent="0.3">
      <c r="M7882" s="34">
        <v>7876.5</v>
      </c>
      <c r="N7882" s="34">
        <v>3.3</v>
      </c>
      <c r="O7882" s="32">
        <f t="shared" si="738"/>
        <v>37.94</v>
      </c>
      <c r="P7882" s="37">
        <f t="shared" si="743"/>
        <v>45.527999999999999</v>
      </c>
      <c r="Q7882" s="32">
        <f t="shared" si="739"/>
        <v>17.060000000000002</v>
      </c>
      <c r="R7882" s="32">
        <f t="shared" si="740"/>
        <v>9.4720000000000013</v>
      </c>
      <c r="S7882" s="26">
        <f t="shared" si="741"/>
        <v>1</v>
      </c>
      <c r="T7882" s="26">
        <f t="shared" si="742"/>
        <v>1</v>
      </c>
    </row>
    <row r="7883" spans="13:20" ht="15" x14ac:dyDescent="0.3">
      <c r="M7883" s="34">
        <v>7877.5</v>
      </c>
      <c r="N7883" s="34">
        <v>2.8</v>
      </c>
      <c r="O7883" s="32">
        <f t="shared" si="738"/>
        <v>37.04</v>
      </c>
      <c r="P7883" s="37">
        <f t="shared" si="743"/>
        <v>44.448</v>
      </c>
      <c r="Q7883" s="32">
        <f t="shared" si="739"/>
        <v>17.96</v>
      </c>
      <c r="R7883" s="32">
        <f t="shared" si="740"/>
        <v>10.552</v>
      </c>
      <c r="S7883" s="26">
        <f t="shared" si="741"/>
        <v>1</v>
      </c>
      <c r="T7883" s="26">
        <f t="shared" si="742"/>
        <v>1</v>
      </c>
    </row>
    <row r="7884" spans="13:20" ht="15" x14ac:dyDescent="0.3">
      <c r="M7884" s="34">
        <v>7878.5</v>
      </c>
      <c r="N7884" s="34">
        <v>1.7</v>
      </c>
      <c r="O7884" s="32">
        <f t="shared" si="738"/>
        <v>35.06</v>
      </c>
      <c r="P7884" s="37">
        <f t="shared" si="743"/>
        <v>42.072000000000003</v>
      </c>
      <c r="Q7884" s="32">
        <f t="shared" si="739"/>
        <v>19.939999999999998</v>
      </c>
      <c r="R7884" s="32">
        <f t="shared" si="740"/>
        <v>12.927999999999997</v>
      </c>
      <c r="S7884" s="26">
        <f t="shared" si="741"/>
        <v>1</v>
      </c>
      <c r="T7884" s="26">
        <f t="shared" si="742"/>
        <v>1</v>
      </c>
    </row>
    <row r="7885" spans="13:20" ht="15" x14ac:dyDescent="0.3">
      <c r="M7885" s="34">
        <v>7879.5</v>
      </c>
      <c r="N7885" s="34">
        <v>1.7</v>
      </c>
      <c r="O7885" s="32">
        <f t="shared" si="738"/>
        <v>35.06</v>
      </c>
      <c r="P7885" s="37">
        <f t="shared" si="743"/>
        <v>42.072000000000003</v>
      </c>
      <c r="Q7885" s="32">
        <f t="shared" si="739"/>
        <v>19.939999999999998</v>
      </c>
      <c r="R7885" s="32">
        <f t="shared" si="740"/>
        <v>12.927999999999997</v>
      </c>
      <c r="S7885" s="26">
        <f t="shared" si="741"/>
        <v>1</v>
      </c>
      <c r="T7885" s="26">
        <f t="shared" si="742"/>
        <v>1</v>
      </c>
    </row>
    <row r="7886" spans="13:20" ht="15" x14ac:dyDescent="0.3">
      <c r="M7886" s="34">
        <v>7880.5</v>
      </c>
      <c r="N7886" s="34">
        <v>1.7</v>
      </c>
      <c r="O7886" s="32">
        <f t="shared" si="738"/>
        <v>35.06</v>
      </c>
      <c r="P7886" s="37">
        <f t="shared" si="743"/>
        <v>42.072000000000003</v>
      </c>
      <c r="Q7886" s="32">
        <f t="shared" si="739"/>
        <v>19.939999999999998</v>
      </c>
      <c r="R7886" s="32">
        <f t="shared" si="740"/>
        <v>12.927999999999997</v>
      </c>
      <c r="S7886" s="26">
        <f t="shared" si="741"/>
        <v>1</v>
      </c>
      <c r="T7886" s="26">
        <f t="shared" si="742"/>
        <v>1</v>
      </c>
    </row>
    <row r="7887" spans="13:20" ht="15" x14ac:dyDescent="0.3">
      <c r="M7887" s="34">
        <v>7881.5</v>
      </c>
      <c r="N7887" s="34">
        <v>1.7</v>
      </c>
      <c r="O7887" s="32">
        <f t="shared" si="738"/>
        <v>35.06</v>
      </c>
      <c r="P7887" s="37">
        <f t="shared" si="743"/>
        <v>42.072000000000003</v>
      </c>
      <c r="Q7887" s="32">
        <f t="shared" si="739"/>
        <v>19.939999999999998</v>
      </c>
      <c r="R7887" s="32">
        <f t="shared" si="740"/>
        <v>12.927999999999997</v>
      </c>
      <c r="S7887" s="26">
        <f t="shared" si="741"/>
        <v>1</v>
      </c>
      <c r="T7887" s="26">
        <f t="shared" si="742"/>
        <v>1</v>
      </c>
    </row>
    <row r="7888" spans="13:20" ht="15" x14ac:dyDescent="0.3">
      <c r="M7888" s="34">
        <v>7882.5</v>
      </c>
      <c r="N7888" s="34">
        <v>2.2000000000000002</v>
      </c>
      <c r="O7888" s="32">
        <f t="shared" si="738"/>
        <v>35.96</v>
      </c>
      <c r="P7888" s="37">
        <f t="shared" si="743"/>
        <v>43.152000000000001</v>
      </c>
      <c r="Q7888" s="32">
        <f t="shared" si="739"/>
        <v>19.04</v>
      </c>
      <c r="R7888" s="32">
        <f t="shared" si="740"/>
        <v>11.847999999999999</v>
      </c>
      <c r="S7888" s="26">
        <f t="shared" si="741"/>
        <v>1</v>
      </c>
      <c r="T7888" s="26">
        <f t="shared" si="742"/>
        <v>1</v>
      </c>
    </row>
    <row r="7889" spans="13:20" ht="15" x14ac:dyDescent="0.3">
      <c r="M7889" s="34">
        <v>7883.5</v>
      </c>
      <c r="N7889" s="34">
        <v>2.2000000000000002</v>
      </c>
      <c r="O7889" s="32">
        <f t="shared" si="738"/>
        <v>35.96</v>
      </c>
      <c r="P7889" s="37">
        <f t="shared" si="743"/>
        <v>43.152000000000001</v>
      </c>
      <c r="Q7889" s="32">
        <f t="shared" si="739"/>
        <v>19.04</v>
      </c>
      <c r="R7889" s="32">
        <f t="shared" si="740"/>
        <v>11.847999999999999</v>
      </c>
      <c r="S7889" s="26">
        <f t="shared" si="741"/>
        <v>1</v>
      </c>
      <c r="T7889" s="26">
        <f t="shared" si="742"/>
        <v>1</v>
      </c>
    </row>
    <row r="7890" spans="13:20" ht="15" x14ac:dyDescent="0.3">
      <c r="M7890" s="34">
        <v>7884.5</v>
      </c>
      <c r="N7890" s="34">
        <v>2.2000000000000002</v>
      </c>
      <c r="O7890" s="32">
        <f t="shared" si="738"/>
        <v>35.96</v>
      </c>
      <c r="P7890" s="37">
        <f t="shared" si="743"/>
        <v>43.152000000000001</v>
      </c>
      <c r="Q7890" s="32">
        <f t="shared" si="739"/>
        <v>19.04</v>
      </c>
      <c r="R7890" s="32">
        <f t="shared" si="740"/>
        <v>11.847999999999999</v>
      </c>
      <c r="S7890" s="26">
        <f t="shared" si="741"/>
        <v>1</v>
      </c>
      <c r="T7890" s="26">
        <f t="shared" si="742"/>
        <v>1</v>
      </c>
    </row>
    <row r="7891" spans="13:20" ht="15" x14ac:dyDescent="0.3">
      <c r="M7891" s="34">
        <v>7885.5</v>
      </c>
      <c r="N7891" s="34">
        <v>2.2000000000000002</v>
      </c>
      <c r="O7891" s="32">
        <f t="shared" si="738"/>
        <v>35.96</v>
      </c>
      <c r="P7891" s="37">
        <f t="shared" si="743"/>
        <v>43.152000000000001</v>
      </c>
      <c r="Q7891" s="32">
        <f t="shared" si="739"/>
        <v>19.04</v>
      </c>
      <c r="R7891" s="32">
        <f t="shared" si="740"/>
        <v>11.847999999999999</v>
      </c>
      <c r="S7891" s="26">
        <f t="shared" si="741"/>
        <v>1</v>
      </c>
      <c r="T7891" s="26">
        <f t="shared" si="742"/>
        <v>1</v>
      </c>
    </row>
    <row r="7892" spans="13:20" ht="15" x14ac:dyDescent="0.3">
      <c r="M7892" s="34">
        <v>7886.5</v>
      </c>
      <c r="N7892" s="34">
        <v>2.2000000000000002</v>
      </c>
      <c r="O7892" s="32">
        <f t="shared" si="738"/>
        <v>35.96</v>
      </c>
      <c r="P7892" s="37">
        <f t="shared" si="743"/>
        <v>43.152000000000001</v>
      </c>
      <c r="Q7892" s="32">
        <f t="shared" si="739"/>
        <v>19.04</v>
      </c>
      <c r="R7892" s="32">
        <f t="shared" si="740"/>
        <v>11.847999999999999</v>
      </c>
      <c r="S7892" s="26">
        <f t="shared" si="741"/>
        <v>1</v>
      </c>
      <c r="T7892" s="26">
        <f t="shared" si="742"/>
        <v>1</v>
      </c>
    </row>
    <row r="7893" spans="13:20" ht="15" x14ac:dyDescent="0.3">
      <c r="M7893" s="34">
        <v>7887.5</v>
      </c>
      <c r="N7893" s="34">
        <v>2.2000000000000002</v>
      </c>
      <c r="O7893" s="32">
        <f t="shared" si="738"/>
        <v>35.96</v>
      </c>
      <c r="P7893" s="37">
        <f t="shared" si="743"/>
        <v>43.152000000000001</v>
      </c>
      <c r="Q7893" s="32">
        <f t="shared" si="739"/>
        <v>19.04</v>
      </c>
      <c r="R7893" s="32">
        <f t="shared" si="740"/>
        <v>11.847999999999999</v>
      </c>
      <c r="S7893" s="26">
        <f t="shared" si="741"/>
        <v>1</v>
      </c>
      <c r="T7893" s="26">
        <f t="shared" si="742"/>
        <v>1</v>
      </c>
    </row>
    <row r="7894" spans="13:20" ht="15" x14ac:dyDescent="0.3">
      <c r="M7894" s="34">
        <v>7888.5</v>
      </c>
      <c r="N7894" s="34">
        <v>1.7</v>
      </c>
      <c r="O7894" s="32">
        <f t="shared" si="738"/>
        <v>35.06</v>
      </c>
      <c r="P7894" s="37">
        <f t="shared" si="743"/>
        <v>42.072000000000003</v>
      </c>
      <c r="Q7894" s="32">
        <f t="shared" si="739"/>
        <v>19.939999999999998</v>
      </c>
      <c r="R7894" s="32">
        <f t="shared" si="740"/>
        <v>12.927999999999997</v>
      </c>
      <c r="S7894" s="26">
        <f t="shared" si="741"/>
        <v>1</v>
      </c>
      <c r="T7894" s="26">
        <f t="shared" si="742"/>
        <v>1</v>
      </c>
    </row>
    <row r="7895" spans="13:20" ht="15" x14ac:dyDescent="0.3">
      <c r="M7895" s="34">
        <v>7889.5</v>
      </c>
      <c r="N7895" s="34">
        <v>1.1000000000000001</v>
      </c>
      <c r="O7895" s="32">
        <f t="shared" si="738"/>
        <v>33.979999999999997</v>
      </c>
      <c r="P7895" s="37">
        <f t="shared" si="743"/>
        <v>40.775999999999996</v>
      </c>
      <c r="Q7895" s="32">
        <f t="shared" si="739"/>
        <v>21.020000000000003</v>
      </c>
      <c r="R7895" s="32">
        <f t="shared" si="740"/>
        <v>14.224000000000004</v>
      </c>
      <c r="S7895" s="26">
        <f t="shared" si="741"/>
        <v>1</v>
      </c>
      <c r="T7895" s="26">
        <f t="shared" si="742"/>
        <v>1</v>
      </c>
    </row>
    <row r="7896" spans="13:20" ht="15" x14ac:dyDescent="0.3">
      <c r="M7896" s="34">
        <v>7890.5</v>
      </c>
      <c r="N7896" s="34">
        <v>0.6</v>
      </c>
      <c r="O7896" s="32">
        <f t="shared" si="738"/>
        <v>33.08</v>
      </c>
      <c r="P7896" s="37">
        <f t="shared" si="743"/>
        <v>39.695999999999998</v>
      </c>
      <c r="Q7896" s="32">
        <f t="shared" si="739"/>
        <v>21.92</v>
      </c>
      <c r="R7896" s="32">
        <f t="shared" si="740"/>
        <v>15.304000000000002</v>
      </c>
      <c r="S7896" s="26">
        <f t="shared" si="741"/>
        <v>1</v>
      </c>
      <c r="T7896" s="26">
        <f t="shared" si="742"/>
        <v>1</v>
      </c>
    </row>
    <row r="7897" spans="13:20" ht="15" x14ac:dyDescent="0.3">
      <c r="M7897" s="34">
        <v>7891.5</v>
      </c>
      <c r="N7897" s="34">
        <v>-0.6</v>
      </c>
      <c r="O7897" s="32">
        <f t="shared" si="738"/>
        <v>30.92</v>
      </c>
      <c r="P7897" s="37">
        <f t="shared" si="743"/>
        <v>37.103999999999999</v>
      </c>
      <c r="Q7897" s="32">
        <f t="shared" si="739"/>
        <v>24.08</v>
      </c>
      <c r="R7897" s="32">
        <f t="shared" si="740"/>
        <v>17.896000000000001</v>
      </c>
      <c r="S7897" s="26">
        <f t="shared" si="741"/>
        <v>1</v>
      </c>
      <c r="T7897" s="26">
        <f t="shared" si="742"/>
        <v>1</v>
      </c>
    </row>
    <row r="7898" spans="13:20" ht="15" x14ac:dyDescent="0.3">
      <c r="M7898" s="34">
        <v>7892.5</v>
      </c>
      <c r="N7898" s="34">
        <v>-1.1000000000000001</v>
      </c>
      <c r="O7898" s="32">
        <f t="shared" si="738"/>
        <v>30.02</v>
      </c>
      <c r="P7898" s="37">
        <f t="shared" si="743"/>
        <v>36.024000000000001</v>
      </c>
      <c r="Q7898" s="32">
        <f t="shared" si="739"/>
        <v>24.98</v>
      </c>
      <c r="R7898" s="32">
        <f t="shared" si="740"/>
        <v>18.975999999999999</v>
      </c>
      <c r="S7898" s="26">
        <f t="shared" si="741"/>
        <v>1</v>
      </c>
      <c r="T7898" s="26">
        <f t="shared" si="742"/>
        <v>1</v>
      </c>
    </row>
    <row r="7899" spans="13:20" ht="15" x14ac:dyDescent="0.3">
      <c r="M7899" s="34">
        <v>7893.5</v>
      </c>
      <c r="N7899" s="34">
        <v>-1.7</v>
      </c>
      <c r="O7899" s="32">
        <f t="shared" si="738"/>
        <v>28.94</v>
      </c>
      <c r="P7899" s="37">
        <f t="shared" si="743"/>
        <v>34.728000000000002</v>
      </c>
      <c r="Q7899" s="32">
        <f t="shared" si="739"/>
        <v>26.06</v>
      </c>
      <c r="R7899" s="32">
        <f t="shared" si="740"/>
        <v>20.271999999999998</v>
      </c>
      <c r="S7899" s="26">
        <f t="shared" si="741"/>
        <v>1</v>
      </c>
      <c r="T7899" s="26">
        <f t="shared" si="742"/>
        <v>1</v>
      </c>
    </row>
    <row r="7900" spans="13:20" ht="15" x14ac:dyDescent="0.3">
      <c r="M7900" s="34">
        <v>7894.5</v>
      </c>
      <c r="N7900" s="34">
        <v>-2.8</v>
      </c>
      <c r="O7900" s="32">
        <f t="shared" si="738"/>
        <v>26.96</v>
      </c>
      <c r="P7900" s="37">
        <f t="shared" si="743"/>
        <v>32.351999999999997</v>
      </c>
      <c r="Q7900" s="32">
        <f t="shared" si="739"/>
        <v>28.04</v>
      </c>
      <c r="R7900" s="32">
        <f t="shared" si="740"/>
        <v>22.648000000000003</v>
      </c>
      <c r="S7900" s="26">
        <f t="shared" si="741"/>
        <v>1</v>
      </c>
      <c r="T7900" s="26">
        <f t="shared" si="742"/>
        <v>1</v>
      </c>
    </row>
    <row r="7901" spans="13:20" ht="15" x14ac:dyDescent="0.3">
      <c r="M7901" s="34">
        <v>7895.5</v>
      </c>
      <c r="N7901" s="34">
        <v>-3.3</v>
      </c>
      <c r="O7901" s="32">
        <f t="shared" si="738"/>
        <v>26.060000000000002</v>
      </c>
      <c r="P7901" s="37">
        <f t="shared" si="743"/>
        <v>31.272000000000002</v>
      </c>
      <c r="Q7901" s="32">
        <f t="shared" si="739"/>
        <v>28.939999999999998</v>
      </c>
      <c r="R7901" s="32">
        <f t="shared" si="740"/>
        <v>23.727999999999998</v>
      </c>
      <c r="S7901" s="26">
        <f t="shared" si="741"/>
        <v>1</v>
      </c>
      <c r="T7901" s="26">
        <f t="shared" si="742"/>
        <v>1</v>
      </c>
    </row>
    <row r="7902" spans="13:20" ht="15" x14ac:dyDescent="0.3">
      <c r="M7902" s="34">
        <v>7896.5</v>
      </c>
      <c r="N7902" s="34">
        <v>-3.9</v>
      </c>
      <c r="O7902" s="32">
        <f t="shared" si="738"/>
        <v>24.98</v>
      </c>
      <c r="P7902" s="37">
        <f t="shared" si="743"/>
        <v>29.975999999999999</v>
      </c>
      <c r="Q7902" s="32">
        <f t="shared" si="739"/>
        <v>30.02</v>
      </c>
      <c r="R7902" s="32">
        <f t="shared" si="740"/>
        <v>25.024000000000001</v>
      </c>
      <c r="S7902" s="26">
        <f t="shared" si="741"/>
        <v>1</v>
      </c>
      <c r="T7902" s="26">
        <f t="shared" si="742"/>
        <v>1</v>
      </c>
    </row>
    <row r="7903" spans="13:20" ht="15" x14ac:dyDescent="0.3">
      <c r="M7903" s="34">
        <v>7897.5</v>
      </c>
      <c r="N7903" s="34">
        <v>-4.4000000000000004</v>
      </c>
      <c r="O7903" s="32">
        <f t="shared" si="738"/>
        <v>24.08</v>
      </c>
      <c r="P7903" s="37">
        <f t="shared" si="743"/>
        <v>28.895999999999997</v>
      </c>
      <c r="Q7903" s="32">
        <f t="shared" si="739"/>
        <v>30.92</v>
      </c>
      <c r="R7903" s="32">
        <f t="shared" si="740"/>
        <v>26.104000000000003</v>
      </c>
      <c r="S7903" s="26">
        <f t="shared" si="741"/>
        <v>1</v>
      </c>
      <c r="T7903" s="26">
        <f t="shared" si="742"/>
        <v>1</v>
      </c>
    </row>
    <row r="7904" spans="13:20" ht="15" x14ac:dyDescent="0.3">
      <c r="M7904" s="34">
        <v>7898.5</v>
      </c>
      <c r="N7904" s="34">
        <v>-4.4000000000000004</v>
      </c>
      <c r="O7904" s="32">
        <f t="shared" si="738"/>
        <v>24.08</v>
      </c>
      <c r="P7904" s="37">
        <f t="shared" si="743"/>
        <v>28.895999999999997</v>
      </c>
      <c r="Q7904" s="32">
        <f t="shared" si="739"/>
        <v>30.92</v>
      </c>
      <c r="R7904" s="32">
        <f t="shared" si="740"/>
        <v>26.104000000000003</v>
      </c>
      <c r="S7904" s="26">
        <f t="shared" si="741"/>
        <v>1</v>
      </c>
      <c r="T7904" s="26">
        <f t="shared" si="742"/>
        <v>1</v>
      </c>
    </row>
    <row r="7905" spans="13:20" ht="15" x14ac:dyDescent="0.3">
      <c r="M7905" s="34">
        <v>7899.5</v>
      </c>
      <c r="N7905" s="34">
        <v>-5.6</v>
      </c>
      <c r="O7905" s="32">
        <f t="shared" si="738"/>
        <v>21.92</v>
      </c>
      <c r="P7905" s="37">
        <f t="shared" si="743"/>
        <v>26.304000000000002</v>
      </c>
      <c r="Q7905" s="32">
        <f t="shared" si="739"/>
        <v>33.08</v>
      </c>
      <c r="R7905" s="32">
        <f t="shared" si="740"/>
        <v>28.695999999999998</v>
      </c>
      <c r="S7905" s="26">
        <f t="shared" si="741"/>
        <v>1</v>
      </c>
      <c r="T7905" s="26">
        <f t="shared" si="742"/>
        <v>1</v>
      </c>
    </row>
    <row r="7906" spans="13:20" ht="15" x14ac:dyDescent="0.3">
      <c r="M7906" s="34">
        <v>7900.5</v>
      </c>
      <c r="N7906" s="34">
        <v>-6.1</v>
      </c>
      <c r="O7906" s="32">
        <f t="shared" si="738"/>
        <v>21.02</v>
      </c>
      <c r="P7906" s="37">
        <f t="shared" si="743"/>
        <v>25.224</v>
      </c>
      <c r="Q7906" s="32">
        <f t="shared" si="739"/>
        <v>33.980000000000004</v>
      </c>
      <c r="R7906" s="32">
        <f t="shared" si="740"/>
        <v>29.776</v>
      </c>
      <c r="S7906" s="26">
        <f t="shared" si="741"/>
        <v>1</v>
      </c>
      <c r="T7906" s="26">
        <f t="shared" si="742"/>
        <v>1</v>
      </c>
    </row>
    <row r="7907" spans="13:20" ht="15" x14ac:dyDescent="0.3">
      <c r="M7907" s="34">
        <v>7901.5</v>
      </c>
      <c r="N7907" s="34">
        <v>-6.7</v>
      </c>
      <c r="O7907" s="32">
        <f t="shared" si="738"/>
        <v>19.939999999999998</v>
      </c>
      <c r="P7907" s="37">
        <f t="shared" si="743"/>
        <v>23.927999999999997</v>
      </c>
      <c r="Q7907" s="32">
        <f t="shared" si="739"/>
        <v>35.06</v>
      </c>
      <c r="R7907" s="32">
        <f t="shared" si="740"/>
        <v>31.072000000000003</v>
      </c>
      <c r="S7907" s="26">
        <f t="shared" si="741"/>
        <v>1</v>
      </c>
      <c r="T7907" s="26">
        <f t="shared" si="742"/>
        <v>1</v>
      </c>
    </row>
    <row r="7908" spans="13:20" ht="15" x14ac:dyDescent="0.3">
      <c r="M7908" s="34">
        <v>7902.5</v>
      </c>
      <c r="N7908" s="34">
        <v>-6.7</v>
      </c>
      <c r="O7908" s="32">
        <f t="shared" si="738"/>
        <v>19.939999999999998</v>
      </c>
      <c r="P7908" s="37">
        <f t="shared" si="743"/>
        <v>23.927999999999997</v>
      </c>
      <c r="Q7908" s="32">
        <f t="shared" si="739"/>
        <v>35.06</v>
      </c>
      <c r="R7908" s="32">
        <f t="shared" si="740"/>
        <v>31.072000000000003</v>
      </c>
      <c r="S7908" s="26">
        <f t="shared" si="741"/>
        <v>1</v>
      </c>
      <c r="T7908" s="26">
        <f t="shared" si="742"/>
        <v>1</v>
      </c>
    </row>
    <row r="7909" spans="13:20" ht="15" x14ac:dyDescent="0.3">
      <c r="M7909" s="34">
        <v>7903.5</v>
      </c>
      <c r="N7909" s="34">
        <v>-6.1</v>
      </c>
      <c r="O7909" s="32">
        <f t="shared" si="738"/>
        <v>21.02</v>
      </c>
      <c r="P7909" s="37">
        <f t="shared" si="743"/>
        <v>25.224</v>
      </c>
      <c r="Q7909" s="32">
        <f t="shared" si="739"/>
        <v>33.980000000000004</v>
      </c>
      <c r="R7909" s="32">
        <f t="shared" si="740"/>
        <v>29.776</v>
      </c>
      <c r="S7909" s="26">
        <f t="shared" si="741"/>
        <v>1</v>
      </c>
      <c r="T7909" s="26">
        <f t="shared" si="742"/>
        <v>1</v>
      </c>
    </row>
    <row r="7910" spans="13:20" ht="15" x14ac:dyDescent="0.3">
      <c r="M7910" s="34">
        <v>7904.5</v>
      </c>
      <c r="N7910" s="34">
        <v>-5.6</v>
      </c>
      <c r="O7910" s="32">
        <f t="shared" si="738"/>
        <v>21.92</v>
      </c>
      <c r="P7910" s="37">
        <f t="shared" si="743"/>
        <v>26.304000000000002</v>
      </c>
      <c r="Q7910" s="32">
        <f t="shared" si="739"/>
        <v>33.08</v>
      </c>
      <c r="R7910" s="32">
        <f t="shared" si="740"/>
        <v>28.695999999999998</v>
      </c>
      <c r="S7910" s="26">
        <f t="shared" si="741"/>
        <v>1</v>
      </c>
      <c r="T7910" s="26">
        <f t="shared" si="742"/>
        <v>1</v>
      </c>
    </row>
    <row r="7911" spans="13:20" ht="15" x14ac:dyDescent="0.3">
      <c r="M7911" s="34">
        <v>7905.5</v>
      </c>
      <c r="N7911" s="34">
        <v>-4.4000000000000004</v>
      </c>
      <c r="O7911" s="32">
        <f t="shared" si="738"/>
        <v>24.08</v>
      </c>
      <c r="P7911" s="37">
        <f t="shared" si="743"/>
        <v>28.895999999999997</v>
      </c>
      <c r="Q7911" s="32">
        <f t="shared" si="739"/>
        <v>30.92</v>
      </c>
      <c r="R7911" s="32">
        <f t="shared" si="740"/>
        <v>26.104000000000003</v>
      </c>
      <c r="S7911" s="26">
        <f t="shared" si="741"/>
        <v>1</v>
      </c>
      <c r="T7911" s="26">
        <f t="shared" si="742"/>
        <v>1</v>
      </c>
    </row>
    <row r="7912" spans="13:20" ht="15" x14ac:dyDescent="0.3">
      <c r="M7912" s="34">
        <v>7906.5</v>
      </c>
      <c r="N7912" s="34">
        <v>-3.9</v>
      </c>
      <c r="O7912" s="32">
        <f t="shared" si="738"/>
        <v>24.98</v>
      </c>
      <c r="P7912" s="37">
        <f t="shared" si="743"/>
        <v>29.975999999999999</v>
      </c>
      <c r="Q7912" s="32">
        <f t="shared" si="739"/>
        <v>30.02</v>
      </c>
      <c r="R7912" s="32">
        <f t="shared" si="740"/>
        <v>25.024000000000001</v>
      </c>
      <c r="S7912" s="26">
        <f t="shared" si="741"/>
        <v>1</v>
      </c>
      <c r="T7912" s="26">
        <f t="shared" si="742"/>
        <v>1</v>
      </c>
    </row>
    <row r="7913" spans="13:20" ht="15" x14ac:dyDescent="0.3">
      <c r="M7913" s="34">
        <v>7907.5</v>
      </c>
      <c r="N7913" s="34">
        <v>-3.3</v>
      </c>
      <c r="O7913" s="32">
        <f t="shared" si="738"/>
        <v>26.060000000000002</v>
      </c>
      <c r="P7913" s="37">
        <f t="shared" si="743"/>
        <v>31.272000000000002</v>
      </c>
      <c r="Q7913" s="32">
        <f t="shared" si="739"/>
        <v>28.939999999999998</v>
      </c>
      <c r="R7913" s="32">
        <f t="shared" si="740"/>
        <v>23.727999999999998</v>
      </c>
      <c r="S7913" s="26">
        <f t="shared" si="741"/>
        <v>1</v>
      </c>
      <c r="T7913" s="26">
        <f t="shared" si="742"/>
        <v>1</v>
      </c>
    </row>
    <row r="7914" spans="13:20" ht="15" x14ac:dyDescent="0.3">
      <c r="M7914" s="34">
        <v>7908.5</v>
      </c>
      <c r="N7914" s="34">
        <v>-2.8</v>
      </c>
      <c r="O7914" s="32">
        <f t="shared" si="738"/>
        <v>26.96</v>
      </c>
      <c r="P7914" s="37">
        <f t="shared" si="743"/>
        <v>32.351999999999997</v>
      </c>
      <c r="Q7914" s="32">
        <f t="shared" si="739"/>
        <v>28.04</v>
      </c>
      <c r="R7914" s="32">
        <f t="shared" si="740"/>
        <v>22.648000000000003</v>
      </c>
      <c r="S7914" s="26">
        <f t="shared" si="741"/>
        <v>1</v>
      </c>
      <c r="T7914" s="26">
        <f t="shared" si="742"/>
        <v>1</v>
      </c>
    </row>
    <row r="7915" spans="13:20" ht="15" x14ac:dyDescent="0.3">
      <c r="M7915" s="34">
        <v>7909.5</v>
      </c>
      <c r="N7915" s="34">
        <v>-2.2000000000000002</v>
      </c>
      <c r="O7915" s="32">
        <f t="shared" si="738"/>
        <v>28.04</v>
      </c>
      <c r="P7915" s="37">
        <f t="shared" si="743"/>
        <v>33.647999999999996</v>
      </c>
      <c r="Q7915" s="32">
        <f t="shared" si="739"/>
        <v>26.96</v>
      </c>
      <c r="R7915" s="32">
        <f t="shared" si="740"/>
        <v>21.352000000000004</v>
      </c>
      <c r="S7915" s="26">
        <f t="shared" si="741"/>
        <v>1</v>
      </c>
      <c r="T7915" s="26">
        <f t="shared" si="742"/>
        <v>1</v>
      </c>
    </row>
    <row r="7916" spans="13:20" ht="15" x14ac:dyDescent="0.3">
      <c r="M7916" s="34">
        <v>7910.5</v>
      </c>
      <c r="N7916" s="34">
        <v>-1.7</v>
      </c>
      <c r="O7916" s="32">
        <f t="shared" si="738"/>
        <v>28.94</v>
      </c>
      <c r="P7916" s="37">
        <f t="shared" si="743"/>
        <v>34.728000000000002</v>
      </c>
      <c r="Q7916" s="32">
        <f t="shared" si="739"/>
        <v>26.06</v>
      </c>
      <c r="R7916" s="32">
        <f t="shared" si="740"/>
        <v>20.271999999999998</v>
      </c>
      <c r="S7916" s="26">
        <f t="shared" si="741"/>
        <v>1</v>
      </c>
      <c r="T7916" s="26">
        <f t="shared" si="742"/>
        <v>1</v>
      </c>
    </row>
    <row r="7917" spans="13:20" ht="15" x14ac:dyDescent="0.3">
      <c r="M7917" s="34">
        <v>7911.5</v>
      </c>
      <c r="N7917" s="34">
        <v>-1.7</v>
      </c>
      <c r="O7917" s="32">
        <f t="shared" si="738"/>
        <v>28.94</v>
      </c>
      <c r="P7917" s="37">
        <f t="shared" si="743"/>
        <v>34.728000000000002</v>
      </c>
      <c r="Q7917" s="32">
        <f t="shared" si="739"/>
        <v>26.06</v>
      </c>
      <c r="R7917" s="32">
        <f t="shared" si="740"/>
        <v>20.271999999999998</v>
      </c>
      <c r="S7917" s="26">
        <f t="shared" si="741"/>
        <v>1</v>
      </c>
      <c r="T7917" s="26">
        <f t="shared" si="742"/>
        <v>1</v>
      </c>
    </row>
    <row r="7918" spans="13:20" ht="15" x14ac:dyDescent="0.3">
      <c r="M7918" s="34">
        <v>7912.5</v>
      </c>
      <c r="N7918" s="34">
        <v>-2.2000000000000002</v>
      </c>
      <c r="O7918" s="32">
        <f t="shared" si="738"/>
        <v>28.04</v>
      </c>
      <c r="P7918" s="37">
        <f t="shared" si="743"/>
        <v>33.647999999999996</v>
      </c>
      <c r="Q7918" s="32">
        <f t="shared" si="739"/>
        <v>26.96</v>
      </c>
      <c r="R7918" s="32">
        <f t="shared" si="740"/>
        <v>21.352000000000004</v>
      </c>
      <c r="S7918" s="26">
        <f t="shared" si="741"/>
        <v>1</v>
      </c>
      <c r="T7918" s="26">
        <f t="shared" si="742"/>
        <v>1</v>
      </c>
    </row>
    <row r="7919" spans="13:20" ht="15" x14ac:dyDescent="0.3">
      <c r="M7919" s="34">
        <v>7913.5</v>
      </c>
      <c r="N7919" s="34">
        <v>-2.8</v>
      </c>
      <c r="O7919" s="32">
        <f t="shared" si="738"/>
        <v>26.96</v>
      </c>
      <c r="P7919" s="37">
        <f t="shared" si="743"/>
        <v>32.351999999999997</v>
      </c>
      <c r="Q7919" s="32">
        <f t="shared" si="739"/>
        <v>28.04</v>
      </c>
      <c r="R7919" s="32">
        <f t="shared" si="740"/>
        <v>22.648000000000003</v>
      </c>
      <c r="S7919" s="26">
        <f t="shared" si="741"/>
        <v>1</v>
      </c>
      <c r="T7919" s="26">
        <f t="shared" si="742"/>
        <v>1</v>
      </c>
    </row>
    <row r="7920" spans="13:20" ht="15" x14ac:dyDescent="0.3">
      <c r="M7920" s="34">
        <v>7914.5</v>
      </c>
      <c r="N7920" s="34">
        <v>-3.9</v>
      </c>
      <c r="O7920" s="32">
        <f t="shared" si="738"/>
        <v>24.98</v>
      </c>
      <c r="P7920" s="37">
        <f t="shared" si="743"/>
        <v>29.975999999999999</v>
      </c>
      <c r="Q7920" s="32">
        <f t="shared" si="739"/>
        <v>30.02</v>
      </c>
      <c r="R7920" s="32">
        <f t="shared" si="740"/>
        <v>25.024000000000001</v>
      </c>
      <c r="S7920" s="26">
        <f t="shared" si="741"/>
        <v>1</v>
      </c>
      <c r="T7920" s="26">
        <f t="shared" si="742"/>
        <v>1</v>
      </c>
    </row>
    <row r="7921" spans="13:20" ht="15" x14ac:dyDescent="0.3">
      <c r="M7921" s="34">
        <v>7915.5</v>
      </c>
      <c r="N7921" s="34">
        <v>-5</v>
      </c>
      <c r="O7921" s="32">
        <f t="shared" si="738"/>
        <v>23</v>
      </c>
      <c r="P7921" s="37">
        <f t="shared" si="743"/>
        <v>27.599999999999998</v>
      </c>
      <c r="Q7921" s="32">
        <f t="shared" si="739"/>
        <v>32</v>
      </c>
      <c r="R7921" s="32">
        <f t="shared" si="740"/>
        <v>27.400000000000002</v>
      </c>
      <c r="S7921" s="26">
        <f t="shared" si="741"/>
        <v>1</v>
      </c>
      <c r="T7921" s="26">
        <f t="shared" si="742"/>
        <v>1</v>
      </c>
    </row>
    <row r="7922" spans="13:20" ht="15" x14ac:dyDescent="0.3">
      <c r="M7922" s="34">
        <v>7916.5</v>
      </c>
      <c r="N7922" s="34">
        <v>-5.6</v>
      </c>
      <c r="O7922" s="32">
        <f t="shared" si="738"/>
        <v>21.92</v>
      </c>
      <c r="P7922" s="37">
        <f t="shared" si="743"/>
        <v>26.304000000000002</v>
      </c>
      <c r="Q7922" s="32">
        <f t="shared" si="739"/>
        <v>33.08</v>
      </c>
      <c r="R7922" s="32">
        <f t="shared" si="740"/>
        <v>28.695999999999998</v>
      </c>
      <c r="S7922" s="26">
        <f t="shared" si="741"/>
        <v>1</v>
      </c>
      <c r="T7922" s="26">
        <f t="shared" si="742"/>
        <v>1</v>
      </c>
    </row>
    <row r="7923" spans="13:20" ht="15" x14ac:dyDescent="0.3">
      <c r="M7923" s="34">
        <v>7917.5</v>
      </c>
      <c r="N7923" s="34">
        <v>-7.2</v>
      </c>
      <c r="O7923" s="32">
        <f t="shared" si="738"/>
        <v>19.04</v>
      </c>
      <c r="P7923" s="37">
        <f t="shared" si="743"/>
        <v>22.847999999999999</v>
      </c>
      <c r="Q7923" s="32">
        <f t="shared" si="739"/>
        <v>35.96</v>
      </c>
      <c r="R7923" s="32">
        <f t="shared" si="740"/>
        <v>32.152000000000001</v>
      </c>
      <c r="S7923" s="26">
        <f t="shared" si="741"/>
        <v>1</v>
      </c>
      <c r="T7923" s="26">
        <f t="shared" si="742"/>
        <v>1</v>
      </c>
    </row>
    <row r="7924" spans="13:20" ht="15" x14ac:dyDescent="0.3">
      <c r="M7924" s="34">
        <v>7918.5</v>
      </c>
      <c r="N7924" s="34">
        <v>-7.8</v>
      </c>
      <c r="O7924" s="32">
        <f t="shared" si="738"/>
        <v>17.96</v>
      </c>
      <c r="P7924" s="37">
        <f t="shared" si="743"/>
        <v>21.552</v>
      </c>
      <c r="Q7924" s="32">
        <f t="shared" si="739"/>
        <v>37.04</v>
      </c>
      <c r="R7924" s="32">
        <f t="shared" si="740"/>
        <v>33.448</v>
      </c>
      <c r="S7924" s="26">
        <f t="shared" si="741"/>
        <v>1</v>
      </c>
      <c r="T7924" s="26">
        <f t="shared" si="742"/>
        <v>1</v>
      </c>
    </row>
    <row r="7925" spans="13:20" ht="15" x14ac:dyDescent="0.3">
      <c r="M7925" s="34">
        <v>7919.5</v>
      </c>
      <c r="N7925" s="34">
        <v>-7.8</v>
      </c>
      <c r="O7925" s="32">
        <f t="shared" si="738"/>
        <v>17.96</v>
      </c>
      <c r="P7925" s="37">
        <f t="shared" si="743"/>
        <v>21.552</v>
      </c>
      <c r="Q7925" s="32">
        <f t="shared" si="739"/>
        <v>37.04</v>
      </c>
      <c r="R7925" s="32">
        <f t="shared" si="740"/>
        <v>33.448</v>
      </c>
      <c r="S7925" s="26">
        <f t="shared" si="741"/>
        <v>1</v>
      </c>
      <c r="T7925" s="26">
        <f t="shared" si="742"/>
        <v>1</v>
      </c>
    </row>
    <row r="7926" spans="13:20" ht="15" x14ac:dyDescent="0.3">
      <c r="M7926" s="34">
        <v>7920.5</v>
      </c>
      <c r="N7926" s="34">
        <v>-7.8</v>
      </c>
      <c r="O7926" s="32">
        <f t="shared" si="738"/>
        <v>17.96</v>
      </c>
      <c r="P7926" s="37">
        <f t="shared" si="743"/>
        <v>21.552</v>
      </c>
      <c r="Q7926" s="32">
        <f t="shared" si="739"/>
        <v>37.04</v>
      </c>
      <c r="R7926" s="32">
        <f t="shared" si="740"/>
        <v>33.448</v>
      </c>
      <c r="S7926" s="26">
        <f t="shared" si="741"/>
        <v>1</v>
      </c>
      <c r="T7926" s="26">
        <f t="shared" si="742"/>
        <v>1</v>
      </c>
    </row>
    <row r="7927" spans="13:20" ht="15" x14ac:dyDescent="0.3">
      <c r="M7927" s="34">
        <v>7921.5</v>
      </c>
      <c r="N7927" s="34">
        <v>-7.8</v>
      </c>
      <c r="O7927" s="32">
        <f t="shared" si="738"/>
        <v>17.96</v>
      </c>
      <c r="P7927" s="37">
        <f t="shared" si="743"/>
        <v>21.552</v>
      </c>
      <c r="Q7927" s="32">
        <f t="shared" si="739"/>
        <v>37.04</v>
      </c>
      <c r="R7927" s="32">
        <f t="shared" si="740"/>
        <v>33.448</v>
      </c>
      <c r="S7927" s="26">
        <f t="shared" si="741"/>
        <v>1</v>
      </c>
      <c r="T7927" s="26">
        <f t="shared" si="742"/>
        <v>1</v>
      </c>
    </row>
    <row r="7928" spans="13:20" ht="15" x14ac:dyDescent="0.3">
      <c r="M7928" s="34">
        <v>7922.5</v>
      </c>
      <c r="N7928" s="34">
        <v>-7.8</v>
      </c>
      <c r="O7928" s="32">
        <f t="shared" si="738"/>
        <v>17.96</v>
      </c>
      <c r="P7928" s="37">
        <f t="shared" si="743"/>
        <v>21.552</v>
      </c>
      <c r="Q7928" s="32">
        <f t="shared" si="739"/>
        <v>37.04</v>
      </c>
      <c r="R7928" s="32">
        <f t="shared" si="740"/>
        <v>33.448</v>
      </c>
      <c r="S7928" s="26">
        <f t="shared" si="741"/>
        <v>1</v>
      </c>
      <c r="T7928" s="26">
        <f t="shared" si="742"/>
        <v>1</v>
      </c>
    </row>
    <row r="7929" spans="13:20" ht="15" x14ac:dyDescent="0.3">
      <c r="M7929" s="34">
        <v>7923.5</v>
      </c>
      <c r="N7929" s="34">
        <v>-7.8</v>
      </c>
      <c r="O7929" s="32">
        <f t="shared" si="738"/>
        <v>17.96</v>
      </c>
      <c r="P7929" s="37">
        <f t="shared" si="743"/>
        <v>21.552</v>
      </c>
      <c r="Q7929" s="32">
        <f t="shared" si="739"/>
        <v>37.04</v>
      </c>
      <c r="R7929" s="32">
        <f t="shared" si="740"/>
        <v>33.448</v>
      </c>
      <c r="S7929" s="26">
        <f t="shared" si="741"/>
        <v>1</v>
      </c>
      <c r="T7929" s="26">
        <f t="shared" si="742"/>
        <v>1</v>
      </c>
    </row>
    <row r="7930" spans="13:20" ht="15" x14ac:dyDescent="0.3">
      <c r="M7930" s="34">
        <v>7924.5</v>
      </c>
      <c r="N7930" s="34">
        <v>-7.8</v>
      </c>
      <c r="O7930" s="32">
        <f t="shared" si="738"/>
        <v>17.96</v>
      </c>
      <c r="P7930" s="37">
        <f t="shared" si="743"/>
        <v>21.552</v>
      </c>
      <c r="Q7930" s="32">
        <f t="shared" si="739"/>
        <v>37.04</v>
      </c>
      <c r="R7930" s="32">
        <f t="shared" si="740"/>
        <v>33.448</v>
      </c>
      <c r="S7930" s="26">
        <f t="shared" si="741"/>
        <v>1</v>
      </c>
      <c r="T7930" s="26">
        <f t="shared" si="742"/>
        <v>1</v>
      </c>
    </row>
    <row r="7931" spans="13:20" ht="15" x14ac:dyDescent="0.3">
      <c r="M7931" s="34">
        <v>7925.5</v>
      </c>
      <c r="N7931" s="34">
        <v>-7.2</v>
      </c>
      <c r="O7931" s="32">
        <f t="shared" si="738"/>
        <v>19.04</v>
      </c>
      <c r="P7931" s="37">
        <f t="shared" si="743"/>
        <v>22.847999999999999</v>
      </c>
      <c r="Q7931" s="32">
        <f t="shared" si="739"/>
        <v>35.96</v>
      </c>
      <c r="R7931" s="32">
        <f t="shared" si="740"/>
        <v>32.152000000000001</v>
      </c>
      <c r="S7931" s="26">
        <f t="shared" si="741"/>
        <v>1</v>
      </c>
      <c r="T7931" s="26">
        <f t="shared" si="742"/>
        <v>1</v>
      </c>
    </row>
    <row r="7932" spans="13:20" ht="15" x14ac:dyDescent="0.3">
      <c r="M7932" s="34">
        <v>7926.5</v>
      </c>
      <c r="N7932" s="34">
        <v>-7.2</v>
      </c>
      <c r="O7932" s="32">
        <f t="shared" si="738"/>
        <v>19.04</v>
      </c>
      <c r="P7932" s="37">
        <f t="shared" si="743"/>
        <v>22.847999999999999</v>
      </c>
      <c r="Q7932" s="32">
        <f t="shared" si="739"/>
        <v>35.96</v>
      </c>
      <c r="R7932" s="32">
        <f t="shared" si="740"/>
        <v>32.152000000000001</v>
      </c>
      <c r="S7932" s="26">
        <f t="shared" si="741"/>
        <v>1</v>
      </c>
      <c r="T7932" s="26">
        <f t="shared" si="742"/>
        <v>1</v>
      </c>
    </row>
    <row r="7933" spans="13:20" ht="15" x14ac:dyDescent="0.3">
      <c r="M7933" s="34">
        <v>7927.5</v>
      </c>
      <c r="N7933" s="34">
        <v>-7.2</v>
      </c>
      <c r="O7933" s="32">
        <f t="shared" si="738"/>
        <v>19.04</v>
      </c>
      <c r="P7933" s="37">
        <f t="shared" si="743"/>
        <v>22.847999999999999</v>
      </c>
      <c r="Q7933" s="32">
        <f t="shared" si="739"/>
        <v>35.96</v>
      </c>
      <c r="R7933" s="32">
        <f t="shared" si="740"/>
        <v>32.152000000000001</v>
      </c>
      <c r="S7933" s="26">
        <f t="shared" si="741"/>
        <v>1</v>
      </c>
      <c r="T7933" s="26">
        <f t="shared" si="742"/>
        <v>1</v>
      </c>
    </row>
    <row r="7934" spans="13:20" ht="15" x14ac:dyDescent="0.3">
      <c r="M7934" s="34">
        <v>7928.5</v>
      </c>
      <c r="N7934" s="34">
        <v>-6.7</v>
      </c>
      <c r="O7934" s="32">
        <f t="shared" si="738"/>
        <v>19.939999999999998</v>
      </c>
      <c r="P7934" s="37">
        <f t="shared" si="743"/>
        <v>23.927999999999997</v>
      </c>
      <c r="Q7934" s="32">
        <f t="shared" si="739"/>
        <v>35.06</v>
      </c>
      <c r="R7934" s="32">
        <f t="shared" si="740"/>
        <v>31.072000000000003</v>
      </c>
      <c r="S7934" s="26">
        <f t="shared" si="741"/>
        <v>1</v>
      </c>
      <c r="T7934" s="26">
        <f t="shared" si="742"/>
        <v>1</v>
      </c>
    </row>
    <row r="7935" spans="13:20" ht="15" x14ac:dyDescent="0.3">
      <c r="M7935" s="34">
        <v>7929.5</v>
      </c>
      <c r="N7935" s="34">
        <v>-6.1</v>
      </c>
      <c r="O7935" s="32">
        <f t="shared" si="738"/>
        <v>21.02</v>
      </c>
      <c r="P7935" s="37">
        <f t="shared" si="743"/>
        <v>25.224</v>
      </c>
      <c r="Q7935" s="32">
        <f t="shared" si="739"/>
        <v>33.980000000000004</v>
      </c>
      <c r="R7935" s="32">
        <f t="shared" si="740"/>
        <v>29.776</v>
      </c>
      <c r="S7935" s="26">
        <f t="shared" si="741"/>
        <v>1</v>
      </c>
      <c r="T7935" s="26">
        <f t="shared" si="742"/>
        <v>1</v>
      </c>
    </row>
    <row r="7936" spans="13:20" ht="15" x14ac:dyDescent="0.3">
      <c r="M7936" s="34">
        <v>7930.5</v>
      </c>
      <c r="N7936" s="34">
        <v>-6.1</v>
      </c>
      <c r="O7936" s="32">
        <f t="shared" si="738"/>
        <v>21.02</v>
      </c>
      <c r="P7936" s="37">
        <f t="shared" si="743"/>
        <v>25.224</v>
      </c>
      <c r="Q7936" s="32">
        <f t="shared" si="739"/>
        <v>33.980000000000004</v>
      </c>
      <c r="R7936" s="32">
        <f t="shared" si="740"/>
        <v>29.776</v>
      </c>
      <c r="S7936" s="26">
        <f t="shared" si="741"/>
        <v>1</v>
      </c>
      <c r="T7936" s="26">
        <f t="shared" si="742"/>
        <v>1</v>
      </c>
    </row>
    <row r="7937" spans="13:20" ht="15" x14ac:dyDescent="0.3">
      <c r="M7937" s="34">
        <v>7931.5</v>
      </c>
      <c r="N7937" s="34">
        <v>-6.1</v>
      </c>
      <c r="O7937" s="32">
        <f t="shared" si="738"/>
        <v>21.02</v>
      </c>
      <c r="P7937" s="37">
        <f t="shared" si="743"/>
        <v>25.224</v>
      </c>
      <c r="Q7937" s="32">
        <f t="shared" si="739"/>
        <v>33.980000000000004</v>
      </c>
      <c r="R7937" s="32">
        <f t="shared" si="740"/>
        <v>29.776</v>
      </c>
      <c r="S7937" s="26">
        <f t="shared" si="741"/>
        <v>1</v>
      </c>
      <c r="T7937" s="26">
        <f t="shared" si="742"/>
        <v>1</v>
      </c>
    </row>
    <row r="7938" spans="13:20" ht="15" x14ac:dyDescent="0.3">
      <c r="M7938" s="34">
        <v>7932.5</v>
      </c>
      <c r="N7938" s="34">
        <v>-5</v>
      </c>
      <c r="O7938" s="32">
        <f t="shared" si="738"/>
        <v>23</v>
      </c>
      <c r="P7938" s="37">
        <f t="shared" si="743"/>
        <v>27.599999999999998</v>
      </c>
      <c r="Q7938" s="32">
        <f t="shared" si="739"/>
        <v>32</v>
      </c>
      <c r="R7938" s="32">
        <f t="shared" si="740"/>
        <v>27.400000000000002</v>
      </c>
      <c r="S7938" s="26">
        <f t="shared" si="741"/>
        <v>1</v>
      </c>
      <c r="T7938" s="26">
        <f t="shared" si="742"/>
        <v>1</v>
      </c>
    </row>
    <row r="7939" spans="13:20" ht="15" x14ac:dyDescent="0.3">
      <c r="M7939" s="34">
        <v>7933.5</v>
      </c>
      <c r="N7939" s="34">
        <v>-4.4000000000000004</v>
      </c>
      <c r="O7939" s="32">
        <f t="shared" si="738"/>
        <v>24.08</v>
      </c>
      <c r="P7939" s="37">
        <f t="shared" si="743"/>
        <v>28.895999999999997</v>
      </c>
      <c r="Q7939" s="32">
        <f t="shared" si="739"/>
        <v>30.92</v>
      </c>
      <c r="R7939" s="32">
        <f t="shared" si="740"/>
        <v>26.104000000000003</v>
      </c>
      <c r="S7939" s="26">
        <f t="shared" si="741"/>
        <v>1</v>
      </c>
      <c r="T7939" s="26">
        <f t="shared" si="742"/>
        <v>1</v>
      </c>
    </row>
    <row r="7940" spans="13:20" ht="15" x14ac:dyDescent="0.3">
      <c r="M7940" s="34">
        <v>7934.5</v>
      </c>
      <c r="N7940" s="34">
        <v>-3.9</v>
      </c>
      <c r="O7940" s="32">
        <f t="shared" si="738"/>
        <v>24.98</v>
      </c>
      <c r="P7940" s="37">
        <f t="shared" si="743"/>
        <v>29.975999999999999</v>
      </c>
      <c r="Q7940" s="32">
        <f t="shared" si="739"/>
        <v>30.02</v>
      </c>
      <c r="R7940" s="32">
        <f t="shared" si="740"/>
        <v>25.024000000000001</v>
      </c>
      <c r="S7940" s="26">
        <f t="shared" si="741"/>
        <v>1</v>
      </c>
      <c r="T7940" s="26">
        <f t="shared" si="742"/>
        <v>1</v>
      </c>
    </row>
    <row r="7941" spans="13:20" ht="15" x14ac:dyDescent="0.3">
      <c r="M7941" s="34">
        <v>7935.5</v>
      </c>
      <c r="N7941" s="34">
        <v>-1.7</v>
      </c>
      <c r="O7941" s="32">
        <f t="shared" si="738"/>
        <v>28.94</v>
      </c>
      <c r="P7941" s="37">
        <f t="shared" si="743"/>
        <v>34.728000000000002</v>
      </c>
      <c r="Q7941" s="32">
        <f t="shared" si="739"/>
        <v>26.06</v>
      </c>
      <c r="R7941" s="32">
        <f t="shared" si="740"/>
        <v>20.271999999999998</v>
      </c>
      <c r="S7941" s="26">
        <f t="shared" si="741"/>
        <v>1</v>
      </c>
      <c r="T7941" s="26">
        <f t="shared" si="742"/>
        <v>1</v>
      </c>
    </row>
    <row r="7942" spans="13:20" ht="15" x14ac:dyDescent="0.3">
      <c r="M7942" s="34">
        <v>7936.5</v>
      </c>
      <c r="N7942" s="34">
        <v>-1.7</v>
      </c>
      <c r="O7942" s="32">
        <f t="shared" ref="O7942:O8005" si="744">CONVERT(N7942,"C","F")</f>
        <v>28.94</v>
      </c>
      <c r="P7942" s="37">
        <f t="shared" si="743"/>
        <v>34.728000000000002</v>
      </c>
      <c r="Q7942" s="32">
        <f t="shared" ref="Q7942:Q8005" si="745">$L$3-O7942</f>
        <v>26.06</v>
      </c>
      <c r="R7942" s="32">
        <f t="shared" ref="R7942:R8005" si="746">$L$3-P7942</f>
        <v>20.271999999999998</v>
      </c>
      <c r="S7942" s="26">
        <f t="shared" ref="S7942:S8005" si="747">IF(O7942&lt;=$L$3, 1, 0)</f>
        <v>1</v>
      </c>
      <c r="T7942" s="26">
        <f t="shared" ref="T7942:T8005" si="748">IF(P7942&lt;=$L$3, 1, 0)</f>
        <v>1</v>
      </c>
    </row>
    <row r="7943" spans="13:20" ht="15" x14ac:dyDescent="0.3">
      <c r="M7943" s="34">
        <v>7937.5</v>
      </c>
      <c r="N7943" s="34">
        <v>-1.7</v>
      </c>
      <c r="O7943" s="32">
        <f t="shared" si="744"/>
        <v>28.94</v>
      </c>
      <c r="P7943" s="37">
        <f t="shared" ref="P7943:P8006" si="749">O7943*1.2</f>
        <v>34.728000000000002</v>
      </c>
      <c r="Q7943" s="32">
        <f t="shared" si="745"/>
        <v>26.06</v>
      </c>
      <c r="R7943" s="32">
        <f t="shared" si="746"/>
        <v>20.271999999999998</v>
      </c>
      <c r="S7943" s="26">
        <f t="shared" si="747"/>
        <v>1</v>
      </c>
      <c r="T7943" s="26">
        <f t="shared" si="748"/>
        <v>1</v>
      </c>
    </row>
    <row r="7944" spans="13:20" ht="15" x14ac:dyDescent="0.3">
      <c r="M7944" s="34">
        <v>7938.5</v>
      </c>
      <c r="N7944" s="34">
        <v>-1.1000000000000001</v>
      </c>
      <c r="O7944" s="32">
        <f t="shared" si="744"/>
        <v>30.02</v>
      </c>
      <c r="P7944" s="37">
        <f t="shared" si="749"/>
        <v>36.024000000000001</v>
      </c>
      <c r="Q7944" s="32">
        <f t="shared" si="745"/>
        <v>24.98</v>
      </c>
      <c r="R7944" s="32">
        <f t="shared" si="746"/>
        <v>18.975999999999999</v>
      </c>
      <c r="S7944" s="26">
        <f t="shared" si="747"/>
        <v>1</v>
      </c>
      <c r="T7944" s="26">
        <f t="shared" si="748"/>
        <v>1</v>
      </c>
    </row>
    <row r="7945" spans="13:20" ht="15" x14ac:dyDescent="0.3">
      <c r="M7945" s="34">
        <v>7939.5</v>
      </c>
      <c r="N7945" s="34">
        <v>0.6</v>
      </c>
      <c r="O7945" s="32">
        <f t="shared" si="744"/>
        <v>33.08</v>
      </c>
      <c r="P7945" s="37">
        <f t="shared" si="749"/>
        <v>39.695999999999998</v>
      </c>
      <c r="Q7945" s="32">
        <f t="shared" si="745"/>
        <v>21.92</v>
      </c>
      <c r="R7945" s="32">
        <f t="shared" si="746"/>
        <v>15.304000000000002</v>
      </c>
      <c r="S7945" s="26">
        <f t="shared" si="747"/>
        <v>1</v>
      </c>
      <c r="T7945" s="26">
        <f t="shared" si="748"/>
        <v>1</v>
      </c>
    </row>
    <row r="7946" spans="13:20" ht="15" x14ac:dyDescent="0.3">
      <c r="M7946" s="34">
        <v>7940.5</v>
      </c>
      <c r="N7946" s="34">
        <v>0.6</v>
      </c>
      <c r="O7946" s="32">
        <f t="shared" si="744"/>
        <v>33.08</v>
      </c>
      <c r="P7946" s="37">
        <f t="shared" si="749"/>
        <v>39.695999999999998</v>
      </c>
      <c r="Q7946" s="32">
        <f t="shared" si="745"/>
        <v>21.92</v>
      </c>
      <c r="R7946" s="32">
        <f t="shared" si="746"/>
        <v>15.304000000000002</v>
      </c>
      <c r="S7946" s="26">
        <f t="shared" si="747"/>
        <v>1</v>
      </c>
      <c r="T7946" s="26">
        <f t="shared" si="748"/>
        <v>1</v>
      </c>
    </row>
    <row r="7947" spans="13:20" ht="15" x14ac:dyDescent="0.3">
      <c r="M7947" s="34">
        <v>7941.5</v>
      </c>
      <c r="N7947" s="34">
        <v>0.6</v>
      </c>
      <c r="O7947" s="32">
        <f t="shared" si="744"/>
        <v>33.08</v>
      </c>
      <c r="P7947" s="37">
        <f t="shared" si="749"/>
        <v>39.695999999999998</v>
      </c>
      <c r="Q7947" s="32">
        <f t="shared" si="745"/>
        <v>21.92</v>
      </c>
      <c r="R7947" s="32">
        <f t="shared" si="746"/>
        <v>15.304000000000002</v>
      </c>
      <c r="S7947" s="26">
        <f t="shared" si="747"/>
        <v>1</v>
      </c>
      <c r="T7947" s="26">
        <f t="shared" si="748"/>
        <v>1</v>
      </c>
    </row>
    <row r="7948" spans="13:20" ht="15" x14ac:dyDescent="0.3">
      <c r="M7948" s="34">
        <v>7942.5</v>
      </c>
      <c r="N7948" s="34">
        <v>1.7</v>
      </c>
      <c r="O7948" s="32">
        <f t="shared" si="744"/>
        <v>35.06</v>
      </c>
      <c r="P7948" s="37">
        <f t="shared" si="749"/>
        <v>42.072000000000003</v>
      </c>
      <c r="Q7948" s="32">
        <f t="shared" si="745"/>
        <v>19.939999999999998</v>
      </c>
      <c r="R7948" s="32">
        <f t="shared" si="746"/>
        <v>12.927999999999997</v>
      </c>
      <c r="S7948" s="26">
        <f t="shared" si="747"/>
        <v>1</v>
      </c>
      <c r="T7948" s="26">
        <f t="shared" si="748"/>
        <v>1</v>
      </c>
    </row>
    <row r="7949" spans="13:20" ht="15" x14ac:dyDescent="0.3">
      <c r="M7949" s="34">
        <v>7943.5</v>
      </c>
      <c r="N7949" s="34">
        <v>2.2000000000000002</v>
      </c>
      <c r="O7949" s="32">
        <f t="shared" si="744"/>
        <v>35.96</v>
      </c>
      <c r="P7949" s="37">
        <f t="shared" si="749"/>
        <v>43.152000000000001</v>
      </c>
      <c r="Q7949" s="32">
        <f t="shared" si="745"/>
        <v>19.04</v>
      </c>
      <c r="R7949" s="32">
        <f t="shared" si="746"/>
        <v>11.847999999999999</v>
      </c>
      <c r="S7949" s="26">
        <f t="shared" si="747"/>
        <v>1</v>
      </c>
      <c r="T7949" s="26">
        <f t="shared" si="748"/>
        <v>1</v>
      </c>
    </row>
    <row r="7950" spans="13:20" ht="15" x14ac:dyDescent="0.3">
      <c r="M7950" s="34">
        <v>7944.5</v>
      </c>
      <c r="N7950" s="34">
        <v>2.2000000000000002</v>
      </c>
      <c r="O7950" s="32">
        <f t="shared" si="744"/>
        <v>35.96</v>
      </c>
      <c r="P7950" s="37">
        <f t="shared" si="749"/>
        <v>43.152000000000001</v>
      </c>
      <c r="Q7950" s="32">
        <f t="shared" si="745"/>
        <v>19.04</v>
      </c>
      <c r="R7950" s="32">
        <f t="shared" si="746"/>
        <v>11.847999999999999</v>
      </c>
      <c r="S7950" s="26">
        <f t="shared" si="747"/>
        <v>1</v>
      </c>
      <c r="T7950" s="26">
        <f t="shared" si="748"/>
        <v>1</v>
      </c>
    </row>
    <row r="7951" spans="13:20" ht="15" x14ac:dyDescent="0.3">
      <c r="M7951" s="34">
        <v>7945.5</v>
      </c>
      <c r="N7951" s="34">
        <v>2.2000000000000002</v>
      </c>
      <c r="O7951" s="32">
        <f t="shared" si="744"/>
        <v>35.96</v>
      </c>
      <c r="P7951" s="37">
        <f t="shared" si="749"/>
        <v>43.152000000000001</v>
      </c>
      <c r="Q7951" s="32">
        <f t="shared" si="745"/>
        <v>19.04</v>
      </c>
      <c r="R7951" s="32">
        <f t="shared" si="746"/>
        <v>11.847999999999999</v>
      </c>
      <c r="S7951" s="26">
        <f t="shared" si="747"/>
        <v>1</v>
      </c>
      <c r="T7951" s="26">
        <f t="shared" si="748"/>
        <v>1</v>
      </c>
    </row>
    <row r="7952" spans="13:20" ht="15" x14ac:dyDescent="0.3">
      <c r="M7952" s="34">
        <v>7946.5</v>
      </c>
      <c r="N7952" s="34">
        <v>-1.1000000000000001</v>
      </c>
      <c r="O7952" s="32">
        <f t="shared" si="744"/>
        <v>30.02</v>
      </c>
      <c r="P7952" s="37">
        <f t="shared" si="749"/>
        <v>36.024000000000001</v>
      </c>
      <c r="Q7952" s="32">
        <f t="shared" si="745"/>
        <v>24.98</v>
      </c>
      <c r="R7952" s="32">
        <f t="shared" si="746"/>
        <v>18.975999999999999</v>
      </c>
      <c r="S7952" s="26">
        <f t="shared" si="747"/>
        <v>1</v>
      </c>
      <c r="T7952" s="26">
        <f t="shared" si="748"/>
        <v>1</v>
      </c>
    </row>
    <row r="7953" spans="13:20" ht="15" x14ac:dyDescent="0.3">
      <c r="M7953" s="34">
        <v>7947.5</v>
      </c>
      <c r="N7953" s="34">
        <v>-3.3</v>
      </c>
      <c r="O7953" s="32">
        <f t="shared" si="744"/>
        <v>26.060000000000002</v>
      </c>
      <c r="P7953" s="37">
        <f t="shared" si="749"/>
        <v>31.272000000000002</v>
      </c>
      <c r="Q7953" s="32">
        <f t="shared" si="745"/>
        <v>28.939999999999998</v>
      </c>
      <c r="R7953" s="32">
        <f t="shared" si="746"/>
        <v>23.727999999999998</v>
      </c>
      <c r="S7953" s="26">
        <f t="shared" si="747"/>
        <v>1</v>
      </c>
      <c r="T7953" s="26">
        <f t="shared" si="748"/>
        <v>1</v>
      </c>
    </row>
    <row r="7954" spans="13:20" ht="15" x14ac:dyDescent="0.3">
      <c r="M7954" s="34">
        <v>7948.5</v>
      </c>
      <c r="N7954" s="34">
        <v>-3.3</v>
      </c>
      <c r="O7954" s="32">
        <f t="shared" si="744"/>
        <v>26.060000000000002</v>
      </c>
      <c r="P7954" s="37">
        <f t="shared" si="749"/>
        <v>31.272000000000002</v>
      </c>
      <c r="Q7954" s="32">
        <f t="shared" si="745"/>
        <v>28.939999999999998</v>
      </c>
      <c r="R7954" s="32">
        <f t="shared" si="746"/>
        <v>23.727999999999998</v>
      </c>
      <c r="S7954" s="26">
        <f t="shared" si="747"/>
        <v>1</v>
      </c>
      <c r="T7954" s="26">
        <f t="shared" si="748"/>
        <v>1</v>
      </c>
    </row>
    <row r="7955" spans="13:20" ht="15" x14ac:dyDescent="0.3">
      <c r="M7955" s="34">
        <v>7949.5</v>
      </c>
      <c r="N7955" s="34">
        <v>-3.3</v>
      </c>
      <c r="O7955" s="32">
        <f t="shared" si="744"/>
        <v>26.060000000000002</v>
      </c>
      <c r="P7955" s="37">
        <f t="shared" si="749"/>
        <v>31.272000000000002</v>
      </c>
      <c r="Q7955" s="32">
        <f t="shared" si="745"/>
        <v>28.939999999999998</v>
      </c>
      <c r="R7955" s="32">
        <f t="shared" si="746"/>
        <v>23.727999999999998</v>
      </c>
      <c r="S7955" s="26">
        <f t="shared" si="747"/>
        <v>1</v>
      </c>
      <c r="T7955" s="26">
        <f t="shared" si="748"/>
        <v>1</v>
      </c>
    </row>
    <row r="7956" spans="13:20" ht="15" x14ac:dyDescent="0.3">
      <c r="M7956" s="34">
        <v>7950.5</v>
      </c>
      <c r="N7956" s="34">
        <v>-3.3</v>
      </c>
      <c r="O7956" s="32">
        <f t="shared" si="744"/>
        <v>26.060000000000002</v>
      </c>
      <c r="P7956" s="37">
        <f t="shared" si="749"/>
        <v>31.272000000000002</v>
      </c>
      <c r="Q7956" s="32">
        <f t="shared" si="745"/>
        <v>28.939999999999998</v>
      </c>
      <c r="R7956" s="32">
        <f t="shared" si="746"/>
        <v>23.727999999999998</v>
      </c>
      <c r="S7956" s="26">
        <f t="shared" si="747"/>
        <v>1</v>
      </c>
      <c r="T7956" s="26">
        <f t="shared" si="748"/>
        <v>1</v>
      </c>
    </row>
    <row r="7957" spans="13:20" ht="15" x14ac:dyDescent="0.3">
      <c r="M7957" s="34">
        <v>7951.5</v>
      </c>
      <c r="N7957" s="34">
        <v>-3.9</v>
      </c>
      <c r="O7957" s="32">
        <f t="shared" si="744"/>
        <v>24.98</v>
      </c>
      <c r="P7957" s="37">
        <f t="shared" si="749"/>
        <v>29.975999999999999</v>
      </c>
      <c r="Q7957" s="32">
        <f t="shared" si="745"/>
        <v>30.02</v>
      </c>
      <c r="R7957" s="32">
        <f t="shared" si="746"/>
        <v>25.024000000000001</v>
      </c>
      <c r="S7957" s="26">
        <f t="shared" si="747"/>
        <v>1</v>
      </c>
      <c r="T7957" s="26">
        <f t="shared" si="748"/>
        <v>1</v>
      </c>
    </row>
    <row r="7958" spans="13:20" ht="15" x14ac:dyDescent="0.3">
      <c r="M7958" s="34">
        <v>7952.5</v>
      </c>
      <c r="N7958" s="34">
        <v>-3.9</v>
      </c>
      <c r="O7958" s="32">
        <f t="shared" si="744"/>
        <v>24.98</v>
      </c>
      <c r="P7958" s="37">
        <f t="shared" si="749"/>
        <v>29.975999999999999</v>
      </c>
      <c r="Q7958" s="32">
        <f t="shared" si="745"/>
        <v>30.02</v>
      </c>
      <c r="R7958" s="32">
        <f t="shared" si="746"/>
        <v>25.024000000000001</v>
      </c>
      <c r="S7958" s="26">
        <f t="shared" si="747"/>
        <v>1</v>
      </c>
      <c r="T7958" s="26">
        <f t="shared" si="748"/>
        <v>1</v>
      </c>
    </row>
    <row r="7959" spans="13:20" ht="15" x14ac:dyDescent="0.3">
      <c r="M7959" s="34">
        <v>7953.5</v>
      </c>
      <c r="N7959" s="34">
        <v>-3.9</v>
      </c>
      <c r="O7959" s="32">
        <f t="shared" si="744"/>
        <v>24.98</v>
      </c>
      <c r="P7959" s="37">
        <f t="shared" si="749"/>
        <v>29.975999999999999</v>
      </c>
      <c r="Q7959" s="32">
        <f t="shared" si="745"/>
        <v>30.02</v>
      </c>
      <c r="R7959" s="32">
        <f t="shared" si="746"/>
        <v>25.024000000000001</v>
      </c>
      <c r="S7959" s="26">
        <f t="shared" si="747"/>
        <v>1</v>
      </c>
      <c r="T7959" s="26">
        <f t="shared" si="748"/>
        <v>1</v>
      </c>
    </row>
    <row r="7960" spans="13:20" ht="15" x14ac:dyDescent="0.3">
      <c r="M7960" s="34">
        <v>7954.5</v>
      </c>
      <c r="N7960" s="34">
        <v>-3.9</v>
      </c>
      <c r="O7960" s="32">
        <f t="shared" si="744"/>
        <v>24.98</v>
      </c>
      <c r="P7960" s="37">
        <f t="shared" si="749"/>
        <v>29.975999999999999</v>
      </c>
      <c r="Q7960" s="32">
        <f t="shared" si="745"/>
        <v>30.02</v>
      </c>
      <c r="R7960" s="32">
        <f t="shared" si="746"/>
        <v>25.024000000000001</v>
      </c>
      <c r="S7960" s="26">
        <f t="shared" si="747"/>
        <v>1</v>
      </c>
      <c r="T7960" s="26">
        <f t="shared" si="748"/>
        <v>1</v>
      </c>
    </row>
    <row r="7961" spans="13:20" ht="15" x14ac:dyDescent="0.3">
      <c r="M7961" s="34">
        <v>7955.5</v>
      </c>
      <c r="N7961" s="34">
        <v>-3.9</v>
      </c>
      <c r="O7961" s="32">
        <f t="shared" si="744"/>
        <v>24.98</v>
      </c>
      <c r="P7961" s="37">
        <f t="shared" si="749"/>
        <v>29.975999999999999</v>
      </c>
      <c r="Q7961" s="32">
        <f t="shared" si="745"/>
        <v>30.02</v>
      </c>
      <c r="R7961" s="32">
        <f t="shared" si="746"/>
        <v>25.024000000000001</v>
      </c>
      <c r="S7961" s="26">
        <f t="shared" si="747"/>
        <v>1</v>
      </c>
      <c r="T7961" s="26">
        <f t="shared" si="748"/>
        <v>1</v>
      </c>
    </row>
    <row r="7962" spans="13:20" ht="15" x14ac:dyDescent="0.3">
      <c r="M7962" s="34">
        <v>7956.5</v>
      </c>
      <c r="N7962" s="34">
        <v>-3.9</v>
      </c>
      <c r="O7962" s="32">
        <f t="shared" si="744"/>
        <v>24.98</v>
      </c>
      <c r="P7962" s="37">
        <f t="shared" si="749"/>
        <v>29.975999999999999</v>
      </c>
      <c r="Q7962" s="32">
        <f t="shared" si="745"/>
        <v>30.02</v>
      </c>
      <c r="R7962" s="32">
        <f t="shared" si="746"/>
        <v>25.024000000000001</v>
      </c>
      <c r="S7962" s="26">
        <f t="shared" si="747"/>
        <v>1</v>
      </c>
      <c r="T7962" s="26">
        <f t="shared" si="748"/>
        <v>1</v>
      </c>
    </row>
    <row r="7963" spans="13:20" ht="15" x14ac:dyDescent="0.3">
      <c r="M7963" s="34">
        <v>7957.5</v>
      </c>
      <c r="N7963" s="34">
        <v>-1.1000000000000001</v>
      </c>
      <c r="O7963" s="32">
        <f t="shared" si="744"/>
        <v>30.02</v>
      </c>
      <c r="P7963" s="37">
        <f t="shared" si="749"/>
        <v>36.024000000000001</v>
      </c>
      <c r="Q7963" s="32">
        <f t="shared" si="745"/>
        <v>24.98</v>
      </c>
      <c r="R7963" s="32">
        <f t="shared" si="746"/>
        <v>18.975999999999999</v>
      </c>
      <c r="S7963" s="26">
        <f t="shared" si="747"/>
        <v>1</v>
      </c>
      <c r="T7963" s="26">
        <f t="shared" si="748"/>
        <v>1</v>
      </c>
    </row>
    <row r="7964" spans="13:20" ht="15" x14ac:dyDescent="0.3">
      <c r="M7964" s="34">
        <v>7958.5</v>
      </c>
      <c r="N7964" s="34">
        <v>1.1000000000000001</v>
      </c>
      <c r="O7964" s="32">
        <f t="shared" si="744"/>
        <v>33.979999999999997</v>
      </c>
      <c r="P7964" s="37">
        <f t="shared" si="749"/>
        <v>40.775999999999996</v>
      </c>
      <c r="Q7964" s="32">
        <f t="shared" si="745"/>
        <v>21.020000000000003</v>
      </c>
      <c r="R7964" s="32">
        <f t="shared" si="746"/>
        <v>14.224000000000004</v>
      </c>
      <c r="S7964" s="26">
        <f t="shared" si="747"/>
        <v>1</v>
      </c>
      <c r="T7964" s="26">
        <f t="shared" si="748"/>
        <v>1</v>
      </c>
    </row>
    <row r="7965" spans="13:20" ht="15" x14ac:dyDescent="0.3">
      <c r="M7965" s="34">
        <v>7959.5</v>
      </c>
      <c r="N7965" s="34">
        <v>2.8</v>
      </c>
      <c r="O7965" s="32">
        <f t="shared" si="744"/>
        <v>37.04</v>
      </c>
      <c r="P7965" s="37">
        <f t="shared" si="749"/>
        <v>44.448</v>
      </c>
      <c r="Q7965" s="32">
        <f t="shared" si="745"/>
        <v>17.96</v>
      </c>
      <c r="R7965" s="32">
        <f t="shared" si="746"/>
        <v>10.552</v>
      </c>
      <c r="S7965" s="26">
        <f t="shared" si="747"/>
        <v>1</v>
      </c>
      <c r="T7965" s="26">
        <f t="shared" si="748"/>
        <v>1</v>
      </c>
    </row>
    <row r="7966" spans="13:20" ht="15" x14ac:dyDescent="0.3">
      <c r="M7966" s="34">
        <v>7960.5</v>
      </c>
      <c r="N7966" s="34">
        <v>2.8</v>
      </c>
      <c r="O7966" s="32">
        <f t="shared" si="744"/>
        <v>37.04</v>
      </c>
      <c r="P7966" s="37">
        <f t="shared" si="749"/>
        <v>44.448</v>
      </c>
      <c r="Q7966" s="32">
        <f t="shared" si="745"/>
        <v>17.96</v>
      </c>
      <c r="R7966" s="32">
        <f t="shared" si="746"/>
        <v>10.552</v>
      </c>
      <c r="S7966" s="26">
        <f t="shared" si="747"/>
        <v>1</v>
      </c>
      <c r="T7966" s="26">
        <f t="shared" si="748"/>
        <v>1</v>
      </c>
    </row>
    <row r="7967" spans="13:20" ht="15" x14ac:dyDescent="0.3">
      <c r="M7967" s="34">
        <v>7961.5</v>
      </c>
      <c r="N7967" s="34">
        <v>3.3</v>
      </c>
      <c r="O7967" s="32">
        <f t="shared" si="744"/>
        <v>37.94</v>
      </c>
      <c r="P7967" s="37">
        <f t="shared" si="749"/>
        <v>45.527999999999999</v>
      </c>
      <c r="Q7967" s="32">
        <f t="shared" si="745"/>
        <v>17.060000000000002</v>
      </c>
      <c r="R7967" s="32">
        <f t="shared" si="746"/>
        <v>9.4720000000000013</v>
      </c>
      <c r="S7967" s="26">
        <f t="shared" si="747"/>
        <v>1</v>
      </c>
      <c r="T7967" s="26">
        <f t="shared" si="748"/>
        <v>1</v>
      </c>
    </row>
    <row r="7968" spans="13:20" ht="15" x14ac:dyDescent="0.3">
      <c r="M7968" s="34">
        <v>7962.5</v>
      </c>
      <c r="N7968" s="34">
        <v>3.3</v>
      </c>
      <c r="O7968" s="32">
        <f t="shared" si="744"/>
        <v>37.94</v>
      </c>
      <c r="P7968" s="37">
        <f t="shared" si="749"/>
        <v>45.527999999999999</v>
      </c>
      <c r="Q7968" s="32">
        <f t="shared" si="745"/>
        <v>17.060000000000002</v>
      </c>
      <c r="R7968" s="32">
        <f t="shared" si="746"/>
        <v>9.4720000000000013</v>
      </c>
      <c r="S7968" s="26">
        <f t="shared" si="747"/>
        <v>1</v>
      </c>
      <c r="T7968" s="26">
        <f t="shared" si="748"/>
        <v>1</v>
      </c>
    </row>
    <row r="7969" spans="13:20" ht="15" x14ac:dyDescent="0.3">
      <c r="M7969" s="34">
        <v>7963.5</v>
      </c>
      <c r="N7969" s="34">
        <v>3.3</v>
      </c>
      <c r="O7969" s="32">
        <f t="shared" si="744"/>
        <v>37.94</v>
      </c>
      <c r="P7969" s="37">
        <f t="shared" si="749"/>
        <v>45.527999999999999</v>
      </c>
      <c r="Q7969" s="32">
        <f t="shared" si="745"/>
        <v>17.060000000000002</v>
      </c>
      <c r="R7969" s="32">
        <f t="shared" si="746"/>
        <v>9.4720000000000013</v>
      </c>
      <c r="S7969" s="26">
        <f t="shared" si="747"/>
        <v>1</v>
      </c>
      <c r="T7969" s="26">
        <f t="shared" si="748"/>
        <v>1</v>
      </c>
    </row>
    <row r="7970" spans="13:20" ht="15" x14ac:dyDescent="0.3">
      <c r="M7970" s="34">
        <v>7964.5</v>
      </c>
      <c r="N7970" s="34">
        <v>2.8</v>
      </c>
      <c r="O7970" s="32">
        <f t="shared" si="744"/>
        <v>37.04</v>
      </c>
      <c r="P7970" s="37">
        <f t="shared" si="749"/>
        <v>44.448</v>
      </c>
      <c r="Q7970" s="32">
        <f t="shared" si="745"/>
        <v>17.96</v>
      </c>
      <c r="R7970" s="32">
        <f t="shared" si="746"/>
        <v>10.552</v>
      </c>
      <c r="S7970" s="26">
        <f t="shared" si="747"/>
        <v>1</v>
      </c>
      <c r="T7970" s="26">
        <f t="shared" si="748"/>
        <v>1</v>
      </c>
    </row>
    <row r="7971" spans="13:20" ht="15" x14ac:dyDescent="0.3">
      <c r="M7971" s="34">
        <v>7965.5</v>
      </c>
      <c r="N7971" s="34">
        <v>2.8</v>
      </c>
      <c r="O7971" s="32">
        <f t="shared" si="744"/>
        <v>37.04</v>
      </c>
      <c r="P7971" s="37">
        <f t="shared" si="749"/>
        <v>44.448</v>
      </c>
      <c r="Q7971" s="32">
        <f t="shared" si="745"/>
        <v>17.96</v>
      </c>
      <c r="R7971" s="32">
        <f t="shared" si="746"/>
        <v>10.552</v>
      </c>
      <c r="S7971" s="26">
        <f t="shared" si="747"/>
        <v>1</v>
      </c>
      <c r="T7971" s="26">
        <f t="shared" si="748"/>
        <v>1</v>
      </c>
    </row>
    <row r="7972" spans="13:20" ht="15" x14ac:dyDescent="0.3">
      <c r="M7972" s="34">
        <v>7966.5</v>
      </c>
      <c r="N7972" s="34">
        <v>2.8</v>
      </c>
      <c r="O7972" s="32">
        <f t="shared" si="744"/>
        <v>37.04</v>
      </c>
      <c r="P7972" s="37">
        <f t="shared" si="749"/>
        <v>44.448</v>
      </c>
      <c r="Q7972" s="32">
        <f t="shared" si="745"/>
        <v>17.96</v>
      </c>
      <c r="R7972" s="32">
        <f t="shared" si="746"/>
        <v>10.552</v>
      </c>
      <c r="S7972" s="26">
        <f t="shared" si="747"/>
        <v>1</v>
      </c>
      <c r="T7972" s="26">
        <f t="shared" si="748"/>
        <v>1</v>
      </c>
    </row>
    <row r="7973" spans="13:20" ht="15" x14ac:dyDescent="0.3">
      <c r="M7973" s="34">
        <v>7967.5</v>
      </c>
      <c r="N7973" s="34">
        <v>2.8</v>
      </c>
      <c r="O7973" s="32">
        <f t="shared" si="744"/>
        <v>37.04</v>
      </c>
      <c r="P7973" s="37">
        <f t="shared" si="749"/>
        <v>44.448</v>
      </c>
      <c r="Q7973" s="32">
        <f t="shared" si="745"/>
        <v>17.96</v>
      </c>
      <c r="R7973" s="32">
        <f t="shared" si="746"/>
        <v>10.552</v>
      </c>
      <c r="S7973" s="26">
        <f t="shared" si="747"/>
        <v>1</v>
      </c>
      <c r="T7973" s="26">
        <f t="shared" si="748"/>
        <v>1</v>
      </c>
    </row>
    <row r="7974" spans="13:20" ht="15" x14ac:dyDescent="0.3">
      <c r="M7974" s="34">
        <v>7968.5</v>
      </c>
      <c r="N7974" s="34">
        <v>1.7</v>
      </c>
      <c r="O7974" s="32">
        <f t="shared" si="744"/>
        <v>35.06</v>
      </c>
      <c r="P7974" s="37">
        <f t="shared" si="749"/>
        <v>42.072000000000003</v>
      </c>
      <c r="Q7974" s="32">
        <f t="shared" si="745"/>
        <v>19.939999999999998</v>
      </c>
      <c r="R7974" s="32">
        <f t="shared" si="746"/>
        <v>12.927999999999997</v>
      </c>
      <c r="S7974" s="26">
        <f t="shared" si="747"/>
        <v>1</v>
      </c>
      <c r="T7974" s="26">
        <f t="shared" si="748"/>
        <v>1</v>
      </c>
    </row>
    <row r="7975" spans="13:20" ht="15" x14ac:dyDescent="0.3">
      <c r="M7975" s="34">
        <v>7969.5</v>
      </c>
      <c r="N7975" s="34">
        <v>1.7</v>
      </c>
      <c r="O7975" s="32">
        <f t="shared" si="744"/>
        <v>35.06</v>
      </c>
      <c r="P7975" s="37">
        <f t="shared" si="749"/>
        <v>42.072000000000003</v>
      </c>
      <c r="Q7975" s="32">
        <f t="shared" si="745"/>
        <v>19.939999999999998</v>
      </c>
      <c r="R7975" s="32">
        <f t="shared" si="746"/>
        <v>12.927999999999997</v>
      </c>
      <c r="S7975" s="26">
        <f t="shared" si="747"/>
        <v>1</v>
      </c>
      <c r="T7975" s="26">
        <f t="shared" si="748"/>
        <v>1</v>
      </c>
    </row>
    <row r="7976" spans="13:20" ht="15" x14ac:dyDescent="0.3">
      <c r="M7976" s="34">
        <v>7970.5</v>
      </c>
      <c r="N7976" s="34">
        <v>1.7</v>
      </c>
      <c r="O7976" s="32">
        <f t="shared" si="744"/>
        <v>35.06</v>
      </c>
      <c r="P7976" s="37">
        <f t="shared" si="749"/>
        <v>42.072000000000003</v>
      </c>
      <c r="Q7976" s="32">
        <f t="shared" si="745"/>
        <v>19.939999999999998</v>
      </c>
      <c r="R7976" s="32">
        <f t="shared" si="746"/>
        <v>12.927999999999997</v>
      </c>
      <c r="S7976" s="26">
        <f t="shared" si="747"/>
        <v>1</v>
      </c>
      <c r="T7976" s="26">
        <f t="shared" si="748"/>
        <v>1</v>
      </c>
    </row>
    <row r="7977" spans="13:20" ht="15" x14ac:dyDescent="0.3">
      <c r="M7977" s="34">
        <v>7971.5</v>
      </c>
      <c r="N7977" s="34">
        <v>0.6</v>
      </c>
      <c r="O7977" s="32">
        <f t="shared" si="744"/>
        <v>33.08</v>
      </c>
      <c r="P7977" s="37">
        <f t="shared" si="749"/>
        <v>39.695999999999998</v>
      </c>
      <c r="Q7977" s="32">
        <f t="shared" si="745"/>
        <v>21.92</v>
      </c>
      <c r="R7977" s="32">
        <f t="shared" si="746"/>
        <v>15.304000000000002</v>
      </c>
      <c r="S7977" s="26">
        <f t="shared" si="747"/>
        <v>1</v>
      </c>
      <c r="T7977" s="26">
        <f t="shared" si="748"/>
        <v>1</v>
      </c>
    </row>
    <row r="7978" spans="13:20" ht="15" x14ac:dyDescent="0.3">
      <c r="M7978" s="34">
        <v>7972.5</v>
      </c>
      <c r="N7978" s="34">
        <v>0.6</v>
      </c>
      <c r="O7978" s="32">
        <f t="shared" si="744"/>
        <v>33.08</v>
      </c>
      <c r="P7978" s="37">
        <f t="shared" si="749"/>
        <v>39.695999999999998</v>
      </c>
      <c r="Q7978" s="32">
        <f t="shared" si="745"/>
        <v>21.92</v>
      </c>
      <c r="R7978" s="32">
        <f t="shared" si="746"/>
        <v>15.304000000000002</v>
      </c>
      <c r="S7978" s="26">
        <f t="shared" si="747"/>
        <v>1</v>
      </c>
      <c r="T7978" s="26">
        <f t="shared" si="748"/>
        <v>1</v>
      </c>
    </row>
    <row r="7979" spans="13:20" ht="15" x14ac:dyDescent="0.3">
      <c r="M7979" s="34">
        <v>7973.5</v>
      </c>
      <c r="N7979" s="34">
        <v>1.1000000000000001</v>
      </c>
      <c r="O7979" s="32">
        <f t="shared" si="744"/>
        <v>33.979999999999997</v>
      </c>
      <c r="P7979" s="37">
        <f t="shared" si="749"/>
        <v>40.775999999999996</v>
      </c>
      <c r="Q7979" s="32">
        <f t="shared" si="745"/>
        <v>21.020000000000003</v>
      </c>
      <c r="R7979" s="32">
        <f t="shared" si="746"/>
        <v>14.224000000000004</v>
      </c>
      <c r="S7979" s="26">
        <f t="shared" si="747"/>
        <v>1</v>
      </c>
      <c r="T7979" s="26">
        <f t="shared" si="748"/>
        <v>1</v>
      </c>
    </row>
    <row r="7980" spans="13:20" ht="15" x14ac:dyDescent="0.3">
      <c r="M7980" s="34">
        <v>7974.5</v>
      </c>
      <c r="N7980" s="34">
        <v>1.1000000000000001</v>
      </c>
      <c r="O7980" s="32">
        <f t="shared" si="744"/>
        <v>33.979999999999997</v>
      </c>
      <c r="P7980" s="37">
        <f t="shared" si="749"/>
        <v>40.775999999999996</v>
      </c>
      <c r="Q7980" s="32">
        <f t="shared" si="745"/>
        <v>21.020000000000003</v>
      </c>
      <c r="R7980" s="32">
        <f t="shared" si="746"/>
        <v>14.224000000000004</v>
      </c>
      <c r="S7980" s="26">
        <f t="shared" si="747"/>
        <v>1</v>
      </c>
      <c r="T7980" s="26">
        <f t="shared" si="748"/>
        <v>1</v>
      </c>
    </row>
    <row r="7981" spans="13:20" ht="15" x14ac:dyDescent="0.3">
      <c r="M7981" s="34">
        <v>7975.5</v>
      </c>
      <c r="N7981" s="34">
        <v>1.1000000000000001</v>
      </c>
      <c r="O7981" s="32">
        <f t="shared" si="744"/>
        <v>33.979999999999997</v>
      </c>
      <c r="P7981" s="37">
        <f t="shared" si="749"/>
        <v>40.775999999999996</v>
      </c>
      <c r="Q7981" s="32">
        <f t="shared" si="745"/>
        <v>21.020000000000003</v>
      </c>
      <c r="R7981" s="32">
        <f t="shared" si="746"/>
        <v>14.224000000000004</v>
      </c>
      <c r="S7981" s="26">
        <f t="shared" si="747"/>
        <v>1</v>
      </c>
      <c r="T7981" s="26">
        <f t="shared" si="748"/>
        <v>1</v>
      </c>
    </row>
    <row r="7982" spans="13:20" ht="15" x14ac:dyDescent="0.3">
      <c r="M7982" s="34">
        <v>7976.5</v>
      </c>
      <c r="N7982" s="34">
        <v>2.2000000000000002</v>
      </c>
      <c r="O7982" s="32">
        <f t="shared" si="744"/>
        <v>35.96</v>
      </c>
      <c r="P7982" s="37">
        <f t="shared" si="749"/>
        <v>43.152000000000001</v>
      </c>
      <c r="Q7982" s="32">
        <f t="shared" si="745"/>
        <v>19.04</v>
      </c>
      <c r="R7982" s="32">
        <f t="shared" si="746"/>
        <v>11.847999999999999</v>
      </c>
      <c r="S7982" s="26">
        <f t="shared" si="747"/>
        <v>1</v>
      </c>
      <c r="T7982" s="26">
        <f t="shared" si="748"/>
        <v>1</v>
      </c>
    </row>
    <row r="7983" spans="13:20" ht="15" x14ac:dyDescent="0.3">
      <c r="M7983" s="34">
        <v>7977.5</v>
      </c>
      <c r="N7983" s="34">
        <v>3.3</v>
      </c>
      <c r="O7983" s="32">
        <f t="shared" si="744"/>
        <v>37.94</v>
      </c>
      <c r="P7983" s="37">
        <f t="shared" si="749"/>
        <v>45.527999999999999</v>
      </c>
      <c r="Q7983" s="32">
        <f t="shared" si="745"/>
        <v>17.060000000000002</v>
      </c>
      <c r="R7983" s="32">
        <f t="shared" si="746"/>
        <v>9.4720000000000013</v>
      </c>
      <c r="S7983" s="26">
        <f t="shared" si="747"/>
        <v>1</v>
      </c>
      <c r="T7983" s="26">
        <f t="shared" si="748"/>
        <v>1</v>
      </c>
    </row>
    <row r="7984" spans="13:20" ht="15" x14ac:dyDescent="0.3">
      <c r="M7984" s="34">
        <v>7978.5</v>
      </c>
      <c r="N7984" s="34">
        <v>4.4000000000000004</v>
      </c>
      <c r="O7984" s="32">
        <f t="shared" si="744"/>
        <v>39.92</v>
      </c>
      <c r="P7984" s="37">
        <f t="shared" si="749"/>
        <v>47.904000000000003</v>
      </c>
      <c r="Q7984" s="32">
        <f t="shared" si="745"/>
        <v>15.079999999999998</v>
      </c>
      <c r="R7984" s="32">
        <f t="shared" si="746"/>
        <v>7.0959999999999965</v>
      </c>
      <c r="S7984" s="26">
        <f t="shared" si="747"/>
        <v>1</v>
      </c>
      <c r="T7984" s="26">
        <f t="shared" si="748"/>
        <v>1</v>
      </c>
    </row>
    <row r="7985" spans="13:20" ht="15" x14ac:dyDescent="0.3">
      <c r="M7985" s="34">
        <v>7979.5</v>
      </c>
      <c r="N7985" s="34">
        <v>5</v>
      </c>
      <c r="O7985" s="32">
        <f t="shared" si="744"/>
        <v>41</v>
      </c>
      <c r="P7985" s="37">
        <f t="shared" si="749"/>
        <v>49.199999999999996</v>
      </c>
      <c r="Q7985" s="32">
        <f t="shared" si="745"/>
        <v>14</v>
      </c>
      <c r="R7985" s="32">
        <f t="shared" si="746"/>
        <v>5.8000000000000043</v>
      </c>
      <c r="S7985" s="26">
        <f t="shared" si="747"/>
        <v>1</v>
      </c>
      <c r="T7985" s="26">
        <f t="shared" si="748"/>
        <v>1</v>
      </c>
    </row>
    <row r="7986" spans="13:20" ht="15" x14ac:dyDescent="0.3">
      <c r="M7986" s="34">
        <v>7980.5</v>
      </c>
      <c r="N7986" s="34">
        <v>5</v>
      </c>
      <c r="O7986" s="32">
        <f t="shared" si="744"/>
        <v>41</v>
      </c>
      <c r="P7986" s="37">
        <f t="shared" si="749"/>
        <v>49.199999999999996</v>
      </c>
      <c r="Q7986" s="32">
        <f t="shared" si="745"/>
        <v>14</v>
      </c>
      <c r="R7986" s="32">
        <f t="shared" si="746"/>
        <v>5.8000000000000043</v>
      </c>
      <c r="S7986" s="26">
        <f t="shared" si="747"/>
        <v>1</v>
      </c>
      <c r="T7986" s="26">
        <f t="shared" si="748"/>
        <v>1</v>
      </c>
    </row>
    <row r="7987" spans="13:20" ht="15" x14ac:dyDescent="0.3">
      <c r="M7987" s="34">
        <v>7981.5</v>
      </c>
      <c r="N7987" s="34">
        <v>5</v>
      </c>
      <c r="O7987" s="32">
        <f t="shared" si="744"/>
        <v>41</v>
      </c>
      <c r="P7987" s="37">
        <f t="shared" si="749"/>
        <v>49.199999999999996</v>
      </c>
      <c r="Q7987" s="32">
        <f t="shared" si="745"/>
        <v>14</v>
      </c>
      <c r="R7987" s="32">
        <f t="shared" si="746"/>
        <v>5.8000000000000043</v>
      </c>
      <c r="S7987" s="26">
        <f t="shared" si="747"/>
        <v>1</v>
      </c>
      <c r="T7987" s="26">
        <f t="shared" si="748"/>
        <v>1</v>
      </c>
    </row>
    <row r="7988" spans="13:20" ht="15" x14ac:dyDescent="0.3">
      <c r="M7988" s="34">
        <v>7982.5</v>
      </c>
      <c r="N7988" s="34">
        <v>4.4000000000000004</v>
      </c>
      <c r="O7988" s="32">
        <f t="shared" si="744"/>
        <v>39.92</v>
      </c>
      <c r="P7988" s="37">
        <f t="shared" si="749"/>
        <v>47.904000000000003</v>
      </c>
      <c r="Q7988" s="32">
        <f t="shared" si="745"/>
        <v>15.079999999999998</v>
      </c>
      <c r="R7988" s="32">
        <f t="shared" si="746"/>
        <v>7.0959999999999965</v>
      </c>
      <c r="S7988" s="26">
        <f t="shared" si="747"/>
        <v>1</v>
      </c>
      <c r="T7988" s="26">
        <f t="shared" si="748"/>
        <v>1</v>
      </c>
    </row>
    <row r="7989" spans="13:20" ht="15" x14ac:dyDescent="0.3">
      <c r="M7989" s="34">
        <v>7983.5</v>
      </c>
      <c r="N7989" s="34">
        <v>3.9</v>
      </c>
      <c r="O7989" s="32">
        <f t="shared" si="744"/>
        <v>39.019999999999996</v>
      </c>
      <c r="P7989" s="37">
        <f t="shared" si="749"/>
        <v>46.823999999999991</v>
      </c>
      <c r="Q7989" s="32">
        <f t="shared" si="745"/>
        <v>15.980000000000004</v>
      </c>
      <c r="R7989" s="32">
        <f t="shared" si="746"/>
        <v>8.176000000000009</v>
      </c>
      <c r="S7989" s="26">
        <f t="shared" si="747"/>
        <v>1</v>
      </c>
      <c r="T7989" s="26">
        <f t="shared" si="748"/>
        <v>1</v>
      </c>
    </row>
    <row r="7990" spans="13:20" ht="15" x14ac:dyDescent="0.3">
      <c r="M7990" s="34">
        <v>7984.5</v>
      </c>
      <c r="N7990" s="34">
        <v>3.3</v>
      </c>
      <c r="O7990" s="32">
        <f t="shared" si="744"/>
        <v>37.94</v>
      </c>
      <c r="P7990" s="37">
        <f t="shared" si="749"/>
        <v>45.527999999999999</v>
      </c>
      <c r="Q7990" s="32">
        <f t="shared" si="745"/>
        <v>17.060000000000002</v>
      </c>
      <c r="R7990" s="32">
        <f t="shared" si="746"/>
        <v>9.4720000000000013</v>
      </c>
      <c r="S7990" s="26">
        <f t="shared" si="747"/>
        <v>1</v>
      </c>
      <c r="T7990" s="26">
        <f t="shared" si="748"/>
        <v>1</v>
      </c>
    </row>
    <row r="7991" spans="13:20" ht="15" x14ac:dyDescent="0.3">
      <c r="M7991" s="34">
        <v>7985.5</v>
      </c>
      <c r="N7991" s="34">
        <v>3.9</v>
      </c>
      <c r="O7991" s="32">
        <f t="shared" si="744"/>
        <v>39.019999999999996</v>
      </c>
      <c r="P7991" s="37">
        <f t="shared" si="749"/>
        <v>46.823999999999991</v>
      </c>
      <c r="Q7991" s="32">
        <f t="shared" si="745"/>
        <v>15.980000000000004</v>
      </c>
      <c r="R7991" s="32">
        <f t="shared" si="746"/>
        <v>8.176000000000009</v>
      </c>
      <c r="S7991" s="26">
        <f t="shared" si="747"/>
        <v>1</v>
      </c>
      <c r="T7991" s="26">
        <f t="shared" si="748"/>
        <v>1</v>
      </c>
    </row>
    <row r="7992" spans="13:20" ht="15" x14ac:dyDescent="0.3">
      <c r="M7992" s="34">
        <v>7986.5</v>
      </c>
      <c r="N7992" s="34">
        <v>3.3</v>
      </c>
      <c r="O7992" s="32">
        <f t="shared" si="744"/>
        <v>37.94</v>
      </c>
      <c r="P7992" s="37">
        <f t="shared" si="749"/>
        <v>45.527999999999999</v>
      </c>
      <c r="Q7992" s="32">
        <f t="shared" si="745"/>
        <v>17.060000000000002</v>
      </c>
      <c r="R7992" s="32">
        <f t="shared" si="746"/>
        <v>9.4720000000000013</v>
      </c>
      <c r="S7992" s="26">
        <f t="shared" si="747"/>
        <v>1</v>
      </c>
      <c r="T7992" s="26">
        <f t="shared" si="748"/>
        <v>1</v>
      </c>
    </row>
    <row r="7993" spans="13:20" ht="15" x14ac:dyDescent="0.3">
      <c r="M7993" s="34">
        <v>7987.5</v>
      </c>
      <c r="N7993" s="34">
        <v>3.3</v>
      </c>
      <c r="O7993" s="32">
        <f t="shared" si="744"/>
        <v>37.94</v>
      </c>
      <c r="P7993" s="37">
        <f t="shared" si="749"/>
        <v>45.527999999999999</v>
      </c>
      <c r="Q7993" s="32">
        <f t="shared" si="745"/>
        <v>17.060000000000002</v>
      </c>
      <c r="R7993" s="32">
        <f t="shared" si="746"/>
        <v>9.4720000000000013</v>
      </c>
      <c r="S7993" s="26">
        <f t="shared" si="747"/>
        <v>1</v>
      </c>
      <c r="T7993" s="26">
        <f t="shared" si="748"/>
        <v>1</v>
      </c>
    </row>
    <row r="7994" spans="13:20" ht="15" x14ac:dyDescent="0.3">
      <c r="M7994" s="34">
        <v>7988.5</v>
      </c>
      <c r="N7994" s="34">
        <v>3.9</v>
      </c>
      <c r="O7994" s="32">
        <f t="shared" si="744"/>
        <v>39.019999999999996</v>
      </c>
      <c r="P7994" s="37">
        <f t="shared" si="749"/>
        <v>46.823999999999991</v>
      </c>
      <c r="Q7994" s="32">
        <f t="shared" si="745"/>
        <v>15.980000000000004</v>
      </c>
      <c r="R7994" s="32">
        <f t="shared" si="746"/>
        <v>8.176000000000009</v>
      </c>
      <c r="S7994" s="26">
        <f t="shared" si="747"/>
        <v>1</v>
      </c>
      <c r="T7994" s="26">
        <f t="shared" si="748"/>
        <v>1</v>
      </c>
    </row>
    <row r="7995" spans="13:20" ht="15" x14ac:dyDescent="0.3">
      <c r="M7995" s="34">
        <v>7989.5</v>
      </c>
      <c r="N7995" s="34">
        <v>3.9</v>
      </c>
      <c r="O7995" s="32">
        <f t="shared" si="744"/>
        <v>39.019999999999996</v>
      </c>
      <c r="P7995" s="37">
        <f t="shared" si="749"/>
        <v>46.823999999999991</v>
      </c>
      <c r="Q7995" s="32">
        <f t="shared" si="745"/>
        <v>15.980000000000004</v>
      </c>
      <c r="R7995" s="32">
        <f t="shared" si="746"/>
        <v>8.176000000000009</v>
      </c>
      <c r="S7995" s="26">
        <f t="shared" si="747"/>
        <v>1</v>
      </c>
      <c r="T7995" s="26">
        <f t="shared" si="748"/>
        <v>1</v>
      </c>
    </row>
    <row r="7996" spans="13:20" ht="15" x14ac:dyDescent="0.3">
      <c r="M7996" s="34">
        <v>7990.5</v>
      </c>
      <c r="N7996" s="34">
        <v>3.9</v>
      </c>
      <c r="O7996" s="32">
        <f t="shared" si="744"/>
        <v>39.019999999999996</v>
      </c>
      <c r="P7996" s="37">
        <f t="shared" si="749"/>
        <v>46.823999999999991</v>
      </c>
      <c r="Q7996" s="32">
        <f t="shared" si="745"/>
        <v>15.980000000000004</v>
      </c>
      <c r="R7996" s="32">
        <f t="shared" si="746"/>
        <v>8.176000000000009</v>
      </c>
      <c r="S7996" s="26">
        <f t="shared" si="747"/>
        <v>1</v>
      </c>
      <c r="T7996" s="26">
        <f t="shared" si="748"/>
        <v>1</v>
      </c>
    </row>
    <row r="7997" spans="13:20" ht="15" x14ac:dyDescent="0.3">
      <c r="M7997" s="34">
        <v>7991.5</v>
      </c>
      <c r="N7997" s="34">
        <v>3.9</v>
      </c>
      <c r="O7997" s="32">
        <f t="shared" si="744"/>
        <v>39.019999999999996</v>
      </c>
      <c r="P7997" s="37">
        <f t="shared" si="749"/>
        <v>46.823999999999991</v>
      </c>
      <c r="Q7997" s="32">
        <f t="shared" si="745"/>
        <v>15.980000000000004</v>
      </c>
      <c r="R7997" s="32">
        <f t="shared" si="746"/>
        <v>8.176000000000009</v>
      </c>
      <c r="S7997" s="26">
        <f t="shared" si="747"/>
        <v>1</v>
      </c>
      <c r="T7997" s="26">
        <f t="shared" si="748"/>
        <v>1</v>
      </c>
    </row>
    <row r="7998" spans="13:20" ht="15" x14ac:dyDescent="0.3">
      <c r="M7998" s="34">
        <v>7992.5</v>
      </c>
      <c r="N7998" s="34">
        <v>3.9</v>
      </c>
      <c r="O7998" s="32">
        <f t="shared" si="744"/>
        <v>39.019999999999996</v>
      </c>
      <c r="P7998" s="37">
        <f t="shared" si="749"/>
        <v>46.823999999999991</v>
      </c>
      <c r="Q7998" s="32">
        <f t="shared" si="745"/>
        <v>15.980000000000004</v>
      </c>
      <c r="R7998" s="32">
        <f t="shared" si="746"/>
        <v>8.176000000000009</v>
      </c>
      <c r="S7998" s="26">
        <f t="shared" si="747"/>
        <v>1</v>
      </c>
      <c r="T7998" s="26">
        <f t="shared" si="748"/>
        <v>1</v>
      </c>
    </row>
    <row r="7999" spans="13:20" ht="15" x14ac:dyDescent="0.3">
      <c r="M7999" s="34">
        <v>7993.5</v>
      </c>
      <c r="N7999" s="34">
        <v>3.9</v>
      </c>
      <c r="O7999" s="32">
        <f t="shared" si="744"/>
        <v>39.019999999999996</v>
      </c>
      <c r="P7999" s="37">
        <f t="shared" si="749"/>
        <v>46.823999999999991</v>
      </c>
      <c r="Q7999" s="32">
        <f t="shared" si="745"/>
        <v>15.980000000000004</v>
      </c>
      <c r="R7999" s="32">
        <f t="shared" si="746"/>
        <v>8.176000000000009</v>
      </c>
      <c r="S7999" s="26">
        <f t="shared" si="747"/>
        <v>1</v>
      </c>
      <c r="T7999" s="26">
        <f t="shared" si="748"/>
        <v>1</v>
      </c>
    </row>
    <row r="8000" spans="13:20" ht="15" x14ac:dyDescent="0.3">
      <c r="M8000" s="34">
        <v>7994.5</v>
      </c>
      <c r="N8000" s="34">
        <v>3.9</v>
      </c>
      <c r="O8000" s="32">
        <f t="shared" si="744"/>
        <v>39.019999999999996</v>
      </c>
      <c r="P8000" s="37">
        <f t="shared" si="749"/>
        <v>46.823999999999991</v>
      </c>
      <c r="Q8000" s="32">
        <f t="shared" si="745"/>
        <v>15.980000000000004</v>
      </c>
      <c r="R8000" s="32">
        <f t="shared" si="746"/>
        <v>8.176000000000009</v>
      </c>
      <c r="S8000" s="26">
        <f t="shared" si="747"/>
        <v>1</v>
      </c>
      <c r="T8000" s="26">
        <f t="shared" si="748"/>
        <v>1</v>
      </c>
    </row>
    <row r="8001" spans="13:20" ht="15" x14ac:dyDescent="0.3">
      <c r="M8001" s="34">
        <v>7995.5</v>
      </c>
      <c r="N8001" s="34">
        <v>3.9</v>
      </c>
      <c r="O8001" s="32">
        <f t="shared" si="744"/>
        <v>39.019999999999996</v>
      </c>
      <c r="P8001" s="37">
        <f t="shared" si="749"/>
        <v>46.823999999999991</v>
      </c>
      <c r="Q8001" s="32">
        <f t="shared" si="745"/>
        <v>15.980000000000004</v>
      </c>
      <c r="R8001" s="32">
        <f t="shared" si="746"/>
        <v>8.176000000000009</v>
      </c>
      <c r="S8001" s="26">
        <f t="shared" si="747"/>
        <v>1</v>
      </c>
      <c r="T8001" s="26">
        <f t="shared" si="748"/>
        <v>1</v>
      </c>
    </row>
    <row r="8002" spans="13:20" ht="15" x14ac:dyDescent="0.3">
      <c r="M8002" s="34">
        <v>7996.5</v>
      </c>
      <c r="N8002" s="34">
        <v>3.3</v>
      </c>
      <c r="O8002" s="32">
        <f t="shared" si="744"/>
        <v>37.94</v>
      </c>
      <c r="P8002" s="37">
        <f t="shared" si="749"/>
        <v>45.527999999999999</v>
      </c>
      <c r="Q8002" s="32">
        <f t="shared" si="745"/>
        <v>17.060000000000002</v>
      </c>
      <c r="R8002" s="32">
        <f t="shared" si="746"/>
        <v>9.4720000000000013</v>
      </c>
      <c r="S8002" s="26">
        <f t="shared" si="747"/>
        <v>1</v>
      </c>
      <c r="T8002" s="26">
        <f t="shared" si="748"/>
        <v>1</v>
      </c>
    </row>
    <row r="8003" spans="13:20" ht="15" x14ac:dyDescent="0.3">
      <c r="M8003" s="34">
        <v>7997.5</v>
      </c>
      <c r="N8003" s="34">
        <v>3.3</v>
      </c>
      <c r="O8003" s="32">
        <f t="shared" si="744"/>
        <v>37.94</v>
      </c>
      <c r="P8003" s="37">
        <f t="shared" si="749"/>
        <v>45.527999999999999</v>
      </c>
      <c r="Q8003" s="32">
        <f t="shared" si="745"/>
        <v>17.060000000000002</v>
      </c>
      <c r="R8003" s="32">
        <f t="shared" si="746"/>
        <v>9.4720000000000013</v>
      </c>
      <c r="S8003" s="26">
        <f t="shared" si="747"/>
        <v>1</v>
      </c>
      <c r="T8003" s="26">
        <f t="shared" si="748"/>
        <v>1</v>
      </c>
    </row>
    <row r="8004" spans="13:20" ht="15" x14ac:dyDescent="0.3">
      <c r="M8004" s="34">
        <v>7998.5</v>
      </c>
      <c r="N8004" s="34">
        <v>3.9</v>
      </c>
      <c r="O8004" s="32">
        <f t="shared" si="744"/>
        <v>39.019999999999996</v>
      </c>
      <c r="P8004" s="37">
        <f t="shared" si="749"/>
        <v>46.823999999999991</v>
      </c>
      <c r="Q8004" s="32">
        <f t="shared" si="745"/>
        <v>15.980000000000004</v>
      </c>
      <c r="R8004" s="32">
        <f t="shared" si="746"/>
        <v>8.176000000000009</v>
      </c>
      <c r="S8004" s="26">
        <f t="shared" si="747"/>
        <v>1</v>
      </c>
      <c r="T8004" s="26">
        <f t="shared" si="748"/>
        <v>1</v>
      </c>
    </row>
    <row r="8005" spans="13:20" ht="15" x14ac:dyDescent="0.3">
      <c r="M8005" s="34">
        <v>7999.5</v>
      </c>
      <c r="N8005" s="34">
        <v>4.4000000000000004</v>
      </c>
      <c r="O8005" s="32">
        <f t="shared" si="744"/>
        <v>39.92</v>
      </c>
      <c r="P8005" s="37">
        <f t="shared" si="749"/>
        <v>47.904000000000003</v>
      </c>
      <c r="Q8005" s="32">
        <f t="shared" si="745"/>
        <v>15.079999999999998</v>
      </c>
      <c r="R8005" s="32">
        <f t="shared" si="746"/>
        <v>7.0959999999999965</v>
      </c>
      <c r="S8005" s="26">
        <f t="shared" si="747"/>
        <v>1</v>
      </c>
      <c r="T8005" s="26">
        <f t="shared" si="748"/>
        <v>1</v>
      </c>
    </row>
    <row r="8006" spans="13:20" ht="15" x14ac:dyDescent="0.3">
      <c r="M8006" s="34">
        <v>8000.5</v>
      </c>
      <c r="N8006" s="34">
        <v>4.4000000000000004</v>
      </c>
      <c r="O8006" s="32">
        <f t="shared" ref="O8006:O8069" si="750">CONVERT(N8006,"C","F")</f>
        <v>39.92</v>
      </c>
      <c r="P8006" s="37">
        <f t="shared" si="749"/>
        <v>47.904000000000003</v>
      </c>
      <c r="Q8006" s="32">
        <f t="shared" ref="Q8006:Q8069" si="751">$L$3-O8006</f>
        <v>15.079999999999998</v>
      </c>
      <c r="R8006" s="32">
        <f t="shared" ref="R8006:R8069" si="752">$L$3-P8006</f>
        <v>7.0959999999999965</v>
      </c>
      <c r="S8006" s="26">
        <f t="shared" ref="S8006:S8069" si="753">IF(O8006&lt;=$L$3, 1, 0)</f>
        <v>1</v>
      </c>
      <c r="T8006" s="26">
        <f t="shared" ref="T8006:T8069" si="754">IF(P8006&lt;=$L$3, 1, 0)</f>
        <v>1</v>
      </c>
    </row>
    <row r="8007" spans="13:20" ht="15" x14ac:dyDescent="0.3">
      <c r="M8007" s="34">
        <v>8001.5</v>
      </c>
      <c r="N8007" s="34">
        <v>6.1</v>
      </c>
      <c r="O8007" s="32">
        <f t="shared" si="750"/>
        <v>42.980000000000004</v>
      </c>
      <c r="P8007" s="37">
        <f t="shared" ref="P8007:P8070" si="755">O8007*1.2</f>
        <v>51.576000000000001</v>
      </c>
      <c r="Q8007" s="32">
        <f t="shared" si="751"/>
        <v>12.019999999999996</v>
      </c>
      <c r="R8007" s="32">
        <f t="shared" si="752"/>
        <v>3.4239999999999995</v>
      </c>
      <c r="S8007" s="26">
        <f t="shared" si="753"/>
        <v>1</v>
      </c>
      <c r="T8007" s="26">
        <f t="shared" si="754"/>
        <v>1</v>
      </c>
    </row>
    <row r="8008" spans="13:20" ht="15" x14ac:dyDescent="0.3">
      <c r="M8008" s="34">
        <v>8002.5</v>
      </c>
      <c r="N8008" s="34">
        <v>7.8</v>
      </c>
      <c r="O8008" s="32">
        <f t="shared" si="750"/>
        <v>46.04</v>
      </c>
      <c r="P8008" s="37">
        <f t="shared" si="755"/>
        <v>55.247999999999998</v>
      </c>
      <c r="Q8008" s="32">
        <f t="shared" si="751"/>
        <v>8.9600000000000009</v>
      </c>
      <c r="R8008" s="32">
        <f t="shared" si="752"/>
        <v>-0.24799999999999756</v>
      </c>
      <c r="S8008" s="26">
        <f t="shared" si="753"/>
        <v>1</v>
      </c>
      <c r="T8008" s="26">
        <f t="shared" si="754"/>
        <v>0</v>
      </c>
    </row>
    <row r="8009" spans="13:20" ht="15" x14ac:dyDescent="0.3">
      <c r="M8009" s="34">
        <v>8003.5</v>
      </c>
      <c r="N8009" s="34">
        <v>8.9</v>
      </c>
      <c r="O8009" s="32">
        <f t="shared" si="750"/>
        <v>48.019999999999996</v>
      </c>
      <c r="P8009" s="37">
        <f t="shared" si="755"/>
        <v>57.623999999999995</v>
      </c>
      <c r="Q8009" s="32">
        <f t="shared" si="751"/>
        <v>6.980000000000004</v>
      </c>
      <c r="R8009" s="32">
        <f t="shared" si="752"/>
        <v>-2.6239999999999952</v>
      </c>
      <c r="S8009" s="26">
        <f t="shared" si="753"/>
        <v>1</v>
      </c>
      <c r="T8009" s="26">
        <f t="shared" si="754"/>
        <v>0</v>
      </c>
    </row>
    <row r="8010" spans="13:20" ht="15" x14ac:dyDescent="0.3">
      <c r="M8010" s="34">
        <v>8004.5</v>
      </c>
      <c r="N8010" s="34">
        <v>9.4</v>
      </c>
      <c r="O8010" s="32">
        <f t="shared" si="750"/>
        <v>48.92</v>
      </c>
      <c r="P8010" s="37">
        <f t="shared" si="755"/>
        <v>58.704000000000001</v>
      </c>
      <c r="Q8010" s="32">
        <f t="shared" si="751"/>
        <v>6.0799999999999983</v>
      </c>
      <c r="R8010" s="32">
        <f t="shared" si="752"/>
        <v>-3.7040000000000006</v>
      </c>
      <c r="S8010" s="26">
        <f t="shared" si="753"/>
        <v>1</v>
      </c>
      <c r="T8010" s="26">
        <f t="shared" si="754"/>
        <v>0</v>
      </c>
    </row>
    <row r="8011" spans="13:20" ht="15" x14ac:dyDescent="0.3">
      <c r="M8011" s="34">
        <v>8005.5</v>
      </c>
      <c r="N8011" s="34">
        <v>8.9</v>
      </c>
      <c r="O8011" s="32">
        <f t="shared" si="750"/>
        <v>48.019999999999996</v>
      </c>
      <c r="P8011" s="37">
        <f t="shared" si="755"/>
        <v>57.623999999999995</v>
      </c>
      <c r="Q8011" s="32">
        <f t="shared" si="751"/>
        <v>6.980000000000004</v>
      </c>
      <c r="R8011" s="32">
        <f t="shared" si="752"/>
        <v>-2.6239999999999952</v>
      </c>
      <c r="S8011" s="26">
        <f t="shared" si="753"/>
        <v>1</v>
      </c>
      <c r="T8011" s="26">
        <f t="shared" si="754"/>
        <v>0</v>
      </c>
    </row>
    <row r="8012" spans="13:20" ht="15" x14ac:dyDescent="0.3">
      <c r="M8012" s="34">
        <v>8006.5</v>
      </c>
      <c r="N8012" s="34">
        <v>8.9</v>
      </c>
      <c r="O8012" s="32">
        <f t="shared" si="750"/>
        <v>48.019999999999996</v>
      </c>
      <c r="P8012" s="37">
        <f t="shared" si="755"/>
        <v>57.623999999999995</v>
      </c>
      <c r="Q8012" s="32">
        <f t="shared" si="751"/>
        <v>6.980000000000004</v>
      </c>
      <c r="R8012" s="32">
        <f t="shared" si="752"/>
        <v>-2.6239999999999952</v>
      </c>
      <c r="S8012" s="26">
        <f t="shared" si="753"/>
        <v>1</v>
      </c>
      <c r="T8012" s="26">
        <f t="shared" si="754"/>
        <v>0</v>
      </c>
    </row>
    <row r="8013" spans="13:20" ht="15" x14ac:dyDescent="0.3">
      <c r="M8013" s="34">
        <v>8007.5</v>
      </c>
      <c r="N8013" s="34">
        <v>8.3000000000000007</v>
      </c>
      <c r="O8013" s="32">
        <f t="shared" si="750"/>
        <v>46.94</v>
      </c>
      <c r="P8013" s="37">
        <f t="shared" si="755"/>
        <v>56.327999999999996</v>
      </c>
      <c r="Q8013" s="32">
        <f t="shared" si="751"/>
        <v>8.0600000000000023</v>
      </c>
      <c r="R8013" s="32">
        <f t="shared" si="752"/>
        <v>-1.3279999999999959</v>
      </c>
      <c r="S8013" s="26">
        <f t="shared" si="753"/>
        <v>1</v>
      </c>
      <c r="T8013" s="26">
        <f t="shared" si="754"/>
        <v>0</v>
      </c>
    </row>
    <row r="8014" spans="13:20" ht="15" x14ac:dyDescent="0.3">
      <c r="M8014" s="34">
        <v>8008.5</v>
      </c>
      <c r="N8014" s="34">
        <v>7.8</v>
      </c>
      <c r="O8014" s="32">
        <f t="shared" si="750"/>
        <v>46.04</v>
      </c>
      <c r="P8014" s="37">
        <f t="shared" si="755"/>
        <v>55.247999999999998</v>
      </c>
      <c r="Q8014" s="32">
        <f t="shared" si="751"/>
        <v>8.9600000000000009</v>
      </c>
      <c r="R8014" s="32">
        <f t="shared" si="752"/>
        <v>-0.24799999999999756</v>
      </c>
      <c r="S8014" s="26">
        <f t="shared" si="753"/>
        <v>1</v>
      </c>
      <c r="T8014" s="26">
        <f t="shared" si="754"/>
        <v>0</v>
      </c>
    </row>
    <row r="8015" spans="13:20" ht="15" x14ac:dyDescent="0.3">
      <c r="M8015" s="34">
        <v>8009.5</v>
      </c>
      <c r="N8015" s="34">
        <v>7.2</v>
      </c>
      <c r="O8015" s="32">
        <f t="shared" si="750"/>
        <v>44.96</v>
      </c>
      <c r="P8015" s="37">
        <f t="shared" si="755"/>
        <v>53.951999999999998</v>
      </c>
      <c r="Q8015" s="32">
        <f t="shared" si="751"/>
        <v>10.039999999999999</v>
      </c>
      <c r="R8015" s="32">
        <f t="shared" si="752"/>
        <v>1.0480000000000018</v>
      </c>
      <c r="S8015" s="26">
        <f t="shared" si="753"/>
        <v>1</v>
      </c>
      <c r="T8015" s="26">
        <f t="shared" si="754"/>
        <v>1</v>
      </c>
    </row>
    <row r="8016" spans="13:20" ht="15" x14ac:dyDescent="0.3">
      <c r="M8016" s="34">
        <v>8010.5</v>
      </c>
      <c r="N8016" s="34">
        <v>6.7</v>
      </c>
      <c r="O8016" s="32">
        <f t="shared" si="750"/>
        <v>44.06</v>
      </c>
      <c r="P8016" s="37">
        <f t="shared" si="755"/>
        <v>52.872</v>
      </c>
      <c r="Q8016" s="32">
        <f t="shared" si="751"/>
        <v>10.939999999999998</v>
      </c>
      <c r="R8016" s="32">
        <f t="shared" si="752"/>
        <v>2.1280000000000001</v>
      </c>
      <c r="S8016" s="26">
        <f t="shared" si="753"/>
        <v>1</v>
      </c>
      <c r="T8016" s="26">
        <f t="shared" si="754"/>
        <v>1</v>
      </c>
    </row>
    <row r="8017" spans="13:20" ht="15" x14ac:dyDescent="0.3">
      <c r="M8017" s="34">
        <v>8011.5</v>
      </c>
      <c r="N8017" s="34">
        <v>5.6</v>
      </c>
      <c r="O8017" s="32">
        <f t="shared" si="750"/>
        <v>42.08</v>
      </c>
      <c r="P8017" s="37">
        <f t="shared" si="755"/>
        <v>50.495999999999995</v>
      </c>
      <c r="Q8017" s="32">
        <f t="shared" si="751"/>
        <v>12.920000000000002</v>
      </c>
      <c r="R8017" s="32">
        <f t="shared" si="752"/>
        <v>4.5040000000000049</v>
      </c>
      <c r="S8017" s="26">
        <f t="shared" si="753"/>
        <v>1</v>
      </c>
      <c r="T8017" s="26">
        <f t="shared" si="754"/>
        <v>1</v>
      </c>
    </row>
    <row r="8018" spans="13:20" ht="15" x14ac:dyDescent="0.3">
      <c r="M8018" s="34">
        <v>8012.5</v>
      </c>
      <c r="N8018" s="34">
        <v>5</v>
      </c>
      <c r="O8018" s="32">
        <f t="shared" si="750"/>
        <v>41</v>
      </c>
      <c r="P8018" s="37">
        <f t="shared" si="755"/>
        <v>49.199999999999996</v>
      </c>
      <c r="Q8018" s="32">
        <f t="shared" si="751"/>
        <v>14</v>
      </c>
      <c r="R8018" s="32">
        <f t="shared" si="752"/>
        <v>5.8000000000000043</v>
      </c>
      <c r="S8018" s="26">
        <f t="shared" si="753"/>
        <v>1</v>
      </c>
      <c r="T8018" s="26">
        <f t="shared" si="754"/>
        <v>1</v>
      </c>
    </row>
    <row r="8019" spans="13:20" ht="15" x14ac:dyDescent="0.3">
      <c r="M8019" s="34">
        <v>8013.5</v>
      </c>
      <c r="N8019" s="34">
        <v>5.5</v>
      </c>
      <c r="O8019" s="32">
        <f t="shared" si="750"/>
        <v>41.9</v>
      </c>
      <c r="P8019" s="37">
        <f t="shared" si="755"/>
        <v>50.279999999999994</v>
      </c>
      <c r="Q8019" s="32">
        <f t="shared" si="751"/>
        <v>13.100000000000001</v>
      </c>
      <c r="R8019" s="32">
        <f t="shared" si="752"/>
        <v>4.720000000000006</v>
      </c>
      <c r="S8019" s="26">
        <f t="shared" si="753"/>
        <v>1</v>
      </c>
      <c r="T8019" s="26">
        <f t="shared" si="754"/>
        <v>1</v>
      </c>
    </row>
    <row r="8020" spans="13:20" ht="15" x14ac:dyDescent="0.3">
      <c r="M8020" s="34">
        <v>8014.5</v>
      </c>
      <c r="N8020" s="34">
        <v>5.9</v>
      </c>
      <c r="O8020" s="32">
        <f t="shared" si="750"/>
        <v>42.620000000000005</v>
      </c>
      <c r="P8020" s="37">
        <f t="shared" si="755"/>
        <v>51.144000000000005</v>
      </c>
      <c r="Q8020" s="32">
        <f t="shared" si="751"/>
        <v>12.379999999999995</v>
      </c>
      <c r="R8020" s="32">
        <f t="shared" si="752"/>
        <v>3.8559999999999945</v>
      </c>
      <c r="S8020" s="26">
        <f t="shared" si="753"/>
        <v>1</v>
      </c>
      <c r="T8020" s="26">
        <f t="shared" si="754"/>
        <v>1</v>
      </c>
    </row>
    <row r="8021" spans="13:20" ht="15" x14ac:dyDescent="0.3">
      <c r="M8021" s="34">
        <v>8015.5</v>
      </c>
      <c r="N8021" s="34">
        <v>6.4</v>
      </c>
      <c r="O8021" s="32">
        <f t="shared" si="750"/>
        <v>43.52</v>
      </c>
      <c r="P8021" s="37">
        <f t="shared" si="755"/>
        <v>52.224000000000004</v>
      </c>
      <c r="Q8021" s="32">
        <f t="shared" si="751"/>
        <v>11.479999999999997</v>
      </c>
      <c r="R8021" s="32">
        <f t="shared" si="752"/>
        <v>2.7759999999999962</v>
      </c>
      <c r="S8021" s="26">
        <f t="shared" si="753"/>
        <v>1</v>
      </c>
      <c r="T8021" s="26">
        <f t="shared" si="754"/>
        <v>1</v>
      </c>
    </row>
    <row r="8022" spans="13:20" ht="15" x14ac:dyDescent="0.3">
      <c r="M8022" s="34">
        <v>8016.5</v>
      </c>
      <c r="N8022" s="34">
        <v>6.9</v>
      </c>
      <c r="O8022" s="32">
        <f t="shared" si="750"/>
        <v>44.42</v>
      </c>
      <c r="P8022" s="37">
        <f t="shared" si="755"/>
        <v>53.304000000000002</v>
      </c>
      <c r="Q8022" s="32">
        <f t="shared" si="751"/>
        <v>10.579999999999998</v>
      </c>
      <c r="R8022" s="32">
        <f t="shared" si="752"/>
        <v>1.695999999999998</v>
      </c>
      <c r="S8022" s="26">
        <f t="shared" si="753"/>
        <v>1</v>
      </c>
      <c r="T8022" s="26">
        <f t="shared" si="754"/>
        <v>1</v>
      </c>
    </row>
    <row r="8023" spans="13:20" ht="15" x14ac:dyDescent="0.3">
      <c r="M8023" s="34">
        <v>8017.5</v>
      </c>
      <c r="N8023" s="34">
        <v>7.4</v>
      </c>
      <c r="O8023" s="32">
        <f t="shared" si="750"/>
        <v>45.32</v>
      </c>
      <c r="P8023" s="37">
        <f t="shared" si="755"/>
        <v>54.384</v>
      </c>
      <c r="Q8023" s="32">
        <f t="shared" si="751"/>
        <v>9.68</v>
      </c>
      <c r="R8023" s="32">
        <f t="shared" si="752"/>
        <v>0.61599999999999966</v>
      </c>
      <c r="S8023" s="26">
        <f t="shared" si="753"/>
        <v>1</v>
      </c>
      <c r="T8023" s="26">
        <f t="shared" si="754"/>
        <v>1</v>
      </c>
    </row>
    <row r="8024" spans="13:20" ht="15" x14ac:dyDescent="0.3">
      <c r="M8024" s="34">
        <v>8018.5</v>
      </c>
      <c r="N8024" s="34">
        <v>7.8</v>
      </c>
      <c r="O8024" s="32">
        <f t="shared" si="750"/>
        <v>46.04</v>
      </c>
      <c r="P8024" s="37">
        <f t="shared" si="755"/>
        <v>55.247999999999998</v>
      </c>
      <c r="Q8024" s="32">
        <f t="shared" si="751"/>
        <v>8.9600000000000009</v>
      </c>
      <c r="R8024" s="32">
        <f t="shared" si="752"/>
        <v>-0.24799999999999756</v>
      </c>
      <c r="S8024" s="26">
        <f t="shared" si="753"/>
        <v>1</v>
      </c>
      <c r="T8024" s="26">
        <f t="shared" si="754"/>
        <v>0</v>
      </c>
    </row>
    <row r="8025" spans="13:20" ht="15" x14ac:dyDescent="0.3">
      <c r="M8025" s="34">
        <v>8019.5</v>
      </c>
      <c r="N8025" s="34">
        <v>8.3000000000000007</v>
      </c>
      <c r="O8025" s="32">
        <f t="shared" si="750"/>
        <v>46.94</v>
      </c>
      <c r="P8025" s="37">
        <f t="shared" si="755"/>
        <v>56.327999999999996</v>
      </c>
      <c r="Q8025" s="32">
        <f t="shared" si="751"/>
        <v>8.0600000000000023</v>
      </c>
      <c r="R8025" s="32">
        <f t="shared" si="752"/>
        <v>-1.3279999999999959</v>
      </c>
      <c r="S8025" s="26">
        <f t="shared" si="753"/>
        <v>1</v>
      </c>
      <c r="T8025" s="26">
        <f t="shared" si="754"/>
        <v>0</v>
      </c>
    </row>
    <row r="8026" spans="13:20" ht="15" x14ac:dyDescent="0.3">
      <c r="M8026" s="34">
        <v>8020.5</v>
      </c>
      <c r="N8026" s="34">
        <v>7.8</v>
      </c>
      <c r="O8026" s="32">
        <f t="shared" si="750"/>
        <v>46.04</v>
      </c>
      <c r="P8026" s="37">
        <f t="shared" si="755"/>
        <v>55.247999999999998</v>
      </c>
      <c r="Q8026" s="32">
        <f t="shared" si="751"/>
        <v>8.9600000000000009</v>
      </c>
      <c r="R8026" s="32">
        <f t="shared" si="752"/>
        <v>-0.24799999999999756</v>
      </c>
      <c r="S8026" s="26">
        <f t="shared" si="753"/>
        <v>1</v>
      </c>
      <c r="T8026" s="26">
        <f t="shared" si="754"/>
        <v>0</v>
      </c>
    </row>
    <row r="8027" spans="13:20" ht="15" x14ac:dyDescent="0.3">
      <c r="M8027" s="34">
        <v>8021.5</v>
      </c>
      <c r="N8027" s="34">
        <v>7.2</v>
      </c>
      <c r="O8027" s="32">
        <f t="shared" si="750"/>
        <v>44.96</v>
      </c>
      <c r="P8027" s="37">
        <f t="shared" si="755"/>
        <v>53.951999999999998</v>
      </c>
      <c r="Q8027" s="32">
        <f t="shared" si="751"/>
        <v>10.039999999999999</v>
      </c>
      <c r="R8027" s="32">
        <f t="shared" si="752"/>
        <v>1.0480000000000018</v>
      </c>
      <c r="S8027" s="26">
        <f t="shared" si="753"/>
        <v>1</v>
      </c>
      <c r="T8027" s="26">
        <f t="shared" si="754"/>
        <v>1</v>
      </c>
    </row>
    <row r="8028" spans="13:20" ht="15" x14ac:dyDescent="0.3">
      <c r="M8028" s="34">
        <v>8022.5</v>
      </c>
      <c r="N8028" s="34">
        <v>7.2</v>
      </c>
      <c r="O8028" s="32">
        <f t="shared" si="750"/>
        <v>44.96</v>
      </c>
      <c r="P8028" s="37">
        <f t="shared" si="755"/>
        <v>53.951999999999998</v>
      </c>
      <c r="Q8028" s="32">
        <f t="shared" si="751"/>
        <v>10.039999999999999</v>
      </c>
      <c r="R8028" s="32">
        <f t="shared" si="752"/>
        <v>1.0480000000000018</v>
      </c>
      <c r="S8028" s="26">
        <f t="shared" si="753"/>
        <v>1</v>
      </c>
      <c r="T8028" s="26">
        <f t="shared" si="754"/>
        <v>1</v>
      </c>
    </row>
    <row r="8029" spans="13:20" ht="15" x14ac:dyDescent="0.3">
      <c r="M8029" s="34">
        <v>8023.5</v>
      </c>
      <c r="N8029" s="34">
        <v>7.8</v>
      </c>
      <c r="O8029" s="32">
        <f t="shared" si="750"/>
        <v>46.04</v>
      </c>
      <c r="P8029" s="37">
        <f t="shared" si="755"/>
        <v>55.247999999999998</v>
      </c>
      <c r="Q8029" s="32">
        <f t="shared" si="751"/>
        <v>8.9600000000000009</v>
      </c>
      <c r="R8029" s="32">
        <f t="shared" si="752"/>
        <v>-0.24799999999999756</v>
      </c>
      <c r="S8029" s="26">
        <f t="shared" si="753"/>
        <v>1</v>
      </c>
      <c r="T8029" s="26">
        <f t="shared" si="754"/>
        <v>0</v>
      </c>
    </row>
    <row r="8030" spans="13:20" ht="15" x14ac:dyDescent="0.3">
      <c r="M8030" s="34">
        <v>8024.5</v>
      </c>
      <c r="N8030" s="34">
        <v>8.9</v>
      </c>
      <c r="O8030" s="32">
        <f t="shared" si="750"/>
        <v>48.019999999999996</v>
      </c>
      <c r="P8030" s="37">
        <f t="shared" si="755"/>
        <v>57.623999999999995</v>
      </c>
      <c r="Q8030" s="32">
        <f t="shared" si="751"/>
        <v>6.980000000000004</v>
      </c>
      <c r="R8030" s="32">
        <f t="shared" si="752"/>
        <v>-2.6239999999999952</v>
      </c>
      <c r="S8030" s="26">
        <f t="shared" si="753"/>
        <v>1</v>
      </c>
      <c r="T8030" s="26">
        <f t="shared" si="754"/>
        <v>0</v>
      </c>
    </row>
    <row r="8031" spans="13:20" ht="15" x14ac:dyDescent="0.3">
      <c r="M8031" s="34">
        <v>8025.5</v>
      </c>
      <c r="N8031" s="34">
        <v>8.3000000000000007</v>
      </c>
      <c r="O8031" s="32">
        <f t="shared" si="750"/>
        <v>46.94</v>
      </c>
      <c r="P8031" s="37">
        <f t="shared" si="755"/>
        <v>56.327999999999996</v>
      </c>
      <c r="Q8031" s="32">
        <f t="shared" si="751"/>
        <v>8.0600000000000023</v>
      </c>
      <c r="R8031" s="32">
        <f t="shared" si="752"/>
        <v>-1.3279999999999959</v>
      </c>
      <c r="S8031" s="26">
        <f t="shared" si="753"/>
        <v>1</v>
      </c>
      <c r="T8031" s="26">
        <f t="shared" si="754"/>
        <v>0</v>
      </c>
    </row>
    <row r="8032" spans="13:20" ht="15" x14ac:dyDescent="0.3">
      <c r="M8032" s="34">
        <v>8026.5</v>
      </c>
      <c r="N8032" s="34">
        <v>8.3000000000000007</v>
      </c>
      <c r="O8032" s="32">
        <f t="shared" si="750"/>
        <v>46.94</v>
      </c>
      <c r="P8032" s="37">
        <f t="shared" si="755"/>
        <v>56.327999999999996</v>
      </c>
      <c r="Q8032" s="32">
        <f t="shared" si="751"/>
        <v>8.0600000000000023</v>
      </c>
      <c r="R8032" s="32">
        <f t="shared" si="752"/>
        <v>-1.3279999999999959</v>
      </c>
      <c r="S8032" s="26">
        <f t="shared" si="753"/>
        <v>1</v>
      </c>
      <c r="T8032" s="26">
        <f t="shared" si="754"/>
        <v>0</v>
      </c>
    </row>
    <row r="8033" spans="13:20" ht="15" x14ac:dyDescent="0.3">
      <c r="M8033" s="34">
        <v>8027.5</v>
      </c>
      <c r="N8033" s="34">
        <v>9.4</v>
      </c>
      <c r="O8033" s="32">
        <f t="shared" si="750"/>
        <v>48.92</v>
      </c>
      <c r="P8033" s="37">
        <f t="shared" si="755"/>
        <v>58.704000000000001</v>
      </c>
      <c r="Q8033" s="32">
        <f t="shared" si="751"/>
        <v>6.0799999999999983</v>
      </c>
      <c r="R8033" s="32">
        <f t="shared" si="752"/>
        <v>-3.7040000000000006</v>
      </c>
      <c r="S8033" s="26">
        <f t="shared" si="753"/>
        <v>1</v>
      </c>
      <c r="T8033" s="26">
        <f t="shared" si="754"/>
        <v>0</v>
      </c>
    </row>
    <row r="8034" spans="13:20" ht="15" x14ac:dyDescent="0.3">
      <c r="M8034" s="34">
        <v>8028.5</v>
      </c>
      <c r="N8034" s="34">
        <v>8.3000000000000007</v>
      </c>
      <c r="O8034" s="32">
        <f t="shared" si="750"/>
        <v>46.94</v>
      </c>
      <c r="P8034" s="37">
        <f t="shared" si="755"/>
        <v>56.327999999999996</v>
      </c>
      <c r="Q8034" s="32">
        <f t="shared" si="751"/>
        <v>8.0600000000000023</v>
      </c>
      <c r="R8034" s="32">
        <f t="shared" si="752"/>
        <v>-1.3279999999999959</v>
      </c>
      <c r="S8034" s="26">
        <f t="shared" si="753"/>
        <v>1</v>
      </c>
      <c r="T8034" s="26">
        <f t="shared" si="754"/>
        <v>0</v>
      </c>
    </row>
    <row r="8035" spans="13:20" ht="15" x14ac:dyDescent="0.3">
      <c r="M8035" s="34">
        <v>8029.5</v>
      </c>
      <c r="N8035" s="34">
        <v>8.3000000000000007</v>
      </c>
      <c r="O8035" s="32">
        <f t="shared" si="750"/>
        <v>46.94</v>
      </c>
      <c r="P8035" s="37">
        <f t="shared" si="755"/>
        <v>56.327999999999996</v>
      </c>
      <c r="Q8035" s="32">
        <f t="shared" si="751"/>
        <v>8.0600000000000023</v>
      </c>
      <c r="R8035" s="32">
        <f t="shared" si="752"/>
        <v>-1.3279999999999959</v>
      </c>
      <c r="S8035" s="26">
        <f t="shared" si="753"/>
        <v>1</v>
      </c>
      <c r="T8035" s="26">
        <f t="shared" si="754"/>
        <v>0</v>
      </c>
    </row>
    <row r="8036" spans="13:20" ht="15" x14ac:dyDescent="0.3">
      <c r="M8036" s="34">
        <v>8030.5</v>
      </c>
      <c r="N8036" s="34">
        <v>4.4000000000000004</v>
      </c>
      <c r="O8036" s="32">
        <f t="shared" si="750"/>
        <v>39.92</v>
      </c>
      <c r="P8036" s="37">
        <f t="shared" si="755"/>
        <v>47.904000000000003</v>
      </c>
      <c r="Q8036" s="32">
        <f t="shared" si="751"/>
        <v>15.079999999999998</v>
      </c>
      <c r="R8036" s="32">
        <f t="shared" si="752"/>
        <v>7.0959999999999965</v>
      </c>
      <c r="S8036" s="26">
        <f t="shared" si="753"/>
        <v>1</v>
      </c>
      <c r="T8036" s="26">
        <f t="shared" si="754"/>
        <v>1</v>
      </c>
    </row>
    <row r="8037" spans="13:20" ht="15" x14ac:dyDescent="0.3">
      <c r="M8037" s="34">
        <v>8031.5</v>
      </c>
      <c r="N8037" s="34">
        <v>6.1</v>
      </c>
      <c r="O8037" s="32">
        <f t="shared" si="750"/>
        <v>42.980000000000004</v>
      </c>
      <c r="P8037" s="37">
        <f t="shared" si="755"/>
        <v>51.576000000000001</v>
      </c>
      <c r="Q8037" s="32">
        <f t="shared" si="751"/>
        <v>12.019999999999996</v>
      </c>
      <c r="R8037" s="32">
        <f t="shared" si="752"/>
        <v>3.4239999999999995</v>
      </c>
      <c r="S8037" s="26">
        <f t="shared" si="753"/>
        <v>1</v>
      </c>
      <c r="T8037" s="26">
        <f t="shared" si="754"/>
        <v>1</v>
      </c>
    </row>
    <row r="8038" spans="13:20" ht="15" x14ac:dyDescent="0.3">
      <c r="M8038" s="34">
        <v>8032.5</v>
      </c>
      <c r="N8038" s="34">
        <v>5</v>
      </c>
      <c r="O8038" s="32">
        <f t="shared" si="750"/>
        <v>41</v>
      </c>
      <c r="P8038" s="37">
        <f t="shared" si="755"/>
        <v>49.199999999999996</v>
      </c>
      <c r="Q8038" s="32">
        <f t="shared" si="751"/>
        <v>14</v>
      </c>
      <c r="R8038" s="32">
        <f t="shared" si="752"/>
        <v>5.8000000000000043</v>
      </c>
      <c r="S8038" s="26">
        <f t="shared" si="753"/>
        <v>1</v>
      </c>
      <c r="T8038" s="26">
        <f t="shared" si="754"/>
        <v>1</v>
      </c>
    </row>
    <row r="8039" spans="13:20" ht="15" x14ac:dyDescent="0.3">
      <c r="M8039" s="34">
        <v>8033.5</v>
      </c>
      <c r="N8039" s="34">
        <v>5</v>
      </c>
      <c r="O8039" s="32">
        <f t="shared" si="750"/>
        <v>41</v>
      </c>
      <c r="P8039" s="37">
        <f t="shared" si="755"/>
        <v>49.199999999999996</v>
      </c>
      <c r="Q8039" s="32">
        <f t="shared" si="751"/>
        <v>14</v>
      </c>
      <c r="R8039" s="32">
        <f t="shared" si="752"/>
        <v>5.8000000000000043</v>
      </c>
      <c r="S8039" s="26">
        <f t="shared" si="753"/>
        <v>1</v>
      </c>
      <c r="T8039" s="26">
        <f t="shared" si="754"/>
        <v>1</v>
      </c>
    </row>
    <row r="8040" spans="13:20" ht="15" x14ac:dyDescent="0.3">
      <c r="M8040" s="34">
        <v>8034.5</v>
      </c>
      <c r="N8040" s="34">
        <v>3.9</v>
      </c>
      <c r="O8040" s="32">
        <f t="shared" si="750"/>
        <v>39.019999999999996</v>
      </c>
      <c r="P8040" s="37">
        <f t="shared" si="755"/>
        <v>46.823999999999991</v>
      </c>
      <c r="Q8040" s="32">
        <f t="shared" si="751"/>
        <v>15.980000000000004</v>
      </c>
      <c r="R8040" s="32">
        <f t="shared" si="752"/>
        <v>8.176000000000009</v>
      </c>
      <c r="S8040" s="26">
        <f t="shared" si="753"/>
        <v>1</v>
      </c>
      <c r="T8040" s="26">
        <f t="shared" si="754"/>
        <v>1</v>
      </c>
    </row>
    <row r="8041" spans="13:20" ht="15" x14ac:dyDescent="0.3">
      <c r="M8041" s="34">
        <v>8035.5</v>
      </c>
      <c r="N8041" s="34">
        <v>3.3</v>
      </c>
      <c r="O8041" s="32">
        <f t="shared" si="750"/>
        <v>37.94</v>
      </c>
      <c r="P8041" s="37">
        <f t="shared" si="755"/>
        <v>45.527999999999999</v>
      </c>
      <c r="Q8041" s="32">
        <f t="shared" si="751"/>
        <v>17.060000000000002</v>
      </c>
      <c r="R8041" s="32">
        <f t="shared" si="752"/>
        <v>9.4720000000000013</v>
      </c>
      <c r="S8041" s="26">
        <f t="shared" si="753"/>
        <v>1</v>
      </c>
      <c r="T8041" s="26">
        <f t="shared" si="754"/>
        <v>1</v>
      </c>
    </row>
    <row r="8042" spans="13:20" ht="15" x14ac:dyDescent="0.3">
      <c r="M8042" s="34">
        <v>8036.5</v>
      </c>
      <c r="N8042" s="34">
        <v>2.8</v>
      </c>
      <c r="O8042" s="32">
        <f t="shared" si="750"/>
        <v>37.04</v>
      </c>
      <c r="P8042" s="37">
        <f t="shared" si="755"/>
        <v>44.448</v>
      </c>
      <c r="Q8042" s="32">
        <f t="shared" si="751"/>
        <v>17.96</v>
      </c>
      <c r="R8042" s="32">
        <f t="shared" si="752"/>
        <v>10.552</v>
      </c>
      <c r="S8042" s="26">
        <f t="shared" si="753"/>
        <v>1</v>
      </c>
      <c r="T8042" s="26">
        <f t="shared" si="754"/>
        <v>1</v>
      </c>
    </row>
    <row r="8043" spans="13:20" ht="15" x14ac:dyDescent="0.3">
      <c r="M8043" s="34">
        <v>8037.5</v>
      </c>
      <c r="N8043" s="34">
        <v>2.2000000000000002</v>
      </c>
      <c r="O8043" s="32">
        <f t="shared" si="750"/>
        <v>35.96</v>
      </c>
      <c r="P8043" s="37">
        <f t="shared" si="755"/>
        <v>43.152000000000001</v>
      </c>
      <c r="Q8043" s="32">
        <f t="shared" si="751"/>
        <v>19.04</v>
      </c>
      <c r="R8043" s="32">
        <f t="shared" si="752"/>
        <v>11.847999999999999</v>
      </c>
      <c r="S8043" s="26">
        <f t="shared" si="753"/>
        <v>1</v>
      </c>
      <c r="T8043" s="26">
        <f t="shared" si="754"/>
        <v>1</v>
      </c>
    </row>
    <row r="8044" spans="13:20" ht="15" x14ac:dyDescent="0.3">
      <c r="M8044" s="34">
        <v>8038.5</v>
      </c>
      <c r="N8044" s="34">
        <v>1.7</v>
      </c>
      <c r="O8044" s="32">
        <f t="shared" si="750"/>
        <v>35.06</v>
      </c>
      <c r="P8044" s="37">
        <f t="shared" si="755"/>
        <v>42.072000000000003</v>
      </c>
      <c r="Q8044" s="32">
        <f t="shared" si="751"/>
        <v>19.939999999999998</v>
      </c>
      <c r="R8044" s="32">
        <f t="shared" si="752"/>
        <v>12.927999999999997</v>
      </c>
      <c r="S8044" s="26">
        <f t="shared" si="753"/>
        <v>1</v>
      </c>
      <c r="T8044" s="26">
        <f t="shared" si="754"/>
        <v>1</v>
      </c>
    </row>
    <row r="8045" spans="13:20" ht="15" x14ac:dyDescent="0.3">
      <c r="M8045" s="34">
        <v>8039.5</v>
      </c>
      <c r="N8045" s="34">
        <v>1.1000000000000001</v>
      </c>
      <c r="O8045" s="32">
        <f t="shared" si="750"/>
        <v>33.979999999999997</v>
      </c>
      <c r="P8045" s="37">
        <f t="shared" si="755"/>
        <v>40.775999999999996</v>
      </c>
      <c r="Q8045" s="32">
        <f t="shared" si="751"/>
        <v>21.020000000000003</v>
      </c>
      <c r="R8045" s="32">
        <f t="shared" si="752"/>
        <v>14.224000000000004</v>
      </c>
      <c r="S8045" s="26">
        <f t="shared" si="753"/>
        <v>1</v>
      </c>
      <c r="T8045" s="26">
        <f t="shared" si="754"/>
        <v>1</v>
      </c>
    </row>
    <row r="8046" spans="13:20" ht="15" x14ac:dyDescent="0.3">
      <c r="M8046" s="34">
        <v>8040.5</v>
      </c>
      <c r="N8046" s="34">
        <v>1.1000000000000001</v>
      </c>
      <c r="O8046" s="32">
        <f t="shared" si="750"/>
        <v>33.979999999999997</v>
      </c>
      <c r="P8046" s="37">
        <f t="shared" si="755"/>
        <v>40.775999999999996</v>
      </c>
      <c r="Q8046" s="32">
        <f t="shared" si="751"/>
        <v>21.020000000000003</v>
      </c>
      <c r="R8046" s="32">
        <f t="shared" si="752"/>
        <v>14.224000000000004</v>
      </c>
      <c r="S8046" s="26">
        <f t="shared" si="753"/>
        <v>1</v>
      </c>
      <c r="T8046" s="26">
        <f t="shared" si="754"/>
        <v>1</v>
      </c>
    </row>
    <row r="8047" spans="13:20" ht="15" x14ac:dyDescent="0.3">
      <c r="M8047" s="34">
        <v>8041.5</v>
      </c>
      <c r="N8047" s="34">
        <v>0</v>
      </c>
      <c r="O8047" s="32">
        <f t="shared" si="750"/>
        <v>32</v>
      </c>
      <c r="P8047" s="37">
        <f t="shared" si="755"/>
        <v>38.4</v>
      </c>
      <c r="Q8047" s="32">
        <f t="shared" si="751"/>
        <v>23</v>
      </c>
      <c r="R8047" s="32">
        <f t="shared" si="752"/>
        <v>16.600000000000001</v>
      </c>
      <c r="S8047" s="26">
        <f t="shared" si="753"/>
        <v>1</v>
      </c>
      <c r="T8047" s="26">
        <f t="shared" si="754"/>
        <v>1</v>
      </c>
    </row>
    <row r="8048" spans="13:20" ht="15" x14ac:dyDescent="0.3">
      <c r="M8048" s="34">
        <v>8042.5</v>
      </c>
      <c r="N8048" s="34">
        <v>0</v>
      </c>
      <c r="O8048" s="32">
        <f t="shared" si="750"/>
        <v>32</v>
      </c>
      <c r="P8048" s="37">
        <f t="shared" si="755"/>
        <v>38.4</v>
      </c>
      <c r="Q8048" s="32">
        <f t="shared" si="751"/>
        <v>23</v>
      </c>
      <c r="R8048" s="32">
        <f t="shared" si="752"/>
        <v>16.600000000000001</v>
      </c>
      <c r="S8048" s="26">
        <f t="shared" si="753"/>
        <v>1</v>
      </c>
      <c r="T8048" s="26">
        <f t="shared" si="754"/>
        <v>1</v>
      </c>
    </row>
    <row r="8049" spans="13:20" ht="15" x14ac:dyDescent="0.3">
      <c r="M8049" s="34">
        <v>8043.5</v>
      </c>
      <c r="N8049" s="34">
        <v>0</v>
      </c>
      <c r="O8049" s="32">
        <f t="shared" si="750"/>
        <v>32</v>
      </c>
      <c r="P8049" s="37">
        <f t="shared" si="755"/>
        <v>38.4</v>
      </c>
      <c r="Q8049" s="32">
        <f t="shared" si="751"/>
        <v>23</v>
      </c>
      <c r="R8049" s="32">
        <f t="shared" si="752"/>
        <v>16.600000000000001</v>
      </c>
      <c r="S8049" s="26">
        <f t="shared" si="753"/>
        <v>1</v>
      </c>
      <c r="T8049" s="26">
        <f t="shared" si="754"/>
        <v>1</v>
      </c>
    </row>
    <row r="8050" spans="13:20" ht="15" x14ac:dyDescent="0.3">
      <c r="M8050" s="34">
        <v>8044.5</v>
      </c>
      <c r="N8050" s="34">
        <v>0</v>
      </c>
      <c r="O8050" s="32">
        <f t="shared" si="750"/>
        <v>32</v>
      </c>
      <c r="P8050" s="37">
        <f t="shared" si="755"/>
        <v>38.4</v>
      </c>
      <c r="Q8050" s="32">
        <f t="shared" si="751"/>
        <v>23</v>
      </c>
      <c r="R8050" s="32">
        <f t="shared" si="752"/>
        <v>16.600000000000001</v>
      </c>
      <c r="S8050" s="26">
        <f t="shared" si="753"/>
        <v>1</v>
      </c>
      <c r="T8050" s="26">
        <f t="shared" si="754"/>
        <v>1</v>
      </c>
    </row>
    <row r="8051" spans="13:20" ht="15" x14ac:dyDescent="0.3">
      <c r="M8051" s="34">
        <v>8045.5</v>
      </c>
      <c r="N8051" s="34">
        <v>0.6</v>
      </c>
      <c r="O8051" s="32">
        <f t="shared" si="750"/>
        <v>33.08</v>
      </c>
      <c r="P8051" s="37">
        <f t="shared" si="755"/>
        <v>39.695999999999998</v>
      </c>
      <c r="Q8051" s="32">
        <f t="shared" si="751"/>
        <v>21.92</v>
      </c>
      <c r="R8051" s="32">
        <f t="shared" si="752"/>
        <v>15.304000000000002</v>
      </c>
      <c r="S8051" s="26">
        <f t="shared" si="753"/>
        <v>1</v>
      </c>
      <c r="T8051" s="26">
        <f t="shared" si="754"/>
        <v>1</v>
      </c>
    </row>
    <row r="8052" spans="13:20" ht="15" x14ac:dyDescent="0.3">
      <c r="M8052" s="34">
        <v>8046.5</v>
      </c>
      <c r="N8052" s="34">
        <v>-1.7</v>
      </c>
      <c r="O8052" s="32">
        <f t="shared" si="750"/>
        <v>28.94</v>
      </c>
      <c r="P8052" s="37">
        <f t="shared" si="755"/>
        <v>34.728000000000002</v>
      </c>
      <c r="Q8052" s="32">
        <f t="shared" si="751"/>
        <v>26.06</v>
      </c>
      <c r="R8052" s="32">
        <f t="shared" si="752"/>
        <v>20.271999999999998</v>
      </c>
      <c r="S8052" s="26">
        <f t="shared" si="753"/>
        <v>1</v>
      </c>
      <c r="T8052" s="26">
        <f t="shared" si="754"/>
        <v>1</v>
      </c>
    </row>
    <row r="8053" spans="13:20" ht="15" x14ac:dyDescent="0.3">
      <c r="M8053" s="34">
        <v>8047.5</v>
      </c>
      <c r="N8053" s="34">
        <v>-1.7</v>
      </c>
      <c r="O8053" s="32">
        <f t="shared" si="750"/>
        <v>28.94</v>
      </c>
      <c r="P8053" s="37">
        <f t="shared" si="755"/>
        <v>34.728000000000002</v>
      </c>
      <c r="Q8053" s="32">
        <f t="shared" si="751"/>
        <v>26.06</v>
      </c>
      <c r="R8053" s="32">
        <f t="shared" si="752"/>
        <v>20.271999999999998</v>
      </c>
      <c r="S8053" s="26">
        <f t="shared" si="753"/>
        <v>1</v>
      </c>
      <c r="T8053" s="26">
        <f t="shared" si="754"/>
        <v>1</v>
      </c>
    </row>
    <row r="8054" spans="13:20" ht="15" x14ac:dyDescent="0.3">
      <c r="M8054" s="34">
        <v>8048.5</v>
      </c>
      <c r="N8054" s="34">
        <v>0</v>
      </c>
      <c r="O8054" s="32">
        <f t="shared" si="750"/>
        <v>32</v>
      </c>
      <c r="P8054" s="37">
        <f t="shared" si="755"/>
        <v>38.4</v>
      </c>
      <c r="Q8054" s="32">
        <f t="shared" si="751"/>
        <v>23</v>
      </c>
      <c r="R8054" s="32">
        <f t="shared" si="752"/>
        <v>16.600000000000001</v>
      </c>
      <c r="S8054" s="26">
        <f t="shared" si="753"/>
        <v>1</v>
      </c>
      <c r="T8054" s="26">
        <f t="shared" si="754"/>
        <v>1</v>
      </c>
    </row>
    <row r="8055" spans="13:20" ht="15" x14ac:dyDescent="0.3">
      <c r="M8055" s="34">
        <v>8049.5</v>
      </c>
      <c r="N8055" s="34">
        <v>0</v>
      </c>
      <c r="O8055" s="32">
        <f t="shared" si="750"/>
        <v>32</v>
      </c>
      <c r="P8055" s="37">
        <f t="shared" si="755"/>
        <v>38.4</v>
      </c>
      <c r="Q8055" s="32">
        <f t="shared" si="751"/>
        <v>23</v>
      </c>
      <c r="R8055" s="32">
        <f t="shared" si="752"/>
        <v>16.600000000000001</v>
      </c>
      <c r="S8055" s="26">
        <f t="shared" si="753"/>
        <v>1</v>
      </c>
      <c r="T8055" s="26">
        <f t="shared" si="754"/>
        <v>1</v>
      </c>
    </row>
    <row r="8056" spans="13:20" ht="15" x14ac:dyDescent="0.3">
      <c r="M8056" s="34">
        <v>8050.5</v>
      </c>
      <c r="N8056" s="34">
        <v>-2.8</v>
      </c>
      <c r="O8056" s="32">
        <f t="shared" si="750"/>
        <v>26.96</v>
      </c>
      <c r="P8056" s="37">
        <f t="shared" si="755"/>
        <v>32.351999999999997</v>
      </c>
      <c r="Q8056" s="32">
        <f t="shared" si="751"/>
        <v>28.04</v>
      </c>
      <c r="R8056" s="32">
        <f t="shared" si="752"/>
        <v>22.648000000000003</v>
      </c>
      <c r="S8056" s="26">
        <f t="shared" si="753"/>
        <v>1</v>
      </c>
      <c r="T8056" s="26">
        <f t="shared" si="754"/>
        <v>1</v>
      </c>
    </row>
    <row r="8057" spans="13:20" ht="15" x14ac:dyDescent="0.3">
      <c r="M8057" s="34">
        <v>8051.5</v>
      </c>
      <c r="N8057" s="34">
        <v>-1.7</v>
      </c>
      <c r="O8057" s="32">
        <f t="shared" si="750"/>
        <v>28.94</v>
      </c>
      <c r="P8057" s="37">
        <f t="shared" si="755"/>
        <v>34.728000000000002</v>
      </c>
      <c r="Q8057" s="32">
        <f t="shared" si="751"/>
        <v>26.06</v>
      </c>
      <c r="R8057" s="32">
        <f t="shared" si="752"/>
        <v>20.271999999999998</v>
      </c>
      <c r="S8057" s="26">
        <f t="shared" si="753"/>
        <v>1</v>
      </c>
      <c r="T8057" s="26">
        <f t="shared" si="754"/>
        <v>1</v>
      </c>
    </row>
    <row r="8058" spans="13:20" ht="15" x14ac:dyDescent="0.3">
      <c r="M8058" s="34">
        <v>8052.5</v>
      </c>
      <c r="N8058" s="34">
        <v>-2.8</v>
      </c>
      <c r="O8058" s="32">
        <f t="shared" si="750"/>
        <v>26.96</v>
      </c>
      <c r="P8058" s="37">
        <f t="shared" si="755"/>
        <v>32.351999999999997</v>
      </c>
      <c r="Q8058" s="32">
        <f t="shared" si="751"/>
        <v>28.04</v>
      </c>
      <c r="R8058" s="32">
        <f t="shared" si="752"/>
        <v>22.648000000000003</v>
      </c>
      <c r="S8058" s="26">
        <f t="shared" si="753"/>
        <v>1</v>
      </c>
      <c r="T8058" s="26">
        <f t="shared" si="754"/>
        <v>1</v>
      </c>
    </row>
    <row r="8059" spans="13:20" ht="15" x14ac:dyDescent="0.3">
      <c r="M8059" s="34">
        <v>8053.5</v>
      </c>
      <c r="N8059" s="34">
        <v>-1.1000000000000001</v>
      </c>
      <c r="O8059" s="32">
        <f t="shared" si="750"/>
        <v>30.02</v>
      </c>
      <c r="P8059" s="37">
        <f t="shared" si="755"/>
        <v>36.024000000000001</v>
      </c>
      <c r="Q8059" s="32">
        <f t="shared" si="751"/>
        <v>24.98</v>
      </c>
      <c r="R8059" s="32">
        <f t="shared" si="752"/>
        <v>18.975999999999999</v>
      </c>
      <c r="S8059" s="26">
        <f t="shared" si="753"/>
        <v>1</v>
      </c>
      <c r="T8059" s="26">
        <f t="shared" si="754"/>
        <v>1</v>
      </c>
    </row>
    <row r="8060" spans="13:20" ht="15" x14ac:dyDescent="0.3">
      <c r="M8060" s="34">
        <v>8054.5</v>
      </c>
      <c r="N8060" s="34">
        <v>-2.2000000000000002</v>
      </c>
      <c r="O8060" s="32">
        <f t="shared" si="750"/>
        <v>28.04</v>
      </c>
      <c r="P8060" s="37">
        <f t="shared" si="755"/>
        <v>33.647999999999996</v>
      </c>
      <c r="Q8060" s="32">
        <f t="shared" si="751"/>
        <v>26.96</v>
      </c>
      <c r="R8060" s="32">
        <f t="shared" si="752"/>
        <v>21.352000000000004</v>
      </c>
      <c r="S8060" s="26">
        <f t="shared" si="753"/>
        <v>1</v>
      </c>
      <c r="T8060" s="26">
        <f t="shared" si="754"/>
        <v>1</v>
      </c>
    </row>
    <row r="8061" spans="13:20" ht="15" x14ac:dyDescent="0.3">
      <c r="M8061" s="34">
        <v>8055.5</v>
      </c>
      <c r="N8061" s="34">
        <v>-4.4000000000000004</v>
      </c>
      <c r="O8061" s="32">
        <f t="shared" si="750"/>
        <v>24.08</v>
      </c>
      <c r="P8061" s="37">
        <f t="shared" si="755"/>
        <v>28.895999999999997</v>
      </c>
      <c r="Q8061" s="32">
        <f t="shared" si="751"/>
        <v>30.92</v>
      </c>
      <c r="R8061" s="32">
        <f t="shared" si="752"/>
        <v>26.104000000000003</v>
      </c>
      <c r="S8061" s="26">
        <f t="shared" si="753"/>
        <v>1</v>
      </c>
      <c r="T8061" s="26">
        <f t="shared" si="754"/>
        <v>1</v>
      </c>
    </row>
    <row r="8062" spans="13:20" ht="15" x14ac:dyDescent="0.3">
      <c r="M8062" s="34">
        <v>8056.5</v>
      </c>
      <c r="N8062" s="34">
        <v>-5</v>
      </c>
      <c r="O8062" s="32">
        <f t="shared" si="750"/>
        <v>23</v>
      </c>
      <c r="P8062" s="37">
        <f t="shared" si="755"/>
        <v>27.599999999999998</v>
      </c>
      <c r="Q8062" s="32">
        <f t="shared" si="751"/>
        <v>32</v>
      </c>
      <c r="R8062" s="32">
        <f t="shared" si="752"/>
        <v>27.400000000000002</v>
      </c>
      <c r="S8062" s="26">
        <f t="shared" si="753"/>
        <v>1</v>
      </c>
      <c r="T8062" s="26">
        <f t="shared" si="754"/>
        <v>1</v>
      </c>
    </row>
    <row r="8063" spans="13:20" ht="15" x14ac:dyDescent="0.3">
      <c r="M8063" s="34">
        <v>8057.5</v>
      </c>
      <c r="N8063" s="34">
        <v>-5.6</v>
      </c>
      <c r="O8063" s="32">
        <f t="shared" si="750"/>
        <v>21.92</v>
      </c>
      <c r="P8063" s="37">
        <f t="shared" si="755"/>
        <v>26.304000000000002</v>
      </c>
      <c r="Q8063" s="32">
        <f t="shared" si="751"/>
        <v>33.08</v>
      </c>
      <c r="R8063" s="32">
        <f t="shared" si="752"/>
        <v>28.695999999999998</v>
      </c>
      <c r="S8063" s="26">
        <f t="shared" si="753"/>
        <v>1</v>
      </c>
      <c r="T8063" s="26">
        <f t="shared" si="754"/>
        <v>1</v>
      </c>
    </row>
    <row r="8064" spans="13:20" ht="15" x14ac:dyDescent="0.3">
      <c r="M8064" s="34">
        <v>8058.5</v>
      </c>
      <c r="N8064" s="34">
        <v>-6.7</v>
      </c>
      <c r="O8064" s="32">
        <f t="shared" si="750"/>
        <v>19.939999999999998</v>
      </c>
      <c r="P8064" s="37">
        <f t="shared" si="755"/>
        <v>23.927999999999997</v>
      </c>
      <c r="Q8064" s="32">
        <f t="shared" si="751"/>
        <v>35.06</v>
      </c>
      <c r="R8064" s="32">
        <f t="shared" si="752"/>
        <v>31.072000000000003</v>
      </c>
      <c r="S8064" s="26">
        <f t="shared" si="753"/>
        <v>1</v>
      </c>
      <c r="T8064" s="26">
        <f t="shared" si="754"/>
        <v>1</v>
      </c>
    </row>
    <row r="8065" spans="13:20" ht="15" x14ac:dyDescent="0.3">
      <c r="M8065" s="34">
        <v>8059.5</v>
      </c>
      <c r="N8065" s="34">
        <v>-7.2</v>
      </c>
      <c r="O8065" s="32">
        <f t="shared" si="750"/>
        <v>19.04</v>
      </c>
      <c r="P8065" s="37">
        <f t="shared" si="755"/>
        <v>22.847999999999999</v>
      </c>
      <c r="Q8065" s="32">
        <f t="shared" si="751"/>
        <v>35.96</v>
      </c>
      <c r="R8065" s="32">
        <f t="shared" si="752"/>
        <v>32.152000000000001</v>
      </c>
      <c r="S8065" s="26">
        <f t="shared" si="753"/>
        <v>1</v>
      </c>
      <c r="T8065" s="26">
        <f t="shared" si="754"/>
        <v>1</v>
      </c>
    </row>
    <row r="8066" spans="13:20" ht="15" x14ac:dyDescent="0.3">
      <c r="M8066" s="34">
        <v>8060.5</v>
      </c>
      <c r="N8066" s="34">
        <v>-7.2</v>
      </c>
      <c r="O8066" s="32">
        <f t="shared" si="750"/>
        <v>19.04</v>
      </c>
      <c r="P8066" s="37">
        <f t="shared" si="755"/>
        <v>22.847999999999999</v>
      </c>
      <c r="Q8066" s="32">
        <f t="shared" si="751"/>
        <v>35.96</v>
      </c>
      <c r="R8066" s="32">
        <f t="shared" si="752"/>
        <v>32.152000000000001</v>
      </c>
      <c r="S8066" s="26">
        <f t="shared" si="753"/>
        <v>1</v>
      </c>
      <c r="T8066" s="26">
        <f t="shared" si="754"/>
        <v>1</v>
      </c>
    </row>
    <row r="8067" spans="13:20" ht="15" x14ac:dyDescent="0.3">
      <c r="M8067" s="34">
        <v>8061.5</v>
      </c>
      <c r="N8067" s="34">
        <v>-7.8</v>
      </c>
      <c r="O8067" s="32">
        <f t="shared" si="750"/>
        <v>17.96</v>
      </c>
      <c r="P8067" s="37">
        <f t="shared" si="755"/>
        <v>21.552</v>
      </c>
      <c r="Q8067" s="32">
        <f t="shared" si="751"/>
        <v>37.04</v>
      </c>
      <c r="R8067" s="32">
        <f t="shared" si="752"/>
        <v>33.448</v>
      </c>
      <c r="S8067" s="26">
        <f t="shared" si="753"/>
        <v>1</v>
      </c>
      <c r="T8067" s="26">
        <f t="shared" si="754"/>
        <v>1</v>
      </c>
    </row>
    <row r="8068" spans="13:20" ht="15" x14ac:dyDescent="0.3">
      <c r="M8068" s="34">
        <v>8062.5</v>
      </c>
      <c r="N8068" s="34">
        <v>-7.8</v>
      </c>
      <c r="O8068" s="32">
        <f t="shared" si="750"/>
        <v>17.96</v>
      </c>
      <c r="P8068" s="37">
        <f t="shared" si="755"/>
        <v>21.552</v>
      </c>
      <c r="Q8068" s="32">
        <f t="shared" si="751"/>
        <v>37.04</v>
      </c>
      <c r="R8068" s="32">
        <f t="shared" si="752"/>
        <v>33.448</v>
      </c>
      <c r="S8068" s="26">
        <f t="shared" si="753"/>
        <v>1</v>
      </c>
      <c r="T8068" s="26">
        <f t="shared" si="754"/>
        <v>1</v>
      </c>
    </row>
    <row r="8069" spans="13:20" ht="15" x14ac:dyDescent="0.3">
      <c r="M8069" s="34">
        <v>8063.5</v>
      </c>
      <c r="N8069" s="34">
        <v>-8.3000000000000007</v>
      </c>
      <c r="O8069" s="32">
        <f t="shared" si="750"/>
        <v>17.059999999999999</v>
      </c>
      <c r="P8069" s="37">
        <f t="shared" si="755"/>
        <v>20.471999999999998</v>
      </c>
      <c r="Q8069" s="32">
        <f t="shared" si="751"/>
        <v>37.94</v>
      </c>
      <c r="R8069" s="32">
        <f t="shared" si="752"/>
        <v>34.528000000000006</v>
      </c>
      <c r="S8069" s="26">
        <f t="shared" si="753"/>
        <v>1</v>
      </c>
      <c r="T8069" s="26">
        <f t="shared" si="754"/>
        <v>1</v>
      </c>
    </row>
    <row r="8070" spans="13:20" ht="15" x14ac:dyDescent="0.3">
      <c r="M8070" s="34">
        <v>8064.5</v>
      </c>
      <c r="N8070" s="34">
        <v>-8.9</v>
      </c>
      <c r="O8070" s="32">
        <f t="shared" ref="O8070:O8133" si="756">CONVERT(N8070,"C","F")</f>
        <v>15.98</v>
      </c>
      <c r="P8070" s="37">
        <f t="shared" si="755"/>
        <v>19.175999999999998</v>
      </c>
      <c r="Q8070" s="32">
        <f t="shared" ref="Q8070:Q8133" si="757">$L$3-O8070</f>
        <v>39.019999999999996</v>
      </c>
      <c r="R8070" s="32">
        <f t="shared" ref="R8070:R8133" si="758">$L$3-P8070</f>
        <v>35.823999999999998</v>
      </c>
      <c r="S8070" s="26">
        <f t="shared" ref="S8070:S8133" si="759">IF(O8070&lt;=$L$3, 1, 0)</f>
        <v>1</v>
      </c>
      <c r="T8070" s="26">
        <f t="shared" ref="T8070:T8133" si="760">IF(P8070&lt;=$L$3, 1, 0)</f>
        <v>1</v>
      </c>
    </row>
    <row r="8071" spans="13:20" ht="15" x14ac:dyDescent="0.3">
      <c r="M8071" s="34">
        <v>8065.5</v>
      </c>
      <c r="N8071" s="34">
        <v>-8.9</v>
      </c>
      <c r="O8071" s="32">
        <f t="shared" si="756"/>
        <v>15.98</v>
      </c>
      <c r="P8071" s="37">
        <f t="shared" ref="P8071:P8134" si="761">O8071*1.2</f>
        <v>19.175999999999998</v>
      </c>
      <c r="Q8071" s="32">
        <f t="shared" si="757"/>
        <v>39.019999999999996</v>
      </c>
      <c r="R8071" s="32">
        <f t="shared" si="758"/>
        <v>35.823999999999998</v>
      </c>
      <c r="S8071" s="26">
        <f t="shared" si="759"/>
        <v>1</v>
      </c>
      <c r="T8071" s="26">
        <f t="shared" si="760"/>
        <v>1</v>
      </c>
    </row>
    <row r="8072" spans="13:20" ht="15" x14ac:dyDescent="0.3">
      <c r="M8072" s="34">
        <v>8066.5</v>
      </c>
      <c r="N8072" s="34">
        <v>-8.9</v>
      </c>
      <c r="O8072" s="32">
        <f t="shared" si="756"/>
        <v>15.98</v>
      </c>
      <c r="P8072" s="37">
        <f t="shared" si="761"/>
        <v>19.175999999999998</v>
      </c>
      <c r="Q8072" s="32">
        <f t="shared" si="757"/>
        <v>39.019999999999996</v>
      </c>
      <c r="R8072" s="32">
        <f t="shared" si="758"/>
        <v>35.823999999999998</v>
      </c>
      <c r="S8072" s="26">
        <f t="shared" si="759"/>
        <v>1</v>
      </c>
      <c r="T8072" s="26">
        <f t="shared" si="760"/>
        <v>1</v>
      </c>
    </row>
    <row r="8073" spans="13:20" ht="15" x14ac:dyDescent="0.3">
      <c r="M8073" s="34">
        <v>8067.5</v>
      </c>
      <c r="N8073" s="34">
        <v>-8.9</v>
      </c>
      <c r="O8073" s="32">
        <f t="shared" si="756"/>
        <v>15.98</v>
      </c>
      <c r="P8073" s="37">
        <f t="shared" si="761"/>
        <v>19.175999999999998</v>
      </c>
      <c r="Q8073" s="32">
        <f t="shared" si="757"/>
        <v>39.019999999999996</v>
      </c>
      <c r="R8073" s="32">
        <f t="shared" si="758"/>
        <v>35.823999999999998</v>
      </c>
      <c r="S8073" s="26">
        <f t="shared" si="759"/>
        <v>1</v>
      </c>
      <c r="T8073" s="26">
        <f t="shared" si="760"/>
        <v>1</v>
      </c>
    </row>
    <row r="8074" spans="13:20" ht="15" x14ac:dyDescent="0.3">
      <c r="M8074" s="34">
        <v>8068.5</v>
      </c>
      <c r="N8074" s="34">
        <v>-8.9</v>
      </c>
      <c r="O8074" s="32">
        <f t="shared" si="756"/>
        <v>15.98</v>
      </c>
      <c r="P8074" s="37">
        <f t="shared" si="761"/>
        <v>19.175999999999998</v>
      </c>
      <c r="Q8074" s="32">
        <f t="shared" si="757"/>
        <v>39.019999999999996</v>
      </c>
      <c r="R8074" s="32">
        <f t="shared" si="758"/>
        <v>35.823999999999998</v>
      </c>
      <c r="S8074" s="26">
        <f t="shared" si="759"/>
        <v>1</v>
      </c>
      <c r="T8074" s="26">
        <f t="shared" si="760"/>
        <v>1</v>
      </c>
    </row>
    <row r="8075" spans="13:20" ht="15" x14ac:dyDescent="0.3">
      <c r="M8075" s="34">
        <v>8069.5</v>
      </c>
      <c r="N8075" s="34">
        <v>-8.9</v>
      </c>
      <c r="O8075" s="32">
        <f t="shared" si="756"/>
        <v>15.98</v>
      </c>
      <c r="P8075" s="37">
        <f t="shared" si="761"/>
        <v>19.175999999999998</v>
      </c>
      <c r="Q8075" s="32">
        <f t="shared" si="757"/>
        <v>39.019999999999996</v>
      </c>
      <c r="R8075" s="32">
        <f t="shared" si="758"/>
        <v>35.823999999999998</v>
      </c>
      <c r="S8075" s="26">
        <f t="shared" si="759"/>
        <v>1</v>
      </c>
      <c r="T8075" s="26">
        <f t="shared" si="760"/>
        <v>1</v>
      </c>
    </row>
    <row r="8076" spans="13:20" ht="15" x14ac:dyDescent="0.3">
      <c r="M8076" s="34">
        <v>8070.5</v>
      </c>
      <c r="N8076" s="34">
        <v>-8.9</v>
      </c>
      <c r="O8076" s="32">
        <f t="shared" si="756"/>
        <v>15.98</v>
      </c>
      <c r="P8076" s="37">
        <f t="shared" si="761"/>
        <v>19.175999999999998</v>
      </c>
      <c r="Q8076" s="32">
        <f t="shared" si="757"/>
        <v>39.019999999999996</v>
      </c>
      <c r="R8076" s="32">
        <f t="shared" si="758"/>
        <v>35.823999999999998</v>
      </c>
      <c r="S8076" s="26">
        <f t="shared" si="759"/>
        <v>1</v>
      </c>
      <c r="T8076" s="26">
        <f t="shared" si="760"/>
        <v>1</v>
      </c>
    </row>
    <row r="8077" spans="13:20" ht="15" x14ac:dyDescent="0.3">
      <c r="M8077" s="34">
        <v>8071.5</v>
      </c>
      <c r="N8077" s="34">
        <v>-8.3000000000000007</v>
      </c>
      <c r="O8077" s="32">
        <f t="shared" si="756"/>
        <v>17.059999999999999</v>
      </c>
      <c r="P8077" s="37">
        <f t="shared" si="761"/>
        <v>20.471999999999998</v>
      </c>
      <c r="Q8077" s="32">
        <f t="shared" si="757"/>
        <v>37.94</v>
      </c>
      <c r="R8077" s="32">
        <f t="shared" si="758"/>
        <v>34.528000000000006</v>
      </c>
      <c r="S8077" s="26">
        <f t="shared" si="759"/>
        <v>1</v>
      </c>
      <c r="T8077" s="26">
        <f t="shared" si="760"/>
        <v>1</v>
      </c>
    </row>
    <row r="8078" spans="13:20" ht="15" x14ac:dyDescent="0.3">
      <c r="M8078" s="34">
        <v>8072.5</v>
      </c>
      <c r="N8078" s="34">
        <v>-7.2</v>
      </c>
      <c r="O8078" s="32">
        <f t="shared" si="756"/>
        <v>19.04</v>
      </c>
      <c r="P8078" s="37">
        <f t="shared" si="761"/>
        <v>22.847999999999999</v>
      </c>
      <c r="Q8078" s="32">
        <f t="shared" si="757"/>
        <v>35.96</v>
      </c>
      <c r="R8078" s="32">
        <f t="shared" si="758"/>
        <v>32.152000000000001</v>
      </c>
      <c r="S8078" s="26">
        <f t="shared" si="759"/>
        <v>1</v>
      </c>
      <c r="T8078" s="26">
        <f t="shared" si="760"/>
        <v>1</v>
      </c>
    </row>
    <row r="8079" spans="13:20" ht="15" x14ac:dyDescent="0.3">
      <c r="M8079" s="34">
        <v>8073.5</v>
      </c>
      <c r="N8079" s="34">
        <v>-5.6</v>
      </c>
      <c r="O8079" s="32">
        <f t="shared" si="756"/>
        <v>21.92</v>
      </c>
      <c r="P8079" s="37">
        <f t="shared" si="761"/>
        <v>26.304000000000002</v>
      </c>
      <c r="Q8079" s="32">
        <f t="shared" si="757"/>
        <v>33.08</v>
      </c>
      <c r="R8079" s="32">
        <f t="shared" si="758"/>
        <v>28.695999999999998</v>
      </c>
      <c r="S8079" s="26">
        <f t="shared" si="759"/>
        <v>1</v>
      </c>
      <c r="T8079" s="26">
        <f t="shared" si="760"/>
        <v>1</v>
      </c>
    </row>
    <row r="8080" spans="13:20" ht="15" x14ac:dyDescent="0.3">
      <c r="M8080" s="34">
        <v>8074.5</v>
      </c>
      <c r="N8080" s="34">
        <v>-4.4000000000000004</v>
      </c>
      <c r="O8080" s="32">
        <f t="shared" si="756"/>
        <v>24.08</v>
      </c>
      <c r="P8080" s="37">
        <f t="shared" si="761"/>
        <v>28.895999999999997</v>
      </c>
      <c r="Q8080" s="32">
        <f t="shared" si="757"/>
        <v>30.92</v>
      </c>
      <c r="R8080" s="32">
        <f t="shared" si="758"/>
        <v>26.104000000000003</v>
      </c>
      <c r="S8080" s="26">
        <f t="shared" si="759"/>
        <v>1</v>
      </c>
      <c r="T8080" s="26">
        <f t="shared" si="760"/>
        <v>1</v>
      </c>
    </row>
    <row r="8081" spans="13:20" ht="15" x14ac:dyDescent="0.3">
      <c r="M8081" s="34">
        <v>8075.5</v>
      </c>
      <c r="N8081" s="34">
        <v>-2.8</v>
      </c>
      <c r="O8081" s="32">
        <f t="shared" si="756"/>
        <v>26.96</v>
      </c>
      <c r="P8081" s="37">
        <f t="shared" si="761"/>
        <v>32.351999999999997</v>
      </c>
      <c r="Q8081" s="32">
        <f t="shared" si="757"/>
        <v>28.04</v>
      </c>
      <c r="R8081" s="32">
        <f t="shared" si="758"/>
        <v>22.648000000000003</v>
      </c>
      <c r="S8081" s="26">
        <f t="shared" si="759"/>
        <v>1</v>
      </c>
      <c r="T8081" s="26">
        <f t="shared" si="760"/>
        <v>1</v>
      </c>
    </row>
    <row r="8082" spans="13:20" ht="15" x14ac:dyDescent="0.3">
      <c r="M8082" s="34">
        <v>8076.5</v>
      </c>
      <c r="N8082" s="34">
        <v>-1.7</v>
      </c>
      <c r="O8082" s="32">
        <f t="shared" si="756"/>
        <v>28.94</v>
      </c>
      <c r="P8082" s="37">
        <f t="shared" si="761"/>
        <v>34.728000000000002</v>
      </c>
      <c r="Q8082" s="32">
        <f t="shared" si="757"/>
        <v>26.06</v>
      </c>
      <c r="R8082" s="32">
        <f t="shared" si="758"/>
        <v>20.271999999999998</v>
      </c>
      <c r="S8082" s="26">
        <f t="shared" si="759"/>
        <v>1</v>
      </c>
      <c r="T8082" s="26">
        <f t="shared" si="760"/>
        <v>1</v>
      </c>
    </row>
    <row r="8083" spans="13:20" ht="15" x14ac:dyDescent="0.3">
      <c r="M8083" s="34">
        <v>8077.5</v>
      </c>
      <c r="N8083" s="34">
        <v>-1.1000000000000001</v>
      </c>
      <c r="O8083" s="32">
        <f t="shared" si="756"/>
        <v>30.02</v>
      </c>
      <c r="P8083" s="37">
        <f t="shared" si="761"/>
        <v>36.024000000000001</v>
      </c>
      <c r="Q8083" s="32">
        <f t="shared" si="757"/>
        <v>24.98</v>
      </c>
      <c r="R8083" s="32">
        <f t="shared" si="758"/>
        <v>18.975999999999999</v>
      </c>
      <c r="S8083" s="26">
        <f t="shared" si="759"/>
        <v>1</v>
      </c>
      <c r="T8083" s="26">
        <f t="shared" si="760"/>
        <v>1</v>
      </c>
    </row>
    <row r="8084" spans="13:20" ht="15" x14ac:dyDescent="0.3">
      <c r="M8084" s="34">
        <v>8078.5</v>
      </c>
      <c r="N8084" s="34">
        <v>-1.1000000000000001</v>
      </c>
      <c r="O8084" s="32">
        <f t="shared" si="756"/>
        <v>30.02</v>
      </c>
      <c r="P8084" s="37">
        <f t="shared" si="761"/>
        <v>36.024000000000001</v>
      </c>
      <c r="Q8084" s="32">
        <f t="shared" si="757"/>
        <v>24.98</v>
      </c>
      <c r="R8084" s="32">
        <f t="shared" si="758"/>
        <v>18.975999999999999</v>
      </c>
      <c r="S8084" s="26">
        <f t="shared" si="759"/>
        <v>1</v>
      </c>
      <c r="T8084" s="26">
        <f t="shared" si="760"/>
        <v>1</v>
      </c>
    </row>
    <row r="8085" spans="13:20" ht="15" x14ac:dyDescent="0.3">
      <c r="M8085" s="34">
        <v>8079.5</v>
      </c>
      <c r="N8085" s="34">
        <v>-1.7</v>
      </c>
      <c r="O8085" s="32">
        <f t="shared" si="756"/>
        <v>28.94</v>
      </c>
      <c r="P8085" s="37">
        <f t="shared" si="761"/>
        <v>34.728000000000002</v>
      </c>
      <c r="Q8085" s="32">
        <f t="shared" si="757"/>
        <v>26.06</v>
      </c>
      <c r="R8085" s="32">
        <f t="shared" si="758"/>
        <v>20.271999999999998</v>
      </c>
      <c r="S8085" s="26">
        <f t="shared" si="759"/>
        <v>1</v>
      </c>
      <c r="T8085" s="26">
        <f t="shared" si="760"/>
        <v>1</v>
      </c>
    </row>
    <row r="8086" spans="13:20" ht="15" x14ac:dyDescent="0.3">
      <c r="M8086" s="34">
        <v>8080.5</v>
      </c>
      <c r="N8086" s="34">
        <v>-2.8</v>
      </c>
      <c r="O8086" s="32">
        <f t="shared" si="756"/>
        <v>26.96</v>
      </c>
      <c r="P8086" s="37">
        <f t="shared" si="761"/>
        <v>32.351999999999997</v>
      </c>
      <c r="Q8086" s="32">
        <f t="shared" si="757"/>
        <v>28.04</v>
      </c>
      <c r="R8086" s="32">
        <f t="shared" si="758"/>
        <v>22.648000000000003</v>
      </c>
      <c r="S8086" s="26">
        <f t="shared" si="759"/>
        <v>1</v>
      </c>
      <c r="T8086" s="26">
        <f t="shared" si="760"/>
        <v>1</v>
      </c>
    </row>
    <row r="8087" spans="13:20" ht="15" x14ac:dyDescent="0.3">
      <c r="M8087" s="34">
        <v>8081.5</v>
      </c>
      <c r="N8087" s="34">
        <v>-2.8</v>
      </c>
      <c r="O8087" s="32">
        <f t="shared" si="756"/>
        <v>26.96</v>
      </c>
      <c r="P8087" s="37">
        <f t="shared" si="761"/>
        <v>32.351999999999997</v>
      </c>
      <c r="Q8087" s="32">
        <f t="shared" si="757"/>
        <v>28.04</v>
      </c>
      <c r="R8087" s="32">
        <f t="shared" si="758"/>
        <v>22.648000000000003</v>
      </c>
      <c r="S8087" s="26">
        <f t="shared" si="759"/>
        <v>1</v>
      </c>
      <c r="T8087" s="26">
        <f t="shared" si="760"/>
        <v>1</v>
      </c>
    </row>
    <row r="8088" spans="13:20" ht="15" x14ac:dyDescent="0.3">
      <c r="M8088" s="34">
        <v>8082.5</v>
      </c>
      <c r="N8088" s="34">
        <v>-3.3</v>
      </c>
      <c r="O8088" s="32">
        <f t="shared" si="756"/>
        <v>26.060000000000002</v>
      </c>
      <c r="P8088" s="37">
        <f t="shared" si="761"/>
        <v>31.272000000000002</v>
      </c>
      <c r="Q8088" s="32">
        <f t="shared" si="757"/>
        <v>28.939999999999998</v>
      </c>
      <c r="R8088" s="32">
        <f t="shared" si="758"/>
        <v>23.727999999999998</v>
      </c>
      <c r="S8088" s="26">
        <f t="shared" si="759"/>
        <v>1</v>
      </c>
      <c r="T8088" s="26">
        <f t="shared" si="760"/>
        <v>1</v>
      </c>
    </row>
    <row r="8089" spans="13:20" ht="15" x14ac:dyDescent="0.3">
      <c r="M8089" s="34">
        <v>8083.5</v>
      </c>
      <c r="N8089" s="34">
        <v>-3.9</v>
      </c>
      <c r="O8089" s="32">
        <f t="shared" si="756"/>
        <v>24.98</v>
      </c>
      <c r="P8089" s="37">
        <f t="shared" si="761"/>
        <v>29.975999999999999</v>
      </c>
      <c r="Q8089" s="32">
        <f t="shared" si="757"/>
        <v>30.02</v>
      </c>
      <c r="R8089" s="32">
        <f t="shared" si="758"/>
        <v>25.024000000000001</v>
      </c>
      <c r="S8089" s="26">
        <f t="shared" si="759"/>
        <v>1</v>
      </c>
      <c r="T8089" s="26">
        <f t="shared" si="760"/>
        <v>1</v>
      </c>
    </row>
    <row r="8090" spans="13:20" ht="15" x14ac:dyDescent="0.3">
      <c r="M8090" s="34">
        <v>8084.5</v>
      </c>
      <c r="N8090" s="34">
        <v>-4.4000000000000004</v>
      </c>
      <c r="O8090" s="32">
        <f t="shared" si="756"/>
        <v>24.08</v>
      </c>
      <c r="P8090" s="37">
        <f t="shared" si="761"/>
        <v>28.895999999999997</v>
      </c>
      <c r="Q8090" s="32">
        <f t="shared" si="757"/>
        <v>30.92</v>
      </c>
      <c r="R8090" s="32">
        <f t="shared" si="758"/>
        <v>26.104000000000003</v>
      </c>
      <c r="S8090" s="26">
        <f t="shared" si="759"/>
        <v>1</v>
      </c>
      <c r="T8090" s="26">
        <f t="shared" si="760"/>
        <v>1</v>
      </c>
    </row>
    <row r="8091" spans="13:20" ht="15" x14ac:dyDescent="0.3">
      <c r="M8091" s="34">
        <v>8085.5</v>
      </c>
      <c r="N8091" s="34">
        <v>-4.4000000000000004</v>
      </c>
      <c r="O8091" s="32">
        <f t="shared" si="756"/>
        <v>24.08</v>
      </c>
      <c r="P8091" s="37">
        <f t="shared" si="761"/>
        <v>28.895999999999997</v>
      </c>
      <c r="Q8091" s="32">
        <f t="shared" si="757"/>
        <v>30.92</v>
      </c>
      <c r="R8091" s="32">
        <f t="shared" si="758"/>
        <v>26.104000000000003</v>
      </c>
      <c r="S8091" s="26">
        <f t="shared" si="759"/>
        <v>1</v>
      </c>
      <c r="T8091" s="26">
        <f t="shared" si="760"/>
        <v>1</v>
      </c>
    </row>
    <row r="8092" spans="13:20" ht="15" x14ac:dyDescent="0.3">
      <c r="M8092" s="34">
        <v>8086.5</v>
      </c>
      <c r="N8092" s="34">
        <v>-5</v>
      </c>
      <c r="O8092" s="32">
        <f t="shared" si="756"/>
        <v>23</v>
      </c>
      <c r="P8092" s="37">
        <f t="shared" si="761"/>
        <v>27.599999999999998</v>
      </c>
      <c r="Q8092" s="32">
        <f t="shared" si="757"/>
        <v>32</v>
      </c>
      <c r="R8092" s="32">
        <f t="shared" si="758"/>
        <v>27.400000000000002</v>
      </c>
      <c r="S8092" s="26">
        <f t="shared" si="759"/>
        <v>1</v>
      </c>
      <c r="T8092" s="26">
        <f t="shared" si="760"/>
        <v>1</v>
      </c>
    </row>
    <row r="8093" spans="13:20" ht="15" x14ac:dyDescent="0.3">
      <c r="M8093" s="34">
        <v>8087.5</v>
      </c>
      <c r="N8093" s="34">
        <v>-5</v>
      </c>
      <c r="O8093" s="32">
        <f t="shared" si="756"/>
        <v>23</v>
      </c>
      <c r="P8093" s="37">
        <f t="shared" si="761"/>
        <v>27.599999999999998</v>
      </c>
      <c r="Q8093" s="32">
        <f t="shared" si="757"/>
        <v>32</v>
      </c>
      <c r="R8093" s="32">
        <f t="shared" si="758"/>
        <v>27.400000000000002</v>
      </c>
      <c r="S8093" s="26">
        <f t="shared" si="759"/>
        <v>1</v>
      </c>
      <c r="T8093" s="26">
        <f t="shared" si="760"/>
        <v>1</v>
      </c>
    </row>
    <row r="8094" spans="13:20" ht="15" x14ac:dyDescent="0.3">
      <c r="M8094" s="34">
        <v>8088.5</v>
      </c>
      <c r="N8094" s="34">
        <v>-5.6</v>
      </c>
      <c r="O8094" s="32">
        <f t="shared" si="756"/>
        <v>21.92</v>
      </c>
      <c r="P8094" s="37">
        <f t="shared" si="761"/>
        <v>26.304000000000002</v>
      </c>
      <c r="Q8094" s="32">
        <f t="shared" si="757"/>
        <v>33.08</v>
      </c>
      <c r="R8094" s="32">
        <f t="shared" si="758"/>
        <v>28.695999999999998</v>
      </c>
      <c r="S8094" s="26">
        <f t="shared" si="759"/>
        <v>1</v>
      </c>
      <c r="T8094" s="26">
        <f t="shared" si="760"/>
        <v>1</v>
      </c>
    </row>
    <row r="8095" spans="13:20" ht="15" x14ac:dyDescent="0.3">
      <c r="M8095" s="34">
        <v>8089.5</v>
      </c>
      <c r="N8095" s="34">
        <v>-5.6</v>
      </c>
      <c r="O8095" s="32">
        <f t="shared" si="756"/>
        <v>21.92</v>
      </c>
      <c r="P8095" s="37">
        <f t="shared" si="761"/>
        <v>26.304000000000002</v>
      </c>
      <c r="Q8095" s="32">
        <f t="shared" si="757"/>
        <v>33.08</v>
      </c>
      <c r="R8095" s="32">
        <f t="shared" si="758"/>
        <v>28.695999999999998</v>
      </c>
      <c r="S8095" s="26">
        <f t="shared" si="759"/>
        <v>1</v>
      </c>
      <c r="T8095" s="26">
        <f t="shared" si="760"/>
        <v>1</v>
      </c>
    </row>
    <row r="8096" spans="13:20" ht="15" x14ac:dyDescent="0.3">
      <c r="M8096" s="34">
        <v>8090.5</v>
      </c>
      <c r="N8096" s="34">
        <v>-5.6</v>
      </c>
      <c r="O8096" s="32">
        <f t="shared" si="756"/>
        <v>21.92</v>
      </c>
      <c r="P8096" s="37">
        <f t="shared" si="761"/>
        <v>26.304000000000002</v>
      </c>
      <c r="Q8096" s="32">
        <f t="shared" si="757"/>
        <v>33.08</v>
      </c>
      <c r="R8096" s="32">
        <f t="shared" si="758"/>
        <v>28.695999999999998</v>
      </c>
      <c r="S8096" s="26">
        <f t="shared" si="759"/>
        <v>1</v>
      </c>
      <c r="T8096" s="26">
        <f t="shared" si="760"/>
        <v>1</v>
      </c>
    </row>
    <row r="8097" spans="13:20" ht="15" x14ac:dyDescent="0.3">
      <c r="M8097" s="34">
        <v>8091.5</v>
      </c>
      <c r="N8097" s="34">
        <v>-5.6</v>
      </c>
      <c r="O8097" s="32">
        <f t="shared" si="756"/>
        <v>21.92</v>
      </c>
      <c r="P8097" s="37">
        <f t="shared" si="761"/>
        <v>26.304000000000002</v>
      </c>
      <c r="Q8097" s="32">
        <f t="shared" si="757"/>
        <v>33.08</v>
      </c>
      <c r="R8097" s="32">
        <f t="shared" si="758"/>
        <v>28.695999999999998</v>
      </c>
      <c r="S8097" s="26">
        <f t="shared" si="759"/>
        <v>1</v>
      </c>
      <c r="T8097" s="26">
        <f t="shared" si="760"/>
        <v>1</v>
      </c>
    </row>
    <row r="8098" spans="13:20" ht="15" x14ac:dyDescent="0.3">
      <c r="M8098" s="34">
        <v>8092.5</v>
      </c>
      <c r="N8098" s="34">
        <v>-5</v>
      </c>
      <c r="O8098" s="32">
        <f t="shared" si="756"/>
        <v>23</v>
      </c>
      <c r="P8098" s="37">
        <f t="shared" si="761"/>
        <v>27.599999999999998</v>
      </c>
      <c r="Q8098" s="32">
        <f t="shared" si="757"/>
        <v>32</v>
      </c>
      <c r="R8098" s="32">
        <f t="shared" si="758"/>
        <v>27.400000000000002</v>
      </c>
      <c r="S8098" s="26">
        <f t="shared" si="759"/>
        <v>1</v>
      </c>
      <c r="T8098" s="26">
        <f t="shared" si="760"/>
        <v>1</v>
      </c>
    </row>
    <row r="8099" spans="13:20" ht="15" x14ac:dyDescent="0.3">
      <c r="M8099" s="34">
        <v>8093.5</v>
      </c>
      <c r="N8099" s="34">
        <v>-4.4000000000000004</v>
      </c>
      <c r="O8099" s="32">
        <f t="shared" si="756"/>
        <v>24.08</v>
      </c>
      <c r="P8099" s="37">
        <f t="shared" si="761"/>
        <v>28.895999999999997</v>
      </c>
      <c r="Q8099" s="32">
        <f t="shared" si="757"/>
        <v>30.92</v>
      </c>
      <c r="R8099" s="32">
        <f t="shared" si="758"/>
        <v>26.104000000000003</v>
      </c>
      <c r="S8099" s="26">
        <f t="shared" si="759"/>
        <v>1</v>
      </c>
      <c r="T8099" s="26">
        <f t="shared" si="760"/>
        <v>1</v>
      </c>
    </row>
    <row r="8100" spans="13:20" ht="15" x14ac:dyDescent="0.3">
      <c r="M8100" s="34">
        <v>8094.5</v>
      </c>
      <c r="N8100" s="34">
        <v>-4.4000000000000004</v>
      </c>
      <c r="O8100" s="32">
        <f t="shared" si="756"/>
        <v>24.08</v>
      </c>
      <c r="P8100" s="37">
        <f t="shared" si="761"/>
        <v>28.895999999999997</v>
      </c>
      <c r="Q8100" s="32">
        <f t="shared" si="757"/>
        <v>30.92</v>
      </c>
      <c r="R8100" s="32">
        <f t="shared" si="758"/>
        <v>26.104000000000003</v>
      </c>
      <c r="S8100" s="26">
        <f t="shared" si="759"/>
        <v>1</v>
      </c>
      <c r="T8100" s="26">
        <f t="shared" si="760"/>
        <v>1</v>
      </c>
    </row>
    <row r="8101" spans="13:20" ht="15" x14ac:dyDescent="0.3">
      <c r="M8101" s="34">
        <v>8095.5</v>
      </c>
      <c r="N8101" s="34">
        <v>-3.3</v>
      </c>
      <c r="O8101" s="32">
        <f t="shared" si="756"/>
        <v>26.060000000000002</v>
      </c>
      <c r="P8101" s="37">
        <f t="shared" si="761"/>
        <v>31.272000000000002</v>
      </c>
      <c r="Q8101" s="32">
        <f t="shared" si="757"/>
        <v>28.939999999999998</v>
      </c>
      <c r="R8101" s="32">
        <f t="shared" si="758"/>
        <v>23.727999999999998</v>
      </c>
      <c r="S8101" s="26">
        <f t="shared" si="759"/>
        <v>1</v>
      </c>
      <c r="T8101" s="26">
        <f t="shared" si="760"/>
        <v>1</v>
      </c>
    </row>
    <row r="8102" spans="13:20" ht="15" x14ac:dyDescent="0.3">
      <c r="M8102" s="34">
        <v>8096.5</v>
      </c>
      <c r="N8102" s="34">
        <v>-2.2000000000000002</v>
      </c>
      <c r="O8102" s="32">
        <f t="shared" si="756"/>
        <v>28.04</v>
      </c>
      <c r="P8102" s="37">
        <f t="shared" si="761"/>
        <v>33.647999999999996</v>
      </c>
      <c r="Q8102" s="32">
        <f t="shared" si="757"/>
        <v>26.96</v>
      </c>
      <c r="R8102" s="32">
        <f t="shared" si="758"/>
        <v>21.352000000000004</v>
      </c>
      <c r="S8102" s="26">
        <f t="shared" si="759"/>
        <v>1</v>
      </c>
      <c r="T8102" s="26">
        <f t="shared" si="760"/>
        <v>1</v>
      </c>
    </row>
    <row r="8103" spans="13:20" ht="15" x14ac:dyDescent="0.3">
      <c r="M8103" s="34">
        <v>8097.5</v>
      </c>
      <c r="N8103" s="34">
        <v>-1.1000000000000001</v>
      </c>
      <c r="O8103" s="32">
        <f t="shared" si="756"/>
        <v>30.02</v>
      </c>
      <c r="P8103" s="37">
        <f t="shared" si="761"/>
        <v>36.024000000000001</v>
      </c>
      <c r="Q8103" s="32">
        <f t="shared" si="757"/>
        <v>24.98</v>
      </c>
      <c r="R8103" s="32">
        <f t="shared" si="758"/>
        <v>18.975999999999999</v>
      </c>
      <c r="S8103" s="26">
        <f t="shared" si="759"/>
        <v>1</v>
      </c>
      <c r="T8103" s="26">
        <f t="shared" si="760"/>
        <v>1</v>
      </c>
    </row>
    <row r="8104" spans="13:20" ht="15" x14ac:dyDescent="0.3">
      <c r="M8104" s="34">
        <v>8098.5</v>
      </c>
      <c r="N8104" s="34">
        <v>-0.6</v>
      </c>
      <c r="O8104" s="32">
        <f t="shared" si="756"/>
        <v>30.92</v>
      </c>
      <c r="P8104" s="37">
        <f t="shared" si="761"/>
        <v>37.103999999999999</v>
      </c>
      <c r="Q8104" s="32">
        <f t="shared" si="757"/>
        <v>24.08</v>
      </c>
      <c r="R8104" s="32">
        <f t="shared" si="758"/>
        <v>17.896000000000001</v>
      </c>
      <c r="S8104" s="26">
        <f t="shared" si="759"/>
        <v>1</v>
      </c>
      <c r="T8104" s="26">
        <f t="shared" si="760"/>
        <v>1</v>
      </c>
    </row>
    <row r="8105" spans="13:20" ht="15" x14ac:dyDescent="0.3">
      <c r="M8105" s="34">
        <v>8099.5</v>
      </c>
      <c r="N8105" s="34">
        <v>0.6</v>
      </c>
      <c r="O8105" s="32">
        <f t="shared" si="756"/>
        <v>33.08</v>
      </c>
      <c r="P8105" s="37">
        <f t="shared" si="761"/>
        <v>39.695999999999998</v>
      </c>
      <c r="Q8105" s="32">
        <f t="shared" si="757"/>
        <v>21.92</v>
      </c>
      <c r="R8105" s="32">
        <f t="shared" si="758"/>
        <v>15.304000000000002</v>
      </c>
      <c r="S8105" s="26">
        <f t="shared" si="759"/>
        <v>1</v>
      </c>
      <c r="T8105" s="26">
        <f t="shared" si="760"/>
        <v>1</v>
      </c>
    </row>
    <row r="8106" spans="13:20" ht="15" x14ac:dyDescent="0.3">
      <c r="M8106" s="34">
        <v>8100.5</v>
      </c>
      <c r="N8106" s="34">
        <v>1.1000000000000001</v>
      </c>
      <c r="O8106" s="32">
        <f t="shared" si="756"/>
        <v>33.979999999999997</v>
      </c>
      <c r="P8106" s="37">
        <f t="shared" si="761"/>
        <v>40.775999999999996</v>
      </c>
      <c r="Q8106" s="32">
        <f t="shared" si="757"/>
        <v>21.020000000000003</v>
      </c>
      <c r="R8106" s="32">
        <f t="shared" si="758"/>
        <v>14.224000000000004</v>
      </c>
      <c r="S8106" s="26">
        <f t="shared" si="759"/>
        <v>1</v>
      </c>
      <c r="T8106" s="26">
        <f t="shared" si="760"/>
        <v>1</v>
      </c>
    </row>
    <row r="8107" spans="13:20" ht="15" x14ac:dyDescent="0.3">
      <c r="M8107" s="34">
        <v>8101.5</v>
      </c>
      <c r="N8107" s="34">
        <v>1.7</v>
      </c>
      <c r="O8107" s="32">
        <f t="shared" si="756"/>
        <v>35.06</v>
      </c>
      <c r="P8107" s="37">
        <f t="shared" si="761"/>
        <v>42.072000000000003</v>
      </c>
      <c r="Q8107" s="32">
        <f t="shared" si="757"/>
        <v>19.939999999999998</v>
      </c>
      <c r="R8107" s="32">
        <f t="shared" si="758"/>
        <v>12.927999999999997</v>
      </c>
      <c r="S8107" s="26">
        <f t="shared" si="759"/>
        <v>1</v>
      </c>
      <c r="T8107" s="26">
        <f t="shared" si="760"/>
        <v>1</v>
      </c>
    </row>
    <row r="8108" spans="13:20" ht="15" x14ac:dyDescent="0.3">
      <c r="M8108" s="34">
        <v>8102.5</v>
      </c>
      <c r="N8108" s="34">
        <v>0.6</v>
      </c>
      <c r="O8108" s="32">
        <f t="shared" si="756"/>
        <v>33.08</v>
      </c>
      <c r="P8108" s="37">
        <f t="shared" si="761"/>
        <v>39.695999999999998</v>
      </c>
      <c r="Q8108" s="32">
        <f t="shared" si="757"/>
        <v>21.92</v>
      </c>
      <c r="R8108" s="32">
        <f t="shared" si="758"/>
        <v>15.304000000000002</v>
      </c>
      <c r="S8108" s="26">
        <f t="shared" si="759"/>
        <v>1</v>
      </c>
      <c r="T8108" s="26">
        <f t="shared" si="760"/>
        <v>1</v>
      </c>
    </row>
    <row r="8109" spans="13:20" ht="15" x14ac:dyDescent="0.3">
      <c r="M8109" s="34">
        <v>8103.5</v>
      </c>
      <c r="N8109" s="34">
        <v>-0.6</v>
      </c>
      <c r="O8109" s="32">
        <f t="shared" si="756"/>
        <v>30.92</v>
      </c>
      <c r="P8109" s="37">
        <f t="shared" si="761"/>
        <v>37.103999999999999</v>
      </c>
      <c r="Q8109" s="32">
        <f t="shared" si="757"/>
        <v>24.08</v>
      </c>
      <c r="R8109" s="32">
        <f t="shared" si="758"/>
        <v>17.896000000000001</v>
      </c>
      <c r="S8109" s="26">
        <f t="shared" si="759"/>
        <v>1</v>
      </c>
      <c r="T8109" s="26">
        <f t="shared" si="760"/>
        <v>1</v>
      </c>
    </row>
    <row r="8110" spans="13:20" ht="15" x14ac:dyDescent="0.3">
      <c r="M8110" s="34">
        <v>8104.5</v>
      </c>
      <c r="N8110" s="34">
        <v>-1.1000000000000001</v>
      </c>
      <c r="O8110" s="32">
        <f t="shared" si="756"/>
        <v>30.02</v>
      </c>
      <c r="P8110" s="37">
        <f t="shared" si="761"/>
        <v>36.024000000000001</v>
      </c>
      <c r="Q8110" s="32">
        <f t="shared" si="757"/>
        <v>24.98</v>
      </c>
      <c r="R8110" s="32">
        <f t="shared" si="758"/>
        <v>18.975999999999999</v>
      </c>
      <c r="S8110" s="26">
        <f t="shared" si="759"/>
        <v>1</v>
      </c>
      <c r="T8110" s="26">
        <f t="shared" si="760"/>
        <v>1</v>
      </c>
    </row>
    <row r="8111" spans="13:20" ht="15" x14ac:dyDescent="0.3">
      <c r="M8111" s="34">
        <v>8105.5</v>
      </c>
      <c r="N8111" s="34">
        <v>-1.1000000000000001</v>
      </c>
      <c r="O8111" s="32">
        <f t="shared" si="756"/>
        <v>30.02</v>
      </c>
      <c r="P8111" s="37">
        <f t="shared" si="761"/>
        <v>36.024000000000001</v>
      </c>
      <c r="Q8111" s="32">
        <f t="shared" si="757"/>
        <v>24.98</v>
      </c>
      <c r="R8111" s="32">
        <f t="shared" si="758"/>
        <v>18.975999999999999</v>
      </c>
      <c r="S8111" s="26">
        <f t="shared" si="759"/>
        <v>1</v>
      </c>
      <c r="T8111" s="26">
        <f t="shared" si="760"/>
        <v>1</v>
      </c>
    </row>
    <row r="8112" spans="13:20" ht="15" x14ac:dyDescent="0.3">
      <c r="M8112" s="34">
        <v>8106.5</v>
      </c>
      <c r="N8112" s="34">
        <v>-1.7</v>
      </c>
      <c r="O8112" s="32">
        <f t="shared" si="756"/>
        <v>28.94</v>
      </c>
      <c r="P8112" s="37">
        <f t="shared" si="761"/>
        <v>34.728000000000002</v>
      </c>
      <c r="Q8112" s="32">
        <f t="shared" si="757"/>
        <v>26.06</v>
      </c>
      <c r="R8112" s="32">
        <f t="shared" si="758"/>
        <v>20.271999999999998</v>
      </c>
      <c r="S8112" s="26">
        <f t="shared" si="759"/>
        <v>1</v>
      </c>
      <c r="T8112" s="26">
        <f t="shared" si="760"/>
        <v>1</v>
      </c>
    </row>
    <row r="8113" spans="13:20" ht="15" x14ac:dyDescent="0.3">
      <c r="M8113" s="34">
        <v>8107.5</v>
      </c>
      <c r="N8113" s="34">
        <v>-2.2000000000000002</v>
      </c>
      <c r="O8113" s="32">
        <f t="shared" si="756"/>
        <v>28.04</v>
      </c>
      <c r="P8113" s="37">
        <f t="shared" si="761"/>
        <v>33.647999999999996</v>
      </c>
      <c r="Q8113" s="32">
        <f t="shared" si="757"/>
        <v>26.96</v>
      </c>
      <c r="R8113" s="32">
        <f t="shared" si="758"/>
        <v>21.352000000000004</v>
      </c>
      <c r="S8113" s="26">
        <f t="shared" si="759"/>
        <v>1</v>
      </c>
      <c r="T8113" s="26">
        <f t="shared" si="760"/>
        <v>1</v>
      </c>
    </row>
    <row r="8114" spans="13:20" ht="15" x14ac:dyDescent="0.3">
      <c r="M8114" s="34">
        <v>8108.5</v>
      </c>
      <c r="N8114" s="34">
        <v>-2.8</v>
      </c>
      <c r="O8114" s="32">
        <f t="shared" si="756"/>
        <v>26.96</v>
      </c>
      <c r="P8114" s="37">
        <f t="shared" si="761"/>
        <v>32.351999999999997</v>
      </c>
      <c r="Q8114" s="32">
        <f t="shared" si="757"/>
        <v>28.04</v>
      </c>
      <c r="R8114" s="32">
        <f t="shared" si="758"/>
        <v>22.648000000000003</v>
      </c>
      <c r="S8114" s="26">
        <f t="shared" si="759"/>
        <v>1</v>
      </c>
      <c r="T8114" s="26">
        <f t="shared" si="760"/>
        <v>1</v>
      </c>
    </row>
    <row r="8115" spans="13:20" ht="15" x14ac:dyDescent="0.3">
      <c r="M8115" s="34">
        <v>8109.5</v>
      </c>
      <c r="N8115" s="34">
        <v>-3.3</v>
      </c>
      <c r="O8115" s="32">
        <f t="shared" si="756"/>
        <v>26.060000000000002</v>
      </c>
      <c r="P8115" s="37">
        <f t="shared" si="761"/>
        <v>31.272000000000002</v>
      </c>
      <c r="Q8115" s="32">
        <f t="shared" si="757"/>
        <v>28.939999999999998</v>
      </c>
      <c r="R8115" s="32">
        <f t="shared" si="758"/>
        <v>23.727999999999998</v>
      </c>
      <c r="S8115" s="26">
        <f t="shared" si="759"/>
        <v>1</v>
      </c>
      <c r="T8115" s="26">
        <f t="shared" si="760"/>
        <v>1</v>
      </c>
    </row>
    <row r="8116" spans="13:20" ht="15" x14ac:dyDescent="0.3">
      <c r="M8116" s="34">
        <v>8110.5</v>
      </c>
      <c r="N8116" s="34">
        <v>-4.4000000000000004</v>
      </c>
      <c r="O8116" s="32">
        <f t="shared" si="756"/>
        <v>24.08</v>
      </c>
      <c r="P8116" s="37">
        <f t="shared" si="761"/>
        <v>28.895999999999997</v>
      </c>
      <c r="Q8116" s="32">
        <f t="shared" si="757"/>
        <v>30.92</v>
      </c>
      <c r="R8116" s="32">
        <f t="shared" si="758"/>
        <v>26.104000000000003</v>
      </c>
      <c r="S8116" s="26">
        <f t="shared" si="759"/>
        <v>1</v>
      </c>
      <c r="T8116" s="26">
        <f t="shared" si="760"/>
        <v>1</v>
      </c>
    </row>
    <row r="8117" spans="13:20" ht="15" x14ac:dyDescent="0.3">
      <c r="M8117" s="34">
        <v>8111.5</v>
      </c>
      <c r="N8117" s="34">
        <v>-5</v>
      </c>
      <c r="O8117" s="32">
        <f t="shared" si="756"/>
        <v>23</v>
      </c>
      <c r="P8117" s="37">
        <f t="shared" si="761"/>
        <v>27.599999999999998</v>
      </c>
      <c r="Q8117" s="32">
        <f t="shared" si="757"/>
        <v>32</v>
      </c>
      <c r="R8117" s="32">
        <f t="shared" si="758"/>
        <v>27.400000000000002</v>
      </c>
      <c r="S8117" s="26">
        <f t="shared" si="759"/>
        <v>1</v>
      </c>
      <c r="T8117" s="26">
        <f t="shared" si="760"/>
        <v>1</v>
      </c>
    </row>
    <row r="8118" spans="13:20" ht="15" x14ac:dyDescent="0.3">
      <c r="M8118" s="34">
        <v>8112.5</v>
      </c>
      <c r="N8118" s="34">
        <v>-5.6</v>
      </c>
      <c r="O8118" s="32">
        <f t="shared" si="756"/>
        <v>21.92</v>
      </c>
      <c r="P8118" s="37">
        <f t="shared" si="761"/>
        <v>26.304000000000002</v>
      </c>
      <c r="Q8118" s="32">
        <f t="shared" si="757"/>
        <v>33.08</v>
      </c>
      <c r="R8118" s="32">
        <f t="shared" si="758"/>
        <v>28.695999999999998</v>
      </c>
      <c r="S8118" s="26">
        <f t="shared" si="759"/>
        <v>1</v>
      </c>
      <c r="T8118" s="26">
        <f t="shared" si="760"/>
        <v>1</v>
      </c>
    </row>
    <row r="8119" spans="13:20" ht="15" x14ac:dyDescent="0.3">
      <c r="M8119" s="34">
        <v>8113.5</v>
      </c>
      <c r="N8119" s="34">
        <v>-6.1</v>
      </c>
      <c r="O8119" s="32">
        <f t="shared" si="756"/>
        <v>21.02</v>
      </c>
      <c r="P8119" s="37">
        <f t="shared" si="761"/>
        <v>25.224</v>
      </c>
      <c r="Q8119" s="32">
        <f t="shared" si="757"/>
        <v>33.980000000000004</v>
      </c>
      <c r="R8119" s="32">
        <f t="shared" si="758"/>
        <v>29.776</v>
      </c>
      <c r="S8119" s="26">
        <f t="shared" si="759"/>
        <v>1</v>
      </c>
      <c r="T8119" s="26">
        <f t="shared" si="760"/>
        <v>1</v>
      </c>
    </row>
    <row r="8120" spans="13:20" ht="15" x14ac:dyDescent="0.3">
      <c r="M8120" s="34">
        <v>8114.5</v>
      </c>
      <c r="N8120" s="34">
        <v>-6.7</v>
      </c>
      <c r="O8120" s="32">
        <f t="shared" si="756"/>
        <v>19.939999999999998</v>
      </c>
      <c r="P8120" s="37">
        <f t="shared" si="761"/>
        <v>23.927999999999997</v>
      </c>
      <c r="Q8120" s="32">
        <f t="shared" si="757"/>
        <v>35.06</v>
      </c>
      <c r="R8120" s="32">
        <f t="shared" si="758"/>
        <v>31.072000000000003</v>
      </c>
      <c r="S8120" s="26">
        <f t="shared" si="759"/>
        <v>1</v>
      </c>
      <c r="T8120" s="26">
        <f t="shared" si="760"/>
        <v>1</v>
      </c>
    </row>
    <row r="8121" spans="13:20" ht="15" x14ac:dyDescent="0.3">
      <c r="M8121" s="34">
        <v>8115.5</v>
      </c>
      <c r="N8121" s="34">
        <v>-6.7</v>
      </c>
      <c r="O8121" s="32">
        <f t="shared" si="756"/>
        <v>19.939999999999998</v>
      </c>
      <c r="P8121" s="37">
        <f t="shared" si="761"/>
        <v>23.927999999999997</v>
      </c>
      <c r="Q8121" s="32">
        <f t="shared" si="757"/>
        <v>35.06</v>
      </c>
      <c r="R8121" s="32">
        <f t="shared" si="758"/>
        <v>31.072000000000003</v>
      </c>
      <c r="S8121" s="26">
        <f t="shared" si="759"/>
        <v>1</v>
      </c>
      <c r="T8121" s="26">
        <f t="shared" si="760"/>
        <v>1</v>
      </c>
    </row>
    <row r="8122" spans="13:20" ht="15" x14ac:dyDescent="0.3">
      <c r="M8122" s="34">
        <v>8116.5</v>
      </c>
      <c r="N8122" s="34">
        <v>-6.7</v>
      </c>
      <c r="O8122" s="32">
        <f t="shared" si="756"/>
        <v>19.939999999999998</v>
      </c>
      <c r="P8122" s="37">
        <f t="shared" si="761"/>
        <v>23.927999999999997</v>
      </c>
      <c r="Q8122" s="32">
        <f t="shared" si="757"/>
        <v>35.06</v>
      </c>
      <c r="R8122" s="32">
        <f t="shared" si="758"/>
        <v>31.072000000000003</v>
      </c>
      <c r="S8122" s="26">
        <f t="shared" si="759"/>
        <v>1</v>
      </c>
      <c r="T8122" s="26">
        <f t="shared" si="760"/>
        <v>1</v>
      </c>
    </row>
    <row r="8123" spans="13:20" ht="15" x14ac:dyDescent="0.3">
      <c r="M8123" s="34">
        <v>8117.5</v>
      </c>
      <c r="N8123" s="34">
        <v>-7.2</v>
      </c>
      <c r="O8123" s="32">
        <f t="shared" si="756"/>
        <v>19.04</v>
      </c>
      <c r="P8123" s="37">
        <f t="shared" si="761"/>
        <v>22.847999999999999</v>
      </c>
      <c r="Q8123" s="32">
        <f t="shared" si="757"/>
        <v>35.96</v>
      </c>
      <c r="R8123" s="32">
        <f t="shared" si="758"/>
        <v>32.152000000000001</v>
      </c>
      <c r="S8123" s="26">
        <f t="shared" si="759"/>
        <v>1</v>
      </c>
      <c r="T8123" s="26">
        <f t="shared" si="760"/>
        <v>1</v>
      </c>
    </row>
    <row r="8124" spans="13:20" ht="15" x14ac:dyDescent="0.3">
      <c r="M8124" s="34">
        <v>8118.5</v>
      </c>
      <c r="N8124" s="34">
        <v>-7.2</v>
      </c>
      <c r="O8124" s="32">
        <f t="shared" si="756"/>
        <v>19.04</v>
      </c>
      <c r="P8124" s="37">
        <f t="shared" si="761"/>
        <v>22.847999999999999</v>
      </c>
      <c r="Q8124" s="32">
        <f t="shared" si="757"/>
        <v>35.96</v>
      </c>
      <c r="R8124" s="32">
        <f t="shared" si="758"/>
        <v>32.152000000000001</v>
      </c>
      <c r="S8124" s="26">
        <f t="shared" si="759"/>
        <v>1</v>
      </c>
      <c r="T8124" s="26">
        <f t="shared" si="760"/>
        <v>1</v>
      </c>
    </row>
    <row r="8125" spans="13:20" ht="15" x14ac:dyDescent="0.3">
      <c r="M8125" s="34">
        <v>8119.5</v>
      </c>
      <c r="N8125" s="34">
        <v>-6.7</v>
      </c>
      <c r="O8125" s="32">
        <f t="shared" si="756"/>
        <v>19.939999999999998</v>
      </c>
      <c r="P8125" s="37">
        <f t="shared" si="761"/>
        <v>23.927999999999997</v>
      </c>
      <c r="Q8125" s="32">
        <f t="shared" si="757"/>
        <v>35.06</v>
      </c>
      <c r="R8125" s="32">
        <f t="shared" si="758"/>
        <v>31.072000000000003</v>
      </c>
      <c r="S8125" s="26">
        <f t="shared" si="759"/>
        <v>1</v>
      </c>
      <c r="T8125" s="26">
        <f t="shared" si="760"/>
        <v>1</v>
      </c>
    </row>
    <row r="8126" spans="13:20" ht="15" x14ac:dyDescent="0.3">
      <c r="M8126" s="34">
        <v>8120.5</v>
      </c>
      <c r="N8126" s="34">
        <v>-5.6</v>
      </c>
      <c r="O8126" s="32">
        <f t="shared" si="756"/>
        <v>21.92</v>
      </c>
      <c r="P8126" s="37">
        <f t="shared" si="761"/>
        <v>26.304000000000002</v>
      </c>
      <c r="Q8126" s="32">
        <f t="shared" si="757"/>
        <v>33.08</v>
      </c>
      <c r="R8126" s="32">
        <f t="shared" si="758"/>
        <v>28.695999999999998</v>
      </c>
      <c r="S8126" s="26">
        <f t="shared" si="759"/>
        <v>1</v>
      </c>
      <c r="T8126" s="26">
        <f t="shared" si="760"/>
        <v>1</v>
      </c>
    </row>
    <row r="8127" spans="13:20" ht="15" x14ac:dyDescent="0.3">
      <c r="M8127" s="34">
        <v>8121.5</v>
      </c>
      <c r="N8127" s="34">
        <v>-4.4000000000000004</v>
      </c>
      <c r="O8127" s="32">
        <f t="shared" si="756"/>
        <v>24.08</v>
      </c>
      <c r="P8127" s="37">
        <f t="shared" si="761"/>
        <v>28.895999999999997</v>
      </c>
      <c r="Q8127" s="32">
        <f t="shared" si="757"/>
        <v>30.92</v>
      </c>
      <c r="R8127" s="32">
        <f t="shared" si="758"/>
        <v>26.104000000000003</v>
      </c>
      <c r="S8127" s="26">
        <f t="shared" si="759"/>
        <v>1</v>
      </c>
      <c r="T8127" s="26">
        <f t="shared" si="760"/>
        <v>1</v>
      </c>
    </row>
    <row r="8128" spans="13:20" ht="15" x14ac:dyDescent="0.3">
      <c r="M8128" s="34">
        <v>8122.5</v>
      </c>
      <c r="N8128" s="34">
        <v>-3.3</v>
      </c>
      <c r="O8128" s="32">
        <f t="shared" si="756"/>
        <v>26.060000000000002</v>
      </c>
      <c r="P8128" s="37">
        <f t="shared" si="761"/>
        <v>31.272000000000002</v>
      </c>
      <c r="Q8128" s="32">
        <f t="shared" si="757"/>
        <v>28.939999999999998</v>
      </c>
      <c r="R8128" s="32">
        <f t="shared" si="758"/>
        <v>23.727999999999998</v>
      </c>
      <c r="S8128" s="26">
        <f t="shared" si="759"/>
        <v>1</v>
      </c>
      <c r="T8128" s="26">
        <f t="shared" si="760"/>
        <v>1</v>
      </c>
    </row>
    <row r="8129" spans="13:20" ht="15" x14ac:dyDescent="0.3">
      <c r="M8129" s="34">
        <v>8123.5</v>
      </c>
      <c r="N8129" s="34">
        <v>-2.8</v>
      </c>
      <c r="O8129" s="32">
        <f t="shared" si="756"/>
        <v>26.96</v>
      </c>
      <c r="P8129" s="37">
        <f t="shared" si="761"/>
        <v>32.351999999999997</v>
      </c>
      <c r="Q8129" s="32">
        <f t="shared" si="757"/>
        <v>28.04</v>
      </c>
      <c r="R8129" s="32">
        <f t="shared" si="758"/>
        <v>22.648000000000003</v>
      </c>
      <c r="S8129" s="26">
        <f t="shared" si="759"/>
        <v>1</v>
      </c>
      <c r="T8129" s="26">
        <f t="shared" si="760"/>
        <v>1</v>
      </c>
    </row>
    <row r="8130" spans="13:20" ht="15" x14ac:dyDescent="0.3">
      <c r="M8130" s="34">
        <v>8124.5</v>
      </c>
      <c r="N8130" s="34">
        <v>-1.7</v>
      </c>
      <c r="O8130" s="32">
        <f t="shared" si="756"/>
        <v>28.94</v>
      </c>
      <c r="P8130" s="37">
        <f t="shared" si="761"/>
        <v>34.728000000000002</v>
      </c>
      <c r="Q8130" s="32">
        <f t="shared" si="757"/>
        <v>26.06</v>
      </c>
      <c r="R8130" s="32">
        <f t="shared" si="758"/>
        <v>20.271999999999998</v>
      </c>
      <c r="S8130" s="26">
        <f t="shared" si="759"/>
        <v>1</v>
      </c>
      <c r="T8130" s="26">
        <f t="shared" si="760"/>
        <v>1</v>
      </c>
    </row>
    <row r="8131" spans="13:20" ht="15" x14ac:dyDescent="0.3">
      <c r="M8131" s="34">
        <v>8125.5</v>
      </c>
      <c r="N8131" s="34">
        <v>-1.7</v>
      </c>
      <c r="O8131" s="32">
        <f t="shared" si="756"/>
        <v>28.94</v>
      </c>
      <c r="P8131" s="37">
        <f t="shared" si="761"/>
        <v>34.728000000000002</v>
      </c>
      <c r="Q8131" s="32">
        <f t="shared" si="757"/>
        <v>26.06</v>
      </c>
      <c r="R8131" s="32">
        <f t="shared" si="758"/>
        <v>20.271999999999998</v>
      </c>
      <c r="S8131" s="26">
        <f t="shared" si="759"/>
        <v>1</v>
      </c>
      <c r="T8131" s="26">
        <f t="shared" si="760"/>
        <v>1</v>
      </c>
    </row>
    <row r="8132" spans="13:20" ht="15" x14ac:dyDescent="0.3">
      <c r="M8132" s="34">
        <v>8126.5</v>
      </c>
      <c r="N8132" s="34">
        <v>-1.1000000000000001</v>
      </c>
      <c r="O8132" s="32">
        <f t="shared" si="756"/>
        <v>30.02</v>
      </c>
      <c r="P8132" s="37">
        <f t="shared" si="761"/>
        <v>36.024000000000001</v>
      </c>
      <c r="Q8132" s="32">
        <f t="shared" si="757"/>
        <v>24.98</v>
      </c>
      <c r="R8132" s="32">
        <f t="shared" si="758"/>
        <v>18.975999999999999</v>
      </c>
      <c r="S8132" s="26">
        <f t="shared" si="759"/>
        <v>1</v>
      </c>
      <c r="T8132" s="26">
        <f t="shared" si="760"/>
        <v>1</v>
      </c>
    </row>
    <row r="8133" spans="13:20" ht="15" x14ac:dyDescent="0.3">
      <c r="M8133" s="34">
        <v>8127.5</v>
      </c>
      <c r="N8133" s="34">
        <v>-0.6</v>
      </c>
      <c r="O8133" s="32">
        <f t="shared" si="756"/>
        <v>30.92</v>
      </c>
      <c r="P8133" s="37">
        <f t="shared" si="761"/>
        <v>37.103999999999999</v>
      </c>
      <c r="Q8133" s="32">
        <f t="shared" si="757"/>
        <v>24.08</v>
      </c>
      <c r="R8133" s="32">
        <f t="shared" si="758"/>
        <v>17.896000000000001</v>
      </c>
      <c r="S8133" s="26">
        <f t="shared" si="759"/>
        <v>1</v>
      </c>
      <c r="T8133" s="26">
        <f t="shared" si="760"/>
        <v>1</v>
      </c>
    </row>
    <row r="8134" spans="13:20" ht="15" x14ac:dyDescent="0.3">
      <c r="M8134" s="34">
        <v>8128.5</v>
      </c>
      <c r="N8134" s="34">
        <v>0.6</v>
      </c>
      <c r="O8134" s="32">
        <f t="shared" ref="O8134:O8197" si="762">CONVERT(N8134,"C","F")</f>
        <v>33.08</v>
      </c>
      <c r="P8134" s="37">
        <f t="shared" si="761"/>
        <v>39.695999999999998</v>
      </c>
      <c r="Q8134" s="32">
        <f t="shared" ref="Q8134:Q8197" si="763">$L$3-O8134</f>
        <v>21.92</v>
      </c>
      <c r="R8134" s="32">
        <f t="shared" ref="R8134:R8197" si="764">$L$3-P8134</f>
        <v>15.304000000000002</v>
      </c>
      <c r="S8134" s="26">
        <f t="shared" ref="S8134:S8197" si="765">IF(O8134&lt;=$L$3, 1, 0)</f>
        <v>1</v>
      </c>
      <c r="T8134" s="26">
        <f t="shared" ref="T8134:T8197" si="766">IF(P8134&lt;=$L$3, 1, 0)</f>
        <v>1</v>
      </c>
    </row>
    <row r="8135" spans="13:20" ht="15" x14ac:dyDescent="0.3">
      <c r="M8135" s="34">
        <v>8129.5</v>
      </c>
      <c r="N8135" s="34">
        <v>0.6</v>
      </c>
      <c r="O8135" s="32">
        <f t="shared" si="762"/>
        <v>33.08</v>
      </c>
      <c r="P8135" s="37">
        <f t="shared" ref="P8135:P8198" si="767">O8135*1.2</f>
        <v>39.695999999999998</v>
      </c>
      <c r="Q8135" s="32">
        <f t="shared" si="763"/>
        <v>21.92</v>
      </c>
      <c r="R8135" s="32">
        <f t="shared" si="764"/>
        <v>15.304000000000002</v>
      </c>
      <c r="S8135" s="26">
        <f t="shared" si="765"/>
        <v>1</v>
      </c>
      <c r="T8135" s="26">
        <f t="shared" si="766"/>
        <v>1</v>
      </c>
    </row>
    <row r="8136" spans="13:20" ht="15" x14ac:dyDescent="0.3">
      <c r="M8136" s="34">
        <v>8130.5</v>
      </c>
      <c r="N8136" s="34">
        <v>0</v>
      </c>
      <c r="O8136" s="32">
        <f t="shared" si="762"/>
        <v>32</v>
      </c>
      <c r="P8136" s="37">
        <f t="shared" si="767"/>
        <v>38.4</v>
      </c>
      <c r="Q8136" s="32">
        <f t="shared" si="763"/>
        <v>23</v>
      </c>
      <c r="R8136" s="32">
        <f t="shared" si="764"/>
        <v>16.600000000000001</v>
      </c>
      <c r="S8136" s="26">
        <f t="shared" si="765"/>
        <v>1</v>
      </c>
      <c r="T8136" s="26">
        <f t="shared" si="766"/>
        <v>1</v>
      </c>
    </row>
    <row r="8137" spans="13:20" ht="15" x14ac:dyDescent="0.3">
      <c r="M8137" s="34">
        <v>8131.5</v>
      </c>
      <c r="N8137" s="34">
        <v>0</v>
      </c>
      <c r="O8137" s="32">
        <f t="shared" si="762"/>
        <v>32</v>
      </c>
      <c r="P8137" s="37">
        <f t="shared" si="767"/>
        <v>38.4</v>
      </c>
      <c r="Q8137" s="32">
        <f t="shared" si="763"/>
        <v>23</v>
      </c>
      <c r="R8137" s="32">
        <f t="shared" si="764"/>
        <v>16.600000000000001</v>
      </c>
      <c r="S8137" s="26">
        <f t="shared" si="765"/>
        <v>1</v>
      </c>
      <c r="T8137" s="26">
        <f t="shared" si="766"/>
        <v>1</v>
      </c>
    </row>
    <row r="8138" spans="13:20" ht="15" x14ac:dyDescent="0.3">
      <c r="M8138" s="34">
        <v>8132.5</v>
      </c>
      <c r="N8138" s="34">
        <v>0</v>
      </c>
      <c r="O8138" s="32">
        <f t="shared" si="762"/>
        <v>32</v>
      </c>
      <c r="P8138" s="37">
        <f t="shared" si="767"/>
        <v>38.4</v>
      </c>
      <c r="Q8138" s="32">
        <f t="shared" si="763"/>
        <v>23</v>
      </c>
      <c r="R8138" s="32">
        <f t="shared" si="764"/>
        <v>16.600000000000001</v>
      </c>
      <c r="S8138" s="26">
        <f t="shared" si="765"/>
        <v>1</v>
      </c>
      <c r="T8138" s="26">
        <f t="shared" si="766"/>
        <v>1</v>
      </c>
    </row>
    <row r="8139" spans="13:20" ht="15" x14ac:dyDescent="0.3">
      <c r="M8139" s="34">
        <v>8133.5</v>
      </c>
      <c r="N8139" s="34">
        <v>0</v>
      </c>
      <c r="O8139" s="32">
        <f t="shared" si="762"/>
        <v>32</v>
      </c>
      <c r="P8139" s="37">
        <f t="shared" si="767"/>
        <v>38.4</v>
      </c>
      <c r="Q8139" s="32">
        <f t="shared" si="763"/>
        <v>23</v>
      </c>
      <c r="R8139" s="32">
        <f t="shared" si="764"/>
        <v>16.600000000000001</v>
      </c>
      <c r="S8139" s="26">
        <f t="shared" si="765"/>
        <v>1</v>
      </c>
      <c r="T8139" s="26">
        <f t="shared" si="766"/>
        <v>1</v>
      </c>
    </row>
    <row r="8140" spans="13:20" ht="15" x14ac:dyDescent="0.3">
      <c r="M8140" s="34">
        <v>8134.5</v>
      </c>
      <c r="N8140" s="34">
        <v>-1.1000000000000001</v>
      </c>
      <c r="O8140" s="32">
        <f t="shared" si="762"/>
        <v>30.02</v>
      </c>
      <c r="P8140" s="37">
        <f t="shared" si="767"/>
        <v>36.024000000000001</v>
      </c>
      <c r="Q8140" s="32">
        <f t="shared" si="763"/>
        <v>24.98</v>
      </c>
      <c r="R8140" s="32">
        <f t="shared" si="764"/>
        <v>18.975999999999999</v>
      </c>
      <c r="S8140" s="26">
        <f t="shared" si="765"/>
        <v>1</v>
      </c>
      <c r="T8140" s="26">
        <f t="shared" si="766"/>
        <v>1</v>
      </c>
    </row>
    <row r="8141" spans="13:20" ht="15" x14ac:dyDescent="0.3">
      <c r="M8141" s="34">
        <v>8135.5</v>
      </c>
      <c r="N8141" s="34">
        <v>-0.6</v>
      </c>
      <c r="O8141" s="32">
        <f t="shared" si="762"/>
        <v>30.92</v>
      </c>
      <c r="P8141" s="37">
        <f t="shared" si="767"/>
        <v>37.103999999999999</v>
      </c>
      <c r="Q8141" s="32">
        <f t="shared" si="763"/>
        <v>24.08</v>
      </c>
      <c r="R8141" s="32">
        <f t="shared" si="764"/>
        <v>17.896000000000001</v>
      </c>
      <c r="S8141" s="26">
        <f t="shared" si="765"/>
        <v>1</v>
      </c>
      <c r="T8141" s="26">
        <f t="shared" si="766"/>
        <v>1</v>
      </c>
    </row>
    <row r="8142" spans="13:20" ht="15" x14ac:dyDescent="0.3">
      <c r="M8142" s="34">
        <v>8136.5</v>
      </c>
      <c r="N8142" s="34">
        <v>-0.6</v>
      </c>
      <c r="O8142" s="32">
        <f t="shared" si="762"/>
        <v>30.92</v>
      </c>
      <c r="P8142" s="37">
        <f t="shared" si="767"/>
        <v>37.103999999999999</v>
      </c>
      <c r="Q8142" s="32">
        <f t="shared" si="763"/>
        <v>24.08</v>
      </c>
      <c r="R8142" s="32">
        <f t="shared" si="764"/>
        <v>17.896000000000001</v>
      </c>
      <c r="S8142" s="26">
        <f t="shared" si="765"/>
        <v>1</v>
      </c>
      <c r="T8142" s="26">
        <f t="shared" si="766"/>
        <v>1</v>
      </c>
    </row>
    <row r="8143" spans="13:20" ht="15" x14ac:dyDescent="0.3">
      <c r="M8143" s="34">
        <v>8137.5</v>
      </c>
      <c r="N8143" s="34">
        <v>-0.6</v>
      </c>
      <c r="O8143" s="32">
        <f t="shared" si="762"/>
        <v>30.92</v>
      </c>
      <c r="P8143" s="37">
        <f t="shared" si="767"/>
        <v>37.103999999999999</v>
      </c>
      <c r="Q8143" s="32">
        <f t="shared" si="763"/>
        <v>24.08</v>
      </c>
      <c r="R8143" s="32">
        <f t="shared" si="764"/>
        <v>17.896000000000001</v>
      </c>
      <c r="S8143" s="26">
        <f t="shared" si="765"/>
        <v>1</v>
      </c>
      <c r="T8143" s="26">
        <f t="shared" si="766"/>
        <v>1</v>
      </c>
    </row>
    <row r="8144" spans="13:20" ht="15" x14ac:dyDescent="0.3">
      <c r="M8144" s="34">
        <v>8138.5</v>
      </c>
      <c r="N8144" s="34">
        <v>0.6</v>
      </c>
      <c r="O8144" s="32">
        <f t="shared" si="762"/>
        <v>33.08</v>
      </c>
      <c r="P8144" s="37">
        <f t="shared" si="767"/>
        <v>39.695999999999998</v>
      </c>
      <c r="Q8144" s="32">
        <f t="shared" si="763"/>
        <v>21.92</v>
      </c>
      <c r="R8144" s="32">
        <f t="shared" si="764"/>
        <v>15.304000000000002</v>
      </c>
      <c r="S8144" s="26">
        <f t="shared" si="765"/>
        <v>1</v>
      </c>
      <c r="T8144" s="26">
        <f t="shared" si="766"/>
        <v>1</v>
      </c>
    </row>
    <row r="8145" spans="13:20" ht="15" x14ac:dyDescent="0.3">
      <c r="M8145" s="34">
        <v>8139.5</v>
      </c>
      <c r="N8145" s="34">
        <v>0.6</v>
      </c>
      <c r="O8145" s="32">
        <f t="shared" si="762"/>
        <v>33.08</v>
      </c>
      <c r="P8145" s="37">
        <f t="shared" si="767"/>
        <v>39.695999999999998</v>
      </c>
      <c r="Q8145" s="32">
        <f t="shared" si="763"/>
        <v>21.92</v>
      </c>
      <c r="R8145" s="32">
        <f t="shared" si="764"/>
        <v>15.304000000000002</v>
      </c>
      <c r="S8145" s="26">
        <f t="shared" si="765"/>
        <v>1</v>
      </c>
      <c r="T8145" s="26">
        <f t="shared" si="766"/>
        <v>1</v>
      </c>
    </row>
    <row r="8146" spans="13:20" ht="15" x14ac:dyDescent="0.3">
      <c r="M8146" s="34">
        <v>8140.5</v>
      </c>
      <c r="N8146" s="34">
        <v>0.6</v>
      </c>
      <c r="O8146" s="32">
        <f t="shared" si="762"/>
        <v>33.08</v>
      </c>
      <c r="P8146" s="37">
        <f t="shared" si="767"/>
        <v>39.695999999999998</v>
      </c>
      <c r="Q8146" s="32">
        <f t="shared" si="763"/>
        <v>21.92</v>
      </c>
      <c r="R8146" s="32">
        <f t="shared" si="764"/>
        <v>15.304000000000002</v>
      </c>
      <c r="S8146" s="26">
        <f t="shared" si="765"/>
        <v>1</v>
      </c>
      <c r="T8146" s="26">
        <f t="shared" si="766"/>
        <v>1</v>
      </c>
    </row>
    <row r="8147" spans="13:20" ht="15" x14ac:dyDescent="0.3">
      <c r="M8147" s="34">
        <v>8141.5</v>
      </c>
      <c r="N8147" s="34">
        <v>0.6</v>
      </c>
      <c r="O8147" s="32">
        <f t="shared" si="762"/>
        <v>33.08</v>
      </c>
      <c r="P8147" s="37">
        <f t="shared" si="767"/>
        <v>39.695999999999998</v>
      </c>
      <c r="Q8147" s="32">
        <f t="shared" si="763"/>
        <v>21.92</v>
      </c>
      <c r="R8147" s="32">
        <f t="shared" si="764"/>
        <v>15.304000000000002</v>
      </c>
      <c r="S8147" s="26">
        <f t="shared" si="765"/>
        <v>1</v>
      </c>
      <c r="T8147" s="26">
        <f t="shared" si="766"/>
        <v>1</v>
      </c>
    </row>
    <row r="8148" spans="13:20" ht="15" x14ac:dyDescent="0.3">
      <c r="M8148" s="34">
        <v>8142.5</v>
      </c>
      <c r="N8148" s="34">
        <v>0.6</v>
      </c>
      <c r="O8148" s="32">
        <f t="shared" si="762"/>
        <v>33.08</v>
      </c>
      <c r="P8148" s="37">
        <f t="shared" si="767"/>
        <v>39.695999999999998</v>
      </c>
      <c r="Q8148" s="32">
        <f t="shared" si="763"/>
        <v>21.92</v>
      </c>
      <c r="R8148" s="32">
        <f t="shared" si="764"/>
        <v>15.304000000000002</v>
      </c>
      <c r="S8148" s="26">
        <f t="shared" si="765"/>
        <v>1</v>
      </c>
      <c r="T8148" s="26">
        <f t="shared" si="766"/>
        <v>1</v>
      </c>
    </row>
    <row r="8149" spans="13:20" ht="15" x14ac:dyDescent="0.3">
      <c r="M8149" s="34">
        <v>8143.5</v>
      </c>
      <c r="N8149" s="34">
        <v>0.6</v>
      </c>
      <c r="O8149" s="32">
        <f t="shared" si="762"/>
        <v>33.08</v>
      </c>
      <c r="P8149" s="37">
        <f t="shared" si="767"/>
        <v>39.695999999999998</v>
      </c>
      <c r="Q8149" s="32">
        <f t="shared" si="763"/>
        <v>21.92</v>
      </c>
      <c r="R8149" s="32">
        <f t="shared" si="764"/>
        <v>15.304000000000002</v>
      </c>
      <c r="S8149" s="26">
        <f t="shared" si="765"/>
        <v>1</v>
      </c>
      <c r="T8149" s="26">
        <f t="shared" si="766"/>
        <v>1</v>
      </c>
    </row>
    <row r="8150" spans="13:20" ht="15" x14ac:dyDescent="0.3">
      <c r="M8150" s="34">
        <v>8144.5</v>
      </c>
      <c r="N8150" s="34">
        <v>-5</v>
      </c>
      <c r="O8150" s="32">
        <f t="shared" si="762"/>
        <v>23</v>
      </c>
      <c r="P8150" s="37">
        <f t="shared" si="767"/>
        <v>27.599999999999998</v>
      </c>
      <c r="Q8150" s="32">
        <f t="shared" si="763"/>
        <v>32</v>
      </c>
      <c r="R8150" s="32">
        <f t="shared" si="764"/>
        <v>27.400000000000002</v>
      </c>
      <c r="S8150" s="26">
        <f t="shared" si="765"/>
        <v>1</v>
      </c>
      <c r="T8150" s="26">
        <f t="shared" si="766"/>
        <v>1</v>
      </c>
    </row>
    <row r="8151" spans="13:20" ht="15" x14ac:dyDescent="0.3">
      <c r="M8151" s="34">
        <v>8145.5</v>
      </c>
      <c r="N8151" s="34">
        <v>-4.4000000000000004</v>
      </c>
      <c r="O8151" s="32">
        <f t="shared" si="762"/>
        <v>24.08</v>
      </c>
      <c r="P8151" s="37">
        <f t="shared" si="767"/>
        <v>28.895999999999997</v>
      </c>
      <c r="Q8151" s="32">
        <f t="shared" si="763"/>
        <v>30.92</v>
      </c>
      <c r="R8151" s="32">
        <f t="shared" si="764"/>
        <v>26.104000000000003</v>
      </c>
      <c r="S8151" s="26">
        <f t="shared" si="765"/>
        <v>1</v>
      </c>
      <c r="T8151" s="26">
        <f t="shared" si="766"/>
        <v>1</v>
      </c>
    </row>
    <row r="8152" spans="13:20" ht="15" x14ac:dyDescent="0.3">
      <c r="M8152" s="34">
        <v>8146.5</v>
      </c>
      <c r="N8152" s="34">
        <v>-4.4000000000000004</v>
      </c>
      <c r="O8152" s="32">
        <f t="shared" si="762"/>
        <v>24.08</v>
      </c>
      <c r="P8152" s="37">
        <f t="shared" si="767"/>
        <v>28.895999999999997</v>
      </c>
      <c r="Q8152" s="32">
        <f t="shared" si="763"/>
        <v>30.92</v>
      </c>
      <c r="R8152" s="32">
        <f t="shared" si="764"/>
        <v>26.104000000000003</v>
      </c>
      <c r="S8152" s="26">
        <f t="shared" si="765"/>
        <v>1</v>
      </c>
      <c r="T8152" s="26">
        <f t="shared" si="766"/>
        <v>1</v>
      </c>
    </row>
    <row r="8153" spans="13:20" ht="15" x14ac:dyDescent="0.3">
      <c r="M8153" s="34">
        <v>8147.5</v>
      </c>
      <c r="N8153" s="34">
        <v>-3.9</v>
      </c>
      <c r="O8153" s="32">
        <f t="shared" si="762"/>
        <v>24.98</v>
      </c>
      <c r="P8153" s="37">
        <f t="shared" si="767"/>
        <v>29.975999999999999</v>
      </c>
      <c r="Q8153" s="32">
        <f t="shared" si="763"/>
        <v>30.02</v>
      </c>
      <c r="R8153" s="32">
        <f t="shared" si="764"/>
        <v>25.024000000000001</v>
      </c>
      <c r="S8153" s="26">
        <f t="shared" si="765"/>
        <v>1</v>
      </c>
      <c r="T8153" s="26">
        <f t="shared" si="766"/>
        <v>1</v>
      </c>
    </row>
    <row r="8154" spans="13:20" ht="15" x14ac:dyDescent="0.3">
      <c r="M8154" s="34">
        <v>8148.5</v>
      </c>
      <c r="N8154" s="34">
        <v>-3.3</v>
      </c>
      <c r="O8154" s="32">
        <f t="shared" si="762"/>
        <v>26.060000000000002</v>
      </c>
      <c r="P8154" s="37">
        <f t="shared" si="767"/>
        <v>31.272000000000002</v>
      </c>
      <c r="Q8154" s="32">
        <f t="shared" si="763"/>
        <v>28.939999999999998</v>
      </c>
      <c r="R8154" s="32">
        <f t="shared" si="764"/>
        <v>23.727999999999998</v>
      </c>
      <c r="S8154" s="26">
        <f t="shared" si="765"/>
        <v>1</v>
      </c>
      <c r="T8154" s="26">
        <f t="shared" si="766"/>
        <v>1</v>
      </c>
    </row>
    <row r="8155" spans="13:20" ht="15" x14ac:dyDescent="0.3">
      <c r="M8155" s="34">
        <v>8149.5</v>
      </c>
      <c r="N8155" s="34">
        <v>-3.3</v>
      </c>
      <c r="O8155" s="32">
        <f t="shared" si="762"/>
        <v>26.060000000000002</v>
      </c>
      <c r="P8155" s="37">
        <f t="shared" si="767"/>
        <v>31.272000000000002</v>
      </c>
      <c r="Q8155" s="32">
        <f t="shared" si="763"/>
        <v>28.939999999999998</v>
      </c>
      <c r="R8155" s="32">
        <f t="shared" si="764"/>
        <v>23.727999999999998</v>
      </c>
      <c r="S8155" s="26">
        <f t="shared" si="765"/>
        <v>1</v>
      </c>
      <c r="T8155" s="26">
        <f t="shared" si="766"/>
        <v>1</v>
      </c>
    </row>
    <row r="8156" spans="13:20" ht="15" x14ac:dyDescent="0.3">
      <c r="M8156" s="34">
        <v>8150.5</v>
      </c>
      <c r="N8156" s="34">
        <v>-2.2000000000000002</v>
      </c>
      <c r="O8156" s="32">
        <f t="shared" si="762"/>
        <v>28.04</v>
      </c>
      <c r="P8156" s="37">
        <f t="shared" si="767"/>
        <v>33.647999999999996</v>
      </c>
      <c r="Q8156" s="32">
        <f t="shared" si="763"/>
        <v>26.96</v>
      </c>
      <c r="R8156" s="32">
        <f t="shared" si="764"/>
        <v>21.352000000000004</v>
      </c>
      <c r="S8156" s="26">
        <f t="shared" si="765"/>
        <v>1</v>
      </c>
      <c r="T8156" s="26">
        <f t="shared" si="766"/>
        <v>1</v>
      </c>
    </row>
    <row r="8157" spans="13:20" ht="15" x14ac:dyDescent="0.3">
      <c r="M8157" s="34">
        <v>8151.5</v>
      </c>
      <c r="N8157" s="34">
        <v>0.6</v>
      </c>
      <c r="O8157" s="32">
        <f t="shared" si="762"/>
        <v>33.08</v>
      </c>
      <c r="P8157" s="37">
        <f t="shared" si="767"/>
        <v>39.695999999999998</v>
      </c>
      <c r="Q8157" s="32">
        <f t="shared" si="763"/>
        <v>21.92</v>
      </c>
      <c r="R8157" s="32">
        <f t="shared" si="764"/>
        <v>15.304000000000002</v>
      </c>
      <c r="S8157" s="26">
        <f t="shared" si="765"/>
        <v>1</v>
      </c>
      <c r="T8157" s="26">
        <f t="shared" si="766"/>
        <v>1</v>
      </c>
    </row>
    <row r="8158" spans="13:20" ht="15" x14ac:dyDescent="0.3">
      <c r="M8158" s="34">
        <v>8152.5</v>
      </c>
      <c r="N8158" s="34">
        <v>1.1000000000000001</v>
      </c>
      <c r="O8158" s="32">
        <f t="shared" si="762"/>
        <v>33.979999999999997</v>
      </c>
      <c r="P8158" s="37">
        <f t="shared" si="767"/>
        <v>40.775999999999996</v>
      </c>
      <c r="Q8158" s="32">
        <f t="shared" si="763"/>
        <v>21.020000000000003</v>
      </c>
      <c r="R8158" s="32">
        <f t="shared" si="764"/>
        <v>14.224000000000004</v>
      </c>
      <c r="S8158" s="26">
        <f t="shared" si="765"/>
        <v>1</v>
      </c>
      <c r="T8158" s="26">
        <f t="shared" si="766"/>
        <v>1</v>
      </c>
    </row>
    <row r="8159" spans="13:20" ht="15" x14ac:dyDescent="0.3">
      <c r="M8159" s="34">
        <v>8153.5</v>
      </c>
      <c r="N8159" s="34">
        <v>-1.7</v>
      </c>
      <c r="O8159" s="32">
        <f t="shared" si="762"/>
        <v>28.94</v>
      </c>
      <c r="P8159" s="37">
        <f t="shared" si="767"/>
        <v>34.728000000000002</v>
      </c>
      <c r="Q8159" s="32">
        <f t="shared" si="763"/>
        <v>26.06</v>
      </c>
      <c r="R8159" s="32">
        <f t="shared" si="764"/>
        <v>20.271999999999998</v>
      </c>
      <c r="S8159" s="26">
        <f t="shared" si="765"/>
        <v>1</v>
      </c>
      <c r="T8159" s="26">
        <f t="shared" si="766"/>
        <v>1</v>
      </c>
    </row>
    <row r="8160" spans="13:20" ht="15" x14ac:dyDescent="0.3">
      <c r="M8160" s="34">
        <v>8154.5</v>
      </c>
      <c r="N8160" s="34">
        <v>-3.3</v>
      </c>
      <c r="O8160" s="32">
        <f t="shared" si="762"/>
        <v>26.060000000000002</v>
      </c>
      <c r="P8160" s="37">
        <f t="shared" si="767"/>
        <v>31.272000000000002</v>
      </c>
      <c r="Q8160" s="32">
        <f t="shared" si="763"/>
        <v>28.939999999999998</v>
      </c>
      <c r="R8160" s="32">
        <f t="shared" si="764"/>
        <v>23.727999999999998</v>
      </c>
      <c r="S8160" s="26">
        <f t="shared" si="765"/>
        <v>1</v>
      </c>
      <c r="T8160" s="26">
        <f t="shared" si="766"/>
        <v>1</v>
      </c>
    </row>
    <row r="8161" spans="13:20" ht="15" x14ac:dyDescent="0.3">
      <c r="M8161" s="34">
        <v>8155.5</v>
      </c>
      <c r="N8161" s="34">
        <v>-3.3</v>
      </c>
      <c r="O8161" s="32">
        <f t="shared" si="762"/>
        <v>26.060000000000002</v>
      </c>
      <c r="P8161" s="37">
        <f t="shared" si="767"/>
        <v>31.272000000000002</v>
      </c>
      <c r="Q8161" s="32">
        <f t="shared" si="763"/>
        <v>28.939999999999998</v>
      </c>
      <c r="R8161" s="32">
        <f t="shared" si="764"/>
        <v>23.727999999999998</v>
      </c>
      <c r="S8161" s="26">
        <f t="shared" si="765"/>
        <v>1</v>
      </c>
      <c r="T8161" s="26">
        <f t="shared" si="766"/>
        <v>1</v>
      </c>
    </row>
    <row r="8162" spans="13:20" ht="15" x14ac:dyDescent="0.3">
      <c r="M8162" s="34">
        <v>8156.5</v>
      </c>
      <c r="N8162" s="34">
        <v>-2.8</v>
      </c>
      <c r="O8162" s="32">
        <f t="shared" si="762"/>
        <v>26.96</v>
      </c>
      <c r="P8162" s="37">
        <f t="shared" si="767"/>
        <v>32.351999999999997</v>
      </c>
      <c r="Q8162" s="32">
        <f t="shared" si="763"/>
        <v>28.04</v>
      </c>
      <c r="R8162" s="32">
        <f t="shared" si="764"/>
        <v>22.648000000000003</v>
      </c>
      <c r="S8162" s="26">
        <f t="shared" si="765"/>
        <v>1</v>
      </c>
      <c r="T8162" s="26">
        <f t="shared" si="766"/>
        <v>1</v>
      </c>
    </row>
    <row r="8163" spans="13:20" ht="15" x14ac:dyDescent="0.3">
      <c r="M8163" s="34">
        <v>8157.5</v>
      </c>
      <c r="N8163" s="34">
        <v>-3.3</v>
      </c>
      <c r="O8163" s="32">
        <f t="shared" si="762"/>
        <v>26.060000000000002</v>
      </c>
      <c r="P8163" s="37">
        <f t="shared" si="767"/>
        <v>31.272000000000002</v>
      </c>
      <c r="Q8163" s="32">
        <f t="shared" si="763"/>
        <v>28.939999999999998</v>
      </c>
      <c r="R8163" s="32">
        <f t="shared" si="764"/>
        <v>23.727999999999998</v>
      </c>
      <c r="S8163" s="26">
        <f t="shared" si="765"/>
        <v>1</v>
      </c>
      <c r="T8163" s="26">
        <f t="shared" si="766"/>
        <v>1</v>
      </c>
    </row>
    <row r="8164" spans="13:20" ht="15" x14ac:dyDescent="0.3">
      <c r="M8164" s="34">
        <v>8158.5</v>
      </c>
      <c r="N8164" s="34">
        <v>-3.3</v>
      </c>
      <c r="O8164" s="32">
        <f t="shared" si="762"/>
        <v>26.060000000000002</v>
      </c>
      <c r="P8164" s="37">
        <f t="shared" si="767"/>
        <v>31.272000000000002</v>
      </c>
      <c r="Q8164" s="32">
        <f t="shared" si="763"/>
        <v>28.939999999999998</v>
      </c>
      <c r="R8164" s="32">
        <f t="shared" si="764"/>
        <v>23.727999999999998</v>
      </c>
      <c r="S8164" s="26">
        <f t="shared" si="765"/>
        <v>1</v>
      </c>
      <c r="T8164" s="26">
        <f t="shared" si="766"/>
        <v>1</v>
      </c>
    </row>
    <row r="8165" spans="13:20" ht="15" x14ac:dyDescent="0.3">
      <c r="M8165" s="34">
        <v>8159.5</v>
      </c>
      <c r="N8165" s="34">
        <v>-3.9</v>
      </c>
      <c r="O8165" s="32">
        <f t="shared" si="762"/>
        <v>24.98</v>
      </c>
      <c r="P8165" s="37">
        <f t="shared" si="767"/>
        <v>29.975999999999999</v>
      </c>
      <c r="Q8165" s="32">
        <f t="shared" si="763"/>
        <v>30.02</v>
      </c>
      <c r="R8165" s="32">
        <f t="shared" si="764"/>
        <v>25.024000000000001</v>
      </c>
      <c r="S8165" s="26">
        <f t="shared" si="765"/>
        <v>1</v>
      </c>
      <c r="T8165" s="26">
        <f t="shared" si="766"/>
        <v>1</v>
      </c>
    </row>
    <row r="8166" spans="13:20" ht="15" x14ac:dyDescent="0.3">
      <c r="M8166" s="34">
        <v>8160.5</v>
      </c>
      <c r="N8166" s="34">
        <v>-3.9</v>
      </c>
      <c r="O8166" s="32">
        <f t="shared" si="762"/>
        <v>24.98</v>
      </c>
      <c r="P8166" s="37">
        <f t="shared" si="767"/>
        <v>29.975999999999999</v>
      </c>
      <c r="Q8166" s="32">
        <f t="shared" si="763"/>
        <v>30.02</v>
      </c>
      <c r="R8166" s="32">
        <f t="shared" si="764"/>
        <v>25.024000000000001</v>
      </c>
      <c r="S8166" s="26">
        <f t="shared" si="765"/>
        <v>1</v>
      </c>
      <c r="T8166" s="26">
        <f t="shared" si="766"/>
        <v>1</v>
      </c>
    </row>
    <row r="8167" spans="13:20" ht="15" x14ac:dyDescent="0.3">
      <c r="M8167" s="34">
        <v>8161.5</v>
      </c>
      <c r="N8167" s="34">
        <v>-3.3</v>
      </c>
      <c r="O8167" s="32">
        <f t="shared" si="762"/>
        <v>26.060000000000002</v>
      </c>
      <c r="P8167" s="37">
        <f t="shared" si="767"/>
        <v>31.272000000000002</v>
      </c>
      <c r="Q8167" s="32">
        <f t="shared" si="763"/>
        <v>28.939999999999998</v>
      </c>
      <c r="R8167" s="32">
        <f t="shared" si="764"/>
        <v>23.727999999999998</v>
      </c>
      <c r="S8167" s="26">
        <f t="shared" si="765"/>
        <v>1</v>
      </c>
      <c r="T8167" s="26">
        <f t="shared" si="766"/>
        <v>1</v>
      </c>
    </row>
    <row r="8168" spans="13:20" ht="15" x14ac:dyDescent="0.3">
      <c r="M8168" s="34">
        <v>8162.5</v>
      </c>
      <c r="N8168" s="34">
        <v>-2.8</v>
      </c>
      <c r="O8168" s="32">
        <f t="shared" si="762"/>
        <v>26.96</v>
      </c>
      <c r="P8168" s="37">
        <f t="shared" si="767"/>
        <v>32.351999999999997</v>
      </c>
      <c r="Q8168" s="32">
        <f t="shared" si="763"/>
        <v>28.04</v>
      </c>
      <c r="R8168" s="32">
        <f t="shared" si="764"/>
        <v>22.648000000000003</v>
      </c>
      <c r="S8168" s="26">
        <f t="shared" si="765"/>
        <v>1</v>
      </c>
      <c r="T8168" s="26">
        <f t="shared" si="766"/>
        <v>1</v>
      </c>
    </row>
    <row r="8169" spans="13:20" ht="15" x14ac:dyDescent="0.3">
      <c r="M8169" s="34">
        <v>8163.5</v>
      </c>
      <c r="N8169" s="34">
        <v>-2.8</v>
      </c>
      <c r="O8169" s="32">
        <f t="shared" si="762"/>
        <v>26.96</v>
      </c>
      <c r="P8169" s="37">
        <f t="shared" si="767"/>
        <v>32.351999999999997</v>
      </c>
      <c r="Q8169" s="32">
        <f t="shared" si="763"/>
        <v>28.04</v>
      </c>
      <c r="R8169" s="32">
        <f t="shared" si="764"/>
        <v>22.648000000000003</v>
      </c>
      <c r="S8169" s="26">
        <f t="shared" si="765"/>
        <v>1</v>
      </c>
      <c r="T8169" s="26">
        <f t="shared" si="766"/>
        <v>1</v>
      </c>
    </row>
    <row r="8170" spans="13:20" ht="15" x14ac:dyDescent="0.3">
      <c r="M8170" s="34">
        <v>8164.5</v>
      </c>
      <c r="N8170" s="34">
        <v>-2.2000000000000002</v>
      </c>
      <c r="O8170" s="32">
        <f t="shared" si="762"/>
        <v>28.04</v>
      </c>
      <c r="P8170" s="37">
        <f t="shared" si="767"/>
        <v>33.647999999999996</v>
      </c>
      <c r="Q8170" s="32">
        <f t="shared" si="763"/>
        <v>26.96</v>
      </c>
      <c r="R8170" s="32">
        <f t="shared" si="764"/>
        <v>21.352000000000004</v>
      </c>
      <c r="S8170" s="26">
        <f t="shared" si="765"/>
        <v>1</v>
      </c>
      <c r="T8170" s="26">
        <f t="shared" si="766"/>
        <v>1</v>
      </c>
    </row>
    <row r="8171" spans="13:20" ht="15" x14ac:dyDescent="0.3">
      <c r="M8171" s="34">
        <v>8165.5</v>
      </c>
      <c r="N8171" s="34">
        <v>-2.8</v>
      </c>
      <c r="O8171" s="32">
        <f t="shared" si="762"/>
        <v>26.96</v>
      </c>
      <c r="P8171" s="37">
        <f t="shared" si="767"/>
        <v>32.351999999999997</v>
      </c>
      <c r="Q8171" s="32">
        <f t="shared" si="763"/>
        <v>28.04</v>
      </c>
      <c r="R8171" s="32">
        <f t="shared" si="764"/>
        <v>22.648000000000003</v>
      </c>
      <c r="S8171" s="26">
        <f t="shared" si="765"/>
        <v>1</v>
      </c>
      <c r="T8171" s="26">
        <f t="shared" si="766"/>
        <v>1</v>
      </c>
    </row>
    <row r="8172" spans="13:20" ht="15" x14ac:dyDescent="0.3">
      <c r="M8172" s="34">
        <v>8166.5</v>
      </c>
      <c r="N8172" s="34">
        <v>-2.8</v>
      </c>
      <c r="O8172" s="32">
        <f t="shared" si="762"/>
        <v>26.96</v>
      </c>
      <c r="P8172" s="37">
        <f t="shared" si="767"/>
        <v>32.351999999999997</v>
      </c>
      <c r="Q8172" s="32">
        <f t="shared" si="763"/>
        <v>28.04</v>
      </c>
      <c r="R8172" s="32">
        <f t="shared" si="764"/>
        <v>22.648000000000003</v>
      </c>
      <c r="S8172" s="26">
        <f t="shared" si="765"/>
        <v>1</v>
      </c>
      <c r="T8172" s="26">
        <f t="shared" si="766"/>
        <v>1</v>
      </c>
    </row>
    <row r="8173" spans="13:20" ht="15" x14ac:dyDescent="0.3">
      <c r="M8173" s="34">
        <v>8167.5</v>
      </c>
      <c r="N8173" s="34">
        <v>-2.8</v>
      </c>
      <c r="O8173" s="32">
        <f t="shared" si="762"/>
        <v>26.96</v>
      </c>
      <c r="P8173" s="37">
        <f t="shared" si="767"/>
        <v>32.351999999999997</v>
      </c>
      <c r="Q8173" s="32">
        <f t="shared" si="763"/>
        <v>28.04</v>
      </c>
      <c r="R8173" s="32">
        <f t="shared" si="764"/>
        <v>22.648000000000003</v>
      </c>
      <c r="S8173" s="26">
        <f t="shared" si="765"/>
        <v>1</v>
      </c>
      <c r="T8173" s="26">
        <f t="shared" si="766"/>
        <v>1</v>
      </c>
    </row>
    <row r="8174" spans="13:20" ht="15" x14ac:dyDescent="0.3">
      <c r="M8174" s="34">
        <v>8168.5</v>
      </c>
      <c r="N8174" s="34">
        <v>-2.8</v>
      </c>
      <c r="O8174" s="32">
        <f t="shared" si="762"/>
        <v>26.96</v>
      </c>
      <c r="P8174" s="37">
        <f t="shared" si="767"/>
        <v>32.351999999999997</v>
      </c>
      <c r="Q8174" s="32">
        <f t="shared" si="763"/>
        <v>28.04</v>
      </c>
      <c r="R8174" s="32">
        <f t="shared" si="764"/>
        <v>22.648000000000003</v>
      </c>
      <c r="S8174" s="26">
        <f t="shared" si="765"/>
        <v>1</v>
      </c>
      <c r="T8174" s="26">
        <f t="shared" si="766"/>
        <v>1</v>
      </c>
    </row>
    <row r="8175" spans="13:20" ht="15" x14ac:dyDescent="0.3">
      <c r="M8175" s="34">
        <v>8169.5</v>
      </c>
      <c r="N8175" s="34">
        <v>-2.2000000000000002</v>
      </c>
      <c r="O8175" s="32">
        <f t="shared" si="762"/>
        <v>28.04</v>
      </c>
      <c r="P8175" s="37">
        <f t="shared" si="767"/>
        <v>33.647999999999996</v>
      </c>
      <c r="Q8175" s="32">
        <f t="shared" si="763"/>
        <v>26.96</v>
      </c>
      <c r="R8175" s="32">
        <f t="shared" si="764"/>
        <v>21.352000000000004</v>
      </c>
      <c r="S8175" s="26">
        <f t="shared" si="765"/>
        <v>1</v>
      </c>
      <c r="T8175" s="26">
        <f t="shared" si="766"/>
        <v>1</v>
      </c>
    </row>
    <row r="8176" spans="13:20" ht="15" x14ac:dyDescent="0.3">
      <c r="M8176" s="34">
        <v>8170.5</v>
      </c>
      <c r="N8176" s="34">
        <v>-1.7</v>
      </c>
      <c r="O8176" s="32">
        <f t="shared" si="762"/>
        <v>28.94</v>
      </c>
      <c r="P8176" s="37">
        <f t="shared" si="767"/>
        <v>34.728000000000002</v>
      </c>
      <c r="Q8176" s="32">
        <f t="shared" si="763"/>
        <v>26.06</v>
      </c>
      <c r="R8176" s="32">
        <f t="shared" si="764"/>
        <v>20.271999999999998</v>
      </c>
      <c r="S8176" s="26">
        <f t="shared" si="765"/>
        <v>1</v>
      </c>
      <c r="T8176" s="26">
        <f t="shared" si="766"/>
        <v>1</v>
      </c>
    </row>
    <row r="8177" spans="13:20" ht="15" x14ac:dyDescent="0.3">
      <c r="M8177" s="34">
        <v>8171.5</v>
      </c>
      <c r="N8177" s="34">
        <v>-1.7</v>
      </c>
      <c r="O8177" s="32">
        <f t="shared" si="762"/>
        <v>28.94</v>
      </c>
      <c r="P8177" s="37">
        <f t="shared" si="767"/>
        <v>34.728000000000002</v>
      </c>
      <c r="Q8177" s="32">
        <f t="shared" si="763"/>
        <v>26.06</v>
      </c>
      <c r="R8177" s="32">
        <f t="shared" si="764"/>
        <v>20.271999999999998</v>
      </c>
      <c r="S8177" s="26">
        <f t="shared" si="765"/>
        <v>1</v>
      </c>
      <c r="T8177" s="26">
        <f t="shared" si="766"/>
        <v>1</v>
      </c>
    </row>
    <row r="8178" spans="13:20" ht="15" x14ac:dyDescent="0.3">
      <c r="M8178" s="34">
        <v>8172.5</v>
      </c>
      <c r="N8178" s="34">
        <v>-2.8</v>
      </c>
      <c r="O8178" s="32">
        <f t="shared" si="762"/>
        <v>26.96</v>
      </c>
      <c r="P8178" s="37">
        <f t="shared" si="767"/>
        <v>32.351999999999997</v>
      </c>
      <c r="Q8178" s="32">
        <f t="shared" si="763"/>
        <v>28.04</v>
      </c>
      <c r="R8178" s="32">
        <f t="shared" si="764"/>
        <v>22.648000000000003</v>
      </c>
      <c r="S8178" s="26">
        <f t="shared" si="765"/>
        <v>1</v>
      </c>
      <c r="T8178" s="26">
        <f t="shared" si="766"/>
        <v>1</v>
      </c>
    </row>
    <row r="8179" spans="13:20" ht="15" x14ac:dyDescent="0.3">
      <c r="M8179" s="34">
        <v>8173.5</v>
      </c>
      <c r="N8179" s="34">
        <v>-2.2000000000000002</v>
      </c>
      <c r="O8179" s="32">
        <f t="shared" si="762"/>
        <v>28.04</v>
      </c>
      <c r="P8179" s="37">
        <f t="shared" si="767"/>
        <v>33.647999999999996</v>
      </c>
      <c r="Q8179" s="32">
        <f t="shared" si="763"/>
        <v>26.96</v>
      </c>
      <c r="R8179" s="32">
        <f t="shared" si="764"/>
        <v>21.352000000000004</v>
      </c>
      <c r="S8179" s="26">
        <f t="shared" si="765"/>
        <v>1</v>
      </c>
      <c r="T8179" s="26">
        <f t="shared" si="766"/>
        <v>1</v>
      </c>
    </row>
    <row r="8180" spans="13:20" ht="15" x14ac:dyDescent="0.3">
      <c r="M8180" s="34">
        <v>8174.5</v>
      </c>
      <c r="N8180" s="34">
        <v>-1.7</v>
      </c>
      <c r="O8180" s="32">
        <f t="shared" si="762"/>
        <v>28.94</v>
      </c>
      <c r="P8180" s="37">
        <f t="shared" si="767"/>
        <v>34.728000000000002</v>
      </c>
      <c r="Q8180" s="32">
        <f t="shared" si="763"/>
        <v>26.06</v>
      </c>
      <c r="R8180" s="32">
        <f t="shared" si="764"/>
        <v>20.271999999999998</v>
      </c>
      <c r="S8180" s="26">
        <f t="shared" si="765"/>
        <v>1</v>
      </c>
      <c r="T8180" s="26">
        <f t="shared" si="766"/>
        <v>1</v>
      </c>
    </row>
    <row r="8181" spans="13:20" ht="15" x14ac:dyDescent="0.3">
      <c r="M8181" s="34">
        <v>8175.5</v>
      </c>
      <c r="N8181" s="34">
        <v>-2.2000000000000002</v>
      </c>
      <c r="O8181" s="32">
        <f t="shared" si="762"/>
        <v>28.04</v>
      </c>
      <c r="P8181" s="37">
        <f t="shared" si="767"/>
        <v>33.647999999999996</v>
      </c>
      <c r="Q8181" s="32">
        <f t="shared" si="763"/>
        <v>26.96</v>
      </c>
      <c r="R8181" s="32">
        <f t="shared" si="764"/>
        <v>21.352000000000004</v>
      </c>
      <c r="S8181" s="26">
        <f t="shared" si="765"/>
        <v>1</v>
      </c>
      <c r="T8181" s="26">
        <f t="shared" si="766"/>
        <v>1</v>
      </c>
    </row>
    <row r="8182" spans="13:20" ht="15" x14ac:dyDescent="0.3">
      <c r="M8182" s="34">
        <v>8176.5</v>
      </c>
      <c r="N8182" s="34">
        <v>-2.8</v>
      </c>
      <c r="O8182" s="32">
        <f t="shared" si="762"/>
        <v>26.96</v>
      </c>
      <c r="P8182" s="37">
        <f t="shared" si="767"/>
        <v>32.351999999999997</v>
      </c>
      <c r="Q8182" s="32">
        <f t="shared" si="763"/>
        <v>28.04</v>
      </c>
      <c r="R8182" s="32">
        <f t="shared" si="764"/>
        <v>22.648000000000003</v>
      </c>
      <c r="S8182" s="26">
        <f t="shared" si="765"/>
        <v>1</v>
      </c>
      <c r="T8182" s="26">
        <f t="shared" si="766"/>
        <v>1</v>
      </c>
    </row>
    <row r="8183" spans="13:20" ht="15" x14ac:dyDescent="0.3">
      <c r="M8183" s="34">
        <v>8177.5</v>
      </c>
      <c r="N8183" s="34">
        <v>-2.8</v>
      </c>
      <c r="O8183" s="32">
        <f t="shared" si="762"/>
        <v>26.96</v>
      </c>
      <c r="P8183" s="37">
        <f t="shared" si="767"/>
        <v>32.351999999999997</v>
      </c>
      <c r="Q8183" s="32">
        <f t="shared" si="763"/>
        <v>28.04</v>
      </c>
      <c r="R8183" s="32">
        <f t="shared" si="764"/>
        <v>22.648000000000003</v>
      </c>
      <c r="S8183" s="26">
        <f t="shared" si="765"/>
        <v>1</v>
      </c>
      <c r="T8183" s="26">
        <f t="shared" si="766"/>
        <v>1</v>
      </c>
    </row>
    <row r="8184" spans="13:20" ht="15" x14ac:dyDescent="0.3">
      <c r="M8184" s="34">
        <v>8178.5</v>
      </c>
      <c r="N8184" s="34">
        <v>-2.8</v>
      </c>
      <c r="O8184" s="32">
        <f t="shared" si="762"/>
        <v>26.96</v>
      </c>
      <c r="P8184" s="37">
        <f t="shared" si="767"/>
        <v>32.351999999999997</v>
      </c>
      <c r="Q8184" s="32">
        <f t="shared" si="763"/>
        <v>28.04</v>
      </c>
      <c r="R8184" s="32">
        <f t="shared" si="764"/>
        <v>22.648000000000003</v>
      </c>
      <c r="S8184" s="26">
        <f t="shared" si="765"/>
        <v>1</v>
      </c>
      <c r="T8184" s="26">
        <f t="shared" si="766"/>
        <v>1</v>
      </c>
    </row>
    <row r="8185" spans="13:20" ht="15" x14ac:dyDescent="0.3">
      <c r="M8185" s="34">
        <v>8179.5</v>
      </c>
      <c r="N8185" s="34">
        <v>-2.8</v>
      </c>
      <c r="O8185" s="32">
        <f t="shared" si="762"/>
        <v>26.96</v>
      </c>
      <c r="P8185" s="37">
        <f t="shared" si="767"/>
        <v>32.351999999999997</v>
      </c>
      <c r="Q8185" s="32">
        <f t="shared" si="763"/>
        <v>28.04</v>
      </c>
      <c r="R8185" s="32">
        <f t="shared" si="764"/>
        <v>22.648000000000003</v>
      </c>
      <c r="S8185" s="26">
        <f t="shared" si="765"/>
        <v>1</v>
      </c>
      <c r="T8185" s="26">
        <f t="shared" si="766"/>
        <v>1</v>
      </c>
    </row>
    <row r="8186" spans="13:20" ht="15" x14ac:dyDescent="0.3">
      <c r="M8186" s="34">
        <v>8180.5</v>
      </c>
      <c r="N8186" s="34">
        <v>-2.2000000000000002</v>
      </c>
      <c r="O8186" s="32">
        <f t="shared" si="762"/>
        <v>28.04</v>
      </c>
      <c r="P8186" s="37">
        <f t="shared" si="767"/>
        <v>33.647999999999996</v>
      </c>
      <c r="Q8186" s="32">
        <f t="shared" si="763"/>
        <v>26.96</v>
      </c>
      <c r="R8186" s="32">
        <f t="shared" si="764"/>
        <v>21.352000000000004</v>
      </c>
      <c r="S8186" s="26">
        <f t="shared" si="765"/>
        <v>1</v>
      </c>
      <c r="T8186" s="26">
        <f t="shared" si="766"/>
        <v>1</v>
      </c>
    </row>
    <row r="8187" spans="13:20" ht="15" x14ac:dyDescent="0.3">
      <c r="M8187" s="34">
        <v>8181.5</v>
      </c>
      <c r="N8187" s="34">
        <v>-2.2000000000000002</v>
      </c>
      <c r="O8187" s="32">
        <f t="shared" si="762"/>
        <v>28.04</v>
      </c>
      <c r="P8187" s="37">
        <f t="shared" si="767"/>
        <v>33.647999999999996</v>
      </c>
      <c r="Q8187" s="32">
        <f t="shared" si="763"/>
        <v>26.96</v>
      </c>
      <c r="R8187" s="32">
        <f t="shared" si="764"/>
        <v>21.352000000000004</v>
      </c>
      <c r="S8187" s="26">
        <f t="shared" si="765"/>
        <v>1</v>
      </c>
      <c r="T8187" s="26">
        <f t="shared" si="766"/>
        <v>1</v>
      </c>
    </row>
    <row r="8188" spans="13:20" ht="15" x14ac:dyDescent="0.3">
      <c r="M8188" s="34">
        <v>8182.5</v>
      </c>
      <c r="N8188" s="34">
        <v>-2.2000000000000002</v>
      </c>
      <c r="O8188" s="32">
        <f t="shared" si="762"/>
        <v>28.04</v>
      </c>
      <c r="P8188" s="37">
        <f t="shared" si="767"/>
        <v>33.647999999999996</v>
      </c>
      <c r="Q8188" s="32">
        <f t="shared" si="763"/>
        <v>26.96</v>
      </c>
      <c r="R8188" s="32">
        <f t="shared" si="764"/>
        <v>21.352000000000004</v>
      </c>
      <c r="S8188" s="26">
        <f t="shared" si="765"/>
        <v>1</v>
      </c>
      <c r="T8188" s="26">
        <f t="shared" si="766"/>
        <v>1</v>
      </c>
    </row>
    <row r="8189" spans="13:20" ht="15" x14ac:dyDescent="0.3">
      <c r="M8189" s="34">
        <v>8183.5</v>
      </c>
      <c r="N8189" s="34">
        <v>-2.2000000000000002</v>
      </c>
      <c r="O8189" s="32">
        <f t="shared" si="762"/>
        <v>28.04</v>
      </c>
      <c r="P8189" s="37">
        <f t="shared" si="767"/>
        <v>33.647999999999996</v>
      </c>
      <c r="Q8189" s="32">
        <f t="shared" si="763"/>
        <v>26.96</v>
      </c>
      <c r="R8189" s="32">
        <f t="shared" si="764"/>
        <v>21.352000000000004</v>
      </c>
      <c r="S8189" s="26">
        <f t="shared" si="765"/>
        <v>1</v>
      </c>
      <c r="T8189" s="26">
        <f t="shared" si="766"/>
        <v>1</v>
      </c>
    </row>
    <row r="8190" spans="13:20" ht="15" x14ac:dyDescent="0.3">
      <c r="M8190" s="34">
        <v>8184.5</v>
      </c>
      <c r="N8190" s="34">
        <v>-2.2000000000000002</v>
      </c>
      <c r="O8190" s="32">
        <f t="shared" si="762"/>
        <v>28.04</v>
      </c>
      <c r="P8190" s="37">
        <f t="shared" si="767"/>
        <v>33.647999999999996</v>
      </c>
      <c r="Q8190" s="32">
        <f t="shared" si="763"/>
        <v>26.96</v>
      </c>
      <c r="R8190" s="32">
        <f t="shared" si="764"/>
        <v>21.352000000000004</v>
      </c>
      <c r="S8190" s="26">
        <f t="shared" si="765"/>
        <v>1</v>
      </c>
      <c r="T8190" s="26">
        <f t="shared" si="766"/>
        <v>1</v>
      </c>
    </row>
    <row r="8191" spans="13:20" ht="15" x14ac:dyDescent="0.3">
      <c r="M8191" s="34">
        <v>8185.5</v>
      </c>
      <c r="N8191" s="34">
        <v>-2.8</v>
      </c>
      <c r="O8191" s="32">
        <f t="shared" si="762"/>
        <v>26.96</v>
      </c>
      <c r="P8191" s="37">
        <f t="shared" si="767"/>
        <v>32.351999999999997</v>
      </c>
      <c r="Q8191" s="32">
        <f t="shared" si="763"/>
        <v>28.04</v>
      </c>
      <c r="R8191" s="32">
        <f t="shared" si="764"/>
        <v>22.648000000000003</v>
      </c>
      <c r="S8191" s="26">
        <f t="shared" si="765"/>
        <v>1</v>
      </c>
      <c r="T8191" s="26">
        <f t="shared" si="766"/>
        <v>1</v>
      </c>
    </row>
    <row r="8192" spans="13:20" ht="15" x14ac:dyDescent="0.3">
      <c r="M8192" s="34">
        <v>8186.5</v>
      </c>
      <c r="N8192" s="34">
        <v>-2.8</v>
      </c>
      <c r="O8192" s="32">
        <f t="shared" si="762"/>
        <v>26.96</v>
      </c>
      <c r="P8192" s="37">
        <f t="shared" si="767"/>
        <v>32.351999999999997</v>
      </c>
      <c r="Q8192" s="32">
        <f t="shared" si="763"/>
        <v>28.04</v>
      </c>
      <c r="R8192" s="32">
        <f t="shared" si="764"/>
        <v>22.648000000000003</v>
      </c>
      <c r="S8192" s="26">
        <f t="shared" si="765"/>
        <v>1</v>
      </c>
      <c r="T8192" s="26">
        <f t="shared" si="766"/>
        <v>1</v>
      </c>
    </row>
    <row r="8193" spans="13:20" ht="15" x14ac:dyDescent="0.3">
      <c r="M8193" s="34">
        <v>8187.5</v>
      </c>
      <c r="N8193" s="34">
        <v>-3.3</v>
      </c>
      <c r="O8193" s="32">
        <f t="shared" si="762"/>
        <v>26.060000000000002</v>
      </c>
      <c r="P8193" s="37">
        <f t="shared" si="767"/>
        <v>31.272000000000002</v>
      </c>
      <c r="Q8193" s="32">
        <f t="shared" si="763"/>
        <v>28.939999999999998</v>
      </c>
      <c r="R8193" s="32">
        <f t="shared" si="764"/>
        <v>23.727999999999998</v>
      </c>
      <c r="S8193" s="26">
        <f t="shared" si="765"/>
        <v>1</v>
      </c>
      <c r="T8193" s="26">
        <f t="shared" si="766"/>
        <v>1</v>
      </c>
    </row>
    <row r="8194" spans="13:20" ht="15" x14ac:dyDescent="0.3">
      <c r="M8194" s="34">
        <v>8188.5</v>
      </c>
      <c r="N8194" s="34">
        <v>-3.3</v>
      </c>
      <c r="O8194" s="32">
        <f t="shared" si="762"/>
        <v>26.060000000000002</v>
      </c>
      <c r="P8194" s="37">
        <f t="shared" si="767"/>
        <v>31.272000000000002</v>
      </c>
      <c r="Q8194" s="32">
        <f t="shared" si="763"/>
        <v>28.939999999999998</v>
      </c>
      <c r="R8194" s="32">
        <f t="shared" si="764"/>
        <v>23.727999999999998</v>
      </c>
      <c r="S8194" s="26">
        <f t="shared" si="765"/>
        <v>1</v>
      </c>
      <c r="T8194" s="26">
        <f t="shared" si="766"/>
        <v>1</v>
      </c>
    </row>
    <row r="8195" spans="13:20" ht="15" x14ac:dyDescent="0.3">
      <c r="M8195" s="34">
        <v>8189.5</v>
      </c>
      <c r="N8195" s="34">
        <v>-3.3</v>
      </c>
      <c r="O8195" s="32">
        <f t="shared" si="762"/>
        <v>26.060000000000002</v>
      </c>
      <c r="P8195" s="37">
        <f t="shared" si="767"/>
        <v>31.272000000000002</v>
      </c>
      <c r="Q8195" s="32">
        <f t="shared" si="763"/>
        <v>28.939999999999998</v>
      </c>
      <c r="R8195" s="32">
        <f t="shared" si="764"/>
        <v>23.727999999999998</v>
      </c>
      <c r="S8195" s="26">
        <f t="shared" si="765"/>
        <v>1</v>
      </c>
      <c r="T8195" s="26">
        <f t="shared" si="766"/>
        <v>1</v>
      </c>
    </row>
    <row r="8196" spans="13:20" ht="15" x14ac:dyDescent="0.3">
      <c r="M8196" s="34">
        <v>8190.5</v>
      </c>
      <c r="N8196" s="34">
        <v>-3.3</v>
      </c>
      <c r="O8196" s="32">
        <f t="shared" si="762"/>
        <v>26.060000000000002</v>
      </c>
      <c r="P8196" s="37">
        <f t="shared" si="767"/>
        <v>31.272000000000002</v>
      </c>
      <c r="Q8196" s="32">
        <f t="shared" si="763"/>
        <v>28.939999999999998</v>
      </c>
      <c r="R8196" s="32">
        <f t="shared" si="764"/>
        <v>23.727999999999998</v>
      </c>
      <c r="S8196" s="26">
        <f t="shared" si="765"/>
        <v>1</v>
      </c>
      <c r="T8196" s="26">
        <f t="shared" si="766"/>
        <v>1</v>
      </c>
    </row>
    <row r="8197" spans="13:20" ht="15" x14ac:dyDescent="0.3">
      <c r="M8197" s="34">
        <v>8191.5</v>
      </c>
      <c r="N8197" s="34">
        <v>-2.8</v>
      </c>
      <c r="O8197" s="32">
        <f t="shared" si="762"/>
        <v>26.96</v>
      </c>
      <c r="P8197" s="37">
        <f t="shared" si="767"/>
        <v>32.351999999999997</v>
      </c>
      <c r="Q8197" s="32">
        <f t="shared" si="763"/>
        <v>28.04</v>
      </c>
      <c r="R8197" s="32">
        <f t="shared" si="764"/>
        <v>22.648000000000003</v>
      </c>
      <c r="S8197" s="26">
        <f t="shared" si="765"/>
        <v>1</v>
      </c>
      <c r="T8197" s="26">
        <f t="shared" si="766"/>
        <v>1</v>
      </c>
    </row>
    <row r="8198" spans="13:20" ht="15" x14ac:dyDescent="0.3">
      <c r="M8198" s="34">
        <v>8192.5</v>
      </c>
      <c r="N8198" s="34">
        <v>-2.2000000000000002</v>
      </c>
      <c r="O8198" s="32">
        <f t="shared" ref="O8198:O8261" si="768">CONVERT(N8198,"C","F")</f>
        <v>28.04</v>
      </c>
      <c r="P8198" s="37">
        <f t="shared" si="767"/>
        <v>33.647999999999996</v>
      </c>
      <c r="Q8198" s="32">
        <f t="shared" ref="Q8198:Q8261" si="769">$L$3-O8198</f>
        <v>26.96</v>
      </c>
      <c r="R8198" s="32">
        <f t="shared" ref="R8198:R8261" si="770">$L$3-P8198</f>
        <v>21.352000000000004</v>
      </c>
      <c r="S8198" s="26">
        <f t="shared" ref="S8198:S8261" si="771">IF(O8198&lt;=$L$3, 1, 0)</f>
        <v>1</v>
      </c>
      <c r="T8198" s="26">
        <f t="shared" ref="T8198:T8261" si="772">IF(P8198&lt;=$L$3, 1, 0)</f>
        <v>1</v>
      </c>
    </row>
    <row r="8199" spans="13:20" ht="15" x14ac:dyDescent="0.3">
      <c r="M8199" s="34">
        <v>8193.5</v>
      </c>
      <c r="N8199" s="34">
        <v>-1.1000000000000001</v>
      </c>
      <c r="O8199" s="32">
        <f t="shared" si="768"/>
        <v>30.02</v>
      </c>
      <c r="P8199" s="37">
        <f t="shared" ref="P8199:P8262" si="773">O8199*1.2</f>
        <v>36.024000000000001</v>
      </c>
      <c r="Q8199" s="32">
        <f t="shared" si="769"/>
        <v>24.98</v>
      </c>
      <c r="R8199" s="32">
        <f t="shared" si="770"/>
        <v>18.975999999999999</v>
      </c>
      <c r="S8199" s="26">
        <f t="shared" si="771"/>
        <v>1</v>
      </c>
      <c r="T8199" s="26">
        <f t="shared" si="772"/>
        <v>1</v>
      </c>
    </row>
    <row r="8200" spans="13:20" ht="15" x14ac:dyDescent="0.3">
      <c r="M8200" s="34">
        <v>8194.5</v>
      </c>
      <c r="N8200" s="34">
        <v>0</v>
      </c>
      <c r="O8200" s="32">
        <f t="shared" si="768"/>
        <v>32</v>
      </c>
      <c r="P8200" s="37">
        <f t="shared" si="773"/>
        <v>38.4</v>
      </c>
      <c r="Q8200" s="32">
        <f t="shared" si="769"/>
        <v>23</v>
      </c>
      <c r="R8200" s="32">
        <f t="shared" si="770"/>
        <v>16.600000000000001</v>
      </c>
      <c r="S8200" s="26">
        <f t="shared" si="771"/>
        <v>1</v>
      </c>
      <c r="T8200" s="26">
        <f t="shared" si="772"/>
        <v>1</v>
      </c>
    </row>
    <row r="8201" spans="13:20" ht="15" x14ac:dyDescent="0.3">
      <c r="M8201" s="34">
        <v>8195.5</v>
      </c>
      <c r="N8201" s="34">
        <v>0.6</v>
      </c>
      <c r="O8201" s="32">
        <f t="shared" si="768"/>
        <v>33.08</v>
      </c>
      <c r="P8201" s="37">
        <f t="shared" si="773"/>
        <v>39.695999999999998</v>
      </c>
      <c r="Q8201" s="32">
        <f t="shared" si="769"/>
        <v>21.92</v>
      </c>
      <c r="R8201" s="32">
        <f t="shared" si="770"/>
        <v>15.304000000000002</v>
      </c>
      <c r="S8201" s="26">
        <f t="shared" si="771"/>
        <v>1</v>
      </c>
      <c r="T8201" s="26">
        <f t="shared" si="772"/>
        <v>1</v>
      </c>
    </row>
    <row r="8202" spans="13:20" ht="15" x14ac:dyDescent="0.3">
      <c r="M8202" s="34">
        <v>8196.5</v>
      </c>
      <c r="N8202" s="34">
        <v>1.1000000000000001</v>
      </c>
      <c r="O8202" s="32">
        <f t="shared" si="768"/>
        <v>33.979999999999997</v>
      </c>
      <c r="P8202" s="37">
        <f t="shared" si="773"/>
        <v>40.775999999999996</v>
      </c>
      <c r="Q8202" s="32">
        <f t="shared" si="769"/>
        <v>21.020000000000003</v>
      </c>
      <c r="R8202" s="32">
        <f t="shared" si="770"/>
        <v>14.224000000000004</v>
      </c>
      <c r="S8202" s="26">
        <f t="shared" si="771"/>
        <v>1</v>
      </c>
      <c r="T8202" s="26">
        <f t="shared" si="772"/>
        <v>1</v>
      </c>
    </row>
    <row r="8203" spans="13:20" ht="15" x14ac:dyDescent="0.3">
      <c r="M8203" s="34">
        <v>8197.5</v>
      </c>
      <c r="N8203" s="34">
        <v>1.7</v>
      </c>
      <c r="O8203" s="32">
        <f t="shared" si="768"/>
        <v>35.06</v>
      </c>
      <c r="P8203" s="37">
        <f t="shared" si="773"/>
        <v>42.072000000000003</v>
      </c>
      <c r="Q8203" s="32">
        <f t="shared" si="769"/>
        <v>19.939999999999998</v>
      </c>
      <c r="R8203" s="32">
        <f t="shared" si="770"/>
        <v>12.927999999999997</v>
      </c>
      <c r="S8203" s="26">
        <f t="shared" si="771"/>
        <v>1</v>
      </c>
      <c r="T8203" s="26">
        <f t="shared" si="772"/>
        <v>1</v>
      </c>
    </row>
    <row r="8204" spans="13:20" ht="15" x14ac:dyDescent="0.3">
      <c r="M8204" s="34">
        <v>8198.5</v>
      </c>
      <c r="N8204" s="34">
        <v>2.2000000000000002</v>
      </c>
      <c r="O8204" s="32">
        <f t="shared" si="768"/>
        <v>35.96</v>
      </c>
      <c r="P8204" s="37">
        <f t="shared" si="773"/>
        <v>43.152000000000001</v>
      </c>
      <c r="Q8204" s="32">
        <f t="shared" si="769"/>
        <v>19.04</v>
      </c>
      <c r="R8204" s="32">
        <f t="shared" si="770"/>
        <v>11.847999999999999</v>
      </c>
      <c r="S8204" s="26">
        <f t="shared" si="771"/>
        <v>1</v>
      </c>
      <c r="T8204" s="26">
        <f t="shared" si="772"/>
        <v>1</v>
      </c>
    </row>
    <row r="8205" spans="13:20" ht="15" x14ac:dyDescent="0.3">
      <c r="M8205" s="34">
        <v>8199.5</v>
      </c>
      <c r="N8205" s="34">
        <v>1.7</v>
      </c>
      <c r="O8205" s="32">
        <f t="shared" si="768"/>
        <v>35.06</v>
      </c>
      <c r="P8205" s="37">
        <f t="shared" si="773"/>
        <v>42.072000000000003</v>
      </c>
      <c r="Q8205" s="32">
        <f t="shared" si="769"/>
        <v>19.939999999999998</v>
      </c>
      <c r="R8205" s="32">
        <f t="shared" si="770"/>
        <v>12.927999999999997</v>
      </c>
      <c r="S8205" s="26">
        <f t="shared" si="771"/>
        <v>1</v>
      </c>
      <c r="T8205" s="26">
        <f t="shared" si="772"/>
        <v>1</v>
      </c>
    </row>
    <row r="8206" spans="13:20" ht="15" x14ac:dyDescent="0.3">
      <c r="M8206" s="34">
        <v>8200.5</v>
      </c>
      <c r="N8206" s="34">
        <v>1.1000000000000001</v>
      </c>
      <c r="O8206" s="32">
        <f t="shared" si="768"/>
        <v>33.979999999999997</v>
      </c>
      <c r="P8206" s="37">
        <f t="shared" si="773"/>
        <v>40.775999999999996</v>
      </c>
      <c r="Q8206" s="32">
        <f t="shared" si="769"/>
        <v>21.020000000000003</v>
      </c>
      <c r="R8206" s="32">
        <f t="shared" si="770"/>
        <v>14.224000000000004</v>
      </c>
      <c r="S8206" s="26">
        <f t="shared" si="771"/>
        <v>1</v>
      </c>
      <c r="T8206" s="26">
        <f t="shared" si="772"/>
        <v>1</v>
      </c>
    </row>
    <row r="8207" spans="13:20" ht="15" x14ac:dyDescent="0.3">
      <c r="M8207" s="34">
        <v>8201.5</v>
      </c>
      <c r="N8207" s="34">
        <v>0.6</v>
      </c>
      <c r="O8207" s="32">
        <f t="shared" si="768"/>
        <v>33.08</v>
      </c>
      <c r="P8207" s="37">
        <f t="shared" si="773"/>
        <v>39.695999999999998</v>
      </c>
      <c r="Q8207" s="32">
        <f t="shared" si="769"/>
        <v>21.92</v>
      </c>
      <c r="R8207" s="32">
        <f t="shared" si="770"/>
        <v>15.304000000000002</v>
      </c>
      <c r="S8207" s="26">
        <f t="shared" si="771"/>
        <v>1</v>
      </c>
      <c r="T8207" s="26">
        <f t="shared" si="772"/>
        <v>1</v>
      </c>
    </row>
    <row r="8208" spans="13:20" ht="15" x14ac:dyDescent="0.3">
      <c r="M8208" s="34">
        <v>8202.5</v>
      </c>
      <c r="N8208" s="34">
        <v>0</v>
      </c>
      <c r="O8208" s="32">
        <f t="shared" si="768"/>
        <v>32</v>
      </c>
      <c r="P8208" s="37">
        <f t="shared" si="773"/>
        <v>38.4</v>
      </c>
      <c r="Q8208" s="32">
        <f t="shared" si="769"/>
        <v>23</v>
      </c>
      <c r="R8208" s="32">
        <f t="shared" si="770"/>
        <v>16.600000000000001</v>
      </c>
      <c r="S8208" s="26">
        <f t="shared" si="771"/>
        <v>1</v>
      </c>
      <c r="T8208" s="26">
        <f t="shared" si="772"/>
        <v>1</v>
      </c>
    </row>
    <row r="8209" spans="13:20" ht="15" x14ac:dyDescent="0.3">
      <c r="M8209" s="34">
        <v>8203.5</v>
      </c>
      <c r="N8209" s="34">
        <v>-0.6</v>
      </c>
      <c r="O8209" s="32">
        <f t="shared" si="768"/>
        <v>30.92</v>
      </c>
      <c r="P8209" s="37">
        <f t="shared" si="773"/>
        <v>37.103999999999999</v>
      </c>
      <c r="Q8209" s="32">
        <f t="shared" si="769"/>
        <v>24.08</v>
      </c>
      <c r="R8209" s="32">
        <f t="shared" si="770"/>
        <v>17.896000000000001</v>
      </c>
      <c r="S8209" s="26">
        <f t="shared" si="771"/>
        <v>1</v>
      </c>
      <c r="T8209" s="26">
        <f t="shared" si="772"/>
        <v>1</v>
      </c>
    </row>
    <row r="8210" spans="13:20" ht="15" x14ac:dyDescent="0.3">
      <c r="M8210" s="34">
        <v>8204.5</v>
      </c>
      <c r="N8210" s="34">
        <v>-1.1000000000000001</v>
      </c>
      <c r="O8210" s="32">
        <f t="shared" si="768"/>
        <v>30.02</v>
      </c>
      <c r="P8210" s="37">
        <f t="shared" si="773"/>
        <v>36.024000000000001</v>
      </c>
      <c r="Q8210" s="32">
        <f t="shared" si="769"/>
        <v>24.98</v>
      </c>
      <c r="R8210" s="32">
        <f t="shared" si="770"/>
        <v>18.975999999999999</v>
      </c>
      <c r="S8210" s="26">
        <f t="shared" si="771"/>
        <v>1</v>
      </c>
      <c r="T8210" s="26">
        <f t="shared" si="772"/>
        <v>1</v>
      </c>
    </row>
    <row r="8211" spans="13:20" ht="15" x14ac:dyDescent="0.3">
      <c r="M8211" s="34">
        <v>8205.5</v>
      </c>
      <c r="N8211" s="34">
        <v>-1.1000000000000001</v>
      </c>
      <c r="O8211" s="32">
        <f t="shared" si="768"/>
        <v>30.02</v>
      </c>
      <c r="P8211" s="37">
        <f t="shared" si="773"/>
        <v>36.024000000000001</v>
      </c>
      <c r="Q8211" s="32">
        <f t="shared" si="769"/>
        <v>24.98</v>
      </c>
      <c r="R8211" s="32">
        <f t="shared" si="770"/>
        <v>18.975999999999999</v>
      </c>
      <c r="S8211" s="26">
        <f t="shared" si="771"/>
        <v>1</v>
      </c>
      <c r="T8211" s="26">
        <f t="shared" si="772"/>
        <v>1</v>
      </c>
    </row>
    <row r="8212" spans="13:20" ht="15" x14ac:dyDescent="0.3">
      <c r="M8212" s="34">
        <v>8206.5</v>
      </c>
      <c r="N8212" s="34">
        <v>-1.7</v>
      </c>
      <c r="O8212" s="32">
        <f t="shared" si="768"/>
        <v>28.94</v>
      </c>
      <c r="P8212" s="37">
        <f t="shared" si="773"/>
        <v>34.728000000000002</v>
      </c>
      <c r="Q8212" s="32">
        <f t="shared" si="769"/>
        <v>26.06</v>
      </c>
      <c r="R8212" s="32">
        <f t="shared" si="770"/>
        <v>20.271999999999998</v>
      </c>
      <c r="S8212" s="26">
        <f t="shared" si="771"/>
        <v>1</v>
      </c>
      <c r="T8212" s="26">
        <f t="shared" si="772"/>
        <v>1</v>
      </c>
    </row>
    <row r="8213" spans="13:20" ht="15" x14ac:dyDescent="0.3">
      <c r="M8213" s="34">
        <v>8207.5</v>
      </c>
      <c r="N8213" s="34">
        <v>-1.7</v>
      </c>
      <c r="O8213" s="32">
        <f t="shared" si="768"/>
        <v>28.94</v>
      </c>
      <c r="P8213" s="37">
        <f t="shared" si="773"/>
        <v>34.728000000000002</v>
      </c>
      <c r="Q8213" s="32">
        <f t="shared" si="769"/>
        <v>26.06</v>
      </c>
      <c r="R8213" s="32">
        <f t="shared" si="770"/>
        <v>20.271999999999998</v>
      </c>
      <c r="S8213" s="26">
        <f t="shared" si="771"/>
        <v>1</v>
      </c>
      <c r="T8213" s="26">
        <f t="shared" si="772"/>
        <v>1</v>
      </c>
    </row>
    <row r="8214" spans="13:20" ht="15" x14ac:dyDescent="0.3">
      <c r="M8214" s="34">
        <v>8208.5</v>
      </c>
      <c r="N8214" s="34">
        <v>-2.2000000000000002</v>
      </c>
      <c r="O8214" s="32">
        <f t="shared" si="768"/>
        <v>28.04</v>
      </c>
      <c r="P8214" s="37">
        <f t="shared" si="773"/>
        <v>33.647999999999996</v>
      </c>
      <c r="Q8214" s="32">
        <f t="shared" si="769"/>
        <v>26.96</v>
      </c>
      <c r="R8214" s="32">
        <f t="shared" si="770"/>
        <v>21.352000000000004</v>
      </c>
      <c r="S8214" s="26">
        <f t="shared" si="771"/>
        <v>1</v>
      </c>
      <c r="T8214" s="26">
        <f t="shared" si="772"/>
        <v>1</v>
      </c>
    </row>
    <row r="8215" spans="13:20" ht="15" x14ac:dyDescent="0.3">
      <c r="M8215" s="34">
        <v>8209.5</v>
      </c>
      <c r="N8215" s="34">
        <v>-3.3</v>
      </c>
      <c r="O8215" s="32">
        <f t="shared" si="768"/>
        <v>26.060000000000002</v>
      </c>
      <c r="P8215" s="37">
        <f t="shared" si="773"/>
        <v>31.272000000000002</v>
      </c>
      <c r="Q8215" s="32">
        <f t="shared" si="769"/>
        <v>28.939999999999998</v>
      </c>
      <c r="R8215" s="32">
        <f t="shared" si="770"/>
        <v>23.727999999999998</v>
      </c>
      <c r="S8215" s="26">
        <f t="shared" si="771"/>
        <v>1</v>
      </c>
      <c r="T8215" s="26">
        <f t="shared" si="772"/>
        <v>1</v>
      </c>
    </row>
    <row r="8216" spans="13:20" ht="15" x14ac:dyDescent="0.3">
      <c r="M8216" s="34">
        <v>8210.5</v>
      </c>
      <c r="N8216" s="34">
        <v>-3.3</v>
      </c>
      <c r="O8216" s="32">
        <f t="shared" si="768"/>
        <v>26.060000000000002</v>
      </c>
      <c r="P8216" s="37">
        <f t="shared" si="773"/>
        <v>31.272000000000002</v>
      </c>
      <c r="Q8216" s="32">
        <f t="shared" si="769"/>
        <v>28.939999999999998</v>
      </c>
      <c r="R8216" s="32">
        <f t="shared" si="770"/>
        <v>23.727999999999998</v>
      </c>
      <c r="S8216" s="26">
        <f t="shared" si="771"/>
        <v>1</v>
      </c>
      <c r="T8216" s="26">
        <f t="shared" si="772"/>
        <v>1</v>
      </c>
    </row>
    <row r="8217" spans="13:20" ht="15" x14ac:dyDescent="0.3">
      <c r="M8217" s="34">
        <v>8211.5</v>
      </c>
      <c r="N8217" s="34">
        <v>-3.9</v>
      </c>
      <c r="O8217" s="32">
        <f t="shared" si="768"/>
        <v>24.98</v>
      </c>
      <c r="P8217" s="37">
        <f t="shared" si="773"/>
        <v>29.975999999999999</v>
      </c>
      <c r="Q8217" s="32">
        <f t="shared" si="769"/>
        <v>30.02</v>
      </c>
      <c r="R8217" s="32">
        <f t="shared" si="770"/>
        <v>25.024000000000001</v>
      </c>
      <c r="S8217" s="26">
        <f t="shared" si="771"/>
        <v>1</v>
      </c>
      <c r="T8217" s="26">
        <f t="shared" si="772"/>
        <v>1</v>
      </c>
    </row>
    <row r="8218" spans="13:20" ht="15" x14ac:dyDescent="0.3">
      <c r="M8218" s="34">
        <v>8212.5</v>
      </c>
      <c r="N8218" s="34">
        <v>-4.4000000000000004</v>
      </c>
      <c r="O8218" s="32">
        <f t="shared" si="768"/>
        <v>24.08</v>
      </c>
      <c r="P8218" s="37">
        <f t="shared" si="773"/>
        <v>28.895999999999997</v>
      </c>
      <c r="Q8218" s="32">
        <f t="shared" si="769"/>
        <v>30.92</v>
      </c>
      <c r="R8218" s="32">
        <f t="shared" si="770"/>
        <v>26.104000000000003</v>
      </c>
      <c r="S8218" s="26">
        <f t="shared" si="771"/>
        <v>1</v>
      </c>
      <c r="T8218" s="26">
        <f t="shared" si="772"/>
        <v>1</v>
      </c>
    </row>
    <row r="8219" spans="13:20" ht="15" x14ac:dyDescent="0.3">
      <c r="M8219" s="34">
        <v>8213.5</v>
      </c>
      <c r="N8219" s="34">
        <v>-4.4000000000000004</v>
      </c>
      <c r="O8219" s="32">
        <f t="shared" si="768"/>
        <v>24.08</v>
      </c>
      <c r="P8219" s="37">
        <f t="shared" si="773"/>
        <v>28.895999999999997</v>
      </c>
      <c r="Q8219" s="32">
        <f t="shared" si="769"/>
        <v>30.92</v>
      </c>
      <c r="R8219" s="32">
        <f t="shared" si="770"/>
        <v>26.104000000000003</v>
      </c>
      <c r="S8219" s="26">
        <f t="shared" si="771"/>
        <v>1</v>
      </c>
      <c r="T8219" s="26">
        <f t="shared" si="772"/>
        <v>1</v>
      </c>
    </row>
    <row r="8220" spans="13:20" ht="15" x14ac:dyDescent="0.3">
      <c r="M8220" s="34">
        <v>8214.5</v>
      </c>
      <c r="N8220" s="34">
        <v>-4.4000000000000004</v>
      </c>
      <c r="O8220" s="32">
        <f t="shared" si="768"/>
        <v>24.08</v>
      </c>
      <c r="P8220" s="37">
        <f t="shared" si="773"/>
        <v>28.895999999999997</v>
      </c>
      <c r="Q8220" s="32">
        <f t="shared" si="769"/>
        <v>30.92</v>
      </c>
      <c r="R8220" s="32">
        <f t="shared" si="770"/>
        <v>26.104000000000003</v>
      </c>
      <c r="S8220" s="26">
        <f t="shared" si="771"/>
        <v>1</v>
      </c>
      <c r="T8220" s="26">
        <f t="shared" si="772"/>
        <v>1</v>
      </c>
    </row>
    <row r="8221" spans="13:20" ht="15" x14ac:dyDescent="0.3">
      <c r="M8221" s="34">
        <v>8215.5</v>
      </c>
      <c r="N8221" s="34">
        <v>-3.9</v>
      </c>
      <c r="O8221" s="32">
        <f t="shared" si="768"/>
        <v>24.98</v>
      </c>
      <c r="P8221" s="37">
        <f t="shared" si="773"/>
        <v>29.975999999999999</v>
      </c>
      <c r="Q8221" s="32">
        <f t="shared" si="769"/>
        <v>30.02</v>
      </c>
      <c r="R8221" s="32">
        <f t="shared" si="770"/>
        <v>25.024000000000001</v>
      </c>
      <c r="S8221" s="26">
        <f t="shared" si="771"/>
        <v>1</v>
      </c>
      <c r="T8221" s="26">
        <f t="shared" si="772"/>
        <v>1</v>
      </c>
    </row>
    <row r="8222" spans="13:20" ht="15" x14ac:dyDescent="0.3">
      <c r="M8222" s="34">
        <v>8216.5</v>
      </c>
      <c r="N8222" s="34">
        <v>-2.8</v>
      </c>
      <c r="O8222" s="32">
        <f t="shared" si="768"/>
        <v>26.96</v>
      </c>
      <c r="P8222" s="37">
        <f t="shared" si="773"/>
        <v>32.351999999999997</v>
      </c>
      <c r="Q8222" s="32">
        <f t="shared" si="769"/>
        <v>28.04</v>
      </c>
      <c r="R8222" s="32">
        <f t="shared" si="770"/>
        <v>22.648000000000003</v>
      </c>
      <c r="S8222" s="26">
        <f t="shared" si="771"/>
        <v>1</v>
      </c>
      <c r="T8222" s="26">
        <f t="shared" si="772"/>
        <v>1</v>
      </c>
    </row>
    <row r="8223" spans="13:20" ht="15" x14ac:dyDescent="0.3">
      <c r="M8223" s="34">
        <v>8217.5</v>
      </c>
      <c r="N8223" s="34">
        <v>-1.1000000000000001</v>
      </c>
      <c r="O8223" s="32">
        <f t="shared" si="768"/>
        <v>30.02</v>
      </c>
      <c r="P8223" s="37">
        <f t="shared" si="773"/>
        <v>36.024000000000001</v>
      </c>
      <c r="Q8223" s="32">
        <f t="shared" si="769"/>
        <v>24.98</v>
      </c>
      <c r="R8223" s="32">
        <f t="shared" si="770"/>
        <v>18.975999999999999</v>
      </c>
      <c r="S8223" s="26">
        <f t="shared" si="771"/>
        <v>1</v>
      </c>
      <c r="T8223" s="26">
        <f t="shared" si="772"/>
        <v>1</v>
      </c>
    </row>
    <row r="8224" spans="13:20" ht="15" x14ac:dyDescent="0.3">
      <c r="M8224" s="34">
        <v>8218.5</v>
      </c>
      <c r="N8224" s="34">
        <v>0.6</v>
      </c>
      <c r="O8224" s="32">
        <f t="shared" si="768"/>
        <v>33.08</v>
      </c>
      <c r="P8224" s="37">
        <f t="shared" si="773"/>
        <v>39.695999999999998</v>
      </c>
      <c r="Q8224" s="32">
        <f t="shared" si="769"/>
        <v>21.92</v>
      </c>
      <c r="R8224" s="32">
        <f t="shared" si="770"/>
        <v>15.304000000000002</v>
      </c>
      <c r="S8224" s="26">
        <f t="shared" si="771"/>
        <v>1</v>
      </c>
      <c r="T8224" s="26">
        <f t="shared" si="772"/>
        <v>1</v>
      </c>
    </row>
    <row r="8225" spans="13:20" ht="15" x14ac:dyDescent="0.3">
      <c r="M8225" s="34">
        <v>8219.5</v>
      </c>
      <c r="N8225" s="34">
        <v>0</v>
      </c>
      <c r="O8225" s="32">
        <f t="shared" si="768"/>
        <v>32</v>
      </c>
      <c r="P8225" s="37">
        <f t="shared" si="773"/>
        <v>38.4</v>
      </c>
      <c r="Q8225" s="32">
        <f t="shared" si="769"/>
        <v>23</v>
      </c>
      <c r="R8225" s="32">
        <f t="shared" si="770"/>
        <v>16.600000000000001</v>
      </c>
      <c r="S8225" s="26">
        <f t="shared" si="771"/>
        <v>1</v>
      </c>
      <c r="T8225" s="26">
        <f t="shared" si="772"/>
        <v>1</v>
      </c>
    </row>
    <row r="8226" spans="13:20" ht="15" x14ac:dyDescent="0.3">
      <c r="M8226" s="34">
        <v>8220.5</v>
      </c>
      <c r="N8226" s="34">
        <v>0</v>
      </c>
      <c r="O8226" s="32">
        <f t="shared" si="768"/>
        <v>32</v>
      </c>
      <c r="P8226" s="37">
        <f t="shared" si="773"/>
        <v>38.4</v>
      </c>
      <c r="Q8226" s="32">
        <f t="shared" si="769"/>
        <v>23</v>
      </c>
      <c r="R8226" s="32">
        <f t="shared" si="770"/>
        <v>16.600000000000001</v>
      </c>
      <c r="S8226" s="26">
        <f t="shared" si="771"/>
        <v>1</v>
      </c>
      <c r="T8226" s="26">
        <f t="shared" si="772"/>
        <v>1</v>
      </c>
    </row>
    <row r="8227" spans="13:20" ht="15" x14ac:dyDescent="0.3">
      <c r="M8227" s="34">
        <v>8221.5</v>
      </c>
      <c r="N8227" s="34">
        <v>0</v>
      </c>
      <c r="O8227" s="32">
        <f t="shared" si="768"/>
        <v>32</v>
      </c>
      <c r="P8227" s="37">
        <f t="shared" si="773"/>
        <v>38.4</v>
      </c>
      <c r="Q8227" s="32">
        <f t="shared" si="769"/>
        <v>23</v>
      </c>
      <c r="R8227" s="32">
        <f t="shared" si="770"/>
        <v>16.600000000000001</v>
      </c>
      <c r="S8227" s="26">
        <f t="shared" si="771"/>
        <v>1</v>
      </c>
      <c r="T8227" s="26">
        <f t="shared" si="772"/>
        <v>1</v>
      </c>
    </row>
    <row r="8228" spans="13:20" ht="15" x14ac:dyDescent="0.3">
      <c r="M8228" s="34">
        <v>8222.5</v>
      </c>
      <c r="N8228" s="34">
        <v>0</v>
      </c>
      <c r="O8228" s="32">
        <f t="shared" si="768"/>
        <v>32</v>
      </c>
      <c r="P8228" s="37">
        <f t="shared" si="773"/>
        <v>38.4</v>
      </c>
      <c r="Q8228" s="32">
        <f t="shared" si="769"/>
        <v>23</v>
      </c>
      <c r="R8228" s="32">
        <f t="shared" si="770"/>
        <v>16.600000000000001</v>
      </c>
      <c r="S8228" s="26">
        <f t="shared" si="771"/>
        <v>1</v>
      </c>
      <c r="T8228" s="26">
        <f t="shared" si="772"/>
        <v>1</v>
      </c>
    </row>
    <row r="8229" spans="13:20" ht="15" x14ac:dyDescent="0.3">
      <c r="M8229" s="34">
        <v>8223.5</v>
      </c>
      <c r="N8229" s="34">
        <v>-0.6</v>
      </c>
      <c r="O8229" s="32">
        <f t="shared" si="768"/>
        <v>30.92</v>
      </c>
      <c r="P8229" s="37">
        <f t="shared" si="773"/>
        <v>37.103999999999999</v>
      </c>
      <c r="Q8229" s="32">
        <f t="shared" si="769"/>
        <v>24.08</v>
      </c>
      <c r="R8229" s="32">
        <f t="shared" si="770"/>
        <v>17.896000000000001</v>
      </c>
      <c r="S8229" s="26">
        <f t="shared" si="771"/>
        <v>1</v>
      </c>
      <c r="T8229" s="26">
        <f t="shared" si="772"/>
        <v>1</v>
      </c>
    </row>
    <row r="8230" spans="13:20" ht="15" x14ac:dyDescent="0.3">
      <c r="M8230" s="34">
        <v>8224.5</v>
      </c>
      <c r="N8230" s="34">
        <v>0.6</v>
      </c>
      <c r="O8230" s="32">
        <f t="shared" si="768"/>
        <v>33.08</v>
      </c>
      <c r="P8230" s="37">
        <f t="shared" si="773"/>
        <v>39.695999999999998</v>
      </c>
      <c r="Q8230" s="32">
        <f t="shared" si="769"/>
        <v>21.92</v>
      </c>
      <c r="R8230" s="32">
        <f t="shared" si="770"/>
        <v>15.304000000000002</v>
      </c>
      <c r="S8230" s="26">
        <f t="shared" si="771"/>
        <v>1</v>
      </c>
      <c r="T8230" s="26">
        <f t="shared" si="772"/>
        <v>1</v>
      </c>
    </row>
    <row r="8231" spans="13:20" ht="15" x14ac:dyDescent="0.3">
      <c r="M8231" s="34">
        <v>8225.5</v>
      </c>
      <c r="N8231" s="34">
        <v>0</v>
      </c>
      <c r="O8231" s="32">
        <f t="shared" si="768"/>
        <v>32</v>
      </c>
      <c r="P8231" s="37">
        <f t="shared" si="773"/>
        <v>38.4</v>
      </c>
      <c r="Q8231" s="32">
        <f t="shared" si="769"/>
        <v>23</v>
      </c>
      <c r="R8231" s="32">
        <f t="shared" si="770"/>
        <v>16.600000000000001</v>
      </c>
      <c r="S8231" s="26">
        <f t="shared" si="771"/>
        <v>1</v>
      </c>
      <c r="T8231" s="26">
        <f t="shared" si="772"/>
        <v>1</v>
      </c>
    </row>
    <row r="8232" spans="13:20" ht="15" x14ac:dyDescent="0.3">
      <c r="M8232" s="34">
        <v>8226.5</v>
      </c>
      <c r="N8232" s="34">
        <v>0.6</v>
      </c>
      <c r="O8232" s="32">
        <f t="shared" si="768"/>
        <v>33.08</v>
      </c>
      <c r="P8232" s="37">
        <f t="shared" si="773"/>
        <v>39.695999999999998</v>
      </c>
      <c r="Q8232" s="32">
        <f t="shared" si="769"/>
        <v>21.92</v>
      </c>
      <c r="R8232" s="32">
        <f t="shared" si="770"/>
        <v>15.304000000000002</v>
      </c>
      <c r="S8232" s="26">
        <f t="shared" si="771"/>
        <v>1</v>
      </c>
      <c r="T8232" s="26">
        <f t="shared" si="772"/>
        <v>1</v>
      </c>
    </row>
    <row r="8233" spans="13:20" ht="15" x14ac:dyDescent="0.3">
      <c r="M8233" s="34">
        <v>8227.5</v>
      </c>
      <c r="N8233" s="34">
        <v>0.6</v>
      </c>
      <c r="O8233" s="32">
        <f t="shared" si="768"/>
        <v>33.08</v>
      </c>
      <c r="P8233" s="37">
        <f t="shared" si="773"/>
        <v>39.695999999999998</v>
      </c>
      <c r="Q8233" s="32">
        <f t="shared" si="769"/>
        <v>21.92</v>
      </c>
      <c r="R8233" s="32">
        <f t="shared" si="770"/>
        <v>15.304000000000002</v>
      </c>
      <c r="S8233" s="26">
        <f t="shared" si="771"/>
        <v>1</v>
      </c>
      <c r="T8233" s="26">
        <f t="shared" si="772"/>
        <v>1</v>
      </c>
    </row>
    <row r="8234" spans="13:20" ht="15" x14ac:dyDescent="0.3">
      <c r="M8234" s="34">
        <v>8228.5</v>
      </c>
      <c r="N8234" s="34">
        <v>0</v>
      </c>
      <c r="O8234" s="32">
        <f t="shared" si="768"/>
        <v>32</v>
      </c>
      <c r="P8234" s="37">
        <f t="shared" si="773"/>
        <v>38.4</v>
      </c>
      <c r="Q8234" s="32">
        <f t="shared" si="769"/>
        <v>23</v>
      </c>
      <c r="R8234" s="32">
        <f t="shared" si="770"/>
        <v>16.600000000000001</v>
      </c>
      <c r="S8234" s="26">
        <f t="shared" si="771"/>
        <v>1</v>
      </c>
      <c r="T8234" s="26">
        <f t="shared" si="772"/>
        <v>1</v>
      </c>
    </row>
    <row r="8235" spans="13:20" ht="15" x14ac:dyDescent="0.3">
      <c r="M8235" s="34">
        <v>8229.5</v>
      </c>
      <c r="N8235" s="34">
        <v>0.6</v>
      </c>
      <c r="O8235" s="32">
        <f t="shared" si="768"/>
        <v>33.08</v>
      </c>
      <c r="P8235" s="37">
        <f t="shared" si="773"/>
        <v>39.695999999999998</v>
      </c>
      <c r="Q8235" s="32">
        <f t="shared" si="769"/>
        <v>21.92</v>
      </c>
      <c r="R8235" s="32">
        <f t="shared" si="770"/>
        <v>15.304000000000002</v>
      </c>
      <c r="S8235" s="26">
        <f t="shared" si="771"/>
        <v>1</v>
      </c>
      <c r="T8235" s="26">
        <f t="shared" si="772"/>
        <v>1</v>
      </c>
    </row>
    <row r="8236" spans="13:20" ht="15" x14ac:dyDescent="0.3">
      <c r="M8236" s="34">
        <v>8230.5</v>
      </c>
      <c r="N8236" s="34">
        <v>0</v>
      </c>
      <c r="O8236" s="32">
        <f t="shared" si="768"/>
        <v>32</v>
      </c>
      <c r="P8236" s="37">
        <f t="shared" si="773"/>
        <v>38.4</v>
      </c>
      <c r="Q8236" s="32">
        <f t="shared" si="769"/>
        <v>23</v>
      </c>
      <c r="R8236" s="32">
        <f t="shared" si="770"/>
        <v>16.600000000000001</v>
      </c>
      <c r="S8236" s="26">
        <f t="shared" si="771"/>
        <v>1</v>
      </c>
      <c r="T8236" s="26">
        <f t="shared" si="772"/>
        <v>1</v>
      </c>
    </row>
    <row r="8237" spans="13:20" ht="15" x14ac:dyDescent="0.3">
      <c r="M8237" s="34">
        <v>8231.5</v>
      </c>
      <c r="N8237" s="34">
        <v>0.6</v>
      </c>
      <c r="O8237" s="32">
        <f t="shared" si="768"/>
        <v>33.08</v>
      </c>
      <c r="P8237" s="37">
        <f t="shared" si="773"/>
        <v>39.695999999999998</v>
      </c>
      <c r="Q8237" s="32">
        <f t="shared" si="769"/>
        <v>21.92</v>
      </c>
      <c r="R8237" s="32">
        <f t="shared" si="770"/>
        <v>15.304000000000002</v>
      </c>
      <c r="S8237" s="26">
        <f t="shared" si="771"/>
        <v>1</v>
      </c>
      <c r="T8237" s="26">
        <f t="shared" si="772"/>
        <v>1</v>
      </c>
    </row>
    <row r="8238" spans="13:20" ht="15" x14ac:dyDescent="0.3">
      <c r="M8238" s="34">
        <v>8232.5</v>
      </c>
      <c r="N8238" s="34">
        <v>0</v>
      </c>
      <c r="O8238" s="32">
        <f t="shared" si="768"/>
        <v>32</v>
      </c>
      <c r="P8238" s="37">
        <f t="shared" si="773"/>
        <v>38.4</v>
      </c>
      <c r="Q8238" s="32">
        <f t="shared" si="769"/>
        <v>23</v>
      </c>
      <c r="R8238" s="32">
        <f t="shared" si="770"/>
        <v>16.600000000000001</v>
      </c>
      <c r="S8238" s="26">
        <f t="shared" si="771"/>
        <v>1</v>
      </c>
      <c r="T8238" s="26">
        <f t="shared" si="772"/>
        <v>1</v>
      </c>
    </row>
    <row r="8239" spans="13:20" ht="15" x14ac:dyDescent="0.3">
      <c r="M8239" s="34">
        <v>8233.5</v>
      </c>
      <c r="N8239" s="34">
        <v>0</v>
      </c>
      <c r="O8239" s="32">
        <f t="shared" si="768"/>
        <v>32</v>
      </c>
      <c r="P8239" s="37">
        <f t="shared" si="773"/>
        <v>38.4</v>
      </c>
      <c r="Q8239" s="32">
        <f t="shared" si="769"/>
        <v>23</v>
      </c>
      <c r="R8239" s="32">
        <f t="shared" si="770"/>
        <v>16.600000000000001</v>
      </c>
      <c r="S8239" s="26">
        <f t="shared" si="771"/>
        <v>1</v>
      </c>
      <c r="T8239" s="26">
        <f t="shared" si="772"/>
        <v>1</v>
      </c>
    </row>
    <row r="8240" spans="13:20" ht="15" x14ac:dyDescent="0.3">
      <c r="M8240" s="34">
        <v>8234.5</v>
      </c>
      <c r="N8240" s="34">
        <v>0.6</v>
      </c>
      <c r="O8240" s="32">
        <f t="shared" si="768"/>
        <v>33.08</v>
      </c>
      <c r="P8240" s="37">
        <f t="shared" si="773"/>
        <v>39.695999999999998</v>
      </c>
      <c r="Q8240" s="32">
        <f t="shared" si="769"/>
        <v>21.92</v>
      </c>
      <c r="R8240" s="32">
        <f t="shared" si="770"/>
        <v>15.304000000000002</v>
      </c>
      <c r="S8240" s="26">
        <f t="shared" si="771"/>
        <v>1</v>
      </c>
      <c r="T8240" s="26">
        <f t="shared" si="772"/>
        <v>1</v>
      </c>
    </row>
    <row r="8241" spans="13:20" ht="15" x14ac:dyDescent="0.3">
      <c r="M8241" s="34">
        <v>8235.5</v>
      </c>
      <c r="N8241" s="34">
        <v>-0.6</v>
      </c>
      <c r="O8241" s="32">
        <f t="shared" si="768"/>
        <v>30.92</v>
      </c>
      <c r="P8241" s="37">
        <f t="shared" si="773"/>
        <v>37.103999999999999</v>
      </c>
      <c r="Q8241" s="32">
        <f t="shared" si="769"/>
        <v>24.08</v>
      </c>
      <c r="R8241" s="32">
        <f t="shared" si="770"/>
        <v>17.896000000000001</v>
      </c>
      <c r="S8241" s="26">
        <f t="shared" si="771"/>
        <v>1</v>
      </c>
      <c r="T8241" s="26">
        <f t="shared" si="772"/>
        <v>1</v>
      </c>
    </row>
    <row r="8242" spans="13:20" ht="15" x14ac:dyDescent="0.3">
      <c r="M8242" s="34">
        <v>8236.5</v>
      </c>
      <c r="N8242" s="34">
        <v>0</v>
      </c>
      <c r="O8242" s="32">
        <f t="shared" si="768"/>
        <v>32</v>
      </c>
      <c r="P8242" s="37">
        <f t="shared" si="773"/>
        <v>38.4</v>
      </c>
      <c r="Q8242" s="32">
        <f t="shared" si="769"/>
        <v>23</v>
      </c>
      <c r="R8242" s="32">
        <f t="shared" si="770"/>
        <v>16.600000000000001</v>
      </c>
      <c r="S8242" s="26">
        <f t="shared" si="771"/>
        <v>1</v>
      </c>
      <c r="T8242" s="26">
        <f t="shared" si="772"/>
        <v>1</v>
      </c>
    </row>
    <row r="8243" spans="13:20" ht="15" x14ac:dyDescent="0.3">
      <c r="M8243" s="34">
        <v>8237.5</v>
      </c>
      <c r="N8243" s="34">
        <v>1.1000000000000001</v>
      </c>
      <c r="O8243" s="32">
        <f t="shared" si="768"/>
        <v>33.979999999999997</v>
      </c>
      <c r="P8243" s="37">
        <f t="shared" si="773"/>
        <v>40.775999999999996</v>
      </c>
      <c r="Q8243" s="32">
        <f t="shared" si="769"/>
        <v>21.020000000000003</v>
      </c>
      <c r="R8243" s="32">
        <f t="shared" si="770"/>
        <v>14.224000000000004</v>
      </c>
      <c r="S8243" s="26">
        <f t="shared" si="771"/>
        <v>1</v>
      </c>
      <c r="T8243" s="26">
        <f t="shared" si="772"/>
        <v>1</v>
      </c>
    </row>
    <row r="8244" spans="13:20" ht="15" x14ac:dyDescent="0.3">
      <c r="M8244" s="34">
        <v>8238.5</v>
      </c>
      <c r="N8244" s="34">
        <v>1.1000000000000001</v>
      </c>
      <c r="O8244" s="32">
        <f t="shared" si="768"/>
        <v>33.979999999999997</v>
      </c>
      <c r="P8244" s="37">
        <f t="shared" si="773"/>
        <v>40.775999999999996</v>
      </c>
      <c r="Q8244" s="32">
        <f t="shared" si="769"/>
        <v>21.020000000000003</v>
      </c>
      <c r="R8244" s="32">
        <f t="shared" si="770"/>
        <v>14.224000000000004</v>
      </c>
      <c r="S8244" s="26">
        <f t="shared" si="771"/>
        <v>1</v>
      </c>
      <c r="T8244" s="26">
        <f t="shared" si="772"/>
        <v>1</v>
      </c>
    </row>
    <row r="8245" spans="13:20" ht="15" x14ac:dyDescent="0.3">
      <c r="M8245" s="34">
        <v>8239.5</v>
      </c>
      <c r="N8245" s="34">
        <v>1.7</v>
      </c>
      <c r="O8245" s="32">
        <f t="shared" si="768"/>
        <v>35.06</v>
      </c>
      <c r="P8245" s="37">
        <f t="shared" si="773"/>
        <v>42.072000000000003</v>
      </c>
      <c r="Q8245" s="32">
        <f t="shared" si="769"/>
        <v>19.939999999999998</v>
      </c>
      <c r="R8245" s="32">
        <f t="shared" si="770"/>
        <v>12.927999999999997</v>
      </c>
      <c r="S8245" s="26">
        <f t="shared" si="771"/>
        <v>1</v>
      </c>
      <c r="T8245" s="26">
        <f t="shared" si="772"/>
        <v>1</v>
      </c>
    </row>
    <row r="8246" spans="13:20" ht="15" x14ac:dyDescent="0.3">
      <c r="M8246" s="34">
        <v>8240.5</v>
      </c>
      <c r="N8246" s="34">
        <v>2.2000000000000002</v>
      </c>
      <c r="O8246" s="32">
        <f t="shared" si="768"/>
        <v>35.96</v>
      </c>
      <c r="P8246" s="37">
        <f t="shared" si="773"/>
        <v>43.152000000000001</v>
      </c>
      <c r="Q8246" s="32">
        <f t="shared" si="769"/>
        <v>19.04</v>
      </c>
      <c r="R8246" s="32">
        <f t="shared" si="770"/>
        <v>11.847999999999999</v>
      </c>
      <c r="S8246" s="26">
        <f t="shared" si="771"/>
        <v>1</v>
      </c>
      <c r="T8246" s="26">
        <f t="shared" si="772"/>
        <v>1</v>
      </c>
    </row>
    <row r="8247" spans="13:20" ht="15" x14ac:dyDescent="0.3">
      <c r="M8247" s="34">
        <v>8241.5</v>
      </c>
      <c r="N8247" s="34">
        <v>2.2000000000000002</v>
      </c>
      <c r="O8247" s="32">
        <f t="shared" si="768"/>
        <v>35.96</v>
      </c>
      <c r="P8247" s="37">
        <f t="shared" si="773"/>
        <v>43.152000000000001</v>
      </c>
      <c r="Q8247" s="32">
        <f t="shared" si="769"/>
        <v>19.04</v>
      </c>
      <c r="R8247" s="32">
        <f t="shared" si="770"/>
        <v>11.847999999999999</v>
      </c>
      <c r="S8247" s="26">
        <f t="shared" si="771"/>
        <v>1</v>
      </c>
      <c r="T8247" s="26">
        <f t="shared" si="772"/>
        <v>1</v>
      </c>
    </row>
    <row r="8248" spans="13:20" ht="15" x14ac:dyDescent="0.3">
      <c r="M8248" s="34">
        <v>8242.5</v>
      </c>
      <c r="N8248" s="34">
        <v>2.2000000000000002</v>
      </c>
      <c r="O8248" s="32">
        <f t="shared" si="768"/>
        <v>35.96</v>
      </c>
      <c r="P8248" s="37">
        <f t="shared" si="773"/>
        <v>43.152000000000001</v>
      </c>
      <c r="Q8248" s="32">
        <f t="shared" si="769"/>
        <v>19.04</v>
      </c>
      <c r="R8248" s="32">
        <f t="shared" si="770"/>
        <v>11.847999999999999</v>
      </c>
      <c r="S8248" s="26">
        <f t="shared" si="771"/>
        <v>1</v>
      </c>
      <c r="T8248" s="26">
        <f t="shared" si="772"/>
        <v>1</v>
      </c>
    </row>
    <row r="8249" spans="13:20" ht="15" x14ac:dyDescent="0.3">
      <c r="M8249" s="34">
        <v>8243.5</v>
      </c>
      <c r="N8249" s="34">
        <v>2.8</v>
      </c>
      <c r="O8249" s="32">
        <f t="shared" si="768"/>
        <v>37.04</v>
      </c>
      <c r="P8249" s="37">
        <f t="shared" si="773"/>
        <v>44.448</v>
      </c>
      <c r="Q8249" s="32">
        <f t="shared" si="769"/>
        <v>17.96</v>
      </c>
      <c r="R8249" s="32">
        <f t="shared" si="770"/>
        <v>10.552</v>
      </c>
      <c r="S8249" s="26">
        <f t="shared" si="771"/>
        <v>1</v>
      </c>
      <c r="T8249" s="26">
        <f t="shared" si="772"/>
        <v>1</v>
      </c>
    </row>
    <row r="8250" spans="13:20" ht="15" x14ac:dyDescent="0.3">
      <c r="M8250" s="34">
        <v>8244.5</v>
      </c>
      <c r="N8250" s="34">
        <v>2.8</v>
      </c>
      <c r="O8250" s="32">
        <f t="shared" si="768"/>
        <v>37.04</v>
      </c>
      <c r="P8250" s="37">
        <f t="shared" si="773"/>
        <v>44.448</v>
      </c>
      <c r="Q8250" s="32">
        <f t="shared" si="769"/>
        <v>17.96</v>
      </c>
      <c r="R8250" s="32">
        <f t="shared" si="770"/>
        <v>10.552</v>
      </c>
      <c r="S8250" s="26">
        <f t="shared" si="771"/>
        <v>1</v>
      </c>
      <c r="T8250" s="26">
        <f t="shared" si="772"/>
        <v>1</v>
      </c>
    </row>
    <row r="8251" spans="13:20" ht="15" x14ac:dyDescent="0.3">
      <c r="M8251" s="34">
        <v>8245.5</v>
      </c>
      <c r="N8251" s="34">
        <v>2.8</v>
      </c>
      <c r="O8251" s="32">
        <f t="shared" si="768"/>
        <v>37.04</v>
      </c>
      <c r="P8251" s="37">
        <f t="shared" si="773"/>
        <v>44.448</v>
      </c>
      <c r="Q8251" s="32">
        <f t="shared" si="769"/>
        <v>17.96</v>
      </c>
      <c r="R8251" s="32">
        <f t="shared" si="770"/>
        <v>10.552</v>
      </c>
      <c r="S8251" s="26">
        <f t="shared" si="771"/>
        <v>1</v>
      </c>
      <c r="T8251" s="26">
        <f t="shared" si="772"/>
        <v>1</v>
      </c>
    </row>
    <row r="8252" spans="13:20" ht="15" x14ac:dyDescent="0.3">
      <c r="M8252" s="34">
        <v>8246.5</v>
      </c>
      <c r="N8252" s="34">
        <v>3.3</v>
      </c>
      <c r="O8252" s="32">
        <f t="shared" si="768"/>
        <v>37.94</v>
      </c>
      <c r="P8252" s="37">
        <f t="shared" si="773"/>
        <v>45.527999999999999</v>
      </c>
      <c r="Q8252" s="32">
        <f t="shared" si="769"/>
        <v>17.060000000000002</v>
      </c>
      <c r="R8252" s="32">
        <f t="shared" si="770"/>
        <v>9.4720000000000013</v>
      </c>
      <c r="S8252" s="26">
        <f t="shared" si="771"/>
        <v>1</v>
      </c>
      <c r="T8252" s="26">
        <f t="shared" si="772"/>
        <v>1</v>
      </c>
    </row>
    <row r="8253" spans="13:20" ht="15" x14ac:dyDescent="0.3">
      <c r="M8253" s="34">
        <v>8247.5</v>
      </c>
      <c r="N8253" s="34">
        <v>2.8</v>
      </c>
      <c r="O8253" s="32">
        <f t="shared" si="768"/>
        <v>37.04</v>
      </c>
      <c r="P8253" s="37">
        <f t="shared" si="773"/>
        <v>44.448</v>
      </c>
      <c r="Q8253" s="32">
        <f t="shared" si="769"/>
        <v>17.96</v>
      </c>
      <c r="R8253" s="32">
        <f t="shared" si="770"/>
        <v>10.552</v>
      </c>
      <c r="S8253" s="26">
        <f t="shared" si="771"/>
        <v>1</v>
      </c>
      <c r="T8253" s="26">
        <f t="shared" si="772"/>
        <v>1</v>
      </c>
    </row>
    <row r="8254" spans="13:20" ht="15" x14ac:dyDescent="0.3">
      <c r="M8254" s="34">
        <v>8248.5</v>
      </c>
      <c r="N8254" s="34">
        <v>3.3</v>
      </c>
      <c r="O8254" s="32">
        <f t="shared" si="768"/>
        <v>37.94</v>
      </c>
      <c r="P8254" s="37">
        <f t="shared" si="773"/>
        <v>45.527999999999999</v>
      </c>
      <c r="Q8254" s="32">
        <f t="shared" si="769"/>
        <v>17.060000000000002</v>
      </c>
      <c r="R8254" s="32">
        <f t="shared" si="770"/>
        <v>9.4720000000000013</v>
      </c>
      <c r="S8254" s="26">
        <f t="shared" si="771"/>
        <v>1</v>
      </c>
      <c r="T8254" s="26">
        <f t="shared" si="772"/>
        <v>1</v>
      </c>
    </row>
    <row r="8255" spans="13:20" ht="15" x14ac:dyDescent="0.3">
      <c r="M8255" s="34">
        <v>8249.5</v>
      </c>
      <c r="N8255" s="34">
        <v>3.3</v>
      </c>
      <c r="O8255" s="32">
        <f t="shared" si="768"/>
        <v>37.94</v>
      </c>
      <c r="P8255" s="37">
        <f t="shared" si="773"/>
        <v>45.527999999999999</v>
      </c>
      <c r="Q8255" s="32">
        <f t="shared" si="769"/>
        <v>17.060000000000002</v>
      </c>
      <c r="R8255" s="32">
        <f t="shared" si="770"/>
        <v>9.4720000000000013</v>
      </c>
      <c r="S8255" s="26">
        <f t="shared" si="771"/>
        <v>1</v>
      </c>
      <c r="T8255" s="26">
        <f t="shared" si="772"/>
        <v>1</v>
      </c>
    </row>
    <row r="8256" spans="13:20" ht="15" x14ac:dyDescent="0.3">
      <c r="M8256" s="34">
        <v>8250.5</v>
      </c>
      <c r="N8256" s="34">
        <v>3.9</v>
      </c>
      <c r="O8256" s="32">
        <f t="shared" si="768"/>
        <v>39.019999999999996</v>
      </c>
      <c r="P8256" s="37">
        <f t="shared" si="773"/>
        <v>46.823999999999991</v>
      </c>
      <c r="Q8256" s="32">
        <f t="shared" si="769"/>
        <v>15.980000000000004</v>
      </c>
      <c r="R8256" s="32">
        <f t="shared" si="770"/>
        <v>8.176000000000009</v>
      </c>
      <c r="S8256" s="26">
        <f t="shared" si="771"/>
        <v>1</v>
      </c>
      <c r="T8256" s="26">
        <f t="shared" si="772"/>
        <v>1</v>
      </c>
    </row>
    <row r="8257" spans="13:20" ht="15" x14ac:dyDescent="0.3">
      <c r="M8257" s="34">
        <v>8251.5</v>
      </c>
      <c r="N8257" s="34">
        <v>3.3</v>
      </c>
      <c r="O8257" s="32">
        <f t="shared" si="768"/>
        <v>37.94</v>
      </c>
      <c r="P8257" s="37">
        <f t="shared" si="773"/>
        <v>45.527999999999999</v>
      </c>
      <c r="Q8257" s="32">
        <f t="shared" si="769"/>
        <v>17.060000000000002</v>
      </c>
      <c r="R8257" s="32">
        <f t="shared" si="770"/>
        <v>9.4720000000000013</v>
      </c>
      <c r="S8257" s="26">
        <f t="shared" si="771"/>
        <v>1</v>
      </c>
      <c r="T8257" s="26">
        <f t="shared" si="772"/>
        <v>1</v>
      </c>
    </row>
    <row r="8258" spans="13:20" ht="15" x14ac:dyDescent="0.3">
      <c r="M8258" s="34">
        <v>8252.5</v>
      </c>
      <c r="N8258" s="34">
        <v>3.9</v>
      </c>
      <c r="O8258" s="32">
        <f t="shared" si="768"/>
        <v>39.019999999999996</v>
      </c>
      <c r="P8258" s="37">
        <f t="shared" si="773"/>
        <v>46.823999999999991</v>
      </c>
      <c r="Q8258" s="32">
        <f t="shared" si="769"/>
        <v>15.980000000000004</v>
      </c>
      <c r="R8258" s="32">
        <f t="shared" si="770"/>
        <v>8.176000000000009</v>
      </c>
      <c r="S8258" s="26">
        <f t="shared" si="771"/>
        <v>1</v>
      </c>
      <c r="T8258" s="26">
        <f t="shared" si="772"/>
        <v>1</v>
      </c>
    </row>
    <row r="8259" spans="13:20" ht="15" x14ac:dyDescent="0.3">
      <c r="M8259" s="34">
        <v>8253.5</v>
      </c>
      <c r="N8259" s="34">
        <v>3.9</v>
      </c>
      <c r="O8259" s="32">
        <f t="shared" si="768"/>
        <v>39.019999999999996</v>
      </c>
      <c r="P8259" s="37">
        <f t="shared" si="773"/>
        <v>46.823999999999991</v>
      </c>
      <c r="Q8259" s="32">
        <f t="shared" si="769"/>
        <v>15.980000000000004</v>
      </c>
      <c r="R8259" s="32">
        <f t="shared" si="770"/>
        <v>8.176000000000009</v>
      </c>
      <c r="S8259" s="26">
        <f t="shared" si="771"/>
        <v>1</v>
      </c>
      <c r="T8259" s="26">
        <f t="shared" si="772"/>
        <v>1</v>
      </c>
    </row>
    <row r="8260" spans="13:20" ht="15" x14ac:dyDescent="0.3">
      <c r="M8260" s="34">
        <v>8254.5</v>
      </c>
      <c r="N8260" s="34">
        <v>3.9</v>
      </c>
      <c r="O8260" s="32">
        <f t="shared" si="768"/>
        <v>39.019999999999996</v>
      </c>
      <c r="P8260" s="37">
        <f t="shared" si="773"/>
        <v>46.823999999999991</v>
      </c>
      <c r="Q8260" s="32">
        <f t="shared" si="769"/>
        <v>15.980000000000004</v>
      </c>
      <c r="R8260" s="32">
        <f t="shared" si="770"/>
        <v>8.176000000000009</v>
      </c>
      <c r="S8260" s="26">
        <f t="shared" si="771"/>
        <v>1</v>
      </c>
      <c r="T8260" s="26">
        <f t="shared" si="772"/>
        <v>1</v>
      </c>
    </row>
    <row r="8261" spans="13:20" ht="15" x14ac:dyDescent="0.3">
      <c r="M8261" s="34">
        <v>8255.5</v>
      </c>
      <c r="N8261" s="34">
        <v>3.9</v>
      </c>
      <c r="O8261" s="32">
        <f t="shared" si="768"/>
        <v>39.019999999999996</v>
      </c>
      <c r="P8261" s="37">
        <f t="shared" si="773"/>
        <v>46.823999999999991</v>
      </c>
      <c r="Q8261" s="32">
        <f t="shared" si="769"/>
        <v>15.980000000000004</v>
      </c>
      <c r="R8261" s="32">
        <f t="shared" si="770"/>
        <v>8.176000000000009</v>
      </c>
      <c r="S8261" s="26">
        <f t="shared" si="771"/>
        <v>1</v>
      </c>
      <c r="T8261" s="26">
        <f t="shared" si="772"/>
        <v>1</v>
      </c>
    </row>
    <row r="8262" spans="13:20" ht="15" x14ac:dyDescent="0.3">
      <c r="M8262" s="34">
        <v>8256.5</v>
      </c>
      <c r="N8262" s="34">
        <v>4.4000000000000004</v>
      </c>
      <c r="O8262" s="32">
        <f t="shared" ref="O8262:O8325" si="774">CONVERT(N8262,"C","F")</f>
        <v>39.92</v>
      </c>
      <c r="P8262" s="37">
        <f t="shared" si="773"/>
        <v>47.904000000000003</v>
      </c>
      <c r="Q8262" s="32">
        <f t="shared" ref="Q8262:Q8325" si="775">$L$3-O8262</f>
        <v>15.079999999999998</v>
      </c>
      <c r="R8262" s="32">
        <f t="shared" ref="R8262:R8325" si="776">$L$3-P8262</f>
        <v>7.0959999999999965</v>
      </c>
      <c r="S8262" s="26">
        <f t="shared" ref="S8262:S8325" si="777">IF(O8262&lt;=$L$3, 1, 0)</f>
        <v>1</v>
      </c>
      <c r="T8262" s="26">
        <f t="shared" ref="T8262:T8325" si="778">IF(P8262&lt;=$L$3, 1, 0)</f>
        <v>1</v>
      </c>
    </row>
    <row r="8263" spans="13:20" ht="15" x14ac:dyDescent="0.3">
      <c r="M8263" s="34">
        <v>8257.5</v>
      </c>
      <c r="N8263" s="34">
        <v>4.4000000000000004</v>
      </c>
      <c r="O8263" s="32">
        <f t="shared" si="774"/>
        <v>39.92</v>
      </c>
      <c r="P8263" s="37">
        <f t="shared" ref="P8263:P8326" si="779">O8263*1.2</f>
        <v>47.904000000000003</v>
      </c>
      <c r="Q8263" s="32">
        <f t="shared" si="775"/>
        <v>15.079999999999998</v>
      </c>
      <c r="R8263" s="32">
        <f t="shared" si="776"/>
        <v>7.0959999999999965</v>
      </c>
      <c r="S8263" s="26">
        <f t="shared" si="777"/>
        <v>1</v>
      </c>
      <c r="T8263" s="26">
        <f t="shared" si="778"/>
        <v>1</v>
      </c>
    </row>
    <row r="8264" spans="13:20" ht="15" x14ac:dyDescent="0.3">
      <c r="M8264" s="34">
        <v>8258.5</v>
      </c>
      <c r="N8264" s="34">
        <v>4.4000000000000004</v>
      </c>
      <c r="O8264" s="32">
        <f t="shared" si="774"/>
        <v>39.92</v>
      </c>
      <c r="P8264" s="37">
        <f t="shared" si="779"/>
        <v>47.904000000000003</v>
      </c>
      <c r="Q8264" s="32">
        <f t="shared" si="775"/>
        <v>15.079999999999998</v>
      </c>
      <c r="R8264" s="32">
        <f t="shared" si="776"/>
        <v>7.0959999999999965</v>
      </c>
      <c r="S8264" s="26">
        <f t="shared" si="777"/>
        <v>1</v>
      </c>
      <c r="T8264" s="26">
        <f t="shared" si="778"/>
        <v>1</v>
      </c>
    </row>
    <row r="8265" spans="13:20" ht="15" x14ac:dyDescent="0.3">
      <c r="M8265" s="34">
        <v>8259.5</v>
      </c>
      <c r="N8265" s="34">
        <v>5</v>
      </c>
      <c r="O8265" s="32">
        <f t="shared" si="774"/>
        <v>41</v>
      </c>
      <c r="P8265" s="37">
        <f t="shared" si="779"/>
        <v>49.199999999999996</v>
      </c>
      <c r="Q8265" s="32">
        <f t="shared" si="775"/>
        <v>14</v>
      </c>
      <c r="R8265" s="32">
        <f t="shared" si="776"/>
        <v>5.8000000000000043</v>
      </c>
      <c r="S8265" s="26">
        <f t="shared" si="777"/>
        <v>1</v>
      </c>
      <c r="T8265" s="26">
        <f t="shared" si="778"/>
        <v>1</v>
      </c>
    </row>
    <row r="8266" spans="13:20" ht="15" x14ac:dyDescent="0.3">
      <c r="M8266" s="34">
        <v>8260.5</v>
      </c>
      <c r="N8266" s="34">
        <v>5</v>
      </c>
      <c r="O8266" s="32">
        <f t="shared" si="774"/>
        <v>41</v>
      </c>
      <c r="P8266" s="37">
        <f t="shared" si="779"/>
        <v>49.199999999999996</v>
      </c>
      <c r="Q8266" s="32">
        <f t="shared" si="775"/>
        <v>14</v>
      </c>
      <c r="R8266" s="32">
        <f t="shared" si="776"/>
        <v>5.8000000000000043</v>
      </c>
      <c r="S8266" s="26">
        <f t="shared" si="777"/>
        <v>1</v>
      </c>
      <c r="T8266" s="26">
        <f t="shared" si="778"/>
        <v>1</v>
      </c>
    </row>
    <row r="8267" spans="13:20" ht="15" x14ac:dyDescent="0.3">
      <c r="M8267" s="34">
        <v>8261.5</v>
      </c>
      <c r="N8267" s="34">
        <v>5.6</v>
      </c>
      <c r="O8267" s="32">
        <f t="shared" si="774"/>
        <v>42.08</v>
      </c>
      <c r="P8267" s="37">
        <f t="shared" si="779"/>
        <v>50.495999999999995</v>
      </c>
      <c r="Q8267" s="32">
        <f t="shared" si="775"/>
        <v>12.920000000000002</v>
      </c>
      <c r="R8267" s="32">
        <f t="shared" si="776"/>
        <v>4.5040000000000049</v>
      </c>
      <c r="S8267" s="26">
        <f t="shared" si="777"/>
        <v>1</v>
      </c>
      <c r="T8267" s="26">
        <f t="shared" si="778"/>
        <v>1</v>
      </c>
    </row>
    <row r="8268" spans="13:20" ht="15" x14ac:dyDescent="0.3">
      <c r="M8268" s="34">
        <v>8262.5</v>
      </c>
      <c r="N8268" s="34">
        <v>5</v>
      </c>
      <c r="O8268" s="32">
        <f t="shared" si="774"/>
        <v>41</v>
      </c>
      <c r="P8268" s="37">
        <f t="shared" si="779"/>
        <v>49.199999999999996</v>
      </c>
      <c r="Q8268" s="32">
        <f t="shared" si="775"/>
        <v>14</v>
      </c>
      <c r="R8268" s="32">
        <f t="shared" si="776"/>
        <v>5.8000000000000043</v>
      </c>
      <c r="S8268" s="26">
        <f t="shared" si="777"/>
        <v>1</v>
      </c>
      <c r="T8268" s="26">
        <f t="shared" si="778"/>
        <v>1</v>
      </c>
    </row>
    <row r="8269" spans="13:20" ht="15" x14ac:dyDescent="0.3">
      <c r="M8269" s="34">
        <v>8263.5</v>
      </c>
      <c r="N8269" s="34">
        <v>5.6</v>
      </c>
      <c r="O8269" s="32">
        <f t="shared" si="774"/>
        <v>42.08</v>
      </c>
      <c r="P8269" s="37">
        <f t="shared" si="779"/>
        <v>50.495999999999995</v>
      </c>
      <c r="Q8269" s="32">
        <f t="shared" si="775"/>
        <v>12.920000000000002</v>
      </c>
      <c r="R8269" s="32">
        <f t="shared" si="776"/>
        <v>4.5040000000000049</v>
      </c>
      <c r="S8269" s="26">
        <f t="shared" si="777"/>
        <v>1</v>
      </c>
      <c r="T8269" s="26">
        <f t="shared" si="778"/>
        <v>1</v>
      </c>
    </row>
    <row r="8270" spans="13:20" ht="15" x14ac:dyDescent="0.3">
      <c r="M8270" s="34">
        <v>8264.5</v>
      </c>
      <c r="N8270" s="34">
        <v>5.6</v>
      </c>
      <c r="O8270" s="32">
        <f t="shared" si="774"/>
        <v>42.08</v>
      </c>
      <c r="P8270" s="37">
        <f t="shared" si="779"/>
        <v>50.495999999999995</v>
      </c>
      <c r="Q8270" s="32">
        <f t="shared" si="775"/>
        <v>12.920000000000002</v>
      </c>
      <c r="R8270" s="32">
        <f t="shared" si="776"/>
        <v>4.5040000000000049</v>
      </c>
      <c r="S8270" s="26">
        <f t="shared" si="777"/>
        <v>1</v>
      </c>
      <c r="T8270" s="26">
        <f t="shared" si="778"/>
        <v>1</v>
      </c>
    </row>
    <row r="8271" spans="13:20" ht="15" x14ac:dyDescent="0.3">
      <c r="M8271" s="34">
        <v>8265.5</v>
      </c>
      <c r="N8271" s="34">
        <v>6.1</v>
      </c>
      <c r="O8271" s="32">
        <f t="shared" si="774"/>
        <v>42.980000000000004</v>
      </c>
      <c r="P8271" s="37">
        <f t="shared" si="779"/>
        <v>51.576000000000001</v>
      </c>
      <c r="Q8271" s="32">
        <f t="shared" si="775"/>
        <v>12.019999999999996</v>
      </c>
      <c r="R8271" s="32">
        <f t="shared" si="776"/>
        <v>3.4239999999999995</v>
      </c>
      <c r="S8271" s="26">
        <f t="shared" si="777"/>
        <v>1</v>
      </c>
      <c r="T8271" s="26">
        <f t="shared" si="778"/>
        <v>1</v>
      </c>
    </row>
    <row r="8272" spans="13:20" ht="15" x14ac:dyDescent="0.3">
      <c r="M8272" s="34">
        <v>8266.5</v>
      </c>
      <c r="N8272" s="34">
        <v>6.1</v>
      </c>
      <c r="O8272" s="32">
        <f t="shared" si="774"/>
        <v>42.980000000000004</v>
      </c>
      <c r="P8272" s="37">
        <f t="shared" si="779"/>
        <v>51.576000000000001</v>
      </c>
      <c r="Q8272" s="32">
        <f t="shared" si="775"/>
        <v>12.019999999999996</v>
      </c>
      <c r="R8272" s="32">
        <f t="shared" si="776"/>
        <v>3.4239999999999995</v>
      </c>
      <c r="S8272" s="26">
        <f t="shared" si="777"/>
        <v>1</v>
      </c>
      <c r="T8272" s="26">
        <f t="shared" si="778"/>
        <v>1</v>
      </c>
    </row>
    <row r="8273" spans="13:20" ht="15" x14ac:dyDescent="0.3">
      <c r="M8273" s="34">
        <v>8267.5</v>
      </c>
      <c r="N8273" s="34">
        <v>6.1</v>
      </c>
      <c r="O8273" s="32">
        <f t="shared" si="774"/>
        <v>42.980000000000004</v>
      </c>
      <c r="P8273" s="37">
        <f t="shared" si="779"/>
        <v>51.576000000000001</v>
      </c>
      <c r="Q8273" s="32">
        <f t="shared" si="775"/>
        <v>12.019999999999996</v>
      </c>
      <c r="R8273" s="32">
        <f t="shared" si="776"/>
        <v>3.4239999999999995</v>
      </c>
      <c r="S8273" s="26">
        <f t="shared" si="777"/>
        <v>1</v>
      </c>
      <c r="T8273" s="26">
        <f t="shared" si="778"/>
        <v>1</v>
      </c>
    </row>
    <row r="8274" spans="13:20" ht="15" x14ac:dyDescent="0.3">
      <c r="M8274" s="34">
        <v>8268.5</v>
      </c>
      <c r="N8274" s="34">
        <v>6.7</v>
      </c>
      <c r="O8274" s="32">
        <f t="shared" si="774"/>
        <v>44.06</v>
      </c>
      <c r="P8274" s="37">
        <f t="shared" si="779"/>
        <v>52.872</v>
      </c>
      <c r="Q8274" s="32">
        <f t="shared" si="775"/>
        <v>10.939999999999998</v>
      </c>
      <c r="R8274" s="32">
        <f t="shared" si="776"/>
        <v>2.1280000000000001</v>
      </c>
      <c r="S8274" s="26">
        <f t="shared" si="777"/>
        <v>1</v>
      </c>
      <c r="T8274" s="26">
        <f t="shared" si="778"/>
        <v>1</v>
      </c>
    </row>
    <row r="8275" spans="13:20" ht="15" x14ac:dyDescent="0.3">
      <c r="M8275" s="34">
        <v>8269.5</v>
      </c>
      <c r="N8275" s="34">
        <v>8.3000000000000007</v>
      </c>
      <c r="O8275" s="32">
        <f t="shared" si="774"/>
        <v>46.94</v>
      </c>
      <c r="P8275" s="37">
        <f t="shared" si="779"/>
        <v>56.327999999999996</v>
      </c>
      <c r="Q8275" s="32">
        <f t="shared" si="775"/>
        <v>8.0600000000000023</v>
      </c>
      <c r="R8275" s="32">
        <f t="shared" si="776"/>
        <v>-1.3279999999999959</v>
      </c>
      <c r="S8275" s="26">
        <f t="shared" si="777"/>
        <v>1</v>
      </c>
      <c r="T8275" s="26">
        <f t="shared" si="778"/>
        <v>0</v>
      </c>
    </row>
    <row r="8276" spans="13:20" ht="15" x14ac:dyDescent="0.3">
      <c r="M8276" s="34">
        <v>8270.5</v>
      </c>
      <c r="N8276" s="34">
        <v>8.3000000000000007</v>
      </c>
      <c r="O8276" s="32">
        <f t="shared" si="774"/>
        <v>46.94</v>
      </c>
      <c r="P8276" s="37">
        <f t="shared" si="779"/>
        <v>56.327999999999996</v>
      </c>
      <c r="Q8276" s="32">
        <f t="shared" si="775"/>
        <v>8.0600000000000023</v>
      </c>
      <c r="R8276" s="32">
        <f t="shared" si="776"/>
        <v>-1.3279999999999959</v>
      </c>
      <c r="S8276" s="26">
        <f t="shared" si="777"/>
        <v>1</v>
      </c>
      <c r="T8276" s="26">
        <f t="shared" si="778"/>
        <v>0</v>
      </c>
    </row>
    <row r="8277" spans="13:20" ht="15" x14ac:dyDescent="0.3">
      <c r="M8277" s="34">
        <v>8271.5</v>
      </c>
      <c r="N8277" s="34">
        <v>9.4</v>
      </c>
      <c r="O8277" s="32">
        <f t="shared" si="774"/>
        <v>48.92</v>
      </c>
      <c r="P8277" s="37">
        <f t="shared" si="779"/>
        <v>58.704000000000001</v>
      </c>
      <c r="Q8277" s="32">
        <f t="shared" si="775"/>
        <v>6.0799999999999983</v>
      </c>
      <c r="R8277" s="32">
        <f t="shared" si="776"/>
        <v>-3.7040000000000006</v>
      </c>
      <c r="S8277" s="26">
        <f t="shared" si="777"/>
        <v>1</v>
      </c>
      <c r="T8277" s="26">
        <f t="shared" si="778"/>
        <v>0</v>
      </c>
    </row>
    <row r="8278" spans="13:20" ht="15" x14ac:dyDescent="0.3">
      <c r="M8278" s="34">
        <v>8272.5</v>
      </c>
      <c r="N8278" s="34">
        <v>8.3000000000000007</v>
      </c>
      <c r="O8278" s="32">
        <f t="shared" si="774"/>
        <v>46.94</v>
      </c>
      <c r="P8278" s="37">
        <f t="shared" si="779"/>
        <v>56.327999999999996</v>
      </c>
      <c r="Q8278" s="32">
        <f t="shared" si="775"/>
        <v>8.0600000000000023</v>
      </c>
      <c r="R8278" s="32">
        <f t="shared" si="776"/>
        <v>-1.3279999999999959</v>
      </c>
      <c r="S8278" s="26">
        <f t="shared" si="777"/>
        <v>1</v>
      </c>
      <c r="T8278" s="26">
        <f t="shared" si="778"/>
        <v>0</v>
      </c>
    </row>
    <row r="8279" spans="13:20" ht="15" x14ac:dyDescent="0.3">
      <c r="M8279" s="34">
        <v>8273.5</v>
      </c>
      <c r="N8279" s="34">
        <v>8.3000000000000007</v>
      </c>
      <c r="O8279" s="32">
        <f t="shared" si="774"/>
        <v>46.94</v>
      </c>
      <c r="P8279" s="37">
        <f t="shared" si="779"/>
        <v>56.327999999999996</v>
      </c>
      <c r="Q8279" s="32">
        <f t="shared" si="775"/>
        <v>8.0600000000000023</v>
      </c>
      <c r="R8279" s="32">
        <f t="shared" si="776"/>
        <v>-1.3279999999999959</v>
      </c>
      <c r="S8279" s="26">
        <f t="shared" si="777"/>
        <v>1</v>
      </c>
      <c r="T8279" s="26">
        <f t="shared" si="778"/>
        <v>0</v>
      </c>
    </row>
    <row r="8280" spans="13:20" ht="15" x14ac:dyDescent="0.3">
      <c r="M8280" s="34">
        <v>8274.5</v>
      </c>
      <c r="N8280" s="34">
        <v>7.2</v>
      </c>
      <c r="O8280" s="32">
        <f t="shared" si="774"/>
        <v>44.96</v>
      </c>
      <c r="P8280" s="37">
        <f t="shared" si="779"/>
        <v>53.951999999999998</v>
      </c>
      <c r="Q8280" s="32">
        <f t="shared" si="775"/>
        <v>10.039999999999999</v>
      </c>
      <c r="R8280" s="32">
        <f t="shared" si="776"/>
        <v>1.0480000000000018</v>
      </c>
      <c r="S8280" s="26">
        <f t="shared" si="777"/>
        <v>1</v>
      </c>
      <c r="T8280" s="26">
        <f t="shared" si="778"/>
        <v>1</v>
      </c>
    </row>
    <row r="8281" spans="13:20" ht="15" x14ac:dyDescent="0.3">
      <c r="M8281" s="34">
        <v>8275.5</v>
      </c>
      <c r="N8281" s="34">
        <v>6.1</v>
      </c>
      <c r="O8281" s="32">
        <f t="shared" si="774"/>
        <v>42.980000000000004</v>
      </c>
      <c r="P8281" s="37">
        <f t="shared" si="779"/>
        <v>51.576000000000001</v>
      </c>
      <c r="Q8281" s="32">
        <f t="shared" si="775"/>
        <v>12.019999999999996</v>
      </c>
      <c r="R8281" s="32">
        <f t="shared" si="776"/>
        <v>3.4239999999999995</v>
      </c>
      <c r="S8281" s="26">
        <f t="shared" si="777"/>
        <v>1</v>
      </c>
      <c r="T8281" s="26">
        <f t="shared" si="778"/>
        <v>1</v>
      </c>
    </row>
    <row r="8282" spans="13:20" ht="15" x14ac:dyDescent="0.3">
      <c r="M8282" s="34">
        <v>8276.5</v>
      </c>
      <c r="N8282" s="34">
        <v>6.7</v>
      </c>
      <c r="O8282" s="32">
        <f t="shared" si="774"/>
        <v>44.06</v>
      </c>
      <c r="P8282" s="37">
        <f t="shared" si="779"/>
        <v>52.872</v>
      </c>
      <c r="Q8282" s="32">
        <f t="shared" si="775"/>
        <v>10.939999999999998</v>
      </c>
      <c r="R8282" s="32">
        <f t="shared" si="776"/>
        <v>2.1280000000000001</v>
      </c>
      <c r="S8282" s="26">
        <f t="shared" si="777"/>
        <v>1</v>
      </c>
      <c r="T8282" s="26">
        <f t="shared" si="778"/>
        <v>1</v>
      </c>
    </row>
    <row r="8283" spans="13:20" ht="15" x14ac:dyDescent="0.3">
      <c r="M8283" s="34">
        <v>8277.5</v>
      </c>
      <c r="N8283" s="34">
        <v>8.3000000000000007</v>
      </c>
      <c r="O8283" s="32">
        <f t="shared" si="774"/>
        <v>46.94</v>
      </c>
      <c r="P8283" s="37">
        <f t="shared" si="779"/>
        <v>56.327999999999996</v>
      </c>
      <c r="Q8283" s="32">
        <f t="shared" si="775"/>
        <v>8.0600000000000023</v>
      </c>
      <c r="R8283" s="32">
        <f t="shared" si="776"/>
        <v>-1.3279999999999959</v>
      </c>
      <c r="S8283" s="26">
        <f t="shared" si="777"/>
        <v>1</v>
      </c>
      <c r="T8283" s="26">
        <f t="shared" si="778"/>
        <v>0</v>
      </c>
    </row>
    <row r="8284" spans="13:20" ht="15" x14ac:dyDescent="0.3">
      <c r="M8284" s="34">
        <v>8278.5</v>
      </c>
      <c r="N8284" s="34">
        <v>7.2</v>
      </c>
      <c r="O8284" s="32">
        <f t="shared" si="774"/>
        <v>44.96</v>
      </c>
      <c r="P8284" s="37">
        <f t="shared" si="779"/>
        <v>53.951999999999998</v>
      </c>
      <c r="Q8284" s="32">
        <f t="shared" si="775"/>
        <v>10.039999999999999</v>
      </c>
      <c r="R8284" s="32">
        <f t="shared" si="776"/>
        <v>1.0480000000000018</v>
      </c>
      <c r="S8284" s="26">
        <f t="shared" si="777"/>
        <v>1</v>
      </c>
      <c r="T8284" s="26">
        <f t="shared" si="778"/>
        <v>1</v>
      </c>
    </row>
    <row r="8285" spans="13:20" ht="15" x14ac:dyDescent="0.3">
      <c r="M8285" s="34">
        <v>8279.5</v>
      </c>
      <c r="N8285" s="34">
        <v>5.6</v>
      </c>
      <c r="O8285" s="32">
        <f t="shared" si="774"/>
        <v>42.08</v>
      </c>
      <c r="P8285" s="37">
        <f t="shared" si="779"/>
        <v>50.495999999999995</v>
      </c>
      <c r="Q8285" s="32">
        <f t="shared" si="775"/>
        <v>12.920000000000002</v>
      </c>
      <c r="R8285" s="32">
        <f t="shared" si="776"/>
        <v>4.5040000000000049</v>
      </c>
      <c r="S8285" s="26">
        <f t="shared" si="777"/>
        <v>1</v>
      </c>
      <c r="T8285" s="26">
        <f t="shared" si="778"/>
        <v>1</v>
      </c>
    </row>
    <row r="8286" spans="13:20" ht="15" x14ac:dyDescent="0.3">
      <c r="M8286" s="34">
        <v>8280.5</v>
      </c>
      <c r="N8286" s="34">
        <v>4.4000000000000004</v>
      </c>
      <c r="O8286" s="32">
        <f t="shared" si="774"/>
        <v>39.92</v>
      </c>
      <c r="P8286" s="37">
        <f t="shared" si="779"/>
        <v>47.904000000000003</v>
      </c>
      <c r="Q8286" s="32">
        <f t="shared" si="775"/>
        <v>15.079999999999998</v>
      </c>
      <c r="R8286" s="32">
        <f t="shared" si="776"/>
        <v>7.0959999999999965</v>
      </c>
      <c r="S8286" s="26">
        <f t="shared" si="777"/>
        <v>1</v>
      </c>
      <c r="T8286" s="26">
        <f t="shared" si="778"/>
        <v>1</v>
      </c>
    </row>
    <row r="8287" spans="13:20" ht="15" x14ac:dyDescent="0.3">
      <c r="M8287" s="34">
        <v>8281.5</v>
      </c>
      <c r="N8287" s="34">
        <v>3.9</v>
      </c>
      <c r="O8287" s="32">
        <f t="shared" si="774"/>
        <v>39.019999999999996</v>
      </c>
      <c r="P8287" s="37">
        <f t="shared" si="779"/>
        <v>46.823999999999991</v>
      </c>
      <c r="Q8287" s="32">
        <f t="shared" si="775"/>
        <v>15.980000000000004</v>
      </c>
      <c r="R8287" s="32">
        <f t="shared" si="776"/>
        <v>8.176000000000009</v>
      </c>
      <c r="S8287" s="26">
        <f t="shared" si="777"/>
        <v>1</v>
      </c>
      <c r="T8287" s="26">
        <f t="shared" si="778"/>
        <v>1</v>
      </c>
    </row>
    <row r="8288" spans="13:20" ht="15" x14ac:dyDescent="0.3">
      <c r="M8288" s="34">
        <v>8282.5</v>
      </c>
      <c r="N8288" s="34">
        <v>3.3</v>
      </c>
      <c r="O8288" s="32">
        <f t="shared" si="774"/>
        <v>37.94</v>
      </c>
      <c r="P8288" s="37">
        <f t="shared" si="779"/>
        <v>45.527999999999999</v>
      </c>
      <c r="Q8288" s="32">
        <f t="shared" si="775"/>
        <v>17.060000000000002</v>
      </c>
      <c r="R8288" s="32">
        <f t="shared" si="776"/>
        <v>9.4720000000000013</v>
      </c>
      <c r="S8288" s="26">
        <f t="shared" si="777"/>
        <v>1</v>
      </c>
      <c r="T8288" s="26">
        <f t="shared" si="778"/>
        <v>1</v>
      </c>
    </row>
    <row r="8289" spans="13:20" ht="15" x14ac:dyDescent="0.3">
      <c r="M8289" s="34">
        <v>8283.5</v>
      </c>
      <c r="N8289" s="34">
        <v>3.3</v>
      </c>
      <c r="O8289" s="32">
        <f t="shared" si="774"/>
        <v>37.94</v>
      </c>
      <c r="P8289" s="37">
        <f t="shared" si="779"/>
        <v>45.527999999999999</v>
      </c>
      <c r="Q8289" s="32">
        <f t="shared" si="775"/>
        <v>17.060000000000002</v>
      </c>
      <c r="R8289" s="32">
        <f t="shared" si="776"/>
        <v>9.4720000000000013</v>
      </c>
      <c r="S8289" s="26">
        <f t="shared" si="777"/>
        <v>1</v>
      </c>
      <c r="T8289" s="26">
        <f t="shared" si="778"/>
        <v>1</v>
      </c>
    </row>
    <row r="8290" spans="13:20" ht="15" x14ac:dyDescent="0.3">
      <c r="M8290" s="34">
        <v>8284.5</v>
      </c>
      <c r="N8290" s="34">
        <v>3.3</v>
      </c>
      <c r="O8290" s="32">
        <f t="shared" si="774"/>
        <v>37.94</v>
      </c>
      <c r="P8290" s="37">
        <f t="shared" si="779"/>
        <v>45.527999999999999</v>
      </c>
      <c r="Q8290" s="32">
        <f t="shared" si="775"/>
        <v>17.060000000000002</v>
      </c>
      <c r="R8290" s="32">
        <f t="shared" si="776"/>
        <v>9.4720000000000013</v>
      </c>
      <c r="S8290" s="26">
        <f t="shared" si="777"/>
        <v>1</v>
      </c>
      <c r="T8290" s="26">
        <f t="shared" si="778"/>
        <v>1</v>
      </c>
    </row>
    <row r="8291" spans="13:20" ht="15" x14ac:dyDescent="0.3">
      <c r="M8291" s="34">
        <v>8285.5</v>
      </c>
      <c r="N8291" s="34">
        <v>2.8</v>
      </c>
      <c r="O8291" s="32">
        <f t="shared" si="774"/>
        <v>37.04</v>
      </c>
      <c r="P8291" s="37">
        <f t="shared" si="779"/>
        <v>44.448</v>
      </c>
      <c r="Q8291" s="32">
        <f t="shared" si="775"/>
        <v>17.96</v>
      </c>
      <c r="R8291" s="32">
        <f t="shared" si="776"/>
        <v>10.552</v>
      </c>
      <c r="S8291" s="26">
        <f t="shared" si="777"/>
        <v>1</v>
      </c>
      <c r="T8291" s="26">
        <f t="shared" si="778"/>
        <v>1</v>
      </c>
    </row>
    <row r="8292" spans="13:20" ht="15" x14ac:dyDescent="0.3">
      <c r="M8292" s="34">
        <v>8286.5</v>
      </c>
      <c r="N8292" s="34">
        <v>2.8</v>
      </c>
      <c r="O8292" s="32">
        <f t="shared" si="774"/>
        <v>37.04</v>
      </c>
      <c r="P8292" s="37">
        <f t="shared" si="779"/>
        <v>44.448</v>
      </c>
      <c r="Q8292" s="32">
        <f t="shared" si="775"/>
        <v>17.96</v>
      </c>
      <c r="R8292" s="32">
        <f t="shared" si="776"/>
        <v>10.552</v>
      </c>
      <c r="S8292" s="26">
        <f t="shared" si="777"/>
        <v>1</v>
      </c>
      <c r="T8292" s="26">
        <f t="shared" si="778"/>
        <v>1</v>
      </c>
    </row>
    <row r="8293" spans="13:20" ht="15" x14ac:dyDescent="0.3">
      <c r="M8293" s="34">
        <v>8287.5</v>
      </c>
      <c r="N8293" s="34">
        <v>2.2000000000000002</v>
      </c>
      <c r="O8293" s="32">
        <f t="shared" si="774"/>
        <v>35.96</v>
      </c>
      <c r="P8293" s="37">
        <f t="shared" si="779"/>
        <v>43.152000000000001</v>
      </c>
      <c r="Q8293" s="32">
        <f t="shared" si="775"/>
        <v>19.04</v>
      </c>
      <c r="R8293" s="32">
        <f t="shared" si="776"/>
        <v>11.847999999999999</v>
      </c>
      <c r="S8293" s="26">
        <f t="shared" si="777"/>
        <v>1</v>
      </c>
      <c r="T8293" s="26">
        <f t="shared" si="778"/>
        <v>1</v>
      </c>
    </row>
    <row r="8294" spans="13:20" ht="15" x14ac:dyDescent="0.3">
      <c r="M8294" s="34">
        <v>8288.5</v>
      </c>
      <c r="N8294" s="34">
        <v>2.8</v>
      </c>
      <c r="O8294" s="32">
        <f t="shared" si="774"/>
        <v>37.04</v>
      </c>
      <c r="P8294" s="37">
        <f t="shared" si="779"/>
        <v>44.448</v>
      </c>
      <c r="Q8294" s="32">
        <f t="shared" si="775"/>
        <v>17.96</v>
      </c>
      <c r="R8294" s="32">
        <f t="shared" si="776"/>
        <v>10.552</v>
      </c>
      <c r="S8294" s="26">
        <f t="shared" si="777"/>
        <v>1</v>
      </c>
      <c r="T8294" s="26">
        <f t="shared" si="778"/>
        <v>1</v>
      </c>
    </row>
    <row r="8295" spans="13:20" ht="15" x14ac:dyDescent="0.3">
      <c r="M8295" s="34">
        <v>8289.5</v>
      </c>
      <c r="N8295" s="34">
        <v>3.3</v>
      </c>
      <c r="O8295" s="32">
        <f t="shared" si="774"/>
        <v>37.94</v>
      </c>
      <c r="P8295" s="37">
        <f t="shared" si="779"/>
        <v>45.527999999999999</v>
      </c>
      <c r="Q8295" s="32">
        <f t="shared" si="775"/>
        <v>17.060000000000002</v>
      </c>
      <c r="R8295" s="32">
        <f t="shared" si="776"/>
        <v>9.4720000000000013</v>
      </c>
      <c r="S8295" s="26">
        <f t="shared" si="777"/>
        <v>1</v>
      </c>
      <c r="T8295" s="26">
        <f t="shared" si="778"/>
        <v>1</v>
      </c>
    </row>
    <row r="8296" spans="13:20" ht="15" x14ac:dyDescent="0.3">
      <c r="M8296" s="34">
        <v>8290.5</v>
      </c>
      <c r="N8296" s="34">
        <v>3.9</v>
      </c>
      <c r="O8296" s="32">
        <f t="shared" si="774"/>
        <v>39.019999999999996</v>
      </c>
      <c r="P8296" s="37">
        <f t="shared" si="779"/>
        <v>46.823999999999991</v>
      </c>
      <c r="Q8296" s="32">
        <f t="shared" si="775"/>
        <v>15.980000000000004</v>
      </c>
      <c r="R8296" s="32">
        <f t="shared" si="776"/>
        <v>8.176000000000009</v>
      </c>
      <c r="S8296" s="26">
        <f t="shared" si="777"/>
        <v>1</v>
      </c>
      <c r="T8296" s="26">
        <f t="shared" si="778"/>
        <v>1</v>
      </c>
    </row>
    <row r="8297" spans="13:20" ht="15" x14ac:dyDescent="0.3">
      <c r="M8297" s="34">
        <v>8291.5</v>
      </c>
      <c r="N8297" s="34">
        <v>4.4000000000000004</v>
      </c>
      <c r="O8297" s="32">
        <f t="shared" si="774"/>
        <v>39.92</v>
      </c>
      <c r="P8297" s="37">
        <f t="shared" si="779"/>
        <v>47.904000000000003</v>
      </c>
      <c r="Q8297" s="32">
        <f t="shared" si="775"/>
        <v>15.079999999999998</v>
      </c>
      <c r="R8297" s="32">
        <f t="shared" si="776"/>
        <v>7.0959999999999965</v>
      </c>
      <c r="S8297" s="26">
        <f t="shared" si="777"/>
        <v>1</v>
      </c>
      <c r="T8297" s="26">
        <f t="shared" si="778"/>
        <v>1</v>
      </c>
    </row>
    <row r="8298" spans="13:20" ht="15" x14ac:dyDescent="0.3">
      <c r="M8298" s="34">
        <v>8292.5</v>
      </c>
      <c r="N8298" s="34">
        <v>5</v>
      </c>
      <c r="O8298" s="32">
        <f t="shared" si="774"/>
        <v>41</v>
      </c>
      <c r="P8298" s="37">
        <f t="shared" si="779"/>
        <v>49.199999999999996</v>
      </c>
      <c r="Q8298" s="32">
        <f t="shared" si="775"/>
        <v>14</v>
      </c>
      <c r="R8298" s="32">
        <f t="shared" si="776"/>
        <v>5.8000000000000043</v>
      </c>
      <c r="S8298" s="26">
        <f t="shared" si="777"/>
        <v>1</v>
      </c>
      <c r="T8298" s="26">
        <f t="shared" si="778"/>
        <v>1</v>
      </c>
    </row>
    <row r="8299" spans="13:20" ht="15" x14ac:dyDescent="0.3">
      <c r="M8299" s="34">
        <v>8293.5</v>
      </c>
      <c r="N8299" s="34">
        <v>5</v>
      </c>
      <c r="O8299" s="32">
        <f t="shared" si="774"/>
        <v>41</v>
      </c>
      <c r="P8299" s="37">
        <f t="shared" si="779"/>
        <v>49.199999999999996</v>
      </c>
      <c r="Q8299" s="32">
        <f t="shared" si="775"/>
        <v>14</v>
      </c>
      <c r="R8299" s="32">
        <f t="shared" si="776"/>
        <v>5.8000000000000043</v>
      </c>
      <c r="S8299" s="26">
        <f t="shared" si="777"/>
        <v>1</v>
      </c>
      <c r="T8299" s="26">
        <f t="shared" si="778"/>
        <v>1</v>
      </c>
    </row>
    <row r="8300" spans="13:20" ht="15" x14ac:dyDescent="0.3">
      <c r="M8300" s="34">
        <v>8294.5</v>
      </c>
      <c r="N8300" s="34">
        <v>4.4000000000000004</v>
      </c>
      <c r="O8300" s="32">
        <f t="shared" si="774"/>
        <v>39.92</v>
      </c>
      <c r="P8300" s="37">
        <f t="shared" si="779"/>
        <v>47.904000000000003</v>
      </c>
      <c r="Q8300" s="32">
        <f t="shared" si="775"/>
        <v>15.079999999999998</v>
      </c>
      <c r="R8300" s="32">
        <f t="shared" si="776"/>
        <v>7.0959999999999965</v>
      </c>
      <c r="S8300" s="26">
        <f t="shared" si="777"/>
        <v>1</v>
      </c>
      <c r="T8300" s="26">
        <f t="shared" si="778"/>
        <v>1</v>
      </c>
    </row>
    <row r="8301" spans="13:20" ht="15" x14ac:dyDescent="0.3">
      <c r="M8301" s="34">
        <v>8295.5</v>
      </c>
      <c r="N8301" s="34">
        <v>3.9</v>
      </c>
      <c r="O8301" s="32">
        <f t="shared" si="774"/>
        <v>39.019999999999996</v>
      </c>
      <c r="P8301" s="37">
        <f t="shared" si="779"/>
        <v>46.823999999999991</v>
      </c>
      <c r="Q8301" s="32">
        <f t="shared" si="775"/>
        <v>15.980000000000004</v>
      </c>
      <c r="R8301" s="32">
        <f t="shared" si="776"/>
        <v>8.176000000000009</v>
      </c>
      <c r="S8301" s="26">
        <f t="shared" si="777"/>
        <v>1</v>
      </c>
      <c r="T8301" s="26">
        <f t="shared" si="778"/>
        <v>1</v>
      </c>
    </row>
    <row r="8302" spans="13:20" ht="15" x14ac:dyDescent="0.3">
      <c r="M8302" s="34">
        <v>8296.5</v>
      </c>
      <c r="N8302" s="34">
        <v>3.3</v>
      </c>
      <c r="O8302" s="32">
        <f t="shared" si="774"/>
        <v>37.94</v>
      </c>
      <c r="P8302" s="37">
        <f t="shared" si="779"/>
        <v>45.527999999999999</v>
      </c>
      <c r="Q8302" s="32">
        <f t="shared" si="775"/>
        <v>17.060000000000002</v>
      </c>
      <c r="R8302" s="32">
        <f t="shared" si="776"/>
        <v>9.4720000000000013</v>
      </c>
      <c r="S8302" s="26">
        <f t="shared" si="777"/>
        <v>1</v>
      </c>
      <c r="T8302" s="26">
        <f t="shared" si="778"/>
        <v>1</v>
      </c>
    </row>
    <row r="8303" spans="13:20" ht="15" x14ac:dyDescent="0.3">
      <c r="M8303" s="34">
        <v>8297.5</v>
      </c>
      <c r="N8303" s="34">
        <v>2.8</v>
      </c>
      <c r="O8303" s="32">
        <f t="shared" si="774"/>
        <v>37.04</v>
      </c>
      <c r="P8303" s="37">
        <f t="shared" si="779"/>
        <v>44.448</v>
      </c>
      <c r="Q8303" s="32">
        <f t="shared" si="775"/>
        <v>17.96</v>
      </c>
      <c r="R8303" s="32">
        <f t="shared" si="776"/>
        <v>10.552</v>
      </c>
      <c r="S8303" s="26">
        <f t="shared" si="777"/>
        <v>1</v>
      </c>
      <c r="T8303" s="26">
        <f t="shared" si="778"/>
        <v>1</v>
      </c>
    </row>
    <row r="8304" spans="13:20" ht="15" x14ac:dyDescent="0.3">
      <c r="M8304" s="34">
        <v>8298.5</v>
      </c>
      <c r="N8304" s="34">
        <v>2.2000000000000002</v>
      </c>
      <c r="O8304" s="32">
        <f t="shared" si="774"/>
        <v>35.96</v>
      </c>
      <c r="P8304" s="37">
        <f t="shared" si="779"/>
        <v>43.152000000000001</v>
      </c>
      <c r="Q8304" s="32">
        <f t="shared" si="775"/>
        <v>19.04</v>
      </c>
      <c r="R8304" s="32">
        <f t="shared" si="776"/>
        <v>11.847999999999999</v>
      </c>
      <c r="S8304" s="26">
        <f t="shared" si="777"/>
        <v>1</v>
      </c>
      <c r="T8304" s="26">
        <f t="shared" si="778"/>
        <v>1</v>
      </c>
    </row>
    <row r="8305" spans="13:20" ht="15" x14ac:dyDescent="0.3">
      <c r="M8305" s="34">
        <v>8299.5</v>
      </c>
      <c r="N8305" s="34">
        <v>1.7</v>
      </c>
      <c r="O8305" s="32">
        <f t="shared" si="774"/>
        <v>35.06</v>
      </c>
      <c r="P8305" s="37">
        <f t="shared" si="779"/>
        <v>42.072000000000003</v>
      </c>
      <c r="Q8305" s="32">
        <f t="shared" si="775"/>
        <v>19.939999999999998</v>
      </c>
      <c r="R8305" s="32">
        <f t="shared" si="776"/>
        <v>12.927999999999997</v>
      </c>
      <c r="S8305" s="26">
        <f t="shared" si="777"/>
        <v>1</v>
      </c>
      <c r="T8305" s="26">
        <f t="shared" si="778"/>
        <v>1</v>
      </c>
    </row>
    <row r="8306" spans="13:20" ht="15" x14ac:dyDescent="0.3">
      <c r="M8306" s="34">
        <v>8300.5</v>
      </c>
      <c r="N8306" s="34">
        <v>1.1000000000000001</v>
      </c>
      <c r="O8306" s="32">
        <f t="shared" si="774"/>
        <v>33.979999999999997</v>
      </c>
      <c r="P8306" s="37">
        <f t="shared" si="779"/>
        <v>40.775999999999996</v>
      </c>
      <c r="Q8306" s="32">
        <f t="shared" si="775"/>
        <v>21.020000000000003</v>
      </c>
      <c r="R8306" s="32">
        <f t="shared" si="776"/>
        <v>14.224000000000004</v>
      </c>
      <c r="S8306" s="26">
        <f t="shared" si="777"/>
        <v>1</v>
      </c>
      <c r="T8306" s="26">
        <f t="shared" si="778"/>
        <v>1</v>
      </c>
    </row>
    <row r="8307" spans="13:20" ht="15" x14ac:dyDescent="0.3">
      <c r="M8307" s="34">
        <v>8301.5</v>
      </c>
      <c r="N8307" s="34">
        <v>0.6</v>
      </c>
      <c r="O8307" s="32">
        <f t="shared" si="774"/>
        <v>33.08</v>
      </c>
      <c r="P8307" s="37">
        <f t="shared" si="779"/>
        <v>39.695999999999998</v>
      </c>
      <c r="Q8307" s="32">
        <f t="shared" si="775"/>
        <v>21.92</v>
      </c>
      <c r="R8307" s="32">
        <f t="shared" si="776"/>
        <v>15.304000000000002</v>
      </c>
      <c r="S8307" s="26">
        <f t="shared" si="777"/>
        <v>1</v>
      </c>
      <c r="T8307" s="26">
        <f t="shared" si="778"/>
        <v>1</v>
      </c>
    </row>
    <row r="8308" spans="13:20" ht="15" x14ac:dyDescent="0.3">
      <c r="M8308" s="34">
        <v>8302.5</v>
      </c>
      <c r="N8308" s="34">
        <v>0.6</v>
      </c>
      <c r="O8308" s="32">
        <f t="shared" si="774"/>
        <v>33.08</v>
      </c>
      <c r="P8308" s="37">
        <f t="shared" si="779"/>
        <v>39.695999999999998</v>
      </c>
      <c r="Q8308" s="32">
        <f t="shared" si="775"/>
        <v>21.92</v>
      </c>
      <c r="R8308" s="32">
        <f t="shared" si="776"/>
        <v>15.304000000000002</v>
      </c>
      <c r="S8308" s="26">
        <f t="shared" si="777"/>
        <v>1</v>
      </c>
      <c r="T8308" s="26">
        <f t="shared" si="778"/>
        <v>1</v>
      </c>
    </row>
    <row r="8309" spans="13:20" ht="15" x14ac:dyDescent="0.3">
      <c r="M8309" s="34">
        <v>8303.5</v>
      </c>
      <c r="N8309" s="34">
        <v>0</v>
      </c>
      <c r="O8309" s="32">
        <f t="shared" si="774"/>
        <v>32</v>
      </c>
      <c r="P8309" s="37">
        <f t="shared" si="779"/>
        <v>38.4</v>
      </c>
      <c r="Q8309" s="32">
        <f t="shared" si="775"/>
        <v>23</v>
      </c>
      <c r="R8309" s="32">
        <f t="shared" si="776"/>
        <v>16.600000000000001</v>
      </c>
      <c r="S8309" s="26">
        <f t="shared" si="777"/>
        <v>1</v>
      </c>
      <c r="T8309" s="26">
        <f t="shared" si="778"/>
        <v>1</v>
      </c>
    </row>
    <row r="8310" spans="13:20" ht="15" x14ac:dyDescent="0.3">
      <c r="M8310" s="34">
        <v>8304.5</v>
      </c>
      <c r="N8310" s="34">
        <v>-0.6</v>
      </c>
      <c r="O8310" s="32">
        <f t="shared" si="774"/>
        <v>30.92</v>
      </c>
      <c r="P8310" s="37">
        <f t="shared" si="779"/>
        <v>37.103999999999999</v>
      </c>
      <c r="Q8310" s="32">
        <f t="shared" si="775"/>
        <v>24.08</v>
      </c>
      <c r="R8310" s="32">
        <f t="shared" si="776"/>
        <v>17.896000000000001</v>
      </c>
      <c r="S8310" s="26">
        <f t="shared" si="777"/>
        <v>1</v>
      </c>
      <c r="T8310" s="26">
        <f t="shared" si="778"/>
        <v>1</v>
      </c>
    </row>
    <row r="8311" spans="13:20" ht="15" x14ac:dyDescent="0.3">
      <c r="M8311" s="34">
        <v>8305.5</v>
      </c>
      <c r="N8311" s="34">
        <v>-0.6</v>
      </c>
      <c r="O8311" s="32">
        <f t="shared" si="774"/>
        <v>30.92</v>
      </c>
      <c r="P8311" s="37">
        <f t="shared" si="779"/>
        <v>37.103999999999999</v>
      </c>
      <c r="Q8311" s="32">
        <f t="shared" si="775"/>
        <v>24.08</v>
      </c>
      <c r="R8311" s="32">
        <f t="shared" si="776"/>
        <v>17.896000000000001</v>
      </c>
      <c r="S8311" s="26">
        <f t="shared" si="777"/>
        <v>1</v>
      </c>
      <c r="T8311" s="26">
        <f t="shared" si="778"/>
        <v>1</v>
      </c>
    </row>
    <row r="8312" spans="13:20" ht="15" x14ac:dyDescent="0.3">
      <c r="M8312" s="34">
        <v>8306.5</v>
      </c>
      <c r="N8312" s="34">
        <v>-1.1000000000000001</v>
      </c>
      <c r="O8312" s="32">
        <f t="shared" si="774"/>
        <v>30.02</v>
      </c>
      <c r="P8312" s="37">
        <f t="shared" si="779"/>
        <v>36.024000000000001</v>
      </c>
      <c r="Q8312" s="32">
        <f t="shared" si="775"/>
        <v>24.98</v>
      </c>
      <c r="R8312" s="32">
        <f t="shared" si="776"/>
        <v>18.975999999999999</v>
      </c>
      <c r="S8312" s="26">
        <f t="shared" si="777"/>
        <v>1</v>
      </c>
      <c r="T8312" s="26">
        <f t="shared" si="778"/>
        <v>1</v>
      </c>
    </row>
    <row r="8313" spans="13:20" ht="15" x14ac:dyDescent="0.3">
      <c r="M8313" s="34">
        <v>8307.5</v>
      </c>
      <c r="N8313" s="34">
        <v>-1.1000000000000001</v>
      </c>
      <c r="O8313" s="32">
        <f t="shared" si="774"/>
        <v>30.02</v>
      </c>
      <c r="P8313" s="37">
        <f t="shared" si="779"/>
        <v>36.024000000000001</v>
      </c>
      <c r="Q8313" s="32">
        <f t="shared" si="775"/>
        <v>24.98</v>
      </c>
      <c r="R8313" s="32">
        <f t="shared" si="776"/>
        <v>18.975999999999999</v>
      </c>
      <c r="S8313" s="26">
        <f t="shared" si="777"/>
        <v>1</v>
      </c>
      <c r="T8313" s="26">
        <f t="shared" si="778"/>
        <v>1</v>
      </c>
    </row>
    <row r="8314" spans="13:20" ht="15" x14ac:dyDescent="0.3">
      <c r="M8314" s="34">
        <v>8308.5</v>
      </c>
      <c r="N8314" s="34">
        <v>-1.7</v>
      </c>
      <c r="O8314" s="32">
        <f t="shared" si="774"/>
        <v>28.94</v>
      </c>
      <c r="P8314" s="37">
        <f t="shared" si="779"/>
        <v>34.728000000000002</v>
      </c>
      <c r="Q8314" s="32">
        <f t="shared" si="775"/>
        <v>26.06</v>
      </c>
      <c r="R8314" s="32">
        <f t="shared" si="776"/>
        <v>20.271999999999998</v>
      </c>
      <c r="S8314" s="26">
        <f t="shared" si="777"/>
        <v>1</v>
      </c>
      <c r="T8314" s="26">
        <f t="shared" si="778"/>
        <v>1</v>
      </c>
    </row>
    <row r="8315" spans="13:20" ht="15" x14ac:dyDescent="0.3">
      <c r="M8315" s="34">
        <v>8309.5</v>
      </c>
      <c r="N8315" s="34">
        <v>-2.2000000000000002</v>
      </c>
      <c r="O8315" s="32">
        <f t="shared" si="774"/>
        <v>28.04</v>
      </c>
      <c r="P8315" s="37">
        <f t="shared" si="779"/>
        <v>33.647999999999996</v>
      </c>
      <c r="Q8315" s="32">
        <f t="shared" si="775"/>
        <v>26.96</v>
      </c>
      <c r="R8315" s="32">
        <f t="shared" si="776"/>
        <v>21.352000000000004</v>
      </c>
      <c r="S8315" s="26">
        <f t="shared" si="777"/>
        <v>1</v>
      </c>
      <c r="T8315" s="26">
        <f t="shared" si="778"/>
        <v>1</v>
      </c>
    </row>
    <row r="8316" spans="13:20" ht="15" x14ac:dyDescent="0.3">
      <c r="M8316" s="34">
        <v>8310.5</v>
      </c>
      <c r="N8316" s="34">
        <v>-2.2000000000000002</v>
      </c>
      <c r="O8316" s="32">
        <f t="shared" si="774"/>
        <v>28.04</v>
      </c>
      <c r="P8316" s="37">
        <f t="shared" si="779"/>
        <v>33.647999999999996</v>
      </c>
      <c r="Q8316" s="32">
        <f t="shared" si="775"/>
        <v>26.96</v>
      </c>
      <c r="R8316" s="32">
        <f t="shared" si="776"/>
        <v>21.352000000000004</v>
      </c>
      <c r="S8316" s="26">
        <f t="shared" si="777"/>
        <v>1</v>
      </c>
      <c r="T8316" s="26">
        <f t="shared" si="778"/>
        <v>1</v>
      </c>
    </row>
    <row r="8317" spans="13:20" ht="15" x14ac:dyDescent="0.3">
      <c r="M8317" s="34">
        <v>8311.5</v>
      </c>
      <c r="N8317" s="34">
        <v>-2.2000000000000002</v>
      </c>
      <c r="O8317" s="32">
        <f t="shared" si="774"/>
        <v>28.04</v>
      </c>
      <c r="P8317" s="37">
        <f t="shared" si="779"/>
        <v>33.647999999999996</v>
      </c>
      <c r="Q8317" s="32">
        <f t="shared" si="775"/>
        <v>26.96</v>
      </c>
      <c r="R8317" s="32">
        <f t="shared" si="776"/>
        <v>21.352000000000004</v>
      </c>
      <c r="S8317" s="26">
        <f t="shared" si="777"/>
        <v>1</v>
      </c>
      <c r="T8317" s="26">
        <f t="shared" si="778"/>
        <v>1</v>
      </c>
    </row>
    <row r="8318" spans="13:20" ht="15" x14ac:dyDescent="0.3">
      <c r="M8318" s="34">
        <v>8312.5</v>
      </c>
      <c r="N8318" s="34">
        <v>-2.2000000000000002</v>
      </c>
      <c r="O8318" s="32">
        <f t="shared" si="774"/>
        <v>28.04</v>
      </c>
      <c r="P8318" s="37">
        <f t="shared" si="779"/>
        <v>33.647999999999996</v>
      </c>
      <c r="Q8318" s="32">
        <f t="shared" si="775"/>
        <v>26.96</v>
      </c>
      <c r="R8318" s="32">
        <f t="shared" si="776"/>
        <v>21.352000000000004</v>
      </c>
      <c r="S8318" s="26">
        <f t="shared" si="777"/>
        <v>1</v>
      </c>
      <c r="T8318" s="26">
        <f t="shared" si="778"/>
        <v>1</v>
      </c>
    </row>
    <row r="8319" spans="13:20" ht="15" x14ac:dyDescent="0.3">
      <c r="M8319" s="34">
        <v>8313.5</v>
      </c>
      <c r="N8319" s="34">
        <v>-2.2000000000000002</v>
      </c>
      <c r="O8319" s="32">
        <f t="shared" si="774"/>
        <v>28.04</v>
      </c>
      <c r="P8319" s="37">
        <f t="shared" si="779"/>
        <v>33.647999999999996</v>
      </c>
      <c r="Q8319" s="32">
        <f t="shared" si="775"/>
        <v>26.96</v>
      </c>
      <c r="R8319" s="32">
        <f t="shared" si="776"/>
        <v>21.352000000000004</v>
      </c>
      <c r="S8319" s="26">
        <f t="shared" si="777"/>
        <v>1</v>
      </c>
      <c r="T8319" s="26">
        <f t="shared" si="778"/>
        <v>1</v>
      </c>
    </row>
    <row r="8320" spans="13:20" ht="15" x14ac:dyDescent="0.3">
      <c r="M8320" s="34">
        <v>8314.5</v>
      </c>
      <c r="N8320" s="34">
        <v>-1.1000000000000001</v>
      </c>
      <c r="O8320" s="32">
        <f t="shared" si="774"/>
        <v>30.02</v>
      </c>
      <c r="P8320" s="37">
        <f t="shared" si="779"/>
        <v>36.024000000000001</v>
      </c>
      <c r="Q8320" s="32">
        <f t="shared" si="775"/>
        <v>24.98</v>
      </c>
      <c r="R8320" s="32">
        <f t="shared" si="776"/>
        <v>18.975999999999999</v>
      </c>
      <c r="S8320" s="26">
        <f t="shared" si="777"/>
        <v>1</v>
      </c>
      <c r="T8320" s="26">
        <f t="shared" si="778"/>
        <v>1</v>
      </c>
    </row>
    <row r="8321" spans="13:20" ht="15" x14ac:dyDescent="0.3">
      <c r="M8321" s="34">
        <v>8315.5</v>
      </c>
      <c r="N8321" s="34">
        <v>-1.1000000000000001</v>
      </c>
      <c r="O8321" s="32">
        <f t="shared" si="774"/>
        <v>30.02</v>
      </c>
      <c r="P8321" s="37">
        <f t="shared" si="779"/>
        <v>36.024000000000001</v>
      </c>
      <c r="Q8321" s="32">
        <f t="shared" si="775"/>
        <v>24.98</v>
      </c>
      <c r="R8321" s="32">
        <f t="shared" si="776"/>
        <v>18.975999999999999</v>
      </c>
      <c r="S8321" s="26">
        <f t="shared" si="777"/>
        <v>1</v>
      </c>
      <c r="T8321" s="26">
        <f t="shared" si="778"/>
        <v>1</v>
      </c>
    </row>
    <row r="8322" spans="13:20" ht="15" x14ac:dyDescent="0.3">
      <c r="M8322" s="34">
        <v>8316.5</v>
      </c>
      <c r="N8322" s="34">
        <v>-1.1000000000000001</v>
      </c>
      <c r="O8322" s="32">
        <f t="shared" si="774"/>
        <v>30.02</v>
      </c>
      <c r="P8322" s="37">
        <f t="shared" si="779"/>
        <v>36.024000000000001</v>
      </c>
      <c r="Q8322" s="32">
        <f t="shared" si="775"/>
        <v>24.98</v>
      </c>
      <c r="R8322" s="32">
        <f t="shared" si="776"/>
        <v>18.975999999999999</v>
      </c>
      <c r="S8322" s="26">
        <f t="shared" si="777"/>
        <v>1</v>
      </c>
      <c r="T8322" s="26">
        <f t="shared" si="778"/>
        <v>1</v>
      </c>
    </row>
    <row r="8323" spans="13:20" ht="15" x14ac:dyDescent="0.3">
      <c r="M8323" s="34">
        <v>8317.5</v>
      </c>
      <c r="N8323" s="34">
        <v>-0.6</v>
      </c>
      <c r="O8323" s="32">
        <f t="shared" si="774"/>
        <v>30.92</v>
      </c>
      <c r="P8323" s="37">
        <f t="shared" si="779"/>
        <v>37.103999999999999</v>
      </c>
      <c r="Q8323" s="32">
        <f t="shared" si="775"/>
        <v>24.08</v>
      </c>
      <c r="R8323" s="32">
        <f t="shared" si="776"/>
        <v>17.896000000000001</v>
      </c>
      <c r="S8323" s="26">
        <f t="shared" si="777"/>
        <v>1</v>
      </c>
      <c r="T8323" s="26">
        <f t="shared" si="778"/>
        <v>1</v>
      </c>
    </row>
    <row r="8324" spans="13:20" ht="15" x14ac:dyDescent="0.3">
      <c r="M8324" s="34">
        <v>8318.5</v>
      </c>
      <c r="N8324" s="34">
        <v>-1.1000000000000001</v>
      </c>
      <c r="O8324" s="32">
        <f t="shared" si="774"/>
        <v>30.02</v>
      </c>
      <c r="P8324" s="37">
        <f t="shared" si="779"/>
        <v>36.024000000000001</v>
      </c>
      <c r="Q8324" s="32">
        <f t="shared" si="775"/>
        <v>24.98</v>
      </c>
      <c r="R8324" s="32">
        <f t="shared" si="776"/>
        <v>18.975999999999999</v>
      </c>
      <c r="S8324" s="26">
        <f t="shared" si="777"/>
        <v>1</v>
      </c>
      <c r="T8324" s="26">
        <f t="shared" si="778"/>
        <v>1</v>
      </c>
    </row>
    <row r="8325" spans="13:20" ht="15" x14ac:dyDescent="0.3">
      <c r="M8325" s="34">
        <v>8319.5</v>
      </c>
      <c r="N8325" s="34">
        <v>-1.7</v>
      </c>
      <c r="O8325" s="32">
        <f t="shared" si="774"/>
        <v>28.94</v>
      </c>
      <c r="P8325" s="37">
        <f t="shared" si="779"/>
        <v>34.728000000000002</v>
      </c>
      <c r="Q8325" s="32">
        <f t="shared" si="775"/>
        <v>26.06</v>
      </c>
      <c r="R8325" s="32">
        <f t="shared" si="776"/>
        <v>20.271999999999998</v>
      </c>
      <c r="S8325" s="26">
        <f t="shared" si="777"/>
        <v>1</v>
      </c>
      <c r="T8325" s="26">
        <f t="shared" si="778"/>
        <v>1</v>
      </c>
    </row>
    <row r="8326" spans="13:20" ht="15" x14ac:dyDescent="0.3">
      <c r="M8326" s="34">
        <v>8320.5</v>
      </c>
      <c r="N8326" s="34">
        <v>-2.2000000000000002</v>
      </c>
      <c r="O8326" s="32">
        <f t="shared" ref="O8326:O8389" si="780">CONVERT(N8326,"C","F")</f>
        <v>28.04</v>
      </c>
      <c r="P8326" s="37">
        <f t="shared" si="779"/>
        <v>33.647999999999996</v>
      </c>
      <c r="Q8326" s="32">
        <f t="shared" ref="Q8326:Q8389" si="781">$L$3-O8326</f>
        <v>26.96</v>
      </c>
      <c r="R8326" s="32">
        <f t="shared" ref="R8326:R8389" si="782">$L$3-P8326</f>
        <v>21.352000000000004</v>
      </c>
      <c r="S8326" s="26">
        <f t="shared" ref="S8326:S8389" si="783">IF(O8326&lt;=$L$3, 1, 0)</f>
        <v>1</v>
      </c>
      <c r="T8326" s="26">
        <f t="shared" ref="T8326:T8389" si="784">IF(P8326&lt;=$L$3, 1, 0)</f>
        <v>1</v>
      </c>
    </row>
    <row r="8327" spans="13:20" ht="15" x14ac:dyDescent="0.3">
      <c r="M8327" s="34">
        <v>8321.5</v>
      </c>
      <c r="N8327" s="34">
        <v>-3.3</v>
      </c>
      <c r="O8327" s="32">
        <f t="shared" si="780"/>
        <v>26.060000000000002</v>
      </c>
      <c r="P8327" s="37">
        <f t="shared" ref="P8327:P8390" si="785">O8327*1.2</f>
        <v>31.272000000000002</v>
      </c>
      <c r="Q8327" s="32">
        <f t="shared" si="781"/>
        <v>28.939999999999998</v>
      </c>
      <c r="R8327" s="32">
        <f t="shared" si="782"/>
        <v>23.727999999999998</v>
      </c>
      <c r="S8327" s="26">
        <f t="shared" si="783"/>
        <v>1</v>
      </c>
      <c r="T8327" s="26">
        <f t="shared" si="784"/>
        <v>1</v>
      </c>
    </row>
    <row r="8328" spans="13:20" ht="15" x14ac:dyDescent="0.3">
      <c r="M8328" s="34">
        <v>8322.5</v>
      </c>
      <c r="N8328" s="34">
        <v>-3.9</v>
      </c>
      <c r="O8328" s="32">
        <f t="shared" si="780"/>
        <v>24.98</v>
      </c>
      <c r="P8328" s="37">
        <f t="shared" si="785"/>
        <v>29.975999999999999</v>
      </c>
      <c r="Q8328" s="32">
        <f t="shared" si="781"/>
        <v>30.02</v>
      </c>
      <c r="R8328" s="32">
        <f t="shared" si="782"/>
        <v>25.024000000000001</v>
      </c>
      <c r="S8328" s="26">
        <f t="shared" si="783"/>
        <v>1</v>
      </c>
      <c r="T8328" s="26">
        <f t="shared" si="784"/>
        <v>1</v>
      </c>
    </row>
    <row r="8329" spans="13:20" ht="15" x14ac:dyDescent="0.3">
      <c r="M8329" s="34">
        <v>8323.5</v>
      </c>
      <c r="N8329" s="34">
        <v>-4.4000000000000004</v>
      </c>
      <c r="O8329" s="32">
        <f t="shared" si="780"/>
        <v>24.08</v>
      </c>
      <c r="P8329" s="37">
        <f t="shared" si="785"/>
        <v>28.895999999999997</v>
      </c>
      <c r="Q8329" s="32">
        <f t="shared" si="781"/>
        <v>30.92</v>
      </c>
      <c r="R8329" s="32">
        <f t="shared" si="782"/>
        <v>26.104000000000003</v>
      </c>
      <c r="S8329" s="26">
        <f t="shared" si="783"/>
        <v>1</v>
      </c>
      <c r="T8329" s="26">
        <f t="shared" si="784"/>
        <v>1</v>
      </c>
    </row>
    <row r="8330" spans="13:20" ht="15" x14ac:dyDescent="0.3">
      <c r="M8330" s="34">
        <v>8324.5</v>
      </c>
      <c r="N8330" s="34">
        <v>-4.4000000000000004</v>
      </c>
      <c r="O8330" s="32">
        <f t="shared" si="780"/>
        <v>24.08</v>
      </c>
      <c r="P8330" s="37">
        <f t="shared" si="785"/>
        <v>28.895999999999997</v>
      </c>
      <c r="Q8330" s="32">
        <f t="shared" si="781"/>
        <v>30.92</v>
      </c>
      <c r="R8330" s="32">
        <f t="shared" si="782"/>
        <v>26.104000000000003</v>
      </c>
      <c r="S8330" s="26">
        <f t="shared" si="783"/>
        <v>1</v>
      </c>
      <c r="T8330" s="26">
        <f t="shared" si="784"/>
        <v>1</v>
      </c>
    </row>
    <row r="8331" spans="13:20" ht="15" x14ac:dyDescent="0.3">
      <c r="M8331" s="34">
        <v>8325.5</v>
      </c>
      <c r="N8331" s="34">
        <v>-5</v>
      </c>
      <c r="O8331" s="32">
        <f t="shared" si="780"/>
        <v>23</v>
      </c>
      <c r="P8331" s="37">
        <f t="shared" si="785"/>
        <v>27.599999999999998</v>
      </c>
      <c r="Q8331" s="32">
        <f t="shared" si="781"/>
        <v>32</v>
      </c>
      <c r="R8331" s="32">
        <f t="shared" si="782"/>
        <v>27.400000000000002</v>
      </c>
      <c r="S8331" s="26">
        <f t="shared" si="783"/>
        <v>1</v>
      </c>
      <c r="T8331" s="26">
        <f t="shared" si="784"/>
        <v>1</v>
      </c>
    </row>
    <row r="8332" spans="13:20" ht="15" x14ac:dyDescent="0.3">
      <c r="M8332" s="34">
        <v>8326.5</v>
      </c>
      <c r="N8332" s="34">
        <v>-6.1</v>
      </c>
      <c r="O8332" s="32">
        <f t="shared" si="780"/>
        <v>21.02</v>
      </c>
      <c r="P8332" s="37">
        <f t="shared" si="785"/>
        <v>25.224</v>
      </c>
      <c r="Q8332" s="32">
        <f t="shared" si="781"/>
        <v>33.980000000000004</v>
      </c>
      <c r="R8332" s="32">
        <f t="shared" si="782"/>
        <v>29.776</v>
      </c>
      <c r="S8332" s="26">
        <f t="shared" si="783"/>
        <v>1</v>
      </c>
      <c r="T8332" s="26">
        <f t="shared" si="784"/>
        <v>1</v>
      </c>
    </row>
    <row r="8333" spans="13:20" ht="15" x14ac:dyDescent="0.3">
      <c r="M8333" s="34">
        <v>8327.5</v>
      </c>
      <c r="N8333" s="34">
        <v>-6.7</v>
      </c>
      <c r="O8333" s="32">
        <f t="shared" si="780"/>
        <v>19.939999999999998</v>
      </c>
      <c r="P8333" s="37">
        <f t="shared" si="785"/>
        <v>23.927999999999997</v>
      </c>
      <c r="Q8333" s="32">
        <f t="shared" si="781"/>
        <v>35.06</v>
      </c>
      <c r="R8333" s="32">
        <f t="shared" si="782"/>
        <v>31.072000000000003</v>
      </c>
      <c r="S8333" s="26">
        <f t="shared" si="783"/>
        <v>1</v>
      </c>
      <c r="T8333" s="26">
        <f t="shared" si="784"/>
        <v>1</v>
      </c>
    </row>
    <row r="8334" spans="13:20" ht="15" x14ac:dyDescent="0.3">
      <c r="M8334" s="34">
        <v>8328.5</v>
      </c>
      <c r="N8334" s="34">
        <v>-7.2</v>
      </c>
      <c r="O8334" s="32">
        <f t="shared" si="780"/>
        <v>19.04</v>
      </c>
      <c r="P8334" s="37">
        <f t="shared" si="785"/>
        <v>22.847999999999999</v>
      </c>
      <c r="Q8334" s="32">
        <f t="shared" si="781"/>
        <v>35.96</v>
      </c>
      <c r="R8334" s="32">
        <f t="shared" si="782"/>
        <v>32.152000000000001</v>
      </c>
      <c r="S8334" s="26">
        <f t="shared" si="783"/>
        <v>1</v>
      </c>
      <c r="T8334" s="26">
        <f t="shared" si="784"/>
        <v>1</v>
      </c>
    </row>
    <row r="8335" spans="13:20" ht="15" x14ac:dyDescent="0.3">
      <c r="M8335" s="34">
        <v>8329.5</v>
      </c>
      <c r="N8335" s="34">
        <v>-7.2</v>
      </c>
      <c r="O8335" s="32">
        <f t="shared" si="780"/>
        <v>19.04</v>
      </c>
      <c r="P8335" s="37">
        <f t="shared" si="785"/>
        <v>22.847999999999999</v>
      </c>
      <c r="Q8335" s="32">
        <f t="shared" si="781"/>
        <v>35.96</v>
      </c>
      <c r="R8335" s="32">
        <f t="shared" si="782"/>
        <v>32.152000000000001</v>
      </c>
      <c r="S8335" s="26">
        <f t="shared" si="783"/>
        <v>1</v>
      </c>
      <c r="T8335" s="26">
        <f t="shared" si="784"/>
        <v>1</v>
      </c>
    </row>
    <row r="8336" spans="13:20" ht="15" x14ac:dyDescent="0.3">
      <c r="M8336" s="34">
        <v>8330.5</v>
      </c>
      <c r="N8336" s="34">
        <v>-7.8</v>
      </c>
      <c r="O8336" s="32">
        <f t="shared" si="780"/>
        <v>17.96</v>
      </c>
      <c r="P8336" s="37">
        <f t="shared" si="785"/>
        <v>21.552</v>
      </c>
      <c r="Q8336" s="32">
        <f t="shared" si="781"/>
        <v>37.04</v>
      </c>
      <c r="R8336" s="32">
        <f t="shared" si="782"/>
        <v>33.448</v>
      </c>
      <c r="S8336" s="26">
        <f t="shared" si="783"/>
        <v>1</v>
      </c>
      <c r="T8336" s="26">
        <f t="shared" si="784"/>
        <v>1</v>
      </c>
    </row>
    <row r="8337" spans="13:20" ht="15" x14ac:dyDescent="0.3">
      <c r="M8337" s="34">
        <v>8331.5</v>
      </c>
      <c r="N8337" s="34">
        <v>-8.3000000000000007</v>
      </c>
      <c r="O8337" s="32">
        <f t="shared" si="780"/>
        <v>17.059999999999999</v>
      </c>
      <c r="P8337" s="37">
        <f t="shared" si="785"/>
        <v>20.471999999999998</v>
      </c>
      <c r="Q8337" s="32">
        <f t="shared" si="781"/>
        <v>37.94</v>
      </c>
      <c r="R8337" s="32">
        <f t="shared" si="782"/>
        <v>34.528000000000006</v>
      </c>
      <c r="S8337" s="26">
        <f t="shared" si="783"/>
        <v>1</v>
      </c>
      <c r="T8337" s="26">
        <f t="shared" si="784"/>
        <v>1</v>
      </c>
    </row>
    <row r="8338" spans="13:20" ht="15" x14ac:dyDescent="0.3">
      <c r="M8338" s="34">
        <v>8332.5</v>
      </c>
      <c r="N8338" s="34">
        <v>-8.3000000000000007</v>
      </c>
      <c r="O8338" s="32">
        <f t="shared" si="780"/>
        <v>17.059999999999999</v>
      </c>
      <c r="P8338" s="37">
        <f t="shared" si="785"/>
        <v>20.471999999999998</v>
      </c>
      <c r="Q8338" s="32">
        <f t="shared" si="781"/>
        <v>37.94</v>
      </c>
      <c r="R8338" s="32">
        <f t="shared" si="782"/>
        <v>34.528000000000006</v>
      </c>
      <c r="S8338" s="26">
        <f t="shared" si="783"/>
        <v>1</v>
      </c>
      <c r="T8338" s="26">
        <f t="shared" si="784"/>
        <v>1</v>
      </c>
    </row>
    <row r="8339" spans="13:20" ht="15" x14ac:dyDescent="0.3">
      <c r="M8339" s="34">
        <v>8333.5</v>
      </c>
      <c r="N8339" s="34">
        <v>-8.3000000000000007</v>
      </c>
      <c r="O8339" s="32">
        <f t="shared" si="780"/>
        <v>17.059999999999999</v>
      </c>
      <c r="P8339" s="37">
        <f t="shared" si="785"/>
        <v>20.471999999999998</v>
      </c>
      <c r="Q8339" s="32">
        <f t="shared" si="781"/>
        <v>37.94</v>
      </c>
      <c r="R8339" s="32">
        <f t="shared" si="782"/>
        <v>34.528000000000006</v>
      </c>
      <c r="S8339" s="26">
        <f t="shared" si="783"/>
        <v>1</v>
      </c>
      <c r="T8339" s="26">
        <f t="shared" si="784"/>
        <v>1</v>
      </c>
    </row>
    <row r="8340" spans="13:20" ht="15" x14ac:dyDescent="0.3">
      <c r="M8340" s="34">
        <v>8334.5</v>
      </c>
      <c r="N8340" s="34">
        <v>-8.3000000000000007</v>
      </c>
      <c r="O8340" s="32">
        <f t="shared" si="780"/>
        <v>17.059999999999999</v>
      </c>
      <c r="P8340" s="37">
        <f t="shared" si="785"/>
        <v>20.471999999999998</v>
      </c>
      <c r="Q8340" s="32">
        <f t="shared" si="781"/>
        <v>37.94</v>
      </c>
      <c r="R8340" s="32">
        <f t="shared" si="782"/>
        <v>34.528000000000006</v>
      </c>
      <c r="S8340" s="26">
        <f t="shared" si="783"/>
        <v>1</v>
      </c>
      <c r="T8340" s="26">
        <f t="shared" si="784"/>
        <v>1</v>
      </c>
    </row>
    <row r="8341" spans="13:20" ht="15" x14ac:dyDescent="0.3">
      <c r="M8341" s="34">
        <v>8335.5</v>
      </c>
      <c r="N8341" s="34">
        <v>-7.8</v>
      </c>
      <c r="O8341" s="32">
        <f t="shared" si="780"/>
        <v>17.96</v>
      </c>
      <c r="P8341" s="37">
        <f t="shared" si="785"/>
        <v>21.552</v>
      </c>
      <c r="Q8341" s="32">
        <f t="shared" si="781"/>
        <v>37.04</v>
      </c>
      <c r="R8341" s="32">
        <f t="shared" si="782"/>
        <v>33.448</v>
      </c>
      <c r="S8341" s="26">
        <f t="shared" si="783"/>
        <v>1</v>
      </c>
      <c r="T8341" s="26">
        <f t="shared" si="784"/>
        <v>1</v>
      </c>
    </row>
    <row r="8342" spans="13:20" ht="15" x14ac:dyDescent="0.3">
      <c r="M8342" s="34">
        <v>8336.5</v>
      </c>
      <c r="N8342" s="34">
        <v>-7.2</v>
      </c>
      <c r="O8342" s="32">
        <f t="shared" si="780"/>
        <v>19.04</v>
      </c>
      <c r="P8342" s="37">
        <f t="shared" si="785"/>
        <v>22.847999999999999</v>
      </c>
      <c r="Q8342" s="32">
        <f t="shared" si="781"/>
        <v>35.96</v>
      </c>
      <c r="R8342" s="32">
        <f t="shared" si="782"/>
        <v>32.152000000000001</v>
      </c>
      <c r="S8342" s="26">
        <f t="shared" si="783"/>
        <v>1</v>
      </c>
      <c r="T8342" s="26">
        <f t="shared" si="784"/>
        <v>1</v>
      </c>
    </row>
    <row r="8343" spans="13:20" ht="15" x14ac:dyDescent="0.3">
      <c r="M8343" s="34">
        <v>8337.5</v>
      </c>
      <c r="N8343" s="34">
        <v>-6.1</v>
      </c>
      <c r="O8343" s="32">
        <f t="shared" si="780"/>
        <v>21.02</v>
      </c>
      <c r="P8343" s="37">
        <f t="shared" si="785"/>
        <v>25.224</v>
      </c>
      <c r="Q8343" s="32">
        <f t="shared" si="781"/>
        <v>33.980000000000004</v>
      </c>
      <c r="R8343" s="32">
        <f t="shared" si="782"/>
        <v>29.776</v>
      </c>
      <c r="S8343" s="26">
        <f t="shared" si="783"/>
        <v>1</v>
      </c>
      <c r="T8343" s="26">
        <f t="shared" si="784"/>
        <v>1</v>
      </c>
    </row>
    <row r="8344" spans="13:20" ht="15" x14ac:dyDescent="0.3">
      <c r="M8344" s="34">
        <v>8338.5</v>
      </c>
      <c r="N8344" s="34">
        <v>-5</v>
      </c>
      <c r="O8344" s="32">
        <f t="shared" si="780"/>
        <v>23</v>
      </c>
      <c r="P8344" s="37">
        <f t="shared" si="785"/>
        <v>27.599999999999998</v>
      </c>
      <c r="Q8344" s="32">
        <f t="shared" si="781"/>
        <v>32</v>
      </c>
      <c r="R8344" s="32">
        <f t="shared" si="782"/>
        <v>27.400000000000002</v>
      </c>
      <c r="S8344" s="26">
        <f t="shared" si="783"/>
        <v>1</v>
      </c>
      <c r="T8344" s="26">
        <f t="shared" si="784"/>
        <v>1</v>
      </c>
    </row>
    <row r="8345" spans="13:20" ht="15" x14ac:dyDescent="0.3">
      <c r="M8345" s="34">
        <v>8339.5</v>
      </c>
      <c r="N8345" s="34">
        <v>-3.9</v>
      </c>
      <c r="O8345" s="32">
        <f t="shared" si="780"/>
        <v>24.98</v>
      </c>
      <c r="P8345" s="37">
        <f t="shared" si="785"/>
        <v>29.975999999999999</v>
      </c>
      <c r="Q8345" s="32">
        <f t="shared" si="781"/>
        <v>30.02</v>
      </c>
      <c r="R8345" s="32">
        <f t="shared" si="782"/>
        <v>25.024000000000001</v>
      </c>
      <c r="S8345" s="26">
        <f t="shared" si="783"/>
        <v>1</v>
      </c>
      <c r="T8345" s="26">
        <f t="shared" si="784"/>
        <v>1</v>
      </c>
    </row>
    <row r="8346" spans="13:20" ht="15" x14ac:dyDescent="0.3">
      <c r="M8346" s="34">
        <v>8340.5</v>
      </c>
      <c r="N8346" s="34">
        <v>-2.2000000000000002</v>
      </c>
      <c r="O8346" s="32">
        <f t="shared" si="780"/>
        <v>28.04</v>
      </c>
      <c r="P8346" s="37">
        <f t="shared" si="785"/>
        <v>33.647999999999996</v>
      </c>
      <c r="Q8346" s="32">
        <f t="shared" si="781"/>
        <v>26.96</v>
      </c>
      <c r="R8346" s="32">
        <f t="shared" si="782"/>
        <v>21.352000000000004</v>
      </c>
      <c r="S8346" s="26">
        <f t="shared" si="783"/>
        <v>1</v>
      </c>
      <c r="T8346" s="26">
        <f t="shared" si="784"/>
        <v>1</v>
      </c>
    </row>
    <row r="8347" spans="13:20" ht="15" x14ac:dyDescent="0.3">
      <c r="M8347" s="34">
        <v>8341.5</v>
      </c>
      <c r="N8347" s="34">
        <v>0</v>
      </c>
      <c r="O8347" s="32">
        <f t="shared" si="780"/>
        <v>32</v>
      </c>
      <c r="P8347" s="37">
        <f t="shared" si="785"/>
        <v>38.4</v>
      </c>
      <c r="Q8347" s="32">
        <f t="shared" si="781"/>
        <v>23</v>
      </c>
      <c r="R8347" s="32">
        <f t="shared" si="782"/>
        <v>16.600000000000001</v>
      </c>
      <c r="S8347" s="26">
        <f t="shared" si="783"/>
        <v>1</v>
      </c>
      <c r="T8347" s="26">
        <f t="shared" si="784"/>
        <v>1</v>
      </c>
    </row>
    <row r="8348" spans="13:20" ht="15" x14ac:dyDescent="0.3">
      <c r="M8348" s="34">
        <v>8342.5</v>
      </c>
      <c r="N8348" s="34">
        <v>0</v>
      </c>
      <c r="O8348" s="32">
        <f t="shared" si="780"/>
        <v>32</v>
      </c>
      <c r="P8348" s="37">
        <f t="shared" si="785"/>
        <v>38.4</v>
      </c>
      <c r="Q8348" s="32">
        <f t="shared" si="781"/>
        <v>23</v>
      </c>
      <c r="R8348" s="32">
        <f t="shared" si="782"/>
        <v>16.600000000000001</v>
      </c>
      <c r="S8348" s="26">
        <f t="shared" si="783"/>
        <v>1</v>
      </c>
      <c r="T8348" s="26">
        <f t="shared" si="784"/>
        <v>1</v>
      </c>
    </row>
    <row r="8349" spans="13:20" ht="15" x14ac:dyDescent="0.3">
      <c r="M8349" s="34">
        <v>8343.5</v>
      </c>
      <c r="N8349" s="34">
        <v>0.6</v>
      </c>
      <c r="O8349" s="32">
        <f t="shared" si="780"/>
        <v>33.08</v>
      </c>
      <c r="P8349" s="37">
        <f t="shared" si="785"/>
        <v>39.695999999999998</v>
      </c>
      <c r="Q8349" s="32">
        <f t="shared" si="781"/>
        <v>21.92</v>
      </c>
      <c r="R8349" s="32">
        <f t="shared" si="782"/>
        <v>15.304000000000002</v>
      </c>
      <c r="S8349" s="26">
        <f t="shared" si="783"/>
        <v>1</v>
      </c>
      <c r="T8349" s="26">
        <f t="shared" si="784"/>
        <v>1</v>
      </c>
    </row>
    <row r="8350" spans="13:20" ht="15" x14ac:dyDescent="0.3">
      <c r="M8350" s="34">
        <v>8344.5</v>
      </c>
      <c r="N8350" s="34">
        <v>-0.6</v>
      </c>
      <c r="O8350" s="32">
        <f t="shared" si="780"/>
        <v>30.92</v>
      </c>
      <c r="P8350" s="37">
        <f t="shared" si="785"/>
        <v>37.103999999999999</v>
      </c>
      <c r="Q8350" s="32">
        <f t="shared" si="781"/>
        <v>24.08</v>
      </c>
      <c r="R8350" s="32">
        <f t="shared" si="782"/>
        <v>17.896000000000001</v>
      </c>
      <c r="S8350" s="26">
        <f t="shared" si="783"/>
        <v>1</v>
      </c>
      <c r="T8350" s="26">
        <f t="shared" si="784"/>
        <v>1</v>
      </c>
    </row>
    <row r="8351" spans="13:20" ht="15" x14ac:dyDescent="0.3">
      <c r="M8351" s="34">
        <v>8345.5</v>
      </c>
      <c r="N8351" s="34">
        <v>0</v>
      </c>
      <c r="O8351" s="32">
        <f t="shared" si="780"/>
        <v>32</v>
      </c>
      <c r="P8351" s="37">
        <f t="shared" si="785"/>
        <v>38.4</v>
      </c>
      <c r="Q8351" s="32">
        <f t="shared" si="781"/>
        <v>23</v>
      </c>
      <c r="R8351" s="32">
        <f t="shared" si="782"/>
        <v>16.600000000000001</v>
      </c>
      <c r="S8351" s="26">
        <f t="shared" si="783"/>
        <v>1</v>
      </c>
      <c r="T8351" s="26">
        <f t="shared" si="784"/>
        <v>1</v>
      </c>
    </row>
    <row r="8352" spans="13:20" ht="15" x14ac:dyDescent="0.3">
      <c r="M8352" s="34">
        <v>8346.5</v>
      </c>
      <c r="N8352" s="34">
        <v>0.6</v>
      </c>
      <c r="O8352" s="32">
        <f t="shared" si="780"/>
        <v>33.08</v>
      </c>
      <c r="P8352" s="37">
        <f t="shared" si="785"/>
        <v>39.695999999999998</v>
      </c>
      <c r="Q8352" s="32">
        <f t="shared" si="781"/>
        <v>21.92</v>
      </c>
      <c r="R8352" s="32">
        <f t="shared" si="782"/>
        <v>15.304000000000002</v>
      </c>
      <c r="S8352" s="26">
        <f t="shared" si="783"/>
        <v>1</v>
      </c>
      <c r="T8352" s="26">
        <f t="shared" si="784"/>
        <v>1</v>
      </c>
    </row>
    <row r="8353" spans="13:20" ht="15" x14ac:dyDescent="0.3">
      <c r="M8353" s="34">
        <v>8347.5</v>
      </c>
      <c r="N8353" s="34">
        <v>0.6</v>
      </c>
      <c r="O8353" s="32">
        <f t="shared" si="780"/>
        <v>33.08</v>
      </c>
      <c r="P8353" s="37">
        <f t="shared" si="785"/>
        <v>39.695999999999998</v>
      </c>
      <c r="Q8353" s="32">
        <f t="shared" si="781"/>
        <v>21.92</v>
      </c>
      <c r="R8353" s="32">
        <f t="shared" si="782"/>
        <v>15.304000000000002</v>
      </c>
      <c r="S8353" s="26">
        <f t="shared" si="783"/>
        <v>1</v>
      </c>
      <c r="T8353" s="26">
        <f t="shared" si="784"/>
        <v>1</v>
      </c>
    </row>
    <row r="8354" spans="13:20" ht="15" x14ac:dyDescent="0.3">
      <c r="M8354" s="34">
        <v>8348.5</v>
      </c>
      <c r="N8354" s="34">
        <v>1.1000000000000001</v>
      </c>
      <c r="O8354" s="32">
        <f t="shared" si="780"/>
        <v>33.979999999999997</v>
      </c>
      <c r="P8354" s="37">
        <f t="shared" si="785"/>
        <v>40.775999999999996</v>
      </c>
      <c r="Q8354" s="32">
        <f t="shared" si="781"/>
        <v>21.020000000000003</v>
      </c>
      <c r="R8354" s="32">
        <f t="shared" si="782"/>
        <v>14.224000000000004</v>
      </c>
      <c r="S8354" s="26">
        <f t="shared" si="783"/>
        <v>1</v>
      </c>
      <c r="T8354" s="26">
        <f t="shared" si="784"/>
        <v>1</v>
      </c>
    </row>
    <row r="8355" spans="13:20" ht="15" x14ac:dyDescent="0.3">
      <c r="M8355" s="34">
        <v>8349.5</v>
      </c>
      <c r="N8355" s="34">
        <v>2.2000000000000002</v>
      </c>
      <c r="O8355" s="32">
        <f t="shared" si="780"/>
        <v>35.96</v>
      </c>
      <c r="P8355" s="37">
        <f t="shared" si="785"/>
        <v>43.152000000000001</v>
      </c>
      <c r="Q8355" s="32">
        <f t="shared" si="781"/>
        <v>19.04</v>
      </c>
      <c r="R8355" s="32">
        <f t="shared" si="782"/>
        <v>11.847999999999999</v>
      </c>
      <c r="S8355" s="26">
        <f t="shared" si="783"/>
        <v>1</v>
      </c>
      <c r="T8355" s="26">
        <f t="shared" si="784"/>
        <v>1</v>
      </c>
    </row>
    <row r="8356" spans="13:20" ht="15" x14ac:dyDescent="0.3">
      <c r="M8356" s="34">
        <v>8350.5</v>
      </c>
      <c r="N8356" s="34">
        <v>2.8</v>
      </c>
      <c r="O8356" s="32">
        <f t="shared" si="780"/>
        <v>37.04</v>
      </c>
      <c r="P8356" s="37">
        <f t="shared" si="785"/>
        <v>44.448</v>
      </c>
      <c r="Q8356" s="32">
        <f t="shared" si="781"/>
        <v>17.96</v>
      </c>
      <c r="R8356" s="32">
        <f t="shared" si="782"/>
        <v>10.552</v>
      </c>
      <c r="S8356" s="26">
        <f t="shared" si="783"/>
        <v>1</v>
      </c>
      <c r="T8356" s="26">
        <f t="shared" si="784"/>
        <v>1</v>
      </c>
    </row>
    <row r="8357" spans="13:20" ht="15" x14ac:dyDescent="0.3">
      <c r="M8357" s="34">
        <v>8351.5</v>
      </c>
      <c r="N8357" s="34">
        <v>3.3</v>
      </c>
      <c r="O8357" s="32">
        <f t="shared" si="780"/>
        <v>37.94</v>
      </c>
      <c r="P8357" s="37">
        <f t="shared" si="785"/>
        <v>45.527999999999999</v>
      </c>
      <c r="Q8357" s="32">
        <f t="shared" si="781"/>
        <v>17.060000000000002</v>
      </c>
      <c r="R8357" s="32">
        <f t="shared" si="782"/>
        <v>9.4720000000000013</v>
      </c>
      <c r="S8357" s="26">
        <f t="shared" si="783"/>
        <v>1</v>
      </c>
      <c r="T8357" s="26">
        <f t="shared" si="784"/>
        <v>1</v>
      </c>
    </row>
    <row r="8358" spans="13:20" ht="15" x14ac:dyDescent="0.3">
      <c r="M8358" s="34">
        <v>8352.5</v>
      </c>
      <c r="N8358" s="34">
        <v>4.4000000000000004</v>
      </c>
      <c r="O8358" s="32">
        <f t="shared" si="780"/>
        <v>39.92</v>
      </c>
      <c r="P8358" s="37">
        <f t="shared" si="785"/>
        <v>47.904000000000003</v>
      </c>
      <c r="Q8358" s="32">
        <f t="shared" si="781"/>
        <v>15.079999999999998</v>
      </c>
      <c r="R8358" s="32">
        <f t="shared" si="782"/>
        <v>7.0959999999999965</v>
      </c>
      <c r="S8358" s="26">
        <f t="shared" si="783"/>
        <v>1</v>
      </c>
      <c r="T8358" s="26">
        <f t="shared" si="784"/>
        <v>1</v>
      </c>
    </row>
    <row r="8359" spans="13:20" ht="15" x14ac:dyDescent="0.3">
      <c r="M8359" s="34">
        <v>8353.5</v>
      </c>
      <c r="N8359" s="34">
        <v>4.4000000000000004</v>
      </c>
      <c r="O8359" s="32">
        <f t="shared" si="780"/>
        <v>39.92</v>
      </c>
      <c r="P8359" s="37">
        <f t="shared" si="785"/>
        <v>47.904000000000003</v>
      </c>
      <c r="Q8359" s="32">
        <f t="shared" si="781"/>
        <v>15.079999999999998</v>
      </c>
      <c r="R8359" s="32">
        <f t="shared" si="782"/>
        <v>7.0959999999999965</v>
      </c>
      <c r="S8359" s="26">
        <f t="shared" si="783"/>
        <v>1</v>
      </c>
      <c r="T8359" s="26">
        <f t="shared" si="784"/>
        <v>1</v>
      </c>
    </row>
    <row r="8360" spans="13:20" ht="15" x14ac:dyDescent="0.3">
      <c r="M8360" s="34">
        <v>8354.5</v>
      </c>
      <c r="N8360" s="34">
        <v>5</v>
      </c>
      <c r="O8360" s="32">
        <f t="shared" si="780"/>
        <v>41</v>
      </c>
      <c r="P8360" s="37">
        <f t="shared" si="785"/>
        <v>49.199999999999996</v>
      </c>
      <c r="Q8360" s="32">
        <f t="shared" si="781"/>
        <v>14</v>
      </c>
      <c r="R8360" s="32">
        <f t="shared" si="782"/>
        <v>5.8000000000000043</v>
      </c>
      <c r="S8360" s="26">
        <f t="shared" si="783"/>
        <v>1</v>
      </c>
      <c r="T8360" s="26">
        <f t="shared" si="784"/>
        <v>1</v>
      </c>
    </row>
    <row r="8361" spans="13:20" ht="15" x14ac:dyDescent="0.3">
      <c r="M8361" s="34">
        <v>8355.5</v>
      </c>
      <c r="N8361" s="34">
        <v>4.4000000000000004</v>
      </c>
      <c r="O8361" s="32">
        <f t="shared" si="780"/>
        <v>39.92</v>
      </c>
      <c r="P8361" s="37">
        <f t="shared" si="785"/>
        <v>47.904000000000003</v>
      </c>
      <c r="Q8361" s="32">
        <f t="shared" si="781"/>
        <v>15.079999999999998</v>
      </c>
      <c r="R8361" s="32">
        <f t="shared" si="782"/>
        <v>7.0959999999999965</v>
      </c>
      <c r="S8361" s="26">
        <f t="shared" si="783"/>
        <v>1</v>
      </c>
      <c r="T8361" s="26">
        <f t="shared" si="784"/>
        <v>1</v>
      </c>
    </row>
    <row r="8362" spans="13:20" ht="15" x14ac:dyDescent="0.3">
      <c r="M8362" s="34">
        <v>8356.5</v>
      </c>
      <c r="N8362" s="34">
        <v>4.4000000000000004</v>
      </c>
      <c r="O8362" s="32">
        <f t="shared" si="780"/>
        <v>39.92</v>
      </c>
      <c r="P8362" s="37">
        <f t="shared" si="785"/>
        <v>47.904000000000003</v>
      </c>
      <c r="Q8362" s="32">
        <f t="shared" si="781"/>
        <v>15.079999999999998</v>
      </c>
      <c r="R8362" s="32">
        <f t="shared" si="782"/>
        <v>7.0959999999999965</v>
      </c>
      <c r="S8362" s="26">
        <f t="shared" si="783"/>
        <v>1</v>
      </c>
      <c r="T8362" s="26">
        <f t="shared" si="784"/>
        <v>1</v>
      </c>
    </row>
    <row r="8363" spans="13:20" ht="15" x14ac:dyDescent="0.3">
      <c r="M8363" s="34">
        <v>8357.5</v>
      </c>
      <c r="N8363" s="34">
        <v>4.4000000000000004</v>
      </c>
      <c r="O8363" s="32">
        <f t="shared" si="780"/>
        <v>39.92</v>
      </c>
      <c r="P8363" s="37">
        <f t="shared" si="785"/>
        <v>47.904000000000003</v>
      </c>
      <c r="Q8363" s="32">
        <f t="shared" si="781"/>
        <v>15.079999999999998</v>
      </c>
      <c r="R8363" s="32">
        <f t="shared" si="782"/>
        <v>7.0959999999999965</v>
      </c>
      <c r="S8363" s="26">
        <f t="shared" si="783"/>
        <v>1</v>
      </c>
      <c r="T8363" s="26">
        <f t="shared" si="784"/>
        <v>1</v>
      </c>
    </row>
    <row r="8364" spans="13:20" ht="15" x14ac:dyDescent="0.3">
      <c r="M8364" s="34">
        <v>8358.5</v>
      </c>
      <c r="N8364" s="34">
        <v>3.3</v>
      </c>
      <c r="O8364" s="32">
        <f t="shared" si="780"/>
        <v>37.94</v>
      </c>
      <c r="P8364" s="37">
        <f t="shared" si="785"/>
        <v>45.527999999999999</v>
      </c>
      <c r="Q8364" s="32">
        <f t="shared" si="781"/>
        <v>17.060000000000002</v>
      </c>
      <c r="R8364" s="32">
        <f t="shared" si="782"/>
        <v>9.4720000000000013</v>
      </c>
      <c r="S8364" s="26">
        <f t="shared" si="783"/>
        <v>1</v>
      </c>
      <c r="T8364" s="26">
        <f t="shared" si="784"/>
        <v>1</v>
      </c>
    </row>
    <row r="8365" spans="13:20" ht="15" x14ac:dyDescent="0.3">
      <c r="M8365" s="34">
        <v>8359.5</v>
      </c>
      <c r="N8365" s="34">
        <v>0.6</v>
      </c>
      <c r="O8365" s="32">
        <f t="shared" si="780"/>
        <v>33.08</v>
      </c>
      <c r="P8365" s="37">
        <f t="shared" si="785"/>
        <v>39.695999999999998</v>
      </c>
      <c r="Q8365" s="32">
        <f t="shared" si="781"/>
        <v>21.92</v>
      </c>
      <c r="R8365" s="32">
        <f t="shared" si="782"/>
        <v>15.304000000000002</v>
      </c>
      <c r="S8365" s="26">
        <f t="shared" si="783"/>
        <v>1</v>
      </c>
      <c r="T8365" s="26">
        <f t="shared" si="784"/>
        <v>1</v>
      </c>
    </row>
    <row r="8366" spans="13:20" ht="15" x14ac:dyDescent="0.3">
      <c r="M8366" s="34">
        <v>8360.5</v>
      </c>
      <c r="N8366" s="34">
        <v>0</v>
      </c>
      <c r="O8366" s="32">
        <f t="shared" si="780"/>
        <v>32</v>
      </c>
      <c r="P8366" s="37">
        <f t="shared" si="785"/>
        <v>38.4</v>
      </c>
      <c r="Q8366" s="32">
        <f t="shared" si="781"/>
        <v>23</v>
      </c>
      <c r="R8366" s="32">
        <f t="shared" si="782"/>
        <v>16.600000000000001</v>
      </c>
      <c r="S8366" s="26">
        <f t="shared" si="783"/>
        <v>1</v>
      </c>
      <c r="T8366" s="26">
        <f t="shared" si="784"/>
        <v>1</v>
      </c>
    </row>
    <row r="8367" spans="13:20" ht="15" x14ac:dyDescent="0.3">
      <c r="M8367" s="34">
        <v>8361.5</v>
      </c>
      <c r="N8367" s="34">
        <v>-0.6</v>
      </c>
      <c r="O8367" s="32">
        <f t="shared" si="780"/>
        <v>30.92</v>
      </c>
      <c r="P8367" s="37">
        <f t="shared" si="785"/>
        <v>37.103999999999999</v>
      </c>
      <c r="Q8367" s="32">
        <f t="shared" si="781"/>
        <v>24.08</v>
      </c>
      <c r="R8367" s="32">
        <f t="shared" si="782"/>
        <v>17.896000000000001</v>
      </c>
      <c r="S8367" s="26">
        <f t="shared" si="783"/>
        <v>1</v>
      </c>
      <c r="T8367" s="26">
        <f t="shared" si="784"/>
        <v>1</v>
      </c>
    </row>
    <row r="8368" spans="13:20" ht="15" x14ac:dyDescent="0.3">
      <c r="M8368" s="34">
        <v>8362.5</v>
      </c>
      <c r="N8368" s="34">
        <v>0</v>
      </c>
      <c r="O8368" s="32">
        <f t="shared" si="780"/>
        <v>32</v>
      </c>
      <c r="P8368" s="37">
        <f t="shared" si="785"/>
        <v>38.4</v>
      </c>
      <c r="Q8368" s="32">
        <f t="shared" si="781"/>
        <v>23</v>
      </c>
      <c r="R8368" s="32">
        <f t="shared" si="782"/>
        <v>16.600000000000001</v>
      </c>
      <c r="S8368" s="26">
        <f t="shared" si="783"/>
        <v>1</v>
      </c>
      <c r="T8368" s="26">
        <f t="shared" si="784"/>
        <v>1</v>
      </c>
    </row>
    <row r="8369" spans="13:20" ht="15" x14ac:dyDescent="0.3">
      <c r="M8369" s="34">
        <v>8363.5</v>
      </c>
      <c r="N8369" s="34">
        <v>1.1000000000000001</v>
      </c>
      <c r="O8369" s="32">
        <f t="shared" si="780"/>
        <v>33.979999999999997</v>
      </c>
      <c r="P8369" s="37">
        <f t="shared" si="785"/>
        <v>40.775999999999996</v>
      </c>
      <c r="Q8369" s="32">
        <f t="shared" si="781"/>
        <v>21.020000000000003</v>
      </c>
      <c r="R8369" s="32">
        <f t="shared" si="782"/>
        <v>14.224000000000004</v>
      </c>
      <c r="S8369" s="26">
        <f t="shared" si="783"/>
        <v>1</v>
      </c>
      <c r="T8369" s="26">
        <f t="shared" si="784"/>
        <v>1</v>
      </c>
    </row>
    <row r="8370" spans="13:20" ht="15" x14ac:dyDescent="0.3">
      <c r="M8370" s="34">
        <v>8364.5</v>
      </c>
      <c r="N8370" s="34">
        <v>1.1000000000000001</v>
      </c>
      <c r="O8370" s="32">
        <f t="shared" si="780"/>
        <v>33.979999999999997</v>
      </c>
      <c r="P8370" s="37">
        <f t="shared" si="785"/>
        <v>40.775999999999996</v>
      </c>
      <c r="Q8370" s="32">
        <f t="shared" si="781"/>
        <v>21.020000000000003</v>
      </c>
      <c r="R8370" s="32">
        <f t="shared" si="782"/>
        <v>14.224000000000004</v>
      </c>
      <c r="S8370" s="26">
        <f t="shared" si="783"/>
        <v>1</v>
      </c>
      <c r="T8370" s="26">
        <f t="shared" si="784"/>
        <v>1</v>
      </c>
    </row>
    <row r="8371" spans="13:20" ht="15" x14ac:dyDescent="0.3">
      <c r="M8371" s="34">
        <v>8365.5</v>
      </c>
      <c r="N8371" s="34">
        <v>1.1000000000000001</v>
      </c>
      <c r="O8371" s="32">
        <f t="shared" si="780"/>
        <v>33.979999999999997</v>
      </c>
      <c r="P8371" s="37">
        <f t="shared" si="785"/>
        <v>40.775999999999996</v>
      </c>
      <c r="Q8371" s="32">
        <f t="shared" si="781"/>
        <v>21.020000000000003</v>
      </c>
      <c r="R8371" s="32">
        <f t="shared" si="782"/>
        <v>14.224000000000004</v>
      </c>
      <c r="S8371" s="26">
        <f t="shared" si="783"/>
        <v>1</v>
      </c>
      <c r="T8371" s="26">
        <f t="shared" si="784"/>
        <v>1</v>
      </c>
    </row>
    <row r="8372" spans="13:20" ht="15" x14ac:dyDescent="0.3">
      <c r="M8372" s="34">
        <v>8366.5</v>
      </c>
      <c r="N8372" s="34">
        <v>1.1000000000000001</v>
      </c>
      <c r="O8372" s="32">
        <f t="shared" si="780"/>
        <v>33.979999999999997</v>
      </c>
      <c r="P8372" s="37">
        <f t="shared" si="785"/>
        <v>40.775999999999996</v>
      </c>
      <c r="Q8372" s="32">
        <f t="shared" si="781"/>
        <v>21.020000000000003</v>
      </c>
      <c r="R8372" s="32">
        <f t="shared" si="782"/>
        <v>14.224000000000004</v>
      </c>
      <c r="S8372" s="26">
        <f t="shared" si="783"/>
        <v>1</v>
      </c>
      <c r="T8372" s="26">
        <f t="shared" si="784"/>
        <v>1</v>
      </c>
    </row>
    <row r="8373" spans="13:20" ht="15" x14ac:dyDescent="0.3">
      <c r="M8373" s="34">
        <v>8367.5</v>
      </c>
      <c r="N8373" s="34">
        <v>0</v>
      </c>
      <c r="O8373" s="32">
        <f t="shared" si="780"/>
        <v>32</v>
      </c>
      <c r="P8373" s="37">
        <f t="shared" si="785"/>
        <v>38.4</v>
      </c>
      <c r="Q8373" s="32">
        <f t="shared" si="781"/>
        <v>23</v>
      </c>
      <c r="R8373" s="32">
        <f t="shared" si="782"/>
        <v>16.600000000000001</v>
      </c>
      <c r="S8373" s="26">
        <f t="shared" si="783"/>
        <v>1</v>
      </c>
      <c r="T8373" s="26">
        <f t="shared" si="784"/>
        <v>1</v>
      </c>
    </row>
    <row r="8374" spans="13:20" ht="15" x14ac:dyDescent="0.3">
      <c r="M8374" s="34">
        <v>8368.5</v>
      </c>
      <c r="N8374" s="34">
        <v>0</v>
      </c>
      <c r="O8374" s="32">
        <f t="shared" si="780"/>
        <v>32</v>
      </c>
      <c r="P8374" s="37">
        <f t="shared" si="785"/>
        <v>38.4</v>
      </c>
      <c r="Q8374" s="32">
        <f t="shared" si="781"/>
        <v>23</v>
      </c>
      <c r="R8374" s="32">
        <f t="shared" si="782"/>
        <v>16.600000000000001</v>
      </c>
      <c r="S8374" s="26">
        <f t="shared" si="783"/>
        <v>1</v>
      </c>
      <c r="T8374" s="26">
        <f t="shared" si="784"/>
        <v>1</v>
      </c>
    </row>
    <row r="8375" spans="13:20" ht="15" x14ac:dyDescent="0.3">
      <c r="M8375" s="34">
        <v>8369.5</v>
      </c>
      <c r="N8375" s="34">
        <v>-0.6</v>
      </c>
      <c r="O8375" s="32">
        <f t="shared" si="780"/>
        <v>30.92</v>
      </c>
      <c r="P8375" s="37">
        <f t="shared" si="785"/>
        <v>37.103999999999999</v>
      </c>
      <c r="Q8375" s="32">
        <f t="shared" si="781"/>
        <v>24.08</v>
      </c>
      <c r="R8375" s="32">
        <f t="shared" si="782"/>
        <v>17.896000000000001</v>
      </c>
      <c r="S8375" s="26">
        <f t="shared" si="783"/>
        <v>1</v>
      </c>
      <c r="T8375" s="26">
        <f t="shared" si="784"/>
        <v>1</v>
      </c>
    </row>
    <row r="8376" spans="13:20" ht="15" x14ac:dyDescent="0.3">
      <c r="M8376" s="34">
        <v>8370.5</v>
      </c>
      <c r="N8376" s="34">
        <v>-0.6</v>
      </c>
      <c r="O8376" s="32">
        <f t="shared" si="780"/>
        <v>30.92</v>
      </c>
      <c r="P8376" s="37">
        <f t="shared" si="785"/>
        <v>37.103999999999999</v>
      </c>
      <c r="Q8376" s="32">
        <f t="shared" si="781"/>
        <v>24.08</v>
      </c>
      <c r="R8376" s="32">
        <f t="shared" si="782"/>
        <v>17.896000000000001</v>
      </c>
      <c r="S8376" s="26">
        <f t="shared" si="783"/>
        <v>1</v>
      </c>
      <c r="T8376" s="26">
        <f t="shared" si="784"/>
        <v>1</v>
      </c>
    </row>
    <row r="8377" spans="13:20" ht="15" x14ac:dyDescent="0.3">
      <c r="M8377" s="34">
        <v>8371.5</v>
      </c>
      <c r="N8377" s="34">
        <v>-1.1000000000000001</v>
      </c>
      <c r="O8377" s="32">
        <f t="shared" si="780"/>
        <v>30.02</v>
      </c>
      <c r="P8377" s="37">
        <f t="shared" si="785"/>
        <v>36.024000000000001</v>
      </c>
      <c r="Q8377" s="32">
        <f t="shared" si="781"/>
        <v>24.98</v>
      </c>
      <c r="R8377" s="32">
        <f t="shared" si="782"/>
        <v>18.975999999999999</v>
      </c>
      <c r="S8377" s="26">
        <f t="shared" si="783"/>
        <v>1</v>
      </c>
      <c r="T8377" s="26">
        <f t="shared" si="784"/>
        <v>1</v>
      </c>
    </row>
    <row r="8378" spans="13:20" ht="15" x14ac:dyDescent="0.3">
      <c r="M8378" s="34">
        <v>8372.5</v>
      </c>
      <c r="N8378" s="34">
        <v>-1.1000000000000001</v>
      </c>
      <c r="O8378" s="32">
        <f t="shared" si="780"/>
        <v>30.02</v>
      </c>
      <c r="P8378" s="37">
        <f t="shared" si="785"/>
        <v>36.024000000000001</v>
      </c>
      <c r="Q8378" s="32">
        <f t="shared" si="781"/>
        <v>24.98</v>
      </c>
      <c r="R8378" s="32">
        <f t="shared" si="782"/>
        <v>18.975999999999999</v>
      </c>
      <c r="S8378" s="26">
        <f t="shared" si="783"/>
        <v>1</v>
      </c>
      <c r="T8378" s="26">
        <f t="shared" si="784"/>
        <v>1</v>
      </c>
    </row>
    <row r="8379" spans="13:20" ht="15" x14ac:dyDescent="0.3">
      <c r="M8379" s="34">
        <v>8373.5</v>
      </c>
      <c r="N8379" s="34">
        <v>-1.1000000000000001</v>
      </c>
      <c r="O8379" s="32">
        <f t="shared" si="780"/>
        <v>30.02</v>
      </c>
      <c r="P8379" s="37">
        <f t="shared" si="785"/>
        <v>36.024000000000001</v>
      </c>
      <c r="Q8379" s="32">
        <f t="shared" si="781"/>
        <v>24.98</v>
      </c>
      <c r="R8379" s="32">
        <f t="shared" si="782"/>
        <v>18.975999999999999</v>
      </c>
      <c r="S8379" s="26">
        <f t="shared" si="783"/>
        <v>1</v>
      </c>
      <c r="T8379" s="26">
        <f t="shared" si="784"/>
        <v>1</v>
      </c>
    </row>
    <row r="8380" spans="13:20" ht="15" x14ac:dyDescent="0.3">
      <c r="M8380" s="34">
        <v>8374.5</v>
      </c>
      <c r="N8380" s="34">
        <v>-1.1000000000000001</v>
      </c>
      <c r="O8380" s="32">
        <f t="shared" si="780"/>
        <v>30.02</v>
      </c>
      <c r="P8380" s="37">
        <f t="shared" si="785"/>
        <v>36.024000000000001</v>
      </c>
      <c r="Q8380" s="32">
        <f t="shared" si="781"/>
        <v>24.98</v>
      </c>
      <c r="R8380" s="32">
        <f t="shared" si="782"/>
        <v>18.975999999999999</v>
      </c>
      <c r="S8380" s="26">
        <f t="shared" si="783"/>
        <v>1</v>
      </c>
      <c r="T8380" s="26">
        <f t="shared" si="784"/>
        <v>1</v>
      </c>
    </row>
    <row r="8381" spans="13:20" ht="15" x14ac:dyDescent="0.3">
      <c r="M8381" s="34">
        <v>8375.5</v>
      </c>
      <c r="N8381" s="34">
        <v>-1.1000000000000001</v>
      </c>
      <c r="O8381" s="32">
        <f t="shared" si="780"/>
        <v>30.02</v>
      </c>
      <c r="P8381" s="37">
        <f t="shared" si="785"/>
        <v>36.024000000000001</v>
      </c>
      <c r="Q8381" s="32">
        <f t="shared" si="781"/>
        <v>24.98</v>
      </c>
      <c r="R8381" s="32">
        <f t="shared" si="782"/>
        <v>18.975999999999999</v>
      </c>
      <c r="S8381" s="26">
        <f t="shared" si="783"/>
        <v>1</v>
      </c>
      <c r="T8381" s="26">
        <f t="shared" si="784"/>
        <v>1</v>
      </c>
    </row>
    <row r="8382" spans="13:20" ht="15" x14ac:dyDescent="0.3">
      <c r="M8382" s="34">
        <v>8376.5</v>
      </c>
      <c r="N8382" s="34">
        <v>-1.1000000000000001</v>
      </c>
      <c r="O8382" s="32">
        <f t="shared" si="780"/>
        <v>30.02</v>
      </c>
      <c r="P8382" s="37">
        <f t="shared" si="785"/>
        <v>36.024000000000001</v>
      </c>
      <c r="Q8382" s="32">
        <f t="shared" si="781"/>
        <v>24.98</v>
      </c>
      <c r="R8382" s="32">
        <f t="shared" si="782"/>
        <v>18.975999999999999</v>
      </c>
      <c r="S8382" s="26">
        <f t="shared" si="783"/>
        <v>1</v>
      </c>
      <c r="T8382" s="26">
        <f t="shared" si="784"/>
        <v>1</v>
      </c>
    </row>
    <row r="8383" spans="13:20" ht="15" x14ac:dyDescent="0.3">
      <c r="M8383" s="34">
        <v>8377.5</v>
      </c>
      <c r="N8383" s="34">
        <v>-1.7</v>
      </c>
      <c r="O8383" s="32">
        <f t="shared" si="780"/>
        <v>28.94</v>
      </c>
      <c r="P8383" s="37">
        <f t="shared" si="785"/>
        <v>34.728000000000002</v>
      </c>
      <c r="Q8383" s="32">
        <f t="shared" si="781"/>
        <v>26.06</v>
      </c>
      <c r="R8383" s="32">
        <f t="shared" si="782"/>
        <v>20.271999999999998</v>
      </c>
      <c r="S8383" s="26">
        <f t="shared" si="783"/>
        <v>1</v>
      </c>
      <c r="T8383" s="26">
        <f t="shared" si="784"/>
        <v>1</v>
      </c>
    </row>
    <row r="8384" spans="13:20" ht="15" x14ac:dyDescent="0.3">
      <c r="M8384" s="34">
        <v>8378.5</v>
      </c>
      <c r="N8384" s="34">
        <v>-1.7</v>
      </c>
      <c r="O8384" s="32">
        <f t="shared" si="780"/>
        <v>28.94</v>
      </c>
      <c r="P8384" s="37">
        <f t="shared" si="785"/>
        <v>34.728000000000002</v>
      </c>
      <c r="Q8384" s="32">
        <f t="shared" si="781"/>
        <v>26.06</v>
      </c>
      <c r="R8384" s="32">
        <f t="shared" si="782"/>
        <v>20.271999999999998</v>
      </c>
      <c r="S8384" s="26">
        <f t="shared" si="783"/>
        <v>1</v>
      </c>
      <c r="T8384" s="26">
        <f t="shared" si="784"/>
        <v>1</v>
      </c>
    </row>
    <row r="8385" spans="13:20" ht="15" x14ac:dyDescent="0.3">
      <c r="M8385" s="34">
        <v>8379.5</v>
      </c>
      <c r="N8385" s="34">
        <v>-1.7</v>
      </c>
      <c r="O8385" s="32">
        <f t="shared" si="780"/>
        <v>28.94</v>
      </c>
      <c r="P8385" s="37">
        <f t="shared" si="785"/>
        <v>34.728000000000002</v>
      </c>
      <c r="Q8385" s="32">
        <f t="shared" si="781"/>
        <v>26.06</v>
      </c>
      <c r="R8385" s="32">
        <f t="shared" si="782"/>
        <v>20.271999999999998</v>
      </c>
      <c r="S8385" s="26">
        <f t="shared" si="783"/>
        <v>1</v>
      </c>
      <c r="T8385" s="26">
        <f t="shared" si="784"/>
        <v>1</v>
      </c>
    </row>
    <row r="8386" spans="13:20" ht="15" x14ac:dyDescent="0.3">
      <c r="M8386" s="34">
        <v>8380.5</v>
      </c>
      <c r="N8386" s="34">
        <v>-1.7</v>
      </c>
      <c r="O8386" s="32">
        <f t="shared" si="780"/>
        <v>28.94</v>
      </c>
      <c r="P8386" s="37">
        <f t="shared" si="785"/>
        <v>34.728000000000002</v>
      </c>
      <c r="Q8386" s="32">
        <f t="shared" si="781"/>
        <v>26.06</v>
      </c>
      <c r="R8386" s="32">
        <f t="shared" si="782"/>
        <v>20.271999999999998</v>
      </c>
      <c r="S8386" s="26">
        <f t="shared" si="783"/>
        <v>1</v>
      </c>
      <c r="T8386" s="26">
        <f t="shared" si="784"/>
        <v>1</v>
      </c>
    </row>
    <row r="8387" spans="13:20" ht="15" x14ac:dyDescent="0.3">
      <c r="M8387" s="34">
        <v>8381.5</v>
      </c>
      <c r="N8387" s="34">
        <v>-2.2000000000000002</v>
      </c>
      <c r="O8387" s="32">
        <f t="shared" si="780"/>
        <v>28.04</v>
      </c>
      <c r="P8387" s="37">
        <f t="shared" si="785"/>
        <v>33.647999999999996</v>
      </c>
      <c r="Q8387" s="32">
        <f t="shared" si="781"/>
        <v>26.96</v>
      </c>
      <c r="R8387" s="32">
        <f t="shared" si="782"/>
        <v>21.352000000000004</v>
      </c>
      <c r="S8387" s="26">
        <f t="shared" si="783"/>
        <v>1</v>
      </c>
      <c r="T8387" s="26">
        <f t="shared" si="784"/>
        <v>1</v>
      </c>
    </row>
    <row r="8388" spans="13:20" ht="15" x14ac:dyDescent="0.3">
      <c r="M8388" s="34">
        <v>8382.5</v>
      </c>
      <c r="N8388" s="34">
        <v>-2.2000000000000002</v>
      </c>
      <c r="O8388" s="32">
        <f t="shared" si="780"/>
        <v>28.04</v>
      </c>
      <c r="P8388" s="37">
        <f t="shared" si="785"/>
        <v>33.647999999999996</v>
      </c>
      <c r="Q8388" s="32">
        <f t="shared" si="781"/>
        <v>26.96</v>
      </c>
      <c r="R8388" s="32">
        <f t="shared" si="782"/>
        <v>21.352000000000004</v>
      </c>
      <c r="S8388" s="26">
        <f t="shared" si="783"/>
        <v>1</v>
      </c>
      <c r="T8388" s="26">
        <f t="shared" si="784"/>
        <v>1</v>
      </c>
    </row>
    <row r="8389" spans="13:20" ht="15" x14ac:dyDescent="0.3">
      <c r="M8389" s="34">
        <v>8383.5</v>
      </c>
      <c r="N8389" s="34">
        <v>-1.7</v>
      </c>
      <c r="O8389" s="32">
        <f t="shared" si="780"/>
        <v>28.94</v>
      </c>
      <c r="P8389" s="37">
        <f t="shared" si="785"/>
        <v>34.728000000000002</v>
      </c>
      <c r="Q8389" s="32">
        <f t="shared" si="781"/>
        <v>26.06</v>
      </c>
      <c r="R8389" s="32">
        <f t="shared" si="782"/>
        <v>20.271999999999998</v>
      </c>
      <c r="S8389" s="26">
        <f t="shared" si="783"/>
        <v>1</v>
      </c>
      <c r="T8389" s="26">
        <f t="shared" si="784"/>
        <v>1</v>
      </c>
    </row>
    <row r="8390" spans="13:20" ht="15" x14ac:dyDescent="0.3">
      <c r="M8390" s="34">
        <v>8384.5</v>
      </c>
      <c r="N8390" s="34">
        <v>-0.6</v>
      </c>
      <c r="O8390" s="32">
        <f t="shared" ref="O8390:O8453" si="786">CONVERT(N8390,"C","F")</f>
        <v>30.92</v>
      </c>
      <c r="P8390" s="37">
        <f t="shared" si="785"/>
        <v>37.103999999999999</v>
      </c>
      <c r="Q8390" s="32">
        <f t="shared" ref="Q8390:Q8453" si="787">$L$3-O8390</f>
        <v>24.08</v>
      </c>
      <c r="R8390" s="32">
        <f t="shared" ref="R8390:R8453" si="788">$L$3-P8390</f>
        <v>17.896000000000001</v>
      </c>
      <c r="S8390" s="26">
        <f t="shared" ref="S8390:S8453" si="789">IF(O8390&lt;=$L$3, 1, 0)</f>
        <v>1</v>
      </c>
      <c r="T8390" s="26">
        <f t="shared" ref="T8390:T8453" si="790">IF(P8390&lt;=$L$3, 1, 0)</f>
        <v>1</v>
      </c>
    </row>
    <row r="8391" spans="13:20" ht="15" x14ac:dyDescent="0.3">
      <c r="M8391" s="34">
        <v>8385.5</v>
      </c>
      <c r="N8391" s="34">
        <v>0</v>
      </c>
      <c r="O8391" s="32">
        <f t="shared" si="786"/>
        <v>32</v>
      </c>
      <c r="P8391" s="37">
        <f t="shared" ref="P8391:P8454" si="791">O8391*1.2</f>
        <v>38.4</v>
      </c>
      <c r="Q8391" s="32">
        <f t="shared" si="787"/>
        <v>23</v>
      </c>
      <c r="R8391" s="32">
        <f t="shared" si="788"/>
        <v>16.600000000000001</v>
      </c>
      <c r="S8391" s="26">
        <f t="shared" si="789"/>
        <v>1</v>
      </c>
      <c r="T8391" s="26">
        <f t="shared" si="790"/>
        <v>1</v>
      </c>
    </row>
    <row r="8392" spans="13:20" ht="15" x14ac:dyDescent="0.3">
      <c r="M8392" s="34">
        <v>8386.5</v>
      </c>
      <c r="N8392" s="34">
        <v>1.7</v>
      </c>
      <c r="O8392" s="32">
        <f t="shared" si="786"/>
        <v>35.06</v>
      </c>
      <c r="P8392" s="37">
        <f t="shared" si="791"/>
        <v>42.072000000000003</v>
      </c>
      <c r="Q8392" s="32">
        <f t="shared" si="787"/>
        <v>19.939999999999998</v>
      </c>
      <c r="R8392" s="32">
        <f t="shared" si="788"/>
        <v>12.927999999999997</v>
      </c>
      <c r="S8392" s="26">
        <f t="shared" si="789"/>
        <v>1</v>
      </c>
      <c r="T8392" s="26">
        <f t="shared" si="790"/>
        <v>1</v>
      </c>
    </row>
    <row r="8393" spans="13:20" ht="15" x14ac:dyDescent="0.3">
      <c r="M8393" s="34">
        <v>8387.5</v>
      </c>
      <c r="N8393" s="34">
        <v>3.3</v>
      </c>
      <c r="O8393" s="32">
        <f t="shared" si="786"/>
        <v>37.94</v>
      </c>
      <c r="P8393" s="37">
        <f t="shared" si="791"/>
        <v>45.527999999999999</v>
      </c>
      <c r="Q8393" s="32">
        <f t="shared" si="787"/>
        <v>17.060000000000002</v>
      </c>
      <c r="R8393" s="32">
        <f t="shared" si="788"/>
        <v>9.4720000000000013</v>
      </c>
      <c r="S8393" s="26">
        <f t="shared" si="789"/>
        <v>1</v>
      </c>
      <c r="T8393" s="26">
        <f t="shared" si="790"/>
        <v>1</v>
      </c>
    </row>
    <row r="8394" spans="13:20" ht="15" x14ac:dyDescent="0.3">
      <c r="M8394" s="34">
        <v>8388.5</v>
      </c>
      <c r="N8394" s="34">
        <v>3.9</v>
      </c>
      <c r="O8394" s="32">
        <f t="shared" si="786"/>
        <v>39.019999999999996</v>
      </c>
      <c r="P8394" s="37">
        <f t="shared" si="791"/>
        <v>46.823999999999991</v>
      </c>
      <c r="Q8394" s="32">
        <f t="shared" si="787"/>
        <v>15.980000000000004</v>
      </c>
      <c r="R8394" s="32">
        <f t="shared" si="788"/>
        <v>8.176000000000009</v>
      </c>
      <c r="S8394" s="26">
        <f t="shared" si="789"/>
        <v>1</v>
      </c>
      <c r="T8394" s="26">
        <f t="shared" si="790"/>
        <v>1</v>
      </c>
    </row>
    <row r="8395" spans="13:20" ht="15" x14ac:dyDescent="0.3">
      <c r="M8395" s="34">
        <v>8389.5</v>
      </c>
      <c r="N8395" s="34">
        <v>4.4000000000000004</v>
      </c>
      <c r="O8395" s="32">
        <f t="shared" si="786"/>
        <v>39.92</v>
      </c>
      <c r="P8395" s="37">
        <f t="shared" si="791"/>
        <v>47.904000000000003</v>
      </c>
      <c r="Q8395" s="32">
        <f t="shared" si="787"/>
        <v>15.079999999999998</v>
      </c>
      <c r="R8395" s="32">
        <f t="shared" si="788"/>
        <v>7.0959999999999965</v>
      </c>
      <c r="S8395" s="26">
        <f t="shared" si="789"/>
        <v>1</v>
      </c>
      <c r="T8395" s="26">
        <f t="shared" si="790"/>
        <v>1</v>
      </c>
    </row>
    <row r="8396" spans="13:20" ht="15" x14ac:dyDescent="0.3">
      <c r="M8396" s="34">
        <v>8390.5</v>
      </c>
      <c r="N8396" s="34">
        <v>5.6</v>
      </c>
      <c r="O8396" s="32">
        <f t="shared" si="786"/>
        <v>42.08</v>
      </c>
      <c r="P8396" s="37">
        <f t="shared" si="791"/>
        <v>50.495999999999995</v>
      </c>
      <c r="Q8396" s="32">
        <f t="shared" si="787"/>
        <v>12.920000000000002</v>
      </c>
      <c r="R8396" s="32">
        <f t="shared" si="788"/>
        <v>4.5040000000000049</v>
      </c>
      <c r="S8396" s="26">
        <f t="shared" si="789"/>
        <v>1</v>
      </c>
      <c r="T8396" s="26">
        <f t="shared" si="790"/>
        <v>1</v>
      </c>
    </row>
    <row r="8397" spans="13:20" ht="15" x14ac:dyDescent="0.3">
      <c r="M8397" s="34">
        <v>8391.5</v>
      </c>
      <c r="N8397" s="34">
        <v>5</v>
      </c>
      <c r="O8397" s="32">
        <f t="shared" si="786"/>
        <v>41</v>
      </c>
      <c r="P8397" s="37">
        <f t="shared" si="791"/>
        <v>49.199999999999996</v>
      </c>
      <c r="Q8397" s="32">
        <f t="shared" si="787"/>
        <v>14</v>
      </c>
      <c r="R8397" s="32">
        <f t="shared" si="788"/>
        <v>5.8000000000000043</v>
      </c>
      <c r="S8397" s="26">
        <f t="shared" si="789"/>
        <v>1</v>
      </c>
      <c r="T8397" s="26">
        <f t="shared" si="790"/>
        <v>1</v>
      </c>
    </row>
    <row r="8398" spans="13:20" ht="15" x14ac:dyDescent="0.3">
      <c r="M8398" s="34">
        <v>8392.5</v>
      </c>
      <c r="N8398" s="34">
        <v>4.4000000000000004</v>
      </c>
      <c r="O8398" s="32">
        <f t="shared" si="786"/>
        <v>39.92</v>
      </c>
      <c r="P8398" s="37">
        <f t="shared" si="791"/>
        <v>47.904000000000003</v>
      </c>
      <c r="Q8398" s="32">
        <f t="shared" si="787"/>
        <v>15.079999999999998</v>
      </c>
      <c r="R8398" s="32">
        <f t="shared" si="788"/>
        <v>7.0959999999999965</v>
      </c>
      <c r="S8398" s="26">
        <f t="shared" si="789"/>
        <v>1</v>
      </c>
      <c r="T8398" s="26">
        <f t="shared" si="790"/>
        <v>1</v>
      </c>
    </row>
    <row r="8399" spans="13:20" ht="15" x14ac:dyDescent="0.3">
      <c r="M8399" s="34">
        <v>8393.5</v>
      </c>
      <c r="N8399" s="34">
        <v>2.2000000000000002</v>
      </c>
      <c r="O8399" s="32">
        <f t="shared" si="786"/>
        <v>35.96</v>
      </c>
      <c r="P8399" s="37">
        <f t="shared" si="791"/>
        <v>43.152000000000001</v>
      </c>
      <c r="Q8399" s="32">
        <f t="shared" si="787"/>
        <v>19.04</v>
      </c>
      <c r="R8399" s="32">
        <f t="shared" si="788"/>
        <v>11.847999999999999</v>
      </c>
      <c r="S8399" s="26">
        <f t="shared" si="789"/>
        <v>1</v>
      </c>
      <c r="T8399" s="26">
        <f t="shared" si="790"/>
        <v>1</v>
      </c>
    </row>
    <row r="8400" spans="13:20" ht="15" x14ac:dyDescent="0.3">
      <c r="M8400" s="34">
        <v>8394.5</v>
      </c>
      <c r="N8400" s="34">
        <v>2.2000000000000002</v>
      </c>
      <c r="O8400" s="32">
        <f t="shared" si="786"/>
        <v>35.96</v>
      </c>
      <c r="P8400" s="37">
        <f t="shared" si="791"/>
        <v>43.152000000000001</v>
      </c>
      <c r="Q8400" s="32">
        <f t="shared" si="787"/>
        <v>19.04</v>
      </c>
      <c r="R8400" s="32">
        <f t="shared" si="788"/>
        <v>11.847999999999999</v>
      </c>
      <c r="S8400" s="26">
        <f t="shared" si="789"/>
        <v>1</v>
      </c>
      <c r="T8400" s="26">
        <f t="shared" si="790"/>
        <v>1</v>
      </c>
    </row>
    <row r="8401" spans="13:20" ht="15" x14ac:dyDescent="0.3">
      <c r="M8401" s="34">
        <v>8395.5</v>
      </c>
      <c r="N8401" s="34">
        <v>1.7</v>
      </c>
      <c r="O8401" s="32">
        <f t="shared" si="786"/>
        <v>35.06</v>
      </c>
      <c r="P8401" s="37">
        <f t="shared" si="791"/>
        <v>42.072000000000003</v>
      </c>
      <c r="Q8401" s="32">
        <f t="shared" si="787"/>
        <v>19.939999999999998</v>
      </c>
      <c r="R8401" s="32">
        <f t="shared" si="788"/>
        <v>12.927999999999997</v>
      </c>
      <c r="S8401" s="26">
        <f t="shared" si="789"/>
        <v>1</v>
      </c>
      <c r="T8401" s="26">
        <f t="shared" si="790"/>
        <v>1</v>
      </c>
    </row>
    <row r="8402" spans="13:20" ht="15" x14ac:dyDescent="0.3">
      <c r="M8402" s="34">
        <v>8396.5</v>
      </c>
      <c r="N8402" s="34">
        <v>0.6</v>
      </c>
      <c r="O8402" s="32">
        <f t="shared" si="786"/>
        <v>33.08</v>
      </c>
      <c r="P8402" s="37">
        <f t="shared" si="791"/>
        <v>39.695999999999998</v>
      </c>
      <c r="Q8402" s="32">
        <f t="shared" si="787"/>
        <v>21.92</v>
      </c>
      <c r="R8402" s="32">
        <f t="shared" si="788"/>
        <v>15.304000000000002</v>
      </c>
      <c r="S8402" s="26">
        <f t="shared" si="789"/>
        <v>1</v>
      </c>
      <c r="T8402" s="26">
        <f t="shared" si="790"/>
        <v>1</v>
      </c>
    </row>
    <row r="8403" spans="13:20" ht="15" x14ac:dyDescent="0.3">
      <c r="M8403" s="34">
        <v>8397.5</v>
      </c>
      <c r="N8403" s="34">
        <v>1.1000000000000001</v>
      </c>
      <c r="O8403" s="32">
        <f t="shared" si="786"/>
        <v>33.979999999999997</v>
      </c>
      <c r="P8403" s="37">
        <f t="shared" si="791"/>
        <v>40.775999999999996</v>
      </c>
      <c r="Q8403" s="32">
        <f t="shared" si="787"/>
        <v>21.020000000000003</v>
      </c>
      <c r="R8403" s="32">
        <f t="shared" si="788"/>
        <v>14.224000000000004</v>
      </c>
      <c r="S8403" s="26">
        <f t="shared" si="789"/>
        <v>1</v>
      </c>
      <c r="T8403" s="26">
        <f t="shared" si="790"/>
        <v>1</v>
      </c>
    </row>
    <row r="8404" spans="13:20" ht="15" x14ac:dyDescent="0.3">
      <c r="M8404" s="34">
        <v>8398.5</v>
      </c>
      <c r="N8404" s="34">
        <v>1.7</v>
      </c>
      <c r="O8404" s="32">
        <f t="shared" si="786"/>
        <v>35.06</v>
      </c>
      <c r="P8404" s="37">
        <f t="shared" si="791"/>
        <v>42.072000000000003</v>
      </c>
      <c r="Q8404" s="32">
        <f t="shared" si="787"/>
        <v>19.939999999999998</v>
      </c>
      <c r="R8404" s="32">
        <f t="shared" si="788"/>
        <v>12.927999999999997</v>
      </c>
      <c r="S8404" s="26">
        <f t="shared" si="789"/>
        <v>1</v>
      </c>
      <c r="T8404" s="26">
        <f t="shared" si="790"/>
        <v>1</v>
      </c>
    </row>
    <row r="8405" spans="13:20" ht="15" x14ac:dyDescent="0.3">
      <c r="M8405" s="34">
        <v>8399.5</v>
      </c>
      <c r="N8405" s="34">
        <v>1.7</v>
      </c>
      <c r="O8405" s="32">
        <f t="shared" si="786"/>
        <v>35.06</v>
      </c>
      <c r="P8405" s="37">
        <f t="shared" si="791"/>
        <v>42.072000000000003</v>
      </c>
      <c r="Q8405" s="32">
        <f t="shared" si="787"/>
        <v>19.939999999999998</v>
      </c>
      <c r="R8405" s="32">
        <f t="shared" si="788"/>
        <v>12.927999999999997</v>
      </c>
      <c r="S8405" s="26">
        <f t="shared" si="789"/>
        <v>1</v>
      </c>
      <c r="T8405" s="26">
        <f t="shared" si="790"/>
        <v>1</v>
      </c>
    </row>
    <row r="8406" spans="13:20" ht="15" x14ac:dyDescent="0.3">
      <c r="M8406" s="34">
        <v>8400.5</v>
      </c>
      <c r="N8406" s="34">
        <v>0</v>
      </c>
      <c r="O8406" s="32">
        <f t="shared" si="786"/>
        <v>32</v>
      </c>
      <c r="P8406" s="37">
        <f t="shared" si="791"/>
        <v>38.4</v>
      </c>
      <c r="Q8406" s="32">
        <f t="shared" si="787"/>
        <v>23</v>
      </c>
      <c r="R8406" s="32">
        <f t="shared" si="788"/>
        <v>16.600000000000001</v>
      </c>
      <c r="S8406" s="26">
        <f t="shared" si="789"/>
        <v>1</v>
      </c>
      <c r="T8406" s="26">
        <f t="shared" si="790"/>
        <v>1</v>
      </c>
    </row>
    <row r="8407" spans="13:20" ht="15" x14ac:dyDescent="0.3">
      <c r="M8407" s="34">
        <v>8401.5</v>
      </c>
      <c r="N8407" s="34">
        <v>1.1000000000000001</v>
      </c>
      <c r="O8407" s="32">
        <f t="shared" si="786"/>
        <v>33.979999999999997</v>
      </c>
      <c r="P8407" s="37">
        <f t="shared" si="791"/>
        <v>40.775999999999996</v>
      </c>
      <c r="Q8407" s="32">
        <f t="shared" si="787"/>
        <v>21.020000000000003</v>
      </c>
      <c r="R8407" s="32">
        <f t="shared" si="788"/>
        <v>14.224000000000004</v>
      </c>
      <c r="S8407" s="26">
        <f t="shared" si="789"/>
        <v>1</v>
      </c>
      <c r="T8407" s="26">
        <f t="shared" si="790"/>
        <v>1</v>
      </c>
    </row>
    <row r="8408" spans="13:20" ht="15" x14ac:dyDescent="0.3">
      <c r="M8408" s="34">
        <v>8402.5</v>
      </c>
      <c r="N8408" s="34">
        <v>1.1000000000000001</v>
      </c>
      <c r="O8408" s="32">
        <f t="shared" si="786"/>
        <v>33.979999999999997</v>
      </c>
      <c r="P8408" s="37">
        <f t="shared" si="791"/>
        <v>40.775999999999996</v>
      </c>
      <c r="Q8408" s="32">
        <f t="shared" si="787"/>
        <v>21.020000000000003</v>
      </c>
      <c r="R8408" s="32">
        <f t="shared" si="788"/>
        <v>14.224000000000004</v>
      </c>
      <c r="S8408" s="26">
        <f t="shared" si="789"/>
        <v>1</v>
      </c>
      <c r="T8408" s="26">
        <f t="shared" si="790"/>
        <v>1</v>
      </c>
    </row>
    <row r="8409" spans="13:20" ht="15" x14ac:dyDescent="0.3">
      <c r="M8409" s="34">
        <v>8403.5</v>
      </c>
      <c r="N8409" s="34">
        <v>2.2000000000000002</v>
      </c>
      <c r="O8409" s="32">
        <f t="shared" si="786"/>
        <v>35.96</v>
      </c>
      <c r="P8409" s="37">
        <f t="shared" si="791"/>
        <v>43.152000000000001</v>
      </c>
      <c r="Q8409" s="32">
        <f t="shared" si="787"/>
        <v>19.04</v>
      </c>
      <c r="R8409" s="32">
        <f t="shared" si="788"/>
        <v>11.847999999999999</v>
      </c>
      <c r="S8409" s="26">
        <f t="shared" si="789"/>
        <v>1</v>
      </c>
      <c r="T8409" s="26">
        <f t="shared" si="790"/>
        <v>1</v>
      </c>
    </row>
    <row r="8410" spans="13:20" ht="15" x14ac:dyDescent="0.3">
      <c r="M8410" s="34">
        <v>8404.5</v>
      </c>
      <c r="N8410" s="34">
        <v>3.3</v>
      </c>
      <c r="O8410" s="32">
        <f t="shared" si="786"/>
        <v>37.94</v>
      </c>
      <c r="P8410" s="37">
        <f t="shared" si="791"/>
        <v>45.527999999999999</v>
      </c>
      <c r="Q8410" s="32">
        <f t="shared" si="787"/>
        <v>17.060000000000002</v>
      </c>
      <c r="R8410" s="32">
        <f t="shared" si="788"/>
        <v>9.4720000000000013</v>
      </c>
      <c r="S8410" s="26">
        <f t="shared" si="789"/>
        <v>1</v>
      </c>
      <c r="T8410" s="26">
        <f t="shared" si="790"/>
        <v>1</v>
      </c>
    </row>
    <row r="8411" spans="13:20" ht="15" x14ac:dyDescent="0.3">
      <c r="M8411" s="34">
        <v>8405.5</v>
      </c>
      <c r="N8411" s="34">
        <v>3.3</v>
      </c>
      <c r="O8411" s="32">
        <f t="shared" si="786"/>
        <v>37.94</v>
      </c>
      <c r="P8411" s="37">
        <f t="shared" si="791"/>
        <v>45.527999999999999</v>
      </c>
      <c r="Q8411" s="32">
        <f t="shared" si="787"/>
        <v>17.060000000000002</v>
      </c>
      <c r="R8411" s="32">
        <f t="shared" si="788"/>
        <v>9.4720000000000013</v>
      </c>
      <c r="S8411" s="26">
        <f t="shared" si="789"/>
        <v>1</v>
      </c>
      <c r="T8411" s="26">
        <f t="shared" si="790"/>
        <v>1</v>
      </c>
    </row>
    <row r="8412" spans="13:20" ht="15" x14ac:dyDescent="0.3">
      <c r="M8412" s="34">
        <v>8406.5</v>
      </c>
      <c r="N8412" s="34">
        <v>4.4000000000000004</v>
      </c>
      <c r="O8412" s="32">
        <f t="shared" si="786"/>
        <v>39.92</v>
      </c>
      <c r="P8412" s="37">
        <f t="shared" si="791"/>
        <v>47.904000000000003</v>
      </c>
      <c r="Q8412" s="32">
        <f t="shared" si="787"/>
        <v>15.079999999999998</v>
      </c>
      <c r="R8412" s="32">
        <f t="shared" si="788"/>
        <v>7.0959999999999965</v>
      </c>
      <c r="S8412" s="26">
        <f t="shared" si="789"/>
        <v>1</v>
      </c>
      <c r="T8412" s="26">
        <f t="shared" si="790"/>
        <v>1</v>
      </c>
    </row>
    <row r="8413" spans="13:20" ht="15" x14ac:dyDescent="0.3">
      <c r="M8413" s="34">
        <v>8407.5</v>
      </c>
      <c r="N8413" s="34">
        <v>4.4000000000000004</v>
      </c>
      <c r="O8413" s="32">
        <f t="shared" si="786"/>
        <v>39.92</v>
      </c>
      <c r="P8413" s="37">
        <f t="shared" si="791"/>
        <v>47.904000000000003</v>
      </c>
      <c r="Q8413" s="32">
        <f t="shared" si="787"/>
        <v>15.079999999999998</v>
      </c>
      <c r="R8413" s="32">
        <f t="shared" si="788"/>
        <v>7.0959999999999965</v>
      </c>
      <c r="S8413" s="26">
        <f t="shared" si="789"/>
        <v>1</v>
      </c>
      <c r="T8413" s="26">
        <f t="shared" si="790"/>
        <v>1</v>
      </c>
    </row>
    <row r="8414" spans="13:20" ht="15" x14ac:dyDescent="0.3">
      <c r="M8414" s="34">
        <v>8408.5</v>
      </c>
      <c r="N8414" s="34">
        <v>6.7</v>
      </c>
      <c r="O8414" s="32">
        <f t="shared" si="786"/>
        <v>44.06</v>
      </c>
      <c r="P8414" s="37">
        <f t="shared" si="791"/>
        <v>52.872</v>
      </c>
      <c r="Q8414" s="32">
        <f t="shared" si="787"/>
        <v>10.939999999999998</v>
      </c>
      <c r="R8414" s="32">
        <f t="shared" si="788"/>
        <v>2.1280000000000001</v>
      </c>
      <c r="S8414" s="26">
        <f t="shared" si="789"/>
        <v>1</v>
      </c>
      <c r="T8414" s="26">
        <f t="shared" si="790"/>
        <v>1</v>
      </c>
    </row>
    <row r="8415" spans="13:20" ht="15" x14ac:dyDescent="0.3">
      <c r="M8415" s="34">
        <v>8409.5</v>
      </c>
      <c r="N8415" s="34">
        <v>8.3000000000000007</v>
      </c>
      <c r="O8415" s="32">
        <f t="shared" si="786"/>
        <v>46.94</v>
      </c>
      <c r="P8415" s="37">
        <f t="shared" si="791"/>
        <v>56.327999999999996</v>
      </c>
      <c r="Q8415" s="32">
        <f t="shared" si="787"/>
        <v>8.0600000000000023</v>
      </c>
      <c r="R8415" s="32">
        <f t="shared" si="788"/>
        <v>-1.3279999999999959</v>
      </c>
      <c r="S8415" s="26">
        <f t="shared" si="789"/>
        <v>1</v>
      </c>
      <c r="T8415" s="26">
        <f t="shared" si="790"/>
        <v>0</v>
      </c>
    </row>
    <row r="8416" spans="13:20" ht="15" x14ac:dyDescent="0.3">
      <c r="M8416" s="34">
        <v>8410.5</v>
      </c>
      <c r="N8416" s="34">
        <v>8.9</v>
      </c>
      <c r="O8416" s="32">
        <f t="shared" si="786"/>
        <v>48.019999999999996</v>
      </c>
      <c r="P8416" s="37">
        <f t="shared" si="791"/>
        <v>57.623999999999995</v>
      </c>
      <c r="Q8416" s="32">
        <f t="shared" si="787"/>
        <v>6.980000000000004</v>
      </c>
      <c r="R8416" s="32">
        <f t="shared" si="788"/>
        <v>-2.6239999999999952</v>
      </c>
      <c r="S8416" s="26">
        <f t="shared" si="789"/>
        <v>1</v>
      </c>
      <c r="T8416" s="26">
        <f t="shared" si="790"/>
        <v>0</v>
      </c>
    </row>
    <row r="8417" spans="13:20" ht="15" x14ac:dyDescent="0.3">
      <c r="M8417" s="34">
        <v>8411.5</v>
      </c>
      <c r="N8417" s="34">
        <v>11.1</v>
      </c>
      <c r="O8417" s="32">
        <f t="shared" si="786"/>
        <v>51.980000000000004</v>
      </c>
      <c r="P8417" s="37">
        <f t="shared" si="791"/>
        <v>62.376000000000005</v>
      </c>
      <c r="Q8417" s="32">
        <f t="shared" si="787"/>
        <v>3.019999999999996</v>
      </c>
      <c r="R8417" s="32">
        <f t="shared" si="788"/>
        <v>-7.3760000000000048</v>
      </c>
      <c r="S8417" s="26">
        <f t="shared" si="789"/>
        <v>1</v>
      </c>
      <c r="T8417" s="26">
        <f t="shared" si="790"/>
        <v>0</v>
      </c>
    </row>
    <row r="8418" spans="13:20" ht="15" x14ac:dyDescent="0.3">
      <c r="M8418" s="34">
        <v>8412.5</v>
      </c>
      <c r="N8418" s="34">
        <v>12.2</v>
      </c>
      <c r="O8418" s="32">
        <f t="shared" si="786"/>
        <v>53.96</v>
      </c>
      <c r="P8418" s="37">
        <f t="shared" si="791"/>
        <v>64.751999999999995</v>
      </c>
      <c r="Q8418" s="32">
        <f t="shared" si="787"/>
        <v>1.0399999999999991</v>
      </c>
      <c r="R8418" s="32">
        <f t="shared" si="788"/>
        <v>-9.7519999999999953</v>
      </c>
      <c r="S8418" s="26">
        <f t="shared" si="789"/>
        <v>1</v>
      </c>
      <c r="T8418" s="26">
        <f t="shared" si="790"/>
        <v>0</v>
      </c>
    </row>
    <row r="8419" spans="13:20" ht="15" x14ac:dyDescent="0.3">
      <c r="M8419" s="34">
        <v>8413.5</v>
      </c>
      <c r="N8419" s="34">
        <v>11.1</v>
      </c>
      <c r="O8419" s="32">
        <f t="shared" si="786"/>
        <v>51.980000000000004</v>
      </c>
      <c r="P8419" s="37">
        <f t="shared" si="791"/>
        <v>62.376000000000005</v>
      </c>
      <c r="Q8419" s="32">
        <f t="shared" si="787"/>
        <v>3.019999999999996</v>
      </c>
      <c r="R8419" s="32">
        <f t="shared" si="788"/>
        <v>-7.3760000000000048</v>
      </c>
      <c r="S8419" s="26">
        <f t="shared" si="789"/>
        <v>1</v>
      </c>
      <c r="T8419" s="26">
        <f t="shared" si="790"/>
        <v>0</v>
      </c>
    </row>
    <row r="8420" spans="13:20" ht="15" x14ac:dyDescent="0.3">
      <c r="M8420" s="34">
        <v>8414.5</v>
      </c>
      <c r="N8420" s="34">
        <v>11.1</v>
      </c>
      <c r="O8420" s="32">
        <f t="shared" si="786"/>
        <v>51.980000000000004</v>
      </c>
      <c r="P8420" s="37">
        <f t="shared" si="791"/>
        <v>62.376000000000005</v>
      </c>
      <c r="Q8420" s="32">
        <f t="shared" si="787"/>
        <v>3.019999999999996</v>
      </c>
      <c r="R8420" s="32">
        <f t="shared" si="788"/>
        <v>-7.3760000000000048</v>
      </c>
      <c r="S8420" s="26">
        <f t="shared" si="789"/>
        <v>1</v>
      </c>
      <c r="T8420" s="26">
        <f t="shared" si="790"/>
        <v>0</v>
      </c>
    </row>
    <row r="8421" spans="13:20" ht="15" x14ac:dyDescent="0.3">
      <c r="M8421" s="34">
        <v>8415.5</v>
      </c>
      <c r="N8421" s="34">
        <v>10</v>
      </c>
      <c r="O8421" s="32">
        <f t="shared" si="786"/>
        <v>50</v>
      </c>
      <c r="P8421" s="37">
        <f t="shared" si="791"/>
        <v>60</v>
      </c>
      <c r="Q8421" s="32">
        <f t="shared" si="787"/>
        <v>5</v>
      </c>
      <c r="R8421" s="32">
        <f t="shared" si="788"/>
        <v>-5</v>
      </c>
      <c r="S8421" s="26">
        <f t="shared" si="789"/>
        <v>1</v>
      </c>
      <c r="T8421" s="26">
        <f t="shared" si="790"/>
        <v>0</v>
      </c>
    </row>
    <row r="8422" spans="13:20" ht="15" x14ac:dyDescent="0.3">
      <c r="M8422" s="34">
        <v>8416.5</v>
      </c>
      <c r="N8422" s="34">
        <v>10</v>
      </c>
      <c r="O8422" s="32">
        <f t="shared" si="786"/>
        <v>50</v>
      </c>
      <c r="P8422" s="37">
        <f t="shared" si="791"/>
        <v>60</v>
      </c>
      <c r="Q8422" s="32">
        <f t="shared" si="787"/>
        <v>5</v>
      </c>
      <c r="R8422" s="32">
        <f t="shared" si="788"/>
        <v>-5</v>
      </c>
      <c r="S8422" s="26">
        <f t="shared" si="789"/>
        <v>1</v>
      </c>
      <c r="T8422" s="26">
        <f t="shared" si="790"/>
        <v>0</v>
      </c>
    </row>
    <row r="8423" spans="13:20" ht="15" x14ac:dyDescent="0.3">
      <c r="M8423" s="34">
        <v>8417.5</v>
      </c>
      <c r="N8423" s="34">
        <v>10.6</v>
      </c>
      <c r="O8423" s="32">
        <f t="shared" si="786"/>
        <v>51.08</v>
      </c>
      <c r="P8423" s="37">
        <f t="shared" si="791"/>
        <v>61.295999999999992</v>
      </c>
      <c r="Q8423" s="32">
        <f t="shared" si="787"/>
        <v>3.9200000000000017</v>
      </c>
      <c r="R8423" s="32">
        <f t="shared" si="788"/>
        <v>-6.2959999999999923</v>
      </c>
      <c r="S8423" s="26">
        <f t="shared" si="789"/>
        <v>1</v>
      </c>
      <c r="T8423" s="26">
        <f t="shared" si="790"/>
        <v>0</v>
      </c>
    </row>
    <row r="8424" spans="13:20" ht="15" x14ac:dyDescent="0.3">
      <c r="M8424" s="34">
        <v>8418.5</v>
      </c>
      <c r="N8424" s="34">
        <v>11.1</v>
      </c>
      <c r="O8424" s="32">
        <f t="shared" si="786"/>
        <v>51.980000000000004</v>
      </c>
      <c r="P8424" s="37">
        <f t="shared" si="791"/>
        <v>62.376000000000005</v>
      </c>
      <c r="Q8424" s="32">
        <f t="shared" si="787"/>
        <v>3.019999999999996</v>
      </c>
      <c r="R8424" s="32">
        <f t="shared" si="788"/>
        <v>-7.3760000000000048</v>
      </c>
      <c r="S8424" s="26">
        <f t="shared" si="789"/>
        <v>1</v>
      </c>
      <c r="T8424" s="26">
        <f t="shared" si="790"/>
        <v>0</v>
      </c>
    </row>
    <row r="8425" spans="13:20" ht="15" x14ac:dyDescent="0.3">
      <c r="M8425" s="34">
        <v>8419.5</v>
      </c>
      <c r="N8425" s="34">
        <v>11.7</v>
      </c>
      <c r="O8425" s="32">
        <f t="shared" si="786"/>
        <v>53.06</v>
      </c>
      <c r="P8425" s="37">
        <f t="shared" si="791"/>
        <v>63.671999999999997</v>
      </c>
      <c r="Q8425" s="32">
        <f t="shared" si="787"/>
        <v>1.9399999999999977</v>
      </c>
      <c r="R8425" s="32">
        <f t="shared" si="788"/>
        <v>-8.671999999999997</v>
      </c>
      <c r="S8425" s="26">
        <f t="shared" si="789"/>
        <v>1</v>
      </c>
      <c r="T8425" s="26">
        <f t="shared" si="790"/>
        <v>0</v>
      </c>
    </row>
    <row r="8426" spans="13:20" ht="15" x14ac:dyDescent="0.3">
      <c r="M8426" s="34">
        <v>8420.5</v>
      </c>
      <c r="N8426" s="34">
        <v>12.2</v>
      </c>
      <c r="O8426" s="32">
        <f t="shared" si="786"/>
        <v>53.96</v>
      </c>
      <c r="P8426" s="37">
        <f t="shared" si="791"/>
        <v>64.751999999999995</v>
      </c>
      <c r="Q8426" s="32">
        <f t="shared" si="787"/>
        <v>1.0399999999999991</v>
      </c>
      <c r="R8426" s="32">
        <f t="shared" si="788"/>
        <v>-9.7519999999999953</v>
      </c>
      <c r="S8426" s="26">
        <f t="shared" si="789"/>
        <v>1</v>
      </c>
      <c r="T8426" s="26">
        <f t="shared" si="790"/>
        <v>0</v>
      </c>
    </row>
    <row r="8427" spans="13:20" ht="15" x14ac:dyDescent="0.3">
      <c r="M8427" s="34">
        <v>8421.5</v>
      </c>
      <c r="N8427" s="34">
        <v>10.6</v>
      </c>
      <c r="O8427" s="32">
        <f t="shared" si="786"/>
        <v>51.08</v>
      </c>
      <c r="P8427" s="37">
        <f t="shared" si="791"/>
        <v>61.295999999999992</v>
      </c>
      <c r="Q8427" s="32">
        <f t="shared" si="787"/>
        <v>3.9200000000000017</v>
      </c>
      <c r="R8427" s="32">
        <f t="shared" si="788"/>
        <v>-6.2959999999999923</v>
      </c>
      <c r="S8427" s="26">
        <f t="shared" si="789"/>
        <v>1</v>
      </c>
      <c r="T8427" s="26">
        <f t="shared" si="790"/>
        <v>0</v>
      </c>
    </row>
    <row r="8428" spans="13:20" ht="15" x14ac:dyDescent="0.3">
      <c r="M8428" s="34">
        <v>8422.5</v>
      </c>
      <c r="N8428" s="34">
        <v>11.7</v>
      </c>
      <c r="O8428" s="32">
        <f t="shared" si="786"/>
        <v>53.06</v>
      </c>
      <c r="P8428" s="37">
        <f t="shared" si="791"/>
        <v>63.671999999999997</v>
      </c>
      <c r="Q8428" s="32">
        <f t="shared" si="787"/>
        <v>1.9399999999999977</v>
      </c>
      <c r="R8428" s="32">
        <f t="shared" si="788"/>
        <v>-8.671999999999997</v>
      </c>
      <c r="S8428" s="26">
        <f t="shared" si="789"/>
        <v>1</v>
      </c>
      <c r="T8428" s="26">
        <f t="shared" si="790"/>
        <v>0</v>
      </c>
    </row>
    <row r="8429" spans="13:20" ht="15" x14ac:dyDescent="0.3">
      <c r="M8429" s="34">
        <v>8423.5</v>
      </c>
      <c r="N8429" s="34">
        <v>6.1</v>
      </c>
      <c r="O8429" s="32">
        <f t="shared" si="786"/>
        <v>42.980000000000004</v>
      </c>
      <c r="P8429" s="37">
        <f t="shared" si="791"/>
        <v>51.576000000000001</v>
      </c>
      <c r="Q8429" s="32">
        <f t="shared" si="787"/>
        <v>12.019999999999996</v>
      </c>
      <c r="R8429" s="32">
        <f t="shared" si="788"/>
        <v>3.4239999999999995</v>
      </c>
      <c r="S8429" s="26">
        <f t="shared" si="789"/>
        <v>1</v>
      </c>
      <c r="T8429" s="26">
        <f t="shared" si="790"/>
        <v>1</v>
      </c>
    </row>
    <row r="8430" spans="13:20" ht="15" x14ac:dyDescent="0.3">
      <c r="M8430" s="34">
        <v>8424.5</v>
      </c>
      <c r="N8430" s="34">
        <v>4.4000000000000004</v>
      </c>
      <c r="O8430" s="32">
        <f t="shared" si="786"/>
        <v>39.92</v>
      </c>
      <c r="P8430" s="37">
        <f t="shared" si="791"/>
        <v>47.904000000000003</v>
      </c>
      <c r="Q8430" s="32">
        <f t="shared" si="787"/>
        <v>15.079999999999998</v>
      </c>
      <c r="R8430" s="32">
        <f t="shared" si="788"/>
        <v>7.0959999999999965</v>
      </c>
      <c r="S8430" s="26">
        <f t="shared" si="789"/>
        <v>1</v>
      </c>
      <c r="T8430" s="26">
        <f t="shared" si="790"/>
        <v>1</v>
      </c>
    </row>
    <row r="8431" spans="13:20" ht="15" x14ac:dyDescent="0.3">
      <c r="M8431" s="34">
        <v>8425.5</v>
      </c>
      <c r="N8431" s="34">
        <v>3.3</v>
      </c>
      <c r="O8431" s="32">
        <f t="shared" si="786"/>
        <v>37.94</v>
      </c>
      <c r="P8431" s="37">
        <f t="shared" si="791"/>
        <v>45.527999999999999</v>
      </c>
      <c r="Q8431" s="32">
        <f t="shared" si="787"/>
        <v>17.060000000000002</v>
      </c>
      <c r="R8431" s="32">
        <f t="shared" si="788"/>
        <v>9.4720000000000013</v>
      </c>
      <c r="S8431" s="26">
        <f t="shared" si="789"/>
        <v>1</v>
      </c>
      <c r="T8431" s="26">
        <f t="shared" si="790"/>
        <v>1</v>
      </c>
    </row>
    <row r="8432" spans="13:20" ht="15" x14ac:dyDescent="0.3">
      <c r="M8432" s="34">
        <v>8426.5</v>
      </c>
      <c r="N8432" s="34">
        <v>2.2000000000000002</v>
      </c>
      <c r="O8432" s="32">
        <f t="shared" si="786"/>
        <v>35.96</v>
      </c>
      <c r="P8432" s="37">
        <f t="shared" si="791"/>
        <v>43.152000000000001</v>
      </c>
      <c r="Q8432" s="32">
        <f t="shared" si="787"/>
        <v>19.04</v>
      </c>
      <c r="R8432" s="32">
        <f t="shared" si="788"/>
        <v>11.847999999999999</v>
      </c>
      <c r="S8432" s="26">
        <f t="shared" si="789"/>
        <v>1</v>
      </c>
      <c r="T8432" s="26">
        <f t="shared" si="790"/>
        <v>1</v>
      </c>
    </row>
    <row r="8433" spans="13:20" ht="15" x14ac:dyDescent="0.3">
      <c r="M8433" s="34">
        <v>8427.5</v>
      </c>
      <c r="N8433" s="34">
        <v>1.7</v>
      </c>
      <c r="O8433" s="32">
        <f t="shared" si="786"/>
        <v>35.06</v>
      </c>
      <c r="P8433" s="37">
        <f t="shared" si="791"/>
        <v>42.072000000000003</v>
      </c>
      <c r="Q8433" s="32">
        <f t="shared" si="787"/>
        <v>19.939999999999998</v>
      </c>
      <c r="R8433" s="32">
        <f t="shared" si="788"/>
        <v>12.927999999999997</v>
      </c>
      <c r="S8433" s="26">
        <f t="shared" si="789"/>
        <v>1</v>
      </c>
      <c r="T8433" s="26">
        <f t="shared" si="790"/>
        <v>1</v>
      </c>
    </row>
    <row r="8434" spans="13:20" ht="15" x14ac:dyDescent="0.3">
      <c r="M8434" s="34">
        <v>8428.5</v>
      </c>
      <c r="N8434" s="34">
        <v>1.1000000000000001</v>
      </c>
      <c r="O8434" s="32">
        <f t="shared" si="786"/>
        <v>33.979999999999997</v>
      </c>
      <c r="P8434" s="37">
        <f t="shared" si="791"/>
        <v>40.775999999999996</v>
      </c>
      <c r="Q8434" s="32">
        <f t="shared" si="787"/>
        <v>21.020000000000003</v>
      </c>
      <c r="R8434" s="32">
        <f t="shared" si="788"/>
        <v>14.224000000000004</v>
      </c>
      <c r="S8434" s="26">
        <f t="shared" si="789"/>
        <v>1</v>
      </c>
      <c r="T8434" s="26">
        <f t="shared" si="790"/>
        <v>1</v>
      </c>
    </row>
    <row r="8435" spans="13:20" ht="15" x14ac:dyDescent="0.3">
      <c r="M8435" s="34">
        <v>8429.5</v>
      </c>
      <c r="N8435" s="34">
        <v>1.1000000000000001</v>
      </c>
      <c r="O8435" s="32">
        <f t="shared" si="786"/>
        <v>33.979999999999997</v>
      </c>
      <c r="P8435" s="37">
        <f t="shared" si="791"/>
        <v>40.775999999999996</v>
      </c>
      <c r="Q8435" s="32">
        <f t="shared" si="787"/>
        <v>21.020000000000003</v>
      </c>
      <c r="R8435" s="32">
        <f t="shared" si="788"/>
        <v>14.224000000000004</v>
      </c>
      <c r="S8435" s="26">
        <f t="shared" si="789"/>
        <v>1</v>
      </c>
      <c r="T8435" s="26">
        <f t="shared" si="790"/>
        <v>1</v>
      </c>
    </row>
    <row r="8436" spans="13:20" ht="15" x14ac:dyDescent="0.3">
      <c r="M8436" s="34">
        <v>8430.5</v>
      </c>
      <c r="N8436" s="34">
        <v>1.1000000000000001</v>
      </c>
      <c r="O8436" s="32">
        <f t="shared" si="786"/>
        <v>33.979999999999997</v>
      </c>
      <c r="P8436" s="37">
        <f t="shared" si="791"/>
        <v>40.775999999999996</v>
      </c>
      <c r="Q8436" s="32">
        <f t="shared" si="787"/>
        <v>21.020000000000003</v>
      </c>
      <c r="R8436" s="32">
        <f t="shared" si="788"/>
        <v>14.224000000000004</v>
      </c>
      <c r="S8436" s="26">
        <f t="shared" si="789"/>
        <v>1</v>
      </c>
      <c r="T8436" s="26">
        <f t="shared" si="790"/>
        <v>1</v>
      </c>
    </row>
    <row r="8437" spans="13:20" ht="15" x14ac:dyDescent="0.3">
      <c r="M8437" s="34">
        <v>8431.5</v>
      </c>
      <c r="N8437" s="34">
        <v>1.1000000000000001</v>
      </c>
      <c r="O8437" s="32">
        <f t="shared" si="786"/>
        <v>33.979999999999997</v>
      </c>
      <c r="P8437" s="37">
        <f t="shared" si="791"/>
        <v>40.775999999999996</v>
      </c>
      <c r="Q8437" s="32">
        <f t="shared" si="787"/>
        <v>21.020000000000003</v>
      </c>
      <c r="R8437" s="32">
        <f t="shared" si="788"/>
        <v>14.224000000000004</v>
      </c>
      <c r="S8437" s="26">
        <f t="shared" si="789"/>
        <v>1</v>
      </c>
      <c r="T8437" s="26">
        <f t="shared" si="790"/>
        <v>1</v>
      </c>
    </row>
    <row r="8438" spans="13:20" ht="15" x14ac:dyDescent="0.3">
      <c r="M8438" s="34">
        <v>8432.5</v>
      </c>
      <c r="N8438" s="34">
        <v>2.2000000000000002</v>
      </c>
      <c r="O8438" s="32">
        <f t="shared" si="786"/>
        <v>35.96</v>
      </c>
      <c r="P8438" s="37">
        <f t="shared" si="791"/>
        <v>43.152000000000001</v>
      </c>
      <c r="Q8438" s="32">
        <f t="shared" si="787"/>
        <v>19.04</v>
      </c>
      <c r="R8438" s="32">
        <f t="shared" si="788"/>
        <v>11.847999999999999</v>
      </c>
      <c r="S8438" s="26">
        <f t="shared" si="789"/>
        <v>1</v>
      </c>
      <c r="T8438" s="26">
        <f t="shared" si="790"/>
        <v>1</v>
      </c>
    </row>
    <row r="8439" spans="13:20" ht="15" x14ac:dyDescent="0.3">
      <c r="M8439" s="34">
        <v>8433.5</v>
      </c>
      <c r="N8439" s="34">
        <v>2.8</v>
      </c>
      <c r="O8439" s="32">
        <f t="shared" si="786"/>
        <v>37.04</v>
      </c>
      <c r="P8439" s="37">
        <f t="shared" si="791"/>
        <v>44.448</v>
      </c>
      <c r="Q8439" s="32">
        <f t="shared" si="787"/>
        <v>17.96</v>
      </c>
      <c r="R8439" s="32">
        <f t="shared" si="788"/>
        <v>10.552</v>
      </c>
      <c r="S8439" s="26">
        <f t="shared" si="789"/>
        <v>1</v>
      </c>
      <c r="T8439" s="26">
        <f t="shared" si="790"/>
        <v>1</v>
      </c>
    </row>
    <row r="8440" spans="13:20" ht="15" x14ac:dyDescent="0.3">
      <c r="M8440" s="34">
        <v>8434.5</v>
      </c>
      <c r="N8440" s="34">
        <v>3.3</v>
      </c>
      <c r="O8440" s="32">
        <f t="shared" si="786"/>
        <v>37.94</v>
      </c>
      <c r="P8440" s="37">
        <f t="shared" si="791"/>
        <v>45.527999999999999</v>
      </c>
      <c r="Q8440" s="32">
        <f t="shared" si="787"/>
        <v>17.060000000000002</v>
      </c>
      <c r="R8440" s="32">
        <f t="shared" si="788"/>
        <v>9.4720000000000013</v>
      </c>
      <c r="S8440" s="26">
        <f t="shared" si="789"/>
        <v>1</v>
      </c>
      <c r="T8440" s="26">
        <f t="shared" si="790"/>
        <v>1</v>
      </c>
    </row>
    <row r="8441" spans="13:20" ht="15" x14ac:dyDescent="0.3">
      <c r="M8441" s="34">
        <v>8435.5</v>
      </c>
      <c r="N8441" s="34">
        <v>3.9</v>
      </c>
      <c r="O8441" s="32">
        <f t="shared" si="786"/>
        <v>39.019999999999996</v>
      </c>
      <c r="P8441" s="37">
        <f t="shared" si="791"/>
        <v>46.823999999999991</v>
      </c>
      <c r="Q8441" s="32">
        <f t="shared" si="787"/>
        <v>15.980000000000004</v>
      </c>
      <c r="R8441" s="32">
        <f t="shared" si="788"/>
        <v>8.176000000000009</v>
      </c>
      <c r="S8441" s="26">
        <f t="shared" si="789"/>
        <v>1</v>
      </c>
      <c r="T8441" s="26">
        <f t="shared" si="790"/>
        <v>1</v>
      </c>
    </row>
    <row r="8442" spans="13:20" ht="15" x14ac:dyDescent="0.3">
      <c r="M8442" s="34">
        <v>8436.5</v>
      </c>
      <c r="N8442" s="34">
        <v>4.4000000000000004</v>
      </c>
      <c r="O8442" s="32">
        <f t="shared" si="786"/>
        <v>39.92</v>
      </c>
      <c r="P8442" s="37">
        <f t="shared" si="791"/>
        <v>47.904000000000003</v>
      </c>
      <c r="Q8442" s="32">
        <f t="shared" si="787"/>
        <v>15.079999999999998</v>
      </c>
      <c r="R8442" s="32">
        <f t="shared" si="788"/>
        <v>7.0959999999999965</v>
      </c>
      <c r="S8442" s="26">
        <f t="shared" si="789"/>
        <v>1</v>
      </c>
      <c r="T8442" s="26">
        <f t="shared" si="790"/>
        <v>1</v>
      </c>
    </row>
    <row r="8443" spans="13:20" ht="15" x14ac:dyDescent="0.3">
      <c r="M8443" s="34">
        <v>8437.5</v>
      </c>
      <c r="N8443" s="34">
        <v>4.4000000000000004</v>
      </c>
      <c r="O8443" s="32">
        <f t="shared" si="786"/>
        <v>39.92</v>
      </c>
      <c r="P8443" s="37">
        <f t="shared" si="791"/>
        <v>47.904000000000003</v>
      </c>
      <c r="Q8443" s="32">
        <f t="shared" si="787"/>
        <v>15.079999999999998</v>
      </c>
      <c r="R8443" s="32">
        <f t="shared" si="788"/>
        <v>7.0959999999999965</v>
      </c>
      <c r="S8443" s="26">
        <f t="shared" si="789"/>
        <v>1</v>
      </c>
      <c r="T8443" s="26">
        <f t="shared" si="790"/>
        <v>1</v>
      </c>
    </row>
    <row r="8444" spans="13:20" ht="15" x14ac:dyDescent="0.3">
      <c r="M8444" s="34">
        <v>8438.5</v>
      </c>
      <c r="N8444" s="34">
        <v>3.9</v>
      </c>
      <c r="O8444" s="32">
        <f t="shared" si="786"/>
        <v>39.019999999999996</v>
      </c>
      <c r="P8444" s="37">
        <f t="shared" si="791"/>
        <v>46.823999999999991</v>
      </c>
      <c r="Q8444" s="32">
        <f t="shared" si="787"/>
        <v>15.980000000000004</v>
      </c>
      <c r="R8444" s="32">
        <f t="shared" si="788"/>
        <v>8.176000000000009</v>
      </c>
      <c r="S8444" s="26">
        <f t="shared" si="789"/>
        <v>1</v>
      </c>
      <c r="T8444" s="26">
        <f t="shared" si="790"/>
        <v>1</v>
      </c>
    </row>
    <row r="8445" spans="13:20" ht="15" x14ac:dyDescent="0.3">
      <c r="M8445" s="34">
        <v>8439.5</v>
      </c>
      <c r="N8445" s="34">
        <v>3.3</v>
      </c>
      <c r="O8445" s="32">
        <f t="shared" si="786"/>
        <v>37.94</v>
      </c>
      <c r="P8445" s="37">
        <f t="shared" si="791"/>
        <v>45.527999999999999</v>
      </c>
      <c r="Q8445" s="32">
        <f t="shared" si="787"/>
        <v>17.060000000000002</v>
      </c>
      <c r="R8445" s="32">
        <f t="shared" si="788"/>
        <v>9.4720000000000013</v>
      </c>
      <c r="S8445" s="26">
        <f t="shared" si="789"/>
        <v>1</v>
      </c>
      <c r="T8445" s="26">
        <f t="shared" si="790"/>
        <v>1</v>
      </c>
    </row>
    <row r="8446" spans="13:20" ht="15" x14ac:dyDescent="0.3">
      <c r="M8446" s="34">
        <v>8440.5</v>
      </c>
      <c r="N8446" s="34">
        <v>2.8</v>
      </c>
      <c r="O8446" s="32">
        <f t="shared" si="786"/>
        <v>37.04</v>
      </c>
      <c r="P8446" s="37">
        <f t="shared" si="791"/>
        <v>44.448</v>
      </c>
      <c r="Q8446" s="32">
        <f t="shared" si="787"/>
        <v>17.96</v>
      </c>
      <c r="R8446" s="32">
        <f t="shared" si="788"/>
        <v>10.552</v>
      </c>
      <c r="S8446" s="26">
        <f t="shared" si="789"/>
        <v>1</v>
      </c>
      <c r="T8446" s="26">
        <f t="shared" si="790"/>
        <v>1</v>
      </c>
    </row>
    <row r="8447" spans="13:20" ht="15" x14ac:dyDescent="0.3">
      <c r="M8447" s="34">
        <v>8441.5</v>
      </c>
      <c r="N8447" s="34">
        <v>2.8</v>
      </c>
      <c r="O8447" s="32">
        <f t="shared" si="786"/>
        <v>37.04</v>
      </c>
      <c r="P8447" s="37">
        <f t="shared" si="791"/>
        <v>44.448</v>
      </c>
      <c r="Q8447" s="32">
        <f t="shared" si="787"/>
        <v>17.96</v>
      </c>
      <c r="R8447" s="32">
        <f t="shared" si="788"/>
        <v>10.552</v>
      </c>
      <c r="S8447" s="26">
        <f t="shared" si="789"/>
        <v>1</v>
      </c>
      <c r="T8447" s="26">
        <f t="shared" si="790"/>
        <v>1</v>
      </c>
    </row>
    <row r="8448" spans="13:20" ht="15" x14ac:dyDescent="0.3">
      <c r="M8448" s="34">
        <v>8442.5</v>
      </c>
      <c r="N8448" s="34">
        <v>2.2000000000000002</v>
      </c>
      <c r="O8448" s="32">
        <f t="shared" si="786"/>
        <v>35.96</v>
      </c>
      <c r="P8448" s="37">
        <f t="shared" si="791"/>
        <v>43.152000000000001</v>
      </c>
      <c r="Q8448" s="32">
        <f t="shared" si="787"/>
        <v>19.04</v>
      </c>
      <c r="R8448" s="32">
        <f t="shared" si="788"/>
        <v>11.847999999999999</v>
      </c>
      <c r="S8448" s="26">
        <f t="shared" si="789"/>
        <v>1</v>
      </c>
      <c r="T8448" s="26">
        <f t="shared" si="790"/>
        <v>1</v>
      </c>
    </row>
    <row r="8449" spans="13:20" ht="15" x14ac:dyDescent="0.3">
      <c r="M8449" s="34">
        <v>8443.5</v>
      </c>
      <c r="N8449" s="34">
        <v>2.2000000000000002</v>
      </c>
      <c r="O8449" s="32">
        <f t="shared" si="786"/>
        <v>35.96</v>
      </c>
      <c r="P8449" s="37">
        <f t="shared" si="791"/>
        <v>43.152000000000001</v>
      </c>
      <c r="Q8449" s="32">
        <f t="shared" si="787"/>
        <v>19.04</v>
      </c>
      <c r="R8449" s="32">
        <f t="shared" si="788"/>
        <v>11.847999999999999</v>
      </c>
      <c r="S8449" s="26">
        <f t="shared" si="789"/>
        <v>1</v>
      </c>
      <c r="T8449" s="26">
        <f t="shared" si="790"/>
        <v>1</v>
      </c>
    </row>
    <row r="8450" spans="13:20" ht="15" x14ac:dyDescent="0.3">
      <c r="M8450" s="34">
        <v>8444.5</v>
      </c>
      <c r="N8450" s="34">
        <v>1.7</v>
      </c>
      <c r="O8450" s="32">
        <f t="shared" si="786"/>
        <v>35.06</v>
      </c>
      <c r="P8450" s="37">
        <f t="shared" si="791"/>
        <v>42.072000000000003</v>
      </c>
      <c r="Q8450" s="32">
        <f t="shared" si="787"/>
        <v>19.939999999999998</v>
      </c>
      <c r="R8450" s="32">
        <f t="shared" si="788"/>
        <v>12.927999999999997</v>
      </c>
      <c r="S8450" s="26">
        <f t="shared" si="789"/>
        <v>1</v>
      </c>
      <c r="T8450" s="26">
        <f t="shared" si="790"/>
        <v>1</v>
      </c>
    </row>
    <row r="8451" spans="13:20" ht="15" x14ac:dyDescent="0.3">
      <c r="M8451" s="34">
        <v>8445.5</v>
      </c>
      <c r="N8451" s="34">
        <v>1.1000000000000001</v>
      </c>
      <c r="O8451" s="32">
        <f t="shared" si="786"/>
        <v>33.979999999999997</v>
      </c>
      <c r="P8451" s="37">
        <f t="shared" si="791"/>
        <v>40.775999999999996</v>
      </c>
      <c r="Q8451" s="32">
        <f t="shared" si="787"/>
        <v>21.020000000000003</v>
      </c>
      <c r="R8451" s="32">
        <f t="shared" si="788"/>
        <v>14.224000000000004</v>
      </c>
      <c r="S8451" s="26">
        <f t="shared" si="789"/>
        <v>1</v>
      </c>
      <c r="T8451" s="26">
        <f t="shared" si="790"/>
        <v>1</v>
      </c>
    </row>
    <row r="8452" spans="13:20" ht="15" x14ac:dyDescent="0.3">
      <c r="M8452" s="34">
        <v>8446.5</v>
      </c>
      <c r="N8452" s="34">
        <v>0.6</v>
      </c>
      <c r="O8452" s="32">
        <f t="shared" si="786"/>
        <v>33.08</v>
      </c>
      <c r="P8452" s="37">
        <f t="shared" si="791"/>
        <v>39.695999999999998</v>
      </c>
      <c r="Q8452" s="32">
        <f t="shared" si="787"/>
        <v>21.92</v>
      </c>
      <c r="R8452" s="32">
        <f t="shared" si="788"/>
        <v>15.304000000000002</v>
      </c>
      <c r="S8452" s="26">
        <f t="shared" si="789"/>
        <v>1</v>
      </c>
      <c r="T8452" s="26">
        <f t="shared" si="790"/>
        <v>1</v>
      </c>
    </row>
    <row r="8453" spans="13:20" ht="15" x14ac:dyDescent="0.3">
      <c r="M8453" s="34">
        <v>8447.5</v>
      </c>
      <c r="N8453" s="34">
        <v>0</v>
      </c>
      <c r="O8453" s="32">
        <f t="shared" si="786"/>
        <v>32</v>
      </c>
      <c r="P8453" s="37">
        <f t="shared" si="791"/>
        <v>38.4</v>
      </c>
      <c r="Q8453" s="32">
        <f t="shared" si="787"/>
        <v>23</v>
      </c>
      <c r="R8453" s="32">
        <f t="shared" si="788"/>
        <v>16.600000000000001</v>
      </c>
      <c r="S8453" s="26">
        <f t="shared" si="789"/>
        <v>1</v>
      </c>
      <c r="T8453" s="26">
        <f t="shared" si="790"/>
        <v>1</v>
      </c>
    </row>
    <row r="8454" spans="13:20" ht="15" x14ac:dyDescent="0.3">
      <c r="M8454" s="34">
        <v>8448.5</v>
      </c>
      <c r="N8454" s="34">
        <v>-0.6</v>
      </c>
      <c r="O8454" s="32">
        <f t="shared" ref="O8454:O8517" si="792">CONVERT(N8454,"C","F")</f>
        <v>30.92</v>
      </c>
      <c r="P8454" s="37">
        <f t="shared" si="791"/>
        <v>37.103999999999999</v>
      </c>
      <c r="Q8454" s="32">
        <f t="shared" ref="Q8454:Q8517" si="793">$L$3-O8454</f>
        <v>24.08</v>
      </c>
      <c r="R8454" s="32">
        <f t="shared" ref="R8454:R8517" si="794">$L$3-P8454</f>
        <v>17.896000000000001</v>
      </c>
      <c r="S8454" s="26">
        <f t="shared" ref="S8454:S8517" si="795">IF(O8454&lt;=$L$3, 1, 0)</f>
        <v>1</v>
      </c>
      <c r="T8454" s="26">
        <f t="shared" ref="T8454:T8517" si="796">IF(P8454&lt;=$L$3, 1, 0)</f>
        <v>1</v>
      </c>
    </row>
    <row r="8455" spans="13:20" ht="15" x14ac:dyDescent="0.3">
      <c r="M8455" s="34">
        <v>8449.5</v>
      </c>
      <c r="N8455" s="34">
        <v>0</v>
      </c>
      <c r="O8455" s="32">
        <f t="shared" si="792"/>
        <v>32</v>
      </c>
      <c r="P8455" s="37">
        <f t="shared" ref="P8455:P8518" si="797">O8455*1.2</f>
        <v>38.4</v>
      </c>
      <c r="Q8455" s="32">
        <f t="shared" si="793"/>
        <v>23</v>
      </c>
      <c r="R8455" s="32">
        <f t="shared" si="794"/>
        <v>16.600000000000001</v>
      </c>
      <c r="S8455" s="26">
        <f t="shared" si="795"/>
        <v>1</v>
      </c>
      <c r="T8455" s="26">
        <f t="shared" si="796"/>
        <v>1</v>
      </c>
    </row>
    <row r="8456" spans="13:20" ht="15" x14ac:dyDescent="0.3">
      <c r="M8456" s="34">
        <v>8450.5</v>
      </c>
      <c r="N8456" s="34">
        <v>-0.6</v>
      </c>
      <c r="O8456" s="32">
        <f t="shared" si="792"/>
        <v>30.92</v>
      </c>
      <c r="P8456" s="37">
        <f t="shared" si="797"/>
        <v>37.103999999999999</v>
      </c>
      <c r="Q8456" s="32">
        <f t="shared" si="793"/>
        <v>24.08</v>
      </c>
      <c r="R8456" s="32">
        <f t="shared" si="794"/>
        <v>17.896000000000001</v>
      </c>
      <c r="S8456" s="26">
        <f t="shared" si="795"/>
        <v>1</v>
      </c>
      <c r="T8456" s="26">
        <f t="shared" si="796"/>
        <v>1</v>
      </c>
    </row>
    <row r="8457" spans="13:20" ht="15" x14ac:dyDescent="0.3">
      <c r="M8457" s="34">
        <v>8451.5</v>
      </c>
      <c r="N8457" s="34">
        <v>-0.6</v>
      </c>
      <c r="O8457" s="32">
        <f t="shared" si="792"/>
        <v>30.92</v>
      </c>
      <c r="P8457" s="37">
        <f t="shared" si="797"/>
        <v>37.103999999999999</v>
      </c>
      <c r="Q8457" s="32">
        <f t="shared" si="793"/>
        <v>24.08</v>
      </c>
      <c r="R8457" s="32">
        <f t="shared" si="794"/>
        <v>17.896000000000001</v>
      </c>
      <c r="S8457" s="26">
        <f t="shared" si="795"/>
        <v>1</v>
      </c>
      <c r="T8457" s="26">
        <f t="shared" si="796"/>
        <v>1</v>
      </c>
    </row>
    <row r="8458" spans="13:20" ht="15" x14ac:dyDescent="0.3">
      <c r="M8458" s="34">
        <v>8452.5</v>
      </c>
      <c r="N8458" s="34">
        <v>-0.6</v>
      </c>
      <c r="O8458" s="32">
        <f t="shared" si="792"/>
        <v>30.92</v>
      </c>
      <c r="P8458" s="37">
        <f t="shared" si="797"/>
        <v>37.103999999999999</v>
      </c>
      <c r="Q8458" s="32">
        <f t="shared" si="793"/>
        <v>24.08</v>
      </c>
      <c r="R8458" s="32">
        <f t="shared" si="794"/>
        <v>17.896000000000001</v>
      </c>
      <c r="S8458" s="26">
        <f t="shared" si="795"/>
        <v>1</v>
      </c>
      <c r="T8458" s="26">
        <f t="shared" si="796"/>
        <v>1</v>
      </c>
    </row>
    <row r="8459" spans="13:20" ht="15" x14ac:dyDescent="0.3">
      <c r="M8459" s="34">
        <v>8453.5</v>
      </c>
      <c r="N8459" s="34">
        <v>-0.6</v>
      </c>
      <c r="O8459" s="32">
        <f t="shared" si="792"/>
        <v>30.92</v>
      </c>
      <c r="P8459" s="37">
        <f t="shared" si="797"/>
        <v>37.103999999999999</v>
      </c>
      <c r="Q8459" s="32">
        <f t="shared" si="793"/>
        <v>24.08</v>
      </c>
      <c r="R8459" s="32">
        <f t="shared" si="794"/>
        <v>17.896000000000001</v>
      </c>
      <c r="S8459" s="26">
        <f t="shared" si="795"/>
        <v>1</v>
      </c>
      <c r="T8459" s="26">
        <f t="shared" si="796"/>
        <v>1</v>
      </c>
    </row>
    <row r="8460" spans="13:20" ht="15" x14ac:dyDescent="0.3">
      <c r="M8460" s="34">
        <v>8454.5</v>
      </c>
      <c r="N8460" s="34">
        <v>-1.1000000000000001</v>
      </c>
      <c r="O8460" s="32">
        <f t="shared" si="792"/>
        <v>30.02</v>
      </c>
      <c r="P8460" s="37">
        <f t="shared" si="797"/>
        <v>36.024000000000001</v>
      </c>
      <c r="Q8460" s="32">
        <f t="shared" si="793"/>
        <v>24.98</v>
      </c>
      <c r="R8460" s="32">
        <f t="shared" si="794"/>
        <v>18.975999999999999</v>
      </c>
      <c r="S8460" s="26">
        <f t="shared" si="795"/>
        <v>1</v>
      </c>
      <c r="T8460" s="26">
        <f t="shared" si="796"/>
        <v>1</v>
      </c>
    </row>
    <row r="8461" spans="13:20" ht="15" x14ac:dyDescent="0.3">
      <c r="M8461" s="34">
        <v>8455.5</v>
      </c>
      <c r="N8461" s="34">
        <v>-1.1000000000000001</v>
      </c>
      <c r="O8461" s="32">
        <f t="shared" si="792"/>
        <v>30.02</v>
      </c>
      <c r="P8461" s="37">
        <f t="shared" si="797"/>
        <v>36.024000000000001</v>
      </c>
      <c r="Q8461" s="32">
        <f t="shared" si="793"/>
        <v>24.98</v>
      </c>
      <c r="R8461" s="32">
        <f t="shared" si="794"/>
        <v>18.975999999999999</v>
      </c>
      <c r="S8461" s="26">
        <f t="shared" si="795"/>
        <v>1</v>
      </c>
      <c r="T8461" s="26">
        <f t="shared" si="796"/>
        <v>1</v>
      </c>
    </row>
    <row r="8462" spans="13:20" ht="15" x14ac:dyDescent="0.3">
      <c r="M8462" s="34">
        <v>8456.5</v>
      </c>
      <c r="N8462" s="34">
        <v>0</v>
      </c>
      <c r="O8462" s="32">
        <f t="shared" si="792"/>
        <v>32</v>
      </c>
      <c r="P8462" s="37">
        <f t="shared" si="797"/>
        <v>38.4</v>
      </c>
      <c r="Q8462" s="32">
        <f t="shared" si="793"/>
        <v>23</v>
      </c>
      <c r="R8462" s="32">
        <f t="shared" si="794"/>
        <v>16.600000000000001</v>
      </c>
      <c r="S8462" s="26">
        <f t="shared" si="795"/>
        <v>1</v>
      </c>
      <c r="T8462" s="26">
        <f t="shared" si="796"/>
        <v>1</v>
      </c>
    </row>
    <row r="8463" spans="13:20" ht="15" x14ac:dyDescent="0.3">
      <c r="M8463" s="34">
        <v>8457.5</v>
      </c>
      <c r="N8463" s="34">
        <v>0.6</v>
      </c>
      <c r="O8463" s="32">
        <f t="shared" si="792"/>
        <v>33.08</v>
      </c>
      <c r="P8463" s="37">
        <f t="shared" si="797"/>
        <v>39.695999999999998</v>
      </c>
      <c r="Q8463" s="32">
        <f t="shared" si="793"/>
        <v>21.92</v>
      </c>
      <c r="R8463" s="32">
        <f t="shared" si="794"/>
        <v>15.304000000000002</v>
      </c>
      <c r="S8463" s="26">
        <f t="shared" si="795"/>
        <v>1</v>
      </c>
      <c r="T8463" s="26">
        <f t="shared" si="796"/>
        <v>1</v>
      </c>
    </row>
    <row r="8464" spans="13:20" ht="15" x14ac:dyDescent="0.3">
      <c r="M8464" s="34">
        <v>8458.5</v>
      </c>
      <c r="N8464" s="34">
        <v>1.7</v>
      </c>
      <c r="O8464" s="32">
        <f t="shared" si="792"/>
        <v>35.06</v>
      </c>
      <c r="P8464" s="37">
        <f t="shared" si="797"/>
        <v>42.072000000000003</v>
      </c>
      <c r="Q8464" s="32">
        <f t="shared" si="793"/>
        <v>19.939999999999998</v>
      </c>
      <c r="R8464" s="32">
        <f t="shared" si="794"/>
        <v>12.927999999999997</v>
      </c>
      <c r="S8464" s="26">
        <f t="shared" si="795"/>
        <v>1</v>
      </c>
      <c r="T8464" s="26">
        <f t="shared" si="796"/>
        <v>1</v>
      </c>
    </row>
    <row r="8465" spans="13:20" ht="15" x14ac:dyDescent="0.3">
      <c r="M8465" s="34">
        <v>8459.5</v>
      </c>
      <c r="N8465" s="34">
        <v>2.8</v>
      </c>
      <c r="O8465" s="32">
        <f t="shared" si="792"/>
        <v>37.04</v>
      </c>
      <c r="P8465" s="37">
        <f t="shared" si="797"/>
        <v>44.448</v>
      </c>
      <c r="Q8465" s="32">
        <f t="shared" si="793"/>
        <v>17.96</v>
      </c>
      <c r="R8465" s="32">
        <f t="shared" si="794"/>
        <v>10.552</v>
      </c>
      <c r="S8465" s="26">
        <f t="shared" si="795"/>
        <v>1</v>
      </c>
      <c r="T8465" s="26">
        <f t="shared" si="796"/>
        <v>1</v>
      </c>
    </row>
    <row r="8466" spans="13:20" ht="15" x14ac:dyDescent="0.3">
      <c r="M8466" s="34">
        <v>8460.5</v>
      </c>
      <c r="N8466" s="34">
        <v>3.9</v>
      </c>
      <c r="O8466" s="32">
        <f t="shared" si="792"/>
        <v>39.019999999999996</v>
      </c>
      <c r="P8466" s="37">
        <f t="shared" si="797"/>
        <v>46.823999999999991</v>
      </c>
      <c r="Q8466" s="32">
        <f t="shared" si="793"/>
        <v>15.980000000000004</v>
      </c>
      <c r="R8466" s="32">
        <f t="shared" si="794"/>
        <v>8.176000000000009</v>
      </c>
      <c r="S8466" s="26">
        <f t="shared" si="795"/>
        <v>1</v>
      </c>
      <c r="T8466" s="26">
        <f t="shared" si="796"/>
        <v>1</v>
      </c>
    </row>
    <row r="8467" spans="13:20" ht="15" x14ac:dyDescent="0.3">
      <c r="M8467" s="34">
        <v>8461.5</v>
      </c>
      <c r="N8467" s="34">
        <v>4.4000000000000004</v>
      </c>
      <c r="O8467" s="32">
        <f t="shared" si="792"/>
        <v>39.92</v>
      </c>
      <c r="P8467" s="37">
        <f t="shared" si="797"/>
        <v>47.904000000000003</v>
      </c>
      <c r="Q8467" s="32">
        <f t="shared" si="793"/>
        <v>15.079999999999998</v>
      </c>
      <c r="R8467" s="32">
        <f t="shared" si="794"/>
        <v>7.0959999999999965</v>
      </c>
      <c r="S8467" s="26">
        <f t="shared" si="795"/>
        <v>1</v>
      </c>
      <c r="T8467" s="26">
        <f t="shared" si="796"/>
        <v>1</v>
      </c>
    </row>
    <row r="8468" spans="13:20" ht="15" x14ac:dyDescent="0.3">
      <c r="M8468" s="34">
        <v>8462.5</v>
      </c>
      <c r="N8468" s="34">
        <v>4.4000000000000004</v>
      </c>
      <c r="O8468" s="32">
        <f t="shared" si="792"/>
        <v>39.92</v>
      </c>
      <c r="P8468" s="37">
        <f t="shared" si="797"/>
        <v>47.904000000000003</v>
      </c>
      <c r="Q8468" s="32">
        <f t="shared" si="793"/>
        <v>15.079999999999998</v>
      </c>
      <c r="R8468" s="32">
        <f t="shared" si="794"/>
        <v>7.0959999999999965</v>
      </c>
      <c r="S8468" s="26">
        <f t="shared" si="795"/>
        <v>1</v>
      </c>
      <c r="T8468" s="26">
        <f t="shared" si="796"/>
        <v>1</v>
      </c>
    </row>
    <row r="8469" spans="13:20" ht="15" x14ac:dyDescent="0.3">
      <c r="M8469" s="34">
        <v>8463.5</v>
      </c>
      <c r="N8469" s="34">
        <v>3.9</v>
      </c>
      <c r="O8469" s="32">
        <f t="shared" si="792"/>
        <v>39.019999999999996</v>
      </c>
      <c r="P8469" s="37">
        <f t="shared" si="797"/>
        <v>46.823999999999991</v>
      </c>
      <c r="Q8469" s="32">
        <f t="shared" si="793"/>
        <v>15.980000000000004</v>
      </c>
      <c r="R8469" s="32">
        <f t="shared" si="794"/>
        <v>8.176000000000009</v>
      </c>
      <c r="S8469" s="26">
        <f t="shared" si="795"/>
        <v>1</v>
      </c>
      <c r="T8469" s="26">
        <f t="shared" si="796"/>
        <v>1</v>
      </c>
    </row>
    <row r="8470" spans="13:20" ht="15" x14ac:dyDescent="0.3">
      <c r="M8470" s="34">
        <v>8464.5</v>
      </c>
      <c r="N8470" s="34">
        <v>2.8</v>
      </c>
      <c r="O8470" s="32">
        <f t="shared" si="792"/>
        <v>37.04</v>
      </c>
      <c r="P8470" s="37">
        <f t="shared" si="797"/>
        <v>44.448</v>
      </c>
      <c r="Q8470" s="32">
        <f t="shared" si="793"/>
        <v>17.96</v>
      </c>
      <c r="R8470" s="32">
        <f t="shared" si="794"/>
        <v>10.552</v>
      </c>
      <c r="S8470" s="26">
        <f t="shared" si="795"/>
        <v>1</v>
      </c>
      <c r="T8470" s="26">
        <f t="shared" si="796"/>
        <v>1</v>
      </c>
    </row>
    <row r="8471" spans="13:20" ht="15" x14ac:dyDescent="0.3">
      <c r="M8471" s="34">
        <v>8465.5</v>
      </c>
      <c r="N8471" s="34">
        <v>2.8</v>
      </c>
      <c r="O8471" s="32">
        <f t="shared" si="792"/>
        <v>37.04</v>
      </c>
      <c r="P8471" s="37">
        <f t="shared" si="797"/>
        <v>44.448</v>
      </c>
      <c r="Q8471" s="32">
        <f t="shared" si="793"/>
        <v>17.96</v>
      </c>
      <c r="R8471" s="32">
        <f t="shared" si="794"/>
        <v>10.552</v>
      </c>
      <c r="S8471" s="26">
        <f t="shared" si="795"/>
        <v>1</v>
      </c>
      <c r="T8471" s="26">
        <f t="shared" si="796"/>
        <v>1</v>
      </c>
    </row>
    <row r="8472" spans="13:20" ht="15" x14ac:dyDescent="0.3">
      <c r="M8472" s="34">
        <v>8466.5</v>
      </c>
      <c r="N8472" s="34">
        <v>2.8</v>
      </c>
      <c r="O8472" s="32">
        <f t="shared" si="792"/>
        <v>37.04</v>
      </c>
      <c r="P8472" s="37">
        <f t="shared" si="797"/>
        <v>44.448</v>
      </c>
      <c r="Q8472" s="32">
        <f t="shared" si="793"/>
        <v>17.96</v>
      </c>
      <c r="R8472" s="32">
        <f t="shared" si="794"/>
        <v>10.552</v>
      </c>
      <c r="S8472" s="26">
        <f t="shared" si="795"/>
        <v>1</v>
      </c>
      <c r="T8472" s="26">
        <f t="shared" si="796"/>
        <v>1</v>
      </c>
    </row>
    <row r="8473" spans="13:20" ht="15" x14ac:dyDescent="0.3">
      <c r="M8473" s="34">
        <v>8467.5</v>
      </c>
      <c r="N8473" s="34">
        <v>1.7</v>
      </c>
      <c r="O8473" s="32">
        <f t="shared" si="792"/>
        <v>35.06</v>
      </c>
      <c r="P8473" s="37">
        <f t="shared" si="797"/>
        <v>42.072000000000003</v>
      </c>
      <c r="Q8473" s="32">
        <f t="shared" si="793"/>
        <v>19.939999999999998</v>
      </c>
      <c r="R8473" s="32">
        <f t="shared" si="794"/>
        <v>12.927999999999997</v>
      </c>
      <c r="S8473" s="26">
        <f t="shared" si="795"/>
        <v>1</v>
      </c>
      <c r="T8473" s="26">
        <f t="shared" si="796"/>
        <v>1</v>
      </c>
    </row>
    <row r="8474" spans="13:20" ht="15" x14ac:dyDescent="0.3">
      <c r="M8474" s="34">
        <v>8468.5</v>
      </c>
      <c r="N8474" s="34">
        <v>1.1000000000000001</v>
      </c>
      <c r="O8474" s="32">
        <f t="shared" si="792"/>
        <v>33.979999999999997</v>
      </c>
      <c r="P8474" s="37">
        <f t="shared" si="797"/>
        <v>40.775999999999996</v>
      </c>
      <c r="Q8474" s="32">
        <f t="shared" si="793"/>
        <v>21.020000000000003</v>
      </c>
      <c r="R8474" s="32">
        <f t="shared" si="794"/>
        <v>14.224000000000004</v>
      </c>
      <c r="S8474" s="26">
        <f t="shared" si="795"/>
        <v>1</v>
      </c>
      <c r="T8474" s="26">
        <f t="shared" si="796"/>
        <v>1</v>
      </c>
    </row>
    <row r="8475" spans="13:20" ht="15" x14ac:dyDescent="0.3">
      <c r="M8475" s="34">
        <v>8469.5</v>
      </c>
      <c r="N8475" s="34">
        <v>1.1000000000000001</v>
      </c>
      <c r="O8475" s="32">
        <f t="shared" si="792"/>
        <v>33.979999999999997</v>
      </c>
      <c r="P8475" s="37">
        <f t="shared" si="797"/>
        <v>40.775999999999996</v>
      </c>
      <c r="Q8475" s="32">
        <f t="shared" si="793"/>
        <v>21.020000000000003</v>
      </c>
      <c r="R8475" s="32">
        <f t="shared" si="794"/>
        <v>14.224000000000004</v>
      </c>
      <c r="S8475" s="26">
        <f t="shared" si="795"/>
        <v>1</v>
      </c>
      <c r="T8475" s="26">
        <f t="shared" si="796"/>
        <v>1</v>
      </c>
    </row>
    <row r="8476" spans="13:20" ht="15" x14ac:dyDescent="0.3">
      <c r="M8476" s="34">
        <v>8470.5</v>
      </c>
      <c r="N8476" s="34">
        <v>0.6</v>
      </c>
      <c r="O8476" s="32">
        <f t="shared" si="792"/>
        <v>33.08</v>
      </c>
      <c r="P8476" s="37">
        <f t="shared" si="797"/>
        <v>39.695999999999998</v>
      </c>
      <c r="Q8476" s="32">
        <f t="shared" si="793"/>
        <v>21.92</v>
      </c>
      <c r="R8476" s="32">
        <f t="shared" si="794"/>
        <v>15.304000000000002</v>
      </c>
      <c r="S8476" s="26">
        <f t="shared" si="795"/>
        <v>1</v>
      </c>
      <c r="T8476" s="26">
        <f t="shared" si="796"/>
        <v>1</v>
      </c>
    </row>
    <row r="8477" spans="13:20" ht="15" x14ac:dyDescent="0.3">
      <c r="M8477" s="34">
        <v>8471.5</v>
      </c>
      <c r="N8477" s="34">
        <v>0.6</v>
      </c>
      <c r="O8477" s="32">
        <f t="shared" si="792"/>
        <v>33.08</v>
      </c>
      <c r="P8477" s="37">
        <f t="shared" si="797"/>
        <v>39.695999999999998</v>
      </c>
      <c r="Q8477" s="32">
        <f t="shared" si="793"/>
        <v>21.92</v>
      </c>
      <c r="R8477" s="32">
        <f t="shared" si="794"/>
        <v>15.304000000000002</v>
      </c>
      <c r="S8477" s="26">
        <f t="shared" si="795"/>
        <v>1</v>
      </c>
      <c r="T8477" s="26">
        <f t="shared" si="796"/>
        <v>1</v>
      </c>
    </row>
    <row r="8478" spans="13:20" ht="15" x14ac:dyDescent="0.3">
      <c r="M8478" s="34">
        <v>8472.5</v>
      </c>
      <c r="N8478" s="34">
        <v>0.6</v>
      </c>
      <c r="O8478" s="32">
        <f t="shared" si="792"/>
        <v>33.08</v>
      </c>
      <c r="P8478" s="37">
        <f t="shared" si="797"/>
        <v>39.695999999999998</v>
      </c>
      <c r="Q8478" s="32">
        <f t="shared" si="793"/>
        <v>21.92</v>
      </c>
      <c r="R8478" s="32">
        <f t="shared" si="794"/>
        <v>15.304000000000002</v>
      </c>
      <c r="S8478" s="26">
        <f t="shared" si="795"/>
        <v>1</v>
      </c>
      <c r="T8478" s="26">
        <f t="shared" si="796"/>
        <v>1</v>
      </c>
    </row>
    <row r="8479" spans="13:20" ht="15" x14ac:dyDescent="0.3">
      <c r="M8479" s="34">
        <v>8473.5</v>
      </c>
      <c r="N8479" s="34">
        <v>0.6</v>
      </c>
      <c r="O8479" s="32">
        <f t="shared" si="792"/>
        <v>33.08</v>
      </c>
      <c r="P8479" s="37">
        <f t="shared" si="797"/>
        <v>39.695999999999998</v>
      </c>
      <c r="Q8479" s="32">
        <f t="shared" si="793"/>
        <v>21.92</v>
      </c>
      <c r="R8479" s="32">
        <f t="shared" si="794"/>
        <v>15.304000000000002</v>
      </c>
      <c r="S8479" s="26">
        <f t="shared" si="795"/>
        <v>1</v>
      </c>
      <c r="T8479" s="26">
        <f t="shared" si="796"/>
        <v>1</v>
      </c>
    </row>
    <row r="8480" spans="13:20" ht="15" x14ac:dyDescent="0.3">
      <c r="M8480" s="34">
        <v>8474.5</v>
      </c>
      <c r="N8480" s="34">
        <v>0</v>
      </c>
      <c r="O8480" s="32">
        <f t="shared" si="792"/>
        <v>32</v>
      </c>
      <c r="P8480" s="37">
        <f t="shared" si="797"/>
        <v>38.4</v>
      </c>
      <c r="Q8480" s="32">
        <f t="shared" si="793"/>
        <v>23</v>
      </c>
      <c r="R8480" s="32">
        <f t="shared" si="794"/>
        <v>16.600000000000001</v>
      </c>
      <c r="S8480" s="26">
        <f t="shared" si="795"/>
        <v>1</v>
      </c>
      <c r="T8480" s="26">
        <f t="shared" si="796"/>
        <v>1</v>
      </c>
    </row>
    <row r="8481" spans="13:20" ht="15" x14ac:dyDescent="0.3">
      <c r="M8481" s="34">
        <v>8475.5</v>
      </c>
      <c r="N8481" s="34">
        <v>-0.6</v>
      </c>
      <c r="O8481" s="32">
        <f t="shared" si="792"/>
        <v>30.92</v>
      </c>
      <c r="P8481" s="37">
        <f t="shared" si="797"/>
        <v>37.103999999999999</v>
      </c>
      <c r="Q8481" s="32">
        <f t="shared" si="793"/>
        <v>24.08</v>
      </c>
      <c r="R8481" s="32">
        <f t="shared" si="794"/>
        <v>17.896000000000001</v>
      </c>
      <c r="S8481" s="26">
        <f t="shared" si="795"/>
        <v>1</v>
      </c>
      <c r="T8481" s="26">
        <f t="shared" si="796"/>
        <v>1</v>
      </c>
    </row>
    <row r="8482" spans="13:20" ht="15" x14ac:dyDescent="0.3">
      <c r="M8482" s="34">
        <v>8476.5</v>
      </c>
      <c r="N8482" s="34">
        <v>-0.6</v>
      </c>
      <c r="O8482" s="32">
        <f t="shared" si="792"/>
        <v>30.92</v>
      </c>
      <c r="P8482" s="37">
        <f t="shared" si="797"/>
        <v>37.103999999999999</v>
      </c>
      <c r="Q8482" s="32">
        <f t="shared" si="793"/>
        <v>24.08</v>
      </c>
      <c r="R8482" s="32">
        <f t="shared" si="794"/>
        <v>17.896000000000001</v>
      </c>
      <c r="S8482" s="26">
        <f t="shared" si="795"/>
        <v>1</v>
      </c>
      <c r="T8482" s="26">
        <f t="shared" si="796"/>
        <v>1</v>
      </c>
    </row>
    <row r="8483" spans="13:20" ht="15" x14ac:dyDescent="0.3">
      <c r="M8483" s="34">
        <v>8477.5</v>
      </c>
      <c r="N8483" s="34">
        <v>-0.6</v>
      </c>
      <c r="O8483" s="32">
        <f t="shared" si="792"/>
        <v>30.92</v>
      </c>
      <c r="P8483" s="37">
        <f t="shared" si="797"/>
        <v>37.103999999999999</v>
      </c>
      <c r="Q8483" s="32">
        <f t="shared" si="793"/>
        <v>24.08</v>
      </c>
      <c r="R8483" s="32">
        <f t="shared" si="794"/>
        <v>17.896000000000001</v>
      </c>
      <c r="S8483" s="26">
        <f t="shared" si="795"/>
        <v>1</v>
      </c>
      <c r="T8483" s="26">
        <f t="shared" si="796"/>
        <v>1</v>
      </c>
    </row>
    <row r="8484" spans="13:20" ht="15" x14ac:dyDescent="0.3">
      <c r="M8484" s="34">
        <v>8478.5</v>
      </c>
      <c r="N8484" s="34">
        <v>-1.1000000000000001</v>
      </c>
      <c r="O8484" s="32">
        <f t="shared" si="792"/>
        <v>30.02</v>
      </c>
      <c r="P8484" s="37">
        <f t="shared" si="797"/>
        <v>36.024000000000001</v>
      </c>
      <c r="Q8484" s="32">
        <f t="shared" si="793"/>
        <v>24.98</v>
      </c>
      <c r="R8484" s="32">
        <f t="shared" si="794"/>
        <v>18.975999999999999</v>
      </c>
      <c r="S8484" s="26">
        <f t="shared" si="795"/>
        <v>1</v>
      </c>
      <c r="T8484" s="26">
        <f t="shared" si="796"/>
        <v>1</v>
      </c>
    </row>
    <row r="8485" spans="13:20" ht="15" x14ac:dyDescent="0.3">
      <c r="M8485" s="34">
        <v>8479.5</v>
      </c>
      <c r="N8485" s="34">
        <v>-0.6</v>
      </c>
      <c r="O8485" s="32">
        <f t="shared" si="792"/>
        <v>30.92</v>
      </c>
      <c r="P8485" s="37">
        <f t="shared" si="797"/>
        <v>37.103999999999999</v>
      </c>
      <c r="Q8485" s="32">
        <f t="shared" si="793"/>
        <v>24.08</v>
      </c>
      <c r="R8485" s="32">
        <f t="shared" si="794"/>
        <v>17.896000000000001</v>
      </c>
      <c r="S8485" s="26">
        <f t="shared" si="795"/>
        <v>1</v>
      </c>
      <c r="T8485" s="26">
        <f t="shared" si="796"/>
        <v>1</v>
      </c>
    </row>
    <row r="8486" spans="13:20" ht="15" x14ac:dyDescent="0.3">
      <c r="M8486" s="34">
        <v>8480.5</v>
      </c>
      <c r="N8486" s="34">
        <v>0.6</v>
      </c>
      <c r="O8486" s="32">
        <f t="shared" si="792"/>
        <v>33.08</v>
      </c>
      <c r="P8486" s="37">
        <f t="shared" si="797"/>
        <v>39.695999999999998</v>
      </c>
      <c r="Q8486" s="32">
        <f t="shared" si="793"/>
        <v>21.92</v>
      </c>
      <c r="R8486" s="32">
        <f t="shared" si="794"/>
        <v>15.304000000000002</v>
      </c>
      <c r="S8486" s="26">
        <f t="shared" si="795"/>
        <v>1</v>
      </c>
      <c r="T8486" s="26">
        <f t="shared" si="796"/>
        <v>1</v>
      </c>
    </row>
    <row r="8487" spans="13:20" ht="15" x14ac:dyDescent="0.3">
      <c r="M8487" s="34">
        <v>8481.5</v>
      </c>
      <c r="N8487" s="34">
        <v>1.1000000000000001</v>
      </c>
      <c r="O8487" s="32">
        <f t="shared" si="792"/>
        <v>33.979999999999997</v>
      </c>
      <c r="P8487" s="37">
        <f t="shared" si="797"/>
        <v>40.775999999999996</v>
      </c>
      <c r="Q8487" s="32">
        <f t="shared" si="793"/>
        <v>21.020000000000003</v>
      </c>
      <c r="R8487" s="32">
        <f t="shared" si="794"/>
        <v>14.224000000000004</v>
      </c>
      <c r="S8487" s="26">
        <f t="shared" si="795"/>
        <v>1</v>
      </c>
      <c r="T8487" s="26">
        <f t="shared" si="796"/>
        <v>1</v>
      </c>
    </row>
    <row r="8488" spans="13:20" ht="15" x14ac:dyDescent="0.3">
      <c r="M8488" s="34">
        <v>8482.5</v>
      </c>
      <c r="N8488" s="34">
        <v>1.7</v>
      </c>
      <c r="O8488" s="32">
        <f t="shared" si="792"/>
        <v>35.06</v>
      </c>
      <c r="P8488" s="37">
        <f t="shared" si="797"/>
        <v>42.072000000000003</v>
      </c>
      <c r="Q8488" s="32">
        <f t="shared" si="793"/>
        <v>19.939999999999998</v>
      </c>
      <c r="R8488" s="32">
        <f t="shared" si="794"/>
        <v>12.927999999999997</v>
      </c>
      <c r="S8488" s="26">
        <f t="shared" si="795"/>
        <v>1</v>
      </c>
      <c r="T8488" s="26">
        <f t="shared" si="796"/>
        <v>1</v>
      </c>
    </row>
    <row r="8489" spans="13:20" ht="15" x14ac:dyDescent="0.3">
      <c r="M8489" s="34">
        <v>8483.5</v>
      </c>
      <c r="N8489" s="34">
        <v>2.8</v>
      </c>
      <c r="O8489" s="32">
        <f t="shared" si="792"/>
        <v>37.04</v>
      </c>
      <c r="P8489" s="37">
        <f t="shared" si="797"/>
        <v>44.448</v>
      </c>
      <c r="Q8489" s="32">
        <f t="shared" si="793"/>
        <v>17.96</v>
      </c>
      <c r="R8489" s="32">
        <f t="shared" si="794"/>
        <v>10.552</v>
      </c>
      <c r="S8489" s="26">
        <f t="shared" si="795"/>
        <v>1</v>
      </c>
      <c r="T8489" s="26">
        <f t="shared" si="796"/>
        <v>1</v>
      </c>
    </row>
    <row r="8490" spans="13:20" ht="15" x14ac:dyDescent="0.3">
      <c r="M8490" s="34">
        <v>8484.5</v>
      </c>
      <c r="N8490" s="34">
        <v>2.8</v>
      </c>
      <c r="O8490" s="32">
        <f t="shared" si="792"/>
        <v>37.04</v>
      </c>
      <c r="P8490" s="37">
        <f t="shared" si="797"/>
        <v>44.448</v>
      </c>
      <c r="Q8490" s="32">
        <f t="shared" si="793"/>
        <v>17.96</v>
      </c>
      <c r="R8490" s="32">
        <f t="shared" si="794"/>
        <v>10.552</v>
      </c>
      <c r="S8490" s="26">
        <f t="shared" si="795"/>
        <v>1</v>
      </c>
      <c r="T8490" s="26">
        <f t="shared" si="796"/>
        <v>1</v>
      </c>
    </row>
    <row r="8491" spans="13:20" ht="15" x14ac:dyDescent="0.3">
      <c r="M8491" s="34">
        <v>8485.5</v>
      </c>
      <c r="N8491" s="34">
        <v>2.2000000000000002</v>
      </c>
      <c r="O8491" s="32">
        <f t="shared" si="792"/>
        <v>35.96</v>
      </c>
      <c r="P8491" s="37">
        <f t="shared" si="797"/>
        <v>43.152000000000001</v>
      </c>
      <c r="Q8491" s="32">
        <f t="shared" si="793"/>
        <v>19.04</v>
      </c>
      <c r="R8491" s="32">
        <f t="shared" si="794"/>
        <v>11.847999999999999</v>
      </c>
      <c r="S8491" s="26">
        <f t="shared" si="795"/>
        <v>1</v>
      </c>
      <c r="T8491" s="26">
        <f t="shared" si="796"/>
        <v>1</v>
      </c>
    </row>
    <row r="8492" spans="13:20" ht="15" x14ac:dyDescent="0.3">
      <c r="M8492" s="34">
        <v>8486.5</v>
      </c>
      <c r="N8492" s="34">
        <v>2.2000000000000002</v>
      </c>
      <c r="O8492" s="32">
        <f t="shared" si="792"/>
        <v>35.96</v>
      </c>
      <c r="P8492" s="37">
        <f t="shared" si="797"/>
        <v>43.152000000000001</v>
      </c>
      <c r="Q8492" s="32">
        <f t="shared" si="793"/>
        <v>19.04</v>
      </c>
      <c r="R8492" s="32">
        <f t="shared" si="794"/>
        <v>11.847999999999999</v>
      </c>
      <c r="S8492" s="26">
        <f t="shared" si="795"/>
        <v>1</v>
      </c>
      <c r="T8492" s="26">
        <f t="shared" si="796"/>
        <v>1</v>
      </c>
    </row>
    <row r="8493" spans="13:20" ht="15" x14ac:dyDescent="0.3">
      <c r="M8493" s="34">
        <v>8487.5</v>
      </c>
      <c r="N8493" s="34">
        <v>2.2000000000000002</v>
      </c>
      <c r="O8493" s="32">
        <f t="shared" si="792"/>
        <v>35.96</v>
      </c>
      <c r="P8493" s="37">
        <f t="shared" si="797"/>
        <v>43.152000000000001</v>
      </c>
      <c r="Q8493" s="32">
        <f t="shared" si="793"/>
        <v>19.04</v>
      </c>
      <c r="R8493" s="32">
        <f t="shared" si="794"/>
        <v>11.847999999999999</v>
      </c>
      <c r="S8493" s="26">
        <f t="shared" si="795"/>
        <v>1</v>
      </c>
      <c r="T8493" s="26">
        <f t="shared" si="796"/>
        <v>1</v>
      </c>
    </row>
    <row r="8494" spans="13:20" ht="15" x14ac:dyDescent="0.3">
      <c r="M8494" s="34">
        <v>8488.5</v>
      </c>
      <c r="N8494" s="34">
        <v>2.2000000000000002</v>
      </c>
      <c r="O8494" s="32">
        <f t="shared" si="792"/>
        <v>35.96</v>
      </c>
      <c r="P8494" s="37">
        <f t="shared" si="797"/>
        <v>43.152000000000001</v>
      </c>
      <c r="Q8494" s="32">
        <f t="shared" si="793"/>
        <v>19.04</v>
      </c>
      <c r="R8494" s="32">
        <f t="shared" si="794"/>
        <v>11.847999999999999</v>
      </c>
      <c r="S8494" s="26">
        <f t="shared" si="795"/>
        <v>1</v>
      </c>
      <c r="T8494" s="26">
        <f t="shared" si="796"/>
        <v>1</v>
      </c>
    </row>
    <row r="8495" spans="13:20" ht="15" x14ac:dyDescent="0.3">
      <c r="M8495" s="34">
        <v>8489.5</v>
      </c>
      <c r="N8495" s="34">
        <v>1.7</v>
      </c>
      <c r="O8495" s="32">
        <f t="shared" si="792"/>
        <v>35.06</v>
      </c>
      <c r="P8495" s="37">
        <f t="shared" si="797"/>
        <v>42.072000000000003</v>
      </c>
      <c r="Q8495" s="32">
        <f t="shared" si="793"/>
        <v>19.939999999999998</v>
      </c>
      <c r="R8495" s="32">
        <f t="shared" si="794"/>
        <v>12.927999999999997</v>
      </c>
      <c r="S8495" s="26">
        <f t="shared" si="795"/>
        <v>1</v>
      </c>
      <c r="T8495" s="26">
        <f t="shared" si="796"/>
        <v>1</v>
      </c>
    </row>
    <row r="8496" spans="13:20" ht="15" x14ac:dyDescent="0.3">
      <c r="M8496" s="34">
        <v>8490.5</v>
      </c>
      <c r="N8496" s="34">
        <v>1.1000000000000001</v>
      </c>
      <c r="O8496" s="32">
        <f t="shared" si="792"/>
        <v>33.979999999999997</v>
      </c>
      <c r="P8496" s="37">
        <f t="shared" si="797"/>
        <v>40.775999999999996</v>
      </c>
      <c r="Q8496" s="32">
        <f t="shared" si="793"/>
        <v>21.020000000000003</v>
      </c>
      <c r="R8496" s="32">
        <f t="shared" si="794"/>
        <v>14.224000000000004</v>
      </c>
      <c r="S8496" s="26">
        <f t="shared" si="795"/>
        <v>1</v>
      </c>
      <c r="T8496" s="26">
        <f t="shared" si="796"/>
        <v>1</v>
      </c>
    </row>
    <row r="8497" spans="13:20" ht="15" x14ac:dyDescent="0.3">
      <c r="M8497" s="34">
        <v>8491.5</v>
      </c>
      <c r="N8497" s="34">
        <v>0</v>
      </c>
      <c r="O8497" s="32">
        <f t="shared" si="792"/>
        <v>32</v>
      </c>
      <c r="P8497" s="37">
        <f t="shared" si="797"/>
        <v>38.4</v>
      </c>
      <c r="Q8497" s="32">
        <f t="shared" si="793"/>
        <v>23</v>
      </c>
      <c r="R8497" s="32">
        <f t="shared" si="794"/>
        <v>16.600000000000001</v>
      </c>
      <c r="S8497" s="26">
        <f t="shared" si="795"/>
        <v>1</v>
      </c>
      <c r="T8497" s="26">
        <f t="shared" si="796"/>
        <v>1</v>
      </c>
    </row>
    <row r="8498" spans="13:20" ht="15" x14ac:dyDescent="0.3">
      <c r="M8498" s="34">
        <v>8492.5</v>
      </c>
      <c r="N8498" s="34">
        <v>-0.6</v>
      </c>
      <c r="O8498" s="32">
        <f t="shared" si="792"/>
        <v>30.92</v>
      </c>
      <c r="P8498" s="37">
        <f t="shared" si="797"/>
        <v>37.103999999999999</v>
      </c>
      <c r="Q8498" s="32">
        <f t="shared" si="793"/>
        <v>24.08</v>
      </c>
      <c r="R8498" s="32">
        <f t="shared" si="794"/>
        <v>17.896000000000001</v>
      </c>
      <c r="S8498" s="26">
        <f t="shared" si="795"/>
        <v>1</v>
      </c>
      <c r="T8498" s="26">
        <f t="shared" si="796"/>
        <v>1</v>
      </c>
    </row>
    <row r="8499" spans="13:20" ht="15" x14ac:dyDescent="0.3">
      <c r="M8499" s="34">
        <v>8493.5</v>
      </c>
      <c r="N8499" s="34">
        <v>-1.1000000000000001</v>
      </c>
      <c r="O8499" s="32">
        <f t="shared" si="792"/>
        <v>30.02</v>
      </c>
      <c r="P8499" s="37">
        <f t="shared" si="797"/>
        <v>36.024000000000001</v>
      </c>
      <c r="Q8499" s="32">
        <f t="shared" si="793"/>
        <v>24.98</v>
      </c>
      <c r="R8499" s="32">
        <f t="shared" si="794"/>
        <v>18.975999999999999</v>
      </c>
      <c r="S8499" s="26">
        <f t="shared" si="795"/>
        <v>1</v>
      </c>
      <c r="T8499" s="26">
        <f t="shared" si="796"/>
        <v>1</v>
      </c>
    </row>
    <row r="8500" spans="13:20" ht="15" x14ac:dyDescent="0.3">
      <c r="M8500" s="34">
        <v>8494.5</v>
      </c>
      <c r="N8500" s="34">
        <v>-1.7</v>
      </c>
      <c r="O8500" s="32">
        <f t="shared" si="792"/>
        <v>28.94</v>
      </c>
      <c r="P8500" s="37">
        <f t="shared" si="797"/>
        <v>34.728000000000002</v>
      </c>
      <c r="Q8500" s="32">
        <f t="shared" si="793"/>
        <v>26.06</v>
      </c>
      <c r="R8500" s="32">
        <f t="shared" si="794"/>
        <v>20.271999999999998</v>
      </c>
      <c r="S8500" s="26">
        <f t="shared" si="795"/>
        <v>1</v>
      </c>
      <c r="T8500" s="26">
        <f t="shared" si="796"/>
        <v>1</v>
      </c>
    </row>
    <row r="8501" spans="13:20" ht="15" x14ac:dyDescent="0.3">
      <c r="M8501" s="34">
        <v>8495.5</v>
      </c>
      <c r="N8501" s="34">
        <v>-2.2000000000000002</v>
      </c>
      <c r="O8501" s="32">
        <f t="shared" si="792"/>
        <v>28.04</v>
      </c>
      <c r="P8501" s="37">
        <f t="shared" si="797"/>
        <v>33.647999999999996</v>
      </c>
      <c r="Q8501" s="32">
        <f t="shared" si="793"/>
        <v>26.96</v>
      </c>
      <c r="R8501" s="32">
        <f t="shared" si="794"/>
        <v>21.352000000000004</v>
      </c>
      <c r="S8501" s="26">
        <f t="shared" si="795"/>
        <v>1</v>
      </c>
      <c r="T8501" s="26">
        <f t="shared" si="796"/>
        <v>1</v>
      </c>
    </row>
    <row r="8502" spans="13:20" ht="15" x14ac:dyDescent="0.3">
      <c r="M8502" s="34">
        <v>8496.5</v>
      </c>
      <c r="N8502" s="34">
        <v>-2.8</v>
      </c>
      <c r="O8502" s="32">
        <f t="shared" si="792"/>
        <v>26.96</v>
      </c>
      <c r="P8502" s="37">
        <f t="shared" si="797"/>
        <v>32.351999999999997</v>
      </c>
      <c r="Q8502" s="32">
        <f t="shared" si="793"/>
        <v>28.04</v>
      </c>
      <c r="R8502" s="32">
        <f t="shared" si="794"/>
        <v>22.648000000000003</v>
      </c>
      <c r="S8502" s="26">
        <f t="shared" si="795"/>
        <v>1</v>
      </c>
      <c r="T8502" s="26">
        <f t="shared" si="796"/>
        <v>1</v>
      </c>
    </row>
    <row r="8503" spans="13:20" ht="15" x14ac:dyDescent="0.3">
      <c r="M8503" s="34">
        <v>8497.5</v>
      </c>
      <c r="N8503" s="34">
        <v>-3.3</v>
      </c>
      <c r="O8503" s="32">
        <f t="shared" si="792"/>
        <v>26.060000000000002</v>
      </c>
      <c r="P8503" s="37">
        <f t="shared" si="797"/>
        <v>31.272000000000002</v>
      </c>
      <c r="Q8503" s="32">
        <f t="shared" si="793"/>
        <v>28.939999999999998</v>
      </c>
      <c r="R8503" s="32">
        <f t="shared" si="794"/>
        <v>23.727999999999998</v>
      </c>
      <c r="S8503" s="26">
        <f t="shared" si="795"/>
        <v>1</v>
      </c>
      <c r="T8503" s="26">
        <f t="shared" si="796"/>
        <v>1</v>
      </c>
    </row>
    <row r="8504" spans="13:20" ht="15" x14ac:dyDescent="0.3">
      <c r="M8504" s="34">
        <v>8498.5</v>
      </c>
      <c r="N8504" s="34">
        <v>-3.9</v>
      </c>
      <c r="O8504" s="32">
        <f t="shared" si="792"/>
        <v>24.98</v>
      </c>
      <c r="P8504" s="37">
        <f t="shared" si="797"/>
        <v>29.975999999999999</v>
      </c>
      <c r="Q8504" s="32">
        <f t="shared" si="793"/>
        <v>30.02</v>
      </c>
      <c r="R8504" s="32">
        <f t="shared" si="794"/>
        <v>25.024000000000001</v>
      </c>
      <c r="S8504" s="26">
        <f t="shared" si="795"/>
        <v>1</v>
      </c>
      <c r="T8504" s="26">
        <f t="shared" si="796"/>
        <v>1</v>
      </c>
    </row>
    <row r="8505" spans="13:20" ht="15" x14ac:dyDescent="0.3">
      <c r="M8505" s="34">
        <v>8499.5</v>
      </c>
      <c r="N8505" s="34">
        <v>-4.4000000000000004</v>
      </c>
      <c r="O8505" s="32">
        <f t="shared" si="792"/>
        <v>24.08</v>
      </c>
      <c r="P8505" s="37">
        <f t="shared" si="797"/>
        <v>28.895999999999997</v>
      </c>
      <c r="Q8505" s="32">
        <f t="shared" si="793"/>
        <v>30.92</v>
      </c>
      <c r="R8505" s="32">
        <f t="shared" si="794"/>
        <v>26.104000000000003</v>
      </c>
      <c r="S8505" s="26">
        <f t="shared" si="795"/>
        <v>1</v>
      </c>
      <c r="T8505" s="26">
        <f t="shared" si="796"/>
        <v>1</v>
      </c>
    </row>
    <row r="8506" spans="13:20" ht="15" x14ac:dyDescent="0.3">
      <c r="M8506" s="34">
        <v>8500.5</v>
      </c>
      <c r="N8506" s="34">
        <v>-5</v>
      </c>
      <c r="O8506" s="32">
        <f t="shared" si="792"/>
        <v>23</v>
      </c>
      <c r="P8506" s="37">
        <f t="shared" si="797"/>
        <v>27.599999999999998</v>
      </c>
      <c r="Q8506" s="32">
        <f t="shared" si="793"/>
        <v>32</v>
      </c>
      <c r="R8506" s="32">
        <f t="shared" si="794"/>
        <v>27.400000000000002</v>
      </c>
      <c r="S8506" s="26">
        <f t="shared" si="795"/>
        <v>1</v>
      </c>
      <c r="T8506" s="26">
        <f t="shared" si="796"/>
        <v>1</v>
      </c>
    </row>
    <row r="8507" spans="13:20" ht="15" x14ac:dyDescent="0.3">
      <c r="M8507" s="34">
        <v>8501.5</v>
      </c>
      <c r="N8507" s="34">
        <v>-5.6</v>
      </c>
      <c r="O8507" s="32">
        <f t="shared" si="792"/>
        <v>21.92</v>
      </c>
      <c r="P8507" s="37">
        <f t="shared" si="797"/>
        <v>26.304000000000002</v>
      </c>
      <c r="Q8507" s="32">
        <f t="shared" si="793"/>
        <v>33.08</v>
      </c>
      <c r="R8507" s="32">
        <f t="shared" si="794"/>
        <v>28.695999999999998</v>
      </c>
      <c r="S8507" s="26">
        <f t="shared" si="795"/>
        <v>1</v>
      </c>
      <c r="T8507" s="26">
        <f t="shared" si="796"/>
        <v>1</v>
      </c>
    </row>
    <row r="8508" spans="13:20" ht="15" x14ac:dyDescent="0.3">
      <c r="M8508" s="34">
        <v>8502.5</v>
      </c>
      <c r="N8508" s="34">
        <v>-5</v>
      </c>
      <c r="O8508" s="32">
        <f t="shared" si="792"/>
        <v>23</v>
      </c>
      <c r="P8508" s="37">
        <f t="shared" si="797"/>
        <v>27.599999999999998</v>
      </c>
      <c r="Q8508" s="32">
        <f t="shared" si="793"/>
        <v>32</v>
      </c>
      <c r="R8508" s="32">
        <f t="shared" si="794"/>
        <v>27.400000000000002</v>
      </c>
      <c r="S8508" s="26">
        <f t="shared" si="795"/>
        <v>1</v>
      </c>
      <c r="T8508" s="26">
        <f t="shared" si="796"/>
        <v>1</v>
      </c>
    </row>
    <row r="8509" spans="13:20" ht="15" x14ac:dyDescent="0.3">
      <c r="M8509" s="34">
        <v>8503.5</v>
      </c>
      <c r="N8509" s="34">
        <v>-5</v>
      </c>
      <c r="O8509" s="32">
        <f t="shared" si="792"/>
        <v>23</v>
      </c>
      <c r="P8509" s="37">
        <f t="shared" si="797"/>
        <v>27.599999999999998</v>
      </c>
      <c r="Q8509" s="32">
        <f t="shared" si="793"/>
        <v>32</v>
      </c>
      <c r="R8509" s="32">
        <f t="shared" si="794"/>
        <v>27.400000000000002</v>
      </c>
      <c r="S8509" s="26">
        <f t="shared" si="795"/>
        <v>1</v>
      </c>
      <c r="T8509" s="26">
        <f t="shared" si="796"/>
        <v>1</v>
      </c>
    </row>
    <row r="8510" spans="13:20" ht="15" x14ac:dyDescent="0.3">
      <c r="M8510" s="34">
        <v>8504.5</v>
      </c>
      <c r="N8510" s="34">
        <v>-3.9</v>
      </c>
      <c r="O8510" s="32">
        <f t="shared" si="792"/>
        <v>24.98</v>
      </c>
      <c r="P8510" s="37">
        <f t="shared" si="797"/>
        <v>29.975999999999999</v>
      </c>
      <c r="Q8510" s="32">
        <f t="shared" si="793"/>
        <v>30.02</v>
      </c>
      <c r="R8510" s="32">
        <f t="shared" si="794"/>
        <v>25.024000000000001</v>
      </c>
      <c r="S8510" s="26">
        <f t="shared" si="795"/>
        <v>1</v>
      </c>
      <c r="T8510" s="26">
        <f t="shared" si="796"/>
        <v>1</v>
      </c>
    </row>
    <row r="8511" spans="13:20" ht="15" x14ac:dyDescent="0.3">
      <c r="M8511" s="34">
        <v>8505.5</v>
      </c>
      <c r="N8511" s="34">
        <v>-2.2000000000000002</v>
      </c>
      <c r="O8511" s="32">
        <f t="shared" si="792"/>
        <v>28.04</v>
      </c>
      <c r="P8511" s="37">
        <f t="shared" si="797"/>
        <v>33.647999999999996</v>
      </c>
      <c r="Q8511" s="32">
        <f t="shared" si="793"/>
        <v>26.96</v>
      </c>
      <c r="R8511" s="32">
        <f t="shared" si="794"/>
        <v>21.352000000000004</v>
      </c>
      <c r="S8511" s="26">
        <f t="shared" si="795"/>
        <v>1</v>
      </c>
      <c r="T8511" s="26">
        <f t="shared" si="796"/>
        <v>1</v>
      </c>
    </row>
    <row r="8512" spans="13:20" ht="15" x14ac:dyDescent="0.3">
      <c r="M8512" s="34">
        <v>8506.5</v>
      </c>
      <c r="N8512" s="34">
        <v>-1.1000000000000001</v>
      </c>
      <c r="O8512" s="32">
        <f t="shared" si="792"/>
        <v>30.02</v>
      </c>
      <c r="P8512" s="37">
        <f t="shared" si="797"/>
        <v>36.024000000000001</v>
      </c>
      <c r="Q8512" s="32">
        <f t="shared" si="793"/>
        <v>24.98</v>
      </c>
      <c r="R8512" s="32">
        <f t="shared" si="794"/>
        <v>18.975999999999999</v>
      </c>
      <c r="S8512" s="26">
        <f t="shared" si="795"/>
        <v>1</v>
      </c>
      <c r="T8512" s="26">
        <f t="shared" si="796"/>
        <v>1</v>
      </c>
    </row>
    <row r="8513" spans="13:20" ht="15" x14ac:dyDescent="0.3">
      <c r="M8513" s="34">
        <v>8507.5</v>
      </c>
      <c r="N8513" s="34">
        <v>0.6</v>
      </c>
      <c r="O8513" s="32">
        <f t="shared" si="792"/>
        <v>33.08</v>
      </c>
      <c r="P8513" s="37">
        <f t="shared" si="797"/>
        <v>39.695999999999998</v>
      </c>
      <c r="Q8513" s="32">
        <f t="shared" si="793"/>
        <v>21.92</v>
      </c>
      <c r="R8513" s="32">
        <f t="shared" si="794"/>
        <v>15.304000000000002</v>
      </c>
      <c r="S8513" s="26">
        <f t="shared" si="795"/>
        <v>1</v>
      </c>
      <c r="T8513" s="26">
        <f t="shared" si="796"/>
        <v>1</v>
      </c>
    </row>
    <row r="8514" spans="13:20" ht="15" x14ac:dyDescent="0.3">
      <c r="M8514" s="34">
        <v>8508.5</v>
      </c>
      <c r="N8514" s="34">
        <v>1.1000000000000001</v>
      </c>
      <c r="O8514" s="32">
        <f t="shared" si="792"/>
        <v>33.979999999999997</v>
      </c>
      <c r="P8514" s="37">
        <f t="shared" si="797"/>
        <v>40.775999999999996</v>
      </c>
      <c r="Q8514" s="32">
        <f t="shared" si="793"/>
        <v>21.020000000000003</v>
      </c>
      <c r="R8514" s="32">
        <f t="shared" si="794"/>
        <v>14.224000000000004</v>
      </c>
      <c r="S8514" s="26">
        <f t="shared" si="795"/>
        <v>1</v>
      </c>
      <c r="T8514" s="26">
        <f t="shared" si="796"/>
        <v>1</v>
      </c>
    </row>
    <row r="8515" spans="13:20" ht="15" x14ac:dyDescent="0.3">
      <c r="M8515" s="34">
        <v>8509.5</v>
      </c>
      <c r="N8515" s="34">
        <v>1.1000000000000001</v>
      </c>
      <c r="O8515" s="32">
        <f t="shared" si="792"/>
        <v>33.979999999999997</v>
      </c>
      <c r="P8515" s="37">
        <f t="shared" si="797"/>
        <v>40.775999999999996</v>
      </c>
      <c r="Q8515" s="32">
        <f t="shared" si="793"/>
        <v>21.020000000000003</v>
      </c>
      <c r="R8515" s="32">
        <f t="shared" si="794"/>
        <v>14.224000000000004</v>
      </c>
      <c r="S8515" s="26">
        <f t="shared" si="795"/>
        <v>1</v>
      </c>
      <c r="T8515" s="26">
        <f t="shared" si="796"/>
        <v>1</v>
      </c>
    </row>
    <row r="8516" spans="13:20" ht="15" x14ac:dyDescent="0.3">
      <c r="M8516" s="34">
        <v>8510.5</v>
      </c>
      <c r="N8516" s="34">
        <v>1.1000000000000001</v>
      </c>
      <c r="O8516" s="32">
        <f t="shared" si="792"/>
        <v>33.979999999999997</v>
      </c>
      <c r="P8516" s="37">
        <f t="shared" si="797"/>
        <v>40.775999999999996</v>
      </c>
      <c r="Q8516" s="32">
        <f t="shared" si="793"/>
        <v>21.020000000000003</v>
      </c>
      <c r="R8516" s="32">
        <f t="shared" si="794"/>
        <v>14.224000000000004</v>
      </c>
      <c r="S8516" s="26">
        <f t="shared" si="795"/>
        <v>1</v>
      </c>
      <c r="T8516" s="26">
        <f t="shared" si="796"/>
        <v>1</v>
      </c>
    </row>
    <row r="8517" spans="13:20" ht="15" x14ac:dyDescent="0.3">
      <c r="M8517" s="34">
        <v>8511.5</v>
      </c>
      <c r="N8517" s="34">
        <v>1.1000000000000001</v>
      </c>
      <c r="O8517" s="32">
        <f t="shared" si="792"/>
        <v>33.979999999999997</v>
      </c>
      <c r="P8517" s="37">
        <f t="shared" si="797"/>
        <v>40.775999999999996</v>
      </c>
      <c r="Q8517" s="32">
        <f t="shared" si="793"/>
        <v>21.020000000000003</v>
      </c>
      <c r="R8517" s="32">
        <f t="shared" si="794"/>
        <v>14.224000000000004</v>
      </c>
      <c r="S8517" s="26">
        <f t="shared" si="795"/>
        <v>1</v>
      </c>
      <c r="T8517" s="26">
        <f t="shared" si="796"/>
        <v>1</v>
      </c>
    </row>
    <row r="8518" spans="13:20" ht="15" x14ac:dyDescent="0.3">
      <c r="M8518" s="34">
        <v>8512.5</v>
      </c>
      <c r="N8518" s="34">
        <v>1.1000000000000001</v>
      </c>
      <c r="O8518" s="32">
        <f t="shared" ref="O8518:O8581" si="798">CONVERT(N8518,"C","F")</f>
        <v>33.979999999999997</v>
      </c>
      <c r="P8518" s="37">
        <f t="shared" si="797"/>
        <v>40.775999999999996</v>
      </c>
      <c r="Q8518" s="32">
        <f t="shared" ref="Q8518:Q8581" si="799">$L$3-O8518</f>
        <v>21.020000000000003</v>
      </c>
      <c r="R8518" s="32">
        <f t="shared" ref="R8518:R8581" si="800">$L$3-P8518</f>
        <v>14.224000000000004</v>
      </c>
      <c r="S8518" s="26">
        <f t="shared" ref="S8518:S8581" si="801">IF(O8518&lt;=$L$3, 1, 0)</f>
        <v>1</v>
      </c>
      <c r="T8518" s="26">
        <f t="shared" ref="T8518:T8581" si="802">IF(P8518&lt;=$L$3, 1, 0)</f>
        <v>1</v>
      </c>
    </row>
    <row r="8519" spans="13:20" ht="15" x14ac:dyDescent="0.3">
      <c r="M8519" s="34">
        <v>8513.5</v>
      </c>
      <c r="N8519" s="34">
        <v>1.1000000000000001</v>
      </c>
      <c r="O8519" s="32">
        <f t="shared" si="798"/>
        <v>33.979999999999997</v>
      </c>
      <c r="P8519" s="37">
        <f t="shared" ref="P8519:P8582" si="803">O8519*1.2</f>
        <v>40.775999999999996</v>
      </c>
      <c r="Q8519" s="32">
        <f t="shared" si="799"/>
        <v>21.020000000000003</v>
      </c>
      <c r="R8519" s="32">
        <f t="shared" si="800"/>
        <v>14.224000000000004</v>
      </c>
      <c r="S8519" s="26">
        <f t="shared" si="801"/>
        <v>1</v>
      </c>
      <c r="T8519" s="26">
        <f t="shared" si="802"/>
        <v>1</v>
      </c>
    </row>
    <row r="8520" spans="13:20" ht="15" x14ac:dyDescent="0.3">
      <c r="M8520" s="34">
        <v>8514.5</v>
      </c>
      <c r="N8520" s="34">
        <v>0.6</v>
      </c>
      <c r="O8520" s="32">
        <f t="shared" si="798"/>
        <v>33.08</v>
      </c>
      <c r="P8520" s="37">
        <f t="shared" si="803"/>
        <v>39.695999999999998</v>
      </c>
      <c r="Q8520" s="32">
        <f t="shared" si="799"/>
        <v>21.92</v>
      </c>
      <c r="R8520" s="32">
        <f t="shared" si="800"/>
        <v>15.304000000000002</v>
      </c>
      <c r="S8520" s="26">
        <f t="shared" si="801"/>
        <v>1</v>
      </c>
      <c r="T8520" s="26">
        <f t="shared" si="802"/>
        <v>1</v>
      </c>
    </row>
    <row r="8521" spans="13:20" ht="15" x14ac:dyDescent="0.3">
      <c r="M8521" s="34">
        <v>8515.5</v>
      </c>
      <c r="N8521" s="34">
        <v>1.1000000000000001</v>
      </c>
      <c r="O8521" s="32">
        <f t="shared" si="798"/>
        <v>33.979999999999997</v>
      </c>
      <c r="P8521" s="37">
        <f t="shared" si="803"/>
        <v>40.775999999999996</v>
      </c>
      <c r="Q8521" s="32">
        <f t="shared" si="799"/>
        <v>21.020000000000003</v>
      </c>
      <c r="R8521" s="32">
        <f t="shared" si="800"/>
        <v>14.224000000000004</v>
      </c>
      <c r="S8521" s="26">
        <f t="shared" si="801"/>
        <v>1</v>
      </c>
      <c r="T8521" s="26">
        <f t="shared" si="802"/>
        <v>1</v>
      </c>
    </row>
    <row r="8522" spans="13:20" ht="15" x14ac:dyDescent="0.3">
      <c r="M8522" s="34">
        <v>8516.5</v>
      </c>
      <c r="N8522" s="34">
        <v>1.7</v>
      </c>
      <c r="O8522" s="32">
        <f t="shared" si="798"/>
        <v>35.06</v>
      </c>
      <c r="P8522" s="37">
        <f t="shared" si="803"/>
        <v>42.072000000000003</v>
      </c>
      <c r="Q8522" s="32">
        <f t="shared" si="799"/>
        <v>19.939999999999998</v>
      </c>
      <c r="R8522" s="32">
        <f t="shared" si="800"/>
        <v>12.927999999999997</v>
      </c>
      <c r="S8522" s="26">
        <f t="shared" si="801"/>
        <v>1</v>
      </c>
      <c r="T8522" s="26">
        <f t="shared" si="802"/>
        <v>1</v>
      </c>
    </row>
    <row r="8523" spans="13:20" ht="15" x14ac:dyDescent="0.3">
      <c r="M8523" s="34">
        <v>8517.5</v>
      </c>
      <c r="N8523" s="34">
        <v>1.7</v>
      </c>
      <c r="O8523" s="32">
        <f t="shared" si="798"/>
        <v>35.06</v>
      </c>
      <c r="P8523" s="37">
        <f t="shared" si="803"/>
        <v>42.072000000000003</v>
      </c>
      <c r="Q8523" s="32">
        <f t="shared" si="799"/>
        <v>19.939999999999998</v>
      </c>
      <c r="R8523" s="32">
        <f t="shared" si="800"/>
        <v>12.927999999999997</v>
      </c>
      <c r="S8523" s="26">
        <f t="shared" si="801"/>
        <v>1</v>
      </c>
      <c r="T8523" s="26">
        <f t="shared" si="802"/>
        <v>1</v>
      </c>
    </row>
    <row r="8524" spans="13:20" ht="15" x14ac:dyDescent="0.3">
      <c r="M8524" s="34">
        <v>8518.5</v>
      </c>
      <c r="N8524" s="34">
        <v>1.7</v>
      </c>
      <c r="O8524" s="32">
        <f t="shared" si="798"/>
        <v>35.06</v>
      </c>
      <c r="P8524" s="37">
        <f t="shared" si="803"/>
        <v>42.072000000000003</v>
      </c>
      <c r="Q8524" s="32">
        <f t="shared" si="799"/>
        <v>19.939999999999998</v>
      </c>
      <c r="R8524" s="32">
        <f t="shared" si="800"/>
        <v>12.927999999999997</v>
      </c>
      <c r="S8524" s="26">
        <f t="shared" si="801"/>
        <v>1</v>
      </c>
      <c r="T8524" s="26">
        <f t="shared" si="802"/>
        <v>1</v>
      </c>
    </row>
    <row r="8525" spans="13:20" ht="15" x14ac:dyDescent="0.3">
      <c r="M8525" s="34">
        <v>8519.5</v>
      </c>
      <c r="N8525" s="34">
        <v>1.7</v>
      </c>
      <c r="O8525" s="32">
        <f t="shared" si="798"/>
        <v>35.06</v>
      </c>
      <c r="P8525" s="37">
        <f t="shared" si="803"/>
        <v>42.072000000000003</v>
      </c>
      <c r="Q8525" s="32">
        <f t="shared" si="799"/>
        <v>19.939999999999998</v>
      </c>
      <c r="R8525" s="32">
        <f t="shared" si="800"/>
        <v>12.927999999999997</v>
      </c>
      <c r="S8525" s="26">
        <f t="shared" si="801"/>
        <v>1</v>
      </c>
      <c r="T8525" s="26">
        <f t="shared" si="802"/>
        <v>1</v>
      </c>
    </row>
    <row r="8526" spans="13:20" ht="15" x14ac:dyDescent="0.3">
      <c r="M8526" s="34">
        <v>8520.5</v>
      </c>
      <c r="N8526" s="34">
        <v>1.7</v>
      </c>
      <c r="O8526" s="32">
        <f t="shared" si="798"/>
        <v>35.06</v>
      </c>
      <c r="P8526" s="37">
        <f t="shared" si="803"/>
        <v>42.072000000000003</v>
      </c>
      <c r="Q8526" s="32">
        <f t="shared" si="799"/>
        <v>19.939999999999998</v>
      </c>
      <c r="R8526" s="32">
        <f t="shared" si="800"/>
        <v>12.927999999999997</v>
      </c>
      <c r="S8526" s="26">
        <f t="shared" si="801"/>
        <v>1</v>
      </c>
      <c r="T8526" s="26">
        <f t="shared" si="802"/>
        <v>1</v>
      </c>
    </row>
    <row r="8527" spans="13:20" ht="15" x14ac:dyDescent="0.3">
      <c r="M8527" s="34">
        <v>8521.5</v>
      </c>
      <c r="N8527" s="34">
        <v>1.7</v>
      </c>
      <c r="O8527" s="32">
        <f t="shared" si="798"/>
        <v>35.06</v>
      </c>
      <c r="P8527" s="37">
        <f t="shared" si="803"/>
        <v>42.072000000000003</v>
      </c>
      <c r="Q8527" s="32">
        <f t="shared" si="799"/>
        <v>19.939999999999998</v>
      </c>
      <c r="R8527" s="32">
        <f t="shared" si="800"/>
        <v>12.927999999999997</v>
      </c>
      <c r="S8527" s="26">
        <f t="shared" si="801"/>
        <v>1</v>
      </c>
      <c r="T8527" s="26">
        <f t="shared" si="802"/>
        <v>1</v>
      </c>
    </row>
    <row r="8528" spans="13:20" ht="15" x14ac:dyDescent="0.3">
      <c r="M8528" s="34">
        <v>8522.5</v>
      </c>
      <c r="N8528" s="34">
        <v>1.7</v>
      </c>
      <c r="O8528" s="32">
        <f t="shared" si="798"/>
        <v>35.06</v>
      </c>
      <c r="P8528" s="37">
        <f t="shared" si="803"/>
        <v>42.072000000000003</v>
      </c>
      <c r="Q8528" s="32">
        <f t="shared" si="799"/>
        <v>19.939999999999998</v>
      </c>
      <c r="R8528" s="32">
        <f t="shared" si="800"/>
        <v>12.927999999999997</v>
      </c>
      <c r="S8528" s="26">
        <f t="shared" si="801"/>
        <v>1</v>
      </c>
      <c r="T8528" s="26">
        <f t="shared" si="802"/>
        <v>1</v>
      </c>
    </row>
    <row r="8529" spans="13:20" ht="15" x14ac:dyDescent="0.3">
      <c r="M8529" s="34">
        <v>8523.5</v>
      </c>
      <c r="N8529" s="34">
        <v>1.1000000000000001</v>
      </c>
      <c r="O8529" s="32">
        <f t="shared" si="798"/>
        <v>33.979999999999997</v>
      </c>
      <c r="P8529" s="37">
        <f t="shared" si="803"/>
        <v>40.775999999999996</v>
      </c>
      <c r="Q8529" s="32">
        <f t="shared" si="799"/>
        <v>21.020000000000003</v>
      </c>
      <c r="R8529" s="32">
        <f t="shared" si="800"/>
        <v>14.224000000000004</v>
      </c>
      <c r="S8529" s="26">
        <f t="shared" si="801"/>
        <v>1</v>
      </c>
      <c r="T8529" s="26">
        <f t="shared" si="802"/>
        <v>1</v>
      </c>
    </row>
    <row r="8530" spans="13:20" ht="15" x14ac:dyDescent="0.3">
      <c r="M8530" s="34">
        <v>8524.5</v>
      </c>
      <c r="N8530" s="34">
        <v>1.7</v>
      </c>
      <c r="O8530" s="32">
        <f t="shared" si="798"/>
        <v>35.06</v>
      </c>
      <c r="P8530" s="37">
        <f t="shared" si="803"/>
        <v>42.072000000000003</v>
      </c>
      <c r="Q8530" s="32">
        <f t="shared" si="799"/>
        <v>19.939999999999998</v>
      </c>
      <c r="R8530" s="32">
        <f t="shared" si="800"/>
        <v>12.927999999999997</v>
      </c>
      <c r="S8530" s="26">
        <f t="shared" si="801"/>
        <v>1</v>
      </c>
      <c r="T8530" s="26">
        <f t="shared" si="802"/>
        <v>1</v>
      </c>
    </row>
    <row r="8531" spans="13:20" ht="15" x14ac:dyDescent="0.3">
      <c r="M8531" s="34">
        <v>8525.5</v>
      </c>
      <c r="N8531" s="34">
        <v>1.7</v>
      </c>
      <c r="O8531" s="32">
        <f t="shared" si="798"/>
        <v>35.06</v>
      </c>
      <c r="P8531" s="37">
        <f t="shared" si="803"/>
        <v>42.072000000000003</v>
      </c>
      <c r="Q8531" s="32">
        <f t="shared" si="799"/>
        <v>19.939999999999998</v>
      </c>
      <c r="R8531" s="32">
        <f t="shared" si="800"/>
        <v>12.927999999999997</v>
      </c>
      <c r="S8531" s="26">
        <f t="shared" si="801"/>
        <v>1</v>
      </c>
      <c r="T8531" s="26">
        <f t="shared" si="802"/>
        <v>1</v>
      </c>
    </row>
    <row r="8532" spans="13:20" ht="15" x14ac:dyDescent="0.3">
      <c r="M8532" s="34">
        <v>8526.5</v>
      </c>
      <c r="N8532" s="34">
        <v>1.7</v>
      </c>
      <c r="O8532" s="32">
        <f t="shared" si="798"/>
        <v>35.06</v>
      </c>
      <c r="P8532" s="37">
        <f t="shared" si="803"/>
        <v>42.072000000000003</v>
      </c>
      <c r="Q8532" s="32">
        <f t="shared" si="799"/>
        <v>19.939999999999998</v>
      </c>
      <c r="R8532" s="32">
        <f t="shared" si="800"/>
        <v>12.927999999999997</v>
      </c>
      <c r="S8532" s="26">
        <f t="shared" si="801"/>
        <v>1</v>
      </c>
      <c r="T8532" s="26">
        <f t="shared" si="802"/>
        <v>1</v>
      </c>
    </row>
    <row r="8533" spans="13:20" ht="15" x14ac:dyDescent="0.3">
      <c r="M8533" s="34">
        <v>8527.5</v>
      </c>
      <c r="N8533" s="34">
        <v>2.8</v>
      </c>
      <c r="O8533" s="32">
        <f t="shared" si="798"/>
        <v>37.04</v>
      </c>
      <c r="P8533" s="37">
        <f t="shared" si="803"/>
        <v>44.448</v>
      </c>
      <c r="Q8533" s="32">
        <f t="shared" si="799"/>
        <v>17.96</v>
      </c>
      <c r="R8533" s="32">
        <f t="shared" si="800"/>
        <v>10.552</v>
      </c>
      <c r="S8533" s="26">
        <f t="shared" si="801"/>
        <v>1</v>
      </c>
      <c r="T8533" s="26">
        <f t="shared" si="802"/>
        <v>1</v>
      </c>
    </row>
    <row r="8534" spans="13:20" ht="15" x14ac:dyDescent="0.3">
      <c r="M8534" s="34">
        <v>8528.5</v>
      </c>
      <c r="N8534" s="34">
        <v>3.3</v>
      </c>
      <c r="O8534" s="32">
        <f t="shared" si="798"/>
        <v>37.94</v>
      </c>
      <c r="P8534" s="37">
        <f t="shared" si="803"/>
        <v>45.527999999999999</v>
      </c>
      <c r="Q8534" s="32">
        <f t="shared" si="799"/>
        <v>17.060000000000002</v>
      </c>
      <c r="R8534" s="32">
        <f t="shared" si="800"/>
        <v>9.4720000000000013</v>
      </c>
      <c r="S8534" s="26">
        <f t="shared" si="801"/>
        <v>1</v>
      </c>
      <c r="T8534" s="26">
        <f t="shared" si="802"/>
        <v>1</v>
      </c>
    </row>
    <row r="8535" spans="13:20" ht="15" x14ac:dyDescent="0.3">
      <c r="M8535" s="34">
        <v>8529.5</v>
      </c>
      <c r="N8535" s="34">
        <v>5.6</v>
      </c>
      <c r="O8535" s="32">
        <f t="shared" si="798"/>
        <v>42.08</v>
      </c>
      <c r="P8535" s="37">
        <f t="shared" si="803"/>
        <v>50.495999999999995</v>
      </c>
      <c r="Q8535" s="32">
        <f t="shared" si="799"/>
        <v>12.920000000000002</v>
      </c>
      <c r="R8535" s="32">
        <f t="shared" si="800"/>
        <v>4.5040000000000049</v>
      </c>
      <c r="S8535" s="26">
        <f t="shared" si="801"/>
        <v>1</v>
      </c>
      <c r="T8535" s="26">
        <f t="shared" si="802"/>
        <v>1</v>
      </c>
    </row>
    <row r="8536" spans="13:20" ht="15" x14ac:dyDescent="0.3">
      <c r="M8536" s="34">
        <v>8530.5</v>
      </c>
      <c r="N8536" s="34">
        <v>7.2</v>
      </c>
      <c r="O8536" s="32">
        <f t="shared" si="798"/>
        <v>44.96</v>
      </c>
      <c r="P8536" s="37">
        <f t="shared" si="803"/>
        <v>53.951999999999998</v>
      </c>
      <c r="Q8536" s="32">
        <f t="shared" si="799"/>
        <v>10.039999999999999</v>
      </c>
      <c r="R8536" s="32">
        <f t="shared" si="800"/>
        <v>1.0480000000000018</v>
      </c>
      <c r="S8536" s="26">
        <f t="shared" si="801"/>
        <v>1</v>
      </c>
      <c r="T8536" s="26">
        <f t="shared" si="802"/>
        <v>1</v>
      </c>
    </row>
    <row r="8537" spans="13:20" ht="15" x14ac:dyDescent="0.3">
      <c r="M8537" s="34">
        <v>8531.5</v>
      </c>
      <c r="N8537" s="34">
        <v>8.3000000000000007</v>
      </c>
      <c r="O8537" s="32">
        <f t="shared" si="798"/>
        <v>46.94</v>
      </c>
      <c r="P8537" s="37">
        <f t="shared" si="803"/>
        <v>56.327999999999996</v>
      </c>
      <c r="Q8537" s="32">
        <f t="shared" si="799"/>
        <v>8.0600000000000023</v>
      </c>
      <c r="R8537" s="32">
        <f t="shared" si="800"/>
        <v>-1.3279999999999959</v>
      </c>
      <c r="S8537" s="26">
        <f t="shared" si="801"/>
        <v>1</v>
      </c>
      <c r="T8537" s="26">
        <f t="shared" si="802"/>
        <v>0</v>
      </c>
    </row>
    <row r="8538" spans="13:20" ht="15" x14ac:dyDescent="0.3">
      <c r="M8538" s="34">
        <v>8532.5</v>
      </c>
      <c r="N8538" s="34">
        <v>8.9</v>
      </c>
      <c r="O8538" s="32">
        <f t="shared" si="798"/>
        <v>48.019999999999996</v>
      </c>
      <c r="P8538" s="37">
        <f t="shared" si="803"/>
        <v>57.623999999999995</v>
      </c>
      <c r="Q8538" s="32">
        <f t="shared" si="799"/>
        <v>6.980000000000004</v>
      </c>
      <c r="R8538" s="32">
        <f t="shared" si="800"/>
        <v>-2.6239999999999952</v>
      </c>
      <c r="S8538" s="26">
        <f t="shared" si="801"/>
        <v>1</v>
      </c>
      <c r="T8538" s="26">
        <f t="shared" si="802"/>
        <v>0</v>
      </c>
    </row>
    <row r="8539" spans="13:20" ht="15" x14ac:dyDescent="0.3">
      <c r="M8539" s="34">
        <v>8533.5</v>
      </c>
      <c r="N8539" s="34">
        <v>10</v>
      </c>
      <c r="O8539" s="32">
        <f t="shared" si="798"/>
        <v>50</v>
      </c>
      <c r="P8539" s="37">
        <f t="shared" si="803"/>
        <v>60</v>
      </c>
      <c r="Q8539" s="32">
        <f t="shared" si="799"/>
        <v>5</v>
      </c>
      <c r="R8539" s="32">
        <f t="shared" si="800"/>
        <v>-5</v>
      </c>
      <c r="S8539" s="26">
        <f t="shared" si="801"/>
        <v>1</v>
      </c>
      <c r="T8539" s="26">
        <f t="shared" si="802"/>
        <v>0</v>
      </c>
    </row>
    <row r="8540" spans="13:20" ht="15" x14ac:dyDescent="0.3">
      <c r="M8540" s="34">
        <v>8534.5</v>
      </c>
      <c r="N8540" s="34">
        <v>9.4</v>
      </c>
      <c r="O8540" s="32">
        <f t="shared" si="798"/>
        <v>48.92</v>
      </c>
      <c r="P8540" s="37">
        <f t="shared" si="803"/>
        <v>58.704000000000001</v>
      </c>
      <c r="Q8540" s="32">
        <f t="shared" si="799"/>
        <v>6.0799999999999983</v>
      </c>
      <c r="R8540" s="32">
        <f t="shared" si="800"/>
        <v>-3.7040000000000006</v>
      </c>
      <c r="S8540" s="26">
        <f t="shared" si="801"/>
        <v>1</v>
      </c>
      <c r="T8540" s="26">
        <f t="shared" si="802"/>
        <v>0</v>
      </c>
    </row>
    <row r="8541" spans="13:20" ht="15" x14ac:dyDescent="0.3">
      <c r="M8541" s="34">
        <v>8535.5</v>
      </c>
      <c r="N8541" s="34">
        <v>9.4</v>
      </c>
      <c r="O8541" s="32">
        <f t="shared" si="798"/>
        <v>48.92</v>
      </c>
      <c r="P8541" s="37">
        <f t="shared" si="803"/>
        <v>58.704000000000001</v>
      </c>
      <c r="Q8541" s="32">
        <f t="shared" si="799"/>
        <v>6.0799999999999983</v>
      </c>
      <c r="R8541" s="32">
        <f t="shared" si="800"/>
        <v>-3.7040000000000006</v>
      </c>
      <c r="S8541" s="26">
        <f t="shared" si="801"/>
        <v>1</v>
      </c>
      <c r="T8541" s="26">
        <f t="shared" si="802"/>
        <v>0</v>
      </c>
    </row>
    <row r="8542" spans="13:20" ht="15" x14ac:dyDescent="0.3">
      <c r="M8542" s="34">
        <v>8536.5</v>
      </c>
      <c r="N8542" s="34">
        <v>7.8</v>
      </c>
      <c r="O8542" s="32">
        <f t="shared" si="798"/>
        <v>46.04</v>
      </c>
      <c r="P8542" s="37">
        <f t="shared" si="803"/>
        <v>55.247999999999998</v>
      </c>
      <c r="Q8542" s="32">
        <f t="shared" si="799"/>
        <v>8.9600000000000009</v>
      </c>
      <c r="R8542" s="32">
        <f t="shared" si="800"/>
        <v>-0.24799999999999756</v>
      </c>
      <c r="S8542" s="26">
        <f t="shared" si="801"/>
        <v>1</v>
      </c>
      <c r="T8542" s="26">
        <f t="shared" si="802"/>
        <v>0</v>
      </c>
    </row>
    <row r="8543" spans="13:20" ht="15" x14ac:dyDescent="0.3">
      <c r="M8543" s="34">
        <v>8537.5</v>
      </c>
      <c r="N8543" s="34">
        <v>7.2</v>
      </c>
      <c r="O8543" s="32">
        <f t="shared" si="798"/>
        <v>44.96</v>
      </c>
      <c r="P8543" s="37">
        <f t="shared" si="803"/>
        <v>53.951999999999998</v>
      </c>
      <c r="Q8543" s="32">
        <f t="shared" si="799"/>
        <v>10.039999999999999</v>
      </c>
      <c r="R8543" s="32">
        <f t="shared" si="800"/>
        <v>1.0480000000000018</v>
      </c>
      <c r="S8543" s="26">
        <f t="shared" si="801"/>
        <v>1</v>
      </c>
      <c r="T8543" s="26">
        <f t="shared" si="802"/>
        <v>1</v>
      </c>
    </row>
    <row r="8544" spans="13:20" ht="15" x14ac:dyDescent="0.3">
      <c r="M8544" s="34">
        <v>8538.5</v>
      </c>
      <c r="N8544" s="34">
        <v>6.1</v>
      </c>
      <c r="O8544" s="32">
        <f t="shared" si="798"/>
        <v>42.980000000000004</v>
      </c>
      <c r="P8544" s="37">
        <f t="shared" si="803"/>
        <v>51.576000000000001</v>
      </c>
      <c r="Q8544" s="32">
        <f t="shared" si="799"/>
        <v>12.019999999999996</v>
      </c>
      <c r="R8544" s="32">
        <f t="shared" si="800"/>
        <v>3.4239999999999995</v>
      </c>
      <c r="S8544" s="26">
        <f t="shared" si="801"/>
        <v>1</v>
      </c>
      <c r="T8544" s="26">
        <f t="shared" si="802"/>
        <v>1</v>
      </c>
    </row>
    <row r="8545" spans="13:20" ht="15" x14ac:dyDescent="0.3">
      <c r="M8545" s="34">
        <v>8539.5</v>
      </c>
      <c r="N8545" s="34">
        <v>5.6</v>
      </c>
      <c r="O8545" s="32">
        <f t="shared" si="798"/>
        <v>42.08</v>
      </c>
      <c r="P8545" s="37">
        <f t="shared" si="803"/>
        <v>50.495999999999995</v>
      </c>
      <c r="Q8545" s="32">
        <f t="shared" si="799"/>
        <v>12.920000000000002</v>
      </c>
      <c r="R8545" s="32">
        <f t="shared" si="800"/>
        <v>4.5040000000000049</v>
      </c>
      <c r="S8545" s="26">
        <f t="shared" si="801"/>
        <v>1</v>
      </c>
      <c r="T8545" s="26">
        <f t="shared" si="802"/>
        <v>1</v>
      </c>
    </row>
    <row r="8546" spans="13:20" ht="15" x14ac:dyDescent="0.3">
      <c r="M8546" s="34">
        <v>8540.5</v>
      </c>
      <c r="N8546" s="34">
        <v>6.1</v>
      </c>
      <c r="O8546" s="32">
        <f t="shared" si="798"/>
        <v>42.980000000000004</v>
      </c>
      <c r="P8546" s="37">
        <f t="shared" si="803"/>
        <v>51.576000000000001</v>
      </c>
      <c r="Q8546" s="32">
        <f t="shared" si="799"/>
        <v>12.019999999999996</v>
      </c>
      <c r="R8546" s="32">
        <f t="shared" si="800"/>
        <v>3.4239999999999995</v>
      </c>
      <c r="S8546" s="26">
        <f t="shared" si="801"/>
        <v>1</v>
      </c>
      <c r="T8546" s="26">
        <f t="shared" si="802"/>
        <v>1</v>
      </c>
    </row>
    <row r="8547" spans="13:20" ht="15" x14ac:dyDescent="0.3">
      <c r="M8547" s="34">
        <v>8541.5</v>
      </c>
      <c r="N8547" s="34">
        <v>5.6</v>
      </c>
      <c r="O8547" s="32">
        <f t="shared" si="798"/>
        <v>42.08</v>
      </c>
      <c r="P8547" s="37">
        <f t="shared" si="803"/>
        <v>50.495999999999995</v>
      </c>
      <c r="Q8547" s="32">
        <f t="shared" si="799"/>
        <v>12.920000000000002</v>
      </c>
      <c r="R8547" s="32">
        <f t="shared" si="800"/>
        <v>4.5040000000000049</v>
      </c>
      <c r="S8547" s="26">
        <f t="shared" si="801"/>
        <v>1</v>
      </c>
      <c r="T8547" s="26">
        <f t="shared" si="802"/>
        <v>1</v>
      </c>
    </row>
    <row r="8548" spans="13:20" ht="15" x14ac:dyDescent="0.3">
      <c r="M8548" s="34">
        <v>8542.5</v>
      </c>
      <c r="N8548" s="34">
        <v>5.6</v>
      </c>
      <c r="O8548" s="32">
        <f t="shared" si="798"/>
        <v>42.08</v>
      </c>
      <c r="P8548" s="37">
        <f t="shared" si="803"/>
        <v>50.495999999999995</v>
      </c>
      <c r="Q8548" s="32">
        <f t="shared" si="799"/>
        <v>12.920000000000002</v>
      </c>
      <c r="R8548" s="32">
        <f t="shared" si="800"/>
        <v>4.5040000000000049</v>
      </c>
      <c r="S8548" s="26">
        <f t="shared" si="801"/>
        <v>1</v>
      </c>
      <c r="T8548" s="26">
        <f t="shared" si="802"/>
        <v>1</v>
      </c>
    </row>
    <row r="8549" spans="13:20" ht="15" x14ac:dyDescent="0.3">
      <c r="M8549" s="34">
        <v>8543.5</v>
      </c>
      <c r="N8549" s="34">
        <v>6.1</v>
      </c>
      <c r="O8549" s="32">
        <f t="shared" si="798"/>
        <v>42.980000000000004</v>
      </c>
      <c r="P8549" s="37">
        <f t="shared" si="803"/>
        <v>51.576000000000001</v>
      </c>
      <c r="Q8549" s="32">
        <f t="shared" si="799"/>
        <v>12.019999999999996</v>
      </c>
      <c r="R8549" s="32">
        <f t="shared" si="800"/>
        <v>3.4239999999999995</v>
      </c>
      <c r="S8549" s="26">
        <f t="shared" si="801"/>
        <v>1</v>
      </c>
      <c r="T8549" s="26">
        <f t="shared" si="802"/>
        <v>1</v>
      </c>
    </row>
    <row r="8550" spans="13:20" ht="15" x14ac:dyDescent="0.3">
      <c r="M8550" s="34">
        <v>8544.5</v>
      </c>
      <c r="N8550" s="34">
        <v>6.1</v>
      </c>
      <c r="O8550" s="32">
        <f t="shared" si="798"/>
        <v>42.980000000000004</v>
      </c>
      <c r="P8550" s="37">
        <f t="shared" si="803"/>
        <v>51.576000000000001</v>
      </c>
      <c r="Q8550" s="32">
        <f t="shared" si="799"/>
        <v>12.019999999999996</v>
      </c>
      <c r="R8550" s="32">
        <f t="shared" si="800"/>
        <v>3.4239999999999995</v>
      </c>
      <c r="S8550" s="26">
        <f t="shared" si="801"/>
        <v>1</v>
      </c>
      <c r="T8550" s="26">
        <f t="shared" si="802"/>
        <v>1</v>
      </c>
    </row>
    <row r="8551" spans="13:20" ht="15" x14ac:dyDescent="0.3">
      <c r="M8551" s="34">
        <v>8545.5</v>
      </c>
      <c r="N8551" s="34">
        <v>4.4000000000000004</v>
      </c>
      <c r="O8551" s="32">
        <f t="shared" si="798"/>
        <v>39.92</v>
      </c>
      <c r="P8551" s="37">
        <f t="shared" si="803"/>
        <v>47.904000000000003</v>
      </c>
      <c r="Q8551" s="32">
        <f t="shared" si="799"/>
        <v>15.079999999999998</v>
      </c>
      <c r="R8551" s="32">
        <f t="shared" si="800"/>
        <v>7.0959999999999965</v>
      </c>
      <c r="S8551" s="26">
        <f t="shared" si="801"/>
        <v>1</v>
      </c>
      <c r="T8551" s="26">
        <f t="shared" si="802"/>
        <v>1</v>
      </c>
    </row>
    <row r="8552" spans="13:20" ht="15" x14ac:dyDescent="0.3">
      <c r="M8552" s="34">
        <v>8546.5</v>
      </c>
      <c r="N8552" s="34">
        <v>5</v>
      </c>
      <c r="O8552" s="32">
        <f t="shared" si="798"/>
        <v>41</v>
      </c>
      <c r="P8552" s="37">
        <f t="shared" si="803"/>
        <v>49.199999999999996</v>
      </c>
      <c r="Q8552" s="32">
        <f t="shared" si="799"/>
        <v>14</v>
      </c>
      <c r="R8552" s="32">
        <f t="shared" si="800"/>
        <v>5.8000000000000043</v>
      </c>
      <c r="S8552" s="26">
        <f t="shared" si="801"/>
        <v>1</v>
      </c>
      <c r="T8552" s="26">
        <f t="shared" si="802"/>
        <v>1</v>
      </c>
    </row>
    <row r="8553" spans="13:20" ht="15" x14ac:dyDescent="0.3">
      <c r="M8553" s="34">
        <v>8547.5</v>
      </c>
      <c r="N8553" s="34">
        <v>4.4000000000000004</v>
      </c>
      <c r="O8553" s="32">
        <f t="shared" si="798"/>
        <v>39.92</v>
      </c>
      <c r="P8553" s="37">
        <f t="shared" si="803"/>
        <v>47.904000000000003</v>
      </c>
      <c r="Q8553" s="32">
        <f t="shared" si="799"/>
        <v>15.079999999999998</v>
      </c>
      <c r="R8553" s="32">
        <f t="shared" si="800"/>
        <v>7.0959999999999965</v>
      </c>
      <c r="S8553" s="26">
        <f t="shared" si="801"/>
        <v>1</v>
      </c>
      <c r="T8553" s="26">
        <f t="shared" si="802"/>
        <v>1</v>
      </c>
    </row>
    <row r="8554" spans="13:20" ht="15" x14ac:dyDescent="0.3">
      <c r="M8554" s="34">
        <v>8548.5</v>
      </c>
      <c r="N8554" s="34">
        <v>4.4000000000000004</v>
      </c>
      <c r="O8554" s="32">
        <f t="shared" si="798"/>
        <v>39.92</v>
      </c>
      <c r="P8554" s="37">
        <f t="shared" si="803"/>
        <v>47.904000000000003</v>
      </c>
      <c r="Q8554" s="32">
        <f t="shared" si="799"/>
        <v>15.079999999999998</v>
      </c>
      <c r="R8554" s="32">
        <f t="shared" si="800"/>
        <v>7.0959999999999965</v>
      </c>
      <c r="S8554" s="26">
        <f t="shared" si="801"/>
        <v>1</v>
      </c>
      <c r="T8554" s="26">
        <f t="shared" si="802"/>
        <v>1</v>
      </c>
    </row>
    <row r="8555" spans="13:20" ht="15" x14ac:dyDescent="0.3">
      <c r="M8555" s="34">
        <v>8549.5</v>
      </c>
      <c r="N8555" s="34">
        <v>4.4000000000000004</v>
      </c>
      <c r="O8555" s="32">
        <f t="shared" si="798"/>
        <v>39.92</v>
      </c>
      <c r="P8555" s="37">
        <f t="shared" si="803"/>
        <v>47.904000000000003</v>
      </c>
      <c r="Q8555" s="32">
        <f t="shared" si="799"/>
        <v>15.079999999999998</v>
      </c>
      <c r="R8555" s="32">
        <f t="shared" si="800"/>
        <v>7.0959999999999965</v>
      </c>
      <c r="S8555" s="26">
        <f t="shared" si="801"/>
        <v>1</v>
      </c>
      <c r="T8555" s="26">
        <f t="shared" si="802"/>
        <v>1</v>
      </c>
    </row>
    <row r="8556" spans="13:20" ht="15" x14ac:dyDescent="0.3">
      <c r="M8556" s="34">
        <v>8550.5</v>
      </c>
      <c r="N8556" s="34">
        <v>4.4000000000000004</v>
      </c>
      <c r="O8556" s="32">
        <f t="shared" si="798"/>
        <v>39.92</v>
      </c>
      <c r="P8556" s="37">
        <f t="shared" si="803"/>
        <v>47.904000000000003</v>
      </c>
      <c r="Q8556" s="32">
        <f t="shared" si="799"/>
        <v>15.079999999999998</v>
      </c>
      <c r="R8556" s="32">
        <f t="shared" si="800"/>
        <v>7.0959999999999965</v>
      </c>
      <c r="S8556" s="26">
        <f t="shared" si="801"/>
        <v>1</v>
      </c>
      <c r="T8556" s="26">
        <f t="shared" si="802"/>
        <v>1</v>
      </c>
    </row>
    <row r="8557" spans="13:20" ht="15" x14ac:dyDescent="0.3">
      <c r="M8557" s="34">
        <v>8551.5</v>
      </c>
      <c r="N8557" s="34">
        <v>5.6</v>
      </c>
      <c r="O8557" s="32">
        <f t="shared" si="798"/>
        <v>42.08</v>
      </c>
      <c r="P8557" s="37">
        <f t="shared" si="803"/>
        <v>50.495999999999995</v>
      </c>
      <c r="Q8557" s="32">
        <f t="shared" si="799"/>
        <v>12.920000000000002</v>
      </c>
      <c r="R8557" s="32">
        <f t="shared" si="800"/>
        <v>4.5040000000000049</v>
      </c>
      <c r="S8557" s="26">
        <f t="shared" si="801"/>
        <v>1</v>
      </c>
      <c r="T8557" s="26">
        <f t="shared" si="802"/>
        <v>1</v>
      </c>
    </row>
    <row r="8558" spans="13:20" ht="15" x14ac:dyDescent="0.3">
      <c r="M8558" s="34">
        <v>8552.5</v>
      </c>
      <c r="N8558" s="34">
        <v>6.1</v>
      </c>
      <c r="O8558" s="32">
        <f t="shared" si="798"/>
        <v>42.980000000000004</v>
      </c>
      <c r="P8558" s="37">
        <f t="shared" si="803"/>
        <v>51.576000000000001</v>
      </c>
      <c r="Q8558" s="32">
        <f t="shared" si="799"/>
        <v>12.019999999999996</v>
      </c>
      <c r="R8558" s="32">
        <f t="shared" si="800"/>
        <v>3.4239999999999995</v>
      </c>
      <c r="S8558" s="26">
        <f t="shared" si="801"/>
        <v>1</v>
      </c>
      <c r="T8558" s="26">
        <f t="shared" si="802"/>
        <v>1</v>
      </c>
    </row>
    <row r="8559" spans="13:20" ht="15" x14ac:dyDescent="0.3">
      <c r="M8559" s="34">
        <v>8553.5</v>
      </c>
      <c r="N8559" s="34">
        <v>6.7</v>
      </c>
      <c r="O8559" s="32">
        <f t="shared" si="798"/>
        <v>44.06</v>
      </c>
      <c r="P8559" s="37">
        <f t="shared" si="803"/>
        <v>52.872</v>
      </c>
      <c r="Q8559" s="32">
        <f t="shared" si="799"/>
        <v>10.939999999999998</v>
      </c>
      <c r="R8559" s="32">
        <f t="shared" si="800"/>
        <v>2.1280000000000001</v>
      </c>
      <c r="S8559" s="26">
        <f t="shared" si="801"/>
        <v>1</v>
      </c>
      <c r="T8559" s="26">
        <f t="shared" si="802"/>
        <v>1</v>
      </c>
    </row>
    <row r="8560" spans="13:20" ht="15" x14ac:dyDescent="0.3">
      <c r="M8560" s="34">
        <v>8554.5</v>
      </c>
      <c r="N8560" s="34">
        <v>8.3000000000000007</v>
      </c>
      <c r="O8560" s="32">
        <f t="shared" si="798"/>
        <v>46.94</v>
      </c>
      <c r="P8560" s="37">
        <f t="shared" si="803"/>
        <v>56.327999999999996</v>
      </c>
      <c r="Q8560" s="32">
        <f t="shared" si="799"/>
        <v>8.0600000000000023</v>
      </c>
      <c r="R8560" s="32">
        <f t="shared" si="800"/>
        <v>-1.3279999999999959</v>
      </c>
      <c r="S8560" s="26">
        <f t="shared" si="801"/>
        <v>1</v>
      </c>
      <c r="T8560" s="26">
        <f t="shared" si="802"/>
        <v>0</v>
      </c>
    </row>
    <row r="8561" spans="13:20" ht="15" x14ac:dyDescent="0.3">
      <c r="M8561" s="34">
        <v>8555.5</v>
      </c>
      <c r="N8561" s="34">
        <v>9.4</v>
      </c>
      <c r="O8561" s="32">
        <f t="shared" si="798"/>
        <v>48.92</v>
      </c>
      <c r="P8561" s="37">
        <f t="shared" si="803"/>
        <v>58.704000000000001</v>
      </c>
      <c r="Q8561" s="32">
        <f t="shared" si="799"/>
        <v>6.0799999999999983</v>
      </c>
      <c r="R8561" s="32">
        <f t="shared" si="800"/>
        <v>-3.7040000000000006</v>
      </c>
      <c r="S8561" s="26">
        <f t="shared" si="801"/>
        <v>1</v>
      </c>
      <c r="T8561" s="26">
        <f t="shared" si="802"/>
        <v>0</v>
      </c>
    </row>
    <row r="8562" spans="13:20" ht="15" x14ac:dyDescent="0.3">
      <c r="M8562" s="34">
        <v>8556.5</v>
      </c>
      <c r="N8562" s="34">
        <v>10.6</v>
      </c>
      <c r="O8562" s="32">
        <f t="shared" si="798"/>
        <v>51.08</v>
      </c>
      <c r="P8562" s="37">
        <f t="shared" si="803"/>
        <v>61.295999999999992</v>
      </c>
      <c r="Q8562" s="32">
        <f t="shared" si="799"/>
        <v>3.9200000000000017</v>
      </c>
      <c r="R8562" s="32">
        <f t="shared" si="800"/>
        <v>-6.2959999999999923</v>
      </c>
      <c r="S8562" s="26">
        <f t="shared" si="801"/>
        <v>1</v>
      </c>
      <c r="T8562" s="26">
        <f t="shared" si="802"/>
        <v>0</v>
      </c>
    </row>
    <row r="8563" spans="13:20" ht="15" x14ac:dyDescent="0.3">
      <c r="M8563" s="34">
        <v>8557.5</v>
      </c>
      <c r="N8563" s="34">
        <v>11.1</v>
      </c>
      <c r="O8563" s="32">
        <f t="shared" si="798"/>
        <v>51.980000000000004</v>
      </c>
      <c r="P8563" s="37">
        <f t="shared" si="803"/>
        <v>62.376000000000005</v>
      </c>
      <c r="Q8563" s="32">
        <f t="shared" si="799"/>
        <v>3.019999999999996</v>
      </c>
      <c r="R8563" s="32">
        <f t="shared" si="800"/>
        <v>-7.3760000000000048</v>
      </c>
      <c r="S8563" s="26">
        <f t="shared" si="801"/>
        <v>1</v>
      </c>
      <c r="T8563" s="26">
        <f t="shared" si="802"/>
        <v>0</v>
      </c>
    </row>
    <row r="8564" spans="13:20" ht="15" x14ac:dyDescent="0.3">
      <c r="M8564" s="34">
        <v>8558.5</v>
      </c>
      <c r="N8564" s="34">
        <v>12.2</v>
      </c>
      <c r="O8564" s="32">
        <f t="shared" si="798"/>
        <v>53.96</v>
      </c>
      <c r="P8564" s="37">
        <f t="shared" si="803"/>
        <v>64.751999999999995</v>
      </c>
      <c r="Q8564" s="32">
        <f t="shared" si="799"/>
        <v>1.0399999999999991</v>
      </c>
      <c r="R8564" s="32">
        <f t="shared" si="800"/>
        <v>-9.7519999999999953</v>
      </c>
      <c r="S8564" s="26">
        <f t="shared" si="801"/>
        <v>1</v>
      </c>
      <c r="T8564" s="26">
        <f t="shared" si="802"/>
        <v>0</v>
      </c>
    </row>
    <row r="8565" spans="13:20" ht="15" x14ac:dyDescent="0.3">
      <c r="M8565" s="34">
        <v>8559.5</v>
      </c>
      <c r="N8565" s="34">
        <v>10</v>
      </c>
      <c r="O8565" s="32">
        <f t="shared" si="798"/>
        <v>50</v>
      </c>
      <c r="P8565" s="37">
        <f t="shared" si="803"/>
        <v>60</v>
      </c>
      <c r="Q8565" s="32">
        <f t="shared" si="799"/>
        <v>5</v>
      </c>
      <c r="R8565" s="32">
        <f t="shared" si="800"/>
        <v>-5</v>
      </c>
      <c r="S8565" s="26">
        <f t="shared" si="801"/>
        <v>1</v>
      </c>
      <c r="T8565" s="26">
        <f t="shared" si="802"/>
        <v>0</v>
      </c>
    </row>
    <row r="8566" spans="13:20" ht="15" x14ac:dyDescent="0.3">
      <c r="M8566" s="34">
        <v>8560.5</v>
      </c>
      <c r="N8566" s="34">
        <v>7.8</v>
      </c>
      <c r="O8566" s="32">
        <f t="shared" si="798"/>
        <v>46.04</v>
      </c>
      <c r="P8566" s="37">
        <f t="shared" si="803"/>
        <v>55.247999999999998</v>
      </c>
      <c r="Q8566" s="32">
        <f t="shared" si="799"/>
        <v>8.9600000000000009</v>
      </c>
      <c r="R8566" s="32">
        <f t="shared" si="800"/>
        <v>-0.24799999999999756</v>
      </c>
      <c r="S8566" s="26">
        <f t="shared" si="801"/>
        <v>1</v>
      </c>
      <c r="T8566" s="26">
        <f t="shared" si="802"/>
        <v>0</v>
      </c>
    </row>
    <row r="8567" spans="13:20" ht="15" x14ac:dyDescent="0.3">
      <c r="M8567" s="34">
        <v>8561.5</v>
      </c>
      <c r="N8567" s="34">
        <v>6.7</v>
      </c>
      <c r="O8567" s="32">
        <f t="shared" si="798"/>
        <v>44.06</v>
      </c>
      <c r="P8567" s="37">
        <f t="shared" si="803"/>
        <v>52.872</v>
      </c>
      <c r="Q8567" s="32">
        <f t="shared" si="799"/>
        <v>10.939999999999998</v>
      </c>
      <c r="R8567" s="32">
        <f t="shared" si="800"/>
        <v>2.1280000000000001</v>
      </c>
      <c r="S8567" s="26">
        <f t="shared" si="801"/>
        <v>1</v>
      </c>
      <c r="T8567" s="26">
        <f t="shared" si="802"/>
        <v>1</v>
      </c>
    </row>
    <row r="8568" spans="13:20" ht="15" x14ac:dyDescent="0.3">
      <c r="M8568" s="34">
        <v>8562.5</v>
      </c>
      <c r="N8568" s="34">
        <v>7.8</v>
      </c>
      <c r="O8568" s="32">
        <f t="shared" si="798"/>
        <v>46.04</v>
      </c>
      <c r="P8568" s="37">
        <f t="shared" si="803"/>
        <v>55.247999999999998</v>
      </c>
      <c r="Q8568" s="32">
        <f t="shared" si="799"/>
        <v>8.9600000000000009</v>
      </c>
      <c r="R8568" s="32">
        <f t="shared" si="800"/>
        <v>-0.24799999999999756</v>
      </c>
      <c r="S8568" s="26">
        <f t="shared" si="801"/>
        <v>1</v>
      </c>
      <c r="T8568" s="26">
        <f t="shared" si="802"/>
        <v>0</v>
      </c>
    </row>
    <row r="8569" spans="13:20" ht="15" x14ac:dyDescent="0.3">
      <c r="M8569" s="34">
        <v>8563.5</v>
      </c>
      <c r="N8569" s="34">
        <v>7.8</v>
      </c>
      <c r="O8569" s="32">
        <f t="shared" si="798"/>
        <v>46.04</v>
      </c>
      <c r="P8569" s="37">
        <f t="shared" si="803"/>
        <v>55.247999999999998</v>
      </c>
      <c r="Q8569" s="32">
        <f t="shared" si="799"/>
        <v>8.9600000000000009</v>
      </c>
      <c r="R8569" s="32">
        <f t="shared" si="800"/>
        <v>-0.24799999999999756</v>
      </c>
      <c r="S8569" s="26">
        <f t="shared" si="801"/>
        <v>1</v>
      </c>
      <c r="T8569" s="26">
        <f t="shared" si="802"/>
        <v>0</v>
      </c>
    </row>
    <row r="8570" spans="13:20" ht="15" x14ac:dyDescent="0.3">
      <c r="M8570" s="34">
        <v>8564.5</v>
      </c>
      <c r="N8570" s="34">
        <v>8.3000000000000007</v>
      </c>
      <c r="O8570" s="32">
        <f t="shared" si="798"/>
        <v>46.94</v>
      </c>
      <c r="P8570" s="37">
        <f t="shared" si="803"/>
        <v>56.327999999999996</v>
      </c>
      <c r="Q8570" s="32">
        <f t="shared" si="799"/>
        <v>8.0600000000000023</v>
      </c>
      <c r="R8570" s="32">
        <f t="shared" si="800"/>
        <v>-1.3279999999999959</v>
      </c>
      <c r="S8570" s="26">
        <f t="shared" si="801"/>
        <v>1</v>
      </c>
      <c r="T8570" s="26">
        <f t="shared" si="802"/>
        <v>0</v>
      </c>
    </row>
    <row r="8571" spans="13:20" ht="15" x14ac:dyDescent="0.3">
      <c r="M8571" s="34">
        <v>8565.5</v>
      </c>
      <c r="N8571" s="34">
        <v>8.3000000000000007</v>
      </c>
      <c r="O8571" s="32">
        <f t="shared" si="798"/>
        <v>46.94</v>
      </c>
      <c r="P8571" s="37">
        <f t="shared" si="803"/>
        <v>56.327999999999996</v>
      </c>
      <c r="Q8571" s="32">
        <f t="shared" si="799"/>
        <v>8.0600000000000023</v>
      </c>
      <c r="R8571" s="32">
        <f t="shared" si="800"/>
        <v>-1.3279999999999959</v>
      </c>
      <c r="S8571" s="26">
        <f t="shared" si="801"/>
        <v>1</v>
      </c>
      <c r="T8571" s="26">
        <f t="shared" si="802"/>
        <v>0</v>
      </c>
    </row>
    <row r="8572" spans="13:20" ht="15" x14ac:dyDescent="0.3">
      <c r="M8572" s="34">
        <v>8566.5</v>
      </c>
      <c r="N8572" s="34">
        <v>8.3000000000000007</v>
      </c>
      <c r="O8572" s="32">
        <f t="shared" si="798"/>
        <v>46.94</v>
      </c>
      <c r="P8572" s="37">
        <f t="shared" si="803"/>
        <v>56.327999999999996</v>
      </c>
      <c r="Q8572" s="32">
        <f t="shared" si="799"/>
        <v>8.0600000000000023</v>
      </c>
      <c r="R8572" s="32">
        <f t="shared" si="800"/>
        <v>-1.3279999999999959</v>
      </c>
      <c r="S8572" s="26">
        <f t="shared" si="801"/>
        <v>1</v>
      </c>
      <c r="T8572" s="26">
        <f t="shared" si="802"/>
        <v>0</v>
      </c>
    </row>
    <row r="8573" spans="13:20" ht="15" x14ac:dyDescent="0.3">
      <c r="M8573" s="34">
        <v>8567.5</v>
      </c>
      <c r="N8573" s="34">
        <v>9.4</v>
      </c>
      <c r="O8573" s="32">
        <f t="shared" si="798"/>
        <v>48.92</v>
      </c>
      <c r="P8573" s="37">
        <f t="shared" si="803"/>
        <v>58.704000000000001</v>
      </c>
      <c r="Q8573" s="32">
        <f t="shared" si="799"/>
        <v>6.0799999999999983</v>
      </c>
      <c r="R8573" s="32">
        <f t="shared" si="800"/>
        <v>-3.7040000000000006</v>
      </c>
      <c r="S8573" s="26">
        <f t="shared" si="801"/>
        <v>1</v>
      </c>
      <c r="T8573" s="26">
        <f t="shared" si="802"/>
        <v>0</v>
      </c>
    </row>
    <row r="8574" spans="13:20" ht="15" x14ac:dyDescent="0.3">
      <c r="M8574" s="34">
        <v>8568.5</v>
      </c>
      <c r="N8574" s="34">
        <v>8.9</v>
      </c>
      <c r="O8574" s="32">
        <f t="shared" si="798"/>
        <v>48.019999999999996</v>
      </c>
      <c r="P8574" s="37">
        <f t="shared" si="803"/>
        <v>57.623999999999995</v>
      </c>
      <c r="Q8574" s="32">
        <f t="shared" si="799"/>
        <v>6.980000000000004</v>
      </c>
      <c r="R8574" s="32">
        <f t="shared" si="800"/>
        <v>-2.6239999999999952</v>
      </c>
      <c r="S8574" s="26">
        <f t="shared" si="801"/>
        <v>1</v>
      </c>
      <c r="T8574" s="26">
        <f t="shared" si="802"/>
        <v>0</v>
      </c>
    </row>
    <row r="8575" spans="13:20" ht="15" x14ac:dyDescent="0.3">
      <c r="M8575" s="34">
        <v>8569.5</v>
      </c>
      <c r="N8575" s="34">
        <v>8.9</v>
      </c>
      <c r="O8575" s="32">
        <f t="shared" si="798"/>
        <v>48.019999999999996</v>
      </c>
      <c r="P8575" s="37">
        <f t="shared" si="803"/>
        <v>57.623999999999995</v>
      </c>
      <c r="Q8575" s="32">
        <f t="shared" si="799"/>
        <v>6.980000000000004</v>
      </c>
      <c r="R8575" s="32">
        <f t="shared" si="800"/>
        <v>-2.6239999999999952</v>
      </c>
      <c r="S8575" s="26">
        <f t="shared" si="801"/>
        <v>1</v>
      </c>
      <c r="T8575" s="26">
        <f t="shared" si="802"/>
        <v>0</v>
      </c>
    </row>
    <row r="8576" spans="13:20" ht="15" x14ac:dyDescent="0.3">
      <c r="M8576" s="34">
        <v>8570.5</v>
      </c>
      <c r="N8576" s="34">
        <v>7.8</v>
      </c>
      <c r="O8576" s="32">
        <f t="shared" si="798"/>
        <v>46.04</v>
      </c>
      <c r="P8576" s="37">
        <f t="shared" si="803"/>
        <v>55.247999999999998</v>
      </c>
      <c r="Q8576" s="32">
        <f t="shared" si="799"/>
        <v>8.9600000000000009</v>
      </c>
      <c r="R8576" s="32">
        <f t="shared" si="800"/>
        <v>-0.24799999999999756</v>
      </c>
      <c r="S8576" s="26">
        <f t="shared" si="801"/>
        <v>1</v>
      </c>
      <c r="T8576" s="26">
        <f t="shared" si="802"/>
        <v>0</v>
      </c>
    </row>
    <row r="8577" spans="13:20" ht="15" x14ac:dyDescent="0.3">
      <c r="M8577" s="34">
        <v>8571.5</v>
      </c>
      <c r="N8577" s="34">
        <v>8.3000000000000007</v>
      </c>
      <c r="O8577" s="32">
        <f t="shared" si="798"/>
        <v>46.94</v>
      </c>
      <c r="P8577" s="37">
        <f t="shared" si="803"/>
        <v>56.327999999999996</v>
      </c>
      <c r="Q8577" s="32">
        <f t="shared" si="799"/>
        <v>8.0600000000000023</v>
      </c>
      <c r="R8577" s="32">
        <f t="shared" si="800"/>
        <v>-1.3279999999999959</v>
      </c>
      <c r="S8577" s="26">
        <f t="shared" si="801"/>
        <v>1</v>
      </c>
      <c r="T8577" s="26">
        <f t="shared" si="802"/>
        <v>0</v>
      </c>
    </row>
    <row r="8578" spans="13:20" ht="15" x14ac:dyDescent="0.3">
      <c r="M8578" s="34">
        <v>8572.5</v>
      </c>
      <c r="N8578" s="34">
        <v>7.8</v>
      </c>
      <c r="O8578" s="32">
        <f t="shared" si="798"/>
        <v>46.04</v>
      </c>
      <c r="P8578" s="37">
        <f t="shared" si="803"/>
        <v>55.247999999999998</v>
      </c>
      <c r="Q8578" s="32">
        <f t="shared" si="799"/>
        <v>8.9600000000000009</v>
      </c>
      <c r="R8578" s="32">
        <f t="shared" si="800"/>
        <v>-0.24799999999999756</v>
      </c>
      <c r="S8578" s="26">
        <f t="shared" si="801"/>
        <v>1</v>
      </c>
      <c r="T8578" s="26">
        <f t="shared" si="802"/>
        <v>0</v>
      </c>
    </row>
    <row r="8579" spans="13:20" ht="15" x14ac:dyDescent="0.3">
      <c r="M8579" s="34">
        <v>8573.5</v>
      </c>
      <c r="N8579" s="34">
        <v>7.2</v>
      </c>
      <c r="O8579" s="32">
        <f t="shared" si="798"/>
        <v>44.96</v>
      </c>
      <c r="P8579" s="37">
        <f t="shared" si="803"/>
        <v>53.951999999999998</v>
      </c>
      <c r="Q8579" s="32">
        <f t="shared" si="799"/>
        <v>10.039999999999999</v>
      </c>
      <c r="R8579" s="32">
        <f t="shared" si="800"/>
        <v>1.0480000000000018</v>
      </c>
      <c r="S8579" s="26">
        <f t="shared" si="801"/>
        <v>1</v>
      </c>
      <c r="T8579" s="26">
        <f t="shared" si="802"/>
        <v>1</v>
      </c>
    </row>
    <row r="8580" spans="13:20" ht="15" x14ac:dyDescent="0.3">
      <c r="M8580" s="34">
        <v>8574.5</v>
      </c>
      <c r="N8580" s="34">
        <v>8.9</v>
      </c>
      <c r="O8580" s="32">
        <f t="shared" si="798"/>
        <v>48.019999999999996</v>
      </c>
      <c r="P8580" s="37">
        <f t="shared" si="803"/>
        <v>57.623999999999995</v>
      </c>
      <c r="Q8580" s="32">
        <f t="shared" si="799"/>
        <v>6.980000000000004</v>
      </c>
      <c r="R8580" s="32">
        <f t="shared" si="800"/>
        <v>-2.6239999999999952</v>
      </c>
      <c r="S8580" s="26">
        <f t="shared" si="801"/>
        <v>1</v>
      </c>
      <c r="T8580" s="26">
        <f t="shared" si="802"/>
        <v>0</v>
      </c>
    </row>
    <row r="8581" spans="13:20" ht="15" x14ac:dyDescent="0.3">
      <c r="M8581" s="34">
        <v>8575.5</v>
      </c>
      <c r="N8581" s="34">
        <v>9.4</v>
      </c>
      <c r="O8581" s="32">
        <f t="shared" si="798"/>
        <v>48.92</v>
      </c>
      <c r="P8581" s="37">
        <f t="shared" si="803"/>
        <v>58.704000000000001</v>
      </c>
      <c r="Q8581" s="32">
        <f t="shared" si="799"/>
        <v>6.0799999999999983</v>
      </c>
      <c r="R8581" s="32">
        <f t="shared" si="800"/>
        <v>-3.7040000000000006</v>
      </c>
      <c r="S8581" s="26">
        <f t="shared" si="801"/>
        <v>1</v>
      </c>
      <c r="T8581" s="26">
        <f t="shared" si="802"/>
        <v>0</v>
      </c>
    </row>
    <row r="8582" spans="13:20" ht="15" x14ac:dyDescent="0.3">
      <c r="M8582" s="34">
        <v>8576.5</v>
      </c>
      <c r="N8582" s="34">
        <v>11.7</v>
      </c>
      <c r="O8582" s="32">
        <f t="shared" ref="O8582:O8645" si="804">CONVERT(N8582,"C","F")</f>
        <v>53.06</v>
      </c>
      <c r="P8582" s="37">
        <f t="shared" si="803"/>
        <v>63.671999999999997</v>
      </c>
      <c r="Q8582" s="32">
        <f t="shared" ref="Q8582:Q8645" si="805">$L$3-O8582</f>
        <v>1.9399999999999977</v>
      </c>
      <c r="R8582" s="32">
        <f t="shared" ref="R8582:R8645" si="806">$L$3-P8582</f>
        <v>-8.671999999999997</v>
      </c>
      <c r="S8582" s="26">
        <f t="shared" ref="S8582:S8645" si="807">IF(O8582&lt;=$L$3, 1, 0)</f>
        <v>1</v>
      </c>
      <c r="T8582" s="26">
        <f t="shared" ref="T8582:T8645" si="808">IF(P8582&lt;=$L$3, 1, 0)</f>
        <v>0</v>
      </c>
    </row>
    <row r="8583" spans="13:20" ht="15" x14ac:dyDescent="0.3">
      <c r="M8583" s="34">
        <v>8577.5</v>
      </c>
      <c r="N8583" s="34">
        <v>13.9</v>
      </c>
      <c r="O8583" s="32">
        <f t="shared" si="804"/>
        <v>57.019999999999996</v>
      </c>
      <c r="P8583" s="37">
        <f t="shared" ref="P8583:P8646" si="809">O8583*1.2</f>
        <v>68.423999999999992</v>
      </c>
      <c r="Q8583" s="32">
        <f t="shared" si="805"/>
        <v>-2.019999999999996</v>
      </c>
      <c r="R8583" s="32">
        <f t="shared" si="806"/>
        <v>-13.423999999999992</v>
      </c>
      <c r="S8583" s="26">
        <f t="shared" si="807"/>
        <v>0</v>
      </c>
      <c r="T8583" s="26">
        <f t="shared" si="808"/>
        <v>0</v>
      </c>
    </row>
    <row r="8584" spans="13:20" ht="15" x14ac:dyDescent="0.3">
      <c r="M8584" s="34">
        <v>8578.5</v>
      </c>
      <c r="N8584" s="34">
        <v>13.3</v>
      </c>
      <c r="O8584" s="32">
        <f t="shared" si="804"/>
        <v>55.94</v>
      </c>
      <c r="P8584" s="37">
        <f t="shared" si="809"/>
        <v>67.128</v>
      </c>
      <c r="Q8584" s="32">
        <f t="shared" si="805"/>
        <v>-0.93999999999999773</v>
      </c>
      <c r="R8584" s="32">
        <f t="shared" si="806"/>
        <v>-12.128</v>
      </c>
      <c r="S8584" s="26">
        <f t="shared" si="807"/>
        <v>0</v>
      </c>
      <c r="T8584" s="26">
        <f t="shared" si="808"/>
        <v>0</v>
      </c>
    </row>
    <row r="8585" spans="13:20" ht="15" x14ac:dyDescent="0.3">
      <c r="M8585" s="34">
        <v>8579.5</v>
      </c>
      <c r="N8585" s="34">
        <v>13.3</v>
      </c>
      <c r="O8585" s="32">
        <f t="shared" si="804"/>
        <v>55.94</v>
      </c>
      <c r="P8585" s="37">
        <f t="shared" si="809"/>
        <v>67.128</v>
      </c>
      <c r="Q8585" s="32">
        <f t="shared" si="805"/>
        <v>-0.93999999999999773</v>
      </c>
      <c r="R8585" s="32">
        <f t="shared" si="806"/>
        <v>-12.128</v>
      </c>
      <c r="S8585" s="26">
        <f t="shared" si="807"/>
        <v>0</v>
      </c>
      <c r="T8585" s="26">
        <f t="shared" si="808"/>
        <v>0</v>
      </c>
    </row>
    <row r="8586" spans="13:20" ht="15" x14ac:dyDescent="0.3">
      <c r="M8586" s="34">
        <v>8580.5</v>
      </c>
      <c r="N8586" s="34">
        <v>13.3</v>
      </c>
      <c r="O8586" s="32">
        <f t="shared" si="804"/>
        <v>55.94</v>
      </c>
      <c r="P8586" s="37">
        <f t="shared" si="809"/>
        <v>67.128</v>
      </c>
      <c r="Q8586" s="32">
        <f t="shared" si="805"/>
        <v>-0.93999999999999773</v>
      </c>
      <c r="R8586" s="32">
        <f t="shared" si="806"/>
        <v>-12.128</v>
      </c>
      <c r="S8586" s="26">
        <f t="shared" si="807"/>
        <v>0</v>
      </c>
      <c r="T8586" s="26">
        <f t="shared" si="808"/>
        <v>0</v>
      </c>
    </row>
    <row r="8587" spans="13:20" ht="15" x14ac:dyDescent="0.3">
      <c r="M8587" s="34">
        <v>8581.5</v>
      </c>
      <c r="N8587" s="34">
        <v>12.8</v>
      </c>
      <c r="O8587" s="32">
        <f t="shared" si="804"/>
        <v>55.040000000000006</v>
      </c>
      <c r="P8587" s="37">
        <f t="shared" si="809"/>
        <v>66.048000000000002</v>
      </c>
      <c r="Q8587" s="32">
        <f t="shared" si="805"/>
        <v>-4.0000000000006253E-2</v>
      </c>
      <c r="R8587" s="32">
        <f t="shared" si="806"/>
        <v>-11.048000000000002</v>
      </c>
      <c r="S8587" s="26">
        <f t="shared" si="807"/>
        <v>0</v>
      </c>
      <c r="T8587" s="26">
        <f t="shared" si="808"/>
        <v>0</v>
      </c>
    </row>
    <row r="8588" spans="13:20" ht="15" x14ac:dyDescent="0.3">
      <c r="M8588" s="34">
        <v>8582.5</v>
      </c>
      <c r="N8588" s="34">
        <v>12.8</v>
      </c>
      <c r="O8588" s="32">
        <f t="shared" si="804"/>
        <v>55.040000000000006</v>
      </c>
      <c r="P8588" s="37">
        <f t="shared" si="809"/>
        <v>66.048000000000002</v>
      </c>
      <c r="Q8588" s="32">
        <f t="shared" si="805"/>
        <v>-4.0000000000006253E-2</v>
      </c>
      <c r="R8588" s="32">
        <f t="shared" si="806"/>
        <v>-11.048000000000002</v>
      </c>
      <c r="S8588" s="26">
        <f t="shared" si="807"/>
        <v>0</v>
      </c>
      <c r="T8588" s="26">
        <f t="shared" si="808"/>
        <v>0</v>
      </c>
    </row>
    <row r="8589" spans="13:20" ht="15" x14ac:dyDescent="0.3">
      <c r="M8589" s="34">
        <v>8583.5</v>
      </c>
      <c r="N8589" s="34">
        <v>12.8</v>
      </c>
      <c r="O8589" s="32">
        <f t="shared" si="804"/>
        <v>55.040000000000006</v>
      </c>
      <c r="P8589" s="37">
        <f t="shared" si="809"/>
        <v>66.048000000000002</v>
      </c>
      <c r="Q8589" s="32">
        <f t="shared" si="805"/>
        <v>-4.0000000000006253E-2</v>
      </c>
      <c r="R8589" s="32">
        <f t="shared" si="806"/>
        <v>-11.048000000000002</v>
      </c>
      <c r="S8589" s="26">
        <f t="shared" si="807"/>
        <v>0</v>
      </c>
      <c r="T8589" s="26">
        <f t="shared" si="808"/>
        <v>0</v>
      </c>
    </row>
    <row r="8590" spans="13:20" ht="15" x14ac:dyDescent="0.3">
      <c r="M8590" s="34">
        <v>8584.5</v>
      </c>
      <c r="N8590" s="34">
        <v>11.7</v>
      </c>
      <c r="O8590" s="32">
        <f t="shared" si="804"/>
        <v>53.06</v>
      </c>
      <c r="P8590" s="37">
        <f t="shared" si="809"/>
        <v>63.671999999999997</v>
      </c>
      <c r="Q8590" s="32">
        <f t="shared" si="805"/>
        <v>1.9399999999999977</v>
      </c>
      <c r="R8590" s="32">
        <f t="shared" si="806"/>
        <v>-8.671999999999997</v>
      </c>
      <c r="S8590" s="26">
        <f t="shared" si="807"/>
        <v>1</v>
      </c>
      <c r="T8590" s="26">
        <f t="shared" si="808"/>
        <v>0</v>
      </c>
    </row>
    <row r="8591" spans="13:20" ht="15" x14ac:dyDescent="0.3">
      <c r="M8591" s="34">
        <v>8585.5</v>
      </c>
      <c r="N8591" s="34">
        <v>11.7</v>
      </c>
      <c r="O8591" s="32">
        <f t="shared" si="804"/>
        <v>53.06</v>
      </c>
      <c r="P8591" s="37">
        <f t="shared" si="809"/>
        <v>63.671999999999997</v>
      </c>
      <c r="Q8591" s="32">
        <f t="shared" si="805"/>
        <v>1.9399999999999977</v>
      </c>
      <c r="R8591" s="32">
        <f t="shared" si="806"/>
        <v>-8.671999999999997</v>
      </c>
      <c r="S8591" s="26">
        <f t="shared" si="807"/>
        <v>1</v>
      </c>
      <c r="T8591" s="26">
        <f t="shared" si="808"/>
        <v>0</v>
      </c>
    </row>
    <row r="8592" spans="13:20" ht="15" x14ac:dyDescent="0.3">
      <c r="M8592" s="34">
        <v>8586.5</v>
      </c>
      <c r="N8592" s="34">
        <v>12.2</v>
      </c>
      <c r="O8592" s="32">
        <f t="shared" si="804"/>
        <v>53.96</v>
      </c>
      <c r="P8592" s="37">
        <f t="shared" si="809"/>
        <v>64.751999999999995</v>
      </c>
      <c r="Q8592" s="32">
        <f t="shared" si="805"/>
        <v>1.0399999999999991</v>
      </c>
      <c r="R8592" s="32">
        <f t="shared" si="806"/>
        <v>-9.7519999999999953</v>
      </c>
      <c r="S8592" s="26">
        <f t="shared" si="807"/>
        <v>1</v>
      </c>
      <c r="T8592" s="26">
        <f t="shared" si="808"/>
        <v>0</v>
      </c>
    </row>
    <row r="8593" spans="13:20" ht="15" x14ac:dyDescent="0.3">
      <c r="M8593" s="34">
        <v>8587.5</v>
      </c>
      <c r="N8593" s="34">
        <v>12.8</v>
      </c>
      <c r="O8593" s="32">
        <f t="shared" si="804"/>
        <v>55.040000000000006</v>
      </c>
      <c r="P8593" s="37">
        <f t="shared" si="809"/>
        <v>66.048000000000002</v>
      </c>
      <c r="Q8593" s="32">
        <f t="shared" si="805"/>
        <v>-4.0000000000006253E-2</v>
      </c>
      <c r="R8593" s="32">
        <f t="shared" si="806"/>
        <v>-11.048000000000002</v>
      </c>
      <c r="S8593" s="26">
        <f t="shared" si="807"/>
        <v>0</v>
      </c>
      <c r="T8593" s="26">
        <f t="shared" si="808"/>
        <v>0</v>
      </c>
    </row>
    <row r="8594" spans="13:20" ht="15" x14ac:dyDescent="0.3">
      <c r="M8594" s="34">
        <v>8588.5</v>
      </c>
      <c r="N8594" s="34">
        <v>12.2</v>
      </c>
      <c r="O8594" s="32">
        <f t="shared" si="804"/>
        <v>53.96</v>
      </c>
      <c r="P8594" s="37">
        <f t="shared" si="809"/>
        <v>64.751999999999995</v>
      </c>
      <c r="Q8594" s="32">
        <f t="shared" si="805"/>
        <v>1.0399999999999991</v>
      </c>
      <c r="R8594" s="32">
        <f t="shared" si="806"/>
        <v>-9.7519999999999953</v>
      </c>
      <c r="S8594" s="26">
        <f t="shared" si="807"/>
        <v>1</v>
      </c>
      <c r="T8594" s="26">
        <f t="shared" si="808"/>
        <v>0</v>
      </c>
    </row>
    <row r="8595" spans="13:20" ht="15" x14ac:dyDescent="0.3">
      <c r="M8595" s="34">
        <v>8589.5</v>
      </c>
      <c r="N8595" s="34">
        <v>13.3</v>
      </c>
      <c r="O8595" s="32">
        <f t="shared" si="804"/>
        <v>55.94</v>
      </c>
      <c r="P8595" s="37">
        <f t="shared" si="809"/>
        <v>67.128</v>
      </c>
      <c r="Q8595" s="32">
        <f t="shared" si="805"/>
        <v>-0.93999999999999773</v>
      </c>
      <c r="R8595" s="32">
        <f t="shared" si="806"/>
        <v>-12.128</v>
      </c>
      <c r="S8595" s="26">
        <f t="shared" si="807"/>
        <v>0</v>
      </c>
      <c r="T8595" s="26">
        <f t="shared" si="808"/>
        <v>0</v>
      </c>
    </row>
    <row r="8596" spans="13:20" ht="15" x14ac:dyDescent="0.3">
      <c r="M8596" s="34">
        <v>8590.5</v>
      </c>
      <c r="N8596" s="34">
        <v>12.8</v>
      </c>
      <c r="O8596" s="32">
        <f t="shared" si="804"/>
        <v>55.040000000000006</v>
      </c>
      <c r="P8596" s="37">
        <f t="shared" si="809"/>
        <v>66.048000000000002</v>
      </c>
      <c r="Q8596" s="32">
        <f t="shared" si="805"/>
        <v>-4.0000000000006253E-2</v>
      </c>
      <c r="R8596" s="32">
        <f t="shared" si="806"/>
        <v>-11.048000000000002</v>
      </c>
      <c r="S8596" s="26">
        <f t="shared" si="807"/>
        <v>0</v>
      </c>
      <c r="T8596" s="26">
        <f t="shared" si="808"/>
        <v>0</v>
      </c>
    </row>
    <row r="8597" spans="13:20" ht="15" x14ac:dyDescent="0.3">
      <c r="M8597" s="34">
        <v>8591.5</v>
      </c>
      <c r="N8597" s="34">
        <v>11.7</v>
      </c>
      <c r="O8597" s="32">
        <f t="shared" si="804"/>
        <v>53.06</v>
      </c>
      <c r="P8597" s="37">
        <f t="shared" si="809"/>
        <v>63.671999999999997</v>
      </c>
      <c r="Q8597" s="32">
        <f t="shared" si="805"/>
        <v>1.9399999999999977</v>
      </c>
      <c r="R8597" s="32">
        <f t="shared" si="806"/>
        <v>-8.671999999999997</v>
      </c>
      <c r="S8597" s="26">
        <f t="shared" si="807"/>
        <v>1</v>
      </c>
      <c r="T8597" s="26">
        <f t="shared" si="808"/>
        <v>0</v>
      </c>
    </row>
    <row r="8598" spans="13:20" ht="15" x14ac:dyDescent="0.3">
      <c r="M8598" s="34">
        <v>8592.5</v>
      </c>
      <c r="N8598" s="34">
        <v>11.7</v>
      </c>
      <c r="O8598" s="32">
        <f t="shared" si="804"/>
        <v>53.06</v>
      </c>
      <c r="P8598" s="37">
        <f t="shared" si="809"/>
        <v>63.671999999999997</v>
      </c>
      <c r="Q8598" s="32">
        <f t="shared" si="805"/>
        <v>1.9399999999999977</v>
      </c>
      <c r="R8598" s="32">
        <f t="shared" si="806"/>
        <v>-8.671999999999997</v>
      </c>
      <c r="S8598" s="26">
        <f t="shared" si="807"/>
        <v>1</v>
      </c>
      <c r="T8598" s="26">
        <f t="shared" si="808"/>
        <v>0</v>
      </c>
    </row>
    <row r="8599" spans="13:20" ht="15" x14ac:dyDescent="0.3">
      <c r="M8599" s="34">
        <v>8593.5</v>
      </c>
      <c r="N8599" s="34">
        <v>11.1</v>
      </c>
      <c r="O8599" s="32">
        <f t="shared" si="804"/>
        <v>51.980000000000004</v>
      </c>
      <c r="P8599" s="37">
        <f t="shared" si="809"/>
        <v>62.376000000000005</v>
      </c>
      <c r="Q8599" s="32">
        <f t="shared" si="805"/>
        <v>3.019999999999996</v>
      </c>
      <c r="R8599" s="32">
        <f t="shared" si="806"/>
        <v>-7.3760000000000048</v>
      </c>
      <c r="S8599" s="26">
        <f t="shared" si="807"/>
        <v>1</v>
      </c>
      <c r="T8599" s="26">
        <f t="shared" si="808"/>
        <v>0</v>
      </c>
    </row>
    <row r="8600" spans="13:20" ht="15" x14ac:dyDescent="0.3">
      <c r="M8600" s="34">
        <v>8594.5</v>
      </c>
      <c r="N8600" s="34">
        <v>10.6</v>
      </c>
      <c r="O8600" s="32">
        <f t="shared" si="804"/>
        <v>51.08</v>
      </c>
      <c r="P8600" s="37">
        <f t="shared" si="809"/>
        <v>61.295999999999992</v>
      </c>
      <c r="Q8600" s="32">
        <f t="shared" si="805"/>
        <v>3.9200000000000017</v>
      </c>
      <c r="R8600" s="32">
        <f t="shared" si="806"/>
        <v>-6.2959999999999923</v>
      </c>
      <c r="S8600" s="26">
        <f t="shared" si="807"/>
        <v>1</v>
      </c>
      <c r="T8600" s="26">
        <f t="shared" si="808"/>
        <v>0</v>
      </c>
    </row>
    <row r="8601" spans="13:20" ht="15" x14ac:dyDescent="0.3">
      <c r="M8601" s="34">
        <v>8595.5</v>
      </c>
      <c r="N8601" s="34">
        <v>10</v>
      </c>
      <c r="O8601" s="32">
        <f t="shared" si="804"/>
        <v>50</v>
      </c>
      <c r="P8601" s="37">
        <f t="shared" si="809"/>
        <v>60</v>
      </c>
      <c r="Q8601" s="32">
        <f t="shared" si="805"/>
        <v>5</v>
      </c>
      <c r="R8601" s="32">
        <f t="shared" si="806"/>
        <v>-5</v>
      </c>
      <c r="S8601" s="26">
        <f t="shared" si="807"/>
        <v>1</v>
      </c>
      <c r="T8601" s="26">
        <f t="shared" si="808"/>
        <v>0</v>
      </c>
    </row>
    <row r="8602" spans="13:20" ht="15" x14ac:dyDescent="0.3">
      <c r="M8602" s="34">
        <v>8596.5</v>
      </c>
      <c r="N8602" s="34">
        <v>8.3000000000000007</v>
      </c>
      <c r="O8602" s="32">
        <f t="shared" si="804"/>
        <v>46.94</v>
      </c>
      <c r="P8602" s="37">
        <f t="shared" si="809"/>
        <v>56.327999999999996</v>
      </c>
      <c r="Q8602" s="32">
        <f t="shared" si="805"/>
        <v>8.0600000000000023</v>
      </c>
      <c r="R8602" s="32">
        <f t="shared" si="806"/>
        <v>-1.3279999999999959</v>
      </c>
      <c r="S8602" s="26">
        <f t="shared" si="807"/>
        <v>1</v>
      </c>
      <c r="T8602" s="26">
        <f t="shared" si="808"/>
        <v>0</v>
      </c>
    </row>
    <row r="8603" spans="13:20" ht="15" x14ac:dyDescent="0.3">
      <c r="M8603" s="34">
        <v>8597.5</v>
      </c>
      <c r="N8603" s="34">
        <v>8.3000000000000007</v>
      </c>
      <c r="O8603" s="32">
        <f t="shared" si="804"/>
        <v>46.94</v>
      </c>
      <c r="P8603" s="37">
        <f t="shared" si="809"/>
        <v>56.327999999999996</v>
      </c>
      <c r="Q8603" s="32">
        <f t="shared" si="805"/>
        <v>8.0600000000000023</v>
      </c>
      <c r="R8603" s="32">
        <f t="shared" si="806"/>
        <v>-1.3279999999999959</v>
      </c>
      <c r="S8603" s="26">
        <f t="shared" si="807"/>
        <v>1</v>
      </c>
      <c r="T8603" s="26">
        <f t="shared" si="808"/>
        <v>0</v>
      </c>
    </row>
    <row r="8604" spans="13:20" ht="15" x14ac:dyDescent="0.3">
      <c r="M8604" s="34">
        <v>8598.5</v>
      </c>
      <c r="N8604" s="34">
        <v>8.3000000000000007</v>
      </c>
      <c r="O8604" s="32">
        <f t="shared" si="804"/>
        <v>46.94</v>
      </c>
      <c r="P8604" s="37">
        <f t="shared" si="809"/>
        <v>56.327999999999996</v>
      </c>
      <c r="Q8604" s="32">
        <f t="shared" si="805"/>
        <v>8.0600000000000023</v>
      </c>
      <c r="R8604" s="32">
        <f t="shared" si="806"/>
        <v>-1.3279999999999959</v>
      </c>
      <c r="S8604" s="26">
        <f t="shared" si="807"/>
        <v>1</v>
      </c>
      <c r="T8604" s="26">
        <f t="shared" si="808"/>
        <v>0</v>
      </c>
    </row>
    <row r="8605" spans="13:20" ht="15" x14ac:dyDescent="0.3">
      <c r="M8605" s="34">
        <v>8599.5</v>
      </c>
      <c r="N8605" s="34">
        <v>7.8</v>
      </c>
      <c r="O8605" s="32">
        <f t="shared" si="804"/>
        <v>46.04</v>
      </c>
      <c r="P8605" s="37">
        <f t="shared" si="809"/>
        <v>55.247999999999998</v>
      </c>
      <c r="Q8605" s="32">
        <f t="shared" si="805"/>
        <v>8.9600000000000009</v>
      </c>
      <c r="R8605" s="32">
        <f t="shared" si="806"/>
        <v>-0.24799999999999756</v>
      </c>
      <c r="S8605" s="26">
        <f t="shared" si="807"/>
        <v>1</v>
      </c>
      <c r="T8605" s="26">
        <f t="shared" si="808"/>
        <v>0</v>
      </c>
    </row>
    <row r="8606" spans="13:20" ht="15" x14ac:dyDescent="0.3">
      <c r="M8606" s="34">
        <v>8600.5</v>
      </c>
      <c r="N8606" s="34">
        <v>8.3000000000000007</v>
      </c>
      <c r="O8606" s="32">
        <f t="shared" si="804"/>
        <v>46.94</v>
      </c>
      <c r="P8606" s="37">
        <f t="shared" si="809"/>
        <v>56.327999999999996</v>
      </c>
      <c r="Q8606" s="32">
        <f t="shared" si="805"/>
        <v>8.0600000000000023</v>
      </c>
      <c r="R8606" s="32">
        <f t="shared" si="806"/>
        <v>-1.3279999999999959</v>
      </c>
      <c r="S8606" s="26">
        <f t="shared" si="807"/>
        <v>1</v>
      </c>
      <c r="T8606" s="26">
        <f t="shared" si="808"/>
        <v>0</v>
      </c>
    </row>
    <row r="8607" spans="13:20" ht="15" x14ac:dyDescent="0.3">
      <c r="M8607" s="34">
        <v>8601.5</v>
      </c>
      <c r="N8607" s="34">
        <v>9.4</v>
      </c>
      <c r="O8607" s="32">
        <f t="shared" si="804"/>
        <v>48.92</v>
      </c>
      <c r="P8607" s="37">
        <f t="shared" si="809"/>
        <v>58.704000000000001</v>
      </c>
      <c r="Q8607" s="32">
        <f t="shared" si="805"/>
        <v>6.0799999999999983</v>
      </c>
      <c r="R8607" s="32">
        <f t="shared" si="806"/>
        <v>-3.7040000000000006</v>
      </c>
      <c r="S8607" s="26">
        <f t="shared" si="807"/>
        <v>1</v>
      </c>
      <c r="T8607" s="26">
        <f t="shared" si="808"/>
        <v>0</v>
      </c>
    </row>
    <row r="8608" spans="13:20" ht="15" x14ac:dyDescent="0.3">
      <c r="M8608" s="34">
        <v>8602.5</v>
      </c>
      <c r="N8608" s="34">
        <v>9.4</v>
      </c>
      <c r="O8608" s="32">
        <f t="shared" si="804"/>
        <v>48.92</v>
      </c>
      <c r="P8608" s="37">
        <f t="shared" si="809"/>
        <v>58.704000000000001</v>
      </c>
      <c r="Q8608" s="32">
        <f t="shared" si="805"/>
        <v>6.0799999999999983</v>
      </c>
      <c r="R8608" s="32">
        <f t="shared" si="806"/>
        <v>-3.7040000000000006</v>
      </c>
      <c r="S8608" s="26">
        <f t="shared" si="807"/>
        <v>1</v>
      </c>
      <c r="T8608" s="26">
        <f t="shared" si="808"/>
        <v>0</v>
      </c>
    </row>
    <row r="8609" spans="13:20" ht="15" x14ac:dyDescent="0.3">
      <c r="M8609" s="34">
        <v>8603.5</v>
      </c>
      <c r="N8609" s="34">
        <v>10</v>
      </c>
      <c r="O8609" s="32">
        <f t="shared" si="804"/>
        <v>50</v>
      </c>
      <c r="P8609" s="37">
        <f t="shared" si="809"/>
        <v>60</v>
      </c>
      <c r="Q8609" s="32">
        <f t="shared" si="805"/>
        <v>5</v>
      </c>
      <c r="R8609" s="32">
        <f t="shared" si="806"/>
        <v>-5</v>
      </c>
      <c r="S8609" s="26">
        <f t="shared" si="807"/>
        <v>1</v>
      </c>
      <c r="T8609" s="26">
        <f t="shared" si="808"/>
        <v>0</v>
      </c>
    </row>
    <row r="8610" spans="13:20" ht="15" x14ac:dyDescent="0.3">
      <c r="M8610" s="34">
        <v>8604.5</v>
      </c>
      <c r="N8610" s="34">
        <v>10</v>
      </c>
      <c r="O8610" s="32">
        <f t="shared" si="804"/>
        <v>50</v>
      </c>
      <c r="P8610" s="37">
        <f t="shared" si="809"/>
        <v>60</v>
      </c>
      <c r="Q8610" s="32">
        <f t="shared" si="805"/>
        <v>5</v>
      </c>
      <c r="R8610" s="32">
        <f t="shared" si="806"/>
        <v>-5</v>
      </c>
      <c r="S8610" s="26">
        <f t="shared" si="807"/>
        <v>1</v>
      </c>
      <c r="T8610" s="26">
        <f t="shared" si="808"/>
        <v>0</v>
      </c>
    </row>
    <row r="8611" spans="13:20" ht="15" x14ac:dyDescent="0.3">
      <c r="M8611" s="34">
        <v>8605.5</v>
      </c>
      <c r="N8611" s="34">
        <v>10</v>
      </c>
      <c r="O8611" s="32">
        <f t="shared" si="804"/>
        <v>50</v>
      </c>
      <c r="P8611" s="37">
        <f t="shared" si="809"/>
        <v>60</v>
      </c>
      <c r="Q8611" s="32">
        <f t="shared" si="805"/>
        <v>5</v>
      </c>
      <c r="R8611" s="32">
        <f t="shared" si="806"/>
        <v>-5</v>
      </c>
      <c r="S8611" s="26">
        <f t="shared" si="807"/>
        <v>1</v>
      </c>
      <c r="T8611" s="26">
        <f t="shared" si="808"/>
        <v>0</v>
      </c>
    </row>
    <row r="8612" spans="13:20" ht="15" x14ac:dyDescent="0.3">
      <c r="M8612" s="34">
        <v>8606.5</v>
      </c>
      <c r="N8612" s="34">
        <v>8.9</v>
      </c>
      <c r="O8612" s="32">
        <f t="shared" si="804"/>
        <v>48.019999999999996</v>
      </c>
      <c r="P8612" s="37">
        <f t="shared" si="809"/>
        <v>57.623999999999995</v>
      </c>
      <c r="Q8612" s="32">
        <f t="shared" si="805"/>
        <v>6.980000000000004</v>
      </c>
      <c r="R8612" s="32">
        <f t="shared" si="806"/>
        <v>-2.6239999999999952</v>
      </c>
      <c r="S8612" s="26">
        <f t="shared" si="807"/>
        <v>1</v>
      </c>
      <c r="T8612" s="26">
        <f t="shared" si="808"/>
        <v>0</v>
      </c>
    </row>
    <row r="8613" spans="13:20" ht="15" x14ac:dyDescent="0.3">
      <c r="M8613" s="34">
        <v>8607.5</v>
      </c>
      <c r="N8613" s="34">
        <v>7.2</v>
      </c>
      <c r="O8613" s="32">
        <f t="shared" si="804"/>
        <v>44.96</v>
      </c>
      <c r="P8613" s="37">
        <f t="shared" si="809"/>
        <v>53.951999999999998</v>
      </c>
      <c r="Q8613" s="32">
        <f t="shared" si="805"/>
        <v>10.039999999999999</v>
      </c>
      <c r="R8613" s="32">
        <f t="shared" si="806"/>
        <v>1.0480000000000018</v>
      </c>
      <c r="S8613" s="26">
        <f t="shared" si="807"/>
        <v>1</v>
      </c>
      <c r="T8613" s="26">
        <f t="shared" si="808"/>
        <v>1</v>
      </c>
    </row>
    <row r="8614" spans="13:20" ht="15" x14ac:dyDescent="0.3">
      <c r="M8614" s="34">
        <v>8608.5</v>
      </c>
      <c r="N8614" s="34">
        <v>6.7</v>
      </c>
      <c r="O8614" s="32">
        <f t="shared" si="804"/>
        <v>44.06</v>
      </c>
      <c r="P8614" s="37">
        <f t="shared" si="809"/>
        <v>52.872</v>
      </c>
      <c r="Q8614" s="32">
        <f t="shared" si="805"/>
        <v>10.939999999999998</v>
      </c>
      <c r="R8614" s="32">
        <f t="shared" si="806"/>
        <v>2.1280000000000001</v>
      </c>
      <c r="S8614" s="26">
        <f t="shared" si="807"/>
        <v>1</v>
      </c>
      <c r="T8614" s="26">
        <f t="shared" si="808"/>
        <v>1</v>
      </c>
    </row>
    <row r="8615" spans="13:20" ht="15" x14ac:dyDescent="0.3">
      <c r="M8615" s="34">
        <v>8609.5</v>
      </c>
      <c r="N8615" s="34">
        <v>6.1</v>
      </c>
      <c r="O8615" s="32">
        <f t="shared" si="804"/>
        <v>42.980000000000004</v>
      </c>
      <c r="P8615" s="37">
        <f t="shared" si="809"/>
        <v>51.576000000000001</v>
      </c>
      <c r="Q8615" s="32">
        <f t="shared" si="805"/>
        <v>12.019999999999996</v>
      </c>
      <c r="R8615" s="32">
        <f t="shared" si="806"/>
        <v>3.4239999999999995</v>
      </c>
      <c r="S8615" s="26">
        <f t="shared" si="807"/>
        <v>1</v>
      </c>
      <c r="T8615" s="26">
        <f t="shared" si="808"/>
        <v>1</v>
      </c>
    </row>
    <row r="8616" spans="13:20" ht="15" x14ac:dyDescent="0.3">
      <c r="M8616" s="34">
        <v>8610.5</v>
      </c>
      <c r="N8616" s="34">
        <v>5</v>
      </c>
      <c r="O8616" s="32">
        <f t="shared" si="804"/>
        <v>41</v>
      </c>
      <c r="P8616" s="37">
        <f t="shared" si="809"/>
        <v>49.199999999999996</v>
      </c>
      <c r="Q8616" s="32">
        <f t="shared" si="805"/>
        <v>14</v>
      </c>
      <c r="R8616" s="32">
        <f t="shared" si="806"/>
        <v>5.8000000000000043</v>
      </c>
      <c r="S8616" s="26">
        <f t="shared" si="807"/>
        <v>1</v>
      </c>
      <c r="T8616" s="26">
        <f t="shared" si="808"/>
        <v>1</v>
      </c>
    </row>
    <row r="8617" spans="13:20" ht="15" x14ac:dyDescent="0.3">
      <c r="M8617" s="34">
        <v>8611.5</v>
      </c>
      <c r="N8617" s="34">
        <v>4.4000000000000004</v>
      </c>
      <c r="O8617" s="32">
        <f t="shared" si="804"/>
        <v>39.92</v>
      </c>
      <c r="P8617" s="37">
        <f t="shared" si="809"/>
        <v>47.904000000000003</v>
      </c>
      <c r="Q8617" s="32">
        <f t="shared" si="805"/>
        <v>15.079999999999998</v>
      </c>
      <c r="R8617" s="32">
        <f t="shared" si="806"/>
        <v>7.0959999999999965</v>
      </c>
      <c r="S8617" s="26">
        <f t="shared" si="807"/>
        <v>1</v>
      </c>
      <c r="T8617" s="26">
        <f t="shared" si="808"/>
        <v>1</v>
      </c>
    </row>
    <row r="8618" spans="13:20" ht="15" x14ac:dyDescent="0.3">
      <c r="M8618" s="34">
        <v>8612.5</v>
      </c>
      <c r="N8618" s="34">
        <v>3.3</v>
      </c>
      <c r="O8618" s="32">
        <f t="shared" si="804"/>
        <v>37.94</v>
      </c>
      <c r="P8618" s="37">
        <f t="shared" si="809"/>
        <v>45.527999999999999</v>
      </c>
      <c r="Q8618" s="32">
        <f t="shared" si="805"/>
        <v>17.060000000000002</v>
      </c>
      <c r="R8618" s="32">
        <f t="shared" si="806"/>
        <v>9.4720000000000013</v>
      </c>
      <c r="S8618" s="26">
        <f t="shared" si="807"/>
        <v>1</v>
      </c>
      <c r="T8618" s="26">
        <f t="shared" si="808"/>
        <v>1</v>
      </c>
    </row>
    <row r="8619" spans="13:20" ht="15" x14ac:dyDescent="0.3">
      <c r="M8619" s="34">
        <v>8613.5</v>
      </c>
      <c r="N8619" s="34">
        <v>2.8</v>
      </c>
      <c r="O8619" s="32">
        <f t="shared" si="804"/>
        <v>37.04</v>
      </c>
      <c r="P8619" s="37">
        <f t="shared" si="809"/>
        <v>44.448</v>
      </c>
      <c r="Q8619" s="32">
        <f t="shared" si="805"/>
        <v>17.96</v>
      </c>
      <c r="R8619" s="32">
        <f t="shared" si="806"/>
        <v>10.552</v>
      </c>
      <c r="S8619" s="26">
        <f t="shared" si="807"/>
        <v>1</v>
      </c>
      <c r="T8619" s="26">
        <f t="shared" si="808"/>
        <v>1</v>
      </c>
    </row>
    <row r="8620" spans="13:20" ht="15" x14ac:dyDescent="0.3">
      <c r="M8620" s="34">
        <v>8614.5</v>
      </c>
      <c r="N8620" s="34">
        <v>2.8</v>
      </c>
      <c r="O8620" s="32">
        <f t="shared" si="804"/>
        <v>37.04</v>
      </c>
      <c r="P8620" s="37">
        <f t="shared" si="809"/>
        <v>44.448</v>
      </c>
      <c r="Q8620" s="32">
        <f t="shared" si="805"/>
        <v>17.96</v>
      </c>
      <c r="R8620" s="32">
        <f t="shared" si="806"/>
        <v>10.552</v>
      </c>
      <c r="S8620" s="26">
        <f t="shared" si="807"/>
        <v>1</v>
      </c>
      <c r="T8620" s="26">
        <f t="shared" si="808"/>
        <v>1</v>
      </c>
    </row>
    <row r="8621" spans="13:20" ht="15" x14ac:dyDescent="0.3">
      <c r="M8621" s="34">
        <v>8615.5</v>
      </c>
      <c r="N8621" s="34">
        <v>2.2000000000000002</v>
      </c>
      <c r="O8621" s="32">
        <f t="shared" si="804"/>
        <v>35.96</v>
      </c>
      <c r="P8621" s="37">
        <f t="shared" si="809"/>
        <v>43.152000000000001</v>
      </c>
      <c r="Q8621" s="32">
        <f t="shared" si="805"/>
        <v>19.04</v>
      </c>
      <c r="R8621" s="32">
        <f t="shared" si="806"/>
        <v>11.847999999999999</v>
      </c>
      <c r="S8621" s="26">
        <f t="shared" si="807"/>
        <v>1</v>
      </c>
      <c r="T8621" s="26">
        <f t="shared" si="808"/>
        <v>1</v>
      </c>
    </row>
    <row r="8622" spans="13:20" ht="15" x14ac:dyDescent="0.3">
      <c r="M8622" s="34">
        <v>8616.5</v>
      </c>
      <c r="N8622" s="34">
        <v>1.7</v>
      </c>
      <c r="O8622" s="32">
        <f t="shared" si="804"/>
        <v>35.06</v>
      </c>
      <c r="P8622" s="37">
        <f t="shared" si="809"/>
        <v>42.072000000000003</v>
      </c>
      <c r="Q8622" s="32">
        <f t="shared" si="805"/>
        <v>19.939999999999998</v>
      </c>
      <c r="R8622" s="32">
        <f t="shared" si="806"/>
        <v>12.927999999999997</v>
      </c>
      <c r="S8622" s="26">
        <f t="shared" si="807"/>
        <v>1</v>
      </c>
      <c r="T8622" s="26">
        <f t="shared" si="808"/>
        <v>1</v>
      </c>
    </row>
    <row r="8623" spans="13:20" ht="15" x14ac:dyDescent="0.3">
      <c r="M8623" s="34">
        <v>8617.5</v>
      </c>
      <c r="N8623" s="34">
        <v>1.7</v>
      </c>
      <c r="O8623" s="32">
        <f t="shared" si="804"/>
        <v>35.06</v>
      </c>
      <c r="P8623" s="37">
        <f t="shared" si="809"/>
        <v>42.072000000000003</v>
      </c>
      <c r="Q8623" s="32">
        <f t="shared" si="805"/>
        <v>19.939999999999998</v>
      </c>
      <c r="R8623" s="32">
        <f t="shared" si="806"/>
        <v>12.927999999999997</v>
      </c>
      <c r="S8623" s="26">
        <f t="shared" si="807"/>
        <v>1</v>
      </c>
      <c r="T8623" s="26">
        <f t="shared" si="808"/>
        <v>1</v>
      </c>
    </row>
    <row r="8624" spans="13:20" ht="15" x14ac:dyDescent="0.3">
      <c r="M8624" s="34">
        <v>8618.5</v>
      </c>
      <c r="N8624" s="34">
        <v>1.1000000000000001</v>
      </c>
      <c r="O8624" s="32">
        <f t="shared" si="804"/>
        <v>33.979999999999997</v>
      </c>
      <c r="P8624" s="37">
        <f t="shared" si="809"/>
        <v>40.775999999999996</v>
      </c>
      <c r="Q8624" s="32">
        <f t="shared" si="805"/>
        <v>21.020000000000003</v>
      </c>
      <c r="R8624" s="32">
        <f t="shared" si="806"/>
        <v>14.224000000000004</v>
      </c>
      <c r="S8624" s="26">
        <f t="shared" si="807"/>
        <v>1</v>
      </c>
      <c r="T8624" s="26">
        <f t="shared" si="808"/>
        <v>1</v>
      </c>
    </row>
    <row r="8625" spans="13:20" ht="15" x14ac:dyDescent="0.3">
      <c r="M8625" s="34">
        <v>8619.5</v>
      </c>
      <c r="N8625" s="34">
        <v>0.6</v>
      </c>
      <c r="O8625" s="32">
        <f t="shared" si="804"/>
        <v>33.08</v>
      </c>
      <c r="P8625" s="37">
        <f t="shared" si="809"/>
        <v>39.695999999999998</v>
      </c>
      <c r="Q8625" s="32">
        <f t="shared" si="805"/>
        <v>21.92</v>
      </c>
      <c r="R8625" s="32">
        <f t="shared" si="806"/>
        <v>15.304000000000002</v>
      </c>
      <c r="S8625" s="26">
        <f t="shared" si="807"/>
        <v>1</v>
      </c>
      <c r="T8625" s="26">
        <f t="shared" si="808"/>
        <v>1</v>
      </c>
    </row>
    <row r="8626" spans="13:20" ht="15" x14ac:dyDescent="0.3">
      <c r="M8626" s="34">
        <v>8620.5</v>
      </c>
      <c r="N8626" s="34">
        <v>0.6</v>
      </c>
      <c r="O8626" s="32">
        <f t="shared" si="804"/>
        <v>33.08</v>
      </c>
      <c r="P8626" s="37">
        <f t="shared" si="809"/>
        <v>39.695999999999998</v>
      </c>
      <c r="Q8626" s="32">
        <f t="shared" si="805"/>
        <v>21.92</v>
      </c>
      <c r="R8626" s="32">
        <f t="shared" si="806"/>
        <v>15.304000000000002</v>
      </c>
      <c r="S8626" s="26">
        <f t="shared" si="807"/>
        <v>1</v>
      </c>
      <c r="T8626" s="26">
        <f t="shared" si="808"/>
        <v>1</v>
      </c>
    </row>
    <row r="8627" spans="13:20" ht="15" x14ac:dyDescent="0.3">
      <c r="M8627" s="34">
        <v>8621.5</v>
      </c>
      <c r="N8627" s="34">
        <v>0.6</v>
      </c>
      <c r="O8627" s="32">
        <f t="shared" si="804"/>
        <v>33.08</v>
      </c>
      <c r="P8627" s="37">
        <f t="shared" si="809"/>
        <v>39.695999999999998</v>
      </c>
      <c r="Q8627" s="32">
        <f t="shared" si="805"/>
        <v>21.92</v>
      </c>
      <c r="R8627" s="32">
        <f t="shared" si="806"/>
        <v>15.304000000000002</v>
      </c>
      <c r="S8627" s="26">
        <f t="shared" si="807"/>
        <v>1</v>
      </c>
      <c r="T8627" s="26">
        <f t="shared" si="808"/>
        <v>1</v>
      </c>
    </row>
    <row r="8628" spans="13:20" ht="15" x14ac:dyDescent="0.3">
      <c r="M8628" s="34">
        <v>8622.5</v>
      </c>
      <c r="N8628" s="34">
        <v>1.1000000000000001</v>
      </c>
      <c r="O8628" s="32">
        <f t="shared" si="804"/>
        <v>33.979999999999997</v>
      </c>
      <c r="P8628" s="37">
        <f t="shared" si="809"/>
        <v>40.775999999999996</v>
      </c>
      <c r="Q8628" s="32">
        <f t="shared" si="805"/>
        <v>21.020000000000003</v>
      </c>
      <c r="R8628" s="32">
        <f t="shared" si="806"/>
        <v>14.224000000000004</v>
      </c>
      <c r="S8628" s="26">
        <f t="shared" si="807"/>
        <v>1</v>
      </c>
      <c r="T8628" s="26">
        <f t="shared" si="808"/>
        <v>1</v>
      </c>
    </row>
    <row r="8629" spans="13:20" ht="15" x14ac:dyDescent="0.3">
      <c r="M8629" s="34">
        <v>8623.5</v>
      </c>
      <c r="N8629" s="34">
        <v>1.1000000000000001</v>
      </c>
      <c r="O8629" s="32">
        <f t="shared" si="804"/>
        <v>33.979999999999997</v>
      </c>
      <c r="P8629" s="37">
        <f t="shared" si="809"/>
        <v>40.775999999999996</v>
      </c>
      <c r="Q8629" s="32">
        <f t="shared" si="805"/>
        <v>21.020000000000003</v>
      </c>
      <c r="R8629" s="32">
        <f t="shared" si="806"/>
        <v>14.224000000000004</v>
      </c>
      <c r="S8629" s="26">
        <f t="shared" si="807"/>
        <v>1</v>
      </c>
      <c r="T8629" s="26">
        <f t="shared" si="808"/>
        <v>1</v>
      </c>
    </row>
    <row r="8630" spans="13:20" ht="15" x14ac:dyDescent="0.3">
      <c r="M8630" s="34">
        <v>8624.5</v>
      </c>
      <c r="N8630" s="34">
        <v>1.7</v>
      </c>
      <c r="O8630" s="32">
        <f t="shared" si="804"/>
        <v>35.06</v>
      </c>
      <c r="P8630" s="37">
        <f t="shared" si="809"/>
        <v>42.072000000000003</v>
      </c>
      <c r="Q8630" s="32">
        <f t="shared" si="805"/>
        <v>19.939999999999998</v>
      </c>
      <c r="R8630" s="32">
        <f t="shared" si="806"/>
        <v>12.927999999999997</v>
      </c>
      <c r="S8630" s="26">
        <f t="shared" si="807"/>
        <v>1</v>
      </c>
      <c r="T8630" s="26">
        <f t="shared" si="808"/>
        <v>1</v>
      </c>
    </row>
    <row r="8631" spans="13:20" ht="15" x14ac:dyDescent="0.3">
      <c r="M8631" s="34">
        <v>8625.5</v>
      </c>
      <c r="N8631" s="34">
        <v>2.2000000000000002</v>
      </c>
      <c r="O8631" s="32">
        <f t="shared" si="804"/>
        <v>35.96</v>
      </c>
      <c r="P8631" s="37">
        <f t="shared" si="809"/>
        <v>43.152000000000001</v>
      </c>
      <c r="Q8631" s="32">
        <f t="shared" si="805"/>
        <v>19.04</v>
      </c>
      <c r="R8631" s="32">
        <f t="shared" si="806"/>
        <v>11.847999999999999</v>
      </c>
      <c r="S8631" s="26">
        <f t="shared" si="807"/>
        <v>1</v>
      </c>
      <c r="T8631" s="26">
        <f t="shared" si="808"/>
        <v>1</v>
      </c>
    </row>
    <row r="8632" spans="13:20" ht="15" x14ac:dyDescent="0.3">
      <c r="M8632" s="34">
        <v>8626.5</v>
      </c>
      <c r="N8632" s="34">
        <v>2.2000000000000002</v>
      </c>
      <c r="O8632" s="32">
        <f t="shared" si="804"/>
        <v>35.96</v>
      </c>
      <c r="P8632" s="37">
        <f t="shared" si="809"/>
        <v>43.152000000000001</v>
      </c>
      <c r="Q8632" s="32">
        <f t="shared" si="805"/>
        <v>19.04</v>
      </c>
      <c r="R8632" s="32">
        <f t="shared" si="806"/>
        <v>11.847999999999999</v>
      </c>
      <c r="S8632" s="26">
        <f t="shared" si="807"/>
        <v>1</v>
      </c>
      <c r="T8632" s="26">
        <f t="shared" si="808"/>
        <v>1</v>
      </c>
    </row>
    <row r="8633" spans="13:20" ht="15" x14ac:dyDescent="0.3">
      <c r="M8633" s="34">
        <v>8627.5</v>
      </c>
      <c r="N8633" s="34">
        <v>3.3</v>
      </c>
      <c r="O8633" s="32">
        <f t="shared" si="804"/>
        <v>37.94</v>
      </c>
      <c r="P8633" s="37">
        <f t="shared" si="809"/>
        <v>45.527999999999999</v>
      </c>
      <c r="Q8633" s="32">
        <f t="shared" si="805"/>
        <v>17.060000000000002</v>
      </c>
      <c r="R8633" s="32">
        <f t="shared" si="806"/>
        <v>9.4720000000000013</v>
      </c>
      <c r="S8633" s="26">
        <f t="shared" si="807"/>
        <v>1</v>
      </c>
      <c r="T8633" s="26">
        <f t="shared" si="808"/>
        <v>1</v>
      </c>
    </row>
    <row r="8634" spans="13:20" ht="15" x14ac:dyDescent="0.3">
      <c r="M8634" s="34">
        <v>8628.5</v>
      </c>
      <c r="N8634" s="34">
        <v>3.3</v>
      </c>
      <c r="O8634" s="32">
        <f t="shared" si="804"/>
        <v>37.94</v>
      </c>
      <c r="P8634" s="37">
        <f t="shared" si="809"/>
        <v>45.527999999999999</v>
      </c>
      <c r="Q8634" s="32">
        <f t="shared" si="805"/>
        <v>17.060000000000002</v>
      </c>
      <c r="R8634" s="32">
        <f t="shared" si="806"/>
        <v>9.4720000000000013</v>
      </c>
      <c r="S8634" s="26">
        <f t="shared" si="807"/>
        <v>1</v>
      </c>
      <c r="T8634" s="26">
        <f t="shared" si="808"/>
        <v>1</v>
      </c>
    </row>
    <row r="8635" spans="13:20" ht="15" x14ac:dyDescent="0.3">
      <c r="M8635" s="34">
        <v>8629.5</v>
      </c>
      <c r="N8635" s="34">
        <v>3.3</v>
      </c>
      <c r="O8635" s="32">
        <f t="shared" si="804"/>
        <v>37.94</v>
      </c>
      <c r="P8635" s="37">
        <f t="shared" si="809"/>
        <v>45.527999999999999</v>
      </c>
      <c r="Q8635" s="32">
        <f t="shared" si="805"/>
        <v>17.060000000000002</v>
      </c>
      <c r="R8635" s="32">
        <f t="shared" si="806"/>
        <v>9.4720000000000013</v>
      </c>
      <c r="S8635" s="26">
        <f t="shared" si="807"/>
        <v>1</v>
      </c>
      <c r="T8635" s="26">
        <f t="shared" si="808"/>
        <v>1</v>
      </c>
    </row>
    <row r="8636" spans="13:20" ht="15" x14ac:dyDescent="0.3">
      <c r="M8636" s="34">
        <v>8630.5</v>
      </c>
      <c r="N8636" s="34">
        <v>3.3</v>
      </c>
      <c r="O8636" s="32">
        <f t="shared" si="804"/>
        <v>37.94</v>
      </c>
      <c r="P8636" s="37">
        <f t="shared" si="809"/>
        <v>45.527999999999999</v>
      </c>
      <c r="Q8636" s="32">
        <f t="shared" si="805"/>
        <v>17.060000000000002</v>
      </c>
      <c r="R8636" s="32">
        <f t="shared" si="806"/>
        <v>9.4720000000000013</v>
      </c>
      <c r="S8636" s="26">
        <f t="shared" si="807"/>
        <v>1</v>
      </c>
      <c r="T8636" s="26">
        <f t="shared" si="808"/>
        <v>1</v>
      </c>
    </row>
    <row r="8637" spans="13:20" ht="15" x14ac:dyDescent="0.3">
      <c r="M8637" s="34">
        <v>8631.5</v>
      </c>
      <c r="N8637" s="34">
        <v>3.9</v>
      </c>
      <c r="O8637" s="32">
        <f t="shared" si="804"/>
        <v>39.019999999999996</v>
      </c>
      <c r="P8637" s="37">
        <f t="shared" si="809"/>
        <v>46.823999999999991</v>
      </c>
      <c r="Q8637" s="32">
        <f t="shared" si="805"/>
        <v>15.980000000000004</v>
      </c>
      <c r="R8637" s="32">
        <f t="shared" si="806"/>
        <v>8.176000000000009</v>
      </c>
      <c r="S8637" s="26">
        <f t="shared" si="807"/>
        <v>1</v>
      </c>
      <c r="T8637" s="26">
        <f t="shared" si="808"/>
        <v>1</v>
      </c>
    </row>
    <row r="8638" spans="13:20" ht="15" x14ac:dyDescent="0.3">
      <c r="M8638" s="34">
        <v>8632.5</v>
      </c>
      <c r="N8638" s="34">
        <v>3.9</v>
      </c>
      <c r="O8638" s="32">
        <f t="shared" si="804"/>
        <v>39.019999999999996</v>
      </c>
      <c r="P8638" s="37">
        <f t="shared" si="809"/>
        <v>46.823999999999991</v>
      </c>
      <c r="Q8638" s="32">
        <f t="shared" si="805"/>
        <v>15.980000000000004</v>
      </c>
      <c r="R8638" s="32">
        <f t="shared" si="806"/>
        <v>8.176000000000009</v>
      </c>
      <c r="S8638" s="26">
        <f t="shared" si="807"/>
        <v>1</v>
      </c>
      <c r="T8638" s="26">
        <f t="shared" si="808"/>
        <v>1</v>
      </c>
    </row>
    <row r="8639" spans="13:20" ht="15" x14ac:dyDescent="0.3">
      <c r="M8639" s="34">
        <v>8633.5</v>
      </c>
      <c r="N8639" s="34">
        <v>3.9</v>
      </c>
      <c r="O8639" s="32">
        <f t="shared" si="804"/>
        <v>39.019999999999996</v>
      </c>
      <c r="P8639" s="37">
        <f t="shared" si="809"/>
        <v>46.823999999999991</v>
      </c>
      <c r="Q8639" s="32">
        <f t="shared" si="805"/>
        <v>15.980000000000004</v>
      </c>
      <c r="R8639" s="32">
        <f t="shared" si="806"/>
        <v>8.176000000000009</v>
      </c>
      <c r="S8639" s="26">
        <f t="shared" si="807"/>
        <v>1</v>
      </c>
      <c r="T8639" s="26">
        <f t="shared" si="808"/>
        <v>1</v>
      </c>
    </row>
    <row r="8640" spans="13:20" ht="15" x14ac:dyDescent="0.3">
      <c r="M8640" s="34">
        <v>8634.5</v>
      </c>
      <c r="N8640" s="34">
        <v>3.9</v>
      </c>
      <c r="O8640" s="32">
        <f t="shared" si="804"/>
        <v>39.019999999999996</v>
      </c>
      <c r="P8640" s="37">
        <f t="shared" si="809"/>
        <v>46.823999999999991</v>
      </c>
      <c r="Q8640" s="32">
        <f t="shared" si="805"/>
        <v>15.980000000000004</v>
      </c>
      <c r="R8640" s="32">
        <f t="shared" si="806"/>
        <v>8.176000000000009</v>
      </c>
      <c r="S8640" s="26">
        <f t="shared" si="807"/>
        <v>1</v>
      </c>
      <c r="T8640" s="26">
        <f t="shared" si="808"/>
        <v>1</v>
      </c>
    </row>
    <row r="8641" spans="13:20" ht="15" x14ac:dyDescent="0.3">
      <c r="M8641" s="34">
        <v>8635.5</v>
      </c>
      <c r="N8641" s="34">
        <v>3.9</v>
      </c>
      <c r="O8641" s="32">
        <f t="shared" si="804"/>
        <v>39.019999999999996</v>
      </c>
      <c r="P8641" s="37">
        <f t="shared" si="809"/>
        <v>46.823999999999991</v>
      </c>
      <c r="Q8641" s="32">
        <f t="shared" si="805"/>
        <v>15.980000000000004</v>
      </c>
      <c r="R8641" s="32">
        <f t="shared" si="806"/>
        <v>8.176000000000009</v>
      </c>
      <c r="S8641" s="26">
        <f t="shared" si="807"/>
        <v>1</v>
      </c>
      <c r="T8641" s="26">
        <f t="shared" si="808"/>
        <v>1</v>
      </c>
    </row>
    <row r="8642" spans="13:20" ht="15" x14ac:dyDescent="0.3">
      <c r="M8642" s="34">
        <v>8636.5</v>
      </c>
      <c r="N8642" s="34">
        <v>3.3</v>
      </c>
      <c r="O8642" s="32">
        <f t="shared" si="804"/>
        <v>37.94</v>
      </c>
      <c r="P8642" s="37">
        <f t="shared" si="809"/>
        <v>45.527999999999999</v>
      </c>
      <c r="Q8642" s="32">
        <f t="shared" si="805"/>
        <v>17.060000000000002</v>
      </c>
      <c r="R8642" s="32">
        <f t="shared" si="806"/>
        <v>9.4720000000000013</v>
      </c>
      <c r="S8642" s="26">
        <f t="shared" si="807"/>
        <v>1</v>
      </c>
      <c r="T8642" s="26">
        <f t="shared" si="808"/>
        <v>1</v>
      </c>
    </row>
    <row r="8643" spans="13:20" ht="15" x14ac:dyDescent="0.3">
      <c r="M8643" s="34">
        <v>8637.5</v>
      </c>
      <c r="N8643" s="34">
        <v>2.8</v>
      </c>
      <c r="O8643" s="32">
        <f t="shared" si="804"/>
        <v>37.04</v>
      </c>
      <c r="P8643" s="37">
        <f t="shared" si="809"/>
        <v>44.448</v>
      </c>
      <c r="Q8643" s="32">
        <f t="shared" si="805"/>
        <v>17.96</v>
      </c>
      <c r="R8643" s="32">
        <f t="shared" si="806"/>
        <v>10.552</v>
      </c>
      <c r="S8643" s="26">
        <f t="shared" si="807"/>
        <v>1</v>
      </c>
      <c r="T8643" s="26">
        <f t="shared" si="808"/>
        <v>1</v>
      </c>
    </row>
    <row r="8644" spans="13:20" ht="15" x14ac:dyDescent="0.3">
      <c r="M8644" s="34">
        <v>8638.5</v>
      </c>
      <c r="N8644" s="34">
        <v>2.8</v>
      </c>
      <c r="O8644" s="32">
        <f t="shared" si="804"/>
        <v>37.04</v>
      </c>
      <c r="P8644" s="37">
        <f t="shared" si="809"/>
        <v>44.448</v>
      </c>
      <c r="Q8644" s="32">
        <f t="shared" si="805"/>
        <v>17.96</v>
      </c>
      <c r="R8644" s="32">
        <f t="shared" si="806"/>
        <v>10.552</v>
      </c>
      <c r="S8644" s="26">
        <f t="shared" si="807"/>
        <v>1</v>
      </c>
      <c r="T8644" s="26">
        <f t="shared" si="808"/>
        <v>1</v>
      </c>
    </row>
    <row r="8645" spans="13:20" ht="15" x14ac:dyDescent="0.3">
      <c r="M8645" s="34">
        <v>8639.5</v>
      </c>
      <c r="N8645" s="34">
        <v>2.8</v>
      </c>
      <c r="O8645" s="32">
        <f t="shared" si="804"/>
        <v>37.04</v>
      </c>
      <c r="P8645" s="37">
        <f t="shared" si="809"/>
        <v>44.448</v>
      </c>
      <c r="Q8645" s="32">
        <f t="shared" si="805"/>
        <v>17.96</v>
      </c>
      <c r="R8645" s="32">
        <f t="shared" si="806"/>
        <v>10.552</v>
      </c>
      <c r="S8645" s="26">
        <f t="shared" si="807"/>
        <v>1</v>
      </c>
      <c r="T8645" s="26">
        <f t="shared" si="808"/>
        <v>1</v>
      </c>
    </row>
    <row r="8646" spans="13:20" ht="15" x14ac:dyDescent="0.3">
      <c r="M8646" s="34">
        <v>8640.5</v>
      </c>
      <c r="N8646" s="34">
        <v>2.8</v>
      </c>
      <c r="O8646" s="32">
        <f t="shared" ref="O8646:O8709" si="810">CONVERT(N8646,"C","F")</f>
        <v>37.04</v>
      </c>
      <c r="P8646" s="37">
        <f t="shared" si="809"/>
        <v>44.448</v>
      </c>
      <c r="Q8646" s="32">
        <f t="shared" ref="Q8646:Q8709" si="811">$L$3-O8646</f>
        <v>17.96</v>
      </c>
      <c r="R8646" s="32">
        <f t="shared" ref="R8646:R8709" si="812">$L$3-P8646</f>
        <v>10.552</v>
      </c>
      <c r="S8646" s="26">
        <f t="shared" ref="S8646:S8709" si="813">IF(O8646&lt;=$L$3, 1, 0)</f>
        <v>1</v>
      </c>
      <c r="T8646" s="26">
        <f t="shared" ref="T8646:T8709" si="814">IF(P8646&lt;=$L$3, 1, 0)</f>
        <v>1</v>
      </c>
    </row>
    <row r="8647" spans="13:20" ht="15" x14ac:dyDescent="0.3">
      <c r="M8647" s="34">
        <v>8641.5</v>
      </c>
      <c r="N8647" s="34">
        <v>2.8</v>
      </c>
      <c r="O8647" s="32">
        <f t="shared" si="810"/>
        <v>37.04</v>
      </c>
      <c r="P8647" s="37">
        <f t="shared" ref="P8647:P8710" si="815">O8647*1.2</f>
        <v>44.448</v>
      </c>
      <c r="Q8647" s="32">
        <f t="shared" si="811"/>
        <v>17.96</v>
      </c>
      <c r="R8647" s="32">
        <f t="shared" si="812"/>
        <v>10.552</v>
      </c>
      <c r="S8647" s="26">
        <f t="shared" si="813"/>
        <v>1</v>
      </c>
      <c r="T8647" s="26">
        <f t="shared" si="814"/>
        <v>1</v>
      </c>
    </row>
    <row r="8648" spans="13:20" ht="15" x14ac:dyDescent="0.3">
      <c r="M8648" s="34">
        <v>8642.5</v>
      </c>
      <c r="N8648" s="34">
        <v>2.8</v>
      </c>
      <c r="O8648" s="32">
        <f t="shared" si="810"/>
        <v>37.04</v>
      </c>
      <c r="P8648" s="37">
        <f t="shared" si="815"/>
        <v>44.448</v>
      </c>
      <c r="Q8648" s="32">
        <f t="shared" si="811"/>
        <v>17.96</v>
      </c>
      <c r="R8648" s="32">
        <f t="shared" si="812"/>
        <v>10.552</v>
      </c>
      <c r="S8648" s="26">
        <f t="shared" si="813"/>
        <v>1</v>
      </c>
      <c r="T8648" s="26">
        <f t="shared" si="814"/>
        <v>1</v>
      </c>
    </row>
    <row r="8649" spans="13:20" ht="15" x14ac:dyDescent="0.3">
      <c r="M8649" s="34">
        <v>8643.5</v>
      </c>
      <c r="N8649" s="34">
        <v>2.2000000000000002</v>
      </c>
      <c r="O8649" s="32">
        <f t="shared" si="810"/>
        <v>35.96</v>
      </c>
      <c r="P8649" s="37">
        <f t="shared" si="815"/>
        <v>43.152000000000001</v>
      </c>
      <c r="Q8649" s="32">
        <f t="shared" si="811"/>
        <v>19.04</v>
      </c>
      <c r="R8649" s="32">
        <f t="shared" si="812"/>
        <v>11.847999999999999</v>
      </c>
      <c r="S8649" s="26">
        <f t="shared" si="813"/>
        <v>1</v>
      </c>
      <c r="T8649" s="26">
        <f t="shared" si="814"/>
        <v>1</v>
      </c>
    </row>
    <row r="8650" spans="13:20" ht="15" x14ac:dyDescent="0.3">
      <c r="M8650" s="34">
        <v>8644.5</v>
      </c>
      <c r="N8650" s="34">
        <v>2.2000000000000002</v>
      </c>
      <c r="O8650" s="32">
        <f t="shared" si="810"/>
        <v>35.96</v>
      </c>
      <c r="P8650" s="37">
        <f t="shared" si="815"/>
        <v>43.152000000000001</v>
      </c>
      <c r="Q8650" s="32">
        <f t="shared" si="811"/>
        <v>19.04</v>
      </c>
      <c r="R8650" s="32">
        <f t="shared" si="812"/>
        <v>11.847999999999999</v>
      </c>
      <c r="S8650" s="26">
        <f t="shared" si="813"/>
        <v>1</v>
      </c>
      <c r="T8650" s="26">
        <f t="shared" si="814"/>
        <v>1</v>
      </c>
    </row>
    <row r="8651" spans="13:20" ht="15" x14ac:dyDescent="0.3">
      <c r="M8651" s="34">
        <v>8645.5</v>
      </c>
      <c r="N8651" s="34">
        <v>2.2000000000000002</v>
      </c>
      <c r="O8651" s="32">
        <f t="shared" si="810"/>
        <v>35.96</v>
      </c>
      <c r="P8651" s="37">
        <f t="shared" si="815"/>
        <v>43.152000000000001</v>
      </c>
      <c r="Q8651" s="32">
        <f t="shared" si="811"/>
        <v>19.04</v>
      </c>
      <c r="R8651" s="32">
        <f t="shared" si="812"/>
        <v>11.847999999999999</v>
      </c>
      <c r="S8651" s="26">
        <f t="shared" si="813"/>
        <v>1</v>
      </c>
      <c r="T8651" s="26">
        <f t="shared" si="814"/>
        <v>1</v>
      </c>
    </row>
    <row r="8652" spans="13:20" ht="15" x14ac:dyDescent="0.3">
      <c r="M8652" s="34">
        <v>8646.5</v>
      </c>
      <c r="N8652" s="34">
        <v>1.1000000000000001</v>
      </c>
      <c r="O8652" s="32">
        <f t="shared" si="810"/>
        <v>33.979999999999997</v>
      </c>
      <c r="P8652" s="37">
        <f t="shared" si="815"/>
        <v>40.775999999999996</v>
      </c>
      <c r="Q8652" s="32">
        <f t="shared" si="811"/>
        <v>21.020000000000003</v>
      </c>
      <c r="R8652" s="32">
        <f t="shared" si="812"/>
        <v>14.224000000000004</v>
      </c>
      <c r="S8652" s="26">
        <f t="shared" si="813"/>
        <v>1</v>
      </c>
      <c r="T8652" s="26">
        <f t="shared" si="814"/>
        <v>1</v>
      </c>
    </row>
    <row r="8653" spans="13:20" ht="15" x14ac:dyDescent="0.3">
      <c r="M8653" s="34">
        <v>8647.5</v>
      </c>
      <c r="N8653" s="34">
        <v>1.7</v>
      </c>
      <c r="O8653" s="32">
        <f t="shared" si="810"/>
        <v>35.06</v>
      </c>
      <c r="P8653" s="37">
        <f t="shared" si="815"/>
        <v>42.072000000000003</v>
      </c>
      <c r="Q8653" s="32">
        <f t="shared" si="811"/>
        <v>19.939999999999998</v>
      </c>
      <c r="R8653" s="32">
        <f t="shared" si="812"/>
        <v>12.927999999999997</v>
      </c>
      <c r="S8653" s="26">
        <f t="shared" si="813"/>
        <v>1</v>
      </c>
      <c r="T8653" s="26">
        <f t="shared" si="814"/>
        <v>1</v>
      </c>
    </row>
    <row r="8654" spans="13:20" ht="15" x14ac:dyDescent="0.3">
      <c r="M8654" s="34">
        <v>8648.5</v>
      </c>
      <c r="N8654" s="34">
        <v>2.8</v>
      </c>
      <c r="O8654" s="32">
        <f t="shared" si="810"/>
        <v>37.04</v>
      </c>
      <c r="P8654" s="37">
        <f t="shared" si="815"/>
        <v>44.448</v>
      </c>
      <c r="Q8654" s="32">
        <f t="shared" si="811"/>
        <v>17.96</v>
      </c>
      <c r="R8654" s="32">
        <f t="shared" si="812"/>
        <v>10.552</v>
      </c>
      <c r="S8654" s="26">
        <f t="shared" si="813"/>
        <v>1</v>
      </c>
      <c r="T8654" s="26">
        <f t="shared" si="814"/>
        <v>1</v>
      </c>
    </row>
    <row r="8655" spans="13:20" ht="15" x14ac:dyDescent="0.3">
      <c r="M8655" s="34">
        <v>8649.5</v>
      </c>
      <c r="N8655" s="34">
        <v>3.9</v>
      </c>
      <c r="O8655" s="32">
        <f t="shared" si="810"/>
        <v>39.019999999999996</v>
      </c>
      <c r="P8655" s="37">
        <f t="shared" si="815"/>
        <v>46.823999999999991</v>
      </c>
      <c r="Q8655" s="32">
        <f t="shared" si="811"/>
        <v>15.980000000000004</v>
      </c>
      <c r="R8655" s="32">
        <f t="shared" si="812"/>
        <v>8.176000000000009</v>
      </c>
      <c r="S8655" s="26">
        <f t="shared" si="813"/>
        <v>1</v>
      </c>
      <c r="T8655" s="26">
        <f t="shared" si="814"/>
        <v>1</v>
      </c>
    </row>
    <row r="8656" spans="13:20" ht="15" x14ac:dyDescent="0.3">
      <c r="M8656" s="34">
        <v>8650.5</v>
      </c>
      <c r="N8656" s="34">
        <v>5.6</v>
      </c>
      <c r="O8656" s="32">
        <f t="shared" si="810"/>
        <v>42.08</v>
      </c>
      <c r="P8656" s="37">
        <f t="shared" si="815"/>
        <v>50.495999999999995</v>
      </c>
      <c r="Q8656" s="32">
        <f t="shared" si="811"/>
        <v>12.920000000000002</v>
      </c>
      <c r="R8656" s="32">
        <f t="shared" si="812"/>
        <v>4.5040000000000049</v>
      </c>
      <c r="S8656" s="26">
        <f t="shared" si="813"/>
        <v>1</v>
      </c>
      <c r="T8656" s="26">
        <f t="shared" si="814"/>
        <v>1</v>
      </c>
    </row>
    <row r="8657" spans="13:20" ht="15" x14ac:dyDescent="0.3">
      <c r="M8657" s="34">
        <v>8651.5</v>
      </c>
      <c r="N8657" s="34">
        <v>7.2</v>
      </c>
      <c r="O8657" s="32">
        <f t="shared" si="810"/>
        <v>44.96</v>
      </c>
      <c r="P8657" s="37">
        <f t="shared" si="815"/>
        <v>53.951999999999998</v>
      </c>
      <c r="Q8657" s="32">
        <f t="shared" si="811"/>
        <v>10.039999999999999</v>
      </c>
      <c r="R8657" s="32">
        <f t="shared" si="812"/>
        <v>1.0480000000000018</v>
      </c>
      <c r="S8657" s="26">
        <f t="shared" si="813"/>
        <v>1</v>
      </c>
      <c r="T8657" s="26">
        <f t="shared" si="814"/>
        <v>1</v>
      </c>
    </row>
    <row r="8658" spans="13:20" ht="15" x14ac:dyDescent="0.3">
      <c r="M8658" s="34">
        <v>8652.5</v>
      </c>
      <c r="N8658" s="34">
        <v>8.3000000000000007</v>
      </c>
      <c r="O8658" s="32">
        <f t="shared" si="810"/>
        <v>46.94</v>
      </c>
      <c r="P8658" s="37">
        <f t="shared" si="815"/>
        <v>56.327999999999996</v>
      </c>
      <c r="Q8658" s="32">
        <f t="shared" si="811"/>
        <v>8.0600000000000023</v>
      </c>
      <c r="R8658" s="32">
        <f t="shared" si="812"/>
        <v>-1.3279999999999959</v>
      </c>
      <c r="S8658" s="26">
        <f t="shared" si="813"/>
        <v>1</v>
      </c>
      <c r="T8658" s="26">
        <f t="shared" si="814"/>
        <v>0</v>
      </c>
    </row>
    <row r="8659" spans="13:20" ht="15" x14ac:dyDescent="0.3">
      <c r="M8659" s="34">
        <v>8653.5</v>
      </c>
      <c r="N8659" s="34">
        <v>8.3000000000000007</v>
      </c>
      <c r="O8659" s="32">
        <f t="shared" si="810"/>
        <v>46.94</v>
      </c>
      <c r="P8659" s="37">
        <f t="shared" si="815"/>
        <v>56.327999999999996</v>
      </c>
      <c r="Q8659" s="32">
        <f t="shared" si="811"/>
        <v>8.0600000000000023</v>
      </c>
      <c r="R8659" s="32">
        <f t="shared" si="812"/>
        <v>-1.3279999999999959</v>
      </c>
      <c r="S8659" s="26">
        <f t="shared" si="813"/>
        <v>1</v>
      </c>
      <c r="T8659" s="26">
        <f t="shared" si="814"/>
        <v>0</v>
      </c>
    </row>
    <row r="8660" spans="13:20" ht="15" x14ac:dyDescent="0.3">
      <c r="M8660" s="34">
        <v>8654.5</v>
      </c>
      <c r="N8660" s="34">
        <v>8.9</v>
      </c>
      <c r="O8660" s="32">
        <f t="shared" si="810"/>
        <v>48.019999999999996</v>
      </c>
      <c r="P8660" s="37">
        <f t="shared" si="815"/>
        <v>57.623999999999995</v>
      </c>
      <c r="Q8660" s="32">
        <f t="shared" si="811"/>
        <v>6.980000000000004</v>
      </c>
      <c r="R8660" s="32">
        <f t="shared" si="812"/>
        <v>-2.6239999999999952</v>
      </c>
      <c r="S8660" s="26">
        <f t="shared" si="813"/>
        <v>1</v>
      </c>
      <c r="T8660" s="26">
        <f t="shared" si="814"/>
        <v>0</v>
      </c>
    </row>
    <row r="8661" spans="13:20" ht="15" x14ac:dyDescent="0.3">
      <c r="M8661" s="34">
        <v>8655.5</v>
      </c>
      <c r="N8661" s="34">
        <v>7.8</v>
      </c>
      <c r="O8661" s="32">
        <f t="shared" si="810"/>
        <v>46.04</v>
      </c>
      <c r="P8661" s="37">
        <f t="shared" si="815"/>
        <v>55.247999999999998</v>
      </c>
      <c r="Q8661" s="32">
        <f t="shared" si="811"/>
        <v>8.9600000000000009</v>
      </c>
      <c r="R8661" s="32">
        <f t="shared" si="812"/>
        <v>-0.24799999999999756</v>
      </c>
      <c r="S8661" s="26">
        <f t="shared" si="813"/>
        <v>1</v>
      </c>
      <c r="T8661" s="26">
        <f t="shared" si="814"/>
        <v>0</v>
      </c>
    </row>
    <row r="8662" spans="13:20" ht="15" x14ac:dyDescent="0.3">
      <c r="M8662" s="34">
        <v>8656.5</v>
      </c>
      <c r="N8662" s="34">
        <v>6.1</v>
      </c>
      <c r="O8662" s="32">
        <f t="shared" si="810"/>
        <v>42.980000000000004</v>
      </c>
      <c r="P8662" s="37">
        <f t="shared" si="815"/>
        <v>51.576000000000001</v>
      </c>
      <c r="Q8662" s="32">
        <f t="shared" si="811"/>
        <v>12.019999999999996</v>
      </c>
      <c r="R8662" s="32">
        <f t="shared" si="812"/>
        <v>3.4239999999999995</v>
      </c>
      <c r="S8662" s="26">
        <f t="shared" si="813"/>
        <v>1</v>
      </c>
      <c r="T8662" s="26">
        <f t="shared" si="814"/>
        <v>1</v>
      </c>
    </row>
    <row r="8663" spans="13:20" ht="15" x14ac:dyDescent="0.3">
      <c r="M8663" s="34">
        <v>8657.5</v>
      </c>
      <c r="N8663" s="34">
        <v>4.4000000000000004</v>
      </c>
      <c r="O8663" s="32">
        <f t="shared" si="810"/>
        <v>39.92</v>
      </c>
      <c r="P8663" s="37">
        <f t="shared" si="815"/>
        <v>47.904000000000003</v>
      </c>
      <c r="Q8663" s="32">
        <f t="shared" si="811"/>
        <v>15.079999999999998</v>
      </c>
      <c r="R8663" s="32">
        <f t="shared" si="812"/>
        <v>7.0959999999999965</v>
      </c>
      <c r="S8663" s="26">
        <f t="shared" si="813"/>
        <v>1</v>
      </c>
      <c r="T8663" s="26">
        <f t="shared" si="814"/>
        <v>1</v>
      </c>
    </row>
    <row r="8664" spans="13:20" ht="15" x14ac:dyDescent="0.3">
      <c r="M8664" s="34">
        <v>8658.5</v>
      </c>
      <c r="N8664" s="34">
        <v>4.4000000000000004</v>
      </c>
      <c r="O8664" s="32">
        <f t="shared" si="810"/>
        <v>39.92</v>
      </c>
      <c r="P8664" s="37">
        <f t="shared" si="815"/>
        <v>47.904000000000003</v>
      </c>
      <c r="Q8664" s="32">
        <f t="shared" si="811"/>
        <v>15.079999999999998</v>
      </c>
      <c r="R8664" s="32">
        <f t="shared" si="812"/>
        <v>7.0959999999999965</v>
      </c>
      <c r="S8664" s="26">
        <f t="shared" si="813"/>
        <v>1</v>
      </c>
      <c r="T8664" s="26">
        <f t="shared" si="814"/>
        <v>1</v>
      </c>
    </row>
    <row r="8665" spans="13:20" ht="15" x14ac:dyDescent="0.3">
      <c r="M8665" s="34">
        <v>8659.5</v>
      </c>
      <c r="N8665" s="34">
        <v>3.9</v>
      </c>
      <c r="O8665" s="32">
        <f t="shared" si="810"/>
        <v>39.019999999999996</v>
      </c>
      <c r="P8665" s="37">
        <f t="shared" si="815"/>
        <v>46.823999999999991</v>
      </c>
      <c r="Q8665" s="32">
        <f t="shared" si="811"/>
        <v>15.980000000000004</v>
      </c>
      <c r="R8665" s="32">
        <f t="shared" si="812"/>
        <v>8.176000000000009</v>
      </c>
      <c r="S8665" s="26">
        <f t="shared" si="813"/>
        <v>1</v>
      </c>
      <c r="T8665" s="26">
        <f t="shared" si="814"/>
        <v>1</v>
      </c>
    </row>
    <row r="8666" spans="13:20" ht="15" x14ac:dyDescent="0.3">
      <c r="M8666" s="34">
        <v>8660.5</v>
      </c>
      <c r="N8666" s="34">
        <v>2.8</v>
      </c>
      <c r="O8666" s="32">
        <f t="shared" si="810"/>
        <v>37.04</v>
      </c>
      <c r="P8666" s="37">
        <f t="shared" si="815"/>
        <v>44.448</v>
      </c>
      <c r="Q8666" s="32">
        <f t="shared" si="811"/>
        <v>17.96</v>
      </c>
      <c r="R8666" s="32">
        <f t="shared" si="812"/>
        <v>10.552</v>
      </c>
      <c r="S8666" s="26">
        <f t="shared" si="813"/>
        <v>1</v>
      </c>
      <c r="T8666" s="26">
        <f t="shared" si="814"/>
        <v>1</v>
      </c>
    </row>
    <row r="8667" spans="13:20" ht="15" x14ac:dyDescent="0.3">
      <c r="M8667" s="34">
        <v>8661.5</v>
      </c>
      <c r="N8667" s="34">
        <v>2.2000000000000002</v>
      </c>
      <c r="O8667" s="32">
        <f t="shared" si="810"/>
        <v>35.96</v>
      </c>
      <c r="P8667" s="37">
        <f t="shared" si="815"/>
        <v>43.152000000000001</v>
      </c>
      <c r="Q8667" s="32">
        <f t="shared" si="811"/>
        <v>19.04</v>
      </c>
      <c r="R8667" s="32">
        <f t="shared" si="812"/>
        <v>11.847999999999999</v>
      </c>
      <c r="S8667" s="26">
        <f t="shared" si="813"/>
        <v>1</v>
      </c>
      <c r="T8667" s="26">
        <f t="shared" si="814"/>
        <v>1</v>
      </c>
    </row>
    <row r="8668" spans="13:20" ht="15" x14ac:dyDescent="0.3">
      <c r="M8668" s="34">
        <v>8662.5</v>
      </c>
      <c r="N8668" s="34">
        <v>1.7</v>
      </c>
      <c r="O8668" s="32">
        <f t="shared" si="810"/>
        <v>35.06</v>
      </c>
      <c r="P8668" s="37">
        <f t="shared" si="815"/>
        <v>42.072000000000003</v>
      </c>
      <c r="Q8668" s="32">
        <f t="shared" si="811"/>
        <v>19.939999999999998</v>
      </c>
      <c r="R8668" s="32">
        <f t="shared" si="812"/>
        <v>12.927999999999997</v>
      </c>
      <c r="S8668" s="26">
        <f t="shared" si="813"/>
        <v>1</v>
      </c>
      <c r="T8668" s="26">
        <f t="shared" si="814"/>
        <v>1</v>
      </c>
    </row>
    <row r="8669" spans="13:20" ht="15" x14ac:dyDescent="0.3">
      <c r="M8669" s="34">
        <v>8663.5</v>
      </c>
      <c r="N8669" s="34">
        <v>1.1000000000000001</v>
      </c>
      <c r="O8669" s="32">
        <f t="shared" si="810"/>
        <v>33.979999999999997</v>
      </c>
      <c r="P8669" s="37">
        <f t="shared" si="815"/>
        <v>40.775999999999996</v>
      </c>
      <c r="Q8669" s="32">
        <f t="shared" si="811"/>
        <v>21.020000000000003</v>
      </c>
      <c r="R8669" s="32">
        <f t="shared" si="812"/>
        <v>14.224000000000004</v>
      </c>
      <c r="S8669" s="26">
        <f t="shared" si="813"/>
        <v>1</v>
      </c>
      <c r="T8669" s="26">
        <f t="shared" si="814"/>
        <v>1</v>
      </c>
    </row>
    <row r="8670" spans="13:20" ht="15" x14ac:dyDescent="0.3">
      <c r="M8670" s="34">
        <v>8664.5</v>
      </c>
      <c r="N8670" s="34">
        <v>1.1000000000000001</v>
      </c>
      <c r="O8670" s="32">
        <f t="shared" si="810"/>
        <v>33.979999999999997</v>
      </c>
      <c r="P8670" s="37">
        <f t="shared" si="815"/>
        <v>40.775999999999996</v>
      </c>
      <c r="Q8670" s="32">
        <f t="shared" si="811"/>
        <v>21.020000000000003</v>
      </c>
      <c r="R8670" s="32">
        <f t="shared" si="812"/>
        <v>14.224000000000004</v>
      </c>
      <c r="S8670" s="26">
        <f t="shared" si="813"/>
        <v>1</v>
      </c>
      <c r="T8670" s="26">
        <f t="shared" si="814"/>
        <v>1</v>
      </c>
    </row>
    <row r="8671" spans="13:20" ht="15" x14ac:dyDescent="0.3">
      <c r="M8671" s="34">
        <v>8665.5</v>
      </c>
      <c r="N8671" s="34">
        <v>1.1000000000000001</v>
      </c>
      <c r="O8671" s="32">
        <f t="shared" si="810"/>
        <v>33.979999999999997</v>
      </c>
      <c r="P8671" s="37">
        <f t="shared" si="815"/>
        <v>40.775999999999996</v>
      </c>
      <c r="Q8671" s="32">
        <f t="shared" si="811"/>
        <v>21.020000000000003</v>
      </c>
      <c r="R8671" s="32">
        <f t="shared" si="812"/>
        <v>14.224000000000004</v>
      </c>
      <c r="S8671" s="26">
        <f t="shared" si="813"/>
        <v>1</v>
      </c>
      <c r="T8671" s="26">
        <f t="shared" si="814"/>
        <v>1</v>
      </c>
    </row>
    <row r="8672" spans="13:20" ht="15" x14ac:dyDescent="0.3">
      <c r="M8672" s="34">
        <v>8666.5</v>
      </c>
      <c r="N8672" s="34">
        <v>0.6</v>
      </c>
      <c r="O8672" s="32">
        <f t="shared" si="810"/>
        <v>33.08</v>
      </c>
      <c r="P8672" s="37">
        <f t="shared" si="815"/>
        <v>39.695999999999998</v>
      </c>
      <c r="Q8672" s="32">
        <f t="shared" si="811"/>
        <v>21.92</v>
      </c>
      <c r="R8672" s="32">
        <f t="shared" si="812"/>
        <v>15.304000000000002</v>
      </c>
      <c r="S8672" s="26">
        <f t="shared" si="813"/>
        <v>1</v>
      </c>
      <c r="T8672" s="26">
        <f t="shared" si="814"/>
        <v>1</v>
      </c>
    </row>
    <row r="8673" spans="13:20" ht="15" x14ac:dyDescent="0.3">
      <c r="M8673" s="34">
        <v>8667.5</v>
      </c>
      <c r="N8673" s="34">
        <v>0.6</v>
      </c>
      <c r="O8673" s="32">
        <f t="shared" si="810"/>
        <v>33.08</v>
      </c>
      <c r="P8673" s="37">
        <f t="shared" si="815"/>
        <v>39.695999999999998</v>
      </c>
      <c r="Q8673" s="32">
        <f t="shared" si="811"/>
        <v>21.92</v>
      </c>
      <c r="R8673" s="32">
        <f t="shared" si="812"/>
        <v>15.304000000000002</v>
      </c>
      <c r="S8673" s="26">
        <f t="shared" si="813"/>
        <v>1</v>
      </c>
      <c r="T8673" s="26">
        <f t="shared" si="814"/>
        <v>1</v>
      </c>
    </row>
    <row r="8674" spans="13:20" ht="15" x14ac:dyDescent="0.3">
      <c r="M8674" s="34">
        <v>8668.5</v>
      </c>
      <c r="N8674" s="34">
        <v>0</v>
      </c>
      <c r="O8674" s="32">
        <f t="shared" si="810"/>
        <v>32</v>
      </c>
      <c r="P8674" s="37">
        <f t="shared" si="815"/>
        <v>38.4</v>
      </c>
      <c r="Q8674" s="32">
        <f t="shared" si="811"/>
        <v>23</v>
      </c>
      <c r="R8674" s="32">
        <f t="shared" si="812"/>
        <v>16.600000000000001</v>
      </c>
      <c r="S8674" s="26">
        <f t="shared" si="813"/>
        <v>1</v>
      </c>
      <c r="T8674" s="26">
        <f t="shared" si="814"/>
        <v>1</v>
      </c>
    </row>
    <row r="8675" spans="13:20" ht="15" x14ac:dyDescent="0.3">
      <c r="M8675" s="34">
        <v>8669.5</v>
      </c>
      <c r="N8675" s="34">
        <v>0.6</v>
      </c>
      <c r="O8675" s="32">
        <f t="shared" si="810"/>
        <v>33.08</v>
      </c>
      <c r="P8675" s="37">
        <f t="shared" si="815"/>
        <v>39.695999999999998</v>
      </c>
      <c r="Q8675" s="32">
        <f t="shared" si="811"/>
        <v>21.92</v>
      </c>
      <c r="R8675" s="32">
        <f t="shared" si="812"/>
        <v>15.304000000000002</v>
      </c>
      <c r="S8675" s="26">
        <f t="shared" si="813"/>
        <v>1</v>
      </c>
      <c r="T8675" s="26">
        <f t="shared" si="814"/>
        <v>1</v>
      </c>
    </row>
    <row r="8676" spans="13:20" ht="15" x14ac:dyDescent="0.3">
      <c r="M8676" s="34">
        <v>8670.5</v>
      </c>
      <c r="N8676" s="34">
        <v>0</v>
      </c>
      <c r="O8676" s="32">
        <f t="shared" si="810"/>
        <v>32</v>
      </c>
      <c r="P8676" s="37">
        <f t="shared" si="815"/>
        <v>38.4</v>
      </c>
      <c r="Q8676" s="32">
        <f t="shared" si="811"/>
        <v>23</v>
      </c>
      <c r="R8676" s="32">
        <f t="shared" si="812"/>
        <v>16.600000000000001</v>
      </c>
      <c r="S8676" s="26">
        <f t="shared" si="813"/>
        <v>1</v>
      </c>
      <c r="T8676" s="26">
        <f t="shared" si="814"/>
        <v>1</v>
      </c>
    </row>
    <row r="8677" spans="13:20" ht="15" x14ac:dyDescent="0.3">
      <c r="M8677" s="34">
        <v>8671.5</v>
      </c>
      <c r="N8677" s="34">
        <v>0</v>
      </c>
      <c r="O8677" s="32">
        <f t="shared" si="810"/>
        <v>32</v>
      </c>
      <c r="P8677" s="37">
        <f t="shared" si="815"/>
        <v>38.4</v>
      </c>
      <c r="Q8677" s="32">
        <f t="shared" si="811"/>
        <v>23</v>
      </c>
      <c r="R8677" s="32">
        <f t="shared" si="812"/>
        <v>16.600000000000001</v>
      </c>
      <c r="S8677" s="26">
        <f t="shared" si="813"/>
        <v>1</v>
      </c>
      <c r="T8677" s="26">
        <f t="shared" si="814"/>
        <v>1</v>
      </c>
    </row>
    <row r="8678" spans="13:20" ht="15" x14ac:dyDescent="0.3">
      <c r="M8678" s="34">
        <v>8672.5</v>
      </c>
      <c r="N8678" s="34">
        <v>2.2000000000000002</v>
      </c>
      <c r="O8678" s="32">
        <f t="shared" si="810"/>
        <v>35.96</v>
      </c>
      <c r="P8678" s="37">
        <f t="shared" si="815"/>
        <v>43.152000000000001</v>
      </c>
      <c r="Q8678" s="32">
        <f t="shared" si="811"/>
        <v>19.04</v>
      </c>
      <c r="R8678" s="32">
        <f t="shared" si="812"/>
        <v>11.847999999999999</v>
      </c>
      <c r="S8678" s="26">
        <f t="shared" si="813"/>
        <v>1</v>
      </c>
      <c r="T8678" s="26">
        <f t="shared" si="814"/>
        <v>1</v>
      </c>
    </row>
    <row r="8679" spans="13:20" ht="15" x14ac:dyDescent="0.3">
      <c r="M8679" s="34">
        <v>8673.5</v>
      </c>
      <c r="N8679" s="34">
        <v>5</v>
      </c>
      <c r="O8679" s="32">
        <f t="shared" si="810"/>
        <v>41</v>
      </c>
      <c r="P8679" s="37">
        <f t="shared" si="815"/>
        <v>49.199999999999996</v>
      </c>
      <c r="Q8679" s="32">
        <f t="shared" si="811"/>
        <v>14</v>
      </c>
      <c r="R8679" s="32">
        <f t="shared" si="812"/>
        <v>5.8000000000000043</v>
      </c>
      <c r="S8679" s="26">
        <f t="shared" si="813"/>
        <v>1</v>
      </c>
      <c r="T8679" s="26">
        <f t="shared" si="814"/>
        <v>1</v>
      </c>
    </row>
    <row r="8680" spans="13:20" ht="15" x14ac:dyDescent="0.3">
      <c r="M8680" s="34">
        <v>8674.5</v>
      </c>
      <c r="N8680" s="34">
        <v>7.8</v>
      </c>
      <c r="O8680" s="32">
        <f t="shared" si="810"/>
        <v>46.04</v>
      </c>
      <c r="P8680" s="37">
        <f t="shared" si="815"/>
        <v>55.247999999999998</v>
      </c>
      <c r="Q8680" s="32">
        <f t="shared" si="811"/>
        <v>8.9600000000000009</v>
      </c>
      <c r="R8680" s="32">
        <f t="shared" si="812"/>
        <v>-0.24799999999999756</v>
      </c>
      <c r="S8680" s="26">
        <f t="shared" si="813"/>
        <v>1</v>
      </c>
      <c r="T8680" s="26">
        <f t="shared" si="814"/>
        <v>0</v>
      </c>
    </row>
    <row r="8681" spans="13:20" ht="15" x14ac:dyDescent="0.3">
      <c r="M8681" s="34">
        <v>8675.5</v>
      </c>
      <c r="N8681" s="34">
        <v>10</v>
      </c>
      <c r="O8681" s="32">
        <f t="shared" si="810"/>
        <v>50</v>
      </c>
      <c r="P8681" s="37">
        <f t="shared" si="815"/>
        <v>60</v>
      </c>
      <c r="Q8681" s="32">
        <f t="shared" si="811"/>
        <v>5</v>
      </c>
      <c r="R8681" s="32">
        <f t="shared" si="812"/>
        <v>-5</v>
      </c>
      <c r="S8681" s="26">
        <f t="shared" si="813"/>
        <v>1</v>
      </c>
      <c r="T8681" s="26">
        <f t="shared" si="814"/>
        <v>0</v>
      </c>
    </row>
    <row r="8682" spans="13:20" ht="15" x14ac:dyDescent="0.3">
      <c r="M8682" s="34">
        <v>8676.5</v>
      </c>
      <c r="N8682" s="34">
        <v>10.6</v>
      </c>
      <c r="O8682" s="32">
        <f t="shared" si="810"/>
        <v>51.08</v>
      </c>
      <c r="P8682" s="37">
        <f t="shared" si="815"/>
        <v>61.295999999999992</v>
      </c>
      <c r="Q8682" s="32">
        <f t="shared" si="811"/>
        <v>3.9200000000000017</v>
      </c>
      <c r="R8682" s="32">
        <f t="shared" si="812"/>
        <v>-6.2959999999999923</v>
      </c>
      <c r="S8682" s="26">
        <f t="shared" si="813"/>
        <v>1</v>
      </c>
      <c r="T8682" s="26">
        <f t="shared" si="814"/>
        <v>0</v>
      </c>
    </row>
    <row r="8683" spans="13:20" ht="15" x14ac:dyDescent="0.3">
      <c r="M8683" s="34">
        <v>8677.5</v>
      </c>
      <c r="N8683" s="34">
        <v>11.1</v>
      </c>
      <c r="O8683" s="32">
        <f t="shared" si="810"/>
        <v>51.980000000000004</v>
      </c>
      <c r="P8683" s="37">
        <f t="shared" si="815"/>
        <v>62.376000000000005</v>
      </c>
      <c r="Q8683" s="32">
        <f t="shared" si="811"/>
        <v>3.019999999999996</v>
      </c>
      <c r="R8683" s="32">
        <f t="shared" si="812"/>
        <v>-7.3760000000000048</v>
      </c>
      <c r="S8683" s="26">
        <f t="shared" si="813"/>
        <v>1</v>
      </c>
      <c r="T8683" s="26">
        <f t="shared" si="814"/>
        <v>0</v>
      </c>
    </row>
    <row r="8684" spans="13:20" ht="15" x14ac:dyDescent="0.3">
      <c r="M8684" s="34">
        <v>8678.5</v>
      </c>
      <c r="N8684" s="34">
        <v>10.6</v>
      </c>
      <c r="O8684" s="32">
        <f t="shared" si="810"/>
        <v>51.08</v>
      </c>
      <c r="P8684" s="37">
        <f t="shared" si="815"/>
        <v>61.295999999999992</v>
      </c>
      <c r="Q8684" s="32">
        <f t="shared" si="811"/>
        <v>3.9200000000000017</v>
      </c>
      <c r="R8684" s="32">
        <f t="shared" si="812"/>
        <v>-6.2959999999999923</v>
      </c>
      <c r="S8684" s="26">
        <f t="shared" si="813"/>
        <v>1</v>
      </c>
      <c r="T8684" s="26">
        <f t="shared" si="814"/>
        <v>0</v>
      </c>
    </row>
    <row r="8685" spans="13:20" ht="15" x14ac:dyDescent="0.3">
      <c r="M8685" s="34">
        <v>8679.5</v>
      </c>
      <c r="N8685" s="34">
        <v>9.4</v>
      </c>
      <c r="O8685" s="32">
        <f t="shared" si="810"/>
        <v>48.92</v>
      </c>
      <c r="P8685" s="37">
        <f t="shared" si="815"/>
        <v>58.704000000000001</v>
      </c>
      <c r="Q8685" s="32">
        <f t="shared" si="811"/>
        <v>6.0799999999999983</v>
      </c>
      <c r="R8685" s="32">
        <f t="shared" si="812"/>
        <v>-3.7040000000000006</v>
      </c>
      <c r="S8685" s="26">
        <f t="shared" si="813"/>
        <v>1</v>
      </c>
      <c r="T8685" s="26">
        <f t="shared" si="814"/>
        <v>0</v>
      </c>
    </row>
    <row r="8686" spans="13:20" ht="15" x14ac:dyDescent="0.3">
      <c r="M8686" s="34">
        <v>8680.5</v>
      </c>
      <c r="N8686" s="34">
        <v>8.3000000000000007</v>
      </c>
      <c r="O8686" s="32">
        <f t="shared" si="810"/>
        <v>46.94</v>
      </c>
      <c r="P8686" s="37">
        <f t="shared" si="815"/>
        <v>56.327999999999996</v>
      </c>
      <c r="Q8686" s="32">
        <f t="shared" si="811"/>
        <v>8.0600000000000023</v>
      </c>
      <c r="R8686" s="32">
        <f t="shared" si="812"/>
        <v>-1.3279999999999959</v>
      </c>
      <c r="S8686" s="26">
        <f t="shared" si="813"/>
        <v>1</v>
      </c>
      <c r="T8686" s="26">
        <f t="shared" si="814"/>
        <v>0</v>
      </c>
    </row>
    <row r="8687" spans="13:20" ht="15" x14ac:dyDescent="0.3">
      <c r="M8687" s="34">
        <v>8681.5</v>
      </c>
      <c r="N8687" s="34">
        <v>7.8</v>
      </c>
      <c r="O8687" s="32">
        <f t="shared" si="810"/>
        <v>46.04</v>
      </c>
      <c r="P8687" s="37">
        <f t="shared" si="815"/>
        <v>55.247999999999998</v>
      </c>
      <c r="Q8687" s="32">
        <f t="shared" si="811"/>
        <v>8.9600000000000009</v>
      </c>
      <c r="R8687" s="32">
        <f t="shared" si="812"/>
        <v>-0.24799999999999756</v>
      </c>
      <c r="S8687" s="26">
        <f t="shared" si="813"/>
        <v>1</v>
      </c>
      <c r="T8687" s="26">
        <f t="shared" si="814"/>
        <v>0</v>
      </c>
    </row>
    <row r="8688" spans="13:20" ht="15" x14ac:dyDescent="0.3">
      <c r="M8688" s="34">
        <v>8682.5</v>
      </c>
      <c r="N8688" s="34">
        <v>7.2</v>
      </c>
      <c r="O8688" s="32">
        <f t="shared" si="810"/>
        <v>44.96</v>
      </c>
      <c r="P8688" s="37">
        <f t="shared" si="815"/>
        <v>53.951999999999998</v>
      </c>
      <c r="Q8688" s="32">
        <f t="shared" si="811"/>
        <v>10.039999999999999</v>
      </c>
      <c r="R8688" s="32">
        <f t="shared" si="812"/>
        <v>1.0480000000000018</v>
      </c>
      <c r="S8688" s="26">
        <f t="shared" si="813"/>
        <v>1</v>
      </c>
      <c r="T8688" s="26">
        <f t="shared" si="814"/>
        <v>1</v>
      </c>
    </row>
    <row r="8689" spans="13:20" ht="15" x14ac:dyDescent="0.3">
      <c r="M8689" s="34">
        <v>8683.5</v>
      </c>
      <c r="N8689" s="34">
        <v>5.6</v>
      </c>
      <c r="O8689" s="32">
        <f t="shared" si="810"/>
        <v>42.08</v>
      </c>
      <c r="P8689" s="37">
        <f t="shared" si="815"/>
        <v>50.495999999999995</v>
      </c>
      <c r="Q8689" s="32">
        <f t="shared" si="811"/>
        <v>12.920000000000002</v>
      </c>
      <c r="R8689" s="32">
        <f t="shared" si="812"/>
        <v>4.5040000000000049</v>
      </c>
      <c r="S8689" s="26">
        <f t="shared" si="813"/>
        <v>1</v>
      </c>
      <c r="T8689" s="26">
        <f t="shared" si="814"/>
        <v>1</v>
      </c>
    </row>
    <row r="8690" spans="13:20" ht="15" x14ac:dyDescent="0.3">
      <c r="M8690" s="34">
        <v>8684.5</v>
      </c>
      <c r="N8690" s="34">
        <v>6.1</v>
      </c>
      <c r="O8690" s="32">
        <f t="shared" si="810"/>
        <v>42.980000000000004</v>
      </c>
      <c r="P8690" s="37">
        <f t="shared" si="815"/>
        <v>51.576000000000001</v>
      </c>
      <c r="Q8690" s="32">
        <f t="shared" si="811"/>
        <v>12.019999999999996</v>
      </c>
      <c r="R8690" s="32">
        <f t="shared" si="812"/>
        <v>3.4239999999999995</v>
      </c>
      <c r="S8690" s="26">
        <f t="shared" si="813"/>
        <v>1</v>
      </c>
      <c r="T8690" s="26">
        <f t="shared" si="814"/>
        <v>1</v>
      </c>
    </row>
    <row r="8691" spans="13:20" ht="15" x14ac:dyDescent="0.3">
      <c r="M8691" s="34">
        <v>8685.5</v>
      </c>
      <c r="N8691" s="34">
        <v>4.4000000000000004</v>
      </c>
      <c r="O8691" s="32">
        <f t="shared" si="810"/>
        <v>39.92</v>
      </c>
      <c r="P8691" s="37">
        <f t="shared" si="815"/>
        <v>47.904000000000003</v>
      </c>
      <c r="Q8691" s="32">
        <f t="shared" si="811"/>
        <v>15.079999999999998</v>
      </c>
      <c r="R8691" s="32">
        <f t="shared" si="812"/>
        <v>7.0959999999999965</v>
      </c>
      <c r="S8691" s="26">
        <f t="shared" si="813"/>
        <v>1</v>
      </c>
      <c r="T8691" s="26">
        <f t="shared" si="814"/>
        <v>1</v>
      </c>
    </row>
    <row r="8692" spans="13:20" ht="15" x14ac:dyDescent="0.3">
      <c r="M8692" s="34">
        <v>8686.5</v>
      </c>
      <c r="N8692" s="34">
        <v>5</v>
      </c>
      <c r="O8692" s="32">
        <f t="shared" si="810"/>
        <v>41</v>
      </c>
      <c r="P8692" s="37">
        <f t="shared" si="815"/>
        <v>49.199999999999996</v>
      </c>
      <c r="Q8692" s="32">
        <f t="shared" si="811"/>
        <v>14</v>
      </c>
      <c r="R8692" s="32">
        <f t="shared" si="812"/>
        <v>5.8000000000000043</v>
      </c>
      <c r="S8692" s="26">
        <f t="shared" si="813"/>
        <v>1</v>
      </c>
      <c r="T8692" s="26">
        <f t="shared" si="814"/>
        <v>1</v>
      </c>
    </row>
    <row r="8693" spans="13:20" ht="15" x14ac:dyDescent="0.3">
      <c r="M8693" s="34">
        <v>8687.5</v>
      </c>
      <c r="N8693" s="34">
        <v>3.9</v>
      </c>
      <c r="O8693" s="32">
        <f t="shared" si="810"/>
        <v>39.019999999999996</v>
      </c>
      <c r="P8693" s="37">
        <f t="shared" si="815"/>
        <v>46.823999999999991</v>
      </c>
      <c r="Q8693" s="32">
        <f t="shared" si="811"/>
        <v>15.980000000000004</v>
      </c>
      <c r="R8693" s="32">
        <f t="shared" si="812"/>
        <v>8.176000000000009</v>
      </c>
      <c r="S8693" s="26">
        <f t="shared" si="813"/>
        <v>1</v>
      </c>
      <c r="T8693" s="26">
        <f t="shared" si="814"/>
        <v>1</v>
      </c>
    </row>
    <row r="8694" spans="13:20" ht="15" x14ac:dyDescent="0.3">
      <c r="M8694" s="34">
        <v>8688.5</v>
      </c>
      <c r="N8694" s="34">
        <v>3.3</v>
      </c>
      <c r="O8694" s="32">
        <f t="shared" si="810"/>
        <v>37.94</v>
      </c>
      <c r="P8694" s="37">
        <f t="shared" si="815"/>
        <v>45.527999999999999</v>
      </c>
      <c r="Q8694" s="32">
        <f t="shared" si="811"/>
        <v>17.060000000000002</v>
      </c>
      <c r="R8694" s="32">
        <f t="shared" si="812"/>
        <v>9.4720000000000013</v>
      </c>
      <c r="S8694" s="26">
        <f t="shared" si="813"/>
        <v>1</v>
      </c>
      <c r="T8694" s="26">
        <f t="shared" si="814"/>
        <v>1</v>
      </c>
    </row>
    <row r="8695" spans="13:20" ht="15" x14ac:dyDescent="0.3">
      <c r="M8695" s="34">
        <v>8689.5</v>
      </c>
      <c r="N8695" s="34">
        <v>3.9</v>
      </c>
      <c r="O8695" s="32">
        <f t="shared" si="810"/>
        <v>39.019999999999996</v>
      </c>
      <c r="P8695" s="37">
        <f t="shared" si="815"/>
        <v>46.823999999999991</v>
      </c>
      <c r="Q8695" s="32">
        <f t="shared" si="811"/>
        <v>15.980000000000004</v>
      </c>
      <c r="R8695" s="32">
        <f t="shared" si="812"/>
        <v>8.176000000000009</v>
      </c>
      <c r="S8695" s="26">
        <f t="shared" si="813"/>
        <v>1</v>
      </c>
      <c r="T8695" s="26">
        <f t="shared" si="814"/>
        <v>1</v>
      </c>
    </row>
    <row r="8696" spans="13:20" ht="15" x14ac:dyDescent="0.3">
      <c r="M8696" s="34">
        <v>8690.5</v>
      </c>
      <c r="N8696" s="34">
        <v>3.9</v>
      </c>
      <c r="O8696" s="32">
        <f t="shared" si="810"/>
        <v>39.019999999999996</v>
      </c>
      <c r="P8696" s="37">
        <f t="shared" si="815"/>
        <v>46.823999999999991</v>
      </c>
      <c r="Q8696" s="32">
        <f t="shared" si="811"/>
        <v>15.980000000000004</v>
      </c>
      <c r="R8696" s="32">
        <f t="shared" si="812"/>
        <v>8.176000000000009</v>
      </c>
      <c r="S8696" s="26">
        <f t="shared" si="813"/>
        <v>1</v>
      </c>
      <c r="T8696" s="26">
        <f t="shared" si="814"/>
        <v>1</v>
      </c>
    </row>
    <row r="8697" spans="13:20" ht="15" x14ac:dyDescent="0.3">
      <c r="M8697" s="34">
        <v>8691.5</v>
      </c>
      <c r="N8697" s="34">
        <v>2.8</v>
      </c>
      <c r="O8697" s="32">
        <f t="shared" si="810"/>
        <v>37.04</v>
      </c>
      <c r="P8697" s="37">
        <f t="shared" si="815"/>
        <v>44.448</v>
      </c>
      <c r="Q8697" s="32">
        <f t="shared" si="811"/>
        <v>17.96</v>
      </c>
      <c r="R8697" s="32">
        <f t="shared" si="812"/>
        <v>10.552</v>
      </c>
      <c r="S8697" s="26">
        <f t="shared" si="813"/>
        <v>1</v>
      </c>
      <c r="T8697" s="26">
        <f t="shared" si="814"/>
        <v>1</v>
      </c>
    </row>
    <row r="8698" spans="13:20" ht="15" x14ac:dyDescent="0.3">
      <c r="M8698" s="34">
        <v>8692.5</v>
      </c>
      <c r="N8698" s="34">
        <v>3.3</v>
      </c>
      <c r="O8698" s="32">
        <f t="shared" si="810"/>
        <v>37.94</v>
      </c>
      <c r="P8698" s="37">
        <f t="shared" si="815"/>
        <v>45.527999999999999</v>
      </c>
      <c r="Q8698" s="32">
        <f t="shared" si="811"/>
        <v>17.060000000000002</v>
      </c>
      <c r="R8698" s="32">
        <f t="shared" si="812"/>
        <v>9.4720000000000013</v>
      </c>
      <c r="S8698" s="26">
        <f t="shared" si="813"/>
        <v>1</v>
      </c>
      <c r="T8698" s="26">
        <f t="shared" si="814"/>
        <v>1</v>
      </c>
    </row>
    <row r="8699" spans="13:20" ht="15" x14ac:dyDescent="0.3">
      <c r="M8699" s="34">
        <v>8693.5</v>
      </c>
      <c r="N8699" s="34">
        <v>3.3</v>
      </c>
      <c r="O8699" s="32">
        <f t="shared" si="810"/>
        <v>37.94</v>
      </c>
      <c r="P8699" s="37">
        <f t="shared" si="815"/>
        <v>45.527999999999999</v>
      </c>
      <c r="Q8699" s="32">
        <f t="shared" si="811"/>
        <v>17.060000000000002</v>
      </c>
      <c r="R8699" s="32">
        <f t="shared" si="812"/>
        <v>9.4720000000000013</v>
      </c>
      <c r="S8699" s="26">
        <f t="shared" si="813"/>
        <v>1</v>
      </c>
      <c r="T8699" s="26">
        <f t="shared" si="814"/>
        <v>1</v>
      </c>
    </row>
    <row r="8700" spans="13:20" ht="15" x14ac:dyDescent="0.3">
      <c r="M8700" s="34">
        <v>8694.5</v>
      </c>
      <c r="N8700" s="34">
        <v>3.3</v>
      </c>
      <c r="O8700" s="32">
        <f t="shared" si="810"/>
        <v>37.94</v>
      </c>
      <c r="P8700" s="37">
        <f t="shared" si="815"/>
        <v>45.527999999999999</v>
      </c>
      <c r="Q8700" s="32">
        <f t="shared" si="811"/>
        <v>17.060000000000002</v>
      </c>
      <c r="R8700" s="32">
        <f t="shared" si="812"/>
        <v>9.4720000000000013</v>
      </c>
      <c r="S8700" s="26">
        <f t="shared" si="813"/>
        <v>1</v>
      </c>
      <c r="T8700" s="26">
        <f t="shared" si="814"/>
        <v>1</v>
      </c>
    </row>
    <row r="8701" spans="13:20" ht="15" x14ac:dyDescent="0.3">
      <c r="M8701" s="34">
        <v>8695.5</v>
      </c>
      <c r="N8701" s="34">
        <v>3.3</v>
      </c>
      <c r="O8701" s="32">
        <f t="shared" si="810"/>
        <v>37.94</v>
      </c>
      <c r="P8701" s="37">
        <f t="shared" si="815"/>
        <v>45.527999999999999</v>
      </c>
      <c r="Q8701" s="32">
        <f t="shared" si="811"/>
        <v>17.060000000000002</v>
      </c>
      <c r="R8701" s="32">
        <f t="shared" si="812"/>
        <v>9.4720000000000013</v>
      </c>
      <c r="S8701" s="26">
        <f t="shared" si="813"/>
        <v>1</v>
      </c>
      <c r="T8701" s="26">
        <f t="shared" si="814"/>
        <v>1</v>
      </c>
    </row>
    <row r="8702" spans="13:20" ht="15" x14ac:dyDescent="0.3">
      <c r="M8702" s="34">
        <v>8696.5</v>
      </c>
      <c r="N8702" s="34">
        <v>6.1</v>
      </c>
      <c r="O8702" s="32">
        <f t="shared" si="810"/>
        <v>42.980000000000004</v>
      </c>
      <c r="P8702" s="37">
        <f t="shared" si="815"/>
        <v>51.576000000000001</v>
      </c>
      <c r="Q8702" s="32">
        <f t="shared" si="811"/>
        <v>12.019999999999996</v>
      </c>
      <c r="R8702" s="32">
        <f t="shared" si="812"/>
        <v>3.4239999999999995</v>
      </c>
      <c r="S8702" s="26">
        <f t="shared" si="813"/>
        <v>1</v>
      </c>
      <c r="T8702" s="26">
        <f t="shared" si="814"/>
        <v>1</v>
      </c>
    </row>
    <row r="8703" spans="13:20" ht="15" x14ac:dyDescent="0.3">
      <c r="M8703" s="34">
        <v>8697.5</v>
      </c>
      <c r="N8703" s="34">
        <v>8.3000000000000007</v>
      </c>
      <c r="O8703" s="32">
        <f t="shared" si="810"/>
        <v>46.94</v>
      </c>
      <c r="P8703" s="37">
        <f t="shared" si="815"/>
        <v>56.327999999999996</v>
      </c>
      <c r="Q8703" s="32">
        <f t="shared" si="811"/>
        <v>8.0600000000000023</v>
      </c>
      <c r="R8703" s="32">
        <f t="shared" si="812"/>
        <v>-1.3279999999999959</v>
      </c>
      <c r="S8703" s="26">
        <f t="shared" si="813"/>
        <v>1</v>
      </c>
      <c r="T8703" s="26">
        <f t="shared" si="814"/>
        <v>0</v>
      </c>
    </row>
    <row r="8704" spans="13:20" ht="15" x14ac:dyDescent="0.3">
      <c r="M8704" s="34">
        <v>8698.5</v>
      </c>
      <c r="N8704" s="34">
        <v>10</v>
      </c>
      <c r="O8704" s="32">
        <f t="shared" si="810"/>
        <v>50</v>
      </c>
      <c r="P8704" s="37">
        <f t="shared" si="815"/>
        <v>60</v>
      </c>
      <c r="Q8704" s="32">
        <f t="shared" si="811"/>
        <v>5</v>
      </c>
      <c r="R8704" s="32">
        <f t="shared" si="812"/>
        <v>-5</v>
      </c>
      <c r="S8704" s="26">
        <f t="shared" si="813"/>
        <v>1</v>
      </c>
      <c r="T8704" s="26">
        <f t="shared" si="814"/>
        <v>0</v>
      </c>
    </row>
    <row r="8705" spans="13:20" ht="15" x14ac:dyDescent="0.3">
      <c r="M8705" s="34">
        <v>8699.5</v>
      </c>
      <c r="N8705" s="34">
        <v>11.7</v>
      </c>
      <c r="O8705" s="32">
        <f t="shared" si="810"/>
        <v>53.06</v>
      </c>
      <c r="P8705" s="37">
        <f t="shared" si="815"/>
        <v>63.671999999999997</v>
      </c>
      <c r="Q8705" s="32">
        <f t="shared" si="811"/>
        <v>1.9399999999999977</v>
      </c>
      <c r="R8705" s="32">
        <f t="shared" si="812"/>
        <v>-8.671999999999997</v>
      </c>
      <c r="S8705" s="26">
        <f t="shared" si="813"/>
        <v>1</v>
      </c>
      <c r="T8705" s="26">
        <f t="shared" si="814"/>
        <v>0</v>
      </c>
    </row>
    <row r="8706" spans="13:20" ht="15" x14ac:dyDescent="0.3">
      <c r="M8706" s="34">
        <v>8700.5</v>
      </c>
      <c r="N8706" s="34">
        <v>13.3</v>
      </c>
      <c r="O8706" s="32">
        <f t="shared" si="810"/>
        <v>55.94</v>
      </c>
      <c r="P8706" s="37">
        <f t="shared" si="815"/>
        <v>67.128</v>
      </c>
      <c r="Q8706" s="32">
        <f t="shared" si="811"/>
        <v>-0.93999999999999773</v>
      </c>
      <c r="R8706" s="32">
        <f t="shared" si="812"/>
        <v>-12.128</v>
      </c>
      <c r="S8706" s="26">
        <f t="shared" si="813"/>
        <v>0</v>
      </c>
      <c r="T8706" s="26">
        <f t="shared" si="814"/>
        <v>0</v>
      </c>
    </row>
    <row r="8707" spans="13:20" ht="15" x14ac:dyDescent="0.3">
      <c r="M8707" s="34">
        <v>8701.5</v>
      </c>
      <c r="N8707" s="34">
        <v>14.4</v>
      </c>
      <c r="O8707" s="32">
        <f t="shared" si="810"/>
        <v>57.92</v>
      </c>
      <c r="P8707" s="37">
        <f t="shared" si="815"/>
        <v>69.504000000000005</v>
      </c>
      <c r="Q8707" s="32">
        <f t="shared" si="811"/>
        <v>-2.9200000000000017</v>
      </c>
      <c r="R8707" s="32">
        <f t="shared" si="812"/>
        <v>-14.504000000000005</v>
      </c>
      <c r="S8707" s="26">
        <f t="shared" si="813"/>
        <v>0</v>
      </c>
      <c r="T8707" s="26">
        <f t="shared" si="814"/>
        <v>0</v>
      </c>
    </row>
    <row r="8708" spans="13:20" ht="15" x14ac:dyDescent="0.3">
      <c r="M8708" s="34">
        <v>8702.5</v>
      </c>
      <c r="N8708" s="34">
        <v>13.3</v>
      </c>
      <c r="O8708" s="32">
        <f t="shared" si="810"/>
        <v>55.94</v>
      </c>
      <c r="P8708" s="37">
        <f t="shared" si="815"/>
        <v>67.128</v>
      </c>
      <c r="Q8708" s="32">
        <f t="shared" si="811"/>
        <v>-0.93999999999999773</v>
      </c>
      <c r="R8708" s="32">
        <f t="shared" si="812"/>
        <v>-12.128</v>
      </c>
      <c r="S8708" s="26">
        <f t="shared" si="813"/>
        <v>0</v>
      </c>
      <c r="T8708" s="26">
        <f t="shared" si="814"/>
        <v>0</v>
      </c>
    </row>
    <row r="8709" spans="13:20" ht="15" x14ac:dyDescent="0.3">
      <c r="M8709" s="34">
        <v>8703.5</v>
      </c>
      <c r="N8709" s="34">
        <v>12.2</v>
      </c>
      <c r="O8709" s="32">
        <f t="shared" si="810"/>
        <v>53.96</v>
      </c>
      <c r="P8709" s="37">
        <f t="shared" si="815"/>
        <v>64.751999999999995</v>
      </c>
      <c r="Q8709" s="32">
        <f t="shared" si="811"/>
        <v>1.0399999999999991</v>
      </c>
      <c r="R8709" s="32">
        <f t="shared" si="812"/>
        <v>-9.7519999999999953</v>
      </c>
      <c r="S8709" s="26">
        <f t="shared" si="813"/>
        <v>1</v>
      </c>
      <c r="T8709" s="26">
        <f t="shared" si="814"/>
        <v>0</v>
      </c>
    </row>
    <row r="8710" spans="13:20" ht="15" x14ac:dyDescent="0.3">
      <c r="M8710" s="34">
        <v>8704.5</v>
      </c>
      <c r="N8710" s="34">
        <v>10.6</v>
      </c>
      <c r="O8710" s="32">
        <f t="shared" ref="O8710:O8765" si="816">CONVERT(N8710,"C","F")</f>
        <v>51.08</v>
      </c>
      <c r="P8710" s="37">
        <f t="shared" si="815"/>
        <v>61.295999999999992</v>
      </c>
      <c r="Q8710" s="32">
        <f t="shared" ref="Q8710:Q8765" si="817">$L$3-O8710</f>
        <v>3.9200000000000017</v>
      </c>
      <c r="R8710" s="32">
        <f t="shared" ref="R8710:R8765" si="818">$L$3-P8710</f>
        <v>-6.2959999999999923</v>
      </c>
      <c r="S8710" s="26">
        <f t="shared" ref="S8710:S8765" si="819">IF(O8710&lt;=$L$3, 1, 0)</f>
        <v>1</v>
      </c>
      <c r="T8710" s="26">
        <f t="shared" ref="T8710:T8765" si="820">IF(P8710&lt;=$L$3, 1, 0)</f>
        <v>0</v>
      </c>
    </row>
    <row r="8711" spans="13:20" ht="15" x14ac:dyDescent="0.3">
      <c r="M8711" s="34">
        <v>8705.5</v>
      </c>
      <c r="N8711" s="34">
        <v>10</v>
      </c>
      <c r="O8711" s="32">
        <f t="shared" si="816"/>
        <v>50</v>
      </c>
      <c r="P8711" s="37">
        <f t="shared" ref="P8711:P8765" si="821">O8711*1.2</f>
        <v>60</v>
      </c>
      <c r="Q8711" s="32">
        <f t="shared" si="817"/>
        <v>5</v>
      </c>
      <c r="R8711" s="32">
        <f t="shared" si="818"/>
        <v>-5</v>
      </c>
      <c r="S8711" s="26">
        <f t="shared" si="819"/>
        <v>1</v>
      </c>
      <c r="T8711" s="26">
        <f t="shared" si="820"/>
        <v>0</v>
      </c>
    </row>
    <row r="8712" spans="13:20" ht="15" x14ac:dyDescent="0.3">
      <c r="M8712" s="34">
        <v>8706.5</v>
      </c>
      <c r="N8712" s="34">
        <v>9.4</v>
      </c>
      <c r="O8712" s="32">
        <f t="shared" si="816"/>
        <v>48.92</v>
      </c>
      <c r="P8712" s="37">
        <f t="shared" si="821"/>
        <v>58.704000000000001</v>
      </c>
      <c r="Q8712" s="32">
        <f t="shared" si="817"/>
        <v>6.0799999999999983</v>
      </c>
      <c r="R8712" s="32">
        <f t="shared" si="818"/>
        <v>-3.7040000000000006</v>
      </c>
      <c r="S8712" s="26">
        <f t="shared" si="819"/>
        <v>1</v>
      </c>
      <c r="T8712" s="26">
        <f t="shared" si="820"/>
        <v>0</v>
      </c>
    </row>
    <row r="8713" spans="13:20" ht="15" x14ac:dyDescent="0.3">
      <c r="M8713" s="34">
        <v>8707.5</v>
      </c>
      <c r="N8713" s="34">
        <v>8.3000000000000007</v>
      </c>
      <c r="O8713" s="32">
        <f t="shared" si="816"/>
        <v>46.94</v>
      </c>
      <c r="P8713" s="37">
        <f t="shared" si="821"/>
        <v>56.327999999999996</v>
      </c>
      <c r="Q8713" s="32">
        <f t="shared" si="817"/>
        <v>8.0600000000000023</v>
      </c>
      <c r="R8713" s="32">
        <f t="shared" si="818"/>
        <v>-1.3279999999999959</v>
      </c>
      <c r="S8713" s="26">
        <f t="shared" si="819"/>
        <v>1</v>
      </c>
      <c r="T8713" s="26">
        <f t="shared" si="820"/>
        <v>0</v>
      </c>
    </row>
    <row r="8714" spans="13:20" ht="15" x14ac:dyDescent="0.3">
      <c r="M8714" s="34">
        <v>8708.5</v>
      </c>
      <c r="N8714" s="34">
        <v>7.2</v>
      </c>
      <c r="O8714" s="32">
        <f t="shared" si="816"/>
        <v>44.96</v>
      </c>
      <c r="P8714" s="37">
        <f t="shared" si="821"/>
        <v>53.951999999999998</v>
      </c>
      <c r="Q8714" s="32">
        <f t="shared" si="817"/>
        <v>10.039999999999999</v>
      </c>
      <c r="R8714" s="32">
        <f t="shared" si="818"/>
        <v>1.0480000000000018</v>
      </c>
      <c r="S8714" s="26">
        <f t="shared" si="819"/>
        <v>1</v>
      </c>
      <c r="T8714" s="26">
        <f t="shared" si="820"/>
        <v>1</v>
      </c>
    </row>
    <row r="8715" spans="13:20" ht="15" x14ac:dyDescent="0.3">
      <c r="M8715" s="34">
        <v>8709.5</v>
      </c>
      <c r="N8715" s="34">
        <v>6.7</v>
      </c>
      <c r="O8715" s="32">
        <f t="shared" si="816"/>
        <v>44.06</v>
      </c>
      <c r="P8715" s="37">
        <f t="shared" si="821"/>
        <v>52.872</v>
      </c>
      <c r="Q8715" s="32">
        <f t="shared" si="817"/>
        <v>10.939999999999998</v>
      </c>
      <c r="R8715" s="32">
        <f t="shared" si="818"/>
        <v>2.1280000000000001</v>
      </c>
      <c r="S8715" s="26">
        <f t="shared" si="819"/>
        <v>1</v>
      </c>
      <c r="T8715" s="26">
        <f t="shared" si="820"/>
        <v>1</v>
      </c>
    </row>
    <row r="8716" spans="13:20" ht="15" x14ac:dyDescent="0.3">
      <c r="M8716" s="34">
        <v>8710.5</v>
      </c>
      <c r="N8716" s="34">
        <v>5.6</v>
      </c>
      <c r="O8716" s="32">
        <f t="shared" si="816"/>
        <v>42.08</v>
      </c>
      <c r="P8716" s="37">
        <f t="shared" si="821"/>
        <v>50.495999999999995</v>
      </c>
      <c r="Q8716" s="32">
        <f t="shared" si="817"/>
        <v>12.920000000000002</v>
      </c>
      <c r="R8716" s="32">
        <f t="shared" si="818"/>
        <v>4.5040000000000049</v>
      </c>
      <c r="S8716" s="26">
        <f t="shared" si="819"/>
        <v>1</v>
      </c>
      <c r="T8716" s="26">
        <f t="shared" si="820"/>
        <v>1</v>
      </c>
    </row>
    <row r="8717" spans="13:20" ht="15" x14ac:dyDescent="0.3">
      <c r="M8717" s="34">
        <v>8711.5</v>
      </c>
      <c r="N8717" s="34">
        <v>5.6</v>
      </c>
      <c r="O8717" s="32">
        <f t="shared" si="816"/>
        <v>42.08</v>
      </c>
      <c r="P8717" s="37">
        <f t="shared" si="821"/>
        <v>50.495999999999995</v>
      </c>
      <c r="Q8717" s="32">
        <f t="shared" si="817"/>
        <v>12.920000000000002</v>
      </c>
      <c r="R8717" s="32">
        <f t="shared" si="818"/>
        <v>4.5040000000000049</v>
      </c>
      <c r="S8717" s="26">
        <f t="shared" si="819"/>
        <v>1</v>
      </c>
      <c r="T8717" s="26">
        <f t="shared" si="820"/>
        <v>1</v>
      </c>
    </row>
    <row r="8718" spans="13:20" ht="15" x14ac:dyDescent="0.3">
      <c r="M8718" s="34">
        <v>8712.5</v>
      </c>
      <c r="N8718" s="34">
        <v>5</v>
      </c>
      <c r="O8718" s="32">
        <f t="shared" si="816"/>
        <v>41</v>
      </c>
      <c r="P8718" s="37">
        <f t="shared" si="821"/>
        <v>49.199999999999996</v>
      </c>
      <c r="Q8718" s="32">
        <f t="shared" si="817"/>
        <v>14</v>
      </c>
      <c r="R8718" s="32">
        <f t="shared" si="818"/>
        <v>5.8000000000000043</v>
      </c>
      <c r="S8718" s="26">
        <f t="shared" si="819"/>
        <v>1</v>
      </c>
      <c r="T8718" s="26">
        <f t="shared" si="820"/>
        <v>1</v>
      </c>
    </row>
    <row r="8719" spans="13:20" ht="15" x14ac:dyDescent="0.3">
      <c r="M8719" s="34">
        <v>8713.5</v>
      </c>
      <c r="N8719" s="34">
        <v>5</v>
      </c>
      <c r="O8719" s="32">
        <f t="shared" si="816"/>
        <v>41</v>
      </c>
      <c r="P8719" s="37">
        <f t="shared" si="821"/>
        <v>49.199999999999996</v>
      </c>
      <c r="Q8719" s="32">
        <f t="shared" si="817"/>
        <v>14</v>
      </c>
      <c r="R8719" s="32">
        <f t="shared" si="818"/>
        <v>5.8000000000000043</v>
      </c>
      <c r="S8719" s="26">
        <f t="shared" si="819"/>
        <v>1</v>
      </c>
      <c r="T8719" s="26">
        <f t="shared" si="820"/>
        <v>1</v>
      </c>
    </row>
    <row r="8720" spans="13:20" ht="15" x14ac:dyDescent="0.3">
      <c r="M8720" s="34">
        <v>8714.5</v>
      </c>
      <c r="N8720" s="34">
        <v>3.9</v>
      </c>
      <c r="O8720" s="32">
        <f t="shared" si="816"/>
        <v>39.019999999999996</v>
      </c>
      <c r="P8720" s="37">
        <f t="shared" si="821"/>
        <v>46.823999999999991</v>
      </c>
      <c r="Q8720" s="32">
        <f t="shared" si="817"/>
        <v>15.980000000000004</v>
      </c>
      <c r="R8720" s="32">
        <f t="shared" si="818"/>
        <v>8.176000000000009</v>
      </c>
      <c r="S8720" s="26">
        <f t="shared" si="819"/>
        <v>1</v>
      </c>
      <c r="T8720" s="26">
        <f t="shared" si="820"/>
        <v>1</v>
      </c>
    </row>
    <row r="8721" spans="13:20" ht="15" x14ac:dyDescent="0.3">
      <c r="M8721" s="34">
        <v>8715.5</v>
      </c>
      <c r="N8721" s="34">
        <v>5</v>
      </c>
      <c r="O8721" s="32">
        <f t="shared" si="816"/>
        <v>41</v>
      </c>
      <c r="P8721" s="37">
        <f t="shared" si="821"/>
        <v>49.199999999999996</v>
      </c>
      <c r="Q8721" s="32">
        <f t="shared" si="817"/>
        <v>14</v>
      </c>
      <c r="R8721" s="32">
        <f t="shared" si="818"/>
        <v>5.8000000000000043</v>
      </c>
      <c r="S8721" s="26">
        <f t="shared" si="819"/>
        <v>1</v>
      </c>
      <c r="T8721" s="26">
        <f t="shared" si="820"/>
        <v>1</v>
      </c>
    </row>
    <row r="8722" spans="13:20" ht="15" x14ac:dyDescent="0.3">
      <c r="M8722" s="34">
        <v>8716.5</v>
      </c>
      <c r="N8722" s="34">
        <v>5.6</v>
      </c>
      <c r="O8722" s="32">
        <f t="shared" si="816"/>
        <v>42.08</v>
      </c>
      <c r="P8722" s="37">
        <f t="shared" si="821"/>
        <v>50.495999999999995</v>
      </c>
      <c r="Q8722" s="32">
        <f t="shared" si="817"/>
        <v>12.920000000000002</v>
      </c>
      <c r="R8722" s="32">
        <f t="shared" si="818"/>
        <v>4.5040000000000049</v>
      </c>
      <c r="S8722" s="26">
        <f t="shared" si="819"/>
        <v>1</v>
      </c>
      <c r="T8722" s="26">
        <f t="shared" si="820"/>
        <v>1</v>
      </c>
    </row>
    <row r="8723" spans="13:20" ht="15" x14ac:dyDescent="0.3">
      <c r="M8723" s="34">
        <v>8717.5</v>
      </c>
      <c r="N8723" s="34">
        <v>6.1</v>
      </c>
      <c r="O8723" s="32">
        <f t="shared" si="816"/>
        <v>42.980000000000004</v>
      </c>
      <c r="P8723" s="37">
        <f t="shared" si="821"/>
        <v>51.576000000000001</v>
      </c>
      <c r="Q8723" s="32">
        <f t="shared" si="817"/>
        <v>12.019999999999996</v>
      </c>
      <c r="R8723" s="32">
        <f t="shared" si="818"/>
        <v>3.4239999999999995</v>
      </c>
      <c r="S8723" s="26">
        <f t="shared" si="819"/>
        <v>1</v>
      </c>
      <c r="T8723" s="26">
        <f t="shared" si="820"/>
        <v>1</v>
      </c>
    </row>
    <row r="8724" spans="13:20" ht="15" x14ac:dyDescent="0.3">
      <c r="M8724" s="34">
        <v>8718.5</v>
      </c>
      <c r="N8724" s="34">
        <v>8.3000000000000007</v>
      </c>
      <c r="O8724" s="32">
        <f t="shared" si="816"/>
        <v>46.94</v>
      </c>
      <c r="P8724" s="37">
        <f t="shared" si="821"/>
        <v>56.327999999999996</v>
      </c>
      <c r="Q8724" s="32">
        <f t="shared" si="817"/>
        <v>8.0600000000000023</v>
      </c>
      <c r="R8724" s="32">
        <f t="shared" si="818"/>
        <v>-1.3279999999999959</v>
      </c>
      <c r="S8724" s="26">
        <f t="shared" si="819"/>
        <v>1</v>
      </c>
      <c r="T8724" s="26">
        <f t="shared" si="820"/>
        <v>0</v>
      </c>
    </row>
    <row r="8725" spans="13:20" ht="15" x14ac:dyDescent="0.3">
      <c r="M8725" s="34">
        <v>8719.5</v>
      </c>
      <c r="N8725" s="34">
        <v>8.9</v>
      </c>
      <c r="O8725" s="32">
        <f t="shared" si="816"/>
        <v>48.019999999999996</v>
      </c>
      <c r="P8725" s="37">
        <f t="shared" si="821"/>
        <v>57.623999999999995</v>
      </c>
      <c r="Q8725" s="32">
        <f t="shared" si="817"/>
        <v>6.980000000000004</v>
      </c>
      <c r="R8725" s="32">
        <f t="shared" si="818"/>
        <v>-2.6239999999999952</v>
      </c>
      <c r="S8725" s="26">
        <f t="shared" si="819"/>
        <v>1</v>
      </c>
      <c r="T8725" s="26">
        <f t="shared" si="820"/>
        <v>0</v>
      </c>
    </row>
    <row r="8726" spans="13:20" ht="15" x14ac:dyDescent="0.3">
      <c r="M8726" s="34">
        <v>8720.5</v>
      </c>
      <c r="N8726" s="34">
        <v>10</v>
      </c>
      <c r="O8726" s="32">
        <f t="shared" si="816"/>
        <v>50</v>
      </c>
      <c r="P8726" s="37">
        <f t="shared" si="821"/>
        <v>60</v>
      </c>
      <c r="Q8726" s="32">
        <f t="shared" si="817"/>
        <v>5</v>
      </c>
      <c r="R8726" s="32">
        <f t="shared" si="818"/>
        <v>-5</v>
      </c>
      <c r="S8726" s="26">
        <f t="shared" si="819"/>
        <v>1</v>
      </c>
      <c r="T8726" s="26">
        <f t="shared" si="820"/>
        <v>0</v>
      </c>
    </row>
    <row r="8727" spans="13:20" ht="15" x14ac:dyDescent="0.3">
      <c r="M8727" s="34">
        <v>8721.5</v>
      </c>
      <c r="N8727" s="34">
        <v>11.1</v>
      </c>
      <c r="O8727" s="32">
        <f t="shared" si="816"/>
        <v>51.980000000000004</v>
      </c>
      <c r="P8727" s="37">
        <f t="shared" si="821"/>
        <v>62.376000000000005</v>
      </c>
      <c r="Q8727" s="32">
        <f t="shared" si="817"/>
        <v>3.019999999999996</v>
      </c>
      <c r="R8727" s="32">
        <f t="shared" si="818"/>
        <v>-7.3760000000000048</v>
      </c>
      <c r="S8727" s="26">
        <f t="shared" si="819"/>
        <v>1</v>
      </c>
      <c r="T8727" s="26">
        <f t="shared" si="820"/>
        <v>0</v>
      </c>
    </row>
    <row r="8728" spans="13:20" ht="15" x14ac:dyDescent="0.3">
      <c r="M8728" s="34">
        <v>8722.5</v>
      </c>
      <c r="N8728" s="34">
        <v>11.7</v>
      </c>
      <c r="O8728" s="32">
        <f t="shared" si="816"/>
        <v>53.06</v>
      </c>
      <c r="P8728" s="37">
        <f t="shared" si="821"/>
        <v>63.671999999999997</v>
      </c>
      <c r="Q8728" s="32">
        <f t="shared" si="817"/>
        <v>1.9399999999999977</v>
      </c>
      <c r="R8728" s="32">
        <f t="shared" si="818"/>
        <v>-8.671999999999997</v>
      </c>
      <c r="S8728" s="26">
        <f t="shared" si="819"/>
        <v>1</v>
      </c>
      <c r="T8728" s="26">
        <f t="shared" si="820"/>
        <v>0</v>
      </c>
    </row>
    <row r="8729" spans="13:20" ht="15" x14ac:dyDescent="0.3">
      <c r="M8729" s="34">
        <v>8723.5</v>
      </c>
      <c r="N8729" s="34">
        <v>11.7</v>
      </c>
      <c r="O8729" s="32">
        <f t="shared" si="816"/>
        <v>53.06</v>
      </c>
      <c r="P8729" s="37">
        <f t="shared" si="821"/>
        <v>63.671999999999997</v>
      </c>
      <c r="Q8729" s="32">
        <f t="shared" si="817"/>
        <v>1.9399999999999977</v>
      </c>
      <c r="R8729" s="32">
        <f t="shared" si="818"/>
        <v>-8.671999999999997</v>
      </c>
      <c r="S8729" s="26">
        <f t="shared" si="819"/>
        <v>1</v>
      </c>
      <c r="T8729" s="26">
        <f t="shared" si="820"/>
        <v>0</v>
      </c>
    </row>
    <row r="8730" spans="13:20" ht="15" x14ac:dyDescent="0.3">
      <c r="M8730" s="34">
        <v>8724.5</v>
      </c>
      <c r="N8730" s="34">
        <v>12.2</v>
      </c>
      <c r="O8730" s="32">
        <f t="shared" si="816"/>
        <v>53.96</v>
      </c>
      <c r="P8730" s="37">
        <f t="shared" si="821"/>
        <v>64.751999999999995</v>
      </c>
      <c r="Q8730" s="32">
        <f t="shared" si="817"/>
        <v>1.0399999999999991</v>
      </c>
      <c r="R8730" s="32">
        <f t="shared" si="818"/>
        <v>-9.7519999999999953</v>
      </c>
      <c r="S8730" s="26">
        <f t="shared" si="819"/>
        <v>1</v>
      </c>
      <c r="T8730" s="26">
        <f t="shared" si="820"/>
        <v>0</v>
      </c>
    </row>
    <row r="8731" spans="13:20" ht="15" x14ac:dyDescent="0.3">
      <c r="M8731" s="34">
        <v>8725.5</v>
      </c>
      <c r="N8731" s="34">
        <v>11.7</v>
      </c>
      <c r="O8731" s="32">
        <f t="shared" si="816"/>
        <v>53.06</v>
      </c>
      <c r="P8731" s="37">
        <f t="shared" si="821"/>
        <v>63.671999999999997</v>
      </c>
      <c r="Q8731" s="32">
        <f t="shared" si="817"/>
        <v>1.9399999999999977</v>
      </c>
      <c r="R8731" s="32">
        <f t="shared" si="818"/>
        <v>-8.671999999999997</v>
      </c>
      <c r="S8731" s="26">
        <f t="shared" si="819"/>
        <v>1</v>
      </c>
      <c r="T8731" s="26">
        <f t="shared" si="820"/>
        <v>0</v>
      </c>
    </row>
    <row r="8732" spans="13:20" ht="15" x14ac:dyDescent="0.3">
      <c r="M8732" s="34">
        <v>8726.5</v>
      </c>
      <c r="N8732" s="34">
        <v>9.4</v>
      </c>
      <c r="O8732" s="32">
        <f t="shared" si="816"/>
        <v>48.92</v>
      </c>
      <c r="P8732" s="37">
        <f t="shared" si="821"/>
        <v>58.704000000000001</v>
      </c>
      <c r="Q8732" s="32">
        <f t="shared" si="817"/>
        <v>6.0799999999999983</v>
      </c>
      <c r="R8732" s="32">
        <f t="shared" si="818"/>
        <v>-3.7040000000000006</v>
      </c>
      <c r="S8732" s="26">
        <f t="shared" si="819"/>
        <v>1</v>
      </c>
      <c r="T8732" s="26">
        <f t="shared" si="820"/>
        <v>0</v>
      </c>
    </row>
    <row r="8733" spans="13:20" ht="15" x14ac:dyDescent="0.3">
      <c r="M8733" s="34">
        <v>8727.5</v>
      </c>
      <c r="N8733" s="34">
        <v>8.3000000000000007</v>
      </c>
      <c r="O8733" s="32">
        <f t="shared" si="816"/>
        <v>46.94</v>
      </c>
      <c r="P8733" s="37">
        <f t="shared" si="821"/>
        <v>56.327999999999996</v>
      </c>
      <c r="Q8733" s="32">
        <f t="shared" si="817"/>
        <v>8.0600000000000023</v>
      </c>
      <c r="R8733" s="32">
        <f t="shared" si="818"/>
        <v>-1.3279999999999959</v>
      </c>
      <c r="S8733" s="26">
        <f t="shared" si="819"/>
        <v>1</v>
      </c>
      <c r="T8733" s="26">
        <f t="shared" si="820"/>
        <v>0</v>
      </c>
    </row>
    <row r="8734" spans="13:20" ht="15" x14ac:dyDescent="0.3">
      <c r="M8734" s="34">
        <v>8728.5</v>
      </c>
      <c r="N8734" s="34">
        <v>7.2</v>
      </c>
      <c r="O8734" s="32">
        <f t="shared" si="816"/>
        <v>44.96</v>
      </c>
      <c r="P8734" s="37">
        <f t="shared" si="821"/>
        <v>53.951999999999998</v>
      </c>
      <c r="Q8734" s="32">
        <f t="shared" si="817"/>
        <v>10.039999999999999</v>
      </c>
      <c r="R8734" s="32">
        <f t="shared" si="818"/>
        <v>1.0480000000000018</v>
      </c>
      <c r="S8734" s="26">
        <f t="shared" si="819"/>
        <v>1</v>
      </c>
      <c r="T8734" s="26">
        <f t="shared" si="820"/>
        <v>1</v>
      </c>
    </row>
    <row r="8735" spans="13:20" ht="15" x14ac:dyDescent="0.3">
      <c r="M8735" s="34">
        <v>8729.5</v>
      </c>
      <c r="N8735" s="34">
        <v>6.7</v>
      </c>
      <c r="O8735" s="32">
        <f t="shared" si="816"/>
        <v>44.06</v>
      </c>
      <c r="P8735" s="37">
        <f t="shared" si="821"/>
        <v>52.872</v>
      </c>
      <c r="Q8735" s="32">
        <f t="shared" si="817"/>
        <v>10.939999999999998</v>
      </c>
      <c r="R8735" s="32">
        <f t="shared" si="818"/>
        <v>2.1280000000000001</v>
      </c>
      <c r="S8735" s="26">
        <f t="shared" si="819"/>
        <v>1</v>
      </c>
      <c r="T8735" s="26">
        <f t="shared" si="820"/>
        <v>1</v>
      </c>
    </row>
    <row r="8736" spans="13:20" ht="15" x14ac:dyDescent="0.3">
      <c r="M8736" s="34">
        <v>8730.5</v>
      </c>
      <c r="N8736" s="34">
        <v>6.1</v>
      </c>
      <c r="O8736" s="32">
        <f t="shared" si="816"/>
        <v>42.980000000000004</v>
      </c>
      <c r="P8736" s="37">
        <f t="shared" si="821"/>
        <v>51.576000000000001</v>
      </c>
      <c r="Q8736" s="32">
        <f t="shared" si="817"/>
        <v>12.019999999999996</v>
      </c>
      <c r="R8736" s="32">
        <f t="shared" si="818"/>
        <v>3.4239999999999995</v>
      </c>
      <c r="S8736" s="26">
        <f t="shared" si="819"/>
        <v>1</v>
      </c>
      <c r="T8736" s="26">
        <f t="shared" si="820"/>
        <v>1</v>
      </c>
    </row>
    <row r="8737" spans="13:20" ht="15" x14ac:dyDescent="0.3">
      <c r="M8737" s="34">
        <v>8731.5</v>
      </c>
      <c r="N8737" s="34">
        <v>5.6</v>
      </c>
      <c r="O8737" s="32">
        <f t="shared" si="816"/>
        <v>42.08</v>
      </c>
      <c r="P8737" s="37">
        <f t="shared" si="821"/>
        <v>50.495999999999995</v>
      </c>
      <c r="Q8737" s="32">
        <f t="shared" si="817"/>
        <v>12.920000000000002</v>
      </c>
      <c r="R8737" s="32">
        <f t="shared" si="818"/>
        <v>4.5040000000000049</v>
      </c>
      <c r="S8737" s="26">
        <f t="shared" si="819"/>
        <v>1</v>
      </c>
      <c r="T8737" s="26">
        <f t="shared" si="820"/>
        <v>1</v>
      </c>
    </row>
    <row r="8738" spans="13:20" ht="15" x14ac:dyDescent="0.3">
      <c r="M8738" s="34">
        <v>8732.5</v>
      </c>
      <c r="N8738" s="34">
        <v>5.6</v>
      </c>
      <c r="O8738" s="32">
        <f t="shared" si="816"/>
        <v>42.08</v>
      </c>
      <c r="P8738" s="37">
        <f t="shared" si="821"/>
        <v>50.495999999999995</v>
      </c>
      <c r="Q8738" s="32">
        <f t="shared" si="817"/>
        <v>12.920000000000002</v>
      </c>
      <c r="R8738" s="32">
        <f t="shared" si="818"/>
        <v>4.5040000000000049</v>
      </c>
      <c r="S8738" s="26">
        <f t="shared" si="819"/>
        <v>1</v>
      </c>
      <c r="T8738" s="26">
        <f t="shared" si="820"/>
        <v>1</v>
      </c>
    </row>
    <row r="8739" spans="13:20" ht="15" x14ac:dyDescent="0.3">
      <c r="M8739" s="34">
        <v>8733.5</v>
      </c>
      <c r="N8739" s="34">
        <v>5</v>
      </c>
      <c r="O8739" s="32">
        <f t="shared" si="816"/>
        <v>41</v>
      </c>
      <c r="P8739" s="37">
        <f t="shared" si="821"/>
        <v>49.199999999999996</v>
      </c>
      <c r="Q8739" s="32">
        <f t="shared" si="817"/>
        <v>14</v>
      </c>
      <c r="R8739" s="32">
        <f t="shared" si="818"/>
        <v>5.8000000000000043</v>
      </c>
      <c r="S8739" s="26">
        <f t="shared" si="819"/>
        <v>1</v>
      </c>
      <c r="T8739" s="26">
        <f t="shared" si="820"/>
        <v>1</v>
      </c>
    </row>
    <row r="8740" spans="13:20" ht="15" x14ac:dyDescent="0.3">
      <c r="M8740" s="34">
        <v>8734.5</v>
      </c>
      <c r="N8740" s="34">
        <v>5</v>
      </c>
      <c r="O8740" s="32">
        <f t="shared" si="816"/>
        <v>41</v>
      </c>
      <c r="P8740" s="37">
        <f t="shared" si="821"/>
        <v>49.199999999999996</v>
      </c>
      <c r="Q8740" s="32">
        <f t="shared" si="817"/>
        <v>14</v>
      </c>
      <c r="R8740" s="32">
        <f t="shared" si="818"/>
        <v>5.8000000000000043</v>
      </c>
      <c r="S8740" s="26">
        <f t="shared" si="819"/>
        <v>1</v>
      </c>
      <c r="T8740" s="26">
        <f t="shared" si="820"/>
        <v>1</v>
      </c>
    </row>
    <row r="8741" spans="13:20" ht="15" x14ac:dyDescent="0.3">
      <c r="M8741" s="34">
        <v>8735.5</v>
      </c>
      <c r="N8741" s="34">
        <v>5</v>
      </c>
      <c r="O8741" s="32">
        <f t="shared" si="816"/>
        <v>41</v>
      </c>
      <c r="P8741" s="37">
        <f t="shared" si="821"/>
        <v>49.199999999999996</v>
      </c>
      <c r="Q8741" s="32">
        <f t="shared" si="817"/>
        <v>14</v>
      </c>
      <c r="R8741" s="32">
        <f t="shared" si="818"/>
        <v>5.8000000000000043</v>
      </c>
      <c r="S8741" s="26">
        <f t="shared" si="819"/>
        <v>1</v>
      </c>
      <c r="T8741" s="26">
        <f t="shared" si="820"/>
        <v>1</v>
      </c>
    </row>
    <row r="8742" spans="13:20" ht="15" x14ac:dyDescent="0.3">
      <c r="M8742" s="34">
        <v>8736.5</v>
      </c>
      <c r="N8742" s="34">
        <v>5</v>
      </c>
      <c r="O8742" s="32">
        <f t="shared" si="816"/>
        <v>41</v>
      </c>
      <c r="P8742" s="37">
        <f t="shared" si="821"/>
        <v>49.199999999999996</v>
      </c>
      <c r="Q8742" s="32">
        <f t="shared" si="817"/>
        <v>14</v>
      </c>
      <c r="R8742" s="32">
        <f t="shared" si="818"/>
        <v>5.8000000000000043</v>
      </c>
      <c r="S8742" s="26">
        <f t="shared" si="819"/>
        <v>1</v>
      </c>
      <c r="T8742" s="26">
        <f t="shared" si="820"/>
        <v>1</v>
      </c>
    </row>
    <row r="8743" spans="13:20" ht="15" x14ac:dyDescent="0.3">
      <c r="M8743" s="34">
        <v>8737.5</v>
      </c>
      <c r="N8743" s="34">
        <v>4.4000000000000004</v>
      </c>
      <c r="O8743" s="32">
        <f t="shared" si="816"/>
        <v>39.92</v>
      </c>
      <c r="P8743" s="37">
        <f t="shared" si="821"/>
        <v>47.904000000000003</v>
      </c>
      <c r="Q8743" s="32">
        <f t="shared" si="817"/>
        <v>15.079999999999998</v>
      </c>
      <c r="R8743" s="32">
        <f t="shared" si="818"/>
        <v>7.0959999999999965</v>
      </c>
      <c r="S8743" s="26">
        <f t="shared" si="819"/>
        <v>1</v>
      </c>
      <c r="T8743" s="26">
        <f t="shared" si="820"/>
        <v>1</v>
      </c>
    </row>
    <row r="8744" spans="13:20" ht="15" x14ac:dyDescent="0.3">
      <c r="M8744" s="34">
        <v>8738.5</v>
      </c>
      <c r="N8744" s="34">
        <v>4.4000000000000004</v>
      </c>
      <c r="O8744" s="32">
        <f t="shared" si="816"/>
        <v>39.92</v>
      </c>
      <c r="P8744" s="37">
        <f t="shared" si="821"/>
        <v>47.904000000000003</v>
      </c>
      <c r="Q8744" s="32">
        <f t="shared" si="817"/>
        <v>15.079999999999998</v>
      </c>
      <c r="R8744" s="32">
        <f t="shared" si="818"/>
        <v>7.0959999999999965</v>
      </c>
      <c r="S8744" s="26">
        <f t="shared" si="819"/>
        <v>1</v>
      </c>
      <c r="T8744" s="26">
        <f t="shared" si="820"/>
        <v>1</v>
      </c>
    </row>
    <row r="8745" spans="13:20" ht="15" x14ac:dyDescent="0.3">
      <c r="M8745" s="34">
        <v>8739.5</v>
      </c>
      <c r="N8745" s="34">
        <v>4.4000000000000004</v>
      </c>
      <c r="O8745" s="32">
        <f t="shared" si="816"/>
        <v>39.92</v>
      </c>
      <c r="P8745" s="37">
        <f t="shared" si="821"/>
        <v>47.904000000000003</v>
      </c>
      <c r="Q8745" s="32">
        <f t="shared" si="817"/>
        <v>15.079999999999998</v>
      </c>
      <c r="R8745" s="32">
        <f t="shared" si="818"/>
        <v>7.0959999999999965</v>
      </c>
      <c r="S8745" s="26">
        <f t="shared" si="819"/>
        <v>1</v>
      </c>
      <c r="T8745" s="26">
        <f t="shared" si="820"/>
        <v>1</v>
      </c>
    </row>
    <row r="8746" spans="13:20" ht="15" x14ac:dyDescent="0.3">
      <c r="M8746" s="34">
        <v>8740.5</v>
      </c>
      <c r="N8746" s="34">
        <v>3.9</v>
      </c>
      <c r="O8746" s="32">
        <f t="shared" si="816"/>
        <v>39.019999999999996</v>
      </c>
      <c r="P8746" s="37">
        <f t="shared" si="821"/>
        <v>46.823999999999991</v>
      </c>
      <c r="Q8746" s="32">
        <f t="shared" si="817"/>
        <v>15.980000000000004</v>
      </c>
      <c r="R8746" s="32">
        <f t="shared" si="818"/>
        <v>8.176000000000009</v>
      </c>
      <c r="S8746" s="26">
        <f t="shared" si="819"/>
        <v>1</v>
      </c>
      <c r="T8746" s="26">
        <f t="shared" si="820"/>
        <v>1</v>
      </c>
    </row>
    <row r="8747" spans="13:20" ht="15" x14ac:dyDescent="0.3">
      <c r="M8747" s="34">
        <v>8741.5</v>
      </c>
      <c r="N8747" s="34">
        <v>3.9</v>
      </c>
      <c r="O8747" s="32">
        <f t="shared" si="816"/>
        <v>39.019999999999996</v>
      </c>
      <c r="P8747" s="37">
        <f t="shared" si="821"/>
        <v>46.823999999999991</v>
      </c>
      <c r="Q8747" s="32">
        <f t="shared" si="817"/>
        <v>15.980000000000004</v>
      </c>
      <c r="R8747" s="32">
        <f t="shared" si="818"/>
        <v>8.176000000000009</v>
      </c>
      <c r="S8747" s="26">
        <f t="shared" si="819"/>
        <v>1</v>
      </c>
      <c r="T8747" s="26">
        <f t="shared" si="820"/>
        <v>1</v>
      </c>
    </row>
    <row r="8748" spans="13:20" ht="15" x14ac:dyDescent="0.3">
      <c r="M8748" s="34">
        <v>8742.5</v>
      </c>
      <c r="N8748" s="34">
        <v>3.3</v>
      </c>
      <c r="O8748" s="32">
        <f t="shared" si="816"/>
        <v>37.94</v>
      </c>
      <c r="P8748" s="37">
        <f t="shared" si="821"/>
        <v>45.527999999999999</v>
      </c>
      <c r="Q8748" s="32">
        <f t="shared" si="817"/>
        <v>17.060000000000002</v>
      </c>
      <c r="R8748" s="32">
        <f t="shared" si="818"/>
        <v>9.4720000000000013</v>
      </c>
      <c r="S8748" s="26">
        <f t="shared" si="819"/>
        <v>1</v>
      </c>
      <c r="T8748" s="26">
        <f t="shared" si="820"/>
        <v>1</v>
      </c>
    </row>
    <row r="8749" spans="13:20" ht="15" x14ac:dyDescent="0.3">
      <c r="M8749" s="34">
        <v>8743.5</v>
      </c>
      <c r="N8749" s="34">
        <v>3.9</v>
      </c>
      <c r="O8749" s="32">
        <f t="shared" si="816"/>
        <v>39.019999999999996</v>
      </c>
      <c r="P8749" s="37">
        <f t="shared" si="821"/>
        <v>46.823999999999991</v>
      </c>
      <c r="Q8749" s="32">
        <f t="shared" si="817"/>
        <v>15.980000000000004</v>
      </c>
      <c r="R8749" s="32">
        <f t="shared" si="818"/>
        <v>8.176000000000009</v>
      </c>
      <c r="S8749" s="26">
        <f t="shared" si="819"/>
        <v>1</v>
      </c>
      <c r="T8749" s="26">
        <f t="shared" si="820"/>
        <v>1</v>
      </c>
    </row>
    <row r="8750" spans="13:20" ht="15" x14ac:dyDescent="0.3">
      <c r="M8750" s="34">
        <v>8744.5</v>
      </c>
      <c r="N8750" s="34">
        <v>4.4000000000000004</v>
      </c>
      <c r="O8750" s="32">
        <f t="shared" si="816"/>
        <v>39.92</v>
      </c>
      <c r="P8750" s="37">
        <f t="shared" si="821"/>
        <v>47.904000000000003</v>
      </c>
      <c r="Q8750" s="32">
        <f t="shared" si="817"/>
        <v>15.079999999999998</v>
      </c>
      <c r="R8750" s="32">
        <f t="shared" si="818"/>
        <v>7.0959999999999965</v>
      </c>
      <c r="S8750" s="26">
        <f t="shared" si="819"/>
        <v>1</v>
      </c>
      <c r="T8750" s="26">
        <f t="shared" si="820"/>
        <v>1</v>
      </c>
    </row>
    <row r="8751" spans="13:20" ht="15" x14ac:dyDescent="0.3">
      <c r="M8751" s="34">
        <v>8745.5</v>
      </c>
      <c r="N8751" s="34">
        <v>5</v>
      </c>
      <c r="O8751" s="32">
        <f t="shared" si="816"/>
        <v>41</v>
      </c>
      <c r="P8751" s="37">
        <f t="shared" si="821"/>
        <v>49.199999999999996</v>
      </c>
      <c r="Q8751" s="32">
        <f t="shared" si="817"/>
        <v>14</v>
      </c>
      <c r="R8751" s="32">
        <f t="shared" si="818"/>
        <v>5.8000000000000043</v>
      </c>
      <c r="S8751" s="26">
        <f t="shared" si="819"/>
        <v>1</v>
      </c>
      <c r="T8751" s="26">
        <f t="shared" si="820"/>
        <v>1</v>
      </c>
    </row>
    <row r="8752" spans="13:20" ht="15" x14ac:dyDescent="0.3">
      <c r="M8752" s="34">
        <v>8746.5</v>
      </c>
      <c r="N8752" s="34">
        <v>5</v>
      </c>
      <c r="O8752" s="32">
        <f t="shared" si="816"/>
        <v>41</v>
      </c>
      <c r="P8752" s="37">
        <f t="shared" si="821"/>
        <v>49.199999999999996</v>
      </c>
      <c r="Q8752" s="32">
        <f t="shared" si="817"/>
        <v>14</v>
      </c>
      <c r="R8752" s="32">
        <f t="shared" si="818"/>
        <v>5.8000000000000043</v>
      </c>
      <c r="S8752" s="26">
        <f t="shared" si="819"/>
        <v>1</v>
      </c>
      <c r="T8752" s="26">
        <f t="shared" si="820"/>
        <v>1</v>
      </c>
    </row>
    <row r="8753" spans="13:20" ht="15" x14ac:dyDescent="0.3">
      <c r="M8753" s="34">
        <v>8747.5</v>
      </c>
      <c r="N8753" s="34">
        <v>5.6</v>
      </c>
      <c r="O8753" s="32">
        <f t="shared" si="816"/>
        <v>42.08</v>
      </c>
      <c r="P8753" s="37">
        <f t="shared" si="821"/>
        <v>50.495999999999995</v>
      </c>
      <c r="Q8753" s="32">
        <f t="shared" si="817"/>
        <v>12.920000000000002</v>
      </c>
      <c r="R8753" s="32">
        <f t="shared" si="818"/>
        <v>4.5040000000000049</v>
      </c>
      <c r="S8753" s="26">
        <f t="shared" si="819"/>
        <v>1</v>
      </c>
      <c r="T8753" s="26">
        <f t="shared" si="820"/>
        <v>1</v>
      </c>
    </row>
    <row r="8754" spans="13:20" ht="15" x14ac:dyDescent="0.3">
      <c r="M8754" s="34">
        <v>8748.5</v>
      </c>
      <c r="N8754" s="34">
        <v>6.1</v>
      </c>
      <c r="O8754" s="32">
        <f t="shared" si="816"/>
        <v>42.980000000000004</v>
      </c>
      <c r="P8754" s="37">
        <f t="shared" si="821"/>
        <v>51.576000000000001</v>
      </c>
      <c r="Q8754" s="32">
        <f t="shared" si="817"/>
        <v>12.019999999999996</v>
      </c>
      <c r="R8754" s="32">
        <f t="shared" si="818"/>
        <v>3.4239999999999995</v>
      </c>
      <c r="S8754" s="26">
        <f t="shared" si="819"/>
        <v>1</v>
      </c>
      <c r="T8754" s="26">
        <f t="shared" si="820"/>
        <v>1</v>
      </c>
    </row>
    <row r="8755" spans="13:20" ht="15" x14ac:dyDescent="0.3">
      <c r="M8755" s="34">
        <v>8749.5</v>
      </c>
      <c r="N8755" s="34">
        <v>7.2</v>
      </c>
      <c r="O8755" s="32">
        <f t="shared" si="816"/>
        <v>44.96</v>
      </c>
      <c r="P8755" s="37">
        <f t="shared" si="821"/>
        <v>53.951999999999998</v>
      </c>
      <c r="Q8755" s="32">
        <f t="shared" si="817"/>
        <v>10.039999999999999</v>
      </c>
      <c r="R8755" s="32">
        <f t="shared" si="818"/>
        <v>1.0480000000000018</v>
      </c>
      <c r="S8755" s="26">
        <f t="shared" si="819"/>
        <v>1</v>
      </c>
      <c r="T8755" s="26">
        <f t="shared" si="820"/>
        <v>1</v>
      </c>
    </row>
    <row r="8756" spans="13:20" ht="15" x14ac:dyDescent="0.3">
      <c r="M8756" s="34">
        <v>8750.5</v>
      </c>
      <c r="N8756" s="34">
        <v>7.2</v>
      </c>
      <c r="O8756" s="32">
        <f t="shared" si="816"/>
        <v>44.96</v>
      </c>
      <c r="P8756" s="37">
        <f t="shared" si="821"/>
        <v>53.951999999999998</v>
      </c>
      <c r="Q8756" s="32">
        <f t="shared" si="817"/>
        <v>10.039999999999999</v>
      </c>
      <c r="R8756" s="32">
        <f t="shared" si="818"/>
        <v>1.0480000000000018</v>
      </c>
      <c r="S8756" s="26">
        <f t="shared" si="819"/>
        <v>1</v>
      </c>
      <c r="T8756" s="26">
        <f t="shared" si="820"/>
        <v>1</v>
      </c>
    </row>
    <row r="8757" spans="13:20" ht="15" x14ac:dyDescent="0.3">
      <c r="M8757" s="34">
        <v>8751.5</v>
      </c>
      <c r="N8757" s="34">
        <v>6.7</v>
      </c>
      <c r="O8757" s="32">
        <f t="shared" si="816"/>
        <v>44.06</v>
      </c>
      <c r="P8757" s="37">
        <f t="shared" si="821"/>
        <v>52.872</v>
      </c>
      <c r="Q8757" s="32">
        <f t="shared" si="817"/>
        <v>10.939999999999998</v>
      </c>
      <c r="R8757" s="32">
        <f t="shared" si="818"/>
        <v>2.1280000000000001</v>
      </c>
      <c r="S8757" s="26">
        <f t="shared" si="819"/>
        <v>1</v>
      </c>
      <c r="T8757" s="26">
        <f t="shared" si="820"/>
        <v>1</v>
      </c>
    </row>
    <row r="8758" spans="13:20" ht="15" x14ac:dyDescent="0.3">
      <c r="M8758" s="34">
        <v>8752.5</v>
      </c>
      <c r="N8758" s="34">
        <v>5</v>
      </c>
      <c r="O8758" s="32">
        <f t="shared" si="816"/>
        <v>41</v>
      </c>
      <c r="P8758" s="37">
        <f t="shared" si="821"/>
        <v>49.199999999999996</v>
      </c>
      <c r="Q8758" s="32">
        <f t="shared" si="817"/>
        <v>14</v>
      </c>
      <c r="R8758" s="32">
        <f t="shared" si="818"/>
        <v>5.8000000000000043</v>
      </c>
      <c r="S8758" s="26">
        <f t="shared" si="819"/>
        <v>1</v>
      </c>
      <c r="T8758" s="26">
        <f t="shared" si="820"/>
        <v>1</v>
      </c>
    </row>
    <row r="8759" spans="13:20" ht="15" x14ac:dyDescent="0.3">
      <c r="M8759" s="34">
        <v>8753.5</v>
      </c>
      <c r="N8759" s="34">
        <v>3.9</v>
      </c>
      <c r="O8759" s="32">
        <f t="shared" si="816"/>
        <v>39.019999999999996</v>
      </c>
      <c r="P8759" s="37">
        <f t="shared" si="821"/>
        <v>46.823999999999991</v>
      </c>
      <c r="Q8759" s="32">
        <f t="shared" si="817"/>
        <v>15.980000000000004</v>
      </c>
      <c r="R8759" s="32">
        <f t="shared" si="818"/>
        <v>8.176000000000009</v>
      </c>
      <c r="S8759" s="26">
        <f t="shared" si="819"/>
        <v>1</v>
      </c>
      <c r="T8759" s="26">
        <f t="shared" si="820"/>
        <v>1</v>
      </c>
    </row>
    <row r="8760" spans="13:20" ht="15" x14ac:dyDescent="0.3">
      <c r="M8760" s="34">
        <v>8754.5</v>
      </c>
      <c r="N8760" s="34">
        <v>3.3</v>
      </c>
      <c r="O8760" s="32">
        <f t="shared" si="816"/>
        <v>37.94</v>
      </c>
      <c r="P8760" s="37">
        <f t="shared" si="821"/>
        <v>45.527999999999999</v>
      </c>
      <c r="Q8760" s="32">
        <f t="shared" si="817"/>
        <v>17.060000000000002</v>
      </c>
      <c r="R8760" s="32">
        <f t="shared" si="818"/>
        <v>9.4720000000000013</v>
      </c>
      <c r="S8760" s="26">
        <f t="shared" si="819"/>
        <v>1</v>
      </c>
      <c r="T8760" s="26">
        <f t="shared" si="820"/>
        <v>1</v>
      </c>
    </row>
    <row r="8761" spans="13:20" ht="15" x14ac:dyDescent="0.3">
      <c r="M8761" s="34">
        <v>8755.5</v>
      </c>
      <c r="N8761" s="34">
        <v>5</v>
      </c>
      <c r="O8761" s="32">
        <f t="shared" si="816"/>
        <v>41</v>
      </c>
      <c r="P8761" s="37">
        <f t="shared" si="821"/>
        <v>49.199999999999996</v>
      </c>
      <c r="Q8761" s="32">
        <f t="shared" si="817"/>
        <v>14</v>
      </c>
      <c r="R8761" s="32">
        <f t="shared" si="818"/>
        <v>5.8000000000000043</v>
      </c>
      <c r="S8761" s="26">
        <f t="shared" si="819"/>
        <v>1</v>
      </c>
      <c r="T8761" s="26">
        <f t="shared" si="820"/>
        <v>1</v>
      </c>
    </row>
    <row r="8762" spans="13:20" ht="15" x14ac:dyDescent="0.3">
      <c r="M8762" s="34">
        <v>8756.5</v>
      </c>
      <c r="N8762" s="34">
        <v>4.4000000000000004</v>
      </c>
      <c r="O8762" s="32">
        <f t="shared" si="816"/>
        <v>39.92</v>
      </c>
      <c r="P8762" s="37">
        <f t="shared" si="821"/>
        <v>47.904000000000003</v>
      </c>
      <c r="Q8762" s="32">
        <f t="shared" si="817"/>
        <v>15.079999999999998</v>
      </c>
      <c r="R8762" s="32">
        <f t="shared" si="818"/>
        <v>7.0959999999999965</v>
      </c>
      <c r="S8762" s="26">
        <f t="shared" si="819"/>
        <v>1</v>
      </c>
      <c r="T8762" s="26">
        <f t="shared" si="820"/>
        <v>1</v>
      </c>
    </row>
    <row r="8763" spans="13:20" ht="15" x14ac:dyDescent="0.3">
      <c r="M8763" s="34">
        <v>8757.5</v>
      </c>
      <c r="N8763" s="34">
        <v>4.4000000000000004</v>
      </c>
      <c r="O8763" s="32">
        <f t="shared" si="816"/>
        <v>39.92</v>
      </c>
      <c r="P8763" s="37">
        <f t="shared" si="821"/>
        <v>47.904000000000003</v>
      </c>
      <c r="Q8763" s="32">
        <f t="shared" si="817"/>
        <v>15.079999999999998</v>
      </c>
      <c r="R8763" s="32">
        <f t="shared" si="818"/>
        <v>7.0959999999999965</v>
      </c>
      <c r="S8763" s="26">
        <f t="shared" si="819"/>
        <v>1</v>
      </c>
      <c r="T8763" s="26">
        <f t="shared" si="820"/>
        <v>1</v>
      </c>
    </row>
    <row r="8764" spans="13:20" ht="15" x14ac:dyDescent="0.3">
      <c r="M8764" s="34">
        <v>8758.5</v>
      </c>
      <c r="N8764" s="34">
        <v>5</v>
      </c>
      <c r="O8764" s="32">
        <f t="shared" si="816"/>
        <v>41</v>
      </c>
      <c r="P8764" s="37">
        <f t="shared" si="821"/>
        <v>49.199999999999996</v>
      </c>
      <c r="Q8764" s="32">
        <f t="shared" si="817"/>
        <v>14</v>
      </c>
      <c r="R8764" s="32">
        <f t="shared" si="818"/>
        <v>5.8000000000000043</v>
      </c>
      <c r="S8764" s="26">
        <f t="shared" si="819"/>
        <v>1</v>
      </c>
      <c r="T8764" s="26">
        <f t="shared" si="820"/>
        <v>1</v>
      </c>
    </row>
    <row r="8765" spans="13:20" ht="15" x14ac:dyDescent="0.3">
      <c r="M8765" s="34">
        <v>8759.5</v>
      </c>
      <c r="N8765" s="34">
        <v>5</v>
      </c>
      <c r="O8765" s="32">
        <f t="shared" si="816"/>
        <v>41</v>
      </c>
      <c r="P8765" s="37">
        <f t="shared" si="821"/>
        <v>49.199999999999996</v>
      </c>
      <c r="Q8765" s="32">
        <f t="shared" si="817"/>
        <v>14</v>
      </c>
      <c r="R8765" s="32">
        <f t="shared" si="818"/>
        <v>5.8000000000000043</v>
      </c>
      <c r="S8765" s="26">
        <f t="shared" si="819"/>
        <v>1</v>
      </c>
      <c r="T8765" s="26">
        <f t="shared" si="820"/>
        <v>1</v>
      </c>
    </row>
  </sheetData>
  <mergeCells count="19">
    <mergeCell ref="S3:S5"/>
    <mergeCell ref="T3:T5"/>
    <mergeCell ref="C2:G2"/>
    <mergeCell ref="M2:N2"/>
    <mergeCell ref="K3:K5"/>
    <mergeCell ref="L3:L5"/>
    <mergeCell ref="B24:B25"/>
    <mergeCell ref="C1:R1"/>
    <mergeCell ref="C4:G4"/>
    <mergeCell ref="C15:F16"/>
    <mergeCell ref="O3:O5"/>
    <mergeCell ref="P3:P5"/>
    <mergeCell ref="Q3:Q5"/>
    <mergeCell ref="R3:R5"/>
    <mergeCell ref="M4:N4"/>
    <mergeCell ref="C5:G5"/>
    <mergeCell ref="C12:G12"/>
    <mergeCell ref="C18:G18"/>
    <mergeCell ref="B20:B23"/>
  </mergeCells>
  <dataValidations count="1">
    <dataValidation type="list" allowBlank="1" showInputMessage="1" showErrorMessage="1" sqref="D7:D10" xr:uid="{19C0E841-21AA-40CB-8EFE-C14C97063B30}">
      <formula1>$U$2:$U$3</formula1>
    </dataValidation>
  </dataValidation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A89A3-A255-4DB9-8648-A93D1EC6401F}">
  <dimension ref="A1:CT1094"/>
  <sheetViews>
    <sheetView zoomScale="85" zoomScaleNormal="85" workbookViewId="0">
      <selection activeCell="K1" sqref="E1:K1048576"/>
    </sheetView>
  </sheetViews>
  <sheetFormatPr defaultRowHeight="15.6" x14ac:dyDescent="0.35"/>
  <cols>
    <col min="1" max="1" width="9.109375" bestFit="1" customWidth="1"/>
    <col min="2" max="2" width="14.6640625" bestFit="1" customWidth="1"/>
    <col min="3" max="3" width="13.33203125" bestFit="1" customWidth="1"/>
    <col min="23" max="26" width="8.88671875" style="39"/>
    <col min="27" max="27" width="8.88671875" style="41"/>
    <col min="40" max="40" width="10.33203125" customWidth="1"/>
    <col min="78" max="78" width="19.44140625" bestFit="1" customWidth="1"/>
  </cols>
  <sheetData>
    <row r="1" spans="1:98" x14ac:dyDescent="0.35">
      <c r="I1">
        <v>1</v>
      </c>
      <c r="J1">
        <v>2</v>
      </c>
      <c r="K1">
        <v>3</v>
      </c>
      <c r="L1">
        <v>4</v>
      </c>
      <c r="M1">
        <v>5</v>
      </c>
      <c r="N1">
        <v>6</v>
      </c>
      <c r="O1">
        <v>7</v>
      </c>
      <c r="P1">
        <v>8</v>
      </c>
      <c r="Q1">
        <v>9</v>
      </c>
      <c r="R1">
        <v>10</v>
      </c>
      <c r="S1">
        <v>11</v>
      </c>
      <c r="T1">
        <v>12</v>
      </c>
      <c r="U1">
        <v>13</v>
      </c>
      <c r="AA1" s="40"/>
    </row>
    <row r="2" spans="1:98" x14ac:dyDescent="0.35">
      <c r="J2" t="s">
        <v>53</v>
      </c>
      <c r="AE2">
        <f>COUNTIF(AE4:AE80,"&lt;&gt;")</f>
        <v>12</v>
      </c>
      <c r="AF2">
        <f t="shared" ref="AF2:CQ2" si="0">COUNTIF(AF4:AF80,"&lt;&gt;")</f>
        <v>1</v>
      </c>
      <c r="AG2">
        <f t="shared" si="0"/>
        <v>73</v>
      </c>
      <c r="AH2">
        <f t="shared" si="0"/>
        <v>14</v>
      </c>
      <c r="AI2">
        <f t="shared" si="0"/>
        <v>17</v>
      </c>
      <c r="AJ2">
        <f t="shared" si="0"/>
        <v>18</v>
      </c>
      <c r="AK2">
        <f t="shared" si="0"/>
        <v>27</v>
      </c>
      <c r="AL2">
        <f t="shared" si="0"/>
        <v>1</v>
      </c>
      <c r="AM2">
        <f t="shared" si="0"/>
        <v>73</v>
      </c>
      <c r="AN2">
        <f t="shared" si="0"/>
        <v>25</v>
      </c>
      <c r="AO2">
        <f t="shared" si="0"/>
        <v>7</v>
      </c>
      <c r="AP2">
        <f t="shared" si="0"/>
        <v>1</v>
      </c>
      <c r="AQ2">
        <f t="shared" si="0"/>
        <v>2</v>
      </c>
      <c r="AR2">
        <f t="shared" si="0"/>
        <v>40</v>
      </c>
      <c r="AS2">
        <f t="shared" si="0"/>
        <v>19</v>
      </c>
      <c r="AT2">
        <f t="shared" si="0"/>
        <v>9</v>
      </c>
      <c r="AU2">
        <f t="shared" si="0"/>
        <v>39</v>
      </c>
      <c r="AV2">
        <f t="shared" si="0"/>
        <v>10</v>
      </c>
      <c r="AW2">
        <f t="shared" si="0"/>
        <v>19</v>
      </c>
      <c r="AX2">
        <f t="shared" si="0"/>
        <v>10</v>
      </c>
      <c r="AY2">
        <f t="shared" si="0"/>
        <v>23</v>
      </c>
      <c r="AZ2">
        <f t="shared" si="0"/>
        <v>12</v>
      </c>
      <c r="BA2">
        <f t="shared" si="0"/>
        <v>15</v>
      </c>
      <c r="BB2">
        <f t="shared" si="0"/>
        <v>15</v>
      </c>
      <c r="BC2">
        <f t="shared" si="0"/>
        <v>1</v>
      </c>
      <c r="BD2">
        <f t="shared" si="0"/>
        <v>5</v>
      </c>
      <c r="BE2">
        <f t="shared" si="0"/>
        <v>14</v>
      </c>
      <c r="BF2">
        <f t="shared" si="0"/>
        <v>31</v>
      </c>
      <c r="BG2">
        <f t="shared" si="0"/>
        <v>54</v>
      </c>
      <c r="BH2">
        <f t="shared" si="0"/>
        <v>16</v>
      </c>
      <c r="BI2">
        <f t="shared" si="0"/>
        <v>13</v>
      </c>
      <c r="BJ2">
        <f t="shared" si="0"/>
        <v>16</v>
      </c>
      <c r="BK2">
        <f t="shared" si="0"/>
        <v>2</v>
      </c>
      <c r="BL2">
        <f t="shared" si="0"/>
        <v>21</v>
      </c>
      <c r="BM2">
        <f t="shared" si="0"/>
        <v>10</v>
      </c>
      <c r="BN2">
        <f t="shared" si="0"/>
        <v>26</v>
      </c>
      <c r="BO2">
        <f t="shared" si="0"/>
        <v>1</v>
      </c>
      <c r="BP2">
        <f t="shared" si="0"/>
        <v>8</v>
      </c>
      <c r="BQ2">
        <f t="shared" si="0"/>
        <v>9</v>
      </c>
      <c r="BR2">
        <f t="shared" si="0"/>
        <v>17</v>
      </c>
      <c r="BS2">
        <f t="shared" si="0"/>
        <v>4</v>
      </c>
      <c r="BT2">
        <f t="shared" si="0"/>
        <v>1</v>
      </c>
      <c r="BU2">
        <f t="shared" si="0"/>
        <v>1</v>
      </c>
      <c r="BV2">
        <f t="shared" si="0"/>
        <v>10</v>
      </c>
      <c r="BW2">
        <f t="shared" si="0"/>
        <v>24</v>
      </c>
      <c r="BX2">
        <f t="shared" si="0"/>
        <v>12</v>
      </c>
      <c r="BY2">
        <f t="shared" si="0"/>
        <v>15</v>
      </c>
      <c r="BZ2">
        <f t="shared" si="0"/>
        <v>18</v>
      </c>
      <c r="CA2">
        <f t="shared" si="0"/>
        <v>19</v>
      </c>
      <c r="CB2">
        <f t="shared" si="0"/>
        <v>21</v>
      </c>
      <c r="CC2">
        <f t="shared" si="0"/>
        <v>1</v>
      </c>
      <c r="CD2">
        <f t="shared" si="0"/>
        <v>19</v>
      </c>
      <c r="CE2">
        <f t="shared" si="0"/>
        <v>3</v>
      </c>
      <c r="CF2">
        <f t="shared" si="0"/>
        <v>1</v>
      </c>
      <c r="CG2">
        <f t="shared" si="0"/>
        <v>10</v>
      </c>
      <c r="CH2">
        <f t="shared" si="0"/>
        <v>11</v>
      </c>
      <c r="CI2">
        <f t="shared" si="0"/>
        <v>4</v>
      </c>
      <c r="CJ2">
        <f t="shared" si="0"/>
        <v>8</v>
      </c>
      <c r="CK2">
        <f t="shared" si="0"/>
        <v>60</v>
      </c>
      <c r="CL2">
        <f t="shared" si="0"/>
        <v>12</v>
      </c>
      <c r="CM2">
        <f t="shared" si="0"/>
        <v>30</v>
      </c>
      <c r="CN2">
        <f t="shared" si="0"/>
        <v>1</v>
      </c>
      <c r="CO2">
        <f t="shared" si="0"/>
        <v>4</v>
      </c>
      <c r="CP2">
        <f t="shared" si="0"/>
        <v>28</v>
      </c>
      <c r="CQ2">
        <f t="shared" si="0"/>
        <v>19</v>
      </c>
      <c r="CR2">
        <f t="shared" ref="CR2:CT2" si="1">COUNTIF(CR4:CR80,"&lt;&gt;")</f>
        <v>11</v>
      </c>
      <c r="CS2">
        <f t="shared" si="1"/>
        <v>13</v>
      </c>
      <c r="CT2">
        <f t="shared" si="1"/>
        <v>1</v>
      </c>
    </row>
    <row r="3" spans="1:98" x14ac:dyDescent="0.3">
      <c r="A3" s="46" t="s">
        <v>46</v>
      </c>
      <c r="B3" s="46" t="s">
        <v>2637</v>
      </c>
      <c r="C3" s="46" t="s">
        <v>2638</v>
      </c>
      <c r="E3" t="s">
        <v>46</v>
      </c>
      <c r="F3" t="s">
        <v>47</v>
      </c>
      <c r="G3" t="s">
        <v>55</v>
      </c>
      <c r="H3" t="s">
        <v>56</v>
      </c>
      <c r="I3" t="s">
        <v>1653</v>
      </c>
      <c r="J3" t="s">
        <v>14</v>
      </c>
      <c r="K3" t="s">
        <v>15</v>
      </c>
      <c r="L3" t="s">
        <v>16</v>
      </c>
      <c r="M3" t="s">
        <v>17</v>
      </c>
      <c r="N3" t="s">
        <v>5</v>
      </c>
      <c r="O3" t="s">
        <v>18</v>
      </c>
      <c r="P3" t="s">
        <v>19</v>
      </c>
      <c r="Q3" t="s">
        <v>20</v>
      </c>
      <c r="R3" t="s">
        <v>21</v>
      </c>
      <c r="S3" t="s">
        <v>22</v>
      </c>
      <c r="T3" t="s">
        <v>23</v>
      </c>
      <c r="U3" t="s">
        <v>24</v>
      </c>
      <c r="W3" s="42">
        <v>1</v>
      </c>
      <c r="X3" s="42"/>
      <c r="Y3" s="43" t="s">
        <v>49</v>
      </c>
      <c r="Z3" s="43" t="s">
        <v>57</v>
      </c>
      <c r="AA3" s="43" t="s">
        <v>2634</v>
      </c>
      <c r="AB3" s="44" t="s">
        <v>46</v>
      </c>
      <c r="AC3" s="44" t="s">
        <v>47</v>
      </c>
      <c r="AE3" s="44" t="s">
        <v>58</v>
      </c>
      <c r="AF3" s="44" t="s">
        <v>70</v>
      </c>
      <c r="AG3" s="44" t="s">
        <v>72</v>
      </c>
      <c r="AH3" s="44" t="s">
        <v>160</v>
      </c>
      <c r="AI3" s="44" t="s">
        <v>183</v>
      </c>
      <c r="AJ3" s="44" t="s">
        <v>212</v>
      </c>
      <c r="AK3" s="44" t="s">
        <v>237</v>
      </c>
      <c r="AL3" s="44" t="s">
        <v>262</v>
      </c>
      <c r="AM3" s="44" t="s">
        <v>264</v>
      </c>
      <c r="AN3" s="44" t="s">
        <v>365</v>
      </c>
      <c r="AO3" s="44" t="s">
        <v>417</v>
      </c>
      <c r="AP3" s="50" t="s">
        <v>2636</v>
      </c>
      <c r="AQ3" s="44" t="s">
        <v>428</v>
      </c>
      <c r="AR3" s="44" t="s">
        <v>433</v>
      </c>
      <c r="AS3" s="44" t="s">
        <v>477</v>
      </c>
      <c r="AT3" s="44" t="s">
        <v>505</v>
      </c>
      <c r="AU3" s="44" t="s">
        <v>518</v>
      </c>
      <c r="AV3" s="44" t="s">
        <v>589</v>
      </c>
      <c r="AW3" s="44" t="s">
        <v>610</v>
      </c>
      <c r="AX3" s="44" t="s">
        <v>641</v>
      </c>
      <c r="AY3" s="44" t="s">
        <v>662</v>
      </c>
      <c r="AZ3" s="44" t="s">
        <v>699</v>
      </c>
      <c r="BA3" s="44" t="s">
        <v>718</v>
      </c>
      <c r="BB3" s="44" t="s">
        <v>50</v>
      </c>
      <c r="BC3" s="44" t="s">
        <v>765</v>
      </c>
      <c r="BD3" s="44" t="s">
        <v>767</v>
      </c>
      <c r="BE3" s="44" t="s">
        <v>777</v>
      </c>
      <c r="BF3" s="44" t="s">
        <v>795</v>
      </c>
      <c r="BG3" s="44" t="s">
        <v>847</v>
      </c>
      <c r="BH3" s="44" t="s">
        <v>933</v>
      </c>
      <c r="BI3" s="44" t="s">
        <v>954</v>
      </c>
      <c r="BJ3" s="44" t="s">
        <v>970</v>
      </c>
      <c r="BK3" s="44" t="s">
        <v>1003</v>
      </c>
      <c r="BL3" s="44" t="s">
        <v>1006</v>
      </c>
      <c r="BM3" s="44" t="s">
        <v>1036</v>
      </c>
      <c r="BN3" s="44" t="s">
        <v>1051</v>
      </c>
      <c r="BO3" s="44" t="s">
        <v>1119</v>
      </c>
      <c r="BP3" s="44" t="s">
        <v>1089</v>
      </c>
      <c r="BQ3" s="44" t="s">
        <v>1103</v>
      </c>
      <c r="BR3" s="44" t="s">
        <v>1122</v>
      </c>
      <c r="BS3" s="44" t="s">
        <v>1149</v>
      </c>
      <c r="BT3" s="44" t="s">
        <v>1155</v>
      </c>
      <c r="BU3" s="44" t="s">
        <v>1157</v>
      </c>
      <c r="BV3" s="44" t="s">
        <v>1159</v>
      </c>
      <c r="BW3" s="44" t="s">
        <v>1175</v>
      </c>
      <c r="BX3" s="44" t="s">
        <v>1208</v>
      </c>
      <c r="BY3" s="44" t="s">
        <v>1222</v>
      </c>
      <c r="BZ3" s="44" t="s">
        <v>1241</v>
      </c>
      <c r="CA3" s="44" t="s">
        <v>1255</v>
      </c>
      <c r="CB3" s="44" t="s">
        <v>1282</v>
      </c>
      <c r="CC3" s="44" t="s">
        <v>1313</v>
      </c>
      <c r="CD3" s="44" t="s">
        <v>1315</v>
      </c>
      <c r="CE3" s="44" t="s">
        <v>1332</v>
      </c>
      <c r="CF3" s="44" t="s">
        <v>1338</v>
      </c>
      <c r="CG3" s="44" t="s">
        <v>1340</v>
      </c>
      <c r="CH3" s="44" t="s">
        <v>1355</v>
      </c>
      <c r="CI3" s="44" t="s">
        <v>1374</v>
      </c>
      <c r="CJ3" s="44" t="s">
        <v>1378</v>
      </c>
      <c r="CK3" s="44" t="s">
        <v>1388</v>
      </c>
      <c r="CL3" s="44" t="s">
        <v>1470</v>
      </c>
      <c r="CM3" s="44" t="s">
        <v>1486</v>
      </c>
      <c r="CN3" s="44" t="s">
        <v>2635</v>
      </c>
      <c r="CO3" s="44" t="s">
        <v>1533</v>
      </c>
      <c r="CP3" s="44" t="s">
        <v>1541</v>
      </c>
      <c r="CQ3" s="44" t="s">
        <v>1581</v>
      </c>
      <c r="CR3" s="44" t="s">
        <v>1611</v>
      </c>
      <c r="CS3" s="44" t="s">
        <v>1629</v>
      </c>
      <c r="CT3" s="44" t="s">
        <v>1651</v>
      </c>
    </row>
    <row r="4" spans="1:98" x14ac:dyDescent="0.35">
      <c r="A4" t="str">
        <f>'Temperature Reduction Factor'!C6</f>
        <v>USA</v>
      </c>
      <c r="B4" t="str">
        <f t="shared" ref="B4:B35" si="2">HLOOKUP($A$4,$Y$3:$AA$58,W4,FALSE)</f>
        <v>AK</v>
      </c>
      <c r="C4" t="str">
        <f>IFERROR(HLOOKUP('Temperature Reduction Factor'!D$6,$AE$3:$CT$83,W4,FALSE),"")</f>
        <v>BARNSTABLE MUNI BOA</v>
      </c>
      <c r="E4" t="s">
        <v>57</v>
      </c>
      <c r="F4" t="s">
        <v>58</v>
      </c>
      <c r="G4" t="s">
        <v>54</v>
      </c>
      <c r="H4" t="s">
        <v>59</v>
      </c>
      <c r="I4" t="s">
        <v>1654</v>
      </c>
      <c r="J4">
        <v>20.8</v>
      </c>
      <c r="K4">
        <v>21.56</v>
      </c>
      <c r="L4">
        <v>27.9</v>
      </c>
      <c r="M4">
        <v>39.200000000000003</v>
      </c>
      <c r="N4">
        <v>49.5</v>
      </c>
      <c r="O4">
        <v>56.48</v>
      </c>
      <c r="P4">
        <v>63.68</v>
      </c>
      <c r="Q4">
        <v>60.44</v>
      </c>
      <c r="R4">
        <v>52.3</v>
      </c>
      <c r="S4">
        <v>40.28</v>
      </c>
      <c r="T4">
        <v>30.9</v>
      </c>
      <c r="U4">
        <v>20.100000000000001</v>
      </c>
      <c r="W4" s="49">
        <v>2</v>
      </c>
      <c r="Y4" s="39" t="s">
        <v>72</v>
      </c>
      <c r="Z4" s="39" t="s">
        <v>58</v>
      </c>
      <c r="AA4" s="41" t="s">
        <v>2635</v>
      </c>
      <c r="AB4" s="45" t="s">
        <v>57</v>
      </c>
      <c r="AC4" s="45" t="s">
        <v>58</v>
      </c>
      <c r="AE4" s="45" t="str" cm="1">
        <f t="array" ref="AE4:AE15">_xlfn._xlws.FILTER($I:$I,$F:$F=AE3)</f>
        <v>CALGARY INT AP</v>
      </c>
      <c r="AF4" s="45" t="str" cm="1">
        <f t="array" ref="AF4">_xlfn._xlws.FILTER($I:$I,$F:$F=AF3)</f>
        <v>DUBAI INT AP</v>
      </c>
      <c r="AG4" s="45" t="str" cm="1">
        <f t="array" ref="AG4:AG76">_xlfn._xlws.FILTER($I:$I,$F:$F=AG3)</f>
        <v>ADAK NAS</v>
      </c>
      <c r="AH4" s="45" t="str" cm="1">
        <f t="array" ref="AH4:AH17">_xlfn._xlws.FILTER($I:$I,$F:$F=AH3)</f>
        <v>ANNISTON METROPOLITAN AP</v>
      </c>
      <c r="AI4" s="45" t="str" cm="1">
        <f t="array" ref="AI4:AI20">_xlfn._xlws.FILTER($I:$I,$F:$F=AI3)</f>
        <v>BATESVILLE (AWOS)</v>
      </c>
      <c r="AJ4" s="45" t="str" cm="1">
        <f t="array" ref="AJ4:AJ21">_xlfn._xlws.FILTER($I:$I,$F:$F=AJ3)</f>
        <v>CASA GRANDE (AWOS)</v>
      </c>
      <c r="AK4" s="45" t="str" cm="1">
        <f t="array" ref="AK4:AK30">_xlfn._xlws.FILTER($I:$I,$F:$F=AK3)</f>
        <v>ABBOTSFORD AP</v>
      </c>
      <c r="AL4" s="45" t="str" cm="1">
        <f t="array" ref="AL4">_xlfn._xlws.FILTER($I:$I,$F:$F=AL3)</f>
        <v>DHAKA</v>
      </c>
      <c r="AM4" s="45" t="str" cm="1">
        <f t="array" ref="AM4:AM76">_xlfn._xlws.FILTER($I:$I,$F:$F=AM3)</f>
        <v>ALTURAS</v>
      </c>
      <c r="AN4" s="45" t="str" cm="1">
        <f t="array" ref="AN4:AN28">_xlfn._xlws.FILTER($I:$I,$F:$F=AN3)</f>
        <v>AKRON WASHINGTON CO AP</v>
      </c>
      <c r="AO4" s="45" t="str" cm="1">
        <f t="array" ref="AO4:AO10">_xlfn._xlws.FILTER($I:$I,$F:$F=AO3)</f>
        <v>BRIDGEPORT SIKORSKY MEMORIAL</v>
      </c>
      <c r="AP4" s="45" t="e" cm="1" vm="1">
        <f t="array" ref="AP4">_xlfn._xlws.FILTER($I:$I,$F:$F=AP3)</f>
        <v>#VALUE!</v>
      </c>
      <c r="AQ4" s="45" t="str" cm="1">
        <f t="array" ref="AQ4:AQ5">_xlfn._xlws.FILTER($I:$I,$F:$F=AQ3)</f>
        <v>DOVER AFB</v>
      </c>
      <c r="AR4" s="45" t="str" cm="1">
        <f t="array" ref="AR4:AR43">_xlfn._xlws.FILTER($I:$I,$F:$F=AR3)</f>
        <v>CRESTVIEW BOB SIKES AP</v>
      </c>
      <c r="AS4" s="45" t="str" cm="1">
        <f t="array" ref="AS4:AS22">_xlfn._xlws.FILTER($I:$I,$F:$F=AS3)</f>
        <v>ALBANY DOUGHERTY COUNTY AP</v>
      </c>
      <c r="AT4" s="45" t="str" cm="1">
        <f t="array" ref="AT4:AT12">_xlfn._xlws.FILTER($I:$I,$F:$F=AT3)</f>
        <v>BARBERS POINT NAS</v>
      </c>
      <c r="AU4" s="45" t="str" cm="1">
        <f t="array" ref="AU4:AU42">_xlfn._xlws.FILTER($I:$I,$F:$F=AU3)</f>
        <v>ALGONA</v>
      </c>
      <c r="AV4" s="45" t="str" cm="1">
        <f t="array" ref="AV4:AV13">_xlfn._xlws.FILTER($I:$I,$F:$F=AV3)</f>
        <v>BOISE AIR TERMINAL [UO]</v>
      </c>
      <c r="AW4" s="45" t="str" cm="1">
        <f t="array" ref="AW4:AW22">_xlfn._xlws.FILTER($I:$I,$F:$F=AW3)</f>
        <v>AURORA MUNICIPAL</v>
      </c>
      <c r="AX4" s="45" t="str" cm="1">
        <f t="array" ref="AX4:AX13">_xlfn._xlws.FILTER($I:$I,$F:$F=AX3)</f>
        <v>DELAWARE CO JOHNSON</v>
      </c>
      <c r="AY4" s="45" t="str" cm="1">
        <f t="array" ref="AY4:AY26">_xlfn._xlws.FILTER($I:$I,$F:$F=AY3)</f>
        <v>CHANUTE MARTIN JOHNSON AP</v>
      </c>
      <c r="AZ4" s="45" t="str" cm="1">
        <f t="array" ref="AZ4:AZ15">_xlfn._xlws.FILTER($I:$I,$F:$F=AZ3)</f>
        <v>BOWLING GREEN WARREN CO AP</v>
      </c>
      <c r="BA4" s="45" t="str" cm="1">
        <f t="array" ref="BA4:BA18">_xlfn._xlws.FILTER($I:$I,$F:$F=BA3)</f>
        <v>ALEXANDRIA ESLER REGIONAL AP</v>
      </c>
      <c r="BB4" s="45" t="str" cm="1">
        <f t="array" ref="BB4:BB18">_xlfn._xlws.FILTER($I:$I,$F:$F=BB3)</f>
        <v>BARNSTABLE MUNI BOA</v>
      </c>
      <c r="BC4" s="45" t="str" cm="1">
        <f t="array" ref="BC4">_xlfn._xlws.FILTER($I:$I,$F:$F=BC3)</f>
        <v>WINNIPEG</v>
      </c>
      <c r="BD4" s="45" t="str" cm="1">
        <f t="array" ref="BD4:BD8">_xlfn._xlws.FILTER($I:$I,$F:$F=BD3)</f>
        <v>ANDREWS AFB</v>
      </c>
      <c r="BE4" s="45" t="str" cm="1">
        <f t="array" ref="BE4:BE17">_xlfn._xlws.FILTER($I:$I,$F:$F=BE3)</f>
        <v>AUBURN-LEWISTON</v>
      </c>
      <c r="BF4" s="45" t="str" cm="1">
        <f t="array" ref="BF4:BF34">_xlfn._xlws.FILTER($I:$I,$F:$F=BF3)</f>
        <v>ALPENA COUNTY REGIONAL AP</v>
      </c>
      <c r="BG4" s="45" t="str" cm="1">
        <f t="array" ref="BG4:BG57">_xlfn._xlws.FILTER($I:$I,$F:$F=BG3)</f>
        <v>AITKIN NDB(AWOS)</v>
      </c>
      <c r="BH4" s="45" t="str" cm="1">
        <f t="array" ref="BH4:BH19">_xlfn._xlws.FILTER($I:$I,$F:$F=BH3)</f>
        <v>CAPE GIRARDEAU MUNICIPAL AP</v>
      </c>
      <c r="BI4" s="45" t="str" cm="1">
        <f t="array" ref="BI4:BI16">_xlfn._xlws.FILTER($I:$I,$F:$F=BI3)</f>
        <v>COLUMBUS AFB</v>
      </c>
      <c r="BJ4" s="45" t="str" cm="1">
        <f t="array" ref="BJ4:BJ19">_xlfn._xlws.FILTER($I:$I,$F:$F=BJ3)</f>
        <v>BILLINGS LOGAN INT ARPT</v>
      </c>
      <c r="BK4" s="45" t="str" cm="1">
        <f t="array" ref="BK4:BK5">_xlfn._xlws.FILTER($I:$I,$F:$F=BK3)</f>
        <v>FREDERICTON</v>
      </c>
      <c r="BL4" s="45" t="str" cm="1">
        <f t="array" ref="BL4:BL24">_xlfn._xlws.FILTER($I:$I,$F:$F=BL3)</f>
        <v>ASHEVILLE REGIONAL ARPT</v>
      </c>
      <c r="BM4" s="45" t="str" cm="1">
        <f t="array" ref="BM4:BM13">_xlfn._xlws.FILTER($I:$I,$F:$F=BM3)</f>
        <v>BISMARCK MUNICIPAL ARPT [ISIS]</v>
      </c>
      <c r="BN4" s="45" t="str" cm="1">
        <f t="array" ref="BN4:BN29">_xlfn._xlws.FILTER($I:$I,$F:$F=BN3)</f>
        <v>AINSWORTH MUNICIPAL</v>
      </c>
      <c r="BO4" s="45" t="str" cm="1">
        <f t="array" ref="BO4">_xlfn._xlws.FILTER($I:$I,$F:$F=BO3)</f>
        <v>ST JOHNS</v>
      </c>
      <c r="BP4" s="45" t="str" cm="1">
        <f t="array" ref="BP4:BP11">_xlfn._xlws.FILTER($I:$I,$F:$F=BP3)</f>
        <v>BERLIN MUNICIPAL</v>
      </c>
      <c r="BQ4" s="45" t="str" cm="1">
        <f t="array" ref="BQ4:BQ12">_xlfn._xlws.FILTER($I:$I,$F:$F=BQ3)</f>
        <v>ATLANTIC CITY INTL AP</v>
      </c>
      <c r="BR4" s="45" t="str" cm="1">
        <f t="array" ref="BR4:BR20">_xlfn._xlws.FILTER($I:$I,$F:$F=BR3)</f>
        <v>ALBUQUERQUE INTL ARPT [ISIS]</v>
      </c>
      <c r="BS4" s="45" t="str" cm="1">
        <f t="array" ref="BS4:BS7">_xlfn._xlws.FILTER($I:$I,$F:$F=BS3)</f>
        <v>GREENWOOD AP</v>
      </c>
      <c r="BT4" s="45" t="str" cm="1">
        <f t="array" ref="BT4">_xlfn._xlws.FILTER($I:$I,$F:$F=BT3)</f>
        <v>YELLOWKNIFE AP</v>
      </c>
      <c r="BU4" s="45" t="str" cm="1">
        <f t="array" ref="BU4">_xlfn._xlws.FILTER($I:$I,$F:$F=BU3)</f>
        <v>IQALUIT</v>
      </c>
      <c r="BV4" s="45" t="str" cm="1">
        <f t="array" ref="BV4:BV13">_xlfn._xlws.FILTER($I:$I,$F:$F=BV3)</f>
        <v>ELKO MUNICIPAL ARPT</v>
      </c>
      <c r="BW4" s="45" t="str" cm="1">
        <f t="array" ref="BW4:BW27">_xlfn._xlws.FILTER($I:$I,$F:$F=BW3)</f>
        <v>ADIRONDACK RGNL</v>
      </c>
      <c r="BX4" s="45" t="str" cm="1">
        <f t="array" ref="BX4:BX15">_xlfn._xlws.FILTER($I:$I,$F:$F=BX3)</f>
        <v>AKRON AKRON-CANTON REG AP</v>
      </c>
      <c r="BY4" s="45" t="str" cm="1">
        <f t="array" ref="BY4:BY18">_xlfn._xlws.FILTER($I:$I,$F:$F=BY3)</f>
        <v>ALTUS AFB</v>
      </c>
      <c r="BZ4" s="45" t="str" cm="1">
        <f t="array" ref="BZ4:BZ21">_xlfn._xlws.FILTER($I:$I,$F:$F=BZ3)</f>
        <v>BEAUSOLEIL</v>
      </c>
      <c r="CA4" s="45" t="str" cm="1">
        <f t="array" ref="CA4:CA22">_xlfn._xlws.FILTER($I:$I,$F:$F=CA3)</f>
        <v>ASTORIA REGIONAL AIRPORT</v>
      </c>
      <c r="CB4" s="45" t="str" cm="1">
        <f t="array" ref="CB4:CB24">_xlfn._xlws.FILTER($I:$I,$F:$F=CB3)</f>
        <v>ALLENTOWN LEHIGH VALLEY INTL</v>
      </c>
      <c r="CC4" s="45" t="str" cm="1">
        <f t="array" ref="CC4">_xlfn._xlws.FILTER($I:$I,$F:$F=CC3)</f>
        <v>CHARLOTTETOWN</v>
      </c>
      <c r="CD4" s="45" t="str" cm="1">
        <f t="array" ref="CD4:CD22">_xlfn._xlws.FILTER($I:$I,$F:$F=CD3)</f>
        <v>JONQUIERE</v>
      </c>
      <c r="CE4" s="45" t="str" cm="1">
        <f t="array" ref="CE4:CE6">_xlfn._xlws.FILTER($I:$I,$F:$F=CE3)</f>
        <v>BLOCK ISLAND STATE ARPT</v>
      </c>
      <c r="CF4" s="45" t="str" cm="1">
        <f t="array" ref="CF4">_xlfn._xlws.FILTER($I:$I,$F:$F=CF3)</f>
        <v>RIYADH</v>
      </c>
      <c r="CG4" s="45" t="str" cm="1">
        <f t="array" ref="CG4:CG13">_xlfn._xlws.FILTER($I:$I,$F:$F=CG3)</f>
        <v>ANDERSON COUNTY AP</v>
      </c>
      <c r="CH4" s="45" t="str" cm="1">
        <f t="array" ref="CH4:CH14">_xlfn._xlws.FILTER($I:$I,$F:$F=CH3)</f>
        <v>ABERDEEN REGIONAL ARPT</v>
      </c>
      <c r="CI4" s="45" t="str" cm="1">
        <f t="array" ref="CI4:CI7">_xlfn._xlws.FILTER($I:$I,$F:$F=CI3)</f>
        <v>MOOSE JAW AP</v>
      </c>
      <c r="CJ4" s="45" t="str" cm="1">
        <f t="array" ref="CJ4:CJ11">_xlfn._xlws.FILTER($I:$I,$F:$F=CJ3)</f>
        <v>BRISTOL TRI CITY AIRPORT</v>
      </c>
      <c r="CK4" s="45" t="str" cm="1">
        <f t="array" ref="CK4:CK63">_xlfn._xlws.FILTER($I:$I,$F:$F=CK3)</f>
        <v>ABILENE DYESS AFB</v>
      </c>
      <c r="CL4" s="45" t="str" cm="1">
        <f t="array" ref="CL4:CL15">_xlfn._xlws.FILTER($I:$I,$F:$F=CL3)</f>
        <v>BLANDING MUNI AP</v>
      </c>
      <c r="CM4" s="45" t="str" cm="1">
        <f t="array" ref="CM4:CM33">_xlfn._xlws.FILTER($I:$I,$F:$F=CM3)</f>
        <v>ABINGDON</v>
      </c>
      <c r="CN4" s="45" t="e" cm="1" vm="1">
        <f t="array" ref="CN4">_xlfn._xlws.FILTER($I:$I,$F:$F=CN3)</f>
        <v>#VALUE!</v>
      </c>
      <c r="CO4" s="45" t="str" cm="1">
        <f t="array" ref="CO4:CO7">_xlfn._xlws.FILTER($I:$I,$F:$F=CO3)</f>
        <v>BURLINGTON INTERNATIONAL AP</v>
      </c>
      <c r="CP4" s="45" t="str" cm="1">
        <f t="array" ref="CP4:CP31">_xlfn._xlws.FILTER($I:$I,$F:$F=CP3)</f>
        <v>BELLINGHAM INTL AP</v>
      </c>
      <c r="CQ4" s="45" t="str" cm="1">
        <f t="array" ref="CQ4:CQ22">_xlfn._xlws.FILTER($I:$I,$F:$F=CQ3)</f>
        <v>APPLETON/OUTAGAMIE</v>
      </c>
      <c r="CR4" s="45" t="str" cm="1">
        <f t="array" ref="CR4:CR14">_xlfn._xlws.FILTER($I:$I,$F:$F=CR3)</f>
        <v>BECKLEY RALEIGH CO MEM AP</v>
      </c>
      <c r="CS4" s="45" t="str" cm="1">
        <f t="array" ref="CS4:CS16">_xlfn._xlws.FILTER($I:$I,$F:$F=CS3)</f>
        <v>CASPER NATRONA CO INTL AP</v>
      </c>
      <c r="CT4" s="45" t="str" cm="1">
        <f t="array" ref="CT4">_xlfn._xlws.FILTER($I:$I,$F:$F=CT3)</f>
        <v>WHITEHORSE</v>
      </c>
    </row>
    <row r="5" spans="1:98" x14ac:dyDescent="0.35">
      <c r="B5" t="str">
        <f t="shared" si="2"/>
        <v>AL</v>
      </c>
      <c r="C5" t="str">
        <f>IFERROR(HLOOKUP('Temperature Reduction Factor'!D$6,$AE$3:$CT$83,W5,FALSE),"")</f>
        <v>BEVERLY MUNI</v>
      </c>
      <c r="E5" t="s">
        <v>57</v>
      </c>
      <c r="F5" t="s">
        <v>58</v>
      </c>
      <c r="G5" t="s">
        <v>54</v>
      </c>
      <c r="H5" t="s">
        <v>60</v>
      </c>
      <c r="I5" t="s">
        <v>1655</v>
      </c>
      <c r="J5">
        <v>22.3</v>
      </c>
      <c r="K5">
        <v>23</v>
      </c>
      <c r="L5">
        <v>28.6</v>
      </c>
      <c r="M5">
        <v>38.479999999999997</v>
      </c>
      <c r="N5">
        <v>48.6</v>
      </c>
      <c r="O5">
        <v>54.86</v>
      </c>
      <c r="P5">
        <v>62.6</v>
      </c>
      <c r="Q5">
        <v>59.36</v>
      </c>
      <c r="R5">
        <v>51.8</v>
      </c>
      <c r="S5">
        <v>40.46</v>
      </c>
      <c r="T5">
        <v>31.6</v>
      </c>
      <c r="U5">
        <v>22.1</v>
      </c>
      <c r="W5" s="42">
        <v>3</v>
      </c>
      <c r="Y5" s="39" t="s">
        <v>160</v>
      </c>
      <c r="Z5" s="39" t="s">
        <v>237</v>
      </c>
      <c r="AB5" s="45" t="s">
        <v>69</v>
      </c>
      <c r="AC5" s="45" t="s">
        <v>70</v>
      </c>
      <c r="AE5" t="str">
        <v>COP UPPER</v>
      </c>
      <c r="AG5" t="str">
        <v>AMBLER</v>
      </c>
      <c r="AH5" t="str">
        <v>AUBURN-OPELIKA APT</v>
      </c>
      <c r="AI5" t="str">
        <v>BENTONVILLE (AWOS)</v>
      </c>
      <c r="AJ5" t="str">
        <v>DAVIS MONTHAN AFB</v>
      </c>
      <c r="AK5" t="str">
        <v>AGASSIZ CDA</v>
      </c>
      <c r="AM5" t="str">
        <v>ARCATA AIRPORT</v>
      </c>
      <c r="AN5" t="str">
        <v>ALAMOSA SAN LUIS VALLEY RGNL</v>
      </c>
      <c r="AO5" t="str">
        <v>DANBURY MUNICIPAL</v>
      </c>
      <c r="AQ5" t="str">
        <v>WILMINGTON NEW CASTLE CNTY AP</v>
      </c>
      <c r="AR5" t="str">
        <v>DAYTONA BEACH INTL AP</v>
      </c>
      <c r="AS5" t="str">
        <v>ALMA BACON COUNTY AP</v>
      </c>
      <c r="AT5" t="str">
        <v>HILO INTERNATIONAL AP</v>
      </c>
      <c r="AU5" t="str">
        <v>ATLANTIC</v>
      </c>
      <c r="AV5" t="str">
        <v>BURLEY MUNICIPAL ARPT</v>
      </c>
      <c r="AW5" t="str">
        <v>BELLEVILLE SCOTT AFB</v>
      </c>
      <c r="AX5" t="str">
        <v>EVANSVILLE REGIONAL AP</v>
      </c>
      <c r="AY5" t="str">
        <v>CONCORDIA BLOSSER MUNI AP</v>
      </c>
      <c r="AZ5" t="str">
        <v>CINCINNATI NORTHERN KY AP</v>
      </c>
      <c r="BA5" t="str">
        <v>BARKSDALE AFB</v>
      </c>
      <c r="BB5" t="str">
        <v>BEVERLY MUNI</v>
      </c>
      <c r="BD5" t="str">
        <v>BALTIMORE BLT-WASHNGTN INT</v>
      </c>
      <c r="BE5" t="str">
        <v>AUGUSTA AIRPORT</v>
      </c>
      <c r="BF5" t="str">
        <v>ANN ARBOR MUNICIPAL</v>
      </c>
      <c r="BG5" t="str">
        <v>ALBERT LEA (AWOS)</v>
      </c>
      <c r="BH5" t="str">
        <v>COLUMBIA REGIONAL AIRPORT</v>
      </c>
      <c r="BI5" t="str">
        <v>GOLDEN TRI(AWOS)</v>
      </c>
      <c r="BJ5" t="str">
        <v>BOZEMAN GALLATIN FIELD</v>
      </c>
      <c r="BK5" t="str">
        <v>MONCTON AP</v>
      </c>
      <c r="BL5" t="str">
        <v>CAPE HATTERAS NWS BLDG</v>
      </c>
      <c r="BM5" t="str">
        <v>DEVILS LAKE(AWOS)</v>
      </c>
      <c r="BN5" t="str">
        <v>ALLIANCE MUNICIPAL</v>
      </c>
      <c r="BP5" t="str">
        <v>CONCORD MUNICIPAL ARPT</v>
      </c>
      <c r="BQ5" t="str">
        <v>BELMAR ASC</v>
      </c>
      <c r="BR5" t="str">
        <v>CARLSBAD CAVERN CITY AIR TERM</v>
      </c>
      <c r="BS5" t="str">
        <v>HALIFAX</v>
      </c>
      <c r="BV5" t="str">
        <v>ELY YELLAND FIELD</v>
      </c>
      <c r="BW5" t="str">
        <v>ALBANY COUNTY AP</v>
      </c>
      <c r="BX5" t="str">
        <v>BURKE LAKEFRONT</v>
      </c>
      <c r="BY5" t="str">
        <v>BARTLESVILLE-PHILLIPS FIELD</v>
      </c>
      <c r="BZ5" t="str">
        <v>BURLINGTON PIERS</v>
      </c>
      <c r="CA5" t="str">
        <v>AURORA STATE</v>
      </c>
      <c r="CB5" t="str">
        <v>ALTOONA BLAIR CO ARPT</v>
      </c>
      <c r="CD5" t="str">
        <v>LA BAIE</v>
      </c>
      <c r="CE5" t="str">
        <v>PAWTUCKET (AWOS)</v>
      </c>
      <c r="CG5" t="str">
        <v>BEAUFORT MCAS</v>
      </c>
      <c r="CH5" t="str">
        <v>BROOKINGS (AWOS)</v>
      </c>
      <c r="CI5" t="str">
        <v>PRINCE ALBERT AP</v>
      </c>
      <c r="CJ5" t="str">
        <v>CHATTANOOGA LOVELL FIELD AP</v>
      </c>
      <c r="CK5" t="str">
        <v>ABILENE REGIONAL AP [UT]</v>
      </c>
      <c r="CL5" t="str">
        <v>BRYCE CANYON AP</v>
      </c>
      <c r="CM5" t="str">
        <v>CHARLOTTESVILLE FAA</v>
      </c>
      <c r="CO5" t="str">
        <v>MONTPELIER AP</v>
      </c>
      <c r="CP5" t="str">
        <v>BREMERTON NATIONAL</v>
      </c>
      <c r="CQ5" t="str">
        <v>EAU CLAIRE COUNTY AP</v>
      </c>
      <c r="CR5" t="str">
        <v>BLUEFIELD/MERCER CO [NREL]</v>
      </c>
      <c r="CS5" t="str">
        <v>CHEYENNE MUNICIPAL ARPT</v>
      </c>
    </row>
    <row r="6" spans="1:98" x14ac:dyDescent="0.35">
      <c r="B6" t="str">
        <f t="shared" si="2"/>
        <v>AR</v>
      </c>
      <c r="C6" t="str">
        <f>IFERROR(HLOOKUP('Temperature Reduction Factor'!D$6,$AE$3:$CT$83,W6,FALSE),"")</f>
        <v>BOSTON LOGAN INT ARPT</v>
      </c>
      <c r="E6" t="s">
        <v>57</v>
      </c>
      <c r="F6" t="s">
        <v>58</v>
      </c>
      <c r="G6" t="s">
        <v>54</v>
      </c>
      <c r="H6" t="s">
        <v>61</v>
      </c>
      <c r="I6" t="s">
        <v>1656</v>
      </c>
      <c r="J6">
        <v>11.8</v>
      </c>
      <c r="K6">
        <v>14.18</v>
      </c>
      <c r="L6">
        <v>21.6</v>
      </c>
      <c r="M6">
        <v>38.119999999999997</v>
      </c>
      <c r="N6">
        <v>50.2</v>
      </c>
      <c r="O6">
        <v>57.74</v>
      </c>
      <c r="P6">
        <v>62.42</v>
      </c>
      <c r="Q6">
        <v>58.82</v>
      </c>
      <c r="R6">
        <v>50.4</v>
      </c>
      <c r="S6">
        <v>37.58</v>
      </c>
      <c r="T6">
        <v>25.7</v>
      </c>
      <c r="U6">
        <v>11.8</v>
      </c>
      <c r="W6" s="49">
        <v>4</v>
      </c>
      <c r="Y6" s="39" t="s">
        <v>183</v>
      </c>
      <c r="Z6" s="39" t="s">
        <v>765</v>
      </c>
      <c r="AB6" s="45" t="s">
        <v>49</v>
      </c>
      <c r="AC6" s="45" t="s">
        <v>72</v>
      </c>
      <c r="AE6" t="str">
        <v>EDMONTON AP</v>
      </c>
      <c r="AG6" t="str">
        <v>ANAKTUVUK PASS</v>
      </c>
      <c r="AH6" t="str">
        <v>BIRMINGHAM MUNICIPAL AP</v>
      </c>
      <c r="AI6" t="str">
        <v>EL DORADO GOODWIN FIELD</v>
      </c>
      <c r="AJ6" t="str">
        <v>DEER VALLEY/PHOENIX</v>
      </c>
      <c r="AK6" t="str">
        <v>BALLENAS ISLAND</v>
      </c>
      <c r="AM6" t="str">
        <v>BAKERSFIELD MEADOWS FIELD</v>
      </c>
      <c r="AN6" t="str">
        <v>ASPEN PITKIN CO SAR</v>
      </c>
      <c r="AO6" t="str">
        <v>GROTON NEW LONDON AP</v>
      </c>
      <c r="AR6" t="str">
        <v>FORT LAUDERDALE</v>
      </c>
      <c r="AS6" t="str">
        <v>ATHENS BEN EPPS AP</v>
      </c>
      <c r="AT6" t="str">
        <v>HONOLULU INTL ARPT</v>
      </c>
      <c r="AU6" t="str">
        <v>BOONE MUNI</v>
      </c>
      <c r="AV6" t="str">
        <v>CALDWELL (AWOS)</v>
      </c>
      <c r="AW6" t="str">
        <v>CAHOKIA/ST. LOUIS</v>
      </c>
      <c r="AX6" t="str">
        <v>FORT WAYNE INTL AP</v>
      </c>
      <c r="AY6" t="str">
        <v>DODGE CITY REGIONAL AP</v>
      </c>
      <c r="AZ6" t="str">
        <v>FORT CAMPBELL AAF</v>
      </c>
      <c r="BA6" t="str">
        <v>BATON ROUGE RYAN ARPT</v>
      </c>
      <c r="BB6" t="str">
        <v>BOSTON LOGAN INT ARPT</v>
      </c>
      <c r="BD6" t="str">
        <v>HAGERSTOWN RGNL RIC</v>
      </c>
      <c r="BE6" t="str">
        <v>BANGOR INTERNATIONAL AP</v>
      </c>
      <c r="BF6" t="str">
        <v>BATTLE CREEK KELLOGG AP</v>
      </c>
      <c r="BG6" t="str">
        <v>ALEXANDRIA MUNICIPAL AP</v>
      </c>
      <c r="BH6" t="str">
        <v>FARMINGTON</v>
      </c>
      <c r="BI6" t="str">
        <v>GREENVILLE MUNI AP</v>
      </c>
      <c r="BJ6" t="str">
        <v>BUTTE BERT MOONEY ARPT</v>
      </c>
      <c r="BL6" t="str">
        <v>CHARLOTTE DOUGLAS INTL ARPT</v>
      </c>
      <c r="BM6" t="str">
        <v>DICKINSON MUNICIPAL AP</v>
      </c>
      <c r="BN6" t="str">
        <v>BEATRICE MUNICIPAL</v>
      </c>
      <c r="BP6" t="str">
        <v>DILLANT HOPKINS</v>
      </c>
      <c r="BQ6" t="str">
        <v>CALDWELL/ESSEX CO.</v>
      </c>
      <c r="BR6" t="str">
        <v>CLAYTON MUNICIPAL AIRPARK</v>
      </c>
      <c r="BS6" t="str">
        <v>SHEARWATER</v>
      </c>
      <c r="BV6" t="str">
        <v>FALLON NAAS</v>
      </c>
      <c r="BW6" t="str">
        <v>BINGHAMTON EDWIN A LINK FIELD</v>
      </c>
      <c r="BX6" t="str">
        <v>CINCINNATI MUNICIPAL AP LUNKI</v>
      </c>
      <c r="BY6" t="str">
        <v>CLINTON-SHERMAN</v>
      </c>
      <c r="BZ6" t="str">
        <v>ERIEAU</v>
      </c>
      <c r="CA6" t="str">
        <v>BAKER MUNICIPAL AP</v>
      </c>
      <c r="CB6" t="str">
        <v>BRADFORD REGIONAL AP</v>
      </c>
      <c r="CD6" t="str">
        <v>LACADIE</v>
      </c>
      <c r="CE6" t="str">
        <v>PROVIDENCE T F GREEN STATE AR</v>
      </c>
      <c r="CG6" t="str">
        <v>CHARLESTON INTL ARPT</v>
      </c>
      <c r="CH6" t="str">
        <v>CHAN GURNEY MUNI</v>
      </c>
      <c r="CI6" t="str">
        <v>REGINA</v>
      </c>
      <c r="CJ6" t="str">
        <v>CROSSVILLE MEMORIAL AP</v>
      </c>
      <c r="CK6" t="str">
        <v>ALICE INTL AP</v>
      </c>
      <c r="CL6" t="str">
        <v>CEDAR CITY MUNICIPAL AP</v>
      </c>
      <c r="CM6" t="str">
        <v>DANVILLE FAA AP</v>
      </c>
      <c r="CO6" t="str">
        <v>RUTLAND STATE</v>
      </c>
      <c r="CP6" t="str">
        <v>EPHRATA AP FCWOS</v>
      </c>
      <c r="CQ6" t="str">
        <v>GREEN BAY AUSTIN STRAUBEL INT</v>
      </c>
      <c r="CR6" t="str">
        <v>CHARLESTON YEAGER ARPT</v>
      </c>
      <c r="CS6" t="str">
        <v>CODY MUNI (AWOS)</v>
      </c>
    </row>
    <row r="7" spans="1:98" x14ac:dyDescent="0.35">
      <c r="B7" t="str">
        <f t="shared" si="2"/>
        <v>AZ</v>
      </c>
      <c r="C7" t="str">
        <f>IFERROR(HLOOKUP('Temperature Reduction Factor'!D$6,$AE$3:$CT$83,W7,FALSE),"")</f>
        <v>CHICOPEE FALLS WESTO</v>
      </c>
      <c r="E7" t="s">
        <v>57</v>
      </c>
      <c r="F7" t="s">
        <v>58</v>
      </c>
      <c r="G7" t="s">
        <v>54</v>
      </c>
      <c r="H7" t="s">
        <v>61</v>
      </c>
      <c r="I7" t="s">
        <v>1657</v>
      </c>
      <c r="J7">
        <v>13.6</v>
      </c>
      <c r="K7">
        <v>18.32</v>
      </c>
      <c r="L7">
        <v>25.3</v>
      </c>
      <c r="M7">
        <v>40.64</v>
      </c>
      <c r="N7">
        <v>52.2</v>
      </c>
      <c r="O7">
        <v>60.44</v>
      </c>
      <c r="P7">
        <v>65.84</v>
      </c>
      <c r="Q7">
        <v>62.24</v>
      </c>
      <c r="R7">
        <v>53.4</v>
      </c>
      <c r="S7">
        <v>40.46</v>
      </c>
      <c r="T7">
        <v>28.6</v>
      </c>
      <c r="U7">
        <v>12.7</v>
      </c>
      <c r="W7" s="42">
        <v>5</v>
      </c>
      <c r="Y7" s="39" t="s">
        <v>212</v>
      </c>
      <c r="Z7" s="39" t="s">
        <v>1003</v>
      </c>
      <c r="AB7" s="45" t="s">
        <v>49</v>
      </c>
      <c r="AC7" s="45" t="s">
        <v>160</v>
      </c>
      <c r="AE7" t="str">
        <v>EDMONTON MUN AP</v>
      </c>
      <c r="AG7" t="str">
        <v>ANCHORAGE INTL AP</v>
      </c>
      <c r="AH7" t="str">
        <v>CAIRNS FIELD FORT RUCKER</v>
      </c>
      <c r="AI7" t="str">
        <v>FAYETTEVILLE DRAKE FIELD</v>
      </c>
      <c r="AJ7" t="str">
        <v>DOUGLAS BISBEE-DOUGLAS INTL A</v>
      </c>
      <c r="AK7" t="str">
        <v>COMOX AP</v>
      </c>
      <c r="AM7" t="str">
        <v>BEALE AFB</v>
      </c>
      <c r="AN7" t="str">
        <v>AURORA BUCKLEY FIELD ANGB</v>
      </c>
      <c r="AO7" t="str">
        <v>HARTFORD BRADLEY INTL AP</v>
      </c>
      <c r="AR7" t="str">
        <v>FORT LAUDERDALE HOLLYWOOD INT</v>
      </c>
      <c r="AS7" t="str">
        <v>ATLANTA HARTSFIELD INTL AP</v>
      </c>
      <c r="AT7" t="str">
        <v>KAHULUI AIRPORT</v>
      </c>
      <c r="AU7" t="str">
        <v>BURLINGTON MUNICIPAL AP</v>
      </c>
      <c r="AV7" t="str">
        <v>COEUR D`ALENE(AWOS)</v>
      </c>
      <c r="AW7" t="str">
        <v>CENTRAL ILLINOIS RG</v>
      </c>
      <c r="AX7" t="str">
        <v>GRISSOM ARB</v>
      </c>
      <c r="AY7" t="str">
        <v>EMPORIA MUNICIPAL AP</v>
      </c>
      <c r="AZ7" t="str">
        <v>FORT KNOX GODMAN AAF</v>
      </c>
      <c r="BA7" t="str">
        <v>ENGLAND AFB</v>
      </c>
      <c r="BB7" t="str">
        <v>CHICOPEE FALLS WESTO</v>
      </c>
      <c r="BD7" t="str">
        <v>PATUXENT RIVER NAS</v>
      </c>
      <c r="BE7" t="str">
        <v>BAR HARBOR (AWOS)</v>
      </c>
      <c r="BF7" t="str">
        <v>BENTON HARBOR/ROSS</v>
      </c>
      <c r="BG7" t="str">
        <v>AUSTIN MUNI</v>
      </c>
      <c r="BH7" t="str">
        <v>JEFFERSON CITY MEM</v>
      </c>
      <c r="BI7" t="str">
        <v>GREENWOOD LEFLORE ARPT</v>
      </c>
      <c r="BJ7" t="str">
        <v>CUT BANK MUNI AP</v>
      </c>
      <c r="BL7" t="str">
        <v>CHERRY POINT MCAS</v>
      </c>
      <c r="BM7" t="str">
        <v>FARGO HECTOR INTERNATIONAL AP</v>
      </c>
      <c r="BN7" t="str">
        <v>BELLEVUE OFFUTT AFB</v>
      </c>
      <c r="BP7" t="str">
        <v>LACONIA MUNI (AWOS)</v>
      </c>
      <c r="BQ7" t="str">
        <v>CAPE MAY CO</v>
      </c>
      <c r="BR7" t="str">
        <v>CLOVIS CANNON AFB</v>
      </c>
      <c r="BS7" t="str">
        <v>SYDNEY AP</v>
      </c>
      <c r="BV7" t="str">
        <v>LAS VEGAS MCCARRAN INTL AP</v>
      </c>
      <c r="BW7" t="str">
        <v>BUFFALO NIAGARA INTL AP</v>
      </c>
      <c r="BX7" t="str">
        <v>CLEVELAND HOPKINS INTL AP</v>
      </c>
      <c r="BY7" t="str">
        <v>FORT SILL POST FIELD AF</v>
      </c>
      <c r="BZ7" t="str">
        <v>LAGOON CITY</v>
      </c>
      <c r="CA7" t="str">
        <v>BURNS MUNICIPAL ARPT [UO]</v>
      </c>
      <c r="CB7" t="str">
        <v>BUTLER CO (AWOS)</v>
      </c>
      <c r="CD7" t="str">
        <v>LASSOMPTION</v>
      </c>
      <c r="CG7" t="str">
        <v>COLUMBIA METRO ARPT</v>
      </c>
      <c r="CH7" t="str">
        <v>ELLSWORTH AFB</v>
      </c>
      <c r="CI7" t="str">
        <v>SASKATOON</v>
      </c>
      <c r="CJ7" t="str">
        <v>DYERSBURG MUNICIPAL AP</v>
      </c>
      <c r="CK7" t="str">
        <v>AMARILLO INTERNATIONAL AP [CANYON - UT]</v>
      </c>
      <c r="CL7" t="str">
        <v>HANKSVILLE AP</v>
      </c>
      <c r="CM7" t="str">
        <v>DAVISON AAF</v>
      </c>
      <c r="CO7" t="str">
        <v>SPRINGFIELD/HARTNES</v>
      </c>
      <c r="CP7" t="str">
        <v>FAIRCHILD AFB</v>
      </c>
      <c r="CQ7" t="str">
        <v>JANESVILLE/ROCK CO.</v>
      </c>
      <c r="CR7" t="str">
        <v>ELKINS ELKINS-RANDOLPH CO ARP</v>
      </c>
      <c r="CS7" t="str">
        <v>EVANSTON-UINTA COUNTY AP-BURNS FIELD</v>
      </c>
    </row>
    <row r="8" spans="1:98" x14ac:dyDescent="0.35">
      <c r="B8" t="str">
        <f t="shared" si="2"/>
        <v>CA</v>
      </c>
      <c r="C8" t="str">
        <f>IFERROR(HLOOKUP('Temperature Reduction Factor'!D$6,$AE$3:$CT$83,W8,FALSE),"")</f>
        <v>LAWRENCE MUNI</v>
      </c>
      <c r="E8" t="s">
        <v>57</v>
      </c>
      <c r="F8" t="s">
        <v>58</v>
      </c>
      <c r="G8" t="s">
        <v>54</v>
      </c>
      <c r="H8" t="s">
        <v>61</v>
      </c>
      <c r="I8" t="s">
        <v>1658</v>
      </c>
      <c r="J8">
        <v>12.7</v>
      </c>
      <c r="K8">
        <v>15.62</v>
      </c>
      <c r="L8">
        <v>22.6</v>
      </c>
      <c r="M8">
        <v>38.659999999999997</v>
      </c>
      <c r="N8">
        <v>50.5</v>
      </c>
      <c r="O8">
        <v>58.28</v>
      </c>
      <c r="P8">
        <v>63.32</v>
      </c>
      <c r="Q8">
        <v>59.54</v>
      </c>
      <c r="R8">
        <v>51.3</v>
      </c>
      <c r="S8">
        <v>38.479999999999997</v>
      </c>
      <c r="T8">
        <v>26.4</v>
      </c>
      <c r="U8">
        <v>12.2</v>
      </c>
      <c r="W8" s="49">
        <v>6</v>
      </c>
      <c r="Y8" s="39" t="s">
        <v>264</v>
      </c>
      <c r="Z8" s="39" t="s">
        <v>1241</v>
      </c>
      <c r="AB8" s="45" t="s">
        <v>49</v>
      </c>
      <c r="AC8" s="45" t="s">
        <v>183</v>
      </c>
      <c r="AE8" t="str">
        <v>EDMONTON NAMAO</v>
      </c>
      <c r="AG8" t="str">
        <v>ANCHORAGE MERRILL FIELD</v>
      </c>
      <c r="AH8" t="str">
        <v>DOTHAN MUNICIPAL AP</v>
      </c>
      <c r="AI8" t="str">
        <v>FLIPPIN (AWOS)</v>
      </c>
      <c r="AJ8" t="str">
        <v>FLAGSTAFF PULLIAM ARPT</v>
      </c>
      <c r="AK8" t="str">
        <v>CRANBROOK AP</v>
      </c>
      <c r="AM8" t="str">
        <v>BISHOP AIRPORT</v>
      </c>
      <c r="AN8" t="str">
        <v>BROOMFIELD/JEFFCO [BOULDER - SURFRAD]</v>
      </c>
      <c r="AO8" t="str">
        <v>HARTFORD BRAINARD FD</v>
      </c>
      <c r="AR8" t="str">
        <v>FORT MYERS PAGE FIELD</v>
      </c>
      <c r="AS8" t="str">
        <v>AUGUSTA BUSH FIELD</v>
      </c>
      <c r="AT8" t="str">
        <v>KANEOHE BAY MCAS</v>
      </c>
      <c r="AU8" t="str">
        <v>CARROLL</v>
      </c>
      <c r="AV8" t="str">
        <v>IDAHO FALLS FANNING FIELD</v>
      </c>
      <c r="AW8" t="str">
        <v>CHICAGO MIDWAY AP</v>
      </c>
      <c r="AX8" t="str">
        <v>HUNTINGBURG</v>
      </c>
      <c r="AY8" t="str">
        <v>FORT RILEY MARSHALL AAF</v>
      </c>
      <c r="AZ8" t="str">
        <v>HENDERSON CITY</v>
      </c>
      <c r="BA8" t="str">
        <v>FORT POLK AAF</v>
      </c>
      <c r="BB8" t="str">
        <v>LAWRENCE MUNI</v>
      </c>
      <c r="BD8" t="str">
        <v>SALISBURY WICOMICO CO AP</v>
      </c>
      <c r="BE8" t="str">
        <v>CARIBOU MUNICIPAL ARPT</v>
      </c>
      <c r="BF8" t="str">
        <v>CADILLAC WEXFORD CO AP</v>
      </c>
      <c r="BG8" t="str">
        <v>BAUDETTE INTERNATIONAL AP</v>
      </c>
      <c r="BH8" t="str">
        <v>JOPLIN MUNICIPAL AP</v>
      </c>
      <c r="BI8" t="str">
        <v>GULFPORT BILOXI INT</v>
      </c>
      <c r="BJ8" t="str">
        <v>GLASGOW INTL ARPT</v>
      </c>
      <c r="BL8" t="str">
        <v>DARE CO RGNL</v>
      </c>
      <c r="BM8" t="str">
        <v>GRAND FORKS AF</v>
      </c>
      <c r="BN8" t="str">
        <v>BREWSTER FIELD ARPT</v>
      </c>
      <c r="BP8" t="str">
        <v>LEBANON MUNICIPAL</v>
      </c>
      <c r="BQ8" t="str">
        <v>MCGUIRE AFB</v>
      </c>
      <c r="BR8" t="str">
        <v>CLOVIS MUNI (AWOS)</v>
      </c>
      <c r="BV8" t="str">
        <v>LOVELOCK DERBY FIELD</v>
      </c>
      <c r="BW8" t="str">
        <v>ELMIRA CORNING REGIONAL AP</v>
      </c>
      <c r="BX8" t="str">
        <v>COLUMBUS PORT COLUMBUS INTL A</v>
      </c>
      <c r="BY8" t="str">
        <v>GAGE AIRPORT</v>
      </c>
      <c r="BZ8" t="str">
        <v>LONDON AP</v>
      </c>
      <c r="CA8" t="str">
        <v>CORVALLIS MUNI</v>
      </c>
      <c r="CB8" t="str">
        <v>DUBOIS FAA AP</v>
      </c>
      <c r="CD8" t="str">
        <v>LENNOXVILLE</v>
      </c>
      <c r="CG8" t="str">
        <v>FLORENCE REGIONAL AP</v>
      </c>
      <c r="CH8" t="str">
        <v>HURON REGIONAL ARPT</v>
      </c>
      <c r="CJ8" t="str">
        <v>JACKSON MCKELLAR-SIPES REGL A</v>
      </c>
      <c r="CK8" t="str">
        <v>AUSTIN MUELLER MUNICIPAL AP [UT]</v>
      </c>
      <c r="CL8" t="str">
        <v>MOAB/CANYONLANDS [UO]</v>
      </c>
      <c r="CM8" t="str">
        <v>FARMVILLE</v>
      </c>
      <c r="CP8" t="str">
        <v>FELTS FLD</v>
      </c>
      <c r="CQ8" t="str">
        <v>LA CROSSE MUNICIPAL ARPT</v>
      </c>
      <c r="CR8" t="str">
        <v>HARRISON MARION RGN</v>
      </c>
      <c r="CS8" t="str">
        <v>GILLETTE/GILLETTE-C</v>
      </c>
    </row>
    <row r="9" spans="1:98" x14ac:dyDescent="0.35">
      <c r="B9" t="str">
        <f t="shared" si="2"/>
        <v>CO</v>
      </c>
      <c r="C9" t="str">
        <f>IFERROR(HLOOKUP('Temperature Reduction Factor'!D$6,$AE$3:$CT$83,W9,FALSE),"")</f>
        <v>MARTHAS VINEYARD</v>
      </c>
      <c r="E9" t="s">
        <v>57</v>
      </c>
      <c r="F9" t="s">
        <v>58</v>
      </c>
      <c r="G9" t="s">
        <v>54</v>
      </c>
      <c r="H9" t="s">
        <v>62</v>
      </c>
      <c r="I9" t="s">
        <v>1659</v>
      </c>
      <c r="J9">
        <v>2.2999999999999998</v>
      </c>
      <c r="K9">
        <v>6.8</v>
      </c>
      <c r="L9">
        <v>18.5</v>
      </c>
      <c r="M9">
        <v>37.04</v>
      </c>
      <c r="N9">
        <v>48.7</v>
      </c>
      <c r="O9">
        <v>58.82</v>
      </c>
      <c r="P9">
        <v>63.86</v>
      </c>
      <c r="Q9">
        <v>59</v>
      </c>
      <c r="R9">
        <v>49.8</v>
      </c>
      <c r="S9">
        <v>36.5</v>
      </c>
      <c r="T9">
        <v>20.8</v>
      </c>
      <c r="U9">
        <v>3.2</v>
      </c>
      <c r="W9" s="42">
        <v>7</v>
      </c>
      <c r="Y9" s="39" t="s">
        <v>365</v>
      </c>
      <c r="Z9" s="39" t="s">
        <v>1313</v>
      </c>
      <c r="AB9" s="45" t="s">
        <v>49</v>
      </c>
      <c r="AC9" s="45" t="s">
        <v>212</v>
      </c>
      <c r="AE9" t="str">
        <v>FORT MCMURRAY AP</v>
      </c>
      <c r="AG9" t="str">
        <v>ANCHORAGE/ELMENDORF</v>
      </c>
      <c r="AH9" t="str">
        <v>GADSEN MUNI AWOS</v>
      </c>
      <c r="AI9" t="str">
        <v>FORT SMITH REGIONAL AP</v>
      </c>
      <c r="AJ9" t="str">
        <v>GRAND CANYON NATL P</v>
      </c>
      <c r="AK9" t="str">
        <v>DISCOVERY ISLAND</v>
      </c>
      <c r="AM9" t="str">
        <v>BLUE CANYON AP</v>
      </c>
      <c r="AN9" t="str">
        <v>COLORADO SPRINGS MUNI AP</v>
      </c>
      <c r="AO9" t="str">
        <v>NEW HAVEN TWEED AIRPORT</v>
      </c>
      <c r="AR9" t="str">
        <v>GAINESVILLE REGIONAL AP</v>
      </c>
      <c r="AS9" t="str">
        <v>BRUNSWICK GOLDEN IS</v>
      </c>
      <c r="AT9" t="str">
        <v>KONA INTL AT KEAHOL</v>
      </c>
      <c r="AU9" t="str">
        <v>CEDAR RAPIDS MUNICIPAL AP</v>
      </c>
      <c r="AV9" t="str">
        <v>JOSLIN FLD MAGIC VA [TWIN FALLS - UO]</v>
      </c>
      <c r="AW9" t="str">
        <v>CHICAGO OHARE INTL AP</v>
      </c>
      <c r="AX9" t="str">
        <v>INDIANAPOLIS INTL AP</v>
      </c>
      <c r="AY9" t="str">
        <v>GARDEN CITY MUNICIPAL AP</v>
      </c>
      <c r="AZ9" t="str">
        <v>JACKSON JULIAN CARROLL AP</v>
      </c>
      <c r="BA9" t="str">
        <v>LAFAYETTE REGIONAL AP</v>
      </c>
      <c r="BB9" t="str">
        <v>MARTHAS VINEYARD</v>
      </c>
      <c r="BE9" t="str">
        <v>HOULTON INTL ARPT</v>
      </c>
      <c r="BF9" t="str">
        <v>CHIPPEWA CO INTL</v>
      </c>
      <c r="BG9" t="str">
        <v>BEMIDJI MUNICIPAL</v>
      </c>
      <c r="BH9" t="str">
        <v>KAISER MEM (AWOS)</v>
      </c>
      <c r="BI9" t="str">
        <v>HATTIESBURG LAUREL</v>
      </c>
      <c r="BJ9" t="str">
        <v>GLENDIVE(AWOS)</v>
      </c>
      <c r="BL9" t="str">
        <v>ELIZABETH CITY COAST GUARD AI [NREL]</v>
      </c>
      <c r="BM9" t="str">
        <v>GRAND FORKS INTERNATIONAL AP</v>
      </c>
      <c r="BN9" t="str">
        <v>BROKEN BOW MUNI</v>
      </c>
      <c r="BP9" t="str">
        <v>MANCHESTER AIRPORT</v>
      </c>
      <c r="BQ9" t="str">
        <v>MILLVILLE MUNICIPAL AP</v>
      </c>
      <c r="BR9" t="str">
        <v>DEMING MUNI</v>
      </c>
      <c r="BV9" t="str">
        <v>MERCURY DESERT ROCK AP [SURFRAD]</v>
      </c>
      <c r="BW9" t="str">
        <v>FORT DRUM/WHEELER-S</v>
      </c>
      <c r="BX9" t="str">
        <v>DAYTON INTERNATIONAL AIRPORT</v>
      </c>
      <c r="BY9" t="str">
        <v>HOBART MUNICIPAL AP</v>
      </c>
      <c r="BZ9" t="str">
        <v>NORTH BAY AP</v>
      </c>
      <c r="CA9" t="str">
        <v>EUGENE MAHLON SWEET ARPT [UO]</v>
      </c>
      <c r="CB9" t="str">
        <v>ERIE INTERNATIONAL AP</v>
      </c>
      <c r="CD9" t="str">
        <v>MC TAVISH</v>
      </c>
      <c r="CG9" t="str">
        <v>GREENVILLE DOWNTOWN AP</v>
      </c>
      <c r="CH9" t="str">
        <v>MITCHELL (AWOS)</v>
      </c>
      <c r="CJ9" t="str">
        <v>KNOXVILLE MCGHEE TYSON AP</v>
      </c>
      <c r="CK9" t="str">
        <v>BROWNSVILLE S PADRE ISL INTL</v>
      </c>
      <c r="CL9" t="str">
        <v>OGDEN HILL AFB</v>
      </c>
      <c r="CM9" t="str">
        <v>FRANKLIN NAAS</v>
      </c>
      <c r="CP9" t="str">
        <v>GRAY AAF</v>
      </c>
      <c r="CQ9" t="str">
        <v>LONE ROCK FAA AP</v>
      </c>
      <c r="CR9" t="str">
        <v>HUNTINGTON TRI-STATE ARPT</v>
      </c>
      <c r="CS9" t="str">
        <v>GREEN RIVER-GREATER GREEN RIVER INTERGALACTIC SPACEPORT</v>
      </c>
    </row>
    <row r="10" spans="1:98" x14ac:dyDescent="0.35">
      <c r="B10" t="str">
        <f t="shared" si="2"/>
        <v>CT</v>
      </c>
      <c r="C10" t="str">
        <f>IFERROR(HLOOKUP('Temperature Reduction Factor'!D$6,$AE$3:$CT$83,W10,FALSE),"")</f>
        <v>NANTUCKET MEMORIAL AP</v>
      </c>
      <c r="E10" t="s">
        <v>57</v>
      </c>
      <c r="F10" t="s">
        <v>58</v>
      </c>
      <c r="G10" t="s">
        <v>54</v>
      </c>
      <c r="H10" t="s">
        <v>63</v>
      </c>
      <c r="I10" t="s">
        <v>1660</v>
      </c>
      <c r="J10">
        <v>9.5</v>
      </c>
      <c r="K10">
        <v>13.82</v>
      </c>
      <c r="L10">
        <v>20.8</v>
      </c>
      <c r="M10">
        <v>37.76</v>
      </c>
      <c r="N10">
        <v>49.6</v>
      </c>
      <c r="O10">
        <v>58.64</v>
      </c>
      <c r="P10">
        <v>62.42</v>
      </c>
      <c r="Q10">
        <v>59</v>
      </c>
      <c r="R10">
        <v>50.7</v>
      </c>
      <c r="S10">
        <v>38.119999999999997</v>
      </c>
      <c r="T10">
        <v>24.3</v>
      </c>
      <c r="U10">
        <v>10.9</v>
      </c>
      <c r="W10" s="49">
        <v>8</v>
      </c>
      <c r="Y10" s="39" t="s">
        <v>417</v>
      </c>
      <c r="Z10" s="39" t="s">
        <v>1315</v>
      </c>
      <c r="AB10" s="45" t="s">
        <v>57</v>
      </c>
      <c r="AC10" s="45" t="s">
        <v>237</v>
      </c>
      <c r="AE10" t="str">
        <v>GRAND PRAIRIE</v>
      </c>
      <c r="AG10" t="str">
        <v>ANIAK AIRPORT</v>
      </c>
      <c r="AH10" t="str">
        <v>HUNTSVILLE INTL/JONES FIELD</v>
      </c>
      <c r="AI10" t="str">
        <v>HARRISON FAA AP</v>
      </c>
      <c r="AJ10" t="str">
        <v>KINGMAN (AMOS)</v>
      </c>
      <c r="AK10" t="str">
        <v>ENTRANCE ISLAND</v>
      </c>
      <c r="AM10" t="str">
        <v>BLYTHE RIVERSIDE CO ARPT</v>
      </c>
      <c r="AN10" t="str">
        <v>CORTEZ/MONTEZUMA</v>
      </c>
      <c r="AO10" t="str">
        <v>OXFORD (AWOS)</v>
      </c>
      <c r="AR10" t="str">
        <v>HOMESTEAD AFB</v>
      </c>
      <c r="AS10" t="str">
        <v>BRUNSWICK MALCOLM MCKINNON AP</v>
      </c>
      <c r="AT10" t="str">
        <v>LANAI AP</v>
      </c>
      <c r="AU10" t="str">
        <v>CHARITON</v>
      </c>
      <c r="AV10" t="str">
        <v>LEWISTON NEZ PERCE CNTY AP</v>
      </c>
      <c r="AW10" t="str">
        <v>CHICAGO/WAUKEGAN</v>
      </c>
      <c r="AX10" t="str">
        <v>LAFAYETTE PURDUE UNIV AP</v>
      </c>
      <c r="AY10" t="str">
        <v>GOODLAND RENNER FIELD</v>
      </c>
      <c r="AZ10" t="str">
        <v>LEXINGTON BLUEGRASS AP</v>
      </c>
      <c r="BA10" t="str">
        <v>LAKE CHARLES REGIONAL ARPT</v>
      </c>
      <c r="BB10" t="str">
        <v>NANTUCKET MEMORIAL AP</v>
      </c>
      <c r="BE10" t="str">
        <v>MILLINOCKET MUNICIPAL AP</v>
      </c>
      <c r="BF10" t="str">
        <v>DETROIT CITY AIRPORT</v>
      </c>
      <c r="BG10" t="str">
        <v>BENSON MUNI</v>
      </c>
      <c r="BH10" t="str">
        <v>KANSAS CITY DOWNTOWN AP</v>
      </c>
      <c r="BI10" t="str">
        <v>JACKSON INTERNATIONAL AP</v>
      </c>
      <c r="BJ10" t="str">
        <v>GREAT FALLS INTL ARPT</v>
      </c>
      <c r="BL10" t="str">
        <v>FAYETTEVILLE POPE AFB</v>
      </c>
      <c r="BM10" t="str">
        <v>JAMESTOWN MUNICIPAL ARPT</v>
      </c>
      <c r="BN10" t="str">
        <v>CHADRON MUNI AP</v>
      </c>
      <c r="BP10" t="str">
        <v>MOUNT WASHINGTON</v>
      </c>
      <c r="BQ10" t="str">
        <v>NEWARK INTERNATIONAL ARPT</v>
      </c>
      <c r="BR10" t="str">
        <v>FARMINGTON FOUR CORNERS REGL</v>
      </c>
      <c r="BV10" t="str">
        <v>NELLIS AFB</v>
      </c>
      <c r="BW10" t="str">
        <v>GLENS FALLS AP</v>
      </c>
      <c r="BX10" t="str">
        <v>FINDLAY AIRPORT</v>
      </c>
      <c r="BY10" t="str">
        <v>LAWTON MUNICIPAL</v>
      </c>
      <c r="BZ10" t="str">
        <v>OTTAWA</v>
      </c>
      <c r="CA10" t="str">
        <v>KLAMATH FALLS INTL AP [UO]</v>
      </c>
      <c r="CB10" t="str">
        <v>FRANKLIN</v>
      </c>
      <c r="CD10" t="str">
        <v>MONT JOLI AB</v>
      </c>
      <c r="CG10" t="str">
        <v>GREER GREENV-SPARTANBRG AP</v>
      </c>
      <c r="CH10" t="str">
        <v>MOBRIDGE</v>
      </c>
      <c r="CJ10" t="str">
        <v>MEMPHIS INTERNATIONAL AP</v>
      </c>
      <c r="CK10" t="str">
        <v>CAMP MABRY</v>
      </c>
      <c r="CL10" t="str">
        <v>OGDEN HINKLEY AIRPORT</v>
      </c>
      <c r="CM10" t="str">
        <v>HILLSVILLE</v>
      </c>
      <c r="CP10" t="str">
        <v>HANFORD</v>
      </c>
      <c r="CQ10" t="str">
        <v>MADISON DANE CO REGIONAL ARPT [ISIS]</v>
      </c>
      <c r="CR10" t="str">
        <v>LEWISBURG/GREENBRIE</v>
      </c>
      <c r="CS10" t="str">
        <v>JACKSON HOLE</v>
      </c>
    </row>
    <row r="11" spans="1:98" x14ac:dyDescent="0.35">
      <c r="B11" t="str">
        <f t="shared" si="2"/>
        <v>DE</v>
      </c>
      <c r="C11" t="str">
        <f>IFERROR(HLOOKUP('Temperature Reduction Factor'!D$6,$AE$3:$CT$83,W11,FALSE),"")</f>
        <v>NEW BEDFORD RGNL</v>
      </c>
      <c r="E11" t="s">
        <v>57</v>
      </c>
      <c r="F11" t="s">
        <v>58</v>
      </c>
      <c r="G11" t="s">
        <v>54</v>
      </c>
      <c r="H11" t="s">
        <v>64</v>
      </c>
      <c r="I11" t="s">
        <v>64</v>
      </c>
      <c r="J11">
        <v>12.7</v>
      </c>
      <c r="K11">
        <v>15.8</v>
      </c>
      <c r="L11">
        <v>24.1</v>
      </c>
      <c r="M11">
        <v>38.119999999999997</v>
      </c>
      <c r="N11">
        <v>49.3</v>
      </c>
      <c r="O11">
        <v>56.66</v>
      </c>
      <c r="P11">
        <v>62.24</v>
      </c>
      <c r="Q11">
        <v>58.28</v>
      </c>
      <c r="R11">
        <v>50.2</v>
      </c>
      <c r="S11">
        <v>38.479999999999997</v>
      </c>
      <c r="T11">
        <v>26.1</v>
      </c>
      <c r="U11">
        <v>12.7</v>
      </c>
      <c r="W11" s="42">
        <v>9</v>
      </c>
      <c r="Y11" s="39" t="s">
        <v>428</v>
      </c>
      <c r="Z11" s="39" t="s">
        <v>1374</v>
      </c>
      <c r="AB11" s="45" t="s">
        <v>261</v>
      </c>
      <c r="AC11" s="45" t="s">
        <v>262</v>
      </c>
      <c r="AE11" t="str">
        <v>LACOMBE</v>
      </c>
      <c r="AG11" t="str">
        <v>ANNETTE ISLAND AP</v>
      </c>
      <c r="AH11" t="str">
        <v>MAXWELL AFB</v>
      </c>
      <c r="AI11" t="str">
        <v>JONESBORO MUNI</v>
      </c>
      <c r="AJ11" t="str">
        <v>LUKE AFB</v>
      </c>
      <c r="AK11" t="str">
        <v>ESQUIMALT HARBOUR</v>
      </c>
      <c r="AM11" t="str">
        <v>BURBANK-GLENDALE-PASADENA AP</v>
      </c>
      <c r="AN11" t="str">
        <v>CRAIG-MOFFAT</v>
      </c>
      <c r="AR11" t="str">
        <v>JACKSONVILLE INTL ARPT</v>
      </c>
      <c r="AS11" t="str">
        <v>COLUMBUS METROPOLITAN ARPT</v>
      </c>
      <c r="AT11" t="str">
        <v>LIHUE AIRPORT</v>
      </c>
      <c r="AU11" t="str">
        <v>CHARLES CITY</v>
      </c>
      <c r="AV11" t="str">
        <v>MOUNTAIN HOME AFB</v>
      </c>
      <c r="AW11" t="str">
        <v>DECATUR</v>
      </c>
      <c r="AX11" t="str">
        <v>MONROE CO</v>
      </c>
      <c r="AY11" t="str">
        <v>GREAT BEND (AWOS)</v>
      </c>
      <c r="AZ11" t="str">
        <v>LONDON-CORBIN AP</v>
      </c>
      <c r="BA11" t="str">
        <v>MONROE REGIONAL AP</v>
      </c>
      <c r="BB11" t="str">
        <v>NEW BEDFORD RGNL</v>
      </c>
      <c r="BE11" t="str">
        <v>NORTHERN AROOSTOOK</v>
      </c>
      <c r="BF11" t="str">
        <v>DETROIT METROPOLITAN ARPT</v>
      </c>
      <c r="BG11" t="str">
        <v>BRAINERD/WIELAND</v>
      </c>
      <c r="BH11" t="str">
        <v>KANSAS CITY INT ARPT</v>
      </c>
      <c r="BI11" t="str">
        <v>KEESLER AFB</v>
      </c>
      <c r="BJ11" t="str">
        <v>HAVRE CITY-COUNTY AP</v>
      </c>
      <c r="BL11" t="str">
        <v>FAYETTEVILLE RGNL G</v>
      </c>
      <c r="BM11" t="str">
        <v>MINOT AFB</v>
      </c>
      <c r="BN11" t="str">
        <v>COLUMBUS MUNI</v>
      </c>
      <c r="BP11" t="str">
        <v>PEASE INTL TRADEPOR</v>
      </c>
      <c r="BQ11" t="str">
        <v>TETERBORO AIRPORT</v>
      </c>
      <c r="BR11" t="str">
        <v>GALLUP SEN CLARKE FLD</v>
      </c>
      <c r="BV11" t="str">
        <v>RENO TAHOE INTERNATIONAL AP</v>
      </c>
      <c r="BW11" t="str">
        <v>ISLIP LONG ISL MACARTHUR AP</v>
      </c>
      <c r="BX11" t="str">
        <v>MANSFIELD LAHM MUNICIPAL ARPT</v>
      </c>
      <c r="BY11" t="str">
        <v>MCALESTER MUNICIPAL AP</v>
      </c>
      <c r="BZ11" t="str">
        <v>PETERBOROUGH AP</v>
      </c>
      <c r="CA11" t="str">
        <v>LA GRANDE MUNI AP</v>
      </c>
      <c r="CB11" t="str">
        <v>HARRISBURG CAPITAL CITY ARPT</v>
      </c>
      <c r="CD11" t="str">
        <v>MONT-ORFORD</v>
      </c>
      <c r="CG11" t="str">
        <v>MYRTLE BEACH AFB</v>
      </c>
      <c r="CH11" t="str">
        <v>PIERRE MUNICIPAL AP</v>
      </c>
      <c r="CJ11" t="str">
        <v>NASHVILLE INTERNATIONAL AP</v>
      </c>
      <c r="CK11" t="str">
        <v>CHILDRESS MUNICIPAL AP</v>
      </c>
      <c r="CL11" t="str">
        <v>PROVO MUNI (AWOS)</v>
      </c>
      <c r="CM11" t="str">
        <v>HOT SPRINGS/INGALLS</v>
      </c>
      <c r="CP11" t="str">
        <v>HOQUIAM AP</v>
      </c>
      <c r="CQ11" t="str">
        <v>MANITOWOC MUNI AWOS</v>
      </c>
      <c r="CR11" t="str">
        <v>MARTINSBURG EASTERN WV REG AP</v>
      </c>
      <c r="CS11" t="str">
        <v>LANDER HUNT FIELD</v>
      </c>
    </row>
    <row r="12" spans="1:98" x14ac:dyDescent="0.35">
      <c r="B12" t="str">
        <f t="shared" si="2"/>
        <v>FL</v>
      </c>
      <c r="C12" t="str">
        <f>IFERROR(HLOOKUP('Temperature Reduction Factor'!D$6,$AE$3:$CT$83,W12,FALSE),"")</f>
        <v>NORTH ADAMS</v>
      </c>
      <c r="E12" t="s">
        <v>57</v>
      </c>
      <c r="F12" t="s">
        <v>58</v>
      </c>
      <c r="G12" t="s">
        <v>54</v>
      </c>
      <c r="H12" t="s">
        <v>65</v>
      </c>
      <c r="I12" t="s">
        <v>65</v>
      </c>
      <c r="J12">
        <v>23.7</v>
      </c>
      <c r="K12">
        <v>24.8</v>
      </c>
      <c r="L12">
        <v>32.200000000000003</v>
      </c>
      <c r="M12">
        <v>42.44</v>
      </c>
      <c r="N12">
        <v>50.5</v>
      </c>
      <c r="O12">
        <v>54.86</v>
      </c>
      <c r="P12">
        <v>66.56</v>
      </c>
      <c r="Q12">
        <v>64.58</v>
      </c>
      <c r="R12">
        <v>56.5</v>
      </c>
      <c r="S12">
        <v>44.42</v>
      </c>
      <c r="T12">
        <v>34.9</v>
      </c>
      <c r="U12">
        <v>23.4</v>
      </c>
      <c r="W12" s="49">
        <v>10</v>
      </c>
      <c r="Y12" s="39" t="s">
        <v>433</v>
      </c>
      <c r="Z12" s="39" t="s">
        <v>1651</v>
      </c>
      <c r="AB12" s="45" t="s">
        <v>49</v>
      </c>
      <c r="AC12" s="45" t="s">
        <v>264</v>
      </c>
      <c r="AE12" t="str">
        <v>LETHBRIDGE</v>
      </c>
      <c r="AG12" t="str">
        <v>ANVIK</v>
      </c>
      <c r="AH12" t="str">
        <v>MOBILE DOWNTOWN AP</v>
      </c>
      <c r="AI12" t="str">
        <v>LITTLE ROCK ADAMS FIELD</v>
      </c>
      <c r="AJ12" t="str">
        <v>PAGE MUNI (AMOS)</v>
      </c>
      <c r="AK12" t="str">
        <v>FORT NELSON</v>
      </c>
      <c r="AM12" t="str">
        <v>CAMARILLO (AWOS)</v>
      </c>
      <c r="AN12" t="str">
        <v>DENVER INTL AP</v>
      </c>
      <c r="AR12" t="str">
        <v>JACKSONVILLE NAS</v>
      </c>
      <c r="AS12" t="str">
        <v>DEKALB PEACHTREE</v>
      </c>
      <c r="AT12" t="str">
        <v>MOLOKAI (AMOS)</v>
      </c>
      <c r="AU12" t="str">
        <v>CLARINDA</v>
      </c>
      <c r="AV12" t="str">
        <v>POCATELLO REGIONAL AP</v>
      </c>
      <c r="AW12" t="str">
        <v>MARION REGIONAL</v>
      </c>
      <c r="AX12" t="str">
        <v>SOUTH BEND MICHIANA RGNL AP</v>
      </c>
      <c r="AY12" t="str">
        <v>HAYS MUNI (AWOS)</v>
      </c>
      <c r="AZ12" t="str">
        <v>LOUISVILLE BOWMAN FIELD</v>
      </c>
      <c r="BA12" t="str">
        <v>NEW IBERIA NAAS</v>
      </c>
      <c r="BB12" t="str">
        <v>NORTH ADAMS</v>
      </c>
      <c r="BE12" t="str">
        <v>PORTLAND INTL JETPORT</v>
      </c>
      <c r="BF12" t="str">
        <v>DETROIT WILLOW RUN AP</v>
      </c>
      <c r="BG12" t="str">
        <v>CAMBRIDGE MUNI</v>
      </c>
      <c r="BH12" t="str">
        <v>KIRKSVILLE REGIONAL AP</v>
      </c>
      <c r="BI12" t="str">
        <v>MCCOMB PIKE COUNTY AP</v>
      </c>
      <c r="BJ12" t="str">
        <v>HELENA REGIONAL AIRPORT</v>
      </c>
      <c r="BL12" t="str">
        <v>FORT BRAGG SIMMONS AAF</v>
      </c>
      <c r="BM12" t="str">
        <v>MINOT FAA AP</v>
      </c>
      <c r="BN12" t="str">
        <v>FALLS CITY/BRENNER</v>
      </c>
      <c r="BQ12" t="str">
        <v>TRENTON MERCER COUNTY AP</v>
      </c>
      <c r="BR12" t="str">
        <v>HOLLOMAN AFB</v>
      </c>
      <c r="BV12" t="str">
        <v>TONOPAH AIRPORT</v>
      </c>
      <c r="BW12" t="str">
        <v>JAMESTOWN (AWOS)</v>
      </c>
      <c r="BX12" t="str">
        <v>OHIO STATE UNIVERSI</v>
      </c>
      <c r="BY12" t="str">
        <v>OKLAHOMA CITY TINKER AFB</v>
      </c>
      <c r="BZ12" t="str">
        <v>PORT WELLER</v>
      </c>
      <c r="CA12" t="str">
        <v>LAKEVIEW (AWOS)</v>
      </c>
      <c r="CB12" t="str">
        <v>JOHNSTOWN CAMBRIA COUNTY AP</v>
      </c>
      <c r="CD12" t="str">
        <v>MONTREAL</v>
      </c>
      <c r="CG12" t="str">
        <v>NORTH MYRTLE BEACH-GRAND STRAND FIELD</v>
      </c>
      <c r="CH12" t="str">
        <v>RAPID CITY REGIONAL ARPT</v>
      </c>
      <c r="CK12" t="str">
        <v>COLLEGE STATION EASTERWOOD FL</v>
      </c>
      <c r="CL12" t="str">
        <v>SAINT GEORGE (AWOS)</v>
      </c>
      <c r="CM12" t="str">
        <v>LANGLEY AFB</v>
      </c>
      <c r="CP12" t="str">
        <v>KELSO WB AP</v>
      </c>
      <c r="CQ12" t="str">
        <v>MARSHFIELD MUNI</v>
      </c>
      <c r="CR12" t="str">
        <v>MORGANTOWN HART FIELD</v>
      </c>
      <c r="CS12" t="str">
        <v>LARAMIE GENERAL BREES FIELD</v>
      </c>
    </row>
    <row r="13" spans="1:98" x14ac:dyDescent="0.35">
      <c r="B13" t="str">
        <f t="shared" si="2"/>
        <v>GA</v>
      </c>
      <c r="C13" t="str">
        <f>IFERROR(HLOOKUP('Temperature Reduction Factor'!D$6,$AE$3:$CT$83,W13,FALSE),"")</f>
        <v>NORWOOD MEMORIAL</v>
      </c>
      <c r="E13" t="s">
        <v>57</v>
      </c>
      <c r="F13" t="s">
        <v>58</v>
      </c>
      <c r="G13" t="s">
        <v>54</v>
      </c>
      <c r="H13" t="s">
        <v>66</v>
      </c>
      <c r="I13" t="s">
        <v>1661</v>
      </c>
      <c r="J13">
        <v>18.7</v>
      </c>
      <c r="K13">
        <v>20.12</v>
      </c>
      <c r="L13">
        <v>30.6</v>
      </c>
      <c r="M13">
        <v>43.52</v>
      </c>
      <c r="N13">
        <v>54</v>
      </c>
      <c r="O13">
        <v>61.34</v>
      </c>
      <c r="P13">
        <v>70.52</v>
      </c>
      <c r="Q13">
        <v>66.739999999999995</v>
      </c>
      <c r="R13">
        <v>56.8</v>
      </c>
      <c r="S13">
        <v>43.34</v>
      </c>
      <c r="T13">
        <v>31.8</v>
      </c>
      <c r="U13">
        <v>18.7</v>
      </c>
      <c r="W13" s="42">
        <v>11</v>
      </c>
      <c r="Y13" s="39" t="s">
        <v>477</v>
      </c>
      <c r="Z13" s="39" t="s">
        <v>54</v>
      </c>
      <c r="AB13" s="45" t="s">
        <v>49</v>
      </c>
      <c r="AC13" s="45" t="s">
        <v>365</v>
      </c>
      <c r="AE13" t="str">
        <v>MEDICINE AP</v>
      </c>
      <c r="AG13" t="str">
        <v>BARROW W POST-W ROGERS ARPT [NSA - ARM]</v>
      </c>
      <c r="AH13" t="str">
        <v>MOBILE REGIONAL AP</v>
      </c>
      <c r="AI13" t="str">
        <v>LITTLE ROCK AFB</v>
      </c>
      <c r="AJ13" t="str">
        <v>PHOENIX SKY HARBOR INTL AP</v>
      </c>
      <c r="AK13" t="str">
        <v>FORT SAINT JOHN</v>
      </c>
      <c r="AM13" t="str">
        <v>CAMP PENDLETON MCAS</v>
      </c>
      <c r="AN13" t="str">
        <v>DENVER/CENTENNIAL [GOLDEN - NREL]</v>
      </c>
      <c r="AR13" t="str">
        <v>JACKSONVILLE/CRAIG</v>
      </c>
      <c r="AS13" t="str">
        <v>FORT BENNING LAWSON</v>
      </c>
      <c r="AU13" t="str">
        <v>CLINTON MUNI (AWOS)</v>
      </c>
      <c r="AV13" t="str">
        <v>SALMON/LEMHI (AWOS)</v>
      </c>
      <c r="AW13" t="str">
        <v>MOLINE QUAD CITY INTL AP</v>
      </c>
      <c r="AX13" t="str">
        <v>TERRE HAUTE HULMAN REGIONAL A</v>
      </c>
      <c r="AY13" t="str">
        <v>HILL CITY MUNICIPAL AP</v>
      </c>
      <c r="AZ13" t="str">
        <v>LOUISVILLE STANDIFORD FIELD</v>
      </c>
      <c r="BA13" t="str">
        <v>NEW ORLEANS ALVIN CALLENDER F</v>
      </c>
      <c r="BB13" t="str">
        <v>NORWOOD MEMORIAL</v>
      </c>
      <c r="BE13" t="str">
        <v>PRESQUE ISLE MUNICIP</v>
      </c>
      <c r="BF13" t="str">
        <v>ESCANABA (AWOS)</v>
      </c>
      <c r="BG13" t="str">
        <v>CLOQUET (AWOS)</v>
      </c>
      <c r="BH13" t="str">
        <v>POPLAR BLUFF(AMOS)</v>
      </c>
      <c r="BI13" t="str">
        <v>MERIDIAN KEY FIELD</v>
      </c>
      <c r="BJ13" t="str">
        <v>KALISPELL GLACIER PK INT AR</v>
      </c>
      <c r="BL13" t="str">
        <v>GOLDSBORO SEYMOUR JOHNSON AFB</v>
      </c>
      <c r="BM13" t="str">
        <v>WILLISTON SLOULIN INTL AP</v>
      </c>
      <c r="BN13" t="str">
        <v>FREMONT MUNI ARPT</v>
      </c>
      <c r="BR13" t="str">
        <v>LAS CRUCES INTL AP</v>
      </c>
      <c r="BV13" t="str">
        <v>WINNEMUCCA MUNICIPAL ARPT</v>
      </c>
      <c r="BW13" t="str">
        <v>MASSENA AP</v>
      </c>
      <c r="BX13" t="str">
        <v>TOLEDO EXPRESS AIRPORT</v>
      </c>
      <c r="BY13" t="str">
        <v>OKLAHOMA CITY WILL ROGERS WOR</v>
      </c>
      <c r="BZ13" t="str">
        <v>SAULT STE MARIE</v>
      </c>
      <c r="CA13" t="str">
        <v>MEDFORD ROGUE VALLEY INTL AP [ASHLAND - UO]</v>
      </c>
      <c r="CB13" t="str">
        <v>LANCASTER</v>
      </c>
      <c r="CD13" t="str">
        <v>MONTREAL-MIRABEL</v>
      </c>
      <c r="CG13" t="str">
        <v>SUMTER SHAW AFB</v>
      </c>
      <c r="CH13" t="str">
        <v>SIOUX FALLS FOSS FIELD</v>
      </c>
      <c r="CK13" t="str">
        <v>CORPUS CHRISTI INTL ARPT [UT]</v>
      </c>
      <c r="CL13" t="str">
        <v>SALT LAKE CITY INT ARPT [ISIS]</v>
      </c>
      <c r="CM13" t="str">
        <v>LEESBURG/GODFREY</v>
      </c>
      <c r="CP13" t="str">
        <v>MOSES LAKE GRANT COUNTY AP</v>
      </c>
      <c r="CQ13" t="str">
        <v>MILWAUKEE MITCHELL INTL AP</v>
      </c>
      <c r="CR13" t="str">
        <v>PARKERSBURG WOOD COUNTY AP</v>
      </c>
      <c r="CS13" t="str">
        <v>RAWLINS MUNICIPAL AP</v>
      </c>
    </row>
    <row r="14" spans="1:98" x14ac:dyDescent="0.35">
      <c r="B14" t="str">
        <f t="shared" si="2"/>
        <v>HI</v>
      </c>
      <c r="C14" t="str">
        <f>IFERROR(HLOOKUP('Temperature Reduction Factor'!D$6,$AE$3:$CT$83,W14,FALSE),"")</f>
        <v>OTIS ANGB</v>
      </c>
      <c r="E14" t="s">
        <v>57</v>
      </c>
      <c r="F14" t="s">
        <v>58</v>
      </c>
      <c r="G14" t="s">
        <v>54</v>
      </c>
      <c r="H14" t="s">
        <v>67</v>
      </c>
      <c r="I14" t="s">
        <v>1662</v>
      </c>
      <c r="J14">
        <v>13.3</v>
      </c>
      <c r="K14">
        <v>15.26</v>
      </c>
      <c r="L14">
        <v>23.7</v>
      </c>
      <c r="M14">
        <v>38.299999999999997</v>
      </c>
      <c r="N14">
        <v>49.5</v>
      </c>
      <c r="O14">
        <v>57.02</v>
      </c>
      <c r="P14">
        <v>62.78</v>
      </c>
      <c r="Q14">
        <v>59</v>
      </c>
      <c r="R14">
        <v>50.5</v>
      </c>
      <c r="S14">
        <v>38.119999999999997</v>
      </c>
      <c r="T14">
        <v>26.4</v>
      </c>
      <c r="U14">
        <v>13.3</v>
      </c>
      <c r="W14" s="49">
        <v>12</v>
      </c>
      <c r="Y14" s="39" t="s">
        <v>505</v>
      </c>
      <c r="Z14" s="39" t="s">
        <v>54</v>
      </c>
      <c r="AB14" s="45" t="s">
        <v>373</v>
      </c>
      <c r="AC14" s="45" t="s">
        <v>365</v>
      </c>
      <c r="AE14" t="str">
        <v>RED DEER AP</v>
      </c>
      <c r="AG14" t="str">
        <v>BETHEL AIRPORT</v>
      </c>
      <c r="AH14" t="str">
        <v>MONTGOMERY DANNELLY FIELD</v>
      </c>
      <c r="AI14" t="str">
        <v>PINE BLUFF FAA AP</v>
      </c>
      <c r="AJ14" t="str">
        <v>PRESCOTT LOVE FIELD</v>
      </c>
      <c r="AK14" t="str">
        <v>KAMLOOPS AP</v>
      </c>
      <c r="AM14" t="str">
        <v>CARLSBAD/PALOMAR</v>
      </c>
      <c r="AN14" t="str">
        <v>DURANGO/LA PLATA CO</v>
      </c>
      <c r="AR14" t="str">
        <v>KEY WEST INTL ARPT</v>
      </c>
      <c r="AS14" t="str">
        <v>FULTON CO ARPT BROW</v>
      </c>
      <c r="AU14" t="str">
        <v>COUNCIL BLUFFS</v>
      </c>
      <c r="AW14" t="str">
        <v>MOUNT VERNON (AWOS)</v>
      </c>
      <c r="AY14" t="str">
        <v>HUTCHINSON MUNICIPAL AP</v>
      </c>
      <c r="AZ14" t="str">
        <v>PADUCAH BARKLEY REGIONAL AP</v>
      </c>
      <c r="BA14" t="str">
        <v>NEW ORLEANS INTL ARPT</v>
      </c>
      <c r="BB14" t="str">
        <v>OTIS ANGB</v>
      </c>
      <c r="BE14" t="str">
        <v>ROCKLAND/KNOX(AWOS)</v>
      </c>
      <c r="BF14" t="str">
        <v>FLINT BISHOP INTL ARPT</v>
      </c>
      <c r="BG14" t="str">
        <v>CRANE LAKE (AWOS)</v>
      </c>
      <c r="BH14" t="str">
        <v>SPRINGFIELD REGIONAL ARPT</v>
      </c>
      <c r="BI14" t="str">
        <v>MERIDIAN NAAS</v>
      </c>
      <c r="BJ14" t="str">
        <v>LEWISTOWN MUNICIPAL ARPT</v>
      </c>
      <c r="BL14" t="str">
        <v>GREENSBORO PIEDMONT TRIAD INT</v>
      </c>
      <c r="BN14" t="str">
        <v>GRAND ISLAND CENTRAL NE REGIO</v>
      </c>
      <c r="BR14" t="str">
        <v>LAS VEGAS MUNICIPAL ARPT</v>
      </c>
      <c r="BW14" t="str">
        <v>MONTICELLO(AWOS)</v>
      </c>
      <c r="BX14" t="str">
        <v>YOUNGSTOWN REGIONAL AIRPORT</v>
      </c>
      <c r="BY14" t="str">
        <v>OKLAHOMA CITY/WILEY</v>
      </c>
      <c r="BZ14" t="str">
        <v>SUDBURY AP</v>
      </c>
      <c r="CA14" t="str">
        <v>NORTH BEND MUNI AIRPORT</v>
      </c>
      <c r="CB14" t="str">
        <v>MIDDLETOWN HARRISBURG INTL AP</v>
      </c>
      <c r="CD14" t="str">
        <v>NICOLET</v>
      </c>
      <c r="CH14" t="str">
        <v>WATERTOWN MUNICIPAL AP</v>
      </c>
      <c r="CK14" t="str">
        <v>CORPUS CHRISTI NAS</v>
      </c>
      <c r="CL14" t="str">
        <v>VERNAL</v>
      </c>
      <c r="CM14" t="str">
        <v>LYNCHBURG REGIONAL ARPT</v>
      </c>
      <c r="CP14" t="str">
        <v>OLYMPIA AIRPORT</v>
      </c>
      <c r="CQ14" t="str">
        <v>MINOCQUA/WOODRUFF</v>
      </c>
      <c r="CR14" t="str">
        <v>WHEELING OHIO COUNTY AP</v>
      </c>
      <c r="CS14" t="str">
        <v>RIVERTON MUNICIPL AP</v>
      </c>
    </row>
    <row r="15" spans="1:98" x14ac:dyDescent="0.35">
      <c r="B15" t="str">
        <f t="shared" si="2"/>
        <v>IA</v>
      </c>
      <c r="C15" t="str">
        <f>IFERROR(HLOOKUP('Temperature Reduction Factor'!D$6,$AE$3:$CT$83,W15,FALSE),"")</f>
        <v>PLYMOUTH MUNICIPAL</v>
      </c>
      <c r="E15" t="s">
        <v>57</v>
      </c>
      <c r="F15" t="s">
        <v>58</v>
      </c>
      <c r="G15" t="s">
        <v>54</v>
      </c>
      <c r="H15" t="s">
        <v>68</v>
      </c>
      <c r="I15" t="s">
        <v>68</v>
      </c>
      <c r="J15">
        <v>21.6</v>
      </c>
      <c r="K15">
        <v>22.46</v>
      </c>
      <c r="L15">
        <v>28.4</v>
      </c>
      <c r="M15">
        <v>38.659999999999997</v>
      </c>
      <c r="N15">
        <v>48.7</v>
      </c>
      <c r="O15">
        <v>55.4</v>
      </c>
      <c r="P15">
        <v>62.96</v>
      </c>
      <c r="Q15">
        <v>59.54</v>
      </c>
      <c r="R15">
        <v>51.8</v>
      </c>
      <c r="S15">
        <v>40.46</v>
      </c>
      <c r="T15">
        <v>31.5</v>
      </c>
      <c r="U15">
        <v>21.2</v>
      </c>
      <c r="W15" s="42">
        <v>13</v>
      </c>
      <c r="Y15" s="39" t="s">
        <v>518</v>
      </c>
      <c r="Z15" s="39" t="s">
        <v>54</v>
      </c>
      <c r="AB15" s="45" t="s">
        <v>49</v>
      </c>
      <c r="AC15" s="45" t="s">
        <v>417</v>
      </c>
      <c r="AE15" t="str">
        <v>SPRINGBANK</v>
      </c>
      <c r="AG15" t="str">
        <v>BETTLES FIELD</v>
      </c>
      <c r="AH15" t="str">
        <v>MUSCLE SHOALS REGIONAL AP</v>
      </c>
      <c r="AI15" t="str">
        <v>ROGERS (AWOS)</v>
      </c>
      <c r="AJ15" t="str">
        <v>SAFFORD (AMOS)</v>
      </c>
      <c r="AK15" t="str">
        <v>KELOWNA AP</v>
      </c>
      <c r="AM15" t="str">
        <v>CHINA LAKE NAF</v>
      </c>
      <c r="AN15" t="str">
        <v>EAGLE COUNTY AP</v>
      </c>
      <c r="AR15" t="str">
        <v>KEY WEST NAS</v>
      </c>
      <c r="AS15" t="str">
        <v>HUNTER AAF</v>
      </c>
      <c r="AU15" t="str">
        <v>CRESTON</v>
      </c>
      <c r="AW15" t="str">
        <v>PEORIA GREATER PEORIA AP</v>
      </c>
      <c r="AY15" t="str">
        <v>LIBERAL MUNI</v>
      </c>
      <c r="AZ15" t="str">
        <v>SOMERSET(AWOS)</v>
      </c>
      <c r="BA15" t="str">
        <v>NEW ORLEANS LAKEFRONT AP</v>
      </c>
      <c r="BB15" t="str">
        <v>PLYMOUTH MUNICIPAL</v>
      </c>
      <c r="BE15" t="str">
        <v>SANFORD MUNI (AWOS)</v>
      </c>
      <c r="BF15" t="str">
        <v>GRAND RAPIDS KENT COUNTY INT</v>
      </c>
      <c r="BG15" t="str">
        <v>CROOKSTON MUNI FLD</v>
      </c>
      <c r="BH15" t="str">
        <v>ST JOSEPH ROSECRANS MEMORIAL</v>
      </c>
      <c r="BI15" t="str">
        <v>NATCHEZ/HARDY(AWOS)</v>
      </c>
      <c r="BJ15" t="str">
        <v>LIVINGSTON MISSION FIELD</v>
      </c>
      <c r="BL15" t="str">
        <v>HICKORY REGIONAL AP</v>
      </c>
      <c r="BN15" t="str">
        <v>HASTINGS MUNICIPAL</v>
      </c>
      <c r="BR15" t="str">
        <v>ROSWELL INDUSTRIAL AIR PARK</v>
      </c>
      <c r="BW15" t="str">
        <v>NEW YORK CENTRAL PRK OBS BELV</v>
      </c>
      <c r="BX15" t="str">
        <v>ZANESVILLE MUNICIPAL AP</v>
      </c>
      <c r="BY15" t="str">
        <v>PONCA CITY MUNICIPAL AP [SGP - ARM]</v>
      </c>
      <c r="BZ15" t="str">
        <v>THUNDER BAY AP</v>
      </c>
      <c r="CA15" t="str">
        <v>PENDLETON E OR REGIONAL AP</v>
      </c>
      <c r="CB15" t="str">
        <v>PHILADELPHIA INTERNATIONAL AP</v>
      </c>
      <c r="CD15" t="str">
        <v>POINT-AU-PERE</v>
      </c>
      <c r="CK15" t="str">
        <v>COTULLA FAA AP</v>
      </c>
      <c r="CL15" t="str">
        <v>WENDOVER USAF AUXILIARY FIELD</v>
      </c>
      <c r="CM15" t="str">
        <v>MANASSAS MUNI(AWOS)</v>
      </c>
      <c r="CP15" t="str">
        <v>PASCO</v>
      </c>
      <c r="CQ15" t="str">
        <v>MOSINEE/CENTRAL WI</v>
      </c>
      <c r="CS15" t="str">
        <v>SHERIDAN COUNTY ARPT</v>
      </c>
    </row>
    <row r="16" spans="1:98" x14ac:dyDescent="0.35">
      <c r="B16" t="str">
        <f t="shared" si="2"/>
        <v>ID</v>
      </c>
      <c r="C16" t="str">
        <f>IFERROR(HLOOKUP('Temperature Reduction Factor'!D$6,$AE$3:$CT$83,W16,FALSE),"")</f>
        <v>PROVINCETOWN (AWOS)</v>
      </c>
      <c r="E16" t="s">
        <v>69</v>
      </c>
      <c r="F16" t="s">
        <v>70</v>
      </c>
      <c r="G16" t="s">
        <v>54</v>
      </c>
      <c r="H16" t="s">
        <v>71</v>
      </c>
      <c r="I16" t="s">
        <v>1663</v>
      </c>
      <c r="J16" t="s">
        <v>54</v>
      </c>
      <c r="K16" t="s">
        <v>54</v>
      </c>
      <c r="L16" t="s">
        <v>54</v>
      </c>
      <c r="M16" t="s">
        <v>54</v>
      </c>
      <c r="N16" t="s">
        <v>54</v>
      </c>
      <c r="O16" t="s">
        <v>54</v>
      </c>
      <c r="P16" t="s">
        <v>54</v>
      </c>
      <c r="Q16" t="s">
        <v>54</v>
      </c>
      <c r="R16" t="s">
        <v>54</v>
      </c>
      <c r="S16" t="s">
        <v>54</v>
      </c>
      <c r="T16" t="s">
        <v>54</v>
      </c>
      <c r="U16" t="s">
        <v>54</v>
      </c>
      <c r="W16" s="49">
        <v>14</v>
      </c>
      <c r="Y16" s="39" t="s">
        <v>589</v>
      </c>
      <c r="Z16" s="39" t="s">
        <v>54</v>
      </c>
      <c r="AB16" s="45" t="s">
        <v>49</v>
      </c>
      <c r="AC16" s="45" t="s">
        <v>428</v>
      </c>
      <c r="AG16" t="str">
        <v>BIG DELTA ALLEN AAF</v>
      </c>
      <c r="AH16" t="str">
        <v>TROY AIR FIELD</v>
      </c>
      <c r="AI16" t="str">
        <v>SILOAM SPRING(AWOS)</v>
      </c>
      <c r="AJ16" t="str">
        <v>SCOTTSDALE MUNI</v>
      </c>
      <c r="AK16" t="str">
        <v>MALAHAT</v>
      </c>
      <c r="AM16" t="str">
        <v>CHINO AIRPORT</v>
      </c>
      <c r="AN16" t="str">
        <v>FORT COLLINS (AWOS)</v>
      </c>
      <c r="AR16" t="str">
        <v>MACDILL AFB</v>
      </c>
      <c r="AS16" t="str">
        <v>MACON MIDDLE GA REGIONAL AP</v>
      </c>
      <c r="AU16" t="str">
        <v>DECORAH</v>
      </c>
      <c r="AW16" t="str">
        <v>QUINCY MUNI BALDWIN FLD</v>
      </c>
      <c r="AY16" t="str">
        <v>MANHATTAN RGNL</v>
      </c>
      <c r="BA16" t="str">
        <v>PATTERSON MEMORIAL</v>
      </c>
      <c r="BB16" t="str">
        <v>PROVINCETOWN (AWOS)</v>
      </c>
      <c r="BE16" t="str">
        <v>WATERVILLE (AWOS)</v>
      </c>
      <c r="BF16" t="str">
        <v>HANCOCK HOUGHTON CO AP</v>
      </c>
      <c r="BG16" t="str">
        <v>DETROIT LAKES(AWOS)</v>
      </c>
      <c r="BH16" t="str">
        <v>ST LOUIS LAMBERT INT ARPT</v>
      </c>
      <c r="BI16" t="str">
        <v>TUPELO C D LEMONS ARPT</v>
      </c>
      <c r="BJ16" t="str">
        <v>MILES CITY MUNICIPAL ARPT</v>
      </c>
      <c r="BL16" t="str">
        <v>JACKSONVILLE (AWOS)</v>
      </c>
      <c r="BN16" t="str">
        <v>IMPERIAL MUNI AP</v>
      </c>
      <c r="BR16" t="str">
        <v>SANTA FE COUNTY MUNICIPAL AP</v>
      </c>
      <c r="BW16" t="str">
        <v>NEW YORK J F KENNEDY INT AR</v>
      </c>
      <c r="BY16" t="str">
        <v>STILLWATER RGNL</v>
      </c>
      <c r="BZ16" t="str">
        <v>TIMMINS AP</v>
      </c>
      <c r="CA16" t="str">
        <v>PORTLAND INTERNATIONAL AP</v>
      </c>
      <c r="CB16" t="str">
        <v>PHILADELPHIA NE PHILADELPHIA</v>
      </c>
      <c r="CD16" t="str">
        <v>QUEBEC AP</v>
      </c>
      <c r="CK16" t="str">
        <v>COX FLD</v>
      </c>
      <c r="CM16" t="str">
        <v>MARION / WYTHEVILLE</v>
      </c>
      <c r="CP16" t="str">
        <v>PULLMAN/MOSCOW RGNL</v>
      </c>
      <c r="CQ16" t="str">
        <v>PHILLIPS/PRICE CO.</v>
      </c>
      <c r="CS16" t="str">
        <v>WORLAND MUNICIPAL</v>
      </c>
    </row>
    <row r="17" spans="2:95" x14ac:dyDescent="0.35">
      <c r="B17" t="str">
        <f t="shared" si="2"/>
        <v>IL</v>
      </c>
      <c r="C17" t="str">
        <f>IFERROR(HLOOKUP('Temperature Reduction Factor'!D$6,$AE$3:$CT$83,W17,FALSE),"")</f>
        <v>WESTFIELD BARNES MUNI AP</v>
      </c>
      <c r="E17" t="s">
        <v>49</v>
      </c>
      <c r="F17" t="s">
        <v>72</v>
      </c>
      <c r="G17" t="s">
        <v>73</v>
      </c>
      <c r="H17" t="s">
        <v>74</v>
      </c>
      <c r="I17" t="s">
        <v>1664</v>
      </c>
      <c r="J17">
        <v>32.4</v>
      </c>
      <c r="K17">
        <v>33.619999999999997</v>
      </c>
      <c r="L17">
        <v>35.4</v>
      </c>
      <c r="M17">
        <v>36.32</v>
      </c>
      <c r="N17">
        <v>38.5</v>
      </c>
      <c r="O17">
        <v>43.34</v>
      </c>
      <c r="P17">
        <v>47.84</v>
      </c>
      <c r="Q17">
        <v>49.46</v>
      </c>
      <c r="R17">
        <v>48.6</v>
      </c>
      <c r="S17">
        <v>42.44</v>
      </c>
      <c r="T17">
        <v>36.9</v>
      </c>
      <c r="U17">
        <v>33.299999999999997</v>
      </c>
      <c r="W17" s="42">
        <v>15</v>
      </c>
      <c r="Y17" s="39" t="s">
        <v>610</v>
      </c>
      <c r="Z17" s="39" t="s">
        <v>54</v>
      </c>
      <c r="AB17" s="45" t="s">
        <v>49</v>
      </c>
      <c r="AC17" s="45" t="s">
        <v>433</v>
      </c>
      <c r="AG17" t="str">
        <v>BIG RIVER LAKE</v>
      </c>
      <c r="AH17" t="str">
        <v>TUSCALOOSA MUNICIPAL AP</v>
      </c>
      <c r="AI17" t="str">
        <v>SPRINGDALE MUNI</v>
      </c>
      <c r="AJ17" t="str">
        <v>SHOW LOW MUNI AP</v>
      </c>
      <c r="AK17" t="str">
        <v>NORTH VANCOUVER</v>
      </c>
      <c r="AM17" t="str">
        <v>CHULA VISTA BROWN FIELD NAAS</v>
      </c>
      <c r="AN17" t="str">
        <v>GRAND JUNCTION WALKER FIELD</v>
      </c>
      <c r="AR17" t="str">
        <v>MARATHON AIRPORT</v>
      </c>
      <c r="AS17" t="str">
        <v>MARIETTA DOBBINS AFB</v>
      </c>
      <c r="AU17" t="str">
        <v>DENISON</v>
      </c>
      <c r="AW17" t="str">
        <v>ROCKFORD GREATER ROCKFORD AP</v>
      </c>
      <c r="AY17" t="str">
        <v>MCCONNELL AFB</v>
      </c>
      <c r="BA17" t="str">
        <v>SHREVEPORT DOWNTOWN</v>
      </c>
      <c r="BB17" t="str">
        <v>WESTFIELD BARNES MUNI AP</v>
      </c>
      <c r="BE17" t="str">
        <v>WISCASSET</v>
      </c>
      <c r="BF17" t="str">
        <v>HOUGHTON LAKE ROSCOMMON CO AR</v>
      </c>
      <c r="BG17" t="str">
        <v>DULUTH INTERNATIONAL ARPT</v>
      </c>
      <c r="BH17" t="str">
        <v>ST LOUIS SPIRIT OF ST LOUIS A</v>
      </c>
      <c r="BJ17" t="str">
        <v>MISSOULA INTERNATIONAL AP</v>
      </c>
      <c r="BL17" t="str">
        <v>NEW BERN CRAVEN CO REGL AP</v>
      </c>
      <c r="BN17" t="str">
        <v>KEARNEY MUNI (AWOS)</v>
      </c>
      <c r="BR17" t="str">
        <v>SIERRA BLANCA RGNL</v>
      </c>
      <c r="BW17" t="str">
        <v>NEW YORK LAGUARDIA ARPT</v>
      </c>
      <c r="BY17" t="str">
        <v>TULSA INTERNATIONAL AIRPORT</v>
      </c>
      <c r="BZ17" t="str">
        <v>TORONTO</v>
      </c>
      <c r="CA17" t="str">
        <v>PORTLAND/HILLSBORO</v>
      </c>
      <c r="CB17" t="str">
        <v>PITTSBURGH ALLEGHENY CO AP</v>
      </c>
      <c r="CD17" t="str">
        <v>SHERBROOKE AP</v>
      </c>
      <c r="CK17" t="str">
        <v>DALHART MUNICIPAL AP</v>
      </c>
      <c r="CM17" t="str">
        <v>MARTINSVILLE</v>
      </c>
      <c r="CP17" t="str">
        <v>QUILLAYUTE STATE AIRPORT</v>
      </c>
      <c r="CQ17" t="str">
        <v>RHINELANDER ONEIDA</v>
      </c>
    </row>
    <row r="18" spans="2:95" x14ac:dyDescent="0.35">
      <c r="B18" t="str">
        <f t="shared" si="2"/>
        <v>IN</v>
      </c>
      <c r="C18" t="str">
        <f>IFERROR(HLOOKUP('Temperature Reduction Factor'!D$6,$AE$3:$CT$83,W18,FALSE),"")</f>
        <v>WORCESTER REGIONAL ARPT</v>
      </c>
      <c r="E18" t="s">
        <v>49</v>
      </c>
      <c r="F18" t="s">
        <v>72</v>
      </c>
      <c r="G18" t="s">
        <v>75</v>
      </c>
      <c r="H18" t="s">
        <v>76</v>
      </c>
      <c r="I18" t="s">
        <v>76</v>
      </c>
      <c r="J18">
        <v>-9.4</v>
      </c>
      <c r="K18">
        <v>4.6399999999999997</v>
      </c>
      <c r="L18">
        <v>17.600000000000001</v>
      </c>
      <c r="M18">
        <v>23</v>
      </c>
      <c r="N18">
        <v>41</v>
      </c>
      <c r="O18">
        <v>54.68</v>
      </c>
      <c r="P18">
        <v>53.24</v>
      </c>
      <c r="Q18">
        <v>48.56</v>
      </c>
      <c r="R18">
        <v>36.9</v>
      </c>
      <c r="S18">
        <v>30.92</v>
      </c>
      <c r="T18">
        <v>8.1</v>
      </c>
      <c r="U18">
        <v>6.1</v>
      </c>
      <c r="W18" s="49">
        <v>16</v>
      </c>
      <c r="Y18" s="39" t="s">
        <v>641</v>
      </c>
      <c r="Z18" s="39" t="s">
        <v>54</v>
      </c>
      <c r="AB18" s="45" t="s">
        <v>49</v>
      </c>
      <c r="AC18" s="45" t="s">
        <v>477</v>
      </c>
      <c r="AG18" t="str">
        <v>BIRCHWOOD</v>
      </c>
      <c r="AI18" t="str">
        <v>STUTTGART (AWOS)</v>
      </c>
      <c r="AJ18" t="str">
        <v>TUCSON INTERNATIONAL AP</v>
      </c>
      <c r="AK18" t="str">
        <v>PENTICTON AP</v>
      </c>
      <c r="AM18" t="str">
        <v>CONCORD CONCORD-BUCHANAN FIEL</v>
      </c>
      <c r="AN18" t="str">
        <v>GREELEY/WELD (AWOS)</v>
      </c>
      <c r="AR18" t="str">
        <v>MAYPORT NS</v>
      </c>
      <c r="AS18" t="str">
        <v>MOODY AFB/VALDOSTA</v>
      </c>
      <c r="AU18" t="str">
        <v>DES MOINES INTL AP</v>
      </c>
      <c r="AW18" t="str">
        <v>SOUTHERN ILLINOIS</v>
      </c>
      <c r="AY18" t="str">
        <v>NEWTON (AWOS)</v>
      </c>
      <c r="BA18" t="str">
        <v>SHREVEPORT REGIONAL ARPT</v>
      </c>
      <c r="BB18" t="str">
        <v>WORCESTER REGIONAL ARPT</v>
      </c>
      <c r="BF18" t="str">
        <v>HOWELL</v>
      </c>
      <c r="BG18" t="str">
        <v>ELY MUNI</v>
      </c>
      <c r="BH18" t="str">
        <v>VICHY ROLLA NATL ARPT</v>
      </c>
      <c r="BJ18" t="str">
        <v>SIDNEY-RICHLAND</v>
      </c>
      <c r="BL18" t="str">
        <v>NEW RIVER MCAF</v>
      </c>
      <c r="BN18" t="str">
        <v>LINCOLN MUNICIPAL ARPT</v>
      </c>
      <c r="BR18" t="str">
        <v>TAOS MUNI APT(AWOS)</v>
      </c>
      <c r="BW18" t="str">
        <v>NIAGARA FALLS AF</v>
      </c>
      <c r="BY18" t="str">
        <v>VANCE AFB</v>
      </c>
      <c r="BZ18" t="str">
        <v>TORONTO AP</v>
      </c>
      <c r="CA18" t="str">
        <v>PORTLAND/TROUTDALE</v>
      </c>
      <c r="CB18" t="str">
        <v>PITTSBURGH INTERNATIONAL AP</v>
      </c>
      <c r="CD18" t="str">
        <v>ST ANICET</v>
      </c>
      <c r="CK18" t="str">
        <v>DALLAS-FORT WORTH INTL AP</v>
      </c>
      <c r="CM18" t="str">
        <v>MELFA/ACCOMACK ARPT</v>
      </c>
      <c r="CP18" t="str">
        <v>RENTON MUNI</v>
      </c>
      <c r="CQ18" t="str">
        <v>RICE LAKE MUNICIPAL</v>
      </c>
    </row>
    <row r="19" spans="2:95" x14ac:dyDescent="0.35">
      <c r="B19" t="str">
        <f t="shared" si="2"/>
        <v>KS</v>
      </c>
      <c r="C19">
        <f>IFERROR(HLOOKUP('Temperature Reduction Factor'!D$6,$AE$3:$CT$83,W19,FALSE),"")</f>
        <v>0</v>
      </c>
      <c r="E19" t="s">
        <v>49</v>
      </c>
      <c r="F19" t="s">
        <v>72</v>
      </c>
      <c r="G19" t="s">
        <v>77</v>
      </c>
      <c r="H19" t="s">
        <v>78</v>
      </c>
      <c r="I19" t="s">
        <v>1665</v>
      </c>
      <c r="J19">
        <v>-7.6</v>
      </c>
      <c r="K19">
        <v>-4.9000000000000004</v>
      </c>
      <c r="L19">
        <v>6.4</v>
      </c>
      <c r="M19">
        <v>15.8</v>
      </c>
      <c r="N19">
        <v>36</v>
      </c>
      <c r="O19">
        <v>45.5</v>
      </c>
      <c r="P19">
        <v>49.82</v>
      </c>
      <c r="Q19">
        <v>41.54</v>
      </c>
      <c r="R19">
        <v>35.200000000000003</v>
      </c>
      <c r="S19">
        <v>20.66</v>
      </c>
      <c r="T19">
        <v>7</v>
      </c>
      <c r="U19">
        <v>-2.7</v>
      </c>
      <c r="W19" s="42">
        <v>17</v>
      </c>
      <c r="Y19" s="39" t="s">
        <v>662</v>
      </c>
      <c r="Z19" s="39" t="s">
        <v>54</v>
      </c>
      <c r="AB19" s="45" t="s">
        <v>49</v>
      </c>
      <c r="AC19" s="45" t="s">
        <v>505</v>
      </c>
      <c r="AG19" t="str">
        <v>COLD BAY ARPT</v>
      </c>
      <c r="AI19" t="str">
        <v>TEXARKANA WEBB FIELD</v>
      </c>
      <c r="AJ19" t="str">
        <v>WINSLOW MUNICIPAL AP</v>
      </c>
      <c r="AK19" t="str">
        <v>PITT MEADOWS</v>
      </c>
      <c r="AM19" t="str">
        <v>CRESCENT CITY FAA AI</v>
      </c>
      <c r="AN19" t="str">
        <v>GUNNISON CO. (AWOS)</v>
      </c>
      <c r="AR19" t="str">
        <v>MELBOURNE REGIONAL AP</v>
      </c>
      <c r="AS19" t="str">
        <v>ROME R B RUSSELL AP</v>
      </c>
      <c r="AU19" t="str">
        <v>DUBUQUE REGIONAL AP</v>
      </c>
      <c r="AW19" t="str">
        <v>SPRINGFIELD CAPITAL AP</v>
      </c>
      <c r="AY19" t="str">
        <v>OLATHE-JOHNSON COUNTY INDUSTRIAL AP</v>
      </c>
      <c r="BF19" t="str">
        <v>IRON MOUNTAIN/FORD</v>
      </c>
      <c r="BG19" t="str">
        <v>EVELETH MUNI (AWOS)</v>
      </c>
      <c r="BH19" t="str">
        <v>WHITEMAN AFB</v>
      </c>
      <c r="BJ19" t="str">
        <v>WOLF POINT INTL [FORT PECK - SURFRAD]</v>
      </c>
      <c r="BL19" t="str">
        <v>PITT GREENVILLE ARP</v>
      </c>
      <c r="BN19" t="str">
        <v>MCCOOK MUNICIPAL</v>
      </c>
      <c r="BR19" t="str">
        <v>TRUTH OR CONSEQUENCES MUNI AP</v>
      </c>
      <c r="BW19" t="str">
        <v>POUGHKEEPSIE DUTCHESS CO AP</v>
      </c>
      <c r="BZ19" t="str">
        <v>TORONTO ISLAND AP</v>
      </c>
      <c r="CA19" t="str">
        <v>REDMOND ROBERTS FIELD</v>
      </c>
      <c r="CB19" t="str">
        <v>READING SPAATZ FIELD</v>
      </c>
      <c r="CD19" t="str">
        <v>STE ANNE DE BELLEVUE</v>
      </c>
      <c r="CK19" t="str">
        <v>DALLAS-LOVE FIELD</v>
      </c>
      <c r="CM19" t="str">
        <v>NEWPORT NEWS</v>
      </c>
      <c r="CP19" t="str">
        <v>SEATTLE BOEING FIELD [ISIS]</v>
      </c>
      <c r="CQ19" t="str">
        <v>STURGEON BAY</v>
      </c>
    </row>
    <row r="20" spans="2:95" x14ac:dyDescent="0.35">
      <c r="B20" t="str">
        <f t="shared" si="2"/>
        <v>KY</v>
      </c>
      <c r="C20">
        <f>IFERROR(HLOOKUP('Temperature Reduction Factor'!D$6,$AE$3:$CT$83,W20,FALSE),"")</f>
        <v>0</v>
      </c>
      <c r="E20" t="s">
        <v>49</v>
      </c>
      <c r="F20" t="s">
        <v>72</v>
      </c>
      <c r="G20" t="s">
        <v>79</v>
      </c>
      <c r="H20" t="s">
        <v>80</v>
      </c>
      <c r="I20" t="s">
        <v>1666</v>
      </c>
      <c r="J20">
        <v>17.600000000000001</v>
      </c>
      <c r="K20">
        <v>17.96</v>
      </c>
      <c r="L20">
        <v>25.9</v>
      </c>
      <c r="M20">
        <v>37.94</v>
      </c>
      <c r="N20">
        <v>49.3</v>
      </c>
      <c r="O20">
        <v>56.66</v>
      </c>
      <c r="P20">
        <v>58.82</v>
      </c>
      <c r="Q20">
        <v>56.66</v>
      </c>
      <c r="R20">
        <v>51.3</v>
      </c>
      <c r="S20">
        <v>33.979999999999997</v>
      </c>
      <c r="T20">
        <v>22.1</v>
      </c>
      <c r="U20">
        <v>18.899999999999999</v>
      </c>
      <c r="W20" s="49">
        <v>18</v>
      </c>
      <c r="Y20" s="39" t="s">
        <v>699</v>
      </c>
      <c r="Z20" s="39" t="s">
        <v>54</v>
      </c>
      <c r="AB20" s="45" t="s">
        <v>49</v>
      </c>
      <c r="AC20" s="45" t="s">
        <v>518</v>
      </c>
      <c r="AG20" t="str">
        <v>CORDOVA</v>
      </c>
      <c r="AI20" t="str">
        <v>WALNUT RIDGE (AWOS)</v>
      </c>
      <c r="AJ20" t="str">
        <v>YUMA INTL ARPT</v>
      </c>
      <c r="AK20" t="str">
        <v>PRINCE GEORGE</v>
      </c>
      <c r="AM20" t="str">
        <v>DAGGETT BARSTOW-DAGGETT AP</v>
      </c>
      <c r="AN20" t="str">
        <v>HAYDEN/YAMPA (AWOS)</v>
      </c>
      <c r="AR20" t="str">
        <v>MIAMI INTL AP</v>
      </c>
      <c r="AS20" t="str">
        <v>SAVANNAH INTL AP</v>
      </c>
      <c r="AU20" t="str">
        <v>ESTHERVILLE MUNI</v>
      </c>
      <c r="AW20" t="str">
        <v>STERLING ROCKFALLS</v>
      </c>
      <c r="AY20" t="str">
        <v>OLATHE/JOHNSON CO.</v>
      </c>
      <c r="BF20" t="str">
        <v>IRONWOOD (AWOS)</v>
      </c>
      <c r="BG20" t="str">
        <v>FAIRMONT MUNI(AWOS)</v>
      </c>
      <c r="BL20" t="str">
        <v>RALEIGH DURHAM INTERNATIONAL</v>
      </c>
      <c r="BN20" t="str">
        <v>NORFOLK KARL STEFAN MEM ARPT</v>
      </c>
      <c r="BR20" t="str">
        <v>TUCUMCARI AP</v>
      </c>
      <c r="BW20" t="str">
        <v>REPUBLIC</v>
      </c>
      <c r="BZ20" t="str">
        <v>TRENTON AP</v>
      </c>
      <c r="CA20" t="str">
        <v>ROSEBURG REGIONAL AP</v>
      </c>
      <c r="CB20" t="str">
        <v>STATE COLLEGE [PENN STATE - SURFRAD]</v>
      </c>
      <c r="CD20" t="str">
        <v>STE FOY</v>
      </c>
      <c r="CK20" t="str">
        <v>DALLAS/ADDISON ARPT</v>
      </c>
      <c r="CM20" t="str">
        <v>NORFOLK INTERNATIONAL AP</v>
      </c>
      <c r="CP20" t="str">
        <v>SEATTLE SEATTLE-TACOMA INTL A</v>
      </c>
      <c r="CQ20" t="str">
        <v>WATERTOWN</v>
      </c>
    </row>
    <row r="21" spans="2:95" x14ac:dyDescent="0.35">
      <c r="B21" t="str">
        <f t="shared" si="2"/>
        <v>LA</v>
      </c>
      <c r="C21">
        <f>IFERROR(HLOOKUP('Temperature Reduction Factor'!D$6,$AE$3:$CT$83,W21,FALSE),"")</f>
        <v>0</v>
      </c>
      <c r="E21" t="s">
        <v>49</v>
      </c>
      <c r="F21" t="s">
        <v>72</v>
      </c>
      <c r="G21" t="s">
        <v>79</v>
      </c>
      <c r="H21" t="s">
        <v>80</v>
      </c>
      <c r="I21" t="s">
        <v>1667</v>
      </c>
      <c r="J21">
        <v>28.4</v>
      </c>
      <c r="K21">
        <v>21.56</v>
      </c>
      <c r="L21">
        <v>28.6</v>
      </c>
      <c r="M21">
        <v>36.68</v>
      </c>
      <c r="N21">
        <v>48.4</v>
      </c>
      <c r="O21">
        <v>59.54</v>
      </c>
      <c r="P21">
        <v>57.74</v>
      </c>
      <c r="Q21">
        <v>60.98</v>
      </c>
      <c r="R21">
        <v>45</v>
      </c>
      <c r="S21">
        <v>35.06</v>
      </c>
      <c r="T21">
        <v>34.299999999999997</v>
      </c>
      <c r="U21">
        <v>23.5</v>
      </c>
      <c r="W21" s="42">
        <v>19</v>
      </c>
      <c r="Y21" s="39" t="s">
        <v>718</v>
      </c>
      <c r="Z21" s="39" t="s">
        <v>54</v>
      </c>
      <c r="AB21" s="45" t="s">
        <v>49</v>
      </c>
      <c r="AC21" s="45" t="s">
        <v>589</v>
      </c>
      <c r="AG21" t="str">
        <v>DEADHORSE</v>
      </c>
      <c r="AJ21" t="str">
        <v>YUMA MCAS</v>
      </c>
      <c r="AK21" t="str">
        <v>SMITHERS AP</v>
      </c>
      <c r="AM21" t="str">
        <v>EDWARDS AFB</v>
      </c>
      <c r="AN21" t="str">
        <v>LA JUNTA MUNICIPAL AP</v>
      </c>
      <c r="AR21" t="str">
        <v>MIAMI/KENDALL-TAMIA</v>
      </c>
      <c r="AS21" t="str">
        <v>VALDOSTA WB AIRPORT</v>
      </c>
      <c r="AU21" t="str">
        <v>FAIR FIELD</v>
      </c>
      <c r="AW21" t="str">
        <v>UNIV OF ILLINOIS WI [BONDVILLE - SURFRAD]</v>
      </c>
      <c r="AY21" t="str">
        <v>RUSSELL MUNICIPAL AP</v>
      </c>
      <c r="BF21" t="str">
        <v>JACKSON REYNOLDS FIELD</v>
      </c>
      <c r="BG21" t="str">
        <v>FARIBAULT MUNI AWOS</v>
      </c>
      <c r="BL21" t="str">
        <v>ROCKY MOUNT WILSON</v>
      </c>
      <c r="BN21" t="str">
        <v>NORTH PLATTE REGIONAL AP</v>
      </c>
      <c r="BW21" t="str">
        <v>ROCHESTER GREATER ROCHESTER I</v>
      </c>
      <c r="BZ21" t="str">
        <v>WINDSOR</v>
      </c>
      <c r="CA21" t="str">
        <v>SALEM MCNARY FIELD</v>
      </c>
      <c r="CB21" t="str">
        <v>WASHINGTON (AWOS)</v>
      </c>
      <c r="CD21" t="str">
        <v>TROIS RIVIERES</v>
      </c>
      <c r="CK21" t="str">
        <v>DALLAS/REDBIRD ARPT</v>
      </c>
      <c r="CM21" t="str">
        <v>NORFOLK NAS</v>
      </c>
      <c r="CP21" t="str">
        <v>SNOHOMISH CO</v>
      </c>
      <c r="CQ21" t="str">
        <v>WAUSAU MUNICIPAL ARPT</v>
      </c>
    </row>
    <row r="22" spans="2:95" x14ac:dyDescent="0.35">
      <c r="B22" t="str">
        <f t="shared" si="2"/>
        <v>MA</v>
      </c>
      <c r="C22">
        <f>IFERROR(HLOOKUP('Temperature Reduction Factor'!D$6,$AE$3:$CT$83,W22,FALSE),"")</f>
        <v>0</v>
      </c>
      <c r="E22" t="s">
        <v>49</v>
      </c>
      <c r="F22" t="s">
        <v>72</v>
      </c>
      <c r="G22" t="s">
        <v>79</v>
      </c>
      <c r="H22" t="s">
        <v>80</v>
      </c>
      <c r="I22" t="s">
        <v>1668</v>
      </c>
      <c r="J22">
        <v>27.9</v>
      </c>
      <c r="K22">
        <v>30.92</v>
      </c>
      <c r="L22">
        <v>30</v>
      </c>
      <c r="M22">
        <v>42.44</v>
      </c>
      <c r="N22">
        <v>46.4</v>
      </c>
      <c r="O22">
        <v>57.02</v>
      </c>
      <c r="P22">
        <v>61.34</v>
      </c>
      <c r="Q22">
        <v>59.18</v>
      </c>
      <c r="R22">
        <v>45</v>
      </c>
      <c r="S22">
        <v>29.84</v>
      </c>
      <c r="T22">
        <v>33.4</v>
      </c>
      <c r="U22">
        <v>22.3</v>
      </c>
      <c r="W22" s="49">
        <v>20</v>
      </c>
      <c r="Y22" s="39" t="s">
        <v>50</v>
      </c>
      <c r="Z22" s="39" t="s">
        <v>54</v>
      </c>
      <c r="AB22" s="45" t="s">
        <v>49</v>
      </c>
      <c r="AC22" s="45" t="s">
        <v>610</v>
      </c>
      <c r="AG22" t="str">
        <v>DILLINGHAM (AMOS)</v>
      </c>
      <c r="AK22" t="str">
        <v>SUMMERLAND</v>
      </c>
      <c r="AM22" t="str">
        <v>FRESNO YOSEMITE INTL AP</v>
      </c>
      <c r="AN22" t="str">
        <v>LAMAR MUNICIPAL</v>
      </c>
      <c r="AR22" t="str">
        <v>MIAMI/OPA LOCKA</v>
      </c>
      <c r="AS22" t="str">
        <v>WARNER ROBINS AFB</v>
      </c>
      <c r="AU22" t="str">
        <v>FORT DODGE (AWOS)</v>
      </c>
      <c r="AW22" t="str">
        <v>W. CHICAGO/DU PAGE</v>
      </c>
      <c r="AY22" t="str">
        <v>SALINA MUNICIPAL AP</v>
      </c>
      <c r="BF22" t="str">
        <v>KALAMAZOO BATTLE CR</v>
      </c>
      <c r="BG22" t="str">
        <v>FERGUS FALLS AWOS</v>
      </c>
      <c r="BL22" t="str">
        <v>SOUTHERN PINES AWOS</v>
      </c>
      <c r="BN22" t="str">
        <v>OMAHA EPPLEY AIRFIELD</v>
      </c>
      <c r="BW22" t="str">
        <v>STEWART FIELD</v>
      </c>
      <c r="CA22" t="str">
        <v>SEXTON SUMMIT</v>
      </c>
      <c r="CB22" t="str">
        <v>WILKES-BARRE SCRANTON INTL AP</v>
      </c>
      <c r="CD22" t="str">
        <v>VARENNES</v>
      </c>
      <c r="CK22" t="str">
        <v>DEL RIO [UT]</v>
      </c>
      <c r="CM22" t="str">
        <v>OCEANA NAS</v>
      </c>
      <c r="CP22" t="str">
        <v>SPOKANE INTERNATIONAL AP [CHENEY - UO]</v>
      </c>
      <c r="CQ22" t="str">
        <v>WITTMAN RGNL</v>
      </c>
    </row>
    <row r="23" spans="2:95" x14ac:dyDescent="0.35">
      <c r="B23" t="str">
        <f t="shared" si="2"/>
        <v>MD</v>
      </c>
      <c r="C23">
        <f>IFERROR(HLOOKUP('Temperature Reduction Factor'!D$6,$AE$3:$CT$83,W23,FALSE),"")</f>
        <v>0</v>
      </c>
      <c r="E23" t="s">
        <v>49</v>
      </c>
      <c r="F23" t="s">
        <v>72</v>
      </c>
      <c r="G23" t="s">
        <v>81</v>
      </c>
      <c r="H23" t="s">
        <v>82</v>
      </c>
      <c r="I23" t="s">
        <v>1669</v>
      </c>
      <c r="J23">
        <v>12</v>
      </c>
      <c r="K23">
        <v>27.86</v>
      </c>
      <c r="L23">
        <v>22.8</v>
      </c>
      <c r="M23">
        <v>29.48</v>
      </c>
      <c r="N23">
        <v>41.2</v>
      </c>
      <c r="O23">
        <v>52.7</v>
      </c>
      <c r="P23">
        <v>55.04</v>
      </c>
      <c r="Q23">
        <v>52.7</v>
      </c>
      <c r="R23">
        <v>37.799999999999997</v>
      </c>
      <c r="S23">
        <v>30.02</v>
      </c>
      <c r="T23">
        <v>27.3</v>
      </c>
      <c r="U23">
        <v>15.1</v>
      </c>
      <c r="W23" s="42">
        <v>21</v>
      </c>
      <c r="Y23" s="39" t="s">
        <v>767</v>
      </c>
      <c r="Z23" s="39" t="s">
        <v>54</v>
      </c>
      <c r="AB23" s="45" t="s">
        <v>49</v>
      </c>
      <c r="AC23" s="45" t="s">
        <v>641</v>
      </c>
      <c r="AG23" t="str">
        <v>DUTCH HARBOR</v>
      </c>
      <c r="AK23" t="str">
        <v>VANCOUVER</v>
      </c>
      <c r="AM23" t="str">
        <v>FULLERTON MUNICIPAL</v>
      </c>
      <c r="AN23" t="str">
        <v>LEADVILLE/LAKE CO.</v>
      </c>
      <c r="AR23" t="str">
        <v>NAPLES MUNICIPAL</v>
      </c>
      <c r="AU23" t="str">
        <v>FORT MADISON</v>
      </c>
      <c r="AY23" t="str">
        <v>TOPEKA FORBES FIELD</v>
      </c>
      <c r="BF23" t="str">
        <v>LANSING CAPITAL CITY ARPT</v>
      </c>
      <c r="BG23" t="str">
        <v>FLYING CLOUD</v>
      </c>
      <c r="BL23" t="str">
        <v>WILMINGTON INTERNATIONAL ARPT</v>
      </c>
      <c r="BN23" t="str">
        <v>OMAHA WSFO</v>
      </c>
      <c r="BW23" t="str">
        <v>SYRACUSE HANCOCK INT ARPT</v>
      </c>
      <c r="CB23" t="str">
        <v>WILLIAMSPORT REGIONAL AP</v>
      </c>
      <c r="CK23" t="str">
        <v>DEL RIO LAUGHLIN AFB</v>
      </c>
      <c r="CM23" t="str">
        <v>PULASKI-NEW RIVER VALLEY AP</v>
      </c>
      <c r="CP23" t="str">
        <v>STAMPEDE PASS</v>
      </c>
    </row>
    <row r="24" spans="2:95" x14ac:dyDescent="0.35">
      <c r="B24" t="str">
        <f t="shared" si="2"/>
        <v>ME</v>
      </c>
      <c r="C24">
        <f>IFERROR(HLOOKUP('Temperature Reduction Factor'!D$6,$AE$3:$CT$83,W24,FALSE),"")</f>
        <v>0</v>
      </c>
      <c r="E24" t="s">
        <v>49</v>
      </c>
      <c r="F24" t="s">
        <v>72</v>
      </c>
      <c r="G24" t="s">
        <v>83</v>
      </c>
      <c r="H24" t="s">
        <v>84</v>
      </c>
      <c r="I24" t="s">
        <v>1670</v>
      </c>
      <c r="J24">
        <v>35.799999999999997</v>
      </c>
      <c r="K24">
        <v>40.82</v>
      </c>
      <c r="L24">
        <v>38.299999999999997</v>
      </c>
      <c r="M24">
        <v>43.7</v>
      </c>
      <c r="N24">
        <v>49.5</v>
      </c>
      <c r="O24">
        <v>52.34</v>
      </c>
      <c r="P24">
        <v>57.74</v>
      </c>
      <c r="Q24">
        <v>57.56</v>
      </c>
      <c r="R24">
        <v>53.8</v>
      </c>
      <c r="S24">
        <v>46.76</v>
      </c>
      <c r="T24">
        <v>41</v>
      </c>
      <c r="U24">
        <v>38.1</v>
      </c>
      <c r="W24" s="49">
        <v>22</v>
      </c>
      <c r="Y24" s="39" t="s">
        <v>777</v>
      </c>
      <c r="Z24" s="39" t="s">
        <v>54</v>
      </c>
      <c r="AB24" s="45" t="s">
        <v>261</v>
      </c>
      <c r="AC24" s="45" t="s">
        <v>641</v>
      </c>
      <c r="AG24" t="str">
        <v>EMMONAK</v>
      </c>
      <c r="AK24" t="str">
        <v>VERNON</v>
      </c>
      <c r="AM24" t="str">
        <v>HAYWARD AIR TERM</v>
      </c>
      <c r="AN24" t="str">
        <v>LIMON</v>
      </c>
      <c r="AR24" t="str">
        <v>NASA SHUTTLE FCLTY</v>
      </c>
      <c r="AU24" t="str">
        <v>KEOKUK MUNI</v>
      </c>
      <c r="AY24" t="str">
        <v>TOPEKA MUNICIPAL AP</v>
      </c>
      <c r="BF24" t="str">
        <v>MANISTEE (AWOS)</v>
      </c>
      <c r="BG24" t="str">
        <v>FOSSTON(AWOS)</v>
      </c>
      <c r="BL24" t="str">
        <v>WINSTON-SALEM REYNOLDS AP</v>
      </c>
      <c r="BN24" t="str">
        <v>ONEILL-BAKER FIELD</v>
      </c>
      <c r="BW24" t="str">
        <v>UTICA ONEIDA COUNTY AP</v>
      </c>
      <c r="CB24" t="str">
        <v>WILLOW GROVE NAS</v>
      </c>
      <c r="CK24" t="str">
        <v>DRAUGHON MILLER CEN</v>
      </c>
      <c r="CM24" t="str">
        <v>QUANTICO MCAS</v>
      </c>
      <c r="CP24" t="str">
        <v>TACOMA MCCHORD AFB</v>
      </c>
    </row>
    <row r="25" spans="2:95" x14ac:dyDescent="0.35">
      <c r="B25" t="str">
        <f t="shared" si="2"/>
        <v>MI</v>
      </c>
      <c r="C25">
        <f>IFERROR(HLOOKUP('Temperature Reduction Factor'!D$6,$AE$3:$CT$83,W25,FALSE),"")</f>
        <v>0</v>
      </c>
      <c r="E25" t="s">
        <v>49</v>
      </c>
      <c r="F25" t="s">
        <v>72</v>
      </c>
      <c r="G25" t="s">
        <v>85</v>
      </c>
      <c r="H25" t="s">
        <v>86</v>
      </c>
      <c r="I25" t="s">
        <v>86</v>
      </c>
      <c r="J25">
        <v>12.6</v>
      </c>
      <c r="K25">
        <v>17.96</v>
      </c>
      <c r="L25">
        <v>25.2</v>
      </c>
      <c r="M25">
        <v>31.82</v>
      </c>
      <c r="N25">
        <v>42.4</v>
      </c>
      <c r="O25">
        <v>51.08</v>
      </c>
      <c r="P25">
        <v>54.5</v>
      </c>
      <c r="Q25">
        <v>53.78</v>
      </c>
      <c r="R25">
        <v>42.1</v>
      </c>
      <c r="S25">
        <v>33.799999999999997</v>
      </c>
      <c r="T25">
        <v>20.5</v>
      </c>
      <c r="U25">
        <v>13.1</v>
      </c>
      <c r="W25" s="42">
        <v>23</v>
      </c>
      <c r="Y25" s="39" t="s">
        <v>795</v>
      </c>
      <c r="Z25" s="39" t="s">
        <v>54</v>
      </c>
      <c r="AB25" s="45" t="s">
        <v>49</v>
      </c>
      <c r="AC25" s="45" t="s">
        <v>662</v>
      </c>
      <c r="AG25" t="str">
        <v>FAIRBANKS INTL ARPT</v>
      </c>
      <c r="AK25" t="str">
        <v>VICTORIA</v>
      </c>
      <c r="AM25" t="str">
        <v>IMPERIAL</v>
      </c>
      <c r="AN25" t="str">
        <v>MONTROSE CO. ARPT</v>
      </c>
      <c r="AR25" t="str">
        <v>OCALA MUNI (AWOS)</v>
      </c>
      <c r="AU25" t="str">
        <v>KNOXVILLE</v>
      </c>
      <c r="AY25" t="str">
        <v>WICHITA MID-CONTINENT AP</v>
      </c>
      <c r="BF25" t="str">
        <v>MENOMINEE (AWOS)</v>
      </c>
      <c r="BG25" t="str">
        <v>GLENWOOD (ASOS)</v>
      </c>
      <c r="BN25" t="str">
        <v>ORD-SHARP FIELD</v>
      </c>
      <c r="BW25" t="str">
        <v>WATERTOWN AP</v>
      </c>
      <c r="CK25" t="str">
        <v>EL PASO INTERNATIONAL AP [UT]</v>
      </c>
      <c r="CM25" t="str">
        <v>RICHMOND INTERNATIONAL AP</v>
      </c>
      <c r="CP25" t="str">
        <v>TACOMA NARROWS</v>
      </c>
    </row>
    <row r="26" spans="2:95" x14ac:dyDescent="0.35">
      <c r="B26" t="str">
        <f t="shared" si="2"/>
        <v>MN</v>
      </c>
      <c r="C26">
        <f>IFERROR(HLOOKUP('Temperature Reduction Factor'!D$6,$AE$3:$CT$83,W26,FALSE),"")</f>
        <v>0</v>
      </c>
      <c r="E26" t="s">
        <v>49</v>
      </c>
      <c r="F26" t="s">
        <v>72</v>
      </c>
      <c r="G26" t="s">
        <v>77</v>
      </c>
      <c r="H26" t="s">
        <v>87</v>
      </c>
      <c r="I26" t="s">
        <v>1671</v>
      </c>
      <c r="J26">
        <v>-10.8</v>
      </c>
      <c r="K26">
        <v>-14.8</v>
      </c>
      <c r="L26">
        <v>-10.8</v>
      </c>
      <c r="M26">
        <v>-0.94</v>
      </c>
      <c r="N26">
        <v>20.5</v>
      </c>
      <c r="O26">
        <v>33.26</v>
      </c>
      <c r="P26">
        <v>38.479999999999997</v>
      </c>
      <c r="Q26">
        <v>39.56</v>
      </c>
      <c r="R26">
        <v>31.8</v>
      </c>
      <c r="S26">
        <v>14.36</v>
      </c>
      <c r="T26">
        <v>-4.7</v>
      </c>
      <c r="U26">
        <v>-8.9</v>
      </c>
      <c r="W26" s="49">
        <v>24</v>
      </c>
      <c r="Y26" s="39" t="s">
        <v>847</v>
      </c>
      <c r="Z26" s="39" t="s">
        <v>54</v>
      </c>
      <c r="AB26" s="45" t="s">
        <v>49</v>
      </c>
      <c r="AC26" s="45" t="s">
        <v>699</v>
      </c>
      <c r="AG26" t="str">
        <v>FAIRBANKS/EIELSON A</v>
      </c>
      <c r="AK26" t="str">
        <v>VICTORIA AP</v>
      </c>
      <c r="AM26" t="str">
        <v>JACK NORTHROP FLD H</v>
      </c>
      <c r="AN26" t="str">
        <v>PUEBLO MEMORIAL AP</v>
      </c>
      <c r="AR26" t="str">
        <v>ORLANDO EXECUTIVE AP</v>
      </c>
      <c r="AU26" t="str">
        <v>LE MARS</v>
      </c>
      <c r="AY26" t="str">
        <v>WICHITA/COL. JABARA</v>
      </c>
      <c r="BF26" t="str">
        <v>MOUNT CLEMENS SELFRIDGE FLD</v>
      </c>
      <c r="BG26" t="str">
        <v>GRAND RAPIDS(AWOS)</v>
      </c>
      <c r="BN26" t="str">
        <v>SCOTTSBLUFF W B HEILIG FIELD</v>
      </c>
      <c r="BW26" t="str">
        <v>WESTHAMPTON GABRESKI AP</v>
      </c>
      <c r="CK26" t="str">
        <v>FORT HOOD</v>
      </c>
      <c r="CM26" t="str">
        <v>ROANOKE REGIONAL AP</v>
      </c>
      <c r="CP26" t="str">
        <v>THE DALLES MUNICIPAL ARPT</v>
      </c>
    </row>
    <row r="27" spans="2:95" x14ac:dyDescent="0.35">
      <c r="B27" t="str">
        <f t="shared" si="2"/>
        <v>MO</v>
      </c>
      <c r="C27">
        <f>IFERROR(HLOOKUP('Temperature Reduction Factor'!D$6,$AE$3:$CT$83,W27,FALSE),"")</f>
        <v>0</v>
      </c>
      <c r="E27" t="s">
        <v>49</v>
      </c>
      <c r="F27" t="s">
        <v>72</v>
      </c>
      <c r="G27" t="s">
        <v>81</v>
      </c>
      <c r="H27" t="s">
        <v>81</v>
      </c>
      <c r="I27" t="s">
        <v>1672</v>
      </c>
      <c r="J27">
        <v>14.7</v>
      </c>
      <c r="K27">
        <v>12.56</v>
      </c>
      <c r="L27">
        <v>13.6</v>
      </c>
      <c r="M27">
        <v>30.56</v>
      </c>
      <c r="N27">
        <v>43.2</v>
      </c>
      <c r="O27">
        <v>52.16</v>
      </c>
      <c r="P27">
        <v>55.94</v>
      </c>
      <c r="Q27">
        <v>52.88</v>
      </c>
      <c r="R27">
        <v>45</v>
      </c>
      <c r="S27">
        <v>31.64</v>
      </c>
      <c r="T27">
        <v>18.3</v>
      </c>
      <c r="U27">
        <v>12.2</v>
      </c>
      <c r="W27" s="42">
        <v>25</v>
      </c>
      <c r="Y27" s="39" t="s">
        <v>933</v>
      </c>
      <c r="Z27" s="39" t="s">
        <v>54</v>
      </c>
      <c r="AB27" s="45" t="s">
        <v>49</v>
      </c>
      <c r="AC27" s="45" t="s">
        <v>718</v>
      </c>
      <c r="AG27" t="str">
        <v>FORT YUKON</v>
      </c>
      <c r="AK27" t="str">
        <v>VICTORIA UNIV</v>
      </c>
      <c r="AM27" t="str">
        <v>LANCASTER GEN WM FOX FIELD</v>
      </c>
      <c r="AN27" t="str">
        <v>RIFLE/GARFIELD RGNL</v>
      </c>
      <c r="AR27" t="str">
        <v>ORLANDO INTL ARPT</v>
      </c>
      <c r="AU27" t="str">
        <v>MASON CITY MUNICIPAL ARPT</v>
      </c>
      <c r="BF27" t="str">
        <v>MUSKEGON COUNTY ARPT</v>
      </c>
      <c r="BG27" t="str">
        <v>HALLOCK</v>
      </c>
      <c r="BN27" t="str">
        <v>SIDNEY MUNICIPAL AP</v>
      </c>
      <c r="BW27" t="str">
        <v>WHITE PLAINS WESTCHESTER CO A</v>
      </c>
      <c r="CK27" t="str">
        <v>FORT WORTH ALLIANCE</v>
      </c>
      <c r="CM27" t="str">
        <v>SHANNON ARPT</v>
      </c>
      <c r="CP27" t="str">
        <v>WALLA WALLA CITY COUNTY AP</v>
      </c>
    </row>
    <row r="28" spans="2:95" x14ac:dyDescent="0.35">
      <c r="B28" t="str">
        <f t="shared" si="2"/>
        <v>MS</v>
      </c>
      <c r="C28">
        <f>IFERROR(HLOOKUP('Temperature Reduction Factor'!D$6,$AE$3:$CT$83,W28,FALSE),"")</f>
        <v>0</v>
      </c>
      <c r="E28" t="s">
        <v>49</v>
      </c>
      <c r="F28" t="s">
        <v>72</v>
      </c>
      <c r="G28" t="s">
        <v>85</v>
      </c>
      <c r="H28" t="s">
        <v>88</v>
      </c>
      <c r="I28" t="s">
        <v>1673</v>
      </c>
      <c r="J28">
        <v>-5.4</v>
      </c>
      <c r="K28">
        <v>-5.62</v>
      </c>
      <c r="L28">
        <v>4.5</v>
      </c>
      <c r="M28">
        <v>26.96</v>
      </c>
      <c r="N28">
        <v>46.4</v>
      </c>
      <c r="O28">
        <v>56.66</v>
      </c>
      <c r="P28">
        <v>60.98</v>
      </c>
      <c r="Q28">
        <v>53.42</v>
      </c>
      <c r="R28">
        <v>38.5</v>
      </c>
      <c r="S28">
        <v>19.760000000000002</v>
      </c>
      <c r="T28">
        <v>3.4</v>
      </c>
      <c r="U28">
        <v>-8.1</v>
      </c>
      <c r="W28" s="49">
        <v>26</v>
      </c>
      <c r="Y28" s="39" t="s">
        <v>954</v>
      </c>
      <c r="Z28" s="39" t="s">
        <v>54</v>
      </c>
      <c r="AB28" s="45" t="s">
        <v>49</v>
      </c>
      <c r="AC28" s="45" t="s">
        <v>50</v>
      </c>
      <c r="AG28" t="str">
        <v>GAMBELL</v>
      </c>
      <c r="AK28" t="str">
        <v>W VANCOUVER</v>
      </c>
      <c r="AM28" t="str">
        <v>LEMOORE REEVES NAS</v>
      </c>
      <c r="AN28" t="str">
        <v>TRINIDAD LAS ANIMAS COUNTY AP</v>
      </c>
      <c r="AR28" t="str">
        <v>ORLANDO SANFORD AIRPORT</v>
      </c>
      <c r="AU28" t="str">
        <v>MONTICELLO MUNI</v>
      </c>
      <c r="BF28" t="str">
        <v>OAKLAND CO INTL</v>
      </c>
      <c r="BG28" t="str">
        <v>HIBBING CHISHOLM-HIBBING AP</v>
      </c>
      <c r="BN28" t="str">
        <v>TEKAMAH (ASOS)</v>
      </c>
      <c r="CK28" t="str">
        <v>FORT WORTH MEACHAM</v>
      </c>
      <c r="CM28" t="str">
        <v>STAUNTON/SHENANDOAH</v>
      </c>
      <c r="CP28" t="str">
        <v>WENATCHEE/PANGBORN</v>
      </c>
    </row>
    <row r="29" spans="2:95" x14ac:dyDescent="0.35">
      <c r="B29" t="str">
        <f t="shared" si="2"/>
        <v>MT</v>
      </c>
      <c r="C29">
        <f>IFERROR(HLOOKUP('Temperature Reduction Factor'!D$6,$AE$3:$CT$83,W29,FALSE),"")</f>
        <v>0</v>
      </c>
      <c r="E29" t="s">
        <v>49</v>
      </c>
      <c r="F29" t="s">
        <v>72</v>
      </c>
      <c r="G29" t="s">
        <v>89</v>
      </c>
      <c r="H29" t="s">
        <v>90</v>
      </c>
      <c r="I29" t="s">
        <v>1674</v>
      </c>
      <c r="J29">
        <v>5.9</v>
      </c>
      <c r="K29">
        <v>7.7</v>
      </c>
      <c r="L29">
        <v>12.7</v>
      </c>
      <c r="M29">
        <v>33.26</v>
      </c>
      <c r="N29">
        <v>51.6</v>
      </c>
      <c r="O29">
        <v>64.94</v>
      </c>
      <c r="P29">
        <v>61.16</v>
      </c>
      <c r="Q29">
        <v>52.88</v>
      </c>
      <c r="R29">
        <v>45.7</v>
      </c>
      <c r="S29">
        <v>24.98</v>
      </c>
      <c r="T29">
        <v>1.6</v>
      </c>
      <c r="U29">
        <v>7.2</v>
      </c>
      <c r="W29" s="42">
        <v>27</v>
      </c>
      <c r="Y29" s="39" t="s">
        <v>970</v>
      </c>
      <c r="Z29" s="39" t="s">
        <v>54</v>
      </c>
      <c r="AB29" s="45" t="s">
        <v>49</v>
      </c>
      <c r="AC29" s="45" t="s">
        <v>765</v>
      </c>
      <c r="AG29" t="str">
        <v>GULKANA INTERMEDIATE FIELD</v>
      </c>
      <c r="AK29" t="str">
        <v>WHISTLER</v>
      </c>
      <c r="AM29" t="str">
        <v>LIVERMORE MUNICIPAL</v>
      </c>
      <c r="AR29" t="str">
        <v>PANAMA CITY BAY CO</v>
      </c>
      <c r="AU29" t="str">
        <v>MUSCATINE</v>
      </c>
      <c r="BF29" t="str">
        <v>OSCODA WURTSMITH AFB</v>
      </c>
      <c r="BG29" t="str">
        <v>HUTCHINSON (AWOS)</v>
      </c>
      <c r="BN29" t="str">
        <v>VALENTINE MILLER FIELD</v>
      </c>
      <c r="CK29" t="str">
        <v>FORT WORTH NAS</v>
      </c>
      <c r="CM29" t="str">
        <v>VIRGINIA TECH ARPT</v>
      </c>
      <c r="CP29" t="str">
        <v>WHIDBEY ISLAND NAS</v>
      </c>
    </row>
    <row r="30" spans="2:95" x14ac:dyDescent="0.35">
      <c r="B30" t="str">
        <f t="shared" si="2"/>
        <v>NC</v>
      </c>
      <c r="C30">
        <f>IFERROR(HLOOKUP('Temperature Reduction Factor'!D$6,$AE$3:$CT$83,W30,FALSE),"")</f>
        <v>0</v>
      </c>
      <c r="E30" t="s">
        <v>49</v>
      </c>
      <c r="F30" t="s">
        <v>72</v>
      </c>
      <c r="G30" t="s">
        <v>91</v>
      </c>
      <c r="H30" t="s">
        <v>92</v>
      </c>
      <c r="I30" t="s">
        <v>1675</v>
      </c>
      <c r="J30">
        <v>25.9</v>
      </c>
      <c r="K30">
        <v>19.579999999999998</v>
      </c>
      <c r="L30">
        <v>25.9</v>
      </c>
      <c r="M30">
        <v>35.06</v>
      </c>
      <c r="N30">
        <v>45.3</v>
      </c>
      <c r="O30">
        <v>53.78</v>
      </c>
      <c r="P30">
        <v>57.02</v>
      </c>
      <c r="Q30">
        <v>56.66</v>
      </c>
      <c r="R30">
        <v>46</v>
      </c>
      <c r="S30">
        <v>30.92</v>
      </c>
      <c r="T30">
        <v>26.6</v>
      </c>
      <c r="U30">
        <v>27.9</v>
      </c>
      <c r="W30" s="49">
        <v>28</v>
      </c>
      <c r="Y30" s="39" t="s">
        <v>1006</v>
      </c>
      <c r="Z30" s="39" t="s">
        <v>54</v>
      </c>
      <c r="AB30" s="45" t="s">
        <v>49</v>
      </c>
      <c r="AC30" s="45" t="s">
        <v>767</v>
      </c>
      <c r="AG30" t="str">
        <v>GUSTAVUS</v>
      </c>
      <c r="AK30" t="str">
        <v>WHITE ROCK</v>
      </c>
      <c r="AM30" t="str">
        <v>LOMPOC (AWOS)</v>
      </c>
      <c r="AR30" t="str">
        <v>PENSACOLA FOREST SHERMAN NAS</v>
      </c>
      <c r="AU30" t="str">
        <v>NEWTON MUNI</v>
      </c>
      <c r="BF30" t="str">
        <v>PELLSTON EMMET COUNTY AP</v>
      </c>
      <c r="BG30" t="str">
        <v>INTERNATIONAL FALLS INTL AP</v>
      </c>
      <c r="CK30" t="str">
        <v>GALVESTON/SCHOLES</v>
      </c>
      <c r="CM30" t="str">
        <v>WASHINGTON DC DULLES INT AR [STERLING - ISIS]</v>
      </c>
      <c r="CP30" t="str">
        <v>WILLIAM R FAIRCHILD</v>
      </c>
    </row>
    <row r="31" spans="2:95" x14ac:dyDescent="0.35">
      <c r="B31" t="str">
        <f t="shared" si="2"/>
        <v>ND</v>
      </c>
      <c r="C31">
        <f>IFERROR(HLOOKUP('Temperature Reduction Factor'!D$6,$AE$3:$CT$83,W31,FALSE),"")</f>
        <v>0</v>
      </c>
      <c r="E31" t="s">
        <v>49</v>
      </c>
      <c r="F31" t="s">
        <v>72</v>
      </c>
      <c r="G31" t="s">
        <v>79</v>
      </c>
      <c r="H31" t="s">
        <v>80</v>
      </c>
      <c r="I31" t="s">
        <v>1676</v>
      </c>
      <c r="J31">
        <v>15.4</v>
      </c>
      <c r="K31">
        <v>30.2</v>
      </c>
      <c r="L31">
        <v>30.9</v>
      </c>
      <c r="M31">
        <v>41</v>
      </c>
      <c r="N31">
        <v>47.7</v>
      </c>
      <c r="O31">
        <v>55.94</v>
      </c>
      <c r="P31">
        <v>59.54</v>
      </c>
      <c r="Q31">
        <v>53.06</v>
      </c>
      <c r="R31">
        <v>46.2</v>
      </c>
      <c r="S31">
        <v>31.64</v>
      </c>
      <c r="T31">
        <v>33.799999999999997</v>
      </c>
      <c r="U31">
        <v>23.9</v>
      </c>
      <c r="W31" s="42">
        <v>29</v>
      </c>
      <c r="Y31" s="39" t="s">
        <v>1036</v>
      </c>
      <c r="Z31" s="39" t="s">
        <v>54</v>
      </c>
      <c r="AB31" s="45" t="s">
        <v>49</v>
      </c>
      <c r="AC31" s="45" t="s">
        <v>777</v>
      </c>
      <c r="AG31" t="str">
        <v>HOMER ARPT</v>
      </c>
      <c r="AM31" t="str">
        <v>LONG BEACH DAUGHERTY FLD</v>
      </c>
      <c r="AR31" t="str">
        <v>PENSACOLA REGIONAL AP</v>
      </c>
      <c r="AU31" t="str">
        <v>OELWEN</v>
      </c>
      <c r="BF31" t="str">
        <v>SAGINAW TRI CITY INTL AP</v>
      </c>
      <c r="BG31" t="str">
        <v>LITCHFIELD MUNI</v>
      </c>
      <c r="CK31" t="str">
        <v>GEORGETOWN (AWOS)</v>
      </c>
      <c r="CM31" t="str">
        <v>WASHINGTON DC REAGAN AP</v>
      </c>
      <c r="CP31" t="str">
        <v>YAKIMA AIR TERMINAL</v>
      </c>
    </row>
    <row r="32" spans="2:95" x14ac:dyDescent="0.35">
      <c r="B32" t="str">
        <f t="shared" si="2"/>
        <v>NE</v>
      </c>
      <c r="C32">
        <f>IFERROR(HLOOKUP('Temperature Reduction Factor'!D$6,$AE$3:$CT$83,W32,FALSE),"")</f>
        <v>0</v>
      </c>
      <c r="E32" t="s">
        <v>49</v>
      </c>
      <c r="F32" t="s">
        <v>72</v>
      </c>
      <c r="G32" t="s">
        <v>93</v>
      </c>
      <c r="H32" t="s">
        <v>94</v>
      </c>
      <c r="I32" t="s">
        <v>1677</v>
      </c>
      <c r="J32">
        <v>31.1</v>
      </c>
      <c r="K32">
        <v>29.48</v>
      </c>
      <c r="L32">
        <v>31.5</v>
      </c>
      <c r="M32">
        <v>34.159999999999997</v>
      </c>
      <c r="N32">
        <v>39.9</v>
      </c>
      <c r="O32">
        <v>45.32</v>
      </c>
      <c r="P32">
        <v>50.36</v>
      </c>
      <c r="Q32">
        <v>50.54</v>
      </c>
      <c r="R32">
        <v>47.7</v>
      </c>
      <c r="S32">
        <v>40.82</v>
      </c>
      <c r="T32">
        <v>34.700000000000003</v>
      </c>
      <c r="U32">
        <v>31.1</v>
      </c>
      <c r="W32" s="49">
        <v>30</v>
      </c>
      <c r="Y32" s="39" t="s">
        <v>1051</v>
      </c>
      <c r="Z32" s="39" t="s">
        <v>54</v>
      </c>
      <c r="AB32" s="45" t="s">
        <v>49</v>
      </c>
      <c r="AC32" s="45" t="s">
        <v>795</v>
      </c>
      <c r="AG32" t="str">
        <v>HOONAH</v>
      </c>
      <c r="AM32" t="str">
        <v>LOS ANGELES INTL ARPT</v>
      </c>
      <c r="AR32" t="str">
        <v>SARASOTA BRADENTON</v>
      </c>
      <c r="AU32" t="str">
        <v>ORANGE CITY</v>
      </c>
      <c r="BF32" t="str">
        <v>SAULT STE MARIE SANDERSON FIE</v>
      </c>
      <c r="BG32" t="str">
        <v>LITTLE FALLS (AWOS)</v>
      </c>
      <c r="CK32" t="str">
        <v>GREENVILLE MUNICIPAL AP</v>
      </c>
      <c r="CM32" t="str">
        <v>WINCHESTER RGNL</v>
      </c>
    </row>
    <row r="33" spans="2:91" x14ac:dyDescent="0.35">
      <c r="B33" t="str">
        <f t="shared" si="2"/>
        <v>NL</v>
      </c>
      <c r="C33">
        <f>IFERROR(HLOOKUP('Temperature Reduction Factor'!D$6,$AE$3:$CT$83,W33,FALSE),"")</f>
        <v>0</v>
      </c>
      <c r="E33" t="s">
        <v>49</v>
      </c>
      <c r="F33" t="s">
        <v>72</v>
      </c>
      <c r="G33" t="s">
        <v>95</v>
      </c>
      <c r="H33" t="s">
        <v>96</v>
      </c>
      <c r="I33" t="s">
        <v>96</v>
      </c>
      <c r="J33">
        <v>28.8</v>
      </c>
      <c r="K33">
        <v>31.1</v>
      </c>
      <c r="L33">
        <v>33.799999999999997</v>
      </c>
      <c r="M33">
        <v>41.72</v>
      </c>
      <c r="N33">
        <v>45</v>
      </c>
      <c r="O33">
        <v>52.52</v>
      </c>
      <c r="P33">
        <v>52.16</v>
      </c>
      <c r="Q33">
        <v>53.06</v>
      </c>
      <c r="R33">
        <v>49.3</v>
      </c>
      <c r="S33">
        <v>34.520000000000003</v>
      </c>
      <c r="T33">
        <v>28.6</v>
      </c>
      <c r="U33">
        <v>27</v>
      </c>
      <c r="W33" s="42">
        <v>31</v>
      </c>
      <c r="Y33" s="39" t="s">
        <v>1119</v>
      </c>
      <c r="Z33" s="39" t="s">
        <v>54</v>
      </c>
      <c r="AB33" s="45" t="s">
        <v>49</v>
      </c>
      <c r="AC33" s="45" t="s">
        <v>847</v>
      </c>
      <c r="AG33" t="str">
        <v>HOOPER BAY</v>
      </c>
      <c r="AM33" t="str">
        <v>MARCH AFB</v>
      </c>
      <c r="AR33" t="str">
        <v>SOUTHWEST FLORIDA I</v>
      </c>
      <c r="AU33" t="str">
        <v>OTTUMWA INDUSTRIAL AP</v>
      </c>
      <c r="BF33" t="str">
        <v>ST.CLAIR COUNTY INT</v>
      </c>
      <c r="BG33" t="str">
        <v>MANKATO(AWOS)</v>
      </c>
      <c r="CK33" t="str">
        <v>HARLINGEN RIO GRANDE VALLEY I</v>
      </c>
      <c r="CM33" t="str">
        <v>WISE/LONESOME PINE</v>
      </c>
    </row>
    <row r="34" spans="2:91" x14ac:dyDescent="0.35">
      <c r="B34" t="str">
        <f t="shared" si="2"/>
        <v>NH</v>
      </c>
      <c r="C34">
        <f>IFERROR(HLOOKUP('Temperature Reduction Factor'!D$6,$AE$3:$CT$83,W34,FALSE),"")</f>
        <v>0</v>
      </c>
      <c r="E34" t="s">
        <v>49</v>
      </c>
      <c r="F34" t="s">
        <v>72</v>
      </c>
      <c r="G34" t="s">
        <v>77</v>
      </c>
      <c r="H34" t="s">
        <v>97</v>
      </c>
      <c r="I34" t="s">
        <v>97</v>
      </c>
      <c r="J34">
        <v>-11.7</v>
      </c>
      <c r="K34">
        <v>-23.62</v>
      </c>
      <c r="L34">
        <v>-17.899999999999999</v>
      </c>
      <c r="M34">
        <v>9.68</v>
      </c>
      <c r="N34">
        <v>29.1</v>
      </c>
      <c r="O34">
        <v>41.9</v>
      </c>
      <c r="P34">
        <v>42.8</v>
      </c>
      <c r="Q34">
        <v>40.1</v>
      </c>
      <c r="R34">
        <v>34.9</v>
      </c>
      <c r="S34">
        <v>23.72</v>
      </c>
      <c r="T34">
        <v>10.4</v>
      </c>
      <c r="U34">
        <v>-3.1</v>
      </c>
      <c r="W34" s="49">
        <v>32</v>
      </c>
      <c r="Y34" s="39" t="s">
        <v>1089</v>
      </c>
      <c r="Z34" s="39" t="s">
        <v>54</v>
      </c>
      <c r="AB34" s="45" t="s">
        <v>49</v>
      </c>
      <c r="AC34" s="45" t="s">
        <v>933</v>
      </c>
      <c r="AG34" t="str">
        <v>HUSLIA</v>
      </c>
      <c r="AM34" t="str">
        <v>MERCED/MACREADY FLD</v>
      </c>
      <c r="AR34" t="str">
        <v>ST LUCIE CO INTL</v>
      </c>
      <c r="AU34" t="str">
        <v>RED OAK</v>
      </c>
      <c r="BF34" t="str">
        <v>TRAVERSE CITY CHERRY CAPITAL</v>
      </c>
      <c r="BG34" t="str">
        <v>MARSHALL MUNI-RYAN FIELD AWOS</v>
      </c>
      <c r="CK34" t="str">
        <v>HONDO MUNICIPAL AP</v>
      </c>
    </row>
    <row r="35" spans="2:91" x14ac:dyDescent="0.35">
      <c r="B35" t="str">
        <f t="shared" si="2"/>
        <v>NJ</v>
      </c>
      <c r="C35">
        <f>IFERROR(HLOOKUP('Temperature Reduction Factor'!D$6,$AE$3:$CT$83,W35,FALSE),"")</f>
        <v>0</v>
      </c>
      <c r="E35" t="s">
        <v>49</v>
      </c>
      <c r="F35" t="s">
        <v>72</v>
      </c>
      <c r="G35" t="s">
        <v>98</v>
      </c>
      <c r="H35" t="s">
        <v>99</v>
      </c>
      <c r="I35" t="s">
        <v>1678</v>
      </c>
      <c r="J35">
        <v>25.5</v>
      </c>
      <c r="K35">
        <v>31.46</v>
      </c>
      <c r="L35">
        <v>29.3</v>
      </c>
      <c r="M35">
        <v>32.36</v>
      </c>
      <c r="N35">
        <v>38.799999999999997</v>
      </c>
      <c r="O35">
        <v>51.98</v>
      </c>
      <c r="P35">
        <v>53.24</v>
      </c>
      <c r="Q35">
        <v>52.7</v>
      </c>
      <c r="R35">
        <v>42.3</v>
      </c>
      <c r="S35">
        <v>28.22</v>
      </c>
      <c r="T35">
        <v>28.6</v>
      </c>
      <c r="U35">
        <v>21.4</v>
      </c>
      <c r="W35" s="42">
        <v>33</v>
      </c>
      <c r="Y35" s="39" t="s">
        <v>1103</v>
      </c>
      <c r="Z35" s="39" t="s">
        <v>54</v>
      </c>
      <c r="AB35" s="45" t="s">
        <v>49</v>
      </c>
      <c r="AC35" s="45" t="s">
        <v>954</v>
      </c>
      <c r="AG35" t="str">
        <v>HYDABURG SEAPLANE</v>
      </c>
      <c r="AM35" t="str">
        <v>MODESTO CITY-COUNTY AP</v>
      </c>
      <c r="AR35" t="str">
        <v>ST PETERSBURG ALBERT WHITTED</v>
      </c>
      <c r="AU35" t="str">
        <v>SHELDON</v>
      </c>
      <c r="BG35" t="str">
        <v>MINNEAPOLIS-ST PAUL INT ARP</v>
      </c>
      <c r="CK35" t="str">
        <v>HOUSTON BUSH INTERCONTINENTAL</v>
      </c>
    </row>
    <row r="36" spans="2:91" x14ac:dyDescent="0.35">
      <c r="B36" t="str">
        <f t="shared" ref="B36:B57" si="3">HLOOKUP($A$4,$Y$3:$AA$58,W36,FALSE)</f>
        <v>NM</v>
      </c>
      <c r="C36">
        <f>IFERROR(HLOOKUP('Temperature Reduction Factor'!D$6,$AE$3:$CT$83,W36,FALSE),"")</f>
        <v>0</v>
      </c>
      <c r="E36" t="s">
        <v>49</v>
      </c>
      <c r="F36" t="s">
        <v>72</v>
      </c>
      <c r="G36" t="s">
        <v>73</v>
      </c>
      <c r="H36" t="s">
        <v>100</v>
      </c>
      <c r="I36" t="s">
        <v>1679</v>
      </c>
      <c r="J36">
        <v>33.6</v>
      </c>
      <c r="K36">
        <v>33.799999999999997</v>
      </c>
      <c r="L36">
        <v>31.5</v>
      </c>
      <c r="M36">
        <v>36.68</v>
      </c>
      <c r="N36">
        <v>40.5</v>
      </c>
      <c r="O36">
        <v>45.14</v>
      </c>
      <c r="P36">
        <v>49.64</v>
      </c>
      <c r="Q36">
        <v>51.98</v>
      </c>
      <c r="R36">
        <v>47.5</v>
      </c>
      <c r="S36">
        <v>40.64</v>
      </c>
      <c r="T36">
        <v>39.200000000000003</v>
      </c>
      <c r="U36">
        <v>34.700000000000003</v>
      </c>
      <c r="W36" s="49">
        <v>34</v>
      </c>
      <c r="Y36" s="39" t="s">
        <v>1122</v>
      </c>
      <c r="Z36" s="39" t="s">
        <v>54</v>
      </c>
      <c r="AB36" s="45" t="s">
        <v>49</v>
      </c>
      <c r="AC36" s="45" t="s">
        <v>970</v>
      </c>
      <c r="AG36" t="str">
        <v>ILIAMNA ARPT</v>
      </c>
      <c r="AM36" t="str">
        <v>MONTAGUE SISKIYOU COUNTY AP</v>
      </c>
      <c r="AR36" t="str">
        <v>ST PETERSBURG CLEAR</v>
      </c>
      <c r="AU36" t="str">
        <v>SHENANDOAH MUNI</v>
      </c>
      <c r="BG36" t="str">
        <v>MINNEAPOLIS/CRYSTAL</v>
      </c>
      <c r="CK36" t="str">
        <v>HOUSTON ELLINGTON AFB [CLEAR LAKE - UT]</v>
      </c>
    </row>
    <row r="37" spans="2:91" x14ac:dyDescent="0.35">
      <c r="B37" t="str">
        <f t="shared" si="3"/>
        <v>NS</v>
      </c>
      <c r="C37">
        <f>IFERROR(HLOOKUP('Temperature Reduction Factor'!D$6,$AE$3:$CT$83,W37,FALSE),"")</f>
        <v>0</v>
      </c>
      <c r="E37" t="s">
        <v>49</v>
      </c>
      <c r="F37" t="s">
        <v>72</v>
      </c>
      <c r="G37" t="s">
        <v>101</v>
      </c>
      <c r="H37" t="s">
        <v>102</v>
      </c>
      <c r="I37" t="s">
        <v>102</v>
      </c>
      <c r="J37">
        <v>7.7</v>
      </c>
      <c r="K37">
        <v>13.46</v>
      </c>
      <c r="L37">
        <v>24.1</v>
      </c>
      <c r="M37">
        <v>29.12</v>
      </c>
      <c r="N37">
        <v>38.5</v>
      </c>
      <c r="O37">
        <v>48.2</v>
      </c>
      <c r="P37">
        <v>54.14</v>
      </c>
      <c r="Q37">
        <v>53.78</v>
      </c>
      <c r="R37">
        <v>40.799999999999997</v>
      </c>
      <c r="S37">
        <v>34.700000000000003</v>
      </c>
      <c r="T37">
        <v>26.4</v>
      </c>
      <c r="U37">
        <v>18.7</v>
      </c>
      <c r="W37" s="42">
        <v>35</v>
      </c>
      <c r="Y37" s="39" t="s">
        <v>1149</v>
      </c>
      <c r="Z37" s="39" t="s">
        <v>54</v>
      </c>
      <c r="AB37" s="45" t="s">
        <v>57</v>
      </c>
      <c r="AC37" s="45" t="s">
        <v>1003</v>
      </c>
      <c r="AG37" t="str">
        <v>JUNEAU INT ARPT</v>
      </c>
      <c r="AM37" t="str">
        <v>MONTEREY NAF</v>
      </c>
      <c r="AR37" t="str">
        <v>TALLAHASSEE REGIONAL AP [ISIS]</v>
      </c>
      <c r="AU37" t="str">
        <v>SIOUX CITY SIOUX GATEWAY AP</v>
      </c>
      <c r="BG37" t="str">
        <v>MORA MUNI (AWOS)</v>
      </c>
      <c r="CK37" t="str">
        <v>HOUSTON WILLIAM P HOBBY AP</v>
      </c>
    </row>
    <row r="38" spans="2:91" x14ac:dyDescent="0.35">
      <c r="B38" t="str">
        <f t="shared" si="3"/>
        <v>NT</v>
      </c>
      <c r="C38">
        <f>IFERROR(HLOOKUP('Temperature Reduction Factor'!D$6,$AE$3:$CT$83,W38,FALSE),"")</f>
        <v>0</v>
      </c>
      <c r="E38" t="s">
        <v>49</v>
      </c>
      <c r="F38" t="s">
        <v>72</v>
      </c>
      <c r="G38" t="s">
        <v>103</v>
      </c>
      <c r="H38" t="s">
        <v>104</v>
      </c>
      <c r="I38" t="s">
        <v>1680</v>
      </c>
      <c r="J38">
        <v>0.3</v>
      </c>
      <c r="K38">
        <v>4.28</v>
      </c>
      <c r="L38">
        <v>13.5</v>
      </c>
      <c r="M38">
        <v>33.26</v>
      </c>
      <c r="N38">
        <v>51.1</v>
      </c>
      <c r="O38">
        <v>60.8</v>
      </c>
      <c r="P38">
        <v>62.42</v>
      </c>
      <c r="Q38">
        <v>57.56</v>
      </c>
      <c r="R38">
        <v>44.1</v>
      </c>
      <c r="S38">
        <v>26.42</v>
      </c>
      <c r="T38">
        <v>0.1</v>
      </c>
      <c r="U38">
        <v>-2.7</v>
      </c>
      <c r="W38" s="49">
        <v>36</v>
      </c>
      <c r="Y38" s="39" t="s">
        <v>1155</v>
      </c>
      <c r="Z38" s="39" t="s">
        <v>54</v>
      </c>
      <c r="AB38" s="45" t="s">
        <v>49</v>
      </c>
      <c r="AC38" s="45" t="s">
        <v>1006</v>
      </c>
      <c r="AG38" t="str">
        <v>KAKE SEAPLANE BASE</v>
      </c>
      <c r="AM38" t="str">
        <v>MOUNTAIN VIEW MOFFETT FLD NAS</v>
      </c>
      <c r="AR38" t="str">
        <v>TAMPA INTERNATIONAL AP</v>
      </c>
      <c r="AU38" t="str">
        <v>SPENCER</v>
      </c>
      <c r="BG38" t="str">
        <v>MORRIS MUNI (AWOS)</v>
      </c>
      <c r="CK38" t="str">
        <v>HOUSTON/D.W. HOOKS</v>
      </c>
    </row>
    <row r="39" spans="2:91" x14ac:dyDescent="0.35">
      <c r="B39" t="str">
        <f t="shared" si="3"/>
        <v>NU</v>
      </c>
      <c r="C39">
        <f>IFERROR(HLOOKUP('Temperature Reduction Factor'!D$6,$AE$3:$CT$83,W39,FALSE),"")</f>
        <v>0</v>
      </c>
      <c r="E39" t="s">
        <v>49</v>
      </c>
      <c r="F39" t="s">
        <v>72</v>
      </c>
      <c r="G39" t="s">
        <v>103</v>
      </c>
      <c r="H39" t="s">
        <v>104</v>
      </c>
      <c r="I39" t="s">
        <v>1681</v>
      </c>
      <c r="J39">
        <v>8.4</v>
      </c>
      <c r="K39">
        <v>12.38</v>
      </c>
      <c r="L39">
        <v>21.2</v>
      </c>
      <c r="M39">
        <v>26.06</v>
      </c>
      <c r="N39">
        <v>44.8</v>
      </c>
      <c r="O39">
        <v>60.62</v>
      </c>
      <c r="P39">
        <v>62.42</v>
      </c>
      <c r="Q39">
        <v>52.34</v>
      </c>
      <c r="R39">
        <v>40.5</v>
      </c>
      <c r="S39">
        <v>30.56</v>
      </c>
      <c r="T39">
        <v>20.5</v>
      </c>
      <c r="U39">
        <v>1.2</v>
      </c>
      <c r="W39" s="42">
        <v>37</v>
      </c>
      <c r="Y39" s="39" t="s">
        <v>1157</v>
      </c>
      <c r="Z39" s="39" t="s">
        <v>54</v>
      </c>
      <c r="AB39" s="45" t="s">
        <v>49</v>
      </c>
      <c r="AC39" s="45" t="s">
        <v>1036</v>
      </c>
      <c r="AG39" t="str">
        <v>KENAI MUNICIPAL AP</v>
      </c>
      <c r="AM39" t="str">
        <v>NAPA CO. AIRPORT</v>
      </c>
      <c r="AR39" t="str">
        <v>TYNDALL AFB</v>
      </c>
      <c r="AU39" t="str">
        <v>STORM LAKE</v>
      </c>
      <c r="BG39" t="str">
        <v>NEW ULM MUNI (AWOS)</v>
      </c>
      <c r="CK39" t="str">
        <v>KILLEEN MUNI AWOS</v>
      </c>
    </row>
    <row r="40" spans="2:91" x14ac:dyDescent="0.35">
      <c r="B40" t="str">
        <f t="shared" si="3"/>
        <v>NV</v>
      </c>
      <c r="C40">
        <f>IFERROR(HLOOKUP('Temperature Reduction Factor'!D$6,$AE$3:$CT$83,W40,FALSE),"")</f>
        <v>0</v>
      </c>
      <c r="E40" t="s">
        <v>49</v>
      </c>
      <c r="F40" t="s">
        <v>72</v>
      </c>
      <c r="G40" t="s">
        <v>85</v>
      </c>
      <c r="H40" t="s">
        <v>105</v>
      </c>
      <c r="I40" t="s">
        <v>105</v>
      </c>
      <c r="J40">
        <v>-6.2</v>
      </c>
      <c r="K40">
        <v>-13</v>
      </c>
      <c r="L40">
        <v>7.2</v>
      </c>
      <c r="M40">
        <v>24.44</v>
      </c>
      <c r="N40">
        <v>48.6</v>
      </c>
      <c r="O40">
        <v>59.18</v>
      </c>
      <c r="P40">
        <v>57.2</v>
      </c>
      <c r="Q40">
        <v>51.44</v>
      </c>
      <c r="R40">
        <v>37.9</v>
      </c>
      <c r="S40">
        <v>19.760000000000002</v>
      </c>
      <c r="T40">
        <v>12.7</v>
      </c>
      <c r="U40">
        <v>-14.1</v>
      </c>
      <c r="W40" s="49">
        <v>38</v>
      </c>
      <c r="Y40" s="39" t="s">
        <v>1159</v>
      </c>
      <c r="Z40" s="39" t="s">
        <v>54</v>
      </c>
      <c r="AB40" s="45" t="s">
        <v>49</v>
      </c>
      <c r="AC40" s="45" t="s">
        <v>1051</v>
      </c>
      <c r="AG40" t="str">
        <v>KETCHIKAN INTL AP</v>
      </c>
      <c r="AM40" t="str">
        <v>NEEDLES AIRPORT</v>
      </c>
      <c r="AR40" t="str">
        <v>VALPARAISO EGLIN AFB</v>
      </c>
      <c r="AU40" t="str">
        <v>WASHINGTON</v>
      </c>
      <c r="BG40" t="str">
        <v>ORR</v>
      </c>
      <c r="CK40" t="str">
        <v>KINGSVILLE</v>
      </c>
    </row>
    <row r="41" spans="2:91" x14ac:dyDescent="0.35">
      <c r="B41" t="str">
        <f t="shared" si="3"/>
        <v>NY</v>
      </c>
      <c r="C41">
        <f>IFERROR(HLOOKUP('Temperature Reduction Factor'!D$6,$AE$3:$CT$83,W41,FALSE),"")</f>
        <v>0</v>
      </c>
      <c r="E41" t="s">
        <v>49</v>
      </c>
      <c r="F41" t="s">
        <v>72</v>
      </c>
      <c r="G41" t="s">
        <v>106</v>
      </c>
      <c r="H41" t="s">
        <v>107</v>
      </c>
      <c r="I41" t="s">
        <v>107</v>
      </c>
      <c r="J41">
        <v>14.4</v>
      </c>
      <c r="K41">
        <v>12.2</v>
      </c>
      <c r="L41">
        <v>19.600000000000001</v>
      </c>
      <c r="M41">
        <v>14.54</v>
      </c>
      <c r="N41">
        <v>33.799999999999997</v>
      </c>
      <c r="O41">
        <v>37.94</v>
      </c>
      <c r="P41">
        <v>44.24</v>
      </c>
      <c r="Q41">
        <v>47.66</v>
      </c>
      <c r="R41">
        <v>40.799999999999997</v>
      </c>
      <c r="S41">
        <v>34.700000000000003</v>
      </c>
      <c r="T41">
        <v>26.6</v>
      </c>
      <c r="U41">
        <v>13.5</v>
      </c>
      <c r="W41" s="42">
        <v>39</v>
      </c>
      <c r="Y41" s="39" t="s">
        <v>1175</v>
      </c>
      <c r="Z41" s="39" t="s">
        <v>54</v>
      </c>
      <c r="AB41" s="45" t="s">
        <v>49</v>
      </c>
      <c r="AC41" s="45" t="s">
        <v>1119</v>
      </c>
      <c r="AG41" t="str">
        <v>KING SALMON ARPT</v>
      </c>
      <c r="AM41" t="str">
        <v>OAKLAND METROPOLITAN ARPT</v>
      </c>
      <c r="AR41" t="str">
        <v>VALPARAISO HURLBURT</v>
      </c>
      <c r="AU41" t="str">
        <v>WATERLOO MUNICIPAL AP</v>
      </c>
      <c r="BG41" t="str">
        <v>OWATONNA (AWOS)</v>
      </c>
      <c r="CK41" t="str">
        <v>LAREDO INTL AP [UT]</v>
      </c>
    </row>
    <row r="42" spans="2:91" x14ac:dyDescent="0.35">
      <c r="B42" t="str">
        <f t="shared" si="3"/>
        <v>OH</v>
      </c>
      <c r="C42">
        <f>IFERROR(HLOOKUP('Temperature Reduction Factor'!D$6,$AE$3:$CT$83,W42,FALSE),"")</f>
        <v>0</v>
      </c>
      <c r="E42" t="s">
        <v>49</v>
      </c>
      <c r="F42" t="s">
        <v>72</v>
      </c>
      <c r="G42" t="s">
        <v>95</v>
      </c>
      <c r="H42" t="s">
        <v>108</v>
      </c>
      <c r="I42" t="s">
        <v>1682</v>
      </c>
      <c r="J42">
        <v>-6</v>
      </c>
      <c r="K42">
        <v>6.8</v>
      </c>
      <c r="L42">
        <v>15.3</v>
      </c>
      <c r="M42">
        <v>33.619999999999997</v>
      </c>
      <c r="N42">
        <v>46.4</v>
      </c>
      <c r="O42">
        <v>55.22</v>
      </c>
      <c r="P42">
        <v>55.4</v>
      </c>
      <c r="Q42">
        <v>51.08</v>
      </c>
      <c r="R42">
        <v>43.5</v>
      </c>
      <c r="S42">
        <v>28.58</v>
      </c>
      <c r="T42">
        <v>8.1</v>
      </c>
      <c r="U42">
        <v>4.0999999999999996</v>
      </c>
      <c r="W42" s="49">
        <v>40</v>
      </c>
      <c r="Y42" s="39" t="s">
        <v>1208</v>
      </c>
      <c r="Z42" s="39" t="s">
        <v>54</v>
      </c>
      <c r="AB42" s="45" t="s">
        <v>49</v>
      </c>
      <c r="AC42" s="45" t="s">
        <v>1089</v>
      </c>
      <c r="AG42" t="str">
        <v>KODIAK AIRPORT</v>
      </c>
      <c r="AM42" t="str">
        <v>OXNARD AIRPORT</v>
      </c>
      <c r="AR42" t="str">
        <v>VERO BEACH MUNICIPAL ARPT</v>
      </c>
      <c r="AU42" t="str">
        <v>WEBSTER CITY</v>
      </c>
      <c r="BG42" t="str">
        <v>PARK RAPIDS MUNICIPAL AP</v>
      </c>
      <c r="CK42" t="str">
        <v>LONGVIEW GREGG COUNTY AP [OVERTON - UT]</v>
      </c>
    </row>
    <row r="43" spans="2:91" x14ac:dyDescent="0.35">
      <c r="B43" t="str">
        <f t="shared" si="3"/>
        <v>OK</v>
      </c>
      <c r="C43">
        <f>IFERROR(HLOOKUP('Temperature Reduction Factor'!D$6,$AE$3:$CT$83,W43,FALSE),"")</f>
        <v>0</v>
      </c>
      <c r="E43" t="s">
        <v>49</v>
      </c>
      <c r="F43" t="s">
        <v>72</v>
      </c>
      <c r="G43" t="s">
        <v>109</v>
      </c>
      <c r="H43" t="s">
        <v>110</v>
      </c>
      <c r="I43" t="s">
        <v>110</v>
      </c>
      <c r="J43">
        <v>30.9</v>
      </c>
      <c r="K43">
        <v>32.18</v>
      </c>
      <c r="L43">
        <v>34.200000000000003</v>
      </c>
      <c r="M43">
        <v>41.72</v>
      </c>
      <c r="N43">
        <v>46.2</v>
      </c>
      <c r="O43">
        <v>50.36</v>
      </c>
      <c r="P43">
        <v>53.24</v>
      </c>
      <c r="Q43">
        <v>53.06</v>
      </c>
      <c r="R43">
        <v>47.1</v>
      </c>
      <c r="S43">
        <v>42.62</v>
      </c>
      <c r="T43">
        <v>29.7</v>
      </c>
      <c r="U43">
        <v>25.2</v>
      </c>
      <c r="W43" s="42">
        <v>41</v>
      </c>
      <c r="Y43" s="39" t="s">
        <v>1222</v>
      </c>
      <c r="Z43" s="39" t="s">
        <v>54</v>
      </c>
      <c r="AB43" s="45" t="s">
        <v>49</v>
      </c>
      <c r="AC43" s="45" t="s">
        <v>1103</v>
      </c>
      <c r="AG43" t="str">
        <v>KOTZEBUE RALPH WEIN MEMORIAL</v>
      </c>
      <c r="AM43" t="str">
        <v>PALM SPRINGS INTL</v>
      </c>
      <c r="AR43" t="str">
        <v>WHITING FIELD NAAS</v>
      </c>
      <c r="BG43" t="str">
        <v>PIPESTONE (AWOS)</v>
      </c>
      <c r="CK43" t="str">
        <v>LUBBOCK INTERNATIONAL AP</v>
      </c>
    </row>
    <row r="44" spans="2:91" x14ac:dyDescent="0.35">
      <c r="B44" t="str">
        <f t="shared" si="3"/>
        <v>OR</v>
      </c>
      <c r="C44">
        <f>IFERROR(HLOOKUP('Temperature Reduction Factor'!D$6,$AE$3:$CT$83,W44,FALSE),"")</f>
        <v>0</v>
      </c>
      <c r="E44" t="s">
        <v>49</v>
      </c>
      <c r="F44" t="s">
        <v>72</v>
      </c>
      <c r="G44" t="s">
        <v>91</v>
      </c>
      <c r="H44" t="s">
        <v>111</v>
      </c>
      <c r="I44" t="s">
        <v>1683</v>
      </c>
      <c r="J44">
        <v>25.3</v>
      </c>
      <c r="K44">
        <v>23.36</v>
      </c>
      <c r="L44">
        <v>28.6</v>
      </c>
      <c r="M44">
        <v>39.020000000000003</v>
      </c>
      <c r="N44">
        <v>45.9</v>
      </c>
      <c r="O44">
        <v>51.44</v>
      </c>
      <c r="P44">
        <v>54.5</v>
      </c>
      <c r="Q44">
        <v>55.76</v>
      </c>
      <c r="R44">
        <v>50</v>
      </c>
      <c r="S44">
        <v>41.54</v>
      </c>
      <c r="T44">
        <v>26.6</v>
      </c>
      <c r="U44">
        <v>22.6</v>
      </c>
      <c r="W44" s="49">
        <v>42</v>
      </c>
      <c r="Y44" s="39" t="s">
        <v>1255</v>
      </c>
      <c r="Z44" s="39" t="s">
        <v>54</v>
      </c>
      <c r="AB44" s="45" t="s">
        <v>49</v>
      </c>
      <c r="AC44" s="45" t="s">
        <v>1122</v>
      </c>
      <c r="AG44" t="str">
        <v>LAKE HOOD SEAPLANE</v>
      </c>
      <c r="AM44" t="str">
        <v>PALM SPRINGS THERMAL AP</v>
      </c>
      <c r="BG44" t="str">
        <v>RED WING</v>
      </c>
      <c r="CK44" t="str">
        <v>LUFKIN ANGELINA CO</v>
      </c>
    </row>
    <row r="45" spans="2:91" x14ac:dyDescent="0.35">
      <c r="B45" t="str">
        <f t="shared" si="3"/>
        <v>PA</v>
      </c>
      <c r="C45">
        <f>IFERROR(HLOOKUP('Temperature Reduction Factor'!D$6,$AE$3:$CT$83,W45,FALSE),"")</f>
        <v>0</v>
      </c>
      <c r="E45" t="s">
        <v>49</v>
      </c>
      <c r="F45" t="s">
        <v>72</v>
      </c>
      <c r="G45" t="s">
        <v>109</v>
      </c>
      <c r="I45" t="s">
        <v>1684</v>
      </c>
      <c r="J45">
        <v>28.2</v>
      </c>
      <c r="K45">
        <v>29.3</v>
      </c>
      <c r="L45">
        <v>31.5</v>
      </c>
      <c r="M45">
        <v>42.08</v>
      </c>
      <c r="N45">
        <v>47.5</v>
      </c>
      <c r="O45">
        <v>52.88</v>
      </c>
      <c r="P45">
        <v>56.84</v>
      </c>
      <c r="Q45">
        <v>54.68</v>
      </c>
      <c r="R45">
        <v>48</v>
      </c>
      <c r="S45">
        <v>41</v>
      </c>
      <c r="T45">
        <v>30.4</v>
      </c>
      <c r="U45">
        <v>28.9</v>
      </c>
      <c r="W45" s="42">
        <v>43</v>
      </c>
      <c r="Y45" s="39" t="s">
        <v>1282</v>
      </c>
      <c r="Z45" s="39" t="s">
        <v>54</v>
      </c>
      <c r="AB45" s="45"/>
      <c r="AC45" s="45"/>
      <c r="AG45" t="str">
        <v>MCGRATH ARPT</v>
      </c>
      <c r="AM45" t="str">
        <v>PALMDALE AIRPORT</v>
      </c>
      <c r="BG45" t="str">
        <v>REDWOOD FALLS MUNI</v>
      </c>
      <c r="CK45" t="str">
        <v>MARFA AP</v>
      </c>
    </row>
    <row r="46" spans="2:91" x14ac:dyDescent="0.35">
      <c r="B46" t="str">
        <f t="shared" si="3"/>
        <v>RI</v>
      </c>
      <c r="C46">
        <f>IFERROR(HLOOKUP('Temperature Reduction Factor'!D$6,$AE$3:$CT$83,W46,FALSE),"")</f>
        <v>0</v>
      </c>
      <c r="E46" t="s">
        <v>49</v>
      </c>
      <c r="F46" t="s">
        <v>72</v>
      </c>
      <c r="G46" t="s">
        <v>101</v>
      </c>
      <c r="H46" t="s">
        <v>112</v>
      </c>
      <c r="I46" t="s">
        <v>112</v>
      </c>
      <c r="J46">
        <v>18.100000000000001</v>
      </c>
      <c r="K46">
        <v>13.64</v>
      </c>
      <c r="L46">
        <v>23.4</v>
      </c>
      <c r="M46">
        <v>26.42</v>
      </c>
      <c r="N46">
        <v>37.4</v>
      </c>
      <c r="O46">
        <v>42.98</v>
      </c>
      <c r="P46">
        <v>50</v>
      </c>
      <c r="Q46">
        <v>48.92</v>
      </c>
      <c r="R46">
        <v>43.3</v>
      </c>
      <c r="S46">
        <v>33.26</v>
      </c>
      <c r="T46">
        <v>28.8</v>
      </c>
      <c r="U46">
        <v>20.5</v>
      </c>
      <c r="W46" s="49">
        <v>44</v>
      </c>
      <c r="Y46" s="39" t="s">
        <v>1332</v>
      </c>
      <c r="Z46" s="39" t="s">
        <v>54</v>
      </c>
      <c r="AB46" s="45" t="s">
        <v>49</v>
      </c>
      <c r="AC46" s="45" t="s">
        <v>1149</v>
      </c>
      <c r="AG46" t="str">
        <v>MEKORYUK</v>
      </c>
      <c r="AM46" t="str">
        <v>PASO ROBLES MUNICIPAL ARPT</v>
      </c>
      <c r="BG46" t="str">
        <v>ROCHESTER INTERNATIONAL ARPT</v>
      </c>
      <c r="CK46" t="str">
        <v>MC GREGOR (AWOS)</v>
      </c>
    </row>
    <row r="47" spans="2:91" x14ac:dyDescent="0.35">
      <c r="B47" t="str">
        <f t="shared" si="3"/>
        <v>SC</v>
      </c>
      <c r="C47">
        <f>IFERROR(HLOOKUP('Temperature Reduction Factor'!D$6,$AE$3:$CT$83,W47,FALSE),"")</f>
        <v>0</v>
      </c>
      <c r="E47" t="s">
        <v>49</v>
      </c>
      <c r="F47" t="s">
        <v>72</v>
      </c>
      <c r="G47" t="s">
        <v>85</v>
      </c>
      <c r="I47" t="s">
        <v>1685</v>
      </c>
      <c r="J47">
        <v>-10.3</v>
      </c>
      <c r="K47">
        <v>12.38</v>
      </c>
      <c r="L47">
        <v>18.3</v>
      </c>
      <c r="M47">
        <v>28.4</v>
      </c>
      <c r="N47">
        <v>44.1</v>
      </c>
      <c r="O47">
        <v>54.32</v>
      </c>
      <c r="P47">
        <v>55.58</v>
      </c>
      <c r="Q47">
        <v>49.1</v>
      </c>
      <c r="R47">
        <v>38.1</v>
      </c>
      <c r="S47">
        <v>30.92</v>
      </c>
      <c r="T47">
        <v>7.9</v>
      </c>
      <c r="U47">
        <v>8.1</v>
      </c>
      <c r="W47" s="42">
        <v>45</v>
      </c>
      <c r="Y47" s="39" t="s">
        <v>1340</v>
      </c>
      <c r="Z47" s="39" t="s">
        <v>54</v>
      </c>
      <c r="AB47" s="45" t="s">
        <v>49</v>
      </c>
      <c r="AC47" s="45" t="s">
        <v>1155</v>
      </c>
      <c r="AG47" t="str">
        <v>MIDDLETON ISLAND AUT</v>
      </c>
      <c r="AM47" t="str">
        <v>POINT MUGU NF</v>
      </c>
      <c r="BG47" t="str">
        <v>ROSEAU MUNI (AWOS)</v>
      </c>
      <c r="CK47" t="str">
        <v>MCALLEN MILLER INTL AP [EDINBURG - UT]</v>
      </c>
    </row>
    <row r="48" spans="2:91" x14ac:dyDescent="0.35">
      <c r="B48" t="str">
        <f t="shared" si="3"/>
        <v>SD</v>
      </c>
      <c r="C48">
        <f>IFERROR(HLOOKUP('Temperature Reduction Factor'!D$6,$AE$3:$CT$83,W48,FALSE),"")</f>
        <v>0</v>
      </c>
      <c r="E48" t="s">
        <v>49</v>
      </c>
      <c r="F48" t="s">
        <v>72</v>
      </c>
      <c r="G48" t="s">
        <v>83</v>
      </c>
      <c r="H48" t="s">
        <v>113</v>
      </c>
      <c r="I48" t="s">
        <v>1686</v>
      </c>
      <c r="J48">
        <v>35.4</v>
      </c>
      <c r="K48">
        <v>37.04</v>
      </c>
      <c r="L48">
        <v>36.299999999999997</v>
      </c>
      <c r="M48">
        <v>42.26</v>
      </c>
      <c r="N48">
        <v>46.6</v>
      </c>
      <c r="O48">
        <v>51.62</v>
      </c>
      <c r="P48">
        <v>100.04</v>
      </c>
      <c r="Q48">
        <v>56.3</v>
      </c>
      <c r="R48">
        <v>45.9</v>
      </c>
      <c r="S48">
        <v>45.5</v>
      </c>
      <c r="T48">
        <v>40.299999999999997</v>
      </c>
      <c r="U48">
        <v>36.5</v>
      </c>
      <c r="W48" s="49">
        <v>46</v>
      </c>
      <c r="Y48" s="39" t="s">
        <v>1355</v>
      </c>
      <c r="Z48" s="39" t="s">
        <v>54</v>
      </c>
      <c r="AB48" s="45" t="s">
        <v>49</v>
      </c>
      <c r="AC48" s="45" t="s">
        <v>1157</v>
      </c>
      <c r="AG48" t="str">
        <v>MINCHUMINA</v>
      </c>
      <c r="AM48" t="str">
        <v>PORTERVILLE (AWOS)</v>
      </c>
      <c r="BG48" t="str">
        <v>SILVER BAY</v>
      </c>
      <c r="CK48" t="str">
        <v>MIDLAND INTERNATIONAL AP</v>
      </c>
    </row>
    <row r="49" spans="2:89" x14ac:dyDescent="0.35">
      <c r="B49" t="str">
        <f t="shared" si="3"/>
        <v>TN</v>
      </c>
      <c r="C49">
        <f>IFERROR(HLOOKUP('Temperature Reduction Factor'!D$6,$AE$3:$CT$83,W49,FALSE),"")</f>
        <v>0</v>
      </c>
      <c r="E49" t="s">
        <v>49</v>
      </c>
      <c r="F49" t="s">
        <v>72</v>
      </c>
      <c r="G49" t="s">
        <v>114</v>
      </c>
      <c r="H49" t="s">
        <v>115</v>
      </c>
      <c r="I49" t="s">
        <v>1687</v>
      </c>
      <c r="J49">
        <v>30.7</v>
      </c>
      <c r="K49">
        <v>31.28</v>
      </c>
      <c r="L49">
        <v>31.1</v>
      </c>
      <c r="M49">
        <v>34.159999999999997</v>
      </c>
      <c r="N49">
        <v>41.2</v>
      </c>
      <c r="O49">
        <v>52.34</v>
      </c>
      <c r="P49">
        <v>54.86</v>
      </c>
      <c r="Q49">
        <v>54.86</v>
      </c>
      <c r="R49">
        <v>47.8</v>
      </c>
      <c r="S49">
        <v>28.58</v>
      </c>
      <c r="T49">
        <v>26.8</v>
      </c>
      <c r="U49">
        <v>25.3</v>
      </c>
      <c r="W49" s="42">
        <v>47</v>
      </c>
      <c r="Y49" s="39" t="s">
        <v>1378</v>
      </c>
      <c r="Z49" s="39" t="s">
        <v>54</v>
      </c>
      <c r="AB49" s="45" t="s">
        <v>49</v>
      </c>
      <c r="AC49" s="45" t="s">
        <v>1159</v>
      </c>
      <c r="AG49" t="str">
        <v>NENANA MUNICIPAL AP</v>
      </c>
      <c r="AM49" t="str">
        <v>RED BLUFF MUNICIPAL ARPT</v>
      </c>
      <c r="BG49" t="str">
        <v>SOUTH ST PAUL MUNI</v>
      </c>
      <c r="CK49" t="str">
        <v>MINERAL WELLS MUNICIPAL AP</v>
      </c>
    </row>
    <row r="50" spans="2:89" x14ac:dyDescent="0.35">
      <c r="B50" t="str">
        <f t="shared" si="3"/>
        <v>TX</v>
      </c>
      <c r="C50">
        <f>IFERROR(HLOOKUP('Temperature Reduction Factor'!D$6,$AE$3:$CT$83,W50,FALSE),"")</f>
        <v>0</v>
      </c>
      <c r="E50" t="s">
        <v>49</v>
      </c>
      <c r="F50" t="s">
        <v>72</v>
      </c>
      <c r="G50" t="s">
        <v>116</v>
      </c>
      <c r="H50" t="s">
        <v>117</v>
      </c>
      <c r="I50" t="s">
        <v>1688</v>
      </c>
      <c r="J50">
        <v>24.8</v>
      </c>
      <c r="K50">
        <v>29.12</v>
      </c>
      <c r="L50">
        <v>31.5</v>
      </c>
      <c r="M50">
        <v>43.34</v>
      </c>
      <c r="N50">
        <v>51.8</v>
      </c>
      <c r="O50">
        <v>55.04</v>
      </c>
      <c r="P50">
        <v>56.66</v>
      </c>
      <c r="Q50">
        <v>55.04</v>
      </c>
      <c r="R50">
        <v>50.5</v>
      </c>
      <c r="S50">
        <v>42.98</v>
      </c>
      <c r="T50">
        <v>32.700000000000003</v>
      </c>
      <c r="U50">
        <v>28.2</v>
      </c>
      <c r="W50" s="49">
        <v>48</v>
      </c>
      <c r="Y50" s="39" t="s">
        <v>1388</v>
      </c>
      <c r="Z50" s="39" t="s">
        <v>54</v>
      </c>
      <c r="AB50" s="45" t="s">
        <v>49</v>
      </c>
      <c r="AC50" s="45" t="s">
        <v>1175</v>
      </c>
      <c r="AG50" t="str">
        <v>NOME MUNICIPAL ARPT</v>
      </c>
      <c r="AM50" t="str">
        <v>REDDING MUNICIPAL ARPT</v>
      </c>
      <c r="BG50" t="str">
        <v>ST CLOUD REGIONAL ARPT</v>
      </c>
      <c r="CK50" t="str">
        <v>NACOGDOCHES (AWOS)</v>
      </c>
    </row>
    <row r="51" spans="2:89" x14ac:dyDescent="0.35">
      <c r="B51" t="str">
        <f t="shared" si="3"/>
        <v>UT</v>
      </c>
      <c r="C51">
        <f>IFERROR(HLOOKUP('Temperature Reduction Factor'!D$6,$AE$3:$CT$83,W51,FALSE),"")</f>
        <v>0</v>
      </c>
      <c r="E51" t="s">
        <v>49</v>
      </c>
      <c r="F51" t="s">
        <v>72</v>
      </c>
      <c r="G51" t="s">
        <v>85</v>
      </c>
      <c r="H51" t="s">
        <v>118</v>
      </c>
      <c r="I51" t="s">
        <v>1689</v>
      </c>
      <c r="J51">
        <v>30.6</v>
      </c>
      <c r="K51">
        <v>32.54</v>
      </c>
      <c r="L51">
        <v>34.200000000000003</v>
      </c>
      <c r="M51">
        <v>41.72</v>
      </c>
      <c r="N51">
        <v>46</v>
      </c>
      <c r="O51">
        <v>54.86</v>
      </c>
      <c r="P51">
        <v>54.68</v>
      </c>
      <c r="Q51">
        <v>55.4</v>
      </c>
      <c r="R51">
        <v>50.2</v>
      </c>
      <c r="S51">
        <v>42.44</v>
      </c>
      <c r="T51">
        <v>34.5</v>
      </c>
      <c r="U51">
        <v>31.1</v>
      </c>
      <c r="W51" s="42">
        <v>49</v>
      </c>
      <c r="Y51" s="39" t="s">
        <v>1470</v>
      </c>
      <c r="Z51" s="39" t="s">
        <v>54</v>
      </c>
      <c r="AB51" s="45" t="s">
        <v>49</v>
      </c>
      <c r="AC51" s="45" t="s">
        <v>1208</v>
      </c>
      <c r="AG51" t="str">
        <v>NORTHWAY AIRPORT</v>
      </c>
      <c r="AM51" t="str">
        <v>RIVERSIDE MUNI</v>
      </c>
      <c r="BG51" t="str">
        <v>ST PAUL DOWNTOWN AP</v>
      </c>
      <c r="CK51" t="str">
        <v>PALACIOS MUNICIPAL AP</v>
      </c>
    </row>
    <row r="52" spans="2:89" x14ac:dyDescent="0.35">
      <c r="B52" t="str">
        <f t="shared" si="3"/>
        <v>VA</v>
      </c>
      <c r="C52">
        <f>IFERROR(HLOOKUP('Temperature Reduction Factor'!D$6,$AE$3:$CT$83,W52,FALSE),"")</f>
        <v>0</v>
      </c>
      <c r="E52" t="s">
        <v>49</v>
      </c>
      <c r="F52" t="s">
        <v>72</v>
      </c>
      <c r="G52" t="s">
        <v>91</v>
      </c>
      <c r="H52" t="s">
        <v>119</v>
      </c>
      <c r="I52" t="s">
        <v>1690</v>
      </c>
      <c r="J52">
        <v>27.9</v>
      </c>
      <c r="K52">
        <v>31.1</v>
      </c>
      <c r="L52">
        <v>28.6</v>
      </c>
      <c r="M52">
        <v>38.659999999999997</v>
      </c>
      <c r="N52">
        <v>43.2</v>
      </c>
      <c r="O52">
        <v>51.98</v>
      </c>
      <c r="P52">
        <v>53.96</v>
      </c>
      <c r="Q52">
        <v>52.88</v>
      </c>
      <c r="R52">
        <v>47.8</v>
      </c>
      <c r="S52">
        <v>28.4</v>
      </c>
      <c r="T52">
        <v>22.1</v>
      </c>
      <c r="U52">
        <v>28.9</v>
      </c>
      <c r="W52" s="49">
        <v>50</v>
      </c>
      <c r="Y52" s="39" t="s">
        <v>1486</v>
      </c>
      <c r="Z52" s="39" t="s">
        <v>54</v>
      </c>
      <c r="AB52" s="45" t="s">
        <v>49</v>
      </c>
      <c r="AC52" s="45" t="s">
        <v>1222</v>
      </c>
      <c r="AG52" t="str">
        <v>PALMER MUNICIPAL</v>
      </c>
      <c r="AM52" t="str">
        <v>SACRAMENTO EXECUTIVE ARPT</v>
      </c>
      <c r="BG52" t="str">
        <v>THIEF RIVER(AWOS)</v>
      </c>
      <c r="CK52" t="str">
        <v>PORT ARTHUR JEFFERSON COUNTY</v>
      </c>
    </row>
    <row r="53" spans="2:89" x14ac:dyDescent="0.35">
      <c r="B53" t="str">
        <f t="shared" si="3"/>
        <v>VT</v>
      </c>
      <c r="C53">
        <f>IFERROR(HLOOKUP('Temperature Reduction Factor'!D$6,$AE$3:$CT$83,W53,FALSE),"")</f>
        <v>0</v>
      </c>
      <c r="E53" t="s">
        <v>49</v>
      </c>
      <c r="F53" t="s">
        <v>72</v>
      </c>
      <c r="G53" t="s">
        <v>120</v>
      </c>
      <c r="H53" t="s">
        <v>121</v>
      </c>
      <c r="I53" t="s">
        <v>1691</v>
      </c>
      <c r="J53">
        <v>31.5</v>
      </c>
      <c r="K53">
        <v>30.38</v>
      </c>
      <c r="L53">
        <v>31.6</v>
      </c>
      <c r="M53">
        <v>39.92</v>
      </c>
      <c r="N53">
        <v>46.8</v>
      </c>
      <c r="O53">
        <v>57.02</v>
      </c>
      <c r="P53">
        <v>56.12</v>
      </c>
      <c r="Q53">
        <v>62.06</v>
      </c>
      <c r="R53">
        <v>50.9</v>
      </c>
      <c r="S53">
        <v>46.04</v>
      </c>
      <c r="T53">
        <v>36.5</v>
      </c>
      <c r="U53">
        <v>30</v>
      </c>
      <c r="W53" s="42">
        <v>51</v>
      </c>
      <c r="Y53" s="39" t="s">
        <v>1533</v>
      </c>
      <c r="Z53" s="39" t="s">
        <v>54</v>
      </c>
      <c r="AB53" s="45" t="s">
        <v>57</v>
      </c>
      <c r="AC53" s="45" t="s">
        <v>1241</v>
      </c>
      <c r="AG53" t="str">
        <v>PETERSBURG</v>
      </c>
      <c r="AM53" t="str">
        <v>SACRAMENTO METROPOLITAN AP</v>
      </c>
      <c r="BG53" t="str">
        <v>TWO HARBORS MUNI AP</v>
      </c>
      <c r="CK53" t="str">
        <v>RANDOLPH AFB</v>
      </c>
    </row>
    <row r="54" spans="2:89" x14ac:dyDescent="0.35">
      <c r="B54" t="str">
        <f t="shared" si="3"/>
        <v>WA</v>
      </c>
      <c r="C54">
        <f>IFERROR(HLOOKUP('Temperature Reduction Factor'!D$6,$AE$3:$CT$83,W54,FALSE),"")</f>
        <v>0</v>
      </c>
      <c r="E54" t="s">
        <v>49</v>
      </c>
      <c r="F54" t="s">
        <v>72</v>
      </c>
      <c r="G54" t="s">
        <v>122</v>
      </c>
      <c r="H54" t="s">
        <v>123</v>
      </c>
      <c r="I54" t="s">
        <v>1692</v>
      </c>
      <c r="J54">
        <v>19.8</v>
      </c>
      <c r="K54">
        <v>21.2</v>
      </c>
      <c r="L54">
        <v>19.899999999999999</v>
      </c>
      <c r="M54">
        <v>36.14</v>
      </c>
      <c r="N54">
        <v>42.4</v>
      </c>
      <c r="O54">
        <v>49.64</v>
      </c>
      <c r="P54">
        <v>55.58</v>
      </c>
      <c r="Q54">
        <v>54.5</v>
      </c>
      <c r="R54">
        <v>47.7</v>
      </c>
      <c r="S54">
        <v>35.42</v>
      </c>
      <c r="T54">
        <v>23.9</v>
      </c>
      <c r="U54">
        <v>21</v>
      </c>
      <c r="W54" s="49">
        <v>52</v>
      </c>
      <c r="Y54" s="39" t="s">
        <v>1541</v>
      </c>
      <c r="Z54" s="39" t="s">
        <v>54</v>
      </c>
      <c r="AB54" s="45" t="s">
        <v>49</v>
      </c>
      <c r="AC54" s="45" t="s">
        <v>1255</v>
      </c>
      <c r="AG54" t="str">
        <v>POINT HOPE (AWOS)</v>
      </c>
      <c r="AM54" t="str">
        <v>SALINAS MUNICIPAL AP</v>
      </c>
      <c r="BG54" t="str">
        <v>WHEATON NDB (AWOS)</v>
      </c>
      <c r="CK54" t="str">
        <v>ROCKPORT/ARANSAS CO</v>
      </c>
    </row>
    <row r="55" spans="2:89" x14ac:dyDescent="0.35">
      <c r="B55" t="str">
        <f t="shared" si="3"/>
        <v>WI</v>
      </c>
      <c r="C55">
        <f>IFERROR(HLOOKUP('Temperature Reduction Factor'!D$6,$AE$3:$CT$83,W55,FALSE),"")</f>
        <v>0</v>
      </c>
      <c r="E55" t="s">
        <v>49</v>
      </c>
      <c r="F55" t="s">
        <v>72</v>
      </c>
      <c r="G55" t="s">
        <v>124</v>
      </c>
      <c r="H55" t="s">
        <v>125</v>
      </c>
      <c r="I55" t="s">
        <v>1693</v>
      </c>
      <c r="J55">
        <v>32.9</v>
      </c>
      <c r="K55">
        <v>33.08</v>
      </c>
      <c r="L55">
        <v>35.4</v>
      </c>
      <c r="M55">
        <v>40.82</v>
      </c>
      <c r="N55">
        <v>43.5</v>
      </c>
      <c r="O55">
        <v>49.46</v>
      </c>
      <c r="P55">
        <v>53.6</v>
      </c>
      <c r="Q55">
        <v>55.76</v>
      </c>
      <c r="R55">
        <v>50.2</v>
      </c>
      <c r="S55">
        <v>41.54</v>
      </c>
      <c r="T55">
        <v>32.9</v>
      </c>
      <c r="U55">
        <v>31.1</v>
      </c>
      <c r="W55" s="42">
        <v>53</v>
      </c>
      <c r="Y55" s="39" t="s">
        <v>1581</v>
      </c>
      <c r="Z55" s="39" t="s">
        <v>54</v>
      </c>
      <c r="AB55" s="45" t="s">
        <v>49</v>
      </c>
      <c r="AC55" s="45" t="s">
        <v>1282</v>
      </c>
      <c r="AG55" t="str">
        <v>PORT HEIDEN</v>
      </c>
      <c r="AM55" t="str">
        <v>SAN DIEGO LINDBERGH FIELD</v>
      </c>
      <c r="BG55" t="str">
        <v>WILLMAR</v>
      </c>
      <c r="CK55" t="str">
        <v>SAN ANGELO MATHIS FIELD</v>
      </c>
    </row>
    <row r="56" spans="2:89" x14ac:dyDescent="0.35">
      <c r="B56" t="str">
        <f t="shared" si="3"/>
        <v>WV</v>
      </c>
      <c r="C56">
        <f>IFERROR(HLOOKUP('Temperature Reduction Factor'!D$6,$AE$3:$CT$83,W56,FALSE),"")</f>
        <v>0</v>
      </c>
      <c r="E56" t="s">
        <v>49</v>
      </c>
      <c r="F56" t="s">
        <v>72</v>
      </c>
      <c r="G56" t="s">
        <v>75</v>
      </c>
      <c r="H56" t="s">
        <v>126</v>
      </c>
      <c r="I56" t="s">
        <v>1694</v>
      </c>
      <c r="J56">
        <v>0.1</v>
      </c>
      <c r="K56">
        <v>1.04</v>
      </c>
      <c r="L56">
        <v>2.5</v>
      </c>
      <c r="M56">
        <v>12.38</v>
      </c>
      <c r="N56">
        <v>30.6</v>
      </c>
      <c r="O56">
        <v>44.24</v>
      </c>
      <c r="P56">
        <v>55.4</v>
      </c>
      <c r="Q56">
        <v>53.24</v>
      </c>
      <c r="R56">
        <v>43.3</v>
      </c>
      <c r="S56">
        <v>24.62</v>
      </c>
      <c r="T56">
        <v>9.3000000000000007</v>
      </c>
      <c r="U56">
        <v>1</v>
      </c>
      <c r="W56" s="49">
        <v>54</v>
      </c>
      <c r="Y56" s="39" t="s">
        <v>1611</v>
      </c>
      <c r="Z56" s="39" t="s">
        <v>54</v>
      </c>
      <c r="AB56" s="45" t="s">
        <v>57</v>
      </c>
      <c r="AC56" s="45" t="s">
        <v>1313</v>
      </c>
      <c r="AG56" t="str">
        <v>SAINT MARY`S (AWOS)</v>
      </c>
      <c r="AM56" t="str">
        <v>SAN DIEGO MIRAMAR NAS</v>
      </c>
      <c r="BG56" t="str">
        <v>WINONA MUNI (AWOS)</v>
      </c>
      <c r="CK56" t="str">
        <v>SAN ANTONIO INTL AP</v>
      </c>
    </row>
    <row r="57" spans="2:89" x14ac:dyDescent="0.35">
      <c r="B57" t="str">
        <f t="shared" si="3"/>
        <v>WY</v>
      </c>
      <c r="C57">
        <f>IFERROR(HLOOKUP('Temperature Reduction Factor'!D$6,$AE$3:$CT$83,W57,FALSE),"")</f>
        <v>0</v>
      </c>
      <c r="E57" t="s">
        <v>49</v>
      </c>
      <c r="F57" t="s">
        <v>72</v>
      </c>
      <c r="G57" t="s">
        <v>79</v>
      </c>
      <c r="H57" t="s">
        <v>80</v>
      </c>
      <c r="I57" t="s">
        <v>1695</v>
      </c>
      <c r="J57">
        <v>23.9</v>
      </c>
      <c r="K57">
        <v>30.92</v>
      </c>
      <c r="L57">
        <v>28.8</v>
      </c>
      <c r="M57">
        <v>39.56</v>
      </c>
      <c r="N57">
        <v>47.3</v>
      </c>
      <c r="O57">
        <v>56.12</v>
      </c>
      <c r="P57">
        <v>58.1</v>
      </c>
      <c r="Q57">
        <v>58.1</v>
      </c>
      <c r="R57">
        <v>45.7</v>
      </c>
      <c r="S57">
        <v>35.06</v>
      </c>
      <c r="T57">
        <v>34.9</v>
      </c>
      <c r="U57">
        <v>24.4</v>
      </c>
      <c r="W57" s="42">
        <v>55</v>
      </c>
      <c r="Y57" s="39" t="s">
        <v>1629</v>
      </c>
      <c r="Z57" s="39" t="s">
        <v>54</v>
      </c>
      <c r="AB57" s="45" t="s">
        <v>57</v>
      </c>
      <c r="AC57" s="45" t="s">
        <v>1315</v>
      </c>
      <c r="AG57" t="str">
        <v>SAND POINT</v>
      </c>
      <c r="AM57" t="str">
        <v>SAN DIEGO NORTH ISLAND NAS</v>
      </c>
      <c r="BG57" t="str">
        <v>WORTHINGTON (AWOS)</v>
      </c>
      <c r="CK57" t="str">
        <v>SAN ANTONIO KELLY FIELD AFB</v>
      </c>
    </row>
    <row r="58" spans="2:89" x14ac:dyDescent="0.35">
      <c r="C58">
        <f>IFERROR(HLOOKUP('Temperature Reduction Factor'!D$6,$AE$3:$CT$83,W58,FALSE),"")</f>
        <v>0</v>
      </c>
      <c r="E58" t="s">
        <v>49</v>
      </c>
      <c r="F58" t="s">
        <v>72</v>
      </c>
      <c r="G58" t="s">
        <v>85</v>
      </c>
      <c r="H58" t="s">
        <v>127</v>
      </c>
      <c r="I58" t="s">
        <v>1696</v>
      </c>
      <c r="J58">
        <v>0.3</v>
      </c>
      <c r="K58">
        <v>0.14000000000000001</v>
      </c>
      <c r="L58">
        <v>10</v>
      </c>
      <c r="M58">
        <v>29.12</v>
      </c>
      <c r="N58">
        <v>46</v>
      </c>
      <c r="O58">
        <v>55.76</v>
      </c>
      <c r="P58">
        <v>58.82</v>
      </c>
      <c r="Q58">
        <v>56.84</v>
      </c>
      <c r="R58">
        <v>41.7</v>
      </c>
      <c r="S58">
        <v>26.42</v>
      </c>
      <c r="T58">
        <v>3.4</v>
      </c>
      <c r="U58">
        <v>-6</v>
      </c>
      <c r="W58" s="49">
        <v>56</v>
      </c>
      <c r="AB58" s="45" t="s">
        <v>49</v>
      </c>
      <c r="AC58" s="45" t="s">
        <v>1332</v>
      </c>
      <c r="AG58" t="str">
        <v>SAVOONGA</v>
      </c>
      <c r="AM58" t="str">
        <v>SAN DIEGO/MONTGOMER</v>
      </c>
      <c r="CK58" t="str">
        <v>SAN ANTONIO/STINSON</v>
      </c>
    </row>
    <row r="59" spans="2:89" x14ac:dyDescent="0.35">
      <c r="C59">
        <f>IFERROR(HLOOKUP('Temperature Reduction Factor'!D$6,$AE$3:$CT$83,W59,FALSE),"")</f>
        <v>0</v>
      </c>
      <c r="E59" t="s">
        <v>49</v>
      </c>
      <c r="F59" t="s">
        <v>72</v>
      </c>
      <c r="G59" t="s">
        <v>81</v>
      </c>
      <c r="H59" t="s">
        <v>128</v>
      </c>
      <c r="I59" t="s">
        <v>128</v>
      </c>
      <c r="J59">
        <v>13.8</v>
      </c>
      <c r="K59">
        <v>26.24</v>
      </c>
      <c r="L59">
        <v>29.5</v>
      </c>
      <c r="M59">
        <v>28.4</v>
      </c>
      <c r="N59">
        <v>35.6</v>
      </c>
      <c r="O59">
        <v>41.18</v>
      </c>
      <c r="P59">
        <v>47.12</v>
      </c>
      <c r="Q59">
        <v>47.66</v>
      </c>
      <c r="R59">
        <v>43.3</v>
      </c>
      <c r="S59">
        <v>32</v>
      </c>
      <c r="T59">
        <v>31.3</v>
      </c>
      <c r="U59">
        <v>26.8</v>
      </c>
      <c r="W59" s="42">
        <v>57</v>
      </c>
      <c r="AB59" s="45" t="s">
        <v>1337</v>
      </c>
      <c r="AC59" s="45" t="s">
        <v>1338</v>
      </c>
      <c r="AG59" t="str">
        <v>SELAWIK</v>
      </c>
      <c r="AM59" t="str">
        <v>SAN FRANCISCO INTL AP</v>
      </c>
      <c r="CK59" t="str">
        <v>TYLER/POUNDS FLD</v>
      </c>
    </row>
    <row r="60" spans="2:89" x14ac:dyDescent="0.35">
      <c r="C60">
        <f>IFERROR(HLOOKUP('Temperature Reduction Factor'!D$6,$AE$3:$CT$83,W60,FALSE),"")</f>
        <v>0</v>
      </c>
      <c r="E60" t="s">
        <v>49</v>
      </c>
      <c r="F60" t="s">
        <v>72</v>
      </c>
      <c r="G60" t="s">
        <v>95</v>
      </c>
      <c r="H60" t="s">
        <v>96</v>
      </c>
      <c r="I60" t="s">
        <v>1697</v>
      </c>
      <c r="J60">
        <v>35.1</v>
      </c>
      <c r="K60">
        <v>35.78</v>
      </c>
      <c r="L60">
        <v>35.1</v>
      </c>
      <c r="M60">
        <v>37.4</v>
      </c>
      <c r="N60">
        <v>35.6</v>
      </c>
      <c r="O60">
        <v>50.36</v>
      </c>
      <c r="P60">
        <v>55.04</v>
      </c>
      <c r="Q60">
        <v>55.4</v>
      </c>
      <c r="R60">
        <v>52</v>
      </c>
      <c r="S60">
        <v>43.88</v>
      </c>
      <c r="T60">
        <v>37.799999999999997</v>
      </c>
      <c r="U60">
        <v>33.799999999999997</v>
      </c>
      <c r="W60" s="49">
        <v>58</v>
      </c>
      <c r="AB60" s="45" t="s">
        <v>49</v>
      </c>
      <c r="AC60" s="45" t="s">
        <v>1340</v>
      </c>
      <c r="AG60" t="str">
        <v>SEWARD</v>
      </c>
      <c r="AM60" t="str">
        <v>SAN JOSE INTL AP</v>
      </c>
      <c r="CK60" t="str">
        <v>VICTORIA REGIONAL AP</v>
      </c>
    </row>
    <row r="61" spans="2:89" x14ac:dyDescent="0.35">
      <c r="C61">
        <f>IFERROR(HLOOKUP('Temperature Reduction Factor'!D$6,$AE$3:$CT$83,W61,FALSE),"")</f>
        <v>0</v>
      </c>
      <c r="E61" t="s">
        <v>49</v>
      </c>
      <c r="F61" t="s">
        <v>72</v>
      </c>
      <c r="G61" t="s">
        <v>85</v>
      </c>
      <c r="I61" t="s">
        <v>1698</v>
      </c>
      <c r="J61">
        <v>-5.8</v>
      </c>
      <c r="K61">
        <v>12.2</v>
      </c>
      <c r="L61">
        <v>21.6</v>
      </c>
      <c r="M61">
        <v>42.8</v>
      </c>
      <c r="N61">
        <v>45.5</v>
      </c>
      <c r="O61">
        <v>60.62</v>
      </c>
      <c r="P61">
        <v>58.28</v>
      </c>
      <c r="Q61">
        <v>55.4</v>
      </c>
      <c r="R61">
        <v>37.6</v>
      </c>
      <c r="S61">
        <v>32.18</v>
      </c>
      <c r="T61">
        <v>11.1</v>
      </c>
      <c r="U61">
        <v>-8</v>
      </c>
      <c r="W61" s="42">
        <v>59</v>
      </c>
      <c r="AB61" s="45" t="s">
        <v>49</v>
      </c>
      <c r="AC61" s="45" t="s">
        <v>1355</v>
      </c>
      <c r="AG61" t="str">
        <v>SHEMYA AFB</v>
      </c>
      <c r="AM61" t="str">
        <v>SAN LUIS CO RGNL</v>
      </c>
      <c r="CK61" t="str">
        <v>WACO REGIONAL AP</v>
      </c>
    </row>
    <row r="62" spans="2:89" x14ac:dyDescent="0.35">
      <c r="C62">
        <f>IFERROR(HLOOKUP('Temperature Reduction Factor'!D$6,$AE$3:$CT$83,W62,FALSE),"")</f>
        <v>0</v>
      </c>
      <c r="E62" t="s">
        <v>49</v>
      </c>
      <c r="F62" t="s">
        <v>72</v>
      </c>
      <c r="G62" t="s">
        <v>85</v>
      </c>
      <c r="H62" t="s">
        <v>129</v>
      </c>
      <c r="I62" t="s">
        <v>1699</v>
      </c>
      <c r="J62">
        <v>14.4</v>
      </c>
      <c r="K62">
        <v>14.18</v>
      </c>
      <c r="L62">
        <v>21.9</v>
      </c>
      <c r="M62">
        <v>27.32</v>
      </c>
      <c r="N62">
        <v>47.1</v>
      </c>
      <c r="O62">
        <v>57.38</v>
      </c>
      <c r="P62">
        <v>60.62</v>
      </c>
      <c r="Q62">
        <v>54.14</v>
      </c>
      <c r="R62">
        <v>30</v>
      </c>
      <c r="S62">
        <v>22.64</v>
      </c>
      <c r="T62">
        <v>21.2</v>
      </c>
      <c r="U62">
        <v>-7.2</v>
      </c>
      <c r="W62" s="49">
        <v>60</v>
      </c>
      <c r="AB62" s="45" t="s">
        <v>57</v>
      </c>
      <c r="AC62" s="45" t="s">
        <v>1374</v>
      </c>
      <c r="AG62" t="str">
        <v>SHISHMAREF (AWOS)</v>
      </c>
      <c r="AM62" t="str">
        <v>SANDBERG</v>
      </c>
      <c r="CK62" t="str">
        <v>WICHITA FALLS MUNICIPAL ARPT</v>
      </c>
    </row>
    <row r="63" spans="2:89" x14ac:dyDescent="0.35">
      <c r="C63">
        <f>IFERROR(HLOOKUP('Temperature Reduction Factor'!D$6,$AE$3:$CT$83,W63,FALSE),"")</f>
        <v>0</v>
      </c>
      <c r="E63" t="s">
        <v>49</v>
      </c>
      <c r="F63" t="s">
        <v>72</v>
      </c>
      <c r="G63" t="s">
        <v>106</v>
      </c>
      <c r="H63" t="s">
        <v>130</v>
      </c>
      <c r="I63" t="s">
        <v>1700</v>
      </c>
      <c r="J63">
        <v>14.4</v>
      </c>
      <c r="K63">
        <v>8.06</v>
      </c>
      <c r="L63">
        <v>10.8</v>
      </c>
      <c r="M63">
        <v>19.760000000000002</v>
      </c>
      <c r="N63">
        <v>39</v>
      </c>
      <c r="O63">
        <v>48.38</v>
      </c>
      <c r="P63">
        <v>53.24</v>
      </c>
      <c r="Q63">
        <v>51.98</v>
      </c>
      <c r="R63">
        <v>43</v>
      </c>
      <c r="S63">
        <v>28.76</v>
      </c>
      <c r="T63">
        <v>15.6</v>
      </c>
      <c r="U63">
        <v>10.199999999999999</v>
      </c>
      <c r="W63" s="42">
        <v>61</v>
      </c>
      <c r="AB63" s="45" t="s">
        <v>49</v>
      </c>
      <c r="AC63" s="45" t="s">
        <v>1378</v>
      </c>
      <c r="AG63" t="str">
        <v>SITKA JAPONSKI AP</v>
      </c>
      <c r="AM63" t="str">
        <v>SANTA ANA-JOHN WAYNE AP</v>
      </c>
      <c r="CK63" t="str">
        <v>WINK WINKLER COUNTY AP</v>
      </c>
    </row>
    <row r="64" spans="2:89" x14ac:dyDescent="0.35">
      <c r="C64">
        <f>IFERROR(HLOOKUP('Temperature Reduction Factor'!D$6,$AE$3:$CT$83,W64,FALSE),"")</f>
        <v>0</v>
      </c>
      <c r="E64" t="s">
        <v>49</v>
      </c>
      <c r="F64" t="s">
        <v>72</v>
      </c>
      <c r="G64" t="s">
        <v>89</v>
      </c>
      <c r="H64" t="s">
        <v>131</v>
      </c>
      <c r="I64" t="s">
        <v>1701</v>
      </c>
      <c r="J64">
        <v>-11.6</v>
      </c>
      <c r="K64">
        <v>-3.64</v>
      </c>
      <c r="L64">
        <v>11.7</v>
      </c>
      <c r="M64">
        <v>21.74</v>
      </c>
      <c r="N64">
        <v>46.9</v>
      </c>
      <c r="O64">
        <v>54.86</v>
      </c>
      <c r="P64">
        <v>60.44</v>
      </c>
      <c r="Q64">
        <v>52.52</v>
      </c>
      <c r="R64">
        <v>37</v>
      </c>
      <c r="S64">
        <v>26.6</v>
      </c>
      <c r="T64">
        <v>-2.9</v>
      </c>
      <c r="U64">
        <v>-8.9</v>
      </c>
      <c r="W64" s="49">
        <v>62</v>
      </c>
      <c r="AB64" s="45" t="s">
        <v>49</v>
      </c>
      <c r="AC64" s="45" t="s">
        <v>1388</v>
      </c>
      <c r="AG64" t="str">
        <v>SKAGWAY AIRPORT</v>
      </c>
      <c r="AM64" t="str">
        <v>SANTA BARBARA MUNICIPAL AP</v>
      </c>
    </row>
    <row r="65" spans="3:39" x14ac:dyDescent="0.35">
      <c r="C65">
        <f>IFERROR(HLOOKUP('Temperature Reduction Factor'!D$6,$AE$3:$CT$83,W65,FALSE),"")</f>
        <v>0</v>
      </c>
      <c r="E65" t="s">
        <v>49</v>
      </c>
      <c r="F65" t="s">
        <v>72</v>
      </c>
      <c r="G65" t="s">
        <v>132</v>
      </c>
      <c r="H65" t="s">
        <v>133</v>
      </c>
      <c r="I65" t="s">
        <v>1702</v>
      </c>
      <c r="J65">
        <v>29.3</v>
      </c>
      <c r="K65">
        <v>32.36</v>
      </c>
      <c r="L65">
        <v>31.8</v>
      </c>
      <c r="M65">
        <v>40.46</v>
      </c>
      <c r="N65">
        <v>45.3</v>
      </c>
      <c r="O65">
        <v>56.66</v>
      </c>
      <c r="P65">
        <v>58.1</v>
      </c>
      <c r="Q65">
        <v>58.1</v>
      </c>
      <c r="R65">
        <v>48.2</v>
      </c>
      <c r="S65">
        <v>33.799999999999997</v>
      </c>
      <c r="T65">
        <v>36.299999999999997</v>
      </c>
      <c r="U65">
        <v>26.8</v>
      </c>
      <c r="W65" s="42">
        <v>63</v>
      </c>
      <c r="AB65" s="45" t="s">
        <v>49</v>
      </c>
      <c r="AC65" s="45" t="s">
        <v>1470</v>
      </c>
      <c r="AG65" t="str">
        <v>SLEETMUTE</v>
      </c>
      <c r="AM65" t="str">
        <v>SANTA MARIA PUBLIC ARPT</v>
      </c>
    </row>
    <row r="66" spans="3:39" x14ac:dyDescent="0.35">
      <c r="C66">
        <f>IFERROR(HLOOKUP('Temperature Reduction Factor'!D$6,$AE$3:$CT$83,W66,FALSE),"")</f>
        <v>0</v>
      </c>
      <c r="E66" t="s">
        <v>49</v>
      </c>
      <c r="F66" t="s">
        <v>72</v>
      </c>
      <c r="G66" t="s">
        <v>134</v>
      </c>
      <c r="H66" t="s">
        <v>135</v>
      </c>
      <c r="I66" t="s">
        <v>135</v>
      </c>
      <c r="J66">
        <v>27.9</v>
      </c>
      <c r="K66">
        <v>32.36</v>
      </c>
      <c r="L66">
        <v>33.4</v>
      </c>
      <c r="M66">
        <v>42.08</v>
      </c>
      <c r="N66">
        <v>47.1</v>
      </c>
      <c r="O66">
        <v>55.22</v>
      </c>
      <c r="P66">
        <v>55.04</v>
      </c>
      <c r="Q66">
        <v>54.86</v>
      </c>
      <c r="R66">
        <v>48</v>
      </c>
      <c r="S66">
        <v>41.72</v>
      </c>
      <c r="T66">
        <v>34.700000000000003</v>
      </c>
      <c r="U66">
        <v>30</v>
      </c>
      <c r="W66" s="49">
        <v>64</v>
      </c>
      <c r="AB66" s="45" t="s">
        <v>49</v>
      </c>
      <c r="AC66" s="45" t="s">
        <v>1486</v>
      </c>
      <c r="AG66" t="str">
        <v>SOLDOTNA</v>
      </c>
      <c r="AM66" t="str">
        <v>SANTA MONICA MUNI</v>
      </c>
    </row>
    <row r="67" spans="3:39" x14ac:dyDescent="0.35">
      <c r="C67">
        <f>IFERROR(HLOOKUP('Temperature Reduction Factor'!D$6,$AE$3:$CT$83,W67,FALSE),"")</f>
        <v>0</v>
      </c>
      <c r="E67" t="s">
        <v>49</v>
      </c>
      <c r="F67" t="s">
        <v>72</v>
      </c>
      <c r="G67" t="s">
        <v>77</v>
      </c>
      <c r="H67" t="s">
        <v>136</v>
      </c>
      <c r="I67" t="s">
        <v>1703</v>
      </c>
      <c r="J67">
        <v>8.4</v>
      </c>
      <c r="K67">
        <v>1.94</v>
      </c>
      <c r="L67">
        <v>9.6999999999999993</v>
      </c>
      <c r="M67">
        <v>8.7799999999999994</v>
      </c>
      <c r="N67">
        <v>32.5</v>
      </c>
      <c r="O67">
        <v>34.700000000000003</v>
      </c>
      <c r="P67">
        <v>41.54</v>
      </c>
      <c r="Q67">
        <v>44.42</v>
      </c>
      <c r="R67">
        <v>36.299999999999997</v>
      </c>
      <c r="S67">
        <v>31.64</v>
      </c>
      <c r="T67">
        <v>19.2</v>
      </c>
      <c r="U67">
        <v>17.600000000000001</v>
      </c>
      <c r="W67" s="42">
        <v>65</v>
      </c>
      <c r="AB67" s="45" t="s">
        <v>49</v>
      </c>
      <c r="AC67" s="45" t="s">
        <v>1533</v>
      </c>
      <c r="AG67" t="str">
        <v>ST PAUL ISLAND ARPT</v>
      </c>
      <c r="AM67" t="str">
        <v>SANTA ROSA (AWOS)</v>
      </c>
    </row>
    <row r="68" spans="3:39" x14ac:dyDescent="0.35">
      <c r="C68">
        <f>IFERROR(HLOOKUP('Temperature Reduction Factor'!D$6,$AE$3:$CT$83,W68,FALSE),"")</f>
        <v>0</v>
      </c>
      <c r="E68" t="s">
        <v>49</v>
      </c>
      <c r="F68" t="s">
        <v>72</v>
      </c>
      <c r="G68" t="s">
        <v>114</v>
      </c>
      <c r="H68" t="s">
        <v>137</v>
      </c>
      <c r="I68" t="s">
        <v>137</v>
      </c>
      <c r="J68">
        <v>32.4</v>
      </c>
      <c r="K68">
        <v>27.14</v>
      </c>
      <c r="L68">
        <v>29.7</v>
      </c>
      <c r="M68">
        <v>33.08</v>
      </c>
      <c r="N68">
        <v>35.799999999999997</v>
      </c>
      <c r="O68">
        <v>46.22</v>
      </c>
      <c r="P68">
        <v>50.72</v>
      </c>
      <c r="Q68">
        <v>50.36</v>
      </c>
      <c r="R68">
        <v>48.4</v>
      </c>
      <c r="S68">
        <v>35.78</v>
      </c>
      <c r="T68">
        <v>34.700000000000003</v>
      </c>
      <c r="U68">
        <v>27.5</v>
      </c>
      <c r="W68" s="49">
        <v>66</v>
      </c>
      <c r="AB68" s="45" t="s">
        <v>49</v>
      </c>
      <c r="AC68" s="45" t="s">
        <v>1541</v>
      </c>
      <c r="AG68" t="str">
        <v>TALKEETNA STATE ARPT</v>
      </c>
      <c r="AM68" t="str">
        <v>SOUTH LAKE TAHOE-LAKE TAHOE AP</v>
      </c>
    </row>
    <row r="69" spans="3:39" x14ac:dyDescent="0.35">
      <c r="C69">
        <f>IFERROR(HLOOKUP('Temperature Reduction Factor'!D$6,$AE$3:$CT$83,W69,FALSE),"")</f>
        <v>0</v>
      </c>
      <c r="E69" t="s">
        <v>49</v>
      </c>
      <c r="F69" t="s">
        <v>72</v>
      </c>
      <c r="G69" t="s">
        <v>101</v>
      </c>
      <c r="H69" t="s">
        <v>138</v>
      </c>
      <c r="I69" t="s">
        <v>1704</v>
      </c>
      <c r="J69">
        <v>12.2</v>
      </c>
      <c r="K69">
        <v>20.66</v>
      </c>
      <c r="L69">
        <v>23.9</v>
      </c>
      <c r="M69">
        <v>28.58</v>
      </c>
      <c r="N69">
        <v>34.9</v>
      </c>
      <c r="O69">
        <v>46.22</v>
      </c>
      <c r="P69">
        <v>53.06</v>
      </c>
      <c r="Q69">
        <v>49.28</v>
      </c>
      <c r="R69">
        <v>39.6</v>
      </c>
      <c r="S69">
        <v>34.159999999999997</v>
      </c>
      <c r="T69">
        <v>36.9</v>
      </c>
      <c r="U69">
        <v>16</v>
      </c>
      <c r="W69" s="42">
        <v>67</v>
      </c>
      <c r="AB69" s="45" t="s">
        <v>49</v>
      </c>
      <c r="AC69" s="45" t="s">
        <v>1581</v>
      </c>
      <c r="AG69" t="str">
        <v>TANANA RALPH M CALHOUN MEM AP</v>
      </c>
      <c r="AM69" t="str">
        <v>STOCKTON METROPOLITAN ARPT</v>
      </c>
    </row>
    <row r="70" spans="3:39" x14ac:dyDescent="0.35">
      <c r="C70">
        <f>IFERROR(HLOOKUP('Temperature Reduction Factor'!D$6,$AE$3:$CT$83,W70,FALSE),"")</f>
        <v>0</v>
      </c>
      <c r="E70" t="s">
        <v>49</v>
      </c>
      <c r="F70" t="s">
        <v>72</v>
      </c>
      <c r="G70" t="s">
        <v>93</v>
      </c>
      <c r="H70" t="s">
        <v>139</v>
      </c>
      <c r="I70" t="s">
        <v>139</v>
      </c>
      <c r="J70">
        <v>33.1</v>
      </c>
      <c r="K70">
        <v>34.159999999999997</v>
      </c>
      <c r="L70">
        <v>35.1</v>
      </c>
      <c r="M70">
        <v>35.78</v>
      </c>
      <c r="N70">
        <v>37.799999999999997</v>
      </c>
      <c r="O70">
        <v>46.58</v>
      </c>
      <c r="P70">
        <v>53.24</v>
      </c>
      <c r="Q70">
        <v>53.42</v>
      </c>
      <c r="R70">
        <v>46.2</v>
      </c>
      <c r="S70">
        <v>40.1</v>
      </c>
      <c r="T70">
        <v>32.700000000000003</v>
      </c>
      <c r="U70">
        <v>30.9</v>
      </c>
      <c r="W70" s="49">
        <v>68</v>
      </c>
      <c r="AB70" s="45" t="s">
        <v>49</v>
      </c>
      <c r="AC70" s="45" t="s">
        <v>1611</v>
      </c>
      <c r="AG70" t="str">
        <v>TOGIAK VILLAGE AWOS</v>
      </c>
      <c r="AM70" t="str">
        <v>TRAVIS FIELD AFB</v>
      </c>
    </row>
    <row r="71" spans="3:39" x14ac:dyDescent="0.35">
      <c r="C71">
        <f>IFERROR(HLOOKUP('Temperature Reduction Factor'!D$6,$AE$3:$CT$83,W71,FALSE),"")</f>
        <v>0</v>
      </c>
      <c r="E71" t="s">
        <v>49</v>
      </c>
      <c r="F71" t="s">
        <v>72</v>
      </c>
      <c r="G71" t="s">
        <v>106</v>
      </c>
      <c r="H71" t="s">
        <v>140</v>
      </c>
      <c r="I71" t="s">
        <v>140</v>
      </c>
      <c r="J71">
        <v>11.5</v>
      </c>
      <c r="K71">
        <v>12.56</v>
      </c>
      <c r="L71">
        <v>6.6</v>
      </c>
      <c r="M71">
        <v>25.16</v>
      </c>
      <c r="N71">
        <v>35.4</v>
      </c>
      <c r="O71">
        <v>38.659999999999997</v>
      </c>
      <c r="P71">
        <v>47.84</v>
      </c>
      <c r="Q71">
        <v>46.76</v>
      </c>
      <c r="R71">
        <v>40.799999999999997</v>
      </c>
      <c r="S71">
        <v>33.979999999999997</v>
      </c>
      <c r="T71">
        <v>28.9</v>
      </c>
      <c r="U71">
        <v>19.899999999999999</v>
      </c>
      <c r="W71" s="42">
        <v>69</v>
      </c>
      <c r="AB71" s="45" t="s">
        <v>49</v>
      </c>
      <c r="AC71" s="45" t="s">
        <v>1629</v>
      </c>
      <c r="AG71" t="str">
        <v>UNALAKLEET FIELD</v>
      </c>
      <c r="AM71" t="str">
        <v>TRUCKEE-TAHOE</v>
      </c>
    </row>
    <row r="72" spans="3:39" x14ac:dyDescent="0.35">
      <c r="C72">
        <f>IFERROR(HLOOKUP('Temperature Reduction Factor'!D$6,$AE$3:$CT$83,W72,FALSE),"")</f>
        <v>0</v>
      </c>
      <c r="E72" t="s">
        <v>49</v>
      </c>
      <c r="F72" t="s">
        <v>72</v>
      </c>
      <c r="G72" t="s">
        <v>75</v>
      </c>
      <c r="H72" t="s">
        <v>141</v>
      </c>
      <c r="I72" t="s">
        <v>141</v>
      </c>
      <c r="J72">
        <v>-12.5</v>
      </c>
      <c r="K72">
        <v>-0.4</v>
      </c>
      <c r="L72">
        <v>13.3</v>
      </c>
      <c r="M72">
        <v>20.48</v>
      </c>
      <c r="N72">
        <v>39.4</v>
      </c>
      <c r="O72">
        <v>46.22</v>
      </c>
      <c r="P72">
        <v>54.5</v>
      </c>
      <c r="Q72">
        <v>50</v>
      </c>
      <c r="R72">
        <v>37.4</v>
      </c>
      <c r="S72">
        <v>30.56</v>
      </c>
      <c r="T72">
        <v>9.6999999999999993</v>
      </c>
      <c r="U72">
        <v>7.7</v>
      </c>
      <c r="W72" s="49">
        <v>70</v>
      </c>
      <c r="AB72" s="45" t="s">
        <v>57</v>
      </c>
      <c r="AC72" s="45" t="s">
        <v>1651</v>
      </c>
      <c r="AG72" t="str">
        <v>VALDEZ PIONEER FIEL</v>
      </c>
      <c r="AM72" t="str">
        <v>TWENTYNINE PALMS</v>
      </c>
    </row>
    <row r="73" spans="3:39" x14ac:dyDescent="0.35">
      <c r="C73">
        <f>IFERROR(HLOOKUP('Temperature Reduction Factor'!D$6,$AE$3:$CT$83,W73,FALSE),"")</f>
        <v>0</v>
      </c>
      <c r="E73" t="s">
        <v>49</v>
      </c>
      <c r="F73" t="s">
        <v>72</v>
      </c>
      <c r="G73" t="s">
        <v>91</v>
      </c>
      <c r="H73" t="s">
        <v>142</v>
      </c>
      <c r="I73" t="s">
        <v>142</v>
      </c>
      <c r="J73">
        <v>31.6</v>
      </c>
      <c r="K73">
        <v>28.94</v>
      </c>
      <c r="L73">
        <v>30.4</v>
      </c>
      <c r="M73">
        <v>39.020000000000003</v>
      </c>
      <c r="N73">
        <v>44.1</v>
      </c>
      <c r="O73">
        <v>53.24</v>
      </c>
      <c r="P73">
        <v>54.32</v>
      </c>
      <c r="Q73">
        <v>56.12</v>
      </c>
      <c r="R73">
        <v>48.2</v>
      </c>
      <c r="S73">
        <v>35.06</v>
      </c>
      <c r="T73">
        <v>28.4</v>
      </c>
      <c r="U73">
        <v>30.4</v>
      </c>
      <c r="W73" s="42">
        <v>71</v>
      </c>
      <c r="AB73" s="45" t="s">
        <v>373</v>
      </c>
      <c r="AC73" s="45" t="s">
        <v>2635</v>
      </c>
      <c r="AG73" t="str">
        <v>VALDEZ WSO</v>
      </c>
      <c r="AM73" t="str">
        <v>UKIAH MUNICIPAL AP</v>
      </c>
    </row>
    <row r="74" spans="3:39" x14ac:dyDescent="0.35">
      <c r="C74">
        <f>IFERROR(HLOOKUP('Temperature Reduction Factor'!D$6,$AE$3:$CT$83,W74,FALSE),"")</f>
        <v>0</v>
      </c>
      <c r="E74" t="s">
        <v>49</v>
      </c>
      <c r="F74" t="s">
        <v>72</v>
      </c>
      <c r="G74" t="s">
        <v>73</v>
      </c>
      <c r="H74" t="s">
        <v>143</v>
      </c>
      <c r="I74" t="s">
        <v>1705</v>
      </c>
      <c r="J74">
        <v>33.6</v>
      </c>
      <c r="K74">
        <v>31.46</v>
      </c>
      <c r="L74">
        <v>30.6</v>
      </c>
      <c r="M74">
        <v>33.44</v>
      </c>
      <c r="N74">
        <v>37.6</v>
      </c>
      <c r="O74">
        <v>41.72</v>
      </c>
      <c r="P74">
        <v>45.68</v>
      </c>
      <c r="Q74">
        <v>47.84</v>
      </c>
      <c r="R74">
        <v>46.9</v>
      </c>
      <c r="S74">
        <v>40.82</v>
      </c>
      <c r="T74">
        <v>34</v>
      </c>
      <c r="U74">
        <v>31.1</v>
      </c>
      <c r="W74" s="49">
        <v>72</v>
      </c>
      <c r="AG74" t="str">
        <v>WHITTIER</v>
      </c>
      <c r="AM74" t="str">
        <v>VAN NUYS AIRPORT</v>
      </c>
    </row>
    <row r="75" spans="3:39" x14ac:dyDescent="0.35">
      <c r="C75">
        <f>IFERROR(HLOOKUP('Temperature Reduction Factor'!D$6,$AE$3:$CT$83,W75,FALSE),"")</f>
        <v>0</v>
      </c>
      <c r="E75" t="s">
        <v>49</v>
      </c>
      <c r="F75" t="s">
        <v>72</v>
      </c>
      <c r="G75" t="s">
        <v>106</v>
      </c>
      <c r="H75" t="s">
        <v>144</v>
      </c>
      <c r="I75" t="s">
        <v>1706</v>
      </c>
      <c r="J75">
        <v>5</v>
      </c>
      <c r="K75">
        <v>-3.64</v>
      </c>
      <c r="L75">
        <v>6.3</v>
      </c>
      <c r="M75">
        <v>19.399999999999999</v>
      </c>
      <c r="N75">
        <v>32.4</v>
      </c>
      <c r="O75">
        <v>38.119999999999997</v>
      </c>
      <c r="P75">
        <v>48.56</v>
      </c>
      <c r="Q75">
        <v>46.94</v>
      </c>
      <c r="R75">
        <v>39.6</v>
      </c>
      <c r="S75">
        <v>33.44</v>
      </c>
      <c r="T75">
        <v>22.1</v>
      </c>
      <c r="U75">
        <v>13.5</v>
      </c>
      <c r="W75" s="42">
        <v>73</v>
      </c>
      <c r="AG75" t="str">
        <v>WRANGELL</v>
      </c>
      <c r="AM75" t="str">
        <v>VISALIA MUNI (AWOS)</v>
      </c>
    </row>
    <row r="76" spans="3:39" x14ac:dyDescent="0.35">
      <c r="C76">
        <f>IFERROR(HLOOKUP('Temperature Reduction Factor'!D$6,$AE$3:$CT$83,W76,FALSE),"")</f>
        <v>0</v>
      </c>
      <c r="E76" t="s">
        <v>49</v>
      </c>
      <c r="F76" t="s">
        <v>72</v>
      </c>
      <c r="G76" t="s">
        <v>145</v>
      </c>
      <c r="H76" t="s">
        <v>146</v>
      </c>
      <c r="I76" t="s">
        <v>1707</v>
      </c>
      <c r="J76">
        <v>33.799999999999997</v>
      </c>
      <c r="K76">
        <v>29.66</v>
      </c>
      <c r="L76">
        <v>36.9</v>
      </c>
      <c r="M76">
        <v>39.380000000000003</v>
      </c>
      <c r="N76">
        <v>46.4</v>
      </c>
      <c r="O76">
        <v>52.16</v>
      </c>
      <c r="P76">
        <v>54.32</v>
      </c>
      <c r="Q76">
        <v>55.58</v>
      </c>
      <c r="R76">
        <v>53.1</v>
      </c>
      <c r="S76">
        <v>45.32</v>
      </c>
      <c r="T76">
        <v>37.799999999999997</v>
      </c>
      <c r="U76">
        <v>32</v>
      </c>
      <c r="W76" s="49">
        <v>74</v>
      </c>
      <c r="AG76" t="str">
        <v>YAKUTAT STATE ARPT</v>
      </c>
      <c r="AM76" t="str">
        <v>YUBA CO</v>
      </c>
    </row>
    <row r="77" spans="3:39" x14ac:dyDescent="0.35">
      <c r="C77">
        <f>IFERROR(HLOOKUP('Temperature Reduction Factor'!D$6,$AE$3:$CT$83,W77,FALSE),"")</f>
        <v>0</v>
      </c>
      <c r="E77" t="s">
        <v>49</v>
      </c>
      <c r="F77" t="s">
        <v>72</v>
      </c>
      <c r="G77" t="s">
        <v>109</v>
      </c>
      <c r="H77" t="s">
        <v>147</v>
      </c>
      <c r="I77" t="s">
        <v>1708</v>
      </c>
      <c r="J77">
        <v>30</v>
      </c>
      <c r="K77">
        <v>28.94</v>
      </c>
      <c r="L77">
        <v>35.799999999999997</v>
      </c>
      <c r="M77">
        <v>43.16</v>
      </c>
      <c r="N77">
        <v>51.8</v>
      </c>
      <c r="O77">
        <v>57.38</v>
      </c>
      <c r="P77">
        <v>54.86</v>
      </c>
      <c r="Q77">
        <v>56.3</v>
      </c>
      <c r="R77">
        <v>50.2</v>
      </c>
      <c r="S77">
        <v>39.200000000000003</v>
      </c>
      <c r="T77">
        <v>34.299999999999997</v>
      </c>
      <c r="U77">
        <v>23.4</v>
      </c>
      <c r="W77" s="42">
        <v>75</v>
      </c>
    </row>
    <row r="78" spans="3:39" x14ac:dyDescent="0.35">
      <c r="C78">
        <f>IFERROR(HLOOKUP('Temperature Reduction Factor'!D$6,$AE$3:$CT$83,W78,FALSE),"")</f>
        <v>0</v>
      </c>
      <c r="E78" t="s">
        <v>49</v>
      </c>
      <c r="F78" t="s">
        <v>72</v>
      </c>
      <c r="G78" t="s">
        <v>81</v>
      </c>
      <c r="H78" t="s">
        <v>148</v>
      </c>
      <c r="I78" t="s">
        <v>148</v>
      </c>
      <c r="J78">
        <v>-1.1000000000000001</v>
      </c>
      <c r="K78">
        <v>23</v>
      </c>
      <c r="L78">
        <v>22.8</v>
      </c>
      <c r="M78">
        <v>55.04</v>
      </c>
      <c r="N78">
        <v>43.3</v>
      </c>
      <c r="O78">
        <v>56.3</v>
      </c>
      <c r="P78">
        <v>54.86</v>
      </c>
      <c r="Q78">
        <v>50.36</v>
      </c>
      <c r="R78">
        <v>42.1</v>
      </c>
      <c r="S78">
        <v>33.44</v>
      </c>
      <c r="T78">
        <v>17.600000000000001</v>
      </c>
      <c r="U78">
        <v>11.8</v>
      </c>
      <c r="W78" s="49">
        <v>76</v>
      </c>
    </row>
    <row r="79" spans="3:39" x14ac:dyDescent="0.35">
      <c r="C79">
        <f>IFERROR(HLOOKUP('Temperature Reduction Factor'!D$6,$AE$3:$CT$83,W79,FALSE),"")</f>
        <v>0</v>
      </c>
      <c r="E79" t="s">
        <v>49</v>
      </c>
      <c r="F79" t="s">
        <v>72</v>
      </c>
      <c r="G79" t="s">
        <v>91</v>
      </c>
      <c r="H79" t="s">
        <v>149</v>
      </c>
      <c r="I79" t="s">
        <v>149</v>
      </c>
      <c r="J79">
        <v>25.3</v>
      </c>
      <c r="K79">
        <v>29.48</v>
      </c>
      <c r="L79">
        <v>29.1</v>
      </c>
      <c r="M79">
        <v>35.6</v>
      </c>
      <c r="N79">
        <v>46.6</v>
      </c>
      <c r="O79">
        <v>54.32</v>
      </c>
      <c r="P79">
        <v>55.22</v>
      </c>
      <c r="Q79">
        <v>53.24</v>
      </c>
      <c r="R79">
        <v>45.9</v>
      </c>
      <c r="S79">
        <v>32.36</v>
      </c>
      <c r="T79">
        <v>19.600000000000001</v>
      </c>
      <c r="U79">
        <v>25.2</v>
      </c>
      <c r="W79" s="42">
        <v>77</v>
      </c>
    </row>
    <row r="80" spans="3:39" x14ac:dyDescent="0.35">
      <c r="C80">
        <f>IFERROR(HLOOKUP('Temperature Reduction Factor'!D$6,$AE$3:$CT$83,W80,FALSE),"")</f>
        <v>0</v>
      </c>
      <c r="E80" t="s">
        <v>49</v>
      </c>
      <c r="F80" t="s">
        <v>72</v>
      </c>
      <c r="G80" t="s">
        <v>73</v>
      </c>
      <c r="H80" t="s">
        <v>150</v>
      </c>
      <c r="I80" t="s">
        <v>1709</v>
      </c>
      <c r="J80">
        <v>28.2</v>
      </c>
      <c r="K80">
        <v>24.62</v>
      </c>
      <c r="L80">
        <v>26.4</v>
      </c>
      <c r="M80">
        <v>30.74</v>
      </c>
      <c r="N80">
        <v>37.200000000000003</v>
      </c>
      <c r="O80">
        <v>41.72</v>
      </c>
      <c r="P80">
        <v>46.76</v>
      </c>
      <c r="Q80">
        <v>48.38</v>
      </c>
      <c r="R80">
        <v>45.5</v>
      </c>
      <c r="S80">
        <v>39.74</v>
      </c>
      <c r="T80">
        <v>32.200000000000003</v>
      </c>
      <c r="U80">
        <v>31.6</v>
      </c>
      <c r="W80" s="49">
        <v>78</v>
      </c>
    </row>
    <row r="81" spans="3:26" x14ac:dyDescent="0.35">
      <c r="C81">
        <f>IFERROR(HLOOKUP('Temperature Reduction Factor'!D$6,$AE$3:$CT$83,W81,FALSE),"")</f>
        <v>0</v>
      </c>
      <c r="E81" t="s">
        <v>49</v>
      </c>
      <c r="F81" t="s">
        <v>72</v>
      </c>
      <c r="G81" t="s">
        <v>132</v>
      </c>
      <c r="H81" t="s">
        <v>151</v>
      </c>
      <c r="I81" t="s">
        <v>1710</v>
      </c>
      <c r="J81">
        <v>17.100000000000001</v>
      </c>
      <c r="K81">
        <v>11.3</v>
      </c>
      <c r="L81">
        <v>26.2</v>
      </c>
      <c r="M81">
        <v>36.5</v>
      </c>
      <c r="N81">
        <v>47.8</v>
      </c>
      <c r="O81">
        <v>56.66</v>
      </c>
      <c r="P81">
        <v>58.64</v>
      </c>
      <c r="Q81">
        <v>55.94</v>
      </c>
      <c r="R81">
        <v>47.5</v>
      </c>
      <c r="S81">
        <v>33.799999999999997</v>
      </c>
      <c r="T81">
        <v>16.899999999999999</v>
      </c>
      <c r="U81">
        <v>12.7</v>
      </c>
      <c r="W81" s="42">
        <v>79</v>
      </c>
    </row>
    <row r="82" spans="3:26" x14ac:dyDescent="0.35">
      <c r="C82">
        <f>IFERROR(HLOOKUP('Temperature Reduction Factor'!D$6,$AE$3:$CT$83,W82,FALSE),"")</f>
        <v>0</v>
      </c>
      <c r="E82" t="s">
        <v>49</v>
      </c>
      <c r="F82" t="s">
        <v>72</v>
      </c>
      <c r="G82" t="s">
        <v>85</v>
      </c>
      <c r="H82" t="s">
        <v>152</v>
      </c>
      <c r="I82" t="s">
        <v>1711</v>
      </c>
      <c r="J82">
        <v>-3.8</v>
      </c>
      <c r="K82">
        <v>10.76</v>
      </c>
      <c r="L82">
        <v>19.2</v>
      </c>
      <c r="M82">
        <v>23.18</v>
      </c>
      <c r="N82">
        <v>40.5</v>
      </c>
      <c r="O82">
        <v>57.74</v>
      </c>
      <c r="P82">
        <v>57.02</v>
      </c>
      <c r="Q82">
        <v>50.54</v>
      </c>
      <c r="R82">
        <v>38.700000000000003</v>
      </c>
      <c r="S82">
        <v>31.64</v>
      </c>
      <c r="T82">
        <v>7.2</v>
      </c>
      <c r="U82">
        <v>5</v>
      </c>
      <c r="W82" s="49">
        <v>80</v>
      </c>
    </row>
    <row r="83" spans="3:26" x14ac:dyDescent="0.35">
      <c r="C83">
        <f>IFERROR(HLOOKUP('Temperature Reduction Factor'!D$6,$AE$3:$CT$83,W83,FALSE),"")</f>
        <v>0</v>
      </c>
      <c r="E83" t="s">
        <v>49</v>
      </c>
      <c r="F83" t="s">
        <v>72</v>
      </c>
      <c r="G83" t="s">
        <v>98</v>
      </c>
      <c r="H83" t="s">
        <v>153</v>
      </c>
      <c r="I83" t="s">
        <v>1712</v>
      </c>
      <c r="J83">
        <v>27.9</v>
      </c>
      <c r="K83">
        <v>32.9</v>
      </c>
      <c r="L83">
        <v>26.4</v>
      </c>
      <c r="M83">
        <v>29.48</v>
      </c>
      <c r="N83">
        <v>35.799999999999997</v>
      </c>
      <c r="O83">
        <v>50.9</v>
      </c>
      <c r="P83">
        <v>57.38</v>
      </c>
      <c r="Q83">
        <v>51.98</v>
      </c>
      <c r="R83">
        <v>42.3</v>
      </c>
      <c r="S83">
        <v>37.04</v>
      </c>
      <c r="T83">
        <v>28.6</v>
      </c>
      <c r="U83">
        <v>21.2</v>
      </c>
      <c r="W83" s="42">
        <v>81</v>
      </c>
    </row>
    <row r="84" spans="3:26" x14ac:dyDescent="0.35">
      <c r="E84" t="s">
        <v>49</v>
      </c>
      <c r="F84" t="s">
        <v>72</v>
      </c>
      <c r="G84" t="s">
        <v>106</v>
      </c>
      <c r="H84" t="s">
        <v>154</v>
      </c>
      <c r="I84" t="s">
        <v>1713</v>
      </c>
      <c r="J84">
        <v>7.7</v>
      </c>
      <c r="K84">
        <v>16.52</v>
      </c>
      <c r="L84">
        <v>24.3</v>
      </c>
      <c r="M84">
        <v>30.02</v>
      </c>
      <c r="N84">
        <v>39.6</v>
      </c>
      <c r="O84">
        <v>44.42</v>
      </c>
      <c r="P84">
        <v>53.78</v>
      </c>
      <c r="Q84">
        <v>49.46</v>
      </c>
      <c r="R84">
        <v>39.4</v>
      </c>
      <c r="S84">
        <v>34.520000000000003</v>
      </c>
      <c r="T84">
        <v>21.6</v>
      </c>
      <c r="U84">
        <v>14.2</v>
      </c>
      <c r="W84" s="49">
        <v>82</v>
      </c>
    </row>
    <row r="85" spans="3:26" x14ac:dyDescent="0.35">
      <c r="E85" t="s">
        <v>49</v>
      </c>
      <c r="F85" t="s">
        <v>72</v>
      </c>
      <c r="G85" t="s">
        <v>95</v>
      </c>
      <c r="H85" t="s">
        <v>155</v>
      </c>
      <c r="I85" t="s">
        <v>1714</v>
      </c>
      <c r="J85">
        <v>30.6</v>
      </c>
      <c r="K85">
        <v>30.38</v>
      </c>
      <c r="L85">
        <v>33.6</v>
      </c>
      <c r="M85">
        <v>36.32</v>
      </c>
      <c r="N85">
        <v>44.2</v>
      </c>
      <c r="O85">
        <v>53.6</v>
      </c>
      <c r="P85">
        <v>53.06</v>
      </c>
      <c r="Q85">
        <v>53.06</v>
      </c>
      <c r="R85">
        <v>48.2</v>
      </c>
      <c r="S85">
        <v>37.04</v>
      </c>
      <c r="T85">
        <v>30.6</v>
      </c>
      <c r="U85">
        <v>28</v>
      </c>
      <c r="W85" s="42">
        <v>83</v>
      </c>
    </row>
    <row r="86" spans="3:26" x14ac:dyDescent="0.35">
      <c r="E86" t="s">
        <v>49</v>
      </c>
      <c r="F86" t="s">
        <v>72</v>
      </c>
      <c r="G86" t="s">
        <v>95</v>
      </c>
      <c r="H86" t="s">
        <v>155</v>
      </c>
      <c r="I86" t="s">
        <v>1715</v>
      </c>
      <c r="J86">
        <v>23.9</v>
      </c>
      <c r="K86">
        <v>26.24</v>
      </c>
      <c r="L86">
        <v>30.4</v>
      </c>
      <c r="M86">
        <v>38.840000000000003</v>
      </c>
      <c r="N86">
        <v>46.9</v>
      </c>
      <c r="O86">
        <v>53.96</v>
      </c>
      <c r="P86">
        <v>55.58</v>
      </c>
      <c r="Q86">
        <v>53.24</v>
      </c>
      <c r="R86">
        <v>48.2</v>
      </c>
      <c r="S86">
        <v>39.020000000000003</v>
      </c>
      <c r="T86">
        <v>29.8</v>
      </c>
      <c r="U86">
        <v>25.2</v>
      </c>
      <c r="W86" s="49">
        <v>84</v>
      </c>
    </row>
    <row r="87" spans="3:26" x14ac:dyDescent="0.35">
      <c r="E87" t="s">
        <v>49</v>
      </c>
      <c r="F87" t="s">
        <v>72</v>
      </c>
      <c r="G87" t="s">
        <v>95</v>
      </c>
      <c r="H87" t="s">
        <v>156</v>
      </c>
      <c r="I87" t="s">
        <v>156</v>
      </c>
      <c r="J87">
        <v>28.4</v>
      </c>
      <c r="K87">
        <v>29.66</v>
      </c>
      <c r="L87">
        <v>30.2</v>
      </c>
      <c r="M87">
        <v>35.06</v>
      </c>
      <c r="N87">
        <v>46.6</v>
      </c>
      <c r="O87">
        <v>53.6</v>
      </c>
      <c r="P87">
        <v>53.78</v>
      </c>
      <c r="Q87">
        <v>52.88</v>
      </c>
      <c r="R87">
        <v>47.8</v>
      </c>
      <c r="S87">
        <v>35.42</v>
      </c>
      <c r="T87">
        <v>28.9</v>
      </c>
      <c r="U87">
        <v>29.1</v>
      </c>
      <c r="W87" s="42">
        <v>85</v>
      </c>
    </row>
    <row r="88" spans="3:26" x14ac:dyDescent="0.35">
      <c r="E88" t="s">
        <v>49</v>
      </c>
      <c r="F88" t="s">
        <v>72</v>
      </c>
      <c r="G88" t="s">
        <v>134</v>
      </c>
      <c r="H88" t="s">
        <v>157</v>
      </c>
      <c r="I88" t="s">
        <v>157</v>
      </c>
      <c r="J88">
        <v>30.2</v>
      </c>
      <c r="K88">
        <v>32.72</v>
      </c>
      <c r="L88">
        <v>35.799999999999997</v>
      </c>
      <c r="M88">
        <v>41</v>
      </c>
      <c r="N88">
        <v>44.4</v>
      </c>
      <c r="O88">
        <v>54.32</v>
      </c>
      <c r="P88">
        <v>56.3</v>
      </c>
      <c r="Q88">
        <v>58.46</v>
      </c>
      <c r="R88">
        <v>51.1</v>
      </c>
      <c r="S88">
        <v>44.06</v>
      </c>
      <c r="T88">
        <v>36.5</v>
      </c>
      <c r="U88">
        <v>31.3</v>
      </c>
      <c r="W88" s="49">
        <v>86</v>
      </c>
    </row>
    <row r="89" spans="3:26" x14ac:dyDescent="0.35">
      <c r="E89" t="s">
        <v>49</v>
      </c>
      <c r="F89" t="s">
        <v>72</v>
      </c>
      <c r="G89" t="s">
        <v>158</v>
      </c>
      <c r="H89" t="s">
        <v>159</v>
      </c>
      <c r="I89" t="s">
        <v>1716</v>
      </c>
      <c r="J89">
        <v>27</v>
      </c>
      <c r="K89">
        <v>28.04</v>
      </c>
      <c r="L89">
        <v>30.6</v>
      </c>
      <c r="M89">
        <v>39.92</v>
      </c>
      <c r="N89">
        <v>44.8</v>
      </c>
      <c r="O89">
        <v>50.9</v>
      </c>
      <c r="P89">
        <v>55.04</v>
      </c>
      <c r="Q89">
        <v>54.32</v>
      </c>
      <c r="R89">
        <v>50.2</v>
      </c>
      <c r="S89">
        <v>40.82</v>
      </c>
      <c r="T89">
        <v>32.4</v>
      </c>
      <c r="U89">
        <v>29.8</v>
      </c>
      <c r="W89" s="42">
        <v>87</v>
      </c>
    </row>
    <row r="90" spans="3:26" x14ac:dyDescent="0.35">
      <c r="E90" t="s">
        <v>49</v>
      </c>
      <c r="F90" t="s">
        <v>160</v>
      </c>
      <c r="G90" t="s">
        <v>161</v>
      </c>
      <c r="H90" t="s">
        <v>162</v>
      </c>
      <c r="I90" t="s">
        <v>1717</v>
      </c>
      <c r="J90">
        <v>44.6</v>
      </c>
      <c r="K90">
        <v>50.72</v>
      </c>
      <c r="L90">
        <v>55</v>
      </c>
      <c r="M90">
        <v>64.760000000000005</v>
      </c>
      <c r="N90">
        <v>71.8</v>
      </c>
      <c r="O90">
        <v>74.84</v>
      </c>
      <c r="P90">
        <v>76.459999999999994</v>
      </c>
      <c r="Q90">
        <v>76.459999999999994</v>
      </c>
      <c r="R90">
        <v>70.5</v>
      </c>
      <c r="S90">
        <v>59.18</v>
      </c>
      <c r="T90">
        <v>56.8</v>
      </c>
      <c r="U90">
        <v>42.8</v>
      </c>
      <c r="W90" s="49">
        <v>88</v>
      </c>
    </row>
    <row r="91" spans="3:26" x14ac:dyDescent="0.35">
      <c r="E91" t="s">
        <v>49</v>
      </c>
      <c r="F91" t="s">
        <v>160</v>
      </c>
      <c r="G91" t="s">
        <v>163</v>
      </c>
      <c r="H91" t="s">
        <v>164</v>
      </c>
      <c r="I91" t="s">
        <v>1718</v>
      </c>
      <c r="J91">
        <v>41.9</v>
      </c>
      <c r="K91">
        <v>48.2</v>
      </c>
      <c r="L91">
        <v>50.7</v>
      </c>
      <c r="M91">
        <v>62.78</v>
      </c>
      <c r="N91">
        <v>67.599999999999994</v>
      </c>
      <c r="O91">
        <v>74.84</v>
      </c>
      <c r="P91">
        <v>74.48</v>
      </c>
      <c r="Q91">
        <v>75.02</v>
      </c>
      <c r="R91">
        <v>71.099999999999994</v>
      </c>
      <c r="S91">
        <v>62.6</v>
      </c>
      <c r="T91">
        <v>56.3</v>
      </c>
      <c r="U91">
        <v>48.6</v>
      </c>
      <c r="W91" s="42">
        <v>89</v>
      </c>
    </row>
    <row r="92" spans="3:26" x14ac:dyDescent="0.35">
      <c r="E92" t="s">
        <v>49</v>
      </c>
      <c r="F92" t="s">
        <v>160</v>
      </c>
      <c r="G92" t="s">
        <v>165</v>
      </c>
      <c r="H92" t="s">
        <v>166</v>
      </c>
      <c r="I92" t="s">
        <v>1719</v>
      </c>
      <c r="J92">
        <v>41.9</v>
      </c>
      <c r="K92">
        <v>48.02</v>
      </c>
      <c r="L92">
        <v>54.7</v>
      </c>
      <c r="M92">
        <v>64.22</v>
      </c>
      <c r="N92">
        <v>70.2</v>
      </c>
      <c r="O92">
        <v>76.64</v>
      </c>
      <c r="P92">
        <v>80.239999999999995</v>
      </c>
      <c r="Q92">
        <v>78.98</v>
      </c>
      <c r="R92">
        <v>73.400000000000006</v>
      </c>
      <c r="S92">
        <v>60.8</v>
      </c>
      <c r="T92">
        <v>55.6</v>
      </c>
      <c r="U92">
        <v>45.5</v>
      </c>
      <c r="W92" s="49">
        <v>90</v>
      </c>
      <c r="X92" s="41"/>
      <c r="Y92" s="41"/>
      <c r="Z92" s="41"/>
    </row>
    <row r="93" spans="3:26" x14ac:dyDescent="0.35">
      <c r="E93" t="s">
        <v>49</v>
      </c>
      <c r="F93" t="s">
        <v>160</v>
      </c>
      <c r="G93" t="s">
        <v>167</v>
      </c>
      <c r="H93" t="s">
        <v>168</v>
      </c>
      <c r="I93" t="s">
        <v>1720</v>
      </c>
      <c r="J93">
        <v>45.5</v>
      </c>
      <c r="K93">
        <v>51.8</v>
      </c>
      <c r="L93">
        <v>54.9</v>
      </c>
      <c r="M93">
        <v>62.6</v>
      </c>
      <c r="N93">
        <v>74.099999999999994</v>
      </c>
      <c r="O93">
        <v>77.36</v>
      </c>
      <c r="P93">
        <v>79.52</v>
      </c>
      <c r="Q93">
        <v>77.72</v>
      </c>
      <c r="R93">
        <v>74.3</v>
      </c>
      <c r="S93">
        <v>62.24</v>
      </c>
      <c r="T93">
        <v>54.7</v>
      </c>
      <c r="U93">
        <v>48.6</v>
      </c>
      <c r="W93" s="42">
        <v>91</v>
      </c>
    </row>
    <row r="94" spans="3:26" x14ac:dyDescent="0.35">
      <c r="E94" t="s">
        <v>49</v>
      </c>
      <c r="F94" t="s">
        <v>160</v>
      </c>
      <c r="G94" t="s">
        <v>169</v>
      </c>
      <c r="H94" t="s">
        <v>170</v>
      </c>
      <c r="I94" t="s">
        <v>1721</v>
      </c>
      <c r="J94">
        <v>44.6</v>
      </c>
      <c r="K94">
        <v>49.82</v>
      </c>
      <c r="L94">
        <v>61.2</v>
      </c>
      <c r="M94">
        <v>64.400000000000006</v>
      </c>
      <c r="N94">
        <v>77.400000000000006</v>
      </c>
      <c r="O94">
        <v>78.260000000000005</v>
      </c>
      <c r="P94">
        <v>79.88</v>
      </c>
      <c r="Q94">
        <v>78.98</v>
      </c>
      <c r="R94">
        <v>78.400000000000006</v>
      </c>
      <c r="S94">
        <v>66.92</v>
      </c>
      <c r="T94">
        <v>59</v>
      </c>
      <c r="U94">
        <v>47.1</v>
      </c>
      <c r="W94" s="49">
        <v>92</v>
      </c>
    </row>
    <row r="95" spans="3:26" x14ac:dyDescent="0.35">
      <c r="E95" t="s">
        <v>49</v>
      </c>
      <c r="F95" t="s">
        <v>160</v>
      </c>
      <c r="G95" t="s">
        <v>171</v>
      </c>
      <c r="I95" t="s">
        <v>1722</v>
      </c>
      <c r="J95">
        <v>40.299999999999997</v>
      </c>
      <c r="K95">
        <v>47.3</v>
      </c>
      <c r="L95">
        <v>55.2</v>
      </c>
      <c r="M95">
        <v>61.16</v>
      </c>
      <c r="N95">
        <v>64.8</v>
      </c>
      <c r="O95">
        <v>73.58</v>
      </c>
      <c r="P95">
        <v>77.36</v>
      </c>
      <c r="Q95">
        <v>76.459999999999994</v>
      </c>
      <c r="R95">
        <v>70.7</v>
      </c>
      <c r="S95">
        <v>59.9</v>
      </c>
      <c r="T95">
        <v>53.4</v>
      </c>
      <c r="U95">
        <v>39.700000000000003</v>
      </c>
      <c r="W95" s="42">
        <v>93</v>
      </c>
    </row>
    <row r="96" spans="3:26" x14ac:dyDescent="0.35">
      <c r="E96" t="s">
        <v>49</v>
      </c>
      <c r="F96" t="s">
        <v>160</v>
      </c>
      <c r="G96" t="s">
        <v>172</v>
      </c>
      <c r="H96" t="s">
        <v>173</v>
      </c>
      <c r="I96" t="s">
        <v>1723</v>
      </c>
      <c r="J96">
        <v>36.5</v>
      </c>
      <c r="K96">
        <v>42.8</v>
      </c>
      <c r="L96">
        <v>52.3</v>
      </c>
      <c r="M96">
        <v>59.72</v>
      </c>
      <c r="N96">
        <v>69.099999999999994</v>
      </c>
      <c r="O96">
        <v>77.540000000000006</v>
      </c>
      <c r="P96">
        <v>78.62</v>
      </c>
      <c r="Q96">
        <v>76.64</v>
      </c>
      <c r="R96">
        <v>72.099999999999994</v>
      </c>
      <c r="S96">
        <v>58.1</v>
      </c>
      <c r="T96">
        <v>53.4</v>
      </c>
      <c r="U96">
        <v>41.7</v>
      </c>
      <c r="W96" s="49">
        <v>94</v>
      </c>
    </row>
    <row r="97" spans="5:23" x14ac:dyDescent="0.35">
      <c r="E97" t="s">
        <v>49</v>
      </c>
      <c r="F97" t="s">
        <v>160</v>
      </c>
      <c r="G97" t="s">
        <v>174</v>
      </c>
      <c r="H97" t="s">
        <v>175</v>
      </c>
      <c r="I97" t="s">
        <v>1724</v>
      </c>
      <c r="J97">
        <v>43.9</v>
      </c>
      <c r="K97">
        <v>50.54</v>
      </c>
      <c r="L97">
        <v>54</v>
      </c>
      <c r="M97">
        <v>63.14</v>
      </c>
      <c r="N97">
        <v>74.099999999999994</v>
      </c>
      <c r="O97">
        <v>79.52</v>
      </c>
      <c r="P97">
        <v>82.04</v>
      </c>
      <c r="Q97">
        <v>80.239999999999995</v>
      </c>
      <c r="R97">
        <v>76.099999999999994</v>
      </c>
      <c r="S97">
        <v>64.040000000000006</v>
      </c>
      <c r="T97">
        <v>52.3</v>
      </c>
      <c r="U97">
        <v>47.1</v>
      </c>
      <c r="W97" s="42">
        <v>95</v>
      </c>
    </row>
    <row r="98" spans="5:23" x14ac:dyDescent="0.35">
      <c r="E98" t="s">
        <v>49</v>
      </c>
      <c r="F98" t="s">
        <v>160</v>
      </c>
      <c r="G98" t="s">
        <v>176</v>
      </c>
      <c r="H98" t="s">
        <v>177</v>
      </c>
      <c r="I98" t="s">
        <v>1725</v>
      </c>
      <c r="J98">
        <v>54.1</v>
      </c>
      <c r="K98">
        <v>54.5</v>
      </c>
      <c r="L98">
        <v>56.5</v>
      </c>
      <c r="M98">
        <v>65.66</v>
      </c>
      <c r="N98">
        <v>76.099999999999994</v>
      </c>
      <c r="O98">
        <v>77.72</v>
      </c>
      <c r="P98">
        <v>80.239999999999995</v>
      </c>
      <c r="Q98">
        <v>81.86</v>
      </c>
      <c r="R98">
        <v>77</v>
      </c>
      <c r="S98">
        <v>67.459999999999994</v>
      </c>
      <c r="T98">
        <v>59</v>
      </c>
      <c r="U98">
        <v>50.9</v>
      </c>
      <c r="W98" s="49">
        <v>96</v>
      </c>
    </row>
    <row r="99" spans="5:23" x14ac:dyDescent="0.35">
      <c r="E99" t="s">
        <v>49</v>
      </c>
      <c r="F99" t="s">
        <v>160</v>
      </c>
      <c r="G99" t="s">
        <v>176</v>
      </c>
      <c r="H99" t="s">
        <v>177</v>
      </c>
      <c r="I99" t="s">
        <v>1726</v>
      </c>
      <c r="J99">
        <v>46.8</v>
      </c>
      <c r="K99">
        <v>53.42</v>
      </c>
      <c r="L99">
        <v>61</v>
      </c>
      <c r="M99">
        <v>67.28</v>
      </c>
      <c r="N99">
        <v>73.8</v>
      </c>
      <c r="O99">
        <v>79.52</v>
      </c>
      <c r="P99">
        <v>80.599999999999994</v>
      </c>
      <c r="Q99">
        <v>79.52</v>
      </c>
      <c r="R99">
        <v>77.400000000000006</v>
      </c>
      <c r="S99">
        <v>66.739999999999995</v>
      </c>
      <c r="T99">
        <v>59</v>
      </c>
      <c r="U99">
        <v>54</v>
      </c>
      <c r="W99" s="42">
        <v>97</v>
      </c>
    </row>
    <row r="100" spans="5:23" x14ac:dyDescent="0.35">
      <c r="E100" t="s">
        <v>49</v>
      </c>
      <c r="F100" t="s">
        <v>160</v>
      </c>
      <c r="G100" t="s">
        <v>174</v>
      </c>
      <c r="H100" t="s">
        <v>175</v>
      </c>
      <c r="I100" t="s">
        <v>1727</v>
      </c>
      <c r="J100">
        <v>44.8</v>
      </c>
      <c r="K100">
        <v>49.1</v>
      </c>
      <c r="L100">
        <v>59.7</v>
      </c>
      <c r="M100">
        <v>65.66</v>
      </c>
      <c r="N100">
        <v>71.400000000000006</v>
      </c>
      <c r="O100">
        <v>78.44</v>
      </c>
      <c r="P100">
        <v>80.239999999999995</v>
      </c>
      <c r="Q100">
        <v>80.06</v>
      </c>
      <c r="R100">
        <v>75</v>
      </c>
      <c r="S100">
        <v>63.68</v>
      </c>
      <c r="T100">
        <v>54.9</v>
      </c>
      <c r="U100">
        <v>48.7</v>
      </c>
      <c r="W100" s="49">
        <v>98</v>
      </c>
    </row>
    <row r="101" spans="5:23" x14ac:dyDescent="0.35">
      <c r="E101" t="s">
        <v>49</v>
      </c>
      <c r="F101" t="s">
        <v>160</v>
      </c>
      <c r="G101" t="s">
        <v>178</v>
      </c>
      <c r="H101" t="s">
        <v>179</v>
      </c>
      <c r="I101" t="s">
        <v>1728</v>
      </c>
      <c r="J101">
        <v>45.5</v>
      </c>
      <c r="K101">
        <v>43.34</v>
      </c>
      <c r="L101">
        <v>51.8</v>
      </c>
      <c r="M101">
        <v>62.78</v>
      </c>
      <c r="N101">
        <v>71.2</v>
      </c>
      <c r="O101">
        <v>72.680000000000007</v>
      </c>
      <c r="P101">
        <v>80.06</v>
      </c>
      <c r="Q101">
        <v>73.94</v>
      </c>
      <c r="R101">
        <v>73</v>
      </c>
      <c r="S101">
        <v>63.68</v>
      </c>
      <c r="T101">
        <v>55.6</v>
      </c>
      <c r="U101">
        <v>46.4</v>
      </c>
      <c r="W101" s="42">
        <v>99</v>
      </c>
    </row>
    <row r="102" spans="5:23" x14ac:dyDescent="0.35">
      <c r="E102" t="s">
        <v>49</v>
      </c>
      <c r="F102" t="s">
        <v>160</v>
      </c>
      <c r="G102" t="s">
        <v>180</v>
      </c>
      <c r="I102" t="s">
        <v>1729</v>
      </c>
      <c r="J102">
        <v>47.8</v>
      </c>
      <c r="K102">
        <v>52.16</v>
      </c>
      <c r="L102">
        <v>60.4</v>
      </c>
      <c r="M102">
        <v>61.88</v>
      </c>
      <c r="N102">
        <v>73.400000000000006</v>
      </c>
      <c r="O102">
        <v>76.28</v>
      </c>
      <c r="P102">
        <v>78.98</v>
      </c>
      <c r="Q102">
        <v>78.260000000000005</v>
      </c>
      <c r="R102">
        <v>77</v>
      </c>
      <c r="S102">
        <v>68.540000000000006</v>
      </c>
      <c r="T102">
        <v>54.1</v>
      </c>
      <c r="U102">
        <v>45.1</v>
      </c>
      <c r="W102" s="49">
        <v>100</v>
      </c>
    </row>
    <row r="103" spans="5:23" x14ac:dyDescent="0.35">
      <c r="E103" t="s">
        <v>49</v>
      </c>
      <c r="F103" t="s">
        <v>160</v>
      </c>
      <c r="G103" t="s">
        <v>181</v>
      </c>
      <c r="H103" t="s">
        <v>182</v>
      </c>
      <c r="I103" t="s">
        <v>1730</v>
      </c>
      <c r="J103">
        <v>45.9</v>
      </c>
      <c r="K103">
        <v>49.82</v>
      </c>
      <c r="L103">
        <v>52.5</v>
      </c>
      <c r="M103">
        <v>66.2</v>
      </c>
      <c r="N103">
        <v>73.599999999999994</v>
      </c>
      <c r="O103">
        <v>76.099999999999994</v>
      </c>
      <c r="P103">
        <v>79.88</v>
      </c>
      <c r="Q103">
        <v>76.819999999999993</v>
      </c>
      <c r="R103">
        <v>78.099999999999994</v>
      </c>
      <c r="S103">
        <v>60.44</v>
      </c>
      <c r="T103">
        <v>58.1</v>
      </c>
      <c r="U103">
        <v>38.799999999999997</v>
      </c>
      <c r="W103" s="42">
        <v>101</v>
      </c>
    </row>
    <row r="104" spans="5:23" x14ac:dyDescent="0.35">
      <c r="E104" t="s">
        <v>49</v>
      </c>
      <c r="F104" t="s">
        <v>183</v>
      </c>
      <c r="G104" t="s">
        <v>184</v>
      </c>
      <c r="H104" t="s">
        <v>185</v>
      </c>
      <c r="I104" t="s">
        <v>1731</v>
      </c>
      <c r="J104">
        <v>40.6</v>
      </c>
      <c r="K104">
        <v>43.52</v>
      </c>
      <c r="L104">
        <v>45.9</v>
      </c>
      <c r="M104">
        <v>57.92</v>
      </c>
      <c r="N104">
        <v>67.3</v>
      </c>
      <c r="O104">
        <v>77.900000000000006</v>
      </c>
      <c r="P104">
        <v>77.540000000000006</v>
      </c>
      <c r="Q104">
        <v>74.3</v>
      </c>
      <c r="R104">
        <v>75.7</v>
      </c>
      <c r="S104">
        <v>59.36</v>
      </c>
      <c r="T104">
        <v>48</v>
      </c>
      <c r="U104">
        <v>42.3</v>
      </c>
      <c r="W104" s="49">
        <v>102</v>
      </c>
    </row>
    <row r="105" spans="5:23" x14ac:dyDescent="0.35">
      <c r="E105" t="s">
        <v>49</v>
      </c>
      <c r="F105" t="s">
        <v>183</v>
      </c>
      <c r="G105" t="s">
        <v>186</v>
      </c>
      <c r="H105" t="s">
        <v>187</v>
      </c>
      <c r="I105" t="s">
        <v>1732</v>
      </c>
      <c r="J105">
        <v>36.1</v>
      </c>
      <c r="K105">
        <v>43.34</v>
      </c>
      <c r="L105">
        <v>41.9</v>
      </c>
      <c r="M105">
        <v>55.94</v>
      </c>
      <c r="N105">
        <v>68.7</v>
      </c>
      <c r="O105">
        <v>70.52</v>
      </c>
      <c r="P105">
        <v>79.34</v>
      </c>
      <c r="Q105">
        <v>80.239999999999995</v>
      </c>
      <c r="R105">
        <v>71.099999999999994</v>
      </c>
      <c r="S105">
        <v>55.4</v>
      </c>
      <c r="T105">
        <v>44.6</v>
      </c>
      <c r="U105">
        <v>36.299999999999997</v>
      </c>
      <c r="W105" s="42">
        <v>103</v>
      </c>
    </row>
    <row r="106" spans="5:23" x14ac:dyDescent="0.35">
      <c r="E106" t="s">
        <v>49</v>
      </c>
      <c r="F106" t="s">
        <v>183</v>
      </c>
      <c r="G106" t="s">
        <v>188</v>
      </c>
      <c r="H106" t="s">
        <v>189</v>
      </c>
      <c r="I106" t="s">
        <v>1733</v>
      </c>
      <c r="J106">
        <v>42.4</v>
      </c>
      <c r="K106">
        <v>43.88</v>
      </c>
      <c r="L106">
        <v>60.3</v>
      </c>
      <c r="M106">
        <v>64.22</v>
      </c>
      <c r="N106">
        <v>74.8</v>
      </c>
      <c r="O106">
        <v>78.8</v>
      </c>
      <c r="P106">
        <v>79.88</v>
      </c>
      <c r="Q106">
        <v>86.72</v>
      </c>
      <c r="R106">
        <v>78.599999999999994</v>
      </c>
      <c r="S106">
        <v>59.9</v>
      </c>
      <c r="T106">
        <v>55.6</v>
      </c>
      <c r="U106">
        <v>42.8</v>
      </c>
      <c r="W106" s="49">
        <v>104</v>
      </c>
    </row>
    <row r="107" spans="5:23" x14ac:dyDescent="0.35">
      <c r="E107" t="s">
        <v>49</v>
      </c>
      <c r="F107" t="s">
        <v>183</v>
      </c>
      <c r="G107" t="s">
        <v>190</v>
      </c>
      <c r="H107" t="s">
        <v>191</v>
      </c>
      <c r="I107" t="s">
        <v>1734</v>
      </c>
      <c r="J107">
        <v>37.799999999999997</v>
      </c>
      <c r="K107">
        <v>42.26</v>
      </c>
      <c r="L107">
        <v>50.7</v>
      </c>
      <c r="M107">
        <v>61.16</v>
      </c>
      <c r="N107">
        <v>64.400000000000006</v>
      </c>
      <c r="O107">
        <v>71.42</v>
      </c>
      <c r="P107">
        <v>81.680000000000007</v>
      </c>
      <c r="Q107">
        <v>80.599999999999994</v>
      </c>
      <c r="R107">
        <v>75.900000000000006</v>
      </c>
      <c r="S107">
        <v>60.26</v>
      </c>
      <c r="T107">
        <v>50.9</v>
      </c>
      <c r="U107">
        <v>36.9</v>
      </c>
      <c r="W107" s="42">
        <v>105</v>
      </c>
    </row>
    <row r="108" spans="5:23" x14ac:dyDescent="0.35">
      <c r="E108" t="s">
        <v>49</v>
      </c>
      <c r="F108" t="s">
        <v>183</v>
      </c>
      <c r="G108" t="s">
        <v>192</v>
      </c>
      <c r="H108" t="s">
        <v>193</v>
      </c>
      <c r="I108" t="s">
        <v>1735</v>
      </c>
      <c r="J108">
        <v>37.4</v>
      </c>
      <c r="K108">
        <v>41.9</v>
      </c>
      <c r="L108">
        <v>46</v>
      </c>
      <c r="M108">
        <v>60.62</v>
      </c>
      <c r="N108">
        <v>66.7</v>
      </c>
      <c r="O108">
        <v>71.78</v>
      </c>
      <c r="P108">
        <v>76.64</v>
      </c>
      <c r="Q108">
        <v>79.7</v>
      </c>
      <c r="R108">
        <v>74.8</v>
      </c>
      <c r="S108">
        <v>61.7</v>
      </c>
      <c r="T108">
        <v>52.3</v>
      </c>
      <c r="U108">
        <v>38.1</v>
      </c>
      <c r="W108" s="49">
        <v>106</v>
      </c>
    </row>
    <row r="109" spans="5:23" x14ac:dyDescent="0.35">
      <c r="E109" t="s">
        <v>49</v>
      </c>
      <c r="F109" t="s">
        <v>183</v>
      </c>
      <c r="G109" t="s">
        <v>194</v>
      </c>
      <c r="H109" t="s">
        <v>195</v>
      </c>
      <c r="I109" t="s">
        <v>1736</v>
      </c>
      <c r="J109">
        <v>35.799999999999997</v>
      </c>
      <c r="K109">
        <v>37.22</v>
      </c>
      <c r="L109">
        <v>51.6</v>
      </c>
      <c r="M109">
        <v>59.72</v>
      </c>
      <c r="N109">
        <v>68.900000000000006</v>
      </c>
      <c r="O109">
        <v>77.540000000000006</v>
      </c>
      <c r="P109">
        <v>81.5</v>
      </c>
      <c r="Q109">
        <v>79.7</v>
      </c>
      <c r="R109">
        <v>75.900000000000006</v>
      </c>
      <c r="S109">
        <v>60.62</v>
      </c>
      <c r="T109">
        <v>52.2</v>
      </c>
      <c r="U109">
        <v>39</v>
      </c>
      <c r="W109" s="42">
        <v>107</v>
      </c>
    </row>
    <row r="110" spans="5:23" x14ac:dyDescent="0.35">
      <c r="E110" t="s">
        <v>49</v>
      </c>
      <c r="F110" t="s">
        <v>183</v>
      </c>
      <c r="G110" t="s">
        <v>196</v>
      </c>
      <c r="H110" t="s">
        <v>197</v>
      </c>
      <c r="I110" t="s">
        <v>1737</v>
      </c>
      <c r="J110">
        <v>38.299999999999997</v>
      </c>
      <c r="K110">
        <v>36.5</v>
      </c>
      <c r="L110">
        <v>51.3</v>
      </c>
      <c r="M110">
        <v>58.28</v>
      </c>
      <c r="N110">
        <v>65.8</v>
      </c>
      <c r="O110">
        <v>71.78</v>
      </c>
      <c r="P110">
        <v>78.8</v>
      </c>
      <c r="Q110">
        <v>78.98</v>
      </c>
      <c r="R110">
        <v>76.099999999999994</v>
      </c>
      <c r="S110">
        <v>55.4</v>
      </c>
      <c r="T110">
        <v>50.7</v>
      </c>
      <c r="U110">
        <v>40.6</v>
      </c>
      <c r="W110" s="49">
        <v>108</v>
      </c>
    </row>
    <row r="111" spans="5:23" x14ac:dyDescent="0.35">
      <c r="E111" t="s">
        <v>49</v>
      </c>
      <c r="F111" t="s">
        <v>183</v>
      </c>
      <c r="G111" t="s">
        <v>198</v>
      </c>
      <c r="H111" t="s">
        <v>199</v>
      </c>
      <c r="I111" t="s">
        <v>1738</v>
      </c>
      <c r="J111">
        <v>33.4</v>
      </c>
      <c r="K111">
        <v>37.58</v>
      </c>
      <c r="L111">
        <v>48.9</v>
      </c>
      <c r="M111">
        <v>63.14</v>
      </c>
      <c r="N111">
        <v>67.099999999999994</v>
      </c>
      <c r="O111">
        <v>77</v>
      </c>
      <c r="P111">
        <v>79.88</v>
      </c>
      <c r="Q111">
        <v>77.180000000000007</v>
      </c>
      <c r="R111">
        <v>77.400000000000006</v>
      </c>
      <c r="S111">
        <v>60.08</v>
      </c>
      <c r="T111">
        <v>52.7</v>
      </c>
      <c r="U111">
        <v>29.1</v>
      </c>
      <c r="W111" s="42">
        <v>109</v>
      </c>
    </row>
    <row r="112" spans="5:23" x14ac:dyDescent="0.35">
      <c r="E112" t="s">
        <v>49</v>
      </c>
      <c r="F112" t="s">
        <v>183</v>
      </c>
      <c r="G112" t="s">
        <v>200</v>
      </c>
      <c r="H112" t="s">
        <v>201</v>
      </c>
      <c r="I112" t="s">
        <v>1739</v>
      </c>
      <c r="J112">
        <v>36.9</v>
      </c>
      <c r="K112">
        <v>46.04</v>
      </c>
      <c r="L112">
        <v>52.2</v>
      </c>
      <c r="M112">
        <v>62.24</v>
      </c>
      <c r="N112">
        <v>70</v>
      </c>
      <c r="O112">
        <v>78.8</v>
      </c>
      <c r="P112">
        <v>81.5</v>
      </c>
      <c r="Q112">
        <v>81.14</v>
      </c>
      <c r="R112">
        <v>74.8</v>
      </c>
      <c r="S112">
        <v>62.06</v>
      </c>
      <c r="T112">
        <v>53.4</v>
      </c>
      <c r="U112">
        <v>42.1</v>
      </c>
      <c r="W112" s="49">
        <v>110</v>
      </c>
    </row>
    <row r="113" spans="5:23" x14ac:dyDescent="0.35">
      <c r="E113" t="s">
        <v>49</v>
      </c>
      <c r="F113" t="s">
        <v>183</v>
      </c>
      <c r="G113" t="s">
        <v>200</v>
      </c>
      <c r="H113" t="s">
        <v>201</v>
      </c>
      <c r="I113" t="s">
        <v>1740</v>
      </c>
      <c r="J113">
        <v>40.6</v>
      </c>
      <c r="K113">
        <v>46.4</v>
      </c>
      <c r="L113">
        <v>47.3</v>
      </c>
      <c r="M113">
        <v>59.18</v>
      </c>
      <c r="N113">
        <v>73.8</v>
      </c>
      <c r="O113">
        <v>78.8</v>
      </c>
      <c r="P113">
        <v>81.86</v>
      </c>
      <c r="Q113">
        <v>76.819999999999993</v>
      </c>
      <c r="R113">
        <v>70.900000000000006</v>
      </c>
      <c r="S113">
        <v>64.94</v>
      </c>
      <c r="T113">
        <v>48.4</v>
      </c>
      <c r="U113">
        <v>41</v>
      </c>
      <c r="W113" s="42">
        <v>111</v>
      </c>
    </row>
    <row r="114" spans="5:23" x14ac:dyDescent="0.35">
      <c r="E114" t="s">
        <v>49</v>
      </c>
      <c r="F114" t="s">
        <v>183</v>
      </c>
      <c r="G114" t="s">
        <v>165</v>
      </c>
      <c r="H114" t="s">
        <v>202</v>
      </c>
      <c r="I114" t="s">
        <v>1741</v>
      </c>
      <c r="J114">
        <v>39.6</v>
      </c>
      <c r="K114">
        <v>47.84</v>
      </c>
      <c r="L114">
        <v>49.6</v>
      </c>
      <c r="M114">
        <v>66.02</v>
      </c>
      <c r="N114">
        <v>72.3</v>
      </c>
      <c r="O114">
        <v>78.62</v>
      </c>
      <c r="P114">
        <v>79.34</v>
      </c>
      <c r="Q114">
        <v>85.82</v>
      </c>
      <c r="R114">
        <v>79.2</v>
      </c>
      <c r="S114">
        <v>62.6</v>
      </c>
      <c r="T114">
        <v>50</v>
      </c>
      <c r="U114">
        <v>35.1</v>
      </c>
      <c r="W114" s="49">
        <v>112</v>
      </c>
    </row>
    <row r="115" spans="5:23" x14ac:dyDescent="0.35">
      <c r="E115" t="s">
        <v>49</v>
      </c>
      <c r="F115" t="s">
        <v>183</v>
      </c>
      <c r="G115" t="s">
        <v>186</v>
      </c>
      <c r="H115" t="s">
        <v>203</v>
      </c>
      <c r="I115" t="s">
        <v>1742</v>
      </c>
      <c r="J115">
        <v>33.1</v>
      </c>
      <c r="K115">
        <v>41</v>
      </c>
      <c r="L115">
        <v>41.5</v>
      </c>
      <c r="M115">
        <v>55.04</v>
      </c>
      <c r="N115">
        <v>65.099999999999994</v>
      </c>
      <c r="O115">
        <v>75.56</v>
      </c>
      <c r="P115">
        <v>77.540000000000006</v>
      </c>
      <c r="Q115">
        <v>82.22</v>
      </c>
      <c r="R115">
        <v>73.599999999999994</v>
      </c>
      <c r="S115">
        <v>56.3</v>
      </c>
      <c r="T115">
        <v>48</v>
      </c>
      <c r="U115">
        <v>43</v>
      </c>
      <c r="W115" s="42">
        <v>113</v>
      </c>
    </row>
    <row r="116" spans="5:23" x14ac:dyDescent="0.35">
      <c r="E116" t="s">
        <v>49</v>
      </c>
      <c r="F116" t="s">
        <v>183</v>
      </c>
      <c r="G116" t="s">
        <v>186</v>
      </c>
      <c r="H116" t="s">
        <v>204</v>
      </c>
      <c r="I116" t="s">
        <v>1743</v>
      </c>
      <c r="J116">
        <v>37.200000000000003</v>
      </c>
      <c r="K116">
        <v>46.76</v>
      </c>
      <c r="L116">
        <v>45.5</v>
      </c>
      <c r="M116">
        <v>57.02</v>
      </c>
      <c r="N116">
        <v>67.8</v>
      </c>
      <c r="O116">
        <v>75.2</v>
      </c>
      <c r="P116">
        <v>79.52</v>
      </c>
      <c r="Q116">
        <v>78.98</v>
      </c>
      <c r="R116">
        <v>71.599999999999994</v>
      </c>
      <c r="S116">
        <v>55.22</v>
      </c>
      <c r="T116">
        <v>50.9</v>
      </c>
      <c r="U116">
        <v>39.6</v>
      </c>
      <c r="W116" s="49">
        <v>114</v>
      </c>
    </row>
    <row r="117" spans="5:23" x14ac:dyDescent="0.35">
      <c r="E117" t="s">
        <v>49</v>
      </c>
      <c r="F117" t="s">
        <v>183</v>
      </c>
      <c r="G117" t="s">
        <v>190</v>
      </c>
      <c r="H117" t="s">
        <v>205</v>
      </c>
      <c r="I117" t="s">
        <v>1744</v>
      </c>
      <c r="J117">
        <v>34.200000000000003</v>
      </c>
      <c r="K117">
        <v>40.46</v>
      </c>
      <c r="L117">
        <v>49.1</v>
      </c>
      <c r="M117">
        <v>60.44</v>
      </c>
      <c r="N117">
        <v>65.099999999999994</v>
      </c>
      <c r="O117">
        <v>72.14</v>
      </c>
      <c r="P117">
        <v>78.8</v>
      </c>
      <c r="Q117">
        <v>80.42</v>
      </c>
      <c r="R117">
        <v>68.7</v>
      </c>
      <c r="S117">
        <v>59.36</v>
      </c>
      <c r="T117">
        <v>47.7</v>
      </c>
      <c r="U117">
        <v>38.299999999999997</v>
      </c>
      <c r="W117" s="42">
        <v>115</v>
      </c>
    </row>
    <row r="118" spans="5:23" x14ac:dyDescent="0.35">
      <c r="E118" t="s">
        <v>49</v>
      </c>
      <c r="F118" t="s">
        <v>183</v>
      </c>
      <c r="G118" t="s">
        <v>206</v>
      </c>
      <c r="H118" t="s">
        <v>207</v>
      </c>
      <c r="I118" t="s">
        <v>1745</v>
      </c>
      <c r="J118">
        <v>44.8</v>
      </c>
      <c r="K118">
        <v>45.14</v>
      </c>
      <c r="L118">
        <v>52</v>
      </c>
      <c r="M118">
        <v>60.98</v>
      </c>
      <c r="N118">
        <v>72.5</v>
      </c>
      <c r="O118">
        <v>78.44</v>
      </c>
      <c r="P118">
        <v>80.959999999999994</v>
      </c>
      <c r="Q118">
        <v>78.62</v>
      </c>
      <c r="R118">
        <v>76.3</v>
      </c>
      <c r="S118">
        <v>66.02</v>
      </c>
      <c r="T118">
        <v>54.9</v>
      </c>
      <c r="U118">
        <v>41.9</v>
      </c>
      <c r="W118" s="49">
        <v>116</v>
      </c>
    </row>
    <row r="119" spans="5:23" x14ac:dyDescent="0.35">
      <c r="E119" t="s">
        <v>49</v>
      </c>
      <c r="F119" t="s">
        <v>183</v>
      </c>
      <c r="G119" t="s">
        <v>208</v>
      </c>
      <c r="H119" t="s">
        <v>209</v>
      </c>
      <c r="I119" t="s">
        <v>1746</v>
      </c>
      <c r="J119">
        <v>41.7</v>
      </c>
      <c r="K119">
        <v>50</v>
      </c>
      <c r="L119">
        <v>54.1</v>
      </c>
      <c r="M119">
        <v>67.28</v>
      </c>
      <c r="N119">
        <v>72.900000000000006</v>
      </c>
      <c r="O119">
        <v>77.36</v>
      </c>
      <c r="P119">
        <v>83.84</v>
      </c>
      <c r="Q119">
        <v>80.42</v>
      </c>
      <c r="R119">
        <v>80.099999999999994</v>
      </c>
      <c r="S119">
        <v>66.56</v>
      </c>
      <c r="T119">
        <v>53.8</v>
      </c>
      <c r="U119">
        <v>48.7</v>
      </c>
      <c r="W119" s="42">
        <v>117</v>
      </c>
    </row>
    <row r="120" spans="5:23" x14ac:dyDescent="0.35">
      <c r="E120" t="s">
        <v>49</v>
      </c>
      <c r="F120" t="s">
        <v>183</v>
      </c>
      <c r="G120" t="s">
        <v>210</v>
      </c>
      <c r="H120" t="s">
        <v>211</v>
      </c>
      <c r="I120" t="s">
        <v>1747</v>
      </c>
      <c r="J120">
        <v>37</v>
      </c>
      <c r="K120">
        <v>43.52</v>
      </c>
      <c r="L120">
        <v>45.9</v>
      </c>
      <c r="M120">
        <v>62.42</v>
      </c>
      <c r="N120">
        <v>68.900000000000006</v>
      </c>
      <c r="O120">
        <v>76.64</v>
      </c>
      <c r="P120">
        <v>79.7</v>
      </c>
      <c r="Q120">
        <v>76.28</v>
      </c>
      <c r="R120">
        <v>73</v>
      </c>
      <c r="S120">
        <v>63.86</v>
      </c>
      <c r="T120">
        <v>46.8</v>
      </c>
      <c r="U120">
        <v>37.6</v>
      </c>
      <c r="W120" s="49">
        <v>118</v>
      </c>
    </row>
    <row r="121" spans="5:23" x14ac:dyDescent="0.35">
      <c r="E121" t="s">
        <v>49</v>
      </c>
      <c r="F121" t="s">
        <v>212</v>
      </c>
      <c r="G121" t="s">
        <v>213</v>
      </c>
      <c r="H121" t="s">
        <v>214</v>
      </c>
      <c r="I121" t="s">
        <v>1748</v>
      </c>
      <c r="J121">
        <v>56.1</v>
      </c>
      <c r="K121">
        <v>52.34</v>
      </c>
      <c r="L121">
        <v>60.4</v>
      </c>
      <c r="M121">
        <v>71.78</v>
      </c>
      <c r="N121">
        <v>80.400000000000006</v>
      </c>
      <c r="O121">
        <v>88.52</v>
      </c>
      <c r="P121">
        <v>92.84</v>
      </c>
      <c r="Q121">
        <v>90.86</v>
      </c>
      <c r="R121">
        <v>86.9</v>
      </c>
      <c r="S121">
        <v>69.62</v>
      </c>
      <c r="T121">
        <v>56.5</v>
      </c>
      <c r="U121">
        <v>50.7</v>
      </c>
      <c r="W121" s="42">
        <v>119</v>
      </c>
    </row>
    <row r="122" spans="5:23" x14ac:dyDescent="0.35">
      <c r="E122" t="s">
        <v>49</v>
      </c>
      <c r="F122" t="s">
        <v>212</v>
      </c>
      <c r="G122" t="s">
        <v>215</v>
      </c>
      <c r="H122" t="s">
        <v>216</v>
      </c>
      <c r="I122" t="s">
        <v>1749</v>
      </c>
      <c r="J122">
        <v>58.6</v>
      </c>
      <c r="K122">
        <v>54.86</v>
      </c>
      <c r="L122">
        <v>59.7</v>
      </c>
      <c r="M122">
        <v>73.94</v>
      </c>
      <c r="N122">
        <v>79.3</v>
      </c>
      <c r="O122">
        <v>88.16</v>
      </c>
      <c r="P122">
        <v>86.72</v>
      </c>
      <c r="Q122">
        <v>85.64</v>
      </c>
      <c r="R122">
        <v>82</v>
      </c>
      <c r="S122">
        <v>69.62</v>
      </c>
      <c r="T122">
        <v>59.7</v>
      </c>
      <c r="U122">
        <v>53.4</v>
      </c>
      <c r="W122" s="49">
        <v>120</v>
      </c>
    </row>
    <row r="123" spans="5:23" x14ac:dyDescent="0.35">
      <c r="E123" t="s">
        <v>49</v>
      </c>
      <c r="F123" t="s">
        <v>212</v>
      </c>
      <c r="G123" t="s">
        <v>217</v>
      </c>
      <c r="H123" t="s">
        <v>218</v>
      </c>
      <c r="I123" t="s">
        <v>1750</v>
      </c>
      <c r="J123">
        <v>55.2</v>
      </c>
      <c r="K123">
        <v>54.32</v>
      </c>
      <c r="L123">
        <v>56.3</v>
      </c>
      <c r="M123">
        <v>73.94</v>
      </c>
      <c r="N123">
        <v>81.900000000000006</v>
      </c>
      <c r="O123">
        <v>90.14</v>
      </c>
      <c r="P123">
        <v>92.12</v>
      </c>
      <c r="Q123">
        <v>91.94</v>
      </c>
      <c r="R123">
        <v>88.7</v>
      </c>
      <c r="S123">
        <v>74.66</v>
      </c>
      <c r="T123">
        <v>61</v>
      </c>
      <c r="U123">
        <v>54.5</v>
      </c>
      <c r="W123" s="42">
        <v>121</v>
      </c>
    </row>
    <row r="124" spans="5:23" x14ac:dyDescent="0.35">
      <c r="E124" t="s">
        <v>49</v>
      </c>
      <c r="F124" t="s">
        <v>212</v>
      </c>
      <c r="G124" t="s">
        <v>219</v>
      </c>
      <c r="H124" t="s">
        <v>220</v>
      </c>
      <c r="I124" t="s">
        <v>1751</v>
      </c>
      <c r="J124">
        <v>46.2</v>
      </c>
      <c r="K124">
        <v>47.3</v>
      </c>
      <c r="L124">
        <v>59.9</v>
      </c>
      <c r="M124">
        <v>66.56</v>
      </c>
      <c r="N124">
        <v>73.2</v>
      </c>
      <c r="O124">
        <v>79.34</v>
      </c>
      <c r="P124">
        <v>79.34</v>
      </c>
      <c r="Q124">
        <v>76.819999999999993</v>
      </c>
      <c r="R124">
        <v>73.400000000000006</v>
      </c>
      <c r="S124">
        <v>62.42</v>
      </c>
      <c r="T124">
        <v>53.8</v>
      </c>
      <c r="U124">
        <v>45.3</v>
      </c>
      <c r="W124" s="49">
        <v>122</v>
      </c>
    </row>
    <row r="125" spans="5:23" x14ac:dyDescent="0.35">
      <c r="E125" t="s">
        <v>49</v>
      </c>
      <c r="F125" t="s">
        <v>212</v>
      </c>
      <c r="G125" t="s">
        <v>221</v>
      </c>
      <c r="H125" t="s">
        <v>222</v>
      </c>
      <c r="I125" t="s">
        <v>1752</v>
      </c>
      <c r="J125">
        <v>29.1</v>
      </c>
      <c r="K125">
        <v>29.12</v>
      </c>
      <c r="L125">
        <v>35.6</v>
      </c>
      <c r="M125">
        <v>43.16</v>
      </c>
      <c r="N125">
        <v>51.6</v>
      </c>
      <c r="O125">
        <v>64.040000000000006</v>
      </c>
      <c r="P125">
        <v>67.64</v>
      </c>
      <c r="Q125">
        <v>63.32</v>
      </c>
      <c r="R125">
        <v>57.6</v>
      </c>
      <c r="S125">
        <v>46.4</v>
      </c>
      <c r="T125">
        <v>36.1</v>
      </c>
      <c r="U125">
        <v>29.8</v>
      </c>
      <c r="W125" s="42">
        <v>123</v>
      </c>
    </row>
    <row r="126" spans="5:23" x14ac:dyDescent="0.35">
      <c r="E126" t="s">
        <v>49</v>
      </c>
      <c r="F126" t="s">
        <v>212</v>
      </c>
      <c r="G126" t="s">
        <v>221</v>
      </c>
      <c r="H126" t="s">
        <v>223</v>
      </c>
      <c r="I126" t="s">
        <v>1753</v>
      </c>
      <c r="J126">
        <v>32.200000000000003</v>
      </c>
      <c r="K126">
        <v>30.56</v>
      </c>
      <c r="L126">
        <v>30.9</v>
      </c>
      <c r="M126">
        <v>47.66</v>
      </c>
      <c r="N126">
        <v>57.9</v>
      </c>
      <c r="O126">
        <v>63.14</v>
      </c>
      <c r="P126">
        <v>66.56</v>
      </c>
      <c r="Q126">
        <v>66.56</v>
      </c>
      <c r="R126">
        <v>60.1</v>
      </c>
      <c r="S126">
        <v>48.2</v>
      </c>
      <c r="T126">
        <v>36.299999999999997</v>
      </c>
      <c r="U126">
        <v>30.9</v>
      </c>
      <c r="W126" s="49">
        <v>124</v>
      </c>
    </row>
    <row r="127" spans="5:23" x14ac:dyDescent="0.35">
      <c r="E127" t="s">
        <v>49</v>
      </c>
      <c r="F127" t="s">
        <v>212</v>
      </c>
      <c r="G127" t="s">
        <v>224</v>
      </c>
      <c r="H127" t="s">
        <v>225</v>
      </c>
      <c r="I127" t="s">
        <v>1754</v>
      </c>
      <c r="J127">
        <v>43.7</v>
      </c>
      <c r="K127">
        <v>46.22</v>
      </c>
      <c r="L127">
        <v>50.9</v>
      </c>
      <c r="M127">
        <v>65.3</v>
      </c>
      <c r="N127">
        <v>75.599999999999994</v>
      </c>
      <c r="O127">
        <v>83.12</v>
      </c>
      <c r="P127">
        <v>84.92</v>
      </c>
      <c r="Q127">
        <v>86.36</v>
      </c>
      <c r="R127">
        <v>75.900000000000006</v>
      </c>
      <c r="S127">
        <v>62.24</v>
      </c>
      <c r="T127">
        <v>46.6</v>
      </c>
      <c r="U127">
        <v>42.4</v>
      </c>
      <c r="W127" s="42">
        <v>125</v>
      </c>
    </row>
    <row r="128" spans="5:23" x14ac:dyDescent="0.35">
      <c r="E128" t="s">
        <v>49</v>
      </c>
      <c r="F128" t="s">
        <v>212</v>
      </c>
      <c r="G128" t="s">
        <v>217</v>
      </c>
      <c r="H128" t="s">
        <v>226</v>
      </c>
      <c r="I128" t="s">
        <v>1755</v>
      </c>
      <c r="J128">
        <v>54</v>
      </c>
      <c r="K128">
        <v>56.3</v>
      </c>
      <c r="L128">
        <v>60.3</v>
      </c>
      <c r="M128">
        <v>73.58</v>
      </c>
      <c r="N128">
        <v>81.900000000000006</v>
      </c>
      <c r="O128">
        <v>92.3</v>
      </c>
      <c r="P128">
        <v>94.82</v>
      </c>
      <c r="Q128">
        <v>93.38</v>
      </c>
      <c r="R128">
        <v>86.7</v>
      </c>
      <c r="S128">
        <v>71.239999999999995</v>
      </c>
      <c r="T128">
        <v>63</v>
      </c>
      <c r="U128">
        <v>54</v>
      </c>
      <c r="W128" s="49">
        <v>126</v>
      </c>
    </row>
    <row r="129" spans="5:23" x14ac:dyDescent="0.35">
      <c r="E129" t="s">
        <v>49</v>
      </c>
      <c r="F129" t="s">
        <v>212</v>
      </c>
      <c r="G129" t="s">
        <v>221</v>
      </c>
      <c r="H129" t="s">
        <v>227</v>
      </c>
      <c r="I129" t="s">
        <v>1756</v>
      </c>
      <c r="J129">
        <v>41.2</v>
      </c>
      <c r="K129">
        <v>41</v>
      </c>
      <c r="L129">
        <v>51.3</v>
      </c>
      <c r="M129">
        <v>63.86</v>
      </c>
      <c r="N129">
        <v>70.3</v>
      </c>
      <c r="O129">
        <v>80.239999999999995</v>
      </c>
      <c r="P129">
        <v>83.84</v>
      </c>
      <c r="Q129">
        <v>80.06</v>
      </c>
      <c r="R129">
        <v>71.8</v>
      </c>
      <c r="S129">
        <v>59.72</v>
      </c>
      <c r="T129">
        <v>43.7</v>
      </c>
      <c r="U129">
        <v>36.9</v>
      </c>
      <c r="W129" s="42">
        <v>127</v>
      </c>
    </row>
    <row r="130" spans="5:23" x14ac:dyDescent="0.35">
      <c r="E130" t="s">
        <v>49</v>
      </c>
      <c r="F130" t="s">
        <v>212</v>
      </c>
      <c r="G130" t="s">
        <v>217</v>
      </c>
      <c r="H130" t="s">
        <v>218</v>
      </c>
      <c r="I130" t="s">
        <v>1757</v>
      </c>
      <c r="J130">
        <v>55.4</v>
      </c>
      <c r="K130">
        <v>60.26</v>
      </c>
      <c r="L130">
        <v>63.1</v>
      </c>
      <c r="M130">
        <v>74.66</v>
      </c>
      <c r="N130">
        <v>81.099999999999994</v>
      </c>
      <c r="O130">
        <v>93.2</v>
      </c>
      <c r="P130">
        <v>96.08</v>
      </c>
      <c r="Q130">
        <v>92.84</v>
      </c>
      <c r="R130">
        <v>86.7</v>
      </c>
      <c r="S130">
        <v>76.64</v>
      </c>
      <c r="T130">
        <v>64.400000000000006</v>
      </c>
      <c r="U130">
        <v>53.1</v>
      </c>
      <c r="W130" s="49">
        <v>128</v>
      </c>
    </row>
    <row r="131" spans="5:23" x14ac:dyDescent="0.35">
      <c r="E131" t="s">
        <v>49</v>
      </c>
      <c r="F131" t="s">
        <v>212</v>
      </c>
      <c r="G131" t="s">
        <v>228</v>
      </c>
      <c r="H131" t="s">
        <v>229</v>
      </c>
      <c r="I131" t="s">
        <v>1758</v>
      </c>
      <c r="J131">
        <v>35.4</v>
      </c>
      <c r="K131">
        <v>43.34</v>
      </c>
      <c r="L131">
        <v>44.8</v>
      </c>
      <c r="M131">
        <v>54.14</v>
      </c>
      <c r="N131">
        <v>63.1</v>
      </c>
      <c r="O131">
        <v>73.58</v>
      </c>
      <c r="P131">
        <v>76.099999999999994</v>
      </c>
      <c r="Q131">
        <v>74.12</v>
      </c>
      <c r="R131">
        <v>68</v>
      </c>
      <c r="S131">
        <v>57.56</v>
      </c>
      <c r="T131">
        <v>45.1</v>
      </c>
      <c r="U131">
        <v>39.700000000000003</v>
      </c>
      <c r="W131" s="42">
        <v>129</v>
      </c>
    </row>
    <row r="132" spans="5:23" x14ac:dyDescent="0.35">
      <c r="E132" t="s">
        <v>49</v>
      </c>
      <c r="F132" t="s">
        <v>212</v>
      </c>
      <c r="G132" t="s">
        <v>230</v>
      </c>
      <c r="H132" t="s">
        <v>231</v>
      </c>
      <c r="I132" t="s">
        <v>1759</v>
      </c>
      <c r="J132">
        <v>48.4</v>
      </c>
      <c r="K132">
        <v>53.6</v>
      </c>
      <c r="L132">
        <v>62.4</v>
      </c>
      <c r="M132">
        <v>69.44</v>
      </c>
      <c r="N132">
        <v>77.5</v>
      </c>
      <c r="O132">
        <v>84.38</v>
      </c>
      <c r="P132">
        <v>85.1</v>
      </c>
      <c r="Q132">
        <v>82.04</v>
      </c>
      <c r="R132">
        <v>81.7</v>
      </c>
      <c r="S132">
        <v>65.3</v>
      </c>
      <c r="T132">
        <v>55.8</v>
      </c>
      <c r="U132">
        <v>44.6</v>
      </c>
      <c r="W132" s="49">
        <v>130</v>
      </c>
    </row>
    <row r="133" spans="5:23" x14ac:dyDescent="0.35">
      <c r="E133" t="s">
        <v>49</v>
      </c>
      <c r="F133" t="s">
        <v>212</v>
      </c>
      <c r="G133" t="s">
        <v>217</v>
      </c>
      <c r="H133" t="s">
        <v>232</v>
      </c>
      <c r="I133" t="s">
        <v>1760</v>
      </c>
      <c r="J133">
        <v>55</v>
      </c>
      <c r="K133">
        <v>54.14</v>
      </c>
      <c r="L133">
        <v>61.9</v>
      </c>
      <c r="M133">
        <v>69.8</v>
      </c>
      <c r="N133">
        <v>81.099999999999994</v>
      </c>
      <c r="O133">
        <v>89.6</v>
      </c>
      <c r="P133">
        <v>93.92</v>
      </c>
      <c r="Q133">
        <v>92.12</v>
      </c>
      <c r="R133">
        <v>89.2</v>
      </c>
      <c r="S133">
        <v>71.599999999999994</v>
      </c>
      <c r="T133">
        <v>61.3</v>
      </c>
      <c r="U133">
        <v>54.3</v>
      </c>
      <c r="W133" s="42">
        <v>131</v>
      </c>
    </row>
    <row r="134" spans="5:23" x14ac:dyDescent="0.35">
      <c r="E134" t="s">
        <v>49</v>
      </c>
      <c r="F134" t="s">
        <v>212</v>
      </c>
      <c r="G134" t="s">
        <v>233</v>
      </c>
      <c r="I134" t="s">
        <v>1761</v>
      </c>
      <c r="J134">
        <v>37.9</v>
      </c>
      <c r="K134">
        <v>37.4</v>
      </c>
      <c r="L134">
        <v>46.6</v>
      </c>
      <c r="M134">
        <v>51.98</v>
      </c>
      <c r="N134">
        <v>62.8</v>
      </c>
      <c r="O134">
        <v>69.98</v>
      </c>
      <c r="P134">
        <v>73.040000000000006</v>
      </c>
      <c r="Q134">
        <v>67.459999999999994</v>
      </c>
      <c r="R134">
        <v>66.900000000000006</v>
      </c>
      <c r="S134">
        <v>51.08</v>
      </c>
      <c r="T134">
        <v>44.8</v>
      </c>
      <c r="U134">
        <v>35.4</v>
      </c>
      <c r="W134" s="49">
        <v>132</v>
      </c>
    </row>
    <row r="135" spans="5:23" x14ac:dyDescent="0.35">
      <c r="E135" t="s">
        <v>49</v>
      </c>
      <c r="F135" t="s">
        <v>212</v>
      </c>
      <c r="G135" t="s">
        <v>215</v>
      </c>
      <c r="H135" t="s">
        <v>216</v>
      </c>
      <c r="I135" t="s">
        <v>1762</v>
      </c>
      <c r="J135">
        <v>51.1</v>
      </c>
      <c r="K135">
        <v>55.94</v>
      </c>
      <c r="L135">
        <v>57.6</v>
      </c>
      <c r="M135">
        <v>65.84</v>
      </c>
      <c r="N135">
        <v>76.5</v>
      </c>
      <c r="O135">
        <v>86.54</v>
      </c>
      <c r="P135">
        <v>87.26</v>
      </c>
      <c r="Q135">
        <v>84.2</v>
      </c>
      <c r="R135">
        <v>80.099999999999994</v>
      </c>
      <c r="S135">
        <v>69.8</v>
      </c>
      <c r="T135">
        <v>57.6</v>
      </c>
      <c r="U135">
        <v>52.2</v>
      </c>
      <c r="W135" s="42">
        <v>133</v>
      </c>
    </row>
    <row r="136" spans="5:23" x14ac:dyDescent="0.35">
      <c r="E136" t="s">
        <v>49</v>
      </c>
      <c r="F136" t="s">
        <v>212</v>
      </c>
      <c r="G136" t="s">
        <v>233</v>
      </c>
      <c r="H136" t="s">
        <v>234</v>
      </c>
      <c r="I136" t="s">
        <v>1763</v>
      </c>
      <c r="J136">
        <v>36.299999999999997</v>
      </c>
      <c r="K136">
        <v>39.200000000000003</v>
      </c>
      <c r="L136">
        <v>40.799999999999997</v>
      </c>
      <c r="M136">
        <v>59.18</v>
      </c>
      <c r="N136">
        <v>66</v>
      </c>
      <c r="O136">
        <v>74.66</v>
      </c>
      <c r="P136">
        <v>79.7</v>
      </c>
      <c r="Q136">
        <v>76.28</v>
      </c>
      <c r="R136">
        <v>66</v>
      </c>
      <c r="S136">
        <v>55.4</v>
      </c>
      <c r="T136">
        <v>43.9</v>
      </c>
      <c r="U136">
        <v>33.799999999999997</v>
      </c>
      <c r="W136" s="49">
        <v>134</v>
      </c>
    </row>
    <row r="137" spans="5:23" x14ac:dyDescent="0.35">
      <c r="E137" t="s">
        <v>49</v>
      </c>
      <c r="F137" t="s">
        <v>212</v>
      </c>
      <c r="G137" t="s">
        <v>235</v>
      </c>
      <c r="H137" t="s">
        <v>236</v>
      </c>
      <c r="I137" t="s">
        <v>1764</v>
      </c>
      <c r="J137">
        <v>61.2</v>
      </c>
      <c r="K137">
        <v>58.46</v>
      </c>
      <c r="L137">
        <v>67.8</v>
      </c>
      <c r="M137">
        <v>73.22</v>
      </c>
      <c r="N137">
        <v>78.599999999999994</v>
      </c>
      <c r="O137">
        <v>86.72</v>
      </c>
      <c r="P137">
        <v>94.46</v>
      </c>
      <c r="Q137">
        <v>96.08</v>
      </c>
      <c r="R137">
        <v>88.3</v>
      </c>
      <c r="S137">
        <v>75.739999999999995</v>
      </c>
      <c r="T137">
        <v>67.5</v>
      </c>
      <c r="U137">
        <v>59</v>
      </c>
      <c r="W137" s="42">
        <v>135</v>
      </c>
    </row>
    <row r="138" spans="5:23" x14ac:dyDescent="0.35">
      <c r="E138" t="s">
        <v>49</v>
      </c>
      <c r="F138" t="s">
        <v>212</v>
      </c>
      <c r="G138" t="s">
        <v>235</v>
      </c>
      <c r="H138" t="s">
        <v>236</v>
      </c>
      <c r="I138" t="s">
        <v>1765</v>
      </c>
      <c r="J138">
        <v>60.4</v>
      </c>
      <c r="K138">
        <v>58.46</v>
      </c>
      <c r="L138">
        <v>68</v>
      </c>
      <c r="M138">
        <v>72.14</v>
      </c>
      <c r="N138">
        <v>79.7</v>
      </c>
      <c r="O138">
        <v>86.72</v>
      </c>
      <c r="P138">
        <v>94.1</v>
      </c>
      <c r="Q138">
        <v>93.56</v>
      </c>
      <c r="R138">
        <v>88.2</v>
      </c>
      <c r="S138">
        <v>75.739999999999995</v>
      </c>
      <c r="T138">
        <v>68.400000000000006</v>
      </c>
      <c r="U138">
        <v>55.4</v>
      </c>
      <c r="W138" s="49">
        <v>136</v>
      </c>
    </row>
    <row r="139" spans="5:23" x14ac:dyDescent="0.35">
      <c r="E139" t="s">
        <v>57</v>
      </c>
      <c r="F139" t="s">
        <v>237</v>
      </c>
      <c r="G139" t="s">
        <v>54</v>
      </c>
      <c r="H139" t="s">
        <v>238</v>
      </c>
      <c r="I139" t="s">
        <v>1766</v>
      </c>
      <c r="J139">
        <v>38.5</v>
      </c>
      <c r="K139">
        <v>40.64</v>
      </c>
      <c r="L139">
        <v>43.7</v>
      </c>
      <c r="M139">
        <v>49.1</v>
      </c>
      <c r="N139">
        <v>55.4</v>
      </c>
      <c r="O139">
        <v>60.8</v>
      </c>
      <c r="P139">
        <v>65.48</v>
      </c>
      <c r="Q139">
        <v>64.58</v>
      </c>
      <c r="R139">
        <v>59</v>
      </c>
      <c r="S139">
        <v>50.9</v>
      </c>
      <c r="T139">
        <v>43.2</v>
      </c>
      <c r="U139">
        <v>37.9</v>
      </c>
      <c r="W139" s="42">
        <v>137</v>
      </c>
    </row>
    <row r="140" spans="5:23" x14ac:dyDescent="0.35">
      <c r="E140" t="s">
        <v>57</v>
      </c>
      <c r="F140" t="s">
        <v>237</v>
      </c>
      <c r="G140" t="s">
        <v>54</v>
      </c>
      <c r="H140" t="s">
        <v>239</v>
      </c>
      <c r="I140" t="s">
        <v>1767</v>
      </c>
      <c r="J140">
        <v>34</v>
      </c>
      <c r="K140">
        <v>39.56</v>
      </c>
      <c r="L140">
        <v>43.2</v>
      </c>
      <c r="M140">
        <v>49.28</v>
      </c>
      <c r="N140">
        <v>55.8</v>
      </c>
      <c r="O140">
        <v>60.98</v>
      </c>
      <c r="P140">
        <v>65.84</v>
      </c>
      <c r="Q140">
        <v>64.94</v>
      </c>
      <c r="R140">
        <v>59.5</v>
      </c>
      <c r="S140">
        <v>51.26</v>
      </c>
      <c r="T140">
        <v>43.2</v>
      </c>
      <c r="U140">
        <v>34.700000000000003</v>
      </c>
      <c r="W140" s="49">
        <v>138</v>
      </c>
    </row>
    <row r="141" spans="5:23" x14ac:dyDescent="0.35">
      <c r="E141" t="s">
        <v>57</v>
      </c>
      <c r="F141" t="s">
        <v>237</v>
      </c>
      <c r="G141" t="s">
        <v>54</v>
      </c>
      <c r="H141" t="s">
        <v>240</v>
      </c>
      <c r="I141" t="s">
        <v>1768</v>
      </c>
      <c r="J141">
        <v>38.1</v>
      </c>
      <c r="K141">
        <v>40.1</v>
      </c>
      <c r="L141">
        <v>43.7</v>
      </c>
      <c r="M141">
        <v>49.1</v>
      </c>
      <c r="N141">
        <v>56.1</v>
      </c>
      <c r="O141">
        <v>62.24</v>
      </c>
      <c r="P141">
        <v>67.28</v>
      </c>
      <c r="Q141">
        <v>66.38</v>
      </c>
      <c r="R141">
        <v>59.9</v>
      </c>
      <c r="S141">
        <v>50.72</v>
      </c>
      <c r="T141">
        <v>43</v>
      </c>
      <c r="U141">
        <v>37.799999999999997</v>
      </c>
      <c r="W141" s="42">
        <v>139</v>
      </c>
    </row>
    <row r="142" spans="5:23" x14ac:dyDescent="0.35">
      <c r="E142" t="s">
        <v>57</v>
      </c>
      <c r="F142" t="s">
        <v>237</v>
      </c>
      <c r="G142" t="s">
        <v>54</v>
      </c>
      <c r="H142" t="s">
        <v>241</v>
      </c>
      <c r="I142" t="s">
        <v>1769</v>
      </c>
      <c r="J142">
        <v>39.200000000000003</v>
      </c>
      <c r="K142">
        <v>39.380000000000003</v>
      </c>
      <c r="L142">
        <v>42.6</v>
      </c>
      <c r="M142">
        <v>47.48</v>
      </c>
      <c r="N142">
        <v>54.1</v>
      </c>
      <c r="O142">
        <v>60.44</v>
      </c>
      <c r="P142">
        <v>64.760000000000005</v>
      </c>
      <c r="Q142">
        <v>63.86</v>
      </c>
      <c r="R142">
        <v>57.9</v>
      </c>
      <c r="S142">
        <v>49.46</v>
      </c>
      <c r="T142">
        <v>42.8</v>
      </c>
      <c r="U142">
        <v>38.700000000000003</v>
      </c>
      <c r="W142" s="49">
        <v>140</v>
      </c>
    </row>
    <row r="143" spans="5:23" x14ac:dyDescent="0.35">
      <c r="E143" t="s">
        <v>57</v>
      </c>
      <c r="F143" t="s">
        <v>237</v>
      </c>
      <c r="G143" t="s">
        <v>54</v>
      </c>
      <c r="H143" t="s">
        <v>242</v>
      </c>
      <c r="I143" t="s">
        <v>1770</v>
      </c>
      <c r="J143">
        <v>21.4</v>
      </c>
      <c r="K143">
        <v>25.7</v>
      </c>
      <c r="L143">
        <v>34.5</v>
      </c>
      <c r="M143">
        <v>43.52</v>
      </c>
      <c r="N143">
        <v>52.3</v>
      </c>
      <c r="O143">
        <v>59.36</v>
      </c>
      <c r="P143">
        <v>68.540000000000006</v>
      </c>
      <c r="Q143">
        <v>65.84</v>
      </c>
      <c r="R143">
        <v>55.4</v>
      </c>
      <c r="S143">
        <v>41.72</v>
      </c>
      <c r="T143">
        <v>30.4</v>
      </c>
      <c r="U143">
        <v>19.8</v>
      </c>
      <c r="W143" s="42">
        <v>141</v>
      </c>
    </row>
    <row r="144" spans="5:23" x14ac:dyDescent="0.35">
      <c r="E144" t="s">
        <v>57</v>
      </c>
      <c r="F144" t="s">
        <v>237</v>
      </c>
      <c r="G144" t="s">
        <v>54</v>
      </c>
      <c r="H144" t="s">
        <v>243</v>
      </c>
      <c r="I144" t="s">
        <v>1771</v>
      </c>
      <c r="J144">
        <v>40.5</v>
      </c>
      <c r="K144">
        <v>41.9</v>
      </c>
      <c r="L144">
        <v>44.8</v>
      </c>
      <c r="M144">
        <v>48.74</v>
      </c>
      <c r="N144">
        <v>53.6</v>
      </c>
      <c r="O144">
        <v>58.28</v>
      </c>
      <c r="P144">
        <v>61.7</v>
      </c>
      <c r="Q144">
        <v>60.98</v>
      </c>
      <c r="R144">
        <v>57.6</v>
      </c>
      <c r="S144">
        <v>51.08</v>
      </c>
      <c r="T144">
        <v>45.3</v>
      </c>
      <c r="U144">
        <v>40.299999999999997</v>
      </c>
      <c r="W144" s="49">
        <v>142</v>
      </c>
    </row>
    <row r="145" spans="5:23" x14ac:dyDescent="0.35">
      <c r="E145" t="s">
        <v>57</v>
      </c>
      <c r="F145" t="s">
        <v>237</v>
      </c>
      <c r="G145" t="s">
        <v>54</v>
      </c>
      <c r="H145" t="s">
        <v>244</v>
      </c>
      <c r="I145" t="s">
        <v>1772</v>
      </c>
      <c r="J145">
        <v>38.5</v>
      </c>
      <c r="K145">
        <v>40.46</v>
      </c>
      <c r="L145">
        <v>44.2</v>
      </c>
      <c r="M145">
        <v>49.82</v>
      </c>
      <c r="N145">
        <v>56.7</v>
      </c>
      <c r="O145">
        <v>62.96</v>
      </c>
      <c r="P145">
        <v>68</v>
      </c>
      <c r="Q145">
        <v>67.099999999999994</v>
      </c>
      <c r="R145">
        <v>60.4</v>
      </c>
      <c r="S145">
        <v>51.26</v>
      </c>
      <c r="T145">
        <v>43.3</v>
      </c>
      <c r="U145">
        <v>37.9</v>
      </c>
      <c r="W145" s="42">
        <v>143</v>
      </c>
    </row>
    <row r="146" spans="5:23" x14ac:dyDescent="0.35">
      <c r="E146" t="s">
        <v>57</v>
      </c>
      <c r="F146" t="s">
        <v>237</v>
      </c>
      <c r="G146" t="s">
        <v>54</v>
      </c>
      <c r="H146" t="s">
        <v>245</v>
      </c>
      <c r="I146" t="s">
        <v>1773</v>
      </c>
      <c r="J146">
        <v>41.2</v>
      </c>
      <c r="K146">
        <v>42.8</v>
      </c>
      <c r="L146">
        <v>45.9</v>
      </c>
      <c r="M146">
        <v>49.82</v>
      </c>
      <c r="N146">
        <v>54.5</v>
      </c>
      <c r="O146">
        <v>59</v>
      </c>
      <c r="P146">
        <v>62.06</v>
      </c>
      <c r="Q146">
        <v>61.34</v>
      </c>
      <c r="R146">
        <v>57.9</v>
      </c>
      <c r="S146">
        <v>51.8</v>
      </c>
      <c r="T146">
        <v>46.2</v>
      </c>
      <c r="U146">
        <v>41.2</v>
      </c>
      <c r="W146" s="49">
        <v>144</v>
      </c>
    </row>
    <row r="147" spans="5:23" x14ac:dyDescent="0.35">
      <c r="E147" t="s">
        <v>57</v>
      </c>
      <c r="F147" t="s">
        <v>237</v>
      </c>
      <c r="G147" t="s">
        <v>54</v>
      </c>
      <c r="H147" t="s">
        <v>62</v>
      </c>
      <c r="I147" t="s">
        <v>1774</v>
      </c>
      <c r="J147">
        <v>-3.8</v>
      </c>
      <c r="K147">
        <v>5.9</v>
      </c>
      <c r="L147">
        <v>14.9</v>
      </c>
      <c r="M147">
        <v>37.04</v>
      </c>
      <c r="N147">
        <v>48.7</v>
      </c>
      <c r="O147">
        <v>59.36</v>
      </c>
      <c r="P147">
        <v>62.96</v>
      </c>
      <c r="Q147">
        <v>58.28</v>
      </c>
      <c r="R147">
        <v>48</v>
      </c>
      <c r="S147">
        <v>33.44</v>
      </c>
      <c r="T147">
        <v>13.1</v>
      </c>
      <c r="U147">
        <v>-0.4</v>
      </c>
      <c r="W147" s="42">
        <v>145</v>
      </c>
    </row>
    <row r="148" spans="5:23" x14ac:dyDescent="0.35">
      <c r="E148" t="s">
        <v>57</v>
      </c>
      <c r="F148" t="s">
        <v>237</v>
      </c>
      <c r="G148" t="s">
        <v>54</v>
      </c>
      <c r="H148" t="s">
        <v>62</v>
      </c>
      <c r="I148" t="s">
        <v>1775</v>
      </c>
      <c r="J148">
        <v>10.199999999999999</v>
      </c>
      <c r="K148">
        <v>15.62</v>
      </c>
      <c r="L148">
        <v>20.5</v>
      </c>
      <c r="M148">
        <v>37.4</v>
      </c>
      <c r="N148">
        <v>48.4</v>
      </c>
      <c r="O148">
        <v>57.74</v>
      </c>
      <c r="P148">
        <v>61.34</v>
      </c>
      <c r="Q148">
        <v>57.92</v>
      </c>
      <c r="R148">
        <v>50</v>
      </c>
      <c r="S148">
        <v>38.299999999999997</v>
      </c>
      <c r="T148">
        <v>23.9</v>
      </c>
      <c r="U148">
        <v>12.2</v>
      </c>
      <c r="W148" s="49">
        <v>146</v>
      </c>
    </row>
    <row r="149" spans="5:23" x14ac:dyDescent="0.35">
      <c r="E149" t="s">
        <v>57</v>
      </c>
      <c r="F149" t="s">
        <v>237</v>
      </c>
      <c r="G149" t="s">
        <v>54</v>
      </c>
      <c r="H149" t="s">
        <v>246</v>
      </c>
      <c r="I149" t="s">
        <v>1776</v>
      </c>
      <c r="J149">
        <v>27.1</v>
      </c>
      <c r="K149">
        <v>31.28</v>
      </c>
      <c r="L149">
        <v>40.299999999999997</v>
      </c>
      <c r="M149">
        <v>49.64</v>
      </c>
      <c r="N149">
        <v>58.1</v>
      </c>
      <c r="O149">
        <v>65.12</v>
      </c>
      <c r="P149">
        <v>72.14</v>
      </c>
      <c r="Q149">
        <v>70.16</v>
      </c>
      <c r="R149">
        <v>59.7</v>
      </c>
      <c r="S149">
        <v>47.3</v>
      </c>
      <c r="T149">
        <v>37.200000000000003</v>
      </c>
      <c r="U149">
        <v>27.9</v>
      </c>
      <c r="W149" s="42">
        <v>147</v>
      </c>
    </row>
    <row r="150" spans="5:23" x14ac:dyDescent="0.35">
      <c r="E150" t="s">
        <v>57</v>
      </c>
      <c r="F150" t="s">
        <v>237</v>
      </c>
      <c r="G150" t="s">
        <v>54</v>
      </c>
      <c r="H150" t="s">
        <v>247</v>
      </c>
      <c r="I150" t="s">
        <v>1777</v>
      </c>
      <c r="J150">
        <v>27.5</v>
      </c>
      <c r="K150">
        <v>29.66</v>
      </c>
      <c r="L150">
        <v>38.299999999999997</v>
      </c>
      <c r="M150">
        <v>46.58</v>
      </c>
      <c r="N150">
        <v>55.2</v>
      </c>
      <c r="O150">
        <v>62.42</v>
      </c>
      <c r="P150">
        <v>69.44</v>
      </c>
      <c r="Q150">
        <v>66.56</v>
      </c>
      <c r="R150">
        <v>56.3</v>
      </c>
      <c r="S150">
        <v>44.42</v>
      </c>
      <c r="T150">
        <v>35.4</v>
      </c>
      <c r="U150">
        <v>27.5</v>
      </c>
      <c r="W150" s="49">
        <v>148</v>
      </c>
    </row>
    <row r="151" spans="5:23" x14ac:dyDescent="0.35">
      <c r="E151" t="s">
        <v>57</v>
      </c>
      <c r="F151" t="s">
        <v>237</v>
      </c>
      <c r="G151" t="s">
        <v>54</v>
      </c>
      <c r="H151" t="s">
        <v>248</v>
      </c>
      <c r="I151" t="s">
        <v>248</v>
      </c>
      <c r="J151">
        <v>40.1</v>
      </c>
      <c r="K151">
        <v>41.54</v>
      </c>
      <c r="L151">
        <v>44.8</v>
      </c>
      <c r="M151">
        <v>48.74</v>
      </c>
      <c r="N151">
        <v>54</v>
      </c>
      <c r="O151">
        <v>58.82</v>
      </c>
      <c r="P151">
        <v>62.24</v>
      </c>
      <c r="Q151">
        <v>61.52</v>
      </c>
      <c r="R151">
        <v>57.6</v>
      </c>
      <c r="S151">
        <v>51.08</v>
      </c>
      <c r="T151">
        <v>45.1</v>
      </c>
      <c r="U151">
        <v>39.9</v>
      </c>
      <c r="W151" s="42">
        <v>149</v>
      </c>
    </row>
    <row r="152" spans="5:23" x14ac:dyDescent="0.35">
      <c r="E152" t="s">
        <v>57</v>
      </c>
      <c r="F152" t="s">
        <v>237</v>
      </c>
      <c r="G152" t="s">
        <v>54</v>
      </c>
      <c r="H152" t="s">
        <v>249</v>
      </c>
      <c r="I152" t="s">
        <v>1778</v>
      </c>
      <c r="J152">
        <v>35.6</v>
      </c>
      <c r="K152">
        <v>38.840000000000003</v>
      </c>
      <c r="L152">
        <v>43</v>
      </c>
      <c r="M152">
        <v>47.84</v>
      </c>
      <c r="N152">
        <v>54.3</v>
      </c>
      <c r="O152">
        <v>60.08</v>
      </c>
      <c r="P152">
        <v>64.400000000000006</v>
      </c>
      <c r="Q152">
        <v>63.68</v>
      </c>
      <c r="R152">
        <v>58.3</v>
      </c>
      <c r="S152">
        <v>50</v>
      </c>
      <c r="T152">
        <v>43</v>
      </c>
      <c r="U152">
        <v>35.200000000000003</v>
      </c>
      <c r="W152" s="49">
        <v>150</v>
      </c>
    </row>
    <row r="153" spans="5:23" x14ac:dyDescent="0.35">
      <c r="E153" t="s">
        <v>57</v>
      </c>
      <c r="F153" t="s">
        <v>237</v>
      </c>
      <c r="G153" t="s">
        <v>54</v>
      </c>
      <c r="H153" t="s">
        <v>250</v>
      </c>
      <c r="I153" t="s">
        <v>1779</v>
      </c>
      <c r="J153">
        <v>31.1</v>
      </c>
      <c r="K153">
        <v>33.619999999999997</v>
      </c>
      <c r="L153">
        <v>40.799999999999997</v>
      </c>
      <c r="M153">
        <v>48.56</v>
      </c>
      <c r="N153">
        <v>57.7</v>
      </c>
      <c r="O153">
        <v>64.760000000000005</v>
      </c>
      <c r="P153">
        <v>72.319999999999993</v>
      </c>
      <c r="Q153">
        <v>69.98</v>
      </c>
      <c r="R153">
        <v>60.1</v>
      </c>
      <c r="S153">
        <v>48.38</v>
      </c>
      <c r="T153">
        <v>38.799999999999997</v>
      </c>
      <c r="U153">
        <v>31.1</v>
      </c>
      <c r="W153" s="42">
        <v>151</v>
      </c>
    </row>
    <row r="154" spans="5:23" x14ac:dyDescent="0.35">
      <c r="E154" t="s">
        <v>57</v>
      </c>
      <c r="F154" t="s">
        <v>237</v>
      </c>
      <c r="G154" t="s">
        <v>54</v>
      </c>
      <c r="H154" t="s">
        <v>251</v>
      </c>
      <c r="I154" t="s">
        <v>1780</v>
      </c>
      <c r="J154">
        <v>34</v>
      </c>
      <c r="K154">
        <v>38.119999999999997</v>
      </c>
      <c r="L154">
        <v>43</v>
      </c>
      <c r="M154">
        <v>48.38</v>
      </c>
      <c r="N154">
        <v>54.9</v>
      </c>
      <c r="O154">
        <v>60.44</v>
      </c>
      <c r="P154">
        <v>65.3</v>
      </c>
      <c r="Q154">
        <v>64.22</v>
      </c>
      <c r="R154">
        <v>58.3</v>
      </c>
      <c r="S154">
        <v>49.82</v>
      </c>
      <c r="T154">
        <v>42.3</v>
      </c>
      <c r="U154">
        <v>34</v>
      </c>
      <c r="W154" s="49">
        <v>152</v>
      </c>
    </row>
    <row r="155" spans="5:23" x14ac:dyDescent="0.35">
      <c r="E155" t="s">
        <v>57</v>
      </c>
      <c r="F155" t="s">
        <v>237</v>
      </c>
      <c r="G155" t="s">
        <v>54</v>
      </c>
      <c r="H155" t="s">
        <v>252</v>
      </c>
      <c r="I155" t="s">
        <v>1781</v>
      </c>
      <c r="J155">
        <v>19.399999999999999</v>
      </c>
      <c r="K155">
        <v>22.46</v>
      </c>
      <c r="L155">
        <v>30.4</v>
      </c>
      <c r="M155">
        <v>40.1</v>
      </c>
      <c r="N155">
        <v>49.8</v>
      </c>
      <c r="O155">
        <v>57.56</v>
      </c>
      <c r="P155">
        <v>60.98</v>
      </c>
      <c r="Q155">
        <v>58.82</v>
      </c>
      <c r="R155">
        <v>50.2</v>
      </c>
      <c r="S155">
        <v>39.74</v>
      </c>
      <c r="T155">
        <v>29.8</v>
      </c>
      <c r="U155">
        <v>19.600000000000001</v>
      </c>
      <c r="W155" s="42">
        <v>153</v>
      </c>
    </row>
    <row r="156" spans="5:23" x14ac:dyDescent="0.35">
      <c r="E156" t="s">
        <v>57</v>
      </c>
      <c r="F156" t="s">
        <v>237</v>
      </c>
      <c r="G156" t="s">
        <v>54</v>
      </c>
      <c r="H156" t="s">
        <v>253</v>
      </c>
      <c r="I156" t="s">
        <v>1782</v>
      </c>
      <c r="J156">
        <v>19.899999999999999</v>
      </c>
      <c r="K156">
        <v>23.18</v>
      </c>
      <c r="L156">
        <v>30.6</v>
      </c>
      <c r="M156">
        <v>39.92</v>
      </c>
      <c r="N156">
        <v>48.2</v>
      </c>
      <c r="O156">
        <v>55.94</v>
      </c>
      <c r="P156">
        <v>59.36</v>
      </c>
      <c r="Q156">
        <v>57.92</v>
      </c>
      <c r="R156">
        <v>49.1</v>
      </c>
      <c r="S156">
        <v>39.200000000000003</v>
      </c>
      <c r="T156">
        <v>29.1</v>
      </c>
      <c r="U156">
        <v>20.100000000000001</v>
      </c>
      <c r="W156" s="49">
        <v>154</v>
      </c>
    </row>
    <row r="157" spans="5:23" x14ac:dyDescent="0.35">
      <c r="E157" t="s">
        <v>57</v>
      </c>
      <c r="F157" t="s">
        <v>237</v>
      </c>
      <c r="G157" t="s">
        <v>54</v>
      </c>
      <c r="H157" t="s">
        <v>254</v>
      </c>
      <c r="I157" t="s">
        <v>254</v>
      </c>
      <c r="J157">
        <v>25.2</v>
      </c>
      <c r="K157">
        <v>30.56</v>
      </c>
      <c r="L157">
        <v>40.799999999999997</v>
      </c>
      <c r="M157">
        <v>48.2</v>
      </c>
      <c r="N157">
        <v>57.7</v>
      </c>
      <c r="O157">
        <v>64.400000000000006</v>
      </c>
      <c r="P157">
        <v>72.319999999999993</v>
      </c>
      <c r="Q157">
        <v>70.34</v>
      </c>
      <c r="R157">
        <v>60.1</v>
      </c>
      <c r="S157">
        <v>48.2</v>
      </c>
      <c r="T157">
        <v>36.700000000000003</v>
      </c>
      <c r="U157">
        <v>25.5</v>
      </c>
      <c r="W157" s="42">
        <v>155</v>
      </c>
    </row>
    <row r="158" spans="5:23" x14ac:dyDescent="0.35">
      <c r="E158" t="s">
        <v>57</v>
      </c>
      <c r="F158" t="s">
        <v>237</v>
      </c>
      <c r="G158" t="s">
        <v>54</v>
      </c>
      <c r="H158" t="s">
        <v>255</v>
      </c>
      <c r="I158" t="s">
        <v>255</v>
      </c>
      <c r="J158">
        <v>39.6</v>
      </c>
      <c r="K158">
        <v>40.82</v>
      </c>
      <c r="L158">
        <v>44.1</v>
      </c>
      <c r="M158">
        <v>48.74</v>
      </c>
      <c r="N158">
        <v>55</v>
      </c>
      <c r="O158">
        <v>60.62</v>
      </c>
      <c r="P158">
        <v>65.12</v>
      </c>
      <c r="Q158">
        <v>64.400000000000006</v>
      </c>
      <c r="R158">
        <v>58.8</v>
      </c>
      <c r="S158">
        <v>50.9</v>
      </c>
      <c r="T158">
        <v>44.1</v>
      </c>
      <c r="U158">
        <v>39.200000000000003</v>
      </c>
      <c r="W158" s="49">
        <v>156</v>
      </c>
    </row>
    <row r="159" spans="5:23" x14ac:dyDescent="0.35">
      <c r="E159" t="s">
        <v>57</v>
      </c>
      <c r="F159" t="s">
        <v>237</v>
      </c>
      <c r="G159" t="s">
        <v>54</v>
      </c>
      <c r="H159" t="s">
        <v>256</v>
      </c>
      <c r="I159" t="s">
        <v>256</v>
      </c>
      <c r="J159">
        <v>22.3</v>
      </c>
      <c r="K159">
        <v>28.22</v>
      </c>
      <c r="L159">
        <v>37.9</v>
      </c>
      <c r="M159">
        <v>46.76</v>
      </c>
      <c r="N159">
        <v>55.4</v>
      </c>
      <c r="O159">
        <v>62.06</v>
      </c>
      <c r="P159">
        <v>68.900000000000006</v>
      </c>
      <c r="Q159">
        <v>66.92</v>
      </c>
      <c r="R159">
        <v>57.7</v>
      </c>
      <c r="S159">
        <v>45.14</v>
      </c>
      <c r="T159">
        <v>34.9</v>
      </c>
      <c r="U159">
        <v>22.6</v>
      </c>
      <c r="W159" s="42">
        <v>157</v>
      </c>
    </row>
    <row r="160" spans="5:23" x14ac:dyDescent="0.35">
      <c r="E160" t="s">
        <v>57</v>
      </c>
      <c r="F160" t="s">
        <v>237</v>
      </c>
      <c r="G160" t="s">
        <v>54</v>
      </c>
      <c r="H160" t="s">
        <v>257</v>
      </c>
      <c r="I160" t="s">
        <v>257</v>
      </c>
      <c r="J160">
        <v>38.1</v>
      </c>
      <c r="K160">
        <v>41</v>
      </c>
      <c r="L160">
        <v>44.8</v>
      </c>
      <c r="M160">
        <v>48.56</v>
      </c>
      <c r="N160">
        <v>53.1</v>
      </c>
      <c r="O160">
        <v>57.38</v>
      </c>
      <c r="P160">
        <v>60.26</v>
      </c>
      <c r="Q160">
        <v>59.72</v>
      </c>
      <c r="R160">
        <v>57.4</v>
      </c>
      <c r="S160">
        <v>51.08</v>
      </c>
      <c r="T160">
        <v>45.3</v>
      </c>
      <c r="U160">
        <v>38.299999999999997</v>
      </c>
      <c r="W160" s="49">
        <v>158</v>
      </c>
    </row>
    <row r="161" spans="5:23" x14ac:dyDescent="0.35">
      <c r="E161" t="s">
        <v>57</v>
      </c>
      <c r="F161" t="s">
        <v>237</v>
      </c>
      <c r="G161" t="s">
        <v>54</v>
      </c>
      <c r="H161" t="s">
        <v>257</v>
      </c>
      <c r="I161" t="s">
        <v>1783</v>
      </c>
      <c r="J161">
        <v>40.299999999999997</v>
      </c>
      <c r="K161">
        <v>40.64</v>
      </c>
      <c r="L161">
        <v>43.9</v>
      </c>
      <c r="M161">
        <v>48.2</v>
      </c>
      <c r="N161">
        <v>54</v>
      </c>
      <c r="O161">
        <v>59.54</v>
      </c>
      <c r="P161">
        <v>63.32</v>
      </c>
      <c r="Q161">
        <v>62.24</v>
      </c>
      <c r="R161">
        <v>57.4</v>
      </c>
      <c r="S161">
        <v>50.36</v>
      </c>
      <c r="T161">
        <v>43.9</v>
      </c>
      <c r="U161">
        <v>39.700000000000003</v>
      </c>
      <c r="W161" s="42">
        <v>159</v>
      </c>
    </row>
    <row r="162" spans="5:23" x14ac:dyDescent="0.35">
      <c r="E162" t="s">
        <v>57</v>
      </c>
      <c r="F162" t="s">
        <v>237</v>
      </c>
      <c r="G162" t="s">
        <v>54</v>
      </c>
      <c r="H162" t="s">
        <v>257</v>
      </c>
      <c r="I162" t="s">
        <v>1784</v>
      </c>
      <c r="J162">
        <v>38.799999999999997</v>
      </c>
      <c r="K162">
        <v>41.18</v>
      </c>
      <c r="L162">
        <v>44.8</v>
      </c>
      <c r="M162">
        <v>48.74</v>
      </c>
      <c r="N162">
        <v>54.1</v>
      </c>
      <c r="O162">
        <v>59.54</v>
      </c>
      <c r="P162">
        <v>63.5</v>
      </c>
      <c r="Q162">
        <v>62.6</v>
      </c>
      <c r="R162">
        <v>57.9</v>
      </c>
      <c r="S162">
        <v>51.08</v>
      </c>
      <c r="T162">
        <v>45.7</v>
      </c>
      <c r="U162">
        <v>38.799999999999997</v>
      </c>
      <c r="W162" s="49">
        <v>160</v>
      </c>
    </row>
    <row r="163" spans="5:23" x14ac:dyDescent="0.35">
      <c r="E163" t="s">
        <v>57</v>
      </c>
      <c r="F163" t="s">
        <v>237</v>
      </c>
      <c r="G163" t="s">
        <v>54</v>
      </c>
      <c r="H163" t="s">
        <v>258</v>
      </c>
      <c r="I163" t="s">
        <v>1785</v>
      </c>
      <c r="J163">
        <v>34.5</v>
      </c>
      <c r="K163">
        <v>38.299999999999997</v>
      </c>
      <c r="L163">
        <v>42.3</v>
      </c>
      <c r="M163">
        <v>46.76</v>
      </c>
      <c r="N163">
        <v>53.4</v>
      </c>
      <c r="O163">
        <v>59.54</v>
      </c>
      <c r="P163">
        <v>63.68</v>
      </c>
      <c r="Q163">
        <v>63.32</v>
      </c>
      <c r="R163">
        <v>58.1</v>
      </c>
      <c r="S163">
        <v>49.64</v>
      </c>
      <c r="T163">
        <v>42.8</v>
      </c>
      <c r="U163">
        <v>34</v>
      </c>
      <c r="W163" s="42">
        <v>161</v>
      </c>
    </row>
    <row r="164" spans="5:23" x14ac:dyDescent="0.35">
      <c r="E164" t="s">
        <v>57</v>
      </c>
      <c r="F164" t="s">
        <v>237</v>
      </c>
      <c r="G164" t="s">
        <v>54</v>
      </c>
      <c r="H164" t="s">
        <v>259</v>
      </c>
      <c r="I164" t="s">
        <v>259</v>
      </c>
      <c r="J164">
        <v>25.2</v>
      </c>
      <c r="K164">
        <v>29.84</v>
      </c>
      <c r="L164">
        <v>37.9</v>
      </c>
      <c r="M164">
        <v>46.4</v>
      </c>
      <c r="N164">
        <v>54.7</v>
      </c>
      <c r="O164">
        <v>61.34</v>
      </c>
      <c r="P164">
        <v>68</v>
      </c>
      <c r="Q164">
        <v>66.2</v>
      </c>
      <c r="R164">
        <v>57.2</v>
      </c>
      <c r="S164">
        <v>45.32</v>
      </c>
      <c r="T164">
        <v>34.700000000000003</v>
      </c>
      <c r="U164">
        <v>24.8</v>
      </c>
      <c r="W164" s="49">
        <v>162</v>
      </c>
    </row>
    <row r="165" spans="5:23" x14ac:dyDescent="0.35">
      <c r="E165" t="s">
        <v>57</v>
      </c>
      <c r="F165" t="s">
        <v>237</v>
      </c>
      <c r="G165" t="s">
        <v>54</v>
      </c>
      <c r="H165" t="s">
        <v>260</v>
      </c>
      <c r="I165" t="s">
        <v>1786</v>
      </c>
      <c r="J165">
        <v>36.9</v>
      </c>
      <c r="K165">
        <v>40.1</v>
      </c>
      <c r="L165">
        <v>44.8</v>
      </c>
      <c r="M165">
        <v>49.28</v>
      </c>
      <c r="N165">
        <v>54.9</v>
      </c>
      <c r="O165">
        <v>59.9</v>
      </c>
      <c r="P165">
        <v>64.040000000000006</v>
      </c>
      <c r="Q165">
        <v>63.14</v>
      </c>
      <c r="R165">
        <v>58.3</v>
      </c>
      <c r="S165">
        <v>51.44</v>
      </c>
      <c r="T165">
        <v>45</v>
      </c>
      <c r="U165">
        <v>36.700000000000003</v>
      </c>
      <c r="W165" s="42">
        <v>163</v>
      </c>
    </row>
    <row r="166" spans="5:23" x14ac:dyDescent="0.35">
      <c r="E166" t="s">
        <v>261</v>
      </c>
      <c r="F166" t="s">
        <v>262</v>
      </c>
      <c r="G166" t="s">
        <v>54</v>
      </c>
      <c r="H166" t="s">
        <v>263</v>
      </c>
      <c r="I166" t="s">
        <v>263</v>
      </c>
      <c r="J166" t="s">
        <v>54</v>
      </c>
      <c r="K166" t="s">
        <v>54</v>
      </c>
      <c r="L166" t="s">
        <v>54</v>
      </c>
      <c r="M166" t="s">
        <v>54</v>
      </c>
      <c r="N166" t="s">
        <v>54</v>
      </c>
      <c r="O166" t="s">
        <v>54</v>
      </c>
      <c r="P166" t="s">
        <v>54</v>
      </c>
      <c r="Q166" t="s">
        <v>54</v>
      </c>
      <c r="R166" t="s">
        <v>54</v>
      </c>
      <c r="S166" t="s">
        <v>54</v>
      </c>
      <c r="T166" t="s">
        <v>54</v>
      </c>
      <c r="U166" t="s">
        <v>54</v>
      </c>
      <c r="W166" s="49">
        <v>164</v>
      </c>
    </row>
    <row r="167" spans="5:23" x14ac:dyDescent="0.35">
      <c r="E167" t="s">
        <v>49</v>
      </c>
      <c r="F167" t="s">
        <v>264</v>
      </c>
      <c r="G167" t="s">
        <v>265</v>
      </c>
      <c r="H167" t="s">
        <v>266</v>
      </c>
      <c r="I167" t="s">
        <v>266</v>
      </c>
      <c r="J167">
        <v>32</v>
      </c>
      <c r="K167">
        <v>34.880000000000003</v>
      </c>
      <c r="L167">
        <v>40.1</v>
      </c>
      <c r="M167">
        <v>45.68</v>
      </c>
      <c r="N167">
        <v>52.2</v>
      </c>
      <c r="O167">
        <v>63.14</v>
      </c>
      <c r="P167">
        <v>72.319999999999993</v>
      </c>
      <c r="Q167">
        <v>67.28</v>
      </c>
      <c r="R167">
        <v>60.4</v>
      </c>
      <c r="S167">
        <v>46.04</v>
      </c>
      <c r="T167">
        <v>35.4</v>
      </c>
      <c r="U167">
        <v>31.3</v>
      </c>
      <c r="W167" s="42">
        <v>165</v>
      </c>
    </row>
    <row r="168" spans="5:23" x14ac:dyDescent="0.35">
      <c r="E168" t="s">
        <v>49</v>
      </c>
      <c r="F168" t="s">
        <v>264</v>
      </c>
      <c r="G168" t="s">
        <v>267</v>
      </c>
      <c r="H168" t="s">
        <v>268</v>
      </c>
      <c r="I168" t="s">
        <v>1787</v>
      </c>
      <c r="J168">
        <v>46.9</v>
      </c>
      <c r="K168">
        <v>46.22</v>
      </c>
      <c r="L168">
        <v>48</v>
      </c>
      <c r="M168">
        <v>49.64</v>
      </c>
      <c r="N168">
        <v>50.7</v>
      </c>
      <c r="O168">
        <v>54.14</v>
      </c>
      <c r="P168">
        <v>56.48</v>
      </c>
      <c r="Q168">
        <v>56.12</v>
      </c>
      <c r="R168">
        <v>56.5</v>
      </c>
      <c r="S168">
        <v>52.34</v>
      </c>
      <c r="T168">
        <v>50.7</v>
      </c>
      <c r="U168">
        <v>47.8</v>
      </c>
      <c r="W168" s="49">
        <v>166</v>
      </c>
    </row>
    <row r="169" spans="5:23" x14ac:dyDescent="0.35">
      <c r="E169" t="s">
        <v>49</v>
      </c>
      <c r="F169" t="s">
        <v>264</v>
      </c>
      <c r="G169" t="s">
        <v>269</v>
      </c>
      <c r="H169" t="s">
        <v>270</v>
      </c>
      <c r="I169" t="s">
        <v>1788</v>
      </c>
      <c r="J169">
        <v>47.8</v>
      </c>
      <c r="K169">
        <v>51.62</v>
      </c>
      <c r="L169">
        <v>56.5</v>
      </c>
      <c r="M169">
        <v>64.22</v>
      </c>
      <c r="N169">
        <v>70.3</v>
      </c>
      <c r="O169">
        <v>79.16</v>
      </c>
      <c r="P169">
        <v>81.319999999999993</v>
      </c>
      <c r="Q169">
        <v>81.319999999999993</v>
      </c>
      <c r="R169">
        <v>77</v>
      </c>
      <c r="S169">
        <v>69.260000000000005</v>
      </c>
      <c r="T169">
        <v>56.1</v>
      </c>
      <c r="U169">
        <v>48.2</v>
      </c>
      <c r="W169" s="42">
        <v>167</v>
      </c>
    </row>
    <row r="170" spans="5:23" x14ac:dyDescent="0.35">
      <c r="E170" t="s">
        <v>49</v>
      </c>
      <c r="F170" t="s">
        <v>264</v>
      </c>
      <c r="G170" t="s">
        <v>271</v>
      </c>
      <c r="H170" t="s">
        <v>272</v>
      </c>
      <c r="I170" t="s">
        <v>1789</v>
      </c>
      <c r="J170">
        <v>46.9</v>
      </c>
      <c r="K170">
        <v>50.18</v>
      </c>
      <c r="L170">
        <v>57.4</v>
      </c>
      <c r="M170">
        <v>58.82</v>
      </c>
      <c r="N170">
        <v>66.7</v>
      </c>
      <c r="O170">
        <v>75.38</v>
      </c>
      <c r="P170">
        <v>82.94</v>
      </c>
      <c r="Q170">
        <v>77.540000000000006</v>
      </c>
      <c r="R170">
        <v>74.5</v>
      </c>
      <c r="S170">
        <v>64.400000000000006</v>
      </c>
      <c r="T170">
        <v>48.7</v>
      </c>
      <c r="U170">
        <v>43.3</v>
      </c>
      <c r="W170" s="49">
        <v>168</v>
      </c>
    </row>
    <row r="171" spans="5:23" x14ac:dyDescent="0.35">
      <c r="E171" t="s">
        <v>49</v>
      </c>
      <c r="F171" t="s">
        <v>264</v>
      </c>
      <c r="G171" t="s">
        <v>273</v>
      </c>
      <c r="H171" t="s">
        <v>274</v>
      </c>
      <c r="I171" t="s">
        <v>1790</v>
      </c>
      <c r="J171">
        <v>39.4</v>
      </c>
      <c r="K171">
        <v>42.26</v>
      </c>
      <c r="L171">
        <v>46.4</v>
      </c>
      <c r="M171">
        <v>57.56</v>
      </c>
      <c r="N171">
        <v>66</v>
      </c>
      <c r="O171">
        <v>73.400000000000006</v>
      </c>
      <c r="P171">
        <v>80.239999999999995</v>
      </c>
      <c r="Q171">
        <v>78.260000000000005</v>
      </c>
      <c r="R171">
        <v>69.099999999999994</v>
      </c>
      <c r="S171">
        <v>55.58</v>
      </c>
      <c r="T171">
        <v>45.7</v>
      </c>
      <c r="U171">
        <v>38.799999999999997</v>
      </c>
      <c r="W171" s="42">
        <v>169</v>
      </c>
    </row>
    <row r="172" spans="5:23" x14ac:dyDescent="0.35">
      <c r="E172" t="s">
        <v>49</v>
      </c>
      <c r="F172" t="s">
        <v>264</v>
      </c>
      <c r="G172" t="s">
        <v>275</v>
      </c>
      <c r="H172" t="s">
        <v>164</v>
      </c>
      <c r="I172" t="s">
        <v>1791</v>
      </c>
      <c r="J172">
        <v>37.4</v>
      </c>
      <c r="K172">
        <v>37.4</v>
      </c>
      <c r="L172">
        <v>36.5</v>
      </c>
      <c r="M172">
        <v>47.3</v>
      </c>
      <c r="N172">
        <v>52.3</v>
      </c>
      <c r="O172">
        <v>64.040000000000006</v>
      </c>
      <c r="P172">
        <v>69.08</v>
      </c>
      <c r="Q172">
        <v>68.540000000000006</v>
      </c>
      <c r="R172">
        <v>63.9</v>
      </c>
      <c r="S172">
        <v>58.64</v>
      </c>
      <c r="T172">
        <v>46</v>
      </c>
      <c r="U172">
        <v>40.6</v>
      </c>
      <c r="W172" s="49">
        <v>170</v>
      </c>
    </row>
    <row r="173" spans="5:23" x14ac:dyDescent="0.35">
      <c r="E173" t="s">
        <v>49</v>
      </c>
      <c r="F173" t="s">
        <v>264</v>
      </c>
      <c r="G173" t="s">
        <v>276</v>
      </c>
      <c r="H173" t="s">
        <v>277</v>
      </c>
      <c r="I173" t="s">
        <v>1792</v>
      </c>
      <c r="J173">
        <v>55.9</v>
      </c>
      <c r="K173">
        <v>60.98</v>
      </c>
      <c r="L173">
        <v>66</v>
      </c>
      <c r="M173">
        <v>77.72</v>
      </c>
      <c r="N173">
        <v>82.8</v>
      </c>
      <c r="O173">
        <v>92.3</v>
      </c>
      <c r="P173">
        <v>95.54</v>
      </c>
      <c r="Q173">
        <v>97.7</v>
      </c>
      <c r="R173">
        <v>86</v>
      </c>
      <c r="S173">
        <v>72.319999999999993</v>
      </c>
      <c r="T173">
        <v>63.9</v>
      </c>
      <c r="U173">
        <v>55.9</v>
      </c>
      <c r="W173" s="42">
        <v>171</v>
      </c>
    </row>
    <row r="174" spans="5:23" x14ac:dyDescent="0.35">
      <c r="E174" t="s">
        <v>49</v>
      </c>
      <c r="F174" t="s">
        <v>264</v>
      </c>
      <c r="G174" t="s">
        <v>278</v>
      </c>
      <c r="H174" t="s">
        <v>279</v>
      </c>
      <c r="I174" t="s">
        <v>1793</v>
      </c>
      <c r="J174">
        <v>55.2</v>
      </c>
      <c r="K174">
        <v>54.32</v>
      </c>
      <c r="L174">
        <v>58.1</v>
      </c>
      <c r="M174">
        <v>63.5</v>
      </c>
      <c r="N174">
        <v>66.599999999999994</v>
      </c>
      <c r="O174">
        <v>68.180000000000007</v>
      </c>
      <c r="P174">
        <v>73.040000000000006</v>
      </c>
      <c r="Q174">
        <v>74.3</v>
      </c>
      <c r="R174">
        <v>78.400000000000006</v>
      </c>
      <c r="S174">
        <v>62.6</v>
      </c>
      <c r="T174">
        <v>59.7</v>
      </c>
      <c r="U174">
        <v>54.7</v>
      </c>
      <c r="W174" s="49">
        <v>172</v>
      </c>
    </row>
    <row r="175" spans="5:23" x14ac:dyDescent="0.35">
      <c r="E175" t="s">
        <v>49</v>
      </c>
      <c r="F175" t="s">
        <v>264</v>
      </c>
      <c r="G175" t="s">
        <v>280</v>
      </c>
      <c r="H175" t="s">
        <v>281</v>
      </c>
      <c r="I175" t="s">
        <v>1794</v>
      </c>
      <c r="J175">
        <v>51.3</v>
      </c>
      <c r="K175">
        <v>53.78</v>
      </c>
      <c r="L175">
        <v>54.3</v>
      </c>
      <c r="M175">
        <v>59.72</v>
      </c>
      <c r="N175">
        <v>63.3</v>
      </c>
      <c r="O175">
        <v>64.94</v>
      </c>
      <c r="P175">
        <v>64.400000000000006</v>
      </c>
      <c r="Q175">
        <v>69.44</v>
      </c>
      <c r="R175">
        <v>63</v>
      </c>
      <c r="S175">
        <v>60.26</v>
      </c>
      <c r="T175">
        <v>60.4</v>
      </c>
      <c r="U175">
        <v>55.8</v>
      </c>
      <c r="W175" s="42">
        <v>173</v>
      </c>
    </row>
    <row r="176" spans="5:23" x14ac:dyDescent="0.35">
      <c r="E176" t="s">
        <v>49</v>
      </c>
      <c r="F176" t="s">
        <v>264</v>
      </c>
      <c r="G176" t="s">
        <v>282</v>
      </c>
      <c r="H176" t="s">
        <v>283</v>
      </c>
      <c r="I176" t="s">
        <v>1795</v>
      </c>
      <c r="J176">
        <v>52.7</v>
      </c>
      <c r="K176">
        <v>53.42</v>
      </c>
      <c r="L176">
        <v>55.6</v>
      </c>
      <c r="M176">
        <v>57.2</v>
      </c>
      <c r="N176">
        <v>63.5</v>
      </c>
      <c r="O176">
        <v>64.58</v>
      </c>
      <c r="P176">
        <v>68.36</v>
      </c>
      <c r="Q176">
        <v>67.459999999999994</v>
      </c>
      <c r="R176">
        <v>68.900000000000006</v>
      </c>
      <c r="S176">
        <v>61.88</v>
      </c>
      <c r="T176">
        <v>53.8</v>
      </c>
      <c r="U176">
        <v>54.1</v>
      </c>
      <c r="W176" s="49">
        <v>174</v>
      </c>
    </row>
    <row r="177" spans="5:23" x14ac:dyDescent="0.35">
      <c r="E177" t="s">
        <v>49</v>
      </c>
      <c r="F177" t="s">
        <v>264</v>
      </c>
      <c r="G177" t="s">
        <v>282</v>
      </c>
      <c r="H177" t="s">
        <v>284</v>
      </c>
      <c r="I177" t="s">
        <v>1796</v>
      </c>
      <c r="J177">
        <v>55.9</v>
      </c>
      <c r="K177">
        <v>56.48</v>
      </c>
      <c r="L177">
        <v>57.4</v>
      </c>
      <c r="M177">
        <v>56.84</v>
      </c>
      <c r="N177">
        <v>59.9</v>
      </c>
      <c r="O177">
        <v>62.96</v>
      </c>
      <c r="P177">
        <v>66.56</v>
      </c>
      <c r="Q177">
        <v>67.099999999999994</v>
      </c>
      <c r="R177">
        <v>65.7</v>
      </c>
      <c r="S177">
        <v>61.34</v>
      </c>
      <c r="T177">
        <v>57</v>
      </c>
      <c r="U177">
        <v>56.1</v>
      </c>
      <c r="W177" s="42">
        <v>175</v>
      </c>
    </row>
    <row r="178" spans="5:23" x14ac:dyDescent="0.35">
      <c r="E178" t="s">
        <v>49</v>
      </c>
      <c r="F178" t="s">
        <v>264</v>
      </c>
      <c r="G178" t="s">
        <v>269</v>
      </c>
      <c r="I178" t="s">
        <v>1797</v>
      </c>
      <c r="J178">
        <v>43.9</v>
      </c>
      <c r="K178">
        <v>47.12</v>
      </c>
      <c r="L178">
        <v>55.2</v>
      </c>
      <c r="M178">
        <v>64.400000000000006</v>
      </c>
      <c r="N178">
        <v>74.5</v>
      </c>
      <c r="O178">
        <v>83.66</v>
      </c>
      <c r="P178">
        <v>87.08</v>
      </c>
      <c r="Q178">
        <v>84.02</v>
      </c>
      <c r="R178">
        <v>79.2</v>
      </c>
      <c r="S178">
        <v>63.5</v>
      </c>
      <c r="T178">
        <v>49.5</v>
      </c>
      <c r="U178">
        <v>43.2</v>
      </c>
      <c r="W178" s="49">
        <v>176</v>
      </c>
    </row>
    <row r="179" spans="5:23" x14ac:dyDescent="0.35">
      <c r="E179" t="s">
        <v>49</v>
      </c>
      <c r="F179" t="s">
        <v>264</v>
      </c>
      <c r="G179" t="s">
        <v>285</v>
      </c>
      <c r="H179" t="s">
        <v>286</v>
      </c>
      <c r="I179" t="s">
        <v>1798</v>
      </c>
      <c r="J179">
        <v>52.7</v>
      </c>
      <c r="K179">
        <v>54.14</v>
      </c>
      <c r="L179">
        <v>56.3</v>
      </c>
      <c r="M179">
        <v>61.34</v>
      </c>
      <c r="N179">
        <v>65.099999999999994</v>
      </c>
      <c r="O179">
        <v>68.72</v>
      </c>
      <c r="P179">
        <v>73.400000000000006</v>
      </c>
      <c r="Q179">
        <v>74.66</v>
      </c>
      <c r="R179">
        <v>73.2</v>
      </c>
      <c r="S179">
        <v>63.5</v>
      </c>
      <c r="T179">
        <v>57.4</v>
      </c>
      <c r="U179">
        <v>53.1</v>
      </c>
      <c r="W179" s="42">
        <v>177</v>
      </c>
    </row>
    <row r="180" spans="5:23" x14ac:dyDescent="0.35">
      <c r="E180" t="s">
        <v>49</v>
      </c>
      <c r="F180" t="s">
        <v>264</v>
      </c>
      <c r="G180" t="s">
        <v>282</v>
      </c>
      <c r="H180" t="s">
        <v>287</v>
      </c>
      <c r="I180" t="s">
        <v>1799</v>
      </c>
      <c r="J180">
        <v>55.8</v>
      </c>
      <c r="K180">
        <v>55.94</v>
      </c>
      <c r="L180">
        <v>54.7</v>
      </c>
      <c r="M180">
        <v>59.54</v>
      </c>
      <c r="N180">
        <v>60.1</v>
      </c>
      <c r="O180">
        <v>63.86</v>
      </c>
      <c r="P180">
        <v>66.92</v>
      </c>
      <c r="Q180">
        <v>67.459999999999994</v>
      </c>
      <c r="R180">
        <v>65.3</v>
      </c>
      <c r="S180">
        <v>65.84</v>
      </c>
      <c r="T180">
        <v>57.7</v>
      </c>
      <c r="U180">
        <v>56.5</v>
      </c>
      <c r="W180" s="49">
        <v>178</v>
      </c>
    </row>
    <row r="181" spans="5:23" x14ac:dyDescent="0.35">
      <c r="E181" t="s">
        <v>49</v>
      </c>
      <c r="F181" t="s">
        <v>264</v>
      </c>
      <c r="G181" t="s">
        <v>288</v>
      </c>
      <c r="H181" t="s">
        <v>289</v>
      </c>
      <c r="I181" t="s">
        <v>1800</v>
      </c>
      <c r="J181">
        <v>47.5</v>
      </c>
      <c r="K181">
        <v>49.1</v>
      </c>
      <c r="L181">
        <v>50.9</v>
      </c>
      <c r="M181">
        <v>57.2</v>
      </c>
      <c r="N181">
        <v>64</v>
      </c>
      <c r="O181">
        <v>67.64</v>
      </c>
      <c r="P181">
        <v>68.180000000000007</v>
      </c>
      <c r="Q181">
        <v>69.260000000000005</v>
      </c>
      <c r="R181">
        <v>68.5</v>
      </c>
      <c r="S181">
        <v>61.88</v>
      </c>
      <c r="T181">
        <v>55.2</v>
      </c>
      <c r="U181">
        <v>48.2</v>
      </c>
      <c r="W181" s="42">
        <v>179</v>
      </c>
    </row>
    <row r="182" spans="5:23" x14ac:dyDescent="0.35">
      <c r="E182" t="s">
        <v>49</v>
      </c>
      <c r="F182" t="s">
        <v>264</v>
      </c>
      <c r="G182" t="s">
        <v>290</v>
      </c>
      <c r="H182" t="s">
        <v>291</v>
      </c>
      <c r="I182" t="s">
        <v>1801</v>
      </c>
      <c r="J182">
        <v>47.8</v>
      </c>
      <c r="K182">
        <v>48.02</v>
      </c>
      <c r="L182">
        <v>49.3</v>
      </c>
      <c r="M182">
        <v>49.64</v>
      </c>
      <c r="N182">
        <v>52</v>
      </c>
      <c r="O182">
        <v>53.24</v>
      </c>
      <c r="P182">
        <v>55.76</v>
      </c>
      <c r="Q182">
        <v>56.3</v>
      </c>
      <c r="R182">
        <v>56.5</v>
      </c>
      <c r="S182">
        <v>52.52</v>
      </c>
      <c r="T182">
        <v>50</v>
      </c>
      <c r="U182">
        <v>46.9</v>
      </c>
      <c r="W182" s="49">
        <v>180</v>
      </c>
    </row>
    <row r="183" spans="5:23" x14ac:dyDescent="0.35">
      <c r="E183" t="s">
        <v>49</v>
      </c>
      <c r="F183" t="s">
        <v>264</v>
      </c>
      <c r="G183" t="s">
        <v>285</v>
      </c>
      <c r="H183" t="s">
        <v>292</v>
      </c>
      <c r="I183" t="s">
        <v>1802</v>
      </c>
      <c r="J183">
        <v>45.1</v>
      </c>
      <c r="K183">
        <v>52.52</v>
      </c>
      <c r="L183">
        <v>59.9</v>
      </c>
      <c r="M183">
        <v>66.38</v>
      </c>
      <c r="N183">
        <v>73.400000000000006</v>
      </c>
      <c r="O183">
        <v>84.02</v>
      </c>
      <c r="P183">
        <v>90.68</v>
      </c>
      <c r="Q183">
        <v>87.08</v>
      </c>
      <c r="R183">
        <v>77.400000000000006</v>
      </c>
      <c r="S183">
        <v>68.72</v>
      </c>
      <c r="T183">
        <v>56.3</v>
      </c>
      <c r="U183">
        <v>46.8</v>
      </c>
      <c r="W183" s="42">
        <v>181</v>
      </c>
    </row>
    <row r="184" spans="5:23" x14ac:dyDescent="0.35">
      <c r="E184" t="s">
        <v>49</v>
      </c>
      <c r="F184" t="s">
        <v>264</v>
      </c>
      <c r="G184" t="s">
        <v>269</v>
      </c>
      <c r="H184" t="s">
        <v>293</v>
      </c>
      <c r="I184" t="s">
        <v>1803</v>
      </c>
      <c r="J184">
        <v>47.7</v>
      </c>
      <c r="K184">
        <v>45.32</v>
      </c>
      <c r="L184">
        <v>47.7</v>
      </c>
      <c r="M184">
        <v>55.4</v>
      </c>
      <c r="N184">
        <v>70.2</v>
      </c>
      <c r="O184">
        <v>73.040000000000006</v>
      </c>
      <c r="P184">
        <v>81.14</v>
      </c>
      <c r="Q184">
        <v>82.76</v>
      </c>
      <c r="R184">
        <v>73.8</v>
      </c>
      <c r="S184">
        <v>60.8</v>
      </c>
      <c r="T184">
        <v>47.8</v>
      </c>
      <c r="U184">
        <v>43</v>
      </c>
      <c r="W184" s="49">
        <v>182</v>
      </c>
    </row>
    <row r="185" spans="5:23" x14ac:dyDescent="0.35">
      <c r="E185" t="s">
        <v>49</v>
      </c>
      <c r="F185" t="s">
        <v>264</v>
      </c>
      <c r="G185" t="s">
        <v>294</v>
      </c>
      <c r="H185" t="s">
        <v>295</v>
      </c>
      <c r="I185" t="s">
        <v>1804</v>
      </c>
      <c r="J185">
        <v>46.8</v>
      </c>
      <c r="K185">
        <v>50.72</v>
      </c>
      <c r="L185">
        <v>55.2</v>
      </c>
      <c r="M185">
        <v>62.42</v>
      </c>
      <c r="N185">
        <v>71.099999999999994</v>
      </c>
      <c r="O185">
        <v>78.260000000000005</v>
      </c>
      <c r="P185">
        <v>83.48</v>
      </c>
      <c r="Q185">
        <v>80.78</v>
      </c>
      <c r="R185">
        <v>75.400000000000006</v>
      </c>
      <c r="S185">
        <v>67.64</v>
      </c>
      <c r="T185">
        <v>52.3</v>
      </c>
      <c r="U185">
        <v>45.7</v>
      </c>
      <c r="W185" s="42">
        <v>183</v>
      </c>
    </row>
    <row r="186" spans="5:23" x14ac:dyDescent="0.35">
      <c r="E186" t="s">
        <v>49</v>
      </c>
      <c r="F186" t="s">
        <v>264</v>
      </c>
      <c r="G186" t="s">
        <v>296</v>
      </c>
      <c r="H186" t="s">
        <v>297</v>
      </c>
      <c r="I186" t="s">
        <v>1805</v>
      </c>
      <c r="J186">
        <v>56.1</v>
      </c>
      <c r="K186">
        <v>58.1</v>
      </c>
      <c r="L186">
        <v>55.2</v>
      </c>
      <c r="M186">
        <v>59.9</v>
      </c>
      <c r="N186">
        <v>65.8</v>
      </c>
      <c r="O186">
        <v>67.28</v>
      </c>
      <c r="P186">
        <v>73.760000000000005</v>
      </c>
      <c r="Q186">
        <v>74.3</v>
      </c>
      <c r="R186">
        <v>73.900000000000006</v>
      </c>
      <c r="S186">
        <v>64.040000000000006</v>
      </c>
      <c r="T186">
        <v>59.2</v>
      </c>
      <c r="U186">
        <v>56.8</v>
      </c>
      <c r="W186" s="49">
        <v>184</v>
      </c>
    </row>
    <row r="187" spans="5:23" x14ac:dyDescent="0.35">
      <c r="E187" t="s">
        <v>49</v>
      </c>
      <c r="F187" t="s">
        <v>264</v>
      </c>
      <c r="G187" t="s">
        <v>298</v>
      </c>
      <c r="H187" t="s">
        <v>299</v>
      </c>
      <c r="I187" t="s">
        <v>1806</v>
      </c>
      <c r="J187">
        <v>48.4</v>
      </c>
      <c r="K187">
        <v>51.8</v>
      </c>
      <c r="L187">
        <v>59.2</v>
      </c>
      <c r="M187">
        <v>55.94</v>
      </c>
      <c r="N187">
        <v>60.1</v>
      </c>
      <c r="O187">
        <v>62.06</v>
      </c>
      <c r="P187">
        <v>63.86</v>
      </c>
      <c r="Q187">
        <v>66.56</v>
      </c>
      <c r="R187">
        <v>65.099999999999994</v>
      </c>
      <c r="S187">
        <v>62.24</v>
      </c>
      <c r="T187">
        <v>56.7</v>
      </c>
      <c r="U187">
        <v>50.9</v>
      </c>
      <c r="W187" s="42">
        <v>185</v>
      </c>
    </row>
    <row r="188" spans="5:23" x14ac:dyDescent="0.35">
      <c r="E188" t="s">
        <v>49</v>
      </c>
      <c r="F188" t="s">
        <v>264</v>
      </c>
      <c r="G188" t="s">
        <v>300</v>
      </c>
      <c r="H188" t="s">
        <v>301</v>
      </c>
      <c r="I188" t="s">
        <v>301</v>
      </c>
      <c r="J188">
        <v>56.5</v>
      </c>
      <c r="K188">
        <v>57.74</v>
      </c>
      <c r="L188">
        <v>66</v>
      </c>
      <c r="M188">
        <v>73.58</v>
      </c>
      <c r="N188">
        <v>80.2</v>
      </c>
      <c r="O188">
        <v>89.24</v>
      </c>
      <c r="P188">
        <v>92.3</v>
      </c>
      <c r="Q188">
        <v>91.4</v>
      </c>
      <c r="R188">
        <v>88.7</v>
      </c>
      <c r="S188">
        <v>73.22</v>
      </c>
      <c r="T188">
        <v>63.9</v>
      </c>
      <c r="U188">
        <v>55</v>
      </c>
      <c r="W188" s="49">
        <v>186</v>
      </c>
    </row>
    <row r="189" spans="5:23" x14ac:dyDescent="0.35">
      <c r="E189" t="s">
        <v>49</v>
      </c>
      <c r="F189" t="s">
        <v>264</v>
      </c>
      <c r="G189" t="s">
        <v>278</v>
      </c>
      <c r="H189" t="s">
        <v>302</v>
      </c>
      <c r="I189" t="s">
        <v>1807</v>
      </c>
      <c r="J189">
        <v>56.3</v>
      </c>
      <c r="K189">
        <v>57.92</v>
      </c>
      <c r="L189">
        <v>57.9</v>
      </c>
      <c r="M189">
        <v>58.46</v>
      </c>
      <c r="N189">
        <v>61.3</v>
      </c>
      <c r="O189">
        <v>66.02</v>
      </c>
      <c r="P189">
        <v>69.08</v>
      </c>
      <c r="Q189">
        <v>68</v>
      </c>
      <c r="R189">
        <v>68</v>
      </c>
      <c r="S189">
        <v>63.68</v>
      </c>
      <c r="T189">
        <v>63</v>
      </c>
      <c r="U189">
        <v>57.4</v>
      </c>
      <c r="W189" s="42">
        <v>187</v>
      </c>
    </row>
    <row r="190" spans="5:23" x14ac:dyDescent="0.35">
      <c r="E190" t="s">
        <v>49</v>
      </c>
      <c r="F190" t="s">
        <v>264</v>
      </c>
      <c r="G190" t="s">
        <v>278</v>
      </c>
      <c r="H190" t="s">
        <v>303</v>
      </c>
      <c r="I190" t="s">
        <v>1808</v>
      </c>
      <c r="J190">
        <v>43.2</v>
      </c>
      <c r="K190">
        <v>45.86</v>
      </c>
      <c r="L190">
        <v>55.9</v>
      </c>
      <c r="M190">
        <v>60.62</v>
      </c>
      <c r="N190">
        <v>70.5</v>
      </c>
      <c r="O190">
        <v>77.72</v>
      </c>
      <c r="P190">
        <v>79.7</v>
      </c>
      <c r="Q190">
        <v>81.86</v>
      </c>
      <c r="R190">
        <v>75.2</v>
      </c>
      <c r="S190">
        <v>61.16</v>
      </c>
      <c r="T190">
        <v>51.6</v>
      </c>
      <c r="U190">
        <v>44.1</v>
      </c>
      <c r="W190" s="49">
        <v>188</v>
      </c>
    </row>
    <row r="191" spans="5:23" x14ac:dyDescent="0.35">
      <c r="E191" t="s">
        <v>49</v>
      </c>
      <c r="F191" t="s">
        <v>264</v>
      </c>
      <c r="G191" t="s">
        <v>304</v>
      </c>
      <c r="H191" t="s">
        <v>305</v>
      </c>
      <c r="I191" t="s">
        <v>1809</v>
      </c>
      <c r="J191">
        <v>43.7</v>
      </c>
      <c r="K191">
        <v>50.18</v>
      </c>
      <c r="L191">
        <v>54.7</v>
      </c>
      <c r="M191">
        <v>62.78</v>
      </c>
      <c r="N191">
        <v>70</v>
      </c>
      <c r="O191">
        <v>76.099999999999994</v>
      </c>
      <c r="P191">
        <v>81.319999999999993</v>
      </c>
      <c r="Q191">
        <v>77.72</v>
      </c>
      <c r="R191">
        <v>73.599999999999994</v>
      </c>
      <c r="S191">
        <v>61.7</v>
      </c>
      <c r="T191">
        <v>51.8</v>
      </c>
      <c r="U191">
        <v>45.5</v>
      </c>
      <c r="W191" s="42">
        <v>189</v>
      </c>
    </row>
    <row r="192" spans="5:23" x14ac:dyDescent="0.35">
      <c r="E192" t="s">
        <v>49</v>
      </c>
      <c r="F192" t="s">
        <v>264</v>
      </c>
      <c r="G192" t="s">
        <v>298</v>
      </c>
      <c r="H192" t="s">
        <v>306</v>
      </c>
      <c r="I192" t="s">
        <v>1810</v>
      </c>
      <c r="J192">
        <v>43.7</v>
      </c>
      <c r="K192">
        <v>48.02</v>
      </c>
      <c r="L192">
        <v>54.7</v>
      </c>
      <c r="M192">
        <v>54.5</v>
      </c>
      <c r="N192">
        <v>60.6</v>
      </c>
      <c r="O192">
        <v>65.66</v>
      </c>
      <c r="P192">
        <v>68</v>
      </c>
      <c r="Q192">
        <v>69.98</v>
      </c>
      <c r="R192">
        <v>66.400000000000006</v>
      </c>
      <c r="S192">
        <v>58.64</v>
      </c>
      <c r="T192">
        <v>51.1</v>
      </c>
      <c r="U192">
        <v>47.7</v>
      </c>
      <c r="W192" s="49">
        <v>190</v>
      </c>
    </row>
    <row r="193" spans="5:23" x14ac:dyDescent="0.35">
      <c r="E193" t="s">
        <v>49</v>
      </c>
      <c r="F193" t="s">
        <v>264</v>
      </c>
      <c r="G193" t="s">
        <v>307</v>
      </c>
      <c r="H193" t="s">
        <v>308</v>
      </c>
      <c r="I193" t="s">
        <v>1811</v>
      </c>
      <c r="J193">
        <v>49.6</v>
      </c>
      <c r="K193">
        <v>53.6</v>
      </c>
      <c r="L193">
        <v>51.8</v>
      </c>
      <c r="M193">
        <v>54.5</v>
      </c>
      <c r="N193">
        <v>54.5</v>
      </c>
      <c r="O193">
        <v>55.04</v>
      </c>
      <c r="P193">
        <v>60.26</v>
      </c>
      <c r="Q193">
        <v>60.98</v>
      </c>
      <c r="R193">
        <v>60.3</v>
      </c>
      <c r="S193">
        <v>56.3</v>
      </c>
      <c r="T193">
        <v>55.8</v>
      </c>
      <c r="U193">
        <v>50.9</v>
      </c>
      <c r="W193" s="42">
        <v>191</v>
      </c>
    </row>
    <row r="194" spans="5:23" x14ac:dyDescent="0.35">
      <c r="E194" t="s">
        <v>49</v>
      </c>
      <c r="F194" t="s">
        <v>264</v>
      </c>
      <c r="G194" t="s">
        <v>278</v>
      </c>
      <c r="H194" t="s">
        <v>309</v>
      </c>
      <c r="I194" t="s">
        <v>1812</v>
      </c>
      <c r="J194">
        <v>56.3</v>
      </c>
      <c r="K194">
        <v>56.84</v>
      </c>
      <c r="L194">
        <v>58.6</v>
      </c>
      <c r="M194">
        <v>61.88</v>
      </c>
      <c r="N194">
        <v>64.2</v>
      </c>
      <c r="O194">
        <v>67.64</v>
      </c>
      <c r="P194">
        <v>70.52</v>
      </c>
      <c r="Q194">
        <v>70.34</v>
      </c>
      <c r="R194">
        <v>72</v>
      </c>
      <c r="S194">
        <v>65.84</v>
      </c>
      <c r="T194">
        <v>61.2</v>
      </c>
      <c r="U194">
        <v>56.1</v>
      </c>
      <c r="W194" s="49">
        <v>192</v>
      </c>
    </row>
    <row r="195" spans="5:23" x14ac:dyDescent="0.35">
      <c r="E195" t="s">
        <v>49</v>
      </c>
      <c r="F195" t="s">
        <v>264</v>
      </c>
      <c r="G195" t="s">
        <v>278</v>
      </c>
      <c r="H195" t="s">
        <v>310</v>
      </c>
      <c r="I195" t="s">
        <v>1813</v>
      </c>
      <c r="J195">
        <v>56.7</v>
      </c>
      <c r="K195">
        <v>57.56</v>
      </c>
      <c r="L195">
        <v>58.3</v>
      </c>
      <c r="M195">
        <v>60.44</v>
      </c>
      <c r="N195">
        <v>62.6</v>
      </c>
      <c r="O195">
        <v>64.760000000000005</v>
      </c>
      <c r="P195">
        <v>67.819999999999993</v>
      </c>
      <c r="Q195">
        <v>68</v>
      </c>
      <c r="R195">
        <v>67.599999999999994</v>
      </c>
      <c r="S195">
        <v>64.58</v>
      </c>
      <c r="T195">
        <v>61.2</v>
      </c>
      <c r="U195">
        <v>57.7</v>
      </c>
      <c r="W195" s="42">
        <v>193</v>
      </c>
    </row>
    <row r="196" spans="5:23" x14ac:dyDescent="0.35">
      <c r="E196" t="s">
        <v>49</v>
      </c>
      <c r="F196" t="s">
        <v>264</v>
      </c>
      <c r="G196" t="s">
        <v>276</v>
      </c>
      <c r="H196" t="s">
        <v>311</v>
      </c>
      <c r="I196" t="s">
        <v>1814</v>
      </c>
      <c r="J196">
        <v>48.9</v>
      </c>
      <c r="K196">
        <v>57.56</v>
      </c>
      <c r="L196">
        <v>56.3</v>
      </c>
      <c r="M196">
        <v>54.86</v>
      </c>
      <c r="N196">
        <v>67.599999999999994</v>
      </c>
      <c r="O196">
        <v>73.58</v>
      </c>
      <c r="P196">
        <v>75.56</v>
      </c>
      <c r="Q196">
        <v>75.92</v>
      </c>
      <c r="R196">
        <v>73.8</v>
      </c>
      <c r="S196">
        <v>69.44</v>
      </c>
      <c r="T196">
        <v>51.3</v>
      </c>
      <c r="U196">
        <v>51.3</v>
      </c>
      <c r="W196" s="49">
        <v>194</v>
      </c>
    </row>
    <row r="197" spans="5:23" x14ac:dyDescent="0.35">
      <c r="E197" t="s">
        <v>49</v>
      </c>
      <c r="F197" t="s">
        <v>264</v>
      </c>
      <c r="G197" t="s">
        <v>312</v>
      </c>
      <c r="H197" t="s">
        <v>313</v>
      </c>
      <c r="I197" t="s">
        <v>1815</v>
      </c>
      <c r="J197">
        <v>45.9</v>
      </c>
      <c r="K197">
        <v>51.8</v>
      </c>
      <c r="L197">
        <v>58.5</v>
      </c>
      <c r="M197">
        <v>62.96</v>
      </c>
      <c r="N197">
        <v>66.599999999999994</v>
      </c>
      <c r="O197">
        <v>74.66</v>
      </c>
      <c r="P197">
        <v>78.98</v>
      </c>
      <c r="Q197">
        <v>76.64</v>
      </c>
      <c r="R197">
        <v>69.3</v>
      </c>
      <c r="S197">
        <v>61.88</v>
      </c>
      <c r="T197">
        <v>52.9</v>
      </c>
      <c r="U197">
        <v>47.5</v>
      </c>
      <c r="W197" s="42">
        <v>195</v>
      </c>
    </row>
    <row r="198" spans="5:23" x14ac:dyDescent="0.35">
      <c r="E198" t="s">
        <v>49</v>
      </c>
      <c r="F198" t="s">
        <v>264</v>
      </c>
      <c r="G198" t="s">
        <v>314</v>
      </c>
      <c r="H198" t="s">
        <v>315</v>
      </c>
      <c r="I198" t="s">
        <v>1816</v>
      </c>
      <c r="J198">
        <v>46</v>
      </c>
      <c r="K198">
        <v>52.7</v>
      </c>
      <c r="L198">
        <v>56.5</v>
      </c>
      <c r="M198">
        <v>63.68</v>
      </c>
      <c r="N198">
        <v>67.099999999999994</v>
      </c>
      <c r="O198">
        <v>73.58</v>
      </c>
      <c r="P198">
        <v>76.459999999999994</v>
      </c>
      <c r="Q198">
        <v>76.64</v>
      </c>
      <c r="R198">
        <v>71.8</v>
      </c>
      <c r="S198">
        <v>63.5</v>
      </c>
      <c r="T198">
        <v>52.9</v>
      </c>
      <c r="U198">
        <v>47.8</v>
      </c>
      <c r="W198" s="49">
        <v>196</v>
      </c>
    </row>
    <row r="199" spans="5:23" x14ac:dyDescent="0.35">
      <c r="E199" t="s">
        <v>49</v>
      </c>
      <c r="F199" t="s">
        <v>264</v>
      </c>
      <c r="G199" t="s">
        <v>316</v>
      </c>
      <c r="H199" t="s">
        <v>317</v>
      </c>
      <c r="I199" t="s">
        <v>1817</v>
      </c>
      <c r="J199">
        <v>36.5</v>
      </c>
      <c r="K199">
        <v>38.840000000000003</v>
      </c>
      <c r="L199">
        <v>43.7</v>
      </c>
      <c r="M199">
        <v>50.18</v>
      </c>
      <c r="N199">
        <v>56.3</v>
      </c>
      <c r="O199">
        <v>64.22</v>
      </c>
      <c r="P199">
        <v>71.959999999999994</v>
      </c>
      <c r="Q199">
        <v>72.5</v>
      </c>
      <c r="R199">
        <v>64.400000000000006</v>
      </c>
      <c r="S199">
        <v>50.9</v>
      </c>
      <c r="T199">
        <v>44.8</v>
      </c>
      <c r="U199">
        <v>34.200000000000003</v>
      </c>
      <c r="W199" s="42">
        <v>197</v>
      </c>
    </row>
    <row r="200" spans="5:23" x14ac:dyDescent="0.35">
      <c r="E200" t="s">
        <v>49</v>
      </c>
      <c r="F200" t="s">
        <v>264</v>
      </c>
      <c r="G200" t="s">
        <v>318</v>
      </c>
      <c r="H200" t="s">
        <v>319</v>
      </c>
      <c r="I200" t="s">
        <v>1818</v>
      </c>
      <c r="J200">
        <v>50.9</v>
      </c>
      <c r="K200">
        <v>50.36</v>
      </c>
      <c r="L200">
        <v>55.8</v>
      </c>
      <c r="M200">
        <v>52.52</v>
      </c>
      <c r="N200">
        <v>55.4</v>
      </c>
      <c r="O200">
        <v>58.28</v>
      </c>
      <c r="P200">
        <v>58.64</v>
      </c>
      <c r="Q200">
        <v>59.54</v>
      </c>
      <c r="R200">
        <v>61.7</v>
      </c>
      <c r="S200">
        <v>58.82</v>
      </c>
      <c r="T200">
        <v>53.4</v>
      </c>
      <c r="U200">
        <v>51.4</v>
      </c>
      <c r="W200" s="49">
        <v>198</v>
      </c>
    </row>
    <row r="201" spans="5:23" x14ac:dyDescent="0.35">
      <c r="E201" t="s">
        <v>49</v>
      </c>
      <c r="F201" t="s">
        <v>264</v>
      </c>
      <c r="G201" t="s">
        <v>320</v>
      </c>
      <c r="H201" t="s">
        <v>321</v>
      </c>
      <c r="I201" t="s">
        <v>1819</v>
      </c>
      <c r="J201">
        <v>48.6</v>
      </c>
      <c r="K201">
        <v>51.26</v>
      </c>
      <c r="L201">
        <v>57.6</v>
      </c>
      <c r="M201">
        <v>55.58</v>
      </c>
      <c r="N201">
        <v>57.2</v>
      </c>
      <c r="O201">
        <v>63.86</v>
      </c>
      <c r="P201">
        <v>64.400000000000006</v>
      </c>
      <c r="Q201">
        <v>66.2</v>
      </c>
      <c r="R201">
        <v>71.8</v>
      </c>
      <c r="S201">
        <v>61.34</v>
      </c>
      <c r="T201">
        <v>54</v>
      </c>
      <c r="U201">
        <v>50.9</v>
      </c>
      <c r="W201" s="42">
        <v>199</v>
      </c>
    </row>
    <row r="202" spans="5:23" x14ac:dyDescent="0.35">
      <c r="E202" t="s">
        <v>49</v>
      </c>
      <c r="F202" t="s">
        <v>264</v>
      </c>
      <c r="G202" t="s">
        <v>322</v>
      </c>
      <c r="H202" t="s">
        <v>323</v>
      </c>
      <c r="I202" t="s">
        <v>1820</v>
      </c>
      <c r="J202">
        <v>45.3</v>
      </c>
      <c r="K202">
        <v>50.18</v>
      </c>
      <c r="L202">
        <v>53.1</v>
      </c>
      <c r="M202">
        <v>53.42</v>
      </c>
      <c r="N202">
        <v>60.1</v>
      </c>
      <c r="O202">
        <v>63.5</v>
      </c>
      <c r="P202">
        <v>63.32</v>
      </c>
      <c r="Q202">
        <v>65.3</v>
      </c>
      <c r="R202">
        <v>61</v>
      </c>
      <c r="S202">
        <v>57.2</v>
      </c>
      <c r="T202">
        <v>50.9</v>
      </c>
      <c r="U202">
        <v>48.9</v>
      </c>
      <c r="W202" s="49">
        <v>200</v>
      </c>
    </row>
    <row r="203" spans="5:23" x14ac:dyDescent="0.35">
      <c r="E203" t="s">
        <v>49</v>
      </c>
      <c r="F203" t="s">
        <v>264</v>
      </c>
      <c r="G203" t="s">
        <v>285</v>
      </c>
      <c r="H203" t="s">
        <v>324</v>
      </c>
      <c r="I203" t="s">
        <v>1821</v>
      </c>
      <c r="J203">
        <v>54.5</v>
      </c>
      <c r="K203">
        <v>56.66</v>
      </c>
      <c r="L203">
        <v>65.099999999999994</v>
      </c>
      <c r="M203">
        <v>75.38</v>
      </c>
      <c r="N203">
        <v>84.2</v>
      </c>
      <c r="O203">
        <v>94.64</v>
      </c>
      <c r="P203">
        <v>97.7</v>
      </c>
      <c r="Q203">
        <v>97.16</v>
      </c>
      <c r="R203">
        <v>85.5</v>
      </c>
      <c r="S203">
        <v>74.66</v>
      </c>
      <c r="T203">
        <v>61.5</v>
      </c>
      <c r="U203">
        <v>55.9</v>
      </c>
      <c r="W203" s="42">
        <v>201</v>
      </c>
    </row>
    <row r="204" spans="5:23" x14ac:dyDescent="0.35">
      <c r="E204" t="s">
        <v>49</v>
      </c>
      <c r="F204" t="s">
        <v>264</v>
      </c>
      <c r="G204" t="s">
        <v>298</v>
      </c>
      <c r="H204" t="s">
        <v>325</v>
      </c>
      <c r="I204" t="s">
        <v>1822</v>
      </c>
      <c r="J204">
        <v>52</v>
      </c>
      <c r="K204">
        <v>50</v>
      </c>
      <c r="L204">
        <v>54.3</v>
      </c>
      <c r="M204">
        <v>57.02</v>
      </c>
      <c r="N204">
        <v>59.4</v>
      </c>
      <c r="O204">
        <v>61.34</v>
      </c>
      <c r="P204">
        <v>61.16</v>
      </c>
      <c r="Q204">
        <v>62.6</v>
      </c>
      <c r="R204">
        <v>63.1</v>
      </c>
      <c r="S204">
        <v>58.46</v>
      </c>
      <c r="T204">
        <v>55.4</v>
      </c>
      <c r="U204">
        <v>50</v>
      </c>
      <c r="W204" s="49">
        <v>202</v>
      </c>
    </row>
    <row r="205" spans="5:23" x14ac:dyDescent="0.35">
      <c r="E205" t="s">
        <v>49</v>
      </c>
      <c r="F205" t="s">
        <v>264</v>
      </c>
      <c r="G205" t="s">
        <v>280</v>
      </c>
      <c r="H205" t="s">
        <v>326</v>
      </c>
      <c r="I205" t="s">
        <v>1823</v>
      </c>
      <c r="J205">
        <v>52.3</v>
      </c>
      <c r="K205">
        <v>55.22</v>
      </c>
      <c r="L205">
        <v>58.6</v>
      </c>
      <c r="M205">
        <v>55.76</v>
      </c>
      <c r="N205">
        <v>60.4</v>
      </c>
      <c r="O205">
        <v>63.14</v>
      </c>
      <c r="P205">
        <v>64.22</v>
      </c>
      <c r="Q205">
        <v>62.42</v>
      </c>
      <c r="R205">
        <v>69.099999999999994</v>
      </c>
      <c r="S205">
        <v>60.98</v>
      </c>
      <c r="T205">
        <v>57.9</v>
      </c>
      <c r="U205">
        <v>55.4</v>
      </c>
      <c r="W205" s="42">
        <v>203</v>
      </c>
    </row>
    <row r="206" spans="5:23" x14ac:dyDescent="0.35">
      <c r="E206" t="s">
        <v>49</v>
      </c>
      <c r="F206" t="s">
        <v>264</v>
      </c>
      <c r="G206" t="s">
        <v>276</v>
      </c>
      <c r="H206" t="s">
        <v>327</v>
      </c>
      <c r="I206" t="s">
        <v>1824</v>
      </c>
      <c r="J206">
        <v>57.7</v>
      </c>
      <c r="K206">
        <v>59.54</v>
      </c>
      <c r="L206">
        <v>67.099999999999994</v>
      </c>
      <c r="M206">
        <v>73.94</v>
      </c>
      <c r="N206">
        <v>81.7</v>
      </c>
      <c r="O206">
        <v>89.24</v>
      </c>
      <c r="P206">
        <v>94.28</v>
      </c>
      <c r="Q206">
        <v>94.1</v>
      </c>
      <c r="R206">
        <v>85.6</v>
      </c>
      <c r="S206">
        <v>73.400000000000006</v>
      </c>
      <c r="T206">
        <v>66.599999999999994</v>
      </c>
      <c r="U206">
        <v>59.4</v>
      </c>
      <c r="W206" s="49">
        <v>204</v>
      </c>
    </row>
    <row r="207" spans="5:23" x14ac:dyDescent="0.35">
      <c r="E207" t="s">
        <v>49</v>
      </c>
      <c r="F207" t="s">
        <v>264</v>
      </c>
      <c r="G207" t="s">
        <v>276</v>
      </c>
      <c r="H207" t="s">
        <v>327</v>
      </c>
      <c r="I207" t="s">
        <v>1825</v>
      </c>
      <c r="J207">
        <v>53.8</v>
      </c>
      <c r="K207">
        <v>56.48</v>
      </c>
      <c r="L207">
        <v>66</v>
      </c>
      <c r="M207">
        <v>72.86</v>
      </c>
      <c r="N207">
        <v>80.8</v>
      </c>
      <c r="O207">
        <v>88.7</v>
      </c>
      <c r="P207">
        <v>92.12</v>
      </c>
      <c r="Q207">
        <v>91.58</v>
      </c>
      <c r="R207">
        <v>87.4</v>
      </c>
      <c r="S207">
        <v>70.16</v>
      </c>
      <c r="T207">
        <v>62.6</v>
      </c>
      <c r="U207">
        <v>53.6</v>
      </c>
      <c r="W207" s="42">
        <v>205</v>
      </c>
    </row>
    <row r="208" spans="5:23" x14ac:dyDescent="0.35">
      <c r="E208" t="s">
        <v>49</v>
      </c>
      <c r="F208" t="s">
        <v>264</v>
      </c>
      <c r="G208" t="s">
        <v>278</v>
      </c>
      <c r="H208" t="s">
        <v>328</v>
      </c>
      <c r="I208" t="s">
        <v>1826</v>
      </c>
      <c r="J208">
        <v>43.9</v>
      </c>
      <c r="K208">
        <v>47.3</v>
      </c>
      <c r="L208">
        <v>51.6</v>
      </c>
      <c r="M208">
        <v>61.88</v>
      </c>
      <c r="N208">
        <v>70.3</v>
      </c>
      <c r="O208">
        <v>77.36</v>
      </c>
      <c r="P208">
        <v>82.22</v>
      </c>
      <c r="Q208">
        <v>81.319999999999993</v>
      </c>
      <c r="R208">
        <v>76.3</v>
      </c>
      <c r="S208">
        <v>61.7</v>
      </c>
      <c r="T208">
        <v>49.6</v>
      </c>
      <c r="U208">
        <v>44.8</v>
      </c>
      <c r="W208" s="49">
        <v>206</v>
      </c>
    </row>
    <row r="209" spans="5:23" x14ac:dyDescent="0.35">
      <c r="E209" t="s">
        <v>49</v>
      </c>
      <c r="F209" t="s">
        <v>264</v>
      </c>
      <c r="G209" t="s">
        <v>329</v>
      </c>
      <c r="H209" t="s">
        <v>330</v>
      </c>
      <c r="I209" t="s">
        <v>1827</v>
      </c>
      <c r="J209">
        <v>45.9</v>
      </c>
      <c r="K209">
        <v>47.3</v>
      </c>
      <c r="L209">
        <v>53.4</v>
      </c>
      <c r="M209">
        <v>58.46</v>
      </c>
      <c r="N209">
        <v>63.1</v>
      </c>
      <c r="O209">
        <v>67.64</v>
      </c>
      <c r="P209">
        <v>69.8</v>
      </c>
      <c r="Q209">
        <v>70.34</v>
      </c>
      <c r="R209">
        <v>67.099999999999994</v>
      </c>
      <c r="S209">
        <v>59.72</v>
      </c>
      <c r="T209">
        <v>52.7</v>
      </c>
      <c r="U209">
        <v>48</v>
      </c>
      <c r="W209" s="42">
        <v>207</v>
      </c>
    </row>
    <row r="210" spans="5:23" x14ac:dyDescent="0.35">
      <c r="E210" t="s">
        <v>49</v>
      </c>
      <c r="F210" t="s">
        <v>264</v>
      </c>
      <c r="G210" t="s">
        <v>280</v>
      </c>
      <c r="H210" t="s">
        <v>331</v>
      </c>
      <c r="I210" t="s">
        <v>1828</v>
      </c>
      <c r="J210">
        <v>53.6</v>
      </c>
      <c r="K210">
        <v>54.32</v>
      </c>
      <c r="L210">
        <v>54.3</v>
      </c>
      <c r="M210">
        <v>55.22</v>
      </c>
      <c r="N210">
        <v>59.9</v>
      </c>
      <c r="O210">
        <v>61.52</v>
      </c>
      <c r="P210">
        <v>64.22</v>
      </c>
      <c r="Q210">
        <v>63.32</v>
      </c>
      <c r="R210">
        <v>65.099999999999994</v>
      </c>
      <c r="S210">
        <v>61.34</v>
      </c>
      <c r="T210">
        <v>56.5</v>
      </c>
      <c r="U210">
        <v>55.4</v>
      </c>
      <c r="W210" s="49">
        <v>208</v>
      </c>
    </row>
    <row r="211" spans="5:23" x14ac:dyDescent="0.35">
      <c r="E211" t="s">
        <v>49</v>
      </c>
      <c r="F211" t="s">
        <v>264</v>
      </c>
      <c r="G211" t="s">
        <v>332</v>
      </c>
      <c r="H211" t="s">
        <v>333</v>
      </c>
      <c r="I211" t="s">
        <v>1829</v>
      </c>
      <c r="J211">
        <v>48.4</v>
      </c>
      <c r="K211">
        <v>48.02</v>
      </c>
      <c r="L211">
        <v>55</v>
      </c>
      <c r="M211">
        <v>55.76</v>
      </c>
      <c r="N211">
        <v>69.400000000000006</v>
      </c>
      <c r="O211">
        <v>76.819999999999993</v>
      </c>
      <c r="P211">
        <v>78.44</v>
      </c>
      <c r="Q211">
        <v>79.88</v>
      </c>
      <c r="R211">
        <v>71.8</v>
      </c>
      <c r="S211">
        <v>61.52</v>
      </c>
      <c r="T211">
        <v>54.9</v>
      </c>
      <c r="U211">
        <v>49.1</v>
      </c>
      <c r="W211" s="42">
        <v>209</v>
      </c>
    </row>
    <row r="212" spans="5:23" x14ac:dyDescent="0.35">
      <c r="E212" t="s">
        <v>49</v>
      </c>
      <c r="F212" t="s">
        <v>264</v>
      </c>
      <c r="G212" t="s">
        <v>334</v>
      </c>
      <c r="H212" t="s">
        <v>335</v>
      </c>
      <c r="I212" t="s">
        <v>1830</v>
      </c>
      <c r="J212">
        <v>45</v>
      </c>
      <c r="K212">
        <v>47.12</v>
      </c>
      <c r="L212">
        <v>49.5</v>
      </c>
      <c r="M212">
        <v>56.84</v>
      </c>
      <c r="N212">
        <v>68.2</v>
      </c>
      <c r="O212">
        <v>78.08</v>
      </c>
      <c r="P212">
        <v>83.12</v>
      </c>
      <c r="Q212">
        <v>78.8</v>
      </c>
      <c r="R212">
        <v>76.099999999999994</v>
      </c>
      <c r="S212">
        <v>62.78</v>
      </c>
      <c r="T212">
        <v>52.9</v>
      </c>
      <c r="U212">
        <v>47.3</v>
      </c>
      <c r="W212" s="49">
        <v>210</v>
      </c>
    </row>
    <row r="213" spans="5:23" x14ac:dyDescent="0.35">
      <c r="E213" t="s">
        <v>49</v>
      </c>
      <c r="F213" t="s">
        <v>264</v>
      </c>
      <c r="G213" t="s">
        <v>336</v>
      </c>
      <c r="H213" t="s">
        <v>337</v>
      </c>
      <c r="I213" t="s">
        <v>1831</v>
      </c>
      <c r="J213">
        <v>46.2</v>
      </c>
      <c r="K213">
        <v>46.4</v>
      </c>
      <c r="L213">
        <v>54.3</v>
      </c>
      <c r="M213">
        <v>57.02</v>
      </c>
      <c r="N213">
        <v>66.2</v>
      </c>
      <c r="O213">
        <v>77.72</v>
      </c>
      <c r="P213">
        <v>81.5</v>
      </c>
      <c r="Q213">
        <v>79.88</v>
      </c>
      <c r="R213">
        <v>75</v>
      </c>
      <c r="S213">
        <v>62.6</v>
      </c>
      <c r="T213">
        <v>52.2</v>
      </c>
      <c r="U213">
        <v>48.2</v>
      </c>
      <c r="W213" s="42">
        <v>211</v>
      </c>
    </row>
    <row r="214" spans="5:23" x14ac:dyDescent="0.35">
      <c r="E214" t="s">
        <v>49</v>
      </c>
      <c r="F214" t="s">
        <v>264</v>
      </c>
      <c r="G214" t="s">
        <v>276</v>
      </c>
      <c r="H214" t="s">
        <v>338</v>
      </c>
      <c r="I214" t="s">
        <v>1832</v>
      </c>
      <c r="J214">
        <v>54.7</v>
      </c>
      <c r="K214">
        <v>55.04</v>
      </c>
      <c r="L214">
        <v>57.4</v>
      </c>
      <c r="M214">
        <v>57.38</v>
      </c>
      <c r="N214">
        <v>66.7</v>
      </c>
      <c r="O214">
        <v>69.62</v>
      </c>
      <c r="P214">
        <v>75.02</v>
      </c>
      <c r="Q214">
        <v>75.92</v>
      </c>
      <c r="R214">
        <v>73.400000000000006</v>
      </c>
      <c r="S214">
        <v>62.78</v>
      </c>
      <c r="T214">
        <v>59</v>
      </c>
      <c r="U214">
        <v>53.2</v>
      </c>
      <c r="W214" s="49">
        <v>212</v>
      </c>
    </row>
    <row r="215" spans="5:23" x14ac:dyDescent="0.35">
      <c r="E215" t="s">
        <v>49</v>
      </c>
      <c r="F215" t="s">
        <v>264</v>
      </c>
      <c r="G215" t="s">
        <v>339</v>
      </c>
      <c r="H215" t="s">
        <v>340</v>
      </c>
      <c r="I215" t="s">
        <v>1833</v>
      </c>
      <c r="J215">
        <v>47.3</v>
      </c>
      <c r="K215">
        <v>50.54</v>
      </c>
      <c r="L215">
        <v>53.6</v>
      </c>
      <c r="M215">
        <v>57.56</v>
      </c>
      <c r="N215">
        <v>65.099999999999994</v>
      </c>
      <c r="O215">
        <v>69.98</v>
      </c>
      <c r="P215">
        <v>74.3</v>
      </c>
      <c r="Q215">
        <v>72.5</v>
      </c>
      <c r="R215">
        <v>69.8</v>
      </c>
      <c r="S215">
        <v>62.24</v>
      </c>
      <c r="T215">
        <v>50.9</v>
      </c>
      <c r="U215">
        <v>45.5</v>
      </c>
      <c r="W215" s="42">
        <v>213</v>
      </c>
    </row>
    <row r="216" spans="5:23" x14ac:dyDescent="0.35">
      <c r="E216" t="s">
        <v>49</v>
      </c>
      <c r="F216" t="s">
        <v>264</v>
      </c>
      <c r="G216" t="s">
        <v>339</v>
      </c>
      <c r="H216" t="s">
        <v>340</v>
      </c>
      <c r="I216" t="s">
        <v>1834</v>
      </c>
      <c r="J216">
        <v>45.9</v>
      </c>
      <c r="K216">
        <v>47.3</v>
      </c>
      <c r="L216">
        <v>56.8</v>
      </c>
      <c r="M216">
        <v>61.34</v>
      </c>
      <c r="N216">
        <v>64.8</v>
      </c>
      <c r="O216">
        <v>73.400000000000006</v>
      </c>
      <c r="P216">
        <v>74.84</v>
      </c>
      <c r="Q216">
        <v>73.58</v>
      </c>
      <c r="R216">
        <v>70</v>
      </c>
      <c r="S216">
        <v>60.44</v>
      </c>
      <c r="T216">
        <v>52.5</v>
      </c>
      <c r="U216">
        <v>45.9</v>
      </c>
      <c r="W216" s="49">
        <v>214</v>
      </c>
    </row>
    <row r="217" spans="5:23" x14ac:dyDescent="0.35">
      <c r="E217" t="s">
        <v>49</v>
      </c>
      <c r="F217" t="s">
        <v>264</v>
      </c>
      <c r="G217" t="s">
        <v>318</v>
      </c>
      <c r="H217" t="s">
        <v>341</v>
      </c>
      <c r="I217" t="s">
        <v>1835</v>
      </c>
      <c r="J217">
        <v>50.5</v>
      </c>
      <c r="K217">
        <v>53.6</v>
      </c>
      <c r="L217">
        <v>50.9</v>
      </c>
      <c r="M217">
        <v>54.14</v>
      </c>
      <c r="N217">
        <v>57.4</v>
      </c>
      <c r="O217">
        <v>60.62</v>
      </c>
      <c r="P217">
        <v>60.26</v>
      </c>
      <c r="Q217">
        <v>61.88</v>
      </c>
      <c r="R217">
        <v>63.1</v>
      </c>
      <c r="S217">
        <v>57.74</v>
      </c>
      <c r="T217">
        <v>52.7</v>
      </c>
      <c r="U217">
        <v>50.9</v>
      </c>
      <c r="W217" s="42">
        <v>215</v>
      </c>
    </row>
    <row r="218" spans="5:23" x14ac:dyDescent="0.35">
      <c r="E218" t="s">
        <v>49</v>
      </c>
      <c r="F218" t="s">
        <v>264</v>
      </c>
      <c r="G218" t="s">
        <v>282</v>
      </c>
      <c r="H218" t="s">
        <v>342</v>
      </c>
      <c r="I218" t="s">
        <v>1836</v>
      </c>
      <c r="J218">
        <v>57.2</v>
      </c>
      <c r="K218">
        <v>59</v>
      </c>
      <c r="L218">
        <v>59.7</v>
      </c>
      <c r="M218">
        <v>62.96</v>
      </c>
      <c r="N218">
        <v>63</v>
      </c>
      <c r="O218">
        <v>67.099999999999994</v>
      </c>
      <c r="P218">
        <v>68.900000000000006</v>
      </c>
      <c r="Q218">
        <v>71.78</v>
      </c>
      <c r="R218">
        <v>70.900000000000006</v>
      </c>
      <c r="S218">
        <v>65.48</v>
      </c>
      <c r="T218">
        <v>62.6</v>
      </c>
      <c r="U218">
        <v>57.6</v>
      </c>
      <c r="W218" s="49">
        <v>216</v>
      </c>
    </row>
    <row r="219" spans="5:23" x14ac:dyDescent="0.35">
      <c r="E219" t="s">
        <v>49</v>
      </c>
      <c r="F219" t="s">
        <v>264</v>
      </c>
      <c r="G219" t="s">
        <v>282</v>
      </c>
      <c r="H219" t="s">
        <v>342</v>
      </c>
      <c r="I219" t="s">
        <v>1837</v>
      </c>
      <c r="J219">
        <v>54.1</v>
      </c>
      <c r="K219">
        <v>53.78</v>
      </c>
      <c r="L219">
        <v>54.5</v>
      </c>
      <c r="M219">
        <v>56.66</v>
      </c>
      <c r="N219">
        <v>60.6</v>
      </c>
      <c r="O219">
        <v>64.760000000000005</v>
      </c>
      <c r="P219">
        <v>69.08</v>
      </c>
      <c r="Q219">
        <v>72.86</v>
      </c>
      <c r="R219">
        <v>68.2</v>
      </c>
      <c r="S219">
        <v>65.66</v>
      </c>
      <c r="T219">
        <v>57.7</v>
      </c>
      <c r="U219">
        <v>54.1</v>
      </c>
      <c r="W219" s="42">
        <v>217</v>
      </c>
    </row>
    <row r="220" spans="5:23" x14ac:dyDescent="0.35">
      <c r="E220" t="s">
        <v>49</v>
      </c>
      <c r="F220" t="s">
        <v>264</v>
      </c>
      <c r="G220" t="s">
        <v>282</v>
      </c>
      <c r="H220" t="s">
        <v>342</v>
      </c>
      <c r="I220" t="s">
        <v>1838</v>
      </c>
      <c r="J220">
        <v>55.4</v>
      </c>
      <c r="K220">
        <v>57.56</v>
      </c>
      <c r="L220">
        <v>57.6</v>
      </c>
      <c r="M220">
        <v>59.54</v>
      </c>
      <c r="N220">
        <v>61.2</v>
      </c>
      <c r="O220">
        <v>64.040000000000006</v>
      </c>
      <c r="P220">
        <v>68</v>
      </c>
      <c r="Q220">
        <v>68.180000000000007</v>
      </c>
      <c r="R220">
        <v>67.099999999999994</v>
      </c>
      <c r="S220">
        <v>65.84</v>
      </c>
      <c r="T220">
        <v>59.4</v>
      </c>
      <c r="U220">
        <v>56.5</v>
      </c>
      <c r="W220" s="49">
        <v>218</v>
      </c>
    </row>
    <row r="221" spans="5:23" x14ac:dyDescent="0.35">
      <c r="E221" t="s">
        <v>49</v>
      </c>
      <c r="F221" t="s">
        <v>264</v>
      </c>
      <c r="G221" t="s">
        <v>282</v>
      </c>
      <c r="H221" t="s">
        <v>342</v>
      </c>
      <c r="I221" t="s">
        <v>1839</v>
      </c>
      <c r="J221">
        <v>56.1</v>
      </c>
      <c r="K221">
        <v>56.66</v>
      </c>
      <c r="L221">
        <v>58.3</v>
      </c>
      <c r="M221">
        <v>58.1</v>
      </c>
      <c r="N221">
        <v>61</v>
      </c>
      <c r="O221">
        <v>64.400000000000006</v>
      </c>
      <c r="P221">
        <v>68.36</v>
      </c>
      <c r="Q221">
        <v>69.62</v>
      </c>
      <c r="R221">
        <v>72.099999999999994</v>
      </c>
      <c r="S221">
        <v>63.14</v>
      </c>
      <c r="T221">
        <v>57.4</v>
      </c>
      <c r="U221">
        <v>55.4</v>
      </c>
      <c r="W221" s="42">
        <v>219</v>
      </c>
    </row>
    <row r="222" spans="5:23" x14ac:dyDescent="0.35">
      <c r="E222" t="s">
        <v>49</v>
      </c>
      <c r="F222" t="s">
        <v>264</v>
      </c>
      <c r="G222" t="s">
        <v>343</v>
      </c>
      <c r="H222" t="s">
        <v>344</v>
      </c>
      <c r="I222" t="s">
        <v>1840</v>
      </c>
      <c r="J222">
        <v>49.3</v>
      </c>
      <c r="K222">
        <v>52.34</v>
      </c>
      <c r="L222">
        <v>54.9</v>
      </c>
      <c r="M222">
        <v>56.66</v>
      </c>
      <c r="N222">
        <v>59</v>
      </c>
      <c r="O222">
        <v>59.54</v>
      </c>
      <c r="P222">
        <v>60.62</v>
      </c>
      <c r="Q222">
        <v>61.88</v>
      </c>
      <c r="R222">
        <v>62.1</v>
      </c>
      <c r="S222">
        <v>59.18</v>
      </c>
      <c r="T222">
        <v>55</v>
      </c>
      <c r="U222">
        <v>51.3</v>
      </c>
      <c r="W222" s="49">
        <v>220</v>
      </c>
    </row>
    <row r="223" spans="5:23" x14ac:dyDescent="0.35">
      <c r="E223" t="s">
        <v>49</v>
      </c>
      <c r="F223" t="s">
        <v>264</v>
      </c>
      <c r="G223" t="s">
        <v>320</v>
      </c>
      <c r="H223" t="s">
        <v>345</v>
      </c>
      <c r="I223" t="s">
        <v>1841</v>
      </c>
      <c r="J223">
        <v>48.7</v>
      </c>
      <c r="K223">
        <v>49.82</v>
      </c>
      <c r="L223">
        <v>57.6</v>
      </c>
      <c r="M223">
        <v>56.3</v>
      </c>
      <c r="N223">
        <v>61.7</v>
      </c>
      <c r="O223">
        <v>64.94</v>
      </c>
      <c r="P223">
        <v>65.3</v>
      </c>
      <c r="Q223">
        <v>67.64</v>
      </c>
      <c r="R223">
        <v>64.8</v>
      </c>
      <c r="S223">
        <v>63.14</v>
      </c>
      <c r="T223">
        <v>54</v>
      </c>
      <c r="U223">
        <v>50.7</v>
      </c>
      <c r="W223" s="42">
        <v>221</v>
      </c>
    </row>
    <row r="224" spans="5:23" x14ac:dyDescent="0.35">
      <c r="E224" t="s">
        <v>49</v>
      </c>
      <c r="F224" t="s">
        <v>264</v>
      </c>
      <c r="G224" t="s">
        <v>329</v>
      </c>
      <c r="H224" t="s">
        <v>346</v>
      </c>
      <c r="I224" t="s">
        <v>1842</v>
      </c>
      <c r="J224">
        <v>50.9</v>
      </c>
      <c r="K224">
        <v>51.26</v>
      </c>
      <c r="L224">
        <v>56.7</v>
      </c>
      <c r="M224">
        <v>56.84</v>
      </c>
      <c r="N224">
        <v>58.5</v>
      </c>
      <c r="O224">
        <v>61.52</v>
      </c>
      <c r="P224">
        <v>62.24</v>
      </c>
      <c r="Q224">
        <v>62.06</v>
      </c>
      <c r="R224">
        <v>64.8</v>
      </c>
      <c r="S224">
        <v>59.72</v>
      </c>
      <c r="T224">
        <v>54.1</v>
      </c>
      <c r="U224">
        <v>52.7</v>
      </c>
      <c r="W224" s="49">
        <v>222</v>
      </c>
    </row>
    <row r="225" spans="5:23" x14ac:dyDescent="0.35">
      <c r="E225" t="s">
        <v>49</v>
      </c>
      <c r="F225" t="s">
        <v>264</v>
      </c>
      <c r="G225" t="s">
        <v>278</v>
      </c>
      <c r="H225" t="s">
        <v>347</v>
      </c>
      <c r="I225" t="s">
        <v>1843</v>
      </c>
      <c r="J225">
        <v>45</v>
      </c>
      <c r="K225">
        <v>46.94</v>
      </c>
      <c r="L225">
        <v>47.5</v>
      </c>
      <c r="M225">
        <v>53.24</v>
      </c>
      <c r="N225">
        <v>57.7</v>
      </c>
      <c r="O225">
        <v>67.819999999999993</v>
      </c>
      <c r="P225">
        <v>73.760000000000005</v>
      </c>
      <c r="Q225">
        <v>76.64</v>
      </c>
      <c r="R225">
        <v>69.099999999999994</v>
      </c>
      <c r="S225">
        <v>56.84</v>
      </c>
      <c r="T225">
        <v>50.9</v>
      </c>
      <c r="U225">
        <v>43.7</v>
      </c>
      <c r="W225" s="42">
        <v>223</v>
      </c>
    </row>
    <row r="226" spans="5:23" x14ac:dyDescent="0.35">
      <c r="E226" t="s">
        <v>49</v>
      </c>
      <c r="F226" t="s">
        <v>264</v>
      </c>
      <c r="G226" t="s">
        <v>296</v>
      </c>
      <c r="I226" t="s">
        <v>1844</v>
      </c>
      <c r="J226">
        <v>55.9</v>
      </c>
      <c r="K226">
        <v>57.2</v>
      </c>
      <c r="L226">
        <v>61.2</v>
      </c>
      <c r="M226">
        <v>60.8</v>
      </c>
      <c r="N226">
        <v>64.400000000000006</v>
      </c>
      <c r="O226">
        <v>66.38</v>
      </c>
      <c r="P226">
        <v>69.08</v>
      </c>
      <c r="Q226">
        <v>69.62</v>
      </c>
      <c r="R226">
        <v>69.099999999999994</v>
      </c>
      <c r="S226">
        <v>64.400000000000006</v>
      </c>
      <c r="T226">
        <v>59.9</v>
      </c>
      <c r="U226">
        <v>57.4</v>
      </c>
      <c r="W226" s="49">
        <v>224</v>
      </c>
    </row>
    <row r="227" spans="5:23" x14ac:dyDescent="0.35">
      <c r="E227" t="s">
        <v>49</v>
      </c>
      <c r="F227" t="s">
        <v>264</v>
      </c>
      <c r="G227" t="s">
        <v>307</v>
      </c>
      <c r="H227" t="s">
        <v>348</v>
      </c>
      <c r="I227" t="s">
        <v>1845</v>
      </c>
      <c r="J227">
        <v>52.5</v>
      </c>
      <c r="K227">
        <v>52.88</v>
      </c>
      <c r="L227">
        <v>57.6</v>
      </c>
      <c r="M227">
        <v>58.64</v>
      </c>
      <c r="N227">
        <v>57.9</v>
      </c>
      <c r="O227">
        <v>61.88</v>
      </c>
      <c r="P227">
        <v>63.86</v>
      </c>
      <c r="Q227">
        <v>65.3</v>
      </c>
      <c r="R227">
        <v>65.5</v>
      </c>
      <c r="S227">
        <v>59.72</v>
      </c>
      <c r="T227">
        <v>55.2</v>
      </c>
      <c r="U227">
        <v>51.3</v>
      </c>
      <c r="W227" s="42">
        <v>225</v>
      </c>
    </row>
    <row r="228" spans="5:23" x14ac:dyDescent="0.35">
      <c r="E228" t="s">
        <v>49</v>
      </c>
      <c r="F228" t="s">
        <v>264</v>
      </c>
      <c r="G228" t="s">
        <v>307</v>
      </c>
      <c r="H228" t="s">
        <v>349</v>
      </c>
      <c r="I228" t="s">
        <v>1846</v>
      </c>
      <c r="J228">
        <v>50.5</v>
      </c>
      <c r="K228">
        <v>50.9</v>
      </c>
      <c r="L228">
        <v>51.8</v>
      </c>
      <c r="M228">
        <v>55.4</v>
      </c>
      <c r="N228">
        <v>57</v>
      </c>
      <c r="O228">
        <v>58.82</v>
      </c>
      <c r="P228">
        <v>61.88</v>
      </c>
      <c r="Q228">
        <v>61.16</v>
      </c>
      <c r="R228">
        <v>60.8</v>
      </c>
      <c r="S228">
        <v>58.28</v>
      </c>
      <c r="T228">
        <v>53.8</v>
      </c>
      <c r="U228">
        <v>52</v>
      </c>
      <c r="W228" s="49">
        <v>226</v>
      </c>
    </row>
    <row r="229" spans="5:23" x14ac:dyDescent="0.35">
      <c r="E229" t="s">
        <v>49</v>
      </c>
      <c r="F229" t="s">
        <v>264</v>
      </c>
      <c r="G229" t="s">
        <v>278</v>
      </c>
      <c r="H229" t="s">
        <v>350</v>
      </c>
      <c r="I229" t="s">
        <v>1847</v>
      </c>
      <c r="J229">
        <v>55.8</v>
      </c>
      <c r="K229">
        <v>57.38</v>
      </c>
      <c r="L229">
        <v>57.2</v>
      </c>
      <c r="M229">
        <v>57.74</v>
      </c>
      <c r="N229">
        <v>61.7</v>
      </c>
      <c r="O229">
        <v>64.58</v>
      </c>
      <c r="P229">
        <v>68.900000000000006</v>
      </c>
      <c r="Q229">
        <v>68.180000000000007</v>
      </c>
      <c r="R229">
        <v>68.400000000000006</v>
      </c>
      <c r="S229">
        <v>62.42</v>
      </c>
      <c r="T229">
        <v>62.6</v>
      </c>
      <c r="U229">
        <v>58.1</v>
      </c>
      <c r="W229" s="42">
        <v>227</v>
      </c>
    </row>
    <row r="230" spans="5:23" x14ac:dyDescent="0.35">
      <c r="E230" t="s">
        <v>49</v>
      </c>
      <c r="F230" t="s">
        <v>264</v>
      </c>
      <c r="G230" t="s">
        <v>351</v>
      </c>
      <c r="H230" t="s">
        <v>352</v>
      </c>
      <c r="I230" t="s">
        <v>1848</v>
      </c>
      <c r="J230">
        <v>47.1</v>
      </c>
      <c r="K230">
        <v>51.26</v>
      </c>
      <c r="L230">
        <v>51.6</v>
      </c>
      <c r="M230">
        <v>55.76</v>
      </c>
      <c r="N230">
        <v>61</v>
      </c>
      <c r="O230">
        <v>64.94</v>
      </c>
      <c r="P230">
        <v>62.78</v>
      </c>
      <c r="Q230">
        <v>65.48</v>
      </c>
      <c r="R230">
        <v>65.099999999999994</v>
      </c>
      <c r="S230">
        <v>56.66</v>
      </c>
      <c r="T230">
        <v>50.5</v>
      </c>
      <c r="U230">
        <v>48</v>
      </c>
      <c r="W230" s="49">
        <v>228</v>
      </c>
    </row>
    <row r="231" spans="5:23" x14ac:dyDescent="0.35">
      <c r="E231" t="s">
        <v>49</v>
      </c>
      <c r="F231" t="s">
        <v>264</v>
      </c>
      <c r="G231" t="s">
        <v>353</v>
      </c>
      <c r="I231" t="s">
        <v>1849</v>
      </c>
      <c r="J231">
        <v>26.4</v>
      </c>
      <c r="K231">
        <v>29.12</v>
      </c>
      <c r="L231">
        <v>33.4</v>
      </c>
      <c r="M231">
        <v>42.44</v>
      </c>
      <c r="N231">
        <v>48.4</v>
      </c>
      <c r="O231">
        <v>57.56</v>
      </c>
      <c r="P231">
        <v>62.24</v>
      </c>
      <c r="Q231">
        <v>62.06</v>
      </c>
      <c r="R231">
        <v>55.9</v>
      </c>
      <c r="S231">
        <v>42.98</v>
      </c>
      <c r="T231">
        <v>35.6</v>
      </c>
      <c r="U231">
        <v>29.1</v>
      </c>
      <c r="W231" s="42">
        <v>229</v>
      </c>
    </row>
    <row r="232" spans="5:23" x14ac:dyDescent="0.35">
      <c r="E232" t="s">
        <v>49</v>
      </c>
      <c r="F232" t="s">
        <v>264</v>
      </c>
      <c r="G232" t="s">
        <v>354</v>
      </c>
      <c r="H232" t="s">
        <v>355</v>
      </c>
      <c r="I232" t="s">
        <v>1850</v>
      </c>
      <c r="J232">
        <v>45.9</v>
      </c>
      <c r="K232">
        <v>48.38</v>
      </c>
      <c r="L232">
        <v>58.3</v>
      </c>
      <c r="M232">
        <v>60.62</v>
      </c>
      <c r="N232">
        <v>65.099999999999994</v>
      </c>
      <c r="O232">
        <v>74.3</v>
      </c>
      <c r="P232">
        <v>74.3</v>
      </c>
      <c r="Q232">
        <v>74.66</v>
      </c>
      <c r="R232">
        <v>71.2</v>
      </c>
      <c r="S232">
        <v>61.7</v>
      </c>
      <c r="T232">
        <v>52.5</v>
      </c>
      <c r="U232">
        <v>45.1</v>
      </c>
      <c r="W232" s="49">
        <v>230</v>
      </c>
    </row>
    <row r="233" spans="5:23" x14ac:dyDescent="0.35">
      <c r="E233" t="s">
        <v>49</v>
      </c>
      <c r="F233" t="s">
        <v>264</v>
      </c>
      <c r="G233" t="s">
        <v>356</v>
      </c>
      <c r="H233" t="s">
        <v>357</v>
      </c>
      <c r="I233" t="s">
        <v>1851</v>
      </c>
      <c r="J233">
        <v>45.1</v>
      </c>
      <c r="K233">
        <v>50</v>
      </c>
      <c r="L233">
        <v>52.9</v>
      </c>
      <c r="M233">
        <v>60.8</v>
      </c>
      <c r="N233">
        <v>69.599999999999994</v>
      </c>
      <c r="O233">
        <v>68.900000000000006</v>
      </c>
      <c r="P233">
        <v>73.400000000000006</v>
      </c>
      <c r="Q233">
        <v>70.52</v>
      </c>
      <c r="R233">
        <v>72</v>
      </c>
      <c r="S233">
        <v>64.040000000000006</v>
      </c>
      <c r="T233">
        <v>48.4</v>
      </c>
      <c r="U233">
        <v>46</v>
      </c>
      <c r="W233" s="42">
        <v>231</v>
      </c>
    </row>
    <row r="234" spans="5:23" x14ac:dyDescent="0.35">
      <c r="E234" t="s">
        <v>49</v>
      </c>
      <c r="F234" t="s">
        <v>264</v>
      </c>
      <c r="G234" t="s">
        <v>358</v>
      </c>
      <c r="H234" t="s">
        <v>359</v>
      </c>
      <c r="I234" t="s">
        <v>1852</v>
      </c>
      <c r="J234">
        <v>29.1</v>
      </c>
      <c r="K234">
        <v>32</v>
      </c>
      <c r="L234">
        <v>32.700000000000003</v>
      </c>
      <c r="M234">
        <v>37.04</v>
      </c>
      <c r="N234">
        <v>48.6</v>
      </c>
      <c r="O234">
        <v>52.88</v>
      </c>
      <c r="P234">
        <v>65.3</v>
      </c>
      <c r="Q234">
        <v>60.26</v>
      </c>
      <c r="R234">
        <v>56.1</v>
      </c>
      <c r="S234">
        <v>42.44</v>
      </c>
      <c r="T234">
        <v>34.9</v>
      </c>
      <c r="U234">
        <v>28.4</v>
      </c>
      <c r="W234" s="49">
        <v>232</v>
      </c>
    </row>
    <row r="235" spans="5:23" x14ac:dyDescent="0.35">
      <c r="E235" t="s">
        <v>49</v>
      </c>
      <c r="F235" t="s">
        <v>264</v>
      </c>
      <c r="G235" t="s">
        <v>285</v>
      </c>
      <c r="I235" t="s">
        <v>1853</v>
      </c>
      <c r="J235">
        <v>49.6</v>
      </c>
      <c r="K235">
        <v>51.44</v>
      </c>
      <c r="L235">
        <v>61.3</v>
      </c>
      <c r="M235">
        <v>66.739999999999995</v>
      </c>
      <c r="N235">
        <v>75</v>
      </c>
      <c r="O235">
        <v>85.46</v>
      </c>
      <c r="P235">
        <v>89.6</v>
      </c>
      <c r="Q235">
        <v>91.22</v>
      </c>
      <c r="R235">
        <v>81.900000000000006</v>
      </c>
      <c r="S235">
        <v>67.64</v>
      </c>
      <c r="T235">
        <v>54.1</v>
      </c>
      <c r="U235">
        <v>50.4</v>
      </c>
      <c r="W235" s="42">
        <v>233</v>
      </c>
    </row>
    <row r="236" spans="5:23" x14ac:dyDescent="0.35">
      <c r="E236" t="s">
        <v>49</v>
      </c>
      <c r="F236" t="s">
        <v>264</v>
      </c>
      <c r="G236" t="s">
        <v>360</v>
      </c>
      <c r="H236" t="s">
        <v>361</v>
      </c>
      <c r="I236" t="s">
        <v>1854</v>
      </c>
      <c r="J236">
        <v>45</v>
      </c>
      <c r="K236">
        <v>49.46</v>
      </c>
      <c r="L236">
        <v>49.8</v>
      </c>
      <c r="M236">
        <v>56.48</v>
      </c>
      <c r="N236">
        <v>60.3</v>
      </c>
      <c r="O236">
        <v>67.099999999999994</v>
      </c>
      <c r="P236">
        <v>72.319999999999993</v>
      </c>
      <c r="Q236">
        <v>71.78</v>
      </c>
      <c r="R236">
        <v>67.599999999999994</v>
      </c>
      <c r="S236">
        <v>57.92</v>
      </c>
      <c r="T236">
        <v>50.9</v>
      </c>
      <c r="U236">
        <v>45.3</v>
      </c>
      <c r="W236" s="49">
        <v>234</v>
      </c>
    </row>
    <row r="237" spans="5:23" x14ac:dyDescent="0.35">
      <c r="E237" t="s">
        <v>49</v>
      </c>
      <c r="F237" t="s">
        <v>264</v>
      </c>
      <c r="G237" t="s">
        <v>278</v>
      </c>
      <c r="H237" t="s">
        <v>310</v>
      </c>
      <c r="I237" t="s">
        <v>1855</v>
      </c>
      <c r="J237">
        <v>55.9</v>
      </c>
      <c r="K237">
        <v>55.94</v>
      </c>
      <c r="L237">
        <v>57.9</v>
      </c>
      <c r="M237">
        <v>64.040000000000006</v>
      </c>
      <c r="N237">
        <v>66.7</v>
      </c>
      <c r="O237">
        <v>69.08</v>
      </c>
      <c r="P237">
        <v>73.760000000000005</v>
      </c>
      <c r="Q237">
        <v>75.02</v>
      </c>
      <c r="R237">
        <v>75.400000000000006</v>
      </c>
      <c r="S237">
        <v>62.96</v>
      </c>
      <c r="T237">
        <v>59.9</v>
      </c>
      <c r="U237">
        <v>57.4</v>
      </c>
      <c r="W237" s="42">
        <v>235</v>
      </c>
    </row>
    <row r="238" spans="5:23" x14ac:dyDescent="0.35">
      <c r="E238" t="s">
        <v>49</v>
      </c>
      <c r="F238" t="s">
        <v>264</v>
      </c>
      <c r="G238" t="s">
        <v>332</v>
      </c>
      <c r="H238" t="s">
        <v>362</v>
      </c>
      <c r="I238" t="s">
        <v>1856</v>
      </c>
      <c r="J238">
        <v>43.5</v>
      </c>
      <c r="K238">
        <v>48.2</v>
      </c>
      <c r="L238">
        <v>55.2</v>
      </c>
      <c r="M238">
        <v>62.42</v>
      </c>
      <c r="N238">
        <v>68.900000000000006</v>
      </c>
      <c r="O238">
        <v>73.58</v>
      </c>
      <c r="P238">
        <v>81.86</v>
      </c>
      <c r="Q238">
        <v>77.180000000000007</v>
      </c>
      <c r="R238">
        <v>71.099999999999994</v>
      </c>
      <c r="S238">
        <v>60.8</v>
      </c>
      <c r="T238">
        <v>46</v>
      </c>
      <c r="U238">
        <v>40.5</v>
      </c>
      <c r="W238" s="49">
        <v>236</v>
      </c>
    </row>
    <row r="239" spans="5:23" x14ac:dyDescent="0.35">
      <c r="E239" t="s">
        <v>49</v>
      </c>
      <c r="F239" t="s">
        <v>264</v>
      </c>
      <c r="G239" t="s">
        <v>363</v>
      </c>
      <c r="H239" t="s">
        <v>364</v>
      </c>
      <c r="I239" t="s">
        <v>1857</v>
      </c>
      <c r="J239">
        <v>44.4</v>
      </c>
      <c r="K239">
        <v>51.62</v>
      </c>
      <c r="L239">
        <v>55.4</v>
      </c>
      <c r="M239">
        <v>61.88</v>
      </c>
      <c r="N239">
        <v>67.099999999999994</v>
      </c>
      <c r="O239">
        <v>74.3</v>
      </c>
      <c r="P239">
        <v>77.36</v>
      </c>
      <c r="Q239">
        <v>75.38</v>
      </c>
      <c r="R239">
        <v>73</v>
      </c>
      <c r="S239">
        <v>62.42</v>
      </c>
      <c r="T239">
        <v>49.8</v>
      </c>
      <c r="U239">
        <v>46.2</v>
      </c>
      <c r="W239" s="42">
        <v>237</v>
      </c>
    </row>
    <row r="240" spans="5:23" x14ac:dyDescent="0.35">
      <c r="E240" t="s">
        <v>49</v>
      </c>
      <c r="F240" t="s">
        <v>365</v>
      </c>
      <c r="G240" t="s">
        <v>190</v>
      </c>
      <c r="H240" t="s">
        <v>366</v>
      </c>
      <c r="I240" t="s">
        <v>1858</v>
      </c>
      <c r="J240">
        <v>25.3</v>
      </c>
      <c r="K240">
        <v>27.14</v>
      </c>
      <c r="L240">
        <v>44.4</v>
      </c>
      <c r="M240">
        <v>48.02</v>
      </c>
      <c r="N240">
        <v>57</v>
      </c>
      <c r="O240">
        <v>67.28</v>
      </c>
      <c r="P240">
        <v>76.28</v>
      </c>
      <c r="Q240">
        <v>69.98</v>
      </c>
      <c r="R240">
        <v>61</v>
      </c>
      <c r="S240">
        <v>48.56</v>
      </c>
      <c r="T240">
        <v>40.799999999999997</v>
      </c>
      <c r="U240">
        <v>32.4</v>
      </c>
      <c r="W240" s="49">
        <v>238</v>
      </c>
    </row>
    <row r="241" spans="5:23" x14ac:dyDescent="0.35">
      <c r="E241" t="s">
        <v>49</v>
      </c>
      <c r="F241" t="s">
        <v>365</v>
      </c>
      <c r="G241" t="s">
        <v>367</v>
      </c>
      <c r="H241" t="s">
        <v>368</v>
      </c>
      <c r="I241" t="s">
        <v>1859</v>
      </c>
      <c r="J241">
        <v>12.4</v>
      </c>
      <c r="K241">
        <v>23.36</v>
      </c>
      <c r="L241">
        <v>34.5</v>
      </c>
      <c r="M241">
        <v>43.34</v>
      </c>
      <c r="N241">
        <v>51.1</v>
      </c>
      <c r="O241">
        <v>61.7</v>
      </c>
      <c r="P241">
        <v>64.040000000000006</v>
      </c>
      <c r="Q241">
        <v>61.7</v>
      </c>
      <c r="R241">
        <v>55.4</v>
      </c>
      <c r="S241">
        <v>44.42</v>
      </c>
      <c r="T241">
        <v>26.8</v>
      </c>
      <c r="U241">
        <v>18.100000000000001</v>
      </c>
      <c r="W241" s="42">
        <v>239</v>
      </c>
    </row>
    <row r="242" spans="5:23" x14ac:dyDescent="0.35">
      <c r="E242" t="s">
        <v>49</v>
      </c>
      <c r="F242" t="s">
        <v>365</v>
      </c>
      <c r="G242" t="s">
        <v>369</v>
      </c>
      <c r="H242" t="s">
        <v>370</v>
      </c>
      <c r="I242" t="s">
        <v>1860</v>
      </c>
      <c r="J242">
        <v>23.5</v>
      </c>
      <c r="K242">
        <v>22.82</v>
      </c>
      <c r="L242">
        <v>32.4</v>
      </c>
      <c r="M242">
        <v>43.7</v>
      </c>
      <c r="N242">
        <v>50.9</v>
      </c>
      <c r="O242">
        <v>59.18</v>
      </c>
      <c r="P242">
        <v>64.040000000000006</v>
      </c>
      <c r="Q242">
        <v>62.24</v>
      </c>
      <c r="R242">
        <v>50.4</v>
      </c>
      <c r="S242">
        <v>42.8</v>
      </c>
      <c r="T242">
        <v>30.6</v>
      </c>
      <c r="U242">
        <v>22.6</v>
      </c>
      <c r="W242" s="49">
        <v>240</v>
      </c>
    </row>
    <row r="243" spans="5:23" x14ac:dyDescent="0.35">
      <c r="E243" t="s">
        <v>49</v>
      </c>
      <c r="F243" t="s">
        <v>365</v>
      </c>
      <c r="G243" t="s">
        <v>371</v>
      </c>
      <c r="H243" t="s">
        <v>372</v>
      </c>
      <c r="I243" t="s">
        <v>1861</v>
      </c>
      <c r="J243">
        <v>33.4</v>
      </c>
      <c r="K243">
        <v>31.64</v>
      </c>
      <c r="L243">
        <v>40.6</v>
      </c>
      <c r="M243">
        <v>42.98</v>
      </c>
      <c r="N243">
        <v>56.7</v>
      </c>
      <c r="O243">
        <v>71.959999999999994</v>
      </c>
      <c r="P243">
        <v>72.86</v>
      </c>
      <c r="Q243">
        <v>71.06</v>
      </c>
      <c r="R243">
        <v>65.3</v>
      </c>
      <c r="S243">
        <v>44.78</v>
      </c>
      <c r="T243">
        <v>37.4</v>
      </c>
      <c r="U243">
        <v>30.2</v>
      </c>
      <c r="W243" s="42">
        <v>241</v>
      </c>
    </row>
    <row r="244" spans="5:23" x14ac:dyDescent="0.35">
      <c r="E244" t="s">
        <v>373</v>
      </c>
      <c r="F244" t="s">
        <v>2639</v>
      </c>
      <c r="G244" t="s">
        <v>54</v>
      </c>
      <c r="H244" t="s">
        <v>374</v>
      </c>
      <c r="I244" t="s">
        <v>374</v>
      </c>
      <c r="J244" t="s">
        <v>54</v>
      </c>
      <c r="K244" t="s">
        <v>54</v>
      </c>
      <c r="L244" t="s">
        <v>54</v>
      </c>
      <c r="M244" t="s">
        <v>54</v>
      </c>
      <c r="N244" t="s">
        <v>54</v>
      </c>
      <c r="O244" t="s">
        <v>54</v>
      </c>
      <c r="P244" t="s">
        <v>54</v>
      </c>
      <c r="Q244" t="s">
        <v>54</v>
      </c>
      <c r="R244" t="s">
        <v>54</v>
      </c>
      <c r="S244" t="s">
        <v>54</v>
      </c>
      <c r="T244" t="s">
        <v>54</v>
      </c>
      <c r="U244" t="s">
        <v>54</v>
      </c>
      <c r="W244" s="49">
        <v>242</v>
      </c>
    </row>
    <row r="245" spans="5:23" x14ac:dyDescent="0.35">
      <c r="E245" t="s">
        <v>49</v>
      </c>
      <c r="F245" t="s">
        <v>365</v>
      </c>
      <c r="G245" t="s">
        <v>375</v>
      </c>
      <c r="H245" t="s">
        <v>376</v>
      </c>
      <c r="I245" t="s">
        <v>1862</v>
      </c>
      <c r="J245">
        <v>31.6</v>
      </c>
      <c r="K245">
        <v>33.08</v>
      </c>
      <c r="L245">
        <v>40.799999999999997</v>
      </c>
      <c r="M245">
        <v>49.64</v>
      </c>
      <c r="N245">
        <v>57</v>
      </c>
      <c r="O245">
        <v>66.2</v>
      </c>
      <c r="P245">
        <v>73.400000000000006</v>
      </c>
      <c r="Q245">
        <v>71.06</v>
      </c>
      <c r="R245">
        <v>62.2</v>
      </c>
      <c r="S245">
        <v>50.9</v>
      </c>
      <c r="T245">
        <v>40.299999999999997</v>
      </c>
      <c r="U245">
        <v>29.1</v>
      </c>
      <c r="W245" s="42">
        <v>243</v>
      </c>
    </row>
    <row r="246" spans="5:23" x14ac:dyDescent="0.35">
      <c r="E246" t="s">
        <v>373</v>
      </c>
      <c r="F246" t="s">
        <v>2639</v>
      </c>
      <c r="G246" t="s">
        <v>54</v>
      </c>
      <c r="H246" t="s">
        <v>377</v>
      </c>
      <c r="I246" t="s">
        <v>377</v>
      </c>
      <c r="J246" t="s">
        <v>54</v>
      </c>
      <c r="K246" t="s">
        <v>54</v>
      </c>
      <c r="L246" t="s">
        <v>54</v>
      </c>
      <c r="M246" t="s">
        <v>54</v>
      </c>
      <c r="N246" t="s">
        <v>54</v>
      </c>
      <c r="O246" t="s">
        <v>54</v>
      </c>
      <c r="P246" t="s">
        <v>54</v>
      </c>
      <c r="Q246" t="s">
        <v>54</v>
      </c>
      <c r="R246" t="s">
        <v>54</v>
      </c>
      <c r="S246" t="s">
        <v>54</v>
      </c>
      <c r="T246" t="s">
        <v>54</v>
      </c>
      <c r="U246" t="s">
        <v>54</v>
      </c>
      <c r="W246" s="49">
        <v>244</v>
      </c>
    </row>
    <row r="247" spans="5:23" x14ac:dyDescent="0.35">
      <c r="E247" t="s">
        <v>373</v>
      </c>
      <c r="F247" t="s">
        <v>2639</v>
      </c>
      <c r="G247" t="s">
        <v>54</v>
      </c>
      <c r="H247" t="s">
        <v>378</v>
      </c>
      <c r="I247" t="s">
        <v>378</v>
      </c>
      <c r="J247" t="s">
        <v>54</v>
      </c>
      <c r="K247" t="s">
        <v>54</v>
      </c>
      <c r="L247" t="s">
        <v>54</v>
      </c>
      <c r="M247" t="s">
        <v>54</v>
      </c>
      <c r="N247" t="s">
        <v>54</v>
      </c>
      <c r="O247" t="s">
        <v>54</v>
      </c>
      <c r="P247" t="s">
        <v>54</v>
      </c>
      <c r="Q247" t="s">
        <v>54</v>
      </c>
      <c r="R247" t="s">
        <v>54</v>
      </c>
      <c r="S247" t="s">
        <v>54</v>
      </c>
      <c r="T247" t="s">
        <v>54</v>
      </c>
      <c r="U247" t="s">
        <v>54</v>
      </c>
      <c r="W247" s="42">
        <v>245</v>
      </c>
    </row>
    <row r="248" spans="5:23" x14ac:dyDescent="0.35">
      <c r="E248" t="s">
        <v>49</v>
      </c>
      <c r="F248" t="s">
        <v>365</v>
      </c>
      <c r="G248" t="s">
        <v>379</v>
      </c>
      <c r="H248" t="s">
        <v>380</v>
      </c>
      <c r="I248" t="s">
        <v>1863</v>
      </c>
      <c r="J248">
        <v>27.68</v>
      </c>
      <c r="K248">
        <v>31.82</v>
      </c>
      <c r="L248">
        <v>40.46</v>
      </c>
      <c r="M248">
        <v>48.2</v>
      </c>
      <c r="N248">
        <v>57.56</v>
      </c>
      <c r="O248">
        <v>66.739999999999995</v>
      </c>
      <c r="P248">
        <v>71.239999999999995</v>
      </c>
      <c r="Q248">
        <v>67.28</v>
      </c>
      <c r="R248">
        <v>60.44</v>
      </c>
      <c r="S248">
        <v>49.82</v>
      </c>
      <c r="T248">
        <v>38.119999999999997</v>
      </c>
      <c r="U248">
        <v>32.54</v>
      </c>
      <c r="W248" s="49">
        <v>246</v>
      </c>
    </row>
    <row r="249" spans="5:23" x14ac:dyDescent="0.35">
      <c r="E249" t="s">
        <v>49</v>
      </c>
      <c r="F249" t="s">
        <v>365</v>
      </c>
      <c r="G249" t="s">
        <v>381</v>
      </c>
      <c r="H249" t="s">
        <v>382</v>
      </c>
      <c r="I249" t="s">
        <v>1864</v>
      </c>
      <c r="J249">
        <v>30</v>
      </c>
      <c r="K249">
        <v>33.08</v>
      </c>
      <c r="L249">
        <v>40.5</v>
      </c>
      <c r="M249">
        <v>50.72</v>
      </c>
      <c r="N249">
        <v>59.9</v>
      </c>
      <c r="O249">
        <v>68.72</v>
      </c>
      <c r="P249">
        <v>73.22</v>
      </c>
      <c r="Q249">
        <v>68.72</v>
      </c>
      <c r="R249">
        <v>63</v>
      </c>
      <c r="S249">
        <v>48.92</v>
      </c>
      <c r="T249">
        <v>35.6</v>
      </c>
      <c r="U249">
        <v>28.6</v>
      </c>
      <c r="W249" s="42">
        <v>247</v>
      </c>
    </row>
    <row r="250" spans="5:23" x14ac:dyDescent="0.35">
      <c r="E250" t="s">
        <v>49</v>
      </c>
      <c r="F250" t="s">
        <v>365</v>
      </c>
      <c r="G250" t="s">
        <v>383</v>
      </c>
      <c r="H250" t="s">
        <v>384</v>
      </c>
      <c r="I250" t="s">
        <v>1865</v>
      </c>
      <c r="J250">
        <v>8.8000000000000007</v>
      </c>
      <c r="K250">
        <v>24.98</v>
      </c>
      <c r="L250">
        <v>25.5</v>
      </c>
      <c r="M250">
        <v>44.78</v>
      </c>
      <c r="N250">
        <v>52.3</v>
      </c>
      <c r="O250">
        <v>60.44</v>
      </c>
      <c r="P250">
        <v>65.48</v>
      </c>
      <c r="Q250">
        <v>64.22</v>
      </c>
      <c r="R250">
        <v>59.9</v>
      </c>
      <c r="S250">
        <v>39.56</v>
      </c>
      <c r="T250">
        <v>32.200000000000003</v>
      </c>
      <c r="U250">
        <v>21.6</v>
      </c>
      <c r="W250" s="49">
        <v>248</v>
      </c>
    </row>
    <row r="251" spans="5:23" x14ac:dyDescent="0.35">
      <c r="E251" t="s">
        <v>49</v>
      </c>
      <c r="F251" t="s">
        <v>365</v>
      </c>
      <c r="G251" t="s">
        <v>385</v>
      </c>
      <c r="H251" t="s">
        <v>386</v>
      </c>
      <c r="I251" t="s">
        <v>1866</v>
      </c>
      <c r="J251">
        <v>33.4</v>
      </c>
      <c r="K251">
        <v>31.82</v>
      </c>
      <c r="L251">
        <v>43</v>
      </c>
      <c r="M251">
        <v>42.44</v>
      </c>
      <c r="N251">
        <v>59.9</v>
      </c>
      <c r="O251">
        <v>73.58</v>
      </c>
      <c r="P251">
        <v>72.14</v>
      </c>
      <c r="Q251">
        <v>72.680000000000007</v>
      </c>
      <c r="R251">
        <v>66.599999999999994</v>
      </c>
      <c r="S251">
        <v>50</v>
      </c>
      <c r="T251">
        <v>37.200000000000003</v>
      </c>
      <c r="U251">
        <v>34.5</v>
      </c>
      <c r="W251" s="42">
        <v>249</v>
      </c>
    </row>
    <row r="252" spans="5:23" x14ac:dyDescent="0.35">
      <c r="E252" t="s">
        <v>49</v>
      </c>
      <c r="F252" t="s">
        <v>365</v>
      </c>
      <c r="G252" t="s">
        <v>385</v>
      </c>
      <c r="H252" t="s">
        <v>386</v>
      </c>
      <c r="I252" t="s">
        <v>1867</v>
      </c>
      <c r="J252">
        <v>34</v>
      </c>
      <c r="K252">
        <v>29.66</v>
      </c>
      <c r="L252">
        <v>37.799999999999997</v>
      </c>
      <c r="M252">
        <v>47.12</v>
      </c>
      <c r="N252">
        <v>55.6</v>
      </c>
      <c r="O252">
        <v>65.84</v>
      </c>
      <c r="P252">
        <v>69.44</v>
      </c>
      <c r="Q252">
        <v>70.7</v>
      </c>
      <c r="R252">
        <v>62.6</v>
      </c>
      <c r="S252">
        <v>48.92</v>
      </c>
      <c r="T252">
        <v>36.700000000000003</v>
      </c>
      <c r="U252">
        <v>35.200000000000003</v>
      </c>
      <c r="W252" s="49">
        <v>250</v>
      </c>
    </row>
    <row r="253" spans="5:23" x14ac:dyDescent="0.35">
      <c r="E253" t="s">
        <v>49</v>
      </c>
      <c r="F253" t="s">
        <v>365</v>
      </c>
      <c r="G253" t="s">
        <v>387</v>
      </c>
      <c r="H253" t="s">
        <v>388</v>
      </c>
      <c r="I253" t="s">
        <v>1868</v>
      </c>
      <c r="J253">
        <v>23.7</v>
      </c>
      <c r="K253">
        <v>26.78</v>
      </c>
      <c r="L253">
        <v>37.200000000000003</v>
      </c>
      <c r="M253">
        <v>45.86</v>
      </c>
      <c r="N253">
        <v>51.6</v>
      </c>
      <c r="O253">
        <v>64.94</v>
      </c>
      <c r="P253">
        <v>69.98</v>
      </c>
      <c r="Q253">
        <v>68.540000000000006</v>
      </c>
      <c r="R253">
        <v>60.8</v>
      </c>
      <c r="S253">
        <v>49.28</v>
      </c>
      <c r="T253">
        <v>34.299999999999997</v>
      </c>
      <c r="U253">
        <v>24.6</v>
      </c>
      <c r="W253" s="42">
        <v>251</v>
      </c>
    </row>
    <row r="254" spans="5:23" x14ac:dyDescent="0.35">
      <c r="E254" t="s">
        <v>49</v>
      </c>
      <c r="F254" t="s">
        <v>365</v>
      </c>
      <c r="G254" t="s">
        <v>389</v>
      </c>
      <c r="H254" t="s">
        <v>390</v>
      </c>
      <c r="I254" t="s">
        <v>1869</v>
      </c>
      <c r="J254">
        <v>16.899999999999999</v>
      </c>
      <c r="K254">
        <v>25.34</v>
      </c>
      <c r="L254">
        <v>34.299999999999997</v>
      </c>
      <c r="M254">
        <v>44.24</v>
      </c>
      <c r="N254">
        <v>52.2</v>
      </c>
      <c r="O254">
        <v>62.42</v>
      </c>
      <c r="P254">
        <v>66.92</v>
      </c>
      <c r="Q254">
        <v>63.68</v>
      </c>
      <c r="R254">
        <v>54.9</v>
      </c>
      <c r="S254">
        <v>44.42</v>
      </c>
      <c r="T254">
        <v>32.700000000000003</v>
      </c>
      <c r="U254">
        <v>19.8</v>
      </c>
      <c r="W254" s="49">
        <v>252</v>
      </c>
    </row>
    <row r="255" spans="5:23" x14ac:dyDescent="0.35">
      <c r="E255" t="s">
        <v>49</v>
      </c>
      <c r="F255" t="s">
        <v>365</v>
      </c>
      <c r="G255" t="s">
        <v>391</v>
      </c>
      <c r="H255" t="s">
        <v>392</v>
      </c>
      <c r="I255" t="s">
        <v>1870</v>
      </c>
      <c r="J255">
        <v>23.9</v>
      </c>
      <c r="K255">
        <v>31.28</v>
      </c>
      <c r="L255">
        <v>38.5</v>
      </c>
      <c r="M255">
        <v>43.88</v>
      </c>
      <c r="N255">
        <v>57.2</v>
      </c>
      <c r="O255">
        <v>61.7</v>
      </c>
      <c r="P255">
        <v>72.680000000000007</v>
      </c>
      <c r="Q255">
        <v>69.260000000000005</v>
      </c>
      <c r="R255">
        <v>59.2</v>
      </c>
      <c r="S255">
        <v>43.34</v>
      </c>
      <c r="T255">
        <v>34</v>
      </c>
      <c r="U255">
        <v>27.5</v>
      </c>
      <c r="W255" s="42">
        <v>253</v>
      </c>
    </row>
    <row r="256" spans="5:23" x14ac:dyDescent="0.35">
      <c r="E256" t="s">
        <v>49</v>
      </c>
      <c r="F256" t="s">
        <v>365</v>
      </c>
      <c r="G256" t="s">
        <v>393</v>
      </c>
      <c r="H256" t="s">
        <v>394</v>
      </c>
      <c r="I256" t="s">
        <v>1871</v>
      </c>
      <c r="J256">
        <v>28.2</v>
      </c>
      <c r="K256">
        <v>34.159999999999997</v>
      </c>
      <c r="L256">
        <v>43.9</v>
      </c>
      <c r="M256">
        <v>53.24</v>
      </c>
      <c r="N256">
        <v>63.1</v>
      </c>
      <c r="O256">
        <v>74.48</v>
      </c>
      <c r="P256">
        <v>78.8</v>
      </c>
      <c r="Q256">
        <v>75.92</v>
      </c>
      <c r="R256">
        <v>67.8</v>
      </c>
      <c r="S256">
        <v>54.68</v>
      </c>
      <c r="T256">
        <v>39</v>
      </c>
      <c r="U256">
        <v>29.8</v>
      </c>
      <c r="W256" s="49">
        <v>254</v>
      </c>
    </row>
    <row r="257" spans="5:23" x14ac:dyDescent="0.35">
      <c r="E257" t="s">
        <v>49</v>
      </c>
      <c r="F257" t="s">
        <v>365</v>
      </c>
      <c r="G257" t="s">
        <v>395</v>
      </c>
      <c r="H257" t="s">
        <v>396</v>
      </c>
      <c r="I257" t="s">
        <v>1872</v>
      </c>
      <c r="J257">
        <v>27.1</v>
      </c>
      <c r="K257">
        <v>28.94</v>
      </c>
      <c r="L257">
        <v>37.799999999999997</v>
      </c>
      <c r="M257">
        <v>41</v>
      </c>
      <c r="N257">
        <v>57</v>
      </c>
      <c r="O257">
        <v>66.56</v>
      </c>
      <c r="P257">
        <v>67.28</v>
      </c>
      <c r="Q257">
        <v>69.260000000000005</v>
      </c>
      <c r="R257">
        <v>62.2</v>
      </c>
      <c r="S257">
        <v>46.04</v>
      </c>
      <c r="T257">
        <v>32.200000000000003</v>
      </c>
      <c r="U257">
        <v>28.8</v>
      </c>
      <c r="W257" s="42">
        <v>255</v>
      </c>
    </row>
    <row r="258" spans="5:23" x14ac:dyDescent="0.35">
      <c r="E258" t="s">
        <v>49</v>
      </c>
      <c r="F258" t="s">
        <v>365</v>
      </c>
      <c r="G258" t="s">
        <v>397</v>
      </c>
      <c r="H258" t="s">
        <v>398</v>
      </c>
      <c r="I258" t="s">
        <v>1873</v>
      </c>
      <c r="J258">
        <v>15.6</v>
      </c>
      <c r="K258">
        <v>21.92</v>
      </c>
      <c r="L258">
        <v>35.1</v>
      </c>
      <c r="M258">
        <v>39.56</v>
      </c>
      <c r="N258">
        <v>50</v>
      </c>
      <c r="O258">
        <v>59.18</v>
      </c>
      <c r="P258">
        <v>62.06</v>
      </c>
      <c r="Q258">
        <v>59.9</v>
      </c>
      <c r="R258">
        <v>50.4</v>
      </c>
      <c r="S258">
        <v>41.54</v>
      </c>
      <c r="T258">
        <v>27.5</v>
      </c>
      <c r="U258">
        <v>10.8</v>
      </c>
      <c r="W258" s="49">
        <v>256</v>
      </c>
    </row>
    <row r="259" spans="5:23" x14ac:dyDescent="0.35">
      <c r="E259" t="s">
        <v>49</v>
      </c>
      <c r="F259" t="s">
        <v>365</v>
      </c>
      <c r="G259" t="s">
        <v>399</v>
      </c>
      <c r="H259" t="s">
        <v>400</v>
      </c>
      <c r="I259" t="s">
        <v>1874</v>
      </c>
      <c r="J259">
        <v>21.6</v>
      </c>
      <c r="K259">
        <v>25.52</v>
      </c>
      <c r="L259">
        <v>29.5</v>
      </c>
      <c r="M259">
        <v>42.44</v>
      </c>
      <c r="N259">
        <v>51.1</v>
      </c>
      <c r="O259">
        <v>57.92</v>
      </c>
      <c r="P259">
        <v>69.260000000000005</v>
      </c>
      <c r="Q259">
        <v>65.12</v>
      </c>
      <c r="R259">
        <v>57.4</v>
      </c>
      <c r="S259">
        <v>41.72</v>
      </c>
      <c r="T259">
        <v>32.200000000000003</v>
      </c>
      <c r="U259">
        <v>21.2</v>
      </c>
      <c r="W259" s="42">
        <v>257</v>
      </c>
    </row>
    <row r="260" spans="5:23" x14ac:dyDescent="0.35">
      <c r="E260" t="s">
        <v>49</v>
      </c>
      <c r="F260" t="s">
        <v>365</v>
      </c>
      <c r="G260" t="s">
        <v>401</v>
      </c>
      <c r="H260" t="s">
        <v>402</v>
      </c>
      <c r="I260" t="s">
        <v>1875</v>
      </c>
      <c r="J260">
        <v>34</v>
      </c>
      <c r="K260">
        <v>34.159999999999997</v>
      </c>
      <c r="L260">
        <v>43.9</v>
      </c>
      <c r="M260">
        <v>52.34</v>
      </c>
      <c r="N260">
        <v>61.3</v>
      </c>
      <c r="O260">
        <v>73.400000000000006</v>
      </c>
      <c r="P260">
        <v>79.88</v>
      </c>
      <c r="Q260">
        <v>76.819999999999993</v>
      </c>
      <c r="R260">
        <v>65.3</v>
      </c>
      <c r="S260">
        <v>54.5</v>
      </c>
      <c r="T260">
        <v>44.4</v>
      </c>
      <c r="U260">
        <v>25.9</v>
      </c>
      <c r="W260" s="49">
        <v>258</v>
      </c>
    </row>
    <row r="261" spans="5:23" x14ac:dyDescent="0.35">
      <c r="E261" t="s">
        <v>49</v>
      </c>
      <c r="F261" t="s">
        <v>365</v>
      </c>
      <c r="G261" t="s">
        <v>403</v>
      </c>
      <c r="H261" t="s">
        <v>404</v>
      </c>
      <c r="I261" t="s">
        <v>1876</v>
      </c>
      <c r="J261">
        <v>30.7</v>
      </c>
      <c r="K261">
        <v>37.04</v>
      </c>
      <c r="L261">
        <v>38.1</v>
      </c>
      <c r="M261">
        <v>45.86</v>
      </c>
      <c r="N261">
        <v>62.4</v>
      </c>
      <c r="O261">
        <v>72.319999999999993</v>
      </c>
      <c r="P261">
        <v>77.900000000000006</v>
      </c>
      <c r="Q261">
        <v>76.459999999999994</v>
      </c>
      <c r="R261">
        <v>71.2</v>
      </c>
      <c r="S261">
        <v>47.84</v>
      </c>
      <c r="T261">
        <v>38.799999999999997</v>
      </c>
      <c r="U261">
        <v>31.6</v>
      </c>
      <c r="W261" s="42">
        <v>259</v>
      </c>
    </row>
    <row r="262" spans="5:23" x14ac:dyDescent="0.35">
      <c r="E262" t="s">
        <v>49</v>
      </c>
      <c r="F262" t="s">
        <v>365</v>
      </c>
      <c r="G262" t="s">
        <v>405</v>
      </c>
      <c r="H262" t="s">
        <v>406</v>
      </c>
      <c r="I262" t="s">
        <v>1877</v>
      </c>
      <c r="J262">
        <v>19.2</v>
      </c>
      <c r="K262">
        <v>19.22</v>
      </c>
      <c r="L262">
        <v>29.3</v>
      </c>
      <c r="M262">
        <v>38.299999999999997</v>
      </c>
      <c r="N262">
        <v>43</v>
      </c>
      <c r="O262">
        <v>51.98</v>
      </c>
      <c r="P262">
        <v>56.3</v>
      </c>
      <c r="Q262">
        <v>54.86</v>
      </c>
      <c r="R262">
        <v>48.7</v>
      </c>
      <c r="S262">
        <v>36.5</v>
      </c>
      <c r="T262">
        <v>25.7</v>
      </c>
      <c r="U262">
        <v>18.7</v>
      </c>
      <c r="W262" s="49">
        <v>260</v>
      </c>
    </row>
    <row r="263" spans="5:23" x14ac:dyDescent="0.35">
      <c r="E263" t="s">
        <v>49</v>
      </c>
      <c r="F263" t="s">
        <v>365</v>
      </c>
      <c r="G263" t="s">
        <v>407</v>
      </c>
      <c r="H263" t="s">
        <v>408</v>
      </c>
      <c r="I263" t="s">
        <v>408</v>
      </c>
      <c r="J263">
        <v>28</v>
      </c>
      <c r="K263">
        <v>35.96</v>
      </c>
      <c r="L263">
        <v>36.700000000000003</v>
      </c>
      <c r="M263">
        <v>42.08</v>
      </c>
      <c r="N263">
        <v>56.8</v>
      </c>
      <c r="O263">
        <v>65.3</v>
      </c>
      <c r="P263">
        <v>68.180000000000007</v>
      </c>
      <c r="Q263">
        <v>68.72</v>
      </c>
      <c r="R263">
        <v>61.7</v>
      </c>
      <c r="S263">
        <v>47.12</v>
      </c>
      <c r="T263">
        <v>33.6</v>
      </c>
      <c r="U263">
        <v>25.7</v>
      </c>
      <c r="W263" s="42">
        <v>261</v>
      </c>
    </row>
    <row r="264" spans="5:23" x14ac:dyDescent="0.35">
      <c r="E264" t="s">
        <v>49</v>
      </c>
      <c r="F264" t="s">
        <v>365</v>
      </c>
      <c r="G264" t="s">
        <v>409</v>
      </c>
      <c r="H264" t="s">
        <v>410</v>
      </c>
      <c r="I264" t="s">
        <v>1878</v>
      </c>
      <c r="J264">
        <v>25.5</v>
      </c>
      <c r="K264">
        <v>34.880000000000003</v>
      </c>
      <c r="L264">
        <v>38.799999999999997</v>
      </c>
      <c r="M264">
        <v>45.14</v>
      </c>
      <c r="N264">
        <v>60.3</v>
      </c>
      <c r="O264">
        <v>71.06</v>
      </c>
      <c r="P264">
        <v>71.599999999999994</v>
      </c>
      <c r="Q264">
        <v>71.599999999999994</v>
      </c>
      <c r="R264">
        <v>66</v>
      </c>
      <c r="S264">
        <v>51.08</v>
      </c>
      <c r="T264">
        <v>39.200000000000003</v>
      </c>
      <c r="U264">
        <v>27.7</v>
      </c>
      <c r="W264" s="49">
        <v>262</v>
      </c>
    </row>
    <row r="265" spans="5:23" x14ac:dyDescent="0.35">
      <c r="E265" t="s">
        <v>49</v>
      </c>
      <c r="F265" t="s">
        <v>365</v>
      </c>
      <c r="G265" t="s">
        <v>411</v>
      </c>
      <c r="H265" t="s">
        <v>412</v>
      </c>
      <c r="I265" t="s">
        <v>1879</v>
      </c>
      <c r="J265">
        <v>29.3</v>
      </c>
      <c r="K265">
        <v>33.08</v>
      </c>
      <c r="L265">
        <v>45.1</v>
      </c>
      <c r="M265">
        <v>54.68</v>
      </c>
      <c r="N265">
        <v>59.5</v>
      </c>
      <c r="O265">
        <v>71.959999999999994</v>
      </c>
      <c r="P265">
        <v>75.92</v>
      </c>
      <c r="Q265">
        <v>73.400000000000006</v>
      </c>
      <c r="R265">
        <v>68</v>
      </c>
      <c r="S265">
        <v>52.88</v>
      </c>
      <c r="T265">
        <v>39</v>
      </c>
      <c r="U265">
        <v>32.200000000000003</v>
      </c>
      <c r="W265" s="42">
        <v>263</v>
      </c>
    </row>
    <row r="266" spans="5:23" x14ac:dyDescent="0.35">
      <c r="E266" t="s">
        <v>49</v>
      </c>
      <c r="F266" t="s">
        <v>365</v>
      </c>
      <c r="G266" t="s">
        <v>413</v>
      </c>
      <c r="H266" t="s">
        <v>414</v>
      </c>
      <c r="I266" t="s">
        <v>1880</v>
      </c>
      <c r="J266">
        <v>22.8</v>
      </c>
      <c r="K266">
        <v>34.700000000000003</v>
      </c>
      <c r="L266">
        <v>43</v>
      </c>
      <c r="M266">
        <v>52.34</v>
      </c>
      <c r="N266">
        <v>58.6</v>
      </c>
      <c r="O266">
        <v>67.819999999999993</v>
      </c>
      <c r="P266">
        <v>72.5</v>
      </c>
      <c r="Q266">
        <v>71.959999999999994</v>
      </c>
      <c r="R266">
        <v>65.099999999999994</v>
      </c>
      <c r="S266">
        <v>49.46</v>
      </c>
      <c r="T266">
        <v>36.5</v>
      </c>
      <c r="U266">
        <v>25.7</v>
      </c>
      <c r="W266" s="49">
        <v>264</v>
      </c>
    </row>
    <row r="267" spans="5:23" x14ac:dyDescent="0.35">
      <c r="E267" t="s">
        <v>49</v>
      </c>
      <c r="F267" t="s">
        <v>365</v>
      </c>
      <c r="G267" t="s">
        <v>415</v>
      </c>
      <c r="H267" t="s">
        <v>416</v>
      </c>
      <c r="I267" t="s">
        <v>1881</v>
      </c>
      <c r="J267">
        <v>32.4</v>
      </c>
      <c r="K267">
        <v>36.14</v>
      </c>
      <c r="L267">
        <v>42.1</v>
      </c>
      <c r="M267">
        <v>47.3</v>
      </c>
      <c r="N267">
        <v>62.4</v>
      </c>
      <c r="O267">
        <v>67.64</v>
      </c>
      <c r="P267">
        <v>73.400000000000006</v>
      </c>
      <c r="Q267">
        <v>71.599999999999994</v>
      </c>
      <c r="R267">
        <v>64.900000000000006</v>
      </c>
      <c r="S267">
        <v>52.7</v>
      </c>
      <c r="T267">
        <v>43.2</v>
      </c>
      <c r="U267">
        <v>31.3</v>
      </c>
      <c r="W267" s="42">
        <v>265</v>
      </c>
    </row>
    <row r="268" spans="5:23" x14ac:dyDescent="0.35">
      <c r="E268" t="s">
        <v>49</v>
      </c>
      <c r="F268" t="s">
        <v>417</v>
      </c>
      <c r="G268" t="s">
        <v>418</v>
      </c>
      <c r="H268" t="s">
        <v>419</v>
      </c>
      <c r="I268" t="s">
        <v>1882</v>
      </c>
      <c r="J268">
        <v>26.8</v>
      </c>
      <c r="K268">
        <v>31.46</v>
      </c>
      <c r="L268">
        <v>38.1</v>
      </c>
      <c r="M268">
        <v>48.74</v>
      </c>
      <c r="N268">
        <v>57.9</v>
      </c>
      <c r="O268">
        <v>68.36</v>
      </c>
      <c r="P268">
        <v>73.22</v>
      </c>
      <c r="Q268">
        <v>72.680000000000007</v>
      </c>
      <c r="R268">
        <v>66.7</v>
      </c>
      <c r="S268">
        <v>55.4</v>
      </c>
      <c r="T268">
        <v>46.8</v>
      </c>
      <c r="U268">
        <v>36.299999999999997</v>
      </c>
      <c r="W268" s="49">
        <v>266</v>
      </c>
    </row>
    <row r="269" spans="5:23" x14ac:dyDescent="0.35">
      <c r="E269" t="s">
        <v>49</v>
      </c>
      <c r="F269" t="s">
        <v>417</v>
      </c>
      <c r="G269" t="s">
        <v>418</v>
      </c>
      <c r="H269" t="s">
        <v>420</v>
      </c>
      <c r="I269" t="s">
        <v>1883</v>
      </c>
      <c r="J269">
        <v>25.3</v>
      </c>
      <c r="K269">
        <v>23.18</v>
      </c>
      <c r="L269">
        <v>39.700000000000003</v>
      </c>
      <c r="M269">
        <v>50</v>
      </c>
      <c r="N269">
        <v>53.4</v>
      </c>
      <c r="O269">
        <v>68.36</v>
      </c>
      <c r="P269">
        <v>72.86</v>
      </c>
      <c r="Q269">
        <v>67.819999999999993</v>
      </c>
      <c r="R269">
        <v>60.4</v>
      </c>
      <c r="S269">
        <v>52.7</v>
      </c>
      <c r="T269">
        <v>45.7</v>
      </c>
      <c r="U269">
        <v>37.200000000000003</v>
      </c>
      <c r="W269" s="42">
        <v>267</v>
      </c>
    </row>
    <row r="270" spans="5:23" x14ac:dyDescent="0.35">
      <c r="E270" t="s">
        <v>49</v>
      </c>
      <c r="F270" t="s">
        <v>417</v>
      </c>
      <c r="G270" t="s">
        <v>421</v>
      </c>
      <c r="H270" t="s">
        <v>422</v>
      </c>
      <c r="I270" t="s">
        <v>1884</v>
      </c>
      <c r="J270">
        <v>28.4</v>
      </c>
      <c r="K270">
        <v>34.520000000000003</v>
      </c>
      <c r="L270">
        <v>40.6</v>
      </c>
      <c r="M270">
        <v>46.22</v>
      </c>
      <c r="N270">
        <v>56.8</v>
      </c>
      <c r="O270">
        <v>64.94</v>
      </c>
      <c r="P270">
        <v>66.56</v>
      </c>
      <c r="Q270">
        <v>70.52</v>
      </c>
      <c r="R270">
        <v>63.9</v>
      </c>
      <c r="S270">
        <v>54.68</v>
      </c>
      <c r="T270">
        <v>43.9</v>
      </c>
      <c r="U270">
        <v>37.6</v>
      </c>
      <c r="W270" s="49">
        <v>268</v>
      </c>
    </row>
    <row r="271" spans="5:23" x14ac:dyDescent="0.35">
      <c r="E271" t="s">
        <v>49</v>
      </c>
      <c r="F271" t="s">
        <v>417</v>
      </c>
      <c r="G271" t="s">
        <v>423</v>
      </c>
      <c r="H271" t="s">
        <v>424</v>
      </c>
      <c r="I271" t="s">
        <v>1885</v>
      </c>
      <c r="J271">
        <v>28</v>
      </c>
      <c r="K271">
        <v>29.12</v>
      </c>
      <c r="L271">
        <v>39.9</v>
      </c>
      <c r="M271">
        <v>50</v>
      </c>
      <c r="N271">
        <v>60.4</v>
      </c>
      <c r="O271">
        <v>67.28</v>
      </c>
      <c r="P271">
        <v>74.12</v>
      </c>
      <c r="Q271">
        <v>70.7</v>
      </c>
      <c r="R271">
        <v>63.1</v>
      </c>
      <c r="S271">
        <v>51.8</v>
      </c>
      <c r="T271">
        <v>43.5</v>
      </c>
      <c r="U271">
        <v>29.1</v>
      </c>
      <c r="W271" s="42">
        <v>269</v>
      </c>
    </row>
    <row r="272" spans="5:23" x14ac:dyDescent="0.35">
      <c r="E272" t="s">
        <v>49</v>
      </c>
      <c r="F272" t="s">
        <v>417</v>
      </c>
      <c r="G272" t="s">
        <v>423</v>
      </c>
      <c r="H272" t="s">
        <v>424</v>
      </c>
      <c r="I272" t="s">
        <v>1886</v>
      </c>
      <c r="J272">
        <v>25.9</v>
      </c>
      <c r="K272">
        <v>30.2</v>
      </c>
      <c r="L272">
        <v>40.799999999999997</v>
      </c>
      <c r="M272">
        <v>50.72</v>
      </c>
      <c r="N272">
        <v>60.1</v>
      </c>
      <c r="O272">
        <v>68.72</v>
      </c>
      <c r="P272">
        <v>70.34</v>
      </c>
      <c r="Q272">
        <v>69.62</v>
      </c>
      <c r="R272">
        <v>64.400000000000006</v>
      </c>
      <c r="S272">
        <v>52.7</v>
      </c>
      <c r="T272">
        <v>47.5</v>
      </c>
      <c r="U272">
        <v>37.4</v>
      </c>
      <c r="W272" s="49">
        <v>270</v>
      </c>
    </row>
    <row r="273" spans="5:23" x14ac:dyDescent="0.35">
      <c r="E273" t="s">
        <v>49</v>
      </c>
      <c r="F273" t="s">
        <v>417</v>
      </c>
      <c r="G273" t="s">
        <v>425</v>
      </c>
      <c r="H273" t="s">
        <v>426</v>
      </c>
      <c r="I273" t="s">
        <v>1887</v>
      </c>
      <c r="J273">
        <v>28.4</v>
      </c>
      <c r="K273">
        <v>38.299999999999997</v>
      </c>
      <c r="L273">
        <v>37.9</v>
      </c>
      <c r="M273">
        <v>49.1</v>
      </c>
      <c r="N273">
        <v>56.3</v>
      </c>
      <c r="O273">
        <v>66.56</v>
      </c>
      <c r="P273">
        <v>71.239999999999995</v>
      </c>
      <c r="Q273">
        <v>73.040000000000006</v>
      </c>
      <c r="R273">
        <v>66.2</v>
      </c>
      <c r="S273">
        <v>52.7</v>
      </c>
      <c r="T273">
        <v>48.7</v>
      </c>
      <c r="U273">
        <v>33.1</v>
      </c>
      <c r="W273" s="42">
        <v>271</v>
      </c>
    </row>
    <row r="274" spans="5:23" x14ac:dyDescent="0.35">
      <c r="E274" t="s">
        <v>49</v>
      </c>
      <c r="F274" t="s">
        <v>417</v>
      </c>
      <c r="G274" t="s">
        <v>425</v>
      </c>
      <c r="H274" t="s">
        <v>427</v>
      </c>
      <c r="I274" t="s">
        <v>1888</v>
      </c>
      <c r="J274">
        <v>24.6</v>
      </c>
      <c r="K274">
        <v>30.92</v>
      </c>
      <c r="L274">
        <v>32.4</v>
      </c>
      <c r="M274">
        <v>45.5</v>
      </c>
      <c r="N274">
        <v>55.9</v>
      </c>
      <c r="O274">
        <v>64.040000000000006</v>
      </c>
      <c r="P274">
        <v>72.319999999999993</v>
      </c>
      <c r="Q274">
        <v>70.16</v>
      </c>
      <c r="R274">
        <v>62.6</v>
      </c>
      <c r="S274">
        <v>51.44</v>
      </c>
      <c r="T274">
        <v>45</v>
      </c>
      <c r="U274">
        <v>32.4</v>
      </c>
      <c r="W274" s="49">
        <v>272</v>
      </c>
    </row>
    <row r="275" spans="5:23" x14ac:dyDescent="0.35">
      <c r="E275" t="s">
        <v>49</v>
      </c>
      <c r="F275" t="s">
        <v>428</v>
      </c>
      <c r="G275" t="s">
        <v>429</v>
      </c>
      <c r="H275" t="s">
        <v>430</v>
      </c>
      <c r="I275" t="s">
        <v>1889</v>
      </c>
      <c r="J275">
        <v>33.4</v>
      </c>
      <c r="K275">
        <v>35.24</v>
      </c>
      <c r="L275">
        <v>39.4</v>
      </c>
      <c r="M275">
        <v>52.52</v>
      </c>
      <c r="N275">
        <v>60.4</v>
      </c>
      <c r="O275">
        <v>73.040000000000006</v>
      </c>
      <c r="P275">
        <v>76.819999999999993</v>
      </c>
      <c r="Q275">
        <v>71.959999999999994</v>
      </c>
      <c r="R275">
        <v>66.7</v>
      </c>
      <c r="S275">
        <v>57.74</v>
      </c>
      <c r="T275">
        <v>41.7</v>
      </c>
      <c r="U275">
        <v>39</v>
      </c>
      <c r="W275" s="42">
        <v>273</v>
      </c>
    </row>
    <row r="276" spans="5:23" x14ac:dyDescent="0.35">
      <c r="E276" t="s">
        <v>49</v>
      </c>
      <c r="F276" t="s">
        <v>428</v>
      </c>
      <c r="G276" t="s">
        <v>431</v>
      </c>
      <c r="H276" t="s">
        <v>432</v>
      </c>
      <c r="I276" t="s">
        <v>1890</v>
      </c>
      <c r="J276">
        <v>28</v>
      </c>
      <c r="K276">
        <v>36.14</v>
      </c>
      <c r="L276">
        <v>44.8</v>
      </c>
      <c r="M276">
        <v>53.42</v>
      </c>
      <c r="N276">
        <v>63.3</v>
      </c>
      <c r="O276">
        <v>72.5</v>
      </c>
      <c r="P276">
        <v>76.28</v>
      </c>
      <c r="Q276">
        <v>74.84</v>
      </c>
      <c r="R276">
        <v>65.8</v>
      </c>
      <c r="S276">
        <v>54.5</v>
      </c>
      <c r="T276">
        <v>45.3</v>
      </c>
      <c r="U276">
        <v>33.299999999999997</v>
      </c>
      <c r="W276" s="49">
        <v>274</v>
      </c>
    </row>
    <row r="277" spans="5:23" x14ac:dyDescent="0.35">
      <c r="E277" t="s">
        <v>49</v>
      </c>
      <c r="F277" t="s">
        <v>433</v>
      </c>
      <c r="G277" t="s">
        <v>434</v>
      </c>
      <c r="H277" t="s">
        <v>435</v>
      </c>
      <c r="I277" t="s">
        <v>1891</v>
      </c>
      <c r="J277">
        <v>51.1</v>
      </c>
      <c r="K277">
        <v>55.4</v>
      </c>
      <c r="L277">
        <v>55.6</v>
      </c>
      <c r="M277">
        <v>64.760000000000005</v>
      </c>
      <c r="N277">
        <v>72.3</v>
      </c>
      <c r="O277">
        <v>76.64</v>
      </c>
      <c r="P277">
        <v>80.06</v>
      </c>
      <c r="Q277">
        <v>78.8</v>
      </c>
      <c r="R277">
        <v>76.599999999999994</v>
      </c>
      <c r="S277">
        <v>70.34</v>
      </c>
      <c r="T277">
        <v>61.2</v>
      </c>
      <c r="U277">
        <v>52.9</v>
      </c>
      <c r="W277" s="42">
        <v>275</v>
      </c>
    </row>
    <row r="278" spans="5:23" x14ac:dyDescent="0.35">
      <c r="E278" t="s">
        <v>49</v>
      </c>
      <c r="F278" t="s">
        <v>433</v>
      </c>
      <c r="G278" t="s">
        <v>436</v>
      </c>
      <c r="H278" t="s">
        <v>437</v>
      </c>
      <c r="I278" t="s">
        <v>1892</v>
      </c>
      <c r="J278">
        <v>56.3</v>
      </c>
      <c r="K278">
        <v>60.44</v>
      </c>
      <c r="L278">
        <v>65.7</v>
      </c>
      <c r="M278">
        <v>69.44</v>
      </c>
      <c r="N278">
        <v>74.8</v>
      </c>
      <c r="O278">
        <v>79.34</v>
      </c>
      <c r="P278">
        <v>79.88</v>
      </c>
      <c r="Q278">
        <v>80.42</v>
      </c>
      <c r="R278">
        <v>78.400000000000006</v>
      </c>
      <c r="S278">
        <v>72.14</v>
      </c>
      <c r="T278">
        <v>66.599999999999994</v>
      </c>
      <c r="U278">
        <v>59.5</v>
      </c>
      <c r="W278" s="49">
        <v>276</v>
      </c>
    </row>
    <row r="279" spans="5:23" x14ac:dyDescent="0.35">
      <c r="E279" t="s">
        <v>49</v>
      </c>
      <c r="F279" t="s">
        <v>433</v>
      </c>
      <c r="G279" t="s">
        <v>438</v>
      </c>
      <c r="H279" t="s">
        <v>439</v>
      </c>
      <c r="I279" t="s">
        <v>439</v>
      </c>
      <c r="J279">
        <v>66.7</v>
      </c>
      <c r="K279">
        <v>66.739999999999995</v>
      </c>
      <c r="L279">
        <v>73.8</v>
      </c>
      <c r="M279">
        <v>73.760000000000005</v>
      </c>
      <c r="N279">
        <v>79.7</v>
      </c>
      <c r="O279">
        <v>80.06</v>
      </c>
      <c r="P279">
        <v>84.02</v>
      </c>
      <c r="Q279">
        <v>79.88</v>
      </c>
      <c r="R279">
        <v>80.400000000000006</v>
      </c>
      <c r="S279">
        <v>77.36</v>
      </c>
      <c r="T279">
        <v>73.8</v>
      </c>
      <c r="U279">
        <v>67.3</v>
      </c>
      <c r="W279" s="42">
        <v>277</v>
      </c>
    </row>
    <row r="280" spans="5:23" x14ac:dyDescent="0.35">
      <c r="E280" t="s">
        <v>49</v>
      </c>
      <c r="F280" t="s">
        <v>433</v>
      </c>
      <c r="G280" t="s">
        <v>438</v>
      </c>
      <c r="H280" t="s">
        <v>439</v>
      </c>
      <c r="I280" t="s">
        <v>1893</v>
      </c>
      <c r="J280">
        <v>68.900000000000006</v>
      </c>
      <c r="K280">
        <v>69.260000000000005</v>
      </c>
      <c r="L280">
        <v>71.599999999999994</v>
      </c>
      <c r="M280">
        <v>77.540000000000006</v>
      </c>
      <c r="N280">
        <v>79.5</v>
      </c>
      <c r="O280">
        <v>82.58</v>
      </c>
      <c r="P280">
        <v>84.74</v>
      </c>
      <c r="Q280">
        <v>82.76</v>
      </c>
      <c r="R280">
        <v>80.599999999999994</v>
      </c>
      <c r="S280">
        <v>79.16</v>
      </c>
      <c r="T280">
        <v>74.099999999999994</v>
      </c>
      <c r="U280">
        <v>67.8</v>
      </c>
      <c r="W280" s="49">
        <v>278</v>
      </c>
    </row>
    <row r="281" spans="5:23" x14ac:dyDescent="0.35">
      <c r="E281" t="s">
        <v>49</v>
      </c>
      <c r="F281" t="s">
        <v>433</v>
      </c>
      <c r="G281" t="s">
        <v>163</v>
      </c>
      <c r="H281" t="s">
        <v>440</v>
      </c>
      <c r="I281" t="s">
        <v>1894</v>
      </c>
      <c r="J281">
        <v>65.7</v>
      </c>
      <c r="K281">
        <v>66.02</v>
      </c>
      <c r="L281">
        <v>70.3</v>
      </c>
      <c r="M281">
        <v>73.040000000000006</v>
      </c>
      <c r="N281">
        <v>79.7</v>
      </c>
      <c r="O281">
        <v>81.680000000000007</v>
      </c>
      <c r="P281">
        <v>81.14</v>
      </c>
      <c r="Q281">
        <v>81.5</v>
      </c>
      <c r="R281">
        <v>79.7</v>
      </c>
      <c r="S281">
        <v>77.72</v>
      </c>
      <c r="T281">
        <v>74.3</v>
      </c>
      <c r="U281">
        <v>66.7</v>
      </c>
      <c r="W281" s="42">
        <v>279</v>
      </c>
    </row>
    <row r="282" spans="5:23" x14ac:dyDescent="0.35">
      <c r="E282" t="s">
        <v>49</v>
      </c>
      <c r="F282" t="s">
        <v>433</v>
      </c>
      <c r="G282" t="s">
        <v>441</v>
      </c>
      <c r="H282" t="s">
        <v>442</v>
      </c>
      <c r="I282" t="s">
        <v>1895</v>
      </c>
      <c r="J282">
        <v>52.5</v>
      </c>
      <c r="K282">
        <v>58.64</v>
      </c>
      <c r="L282">
        <v>63.1</v>
      </c>
      <c r="M282">
        <v>68.36</v>
      </c>
      <c r="N282">
        <v>76.099999999999994</v>
      </c>
      <c r="O282">
        <v>77.36</v>
      </c>
      <c r="P282">
        <v>79.7</v>
      </c>
      <c r="Q282">
        <v>80.599999999999994</v>
      </c>
      <c r="R282">
        <v>76.5</v>
      </c>
      <c r="S282">
        <v>70.34</v>
      </c>
      <c r="T282">
        <v>60.1</v>
      </c>
      <c r="U282">
        <v>53.6</v>
      </c>
      <c r="W282" s="49">
        <v>280</v>
      </c>
    </row>
    <row r="283" spans="5:23" x14ac:dyDescent="0.35">
      <c r="E283" t="s">
        <v>49</v>
      </c>
      <c r="F283" t="s">
        <v>433</v>
      </c>
      <c r="G283" t="s">
        <v>443</v>
      </c>
      <c r="H283" t="s">
        <v>444</v>
      </c>
      <c r="I283" t="s">
        <v>1896</v>
      </c>
      <c r="J283">
        <v>60.8</v>
      </c>
      <c r="K283">
        <v>64.58</v>
      </c>
      <c r="L283">
        <v>73.900000000000006</v>
      </c>
      <c r="M283">
        <v>71.78</v>
      </c>
      <c r="N283">
        <v>80.8</v>
      </c>
      <c r="O283">
        <v>81.319999999999993</v>
      </c>
      <c r="P283">
        <v>83.48</v>
      </c>
      <c r="Q283">
        <v>82.22</v>
      </c>
      <c r="R283">
        <v>81.3</v>
      </c>
      <c r="S283">
        <v>78.8</v>
      </c>
      <c r="T283">
        <v>72.900000000000006</v>
      </c>
      <c r="U283">
        <v>68.400000000000006</v>
      </c>
      <c r="W283" s="42">
        <v>281</v>
      </c>
    </row>
    <row r="284" spans="5:23" x14ac:dyDescent="0.35">
      <c r="E284" t="s">
        <v>49</v>
      </c>
      <c r="F284" t="s">
        <v>433</v>
      </c>
      <c r="G284" t="s">
        <v>445</v>
      </c>
      <c r="H284" t="s">
        <v>446</v>
      </c>
      <c r="I284" t="s">
        <v>1897</v>
      </c>
      <c r="J284">
        <v>51.1</v>
      </c>
      <c r="K284">
        <v>56.12</v>
      </c>
      <c r="L284">
        <v>62.6</v>
      </c>
      <c r="M284">
        <v>67.819999999999993</v>
      </c>
      <c r="N284">
        <v>73.2</v>
      </c>
      <c r="O284">
        <v>78.62</v>
      </c>
      <c r="P284">
        <v>80.78</v>
      </c>
      <c r="Q284">
        <v>79.34</v>
      </c>
      <c r="R284">
        <v>77.5</v>
      </c>
      <c r="S284">
        <v>67.099999999999994</v>
      </c>
      <c r="T284">
        <v>63.7</v>
      </c>
      <c r="U284">
        <v>55.2</v>
      </c>
      <c r="W284" s="49">
        <v>282</v>
      </c>
    </row>
    <row r="285" spans="5:23" x14ac:dyDescent="0.35">
      <c r="E285" t="s">
        <v>49</v>
      </c>
      <c r="F285" t="s">
        <v>433</v>
      </c>
      <c r="G285" t="s">
        <v>445</v>
      </c>
      <c r="H285" t="s">
        <v>446</v>
      </c>
      <c r="I285" t="s">
        <v>1898</v>
      </c>
      <c r="J285">
        <v>56.8</v>
      </c>
      <c r="K285">
        <v>58.1</v>
      </c>
      <c r="L285">
        <v>66.599999999999994</v>
      </c>
      <c r="M285">
        <v>71.42</v>
      </c>
      <c r="N285">
        <v>75.7</v>
      </c>
      <c r="O285">
        <v>81.14</v>
      </c>
      <c r="P285">
        <v>81.5</v>
      </c>
      <c r="Q285">
        <v>80.599999999999994</v>
      </c>
      <c r="R285">
        <v>76.599999999999994</v>
      </c>
      <c r="S285">
        <v>70.34</v>
      </c>
      <c r="T285">
        <v>61.7</v>
      </c>
      <c r="U285">
        <v>55.6</v>
      </c>
      <c r="W285" s="42">
        <v>283</v>
      </c>
    </row>
    <row r="286" spans="5:23" x14ac:dyDescent="0.35">
      <c r="E286" t="s">
        <v>49</v>
      </c>
      <c r="F286" t="s">
        <v>433</v>
      </c>
      <c r="G286" t="s">
        <v>445</v>
      </c>
      <c r="H286" t="s">
        <v>446</v>
      </c>
      <c r="I286" t="s">
        <v>1899</v>
      </c>
      <c r="J286">
        <v>56.5</v>
      </c>
      <c r="K286">
        <v>58.82</v>
      </c>
      <c r="L286">
        <v>62.6</v>
      </c>
      <c r="M286">
        <v>66.2</v>
      </c>
      <c r="N286">
        <v>76.3</v>
      </c>
      <c r="O286">
        <v>78.62</v>
      </c>
      <c r="P286">
        <v>82.4</v>
      </c>
      <c r="Q286">
        <v>78.08</v>
      </c>
      <c r="R286">
        <v>74.8</v>
      </c>
      <c r="S286">
        <v>69.98</v>
      </c>
      <c r="T286">
        <v>65.8</v>
      </c>
      <c r="U286">
        <v>56.3</v>
      </c>
      <c r="W286" s="49">
        <v>284</v>
      </c>
    </row>
    <row r="287" spans="5:23" x14ac:dyDescent="0.35">
      <c r="E287" t="s">
        <v>49</v>
      </c>
      <c r="F287" t="s">
        <v>433</v>
      </c>
      <c r="G287" t="s">
        <v>447</v>
      </c>
      <c r="H287" t="s">
        <v>448</v>
      </c>
      <c r="I287" t="s">
        <v>1900</v>
      </c>
      <c r="J287">
        <v>67.5</v>
      </c>
      <c r="K287">
        <v>71.42</v>
      </c>
      <c r="L287">
        <v>74.3</v>
      </c>
      <c r="M287">
        <v>76.819999999999993</v>
      </c>
      <c r="N287">
        <v>80.2</v>
      </c>
      <c r="O287">
        <v>83.3</v>
      </c>
      <c r="P287">
        <v>84.92</v>
      </c>
      <c r="Q287">
        <v>84.74</v>
      </c>
      <c r="R287">
        <v>83.5</v>
      </c>
      <c r="S287">
        <v>80.42</v>
      </c>
      <c r="T287">
        <v>77.2</v>
      </c>
      <c r="U287">
        <v>71.400000000000006</v>
      </c>
      <c r="W287" s="42">
        <v>285</v>
      </c>
    </row>
    <row r="288" spans="5:23" x14ac:dyDescent="0.35">
      <c r="E288" t="s">
        <v>49</v>
      </c>
      <c r="F288" t="s">
        <v>433</v>
      </c>
      <c r="G288" t="s">
        <v>447</v>
      </c>
      <c r="H288" t="s">
        <v>448</v>
      </c>
      <c r="I288" t="s">
        <v>1901</v>
      </c>
      <c r="J288">
        <v>67.599999999999994</v>
      </c>
      <c r="K288">
        <v>70.52</v>
      </c>
      <c r="L288">
        <v>73.900000000000006</v>
      </c>
      <c r="M288">
        <v>76.099999999999994</v>
      </c>
      <c r="N288">
        <v>82</v>
      </c>
      <c r="O288">
        <v>83.3</v>
      </c>
      <c r="P288">
        <v>83.84</v>
      </c>
      <c r="Q288">
        <v>84.56</v>
      </c>
      <c r="R288">
        <v>83.1</v>
      </c>
      <c r="S288">
        <v>81.14</v>
      </c>
      <c r="T288">
        <v>75.2</v>
      </c>
      <c r="U288">
        <v>70.3</v>
      </c>
      <c r="W288" s="49">
        <v>286</v>
      </c>
    </row>
    <row r="289" spans="5:23" x14ac:dyDescent="0.35">
      <c r="E289" t="s">
        <v>49</v>
      </c>
      <c r="F289" t="s">
        <v>433</v>
      </c>
      <c r="G289" t="s">
        <v>449</v>
      </c>
      <c r="H289" t="s">
        <v>450</v>
      </c>
      <c r="I289" t="s">
        <v>1902</v>
      </c>
      <c r="J289">
        <v>56.5</v>
      </c>
      <c r="K289">
        <v>59.9</v>
      </c>
      <c r="L289">
        <v>62.8</v>
      </c>
      <c r="M289">
        <v>70.16</v>
      </c>
      <c r="N289">
        <v>80.400000000000006</v>
      </c>
      <c r="O289">
        <v>81.680000000000007</v>
      </c>
      <c r="P289">
        <v>82.22</v>
      </c>
      <c r="Q289">
        <v>81.319999999999993</v>
      </c>
      <c r="R289">
        <v>79.2</v>
      </c>
      <c r="S289">
        <v>75.56</v>
      </c>
      <c r="T289">
        <v>66</v>
      </c>
      <c r="U289">
        <v>60.3</v>
      </c>
      <c r="W289" s="42">
        <v>287</v>
      </c>
    </row>
    <row r="290" spans="5:23" x14ac:dyDescent="0.35">
      <c r="E290" t="s">
        <v>49</v>
      </c>
      <c r="F290" t="s">
        <v>433</v>
      </c>
      <c r="G290" t="s">
        <v>447</v>
      </c>
      <c r="H290" t="s">
        <v>451</v>
      </c>
      <c r="I290" t="s">
        <v>1903</v>
      </c>
      <c r="J290">
        <v>71.2</v>
      </c>
      <c r="K290">
        <v>66.56</v>
      </c>
      <c r="L290">
        <v>78.599999999999994</v>
      </c>
      <c r="M290">
        <v>78.62</v>
      </c>
      <c r="N290">
        <v>81</v>
      </c>
      <c r="O290">
        <v>83.12</v>
      </c>
      <c r="P290">
        <v>85.46</v>
      </c>
      <c r="Q290">
        <v>87.98</v>
      </c>
      <c r="R290">
        <v>83.1</v>
      </c>
      <c r="S290">
        <v>81.680000000000007</v>
      </c>
      <c r="T290">
        <v>77.5</v>
      </c>
      <c r="U290">
        <v>70</v>
      </c>
      <c r="W290" s="49">
        <v>288</v>
      </c>
    </row>
    <row r="291" spans="5:23" x14ac:dyDescent="0.35">
      <c r="E291" t="s">
        <v>49</v>
      </c>
      <c r="F291" t="s">
        <v>433</v>
      </c>
      <c r="G291" t="s">
        <v>445</v>
      </c>
      <c r="H291" t="s">
        <v>446</v>
      </c>
      <c r="I291" t="s">
        <v>1904</v>
      </c>
      <c r="J291">
        <v>55</v>
      </c>
      <c r="K291">
        <v>57.2</v>
      </c>
      <c r="L291">
        <v>64</v>
      </c>
      <c r="M291">
        <v>68.180000000000007</v>
      </c>
      <c r="N291">
        <v>77</v>
      </c>
      <c r="O291">
        <v>78.62</v>
      </c>
      <c r="P291">
        <v>80.959999999999994</v>
      </c>
      <c r="Q291">
        <v>80.42</v>
      </c>
      <c r="R291">
        <v>79.3</v>
      </c>
      <c r="S291">
        <v>71.239999999999995</v>
      </c>
      <c r="T291">
        <v>65.8</v>
      </c>
      <c r="U291">
        <v>55</v>
      </c>
      <c r="W291" s="42">
        <v>289</v>
      </c>
    </row>
    <row r="292" spans="5:23" x14ac:dyDescent="0.35">
      <c r="E292" t="s">
        <v>49</v>
      </c>
      <c r="F292" t="s">
        <v>433</v>
      </c>
      <c r="G292" t="s">
        <v>452</v>
      </c>
      <c r="H292" t="s">
        <v>453</v>
      </c>
      <c r="I292" t="s">
        <v>1905</v>
      </c>
      <c r="J292">
        <v>65.7</v>
      </c>
      <c r="K292">
        <v>63.32</v>
      </c>
      <c r="L292">
        <v>69.099999999999994</v>
      </c>
      <c r="M292">
        <v>73.58</v>
      </c>
      <c r="N292">
        <v>76.5</v>
      </c>
      <c r="O292">
        <v>78.08</v>
      </c>
      <c r="P292">
        <v>80.06</v>
      </c>
      <c r="Q292">
        <v>80.42</v>
      </c>
      <c r="R292">
        <v>80.099999999999994</v>
      </c>
      <c r="S292">
        <v>74.84</v>
      </c>
      <c r="T292">
        <v>67.3</v>
      </c>
      <c r="U292">
        <v>63.5</v>
      </c>
      <c r="W292" s="49">
        <v>290</v>
      </c>
    </row>
    <row r="293" spans="5:23" x14ac:dyDescent="0.35">
      <c r="E293" t="s">
        <v>49</v>
      </c>
      <c r="F293" t="s">
        <v>433</v>
      </c>
      <c r="G293" t="s">
        <v>443</v>
      </c>
      <c r="H293" t="s">
        <v>454</v>
      </c>
      <c r="I293" t="s">
        <v>1906</v>
      </c>
      <c r="J293">
        <v>66.900000000000006</v>
      </c>
      <c r="K293">
        <v>69.62</v>
      </c>
      <c r="L293">
        <v>70.900000000000006</v>
      </c>
      <c r="M293">
        <v>75.38</v>
      </c>
      <c r="N293">
        <v>79.5</v>
      </c>
      <c r="O293">
        <v>81.86</v>
      </c>
      <c r="P293">
        <v>82.58</v>
      </c>
      <c r="Q293">
        <v>82.4</v>
      </c>
      <c r="R293">
        <v>81.5</v>
      </c>
      <c r="S293">
        <v>79.34</v>
      </c>
      <c r="T293">
        <v>74.5</v>
      </c>
      <c r="U293">
        <v>68.5</v>
      </c>
      <c r="W293" s="42">
        <v>291</v>
      </c>
    </row>
    <row r="294" spans="5:23" x14ac:dyDescent="0.35">
      <c r="E294" t="s">
        <v>49</v>
      </c>
      <c r="F294" t="s">
        <v>433</v>
      </c>
      <c r="G294" t="s">
        <v>443</v>
      </c>
      <c r="H294" t="s">
        <v>454</v>
      </c>
      <c r="I294" t="s">
        <v>1907</v>
      </c>
      <c r="J294">
        <v>65.5</v>
      </c>
      <c r="K294">
        <v>68.180000000000007</v>
      </c>
      <c r="L294">
        <v>68.2</v>
      </c>
      <c r="M294">
        <v>74.66</v>
      </c>
      <c r="N294">
        <v>77.7</v>
      </c>
      <c r="O294">
        <v>78.44</v>
      </c>
      <c r="P294">
        <v>80.78</v>
      </c>
      <c r="Q294">
        <v>80.959999999999994</v>
      </c>
      <c r="R294">
        <v>78.599999999999994</v>
      </c>
      <c r="S294">
        <v>75.38</v>
      </c>
      <c r="T294">
        <v>71.400000000000006</v>
      </c>
      <c r="U294">
        <v>64.8</v>
      </c>
      <c r="W294" s="49">
        <v>292</v>
      </c>
    </row>
    <row r="295" spans="5:23" x14ac:dyDescent="0.35">
      <c r="E295" t="s">
        <v>49</v>
      </c>
      <c r="F295" t="s">
        <v>433</v>
      </c>
      <c r="G295" t="s">
        <v>443</v>
      </c>
      <c r="H295" t="s">
        <v>454</v>
      </c>
      <c r="I295" t="s">
        <v>1908</v>
      </c>
      <c r="J295">
        <v>66.900000000000006</v>
      </c>
      <c r="K295">
        <v>68</v>
      </c>
      <c r="L295">
        <v>70.3</v>
      </c>
      <c r="M295">
        <v>70.34</v>
      </c>
      <c r="N295">
        <v>79</v>
      </c>
      <c r="O295">
        <v>79.7</v>
      </c>
      <c r="P295">
        <v>83.48</v>
      </c>
      <c r="Q295">
        <v>83.84</v>
      </c>
      <c r="R295">
        <v>82.4</v>
      </c>
      <c r="S295">
        <v>78.260000000000005</v>
      </c>
      <c r="T295">
        <v>72.099999999999994</v>
      </c>
      <c r="U295">
        <v>67.599999999999994</v>
      </c>
      <c r="W295" s="42">
        <v>293</v>
      </c>
    </row>
    <row r="296" spans="5:23" x14ac:dyDescent="0.35">
      <c r="E296" t="s">
        <v>49</v>
      </c>
      <c r="F296" t="s">
        <v>433</v>
      </c>
      <c r="G296" t="s">
        <v>455</v>
      </c>
      <c r="H296" t="s">
        <v>456</v>
      </c>
      <c r="I296" t="s">
        <v>1909</v>
      </c>
      <c r="J296">
        <v>64.2</v>
      </c>
      <c r="K296">
        <v>64.94</v>
      </c>
      <c r="L296">
        <v>70</v>
      </c>
      <c r="M296">
        <v>71.599999999999994</v>
      </c>
      <c r="N296">
        <v>77.900000000000006</v>
      </c>
      <c r="O296">
        <v>79.88</v>
      </c>
      <c r="P296">
        <v>81.5</v>
      </c>
      <c r="Q296">
        <v>81.5</v>
      </c>
      <c r="R296">
        <v>77.900000000000006</v>
      </c>
      <c r="S296">
        <v>75.2</v>
      </c>
      <c r="T296">
        <v>69.8</v>
      </c>
      <c r="U296">
        <v>63.3</v>
      </c>
      <c r="W296" s="49">
        <v>294</v>
      </c>
    </row>
    <row r="297" spans="5:23" x14ac:dyDescent="0.35">
      <c r="E297" t="s">
        <v>49</v>
      </c>
      <c r="F297" t="s">
        <v>433</v>
      </c>
      <c r="G297" t="s">
        <v>296</v>
      </c>
      <c r="H297" t="s">
        <v>457</v>
      </c>
      <c r="I297" t="s">
        <v>1910</v>
      </c>
      <c r="J297">
        <v>53.2</v>
      </c>
      <c r="K297">
        <v>60.08</v>
      </c>
      <c r="L297">
        <v>65.5</v>
      </c>
      <c r="M297">
        <v>69.62</v>
      </c>
      <c r="N297">
        <v>75.400000000000006</v>
      </c>
      <c r="O297">
        <v>78.8</v>
      </c>
      <c r="P297">
        <v>82.4</v>
      </c>
      <c r="Q297">
        <v>79.16</v>
      </c>
      <c r="R297">
        <v>79.5</v>
      </c>
      <c r="S297">
        <v>73.040000000000006</v>
      </c>
      <c r="T297">
        <v>70.900000000000006</v>
      </c>
      <c r="U297">
        <v>64</v>
      </c>
      <c r="W297" s="42">
        <v>295</v>
      </c>
    </row>
    <row r="298" spans="5:23" x14ac:dyDescent="0.35">
      <c r="E298" t="s">
        <v>49</v>
      </c>
      <c r="F298" t="s">
        <v>433</v>
      </c>
      <c r="G298" t="s">
        <v>192</v>
      </c>
      <c r="H298" t="s">
        <v>458</v>
      </c>
      <c r="I298" t="s">
        <v>1911</v>
      </c>
      <c r="J298">
        <v>58.3</v>
      </c>
      <c r="K298">
        <v>57.74</v>
      </c>
      <c r="L298">
        <v>67.5</v>
      </c>
      <c r="M298">
        <v>68.900000000000006</v>
      </c>
      <c r="N298">
        <v>73.599999999999994</v>
      </c>
      <c r="O298">
        <v>79.16</v>
      </c>
      <c r="P298">
        <v>79.7</v>
      </c>
      <c r="Q298">
        <v>78.98</v>
      </c>
      <c r="R298">
        <v>77.5</v>
      </c>
      <c r="S298">
        <v>71.06</v>
      </c>
      <c r="T298">
        <v>59.9</v>
      </c>
      <c r="U298">
        <v>51.1</v>
      </c>
      <c r="W298" s="49">
        <v>296</v>
      </c>
    </row>
    <row r="299" spans="5:23" x14ac:dyDescent="0.35">
      <c r="E299" t="s">
        <v>49</v>
      </c>
      <c r="F299" t="s">
        <v>433</v>
      </c>
      <c r="G299" t="s">
        <v>296</v>
      </c>
      <c r="H299" t="s">
        <v>457</v>
      </c>
      <c r="I299" t="s">
        <v>1912</v>
      </c>
      <c r="J299">
        <v>56.1</v>
      </c>
      <c r="K299">
        <v>62.42</v>
      </c>
      <c r="L299">
        <v>68.400000000000006</v>
      </c>
      <c r="M299">
        <v>73.040000000000006</v>
      </c>
      <c r="N299">
        <v>77.5</v>
      </c>
      <c r="O299">
        <v>79.88</v>
      </c>
      <c r="P299">
        <v>81.680000000000007</v>
      </c>
      <c r="Q299">
        <v>80.239999999999995</v>
      </c>
      <c r="R299">
        <v>80.2</v>
      </c>
      <c r="S299">
        <v>77.36</v>
      </c>
      <c r="T299">
        <v>65.8</v>
      </c>
      <c r="U299">
        <v>59.4</v>
      </c>
      <c r="W299" s="42">
        <v>297</v>
      </c>
    </row>
    <row r="300" spans="5:23" x14ac:dyDescent="0.35">
      <c r="E300" t="s">
        <v>49</v>
      </c>
      <c r="F300" t="s">
        <v>433</v>
      </c>
      <c r="G300" t="s">
        <v>296</v>
      </c>
      <c r="H300" t="s">
        <v>457</v>
      </c>
      <c r="I300" t="s">
        <v>1913</v>
      </c>
      <c r="J300">
        <v>58.3</v>
      </c>
      <c r="K300">
        <v>63.32</v>
      </c>
      <c r="L300">
        <v>65.8</v>
      </c>
      <c r="M300">
        <v>70.88</v>
      </c>
      <c r="N300">
        <v>76.3</v>
      </c>
      <c r="O300">
        <v>79.7</v>
      </c>
      <c r="P300">
        <v>80.42</v>
      </c>
      <c r="Q300">
        <v>79.16</v>
      </c>
      <c r="R300">
        <v>79</v>
      </c>
      <c r="S300">
        <v>73.58</v>
      </c>
      <c r="T300">
        <v>68.2</v>
      </c>
      <c r="U300">
        <v>61.5</v>
      </c>
      <c r="W300" s="49">
        <v>298</v>
      </c>
    </row>
    <row r="301" spans="5:23" x14ac:dyDescent="0.35">
      <c r="E301" t="s">
        <v>49</v>
      </c>
      <c r="F301" t="s">
        <v>433</v>
      </c>
      <c r="G301" t="s">
        <v>296</v>
      </c>
      <c r="H301" t="s">
        <v>457</v>
      </c>
      <c r="I301" t="s">
        <v>1914</v>
      </c>
      <c r="J301">
        <v>62.2</v>
      </c>
      <c r="K301">
        <v>60.98</v>
      </c>
      <c r="L301">
        <v>60.8</v>
      </c>
      <c r="M301">
        <v>69.8</v>
      </c>
      <c r="N301">
        <v>75.400000000000006</v>
      </c>
      <c r="O301">
        <v>79.88</v>
      </c>
      <c r="P301">
        <v>84.02</v>
      </c>
      <c r="Q301">
        <v>80.239999999999995</v>
      </c>
      <c r="R301">
        <v>77.7</v>
      </c>
      <c r="S301">
        <v>74.12</v>
      </c>
      <c r="T301">
        <v>64.8</v>
      </c>
      <c r="U301">
        <v>60.8</v>
      </c>
      <c r="W301" s="42">
        <v>299</v>
      </c>
    </row>
    <row r="302" spans="5:23" x14ac:dyDescent="0.35">
      <c r="E302" t="s">
        <v>49</v>
      </c>
      <c r="F302" t="s">
        <v>433</v>
      </c>
      <c r="G302" t="s">
        <v>459</v>
      </c>
      <c r="H302" t="s">
        <v>460</v>
      </c>
      <c r="I302" t="s">
        <v>1915</v>
      </c>
      <c r="J302">
        <v>56.1</v>
      </c>
      <c r="K302">
        <v>58.64</v>
      </c>
      <c r="L302">
        <v>59.7</v>
      </c>
      <c r="M302">
        <v>65.48</v>
      </c>
      <c r="N302">
        <v>77</v>
      </c>
      <c r="O302">
        <v>80.42</v>
      </c>
      <c r="P302">
        <v>82.94</v>
      </c>
      <c r="Q302">
        <v>82.76</v>
      </c>
      <c r="R302">
        <v>78.400000000000006</v>
      </c>
      <c r="S302">
        <v>69.62</v>
      </c>
      <c r="T302">
        <v>65.3</v>
      </c>
      <c r="U302">
        <v>52.3</v>
      </c>
      <c r="W302" s="49">
        <v>300</v>
      </c>
    </row>
    <row r="303" spans="5:23" x14ac:dyDescent="0.35">
      <c r="E303" t="s">
        <v>49</v>
      </c>
      <c r="F303" t="s">
        <v>433</v>
      </c>
      <c r="G303" t="s">
        <v>461</v>
      </c>
      <c r="H303" t="s">
        <v>462</v>
      </c>
      <c r="I303" t="s">
        <v>1916</v>
      </c>
      <c r="J303">
        <v>50.4</v>
      </c>
      <c r="K303">
        <v>51.26</v>
      </c>
      <c r="L303">
        <v>62.1</v>
      </c>
      <c r="M303">
        <v>69.260000000000005</v>
      </c>
      <c r="N303">
        <v>76.5</v>
      </c>
      <c r="O303">
        <v>80.599999999999994</v>
      </c>
      <c r="P303">
        <v>80.959999999999994</v>
      </c>
      <c r="Q303">
        <v>79.88</v>
      </c>
      <c r="R303">
        <v>79.3</v>
      </c>
      <c r="S303">
        <v>67.819999999999993</v>
      </c>
      <c r="T303">
        <v>59.4</v>
      </c>
      <c r="U303">
        <v>54</v>
      </c>
      <c r="W303" s="42">
        <v>301</v>
      </c>
    </row>
    <row r="304" spans="5:23" x14ac:dyDescent="0.35">
      <c r="E304" t="s">
        <v>49</v>
      </c>
      <c r="F304" t="s">
        <v>433</v>
      </c>
      <c r="G304" t="s">
        <v>461</v>
      </c>
      <c r="H304" t="s">
        <v>462</v>
      </c>
      <c r="I304" t="s">
        <v>1917</v>
      </c>
      <c r="J304">
        <v>52.9</v>
      </c>
      <c r="K304">
        <v>57.02</v>
      </c>
      <c r="L304">
        <v>61.5</v>
      </c>
      <c r="M304">
        <v>68.36</v>
      </c>
      <c r="N304">
        <v>76.5</v>
      </c>
      <c r="O304">
        <v>79.7</v>
      </c>
      <c r="P304">
        <v>81.14</v>
      </c>
      <c r="Q304">
        <v>80.42</v>
      </c>
      <c r="R304">
        <v>77</v>
      </c>
      <c r="S304">
        <v>70.34</v>
      </c>
      <c r="T304">
        <v>64</v>
      </c>
      <c r="U304">
        <v>56.1</v>
      </c>
      <c r="W304" s="49">
        <v>302</v>
      </c>
    </row>
    <row r="305" spans="5:23" x14ac:dyDescent="0.35">
      <c r="E305" t="s">
        <v>49</v>
      </c>
      <c r="F305" t="s">
        <v>433</v>
      </c>
      <c r="G305" t="s">
        <v>463</v>
      </c>
      <c r="H305" t="s">
        <v>464</v>
      </c>
      <c r="I305" t="s">
        <v>1918</v>
      </c>
      <c r="J305">
        <v>54.7</v>
      </c>
      <c r="K305">
        <v>61.7</v>
      </c>
      <c r="L305">
        <v>69.3</v>
      </c>
      <c r="M305">
        <v>69.08</v>
      </c>
      <c r="N305">
        <v>77</v>
      </c>
      <c r="O305">
        <v>78.8</v>
      </c>
      <c r="P305">
        <v>80.78</v>
      </c>
      <c r="Q305">
        <v>80.42</v>
      </c>
      <c r="R305">
        <v>79.3</v>
      </c>
      <c r="S305">
        <v>78.08</v>
      </c>
      <c r="T305">
        <v>69.599999999999994</v>
      </c>
      <c r="U305">
        <v>64.900000000000006</v>
      </c>
      <c r="W305" s="42">
        <v>303</v>
      </c>
    </row>
    <row r="306" spans="5:23" x14ac:dyDescent="0.35">
      <c r="E306" t="s">
        <v>49</v>
      </c>
      <c r="F306" t="s">
        <v>433</v>
      </c>
      <c r="G306" t="s">
        <v>163</v>
      </c>
      <c r="H306" t="s">
        <v>440</v>
      </c>
      <c r="I306" t="s">
        <v>1919</v>
      </c>
      <c r="J306">
        <v>63.3</v>
      </c>
      <c r="K306">
        <v>68.180000000000007</v>
      </c>
      <c r="L306">
        <v>68.400000000000006</v>
      </c>
      <c r="M306">
        <v>72.86</v>
      </c>
      <c r="N306">
        <v>74.7</v>
      </c>
      <c r="O306">
        <v>78.98</v>
      </c>
      <c r="P306">
        <v>80.06</v>
      </c>
      <c r="Q306">
        <v>80.42</v>
      </c>
      <c r="R306">
        <v>81</v>
      </c>
      <c r="S306">
        <v>74.12</v>
      </c>
      <c r="T306">
        <v>67.599999999999994</v>
      </c>
      <c r="U306">
        <v>63.3</v>
      </c>
      <c r="W306" s="49">
        <v>304</v>
      </c>
    </row>
    <row r="307" spans="5:23" x14ac:dyDescent="0.35">
      <c r="E307" t="s">
        <v>49</v>
      </c>
      <c r="F307" t="s">
        <v>433</v>
      </c>
      <c r="G307" t="s">
        <v>465</v>
      </c>
      <c r="H307" t="s">
        <v>466</v>
      </c>
      <c r="I307" t="s">
        <v>1920</v>
      </c>
      <c r="J307">
        <v>56.8</v>
      </c>
      <c r="K307">
        <v>65.12</v>
      </c>
      <c r="L307">
        <v>65.5</v>
      </c>
      <c r="M307">
        <v>70.52</v>
      </c>
      <c r="N307">
        <v>75.599999999999994</v>
      </c>
      <c r="O307">
        <v>77.900000000000006</v>
      </c>
      <c r="P307">
        <v>79.34</v>
      </c>
      <c r="Q307">
        <v>80.599999999999994</v>
      </c>
      <c r="R307">
        <v>76.099999999999994</v>
      </c>
      <c r="S307">
        <v>73.040000000000006</v>
      </c>
      <c r="T307">
        <v>67.5</v>
      </c>
      <c r="U307">
        <v>63</v>
      </c>
      <c r="W307" s="42">
        <v>305</v>
      </c>
    </row>
    <row r="308" spans="5:23" x14ac:dyDescent="0.35">
      <c r="E308" t="s">
        <v>49</v>
      </c>
      <c r="F308" t="s">
        <v>433</v>
      </c>
      <c r="G308" t="s">
        <v>467</v>
      </c>
      <c r="H308" t="s">
        <v>468</v>
      </c>
      <c r="I308" t="s">
        <v>1921</v>
      </c>
      <c r="J308">
        <v>61.7</v>
      </c>
      <c r="K308">
        <v>62.96</v>
      </c>
      <c r="L308">
        <v>62.8</v>
      </c>
      <c r="M308">
        <v>71.06</v>
      </c>
      <c r="N308">
        <v>79.2</v>
      </c>
      <c r="O308">
        <v>82.04</v>
      </c>
      <c r="P308">
        <v>83.12</v>
      </c>
      <c r="Q308">
        <v>82.94</v>
      </c>
      <c r="R308">
        <v>83.1</v>
      </c>
      <c r="S308">
        <v>78.98</v>
      </c>
      <c r="T308">
        <v>68.2</v>
      </c>
      <c r="U308">
        <v>66.599999999999994</v>
      </c>
      <c r="W308" s="49">
        <v>306</v>
      </c>
    </row>
    <row r="309" spans="5:23" x14ac:dyDescent="0.35">
      <c r="E309" t="s">
        <v>49</v>
      </c>
      <c r="F309" t="s">
        <v>433</v>
      </c>
      <c r="G309" t="s">
        <v>467</v>
      </c>
      <c r="H309" t="s">
        <v>468</v>
      </c>
      <c r="I309" t="s">
        <v>1922</v>
      </c>
      <c r="J309">
        <v>54.1</v>
      </c>
      <c r="K309">
        <v>60.26</v>
      </c>
      <c r="L309">
        <v>63</v>
      </c>
      <c r="M309">
        <v>71.78</v>
      </c>
      <c r="N309">
        <v>78.8</v>
      </c>
      <c r="O309">
        <v>80.78</v>
      </c>
      <c r="P309">
        <v>83.3</v>
      </c>
      <c r="Q309">
        <v>81.680000000000007</v>
      </c>
      <c r="R309">
        <v>81.099999999999994</v>
      </c>
      <c r="S309">
        <v>77.180000000000007</v>
      </c>
      <c r="T309">
        <v>70</v>
      </c>
      <c r="U309">
        <v>63.1</v>
      </c>
      <c r="W309" s="42">
        <v>307</v>
      </c>
    </row>
    <row r="310" spans="5:23" x14ac:dyDescent="0.35">
      <c r="E310" t="s">
        <v>49</v>
      </c>
      <c r="F310" t="s">
        <v>433</v>
      </c>
      <c r="G310" t="s">
        <v>469</v>
      </c>
      <c r="H310" t="s">
        <v>470</v>
      </c>
      <c r="I310" t="s">
        <v>1923</v>
      </c>
      <c r="J310">
        <v>50.4</v>
      </c>
      <c r="K310">
        <v>54.68</v>
      </c>
      <c r="L310">
        <v>62.4</v>
      </c>
      <c r="M310">
        <v>66.92</v>
      </c>
      <c r="N310">
        <v>72.7</v>
      </c>
      <c r="O310">
        <v>78.62</v>
      </c>
      <c r="P310">
        <v>80.959999999999994</v>
      </c>
      <c r="Q310">
        <v>80.06</v>
      </c>
      <c r="R310">
        <v>75.7</v>
      </c>
      <c r="S310">
        <v>66.56</v>
      </c>
      <c r="T310">
        <v>61.5</v>
      </c>
      <c r="U310">
        <v>51.1</v>
      </c>
      <c r="W310" s="49">
        <v>308</v>
      </c>
    </row>
    <row r="311" spans="5:23" x14ac:dyDescent="0.35">
      <c r="E311" t="s">
        <v>49</v>
      </c>
      <c r="F311" t="s">
        <v>433</v>
      </c>
      <c r="G311" t="s">
        <v>449</v>
      </c>
      <c r="H311" t="s">
        <v>450</v>
      </c>
      <c r="I311" t="s">
        <v>1924</v>
      </c>
      <c r="J311">
        <v>59</v>
      </c>
      <c r="K311">
        <v>61.16</v>
      </c>
      <c r="L311">
        <v>67.8</v>
      </c>
      <c r="M311">
        <v>72.319999999999993</v>
      </c>
      <c r="N311">
        <v>77.7</v>
      </c>
      <c r="O311">
        <v>80.599999999999994</v>
      </c>
      <c r="P311">
        <v>82.22</v>
      </c>
      <c r="Q311">
        <v>81.14</v>
      </c>
      <c r="R311">
        <v>80.599999999999994</v>
      </c>
      <c r="S311">
        <v>73.58</v>
      </c>
      <c r="T311">
        <v>68.2</v>
      </c>
      <c r="U311">
        <v>60.6</v>
      </c>
      <c r="W311" s="42">
        <v>309</v>
      </c>
    </row>
    <row r="312" spans="5:23" x14ac:dyDescent="0.35">
      <c r="E312" t="s">
        <v>49</v>
      </c>
      <c r="F312" t="s">
        <v>433</v>
      </c>
      <c r="G312" t="s">
        <v>459</v>
      </c>
      <c r="H312" t="s">
        <v>471</v>
      </c>
      <c r="I312" t="s">
        <v>1925</v>
      </c>
      <c r="J312">
        <v>49.6</v>
      </c>
      <c r="K312">
        <v>53.78</v>
      </c>
      <c r="L312">
        <v>55.9</v>
      </c>
      <c r="M312">
        <v>63.86</v>
      </c>
      <c r="N312">
        <v>72.900000000000006</v>
      </c>
      <c r="O312">
        <v>78.62</v>
      </c>
      <c r="P312">
        <v>80.239999999999995</v>
      </c>
      <c r="Q312">
        <v>78.98</v>
      </c>
      <c r="R312">
        <v>76.5</v>
      </c>
      <c r="S312">
        <v>69.08</v>
      </c>
      <c r="T312">
        <v>57.7</v>
      </c>
      <c r="U312">
        <v>51.4</v>
      </c>
      <c r="W312" s="49">
        <v>310</v>
      </c>
    </row>
    <row r="313" spans="5:23" x14ac:dyDescent="0.35">
      <c r="E313" t="s">
        <v>49</v>
      </c>
      <c r="F313" t="s">
        <v>433</v>
      </c>
      <c r="G313" t="s">
        <v>434</v>
      </c>
      <c r="H313" t="s">
        <v>472</v>
      </c>
      <c r="I313" t="s">
        <v>1926</v>
      </c>
      <c r="J313">
        <v>47.8</v>
      </c>
      <c r="K313">
        <v>53.24</v>
      </c>
      <c r="L313">
        <v>55</v>
      </c>
      <c r="M313">
        <v>63.14</v>
      </c>
      <c r="N313">
        <v>75.599999999999994</v>
      </c>
      <c r="O313">
        <v>79.7</v>
      </c>
      <c r="P313">
        <v>81.14</v>
      </c>
      <c r="Q313">
        <v>79.34</v>
      </c>
      <c r="R313">
        <v>76.3</v>
      </c>
      <c r="S313">
        <v>67.64</v>
      </c>
      <c r="T313">
        <v>60.1</v>
      </c>
      <c r="U313">
        <v>48.4</v>
      </c>
      <c r="W313" s="42">
        <v>311</v>
      </c>
    </row>
    <row r="314" spans="5:23" x14ac:dyDescent="0.35">
      <c r="E314" t="s">
        <v>49</v>
      </c>
      <c r="F314" t="s">
        <v>433</v>
      </c>
      <c r="G314" t="s">
        <v>434</v>
      </c>
      <c r="H314" t="s">
        <v>472</v>
      </c>
      <c r="I314" t="s">
        <v>1927</v>
      </c>
      <c r="J314">
        <v>49.1</v>
      </c>
      <c r="K314">
        <v>53.96</v>
      </c>
      <c r="L314">
        <v>55.9</v>
      </c>
      <c r="M314">
        <v>68.180000000000007</v>
      </c>
      <c r="N314">
        <v>77</v>
      </c>
      <c r="O314">
        <v>79.34</v>
      </c>
      <c r="P314">
        <v>81.86</v>
      </c>
      <c r="Q314">
        <v>80.06</v>
      </c>
      <c r="R314">
        <v>77.2</v>
      </c>
      <c r="S314">
        <v>66.92</v>
      </c>
      <c r="T314">
        <v>58.6</v>
      </c>
      <c r="U314">
        <v>51.1</v>
      </c>
      <c r="W314" s="49">
        <v>312</v>
      </c>
    </row>
    <row r="315" spans="5:23" x14ac:dyDescent="0.35">
      <c r="E315" t="s">
        <v>49</v>
      </c>
      <c r="F315" t="s">
        <v>433</v>
      </c>
      <c r="G315" t="s">
        <v>473</v>
      </c>
      <c r="H315" t="s">
        <v>474</v>
      </c>
      <c r="I315" t="s">
        <v>1928</v>
      </c>
      <c r="J315">
        <v>64.900000000000006</v>
      </c>
      <c r="K315">
        <v>65.12</v>
      </c>
      <c r="L315">
        <v>69.099999999999994</v>
      </c>
      <c r="M315">
        <v>75.2</v>
      </c>
      <c r="N315">
        <v>77.7</v>
      </c>
      <c r="O315">
        <v>78.44</v>
      </c>
      <c r="P315">
        <v>80.78</v>
      </c>
      <c r="Q315">
        <v>79.88</v>
      </c>
      <c r="R315">
        <v>79.3</v>
      </c>
      <c r="S315">
        <v>76.64</v>
      </c>
      <c r="T315">
        <v>68.900000000000006</v>
      </c>
      <c r="U315">
        <v>65.5</v>
      </c>
      <c r="W315" s="42">
        <v>313</v>
      </c>
    </row>
    <row r="316" spans="5:23" x14ac:dyDescent="0.35">
      <c r="E316" t="s">
        <v>49</v>
      </c>
      <c r="F316" t="s">
        <v>433</v>
      </c>
      <c r="G316" t="s">
        <v>475</v>
      </c>
      <c r="H316" t="s">
        <v>476</v>
      </c>
      <c r="I316" t="s">
        <v>1929</v>
      </c>
      <c r="J316">
        <v>52.5</v>
      </c>
      <c r="K316">
        <v>53.78</v>
      </c>
      <c r="L316">
        <v>55.8</v>
      </c>
      <c r="M316">
        <v>65.48</v>
      </c>
      <c r="N316">
        <v>73.400000000000006</v>
      </c>
      <c r="O316">
        <v>78.8</v>
      </c>
      <c r="P316">
        <v>79.52</v>
      </c>
      <c r="Q316">
        <v>80.06</v>
      </c>
      <c r="R316">
        <v>75.2</v>
      </c>
      <c r="S316">
        <v>66.02</v>
      </c>
      <c r="T316">
        <v>62.2</v>
      </c>
      <c r="U316">
        <v>50.2</v>
      </c>
      <c r="W316" s="49">
        <v>314</v>
      </c>
    </row>
    <row r="317" spans="5:23" x14ac:dyDescent="0.35">
      <c r="E317" t="s">
        <v>49</v>
      </c>
      <c r="F317" t="s">
        <v>477</v>
      </c>
      <c r="G317" t="s">
        <v>478</v>
      </c>
      <c r="H317" t="s">
        <v>479</v>
      </c>
      <c r="I317" t="s">
        <v>1930</v>
      </c>
      <c r="J317">
        <v>52</v>
      </c>
      <c r="K317">
        <v>54.86</v>
      </c>
      <c r="L317">
        <v>57.4</v>
      </c>
      <c r="M317">
        <v>64.760000000000005</v>
      </c>
      <c r="N317">
        <v>73</v>
      </c>
      <c r="O317">
        <v>79.16</v>
      </c>
      <c r="P317">
        <v>81.14</v>
      </c>
      <c r="Q317">
        <v>78.44</v>
      </c>
      <c r="R317">
        <v>77</v>
      </c>
      <c r="S317">
        <v>70.16</v>
      </c>
      <c r="T317">
        <v>58.8</v>
      </c>
      <c r="U317">
        <v>48.9</v>
      </c>
      <c r="W317" s="42">
        <v>315</v>
      </c>
    </row>
    <row r="318" spans="5:23" x14ac:dyDescent="0.35">
      <c r="E318" t="s">
        <v>49</v>
      </c>
      <c r="F318" t="s">
        <v>477</v>
      </c>
      <c r="G318" t="s">
        <v>480</v>
      </c>
      <c r="H318" t="s">
        <v>481</v>
      </c>
      <c r="I318" t="s">
        <v>1931</v>
      </c>
      <c r="J318">
        <v>46.8</v>
      </c>
      <c r="K318">
        <v>53.06</v>
      </c>
      <c r="L318">
        <v>56.7</v>
      </c>
      <c r="M318">
        <v>64.94</v>
      </c>
      <c r="N318">
        <v>75.599999999999994</v>
      </c>
      <c r="O318">
        <v>77.180000000000007</v>
      </c>
      <c r="P318">
        <v>80.42</v>
      </c>
      <c r="Q318">
        <v>80.78</v>
      </c>
      <c r="R318">
        <v>74.5</v>
      </c>
      <c r="S318">
        <v>64.22</v>
      </c>
      <c r="T318">
        <v>56.5</v>
      </c>
      <c r="U318">
        <v>46.2</v>
      </c>
      <c r="W318" s="49">
        <v>316</v>
      </c>
    </row>
    <row r="319" spans="5:23" x14ac:dyDescent="0.35">
      <c r="E319" t="s">
        <v>49</v>
      </c>
      <c r="F319" t="s">
        <v>477</v>
      </c>
      <c r="G319" t="s">
        <v>482</v>
      </c>
      <c r="H319" t="s">
        <v>483</v>
      </c>
      <c r="I319" t="s">
        <v>1932</v>
      </c>
      <c r="J319">
        <v>38.700000000000003</v>
      </c>
      <c r="K319">
        <v>48.92</v>
      </c>
      <c r="L319">
        <v>56.3</v>
      </c>
      <c r="M319">
        <v>63.5</v>
      </c>
      <c r="N319">
        <v>69.099999999999994</v>
      </c>
      <c r="O319">
        <v>76.819999999999993</v>
      </c>
      <c r="P319">
        <v>79.16</v>
      </c>
      <c r="Q319">
        <v>77</v>
      </c>
      <c r="R319">
        <v>70.7</v>
      </c>
      <c r="S319">
        <v>61.16</v>
      </c>
      <c r="T319">
        <v>54.5</v>
      </c>
      <c r="U319">
        <v>45.7</v>
      </c>
      <c r="W319" s="42">
        <v>317</v>
      </c>
    </row>
    <row r="320" spans="5:23" x14ac:dyDescent="0.35">
      <c r="E320" t="s">
        <v>49</v>
      </c>
      <c r="F320" t="s">
        <v>477</v>
      </c>
      <c r="G320" t="s">
        <v>484</v>
      </c>
      <c r="H320" t="s">
        <v>485</v>
      </c>
      <c r="I320" t="s">
        <v>1933</v>
      </c>
      <c r="J320">
        <v>39.200000000000003</v>
      </c>
      <c r="K320">
        <v>46.22</v>
      </c>
      <c r="L320">
        <v>56.8</v>
      </c>
      <c r="M320">
        <v>62.96</v>
      </c>
      <c r="N320">
        <v>69.400000000000006</v>
      </c>
      <c r="O320">
        <v>76.64</v>
      </c>
      <c r="P320">
        <v>78.98</v>
      </c>
      <c r="Q320">
        <v>79.7</v>
      </c>
      <c r="R320">
        <v>72.5</v>
      </c>
      <c r="S320">
        <v>60.8</v>
      </c>
      <c r="T320">
        <v>53.4</v>
      </c>
      <c r="U320">
        <v>45.9</v>
      </c>
      <c r="W320" s="49">
        <v>318</v>
      </c>
    </row>
    <row r="321" spans="5:23" x14ac:dyDescent="0.35">
      <c r="E321" t="s">
        <v>49</v>
      </c>
      <c r="F321" t="s">
        <v>477</v>
      </c>
      <c r="G321" t="s">
        <v>486</v>
      </c>
      <c r="H321" t="s">
        <v>487</v>
      </c>
      <c r="I321" t="s">
        <v>1934</v>
      </c>
      <c r="J321">
        <v>44.2</v>
      </c>
      <c r="K321">
        <v>48.02</v>
      </c>
      <c r="L321">
        <v>56.1</v>
      </c>
      <c r="M321">
        <v>63.14</v>
      </c>
      <c r="N321">
        <v>71.599999999999994</v>
      </c>
      <c r="O321">
        <v>78.62</v>
      </c>
      <c r="P321">
        <v>80.42</v>
      </c>
      <c r="Q321">
        <v>79.34</v>
      </c>
      <c r="R321">
        <v>74.3</v>
      </c>
      <c r="S321">
        <v>60.08</v>
      </c>
      <c r="T321">
        <v>55.8</v>
      </c>
      <c r="U321">
        <v>45.7</v>
      </c>
      <c r="W321" s="42">
        <v>319</v>
      </c>
    </row>
    <row r="322" spans="5:23" x14ac:dyDescent="0.35">
      <c r="E322" t="s">
        <v>49</v>
      </c>
      <c r="F322" t="s">
        <v>477</v>
      </c>
      <c r="G322" t="s">
        <v>488</v>
      </c>
      <c r="H322" t="s">
        <v>489</v>
      </c>
      <c r="I322" t="s">
        <v>1935</v>
      </c>
      <c r="J322">
        <v>46.6</v>
      </c>
      <c r="K322">
        <v>54.14</v>
      </c>
      <c r="L322">
        <v>54.5</v>
      </c>
      <c r="M322">
        <v>64.22</v>
      </c>
      <c r="N322">
        <v>78.099999999999994</v>
      </c>
      <c r="O322">
        <v>79.52</v>
      </c>
      <c r="P322">
        <v>82.04</v>
      </c>
      <c r="Q322">
        <v>79.52</v>
      </c>
      <c r="R322">
        <v>75.599999999999994</v>
      </c>
      <c r="S322">
        <v>65.84</v>
      </c>
      <c r="T322">
        <v>56.5</v>
      </c>
      <c r="U322">
        <v>51.3</v>
      </c>
      <c r="W322" s="49">
        <v>320</v>
      </c>
    </row>
    <row r="323" spans="5:23" x14ac:dyDescent="0.35">
      <c r="E323" t="s">
        <v>49</v>
      </c>
      <c r="F323" t="s">
        <v>477</v>
      </c>
      <c r="G323" t="s">
        <v>488</v>
      </c>
      <c r="H323" t="s">
        <v>489</v>
      </c>
      <c r="I323" t="s">
        <v>1936</v>
      </c>
      <c r="J323">
        <v>53.2</v>
      </c>
      <c r="K323">
        <v>56.66</v>
      </c>
      <c r="L323">
        <v>60.6</v>
      </c>
      <c r="M323">
        <v>69.260000000000005</v>
      </c>
      <c r="N323">
        <v>75.900000000000006</v>
      </c>
      <c r="O323">
        <v>75.56</v>
      </c>
      <c r="P323">
        <v>81.5</v>
      </c>
      <c r="Q323">
        <v>79.16</v>
      </c>
      <c r="R323">
        <v>77.900000000000006</v>
      </c>
      <c r="S323">
        <v>71.78</v>
      </c>
      <c r="T323">
        <v>62.6</v>
      </c>
      <c r="U323">
        <v>54.9</v>
      </c>
      <c r="W323" s="42">
        <v>321</v>
      </c>
    </row>
    <row r="324" spans="5:23" x14ac:dyDescent="0.35">
      <c r="E324" t="s">
        <v>49</v>
      </c>
      <c r="F324" t="s">
        <v>477</v>
      </c>
      <c r="G324" t="s">
        <v>490</v>
      </c>
      <c r="H324" t="s">
        <v>491</v>
      </c>
      <c r="I324" t="s">
        <v>1937</v>
      </c>
      <c r="J324">
        <v>45</v>
      </c>
      <c r="K324">
        <v>50</v>
      </c>
      <c r="L324">
        <v>59.2</v>
      </c>
      <c r="M324">
        <v>65.3</v>
      </c>
      <c r="N324">
        <v>71.400000000000006</v>
      </c>
      <c r="O324">
        <v>79.88</v>
      </c>
      <c r="P324">
        <v>82.22</v>
      </c>
      <c r="Q324">
        <v>81.319999999999993</v>
      </c>
      <c r="R324">
        <v>77.2</v>
      </c>
      <c r="S324">
        <v>63.86</v>
      </c>
      <c r="T324">
        <v>59</v>
      </c>
      <c r="U324">
        <v>49.3</v>
      </c>
      <c r="W324" s="49">
        <v>322</v>
      </c>
    </row>
    <row r="325" spans="5:23" x14ac:dyDescent="0.35">
      <c r="E325" t="s">
        <v>49</v>
      </c>
      <c r="F325" t="s">
        <v>477</v>
      </c>
      <c r="G325" t="s">
        <v>484</v>
      </c>
      <c r="H325" t="s">
        <v>485</v>
      </c>
      <c r="I325" t="s">
        <v>1938</v>
      </c>
      <c r="J325">
        <v>38.299999999999997</v>
      </c>
      <c r="K325">
        <v>47.66</v>
      </c>
      <c r="L325">
        <v>49.5</v>
      </c>
      <c r="M325">
        <v>61.16</v>
      </c>
      <c r="N325">
        <v>70.5</v>
      </c>
      <c r="O325">
        <v>73.58</v>
      </c>
      <c r="P325">
        <v>76.099999999999994</v>
      </c>
      <c r="Q325">
        <v>80.959999999999994</v>
      </c>
      <c r="R325">
        <v>74.099999999999994</v>
      </c>
      <c r="S325">
        <v>58.64</v>
      </c>
      <c r="T325">
        <v>49.5</v>
      </c>
      <c r="U325">
        <v>42.3</v>
      </c>
      <c r="W325" s="42">
        <v>323</v>
      </c>
    </row>
    <row r="326" spans="5:23" x14ac:dyDescent="0.35">
      <c r="E326" t="s">
        <v>49</v>
      </c>
      <c r="F326" t="s">
        <v>477</v>
      </c>
      <c r="G326" t="s">
        <v>490</v>
      </c>
      <c r="H326" t="s">
        <v>491</v>
      </c>
      <c r="I326" t="s">
        <v>1939</v>
      </c>
      <c r="J326">
        <v>42.4</v>
      </c>
      <c r="K326">
        <v>48.74</v>
      </c>
      <c r="L326">
        <v>51.6</v>
      </c>
      <c r="M326">
        <v>60.26</v>
      </c>
      <c r="N326">
        <v>75</v>
      </c>
      <c r="O326">
        <v>75.56</v>
      </c>
      <c r="P326">
        <v>77.540000000000006</v>
      </c>
      <c r="Q326">
        <v>76.64</v>
      </c>
      <c r="R326">
        <v>72.099999999999994</v>
      </c>
      <c r="S326">
        <v>60.62</v>
      </c>
      <c r="T326">
        <v>50.2</v>
      </c>
      <c r="U326">
        <v>40.299999999999997</v>
      </c>
      <c r="W326" s="49">
        <v>324</v>
      </c>
    </row>
    <row r="327" spans="5:23" x14ac:dyDescent="0.35">
      <c r="E327" t="s">
        <v>49</v>
      </c>
      <c r="F327" t="s">
        <v>477</v>
      </c>
      <c r="G327" t="s">
        <v>484</v>
      </c>
      <c r="H327" t="s">
        <v>492</v>
      </c>
      <c r="I327" t="s">
        <v>1940</v>
      </c>
      <c r="J327">
        <v>44.2</v>
      </c>
      <c r="K327">
        <v>48.2</v>
      </c>
      <c r="L327">
        <v>55.6</v>
      </c>
      <c r="M327">
        <v>63.86</v>
      </c>
      <c r="N327">
        <v>68.900000000000006</v>
      </c>
      <c r="O327">
        <v>74.12</v>
      </c>
      <c r="P327">
        <v>74.66</v>
      </c>
      <c r="Q327">
        <v>79.34</v>
      </c>
      <c r="R327">
        <v>74.7</v>
      </c>
      <c r="S327">
        <v>58.46</v>
      </c>
      <c r="T327">
        <v>49.5</v>
      </c>
      <c r="U327">
        <v>40.799999999999997</v>
      </c>
      <c r="W327" s="42">
        <v>325</v>
      </c>
    </row>
    <row r="328" spans="5:23" x14ac:dyDescent="0.35">
      <c r="E328" t="s">
        <v>49</v>
      </c>
      <c r="F328" t="s">
        <v>477</v>
      </c>
      <c r="G328" t="s">
        <v>493</v>
      </c>
      <c r="H328" t="s">
        <v>494</v>
      </c>
      <c r="I328" t="s">
        <v>1941</v>
      </c>
      <c r="J328">
        <v>46.9</v>
      </c>
      <c r="K328">
        <v>53.24</v>
      </c>
      <c r="L328">
        <v>55.6</v>
      </c>
      <c r="M328">
        <v>62.96</v>
      </c>
      <c r="N328">
        <v>75.2</v>
      </c>
      <c r="O328">
        <v>78.44</v>
      </c>
      <c r="P328">
        <v>81.319999999999993</v>
      </c>
      <c r="Q328">
        <v>79.7</v>
      </c>
      <c r="R328">
        <v>76.099999999999994</v>
      </c>
      <c r="S328">
        <v>66.2</v>
      </c>
      <c r="T328">
        <v>57</v>
      </c>
      <c r="U328">
        <v>44.6</v>
      </c>
      <c r="W328" s="49">
        <v>326</v>
      </c>
    </row>
    <row r="329" spans="5:23" x14ac:dyDescent="0.35">
      <c r="E329" t="s">
        <v>49</v>
      </c>
      <c r="F329" t="s">
        <v>477</v>
      </c>
      <c r="G329" t="s">
        <v>495</v>
      </c>
      <c r="H329" t="s">
        <v>496</v>
      </c>
      <c r="I329" t="s">
        <v>1942</v>
      </c>
      <c r="J329">
        <v>45</v>
      </c>
      <c r="K329">
        <v>48.74</v>
      </c>
      <c r="L329">
        <v>57.4</v>
      </c>
      <c r="M329">
        <v>64.040000000000006</v>
      </c>
      <c r="N329">
        <v>72.099999999999994</v>
      </c>
      <c r="O329">
        <v>79.7</v>
      </c>
      <c r="P329">
        <v>80.06</v>
      </c>
      <c r="Q329">
        <v>78.62</v>
      </c>
      <c r="R329">
        <v>75.400000000000006</v>
      </c>
      <c r="S329">
        <v>63.68</v>
      </c>
      <c r="T329">
        <v>57.6</v>
      </c>
      <c r="U329">
        <v>45.7</v>
      </c>
      <c r="W329" s="42">
        <v>327</v>
      </c>
    </row>
    <row r="330" spans="5:23" x14ac:dyDescent="0.35">
      <c r="E330" t="s">
        <v>49</v>
      </c>
      <c r="F330" t="s">
        <v>477</v>
      </c>
      <c r="G330" t="s">
        <v>497</v>
      </c>
      <c r="H330" t="s">
        <v>498</v>
      </c>
      <c r="I330" t="s">
        <v>1943</v>
      </c>
      <c r="J330">
        <v>37.200000000000003</v>
      </c>
      <c r="K330">
        <v>44.6</v>
      </c>
      <c r="L330">
        <v>47.1</v>
      </c>
      <c r="M330">
        <v>58.46</v>
      </c>
      <c r="N330">
        <v>65.099999999999994</v>
      </c>
      <c r="O330">
        <v>75.02</v>
      </c>
      <c r="P330">
        <v>79.16</v>
      </c>
      <c r="Q330">
        <v>75.2</v>
      </c>
      <c r="R330">
        <v>70</v>
      </c>
      <c r="S330">
        <v>58.82</v>
      </c>
      <c r="T330">
        <v>46.9</v>
      </c>
      <c r="U330">
        <v>41.2</v>
      </c>
      <c r="W330" s="49">
        <v>328</v>
      </c>
    </row>
    <row r="331" spans="5:23" x14ac:dyDescent="0.35">
      <c r="E331" t="s">
        <v>49</v>
      </c>
      <c r="F331" t="s">
        <v>477</v>
      </c>
      <c r="G331" t="s">
        <v>499</v>
      </c>
      <c r="H331" t="s">
        <v>500</v>
      </c>
      <c r="I331" t="s">
        <v>1944</v>
      </c>
      <c r="J331">
        <v>48</v>
      </c>
      <c r="K331">
        <v>55.58</v>
      </c>
      <c r="L331">
        <v>56.5</v>
      </c>
      <c r="M331">
        <v>65.3</v>
      </c>
      <c r="N331">
        <v>73.900000000000006</v>
      </c>
      <c r="O331">
        <v>79.16</v>
      </c>
      <c r="P331">
        <v>81.680000000000007</v>
      </c>
      <c r="Q331">
        <v>78.260000000000005</v>
      </c>
      <c r="R331">
        <v>75</v>
      </c>
      <c r="S331">
        <v>65.3</v>
      </c>
      <c r="T331">
        <v>56.1</v>
      </c>
      <c r="U331">
        <v>48.2</v>
      </c>
      <c r="W331" s="42">
        <v>329</v>
      </c>
    </row>
    <row r="332" spans="5:23" x14ac:dyDescent="0.35">
      <c r="E332" t="s">
        <v>49</v>
      </c>
      <c r="F332" t="s">
        <v>477</v>
      </c>
      <c r="G332" t="s">
        <v>501</v>
      </c>
      <c r="H332" t="s">
        <v>502</v>
      </c>
      <c r="I332" t="s">
        <v>1945</v>
      </c>
      <c r="J332">
        <v>45.1</v>
      </c>
      <c r="K332">
        <v>45.68</v>
      </c>
      <c r="L332">
        <v>46.9</v>
      </c>
      <c r="M332">
        <v>58.1</v>
      </c>
      <c r="N332">
        <v>66.400000000000006</v>
      </c>
      <c r="O332">
        <v>77.180000000000007</v>
      </c>
      <c r="P332">
        <v>79.52</v>
      </c>
      <c r="Q332">
        <v>78.08</v>
      </c>
      <c r="R332">
        <v>77</v>
      </c>
      <c r="S332">
        <v>66.2</v>
      </c>
      <c r="T332">
        <v>44.6</v>
      </c>
      <c r="U332">
        <v>40.799999999999997</v>
      </c>
      <c r="W332" s="49">
        <v>330</v>
      </c>
    </row>
    <row r="333" spans="5:23" x14ac:dyDescent="0.35">
      <c r="E333" t="s">
        <v>49</v>
      </c>
      <c r="F333" t="s">
        <v>477</v>
      </c>
      <c r="G333" t="s">
        <v>493</v>
      </c>
      <c r="H333" t="s">
        <v>494</v>
      </c>
      <c r="I333" t="s">
        <v>1946</v>
      </c>
      <c r="J333">
        <v>48.2</v>
      </c>
      <c r="K333">
        <v>51.98</v>
      </c>
      <c r="L333">
        <v>62.1</v>
      </c>
      <c r="M333">
        <v>66.38</v>
      </c>
      <c r="N333">
        <v>73.900000000000006</v>
      </c>
      <c r="O333">
        <v>79.7</v>
      </c>
      <c r="P333">
        <v>81.319999999999993</v>
      </c>
      <c r="Q333">
        <v>79.7</v>
      </c>
      <c r="R333">
        <v>76.599999999999994</v>
      </c>
      <c r="S333">
        <v>66.2</v>
      </c>
      <c r="T333">
        <v>61</v>
      </c>
      <c r="U333">
        <v>49.1</v>
      </c>
      <c r="W333" s="42">
        <v>331</v>
      </c>
    </row>
    <row r="334" spans="5:23" x14ac:dyDescent="0.35">
      <c r="E334" t="s">
        <v>49</v>
      </c>
      <c r="F334" t="s">
        <v>477</v>
      </c>
      <c r="G334" t="s">
        <v>499</v>
      </c>
      <c r="H334" t="s">
        <v>503</v>
      </c>
      <c r="I334" t="s">
        <v>1947</v>
      </c>
      <c r="J334">
        <v>55</v>
      </c>
      <c r="K334">
        <v>52.52</v>
      </c>
      <c r="L334">
        <v>62.2</v>
      </c>
      <c r="M334">
        <v>70.34</v>
      </c>
      <c r="N334">
        <v>76.599999999999994</v>
      </c>
      <c r="O334">
        <v>78.44</v>
      </c>
      <c r="P334">
        <v>79.88</v>
      </c>
      <c r="Q334">
        <v>82.4</v>
      </c>
      <c r="R334">
        <v>76.5</v>
      </c>
      <c r="S334">
        <v>70.52</v>
      </c>
      <c r="T334">
        <v>58.1</v>
      </c>
      <c r="U334">
        <v>48.9</v>
      </c>
      <c r="W334" s="49">
        <v>332</v>
      </c>
    </row>
    <row r="335" spans="5:23" x14ac:dyDescent="0.35">
      <c r="E335" t="s">
        <v>49</v>
      </c>
      <c r="F335" t="s">
        <v>477</v>
      </c>
      <c r="G335" t="s">
        <v>169</v>
      </c>
      <c r="H335" t="s">
        <v>504</v>
      </c>
      <c r="I335" t="s">
        <v>1948</v>
      </c>
      <c r="J335">
        <v>42.4</v>
      </c>
      <c r="K335">
        <v>50.36</v>
      </c>
      <c r="L335">
        <v>52.7</v>
      </c>
      <c r="M335">
        <v>62.78</v>
      </c>
      <c r="N335">
        <v>74.8</v>
      </c>
      <c r="O335">
        <v>77.180000000000007</v>
      </c>
      <c r="P335">
        <v>81.14</v>
      </c>
      <c r="Q335">
        <v>77.540000000000006</v>
      </c>
      <c r="R335">
        <v>72</v>
      </c>
      <c r="S335">
        <v>60.98</v>
      </c>
      <c r="T335">
        <v>52.7</v>
      </c>
      <c r="U335">
        <v>38.299999999999997</v>
      </c>
      <c r="W335" s="42">
        <v>333</v>
      </c>
    </row>
    <row r="336" spans="5:23" x14ac:dyDescent="0.35">
      <c r="E336" t="s">
        <v>49</v>
      </c>
      <c r="F336" t="s">
        <v>505</v>
      </c>
      <c r="G336" t="s">
        <v>506</v>
      </c>
      <c r="H336" t="s">
        <v>507</v>
      </c>
      <c r="I336" t="s">
        <v>1949</v>
      </c>
      <c r="J336">
        <v>70.3</v>
      </c>
      <c r="K336">
        <v>71.06</v>
      </c>
      <c r="L336">
        <v>72.900000000000006</v>
      </c>
      <c r="M336">
        <v>73.400000000000006</v>
      </c>
      <c r="N336">
        <v>78.599999999999994</v>
      </c>
      <c r="O336">
        <v>80.599999999999994</v>
      </c>
      <c r="P336">
        <v>81.14</v>
      </c>
      <c r="Q336">
        <v>81.14</v>
      </c>
      <c r="R336">
        <v>81</v>
      </c>
      <c r="S336">
        <v>78.62</v>
      </c>
      <c r="T336">
        <v>76.8</v>
      </c>
      <c r="U336">
        <v>72.900000000000006</v>
      </c>
      <c r="W336" s="49">
        <v>334</v>
      </c>
    </row>
    <row r="337" spans="5:23" x14ac:dyDescent="0.35">
      <c r="E337" t="s">
        <v>49</v>
      </c>
      <c r="F337" t="s">
        <v>505</v>
      </c>
      <c r="G337" t="s">
        <v>508</v>
      </c>
      <c r="H337" t="s">
        <v>509</v>
      </c>
      <c r="I337" t="s">
        <v>1950</v>
      </c>
      <c r="J337">
        <v>71.099999999999994</v>
      </c>
      <c r="K337">
        <v>71.42</v>
      </c>
      <c r="L337">
        <v>71.400000000000006</v>
      </c>
      <c r="M337">
        <v>72.5</v>
      </c>
      <c r="N337">
        <v>73.8</v>
      </c>
      <c r="O337">
        <v>74.12</v>
      </c>
      <c r="P337">
        <v>75.739999999999995</v>
      </c>
      <c r="Q337">
        <v>75.38</v>
      </c>
      <c r="R337">
        <v>76.3</v>
      </c>
      <c r="S337">
        <v>75.02</v>
      </c>
      <c r="T337">
        <v>73.599999999999994</v>
      </c>
      <c r="U337">
        <v>72.099999999999994</v>
      </c>
      <c r="W337" s="42">
        <v>335</v>
      </c>
    </row>
    <row r="338" spans="5:23" x14ac:dyDescent="0.35">
      <c r="E338" t="s">
        <v>49</v>
      </c>
      <c r="F338" t="s">
        <v>505</v>
      </c>
      <c r="G338" t="s">
        <v>506</v>
      </c>
      <c r="H338" t="s">
        <v>510</v>
      </c>
      <c r="I338" t="s">
        <v>1951</v>
      </c>
      <c r="J338">
        <v>72.5</v>
      </c>
      <c r="K338">
        <v>73.040000000000006</v>
      </c>
      <c r="L338">
        <v>73.8</v>
      </c>
      <c r="M338">
        <v>74.84</v>
      </c>
      <c r="N338">
        <v>77.400000000000006</v>
      </c>
      <c r="O338">
        <v>78.62</v>
      </c>
      <c r="P338">
        <v>80.42</v>
      </c>
      <c r="Q338">
        <v>80.78</v>
      </c>
      <c r="R338">
        <v>80.400000000000006</v>
      </c>
      <c r="S338">
        <v>79.16</v>
      </c>
      <c r="T338">
        <v>76.599999999999994</v>
      </c>
      <c r="U338">
        <v>74.7</v>
      </c>
      <c r="W338" s="49">
        <v>336</v>
      </c>
    </row>
    <row r="339" spans="5:23" x14ac:dyDescent="0.35">
      <c r="E339" t="s">
        <v>49</v>
      </c>
      <c r="F339" t="s">
        <v>505</v>
      </c>
      <c r="G339" t="s">
        <v>511</v>
      </c>
      <c r="H339" t="s">
        <v>512</v>
      </c>
      <c r="I339" t="s">
        <v>1952</v>
      </c>
      <c r="J339">
        <v>72</v>
      </c>
      <c r="K339">
        <v>71.42</v>
      </c>
      <c r="L339">
        <v>73.2</v>
      </c>
      <c r="M339">
        <v>74.12</v>
      </c>
      <c r="N339">
        <v>75.400000000000006</v>
      </c>
      <c r="O339">
        <v>77.36</v>
      </c>
      <c r="P339">
        <v>78.08</v>
      </c>
      <c r="Q339">
        <v>78.44</v>
      </c>
      <c r="R339">
        <v>79.5</v>
      </c>
      <c r="S339">
        <v>77.900000000000006</v>
      </c>
      <c r="T339">
        <v>75</v>
      </c>
      <c r="U339">
        <v>72.900000000000006</v>
      </c>
      <c r="W339" s="42">
        <v>337</v>
      </c>
    </row>
    <row r="340" spans="5:23" x14ac:dyDescent="0.35">
      <c r="E340" t="s">
        <v>49</v>
      </c>
      <c r="F340" t="s">
        <v>505</v>
      </c>
      <c r="G340" t="s">
        <v>506</v>
      </c>
      <c r="H340" t="s">
        <v>513</v>
      </c>
      <c r="I340" t="s">
        <v>1953</v>
      </c>
      <c r="J340">
        <v>73.599999999999994</v>
      </c>
      <c r="K340">
        <v>73.760000000000005</v>
      </c>
      <c r="L340">
        <v>72.900000000000006</v>
      </c>
      <c r="M340">
        <v>75.2</v>
      </c>
      <c r="N340">
        <v>76.599999999999994</v>
      </c>
      <c r="O340">
        <v>77.900000000000006</v>
      </c>
      <c r="P340">
        <v>79.16</v>
      </c>
      <c r="Q340">
        <v>80.959999999999994</v>
      </c>
      <c r="R340">
        <v>80.8</v>
      </c>
      <c r="S340">
        <v>80.42</v>
      </c>
      <c r="T340">
        <v>76.599999999999994</v>
      </c>
      <c r="U340">
        <v>75.2</v>
      </c>
      <c r="W340" s="49">
        <v>338</v>
      </c>
    </row>
    <row r="341" spans="5:23" x14ac:dyDescent="0.35">
      <c r="E341" t="s">
        <v>49</v>
      </c>
      <c r="F341" t="s">
        <v>505</v>
      </c>
      <c r="G341" t="s">
        <v>508</v>
      </c>
      <c r="H341" t="s">
        <v>514</v>
      </c>
      <c r="I341" t="s">
        <v>1954</v>
      </c>
      <c r="J341">
        <v>73.900000000000006</v>
      </c>
      <c r="K341">
        <v>73.94</v>
      </c>
      <c r="L341">
        <v>75</v>
      </c>
      <c r="M341">
        <v>75.92</v>
      </c>
      <c r="N341">
        <v>77.5</v>
      </c>
      <c r="O341">
        <v>78.08</v>
      </c>
      <c r="P341">
        <v>79.16</v>
      </c>
      <c r="Q341">
        <v>79.34</v>
      </c>
      <c r="R341">
        <v>80.400000000000006</v>
      </c>
      <c r="S341">
        <v>78.62</v>
      </c>
      <c r="T341">
        <v>76.5</v>
      </c>
      <c r="U341">
        <v>75.400000000000006</v>
      </c>
      <c r="W341" s="42">
        <v>339</v>
      </c>
    </row>
    <row r="342" spans="5:23" x14ac:dyDescent="0.35">
      <c r="E342" t="s">
        <v>49</v>
      </c>
      <c r="F342" t="s">
        <v>505</v>
      </c>
      <c r="G342" t="s">
        <v>511</v>
      </c>
      <c r="I342" t="s">
        <v>1955</v>
      </c>
      <c r="J342">
        <v>67.8</v>
      </c>
      <c r="K342">
        <v>68.540000000000006</v>
      </c>
      <c r="L342">
        <v>68</v>
      </c>
      <c r="M342">
        <v>70.16</v>
      </c>
      <c r="N342">
        <v>71.599999999999994</v>
      </c>
      <c r="O342">
        <v>72.86</v>
      </c>
      <c r="P342">
        <v>73.760000000000005</v>
      </c>
      <c r="Q342">
        <v>72.86</v>
      </c>
      <c r="R342">
        <v>73.900000000000006</v>
      </c>
      <c r="S342">
        <v>72.5</v>
      </c>
      <c r="T342">
        <v>70.900000000000006</v>
      </c>
      <c r="U342">
        <v>68.5</v>
      </c>
      <c r="W342" s="49">
        <v>340</v>
      </c>
    </row>
    <row r="343" spans="5:23" x14ac:dyDescent="0.35">
      <c r="E343" t="s">
        <v>49</v>
      </c>
      <c r="F343" t="s">
        <v>505</v>
      </c>
      <c r="G343" t="s">
        <v>515</v>
      </c>
      <c r="H343" t="s">
        <v>516</v>
      </c>
      <c r="I343" t="s">
        <v>1956</v>
      </c>
      <c r="J343">
        <v>71.2</v>
      </c>
      <c r="K343">
        <v>71.959999999999994</v>
      </c>
      <c r="L343">
        <v>72.900000000000006</v>
      </c>
      <c r="M343">
        <v>73.400000000000006</v>
      </c>
      <c r="N343">
        <v>74.8</v>
      </c>
      <c r="O343">
        <v>77</v>
      </c>
      <c r="P343">
        <v>78.98</v>
      </c>
      <c r="Q343">
        <v>79.34</v>
      </c>
      <c r="R343">
        <v>78.8</v>
      </c>
      <c r="S343">
        <v>77.72</v>
      </c>
      <c r="T343">
        <v>75.400000000000006</v>
      </c>
      <c r="U343">
        <v>72.7</v>
      </c>
      <c r="W343" s="42">
        <v>341</v>
      </c>
    </row>
    <row r="344" spans="5:23" x14ac:dyDescent="0.35">
      <c r="E344" t="s">
        <v>49</v>
      </c>
      <c r="F344" t="s">
        <v>505</v>
      </c>
      <c r="G344" t="s">
        <v>511</v>
      </c>
      <c r="H344" t="s">
        <v>517</v>
      </c>
      <c r="I344" t="s">
        <v>1957</v>
      </c>
      <c r="J344">
        <v>71.099999999999994</v>
      </c>
      <c r="K344">
        <v>70.52</v>
      </c>
      <c r="L344">
        <v>70.5</v>
      </c>
      <c r="M344">
        <v>75.02</v>
      </c>
      <c r="N344">
        <v>75.2</v>
      </c>
      <c r="O344">
        <v>76.819999999999993</v>
      </c>
      <c r="P344">
        <v>78.62</v>
      </c>
      <c r="Q344">
        <v>78.08</v>
      </c>
      <c r="R344">
        <v>77.900000000000006</v>
      </c>
      <c r="S344">
        <v>76.819999999999993</v>
      </c>
      <c r="T344">
        <v>74.099999999999994</v>
      </c>
      <c r="U344">
        <v>71.2</v>
      </c>
      <c r="W344" s="49">
        <v>342</v>
      </c>
    </row>
    <row r="345" spans="5:23" x14ac:dyDescent="0.35">
      <c r="E345" t="s">
        <v>49</v>
      </c>
      <c r="F345" t="s">
        <v>518</v>
      </c>
      <c r="G345" t="s">
        <v>519</v>
      </c>
      <c r="H345" t="s">
        <v>520</v>
      </c>
      <c r="I345" t="s">
        <v>520</v>
      </c>
      <c r="J345">
        <v>17.399999999999999</v>
      </c>
      <c r="K345">
        <v>20.84</v>
      </c>
      <c r="L345">
        <v>43</v>
      </c>
      <c r="M345">
        <v>48.74</v>
      </c>
      <c r="N345">
        <v>55.6</v>
      </c>
      <c r="O345">
        <v>69.260000000000005</v>
      </c>
      <c r="P345">
        <v>75.2</v>
      </c>
      <c r="Q345">
        <v>71.239999999999995</v>
      </c>
      <c r="R345">
        <v>59.9</v>
      </c>
      <c r="S345">
        <v>52.88</v>
      </c>
      <c r="T345">
        <v>35.1</v>
      </c>
      <c r="U345">
        <v>26.8</v>
      </c>
      <c r="W345" s="42">
        <v>343</v>
      </c>
    </row>
    <row r="346" spans="5:23" x14ac:dyDescent="0.35">
      <c r="E346" t="s">
        <v>49</v>
      </c>
      <c r="F346" t="s">
        <v>518</v>
      </c>
      <c r="G346" t="s">
        <v>521</v>
      </c>
      <c r="H346" t="s">
        <v>522</v>
      </c>
      <c r="I346" t="s">
        <v>522</v>
      </c>
      <c r="J346">
        <v>25</v>
      </c>
      <c r="K346">
        <v>19.399999999999999</v>
      </c>
      <c r="L346">
        <v>40.299999999999997</v>
      </c>
      <c r="M346">
        <v>52.34</v>
      </c>
      <c r="N346">
        <v>63.7</v>
      </c>
      <c r="O346">
        <v>70.16</v>
      </c>
      <c r="P346">
        <v>69.98</v>
      </c>
      <c r="Q346">
        <v>75.739999999999995</v>
      </c>
      <c r="R346">
        <v>62.6</v>
      </c>
      <c r="S346">
        <v>51.8</v>
      </c>
      <c r="T346">
        <v>34.299999999999997</v>
      </c>
      <c r="U346">
        <v>23.9</v>
      </c>
      <c r="W346" s="49">
        <v>344</v>
      </c>
    </row>
    <row r="347" spans="5:23" x14ac:dyDescent="0.35">
      <c r="E347" t="s">
        <v>49</v>
      </c>
      <c r="F347" t="s">
        <v>518</v>
      </c>
      <c r="G347" t="s">
        <v>196</v>
      </c>
      <c r="H347" t="s">
        <v>523</v>
      </c>
      <c r="I347" t="s">
        <v>1958</v>
      </c>
      <c r="J347">
        <v>25.3</v>
      </c>
      <c r="K347">
        <v>32</v>
      </c>
      <c r="L347">
        <v>29.7</v>
      </c>
      <c r="M347">
        <v>51.62</v>
      </c>
      <c r="N347">
        <v>57.7</v>
      </c>
      <c r="O347">
        <v>71.599999999999994</v>
      </c>
      <c r="P347">
        <v>76.64</v>
      </c>
      <c r="Q347">
        <v>71.78</v>
      </c>
      <c r="R347">
        <v>60.3</v>
      </c>
      <c r="S347">
        <v>53.78</v>
      </c>
      <c r="T347">
        <v>35.1</v>
      </c>
      <c r="U347">
        <v>23</v>
      </c>
      <c r="W347" s="42">
        <v>345</v>
      </c>
    </row>
    <row r="348" spans="5:23" x14ac:dyDescent="0.35">
      <c r="E348" t="s">
        <v>49</v>
      </c>
      <c r="F348" t="s">
        <v>518</v>
      </c>
      <c r="G348" t="s">
        <v>524</v>
      </c>
      <c r="H348" t="s">
        <v>525</v>
      </c>
      <c r="I348" t="s">
        <v>1959</v>
      </c>
      <c r="J348">
        <v>21.4</v>
      </c>
      <c r="K348">
        <v>24.44</v>
      </c>
      <c r="L348">
        <v>45.3</v>
      </c>
      <c r="M348">
        <v>57.74</v>
      </c>
      <c r="N348">
        <v>63</v>
      </c>
      <c r="O348">
        <v>75.739999999999995</v>
      </c>
      <c r="P348">
        <v>81.86</v>
      </c>
      <c r="Q348">
        <v>75.02</v>
      </c>
      <c r="R348">
        <v>70.2</v>
      </c>
      <c r="S348">
        <v>52.7</v>
      </c>
      <c r="T348">
        <v>45</v>
      </c>
      <c r="U348">
        <v>27.3</v>
      </c>
      <c r="W348" s="49">
        <v>346</v>
      </c>
    </row>
    <row r="349" spans="5:23" x14ac:dyDescent="0.35">
      <c r="E349" t="s">
        <v>49</v>
      </c>
      <c r="F349" t="s">
        <v>518</v>
      </c>
      <c r="G349" t="s">
        <v>526</v>
      </c>
      <c r="H349" t="s">
        <v>527</v>
      </c>
      <c r="I349" t="s">
        <v>527</v>
      </c>
      <c r="J349">
        <v>20.3</v>
      </c>
      <c r="K349">
        <v>20.66</v>
      </c>
      <c r="L349">
        <v>45.1</v>
      </c>
      <c r="M349">
        <v>50</v>
      </c>
      <c r="N349">
        <v>57.7</v>
      </c>
      <c r="O349">
        <v>71.42</v>
      </c>
      <c r="P349">
        <v>73.040000000000006</v>
      </c>
      <c r="Q349">
        <v>73.040000000000006</v>
      </c>
      <c r="R349">
        <v>66.599999999999994</v>
      </c>
      <c r="S349">
        <v>52.16</v>
      </c>
      <c r="T349">
        <v>32</v>
      </c>
      <c r="U349">
        <v>20.5</v>
      </c>
      <c r="W349" s="42">
        <v>347</v>
      </c>
    </row>
    <row r="350" spans="5:23" x14ac:dyDescent="0.35">
      <c r="E350" t="s">
        <v>49</v>
      </c>
      <c r="F350" t="s">
        <v>518</v>
      </c>
      <c r="G350" t="s">
        <v>528</v>
      </c>
      <c r="H350" t="s">
        <v>529</v>
      </c>
      <c r="I350" t="s">
        <v>1960</v>
      </c>
      <c r="J350">
        <v>18</v>
      </c>
      <c r="K350">
        <v>26.42</v>
      </c>
      <c r="L350">
        <v>39.700000000000003</v>
      </c>
      <c r="M350">
        <v>50.18</v>
      </c>
      <c r="N350">
        <v>59.4</v>
      </c>
      <c r="O350">
        <v>73.22</v>
      </c>
      <c r="P350">
        <v>70.88</v>
      </c>
      <c r="Q350">
        <v>71.06</v>
      </c>
      <c r="R350">
        <v>65.3</v>
      </c>
      <c r="S350">
        <v>51.98</v>
      </c>
      <c r="T350">
        <v>40.299999999999997</v>
      </c>
      <c r="U350">
        <v>11.3</v>
      </c>
      <c r="W350" s="49">
        <v>348</v>
      </c>
    </row>
    <row r="351" spans="5:23" x14ac:dyDescent="0.35">
      <c r="E351" t="s">
        <v>49</v>
      </c>
      <c r="F351" t="s">
        <v>518</v>
      </c>
      <c r="G351" t="s">
        <v>530</v>
      </c>
      <c r="H351" t="s">
        <v>531</v>
      </c>
      <c r="I351" t="s">
        <v>531</v>
      </c>
      <c r="J351">
        <v>24.8</v>
      </c>
      <c r="K351">
        <v>23</v>
      </c>
      <c r="L351">
        <v>42.6</v>
      </c>
      <c r="M351">
        <v>52.34</v>
      </c>
      <c r="N351">
        <v>62.4</v>
      </c>
      <c r="O351">
        <v>72.5</v>
      </c>
      <c r="P351">
        <v>78.08</v>
      </c>
      <c r="Q351">
        <v>76.64</v>
      </c>
      <c r="R351">
        <v>67.5</v>
      </c>
      <c r="S351">
        <v>52.88</v>
      </c>
      <c r="T351">
        <v>36.700000000000003</v>
      </c>
      <c r="U351">
        <v>29.7</v>
      </c>
      <c r="W351" s="42">
        <v>349</v>
      </c>
    </row>
    <row r="352" spans="5:23" x14ac:dyDescent="0.35">
      <c r="E352" t="s">
        <v>49</v>
      </c>
      <c r="F352" t="s">
        <v>518</v>
      </c>
      <c r="G352" t="s">
        <v>501</v>
      </c>
      <c r="H352" t="s">
        <v>532</v>
      </c>
      <c r="I352" t="s">
        <v>532</v>
      </c>
      <c r="J352">
        <v>23.7</v>
      </c>
      <c r="K352">
        <v>20.12</v>
      </c>
      <c r="L352">
        <v>38.5</v>
      </c>
      <c r="M352">
        <v>51.08</v>
      </c>
      <c r="N352">
        <v>55</v>
      </c>
      <c r="O352">
        <v>69.260000000000005</v>
      </c>
      <c r="P352">
        <v>68.36</v>
      </c>
      <c r="Q352">
        <v>72.319999999999993</v>
      </c>
      <c r="R352">
        <v>68.5</v>
      </c>
      <c r="S352">
        <v>49.1</v>
      </c>
      <c r="T352">
        <v>34.200000000000003</v>
      </c>
      <c r="U352">
        <v>29.5</v>
      </c>
      <c r="W352" s="49">
        <v>350</v>
      </c>
    </row>
    <row r="353" spans="5:23" x14ac:dyDescent="0.35">
      <c r="E353" t="s">
        <v>49</v>
      </c>
      <c r="F353" t="s">
        <v>518</v>
      </c>
      <c r="G353" t="s">
        <v>533</v>
      </c>
      <c r="H353" t="s">
        <v>534</v>
      </c>
      <c r="I353" t="s">
        <v>534</v>
      </c>
      <c r="J353">
        <v>22.6</v>
      </c>
      <c r="K353">
        <v>33.619999999999997</v>
      </c>
      <c r="L353">
        <v>39</v>
      </c>
      <c r="M353">
        <v>52.34</v>
      </c>
      <c r="N353">
        <v>65.099999999999994</v>
      </c>
      <c r="O353">
        <v>71.959999999999994</v>
      </c>
      <c r="P353">
        <v>76.64</v>
      </c>
      <c r="Q353">
        <v>75.92</v>
      </c>
      <c r="R353">
        <v>72.900000000000006</v>
      </c>
      <c r="S353">
        <v>53.42</v>
      </c>
      <c r="T353">
        <v>36.700000000000003</v>
      </c>
      <c r="U353">
        <v>23.9</v>
      </c>
      <c r="W353" s="42">
        <v>351</v>
      </c>
    </row>
    <row r="354" spans="5:23" x14ac:dyDescent="0.35">
      <c r="E354" t="s">
        <v>49</v>
      </c>
      <c r="F354" t="s">
        <v>518</v>
      </c>
      <c r="G354" t="s">
        <v>535</v>
      </c>
      <c r="H354" t="s">
        <v>536</v>
      </c>
      <c r="I354" t="s">
        <v>1961</v>
      </c>
      <c r="J354">
        <v>20.5</v>
      </c>
      <c r="K354">
        <v>32.9</v>
      </c>
      <c r="L354">
        <v>34.9</v>
      </c>
      <c r="M354">
        <v>50</v>
      </c>
      <c r="N354">
        <v>57.4</v>
      </c>
      <c r="O354">
        <v>70.16</v>
      </c>
      <c r="P354">
        <v>74.3</v>
      </c>
      <c r="Q354">
        <v>76.28</v>
      </c>
      <c r="R354">
        <v>66.599999999999994</v>
      </c>
      <c r="S354">
        <v>49.46</v>
      </c>
      <c r="T354">
        <v>34</v>
      </c>
      <c r="U354">
        <v>20.5</v>
      </c>
      <c r="W354" s="49">
        <v>352</v>
      </c>
    </row>
    <row r="355" spans="5:23" x14ac:dyDescent="0.35">
      <c r="E355" t="s">
        <v>49</v>
      </c>
      <c r="F355" t="s">
        <v>518</v>
      </c>
      <c r="G355" t="s">
        <v>537</v>
      </c>
      <c r="H355" t="s">
        <v>538</v>
      </c>
      <c r="I355" t="s">
        <v>538</v>
      </c>
      <c r="J355">
        <v>26.1</v>
      </c>
      <c r="K355">
        <v>21.38</v>
      </c>
      <c r="L355">
        <v>46</v>
      </c>
      <c r="M355">
        <v>51.44</v>
      </c>
      <c r="N355">
        <v>63.1</v>
      </c>
      <c r="O355">
        <v>70.88</v>
      </c>
      <c r="P355">
        <v>71.06</v>
      </c>
      <c r="Q355">
        <v>74.84</v>
      </c>
      <c r="R355">
        <v>67.5</v>
      </c>
      <c r="S355">
        <v>53.96</v>
      </c>
      <c r="T355">
        <v>35.4</v>
      </c>
      <c r="U355">
        <v>32.700000000000003</v>
      </c>
      <c r="W355" s="42">
        <v>353</v>
      </c>
    </row>
    <row r="356" spans="5:23" x14ac:dyDescent="0.35">
      <c r="E356" t="s">
        <v>49</v>
      </c>
      <c r="F356" t="s">
        <v>518</v>
      </c>
      <c r="G356" t="s">
        <v>188</v>
      </c>
      <c r="H356" t="s">
        <v>539</v>
      </c>
      <c r="I356" t="s">
        <v>539</v>
      </c>
      <c r="J356">
        <v>22.3</v>
      </c>
      <c r="K356">
        <v>28.04</v>
      </c>
      <c r="L356">
        <v>45.3</v>
      </c>
      <c r="M356">
        <v>57.2</v>
      </c>
      <c r="N356">
        <v>60.6</v>
      </c>
      <c r="O356">
        <v>71.06</v>
      </c>
      <c r="P356">
        <v>73.760000000000005</v>
      </c>
      <c r="Q356">
        <v>75.38</v>
      </c>
      <c r="R356">
        <v>61.5</v>
      </c>
      <c r="S356">
        <v>51.98</v>
      </c>
      <c r="T356">
        <v>37</v>
      </c>
      <c r="U356">
        <v>23.7</v>
      </c>
      <c r="W356" s="49">
        <v>354</v>
      </c>
    </row>
    <row r="357" spans="5:23" x14ac:dyDescent="0.35">
      <c r="E357" t="s">
        <v>49</v>
      </c>
      <c r="F357" t="s">
        <v>518</v>
      </c>
      <c r="G357" t="s">
        <v>540</v>
      </c>
      <c r="H357" t="s">
        <v>541</v>
      </c>
      <c r="I357" t="s">
        <v>541</v>
      </c>
      <c r="J357">
        <v>21</v>
      </c>
      <c r="K357">
        <v>28.76</v>
      </c>
      <c r="L357">
        <v>44.8</v>
      </c>
      <c r="M357">
        <v>51.62</v>
      </c>
      <c r="N357">
        <v>60.3</v>
      </c>
      <c r="O357">
        <v>69.98</v>
      </c>
      <c r="P357">
        <v>75.02</v>
      </c>
      <c r="Q357">
        <v>74.84</v>
      </c>
      <c r="R357">
        <v>67.3</v>
      </c>
      <c r="S357">
        <v>54.14</v>
      </c>
      <c r="T357">
        <v>35.200000000000003</v>
      </c>
      <c r="U357">
        <v>27.3</v>
      </c>
      <c r="W357" s="42">
        <v>355</v>
      </c>
    </row>
    <row r="358" spans="5:23" x14ac:dyDescent="0.35">
      <c r="E358" t="s">
        <v>49</v>
      </c>
      <c r="F358" t="s">
        <v>518</v>
      </c>
      <c r="G358" t="s">
        <v>542</v>
      </c>
      <c r="H358" t="s">
        <v>543</v>
      </c>
      <c r="I358" t="s">
        <v>543</v>
      </c>
      <c r="J358">
        <v>25.9</v>
      </c>
      <c r="K358">
        <v>22.1</v>
      </c>
      <c r="L358">
        <v>38.700000000000003</v>
      </c>
      <c r="M358">
        <v>51.98</v>
      </c>
      <c r="N358">
        <v>57.7</v>
      </c>
      <c r="O358">
        <v>69.8</v>
      </c>
      <c r="P358">
        <v>76.64</v>
      </c>
      <c r="Q358">
        <v>72.319999999999993</v>
      </c>
      <c r="R358">
        <v>70.7</v>
      </c>
      <c r="S358">
        <v>55.58</v>
      </c>
      <c r="T358">
        <v>34.200000000000003</v>
      </c>
      <c r="U358">
        <v>22.5</v>
      </c>
      <c r="W358" s="49">
        <v>356</v>
      </c>
    </row>
    <row r="359" spans="5:23" x14ac:dyDescent="0.35">
      <c r="E359" t="s">
        <v>49</v>
      </c>
      <c r="F359" t="s">
        <v>518</v>
      </c>
      <c r="G359" t="s">
        <v>544</v>
      </c>
      <c r="H359" t="s">
        <v>545</v>
      </c>
      <c r="I359" t="s">
        <v>1962</v>
      </c>
      <c r="J359">
        <v>21.2</v>
      </c>
      <c r="K359">
        <v>22.64</v>
      </c>
      <c r="L359">
        <v>39.6</v>
      </c>
      <c r="M359">
        <v>51.44</v>
      </c>
      <c r="N359">
        <v>64</v>
      </c>
      <c r="O359">
        <v>73.22</v>
      </c>
      <c r="P359">
        <v>77</v>
      </c>
      <c r="Q359">
        <v>73.760000000000005</v>
      </c>
      <c r="R359">
        <v>66.7</v>
      </c>
      <c r="S359">
        <v>49.64</v>
      </c>
      <c r="T359">
        <v>39.6</v>
      </c>
      <c r="U359">
        <v>25.3</v>
      </c>
      <c r="W359" s="42">
        <v>357</v>
      </c>
    </row>
    <row r="360" spans="5:23" x14ac:dyDescent="0.35">
      <c r="E360" t="s">
        <v>49</v>
      </c>
      <c r="F360" t="s">
        <v>518</v>
      </c>
      <c r="G360" t="s">
        <v>546</v>
      </c>
      <c r="H360" t="s">
        <v>547</v>
      </c>
      <c r="I360" t="s">
        <v>1963</v>
      </c>
      <c r="J360">
        <v>16.3</v>
      </c>
      <c r="K360">
        <v>23</v>
      </c>
      <c r="L360">
        <v>35.1</v>
      </c>
      <c r="M360">
        <v>43.7</v>
      </c>
      <c r="N360">
        <v>57.4</v>
      </c>
      <c r="O360">
        <v>68.900000000000006</v>
      </c>
      <c r="P360">
        <v>69.44</v>
      </c>
      <c r="Q360">
        <v>70.16</v>
      </c>
      <c r="R360">
        <v>63.9</v>
      </c>
      <c r="S360">
        <v>50</v>
      </c>
      <c r="T360">
        <v>29.1</v>
      </c>
      <c r="U360">
        <v>22.5</v>
      </c>
      <c r="W360" s="49">
        <v>358</v>
      </c>
    </row>
    <row r="361" spans="5:23" x14ac:dyDescent="0.35">
      <c r="E361" t="s">
        <v>49</v>
      </c>
      <c r="F361" t="s">
        <v>518</v>
      </c>
      <c r="G361" t="s">
        <v>548</v>
      </c>
      <c r="H361" t="s">
        <v>549</v>
      </c>
      <c r="I361" t="s">
        <v>1964</v>
      </c>
      <c r="J361">
        <v>16.7</v>
      </c>
      <c r="K361">
        <v>16.7</v>
      </c>
      <c r="L361">
        <v>26.2</v>
      </c>
      <c r="M361">
        <v>49.64</v>
      </c>
      <c r="N361">
        <v>58.8</v>
      </c>
      <c r="O361">
        <v>66.38</v>
      </c>
      <c r="P361">
        <v>72.680000000000007</v>
      </c>
      <c r="Q361">
        <v>68</v>
      </c>
      <c r="R361">
        <v>62.4</v>
      </c>
      <c r="S361">
        <v>47.84</v>
      </c>
      <c r="T361">
        <v>28.4</v>
      </c>
      <c r="U361">
        <v>7.2</v>
      </c>
      <c r="W361" s="42">
        <v>359</v>
      </c>
    </row>
    <row r="362" spans="5:23" x14ac:dyDescent="0.35">
      <c r="E362" t="s">
        <v>49</v>
      </c>
      <c r="F362" t="s">
        <v>518</v>
      </c>
      <c r="G362" t="s">
        <v>550</v>
      </c>
      <c r="H362" t="s">
        <v>551</v>
      </c>
      <c r="I362" t="s">
        <v>1965</v>
      </c>
      <c r="J362">
        <v>24.8</v>
      </c>
      <c r="K362">
        <v>24.8</v>
      </c>
      <c r="L362">
        <v>43</v>
      </c>
      <c r="M362">
        <v>57.02</v>
      </c>
      <c r="N362">
        <v>58.8</v>
      </c>
      <c r="O362">
        <v>72.5</v>
      </c>
      <c r="P362">
        <v>76.819999999999993</v>
      </c>
      <c r="Q362">
        <v>74.12</v>
      </c>
      <c r="R362">
        <v>66.2</v>
      </c>
      <c r="S362">
        <v>52.52</v>
      </c>
      <c r="T362">
        <v>37.9</v>
      </c>
      <c r="U362">
        <v>26.4</v>
      </c>
      <c r="W362" s="49">
        <v>360</v>
      </c>
    </row>
    <row r="363" spans="5:23" x14ac:dyDescent="0.35">
      <c r="E363" t="s">
        <v>49</v>
      </c>
      <c r="F363" t="s">
        <v>518</v>
      </c>
      <c r="G363" t="s">
        <v>552</v>
      </c>
      <c r="H363" t="s">
        <v>553</v>
      </c>
      <c r="I363" t="s">
        <v>1966</v>
      </c>
      <c r="J363">
        <v>17.8</v>
      </c>
      <c r="K363">
        <v>30.56</v>
      </c>
      <c r="L363">
        <v>32.5</v>
      </c>
      <c r="M363">
        <v>47.84</v>
      </c>
      <c r="N363">
        <v>62.1</v>
      </c>
      <c r="O363">
        <v>69.8</v>
      </c>
      <c r="P363">
        <v>75.02</v>
      </c>
      <c r="Q363">
        <v>70.34</v>
      </c>
      <c r="R363">
        <v>64.8</v>
      </c>
      <c r="S363">
        <v>51.44</v>
      </c>
      <c r="T363">
        <v>34</v>
      </c>
      <c r="U363">
        <v>16.899999999999999</v>
      </c>
      <c r="W363" s="42">
        <v>361</v>
      </c>
    </row>
    <row r="364" spans="5:23" x14ac:dyDescent="0.35">
      <c r="E364" t="s">
        <v>49</v>
      </c>
      <c r="F364" t="s">
        <v>518</v>
      </c>
      <c r="G364" t="s">
        <v>163</v>
      </c>
      <c r="H364" t="s">
        <v>554</v>
      </c>
      <c r="I364" t="s">
        <v>554</v>
      </c>
      <c r="J364">
        <v>26.4</v>
      </c>
      <c r="K364">
        <v>32.18</v>
      </c>
      <c r="L364">
        <v>43.3</v>
      </c>
      <c r="M364">
        <v>54.86</v>
      </c>
      <c r="N364">
        <v>61</v>
      </c>
      <c r="O364">
        <v>69.98</v>
      </c>
      <c r="P364">
        <v>75.739999999999995</v>
      </c>
      <c r="Q364">
        <v>73.760000000000005</v>
      </c>
      <c r="R364">
        <v>75.599999999999994</v>
      </c>
      <c r="S364">
        <v>53.78</v>
      </c>
      <c r="T364">
        <v>39.9</v>
      </c>
      <c r="U364">
        <v>34.700000000000003</v>
      </c>
      <c r="W364" s="49">
        <v>362</v>
      </c>
    </row>
    <row r="365" spans="5:23" x14ac:dyDescent="0.35">
      <c r="E365" t="s">
        <v>49</v>
      </c>
      <c r="F365" t="s">
        <v>518</v>
      </c>
      <c r="G365" t="s">
        <v>163</v>
      </c>
      <c r="H365" t="s">
        <v>555</v>
      </c>
      <c r="I365" t="s">
        <v>1967</v>
      </c>
      <c r="J365">
        <v>24.6</v>
      </c>
      <c r="K365">
        <v>28.4</v>
      </c>
      <c r="L365">
        <v>37.799999999999997</v>
      </c>
      <c r="M365">
        <v>59.54</v>
      </c>
      <c r="N365">
        <v>63.5</v>
      </c>
      <c r="O365">
        <v>69.8</v>
      </c>
      <c r="P365">
        <v>76.459999999999994</v>
      </c>
      <c r="Q365">
        <v>75.739999999999995</v>
      </c>
      <c r="R365">
        <v>70.3</v>
      </c>
      <c r="S365">
        <v>55.58</v>
      </c>
      <c r="T365">
        <v>44.8</v>
      </c>
      <c r="U365">
        <v>34.5</v>
      </c>
      <c r="W365" s="42">
        <v>363</v>
      </c>
    </row>
    <row r="366" spans="5:23" x14ac:dyDescent="0.35">
      <c r="E366" t="s">
        <v>49</v>
      </c>
      <c r="F366" t="s">
        <v>518</v>
      </c>
      <c r="G366" t="s">
        <v>192</v>
      </c>
      <c r="H366" t="s">
        <v>556</v>
      </c>
      <c r="I366" t="s">
        <v>556</v>
      </c>
      <c r="J366">
        <v>27.1</v>
      </c>
      <c r="K366">
        <v>23.9</v>
      </c>
      <c r="L366">
        <v>40.6</v>
      </c>
      <c r="M366">
        <v>54.32</v>
      </c>
      <c r="N366">
        <v>64.2</v>
      </c>
      <c r="O366">
        <v>71.599999999999994</v>
      </c>
      <c r="P366">
        <v>72.680000000000007</v>
      </c>
      <c r="Q366">
        <v>78.62</v>
      </c>
      <c r="R366">
        <v>74.7</v>
      </c>
      <c r="S366">
        <v>53.78</v>
      </c>
      <c r="T366">
        <v>39.9</v>
      </c>
      <c r="U366">
        <v>25.5</v>
      </c>
      <c r="W366" s="49">
        <v>364</v>
      </c>
    </row>
    <row r="367" spans="5:23" x14ac:dyDescent="0.35">
      <c r="E367" t="s">
        <v>49</v>
      </c>
      <c r="F367" t="s">
        <v>518</v>
      </c>
      <c r="G367" t="s">
        <v>557</v>
      </c>
      <c r="H367" t="s">
        <v>558</v>
      </c>
      <c r="I367" t="s">
        <v>558</v>
      </c>
      <c r="J367">
        <v>21.9</v>
      </c>
      <c r="K367">
        <v>24.08</v>
      </c>
      <c r="L367">
        <v>41.4</v>
      </c>
      <c r="M367">
        <v>50.72</v>
      </c>
      <c r="N367">
        <v>67.3</v>
      </c>
      <c r="O367">
        <v>70.52</v>
      </c>
      <c r="P367">
        <v>69.98</v>
      </c>
      <c r="Q367">
        <v>70.7</v>
      </c>
      <c r="R367">
        <v>66.2</v>
      </c>
      <c r="S367">
        <v>58.1</v>
      </c>
      <c r="T367">
        <v>42.8</v>
      </c>
      <c r="U367">
        <v>26.1</v>
      </c>
      <c r="W367" s="42">
        <v>365</v>
      </c>
    </row>
    <row r="368" spans="5:23" x14ac:dyDescent="0.35">
      <c r="E368" t="s">
        <v>49</v>
      </c>
      <c r="F368" t="s">
        <v>518</v>
      </c>
      <c r="G368" t="s">
        <v>559</v>
      </c>
      <c r="H368" t="s">
        <v>560</v>
      </c>
      <c r="I368" t="s">
        <v>1968</v>
      </c>
      <c r="J368">
        <v>14.2</v>
      </c>
      <c r="K368">
        <v>16.16</v>
      </c>
      <c r="L368">
        <v>34.700000000000003</v>
      </c>
      <c r="M368">
        <v>46.76</v>
      </c>
      <c r="N368">
        <v>59.2</v>
      </c>
      <c r="O368">
        <v>68.540000000000006</v>
      </c>
      <c r="P368">
        <v>73.58</v>
      </c>
      <c r="Q368">
        <v>68.900000000000006</v>
      </c>
      <c r="R368">
        <v>62.2</v>
      </c>
      <c r="S368">
        <v>46.76</v>
      </c>
      <c r="T368">
        <v>33.299999999999997</v>
      </c>
      <c r="U368">
        <v>17.600000000000001</v>
      </c>
      <c r="W368" s="49">
        <v>366</v>
      </c>
    </row>
    <row r="369" spans="5:23" x14ac:dyDescent="0.35">
      <c r="E369" t="s">
        <v>49</v>
      </c>
      <c r="F369" t="s">
        <v>518</v>
      </c>
      <c r="G369" t="s">
        <v>561</v>
      </c>
      <c r="H369" t="s">
        <v>562</v>
      </c>
      <c r="I369" t="s">
        <v>1969</v>
      </c>
      <c r="J369">
        <v>18.100000000000001</v>
      </c>
      <c r="K369">
        <v>23.18</v>
      </c>
      <c r="L369">
        <v>37.6</v>
      </c>
      <c r="M369">
        <v>53.42</v>
      </c>
      <c r="N369">
        <v>57.9</v>
      </c>
      <c r="O369">
        <v>71.78</v>
      </c>
      <c r="P369">
        <v>71.239999999999995</v>
      </c>
      <c r="Q369">
        <v>71.239999999999995</v>
      </c>
      <c r="R369">
        <v>65.099999999999994</v>
      </c>
      <c r="S369">
        <v>51.8</v>
      </c>
      <c r="T369">
        <v>37.200000000000003</v>
      </c>
      <c r="U369">
        <v>21.9</v>
      </c>
      <c r="W369" s="42">
        <v>367</v>
      </c>
    </row>
    <row r="370" spans="5:23" x14ac:dyDescent="0.35">
      <c r="E370" t="s">
        <v>49</v>
      </c>
      <c r="F370" t="s">
        <v>518</v>
      </c>
      <c r="G370" t="s">
        <v>563</v>
      </c>
      <c r="H370" t="s">
        <v>564</v>
      </c>
      <c r="I370" t="s">
        <v>564</v>
      </c>
      <c r="J370">
        <v>22.3</v>
      </c>
      <c r="K370">
        <v>24.44</v>
      </c>
      <c r="L370">
        <v>37.799999999999997</v>
      </c>
      <c r="M370">
        <v>50.36</v>
      </c>
      <c r="N370">
        <v>64.2</v>
      </c>
      <c r="O370">
        <v>70.7</v>
      </c>
      <c r="P370">
        <v>72.5</v>
      </c>
      <c r="Q370">
        <v>74.84</v>
      </c>
      <c r="R370">
        <v>70</v>
      </c>
      <c r="S370">
        <v>52.52</v>
      </c>
      <c r="T370">
        <v>41</v>
      </c>
      <c r="U370">
        <v>29.1</v>
      </c>
      <c r="W370" s="49">
        <v>368</v>
      </c>
    </row>
    <row r="371" spans="5:23" x14ac:dyDescent="0.35">
      <c r="E371" t="s">
        <v>49</v>
      </c>
      <c r="F371" t="s">
        <v>518</v>
      </c>
      <c r="G371" t="s">
        <v>565</v>
      </c>
      <c r="H371" t="s">
        <v>566</v>
      </c>
      <c r="I371" t="s">
        <v>1970</v>
      </c>
      <c r="J371">
        <v>27</v>
      </c>
      <c r="K371">
        <v>25.16</v>
      </c>
      <c r="L371">
        <v>43</v>
      </c>
      <c r="M371">
        <v>53.6</v>
      </c>
      <c r="N371">
        <v>57.9</v>
      </c>
      <c r="O371">
        <v>70.7</v>
      </c>
      <c r="P371">
        <v>72.680000000000007</v>
      </c>
      <c r="Q371">
        <v>70.52</v>
      </c>
      <c r="R371">
        <v>66.400000000000006</v>
      </c>
      <c r="S371">
        <v>56.66</v>
      </c>
      <c r="T371">
        <v>37.6</v>
      </c>
      <c r="U371">
        <v>21.6</v>
      </c>
      <c r="W371" s="42">
        <v>369</v>
      </c>
    </row>
    <row r="372" spans="5:23" x14ac:dyDescent="0.35">
      <c r="E372" t="s">
        <v>49</v>
      </c>
      <c r="F372" t="s">
        <v>518</v>
      </c>
      <c r="G372" t="s">
        <v>567</v>
      </c>
      <c r="H372" t="s">
        <v>568</v>
      </c>
      <c r="I372" t="s">
        <v>1971</v>
      </c>
      <c r="J372">
        <v>22.8</v>
      </c>
      <c r="K372">
        <v>27.32</v>
      </c>
      <c r="L372">
        <v>43.9</v>
      </c>
      <c r="M372">
        <v>49.28</v>
      </c>
      <c r="N372">
        <v>59</v>
      </c>
      <c r="O372">
        <v>68.540000000000006</v>
      </c>
      <c r="P372">
        <v>67.819999999999993</v>
      </c>
      <c r="Q372">
        <v>72.14</v>
      </c>
      <c r="R372">
        <v>64.599999999999994</v>
      </c>
      <c r="S372">
        <v>52.52</v>
      </c>
      <c r="T372">
        <v>38.799999999999997</v>
      </c>
      <c r="U372">
        <v>22.8</v>
      </c>
      <c r="W372" s="49">
        <v>370</v>
      </c>
    </row>
    <row r="373" spans="5:23" x14ac:dyDescent="0.35">
      <c r="E373" t="s">
        <v>49</v>
      </c>
      <c r="F373" t="s">
        <v>518</v>
      </c>
      <c r="G373" t="s">
        <v>569</v>
      </c>
      <c r="H373" t="s">
        <v>570</v>
      </c>
      <c r="I373" t="s">
        <v>570</v>
      </c>
      <c r="J373">
        <v>19.2</v>
      </c>
      <c r="K373">
        <v>23.18</v>
      </c>
      <c r="L373">
        <v>42.4</v>
      </c>
      <c r="M373">
        <v>49.64</v>
      </c>
      <c r="N373">
        <v>59.5</v>
      </c>
      <c r="O373">
        <v>69.8</v>
      </c>
      <c r="P373">
        <v>74.66</v>
      </c>
      <c r="Q373">
        <v>73.760000000000005</v>
      </c>
      <c r="R373">
        <v>61.2</v>
      </c>
      <c r="S373">
        <v>49.46</v>
      </c>
      <c r="T373">
        <v>31.6</v>
      </c>
      <c r="U373">
        <v>26.6</v>
      </c>
      <c r="W373" s="42">
        <v>371</v>
      </c>
    </row>
    <row r="374" spans="5:23" x14ac:dyDescent="0.35">
      <c r="E374" t="s">
        <v>49</v>
      </c>
      <c r="F374" t="s">
        <v>518</v>
      </c>
      <c r="G374" t="s">
        <v>571</v>
      </c>
      <c r="H374" t="s">
        <v>572</v>
      </c>
      <c r="I374" t="s">
        <v>1972</v>
      </c>
      <c r="J374">
        <v>25.5</v>
      </c>
      <c r="K374">
        <v>22.82</v>
      </c>
      <c r="L374">
        <v>40.6</v>
      </c>
      <c r="M374">
        <v>52.52</v>
      </c>
      <c r="N374">
        <v>58.8</v>
      </c>
      <c r="O374">
        <v>73.400000000000006</v>
      </c>
      <c r="P374">
        <v>76.819999999999993</v>
      </c>
      <c r="Q374">
        <v>66.92</v>
      </c>
      <c r="R374">
        <v>65.5</v>
      </c>
      <c r="S374">
        <v>51.08</v>
      </c>
      <c r="T374">
        <v>42.4</v>
      </c>
      <c r="U374">
        <v>12.4</v>
      </c>
      <c r="W374" s="49">
        <v>372</v>
      </c>
    </row>
    <row r="375" spans="5:23" x14ac:dyDescent="0.35">
      <c r="E375" t="s">
        <v>49</v>
      </c>
      <c r="F375" t="s">
        <v>518</v>
      </c>
      <c r="G375" t="s">
        <v>174</v>
      </c>
      <c r="H375" t="s">
        <v>573</v>
      </c>
      <c r="I375" t="s">
        <v>573</v>
      </c>
      <c r="J375">
        <v>22.3</v>
      </c>
      <c r="K375">
        <v>21.92</v>
      </c>
      <c r="L375">
        <v>43.7</v>
      </c>
      <c r="M375">
        <v>52.88</v>
      </c>
      <c r="N375">
        <v>63.7</v>
      </c>
      <c r="O375">
        <v>70.88</v>
      </c>
      <c r="P375">
        <v>77</v>
      </c>
      <c r="Q375">
        <v>75.38</v>
      </c>
      <c r="R375">
        <v>68.5</v>
      </c>
      <c r="S375">
        <v>54.68</v>
      </c>
      <c r="T375">
        <v>37.6</v>
      </c>
      <c r="U375">
        <v>31.5</v>
      </c>
      <c r="W375" s="42">
        <v>373</v>
      </c>
    </row>
    <row r="376" spans="5:23" x14ac:dyDescent="0.35">
      <c r="E376" t="s">
        <v>49</v>
      </c>
      <c r="F376" t="s">
        <v>518</v>
      </c>
      <c r="G376" t="s">
        <v>574</v>
      </c>
      <c r="H376" t="s">
        <v>575</v>
      </c>
      <c r="I376" t="s">
        <v>575</v>
      </c>
      <c r="J376">
        <v>18.3</v>
      </c>
      <c r="K376">
        <v>34.159999999999997</v>
      </c>
      <c r="L376">
        <v>40.1</v>
      </c>
      <c r="M376">
        <v>50.9</v>
      </c>
      <c r="N376">
        <v>55.4</v>
      </c>
      <c r="O376">
        <v>69.8</v>
      </c>
      <c r="P376">
        <v>73.400000000000006</v>
      </c>
      <c r="Q376">
        <v>71.42</v>
      </c>
      <c r="R376">
        <v>60.6</v>
      </c>
      <c r="S376">
        <v>52.52</v>
      </c>
      <c r="T376">
        <v>25.7</v>
      </c>
      <c r="U376">
        <v>23.5</v>
      </c>
      <c r="W376" s="49">
        <v>374</v>
      </c>
    </row>
    <row r="377" spans="5:23" x14ac:dyDescent="0.35">
      <c r="E377" t="s">
        <v>49</v>
      </c>
      <c r="F377" t="s">
        <v>518</v>
      </c>
      <c r="G377" t="s">
        <v>533</v>
      </c>
      <c r="H377" t="s">
        <v>576</v>
      </c>
      <c r="I377" t="s">
        <v>1973</v>
      </c>
      <c r="J377">
        <v>24.1</v>
      </c>
      <c r="K377">
        <v>25.88</v>
      </c>
      <c r="L377">
        <v>40.1</v>
      </c>
      <c r="M377">
        <v>53.24</v>
      </c>
      <c r="N377">
        <v>64.599999999999994</v>
      </c>
      <c r="O377">
        <v>74.66</v>
      </c>
      <c r="P377">
        <v>71.959999999999994</v>
      </c>
      <c r="Q377">
        <v>78.44</v>
      </c>
      <c r="R377">
        <v>68.400000000000006</v>
      </c>
      <c r="S377">
        <v>49.46</v>
      </c>
      <c r="T377">
        <v>37.4</v>
      </c>
      <c r="U377">
        <v>24.6</v>
      </c>
      <c r="W377" s="42">
        <v>375</v>
      </c>
    </row>
    <row r="378" spans="5:23" x14ac:dyDescent="0.35">
      <c r="E378" t="s">
        <v>49</v>
      </c>
      <c r="F378" t="s">
        <v>518</v>
      </c>
      <c r="G378" t="s">
        <v>577</v>
      </c>
      <c r="H378" t="s">
        <v>578</v>
      </c>
      <c r="I378" t="s">
        <v>1974</v>
      </c>
      <c r="J378">
        <v>17.2</v>
      </c>
      <c r="K378">
        <v>28.22</v>
      </c>
      <c r="L378">
        <v>36.299999999999997</v>
      </c>
      <c r="M378">
        <v>51.26</v>
      </c>
      <c r="N378">
        <v>62.2</v>
      </c>
      <c r="O378">
        <v>71.42</v>
      </c>
      <c r="P378">
        <v>76.459999999999994</v>
      </c>
      <c r="Q378">
        <v>71.959999999999994</v>
      </c>
      <c r="R378">
        <v>64.599999999999994</v>
      </c>
      <c r="S378">
        <v>50.18</v>
      </c>
      <c r="T378">
        <v>35.1</v>
      </c>
      <c r="U378">
        <v>22.5</v>
      </c>
      <c r="W378" s="49">
        <v>376</v>
      </c>
    </row>
    <row r="379" spans="5:23" x14ac:dyDescent="0.35">
      <c r="E379" t="s">
        <v>49</v>
      </c>
      <c r="F379" t="s">
        <v>518</v>
      </c>
      <c r="G379" t="s">
        <v>579</v>
      </c>
      <c r="H379" t="s">
        <v>580</v>
      </c>
      <c r="I379" t="s">
        <v>580</v>
      </c>
      <c r="J379">
        <v>13.8</v>
      </c>
      <c r="K379">
        <v>22.46</v>
      </c>
      <c r="L379">
        <v>29.1</v>
      </c>
      <c r="M379">
        <v>49.64</v>
      </c>
      <c r="N379">
        <v>57.9</v>
      </c>
      <c r="O379">
        <v>67.459999999999994</v>
      </c>
      <c r="P379">
        <v>72.14</v>
      </c>
      <c r="Q379">
        <v>68.36</v>
      </c>
      <c r="R379">
        <v>59.4</v>
      </c>
      <c r="S379">
        <v>48.02</v>
      </c>
      <c r="T379">
        <v>36.5</v>
      </c>
      <c r="U379">
        <v>7.2</v>
      </c>
      <c r="W379" s="42">
        <v>377</v>
      </c>
    </row>
    <row r="380" spans="5:23" x14ac:dyDescent="0.35">
      <c r="E380" t="s">
        <v>49</v>
      </c>
      <c r="F380" t="s">
        <v>518</v>
      </c>
      <c r="G380" t="s">
        <v>581</v>
      </c>
      <c r="H380" t="s">
        <v>582</v>
      </c>
      <c r="I380" t="s">
        <v>582</v>
      </c>
      <c r="J380">
        <v>22.6</v>
      </c>
      <c r="K380">
        <v>21.74</v>
      </c>
      <c r="L380">
        <v>35.6</v>
      </c>
      <c r="M380">
        <v>50.54</v>
      </c>
      <c r="N380">
        <v>55.9</v>
      </c>
      <c r="O380">
        <v>69.62</v>
      </c>
      <c r="P380">
        <v>71.78</v>
      </c>
      <c r="Q380">
        <v>75.92</v>
      </c>
      <c r="R380">
        <v>62.4</v>
      </c>
      <c r="S380">
        <v>53.42</v>
      </c>
      <c r="T380">
        <v>30.6</v>
      </c>
      <c r="U380">
        <v>23.5</v>
      </c>
      <c r="W380" s="49">
        <v>378</v>
      </c>
    </row>
    <row r="381" spans="5:23" x14ac:dyDescent="0.35">
      <c r="E381" t="s">
        <v>49</v>
      </c>
      <c r="F381" t="s">
        <v>518</v>
      </c>
      <c r="G381" t="s">
        <v>583</v>
      </c>
      <c r="H381" t="s">
        <v>584</v>
      </c>
      <c r="I381" t="s">
        <v>584</v>
      </c>
      <c r="J381">
        <v>25.9</v>
      </c>
      <c r="K381">
        <v>22.82</v>
      </c>
      <c r="L381">
        <v>37</v>
      </c>
      <c r="M381">
        <v>53.24</v>
      </c>
      <c r="N381">
        <v>58.8</v>
      </c>
      <c r="O381">
        <v>71.78</v>
      </c>
      <c r="P381">
        <v>73.58</v>
      </c>
      <c r="Q381">
        <v>72.680000000000007</v>
      </c>
      <c r="R381">
        <v>70.900000000000006</v>
      </c>
      <c r="S381">
        <v>50.18</v>
      </c>
      <c r="T381">
        <v>38.299999999999997</v>
      </c>
      <c r="U381">
        <v>31.3</v>
      </c>
      <c r="W381" s="42">
        <v>379</v>
      </c>
    </row>
    <row r="382" spans="5:23" x14ac:dyDescent="0.35">
      <c r="E382" t="s">
        <v>49</v>
      </c>
      <c r="F382" t="s">
        <v>518</v>
      </c>
      <c r="G382" t="s">
        <v>585</v>
      </c>
      <c r="H382" t="s">
        <v>586</v>
      </c>
      <c r="I382" t="s">
        <v>1975</v>
      </c>
      <c r="J382">
        <v>15.3</v>
      </c>
      <c r="K382">
        <v>18.32</v>
      </c>
      <c r="L382">
        <v>35.799999999999997</v>
      </c>
      <c r="M382">
        <v>49.46</v>
      </c>
      <c r="N382">
        <v>59.5</v>
      </c>
      <c r="O382">
        <v>69.98</v>
      </c>
      <c r="P382">
        <v>74.48</v>
      </c>
      <c r="Q382">
        <v>71.599999999999994</v>
      </c>
      <c r="R382">
        <v>64.400000000000006</v>
      </c>
      <c r="S382">
        <v>51.26</v>
      </c>
      <c r="T382">
        <v>36.1</v>
      </c>
      <c r="U382">
        <v>23.7</v>
      </c>
      <c r="W382" s="49">
        <v>380</v>
      </c>
    </row>
    <row r="383" spans="5:23" x14ac:dyDescent="0.35">
      <c r="E383" t="s">
        <v>49</v>
      </c>
      <c r="F383" t="s">
        <v>518</v>
      </c>
      <c r="G383" t="s">
        <v>587</v>
      </c>
      <c r="H383" t="s">
        <v>588</v>
      </c>
      <c r="I383" t="s">
        <v>588</v>
      </c>
      <c r="J383">
        <v>21.7</v>
      </c>
      <c r="K383">
        <v>25.88</v>
      </c>
      <c r="L383">
        <v>43.7</v>
      </c>
      <c r="M383">
        <v>51.62</v>
      </c>
      <c r="N383">
        <v>57.9</v>
      </c>
      <c r="O383">
        <v>71.06</v>
      </c>
      <c r="P383">
        <v>77.540000000000006</v>
      </c>
      <c r="Q383">
        <v>74.3</v>
      </c>
      <c r="R383">
        <v>67.3</v>
      </c>
      <c r="S383">
        <v>53.24</v>
      </c>
      <c r="T383">
        <v>35.799999999999997</v>
      </c>
      <c r="U383">
        <v>28.4</v>
      </c>
      <c r="W383" s="42">
        <v>381</v>
      </c>
    </row>
    <row r="384" spans="5:23" x14ac:dyDescent="0.35">
      <c r="E384" t="s">
        <v>49</v>
      </c>
      <c r="F384" t="s">
        <v>589</v>
      </c>
      <c r="G384" t="s">
        <v>590</v>
      </c>
      <c r="H384" t="s">
        <v>591</v>
      </c>
      <c r="I384" t="s">
        <v>1976</v>
      </c>
      <c r="J384">
        <v>28.9</v>
      </c>
      <c r="K384">
        <v>36.86</v>
      </c>
      <c r="L384">
        <v>43</v>
      </c>
      <c r="M384">
        <v>52.88</v>
      </c>
      <c r="N384">
        <v>58.3</v>
      </c>
      <c r="O384">
        <v>67.64</v>
      </c>
      <c r="P384">
        <v>76.099999999999994</v>
      </c>
      <c r="Q384">
        <v>70.16</v>
      </c>
      <c r="R384">
        <v>63.3</v>
      </c>
      <c r="S384">
        <v>53.06</v>
      </c>
      <c r="T384">
        <v>39.200000000000003</v>
      </c>
      <c r="U384">
        <v>35.4</v>
      </c>
      <c r="W384" s="49">
        <v>382</v>
      </c>
    </row>
    <row r="385" spans="5:23" x14ac:dyDescent="0.35">
      <c r="E385" t="s">
        <v>49</v>
      </c>
      <c r="F385" t="s">
        <v>589</v>
      </c>
      <c r="G385" t="s">
        <v>592</v>
      </c>
      <c r="H385" t="s">
        <v>593</v>
      </c>
      <c r="I385" t="s">
        <v>1977</v>
      </c>
      <c r="J385">
        <v>29.8</v>
      </c>
      <c r="K385">
        <v>30.92</v>
      </c>
      <c r="L385">
        <v>41</v>
      </c>
      <c r="M385">
        <v>47.66</v>
      </c>
      <c r="N385">
        <v>55.2</v>
      </c>
      <c r="O385">
        <v>64.22</v>
      </c>
      <c r="P385">
        <v>73.040000000000006</v>
      </c>
      <c r="Q385">
        <v>72.680000000000007</v>
      </c>
      <c r="R385">
        <v>61.3</v>
      </c>
      <c r="S385">
        <v>48.56</v>
      </c>
      <c r="T385">
        <v>34.9</v>
      </c>
      <c r="U385">
        <v>33.1</v>
      </c>
      <c r="W385" s="42">
        <v>383</v>
      </c>
    </row>
    <row r="386" spans="5:23" x14ac:dyDescent="0.35">
      <c r="E386" t="s">
        <v>49</v>
      </c>
      <c r="F386" t="s">
        <v>589</v>
      </c>
      <c r="G386" t="s">
        <v>594</v>
      </c>
      <c r="H386" t="s">
        <v>595</v>
      </c>
      <c r="I386" t="s">
        <v>1978</v>
      </c>
      <c r="J386">
        <v>33.799999999999997</v>
      </c>
      <c r="K386">
        <v>33.799999999999997</v>
      </c>
      <c r="L386">
        <v>42.8</v>
      </c>
      <c r="M386">
        <v>48.74</v>
      </c>
      <c r="N386">
        <v>59</v>
      </c>
      <c r="O386">
        <v>68.900000000000006</v>
      </c>
      <c r="P386">
        <v>74.48</v>
      </c>
      <c r="Q386">
        <v>67.28</v>
      </c>
      <c r="R386">
        <v>62.2</v>
      </c>
      <c r="S386">
        <v>49.46</v>
      </c>
      <c r="T386">
        <v>39.9</v>
      </c>
      <c r="U386">
        <v>27.9</v>
      </c>
      <c r="W386" s="49">
        <v>384</v>
      </c>
    </row>
    <row r="387" spans="5:23" x14ac:dyDescent="0.35">
      <c r="E387" t="s">
        <v>49</v>
      </c>
      <c r="F387" t="s">
        <v>589</v>
      </c>
      <c r="G387" t="s">
        <v>596</v>
      </c>
      <c r="H387" t="s">
        <v>597</v>
      </c>
      <c r="I387" t="s">
        <v>1979</v>
      </c>
      <c r="J387">
        <v>27.5</v>
      </c>
      <c r="K387">
        <v>29.48</v>
      </c>
      <c r="L387">
        <v>41.9</v>
      </c>
      <c r="M387">
        <v>46.76</v>
      </c>
      <c r="N387">
        <v>50.7</v>
      </c>
      <c r="O387">
        <v>61.52</v>
      </c>
      <c r="P387">
        <v>69.98</v>
      </c>
      <c r="Q387">
        <v>69.44</v>
      </c>
      <c r="R387">
        <v>54.5</v>
      </c>
      <c r="S387">
        <v>44.78</v>
      </c>
      <c r="T387">
        <v>36.299999999999997</v>
      </c>
      <c r="U387">
        <v>30.7</v>
      </c>
      <c r="W387" s="42">
        <v>385</v>
      </c>
    </row>
    <row r="388" spans="5:23" x14ac:dyDescent="0.35">
      <c r="E388" t="s">
        <v>49</v>
      </c>
      <c r="F388" t="s">
        <v>589</v>
      </c>
      <c r="G388" t="s">
        <v>598</v>
      </c>
      <c r="H388" t="s">
        <v>599</v>
      </c>
      <c r="I388" t="s">
        <v>1980</v>
      </c>
      <c r="J388">
        <v>18.3</v>
      </c>
      <c r="K388">
        <v>21.2</v>
      </c>
      <c r="L388">
        <v>34.700000000000003</v>
      </c>
      <c r="M388">
        <v>46.58</v>
      </c>
      <c r="N388">
        <v>54.1</v>
      </c>
      <c r="O388">
        <v>61.52</v>
      </c>
      <c r="P388">
        <v>69.08</v>
      </c>
      <c r="Q388">
        <v>66.2</v>
      </c>
      <c r="R388">
        <v>56.7</v>
      </c>
      <c r="S388">
        <v>44.42</v>
      </c>
      <c r="T388">
        <v>32.4</v>
      </c>
      <c r="U388">
        <v>27.3</v>
      </c>
      <c r="W388" s="49">
        <v>386</v>
      </c>
    </row>
    <row r="389" spans="5:23" x14ac:dyDescent="0.35">
      <c r="E389" t="s">
        <v>49</v>
      </c>
      <c r="F389" t="s">
        <v>589</v>
      </c>
      <c r="G389" t="s">
        <v>600</v>
      </c>
      <c r="H389" t="s">
        <v>601</v>
      </c>
      <c r="I389" t="s">
        <v>1981</v>
      </c>
      <c r="J389">
        <v>32.200000000000003</v>
      </c>
      <c r="K389">
        <v>31.28</v>
      </c>
      <c r="L389">
        <v>42.6</v>
      </c>
      <c r="M389">
        <v>48.92</v>
      </c>
      <c r="N389">
        <v>55.8</v>
      </c>
      <c r="O389">
        <v>65.84</v>
      </c>
      <c r="P389">
        <v>74.84</v>
      </c>
      <c r="Q389">
        <v>73.58</v>
      </c>
      <c r="R389">
        <v>60.1</v>
      </c>
      <c r="S389">
        <v>46.22</v>
      </c>
      <c r="T389">
        <v>34.5</v>
      </c>
      <c r="U389">
        <v>32.5</v>
      </c>
      <c r="W389" s="42">
        <v>387</v>
      </c>
    </row>
    <row r="390" spans="5:23" x14ac:dyDescent="0.35">
      <c r="E390" t="s">
        <v>49</v>
      </c>
      <c r="F390" t="s">
        <v>589</v>
      </c>
      <c r="G390" t="s">
        <v>602</v>
      </c>
      <c r="H390" t="s">
        <v>603</v>
      </c>
      <c r="I390" t="s">
        <v>1982</v>
      </c>
      <c r="J390">
        <v>34.9</v>
      </c>
      <c r="K390">
        <v>36.5</v>
      </c>
      <c r="L390">
        <v>40.6</v>
      </c>
      <c r="M390">
        <v>52.34</v>
      </c>
      <c r="N390">
        <v>56.8</v>
      </c>
      <c r="O390">
        <v>66.56</v>
      </c>
      <c r="P390">
        <v>78.08</v>
      </c>
      <c r="Q390">
        <v>76.099999999999994</v>
      </c>
      <c r="R390">
        <v>61.3</v>
      </c>
      <c r="S390">
        <v>49.28</v>
      </c>
      <c r="T390">
        <v>40.5</v>
      </c>
      <c r="U390">
        <v>34.5</v>
      </c>
      <c r="W390" s="49">
        <v>388</v>
      </c>
    </row>
    <row r="391" spans="5:23" x14ac:dyDescent="0.35">
      <c r="E391" t="s">
        <v>49</v>
      </c>
      <c r="F391" t="s">
        <v>589</v>
      </c>
      <c r="G391" t="s">
        <v>604</v>
      </c>
      <c r="H391" t="s">
        <v>605</v>
      </c>
      <c r="I391" t="s">
        <v>1983</v>
      </c>
      <c r="J391">
        <v>34.5</v>
      </c>
      <c r="K391">
        <v>32.72</v>
      </c>
      <c r="L391">
        <v>42.3</v>
      </c>
      <c r="M391">
        <v>46.76</v>
      </c>
      <c r="N391">
        <v>55.8</v>
      </c>
      <c r="O391">
        <v>68.540000000000006</v>
      </c>
      <c r="P391">
        <v>74.3</v>
      </c>
      <c r="Q391">
        <v>75.38</v>
      </c>
      <c r="R391">
        <v>63.3</v>
      </c>
      <c r="S391">
        <v>46.58</v>
      </c>
      <c r="T391">
        <v>37.6</v>
      </c>
      <c r="U391">
        <v>27.5</v>
      </c>
      <c r="W391" s="42">
        <v>389</v>
      </c>
    </row>
    <row r="392" spans="5:23" x14ac:dyDescent="0.35">
      <c r="E392" t="s">
        <v>49</v>
      </c>
      <c r="F392" t="s">
        <v>589</v>
      </c>
      <c r="G392" t="s">
        <v>606</v>
      </c>
      <c r="H392" t="s">
        <v>607</v>
      </c>
      <c r="I392" t="s">
        <v>1984</v>
      </c>
      <c r="J392">
        <v>21.7</v>
      </c>
      <c r="K392">
        <v>29.3</v>
      </c>
      <c r="L392">
        <v>39.200000000000003</v>
      </c>
      <c r="M392">
        <v>48.2</v>
      </c>
      <c r="N392">
        <v>55.4</v>
      </c>
      <c r="O392">
        <v>63.5</v>
      </c>
      <c r="P392">
        <v>71.959999999999994</v>
      </c>
      <c r="Q392">
        <v>69.08</v>
      </c>
      <c r="R392">
        <v>58.8</v>
      </c>
      <c r="S392">
        <v>46.22</v>
      </c>
      <c r="T392">
        <v>35.799999999999997</v>
      </c>
      <c r="U392">
        <v>24.8</v>
      </c>
      <c r="W392" s="49">
        <v>390</v>
      </c>
    </row>
    <row r="393" spans="5:23" x14ac:dyDescent="0.35">
      <c r="E393" t="s">
        <v>49</v>
      </c>
      <c r="F393" t="s">
        <v>589</v>
      </c>
      <c r="G393" t="s">
        <v>608</v>
      </c>
      <c r="H393" t="s">
        <v>609</v>
      </c>
      <c r="I393" t="s">
        <v>1985</v>
      </c>
      <c r="J393">
        <v>22.6</v>
      </c>
      <c r="K393">
        <v>27.14</v>
      </c>
      <c r="L393">
        <v>35.799999999999997</v>
      </c>
      <c r="M393">
        <v>47.84</v>
      </c>
      <c r="N393">
        <v>52.3</v>
      </c>
      <c r="O393">
        <v>61.88</v>
      </c>
      <c r="P393">
        <v>69.98</v>
      </c>
      <c r="Q393">
        <v>67.819999999999993</v>
      </c>
      <c r="R393">
        <v>55</v>
      </c>
      <c r="S393">
        <v>43.34</v>
      </c>
      <c r="T393">
        <v>29.3</v>
      </c>
      <c r="U393">
        <v>27.5</v>
      </c>
      <c r="W393" s="42">
        <v>391</v>
      </c>
    </row>
    <row r="394" spans="5:23" x14ac:dyDescent="0.35">
      <c r="E394" t="s">
        <v>49</v>
      </c>
      <c r="F394" t="s">
        <v>610</v>
      </c>
      <c r="G394" t="s">
        <v>611</v>
      </c>
      <c r="H394" t="s">
        <v>372</v>
      </c>
      <c r="I394" t="s">
        <v>1986</v>
      </c>
      <c r="J394">
        <v>19.8</v>
      </c>
      <c r="K394">
        <v>25.7</v>
      </c>
      <c r="L394">
        <v>43.2</v>
      </c>
      <c r="M394">
        <v>51.44</v>
      </c>
      <c r="N394">
        <v>57.2</v>
      </c>
      <c r="O394">
        <v>67.459999999999994</v>
      </c>
      <c r="P394">
        <v>74.3</v>
      </c>
      <c r="Q394">
        <v>71.599999999999994</v>
      </c>
      <c r="R394">
        <v>65.8</v>
      </c>
      <c r="S394">
        <v>50.36</v>
      </c>
      <c r="T394">
        <v>42.1</v>
      </c>
      <c r="U394">
        <v>14.2</v>
      </c>
      <c r="W394" s="49">
        <v>392</v>
      </c>
    </row>
    <row r="395" spans="5:23" x14ac:dyDescent="0.35">
      <c r="E395" t="s">
        <v>49</v>
      </c>
      <c r="F395" t="s">
        <v>610</v>
      </c>
      <c r="G395" t="s">
        <v>612</v>
      </c>
      <c r="H395" t="s">
        <v>613</v>
      </c>
      <c r="I395" t="s">
        <v>1987</v>
      </c>
      <c r="J395">
        <v>31.6</v>
      </c>
      <c r="K395">
        <v>36.14</v>
      </c>
      <c r="L395">
        <v>38.5</v>
      </c>
      <c r="M395">
        <v>50.9</v>
      </c>
      <c r="N395">
        <v>61.9</v>
      </c>
      <c r="O395">
        <v>77.180000000000007</v>
      </c>
      <c r="P395">
        <v>78.44</v>
      </c>
      <c r="Q395">
        <v>74.48</v>
      </c>
      <c r="R395">
        <v>65.3</v>
      </c>
      <c r="S395">
        <v>57.74</v>
      </c>
      <c r="T395">
        <v>41.7</v>
      </c>
      <c r="U395">
        <v>31.6</v>
      </c>
      <c r="W395" s="42">
        <v>393</v>
      </c>
    </row>
    <row r="396" spans="5:23" x14ac:dyDescent="0.35">
      <c r="E396" t="s">
        <v>49</v>
      </c>
      <c r="F396" t="s">
        <v>610</v>
      </c>
      <c r="G396" t="s">
        <v>612</v>
      </c>
      <c r="H396" t="s">
        <v>614</v>
      </c>
      <c r="I396" t="s">
        <v>1988</v>
      </c>
      <c r="J396">
        <v>33.799999999999997</v>
      </c>
      <c r="K396">
        <v>35.24</v>
      </c>
      <c r="L396">
        <v>46.2</v>
      </c>
      <c r="M396">
        <v>58.46</v>
      </c>
      <c r="N396">
        <v>63.9</v>
      </c>
      <c r="O396">
        <v>70.52</v>
      </c>
      <c r="P396">
        <v>77.72</v>
      </c>
      <c r="Q396">
        <v>78.8</v>
      </c>
      <c r="R396">
        <v>73</v>
      </c>
      <c r="S396">
        <v>54.5</v>
      </c>
      <c r="T396">
        <v>48.7</v>
      </c>
      <c r="U396">
        <v>31.8</v>
      </c>
      <c r="W396" s="49">
        <v>394</v>
      </c>
    </row>
    <row r="397" spans="5:23" x14ac:dyDescent="0.35">
      <c r="E397" t="s">
        <v>49</v>
      </c>
      <c r="F397" t="s">
        <v>610</v>
      </c>
      <c r="G397" t="s">
        <v>192</v>
      </c>
      <c r="H397" t="s">
        <v>615</v>
      </c>
      <c r="I397" t="s">
        <v>1989</v>
      </c>
      <c r="J397">
        <v>30.7</v>
      </c>
      <c r="K397">
        <v>28.58</v>
      </c>
      <c r="L397">
        <v>36</v>
      </c>
      <c r="M397">
        <v>46.76</v>
      </c>
      <c r="N397">
        <v>61.5</v>
      </c>
      <c r="O397">
        <v>73.760000000000005</v>
      </c>
      <c r="P397">
        <v>75.2</v>
      </c>
      <c r="Q397">
        <v>69.44</v>
      </c>
      <c r="R397">
        <v>63.1</v>
      </c>
      <c r="S397">
        <v>54.32</v>
      </c>
      <c r="T397">
        <v>37.9</v>
      </c>
      <c r="U397">
        <v>28.9</v>
      </c>
      <c r="W397" s="42">
        <v>395</v>
      </c>
    </row>
    <row r="398" spans="5:23" x14ac:dyDescent="0.35">
      <c r="E398" t="s">
        <v>49</v>
      </c>
      <c r="F398" t="s">
        <v>610</v>
      </c>
      <c r="G398" t="s">
        <v>616</v>
      </c>
      <c r="H398" t="s">
        <v>617</v>
      </c>
      <c r="I398" t="s">
        <v>1990</v>
      </c>
      <c r="J398">
        <v>21.7</v>
      </c>
      <c r="K398">
        <v>28.76</v>
      </c>
      <c r="L398">
        <v>40.799999999999997</v>
      </c>
      <c r="M398">
        <v>52.16</v>
      </c>
      <c r="N398">
        <v>57</v>
      </c>
      <c r="O398">
        <v>70.52</v>
      </c>
      <c r="P398">
        <v>77.36</v>
      </c>
      <c r="Q398">
        <v>75.56</v>
      </c>
      <c r="R398">
        <v>70.2</v>
      </c>
      <c r="S398">
        <v>56.3</v>
      </c>
      <c r="T398">
        <v>47.5</v>
      </c>
      <c r="U398">
        <v>30.6</v>
      </c>
      <c r="W398" s="49">
        <v>396</v>
      </c>
    </row>
    <row r="399" spans="5:23" x14ac:dyDescent="0.35">
      <c r="E399" t="s">
        <v>49</v>
      </c>
      <c r="F399" t="s">
        <v>610</v>
      </c>
      <c r="G399" t="s">
        <v>616</v>
      </c>
      <c r="H399" t="s">
        <v>617</v>
      </c>
      <c r="I399" t="s">
        <v>1991</v>
      </c>
      <c r="J399">
        <v>23.7</v>
      </c>
      <c r="K399">
        <v>27.5</v>
      </c>
      <c r="L399">
        <v>38.799999999999997</v>
      </c>
      <c r="M399">
        <v>50</v>
      </c>
      <c r="N399">
        <v>59.5</v>
      </c>
      <c r="O399">
        <v>69.98</v>
      </c>
      <c r="P399">
        <v>75.38</v>
      </c>
      <c r="Q399">
        <v>71.239999999999995</v>
      </c>
      <c r="R399">
        <v>64.599999999999994</v>
      </c>
      <c r="S399">
        <v>51.8</v>
      </c>
      <c r="T399">
        <v>40.5</v>
      </c>
      <c r="U399">
        <v>25.3</v>
      </c>
      <c r="W399" s="42">
        <v>397</v>
      </c>
    </row>
    <row r="400" spans="5:23" x14ac:dyDescent="0.35">
      <c r="E400" t="s">
        <v>49</v>
      </c>
      <c r="F400" t="s">
        <v>610</v>
      </c>
      <c r="G400" t="s">
        <v>405</v>
      </c>
      <c r="H400" t="s">
        <v>618</v>
      </c>
      <c r="I400" t="s">
        <v>1992</v>
      </c>
      <c r="J400">
        <v>25</v>
      </c>
      <c r="K400">
        <v>26.6</v>
      </c>
      <c r="L400">
        <v>32.5</v>
      </c>
      <c r="M400">
        <v>47.84</v>
      </c>
      <c r="N400">
        <v>52.5</v>
      </c>
      <c r="O400">
        <v>68.180000000000007</v>
      </c>
      <c r="P400">
        <v>72.319999999999993</v>
      </c>
      <c r="Q400">
        <v>71.42</v>
      </c>
      <c r="R400">
        <v>63.5</v>
      </c>
      <c r="S400">
        <v>48.02</v>
      </c>
      <c r="T400">
        <v>42.6</v>
      </c>
      <c r="U400">
        <v>23.5</v>
      </c>
      <c r="W400" s="49">
        <v>398</v>
      </c>
    </row>
    <row r="401" spans="5:23" x14ac:dyDescent="0.35">
      <c r="E401" t="s">
        <v>49</v>
      </c>
      <c r="F401" t="s">
        <v>610</v>
      </c>
      <c r="G401" t="s">
        <v>619</v>
      </c>
      <c r="H401" t="s">
        <v>620</v>
      </c>
      <c r="I401" t="s">
        <v>620</v>
      </c>
      <c r="J401">
        <v>28.6</v>
      </c>
      <c r="K401">
        <v>35.42</v>
      </c>
      <c r="L401">
        <v>43.9</v>
      </c>
      <c r="M401">
        <v>54.14</v>
      </c>
      <c r="N401">
        <v>63</v>
      </c>
      <c r="O401">
        <v>71.599999999999994</v>
      </c>
      <c r="P401">
        <v>73.760000000000005</v>
      </c>
      <c r="Q401">
        <v>78.98</v>
      </c>
      <c r="R401">
        <v>65.3</v>
      </c>
      <c r="S401">
        <v>53.96</v>
      </c>
      <c r="T401">
        <v>40.1</v>
      </c>
      <c r="U401">
        <v>27.5</v>
      </c>
      <c r="W401" s="42">
        <v>399</v>
      </c>
    </row>
    <row r="402" spans="5:23" x14ac:dyDescent="0.35">
      <c r="E402" t="s">
        <v>49</v>
      </c>
      <c r="F402" t="s">
        <v>610</v>
      </c>
      <c r="G402" t="s">
        <v>621</v>
      </c>
      <c r="H402" t="s">
        <v>622</v>
      </c>
      <c r="I402" t="s">
        <v>1993</v>
      </c>
      <c r="J402">
        <v>37.4</v>
      </c>
      <c r="K402">
        <v>32.54</v>
      </c>
      <c r="L402">
        <v>42.4</v>
      </c>
      <c r="M402">
        <v>52.52</v>
      </c>
      <c r="N402">
        <v>62.4</v>
      </c>
      <c r="O402">
        <v>77.900000000000006</v>
      </c>
      <c r="P402">
        <v>80.06</v>
      </c>
      <c r="Q402">
        <v>74.3</v>
      </c>
      <c r="R402">
        <v>66.7</v>
      </c>
      <c r="S402">
        <v>57.92</v>
      </c>
      <c r="T402">
        <v>49.6</v>
      </c>
      <c r="U402">
        <v>35.200000000000003</v>
      </c>
      <c r="W402" s="49">
        <v>400</v>
      </c>
    </row>
    <row r="403" spans="5:23" x14ac:dyDescent="0.35">
      <c r="E403" t="s">
        <v>49</v>
      </c>
      <c r="F403" t="s">
        <v>610</v>
      </c>
      <c r="G403" t="s">
        <v>623</v>
      </c>
      <c r="H403" t="s">
        <v>624</v>
      </c>
      <c r="I403" t="s">
        <v>1994</v>
      </c>
      <c r="J403">
        <v>22.3</v>
      </c>
      <c r="K403">
        <v>27.68</v>
      </c>
      <c r="L403">
        <v>38.799999999999997</v>
      </c>
      <c r="M403">
        <v>50</v>
      </c>
      <c r="N403">
        <v>63</v>
      </c>
      <c r="O403">
        <v>71.959999999999994</v>
      </c>
      <c r="P403">
        <v>75.2</v>
      </c>
      <c r="Q403">
        <v>73.58</v>
      </c>
      <c r="R403">
        <v>65.5</v>
      </c>
      <c r="S403">
        <v>50.72</v>
      </c>
      <c r="T403">
        <v>37.799999999999997</v>
      </c>
      <c r="U403">
        <v>25.7</v>
      </c>
      <c r="W403" s="42">
        <v>401</v>
      </c>
    </row>
    <row r="404" spans="5:23" x14ac:dyDescent="0.35">
      <c r="E404" t="s">
        <v>49</v>
      </c>
      <c r="F404" t="s">
        <v>610</v>
      </c>
      <c r="G404" t="s">
        <v>165</v>
      </c>
      <c r="H404" t="s">
        <v>625</v>
      </c>
      <c r="I404" t="s">
        <v>1995</v>
      </c>
      <c r="J404">
        <v>33.299999999999997</v>
      </c>
      <c r="K404">
        <v>36.14</v>
      </c>
      <c r="L404">
        <v>38.1</v>
      </c>
      <c r="M404">
        <v>49.82</v>
      </c>
      <c r="N404">
        <v>68.2</v>
      </c>
      <c r="O404">
        <v>75.92</v>
      </c>
      <c r="P404">
        <v>74.66</v>
      </c>
      <c r="Q404">
        <v>77.36</v>
      </c>
      <c r="R404">
        <v>72.7</v>
      </c>
      <c r="S404">
        <v>58.28</v>
      </c>
      <c r="T404">
        <v>48</v>
      </c>
      <c r="U404">
        <v>37</v>
      </c>
      <c r="W404" s="49">
        <v>402</v>
      </c>
    </row>
    <row r="405" spans="5:23" x14ac:dyDescent="0.35">
      <c r="E405" t="s">
        <v>49</v>
      </c>
      <c r="F405" t="s">
        <v>610</v>
      </c>
      <c r="G405" t="s">
        <v>626</v>
      </c>
      <c r="H405" t="s">
        <v>627</v>
      </c>
      <c r="I405" t="s">
        <v>1996</v>
      </c>
      <c r="J405">
        <v>22.3</v>
      </c>
      <c r="K405">
        <v>27.32</v>
      </c>
      <c r="L405">
        <v>39.700000000000003</v>
      </c>
      <c r="M405">
        <v>52.52</v>
      </c>
      <c r="N405">
        <v>63.3</v>
      </c>
      <c r="O405">
        <v>70.34</v>
      </c>
      <c r="P405">
        <v>74.48</v>
      </c>
      <c r="Q405">
        <v>72.14</v>
      </c>
      <c r="R405">
        <v>65.099999999999994</v>
      </c>
      <c r="S405">
        <v>51.26</v>
      </c>
      <c r="T405">
        <v>37.9</v>
      </c>
      <c r="U405">
        <v>27.7</v>
      </c>
      <c r="W405" s="42">
        <v>403</v>
      </c>
    </row>
    <row r="406" spans="5:23" x14ac:dyDescent="0.35">
      <c r="E406" t="s">
        <v>49</v>
      </c>
      <c r="F406" t="s">
        <v>610</v>
      </c>
      <c r="G406" t="s">
        <v>371</v>
      </c>
      <c r="H406" t="s">
        <v>628</v>
      </c>
      <c r="I406" t="s">
        <v>1997</v>
      </c>
      <c r="J406">
        <v>25.9</v>
      </c>
      <c r="K406">
        <v>30.56</v>
      </c>
      <c r="L406">
        <v>44.6</v>
      </c>
      <c r="M406">
        <v>54.68</v>
      </c>
      <c r="N406">
        <v>64.2</v>
      </c>
      <c r="O406">
        <v>70.88</v>
      </c>
      <c r="P406">
        <v>72.86</v>
      </c>
      <c r="Q406">
        <v>74.84</v>
      </c>
      <c r="R406">
        <v>71.099999999999994</v>
      </c>
      <c r="S406">
        <v>54.68</v>
      </c>
      <c r="T406">
        <v>44.1</v>
      </c>
      <c r="U406">
        <v>33.799999999999997</v>
      </c>
      <c r="W406" s="49">
        <v>404</v>
      </c>
    </row>
    <row r="407" spans="5:23" x14ac:dyDescent="0.35">
      <c r="E407" t="s">
        <v>49</v>
      </c>
      <c r="F407" t="s">
        <v>610</v>
      </c>
      <c r="G407" t="s">
        <v>629</v>
      </c>
      <c r="H407" t="s">
        <v>630</v>
      </c>
      <c r="I407" t="s">
        <v>1998</v>
      </c>
      <c r="J407">
        <v>16</v>
      </c>
      <c r="K407">
        <v>20.12</v>
      </c>
      <c r="L407">
        <v>36.5</v>
      </c>
      <c r="M407">
        <v>48.74</v>
      </c>
      <c r="N407">
        <v>60.8</v>
      </c>
      <c r="O407">
        <v>68.540000000000006</v>
      </c>
      <c r="P407">
        <v>74.48</v>
      </c>
      <c r="Q407">
        <v>71.239999999999995</v>
      </c>
      <c r="R407">
        <v>64</v>
      </c>
      <c r="S407">
        <v>49.64</v>
      </c>
      <c r="T407">
        <v>35.6</v>
      </c>
      <c r="U407">
        <v>23.7</v>
      </c>
      <c r="W407" s="42">
        <v>405</v>
      </c>
    </row>
    <row r="408" spans="5:23" x14ac:dyDescent="0.35">
      <c r="E408" t="s">
        <v>49</v>
      </c>
      <c r="F408" t="s">
        <v>610</v>
      </c>
      <c r="G408" t="s">
        <v>631</v>
      </c>
      <c r="H408" t="s">
        <v>632</v>
      </c>
      <c r="I408" t="s">
        <v>1999</v>
      </c>
      <c r="J408">
        <v>28.6</v>
      </c>
      <c r="K408">
        <v>38.840000000000003</v>
      </c>
      <c r="L408">
        <v>49.1</v>
      </c>
      <c r="M408">
        <v>53.78</v>
      </c>
      <c r="N408">
        <v>71.400000000000006</v>
      </c>
      <c r="O408">
        <v>74.12</v>
      </c>
      <c r="P408">
        <v>79.7</v>
      </c>
      <c r="Q408">
        <v>77.72</v>
      </c>
      <c r="R408">
        <v>70.900000000000006</v>
      </c>
      <c r="S408">
        <v>58.64</v>
      </c>
      <c r="T408">
        <v>50.5</v>
      </c>
      <c r="U408">
        <v>35.1</v>
      </c>
      <c r="W408" s="49">
        <v>406</v>
      </c>
    </row>
    <row r="409" spans="5:23" x14ac:dyDescent="0.35">
      <c r="E409" t="s">
        <v>49</v>
      </c>
      <c r="F409" t="s">
        <v>610</v>
      </c>
      <c r="G409" t="s">
        <v>633</v>
      </c>
      <c r="H409" t="s">
        <v>634</v>
      </c>
      <c r="I409" t="s">
        <v>2000</v>
      </c>
      <c r="J409">
        <v>23</v>
      </c>
      <c r="K409">
        <v>25.7</v>
      </c>
      <c r="L409">
        <v>45.1</v>
      </c>
      <c r="M409">
        <v>54.32</v>
      </c>
      <c r="N409">
        <v>64.900000000000006</v>
      </c>
      <c r="O409">
        <v>74.48</v>
      </c>
      <c r="P409">
        <v>76.459999999999994</v>
      </c>
      <c r="Q409">
        <v>73.94</v>
      </c>
      <c r="R409">
        <v>66.599999999999994</v>
      </c>
      <c r="S409">
        <v>53.42</v>
      </c>
      <c r="T409">
        <v>45.1</v>
      </c>
      <c r="U409">
        <v>33.1</v>
      </c>
      <c r="W409" s="42">
        <v>407</v>
      </c>
    </row>
    <row r="410" spans="5:23" x14ac:dyDescent="0.35">
      <c r="E410" t="s">
        <v>49</v>
      </c>
      <c r="F410" t="s">
        <v>610</v>
      </c>
      <c r="G410" t="s">
        <v>635</v>
      </c>
      <c r="H410" t="s">
        <v>636</v>
      </c>
      <c r="I410" t="s">
        <v>2001</v>
      </c>
      <c r="J410">
        <v>13.5</v>
      </c>
      <c r="K410">
        <v>31.82</v>
      </c>
      <c r="L410">
        <v>40.6</v>
      </c>
      <c r="M410">
        <v>51.08</v>
      </c>
      <c r="N410">
        <v>58.5</v>
      </c>
      <c r="O410">
        <v>71.599999999999994</v>
      </c>
      <c r="P410">
        <v>74.66</v>
      </c>
      <c r="Q410">
        <v>68.900000000000006</v>
      </c>
      <c r="R410">
        <v>66.7</v>
      </c>
      <c r="S410">
        <v>53.24</v>
      </c>
      <c r="T410">
        <v>43.7</v>
      </c>
      <c r="U410">
        <v>28.4</v>
      </c>
      <c r="W410" s="49">
        <v>408</v>
      </c>
    </row>
    <row r="411" spans="5:23" x14ac:dyDescent="0.35">
      <c r="E411" t="s">
        <v>49</v>
      </c>
      <c r="F411" t="s">
        <v>610</v>
      </c>
      <c r="G411" t="s">
        <v>637</v>
      </c>
      <c r="H411" t="s">
        <v>638</v>
      </c>
      <c r="I411" t="s">
        <v>2002</v>
      </c>
      <c r="J411">
        <v>23.4</v>
      </c>
      <c r="K411">
        <v>29.66</v>
      </c>
      <c r="L411">
        <v>42.8</v>
      </c>
      <c r="M411">
        <v>53.96</v>
      </c>
      <c r="N411">
        <v>60.3</v>
      </c>
      <c r="O411">
        <v>72.14</v>
      </c>
      <c r="P411">
        <v>77.180000000000007</v>
      </c>
      <c r="Q411">
        <v>73.040000000000006</v>
      </c>
      <c r="R411">
        <v>65.3</v>
      </c>
      <c r="S411">
        <v>52.7</v>
      </c>
      <c r="T411">
        <v>44.8</v>
      </c>
      <c r="U411">
        <v>27.3</v>
      </c>
      <c r="W411" s="42">
        <v>409</v>
      </c>
    </row>
    <row r="412" spans="5:23" x14ac:dyDescent="0.35">
      <c r="E412" t="s">
        <v>49</v>
      </c>
      <c r="F412" t="s">
        <v>610</v>
      </c>
      <c r="G412" t="s">
        <v>639</v>
      </c>
      <c r="H412" t="s">
        <v>640</v>
      </c>
      <c r="I412" t="s">
        <v>2003</v>
      </c>
      <c r="J412">
        <v>30</v>
      </c>
      <c r="K412">
        <v>32.54</v>
      </c>
      <c r="L412">
        <v>38.799999999999997</v>
      </c>
      <c r="M412">
        <v>48.74</v>
      </c>
      <c r="N412">
        <v>58.5</v>
      </c>
      <c r="O412">
        <v>75.02</v>
      </c>
      <c r="P412">
        <v>72.319999999999993</v>
      </c>
      <c r="Q412">
        <v>71.959999999999994</v>
      </c>
      <c r="R412">
        <v>62.8</v>
      </c>
      <c r="S412">
        <v>51.62</v>
      </c>
      <c r="T412">
        <v>43.5</v>
      </c>
      <c r="U412">
        <v>21.9</v>
      </c>
      <c r="W412" s="49">
        <v>410</v>
      </c>
    </row>
    <row r="413" spans="5:23" x14ac:dyDescent="0.35">
      <c r="E413" t="s">
        <v>49</v>
      </c>
      <c r="F413" t="s">
        <v>641</v>
      </c>
      <c r="G413" t="s">
        <v>642</v>
      </c>
      <c r="H413" t="s">
        <v>643</v>
      </c>
      <c r="I413" t="s">
        <v>2004</v>
      </c>
      <c r="J413">
        <v>26.2</v>
      </c>
      <c r="K413">
        <v>33.26</v>
      </c>
      <c r="L413">
        <v>33.4</v>
      </c>
      <c r="M413">
        <v>53.06</v>
      </c>
      <c r="N413">
        <v>65.5</v>
      </c>
      <c r="O413">
        <v>69.260000000000005</v>
      </c>
      <c r="P413">
        <v>73.22</v>
      </c>
      <c r="Q413">
        <v>73.22</v>
      </c>
      <c r="R413">
        <v>68.5</v>
      </c>
      <c r="S413">
        <v>54.86</v>
      </c>
      <c r="T413">
        <v>45</v>
      </c>
      <c r="U413">
        <v>32.9</v>
      </c>
      <c r="W413" s="42">
        <v>411</v>
      </c>
    </row>
    <row r="414" spans="5:23" x14ac:dyDescent="0.35">
      <c r="E414" t="s">
        <v>49</v>
      </c>
      <c r="F414" t="s">
        <v>641</v>
      </c>
      <c r="G414" t="s">
        <v>644</v>
      </c>
      <c r="H414" t="s">
        <v>645</v>
      </c>
      <c r="I414" t="s">
        <v>2005</v>
      </c>
      <c r="J414">
        <v>33.299999999999997</v>
      </c>
      <c r="K414">
        <v>35.96</v>
      </c>
      <c r="L414">
        <v>46.6</v>
      </c>
      <c r="M414">
        <v>58.82</v>
      </c>
      <c r="N414">
        <v>65.7</v>
      </c>
      <c r="O414">
        <v>75.2</v>
      </c>
      <c r="P414">
        <v>78.98</v>
      </c>
      <c r="Q414">
        <v>75.92</v>
      </c>
      <c r="R414">
        <v>68</v>
      </c>
      <c r="S414">
        <v>56.66</v>
      </c>
      <c r="T414">
        <v>48.4</v>
      </c>
      <c r="U414">
        <v>34.299999999999997</v>
      </c>
      <c r="W414" s="49">
        <v>412</v>
      </c>
    </row>
    <row r="415" spans="5:23" x14ac:dyDescent="0.35">
      <c r="E415" t="s">
        <v>49</v>
      </c>
      <c r="F415" t="s">
        <v>641</v>
      </c>
      <c r="G415" t="s">
        <v>646</v>
      </c>
      <c r="H415" t="s">
        <v>647</v>
      </c>
      <c r="I415" t="s">
        <v>2006</v>
      </c>
      <c r="J415">
        <v>22.1</v>
      </c>
      <c r="K415">
        <v>24.08</v>
      </c>
      <c r="L415">
        <v>38.1</v>
      </c>
      <c r="M415">
        <v>50.18</v>
      </c>
      <c r="N415">
        <v>61.5</v>
      </c>
      <c r="O415">
        <v>70.34</v>
      </c>
      <c r="P415">
        <v>72.86</v>
      </c>
      <c r="Q415">
        <v>71.599999999999994</v>
      </c>
      <c r="R415">
        <v>64.599999999999994</v>
      </c>
      <c r="S415">
        <v>51.62</v>
      </c>
      <c r="T415">
        <v>39.4</v>
      </c>
      <c r="U415">
        <v>25.5</v>
      </c>
      <c r="W415" s="42">
        <v>413</v>
      </c>
    </row>
    <row r="416" spans="5:23" x14ac:dyDescent="0.35">
      <c r="E416" t="s">
        <v>49</v>
      </c>
      <c r="F416" t="s">
        <v>641</v>
      </c>
      <c r="G416" t="s">
        <v>648</v>
      </c>
      <c r="H416" t="s">
        <v>649</v>
      </c>
      <c r="I416" t="s">
        <v>2007</v>
      </c>
      <c r="J416">
        <v>28.8</v>
      </c>
      <c r="K416">
        <v>29.12</v>
      </c>
      <c r="L416">
        <v>36.700000000000003</v>
      </c>
      <c r="M416">
        <v>47.12</v>
      </c>
      <c r="N416">
        <v>59.4</v>
      </c>
      <c r="O416">
        <v>72.5</v>
      </c>
      <c r="P416">
        <v>75.02</v>
      </c>
      <c r="Q416">
        <v>68.72</v>
      </c>
      <c r="R416">
        <v>62.8</v>
      </c>
      <c r="S416">
        <v>53.42</v>
      </c>
      <c r="T416">
        <v>38.799999999999997</v>
      </c>
      <c r="U416">
        <v>35.799999999999997</v>
      </c>
      <c r="W416" s="49">
        <v>414</v>
      </c>
    </row>
    <row r="417" spans="5:23" x14ac:dyDescent="0.35">
      <c r="E417" t="s">
        <v>49</v>
      </c>
      <c r="F417" t="s">
        <v>641</v>
      </c>
      <c r="G417" t="s">
        <v>650</v>
      </c>
      <c r="H417" t="s">
        <v>651</v>
      </c>
      <c r="I417" t="s">
        <v>651</v>
      </c>
      <c r="J417">
        <v>40.299999999999997</v>
      </c>
      <c r="K417">
        <v>38.299999999999997</v>
      </c>
      <c r="L417">
        <v>49.3</v>
      </c>
      <c r="M417">
        <v>50.9</v>
      </c>
      <c r="N417">
        <v>66.599999999999994</v>
      </c>
      <c r="O417">
        <v>75.2</v>
      </c>
      <c r="P417">
        <v>75.38</v>
      </c>
      <c r="Q417">
        <v>77</v>
      </c>
      <c r="R417">
        <v>71.599999999999994</v>
      </c>
      <c r="S417">
        <v>59.72</v>
      </c>
      <c r="T417">
        <v>45.7</v>
      </c>
      <c r="U417">
        <v>37</v>
      </c>
      <c r="W417" s="42">
        <v>415</v>
      </c>
    </row>
    <row r="418" spans="5:23" x14ac:dyDescent="0.35">
      <c r="E418" t="s">
        <v>49</v>
      </c>
      <c r="F418" t="s">
        <v>641</v>
      </c>
      <c r="G418" t="s">
        <v>192</v>
      </c>
      <c r="H418" t="s">
        <v>652</v>
      </c>
      <c r="I418" t="s">
        <v>2008</v>
      </c>
      <c r="J418">
        <v>24.1</v>
      </c>
      <c r="K418">
        <v>26.6</v>
      </c>
      <c r="L418">
        <v>43.5</v>
      </c>
      <c r="M418">
        <v>52.7</v>
      </c>
      <c r="N418">
        <v>64.400000000000006</v>
      </c>
      <c r="O418">
        <v>72.680000000000007</v>
      </c>
      <c r="P418">
        <v>76.28</v>
      </c>
      <c r="Q418">
        <v>73.58</v>
      </c>
      <c r="R418">
        <v>64.8</v>
      </c>
      <c r="S418">
        <v>52.88</v>
      </c>
      <c r="T418">
        <v>41.2</v>
      </c>
      <c r="U418">
        <v>28.4</v>
      </c>
      <c r="W418" s="49">
        <v>416</v>
      </c>
    </row>
    <row r="419" spans="5:23" x14ac:dyDescent="0.35">
      <c r="E419" t="s">
        <v>49</v>
      </c>
      <c r="F419" t="s">
        <v>641</v>
      </c>
      <c r="G419" t="s">
        <v>653</v>
      </c>
      <c r="H419" t="s">
        <v>654</v>
      </c>
      <c r="I419" t="s">
        <v>2009</v>
      </c>
      <c r="J419">
        <v>26.4</v>
      </c>
      <c r="K419">
        <v>27.14</v>
      </c>
      <c r="L419">
        <v>44.4</v>
      </c>
      <c r="M419">
        <v>54.68</v>
      </c>
      <c r="N419">
        <v>61</v>
      </c>
      <c r="O419">
        <v>70.16</v>
      </c>
      <c r="P419">
        <v>75.2</v>
      </c>
      <c r="Q419">
        <v>73.58</v>
      </c>
      <c r="R419">
        <v>65.3</v>
      </c>
      <c r="S419">
        <v>53.78</v>
      </c>
      <c r="T419">
        <v>46.2</v>
      </c>
      <c r="U419">
        <v>18.7</v>
      </c>
      <c r="W419" s="42">
        <v>417</v>
      </c>
    </row>
    <row r="420" spans="5:23" x14ac:dyDescent="0.35">
      <c r="E420" t="s">
        <v>49</v>
      </c>
      <c r="F420" t="s">
        <v>641</v>
      </c>
      <c r="G420" t="s">
        <v>447</v>
      </c>
      <c r="H420" t="s">
        <v>655</v>
      </c>
      <c r="I420" t="s">
        <v>2010</v>
      </c>
      <c r="J420">
        <v>29.3</v>
      </c>
      <c r="K420">
        <v>31.82</v>
      </c>
      <c r="L420">
        <v>44.2</v>
      </c>
      <c r="M420">
        <v>55.22</v>
      </c>
      <c r="N420">
        <v>61.5</v>
      </c>
      <c r="O420">
        <v>70.7</v>
      </c>
      <c r="P420">
        <v>74.48</v>
      </c>
      <c r="Q420">
        <v>76.28</v>
      </c>
      <c r="R420">
        <v>63.5</v>
      </c>
      <c r="S420">
        <v>52.7</v>
      </c>
      <c r="T420">
        <v>47.8</v>
      </c>
      <c r="U420">
        <v>28</v>
      </c>
      <c r="W420" s="49">
        <v>418</v>
      </c>
    </row>
    <row r="421" spans="5:23" x14ac:dyDescent="0.35">
      <c r="E421" t="s">
        <v>261</v>
      </c>
      <c r="F421" t="s">
        <v>2640</v>
      </c>
      <c r="G421" t="s">
        <v>54</v>
      </c>
      <c r="H421" t="s">
        <v>656</v>
      </c>
      <c r="I421" t="s">
        <v>2011</v>
      </c>
      <c r="J421" t="s">
        <v>54</v>
      </c>
      <c r="K421" t="s">
        <v>54</v>
      </c>
      <c r="L421" t="s">
        <v>54</v>
      </c>
      <c r="M421" t="s">
        <v>54</v>
      </c>
      <c r="N421" t="s">
        <v>54</v>
      </c>
      <c r="O421" t="s">
        <v>54</v>
      </c>
      <c r="P421" t="s">
        <v>54</v>
      </c>
      <c r="Q421" t="s">
        <v>54</v>
      </c>
      <c r="R421" t="s">
        <v>54</v>
      </c>
      <c r="S421" t="s">
        <v>54</v>
      </c>
      <c r="T421" t="s">
        <v>54</v>
      </c>
      <c r="U421" t="s">
        <v>54</v>
      </c>
      <c r="W421" s="42">
        <v>419</v>
      </c>
    </row>
    <row r="422" spans="5:23" x14ac:dyDescent="0.35">
      <c r="E422" t="s">
        <v>261</v>
      </c>
      <c r="F422" t="s">
        <v>2640</v>
      </c>
      <c r="G422" t="s">
        <v>54</v>
      </c>
      <c r="H422" t="s">
        <v>657</v>
      </c>
      <c r="I422" t="s">
        <v>657</v>
      </c>
      <c r="J422" t="s">
        <v>54</v>
      </c>
      <c r="K422" t="s">
        <v>54</v>
      </c>
      <c r="L422" t="s">
        <v>54</v>
      </c>
      <c r="M422" t="s">
        <v>54</v>
      </c>
      <c r="N422" t="s">
        <v>54</v>
      </c>
      <c r="O422" t="s">
        <v>54</v>
      </c>
      <c r="P422" t="s">
        <v>54</v>
      </c>
      <c r="Q422" t="s">
        <v>54</v>
      </c>
      <c r="R422" t="s">
        <v>54</v>
      </c>
      <c r="S422" t="s">
        <v>54</v>
      </c>
      <c r="T422" t="s">
        <v>54</v>
      </c>
      <c r="U422" t="s">
        <v>54</v>
      </c>
      <c r="W422" s="49">
        <v>420</v>
      </c>
    </row>
    <row r="423" spans="5:23" x14ac:dyDescent="0.35">
      <c r="E423" t="s">
        <v>49</v>
      </c>
      <c r="F423" t="s">
        <v>641</v>
      </c>
      <c r="G423" t="s">
        <v>658</v>
      </c>
      <c r="H423" t="s">
        <v>659</v>
      </c>
      <c r="I423" t="s">
        <v>2012</v>
      </c>
      <c r="J423">
        <v>26.2</v>
      </c>
      <c r="K423">
        <v>27.5</v>
      </c>
      <c r="L423">
        <v>40.6</v>
      </c>
      <c r="M423">
        <v>50.18</v>
      </c>
      <c r="N423">
        <v>63.5</v>
      </c>
      <c r="O423">
        <v>69.62</v>
      </c>
      <c r="P423">
        <v>74.84</v>
      </c>
      <c r="Q423">
        <v>73.040000000000006</v>
      </c>
      <c r="R423">
        <v>64.2</v>
      </c>
      <c r="S423">
        <v>51.8</v>
      </c>
      <c r="T423">
        <v>42.1</v>
      </c>
      <c r="U423">
        <v>29.7</v>
      </c>
      <c r="W423" s="42">
        <v>421</v>
      </c>
    </row>
    <row r="424" spans="5:23" x14ac:dyDescent="0.35">
      <c r="E424" t="s">
        <v>49</v>
      </c>
      <c r="F424" t="s">
        <v>641</v>
      </c>
      <c r="G424" t="s">
        <v>660</v>
      </c>
      <c r="H424" t="s">
        <v>661</v>
      </c>
      <c r="I424" t="s">
        <v>2013</v>
      </c>
      <c r="J424">
        <v>22.5</v>
      </c>
      <c r="K424">
        <v>32.36</v>
      </c>
      <c r="L424">
        <v>44.4</v>
      </c>
      <c r="M424">
        <v>57.38</v>
      </c>
      <c r="N424">
        <v>61.2</v>
      </c>
      <c r="O424">
        <v>71.42</v>
      </c>
      <c r="P424">
        <v>77.36</v>
      </c>
      <c r="Q424">
        <v>78.98</v>
      </c>
      <c r="R424">
        <v>68.900000000000006</v>
      </c>
      <c r="S424">
        <v>53.96</v>
      </c>
      <c r="T424">
        <v>47.1</v>
      </c>
      <c r="U424">
        <v>34.5</v>
      </c>
      <c r="W424" s="49">
        <v>422</v>
      </c>
    </row>
    <row r="425" spans="5:23" x14ac:dyDescent="0.35">
      <c r="E425" t="s">
        <v>49</v>
      </c>
      <c r="F425" t="s">
        <v>662</v>
      </c>
      <c r="G425" t="s">
        <v>663</v>
      </c>
      <c r="H425" t="s">
        <v>664</v>
      </c>
      <c r="I425" t="s">
        <v>2014</v>
      </c>
      <c r="J425">
        <v>35.4</v>
      </c>
      <c r="K425">
        <v>38.840000000000003</v>
      </c>
      <c r="L425">
        <v>49.1</v>
      </c>
      <c r="M425">
        <v>62.24</v>
      </c>
      <c r="N425">
        <v>67.8</v>
      </c>
      <c r="O425">
        <v>73.58</v>
      </c>
      <c r="P425">
        <v>79.88</v>
      </c>
      <c r="Q425">
        <v>80.42</v>
      </c>
      <c r="R425">
        <v>75.7</v>
      </c>
      <c r="S425">
        <v>60.44</v>
      </c>
      <c r="T425">
        <v>43.5</v>
      </c>
      <c r="U425">
        <v>22.8</v>
      </c>
      <c r="W425" s="42">
        <v>423</v>
      </c>
    </row>
    <row r="426" spans="5:23" x14ac:dyDescent="0.35">
      <c r="E426" t="s">
        <v>49</v>
      </c>
      <c r="F426" t="s">
        <v>662</v>
      </c>
      <c r="G426" t="s">
        <v>665</v>
      </c>
      <c r="H426" t="s">
        <v>666</v>
      </c>
      <c r="I426" t="s">
        <v>2015</v>
      </c>
      <c r="J426">
        <v>26.2</v>
      </c>
      <c r="K426">
        <v>35.06</v>
      </c>
      <c r="L426">
        <v>46.4</v>
      </c>
      <c r="M426">
        <v>55.22</v>
      </c>
      <c r="N426">
        <v>66.599999999999994</v>
      </c>
      <c r="O426">
        <v>75.56</v>
      </c>
      <c r="P426">
        <v>82.94</v>
      </c>
      <c r="Q426">
        <v>76.459999999999994</v>
      </c>
      <c r="R426">
        <v>70.3</v>
      </c>
      <c r="S426">
        <v>55.4</v>
      </c>
      <c r="T426">
        <v>43.5</v>
      </c>
      <c r="U426">
        <v>35.4</v>
      </c>
      <c r="W426" s="49">
        <v>424</v>
      </c>
    </row>
    <row r="427" spans="5:23" x14ac:dyDescent="0.35">
      <c r="E427" t="s">
        <v>49</v>
      </c>
      <c r="F427" t="s">
        <v>662</v>
      </c>
      <c r="G427" t="s">
        <v>667</v>
      </c>
      <c r="H427" t="s">
        <v>668</v>
      </c>
      <c r="I427" t="s">
        <v>2016</v>
      </c>
      <c r="J427">
        <v>25</v>
      </c>
      <c r="K427">
        <v>34.880000000000003</v>
      </c>
      <c r="L427">
        <v>43</v>
      </c>
      <c r="M427">
        <v>56.48</v>
      </c>
      <c r="N427">
        <v>64</v>
      </c>
      <c r="O427">
        <v>74.3</v>
      </c>
      <c r="P427">
        <v>80.78</v>
      </c>
      <c r="Q427">
        <v>75.92</v>
      </c>
      <c r="R427">
        <v>69.3</v>
      </c>
      <c r="S427">
        <v>56.48</v>
      </c>
      <c r="T427">
        <v>41.5</v>
      </c>
      <c r="U427">
        <v>34.200000000000003</v>
      </c>
      <c r="W427" s="42">
        <v>425</v>
      </c>
    </row>
    <row r="428" spans="5:23" x14ac:dyDescent="0.35">
      <c r="E428" t="s">
        <v>49</v>
      </c>
      <c r="F428" t="s">
        <v>662</v>
      </c>
      <c r="G428" t="s">
        <v>669</v>
      </c>
      <c r="H428" t="s">
        <v>670</v>
      </c>
      <c r="I428" t="s">
        <v>2017</v>
      </c>
      <c r="J428">
        <v>27</v>
      </c>
      <c r="K428">
        <v>31.28</v>
      </c>
      <c r="L428">
        <v>39</v>
      </c>
      <c r="M428">
        <v>57.38</v>
      </c>
      <c r="N428">
        <v>66.7</v>
      </c>
      <c r="O428">
        <v>74.48</v>
      </c>
      <c r="P428">
        <v>79.16</v>
      </c>
      <c r="Q428">
        <v>76.28</v>
      </c>
      <c r="R428">
        <v>70.7</v>
      </c>
      <c r="S428">
        <v>50.72</v>
      </c>
      <c r="T428">
        <v>42.6</v>
      </c>
      <c r="U428">
        <v>21.2</v>
      </c>
      <c r="W428" s="49">
        <v>426</v>
      </c>
    </row>
    <row r="429" spans="5:23" x14ac:dyDescent="0.35">
      <c r="E429" t="s">
        <v>49</v>
      </c>
      <c r="F429" t="s">
        <v>662</v>
      </c>
      <c r="G429" t="s">
        <v>671</v>
      </c>
      <c r="H429" t="s">
        <v>672</v>
      </c>
      <c r="I429" t="s">
        <v>2018</v>
      </c>
      <c r="J429">
        <v>32.700000000000003</v>
      </c>
      <c r="K429">
        <v>32</v>
      </c>
      <c r="L429">
        <v>48</v>
      </c>
      <c r="M429">
        <v>58.28</v>
      </c>
      <c r="N429">
        <v>61.7</v>
      </c>
      <c r="O429">
        <v>78.260000000000005</v>
      </c>
      <c r="P429">
        <v>78.62</v>
      </c>
      <c r="Q429">
        <v>79.16</v>
      </c>
      <c r="R429">
        <v>70</v>
      </c>
      <c r="S429">
        <v>60.98</v>
      </c>
      <c r="T429">
        <v>45.9</v>
      </c>
      <c r="U429">
        <v>36.5</v>
      </c>
      <c r="W429" s="42">
        <v>427</v>
      </c>
    </row>
    <row r="430" spans="5:23" x14ac:dyDescent="0.35">
      <c r="E430" t="s">
        <v>49</v>
      </c>
      <c r="F430" t="s">
        <v>662</v>
      </c>
      <c r="G430" t="s">
        <v>673</v>
      </c>
      <c r="H430" t="s">
        <v>674</v>
      </c>
      <c r="I430" t="s">
        <v>2019</v>
      </c>
      <c r="J430">
        <v>31.6</v>
      </c>
      <c r="K430">
        <v>33.799999999999997</v>
      </c>
      <c r="L430">
        <v>37.799999999999997</v>
      </c>
      <c r="M430">
        <v>55.94</v>
      </c>
      <c r="N430">
        <v>60.8</v>
      </c>
      <c r="O430">
        <v>77</v>
      </c>
      <c r="P430">
        <v>77.180000000000007</v>
      </c>
      <c r="Q430">
        <v>72.14</v>
      </c>
      <c r="R430">
        <v>65.7</v>
      </c>
      <c r="S430">
        <v>54.5</v>
      </c>
      <c r="T430">
        <v>40.299999999999997</v>
      </c>
      <c r="U430">
        <v>34.9</v>
      </c>
      <c r="W430" s="49">
        <v>428</v>
      </c>
    </row>
    <row r="431" spans="5:23" x14ac:dyDescent="0.35">
      <c r="E431" t="s">
        <v>49</v>
      </c>
      <c r="F431" t="s">
        <v>662</v>
      </c>
      <c r="G431" t="s">
        <v>675</v>
      </c>
      <c r="H431" t="s">
        <v>676</v>
      </c>
      <c r="I431" t="s">
        <v>2020</v>
      </c>
      <c r="J431">
        <v>25.3</v>
      </c>
      <c r="K431">
        <v>30.92</v>
      </c>
      <c r="L431">
        <v>41.7</v>
      </c>
      <c r="M431">
        <v>53.6</v>
      </c>
      <c r="N431">
        <v>59.4</v>
      </c>
      <c r="O431">
        <v>68.72</v>
      </c>
      <c r="P431">
        <v>75.38</v>
      </c>
      <c r="Q431">
        <v>72.5</v>
      </c>
      <c r="R431">
        <v>64.900000000000006</v>
      </c>
      <c r="S431">
        <v>51.8</v>
      </c>
      <c r="T431">
        <v>39.6</v>
      </c>
      <c r="U431">
        <v>26.2</v>
      </c>
      <c r="W431" s="42">
        <v>429</v>
      </c>
    </row>
    <row r="432" spans="5:23" x14ac:dyDescent="0.35">
      <c r="E432" t="s">
        <v>49</v>
      </c>
      <c r="F432" t="s">
        <v>662</v>
      </c>
      <c r="G432" t="s">
        <v>677</v>
      </c>
      <c r="H432" t="s">
        <v>678</v>
      </c>
      <c r="I432" t="s">
        <v>2021</v>
      </c>
      <c r="J432">
        <v>28.2</v>
      </c>
      <c r="K432">
        <v>39.56</v>
      </c>
      <c r="L432">
        <v>36.700000000000003</v>
      </c>
      <c r="M432">
        <v>58.1</v>
      </c>
      <c r="N432">
        <v>60.6</v>
      </c>
      <c r="O432">
        <v>77.72</v>
      </c>
      <c r="P432">
        <v>78.98</v>
      </c>
      <c r="Q432">
        <v>73.22</v>
      </c>
      <c r="R432">
        <v>71.599999999999994</v>
      </c>
      <c r="S432">
        <v>55.94</v>
      </c>
      <c r="T432">
        <v>45.1</v>
      </c>
      <c r="U432">
        <v>34.5</v>
      </c>
      <c r="W432" s="49">
        <v>430</v>
      </c>
    </row>
    <row r="433" spans="5:23" x14ac:dyDescent="0.35">
      <c r="E433" t="s">
        <v>49</v>
      </c>
      <c r="F433" t="s">
        <v>662</v>
      </c>
      <c r="G433" t="s">
        <v>679</v>
      </c>
      <c r="H433" t="s">
        <v>680</v>
      </c>
      <c r="I433" t="s">
        <v>2022</v>
      </c>
      <c r="J433">
        <v>29.3</v>
      </c>
      <c r="K433">
        <v>38.659999999999997</v>
      </c>
      <c r="L433">
        <v>41.4</v>
      </c>
      <c r="M433">
        <v>52.52</v>
      </c>
      <c r="N433">
        <v>61</v>
      </c>
      <c r="O433">
        <v>73.040000000000006</v>
      </c>
      <c r="P433">
        <v>83.48</v>
      </c>
      <c r="Q433">
        <v>78.260000000000005</v>
      </c>
      <c r="R433">
        <v>71.400000000000006</v>
      </c>
      <c r="S433">
        <v>55.4</v>
      </c>
      <c r="T433">
        <v>44.6</v>
      </c>
      <c r="U433">
        <v>32.700000000000003</v>
      </c>
      <c r="W433" s="42">
        <v>431</v>
      </c>
    </row>
    <row r="434" spans="5:23" x14ac:dyDescent="0.35">
      <c r="E434" t="s">
        <v>49</v>
      </c>
      <c r="F434" t="s">
        <v>662</v>
      </c>
      <c r="G434" t="s">
        <v>230</v>
      </c>
      <c r="H434" t="s">
        <v>681</v>
      </c>
      <c r="I434" t="s">
        <v>2023</v>
      </c>
      <c r="J434">
        <v>30.6</v>
      </c>
      <c r="K434">
        <v>25.7</v>
      </c>
      <c r="L434">
        <v>35.799999999999997</v>
      </c>
      <c r="M434">
        <v>53.96</v>
      </c>
      <c r="N434">
        <v>61</v>
      </c>
      <c r="O434">
        <v>73.400000000000006</v>
      </c>
      <c r="P434">
        <v>78.8</v>
      </c>
      <c r="Q434">
        <v>73.040000000000006</v>
      </c>
      <c r="R434">
        <v>63.5</v>
      </c>
      <c r="S434">
        <v>54.5</v>
      </c>
      <c r="T434">
        <v>43</v>
      </c>
      <c r="U434">
        <v>34.299999999999997</v>
      </c>
      <c r="W434" s="49">
        <v>432</v>
      </c>
    </row>
    <row r="435" spans="5:23" x14ac:dyDescent="0.35">
      <c r="E435" t="s">
        <v>49</v>
      </c>
      <c r="F435" t="s">
        <v>662</v>
      </c>
      <c r="G435" t="s">
        <v>682</v>
      </c>
      <c r="H435" t="s">
        <v>683</v>
      </c>
      <c r="I435" t="s">
        <v>2024</v>
      </c>
      <c r="J435">
        <v>28.4</v>
      </c>
      <c r="K435">
        <v>39.56</v>
      </c>
      <c r="L435">
        <v>49.1</v>
      </c>
      <c r="M435">
        <v>54.5</v>
      </c>
      <c r="N435">
        <v>67.599999999999994</v>
      </c>
      <c r="O435">
        <v>76.459999999999994</v>
      </c>
      <c r="P435">
        <v>77.900000000000006</v>
      </c>
      <c r="Q435">
        <v>78.44</v>
      </c>
      <c r="R435">
        <v>67.099999999999994</v>
      </c>
      <c r="S435">
        <v>58.82</v>
      </c>
      <c r="T435">
        <v>49.8</v>
      </c>
      <c r="U435">
        <v>30</v>
      </c>
      <c r="W435" s="42">
        <v>433</v>
      </c>
    </row>
    <row r="436" spans="5:23" x14ac:dyDescent="0.35">
      <c r="E436" t="s">
        <v>49</v>
      </c>
      <c r="F436" t="s">
        <v>662</v>
      </c>
      <c r="G436" t="s">
        <v>684</v>
      </c>
      <c r="H436" t="s">
        <v>685</v>
      </c>
      <c r="I436" t="s">
        <v>2025</v>
      </c>
      <c r="J436">
        <v>31.1</v>
      </c>
      <c r="K436">
        <v>42.44</v>
      </c>
      <c r="L436">
        <v>39.200000000000003</v>
      </c>
      <c r="M436">
        <v>53.6</v>
      </c>
      <c r="N436">
        <v>65.3</v>
      </c>
      <c r="O436">
        <v>73.94</v>
      </c>
      <c r="P436">
        <v>80.239999999999995</v>
      </c>
      <c r="Q436">
        <v>74.48</v>
      </c>
      <c r="R436">
        <v>71.400000000000006</v>
      </c>
      <c r="S436">
        <v>51.08</v>
      </c>
      <c r="T436">
        <v>45</v>
      </c>
      <c r="U436">
        <v>36.1</v>
      </c>
      <c r="W436" s="49">
        <v>434</v>
      </c>
    </row>
    <row r="437" spans="5:23" x14ac:dyDescent="0.35">
      <c r="E437" t="s">
        <v>49</v>
      </c>
      <c r="F437" t="s">
        <v>662</v>
      </c>
      <c r="G437" t="s">
        <v>671</v>
      </c>
      <c r="H437" t="s">
        <v>686</v>
      </c>
      <c r="I437" t="s">
        <v>2026</v>
      </c>
      <c r="J437">
        <v>30.9</v>
      </c>
      <c r="K437">
        <v>34.520000000000003</v>
      </c>
      <c r="L437">
        <v>43.9</v>
      </c>
      <c r="M437">
        <v>57.02</v>
      </c>
      <c r="N437">
        <v>66.2</v>
      </c>
      <c r="O437">
        <v>77.540000000000006</v>
      </c>
      <c r="P437">
        <v>78.44</v>
      </c>
      <c r="Q437">
        <v>81.5</v>
      </c>
      <c r="R437">
        <v>66.2</v>
      </c>
      <c r="S437">
        <v>56.12</v>
      </c>
      <c r="T437">
        <v>44.6</v>
      </c>
      <c r="U437">
        <v>28.4</v>
      </c>
      <c r="W437" s="42">
        <v>435</v>
      </c>
    </row>
    <row r="438" spans="5:23" x14ac:dyDescent="0.35">
      <c r="E438" t="s">
        <v>49</v>
      </c>
      <c r="F438" t="s">
        <v>662</v>
      </c>
      <c r="G438" t="s">
        <v>687</v>
      </c>
      <c r="H438" t="s">
        <v>688</v>
      </c>
      <c r="I438" t="s">
        <v>2027</v>
      </c>
      <c r="J438">
        <v>32.200000000000003</v>
      </c>
      <c r="K438">
        <v>35.24</v>
      </c>
      <c r="L438">
        <v>41</v>
      </c>
      <c r="M438">
        <v>53.42</v>
      </c>
      <c r="N438">
        <v>68</v>
      </c>
      <c r="O438">
        <v>78.260000000000005</v>
      </c>
      <c r="P438">
        <v>83.3</v>
      </c>
      <c r="Q438">
        <v>76.64</v>
      </c>
      <c r="R438">
        <v>74.3</v>
      </c>
      <c r="S438">
        <v>60.8</v>
      </c>
      <c r="T438">
        <v>40.799999999999997</v>
      </c>
      <c r="U438">
        <v>37.200000000000003</v>
      </c>
      <c r="W438" s="49">
        <v>436</v>
      </c>
    </row>
    <row r="439" spans="5:23" x14ac:dyDescent="0.35">
      <c r="E439" t="s">
        <v>49</v>
      </c>
      <c r="F439" t="s">
        <v>662</v>
      </c>
      <c r="G439" t="s">
        <v>689</v>
      </c>
      <c r="H439" t="s">
        <v>566</v>
      </c>
      <c r="I439" t="s">
        <v>2028</v>
      </c>
      <c r="J439">
        <v>29.3</v>
      </c>
      <c r="K439">
        <v>34.700000000000003</v>
      </c>
      <c r="L439">
        <v>37.200000000000003</v>
      </c>
      <c r="M439">
        <v>53.24</v>
      </c>
      <c r="N439">
        <v>65.5</v>
      </c>
      <c r="O439">
        <v>70.7</v>
      </c>
      <c r="P439">
        <v>73.58</v>
      </c>
      <c r="Q439">
        <v>80.42</v>
      </c>
      <c r="R439">
        <v>73.8</v>
      </c>
      <c r="S439">
        <v>55.94</v>
      </c>
      <c r="T439">
        <v>47.1</v>
      </c>
      <c r="U439">
        <v>36</v>
      </c>
      <c r="W439" s="42">
        <v>437</v>
      </c>
    </row>
    <row r="440" spans="5:23" x14ac:dyDescent="0.35">
      <c r="E440" t="s">
        <v>49</v>
      </c>
      <c r="F440" t="s">
        <v>662</v>
      </c>
      <c r="G440" t="s">
        <v>690</v>
      </c>
      <c r="I440" t="s">
        <v>2029</v>
      </c>
      <c r="J440">
        <v>32.9</v>
      </c>
      <c r="K440">
        <v>30.56</v>
      </c>
      <c r="L440">
        <v>48.2</v>
      </c>
      <c r="M440">
        <v>55.4</v>
      </c>
      <c r="N440">
        <v>68</v>
      </c>
      <c r="O440">
        <v>76.28</v>
      </c>
      <c r="P440">
        <v>77.540000000000006</v>
      </c>
      <c r="Q440">
        <v>78.62</v>
      </c>
      <c r="R440">
        <v>68.5</v>
      </c>
      <c r="S440">
        <v>56.48</v>
      </c>
      <c r="T440">
        <v>39.700000000000003</v>
      </c>
      <c r="U440">
        <v>30.9</v>
      </c>
      <c r="W440" s="49">
        <v>438</v>
      </c>
    </row>
    <row r="441" spans="5:23" x14ac:dyDescent="0.35">
      <c r="E441" t="s">
        <v>49</v>
      </c>
      <c r="F441" t="s">
        <v>662</v>
      </c>
      <c r="G441" t="s">
        <v>690</v>
      </c>
      <c r="H441" t="s">
        <v>691</v>
      </c>
      <c r="I441" t="s">
        <v>2030</v>
      </c>
      <c r="J441">
        <v>34.299999999999997</v>
      </c>
      <c r="K441">
        <v>31.46</v>
      </c>
      <c r="L441">
        <v>46.4</v>
      </c>
      <c r="M441">
        <v>55.94</v>
      </c>
      <c r="N441">
        <v>62.1</v>
      </c>
      <c r="O441">
        <v>72.319999999999993</v>
      </c>
      <c r="P441">
        <v>79.7</v>
      </c>
      <c r="Q441">
        <v>77.540000000000006</v>
      </c>
      <c r="R441">
        <v>73.400000000000006</v>
      </c>
      <c r="S441">
        <v>56.66</v>
      </c>
      <c r="T441">
        <v>52.2</v>
      </c>
      <c r="U441">
        <v>31.6</v>
      </c>
      <c r="W441" s="42">
        <v>439</v>
      </c>
    </row>
    <row r="442" spans="5:23" x14ac:dyDescent="0.35">
      <c r="E442" t="s">
        <v>49</v>
      </c>
      <c r="F442" t="s">
        <v>662</v>
      </c>
      <c r="G442" t="s">
        <v>692</v>
      </c>
      <c r="H442" t="s">
        <v>693</v>
      </c>
      <c r="I442" t="s">
        <v>2031</v>
      </c>
      <c r="J442">
        <v>27.7</v>
      </c>
      <c r="K442">
        <v>28.04</v>
      </c>
      <c r="L442">
        <v>46.2</v>
      </c>
      <c r="M442">
        <v>55.4</v>
      </c>
      <c r="N442">
        <v>66.400000000000006</v>
      </c>
      <c r="O442">
        <v>73.040000000000006</v>
      </c>
      <c r="P442">
        <v>79.34</v>
      </c>
      <c r="Q442">
        <v>79.7</v>
      </c>
      <c r="R442">
        <v>64.8</v>
      </c>
      <c r="S442">
        <v>56.84</v>
      </c>
      <c r="T442">
        <v>43.2</v>
      </c>
      <c r="U442">
        <v>34.299999999999997</v>
      </c>
      <c r="W442" s="49">
        <v>440</v>
      </c>
    </row>
    <row r="443" spans="5:23" x14ac:dyDescent="0.35">
      <c r="E443" t="s">
        <v>49</v>
      </c>
      <c r="F443" t="s">
        <v>662</v>
      </c>
      <c r="G443" t="s">
        <v>694</v>
      </c>
      <c r="H443" t="s">
        <v>695</v>
      </c>
      <c r="I443" t="s">
        <v>2032</v>
      </c>
      <c r="J443">
        <v>29.3</v>
      </c>
      <c r="K443">
        <v>30.74</v>
      </c>
      <c r="L443">
        <v>44.6</v>
      </c>
      <c r="M443">
        <v>54.32</v>
      </c>
      <c r="N443">
        <v>65.099999999999994</v>
      </c>
      <c r="O443">
        <v>77.72</v>
      </c>
      <c r="P443">
        <v>78.44</v>
      </c>
      <c r="Q443">
        <v>82.58</v>
      </c>
      <c r="R443">
        <v>74.8</v>
      </c>
      <c r="S443">
        <v>57.38</v>
      </c>
      <c r="T443">
        <v>50.4</v>
      </c>
      <c r="U443">
        <v>35.6</v>
      </c>
      <c r="W443" s="42">
        <v>441</v>
      </c>
    </row>
    <row r="444" spans="5:23" x14ac:dyDescent="0.35">
      <c r="E444" t="s">
        <v>49</v>
      </c>
      <c r="F444" t="s">
        <v>662</v>
      </c>
      <c r="G444" t="s">
        <v>696</v>
      </c>
      <c r="H444" t="s">
        <v>697</v>
      </c>
      <c r="I444" t="s">
        <v>2033</v>
      </c>
      <c r="J444">
        <v>28.2</v>
      </c>
      <c r="K444">
        <v>35.24</v>
      </c>
      <c r="L444">
        <v>47.8</v>
      </c>
      <c r="M444">
        <v>56.12</v>
      </c>
      <c r="N444">
        <v>64.2</v>
      </c>
      <c r="O444">
        <v>75.38</v>
      </c>
      <c r="P444">
        <v>77.540000000000006</v>
      </c>
      <c r="Q444">
        <v>71.599999999999994</v>
      </c>
      <c r="R444">
        <v>72.900000000000006</v>
      </c>
      <c r="S444">
        <v>53.06</v>
      </c>
      <c r="T444">
        <v>50.2</v>
      </c>
      <c r="U444">
        <v>29.1</v>
      </c>
      <c r="W444" s="49">
        <v>442</v>
      </c>
    </row>
    <row r="445" spans="5:23" x14ac:dyDescent="0.35">
      <c r="E445" t="s">
        <v>49</v>
      </c>
      <c r="F445" t="s">
        <v>662</v>
      </c>
      <c r="G445" t="s">
        <v>696</v>
      </c>
      <c r="H445" t="s">
        <v>697</v>
      </c>
      <c r="I445" t="s">
        <v>2034</v>
      </c>
      <c r="J445">
        <v>28</v>
      </c>
      <c r="K445">
        <v>37.04</v>
      </c>
      <c r="L445">
        <v>42.4</v>
      </c>
      <c r="M445">
        <v>57.38</v>
      </c>
      <c r="N445">
        <v>65.8</v>
      </c>
      <c r="O445">
        <v>74.48</v>
      </c>
      <c r="P445">
        <v>77.72</v>
      </c>
      <c r="Q445">
        <v>75.56</v>
      </c>
      <c r="R445">
        <v>69.400000000000006</v>
      </c>
      <c r="S445">
        <v>56.3</v>
      </c>
      <c r="T445">
        <v>45</v>
      </c>
      <c r="U445">
        <v>30.2</v>
      </c>
      <c r="W445" s="42">
        <v>443</v>
      </c>
    </row>
    <row r="446" spans="5:23" x14ac:dyDescent="0.35">
      <c r="E446" t="s">
        <v>49</v>
      </c>
      <c r="F446" t="s">
        <v>662</v>
      </c>
      <c r="G446" t="s">
        <v>687</v>
      </c>
      <c r="H446" t="s">
        <v>698</v>
      </c>
      <c r="I446" t="s">
        <v>2035</v>
      </c>
      <c r="J446">
        <v>31.5</v>
      </c>
      <c r="K446">
        <v>39.74</v>
      </c>
      <c r="L446">
        <v>47.8</v>
      </c>
      <c r="M446">
        <v>54.68</v>
      </c>
      <c r="N446">
        <v>63.9</v>
      </c>
      <c r="O446">
        <v>75.56</v>
      </c>
      <c r="P446">
        <v>81.14</v>
      </c>
      <c r="Q446">
        <v>76.819999999999993</v>
      </c>
      <c r="R446">
        <v>71.599999999999994</v>
      </c>
      <c r="S446">
        <v>59.18</v>
      </c>
      <c r="T446">
        <v>46.9</v>
      </c>
      <c r="U446">
        <v>34.700000000000003</v>
      </c>
      <c r="W446" s="49">
        <v>444</v>
      </c>
    </row>
    <row r="447" spans="5:23" x14ac:dyDescent="0.35">
      <c r="E447" t="s">
        <v>49</v>
      </c>
      <c r="F447" t="s">
        <v>662</v>
      </c>
      <c r="G447" t="s">
        <v>687</v>
      </c>
      <c r="H447" t="s">
        <v>698</v>
      </c>
      <c r="I447" t="s">
        <v>2036</v>
      </c>
      <c r="J447">
        <v>34</v>
      </c>
      <c r="K447">
        <v>37.04</v>
      </c>
      <c r="L447">
        <v>47.8</v>
      </c>
      <c r="M447">
        <v>56.3</v>
      </c>
      <c r="N447">
        <v>62.6</v>
      </c>
      <c r="O447">
        <v>76.64</v>
      </c>
      <c r="P447">
        <v>82.4</v>
      </c>
      <c r="Q447">
        <v>75.739999999999995</v>
      </c>
      <c r="R447">
        <v>71.099999999999994</v>
      </c>
      <c r="S447">
        <v>58.1</v>
      </c>
      <c r="T447">
        <v>43.5</v>
      </c>
      <c r="U447">
        <v>24.1</v>
      </c>
      <c r="W447" s="42">
        <v>445</v>
      </c>
    </row>
    <row r="448" spans="5:23" x14ac:dyDescent="0.35">
      <c r="E448" t="s">
        <v>49</v>
      </c>
      <c r="F448" t="s">
        <v>699</v>
      </c>
      <c r="G448" t="s">
        <v>700</v>
      </c>
      <c r="H448" t="s">
        <v>701</v>
      </c>
      <c r="I448" t="s">
        <v>2037</v>
      </c>
      <c r="J448">
        <v>29.1</v>
      </c>
      <c r="K448">
        <v>43</v>
      </c>
      <c r="L448">
        <v>41.7</v>
      </c>
      <c r="M448">
        <v>55.4</v>
      </c>
      <c r="N448">
        <v>66</v>
      </c>
      <c r="O448">
        <v>73.900000000000006</v>
      </c>
      <c r="P448">
        <v>75.599999999999994</v>
      </c>
      <c r="Q448">
        <v>77.2</v>
      </c>
      <c r="R448">
        <v>74.3</v>
      </c>
      <c r="S448">
        <v>61.7</v>
      </c>
      <c r="T448">
        <v>50</v>
      </c>
      <c r="U448">
        <v>36.9</v>
      </c>
      <c r="W448" s="49">
        <v>446</v>
      </c>
    </row>
    <row r="449" spans="5:23" x14ac:dyDescent="0.35">
      <c r="E449" t="s">
        <v>49</v>
      </c>
      <c r="F449" t="s">
        <v>699</v>
      </c>
      <c r="G449" t="s">
        <v>196</v>
      </c>
      <c r="H449" t="s">
        <v>702</v>
      </c>
      <c r="I449" t="s">
        <v>2038</v>
      </c>
      <c r="J449">
        <v>27.7</v>
      </c>
      <c r="K449">
        <v>31.5</v>
      </c>
      <c r="L449">
        <v>44.6</v>
      </c>
      <c r="M449">
        <v>53.4</v>
      </c>
      <c r="N449">
        <v>65.5</v>
      </c>
      <c r="O449">
        <v>71.599999999999994</v>
      </c>
      <c r="P449">
        <v>75.2</v>
      </c>
      <c r="Q449">
        <v>72.7</v>
      </c>
      <c r="R449">
        <v>64.900000000000006</v>
      </c>
      <c r="S449">
        <v>52</v>
      </c>
      <c r="T449">
        <v>45.3</v>
      </c>
      <c r="U449">
        <v>33.6</v>
      </c>
      <c r="W449" s="42">
        <v>447</v>
      </c>
    </row>
    <row r="450" spans="5:23" x14ac:dyDescent="0.35">
      <c r="E450" t="s">
        <v>49</v>
      </c>
      <c r="F450" t="s">
        <v>699</v>
      </c>
      <c r="G450" t="s">
        <v>703</v>
      </c>
      <c r="H450" t="s">
        <v>704</v>
      </c>
      <c r="I450" t="s">
        <v>2039</v>
      </c>
      <c r="J450">
        <v>30.7</v>
      </c>
      <c r="K450">
        <v>40.299999999999997</v>
      </c>
      <c r="L450">
        <v>43.2</v>
      </c>
      <c r="M450">
        <v>55.8</v>
      </c>
      <c r="N450">
        <v>66</v>
      </c>
      <c r="O450">
        <v>75.900000000000006</v>
      </c>
      <c r="P450">
        <v>79.7</v>
      </c>
      <c r="Q450">
        <v>81.099999999999994</v>
      </c>
      <c r="R450">
        <v>68.5</v>
      </c>
      <c r="S450">
        <v>57.9</v>
      </c>
      <c r="T450">
        <v>50.7</v>
      </c>
      <c r="U450">
        <v>37.799999999999997</v>
      </c>
      <c r="W450" s="49">
        <v>448</v>
      </c>
    </row>
    <row r="451" spans="5:23" x14ac:dyDescent="0.35">
      <c r="E451" t="s">
        <v>49</v>
      </c>
      <c r="F451" t="s">
        <v>699</v>
      </c>
      <c r="G451" t="s">
        <v>705</v>
      </c>
      <c r="H451" t="s">
        <v>706</v>
      </c>
      <c r="I451" t="s">
        <v>2040</v>
      </c>
      <c r="J451">
        <v>36.9</v>
      </c>
      <c r="K451">
        <v>36.700000000000003</v>
      </c>
      <c r="L451">
        <v>39.4</v>
      </c>
      <c r="M451">
        <v>52</v>
      </c>
      <c r="N451">
        <v>66.7</v>
      </c>
      <c r="O451">
        <v>72.099999999999994</v>
      </c>
      <c r="P451">
        <v>79.3</v>
      </c>
      <c r="Q451">
        <v>71.8</v>
      </c>
      <c r="R451">
        <v>69.3</v>
      </c>
      <c r="S451">
        <v>58.8</v>
      </c>
      <c r="T451">
        <v>43</v>
      </c>
      <c r="U451">
        <v>36</v>
      </c>
      <c r="W451" s="42">
        <v>449</v>
      </c>
    </row>
    <row r="452" spans="5:23" x14ac:dyDescent="0.35">
      <c r="E452" t="s">
        <v>49</v>
      </c>
      <c r="F452" t="s">
        <v>699</v>
      </c>
      <c r="G452" t="s">
        <v>707</v>
      </c>
      <c r="H452" t="s">
        <v>708</v>
      </c>
      <c r="I452" t="s">
        <v>2041</v>
      </c>
      <c r="J452">
        <v>34.700000000000003</v>
      </c>
      <c r="K452">
        <v>37.4</v>
      </c>
      <c r="L452">
        <v>39.700000000000003</v>
      </c>
      <c r="M452">
        <v>52.7</v>
      </c>
      <c r="N452">
        <v>65.5</v>
      </c>
      <c r="O452">
        <v>70.5</v>
      </c>
      <c r="P452">
        <v>75.400000000000006</v>
      </c>
      <c r="Q452">
        <v>71.599999999999994</v>
      </c>
      <c r="R452">
        <v>67.599999999999994</v>
      </c>
      <c r="S452">
        <v>55.4</v>
      </c>
      <c r="T452">
        <v>41.2</v>
      </c>
      <c r="U452">
        <v>37</v>
      </c>
      <c r="W452" s="49">
        <v>450</v>
      </c>
    </row>
    <row r="453" spans="5:23" x14ac:dyDescent="0.35">
      <c r="E453" t="s">
        <v>49</v>
      </c>
      <c r="F453" t="s">
        <v>699</v>
      </c>
      <c r="G453" t="s">
        <v>709</v>
      </c>
      <c r="H453" t="s">
        <v>710</v>
      </c>
      <c r="I453" t="s">
        <v>2042</v>
      </c>
      <c r="J453">
        <v>34.9</v>
      </c>
      <c r="K453">
        <v>40.799999999999997</v>
      </c>
      <c r="L453">
        <v>44.8</v>
      </c>
      <c r="M453">
        <v>60.4</v>
      </c>
      <c r="N453">
        <v>65.099999999999994</v>
      </c>
      <c r="O453">
        <v>72</v>
      </c>
      <c r="P453">
        <v>75.2</v>
      </c>
      <c r="Q453">
        <v>74.099999999999994</v>
      </c>
      <c r="R453">
        <v>64.599999999999994</v>
      </c>
      <c r="S453">
        <v>57.9</v>
      </c>
      <c r="T453">
        <v>50.9</v>
      </c>
      <c r="U453">
        <v>42.3</v>
      </c>
      <c r="W453" s="42">
        <v>451</v>
      </c>
    </row>
    <row r="454" spans="5:23" x14ac:dyDescent="0.35">
      <c r="E454" t="s">
        <v>49</v>
      </c>
      <c r="F454" t="s">
        <v>699</v>
      </c>
      <c r="G454" t="s">
        <v>567</v>
      </c>
      <c r="H454" t="s">
        <v>711</v>
      </c>
      <c r="I454" t="s">
        <v>2043</v>
      </c>
      <c r="J454">
        <v>29.3</v>
      </c>
      <c r="K454">
        <v>32.5</v>
      </c>
      <c r="L454">
        <v>47.1</v>
      </c>
      <c r="M454">
        <v>55</v>
      </c>
      <c r="N454">
        <v>64.900000000000006</v>
      </c>
      <c r="O454">
        <v>73.2</v>
      </c>
      <c r="P454">
        <v>75.900000000000006</v>
      </c>
      <c r="Q454">
        <v>74.8</v>
      </c>
      <c r="R454">
        <v>66.599999999999994</v>
      </c>
      <c r="S454">
        <v>55.4</v>
      </c>
      <c r="T454">
        <v>48</v>
      </c>
      <c r="U454">
        <v>32.9</v>
      </c>
      <c r="W454" s="49">
        <v>452</v>
      </c>
    </row>
    <row r="455" spans="5:23" x14ac:dyDescent="0.35">
      <c r="E455" t="s">
        <v>49</v>
      </c>
      <c r="F455" t="s">
        <v>699</v>
      </c>
      <c r="G455" t="s">
        <v>712</v>
      </c>
      <c r="H455" t="s">
        <v>713</v>
      </c>
      <c r="I455" t="s">
        <v>2044</v>
      </c>
      <c r="J455">
        <v>29.1</v>
      </c>
      <c r="K455">
        <v>35.1</v>
      </c>
      <c r="L455">
        <v>49.8</v>
      </c>
      <c r="M455">
        <v>58.3</v>
      </c>
      <c r="N455">
        <v>61.9</v>
      </c>
      <c r="O455">
        <v>67.599999999999994</v>
      </c>
      <c r="P455">
        <v>76.099999999999994</v>
      </c>
      <c r="Q455">
        <v>73.400000000000006</v>
      </c>
      <c r="R455">
        <v>66.900000000000006</v>
      </c>
      <c r="S455">
        <v>57.4</v>
      </c>
      <c r="T455">
        <v>50.5</v>
      </c>
      <c r="U455">
        <v>35.200000000000003</v>
      </c>
      <c r="W455" s="42">
        <v>453</v>
      </c>
    </row>
    <row r="456" spans="5:23" x14ac:dyDescent="0.35">
      <c r="E456" t="s">
        <v>49</v>
      </c>
      <c r="F456" t="s">
        <v>699</v>
      </c>
      <c r="G456" t="s">
        <v>165</v>
      </c>
      <c r="H456" t="s">
        <v>714</v>
      </c>
      <c r="I456" t="s">
        <v>2045</v>
      </c>
      <c r="J456">
        <v>31.3</v>
      </c>
      <c r="K456">
        <v>42.1</v>
      </c>
      <c r="L456">
        <v>50</v>
      </c>
      <c r="M456">
        <v>60.4</v>
      </c>
      <c r="N456">
        <v>70</v>
      </c>
      <c r="O456">
        <v>74.5</v>
      </c>
      <c r="P456">
        <v>75</v>
      </c>
      <c r="Q456">
        <v>75.900000000000006</v>
      </c>
      <c r="R456">
        <v>67.599999999999994</v>
      </c>
      <c r="S456">
        <v>56.7</v>
      </c>
      <c r="T456">
        <v>51.8</v>
      </c>
      <c r="U456">
        <v>37.200000000000003</v>
      </c>
      <c r="W456" s="49">
        <v>454</v>
      </c>
    </row>
    <row r="457" spans="5:23" x14ac:dyDescent="0.35">
      <c r="E457" t="s">
        <v>49</v>
      </c>
      <c r="F457" t="s">
        <v>699</v>
      </c>
      <c r="G457" t="s">
        <v>165</v>
      </c>
      <c r="H457" t="s">
        <v>714</v>
      </c>
      <c r="I457" t="s">
        <v>2046</v>
      </c>
      <c r="J457">
        <v>31.6</v>
      </c>
      <c r="K457">
        <v>33.619999999999997</v>
      </c>
      <c r="L457">
        <v>47.8</v>
      </c>
      <c r="M457">
        <v>55.94</v>
      </c>
      <c r="N457">
        <v>66.7</v>
      </c>
      <c r="O457">
        <v>75.56</v>
      </c>
      <c r="P457">
        <v>78.08</v>
      </c>
      <c r="Q457">
        <v>75.38</v>
      </c>
      <c r="R457">
        <v>68.5</v>
      </c>
      <c r="S457">
        <v>58.64</v>
      </c>
      <c r="T457">
        <v>45.9</v>
      </c>
      <c r="U457">
        <v>38.299999999999997</v>
      </c>
      <c r="W457" s="42">
        <v>455</v>
      </c>
    </row>
    <row r="458" spans="5:23" x14ac:dyDescent="0.35">
      <c r="E458" t="s">
        <v>49</v>
      </c>
      <c r="F458" t="s">
        <v>699</v>
      </c>
      <c r="G458" t="s">
        <v>715</v>
      </c>
      <c r="H458" t="s">
        <v>716</v>
      </c>
      <c r="I458" t="s">
        <v>2047</v>
      </c>
      <c r="J458">
        <v>36.5</v>
      </c>
      <c r="K458">
        <v>37.6</v>
      </c>
      <c r="L458">
        <v>48.7</v>
      </c>
      <c r="M458">
        <v>61</v>
      </c>
      <c r="N458">
        <v>65.099999999999994</v>
      </c>
      <c r="O458">
        <v>77.2</v>
      </c>
      <c r="P458">
        <v>79</v>
      </c>
      <c r="Q458">
        <v>74.8</v>
      </c>
      <c r="R458">
        <v>66.900000000000006</v>
      </c>
      <c r="S458">
        <v>59.5</v>
      </c>
      <c r="T458">
        <v>50.7</v>
      </c>
      <c r="U458">
        <v>42.4</v>
      </c>
      <c r="W458" s="49">
        <v>456</v>
      </c>
    </row>
    <row r="459" spans="5:23" x14ac:dyDescent="0.35">
      <c r="E459" t="s">
        <v>49</v>
      </c>
      <c r="F459" t="s">
        <v>699</v>
      </c>
      <c r="G459" t="s">
        <v>200</v>
      </c>
      <c r="H459" t="s">
        <v>717</v>
      </c>
      <c r="I459" t="s">
        <v>2048</v>
      </c>
      <c r="J459">
        <v>34.5</v>
      </c>
      <c r="K459">
        <v>35.6</v>
      </c>
      <c r="L459">
        <v>50.4</v>
      </c>
      <c r="M459">
        <v>58.8</v>
      </c>
      <c r="N459">
        <v>69.400000000000006</v>
      </c>
      <c r="O459">
        <v>75.400000000000006</v>
      </c>
      <c r="P459">
        <v>76.599999999999994</v>
      </c>
      <c r="Q459">
        <v>75.900000000000006</v>
      </c>
      <c r="R459">
        <v>68.900000000000006</v>
      </c>
      <c r="S459">
        <v>57</v>
      </c>
      <c r="T459">
        <v>52.7</v>
      </c>
      <c r="U459">
        <v>37.6</v>
      </c>
      <c r="W459" s="42">
        <v>457</v>
      </c>
    </row>
    <row r="460" spans="5:23" x14ac:dyDescent="0.35">
      <c r="E460" t="s">
        <v>49</v>
      </c>
      <c r="F460" t="s">
        <v>718</v>
      </c>
      <c r="G460" t="s">
        <v>719</v>
      </c>
      <c r="H460" t="s">
        <v>720</v>
      </c>
      <c r="I460" t="s">
        <v>2049</v>
      </c>
      <c r="J460">
        <v>49.5</v>
      </c>
      <c r="K460">
        <v>55.22</v>
      </c>
      <c r="L460">
        <v>56.8</v>
      </c>
      <c r="M460">
        <v>64.400000000000006</v>
      </c>
      <c r="N460">
        <v>72.3</v>
      </c>
      <c r="O460">
        <v>77.900000000000006</v>
      </c>
      <c r="P460">
        <v>79.88</v>
      </c>
      <c r="Q460">
        <v>83.12</v>
      </c>
      <c r="R460">
        <v>75.2</v>
      </c>
      <c r="S460">
        <v>66.739999999999995</v>
      </c>
      <c r="T460">
        <v>52.9</v>
      </c>
      <c r="U460">
        <v>48.7</v>
      </c>
      <c r="W460" s="49">
        <v>458</v>
      </c>
    </row>
    <row r="461" spans="5:23" x14ac:dyDescent="0.35">
      <c r="E461" t="s">
        <v>49</v>
      </c>
      <c r="F461" t="s">
        <v>718</v>
      </c>
      <c r="G461" t="s">
        <v>721</v>
      </c>
      <c r="H461" t="s">
        <v>722</v>
      </c>
      <c r="I461" t="s">
        <v>2050</v>
      </c>
      <c r="J461">
        <v>43.9</v>
      </c>
      <c r="K461">
        <v>51.08</v>
      </c>
      <c r="L461">
        <v>52</v>
      </c>
      <c r="M461">
        <v>61.88</v>
      </c>
      <c r="N461">
        <v>74.099999999999994</v>
      </c>
      <c r="O461">
        <v>79.52</v>
      </c>
      <c r="P461">
        <v>81.319999999999993</v>
      </c>
      <c r="Q461">
        <v>77.540000000000006</v>
      </c>
      <c r="R461">
        <v>74.7</v>
      </c>
      <c r="S461">
        <v>62.78</v>
      </c>
      <c r="T461">
        <v>60.8</v>
      </c>
      <c r="U461">
        <v>46.4</v>
      </c>
      <c r="W461" s="42">
        <v>459</v>
      </c>
    </row>
    <row r="462" spans="5:23" x14ac:dyDescent="0.35">
      <c r="E462" t="s">
        <v>49</v>
      </c>
      <c r="F462" t="s">
        <v>718</v>
      </c>
      <c r="G462" t="s">
        <v>723</v>
      </c>
      <c r="H462" t="s">
        <v>724</v>
      </c>
      <c r="I462" t="s">
        <v>2051</v>
      </c>
      <c r="J462">
        <v>50.5</v>
      </c>
      <c r="K462">
        <v>51.8</v>
      </c>
      <c r="L462">
        <v>62.6</v>
      </c>
      <c r="M462">
        <v>67.64</v>
      </c>
      <c r="N462">
        <v>75.7</v>
      </c>
      <c r="O462">
        <v>79.16</v>
      </c>
      <c r="P462">
        <v>80.78</v>
      </c>
      <c r="Q462">
        <v>80.239999999999995</v>
      </c>
      <c r="R462">
        <v>76.5</v>
      </c>
      <c r="S462">
        <v>67.099999999999994</v>
      </c>
      <c r="T462">
        <v>59.4</v>
      </c>
      <c r="U462">
        <v>49.5</v>
      </c>
      <c r="W462" s="49">
        <v>460</v>
      </c>
    </row>
    <row r="463" spans="5:23" x14ac:dyDescent="0.35">
      <c r="E463" t="s">
        <v>49</v>
      </c>
      <c r="F463" t="s">
        <v>718</v>
      </c>
      <c r="G463" t="s">
        <v>719</v>
      </c>
      <c r="H463" t="s">
        <v>720</v>
      </c>
      <c r="I463" t="s">
        <v>2052</v>
      </c>
      <c r="J463">
        <v>51.4</v>
      </c>
      <c r="K463">
        <v>48.56</v>
      </c>
      <c r="L463">
        <v>63.1</v>
      </c>
      <c r="M463">
        <v>67.099999999999994</v>
      </c>
      <c r="N463">
        <v>73.8</v>
      </c>
      <c r="O463">
        <v>78.8</v>
      </c>
      <c r="P463">
        <v>82.04</v>
      </c>
      <c r="Q463">
        <v>78.62</v>
      </c>
      <c r="R463">
        <v>76.3</v>
      </c>
      <c r="S463">
        <v>68.180000000000007</v>
      </c>
      <c r="T463">
        <v>60.8</v>
      </c>
      <c r="U463">
        <v>50.2</v>
      </c>
      <c r="W463" s="42">
        <v>461</v>
      </c>
    </row>
    <row r="464" spans="5:23" x14ac:dyDescent="0.35">
      <c r="E464" t="s">
        <v>49</v>
      </c>
      <c r="F464" t="s">
        <v>718</v>
      </c>
      <c r="G464" t="s">
        <v>725</v>
      </c>
      <c r="H464" t="s">
        <v>726</v>
      </c>
      <c r="I464" t="s">
        <v>2053</v>
      </c>
      <c r="J464">
        <v>48.7</v>
      </c>
      <c r="K464">
        <v>53.78</v>
      </c>
      <c r="L464">
        <v>54.7</v>
      </c>
      <c r="M464">
        <v>67.64</v>
      </c>
      <c r="N464">
        <v>74.3</v>
      </c>
      <c r="O464">
        <v>78.260000000000005</v>
      </c>
      <c r="P464">
        <v>80.239999999999995</v>
      </c>
      <c r="Q464">
        <v>78.260000000000005</v>
      </c>
      <c r="R464">
        <v>74.7</v>
      </c>
      <c r="S464">
        <v>67.819999999999993</v>
      </c>
      <c r="T464">
        <v>60.6</v>
      </c>
      <c r="U464">
        <v>42.8</v>
      </c>
      <c r="W464" s="49">
        <v>462</v>
      </c>
    </row>
    <row r="465" spans="5:23" x14ac:dyDescent="0.35">
      <c r="E465" t="s">
        <v>49</v>
      </c>
      <c r="F465" t="s">
        <v>718</v>
      </c>
      <c r="G465" t="s">
        <v>727</v>
      </c>
      <c r="H465" t="s">
        <v>654</v>
      </c>
      <c r="I465" t="s">
        <v>2054</v>
      </c>
      <c r="J465">
        <v>56.3</v>
      </c>
      <c r="K465">
        <v>50.54</v>
      </c>
      <c r="L465">
        <v>57</v>
      </c>
      <c r="M465">
        <v>66.02</v>
      </c>
      <c r="N465">
        <v>74.8</v>
      </c>
      <c r="O465">
        <v>77.36</v>
      </c>
      <c r="P465">
        <v>81.14</v>
      </c>
      <c r="Q465">
        <v>83.12</v>
      </c>
      <c r="R465">
        <v>78.3</v>
      </c>
      <c r="S465">
        <v>68.36</v>
      </c>
      <c r="T465">
        <v>63.9</v>
      </c>
      <c r="U465">
        <v>52.5</v>
      </c>
      <c r="W465" s="42">
        <v>463</v>
      </c>
    </row>
    <row r="466" spans="5:23" x14ac:dyDescent="0.35">
      <c r="E466" t="s">
        <v>49</v>
      </c>
      <c r="F466" t="s">
        <v>718</v>
      </c>
      <c r="G466" t="s">
        <v>728</v>
      </c>
      <c r="H466" t="s">
        <v>729</v>
      </c>
      <c r="I466" t="s">
        <v>2055</v>
      </c>
      <c r="J466">
        <v>49.1</v>
      </c>
      <c r="K466">
        <v>51.8</v>
      </c>
      <c r="L466">
        <v>61.2</v>
      </c>
      <c r="M466">
        <v>67.64</v>
      </c>
      <c r="N466">
        <v>74.3</v>
      </c>
      <c r="O466">
        <v>80.239999999999995</v>
      </c>
      <c r="P466">
        <v>80.599999999999994</v>
      </c>
      <c r="Q466">
        <v>81.680000000000007</v>
      </c>
      <c r="R466">
        <v>77.400000000000006</v>
      </c>
      <c r="S466">
        <v>67.28</v>
      </c>
      <c r="T466">
        <v>60.4</v>
      </c>
      <c r="U466">
        <v>52.5</v>
      </c>
      <c r="W466" s="49">
        <v>464</v>
      </c>
    </row>
    <row r="467" spans="5:23" x14ac:dyDescent="0.35">
      <c r="E467" t="s">
        <v>49</v>
      </c>
      <c r="F467" t="s">
        <v>718</v>
      </c>
      <c r="G467" t="s">
        <v>730</v>
      </c>
      <c r="H467" t="s">
        <v>731</v>
      </c>
      <c r="I467" t="s">
        <v>2056</v>
      </c>
      <c r="J467">
        <v>44.6</v>
      </c>
      <c r="K467">
        <v>55.58</v>
      </c>
      <c r="L467">
        <v>54.9</v>
      </c>
      <c r="M467">
        <v>63.5</v>
      </c>
      <c r="N467">
        <v>72.3</v>
      </c>
      <c r="O467">
        <v>77.180000000000007</v>
      </c>
      <c r="P467">
        <v>82.58</v>
      </c>
      <c r="Q467">
        <v>81.5</v>
      </c>
      <c r="R467">
        <v>73.599999999999994</v>
      </c>
      <c r="S467">
        <v>66.02</v>
      </c>
      <c r="T467">
        <v>57.4</v>
      </c>
      <c r="U467">
        <v>46.8</v>
      </c>
      <c r="W467" s="42">
        <v>465</v>
      </c>
    </row>
    <row r="468" spans="5:23" x14ac:dyDescent="0.35">
      <c r="E468" t="s">
        <v>49</v>
      </c>
      <c r="F468" t="s">
        <v>718</v>
      </c>
      <c r="G468" t="s">
        <v>732</v>
      </c>
      <c r="H468" t="s">
        <v>733</v>
      </c>
      <c r="I468" t="s">
        <v>2057</v>
      </c>
      <c r="J468">
        <v>46.9</v>
      </c>
      <c r="K468">
        <v>59.72</v>
      </c>
      <c r="L468">
        <v>57.4</v>
      </c>
      <c r="M468">
        <v>66.2</v>
      </c>
      <c r="N468">
        <v>73.2</v>
      </c>
      <c r="O468">
        <v>78.8</v>
      </c>
      <c r="P468">
        <v>80.599999999999994</v>
      </c>
      <c r="Q468">
        <v>81.86</v>
      </c>
      <c r="R468">
        <v>79</v>
      </c>
      <c r="S468">
        <v>66.92</v>
      </c>
      <c r="T468">
        <v>58.6</v>
      </c>
      <c r="U468">
        <v>52.7</v>
      </c>
      <c r="W468" s="49">
        <v>466</v>
      </c>
    </row>
    <row r="469" spans="5:23" x14ac:dyDescent="0.35">
      <c r="E469" t="s">
        <v>49</v>
      </c>
      <c r="F469" t="s">
        <v>718</v>
      </c>
      <c r="G469" t="s">
        <v>734</v>
      </c>
      <c r="H469" t="s">
        <v>735</v>
      </c>
      <c r="I469" t="s">
        <v>2058</v>
      </c>
      <c r="J469">
        <v>53.1</v>
      </c>
      <c r="K469">
        <v>58.28</v>
      </c>
      <c r="L469">
        <v>60.1</v>
      </c>
      <c r="M469">
        <v>68.180000000000007</v>
      </c>
      <c r="N469">
        <v>76.099999999999994</v>
      </c>
      <c r="O469">
        <v>79.16</v>
      </c>
      <c r="P469">
        <v>80.599999999999994</v>
      </c>
      <c r="Q469">
        <v>80.599999999999994</v>
      </c>
      <c r="R469">
        <v>76.599999999999994</v>
      </c>
      <c r="S469">
        <v>67.819999999999993</v>
      </c>
      <c r="T469">
        <v>65.5</v>
      </c>
      <c r="U469">
        <v>55.8</v>
      </c>
      <c r="W469" s="42">
        <v>467</v>
      </c>
    </row>
    <row r="470" spans="5:23" x14ac:dyDescent="0.35">
      <c r="E470" t="s">
        <v>49</v>
      </c>
      <c r="F470" t="s">
        <v>718</v>
      </c>
      <c r="G470" t="s">
        <v>734</v>
      </c>
      <c r="H470" t="s">
        <v>735</v>
      </c>
      <c r="I470" t="s">
        <v>2059</v>
      </c>
      <c r="J470">
        <v>49.8</v>
      </c>
      <c r="K470">
        <v>55.58</v>
      </c>
      <c r="L470">
        <v>64.2</v>
      </c>
      <c r="M470">
        <v>69.44</v>
      </c>
      <c r="N470">
        <v>75.2</v>
      </c>
      <c r="O470">
        <v>80.78</v>
      </c>
      <c r="P470">
        <v>81.680000000000007</v>
      </c>
      <c r="Q470">
        <v>82.4</v>
      </c>
      <c r="R470">
        <v>77.7</v>
      </c>
      <c r="S470">
        <v>68.180000000000007</v>
      </c>
      <c r="T470">
        <v>65.7</v>
      </c>
      <c r="U470">
        <v>54.5</v>
      </c>
      <c r="W470" s="49">
        <v>468</v>
      </c>
    </row>
    <row r="471" spans="5:23" x14ac:dyDescent="0.35">
      <c r="E471" t="s">
        <v>49</v>
      </c>
      <c r="F471" t="s">
        <v>718</v>
      </c>
      <c r="G471" t="s">
        <v>734</v>
      </c>
      <c r="H471" t="s">
        <v>735</v>
      </c>
      <c r="I471" t="s">
        <v>2060</v>
      </c>
      <c r="J471">
        <v>56.7</v>
      </c>
      <c r="K471">
        <v>58.64</v>
      </c>
      <c r="L471">
        <v>60.4</v>
      </c>
      <c r="M471">
        <v>66.38</v>
      </c>
      <c r="N471">
        <v>78.599999999999994</v>
      </c>
      <c r="O471">
        <v>82.04</v>
      </c>
      <c r="P471">
        <v>83.48</v>
      </c>
      <c r="Q471">
        <v>82.58</v>
      </c>
      <c r="R471">
        <v>80.400000000000006</v>
      </c>
      <c r="S471">
        <v>71.599999999999994</v>
      </c>
      <c r="T471">
        <v>59.7</v>
      </c>
      <c r="U471">
        <v>54.7</v>
      </c>
      <c r="W471" s="42">
        <v>469</v>
      </c>
    </row>
    <row r="472" spans="5:23" x14ac:dyDescent="0.35">
      <c r="E472" t="s">
        <v>49</v>
      </c>
      <c r="F472" t="s">
        <v>718</v>
      </c>
      <c r="G472" t="s">
        <v>736</v>
      </c>
      <c r="H472" t="s">
        <v>737</v>
      </c>
      <c r="I472" t="s">
        <v>2061</v>
      </c>
      <c r="J472">
        <v>55.6</v>
      </c>
      <c r="K472">
        <v>58.28</v>
      </c>
      <c r="L472">
        <v>59.2</v>
      </c>
      <c r="M472">
        <v>66.02</v>
      </c>
      <c r="N472">
        <v>74.7</v>
      </c>
      <c r="O472">
        <v>79.16</v>
      </c>
      <c r="P472">
        <v>82.58</v>
      </c>
      <c r="Q472">
        <v>80.78</v>
      </c>
      <c r="R472">
        <v>77.5</v>
      </c>
      <c r="S472">
        <v>66.56</v>
      </c>
      <c r="T472">
        <v>57.7</v>
      </c>
      <c r="U472">
        <v>53.8</v>
      </c>
      <c r="W472" s="49">
        <v>470</v>
      </c>
    </row>
    <row r="473" spans="5:23" x14ac:dyDescent="0.35">
      <c r="E473" t="s">
        <v>49</v>
      </c>
      <c r="F473" t="s">
        <v>718</v>
      </c>
      <c r="G473" t="s">
        <v>738</v>
      </c>
      <c r="H473" t="s">
        <v>739</v>
      </c>
      <c r="I473" t="s">
        <v>2062</v>
      </c>
      <c r="J473">
        <v>41.5</v>
      </c>
      <c r="K473">
        <v>46.94</v>
      </c>
      <c r="L473">
        <v>55.4</v>
      </c>
      <c r="M473">
        <v>65.66</v>
      </c>
      <c r="N473">
        <v>72.7</v>
      </c>
      <c r="O473">
        <v>77.36</v>
      </c>
      <c r="P473">
        <v>83.66</v>
      </c>
      <c r="Q473">
        <v>83.84</v>
      </c>
      <c r="R473">
        <v>81</v>
      </c>
      <c r="S473">
        <v>65.3</v>
      </c>
      <c r="T473">
        <v>51.3</v>
      </c>
      <c r="U473">
        <v>47.7</v>
      </c>
      <c r="W473" s="42">
        <v>471</v>
      </c>
    </row>
    <row r="474" spans="5:23" x14ac:dyDescent="0.35">
      <c r="E474" t="s">
        <v>49</v>
      </c>
      <c r="F474" t="s">
        <v>718</v>
      </c>
      <c r="G474" t="s">
        <v>738</v>
      </c>
      <c r="H474" t="s">
        <v>739</v>
      </c>
      <c r="I474" t="s">
        <v>2063</v>
      </c>
      <c r="J474">
        <v>42.8</v>
      </c>
      <c r="K474">
        <v>49.46</v>
      </c>
      <c r="L474">
        <v>59</v>
      </c>
      <c r="M474">
        <v>66.38</v>
      </c>
      <c r="N474">
        <v>72.7</v>
      </c>
      <c r="O474">
        <v>78.08</v>
      </c>
      <c r="P474">
        <v>81.680000000000007</v>
      </c>
      <c r="Q474">
        <v>82.76</v>
      </c>
      <c r="R474">
        <v>76.8</v>
      </c>
      <c r="S474">
        <v>62.96</v>
      </c>
      <c r="T474">
        <v>58.5</v>
      </c>
      <c r="U474">
        <v>45.3</v>
      </c>
      <c r="W474" s="49">
        <v>472</v>
      </c>
    </row>
    <row r="475" spans="5:23" x14ac:dyDescent="0.35">
      <c r="E475" t="s">
        <v>49</v>
      </c>
      <c r="F475" t="s">
        <v>50</v>
      </c>
      <c r="G475" t="s">
        <v>740</v>
      </c>
      <c r="H475" t="s">
        <v>741</v>
      </c>
      <c r="I475" t="s">
        <v>2064</v>
      </c>
      <c r="J475">
        <v>35.799999999999997</v>
      </c>
      <c r="K475">
        <v>27.68</v>
      </c>
      <c r="L475">
        <v>39.4</v>
      </c>
      <c r="M475">
        <v>48.2</v>
      </c>
      <c r="N475">
        <v>54.1</v>
      </c>
      <c r="O475">
        <v>62.6</v>
      </c>
      <c r="P475">
        <v>70.34</v>
      </c>
      <c r="Q475">
        <v>69.260000000000005</v>
      </c>
      <c r="R475">
        <v>62.2</v>
      </c>
      <c r="S475">
        <v>57.2</v>
      </c>
      <c r="T475">
        <v>44.1</v>
      </c>
      <c r="U475">
        <v>37.200000000000003</v>
      </c>
      <c r="W475" s="42">
        <v>473</v>
      </c>
    </row>
    <row r="476" spans="5:23" x14ac:dyDescent="0.35">
      <c r="E476" t="s">
        <v>49</v>
      </c>
      <c r="F476" t="s">
        <v>50</v>
      </c>
      <c r="G476" t="s">
        <v>742</v>
      </c>
      <c r="H476" t="s">
        <v>743</v>
      </c>
      <c r="I476" t="s">
        <v>2065</v>
      </c>
      <c r="J476">
        <v>18</v>
      </c>
      <c r="K476">
        <v>24.08</v>
      </c>
      <c r="L476">
        <v>41</v>
      </c>
      <c r="M476">
        <v>45.86</v>
      </c>
      <c r="N476">
        <v>54.9</v>
      </c>
      <c r="O476">
        <v>63.68</v>
      </c>
      <c r="P476">
        <v>68.540000000000006</v>
      </c>
      <c r="Q476">
        <v>72.319999999999993</v>
      </c>
      <c r="R476">
        <v>62.8</v>
      </c>
      <c r="S476">
        <v>48.92</v>
      </c>
      <c r="T476">
        <v>45.5</v>
      </c>
      <c r="U476">
        <v>32.5</v>
      </c>
      <c r="W476" s="49">
        <v>474</v>
      </c>
    </row>
    <row r="477" spans="5:23" x14ac:dyDescent="0.35">
      <c r="E477" t="s">
        <v>49</v>
      </c>
      <c r="F477" t="s">
        <v>50</v>
      </c>
      <c r="G477" t="s">
        <v>744</v>
      </c>
      <c r="H477" t="s">
        <v>745</v>
      </c>
      <c r="I477" t="s">
        <v>2066</v>
      </c>
      <c r="J477">
        <v>26.6</v>
      </c>
      <c r="K477">
        <v>31.1</v>
      </c>
      <c r="L477">
        <v>38.799999999999997</v>
      </c>
      <c r="M477">
        <v>47.48</v>
      </c>
      <c r="N477">
        <v>58.8</v>
      </c>
      <c r="O477">
        <v>66.02</v>
      </c>
      <c r="P477">
        <v>74.12</v>
      </c>
      <c r="Q477">
        <v>71.06</v>
      </c>
      <c r="R477">
        <v>64.599999999999994</v>
      </c>
      <c r="S477">
        <v>53.96</v>
      </c>
      <c r="T477">
        <v>43.3</v>
      </c>
      <c r="U477">
        <v>36</v>
      </c>
      <c r="W477" s="42">
        <v>475</v>
      </c>
    </row>
    <row r="478" spans="5:23" x14ac:dyDescent="0.35">
      <c r="E478" t="s">
        <v>49</v>
      </c>
      <c r="F478" t="s">
        <v>50</v>
      </c>
      <c r="G478" t="s">
        <v>746</v>
      </c>
      <c r="H478" t="s">
        <v>747</v>
      </c>
      <c r="I478" t="s">
        <v>2067</v>
      </c>
      <c r="J478">
        <v>31.3</v>
      </c>
      <c r="K478">
        <v>30.02</v>
      </c>
      <c r="L478">
        <v>35.6</v>
      </c>
      <c r="M478">
        <v>45.14</v>
      </c>
      <c r="N478">
        <v>55.6</v>
      </c>
      <c r="O478">
        <v>65.66</v>
      </c>
      <c r="P478">
        <v>71.959999999999994</v>
      </c>
      <c r="Q478">
        <v>68.36</v>
      </c>
      <c r="R478">
        <v>59.9</v>
      </c>
      <c r="S478">
        <v>51.98</v>
      </c>
      <c r="T478">
        <v>41.4</v>
      </c>
      <c r="U478">
        <v>34.700000000000003</v>
      </c>
      <c r="W478" s="49">
        <v>476</v>
      </c>
    </row>
    <row r="479" spans="5:23" x14ac:dyDescent="0.35">
      <c r="E479" t="s">
        <v>49</v>
      </c>
      <c r="F479" t="s">
        <v>50</v>
      </c>
      <c r="G479" t="s">
        <v>742</v>
      </c>
      <c r="H479" t="s">
        <v>748</v>
      </c>
      <c r="I479" t="s">
        <v>2068</v>
      </c>
      <c r="J479">
        <v>23.7</v>
      </c>
      <c r="K479">
        <v>31.64</v>
      </c>
      <c r="L479">
        <v>41.4</v>
      </c>
      <c r="M479">
        <v>46.76</v>
      </c>
      <c r="N479">
        <v>59.4</v>
      </c>
      <c r="O479">
        <v>64.760000000000005</v>
      </c>
      <c r="P479">
        <v>71.599999999999994</v>
      </c>
      <c r="Q479">
        <v>71.42</v>
      </c>
      <c r="R479">
        <v>62.8</v>
      </c>
      <c r="S479">
        <v>50.72</v>
      </c>
      <c r="T479">
        <v>46</v>
      </c>
      <c r="U479">
        <v>32.200000000000003</v>
      </c>
      <c r="W479" s="42">
        <v>477</v>
      </c>
    </row>
    <row r="480" spans="5:23" x14ac:dyDescent="0.35">
      <c r="E480" t="s">
        <v>49</v>
      </c>
      <c r="F480" t="s">
        <v>50</v>
      </c>
      <c r="G480" t="s">
        <v>749</v>
      </c>
      <c r="H480" t="s">
        <v>750</v>
      </c>
      <c r="I480" t="s">
        <v>2069</v>
      </c>
      <c r="J480">
        <v>37.6</v>
      </c>
      <c r="K480">
        <v>30.74</v>
      </c>
      <c r="L480">
        <v>40.799999999999997</v>
      </c>
      <c r="M480">
        <v>45.86</v>
      </c>
      <c r="N480">
        <v>53.8</v>
      </c>
      <c r="O480">
        <v>64.22</v>
      </c>
      <c r="P480">
        <v>68.72</v>
      </c>
      <c r="Q480">
        <v>69.44</v>
      </c>
      <c r="R480">
        <v>62.4</v>
      </c>
      <c r="S480">
        <v>55.58</v>
      </c>
      <c r="T480">
        <v>48.7</v>
      </c>
      <c r="U480">
        <v>34.9</v>
      </c>
      <c r="W480" s="49">
        <v>478</v>
      </c>
    </row>
    <row r="481" spans="5:23" x14ac:dyDescent="0.35">
      <c r="E481" t="s">
        <v>49</v>
      </c>
      <c r="F481" t="s">
        <v>50</v>
      </c>
      <c r="G481" t="s">
        <v>751</v>
      </c>
      <c r="H481" t="s">
        <v>752</v>
      </c>
      <c r="I481" t="s">
        <v>2070</v>
      </c>
      <c r="J481">
        <v>30.6</v>
      </c>
      <c r="K481">
        <v>37.22</v>
      </c>
      <c r="L481">
        <v>40.6</v>
      </c>
      <c r="M481">
        <v>46.22</v>
      </c>
      <c r="N481">
        <v>51.8</v>
      </c>
      <c r="O481">
        <v>60.62</v>
      </c>
      <c r="P481">
        <v>67.28</v>
      </c>
      <c r="Q481">
        <v>68.36</v>
      </c>
      <c r="R481">
        <v>66.400000000000006</v>
      </c>
      <c r="S481">
        <v>54.68</v>
      </c>
      <c r="T481">
        <v>50.5</v>
      </c>
      <c r="U481">
        <v>41.9</v>
      </c>
      <c r="W481" s="42">
        <v>479</v>
      </c>
    </row>
    <row r="482" spans="5:23" x14ac:dyDescent="0.35">
      <c r="E482" t="s">
        <v>49</v>
      </c>
      <c r="F482" t="s">
        <v>50</v>
      </c>
      <c r="G482" t="s">
        <v>753</v>
      </c>
      <c r="H482" t="s">
        <v>754</v>
      </c>
      <c r="I482" t="s">
        <v>2071</v>
      </c>
      <c r="J482">
        <v>27.9</v>
      </c>
      <c r="K482">
        <v>27.68</v>
      </c>
      <c r="L482">
        <v>42.3</v>
      </c>
      <c r="M482">
        <v>48.02</v>
      </c>
      <c r="N482">
        <v>57</v>
      </c>
      <c r="O482">
        <v>65.66</v>
      </c>
      <c r="P482">
        <v>72.86</v>
      </c>
      <c r="Q482">
        <v>71.06</v>
      </c>
      <c r="R482">
        <v>63.3</v>
      </c>
      <c r="S482">
        <v>52.34</v>
      </c>
      <c r="T482">
        <v>47.1</v>
      </c>
      <c r="U482">
        <v>39.4</v>
      </c>
      <c r="W482" s="49">
        <v>480</v>
      </c>
    </row>
    <row r="483" spans="5:23" x14ac:dyDescent="0.35">
      <c r="E483" t="s">
        <v>49</v>
      </c>
      <c r="F483" t="s">
        <v>50</v>
      </c>
      <c r="G483" t="s">
        <v>755</v>
      </c>
      <c r="H483" t="s">
        <v>756</v>
      </c>
      <c r="I483" t="s">
        <v>756</v>
      </c>
      <c r="J483">
        <v>24.3</v>
      </c>
      <c r="K483">
        <v>30.02</v>
      </c>
      <c r="L483">
        <v>37.4</v>
      </c>
      <c r="M483">
        <v>46.4</v>
      </c>
      <c r="N483">
        <v>54.3</v>
      </c>
      <c r="O483">
        <v>64.22</v>
      </c>
      <c r="P483">
        <v>65.3</v>
      </c>
      <c r="Q483">
        <v>67.099999999999994</v>
      </c>
      <c r="R483">
        <v>62.1</v>
      </c>
      <c r="S483">
        <v>51.8</v>
      </c>
      <c r="T483">
        <v>43.7</v>
      </c>
      <c r="U483">
        <v>27.1</v>
      </c>
      <c r="W483" s="42">
        <v>481</v>
      </c>
    </row>
    <row r="484" spans="5:23" x14ac:dyDescent="0.35">
      <c r="E484" t="s">
        <v>49</v>
      </c>
      <c r="F484" t="s">
        <v>50</v>
      </c>
      <c r="G484" t="s">
        <v>757</v>
      </c>
      <c r="H484" t="s">
        <v>758</v>
      </c>
      <c r="I484" t="s">
        <v>2072</v>
      </c>
      <c r="J484">
        <v>25.9</v>
      </c>
      <c r="K484">
        <v>25.88</v>
      </c>
      <c r="L484">
        <v>41.7</v>
      </c>
      <c r="M484">
        <v>50</v>
      </c>
      <c r="N484">
        <v>54</v>
      </c>
      <c r="O484">
        <v>64.760000000000005</v>
      </c>
      <c r="P484">
        <v>71.599999999999994</v>
      </c>
      <c r="Q484">
        <v>72.86</v>
      </c>
      <c r="R484">
        <v>64.8</v>
      </c>
      <c r="S484">
        <v>48.02</v>
      </c>
      <c r="T484">
        <v>42.8</v>
      </c>
      <c r="U484">
        <v>36.5</v>
      </c>
      <c r="W484" s="49">
        <v>482</v>
      </c>
    </row>
    <row r="485" spans="5:23" x14ac:dyDescent="0.35">
      <c r="E485" t="s">
        <v>49</v>
      </c>
      <c r="F485" t="s">
        <v>50</v>
      </c>
      <c r="G485" t="s">
        <v>740</v>
      </c>
      <c r="H485" t="s">
        <v>759</v>
      </c>
      <c r="I485" t="s">
        <v>2073</v>
      </c>
      <c r="J485">
        <v>35.4</v>
      </c>
      <c r="K485">
        <v>33.44</v>
      </c>
      <c r="L485">
        <v>36.700000000000003</v>
      </c>
      <c r="M485">
        <v>43.7</v>
      </c>
      <c r="N485">
        <v>53.8</v>
      </c>
      <c r="O485">
        <v>63.5</v>
      </c>
      <c r="P485">
        <v>71.06</v>
      </c>
      <c r="Q485">
        <v>73.400000000000006</v>
      </c>
      <c r="R485">
        <v>60.3</v>
      </c>
      <c r="S485">
        <v>55.4</v>
      </c>
      <c r="T485">
        <v>38.5</v>
      </c>
      <c r="U485">
        <v>35.799999999999997</v>
      </c>
      <c r="W485" s="42">
        <v>483</v>
      </c>
    </row>
    <row r="486" spans="5:23" x14ac:dyDescent="0.35">
      <c r="E486" t="s">
        <v>49</v>
      </c>
      <c r="F486" t="s">
        <v>50</v>
      </c>
      <c r="G486" t="s">
        <v>557</v>
      </c>
      <c r="H486" t="s">
        <v>760</v>
      </c>
      <c r="I486" t="s">
        <v>2074</v>
      </c>
      <c r="J486">
        <v>28.4</v>
      </c>
      <c r="K486">
        <v>28.58</v>
      </c>
      <c r="L486">
        <v>41.7</v>
      </c>
      <c r="M486">
        <v>45.86</v>
      </c>
      <c r="N486">
        <v>55.8</v>
      </c>
      <c r="O486">
        <v>62.6</v>
      </c>
      <c r="P486">
        <v>68.900000000000006</v>
      </c>
      <c r="Q486">
        <v>67.819999999999993</v>
      </c>
      <c r="R486">
        <v>64.900000000000006</v>
      </c>
      <c r="S486">
        <v>54.86</v>
      </c>
      <c r="T486">
        <v>45.3</v>
      </c>
      <c r="U486">
        <v>37.200000000000003</v>
      </c>
      <c r="W486" s="49">
        <v>484</v>
      </c>
    </row>
    <row r="487" spans="5:23" x14ac:dyDescent="0.35">
      <c r="E487" t="s">
        <v>49</v>
      </c>
      <c r="F487" t="s">
        <v>50</v>
      </c>
      <c r="G487" t="s">
        <v>740</v>
      </c>
      <c r="H487" t="s">
        <v>761</v>
      </c>
      <c r="I487" t="s">
        <v>2075</v>
      </c>
      <c r="J487">
        <v>31.1</v>
      </c>
      <c r="K487">
        <v>35.42</v>
      </c>
      <c r="L487">
        <v>34.700000000000003</v>
      </c>
      <c r="M487">
        <v>45.86</v>
      </c>
      <c r="N487">
        <v>52.2</v>
      </c>
      <c r="O487">
        <v>61.52</v>
      </c>
      <c r="P487">
        <v>71.959999999999994</v>
      </c>
      <c r="Q487">
        <v>71.42</v>
      </c>
      <c r="R487">
        <v>65.7</v>
      </c>
      <c r="S487">
        <v>54.86</v>
      </c>
      <c r="T487">
        <v>46.6</v>
      </c>
      <c r="U487">
        <v>39</v>
      </c>
      <c r="W487" s="42">
        <v>485</v>
      </c>
    </row>
    <row r="488" spans="5:23" x14ac:dyDescent="0.35">
      <c r="E488" t="s">
        <v>49</v>
      </c>
      <c r="F488" t="s">
        <v>50</v>
      </c>
      <c r="G488" t="s">
        <v>746</v>
      </c>
      <c r="H488" t="s">
        <v>762</v>
      </c>
      <c r="I488" t="s">
        <v>2076</v>
      </c>
      <c r="J488">
        <v>17.2</v>
      </c>
      <c r="K488">
        <v>24.98</v>
      </c>
      <c r="L488">
        <v>40.799999999999997</v>
      </c>
      <c r="M488">
        <v>46.22</v>
      </c>
      <c r="N488">
        <v>57.2</v>
      </c>
      <c r="O488">
        <v>65.84</v>
      </c>
      <c r="P488">
        <v>67.64</v>
      </c>
      <c r="Q488">
        <v>71.42</v>
      </c>
      <c r="R488">
        <v>64.8</v>
      </c>
      <c r="S488">
        <v>51.62</v>
      </c>
      <c r="T488">
        <v>39.700000000000003</v>
      </c>
      <c r="U488">
        <v>32.5</v>
      </c>
      <c r="W488" s="49">
        <v>486</v>
      </c>
    </row>
    <row r="489" spans="5:23" x14ac:dyDescent="0.35">
      <c r="E489" t="s">
        <v>49</v>
      </c>
      <c r="F489" t="s">
        <v>50</v>
      </c>
      <c r="G489" t="s">
        <v>763</v>
      </c>
      <c r="H489" t="s">
        <v>764</v>
      </c>
      <c r="I489" t="s">
        <v>2077</v>
      </c>
      <c r="J489">
        <v>19.8</v>
      </c>
      <c r="K489">
        <v>25.16</v>
      </c>
      <c r="L489">
        <v>32.5</v>
      </c>
      <c r="M489">
        <v>43.7</v>
      </c>
      <c r="N489">
        <v>57.6</v>
      </c>
      <c r="O489">
        <v>63.86</v>
      </c>
      <c r="P489">
        <v>70.52</v>
      </c>
      <c r="Q489">
        <v>66.02</v>
      </c>
      <c r="R489">
        <v>59.4</v>
      </c>
      <c r="S489">
        <v>49.64</v>
      </c>
      <c r="T489">
        <v>38.700000000000003</v>
      </c>
      <c r="U489">
        <v>28.9</v>
      </c>
      <c r="W489" s="42">
        <v>487</v>
      </c>
    </row>
    <row r="490" spans="5:23" x14ac:dyDescent="0.35">
      <c r="E490" t="s">
        <v>57</v>
      </c>
      <c r="F490" t="s">
        <v>765</v>
      </c>
      <c r="G490" t="s">
        <v>54</v>
      </c>
      <c r="H490" t="s">
        <v>766</v>
      </c>
      <c r="I490" t="s">
        <v>766</v>
      </c>
      <c r="J490">
        <v>4.0999999999999996</v>
      </c>
      <c r="K490">
        <v>6.44</v>
      </c>
      <c r="L490">
        <v>20.7</v>
      </c>
      <c r="M490">
        <v>40.82</v>
      </c>
      <c r="N490">
        <v>51.3</v>
      </c>
      <c r="O490">
        <v>62.24</v>
      </c>
      <c r="P490">
        <v>68</v>
      </c>
      <c r="Q490">
        <v>65.66</v>
      </c>
      <c r="R490">
        <v>57</v>
      </c>
      <c r="S490">
        <v>41.54</v>
      </c>
      <c r="T490">
        <v>27.1</v>
      </c>
      <c r="U490">
        <v>9.3000000000000007</v>
      </c>
      <c r="W490" s="49">
        <v>488</v>
      </c>
    </row>
    <row r="491" spans="5:23" x14ac:dyDescent="0.35">
      <c r="E491" t="s">
        <v>49</v>
      </c>
      <c r="F491" t="s">
        <v>767</v>
      </c>
      <c r="G491" t="s">
        <v>768</v>
      </c>
      <c r="H491" t="s">
        <v>769</v>
      </c>
      <c r="I491" t="s">
        <v>2078</v>
      </c>
      <c r="J491">
        <v>34.200000000000003</v>
      </c>
      <c r="K491">
        <v>39.380000000000003</v>
      </c>
      <c r="L491">
        <v>41</v>
      </c>
      <c r="M491">
        <v>52.16</v>
      </c>
      <c r="N491">
        <v>63.3</v>
      </c>
      <c r="O491">
        <v>75.02</v>
      </c>
      <c r="P491">
        <v>77.180000000000007</v>
      </c>
      <c r="Q491">
        <v>72.680000000000007</v>
      </c>
      <c r="R491">
        <v>66.900000000000006</v>
      </c>
      <c r="S491">
        <v>57.38</v>
      </c>
      <c r="T491">
        <v>43</v>
      </c>
      <c r="U491">
        <v>42.3</v>
      </c>
      <c r="W491" s="42">
        <v>489</v>
      </c>
    </row>
    <row r="492" spans="5:23" x14ac:dyDescent="0.35">
      <c r="E492" t="s">
        <v>49</v>
      </c>
      <c r="F492" t="s">
        <v>767</v>
      </c>
      <c r="G492" t="s">
        <v>770</v>
      </c>
      <c r="H492" t="s">
        <v>771</v>
      </c>
      <c r="I492" t="s">
        <v>2079</v>
      </c>
      <c r="J492">
        <v>31.1</v>
      </c>
      <c r="K492">
        <v>35.96</v>
      </c>
      <c r="L492">
        <v>46.4</v>
      </c>
      <c r="M492">
        <v>55.76</v>
      </c>
      <c r="N492">
        <v>64.900000000000006</v>
      </c>
      <c r="O492">
        <v>73.22</v>
      </c>
      <c r="P492">
        <v>77.540000000000006</v>
      </c>
      <c r="Q492">
        <v>75.739999999999995</v>
      </c>
      <c r="R492">
        <v>68.7</v>
      </c>
      <c r="S492">
        <v>54.86</v>
      </c>
      <c r="T492">
        <v>48</v>
      </c>
      <c r="U492">
        <v>35.799999999999997</v>
      </c>
      <c r="W492" s="49">
        <v>490</v>
      </c>
    </row>
    <row r="493" spans="5:23" x14ac:dyDescent="0.35">
      <c r="E493" t="s">
        <v>49</v>
      </c>
      <c r="F493" t="s">
        <v>767</v>
      </c>
      <c r="G493" t="s">
        <v>190</v>
      </c>
      <c r="H493" t="s">
        <v>772</v>
      </c>
      <c r="I493" t="s">
        <v>2080</v>
      </c>
      <c r="J493">
        <v>31.5</v>
      </c>
      <c r="K493">
        <v>36.86</v>
      </c>
      <c r="L493">
        <v>44.1</v>
      </c>
      <c r="M493">
        <v>54.86</v>
      </c>
      <c r="N493">
        <v>61.2</v>
      </c>
      <c r="O493">
        <v>71.06</v>
      </c>
      <c r="P493">
        <v>78.08</v>
      </c>
      <c r="Q493">
        <v>72.5</v>
      </c>
      <c r="R493">
        <v>63.5</v>
      </c>
      <c r="S493">
        <v>59.36</v>
      </c>
      <c r="T493">
        <v>50.5</v>
      </c>
      <c r="U493">
        <v>30.7</v>
      </c>
      <c r="W493" s="42">
        <v>491</v>
      </c>
    </row>
    <row r="494" spans="5:23" x14ac:dyDescent="0.35">
      <c r="E494" t="s">
        <v>49</v>
      </c>
      <c r="F494" t="s">
        <v>767</v>
      </c>
      <c r="G494" t="s">
        <v>773</v>
      </c>
      <c r="H494" t="s">
        <v>774</v>
      </c>
      <c r="I494" t="s">
        <v>2081</v>
      </c>
      <c r="J494">
        <v>42.4</v>
      </c>
      <c r="K494">
        <v>42.08</v>
      </c>
      <c r="L494">
        <v>50</v>
      </c>
      <c r="M494">
        <v>56.66</v>
      </c>
      <c r="N494">
        <v>66.400000000000006</v>
      </c>
      <c r="O494">
        <v>74.84</v>
      </c>
      <c r="P494">
        <v>77.540000000000006</v>
      </c>
      <c r="Q494">
        <v>77.72</v>
      </c>
      <c r="R494">
        <v>69.599999999999994</v>
      </c>
      <c r="S494">
        <v>58.64</v>
      </c>
      <c r="T494">
        <v>52.7</v>
      </c>
      <c r="U494">
        <v>41.9</v>
      </c>
      <c r="W494" s="49">
        <v>492</v>
      </c>
    </row>
    <row r="495" spans="5:23" x14ac:dyDescent="0.35">
      <c r="E495" t="s">
        <v>49</v>
      </c>
      <c r="F495" t="s">
        <v>767</v>
      </c>
      <c r="G495" t="s">
        <v>775</v>
      </c>
      <c r="H495" t="s">
        <v>776</v>
      </c>
      <c r="I495" t="s">
        <v>2082</v>
      </c>
      <c r="J495">
        <v>36.5</v>
      </c>
      <c r="K495">
        <v>41</v>
      </c>
      <c r="L495">
        <v>47.1</v>
      </c>
      <c r="M495">
        <v>60.08</v>
      </c>
      <c r="N495">
        <v>64.599999999999994</v>
      </c>
      <c r="O495">
        <v>71.78</v>
      </c>
      <c r="P495">
        <v>77.36</v>
      </c>
      <c r="Q495">
        <v>75.92</v>
      </c>
      <c r="R495">
        <v>69.099999999999994</v>
      </c>
      <c r="S495">
        <v>58.46</v>
      </c>
      <c r="T495">
        <v>49.8</v>
      </c>
      <c r="U495">
        <v>43.5</v>
      </c>
      <c r="W495" s="42">
        <v>493</v>
      </c>
    </row>
    <row r="496" spans="5:23" x14ac:dyDescent="0.35">
      <c r="E496" t="s">
        <v>49</v>
      </c>
      <c r="F496" t="s">
        <v>777</v>
      </c>
      <c r="G496" t="s">
        <v>778</v>
      </c>
      <c r="H496" t="s">
        <v>164</v>
      </c>
      <c r="I496" t="s">
        <v>2083</v>
      </c>
      <c r="J496">
        <v>24.6</v>
      </c>
      <c r="K496">
        <v>21.2</v>
      </c>
      <c r="L496">
        <v>35.6</v>
      </c>
      <c r="M496">
        <v>42.8</v>
      </c>
      <c r="N496">
        <v>52.3</v>
      </c>
      <c r="O496">
        <v>60.98</v>
      </c>
      <c r="P496">
        <v>70.88</v>
      </c>
      <c r="Q496">
        <v>60.8</v>
      </c>
      <c r="R496">
        <v>57.7</v>
      </c>
      <c r="S496">
        <v>44.78</v>
      </c>
      <c r="T496">
        <v>37.4</v>
      </c>
      <c r="U496">
        <v>29.5</v>
      </c>
      <c r="W496" s="49">
        <v>494</v>
      </c>
    </row>
    <row r="497" spans="5:23" x14ac:dyDescent="0.35">
      <c r="E497" t="s">
        <v>49</v>
      </c>
      <c r="F497" t="s">
        <v>777</v>
      </c>
      <c r="G497" t="s">
        <v>779</v>
      </c>
      <c r="H497" t="s">
        <v>487</v>
      </c>
      <c r="I497" t="s">
        <v>2084</v>
      </c>
      <c r="J497">
        <v>10.4</v>
      </c>
      <c r="K497">
        <v>16.88</v>
      </c>
      <c r="L497">
        <v>38.299999999999997</v>
      </c>
      <c r="M497">
        <v>44.24</v>
      </c>
      <c r="N497">
        <v>54.3</v>
      </c>
      <c r="O497">
        <v>61.52</v>
      </c>
      <c r="P497">
        <v>66.92</v>
      </c>
      <c r="Q497">
        <v>68.540000000000006</v>
      </c>
      <c r="R497">
        <v>65.5</v>
      </c>
      <c r="S497">
        <v>49.46</v>
      </c>
      <c r="T497">
        <v>39.700000000000003</v>
      </c>
      <c r="U497">
        <v>26.4</v>
      </c>
      <c r="W497" s="42">
        <v>495</v>
      </c>
    </row>
    <row r="498" spans="5:23" x14ac:dyDescent="0.35">
      <c r="E498" t="s">
        <v>49</v>
      </c>
      <c r="F498" t="s">
        <v>777</v>
      </c>
      <c r="G498" t="s">
        <v>780</v>
      </c>
      <c r="H498" t="s">
        <v>781</v>
      </c>
      <c r="I498" t="s">
        <v>2085</v>
      </c>
      <c r="J498">
        <v>20.7</v>
      </c>
      <c r="K498">
        <v>18.14</v>
      </c>
      <c r="L498">
        <v>31.3</v>
      </c>
      <c r="M498">
        <v>43.34</v>
      </c>
      <c r="N498">
        <v>52.5</v>
      </c>
      <c r="O498">
        <v>65.84</v>
      </c>
      <c r="P498">
        <v>72.680000000000007</v>
      </c>
      <c r="Q498">
        <v>67.099999999999994</v>
      </c>
      <c r="R498">
        <v>58.3</v>
      </c>
      <c r="S498">
        <v>48.02</v>
      </c>
      <c r="T498">
        <v>38.1</v>
      </c>
      <c r="U498">
        <v>27.5</v>
      </c>
      <c r="W498" s="49">
        <v>496</v>
      </c>
    </row>
    <row r="499" spans="5:23" x14ac:dyDescent="0.35">
      <c r="E499" t="s">
        <v>49</v>
      </c>
      <c r="F499" t="s">
        <v>777</v>
      </c>
      <c r="G499" t="s">
        <v>782</v>
      </c>
      <c r="H499" t="s">
        <v>783</v>
      </c>
      <c r="I499" t="s">
        <v>2086</v>
      </c>
      <c r="J499">
        <v>25.3</v>
      </c>
      <c r="K499">
        <v>24.44</v>
      </c>
      <c r="L499">
        <v>30</v>
      </c>
      <c r="M499">
        <v>38.119999999999997</v>
      </c>
      <c r="N499">
        <v>49.6</v>
      </c>
      <c r="O499">
        <v>55.22</v>
      </c>
      <c r="P499">
        <v>62.24</v>
      </c>
      <c r="Q499">
        <v>64.22</v>
      </c>
      <c r="R499">
        <v>55.9</v>
      </c>
      <c r="S499">
        <v>45.68</v>
      </c>
      <c r="T499">
        <v>36.9</v>
      </c>
      <c r="U499">
        <v>33.4</v>
      </c>
      <c r="W499" s="42">
        <v>497</v>
      </c>
    </row>
    <row r="500" spans="5:23" x14ac:dyDescent="0.35">
      <c r="E500" t="s">
        <v>49</v>
      </c>
      <c r="F500" t="s">
        <v>777</v>
      </c>
      <c r="G500" t="s">
        <v>784</v>
      </c>
      <c r="H500" t="s">
        <v>785</v>
      </c>
      <c r="I500" t="s">
        <v>2087</v>
      </c>
      <c r="J500">
        <v>12.6</v>
      </c>
      <c r="K500">
        <v>13.82</v>
      </c>
      <c r="L500">
        <v>19.899999999999999</v>
      </c>
      <c r="M500">
        <v>37.04</v>
      </c>
      <c r="N500">
        <v>48.9</v>
      </c>
      <c r="O500">
        <v>60.98</v>
      </c>
      <c r="P500">
        <v>64.040000000000006</v>
      </c>
      <c r="Q500">
        <v>66.38</v>
      </c>
      <c r="R500">
        <v>53.2</v>
      </c>
      <c r="S500">
        <v>43.16</v>
      </c>
      <c r="T500">
        <v>28.9</v>
      </c>
      <c r="U500">
        <v>17.2</v>
      </c>
      <c r="W500" s="49">
        <v>498</v>
      </c>
    </row>
    <row r="501" spans="5:23" x14ac:dyDescent="0.35">
      <c r="E501" t="s">
        <v>49</v>
      </c>
      <c r="F501" t="s">
        <v>777</v>
      </c>
      <c r="G501" t="s">
        <v>784</v>
      </c>
      <c r="H501" t="s">
        <v>785</v>
      </c>
      <c r="I501" t="s">
        <v>2088</v>
      </c>
      <c r="J501">
        <v>8.1999999999999993</v>
      </c>
      <c r="K501">
        <v>16.34</v>
      </c>
      <c r="L501">
        <v>23.9</v>
      </c>
      <c r="M501">
        <v>39.200000000000003</v>
      </c>
      <c r="N501">
        <v>56.8</v>
      </c>
      <c r="O501">
        <v>62.6</v>
      </c>
      <c r="P501">
        <v>64.760000000000005</v>
      </c>
      <c r="Q501">
        <v>63.14</v>
      </c>
      <c r="R501">
        <v>58.6</v>
      </c>
      <c r="S501">
        <v>47.12</v>
      </c>
      <c r="T501">
        <v>30.4</v>
      </c>
      <c r="U501">
        <v>17.600000000000001</v>
      </c>
      <c r="W501" s="42">
        <v>499</v>
      </c>
    </row>
    <row r="502" spans="5:23" x14ac:dyDescent="0.35">
      <c r="E502" t="s">
        <v>49</v>
      </c>
      <c r="F502" t="s">
        <v>777</v>
      </c>
      <c r="G502" t="s">
        <v>780</v>
      </c>
      <c r="H502" t="s">
        <v>781</v>
      </c>
      <c r="I502" t="s">
        <v>2089</v>
      </c>
      <c r="J502">
        <v>19.399999999999999</v>
      </c>
      <c r="K502">
        <v>18.14</v>
      </c>
      <c r="L502">
        <v>32.4</v>
      </c>
      <c r="M502">
        <v>42.26</v>
      </c>
      <c r="N502">
        <v>57</v>
      </c>
      <c r="O502">
        <v>63.5</v>
      </c>
      <c r="P502">
        <v>66.92</v>
      </c>
      <c r="Q502">
        <v>67.64</v>
      </c>
      <c r="R502">
        <v>62.4</v>
      </c>
      <c r="S502">
        <v>47.12</v>
      </c>
      <c r="T502">
        <v>31.6</v>
      </c>
      <c r="U502">
        <v>25.3</v>
      </c>
      <c r="W502" s="49">
        <v>500</v>
      </c>
    </row>
    <row r="503" spans="5:23" x14ac:dyDescent="0.35">
      <c r="E503" t="s">
        <v>49</v>
      </c>
      <c r="F503" t="s">
        <v>777</v>
      </c>
      <c r="G503" t="s">
        <v>784</v>
      </c>
      <c r="H503" t="s">
        <v>785</v>
      </c>
      <c r="I503" t="s">
        <v>2090</v>
      </c>
      <c r="J503">
        <v>10.8</v>
      </c>
      <c r="K503">
        <v>13.64</v>
      </c>
      <c r="L503">
        <v>29.3</v>
      </c>
      <c r="M503">
        <v>38.119999999999997</v>
      </c>
      <c r="N503">
        <v>48.4</v>
      </c>
      <c r="O503">
        <v>56.48</v>
      </c>
      <c r="P503">
        <v>64.58</v>
      </c>
      <c r="Q503">
        <v>62.24</v>
      </c>
      <c r="R503">
        <v>59.9</v>
      </c>
      <c r="S503">
        <v>39.020000000000003</v>
      </c>
      <c r="T503">
        <v>29.5</v>
      </c>
      <c r="U503">
        <v>13.3</v>
      </c>
      <c r="W503" s="42">
        <v>501</v>
      </c>
    </row>
    <row r="504" spans="5:23" x14ac:dyDescent="0.35">
      <c r="E504" t="s">
        <v>49</v>
      </c>
      <c r="F504" t="s">
        <v>777</v>
      </c>
      <c r="G504" t="s">
        <v>786</v>
      </c>
      <c r="H504" t="s">
        <v>787</v>
      </c>
      <c r="I504" t="s">
        <v>2091</v>
      </c>
      <c r="J504">
        <v>19.899999999999999</v>
      </c>
      <c r="K504">
        <v>24.08</v>
      </c>
      <c r="L504">
        <v>32.700000000000003</v>
      </c>
      <c r="M504">
        <v>44.06</v>
      </c>
      <c r="N504">
        <v>54</v>
      </c>
      <c r="O504">
        <v>61.52</v>
      </c>
      <c r="P504">
        <v>69.98</v>
      </c>
      <c r="Q504">
        <v>67.64</v>
      </c>
      <c r="R504">
        <v>57.7</v>
      </c>
      <c r="S504">
        <v>47.12</v>
      </c>
      <c r="T504">
        <v>37</v>
      </c>
      <c r="U504">
        <v>25.5</v>
      </c>
      <c r="W504" s="49">
        <v>502</v>
      </c>
    </row>
    <row r="505" spans="5:23" x14ac:dyDescent="0.35">
      <c r="E505" t="s">
        <v>49</v>
      </c>
      <c r="F505" t="s">
        <v>777</v>
      </c>
      <c r="G505" t="s">
        <v>784</v>
      </c>
      <c r="H505" t="s">
        <v>788</v>
      </c>
      <c r="I505" t="s">
        <v>2092</v>
      </c>
      <c r="J505">
        <v>11.1</v>
      </c>
      <c r="K505">
        <v>14.72</v>
      </c>
      <c r="L505">
        <v>29.3</v>
      </c>
      <c r="M505">
        <v>38.840000000000003</v>
      </c>
      <c r="N505">
        <v>48.9</v>
      </c>
      <c r="O505">
        <v>59.54</v>
      </c>
      <c r="P505">
        <v>63.32</v>
      </c>
      <c r="Q505">
        <v>66.739999999999995</v>
      </c>
      <c r="R505">
        <v>51.4</v>
      </c>
      <c r="S505">
        <v>42.44</v>
      </c>
      <c r="T505">
        <v>36</v>
      </c>
      <c r="U505">
        <v>23.5</v>
      </c>
      <c r="W505" s="42">
        <v>503</v>
      </c>
    </row>
    <row r="506" spans="5:23" x14ac:dyDescent="0.35">
      <c r="E506" t="s">
        <v>49</v>
      </c>
      <c r="F506" t="s">
        <v>777</v>
      </c>
      <c r="G506" t="s">
        <v>789</v>
      </c>
      <c r="H506" t="s">
        <v>790</v>
      </c>
      <c r="I506" t="s">
        <v>2093</v>
      </c>
      <c r="J506">
        <v>27.9</v>
      </c>
      <c r="K506">
        <v>24.62</v>
      </c>
      <c r="L506">
        <v>32.9</v>
      </c>
      <c r="M506">
        <v>38.479999999999997</v>
      </c>
      <c r="N506">
        <v>49.8</v>
      </c>
      <c r="O506">
        <v>61.88</v>
      </c>
      <c r="P506">
        <v>61.7</v>
      </c>
      <c r="Q506">
        <v>64.94</v>
      </c>
      <c r="R506">
        <v>61.3</v>
      </c>
      <c r="S506">
        <v>50</v>
      </c>
      <c r="T506">
        <v>39.4</v>
      </c>
      <c r="U506">
        <v>32.200000000000003</v>
      </c>
      <c r="W506" s="49">
        <v>504</v>
      </c>
    </row>
    <row r="507" spans="5:23" x14ac:dyDescent="0.35">
      <c r="E507" t="s">
        <v>49</v>
      </c>
      <c r="F507" t="s">
        <v>777</v>
      </c>
      <c r="G507" t="s">
        <v>791</v>
      </c>
      <c r="H507" t="s">
        <v>792</v>
      </c>
      <c r="I507" t="s">
        <v>2094</v>
      </c>
      <c r="J507">
        <v>27.7</v>
      </c>
      <c r="K507">
        <v>22.82</v>
      </c>
      <c r="L507">
        <v>34.200000000000003</v>
      </c>
      <c r="M507">
        <v>40.82</v>
      </c>
      <c r="N507">
        <v>52.7</v>
      </c>
      <c r="O507">
        <v>64.22</v>
      </c>
      <c r="P507">
        <v>69.08</v>
      </c>
      <c r="Q507">
        <v>56.12</v>
      </c>
      <c r="R507">
        <v>55.6</v>
      </c>
      <c r="S507">
        <v>45.32</v>
      </c>
      <c r="T507">
        <v>39.4</v>
      </c>
      <c r="U507">
        <v>31.3</v>
      </c>
      <c r="W507" s="42">
        <v>505</v>
      </c>
    </row>
    <row r="508" spans="5:23" x14ac:dyDescent="0.35">
      <c r="E508" t="s">
        <v>49</v>
      </c>
      <c r="F508" t="s">
        <v>777</v>
      </c>
      <c r="G508" t="s">
        <v>779</v>
      </c>
      <c r="H508" t="s">
        <v>793</v>
      </c>
      <c r="I508" t="s">
        <v>2095</v>
      </c>
      <c r="J508">
        <v>24.1</v>
      </c>
      <c r="K508">
        <v>21.56</v>
      </c>
      <c r="L508">
        <v>29.1</v>
      </c>
      <c r="M508">
        <v>40.28</v>
      </c>
      <c r="N508">
        <v>52</v>
      </c>
      <c r="O508">
        <v>65.84</v>
      </c>
      <c r="P508">
        <v>69.44</v>
      </c>
      <c r="Q508">
        <v>66.739999999999995</v>
      </c>
      <c r="R508">
        <v>54.9</v>
      </c>
      <c r="S508">
        <v>44.42</v>
      </c>
      <c r="T508">
        <v>35.200000000000003</v>
      </c>
      <c r="U508">
        <v>28.2</v>
      </c>
      <c r="W508" s="49">
        <v>506</v>
      </c>
    </row>
    <row r="509" spans="5:23" x14ac:dyDescent="0.35">
      <c r="E509" t="s">
        <v>49</v>
      </c>
      <c r="F509" t="s">
        <v>777</v>
      </c>
      <c r="G509" t="s">
        <v>407</v>
      </c>
      <c r="H509" t="s">
        <v>794</v>
      </c>
      <c r="I509" t="s">
        <v>794</v>
      </c>
      <c r="J509">
        <v>27.7</v>
      </c>
      <c r="K509">
        <v>23.72</v>
      </c>
      <c r="L509">
        <v>36.1</v>
      </c>
      <c r="M509">
        <v>42.8</v>
      </c>
      <c r="N509">
        <v>53.4</v>
      </c>
      <c r="O509">
        <v>59.18</v>
      </c>
      <c r="P509">
        <v>68.180000000000007</v>
      </c>
      <c r="Q509">
        <v>68.72</v>
      </c>
      <c r="R509">
        <v>62.4</v>
      </c>
      <c r="S509">
        <v>49.82</v>
      </c>
      <c r="T509">
        <v>41.5</v>
      </c>
      <c r="U509">
        <v>33.6</v>
      </c>
      <c r="W509" s="42">
        <v>507</v>
      </c>
    </row>
    <row r="510" spans="5:23" x14ac:dyDescent="0.35">
      <c r="E510" t="s">
        <v>49</v>
      </c>
      <c r="F510" t="s">
        <v>795</v>
      </c>
      <c r="G510" t="s">
        <v>796</v>
      </c>
      <c r="H510" t="s">
        <v>797</v>
      </c>
      <c r="I510" t="s">
        <v>2096</v>
      </c>
      <c r="J510">
        <v>19.600000000000001</v>
      </c>
      <c r="K510">
        <v>18.14</v>
      </c>
      <c r="L510">
        <v>30.7</v>
      </c>
      <c r="M510">
        <v>44.42</v>
      </c>
      <c r="N510">
        <v>52.5</v>
      </c>
      <c r="O510">
        <v>61.16</v>
      </c>
      <c r="P510">
        <v>67.459999999999994</v>
      </c>
      <c r="Q510">
        <v>64.760000000000005</v>
      </c>
      <c r="R510">
        <v>59.4</v>
      </c>
      <c r="S510">
        <v>45.5</v>
      </c>
      <c r="T510">
        <v>34.200000000000003</v>
      </c>
      <c r="U510">
        <v>24.8</v>
      </c>
      <c r="W510" s="49">
        <v>508</v>
      </c>
    </row>
    <row r="511" spans="5:23" x14ac:dyDescent="0.35">
      <c r="E511" t="s">
        <v>49</v>
      </c>
      <c r="F511" t="s">
        <v>795</v>
      </c>
      <c r="G511" t="s">
        <v>798</v>
      </c>
      <c r="H511" t="s">
        <v>799</v>
      </c>
      <c r="I511" t="s">
        <v>2097</v>
      </c>
      <c r="J511">
        <v>24.3</v>
      </c>
      <c r="K511">
        <v>23.9</v>
      </c>
      <c r="L511">
        <v>42.1</v>
      </c>
      <c r="M511">
        <v>49.28</v>
      </c>
      <c r="N511">
        <v>52.7</v>
      </c>
      <c r="O511">
        <v>68.540000000000006</v>
      </c>
      <c r="P511">
        <v>68</v>
      </c>
      <c r="Q511">
        <v>70.52</v>
      </c>
      <c r="R511">
        <v>61</v>
      </c>
      <c r="S511">
        <v>50.36</v>
      </c>
      <c r="T511">
        <v>45.7</v>
      </c>
      <c r="U511">
        <v>33.1</v>
      </c>
      <c r="W511" s="42">
        <v>509</v>
      </c>
    </row>
    <row r="512" spans="5:23" x14ac:dyDescent="0.35">
      <c r="E512" t="s">
        <v>49</v>
      </c>
      <c r="F512" t="s">
        <v>795</v>
      </c>
      <c r="G512" t="s">
        <v>161</v>
      </c>
      <c r="H512" t="s">
        <v>800</v>
      </c>
      <c r="I512" t="s">
        <v>2098</v>
      </c>
      <c r="J512">
        <v>23.4</v>
      </c>
      <c r="K512">
        <v>31.1</v>
      </c>
      <c r="L512">
        <v>39.4</v>
      </c>
      <c r="M512">
        <v>51.44</v>
      </c>
      <c r="N512">
        <v>56.1</v>
      </c>
      <c r="O512">
        <v>69.98</v>
      </c>
      <c r="P512">
        <v>68.72</v>
      </c>
      <c r="Q512">
        <v>71.06</v>
      </c>
      <c r="R512">
        <v>66</v>
      </c>
      <c r="S512">
        <v>52.52</v>
      </c>
      <c r="T512">
        <v>41.9</v>
      </c>
      <c r="U512">
        <v>25.5</v>
      </c>
      <c r="W512" s="49">
        <v>510</v>
      </c>
    </row>
    <row r="513" spans="5:23" x14ac:dyDescent="0.35">
      <c r="E513" t="s">
        <v>49</v>
      </c>
      <c r="F513" t="s">
        <v>795</v>
      </c>
      <c r="G513" t="s">
        <v>801</v>
      </c>
      <c r="H513" t="s">
        <v>802</v>
      </c>
      <c r="I513" t="s">
        <v>2099</v>
      </c>
      <c r="J513">
        <v>27.3</v>
      </c>
      <c r="K513">
        <v>32.36</v>
      </c>
      <c r="L513">
        <v>40.5</v>
      </c>
      <c r="M513">
        <v>49.1</v>
      </c>
      <c r="N513">
        <v>54.3</v>
      </c>
      <c r="O513">
        <v>69.260000000000005</v>
      </c>
      <c r="P513">
        <v>75.02</v>
      </c>
      <c r="Q513">
        <v>72.86</v>
      </c>
      <c r="R513">
        <v>61.3</v>
      </c>
      <c r="S513">
        <v>53.42</v>
      </c>
      <c r="T513">
        <v>39.4</v>
      </c>
      <c r="U513">
        <v>20.5</v>
      </c>
      <c r="W513" s="42">
        <v>511</v>
      </c>
    </row>
    <row r="514" spans="5:23" x14ac:dyDescent="0.35">
      <c r="E514" t="s">
        <v>49</v>
      </c>
      <c r="F514" t="s">
        <v>795</v>
      </c>
      <c r="G514" t="s">
        <v>803</v>
      </c>
      <c r="H514" t="s">
        <v>804</v>
      </c>
      <c r="I514" t="s">
        <v>2100</v>
      </c>
      <c r="J514">
        <v>20.3</v>
      </c>
      <c r="K514">
        <v>31.28</v>
      </c>
      <c r="L514">
        <v>25.2</v>
      </c>
      <c r="M514">
        <v>41.9</v>
      </c>
      <c r="N514">
        <v>53.4</v>
      </c>
      <c r="O514">
        <v>66.739999999999995</v>
      </c>
      <c r="P514">
        <v>67.819999999999993</v>
      </c>
      <c r="Q514">
        <v>64.58</v>
      </c>
      <c r="R514">
        <v>60.6</v>
      </c>
      <c r="S514">
        <v>41.36</v>
      </c>
      <c r="T514">
        <v>40.799999999999997</v>
      </c>
      <c r="U514">
        <v>27.3</v>
      </c>
      <c r="W514" s="49">
        <v>512</v>
      </c>
    </row>
    <row r="515" spans="5:23" x14ac:dyDescent="0.35">
      <c r="E515" t="s">
        <v>49</v>
      </c>
      <c r="F515" t="s">
        <v>795</v>
      </c>
      <c r="G515" t="s">
        <v>805</v>
      </c>
      <c r="H515" t="s">
        <v>806</v>
      </c>
      <c r="I515" t="s">
        <v>2101</v>
      </c>
      <c r="J515">
        <v>10.9</v>
      </c>
      <c r="K515">
        <v>20.48</v>
      </c>
      <c r="L515">
        <v>21.7</v>
      </c>
      <c r="M515">
        <v>42.8</v>
      </c>
      <c r="N515">
        <v>47.5</v>
      </c>
      <c r="O515">
        <v>60.26</v>
      </c>
      <c r="P515">
        <v>64.22</v>
      </c>
      <c r="Q515">
        <v>60.08</v>
      </c>
      <c r="R515">
        <v>55.4</v>
      </c>
      <c r="S515">
        <v>40.28</v>
      </c>
      <c r="T515">
        <v>33.4</v>
      </c>
      <c r="U515">
        <v>25.9</v>
      </c>
      <c r="W515" s="42">
        <v>513</v>
      </c>
    </row>
    <row r="516" spans="5:23" x14ac:dyDescent="0.35">
      <c r="E516" t="s">
        <v>49</v>
      </c>
      <c r="F516" t="s">
        <v>795</v>
      </c>
      <c r="G516" t="s">
        <v>807</v>
      </c>
      <c r="H516" t="s">
        <v>808</v>
      </c>
      <c r="I516" t="s">
        <v>2102</v>
      </c>
      <c r="J516">
        <v>24.3</v>
      </c>
      <c r="K516">
        <v>25.34</v>
      </c>
      <c r="L516">
        <v>36.5</v>
      </c>
      <c r="M516">
        <v>46.94</v>
      </c>
      <c r="N516">
        <v>59.5</v>
      </c>
      <c r="O516">
        <v>71.239999999999995</v>
      </c>
      <c r="P516">
        <v>75.739999999999995</v>
      </c>
      <c r="Q516">
        <v>74.12</v>
      </c>
      <c r="R516">
        <v>62.6</v>
      </c>
      <c r="S516">
        <v>52.88</v>
      </c>
      <c r="T516">
        <v>44.2</v>
      </c>
      <c r="U516">
        <v>30</v>
      </c>
      <c r="W516" s="49">
        <v>514</v>
      </c>
    </row>
    <row r="517" spans="5:23" x14ac:dyDescent="0.35">
      <c r="E517" t="s">
        <v>49</v>
      </c>
      <c r="F517" t="s">
        <v>795</v>
      </c>
      <c r="G517" t="s">
        <v>807</v>
      </c>
      <c r="H517" t="s">
        <v>808</v>
      </c>
      <c r="I517" t="s">
        <v>2103</v>
      </c>
      <c r="J517">
        <v>24.1</v>
      </c>
      <c r="K517">
        <v>24.26</v>
      </c>
      <c r="L517">
        <v>36.5</v>
      </c>
      <c r="M517">
        <v>44.96</v>
      </c>
      <c r="N517">
        <v>60.4</v>
      </c>
      <c r="O517">
        <v>68.540000000000006</v>
      </c>
      <c r="P517">
        <v>73.040000000000006</v>
      </c>
      <c r="Q517">
        <v>71.239999999999995</v>
      </c>
      <c r="R517">
        <v>63.1</v>
      </c>
      <c r="S517">
        <v>50.9</v>
      </c>
      <c r="T517">
        <v>38.5</v>
      </c>
      <c r="U517">
        <v>28.9</v>
      </c>
      <c r="W517" s="42">
        <v>515</v>
      </c>
    </row>
    <row r="518" spans="5:23" x14ac:dyDescent="0.35">
      <c r="E518" t="s">
        <v>49</v>
      </c>
      <c r="F518" t="s">
        <v>795</v>
      </c>
      <c r="G518" t="s">
        <v>807</v>
      </c>
      <c r="H518" t="s">
        <v>808</v>
      </c>
      <c r="I518" t="s">
        <v>2104</v>
      </c>
      <c r="J518">
        <v>23.2</v>
      </c>
      <c r="K518">
        <v>30.38</v>
      </c>
      <c r="L518">
        <v>30.2</v>
      </c>
      <c r="M518">
        <v>49.64</v>
      </c>
      <c r="N518">
        <v>60.8</v>
      </c>
      <c r="O518">
        <v>72.319999999999993</v>
      </c>
      <c r="P518">
        <v>75.56</v>
      </c>
      <c r="Q518">
        <v>68</v>
      </c>
      <c r="R518">
        <v>66.599999999999994</v>
      </c>
      <c r="S518">
        <v>53.24</v>
      </c>
      <c r="T518">
        <v>38.700000000000003</v>
      </c>
      <c r="U518">
        <v>25.2</v>
      </c>
      <c r="W518" s="49">
        <v>516</v>
      </c>
    </row>
    <row r="519" spans="5:23" x14ac:dyDescent="0.35">
      <c r="E519" t="s">
        <v>49</v>
      </c>
      <c r="F519" t="s">
        <v>795</v>
      </c>
      <c r="G519" t="s">
        <v>809</v>
      </c>
      <c r="H519" t="s">
        <v>810</v>
      </c>
      <c r="I519" t="s">
        <v>2105</v>
      </c>
      <c r="J519">
        <v>21.9</v>
      </c>
      <c r="K519">
        <v>22.82</v>
      </c>
      <c r="L519">
        <v>25.2</v>
      </c>
      <c r="M519">
        <v>38.659999999999997</v>
      </c>
      <c r="N519">
        <v>48</v>
      </c>
      <c r="O519">
        <v>61.34</v>
      </c>
      <c r="P519">
        <v>66.02</v>
      </c>
      <c r="Q519">
        <v>61.16</v>
      </c>
      <c r="R519">
        <v>54.5</v>
      </c>
      <c r="S519">
        <v>42.26</v>
      </c>
      <c r="T519">
        <v>34.299999999999997</v>
      </c>
      <c r="U519">
        <v>25.2</v>
      </c>
      <c r="W519" s="42">
        <v>517</v>
      </c>
    </row>
    <row r="520" spans="5:23" x14ac:dyDescent="0.35">
      <c r="E520" t="s">
        <v>49</v>
      </c>
      <c r="F520" t="s">
        <v>795</v>
      </c>
      <c r="G520" t="s">
        <v>811</v>
      </c>
      <c r="H520" t="s">
        <v>812</v>
      </c>
      <c r="I520" t="s">
        <v>2106</v>
      </c>
      <c r="J520">
        <v>22.5</v>
      </c>
      <c r="K520">
        <v>23.18</v>
      </c>
      <c r="L520">
        <v>35.6</v>
      </c>
      <c r="M520">
        <v>46.4</v>
      </c>
      <c r="N520">
        <v>60.3</v>
      </c>
      <c r="O520">
        <v>67.099999999999994</v>
      </c>
      <c r="P520">
        <v>71.78</v>
      </c>
      <c r="Q520">
        <v>69.44</v>
      </c>
      <c r="R520">
        <v>60.6</v>
      </c>
      <c r="S520">
        <v>50.54</v>
      </c>
      <c r="T520">
        <v>35.799999999999997</v>
      </c>
      <c r="U520">
        <v>27</v>
      </c>
      <c r="W520" s="49">
        <v>518</v>
      </c>
    </row>
    <row r="521" spans="5:23" x14ac:dyDescent="0.35">
      <c r="E521" t="s">
        <v>49</v>
      </c>
      <c r="F521" t="s">
        <v>795</v>
      </c>
      <c r="G521" t="s">
        <v>429</v>
      </c>
      <c r="H521" t="s">
        <v>813</v>
      </c>
      <c r="I521" t="s">
        <v>2107</v>
      </c>
      <c r="J521">
        <v>21.7</v>
      </c>
      <c r="K521">
        <v>23.54</v>
      </c>
      <c r="L521">
        <v>34.299999999999997</v>
      </c>
      <c r="M521">
        <v>48.2</v>
      </c>
      <c r="N521">
        <v>60.1</v>
      </c>
      <c r="O521">
        <v>68</v>
      </c>
      <c r="P521">
        <v>72.5</v>
      </c>
      <c r="Q521">
        <v>68.900000000000006</v>
      </c>
      <c r="R521">
        <v>61.9</v>
      </c>
      <c r="S521">
        <v>47.66</v>
      </c>
      <c r="T521">
        <v>40.1</v>
      </c>
      <c r="U521">
        <v>26.4</v>
      </c>
      <c r="W521" s="42">
        <v>519</v>
      </c>
    </row>
    <row r="522" spans="5:23" x14ac:dyDescent="0.35">
      <c r="E522" t="s">
        <v>49</v>
      </c>
      <c r="F522" t="s">
        <v>795</v>
      </c>
      <c r="G522" t="s">
        <v>814</v>
      </c>
      <c r="H522" t="s">
        <v>815</v>
      </c>
      <c r="I522" t="s">
        <v>2108</v>
      </c>
      <c r="J522">
        <v>10.4</v>
      </c>
      <c r="K522">
        <v>15.08</v>
      </c>
      <c r="L522">
        <v>33.299999999999997</v>
      </c>
      <c r="M522">
        <v>39.200000000000003</v>
      </c>
      <c r="N522">
        <v>49.8</v>
      </c>
      <c r="O522">
        <v>59.9</v>
      </c>
      <c r="P522">
        <v>66.2</v>
      </c>
      <c r="Q522">
        <v>64.58</v>
      </c>
      <c r="R522">
        <v>59</v>
      </c>
      <c r="S522">
        <v>39.020000000000003</v>
      </c>
      <c r="T522">
        <v>32.9</v>
      </c>
      <c r="U522">
        <v>21.9</v>
      </c>
      <c r="W522" s="49">
        <v>520</v>
      </c>
    </row>
    <row r="523" spans="5:23" x14ac:dyDescent="0.35">
      <c r="E523" t="s">
        <v>49</v>
      </c>
      <c r="F523" t="s">
        <v>795</v>
      </c>
      <c r="G523" t="s">
        <v>816</v>
      </c>
      <c r="H523" t="s">
        <v>817</v>
      </c>
      <c r="I523" t="s">
        <v>2109</v>
      </c>
      <c r="J523">
        <v>16.5</v>
      </c>
      <c r="K523">
        <v>18.32</v>
      </c>
      <c r="L523">
        <v>32</v>
      </c>
      <c r="M523">
        <v>43.16</v>
      </c>
      <c r="N523">
        <v>57.2</v>
      </c>
      <c r="O523">
        <v>63.14</v>
      </c>
      <c r="P523">
        <v>69.260000000000005</v>
      </c>
      <c r="Q523">
        <v>66.92</v>
      </c>
      <c r="R523">
        <v>58.1</v>
      </c>
      <c r="S523">
        <v>45.32</v>
      </c>
      <c r="T523">
        <v>34.200000000000003</v>
      </c>
      <c r="U523">
        <v>25.2</v>
      </c>
      <c r="W523" s="42">
        <v>521</v>
      </c>
    </row>
    <row r="524" spans="5:23" x14ac:dyDescent="0.35">
      <c r="E524" t="s">
        <v>49</v>
      </c>
      <c r="F524" t="s">
        <v>795</v>
      </c>
      <c r="G524" t="s">
        <v>818</v>
      </c>
      <c r="H524" t="s">
        <v>819</v>
      </c>
      <c r="I524" t="s">
        <v>819</v>
      </c>
      <c r="J524">
        <v>21.9</v>
      </c>
      <c r="K524">
        <v>26.24</v>
      </c>
      <c r="L524">
        <v>43</v>
      </c>
      <c r="M524">
        <v>50</v>
      </c>
      <c r="N524">
        <v>54.7</v>
      </c>
      <c r="O524">
        <v>72.680000000000007</v>
      </c>
      <c r="P524">
        <v>75.56</v>
      </c>
      <c r="Q524">
        <v>71.959999999999994</v>
      </c>
      <c r="R524">
        <v>61.3</v>
      </c>
      <c r="S524">
        <v>51.08</v>
      </c>
      <c r="T524">
        <v>42.4</v>
      </c>
      <c r="U524">
        <v>31.6</v>
      </c>
      <c r="W524" s="49">
        <v>522</v>
      </c>
    </row>
    <row r="525" spans="5:23" x14ac:dyDescent="0.35">
      <c r="E525" t="s">
        <v>49</v>
      </c>
      <c r="F525" t="s">
        <v>795</v>
      </c>
      <c r="G525" t="s">
        <v>820</v>
      </c>
      <c r="H525" t="s">
        <v>821</v>
      </c>
      <c r="I525" t="s">
        <v>2110</v>
      </c>
      <c r="J525">
        <v>12.4</v>
      </c>
      <c r="K525">
        <v>22.82</v>
      </c>
      <c r="L525">
        <v>34.9</v>
      </c>
      <c r="M525">
        <v>45.32</v>
      </c>
      <c r="N525">
        <v>55.4</v>
      </c>
      <c r="O525">
        <v>68</v>
      </c>
      <c r="P525">
        <v>69.260000000000005</v>
      </c>
      <c r="Q525">
        <v>67.28</v>
      </c>
      <c r="R525">
        <v>59.9</v>
      </c>
      <c r="S525">
        <v>44.24</v>
      </c>
      <c r="T525">
        <v>35.200000000000003</v>
      </c>
      <c r="U525">
        <v>11.5</v>
      </c>
      <c r="W525" s="42">
        <v>523</v>
      </c>
    </row>
    <row r="526" spans="5:23" x14ac:dyDescent="0.35">
      <c r="E526" t="s">
        <v>49</v>
      </c>
      <c r="F526" t="s">
        <v>795</v>
      </c>
      <c r="G526" t="s">
        <v>822</v>
      </c>
      <c r="H526" t="s">
        <v>823</v>
      </c>
      <c r="I526" t="s">
        <v>2111</v>
      </c>
      <c r="J526">
        <v>8.8000000000000007</v>
      </c>
      <c r="K526">
        <v>22.1</v>
      </c>
      <c r="L526">
        <v>23.9</v>
      </c>
      <c r="M526">
        <v>47.3</v>
      </c>
      <c r="N526">
        <v>49.5</v>
      </c>
      <c r="O526">
        <v>61.34</v>
      </c>
      <c r="P526">
        <v>69.8</v>
      </c>
      <c r="Q526">
        <v>66.02</v>
      </c>
      <c r="R526">
        <v>58.5</v>
      </c>
      <c r="S526">
        <v>38.659999999999997</v>
      </c>
      <c r="T526">
        <v>33.1</v>
      </c>
      <c r="U526">
        <v>22.3</v>
      </c>
      <c r="W526" s="49">
        <v>524</v>
      </c>
    </row>
    <row r="527" spans="5:23" x14ac:dyDescent="0.35">
      <c r="E527" t="s">
        <v>49</v>
      </c>
      <c r="F527" t="s">
        <v>795</v>
      </c>
      <c r="G527" t="s">
        <v>631</v>
      </c>
      <c r="H527" t="s">
        <v>710</v>
      </c>
      <c r="I527" t="s">
        <v>2112</v>
      </c>
      <c r="J527">
        <v>26.4</v>
      </c>
      <c r="K527">
        <v>21.56</v>
      </c>
      <c r="L527">
        <v>42.4</v>
      </c>
      <c r="M527">
        <v>50.54</v>
      </c>
      <c r="N527">
        <v>61</v>
      </c>
      <c r="O527">
        <v>68.36</v>
      </c>
      <c r="P527">
        <v>73.94</v>
      </c>
      <c r="Q527">
        <v>70.88</v>
      </c>
      <c r="R527">
        <v>61</v>
      </c>
      <c r="S527">
        <v>53.24</v>
      </c>
      <c r="T527">
        <v>40.6</v>
      </c>
      <c r="U527">
        <v>24.6</v>
      </c>
      <c r="W527" s="42">
        <v>525</v>
      </c>
    </row>
    <row r="528" spans="5:23" x14ac:dyDescent="0.35">
      <c r="E528" t="s">
        <v>49</v>
      </c>
      <c r="F528" t="s">
        <v>795</v>
      </c>
      <c r="G528" t="s">
        <v>824</v>
      </c>
      <c r="H528" t="s">
        <v>825</v>
      </c>
      <c r="I528" t="s">
        <v>2113</v>
      </c>
      <c r="J528">
        <v>24.3</v>
      </c>
      <c r="K528">
        <v>23.54</v>
      </c>
      <c r="L528">
        <v>42.6</v>
      </c>
      <c r="M528">
        <v>49.46</v>
      </c>
      <c r="N528">
        <v>57.7</v>
      </c>
      <c r="O528">
        <v>67.459999999999994</v>
      </c>
      <c r="P528">
        <v>71.42</v>
      </c>
      <c r="Q528">
        <v>71.78</v>
      </c>
      <c r="R528">
        <v>63.7</v>
      </c>
      <c r="S528">
        <v>50.9</v>
      </c>
      <c r="T528">
        <v>45.9</v>
      </c>
      <c r="U528">
        <v>27.1</v>
      </c>
      <c r="W528" s="49">
        <v>526</v>
      </c>
    </row>
    <row r="529" spans="5:23" x14ac:dyDescent="0.35">
      <c r="E529" t="s">
        <v>49</v>
      </c>
      <c r="F529" t="s">
        <v>795</v>
      </c>
      <c r="G529" t="s">
        <v>826</v>
      </c>
      <c r="H529" t="s">
        <v>827</v>
      </c>
      <c r="I529" t="s">
        <v>2114</v>
      </c>
      <c r="J529">
        <v>21.7</v>
      </c>
      <c r="K529">
        <v>21.2</v>
      </c>
      <c r="L529">
        <v>35.6</v>
      </c>
      <c r="M529">
        <v>47.84</v>
      </c>
      <c r="N529">
        <v>60.4</v>
      </c>
      <c r="O529">
        <v>68.180000000000007</v>
      </c>
      <c r="P529">
        <v>71.78</v>
      </c>
      <c r="Q529">
        <v>69.260000000000005</v>
      </c>
      <c r="R529">
        <v>62.1</v>
      </c>
      <c r="S529">
        <v>47.66</v>
      </c>
      <c r="T529">
        <v>37.9</v>
      </c>
      <c r="U529">
        <v>27.5</v>
      </c>
      <c r="W529" s="42">
        <v>527</v>
      </c>
    </row>
    <row r="530" spans="5:23" x14ac:dyDescent="0.35">
      <c r="E530" t="s">
        <v>49</v>
      </c>
      <c r="F530" t="s">
        <v>795</v>
      </c>
      <c r="G530" t="s">
        <v>828</v>
      </c>
      <c r="H530" t="s">
        <v>829</v>
      </c>
      <c r="I530" t="s">
        <v>2115</v>
      </c>
      <c r="J530">
        <v>22.1</v>
      </c>
      <c r="K530">
        <v>28.04</v>
      </c>
      <c r="L530">
        <v>30.9</v>
      </c>
      <c r="M530">
        <v>47.84</v>
      </c>
      <c r="N530">
        <v>51.8</v>
      </c>
      <c r="O530">
        <v>69.08</v>
      </c>
      <c r="P530">
        <v>70.52</v>
      </c>
      <c r="Q530">
        <v>71.599999999999994</v>
      </c>
      <c r="R530">
        <v>58.3</v>
      </c>
      <c r="S530">
        <v>49.1</v>
      </c>
      <c r="T530">
        <v>38.5</v>
      </c>
      <c r="U530">
        <v>23.9</v>
      </c>
      <c r="W530" s="49">
        <v>528</v>
      </c>
    </row>
    <row r="531" spans="5:23" x14ac:dyDescent="0.35">
      <c r="E531" t="s">
        <v>49</v>
      </c>
      <c r="F531" t="s">
        <v>795</v>
      </c>
      <c r="G531" t="s">
        <v>830</v>
      </c>
      <c r="H531" t="s">
        <v>831</v>
      </c>
      <c r="I531" t="s">
        <v>2116</v>
      </c>
      <c r="J531">
        <v>16</v>
      </c>
      <c r="K531">
        <v>21.38</v>
      </c>
      <c r="L531">
        <v>28.6</v>
      </c>
      <c r="M531">
        <v>46.04</v>
      </c>
      <c r="N531">
        <v>49.3</v>
      </c>
      <c r="O531">
        <v>64.400000000000006</v>
      </c>
      <c r="P531">
        <v>69.8</v>
      </c>
      <c r="Q531">
        <v>68.72</v>
      </c>
      <c r="R531">
        <v>62.2</v>
      </c>
      <c r="S531">
        <v>48.38</v>
      </c>
      <c r="T531">
        <v>41.2</v>
      </c>
      <c r="U531">
        <v>27</v>
      </c>
      <c r="W531" s="42">
        <v>529</v>
      </c>
    </row>
    <row r="532" spans="5:23" x14ac:dyDescent="0.35">
      <c r="E532" t="s">
        <v>49</v>
      </c>
      <c r="F532" t="s">
        <v>795</v>
      </c>
      <c r="G532" t="s">
        <v>832</v>
      </c>
      <c r="H532" t="s">
        <v>833</v>
      </c>
      <c r="I532" t="s">
        <v>2117</v>
      </c>
      <c r="J532">
        <v>34.200000000000003</v>
      </c>
      <c r="K532">
        <v>35.42</v>
      </c>
      <c r="L532">
        <v>38.299999999999997</v>
      </c>
      <c r="M532">
        <v>42.44</v>
      </c>
      <c r="N532">
        <v>53.2</v>
      </c>
      <c r="O532">
        <v>69.08</v>
      </c>
      <c r="P532">
        <v>73.040000000000006</v>
      </c>
      <c r="Q532">
        <v>68</v>
      </c>
      <c r="R532">
        <v>61</v>
      </c>
      <c r="S532">
        <v>49.28</v>
      </c>
      <c r="T532">
        <v>42.1</v>
      </c>
      <c r="U532">
        <v>35.799999999999997</v>
      </c>
      <c r="W532" s="49">
        <v>530</v>
      </c>
    </row>
    <row r="533" spans="5:23" x14ac:dyDescent="0.35">
      <c r="E533" t="s">
        <v>49</v>
      </c>
      <c r="F533" t="s">
        <v>795</v>
      </c>
      <c r="G533" t="s">
        <v>834</v>
      </c>
      <c r="H533" t="s">
        <v>835</v>
      </c>
      <c r="I533" t="s">
        <v>2118</v>
      </c>
      <c r="J533">
        <v>23.7</v>
      </c>
      <c r="K533">
        <v>22.28</v>
      </c>
      <c r="L533">
        <v>34.200000000000003</v>
      </c>
      <c r="M533">
        <v>43.88</v>
      </c>
      <c r="N533">
        <v>56.7</v>
      </c>
      <c r="O533">
        <v>66.92</v>
      </c>
      <c r="P533">
        <v>71.599999999999994</v>
      </c>
      <c r="Q533">
        <v>70.52</v>
      </c>
      <c r="R533">
        <v>61.9</v>
      </c>
      <c r="S533">
        <v>48.2</v>
      </c>
      <c r="T533">
        <v>38.799999999999997</v>
      </c>
      <c r="U533">
        <v>30.2</v>
      </c>
      <c r="W533" s="42">
        <v>531</v>
      </c>
    </row>
    <row r="534" spans="5:23" x14ac:dyDescent="0.35">
      <c r="E534" t="s">
        <v>49</v>
      </c>
      <c r="F534" t="s">
        <v>795</v>
      </c>
      <c r="G534" t="s">
        <v>836</v>
      </c>
      <c r="H534" t="s">
        <v>837</v>
      </c>
      <c r="I534" t="s">
        <v>2119</v>
      </c>
      <c r="J534">
        <v>25.5</v>
      </c>
      <c r="K534">
        <v>20.66</v>
      </c>
      <c r="L534">
        <v>41.5</v>
      </c>
      <c r="M534">
        <v>50.18</v>
      </c>
      <c r="N534">
        <v>55.2</v>
      </c>
      <c r="O534">
        <v>70.16</v>
      </c>
      <c r="P534">
        <v>73.58</v>
      </c>
      <c r="Q534">
        <v>72.5</v>
      </c>
      <c r="R534">
        <v>65.8</v>
      </c>
      <c r="S534">
        <v>51.08</v>
      </c>
      <c r="T534">
        <v>46.2</v>
      </c>
      <c r="U534">
        <v>30.4</v>
      </c>
      <c r="W534" s="49">
        <v>532</v>
      </c>
    </row>
    <row r="535" spans="5:23" x14ac:dyDescent="0.35">
      <c r="E535" t="s">
        <v>49</v>
      </c>
      <c r="F535" t="s">
        <v>795</v>
      </c>
      <c r="G535" t="s">
        <v>838</v>
      </c>
      <c r="H535" t="s">
        <v>839</v>
      </c>
      <c r="I535" t="s">
        <v>2120</v>
      </c>
      <c r="J535">
        <v>27.9</v>
      </c>
      <c r="K535">
        <v>22.1</v>
      </c>
      <c r="L535">
        <v>37.200000000000003</v>
      </c>
      <c r="M535">
        <v>45.32</v>
      </c>
      <c r="N535">
        <v>51.6</v>
      </c>
      <c r="O535">
        <v>66.739999999999995</v>
      </c>
      <c r="P535">
        <v>72.14</v>
      </c>
      <c r="Q535">
        <v>64.58</v>
      </c>
      <c r="R535">
        <v>59.2</v>
      </c>
      <c r="S535">
        <v>49.1</v>
      </c>
      <c r="T535">
        <v>40.299999999999997</v>
      </c>
      <c r="U535">
        <v>24.8</v>
      </c>
      <c r="W535" s="42">
        <v>533</v>
      </c>
    </row>
    <row r="536" spans="5:23" x14ac:dyDescent="0.35">
      <c r="E536" t="s">
        <v>49</v>
      </c>
      <c r="F536" t="s">
        <v>795</v>
      </c>
      <c r="G536" t="s">
        <v>548</v>
      </c>
      <c r="H536" t="s">
        <v>840</v>
      </c>
      <c r="I536" t="s">
        <v>2121</v>
      </c>
      <c r="J536">
        <v>23.5</v>
      </c>
      <c r="K536">
        <v>24.98</v>
      </c>
      <c r="L536">
        <v>36.700000000000003</v>
      </c>
      <c r="M536">
        <v>45.5</v>
      </c>
      <c r="N536">
        <v>57.9</v>
      </c>
      <c r="O536">
        <v>64.400000000000006</v>
      </c>
      <c r="P536">
        <v>70.16</v>
      </c>
      <c r="Q536">
        <v>64.94</v>
      </c>
      <c r="R536">
        <v>61</v>
      </c>
      <c r="S536">
        <v>44.78</v>
      </c>
      <c r="T536">
        <v>36</v>
      </c>
      <c r="U536">
        <v>24.6</v>
      </c>
      <c r="W536" s="49">
        <v>534</v>
      </c>
    </row>
    <row r="537" spans="5:23" x14ac:dyDescent="0.35">
      <c r="E537" t="s">
        <v>49</v>
      </c>
      <c r="F537" t="s">
        <v>795</v>
      </c>
      <c r="G537" t="s">
        <v>841</v>
      </c>
      <c r="H537" t="s">
        <v>842</v>
      </c>
      <c r="I537" t="s">
        <v>2122</v>
      </c>
      <c r="J537">
        <v>15.8</v>
      </c>
      <c r="K537">
        <v>19.04</v>
      </c>
      <c r="L537">
        <v>41</v>
      </c>
      <c r="M537">
        <v>46.76</v>
      </c>
      <c r="N537">
        <v>56.5</v>
      </c>
      <c r="O537">
        <v>64.400000000000006</v>
      </c>
      <c r="P537">
        <v>67.64</v>
      </c>
      <c r="Q537">
        <v>72.86</v>
      </c>
      <c r="R537">
        <v>59</v>
      </c>
      <c r="S537">
        <v>51.98</v>
      </c>
      <c r="T537">
        <v>40.299999999999997</v>
      </c>
      <c r="U537">
        <v>27.7</v>
      </c>
      <c r="W537" s="42">
        <v>535</v>
      </c>
    </row>
    <row r="538" spans="5:23" x14ac:dyDescent="0.35">
      <c r="E538" t="s">
        <v>49</v>
      </c>
      <c r="F538" t="s">
        <v>795</v>
      </c>
      <c r="G538" t="s">
        <v>805</v>
      </c>
      <c r="H538" t="s">
        <v>843</v>
      </c>
      <c r="I538" t="s">
        <v>2123</v>
      </c>
      <c r="J538">
        <v>10.9</v>
      </c>
      <c r="K538">
        <v>14.18</v>
      </c>
      <c r="L538">
        <v>26.6</v>
      </c>
      <c r="M538">
        <v>36.68</v>
      </c>
      <c r="N538">
        <v>52.2</v>
      </c>
      <c r="O538">
        <v>60.44</v>
      </c>
      <c r="P538">
        <v>64.22</v>
      </c>
      <c r="Q538">
        <v>62.78</v>
      </c>
      <c r="R538">
        <v>55.4</v>
      </c>
      <c r="S538">
        <v>43.16</v>
      </c>
      <c r="T538">
        <v>35.799999999999997</v>
      </c>
      <c r="U538">
        <v>19.600000000000001</v>
      </c>
      <c r="W538" s="49">
        <v>536</v>
      </c>
    </row>
    <row r="539" spans="5:23" x14ac:dyDescent="0.35">
      <c r="E539" t="s">
        <v>49</v>
      </c>
      <c r="F539" t="s">
        <v>795</v>
      </c>
      <c r="G539" t="s">
        <v>612</v>
      </c>
      <c r="H539" t="s">
        <v>844</v>
      </c>
      <c r="I539" t="s">
        <v>2124</v>
      </c>
      <c r="J539">
        <v>22.3</v>
      </c>
      <c r="K539">
        <v>28.94</v>
      </c>
      <c r="L539">
        <v>37.4</v>
      </c>
      <c r="M539">
        <v>49.1</v>
      </c>
      <c r="N539">
        <v>56.7</v>
      </c>
      <c r="O539">
        <v>69.260000000000005</v>
      </c>
      <c r="P539">
        <v>73.94</v>
      </c>
      <c r="Q539">
        <v>71.06</v>
      </c>
      <c r="R539">
        <v>61.3</v>
      </c>
      <c r="S539">
        <v>48.92</v>
      </c>
      <c r="T539">
        <v>41.4</v>
      </c>
      <c r="U539">
        <v>32</v>
      </c>
      <c r="W539" s="42">
        <v>537</v>
      </c>
    </row>
    <row r="540" spans="5:23" x14ac:dyDescent="0.35">
      <c r="E540" t="s">
        <v>49</v>
      </c>
      <c r="F540" t="s">
        <v>795</v>
      </c>
      <c r="G540" t="s">
        <v>845</v>
      </c>
      <c r="H540" t="s">
        <v>846</v>
      </c>
      <c r="I540" t="s">
        <v>2125</v>
      </c>
      <c r="J540">
        <v>21.4</v>
      </c>
      <c r="K540">
        <v>22.1</v>
      </c>
      <c r="L540">
        <v>30.7</v>
      </c>
      <c r="M540">
        <v>42.44</v>
      </c>
      <c r="N540">
        <v>54.7</v>
      </c>
      <c r="O540">
        <v>63.14</v>
      </c>
      <c r="P540">
        <v>70.34</v>
      </c>
      <c r="Q540">
        <v>66.739999999999995</v>
      </c>
      <c r="R540">
        <v>61.2</v>
      </c>
      <c r="S540">
        <v>48.02</v>
      </c>
      <c r="T540">
        <v>36.700000000000003</v>
      </c>
      <c r="U540">
        <v>24.6</v>
      </c>
      <c r="W540" s="49">
        <v>538</v>
      </c>
    </row>
    <row r="541" spans="5:23" x14ac:dyDescent="0.35">
      <c r="E541" t="s">
        <v>49</v>
      </c>
      <c r="F541" t="s">
        <v>847</v>
      </c>
      <c r="G541" t="s">
        <v>848</v>
      </c>
      <c r="H541" t="s">
        <v>849</v>
      </c>
      <c r="I541" t="s">
        <v>2126</v>
      </c>
      <c r="J541">
        <v>10.9</v>
      </c>
      <c r="K541">
        <v>12.38</v>
      </c>
      <c r="L541">
        <v>25</v>
      </c>
      <c r="M541">
        <v>43.34</v>
      </c>
      <c r="N541">
        <v>48.9</v>
      </c>
      <c r="O541">
        <v>61.88</v>
      </c>
      <c r="P541">
        <v>65.48</v>
      </c>
      <c r="Q541">
        <v>64.22</v>
      </c>
      <c r="R541">
        <v>56.8</v>
      </c>
      <c r="S541">
        <v>47.84</v>
      </c>
      <c r="T541">
        <v>28</v>
      </c>
      <c r="U541">
        <v>21.4</v>
      </c>
      <c r="W541" s="42">
        <v>539</v>
      </c>
    </row>
    <row r="542" spans="5:23" x14ac:dyDescent="0.35">
      <c r="E542" t="s">
        <v>49</v>
      </c>
      <c r="F542" t="s">
        <v>847</v>
      </c>
      <c r="G542" t="s">
        <v>850</v>
      </c>
      <c r="H542" t="s">
        <v>851</v>
      </c>
      <c r="I542" t="s">
        <v>2127</v>
      </c>
      <c r="J542">
        <v>20.8</v>
      </c>
      <c r="K542">
        <v>19.399999999999999</v>
      </c>
      <c r="L542">
        <v>33.799999999999997</v>
      </c>
      <c r="M542">
        <v>47.48</v>
      </c>
      <c r="N542">
        <v>54.1</v>
      </c>
      <c r="O542">
        <v>71.42</v>
      </c>
      <c r="P542">
        <v>74.66</v>
      </c>
      <c r="Q542">
        <v>74.3</v>
      </c>
      <c r="R542">
        <v>63.5</v>
      </c>
      <c r="S542">
        <v>47.3</v>
      </c>
      <c r="T542">
        <v>42.1</v>
      </c>
      <c r="U542">
        <v>25.5</v>
      </c>
      <c r="W542" s="49">
        <v>540</v>
      </c>
    </row>
    <row r="543" spans="5:23" x14ac:dyDescent="0.35">
      <c r="E543" t="s">
        <v>49</v>
      </c>
      <c r="F543" t="s">
        <v>847</v>
      </c>
      <c r="G543" t="s">
        <v>852</v>
      </c>
      <c r="H543" t="s">
        <v>720</v>
      </c>
      <c r="I543" t="s">
        <v>2128</v>
      </c>
      <c r="J543">
        <v>12.4</v>
      </c>
      <c r="K543">
        <v>12.56</v>
      </c>
      <c r="L543">
        <v>26.1</v>
      </c>
      <c r="M543">
        <v>48.74</v>
      </c>
      <c r="N543">
        <v>57</v>
      </c>
      <c r="O543">
        <v>66.92</v>
      </c>
      <c r="P543">
        <v>67.819999999999993</v>
      </c>
      <c r="Q543">
        <v>70.34</v>
      </c>
      <c r="R543">
        <v>62.8</v>
      </c>
      <c r="S543">
        <v>44.42</v>
      </c>
      <c r="T543">
        <v>33.6</v>
      </c>
      <c r="U543">
        <v>2.7</v>
      </c>
      <c r="W543" s="42">
        <v>541</v>
      </c>
    </row>
    <row r="544" spans="5:23" x14ac:dyDescent="0.35">
      <c r="E544" t="s">
        <v>49</v>
      </c>
      <c r="F544" t="s">
        <v>847</v>
      </c>
      <c r="G544" t="s">
        <v>853</v>
      </c>
      <c r="H544" t="s">
        <v>854</v>
      </c>
      <c r="I544" t="s">
        <v>2129</v>
      </c>
      <c r="J544">
        <v>21.7</v>
      </c>
      <c r="K544">
        <v>16.88</v>
      </c>
      <c r="L544">
        <v>34.200000000000003</v>
      </c>
      <c r="M544">
        <v>52.34</v>
      </c>
      <c r="N544">
        <v>54</v>
      </c>
      <c r="O544">
        <v>65.84</v>
      </c>
      <c r="P544">
        <v>69.98</v>
      </c>
      <c r="Q544">
        <v>70.52</v>
      </c>
      <c r="R544">
        <v>65.099999999999994</v>
      </c>
      <c r="S544">
        <v>44.78</v>
      </c>
      <c r="T544">
        <v>33.299999999999997</v>
      </c>
      <c r="U544">
        <v>10.8</v>
      </c>
      <c r="W544" s="49">
        <v>542</v>
      </c>
    </row>
    <row r="545" spans="5:23" x14ac:dyDescent="0.35">
      <c r="E545" t="s">
        <v>49</v>
      </c>
      <c r="F545" t="s">
        <v>847</v>
      </c>
      <c r="G545" t="s">
        <v>855</v>
      </c>
      <c r="H545" t="s">
        <v>856</v>
      </c>
      <c r="I545" t="s">
        <v>2130</v>
      </c>
      <c r="J545">
        <v>14.2</v>
      </c>
      <c r="K545">
        <v>17.420000000000002</v>
      </c>
      <c r="L545">
        <v>25.2</v>
      </c>
      <c r="M545">
        <v>45.68</v>
      </c>
      <c r="N545">
        <v>54.7</v>
      </c>
      <c r="O545">
        <v>64.58</v>
      </c>
      <c r="P545">
        <v>62.6</v>
      </c>
      <c r="Q545">
        <v>66.2</v>
      </c>
      <c r="R545">
        <v>57.4</v>
      </c>
      <c r="S545">
        <v>41.72</v>
      </c>
      <c r="T545">
        <v>28.6</v>
      </c>
      <c r="U545">
        <v>18.7</v>
      </c>
      <c r="W545" s="42">
        <v>543</v>
      </c>
    </row>
    <row r="546" spans="5:23" x14ac:dyDescent="0.35">
      <c r="E546" t="s">
        <v>49</v>
      </c>
      <c r="F546" t="s">
        <v>847</v>
      </c>
      <c r="G546" t="s">
        <v>857</v>
      </c>
      <c r="H546" t="s">
        <v>858</v>
      </c>
      <c r="I546" t="s">
        <v>2131</v>
      </c>
      <c r="J546">
        <v>9.5</v>
      </c>
      <c r="K546">
        <v>17.96</v>
      </c>
      <c r="L546">
        <v>15.4</v>
      </c>
      <c r="M546">
        <v>44.6</v>
      </c>
      <c r="N546">
        <v>58.8</v>
      </c>
      <c r="O546">
        <v>64.760000000000005</v>
      </c>
      <c r="P546">
        <v>68</v>
      </c>
      <c r="Q546">
        <v>66.2</v>
      </c>
      <c r="R546">
        <v>59.9</v>
      </c>
      <c r="S546">
        <v>41.9</v>
      </c>
      <c r="T546">
        <v>33.1</v>
      </c>
      <c r="U546">
        <v>14.9</v>
      </c>
      <c r="W546" s="49">
        <v>544</v>
      </c>
    </row>
    <row r="547" spans="5:23" x14ac:dyDescent="0.35">
      <c r="E547" t="s">
        <v>49</v>
      </c>
      <c r="F547" t="s">
        <v>847</v>
      </c>
      <c r="G547" t="s">
        <v>859</v>
      </c>
      <c r="H547" t="s">
        <v>860</v>
      </c>
      <c r="I547" t="s">
        <v>2132</v>
      </c>
      <c r="J547">
        <v>16.2</v>
      </c>
      <c r="K547">
        <v>20.84</v>
      </c>
      <c r="L547">
        <v>31.3</v>
      </c>
      <c r="M547">
        <v>39.020000000000003</v>
      </c>
      <c r="N547">
        <v>53.6</v>
      </c>
      <c r="O547">
        <v>63.68</v>
      </c>
      <c r="P547">
        <v>74.12</v>
      </c>
      <c r="Q547">
        <v>73.760000000000005</v>
      </c>
      <c r="R547">
        <v>59.7</v>
      </c>
      <c r="S547">
        <v>44.78</v>
      </c>
      <c r="T547">
        <v>30</v>
      </c>
      <c r="U547">
        <v>13.3</v>
      </c>
      <c r="W547" s="42">
        <v>545</v>
      </c>
    </row>
    <row r="548" spans="5:23" x14ac:dyDescent="0.35">
      <c r="E548" t="s">
        <v>49</v>
      </c>
      <c r="F548" t="s">
        <v>847</v>
      </c>
      <c r="G548" t="s">
        <v>861</v>
      </c>
      <c r="H548" t="s">
        <v>862</v>
      </c>
      <c r="I548" t="s">
        <v>2133</v>
      </c>
      <c r="J548">
        <v>12.7</v>
      </c>
      <c r="K548">
        <v>13.1</v>
      </c>
      <c r="L548">
        <v>35.1</v>
      </c>
      <c r="M548">
        <v>46.4</v>
      </c>
      <c r="N548">
        <v>54.5</v>
      </c>
      <c r="O548">
        <v>64.58</v>
      </c>
      <c r="P548">
        <v>67.819999999999993</v>
      </c>
      <c r="Q548">
        <v>63.68</v>
      </c>
      <c r="R548">
        <v>62.1</v>
      </c>
      <c r="S548">
        <v>44.78</v>
      </c>
      <c r="T548">
        <v>28</v>
      </c>
      <c r="U548">
        <v>13.3</v>
      </c>
      <c r="W548" s="49">
        <v>546</v>
      </c>
    </row>
    <row r="549" spans="5:23" x14ac:dyDescent="0.35">
      <c r="E549" t="s">
        <v>49</v>
      </c>
      <c r="F549" t="s">
        <v>847</v>
      </c>
      <c r="G549" t="s">
        <v>863</v>
      </c>
      <c r="H549" t="s">
        <v>864</v>
      </c>
      <c r="I549" t="s">
        <v>2134</v>
      </c>
      <c r="J549">
        <v>3.7</v>
      </c>
      <c r="K549">
        <v>14.72</v>
      </c>
      <c r="L549">
        <v>30.9</v>
      </c>
      <c r="M549">
        <v>51.98</v>
      </c>
      <c r="N549">
        <v>57.4</v>
      </c>
      <c r="O549">
        <v>60.62</v>
      </c>
      <c r="P549">
        <v>73.040000000000006</v>
      </c>
      <c r="Q549">
        <v>67.819999999999993</v>
      </c>
      <c r="R549">
        <v>59</v>
      </c>
      <c r="S549">
        <v>43.88</v>
      </c>
      <c r="T549">
        <v>23.5</v>
      </c>
      <c r="U549">
        <v>21.2</v>
      </c>
      <c r="W549" s="42">
        <v>547</v>
      </c>
    </row>
    <row r="550" spans="5:23" x14ac:dyDescent="0.35">
      <c r="E550" t="s">
        <v>49</v>
      </c>
      <c r="F550" t="s">
        <v>847</v>
      </c>
      <c r="G550" t="s">
        <v>865</v>
      </c>
      <c r="H550" t="s">
        <v>866</v>
      </c>
      <c r="I550" t="s">
        <v>2135</v>
      </c>
      <c r="J550">
        <v>14.7</v>
      </c>
      <c r="K550">
        <v>17.78</v>
      </c>
      <c r="L550">
        <v>34.700000000000003</v>
      </c>
      <c r="M550">
        <v>41.9</v>
      </c>
      <c r="N550">
        <v>45.7</v>
      </c>
      <c r="O550">
        <v>60.62</v>
      </c>
      <c r="P550">
        <v>66.2</v>
      </c>
      <c r="Q550">
        <v>66.56</v>
      </c>
      <c r="R550">
        <v>55.6</v>
      </c>
      <c r="S550">
        <v>43.16</v>
      </c>
      <c r="T550">
        <v>20.5</v>
      </c>
      <c r="U550">
        <v>14.2</v>
      </c>
      <c r="W550" s="49">
        <v>548</v>
      </c>
    </row>
    <row r="551" spans="5:23" x14ac:dyDescent="0.35">
      <c r="E551" t="s">
        <v>49</v>
      </c>
      <c r="F551" t="s">
        <v>847</v>
      </c>
      <c r="G551" t="s">
        <v>867</v>
      </c>
      <c r="H551" t="s">
        <v>868</v>
      </c>
      <c r="I551" t="s">
        <v>2136</v>
      </c>
      <c r="J551">
        <v>0</v>
      </c>
      <c r="K551">
        <v>20.12</v>
      </c>
      <c r="L551">
        <v>18</v>
      </c>
      <c r="M551">
        <v>41.18</v>
      </c>
      <c r="N551">
        <v>47.5</v>
      </c>
      <c r="O551">
        <v>59</v>
      </c>
      <c r="P551">
        <v>67.28</v>
      </c>
      <c r="Q551">
        <v>59.36</v>
      </c>
      <c r="R551">
        <v>56.3</v>
      </c>
      <c r="S551">
        <v>43.7</v>
      </c>
      <c r="T551">
        <v>33.6</v>
      </c>
      <c r="U551">
        <v>10</v>
      </c>
      <c r="W551" s="42">
        <v>549</v>
      </c>
    </row>
    <row r="552" spans="5:23" x14ac:dyDescent="0.35">
      <c r="E552" t="s">
        <v>49</v>
      </c>
      <c r="F552" t="s">
        <v>847</v>
      </c>
      <c r="G552" t="s">
        <v>544</v>
      </c>
      <c r="H552" t="s">
        <v>869</v>
      </c>
      <c r="I552" t="s">
        <v>2137</v>
      </c>
      <c r="J552">
        <v>13.3</v>
      </c>
      <c r="K552">
        <v>16.52</v>
      </c>
      <c r="L552">
        <v>25.5</v>
      </c>
      <c r="M552">
        <v>47.48</v>
      </c>
      <c r="N552">
        <v>54.7</v>
      </c>
      <c r="O552">
        <v>61.16</v>
      </c>
      <c r="P552">
        <v>68.900000000000006</v>
      </c>
      <c r="Q552">
        <v>68.180000000000007</v>
      </c>
      <c r="R552">
        <v>59.2</v>
      </c>
      <c r="S552">
        <v>35.06</v>
      </c>
      <c r="T552">
        <v>27.7</v>
      </c>
      <c r="U552">
        <v>19.2</v>
      </c>
      <c r="W552" s="49">
        <v>550</v>
      </c>
    </row>
    <row r="553" spans="5:23" x14ac:dyDescent="0.35">
      <c r="E553" t="s">
        <v>49</v>
      </c>
      <c r="F553" t="s">
        <v>847</v>
      </c>
      <c r="G553" t="s">
        <v>870</v>
      </c>
      <c r="H553" t="s">
        <v>808</v>
      </c>
      <c r="I553" t="s">
        <v>2138</v>
      </c>
      <c r="J553">
        <v>11.3</v>
      </c>
      <c r="K553">
        <v>17.239999999999998</v>
      </c>
      <c r="L553">
        <v>25.2</v>
      </c>
      <c r="M553">
        <v>43.88</v>
      </c>
      <c r="N553">
        <v>56.7</v>
      </c>
      <c r="O553">
        <v>62.06</v>
      </c>
      <c r="P553">
        <v>71.239999999999995</v>
      </c>
      <c r="Q553">
        <v>68.72</v>
      </c>
      <c r="R553">
        <v>63</v>
      </c>
      <c r="S553">
        <v>37.94</v>
      </c>
      <c r="T553">
        <v>33.299999999999997</v>
      </c>
      <c r="U553">
        <v>21</v>
      </c>
      <c r="W553" s="42">
        <v>551</v>
      </c>
    </row>
    <row r="554" spans="5:23" x14ac:dyDescent="0.35">
      <c r="E554" t="s">
        <v>49</v>
      </c>
      <c r="F554" t="s">
        <v>847</v>
      </c>
      <c r="G554" t="s">
        <v>867</v>
      </c>
      <c r="H554" t="s">
        <v>871</v>
      </c>
      <c r="I554" t="s">
        <v>2139</v>
      </c>
      <c r="J554">
        <v>8.6</v>
      </c>
      <c r="K554">
        <v>17.239999999999998</v>
      </c>
      <c r="L554">
        <v>27.3</v>
      </c>
      <c r="M554">
        <v>39.200000000000003</v>
      </c>
      <c r="N554">
        <v>54.3</v>
      </c>
      <c r="O554">
        <v>61.16</v>
      </c>
      <c r="P554">
        <v>64.040000000000006</v>
      </c>
      <c r="Q554">
        <v>63.5</v>
      </c>
      <c r="R554">
        <v>55.2</v>
      </c>
      <c r="S554">
        <v>42.8</v>
      </c>
      <c r="T554">
        <v>23.9</v>
      </c>
      <c r="U554">
        <v>12</v>
      </c>
      <c r="W554" s="49">
        <v>552</v>
      </c>
    </row>
    <row r="555" spans="5:23" x14ac:dyDescent="0.35">
      <c r="E555" t="s">
        <v>49</v>
      </c>
      <c r="F555" t="s">
        <v>847</v>
      </c>
      <c r="G555" t="s">
        <v>872</v>
      </c>
      <c r="H555" t="s">
        <v>873</v>
      </c>
      <c r="I555" t="s">
        <v>2140</v>
      </c>
      <c r="J555">
        <v>-3.8</v>
      </c>
      <c r="K555">
        <v>18.5</v>
      </c>
      <c r="L555">
        <v>27.9</v>
      </c>
      <c r="M555">
        <v>44.96</v>
      </c>
      <c r="N555">
        <v>57.6</v>
      </c>
      <c r="O555">
        <v>60.08</v>
      </c>
      <c r="P555">
        <v>64.400000000000006</v>
      </c>
      <c r="Q555">
        <v>63.86</v>
      </c>
      <c r="R555">
        <v>59.9</v>
      </c>
      <c r="S555">
        <v>41.36</v>
      </c>
      <c r="T555">
        <v>27</v>
      </c>
      <c r="U555">
        <v>20.3</v>
      </c>
      <c r="W555" s="42">
        <v>553</v>
      </c>
    </row>
    <row r="556" spans="5:23" x14ac:dyDescent="0.35">
      <c r="E556" t="s">
        <v>49</v>
      </c>
      <c r="F556" t="s">
        <v>847</v>
      </c>
      <c r="G556" t="s">
        <v>867</v>
      </c>
      <c r="H556" t="s">
        <v>874</v>
      </c>
      <c r="I556" t="s">
        <v>2141</v>
      </c>
      <c r="J556">
        <v>7.7</v>
      </c>
      <c r="K556">
        <v>19.579999999999998</v>
      </c>
      <c r="L556">
        <v>24.3</v>
      </c>
      <c r="M556">
        <v>45.14</v>
      </c>
      <c r="N556">
        <v>48.4</v>
      </c>
      <c r="O556">
        <v>62.42</v>
      </c>
      <c r="P556">
        <v>65.84</v>
      </c>
      <c r="Q556">
        <v>67.099999999999994</v>
      </c>
      <c r="R556">
        <v>53.8</v>
      </c>
      <c r="S556">
        <v>41.72</v>
      </c>
      <c r="T556">
        <v>27</v>
      </c>
      <c r="U556">
        <v>3.9</v>
      </c>
      <c r="W556" s="49">
        <v>554</v>
      </c>
    </row>
    <row r="557" spans="5:23" x14ac:dyDescent="0.35">
      <c r="E557" t="s">
        <v>49</v>
      </c>
      <c r="F557" t="s">
        <v>847</v>
      </c>
      <c r="G557" t="s">
        <v>875</v>
      </c>
      <c r="H557" t="s">
        <v>876</v>
      </c>
      <c r="I557" t="s">
        <v>2142</v>
      </c>
      <c r="J557">
        <v>16.899999999999999</v>
      </c>
      <c r="K557">
        <v>28.94</v>
      </c>
      <c r="L557">
        <v>25.3</v>
      </c>
      <c r="M557">
        <v>46.76</v>
      </c>
      <c r="N557">
        <v>55.9</v>
      </c>
      <c r="O557">
        <v>66.56</v>
      </c>
      <c r="P557">
        <v>75.2</v>
      </c>
      <c r="Q557">
        <v>68.180000000000007</v>
      </c>
      <c r="R557">
        <v>62.4</v>
      </c>
      <c r="S557">
        <v>46.94</v>
      </c>
      <c r="T557">
        <v>32.4</v>
      </c>
      <c r="U557">
        <v>25.9</v>
      </c>
      <c r="W557" s="42">
        <v>555</v>
      </c>
    </row>
    <row r="558" spans="5:23" x14ac:dyDescent="0.35">
      <c r="E558" t="s">
        <v>49</v>
      </c>
      <c r="F558" t="s">
        <v>847</v>
      </c>
      <c r="G558" t="s">
        <v>877</v>
      </c>
      <c r="H558" t="s">
        <v>878</v>
      </c>
      <c r="I558" t="s">
        <v>2143</v>
      </c>
      <c r="J558">
        <v>16.2</v>
      </c>
      <c r="K558">
        <v>11.48</v>
      </c>
      <c r="L558">
        <v>42.1</v>
      </c>
      <c r="M558">
        <v>49.1</v>
      </c>
      <c r="N558">
        <v>56.7</v>
      </c>
      <c r="O558">
        <v>68.36</v>
      </c>
      <c r="P558">
        <v>71.42</v>
      </c>
      <c r="Q558">
        <v>67.64</v>
      </c>
      <c r="R558">
        <v>60.4</v>
      </c>
      <c r="S558">
        <v>42.44</v>
      </c>
      <c r="T558">
        <v>41.2</v>
      </c>
      <c r="U558">
        <v>24.6</v>
      </c>
      <c r="W558" s="49">
        <v>556</v>
      </c>
    </row>
    <row r="559" spans="5:23" x14ac:dyDescent="0.35">
      <c r="E559" t="s">
        <v>49</v>
      </c>
      <c r="F559" t="s">
        <v>847</v>
      </c>
      <c r="G559" t="s">
        <v>879</v>
      </c>
      <c r="I559" t="s">
        <v>2144</v>
      </c>
      <c r="J559">
        <v>16.899999999999999</v>
      </c>
      <c r="K559">
        <v>16.7</v>
      </c>
      <c r="L559">
        <v>29.1</v>
      </c>
      <c r="M559">
        <v>47.12</v>
      </c>
      <c r="N559">
        <v>54.9</v>
      </c>
      <c r="O559">
        <v>63.14</v>
      </c>
      <c r="P559">
        <v>74.12</v>
      </c>
      <c r="Q559">
        <v>73.58</v>
      </c>
      <c r="R559">
        <v>60.4</v>
      </c>
      <c r="S559">
        <v>44.96</v>
      </c>
      <c r="T559">
        <v>34.5</v>
      </c>
      <c r="U559">
        <v>24.6</v>
      </c>
      <c r="W559" s="42">
        <v>557</v>
      </c>
    </row>
    <row r="560" spans="5:23" x14ac:dyDescent="0.35">
      <c r="E560" t="s">
        <v>49</v>
      </c>
      <c r="F560" t="s">
        <v>847</v>
      </c>
      <c r="G560" t="s">
        <v>880</v>
      </c>
      <c r="H560" t="s">
        <v>881</v>
      </c>
      <c r="I560" t="s">
        <v>2145</v>
      </c>
      <c r="J560">
        <v>23.9</v>
      </c>
      <c r="K560">
        <v>11.66</v>
      </c>
      <c r="L560">
        <v>30.7</v>
      </c>
      <c r="M560">
        <v>48.74</v>
      </c>
      <c r="N560">
        <v>55.6</v>
      </c>
      <c r="O560">
        <v>67.819999999999993</v>
      </c>
      <c r="P560">
        <v>77.180000000000007</v>
      </c>
      <c r="Q560">
        <v>74.48</v>
      </c>
      <c r="R560">
        <v>64.8</v>
      </c>
      <c r="S560">
        <v>42.8</v>
      </c>
      <c r="T560">
        <v>38.1</v>
      </c>
      <c r="U560">
        <v>15.4</v>
      </c>
      <c r="W560" s="49">
        <v>558</v>
      </c>
    </row>
    <row r="561" spans="5:23" x14ac:dyDescent="0.35">
      <c r="E561" t="s">
        <v>49</v>
      </c>
      <c r="F561" t="s">
        <v>847</v>
      </c>
      <c r="G561" t="s">
        <v>544</v>
      </c>
      <c r="H561" t="s">
        <v>882</v>
      </c>
      <c r="I561" t="s">
        <v>2146</v>
      </c>
      <c r="J561">
        <v>6.1</v>
      </c>
      <c r="K561">
        <v>22.1</v>
      </c>
      <c r="L561">
        <v>22.6</v>
      </c>
      <c r="M561">
        <v>39.56</v>
      </c>
      <c r="N561">
        <v>52.3</v>
      </c>
      <c r="O561">
        <v>64.22</v>
      </c>
      <c r="P561">
        <v>65.3</v>
      </c>
      <c r="Q561">
        <v>66.02</v>
      </c>
      <c r="R561">
        <v>59.5</v>
      </c>
      <c r="S561">
        <v>43.52</v>
      </c>
      <c r="T561">
        <v>25.2</v>
      </c>
      <c r="U561">
        <v>5.5</v>
      </c>
      <c r="W561" s="42">
        <v>559</v>
      </c>
    </row>
    <row r="562" spans="5:23" x14ac:dyDescent="0.35">
      <c r="E562" t="s">
        <v>49</v>
      </c>
      <c r="F562" t="s">
        <v>847</v>
      </c>
      <c r="G562" t="s">
        <v>883</v>
      </c>
      <c r="H562" t="s">
        <v>884</v>
      </c>
      <c r="I562" t="s">
        <v>2147</v>
      </c>
      <c r="J562">
        <v>11.3</v>
      </c>
      <c r="K562">
        <v>22.28</v>
      </c>
      <c r="L562">
        <v>27.3</v>
      </c>
      <c r="M562">
        <v>49.82</v>
      </c>
      <c r="N562">
        <v>54.9</v>
      </c>
      <c r="O562">
        <v>63.32</v>
      </c>
      <c r="P562">
        <v>72.680000000000007</v>
      </c>
      <c r="Q562">
        <v>68.180000000000007</v>
      </c>
      <c r="R562">
        <v>64.2</v>
      </c>
      <c r="S562">
        <v>38.119999999999997</v>
      </c>
      <c r="T562">
        <v>28.2</v>
      </c>
      <c r="U562">
        <v>22.1</v>
      </c>
      <c r="W562" s="49">
        <v>560</v>
      </c>
    </row>
    <row r="563" spans="5:23" x14ac:dyDescent="0.35">
      <c r="E563" t="s">
        <v>49</v>
      </c>
      <c r="F563" t="s">
        <v>847</v>
      </c>
      <c r="G563" t="s">
        <v>885</v>
      </c>
      <c r="H563" t="s">
        <v>813</v>
      </c>
      <c r="I563" t="s">
        <v>2148</v>
      </c>
      <c r="J563">
        <v>14.9</v>
      </c>
      <c r="K563">
        <v>17.420000000000002</v>
      </c>
      <c r="L563">
        <v>18</v>
      </c>
      <c r="M563">
        <v>45.32</v>
      </c>
      <c r="N563">
        <v>55</v>
      </c>
      <c r="O563">
        <v>66.56</v>
      </c>
      <c r="P563">
        <v>66.739999999999995</v>
      </c>
      <c r="Q563">
        <v>65.3</v>
      </c>
      <c r="R563">
        <v>57.4</v>
      </c>
      <c r="S563">
        <v>35.96</v>
      </c>
      <c r="T563">
        <v>36.5</v>
      </c>
      <c r="U563">
        <v>14.2</v>
      </c>
      <c r="W563" s="42">
        <v>561</v>
      </c>
    </row>
    <row r="564" spans="5:23" x14ac:dyDescent="0.35">
      <c r="E564" t="s">
        <v>49</v>
      </c>
      <c r="F564" t="s">
        <v>847</v>
      </c>
      <c r="G564" t="s">
        <v>886</v>
      </c>
      <c r="H564" t="s">
        <v>887</v>
      </c>
      <c r="I564" t="s">
        <v>887</v>
      </c>
      <c r="J564">
        <v>5.9</v>
      </c>
      <c r="K564">
        <v>5.18</v>
      </c>
      <c r="L564">
        <v>24.4</v>
      </c>
      <c r="M564">
        <v>49.46</v>
      </c>
      <c r="N564">
        <v>56.7</v>
      </c>
      <c r="O564">
        <v>66.739999999999995</v>
      </c>
      <c r="P564">
        <v>68.540000000000006</v>
      </c>
      <c r="Q564">
        <v>70.7</v>
      </c>
      <c r="R564">
        <v>56.7</v>
      </c>
      <c r="S564">
        <v>44.24</v>
      </c>
      <c r="T564">
        <v>21.2</v>
      </c>
      <c r="U564">
        <v>18.100000000000001</v>
      </c>
      <c r="W564" s="49">
        <v>562</v>
      </c>
    </row>
    <row r="565" spans="5:23" x14ac:dyDescent="0.35">
      <c r="E565" t="s">
        <v>49</v>
      </c>
      <c r="F565" t="s">
        <v>847</v>
      </c>
      <c r="G565" t="s">
        <v>867</v>
      </c>
      <c r="H565" t="s">
        <v>888</v>
      </c>
      <c r="I565" t="s">
        <v>2149</v>
      </c>
      <c r="J565">
        <v>3.9</v>
      </c>
      <c r="K565">
        <v>6.98</v>
      </c>
      <c r="L565">
        <v>26.2</v>
      </c>
      <c r="M565">
        <v>37.94</v>
      </c>
      <c r="N565">
        <v>49.5</v>
      </c>
      <c r="O565">
        <v>62.6</v>
      </c>
      <c r="P565">
        <v>64.58</v>
      </c>
      <c r="Q565">
        <v>64.94</v>
      </c>
      <c r="R565">
        <v>58.6</v>
      </c>
      <c r="S565">
        <v>43.52</v>
      </c>
      <c r="T565">
        <v>32.9</v>
      </c>
      <c r="U565">
        <v>12</v>
      </c>
      <c r="W565" s="42">
        <v>563</v>
      </c>
    </row>
    <row r="566" spans="5:23" x14ac:dyDescent="0.35">
      <c r="E566" t="s">
        <v>49</v>
      </c>
      <c r="F566" t="s">
        <v>847</v>
      </c>
      <c r="G566" t="s">
        <v>889</v>
      </c>
      <c r="H566" t="s">
        <v>683</v>
      </c>
      <c r="I566" t="s">
        <v>2150</v>
      </c>
      <c r="J566">
        <v>17.8</v>
      </c>
      <c r="K566">
        <v>13.82</v>
      </c>
      <c r="L566">
        <v>23.7</v>
      </c>
      <c r="M566">
        <v>47.48</v>
      </c>
      <c r="N566">
        <v>53.8</v>
      </c>
      <c r="O566">
        <v>64.040000000000006</v>
      </c>
      <c r="P566">
        <v>75.38</v>
      </c>
      <c r="Q566">
        <v>68.540000000000006</v>
      </c>
      <c r="R566">
        <v>63.9</v>
      </c>
      <c r="S566">
        <v>40.64</v>
      </c>
      <c r="T566">
        <v>30.7</v>
      </c>
      <c r="U566">
        <v>27.1</v>
      </c>
      <c r="W566" s="49">
        <v>564</v>
      </c>
    </row>
    <row r="567" spans="5:23" x14ac:dyDescent="0.35">
      <c r="E567" t="s">
        <v>49</v>
      </c>
      <c r="F567" t="s">
        <v>847</v>
      </c>
      <c r="G567" t="s">
        <v>890</v>
      </c>
      <c r="H567" t="s">
        <v>891</v>
      </c>
      <c r="I567" t="s">
        <v>2151</v>
      </c>
      <c r="J567">
        <v>1.6</v>
      </c>
      <c r="K567">
        <v>11.3</v>
      </c>
      <c r="L567">
        <v>20.8</v>
      </c>
      <c r="M567">
        <v>39.200000000000003</v>
      </c>
      <c r="N567">
        <v>56.1</v>
      </c>
      <c r="O567">
        <v>64.400000000000006</v>
      </c>
      <c r="P567">
        <v>67.459999999999994</v>
      </c>
      <c r="Q567">
        <v>64.22</v>
      </c>
      <c r="R567">
        <v>54.1</v>
      </c>
      <c r="S567">
        <v>41.72</v>
      </c>
      <c r="T567">
        <v>28.4</v>
      </c>
      <c r="U567">
        <v>5.7</v>
      </c>
      <c r="W567" s="42">
        <v>565</v>
      </c>
    </row>
    <row r="568" spans="5:23" x14ac:dyDescent="0.35">
      <c r="E568" t="s">
        <v>49</v>
      </c>
      <c r="F568" t="s">
        <v>847</v>
      </c>
      <c r="G568" t="s">
        <v>892</v>
      </c>
      <c r="H568" t="s">
        <v>893</v>
      </c>
      <c r="I568" t="s">
        <v>2152</v>
      </c>
      <c r="J568">
        <v>12.4</v>
      </c>
      <c r="K568">
        <v>12.02</v>
      </c>
      <c r="L568">
        <v>39.6</v>
      </c>
      <c r="M568">
        <v>52.34</v>
      </c>
      <c r="N568">
        <v>64.400000000000006</v>
      </c>
      <c r="O568">
        <v>69.44</v>
      </c>
      <c r="P568">
        <v>70.16</v>
      </c>
      <c r="Q568">
        <v>63.5</v>
      </c>
      <c r="R568">
        <v>63.7</v>
      </c>
      <c r="S568">
        <v>51.08</v>
      </c>
      <c r="T568">
        <v>27.3</v>
      </c>
      <c r="U568">
        <v>16.7</v>
      </c>
      <c r="W568" s="49">
        <v>566</v>
      </c>
    </row>
    <row r="569" spans="5:23" x14ac:dyDescent="0.35">
      <c r="E569" t="s">
        <v>49</v>
      </c>
      <c r="F569" t="s">
        <v>847</v>
      </c>
      <c r="G569" t="s">
        <v>894</v>
      </c>
      <c r="H569" t="s">
        <v>895</v>
      </c>
      <c r="I569" t="s">
        <v>2153</v>
      </c>
      <c r="J569">
        <v>10.6</v>
      </c>
      <c r="K569">
        <v>14.18</v>
      </c>
      <c r="L569">
        <v>31.1</v>
      </c>
      <c r="M569">
        <v>37.76</v>
      </c>
      <c r="N569">
        <v>54.3</v>
      </c>
      <c r="O569">
        <v>66.56</v>
      </c>
      <c r="P569">
        <v>68.180000000000007</v>
      </c>
      <c r="Q569">
        <v>68.540000000000006</v>
      </c>
      <c r="R569">
        <v>56.7</v>
      </c>
      <c r="S569">
        <v>39.74</v>
      </c>
      <c r="T569">
        <v>22.3</v>
      </c>
      <c r="U569">
        <v>22.1</v>
      </c>
      <c r="W569" s="42">
        <v>567</v>
      </c>
    </row>
    <row r="570" spans="5:23" x14ac:dyDescent="0.35">
      <c r="E570" t="s">
        <v>49</v>
      </c>
      <c r="F570" t="s">
        <v>847</v>
      </c>
      <c r="G570" t="s">
        <v>896</v>
      </c>
      <c r="H570" t="s">
        <v>897</v>
      </c>
      <c r="I570" t="s">
        <v>2154</v>
      </c>
      <c r="J570">
        <v>13.6</v>
      </c>
      <c r="K570">
        <v>25.88</v>
      </c>
      <c r="L570">
        <v>25.5</v>
      </c>
      <c r="M570">
        <v>49.46</v>
      </c>
      <c r="N570">
        <v>60.1</v>
      </c>
      <c r="O570">
        <v>67.28</v>
      </c>
      <c r="P570">
        <v>71.599999999999994</v>
      </c>
      <c r="Q570">
        <v>71.78</v>
      </c>
      <c r="R570">
        <v>61.3</v>
      </c>
      <c r="S570">
        <v>41.72</v>
      </c>
      <c r="T570">
        <v>41.2</v>
      </c>
      <c r="U570">
        <v>19.2</v>
      </c>
      <c r="W570" s="49">
        <v>568</v>
      </c>
    </row>
    <row r="571" spans="5:23" x14ac:dyDescent="0.35">
      <c r="E571" t="s">
        <v>49</v>
      </c>
      <c r="F571" t="s">
        <v>847</v>
      </c>
      <c r="G571" t="s">
        <v>669</v>
      </c>
      <c r="I571" t="s">
        <v>2155</v>
      </c>
      <c r="J571">
        <v>16.899999999999999</v>
      </c>
      <c r="K571">
        <v>28.4</v>
      </c>
      <c r="L571">
        <v>25</v>
      </c>
      <c r="M571">
        <v>46.04</v>
      </c>
      <c r="N571">
        <v>55.4</v>
      </c>
      <c r="O571">
        <v>66.739999999999995</v>
      </c>
      <c r="P571">
        <v>71.599999999999994</v>
      </c>
      <c r="Q571">
        <v>72.5</v>
      </c>
      <c r="R571">
        <v>63</v>
      </c>
      <c r="S571">
        <v>46.04</v>
      </c>
      <c r="T571">
        <v>37</v>
      </c>
      <c r="U571">
        <v>21</v>
      </c>
      <c r="W571" s="42">
        <v>569</v>
      </c>
    </row>
    <row r="572" spans="5:23" x14ac:dyDescent="0.35">
      <c r="E572" t="s">
        <v>49</v>
      </c>
      <c r="F572" t="s">
        <v>847</v>
      </c>
      <c r="G572" t="s">
        <v>880</v>
      </c>
      <c r="H572" t="s">
        <v>881</v>
      </c>
      <c r="I572" t="s">
        <v>2156</v>
      </c>
      <c r="J572">
        <v>11.5</v>
      </c>
      <c r="K572">
        <v>23.36</v>
      </c>
      <c r="L572">
        <v>35.6</v>
      </c>
      <c r="M572">
        <v>45.5</v>
      </c>
      <c r="N572">
        <v>61.7</v>
      </c>
      <c r="O572">
        <v>68.72</v>
      </c>
      <c r="P572">
        <v>74.84</v>
      </c>
      <c r="Q572">
        <v>69.08</v>
      </c>
      <c r="R572">
        <v>60.4</v>
      </c>
      <c r="S572">
        <v>46.76</v>
      </c>
      <c r="T572">
        <v>32.5</v>
      </c>
      <c r="U572">
        <v>19.399999999999999</v>
      </c>
      <c r="W572" s="49">
        <v>570</v>
      </c>
    </row>
    <row r="573" spans="5:23" x14ac:dyDescent="0.35">
      <c r="E573" t="s">
        <v>49</v>
      </c>
      <c r="F573" t="s">
        <v>847</v>
      </c>
      <c r="G573" t="s">
        <v>880</v>
      </c>
      <c r="H573" t="s">
        <v>881</v>
      </c>
      <c r="I573" t="s">
        <v>2157</v>
      </c>
      <c r="J573">
        <v>12.4</v>
      </c>
      <c r="K573">
        <v>14.9</v>
      </c>
      <c r="L573">
        <v>30.6</v>
      </c>
      <c r="M573">
        <v>47.3</v>
      </c>
      <c r="N573">
        <v>57.2</v>
      </c>
      <c r="O573">
        <v>64.760000000000005</v>
      </c>
      <c r="P573">
        <v>71.239999999999995</v>
      </c>
      <c r="Q573">
        <v>69.44</v>
      </c>
      <c r="R573">
        <v>63.5</v>
      </c>
      <c r="S573">
        <v>41.18</v>
      </c>
      <c r="T573">
        <v>35.6</v>
      </c>
      <c r="U573">
        <v>18.100000000000001</v>
      </c>
      <c r="W573" s="42">
        <v>571</v>
      </c>
    </row>
    <row r="574" spans="5:23" x14ac:dyDescent="0.35">
      <c r="E574" t="s">
        <v>49</v>
      </c>
      <c r="F574" t="s">
        <v>847</v>
      </c>
      <c r="G574" t="s">
        <v>898</v>
      </c>
      <c r="H574" t="s">
        <v>899</v>
      </c>
      <c r="I574" t="s">
        <v>2158</v>
      </c>
      <c r="J574">
        <v>15.8</v>
      </c>
      <c r="K574">
        <v>8.7799999999999994</v>
      </c>
      <c r="L574">
        <v>37.200000000000003</v>
      </c>
      <c r="M574">
        <v>46.94</v>
      </c>
      <c r="N574">
        <v>51.4</v>
      </c>
      <c r="O574">
        <v>62.42</v>
      </c>
      <c r="P574">
        <v>66.2</v>
      </c>
      <c r="Q574">
        <v>69.98</v>
      </c>
      <c r="R574">
        <v>63</v>
      </c>
      <c r="S574">
        <v>46.22</v>
      </c>
      <c r="T574">
        <v>37.4</v>
      </c>
      <c r="U574">
        <v>4.3</v>
      </c>
      <c r="W574" s="49">
        <v>572</v>
      </c>
    </row>
    <row r="575" spans="5:23" x14ac:dyDescent="0.35">
      <c r="E575" t="s">
        <v>49</v>
      </c>
      <c r="F575" t="s">
        <v>847</v>
      </c>
      <c r="G575" t="s">
        <v>900</v>
      </c>
      <c r="H575" t="s">
        <v>901</v>
      </c>
      <c r="I575" t="s">
        <v>2159</v>
      </c>
      <c r="J575">
        <v>11.3</v>
      </c>
      <c r="K575">
        <v>20.84</v>
      </c>
      <c r="L575">
        <v>28.4</v>
      </c>
      <c r="M575">
        <v>39.380000000000003</v>
      </c>
      <c r="N575">
        <v>53.1</v>
      </c>
      <c r="O575">
        <v>66.02</v>
      </c>
      <c r="P575">
        <v>67.819999999999993</v>
      </c>
      <c r="Q575">
        <v>68</v>
      </c>
      <c r="R575">
        <v>57</v>
      </c>
      <c r="S575">
        <v>39.200000000000003</v>
      </c>
      <c r="T575">
        <v>30.7</v>
      </c>
      <c r="U575">
        <v>20.100000000000001</v>
      </c>
      <c r="W575" s="42">
        <v>573</v>
      </c>
    </row>
    <row r="576" spans="5:23" x14ac:dyDescent="0.35">
      <c r="E576" t="s">
        <v>49</v>
      </c>
      <c r="F576" t="s">
        <v>847</v>
      </c>
      <c r="G576" t="s">
        <v>635</v>
      </c>
      <c r="H576" t="s">
        <v>902</v>
      </c>
      <c r="I576" t="s">
        <v>2160</v>
      </c>
      <c r="J576">
        <v>17.8</v>
      </c>
      <c r="K576">
        <v>15.62</v>
      </c>
      <c r="L576">
        <v>26.1</v>
      </c>
      <c r="M576">
        <v>47.84</v>
      </c>
      <c r="N576">
        <v>56.7</v>
      </c>
      <c r="O576">
        <v>67.819999999999993</v>
      </c>
      <c r="P576">
        <v>72.319999999999993</v>
      </c>
      <c r="Q576">
        <v>69.62</v>
      </c>
      <c r="R576">
        <v>63.3</v>
      </c>
      <c r="S576">
        <v>46.76</v>
      </c>
      <c r="T576">
        <v>41.2</v>
      </c>
      <c r="U576">
        <v>25.2</v>
      </c>
      <c r="W576" s="49">
        <v>574</v>
      </c>
    </row>
    <row r="577" spans="5:23" x14ac:dyDescent="0.35">
      <c r="E577" t="s">
        <v>49</v>
      </c>
      <c r="F577" t="s">
        <v>847</v>
      </c>
      <c r="G577" t="s">
        <v>903</v>
      </c>
      <c r="H577" t="s">
        <v>904</v>
      </c>
      <c r="I577" t="s">
        <v>904</v>
      </c>
      <c r="J577">
        <v>-3.1</v>
      </c>
      <c r="K577">
        <v>19.940000000000001</v>
      </c>
      <c r="L577">
        <v>22.8</v>
      </c>
      <c r="M577">
        <v>39.380000000000003</v>
      </c>
      <c r="N577">
        <v>51.8</v>
      </c>
      <c r="O577">
        <v>62.6</v>
      </c>
      <c r="P577">
        <v>59.9</v>
      </c>
      <c r="Q577">
        <v>63.5</v>
      </c>
      <c r="R577">
        <v>57.9</v>
      </c>
      <c r="S577">
        <v>34.880000000000003</v>
      </c>
      <c r="T577">
        <v>23.2</v>
      </c>
      <c r="U577">
        <v>12.9</v>
      </c>
      <c r="W577" s="42">
        <v>575</v>
      </c>
    </row>
    <row r="578" spans="5:23" x14ac:dyDescent="0.35">
      <c r="E578" t="s">
        <v>49</v>
      </c>
      <c r="F578" t="s">
        <v>847</v>
      </c>
      <c r="G578" t="s">
        <v>905</v>
      </c>
      <c r="H578" t="s">
        <v>906</v>
      </c>
      <c r="I578" t="s">
        <v>2161</v>
      </c>
      <c r="J578">
        <v>16.5</v>
      </c>
      <c r="K578">
        <v>18.68</v>
      </c>
      <c r="L578">
        <v>34</v>
      </c>
      <c r="M578">
        <v>47.3</v>
      </c>
      <c r="N578">
        <v>58.1</v>
      </c>
      <c r="O578">
        <v>71.42</v>
      </c>
      <c r="P578">
        <v>68</v>
      </c>
      <c r="Q578">
        <v>71.959999999999994</v>
      </c>
      <c r="R578">
        <v>63.9</v>
      </c>
      <c r="S578">
        <v>43.16</v>
      </c>
      <c r="T578">
        <v>30.9</v>
      </c>
      <c r="U578">
        <v>25.3</v>
      </c>
      <c r="W578" s="49">
        <v>576</v>
      </c>
    </row>
    <row r="579" spans="5:23" x14ac:dyDescent="0.35">
      <c r="E579" t="s">
        <v>49</v>
      </c>
      <c r="F579" t="s">
        <v>847</v>
      </c>
      <c r="G579" t="s">
        <v>907</v>
      </c>
      <c r="H579" t="s">
        <v>908</v>
      </c>
      <c r="I579" t="s">
        <v>2162</v>
      </c>
      <c r="J579">
        <v>9.9</v>
      </c>
      <c r="K579">
        <v>13.1</v>
      </c>
      <c r="L579">
        <v>23.5</v>
      </c>
      <c r="M579">
        <v>47.12</v>
      </c>
      <c r="N579">
        <v>55.6</v>
      </c>
      <c r="O579">
        <v>65.48</v>
      </c>
      <c r="P579">
        <v>66.92</v>
      </c>
      <c r="Q579">
        <v>63.14</v>
      </c>
      <c r="R579">
        <v>58.8</v>
      </c>
      <c r="S579">
        <v>42.62</v>
      </c>
      <c r="T579">
        <v>27.5</v>
      </c>
      <c r="U579">
        <v>14.9</v>
      </c>
      <c r="W579" s="42">
        <v>577</v>
      </c>
    </row>
    <row r="580" spans="5:23" x14ac:dyDescent="0.35">
      <c r="E580" t="s">
        <v>49</v>
      </c>
      <c r="F580" t="s">
        <v>847</v>
      </c>
      <c r="G580" t="s">
        <v>909</v>
      </c>
      <c r="H580" t="s">
        <v>910</v>
      </c>
      <c r="I580" t="s">
        <v>2163</v>
      </c>
      <c r="J580">
        <v>11.1</v>
      </c>
      <c r="K580">
        <v>10.76</v>
      </c>
      <c r="L580">
        <v>37</v>
      </c>
      <c r="M580">
        <v>45.14</v>
      </c>
      <c r="N580">
        <v>56.1</v>
      </c>
      <c r="O580">
        <v>68.540000000000006</v>
      </c>
      <c r="P580">
        <v>74.12</v>
      </c>
      <c r="Q580">
        <v>68.540000000000006</v>
      </c>
      <c r="R580">
        <v>62.1</v>
      </c>
      <c r="S580">
        <v>43.7</v>
      </c>
      <c r="T580">
        <v>30.7</v>
      </c>
      <c r="U580">
        <v>8.6</v>
      </c>
      <c r="W580" s="49">
        <v>578</v>
      </c>
    </row>
    <row r="581" spans="5:23" x14ac:dyDescent="0.35">
      <c r="E581" t="s">
        <v>49</v>
      </c>
      <c r="F581" t="s">
        <v>847</v>
      </c>
      <c r="G581" t="s">
        <v>911</v>
      </c>
      <c r="H581" t="s">
        <v>912</v>
      </c>
      <c r="I581" t="s">
        <v>912</v>
      </c>
      <c r="J581">
        <v>15.6</v>
      </c>
      <c r="K581">
        <v>23.18</v>
      </c>
      <c r="L581">
        <v>32.9</v>
      </c>
      <c r="M581">
        <v>40.1</v>
      </c>
      <c r="N581">
        <v>56.8</v>
      </c>
      <c r="O581">
        <v>69.08</v>
      </c>
      <c r="P581">
        <v>75.56</v>
      </c>
      <c r="Q581">
        <v>70.7</v>
      </c>
      <c r="R581">
        <v>62.4</v>
      </c>
      <c r="S581">
        <v>53.6</v>
      </c>
      <c r="T581">
        <v>32</v>
      </c>
      <c r="U581">
        <v>17.8</v>
      </c>
      <c r="W581" s="42">
        <v>579</v>
      </c>
    </row>
    <row r="582" spans="5:23" x14ac:dyDescent="0.35">
      <c r="E582" t="s">
        <v>49</v>
      </c>
      <c r="F582" t="s">
        <v>847</v>
      </c>
      <c r="G582" t="s">
        <v>913</v>
      </c>
      <c r="H582" t="s">
        <v>914</v>
      </c>
      <c r="I582" t="s">
        <v>2164</v>
      </c>
      <c r="J582">
        <v>16.899999999999999</v>
      </c>
      <c r="K582">
        <v>14.18</v>
      </c>
      <c r="L582">
        <v>33.299999999999997</v>
      </c>
      <c r="M582">
        <v>49.1</v>
      </c>
      <c r="N582">
        <v>59.7</v>
      </c>
      <c r="O582">
        <v>71.599999999999994</v>
      </c>
      <c r="P582">
        <v>71.239999999999995</v>
      </c>
      <c r="Q582">
        <v>66.56</v>
      </c>
      <c r="R582">
        <v>59.7</v>
      </c>
      <c r="S582">
        <v>47.12</v>
      </c>
      <c r="T582">
        <v>36.9</v>
      </c>
      <c r="U582">
        <v>10.9</v>
      </c>
      <c r="W582" s="49">
        <v>580</v>
      </c>
    </row>
    <row r="583" spans="5:23" x14ac:dyDescent="0.35">
      <c r="E583" t="s">
        <v>49</v>
      </c>
      <c r="F583" t="s">
        <v>847</v>
      </c>
      <c r="G583" t="s">
        <v>915</v>
      </c>
      <c r="H583" t="s">
        <v>916</v>
      </c>
      <c r="I583" t="s">
        <v>2165</v>
      </c>
      <c r="J583">
        <v>9.3000000000000007</v>
      </c>
      <c r="K583">
        <v>18.14</v>
      </c>
      <c r="L583">
        <v>32.5</v>
      </c>
      <c r="M583">
        <v>44.6</v>
      </c>
      <c r="N583">
        <v>57.6</v>
      </c>
      <c r="O583">
        <v>66.56</v>
      </c>
      <c r="P583">
        <v>69.62</v>
      </c>
      <c r="Q583">
        <v>68</v>
      </c>
      <c r="R583">
        <v>59.7</v>
      </c>
      <c r="S583">
        <v>45.32</v>
      </c>
      <c r="T583">
        <v>32</v>
      </c>
      <c r="U583">
        <v>18.3</v>
      </c>
      <c r="W583" s="42">
        <v>581</v>
      </c>
    </row>
    <row r="584" spans="5:23" x14ac:dyDescent="0.35">
      <c r="E584" t="s">
        <v>49</v>
      </c>
      <c r="F584" t="s">
        <v>847</v>
      </c>
      <c r="G584" t="s">
        <v>917</v>
      </c>
      <c r="H584" t="s">
        <v>918</v>
      </c>
      <c r="I584" t="s">
        <v>2166</v>
      </c>
      <c r="J584">
        <v>9</v>
      </c>
      <c r="K584">
        <v>5.36</v>
      </c>
      <c r="L584">
        <v>21.7</v>
      </c>
      <c r="M584">
        <v>38.299999999999997</v>
      </c>
      <c r="N584">
        <v>49.3</v>
      </c>
      <c r="O584">
        <v>61.52</v>
      </c>
      <c r="P584">
        <v>66.02</v>
      </c>
      <c r="Q584">
        <v>64.94</v>
      </c>
      <c r="R584">
        <v>54.1</v>
      </c>
      <c r="S584">
        <v>46.76</v>
      </c>
      <c r="T584">
        <v>28.2</v>
      </c>
      <c r="U584">
        <v>18.899999999999999</v>
      </c>
      <c r="W584" s="49">
        <v>582</v>
      </c>
    </row>
    <row r="585" spans="5:23" x14ac:dyDescent="0.35">
      <c r="E585" t="s">
        <v>49</v>
      </c>
      <c r="F585" t="s">
        <v>847</v>
      </c>
      <c r="G585" t="s">
        <v>405</v>
      </c>
      <c r="H585" t="s">
        <v>919</v>
      </c>
      <c r="I585" t="s">
        <v>919</v>
      </c>
      <c r="J585">
        <v>10.8</v>
      </c>
      <c r="K585">
        <v>9.68</v>
      </c>
      <c r="L585">
        <v>32.4</v>
      </c>
      <c r="M585">
        <v>41.9</v>
      </c>
      <c r="N585">
        <v>41.2</v>
      </c>
      <c r="O585">
        <v>58.46</v>
      </c>
      <c r="P585">
        <v>61.34</v>
      </c>
      <c r="Q585">
        <v>59</v>
      </c>
      <c r="R585">
        <v>55.4</v>
      </c>
      <c r="S585">
        <v>35.6</v>
      </c>
      <c r="T585">
        <v>26.1</v>
      </c>
      <c r="U585">
        <v>14.7</v>
      </c>
      <c r="W585" s="42">
        <v>583</v>
      </c>
    </row>
    <row r="586" spans="5:23" x14ac:dyDescent="0.35">
      <c r="E586" t="s">
        <v>49</v>
      </c>
      <c r="F586" t="s">
        <v>847</v>
      </c>
      <c r="G586" t="s">
        <v>920</v>
      </c>
      <c r="H586" t="s">
        <v>150</v>
      </c>
      <c r="I586" t="s">
        <v>2167</v>
      </c>
      <c r="J586">
        <v>11.8</v>
      </c>
      <c r="K586">
        <v>23</v>
      </c>
      <c r="L586">
        <v>33.1</v>
      </c>
      <c r="M586">
        <v>45.68</v>
      </c>
      <c r="N586">
        <v>57.6</v>
      </c>
      <c r="O586">
        <v>70.7</v>
      </c>
      <c r="P586">
        <v>73.760000000000005</v>
      </c>
      <c r="Q586">
        <v>70.88</v>
      </c>
      <c r="R586">
        <v>64.900000000000006</v>
      </c>
      <c r="S586">
        <v>48.2</v>
      </c>
      <c r="T586">
        <v>31.1</v>
      </c>
      <c r="U586">
        <v>9.9</v>
      </c>
      <c r="W586" s="49">
        <v>584</v>
      </c>
    </row>
    <row r="587" spans="5:23" x14ac:dyDescent="0.35">
      <c r="E587" t="s">
        <v>49</v>
      </c>
      <c r="F587" t="s">
        <v>847</v>
      </c>
      <c r="G587" t="s">
        <v>921</v>
      </c>
      <c r="H587" t="s">
        <v>922</v>
      </c>
      <c r="I587" t="s">
        <v>2168</v>
      </c>
      <c r="J587">
        <v>7.3</v>
      </c>
      <c r="K587">
        <v>13.1</v>
      </c>
      <c r="L587">
        <v>30.6</v>
      </c>
      <c r="M587">
        <v>41.54</v>
      </c>
      <c r="N587">
        <v>59</v>
      </c>
      <c r="O587">
        <v>67.099999999999994</v>
      </c>
      <c r="P587">
        <v>69.44</v>
      </c>
      <c r="Q587">
        <v>68.180000000000007</v>
      </c>
      <c r="R587">
        <v>58.6</v>
      </c>
      <c r="S587">
        <v>46.22</v>
      </c>
      <c r="T587">
        <v>28.9</v>
      </c>
      <c r="U587">
        <v>10.4</v>
      </c>
      <c r="W587" s="42">
        <v>585</v>
      </c>
    </row>
    <row r="588" spans="5:23" x14ac:dyDescent="0.35">
      <c r="E588" t="s">
        <v>49</v>
      </c>
      <c r="F588" t="s">
        <v>847</v>
      </c>
      <c r="G588" t="s">
        <v>920</v>
      </c>
      <c r="H588" t="s">
        <v>150</v>
      </c>
      <c r="I588" t="s">
        <v>2169</v>
      </c>
      <c r="J588">
        <v>3.9</v>
      </c>
      <c r="K588">
        <v>22.64</v>
      </c>
      <c r="L588">
        <v>33.4</v>
      </c>
      <c r="M588">
        <v>44.6</v>
      </c>
      <c r="N588">
        <v>56.3</v>
      </c>
      <c r="O588">
        <v>69.8</v>
      </c>
      <c r="P588">
        <v>69.44</v>
      </c>
      <c r="Q588">
        <v>72.86</v>
      </c>
      <c r="R588">
        <v>62.8</v>
      </c>
      <c r="S588">
        <v>48.2</v>
      </c>
      <c r="T588">
        <v>37.4</v>
      </c>
      <c r="U588">
        <v>15.6</v>
      </c>
      <c r="W588" s="49">
        <v>586</v>
      </c>
    </row>
    <row r="589" spans="5:23" x14ac:dyDescent="0.35">
      <c r="E589" t="s">
        <v>49</v>
      </c>
      <c r="F589" t="s">
        <v>847</v>
      </c>
      <c r="G589" t="s">
        <v>923</v>
      </c>
      <c r="H589" t="s">
        <v>924</v>
      </c>
      <c r="I589" t="s">
        <v>2170</v>
      </c>
      <c r="J589">
        <v>8.6</v>
      </c>
      <c r="K589">
        <v>22.1</v>
      </c>
      <c r="L589">
        <v>17.399999999999999</v>
      </c>
      <c r="M589">
        <v>49.46</v>
      </c>
      <c r="N589">
        <v>49.1</v>
      </c>
      <c r="O589">
        <v>63.14</v>
      </c>
      <c r="P589">
        <v>70.52</v>
      </c>
      <c r="Q589">
        <v>65.12</v>
      </c>
      <c r="R589">
        <v>59</v>
      </c>
      <c r="S589">
        <v>34.340000000000003</v>
      </c>
      <c r="T589">
        <v>37.200000000000003</v>
      </c>
      <c r="U589">
        <v>12.7</v>
      </c>
      <c r="W589" s="42">
        <v>587</v>
      </c>
    </row>
    <row r="590" spans="5:23" x14ac:dyDescent="0.35">
      <c r="E590" t="s">
        <v>49</v>
      </c>
      <c r="F590" t="s">
        <v>847</v>
      </c>
      <c r="G590" t="s">
        <v>405</v>
      </c>
      <c r="I590" t="s">
        <v>2171</v>
      </c>
      <c r="J590">
        <v>12.4</v>
      </c>
      <c r="K590">
        <v>11.3</v>
      </c>
      <c r="L590">
        <v>33.6</v>
      </c>
      <c r="M590">
        <v>42.44</v>
      </c>
      <c r="N590">
        <v>52.2</v>
      </c>
      <c r="O590">
        <v>61.88</v>
      </c>
      <c r="P590">
        <v>64.22</v>
      </c>
      <c r="Q590">
        <v>64.760000000000005</v>
      </c>
      <c r="R590">
        <v>53.8</v>
      </c>
      <c r="S590">
        <v>37.22</v>
      </c>
      <c r="T590">
        <v>29.5</v>
      </c>
      <c r="U590">
        <v>19.600000000000001</v>
      </c>
      <c r="W590" s="49">
        <v>588</v>
      </c>
    </row>
    <row r="591" spans="5:23" x14ac:dyDescent="0.35">
      <c r="E591" t="s">
        <v>49</v>
      </c>
      <c r="F591" t="s">
        <v>847</v>
      </c>
      <c r="G591" t="s">
        <v>925</v>
      </c>
      <c r="H591" t="s">
        <v>926</v>
      </c>
      <c r="I591" t="s">
        <v>2172</v>
      </c>
      <c r="J591">
        <v>13.3</v>
      </c>
      <c r="K591">
        <v>14</v>
      </c>
      <c r="L591">
        <v>27.7</v>
      </c>
      <c r="M591">
        <v>50</v>
      </c>
      <c r="N591">
        <v>56.1</v>
      </c>
      <c r="O591">
        <v>63.86</v>
      </c>
      <c r="P591">
        <v>70.88</v>
      </c>
      <c r="Q591">
        <v>68.540000000000006</v>
      </c>
      <c r="R591">
        <v>63.5</v>
      </c>
      <c r="S591">
        <v>43.7</v>
      </c>
      <c r="T591">
        <v>21.4</v>
      </c>
      <c r="U591">
        <v>19.8</v>
      </c>
      <c r="W591" s="42">
        <v>589</v>
      </c>
    </row>
    <row r="592" spans="5:23" x14ac:dyDescent="0.35">
      <c r="E592" t="s">
        <v>49</v>
      </c>
      <c r="F592" t="s">
        <v>847</v>
      </c>
      <c r="G592" t="s">
        <v>927</v>
      </c>
      <c r="H592" t="s">
        <v>928</v>
      </c>
      <c r="I592" t="s">
        <v>928</v>
      </c>
      <c r="J592">
        <v>10.9</v>
      </c>
      <c r="K592">
        <v>25.52</v>
      </c>
      <c r="L592">
        <v>36.5</v>
      </c>
      <c r="M592">
        <v>50.9</v>
      </c>
      <c r="N592">
        <v>55.6</v>
      </c>
      <c r="O592">
        <v>67.819999999999993</v>
      </c>
      <c r="P592">
        <v>71.599999999999994</v>
      </c>
      <c r="Q592">
        <v>70.88</v>
      </c>
      <c r="R592">
        <v>61</v>
      </c>
      <c r="S592">
        <v>39.74</v>
      </c>
      <c r="T592">
        <v>39</v>
      </c>
      <c r="U592">
        <v>21.2</v>
      </c>
      <c r="W592" s="49">
        <v>590</v>
      </c>
    </row>
    <row r="593" spans="5:23" x14ac:dyDescent="0.35">
      <c r="E593" t="s">
        <v>49</v>
      </c>
      <c r="F593" t="s">
        <v>847</v>
      </c>
      <c r="G593" t="s">
        <v>929</v>
      </c>
      <c r="H593" t="s">
        <v>930</v>
      </c>
      <c r="I593" t="s">
        <v>2173</v>
      </c>
      <c r="J593">
        <v>17.8</v>
      </c>
      <c r="K593">
        <v>18.32</v>
      </c>
      <c r="L593">
        <v>36.1</v>
      </c>
      <c r="M593">
        <v>51.08</v>
      </c>
      <c r="N593">
        <v>56.3</v>
      </c>
      <c r="O593">
        <v>68.900000000000006</v>
      </c>
      <c r="P593">
        <v>69.8</v>
      </c>
      <c r="Q593">
        <v>70.52</v>
      </c>
      <c r="R593">
        <v>65.3</v>
      </c>
      <c r="S593">
        <v>46.4</v>
      </c>
      <c r="T593">
        <v>37.6</v>
      </c>
      <c r="U593">
        <v>9.6999999999999993</v>
      </c>
      <c r="W593" s="42">
        <v>591</v>
      </c>
    </row>
    <row r="594" spans="5:23" x14ac:dyDescent="0.35">
      <c r="E594" t="s">
        <v>49</v>
      </c>
      <c r="F594" t="s">
        <v>847</v>
      </c>
      <c r="G594" t="s">
        <v>931</v>
      </c>
      <c r="H594" t="s">
        <v>932</v>
      </c>
      <c r="I594" t="s">
        <v>2174</v>
      </c>
      <c r="J594">
        <v>13.8</v>
      </c>
      <c r="K594">
        <v>27.14</v>
      </c>
      <c r="L594">
        <v>25.7</v>
      </c>
      <c r="M594">
        <v>44.96</v>
      </c>
      <c r="N594">
        <v>58.3</v>
      </c>
      <c r="O594">
        <v>67.28</v>
      </c>
      <c r="P594">
        <v>72.680000000000007</v>
      </c>
      <c r="Q594">
        <v>70.34</v>
      </c>
      <c r="R594">
        <v>64.8</v>
      </c>
      <c r="S594">
        <v>45.86</v>
      </c>
      <c r="T594">
        <v>31.5</v>
      </c>
      <c r="U594">
        <v>21.4</v>
      </c>
      <c r="W594" s="49">
        <v>592</v>
      </c>
    </row>
    <row r="595" spans="5:23" x14ac:dyDescent="0.35">
      <c r="E595" t="s">
        <v>49</v>
      </c>
      <c r="F595" t="s">
        <v>933</v>
      </c>
      <c r="G595" t="s">
        <v>934</v>
      </c>
      <c r="H595" t="s">
        <v>935</v>
      </c>
      <c r="I595" t="s">
        <v>2175</v>
      </c>
      <c r="J595">
        <v>31.5</v>
      </c>
      <c r="K595">
        <v>38.659999999999997</v>
      </c>
      <c r="L595">
        <v>48.9</v>
      </c>
      <c r="M595">
        <v>52.34</v>
      </c>
      <c r="N595">
        <v>62.4</v>
      </c>
      <c r="O595">
        <v>75.02</v>
      </c>
      <c r="P595">
        <v>76.459999999999994</v>
      </c>
      <c r="Q595">
        <v>77.180000000000007</v>
      </c>
      <c r="R595">
        <v>67.099999999999994</v>
      </c>
      <c r="S595">
        <v>58.1</v>
      </c>
      <c r="T595">
        <v>50.7</v>
      </c>
      <c r="U595">
        <v>36.299999999999997</v>
      </c>
      <c r="W595" s="42">
        <v>593</v>
      </c>
    </row>
    <row r="596" spans="5:23" x14ac:dyDescent="0.35">
      <c r="E596" t="s">
        <v>49</v>
      </c>
      <c r="F596" t="s">
        <v>933</v>
      </c>
      <c r="G596" t="s">
        <v>196</v>
      </c>
      <c r="H596" t="s">
        <v>936</v>
      </c>
      <c r="I596" t="s">
        <v>2176</v>
      </c>
      <c r="J596">
        <v>27.3</v>
      </c>
      <c r="K596">
        <v>27.86</v>
      </c>
      <c r="L596">
        <v>46</v>
      </c>
      <c r="M596">
        <v>55.76</v>
      </c>
      <c r="N596">
        <v>64.8</v>
      </c>
      <c r="O596">
        <v>72.14</v>
      </c>
      <c r="P596">
        <v>78.08</v>
      </c>
      <c r="Q596">
        <v>74.66</v>
      </c>
      <c r="R596">
        <v>69.099999999999994</v>
      </c>
      <c r="S596">
        <v>55.04</v>
      </c>
      <c r="T596">
        <v>41.2</v>
      </c>
      <c r="U596">
        <v>31.1</v>
      </c>
      <c r="W596" s="49">
        <v>594</v>
      </c>
    </row>
    <row r="597" spans="5:23" x14ac:dyDescent="0.35">
      <c r="E597" t="s">
        <v>49</v>
      </c>
      <c r="F597" t="s">
        <v>933</v>
      </c>
      <c r="G597" t="s">
        <v>937</v>
      </c>
      <c r="H597" t="s">
        <v>938</v>
      </c>
      <c r="I597" t="s">
        <v>938</v>
      </c>
      <c r="J597">
        <v>36.5</v>
      </c>
      <c r="K597">
        <v>37.76</v>
      </c>
      <c r="L597">
        <v>48.4</v>
      </c>
      <c r="M597">
        <v>56.48</v>
      </c>
      <c r="N597">
        <v>63.5</v>
      </c>
      <c r="O597">
        <v>70.52</v>
      </c>
      <c r="P597">
        <v>76.099999999999994</v>
      </c>
      <c r="Q597">
        <v>78.98</v>
      </c>
      <c r="R597">
        <v>63.5</v>
      </c>
      <c r="S597">
        <v>57.74</v>
      </c>
      <c r="T597">
        <v>42.8</v>
      </c>
      <c r="U597">
        <v>36.299999999999997</v>
      </c>
      <c r="W597" s="42">
        <v>595</v>
      </c>
    </row>
    <row r="598" spans="5:23" x14ac:dyDescent="0.35">
      <c r="E598" t="s">
        <v>49</v>
      </c>
      <c r="F598" t="s">
        <v>933</v>
      </c>
      <c r="G598" t="s">
        <v>939</v>
      </c>
      <c r="H598" t="s">
        <v>940</v>
      </c>
      <c r="I598" t="s">
        <v>2177</v>
      </c>
      <c r="J598">
        <v>33.4</v>
      </c>
      <c r="K598">
        <v>38.479999999999997</v>
      </c>
      <c r="L598">
        <v>45.7</v>
      </c>
      <c r="M598">
        <v>57.74</v>
      </c>
      <c r="N598">
        <v>62.2</v>
      </c>
      <c r="O598">
        <v>75.92</v>
      </c>
      <c r="P598">
        <v>78.8</v>
      </c>
      <c r="Q598">
        <v>76.819999999999993</v>
      </c>
      <c r="R598">
        <v>71.400000000000006</v>
      </c>
      <c r="S598">
        <v>57.02</v>
      </c>
      <c r="T598">
        <v>49.1</v>
      </c>
      <c r="U598">
        <v>33.299999999999997</v>
      </c>
      <c r="W598" s="49">
        <v>596</v>
      </c>
    </row>
    <row r="599" spans="5:23" x14ac:dyDescent="0.35">
      <c r="E599" t="s">
        <v>49</v>
      </c>
      <c r="F599" t="s">
        <v>933</v>
      </c>
      <c r="G599" t="s">
        <v>565</v>
      </c>
      <c r="H599" t="s">
        <v>941</v>
      </c>
      <c r="I599" t="s">
        <v>2178</v>
      </c>
      <c r="J599">
        <v>32.4</v>
      </c>
      <c r="K599">
        <v>38.479999999999997</v>
      </c>
      <c r="L599">
        <v>52</v>
      </c>
      <c r="M599">
        <v>59</v>
      </c>
      <c r="N599">
        <v>69.099999999999994</v>
      </c>
      <c r="O599">
        <v>74.66</v>
      </c>
      <c r="P599">
        <v>79.34</v>
      </c>
      <c r="Q599">
        <v>84.2</v>
      </c>
      <c r="R599">
        <v>76.5</v>
      </c>
      <c r="S599">
        <v>59.54</v>
      </c>
      <c r="T599">
        <v>54.1</v>
      </c>
      <c r="U599">
        <v>41.2</v>
      </c>
      <c r="W599" s="42">
        <v>597</v>
      </c>
    </row>
    <row r="600" spans="5:23" x14ac:dyDescent="0.35">
      <c r="E600" t="s">
        <v>49</v>
      </c>
      <c r="F600" t="s">
        <v>933</v>
      </c>
      <c r="G600" t="s">
        <v>208</v>
      </c>
      <c r="H600" t="s">
        <v>942</v>
      </c>
      <c r="I600" t="s">
        <v>2179</v>
      </c>
      <c r="J600">
        <v>32</v>
      </c>
      <c r="K600">
        <v>37.76</v>
      </c>
      <c r="L600">
        <v>46.2</v>
      </c>
      <c r="M600">
        <v>56.12</v>
      </c>
      <c r="N600">
        <v>63.9</v>
      </c>
      <c r="O600">
        <v>74.66</v>
      </c>
      <c r="P600">
        <v>80.06</v>
      </c>
      <c r="Q600">
        <v>76.64</v>
      </c>
      <c r="R600">
        <v>72.7</v>
      </c>
      <c r="S600">
        <v>55.94</v>
      </c>
      <c r="T600">
        <v>48.4</v>
      </c>
      <c r="U600">
        <v>32.700000000000003</v>
      </c>
      <c r="W600" s="49">
        <v>598</v>
      </c>
    </row>
    <row r="601" spans="5:23" x14ac:dyDescent="0.35">
      <c r="E601" t="s">
        <v>49</v>
      </c>
      <c r="F601" t="s">
        <v>933</v>
      </c>
      <c r="G601" t="s">
        <v>631</v>
      </c>
      <c r="H601" t="s">
        <v>943</v>
      </c>
      <c r="I601" t="s">
        <v>2180</v>
      </c>
      <c r="J601">
        <v>29.8</v>
      </c>
      <c r="K601">
        <v>41.9</v>
      </c>
      <c r="L601">
        <v>49.3</v>
      </c>
      <c r="M601">
        <v>56.84</v>
      </c>
      <c r="N601">
        <v>69.599999999999994</v>
      </c>
      <c r="O601">
        <v>76.099999999999994</v>
      </c>
      <c r="P601">
        <v>80.599999999999994</v>
      </c>
      <c r="Q601">
        <v>83.12</v>
      </c>
      <c r="R601">
        <v>75.599999999999994</v>
      </c>
      <c r="S601">
        <v>57.56</v>
      </c>
      <c r="T601">
        <v>42.6</v>
      </c>
      <c r="U601">
        <v>37.799999999999997</v>
      </c>
      <c r="W601" s="42">
        <v>599</v>
      </c>
    </row>
    <row r="602" spans="5:23" x14ac:dyDescent="0.35">
      <c r="E602" t="s">
        <v>49</v>
      </c>
      <c r="F602" t="s">
        <v>933</v>
      </c>
      <c r="G602" t="s">
        <v>631</v>
      </c>
      <c r="H602" t="s">
        <v>943</v>
      </c>
      <c r="I602" t="s">
        <v>2181</v>
      </c>
      <c r="J602">
        <v>26.8</v>
      </c>
      <c r="K602">
        <v>30.2</v>
      </c>
      <c r="L602">
        <v>42.3</v>
      </c>
      <c r="M602">
        <v>54.68</v>
      </c>
      <c r="N602">
        <v>65.5</v>
      </c>
      <c r="O602">
        <v>75.38</v>
      </c>
      <c r="P602">
        <v>76.819999999999993</v>
      </c>
      <c r="Q602">
        <v>75.56</v>
      </c>
      <c r="R602">
        <v>69.599999999999994</v>
      </c>
      <c r="S602">
        <v>55.76</v>
      </c>
      <c r="T602">
        <v>40.799999999999997</v>
      </c>
      <c r="U602">
        <v>29.7</v>
      </c>
      <c r="W602" s="49">
        <v>600</v>
      </c>
    </row>
    <row r="603" spans="5:23" x14ac:dyDescent="0.35">
      <c r="E603" t="s">
        <v>49</v>
      </c>
      <c r="F603" t="s">
        <v>933</v>
      </c>
      <c r="G603" t="s">
        <v>944</v>
      </c>
      <c r="H603" t="s">
        <v>945</v>
      </c>
      <c r="I603" t="s">
        <v>2182</v>
      </c>
      <c r="J603">
        <v>22.6</v>
      </c>
      <c r="K603">
        <v>31.1</v>
      </c>
      <c r="L603">
        <v>37.6</v>
      </c>
      <c r="M603">
        <v>51.8</v>
      </c>
      <c r="N603">
        <v>68</v>
      </c>
      <c r="O603">
        <v>70.34</v>
      </c>
      <c r="P603">
        <v>76.819999999999993</v>
      </c>
      <c r="Q603">
        <v>73.400000000000006</v>
      </c>
      <c r="R603">
        <v>63.1</v>
      </c>
      <c r="S603">
        <v>54.14</v>
      </c>
      <c r="T603">
        <v>37.9</v>
      </c>
      <c r="U603">
        <v>16.7</v>
      </c>
      <c r="W603" s="42">
        <v>601</v>
      </c>
    </row>
    <row r="604" spans="5:23" x14ac:dyDescent="0.35">
      <c r="E604" t="s">
        <v>49</v>
      </c>
      <c r="F604" t="s">
        <v>933</v>
      </c>
      <c r="G604" t="s">
        <v>946</v>
      </c>
      <c r="H604" t="s">
        <v>947</v>
      </c>
      <c r="I604" t="s">
        <v>2183</v>
      </c>
      <c r="J604">
        <v>34.9</v>
      </c>
      <c r="K604">
        <v>35.42</v>
      </c>
      <c r="L604">
        <v>50.2</v>
      </c>
      <c r="M604">
        <v>60.8</v>
      </c>
      <c r="N604">
        <v>67.099999999999994</v>
      </c>
      <c r="O604">
        <v>74.84</v>
      </c>
      <c r="P604">
        <v>80.959999999999994</v>
      </c>
      <c r="Q604">
        <v>78.260000000000005</v>
      </c>
      <c r="R604">
        <v>69.099999999999994</v>
      </c>
      <c r="S604">
        <v>62.6</v>
      </c>
      <c r="T604">
        <v>45.1</v>
      </c>
      <c r="U604">
        <v>35.6</v>
      </c>
      <c r="W604" s="49">
        <v>602</v>
      </c>
    </row>
    <row r="605" spans="5:23" x14ac:dyDescent="0.35">
      <c r="E605" t="s">
        <v>49</v>
      </c>
      <c r="F605" t="s">
        <v>933</v>
      </c>
      <c r="G605" t="s">
        <v>948</v>
      </c>
      <c r="H605" t="s">
        <v>634</v>
      </c>
      <c r="I605" t="s">
        <v>2184</v>
      </c>
      <c r="J605">
        <v>33.1</v>
      </c>
      <c r="K605">
        <v>31.82</v>
      </c>
      <c r="L605">
        <v>48.4</v>
      </c>
      <c r="M605">
        <v>57.2</v>
      </c>
      <c r="N605">
        <v>62.4</v>
      </c>
      <c r="O605">
        <v>74.12</v>
      </c>
      <c r="P605">
        <v>78.08</v>
      </c>
      <c r="Q605">
        <v>76.28</v>
      </c>
      <c r="R605">
        <v>67.3</v>
      </c>
      <c r="S605">
        <v>57.56</v>
      </c>
      <c r="T605">
        <v>43.5</v>
      </c>
      <c r="U605">
        <v>37.4</v>
      </c>
      <c r="W605" s="42">
        <v>603</v>
      </c>
    </row>
    <row r="606" spans="5:23" x14ac:dyDescent="0.35">
      <c r="E606" t="s">
        <v>49</v>
      </c>
      <c r="F606" t="s">
        <v>933</v>
      </c>
      <c r="G606" t="s">
        <v>550</v>
      </c>
      <c r="H606" t="s">
        <v>949</v>
      </c>
      <c r="I606" t="s">
        <v>2185</v>
      </c>
      <c r="J606">
        <v>27</v>
      </c>
      <c r="K606">
        <v>34.880000000000003</v>
      </c>
      <c r="L606">
        <v>37.200000000000003</v>
      </c>
      <c r="M606">
        <v>53.42</v>
      </c>
      <c r="N606">
        <v>64.2</v>
      </c>
      <c r="O606">
        <v>75.02</v>
      </c>
      <c r="P606">
        <v>77.72</v>
      </c>
      <c r="Q606">
        <v>79.16</v>
      </c>
      <c r="R606">
        <v>63.9</v>
      </c>
      <c r="S606">
        <v>54.5</v>
      </c>
      <c r="T606">
        <v>40.5</v>
      </c>
      <c r="U606">
        <v>34.200000000000003</v>
      </c>
      <c r="W606" s="49">
        <v>604</v>
      </c>
    </row>
    <row r="607" spans="5:23" x14ac:dyDescent="0.35">
      <c r="E607" t="s">
        <v>49</v>
      </c>
      <c r="F607" t="s">
        <v>933</v>
      </c>
      <c r="G607" t="s">
        <v>950</v>
      </c>
      <c r="H607" t="s">
        <v>614</v>
      </c>
      <c r="I607" t="s">
        <v>2186</v>
      </c>
      <c r="J607">
        <v>29.1</v>
      </c>
      <c r="K607">
        <v>34.880000000000003</v>
      </c>
      <c r="L607">
        <v>49.6</v>
      </c>
      <c r="M607">
        <v>57.56</v>
      </c>
      <c r="N607">
        <v>64.2</v>
      </c>
      <c r="O607">
        <v>76.819999999999993</v>
      </c>
      <c r="P607">
        <v>80.78</v>
      </c>
      <c r="Q607">
        <v>77.540000000000006</v>
      </c>
      <c r="R607">
        <v>70.2</v>
      </c>
      <c r="S607">
        <v>55.4</v>
      </c>
      <c r="T607">
        <v>44.6</v>
      </c>
      <c r="U607">
        <v>31.5</v>
      </c>
      <c r="W607" s="42">
        <v>605</v>
      </c>
    </row>
    <row r="608" spans="5:23" x14ac:dyDescent="0.35">
      <c r="E608" t="s">
        <v>49</v>
      </c>
      <c r="F608" t="s">
        <v>933</v>
      </c>
      <c r="G608" t="s">
        <v>950</v>
      </c>
      <c r="H608" t="s">
        <v>614</v>
      </c>
      <c r="I608" t="s">
        <v>2187</v>
      </c>
      <c r="J608">
        <v>29.7</v>
      </c>
      <c r="K608">
        <v>35.6</v>
      </c>
      <c r="L608">
        <v>46.9</v>
      </c>
      <c r="M608">
        <v>60.26</v>
      </c>
      <c r="N608">
        <v>66.900000000000006</v>
      </c>
      <c r="O608">
        <v>73.22</v>
      </c>
      <c r="P608">
        <v>78.08</v>
      </c>
      <c r="Q608">
        <v>76.64</v>
      </c>
      <c r="R608">
        <v>66.900000000000006</v>
      </c>
      <c r="S608">
        <v>56.84</v>
      </c>
      <c r="T608">
        <v>50.4</v>
      </c>
      <c r="U608">
        <v>39.4</v>
      </c>
      <c r="W608" s="49">
        <v>606</v>
      </c>
    </row>
    <row r="609" spans="5:23" x14ac:dyDescent="0.35">
      <c r="E609" t="s">
        <v>49</v>
      </c>
      <c r="F609" t="s">
        <v>933</v>
      </c>
      <c r="G609" t="s">
        <v>951</v>
      </c>
      <c r="H609" t="s">
        <v>952</v>
      </c>
      <c r="I609" t="s">
        <v>2188</v>
      </c>
      <c r="J609">
        <v>27.9</v>
      </c>
      <c r="K609">
        <v>40.1</v>
      </c>
      <c r="L609">
        <v>47.3</v>
      </c>
      <c r="M609">
        <v>56.66</v>
      </c>
      <c r="N609">
        <v>61.3</v>
      </c>
      <c r="O609">
        <v>71.599999999999994</v>
      </c>
      <c r="P609">
        <v>75.92</v>
      </c>
      <c r="Q609">
        <v>69.98</v>
      </c>
      <c r="R609">
        <v>64.900000000000006</v>
      </c>
      <c r="S609">
        <v>55.58</v>
      </c>
      <c r="T609">
        <v>48.4</v>
      </c>
      <c r="U609">
        <v>31.8</v>
      </c>
      <c r="W609" s="42">
        <v>607</v>
      </c>
    </row>
    <row r="610" spans="5:23" x14ac:dyDescent="0.35">
      <c r="E610" t="s">
        <v>49</v>
      </c>
      <c r="F610" t="s">
        <v>933</v>
      </c>
      <c r="G610" t="s">
        <v>690</v>
      </c>
      <c r="H610" t="s">
        <v>953</v>
      </c>
      <c r="I610" t="s">
        <v>2189</v>
      </c>
      <c r="J610">
        <v>34.299999999999997</v>
      </c>
      <c r="K610">
        <v>37.04</v>
      </c>
      <c r="L610">
        <v>40.1</v>
      </c>
      <c r="M610">
        <v>53.96</v>
      </c>
      <c r="N610">
        <v>65.8</v>
      </c>
      <c r="O610">
        <v>75.2</v>
      </c>
      <c r="P610">
        <v>77.900000000000006</v>
      </c>
      <c r="Q610">
        <v>75.02</v>
      </c>
      <c r="R610">
        <v>66</v>
      </c>
      <c r="S610">
        <v>58.82</v>
      </c>
      <c r="T610">
        <v>38.700000000000003</v>
      </c>
      <c r="U610">
        <v>40.299999999999997</v>
      </c>
      <c r="W610" s="49">
        <v>608</v>
      </c>
    </row>
    <row r="611" spans="5:23" x14ac:dyDescent="0.35">
      <c r="E611" t="s">
        <v>49</v>
      </c>
      <c r="F611" t="s">
        <v>954</v>
      </c>
      <c r="G611" t="s">
        <v>499</v>
      </c>
      <c r="H611" t="s">
        <v>491</v>
      </c>
      <c r="I611" t="s">
        <v>2190</v>
      </c>
      <c r="J611">
        <v>39.9</v>
      </c>
      <c r="K611">
        <v>48.38</v>
      </c>
      <c r="L611">
        <v>50.7</v>
      </c>
      <c r="M611">
        <v>61.34</v>
      </c>
      <c r="N611">
        <v>68.7</v>
      </c>
      <c r="O611">
        <v>78.44</v>
      </c>
      <c r="P611">
        <v>81.86</v>
      </c>
      <c r="Q611">
        <v>79.88</v>
      </c>
      <c r="R611">
        <v>74.5</v>
      </c>
      <c r="S611">
        <v>62.42</v>
      </c>
      <c r="T611">
        <v>48.7</v>
      </c>
      <c r="U611">
        <v>37</v>
      </c>
      <c r="W611" s="42">
        <v>609</v>
      </c>
    </row>
    <row r="612" spans="5:23" x14ac:dyDescent="0.35">
      <c r="E612" t="s">
        <v>49</v>
      </c>
      <c r="F612" t="s">
        <v>954</v>
      </c>
      <c r="G612" t="s">
        <v>955</v>
      </c>
      <c r="H612" t="s">
        <v>956</v>
      </c>
      <c r="I612" t="s">
        <v>2191</v>
      </c>
      <c r="J612">
        <v>38.700000000000003</v>
      </c>
      <c r="K612">
        <v>47.3</v>
      </c>
      <c r="L612">
        <v>50</v>
      </c>
      <c r="M612">
        <v>60.26</v>
      </c>
      <c r="N612">
        <v>72</v>
      </c>
      <c r="O612">
        <v>77.36</v>
      </c>
      <c r="P612">
        <v>80.06</v>
      </c>
      <c r="Q612">
        <v>76.819999999999993</v>
      </c>
      <c r="R612">
        <v>74.8</v>
      </c>
      <c r="S612">
        <v>60.08</v>
      </c>
      <c r="T612">
        <v>47.5</v>
      </c>
      <c r="U612">
        <v>43.9</v>
      </c>
      <c r="W612" s="49">
        <v>610</v>
      </c>
    </row>
    <row r="613" spans="5:23" x14ac:dyDescent="0.35">
      <c r="E613" t="s">
        <v>49</v>
      </c>
      <c r="F613" t="s">
        <v>954</v>
      </c>
      <c r="G613" t="s">
        <v>190</v>
      </c>
      <c r="I613" t="s">
        <v>2192</v>
      </c>
      <c r="J613">
        <v>46.6</v>
      </c>
      <c r="K613">
        <v>52.88</v>
      </c>
      <c r="L613">
        <v>56.5</v>
      </c>
      <c r="M613">
        <v>65.3</v>
      </c>
      <c r="N613">
        <v>74.3</v>
      </c>
      <c r="O613">
        <v>78.98</v>
      </c>
      <c r="P613">
        <v>83.12</v>
      </c>
      <c r="Q613">
        <v>82.22</v>
      </c>
      <c r="R613">
        <v>75</v>
      </c>
      <c r="S613">
        <v>65.12</v>
      </c>
      <c r="T613">
        <v>50.2</v>
      </c>
      <c r="U613">
        <v>47.5</v>
      </c>
      <c r="W613" s="42">
        <v>611</v>
      </c>
    </row>
    <row r="614" spans="5:23" x14ac:dyDescent="0.35">
      <c r="E614" t="s">
        <v>49</v>
      </c>
      <c r="F614" t="s">
        <v>954</v>
      </c>
      <c r="G614" t="s">
        <v>957</v>
      </c>
      <c r="H614" t="s">
        <v>958</v>
      </c>
      <c r="I614" t="s">
        <v>2193</v>
      </c>
      <c r="J614">
        <v>45.7</v>
      </c>
      <c r="K614">
        <v>51.98</v>
      </c>
      <c r="L614">
        <v>51.6</v>
      </c>
      <c r="M614">
        <v>65.48</v>
      </c>
      <c r="N614">
        <v>69.8</v>
      </c>
      <c r="O614">
        <v>77.900000000000006</v>
      </c>
      <c r="P614">
        <v>80.06</v>
      </c>
      <c r="Q614">
        <v>81.14</v>
      </c>
      <c r="R614">
        <v>73.900000000000006</v>
      </c>
      <c r="S614">
        <v>62.6</v>
      </c>
      <c r="T614">
        <v>57.9</v>
      </c>
      <c r="U614">
        <v>44.6</v>
      </c>
      <c r="W614" s="49">
        <v>612</v>
      </c>
    </row>
    <row r="615" spans="5:23" x14ac:dyDescent="0.35">
      <c r="E615" t="s">
        <v>49</v>
      </c>
      <c r="F615" t="s">
        <v>954</v>
      </c>
      <c r="G615" t="s">
        <v>959</v>
      </c>
      <c r="H615" t="s">
        <v>960</v>
      </c>
      <c r="I615" t="s">
        <v>2194</v>
      </c>
      <c r="J615">
        <v>55.4</v>
      </c>
      <c r="K615">
        <v>56.3</v>
      </c>
      <c r="L615">
        <v>58.8</v>
      </c>
      <c r="M615">
        <v>65.12</v>
      </c>
      <c r="N615">
        <v>75</v>
      </c>
      <c r="O615">
        <v>80.239999999999995</v>
      </c>
      <c r="P615">
        <v>80.599999999999994</v>
      </c>
      <c r="Q615">
        <v>81.86</v>
      </c>
      <c r="R615">
        <v>79</v>
      </c>
      <c r="S615">
        <v>69.08</v>
      </c>
      <c r="T615">
        <v>55.4</v>
      </c>
      <c r="U615">
        <v>52</v>
      </c>
      <c r="W615" s="42">
        <v>613</v>
      </c>
    </row>
    <row r="616" spans="5:23" x14ac:dyDescent="0.35">
      <c r="E616" t="s">
        <v>49</v>
      </c>
      <c r="F616" t="s">
        <v>954</v>
      </c>
      <c r="G616" t="s">
        <v>961</v>
      </c>
      <c r="H616" t="s">
        <v>962</v>
      </c>
      <c r="I616" t="s">
        <v>2195</v>
      </c>
      <c r="J616">
        <v>43.7</v>
      </c>
      <c r="K616">
        <v>47.66</v>
      </c>
      <c r="L616">
        <v>61</v>
      </c>
      <c r="M616">
        <v>65.66</v>
      </c>
      <c r="N616">
        <v>74.7</v>
      </c>
      <c r="O616">
        <v>76.819999999999993</v>
      </c>
      <c r="P616">
        <v>78.44</v>
      </c>
      <c r="Q616">
        <v>76.459999999999994</v>
      </c>
      <c r="R616">
        <v>74.8</v>
      </c>
      <c r="S616">
        <v>59.9</v>
      </c>
      <c r="T616">
        <v>55.8</v>
      </c>
      <c r="U616">
        <v>47.3</v>
      </c>
      <c r="W616" s="49">
        <v>614</v>
      </c>
    </row>
    <row r="617" spans="5:23" x14ac:dyDescent="0.35">
      <c r="E617" t="s">
        <v>49</v>
      </c>
      <c r="F617" t="s">
        <v>954</v>
      </c>
      <c r="G617" t="s">
        <v>963</v>
      </c>
      <c r="H617" t="s">
        <v>710</v>
      </c>
      <c r="I617" t="s">
        <v>2196</v>
      </c>
      <c r="J617">
        <v>43.9</v>
      </c>
      <c r="K617">
        <v>48.56</v>
      </c>
      <c r="L617">
        <v>59</v>
      </c>
      <c r="M617">
        <v>64.760000000000005</v>
      </c>
      <c r="N617">
        <v>69.8</v>
      </c>
      <c r="O617">
        <v>78.98</v>
      </c>
      <c r="P617">
        <v>81.14</v>
      </c>
      <c r="Q617">
        <v>81.14</v>
      </c>
      <c r="R617">
        <v>74.099999999999994</v>
      </c>
      <c r="S617">
        <v>62.78</v>
      </c>
      <c r="T617">
        <v>56.7</v>
      </c>
      <c r="U617">
        <v>45.3</v>
      </c>
      <c r="W617" s="42">
        <v>615</v>
      </c>
    </row>
    <row r="618" spans="5:23" x14ac:dyDescent="0.35">
      <c r="E618" t="s">
        <v>49</v>
      </c>
      <c r="F618" t="s">
        <v>954</v>
      </c>
      <c r="G618" t="s">
        <v>959</v>
      </c>
      <c r="H618" t="s">
        <v>964</v>
      </c>
      <c r="I618" t="s">
        <v>2197</v>
      </c>
      <c r="J618">
        <v>48</v>
      </c>
      <c r="K618">
        <v>54.86</v>
      </c>
      <c r="L618">
        <v>57.6</v>
      </c>
      <c r="M618">
        <v>66.02</v>
      </c>
      <c r="N618">
        <v>75.599999999999994</v>
      </c>
      <c r="O618">
        <v>79.88</v>
      </c>
      <c r="P618">
        <v>82.04</v>
      </c>
      <c r="Q618">
        <v>80.959999999999994</v>
      </c>
      <c r="R618">
        <v>77.400000000000006</v>
      </c>
      <c r="S618">
        <v>66.38</v>
      </c>
      <c r="T618">
        <v>61.9</v>
      </c>
      <c r="U618">
        <v>53.2</v>
      </c>
      <c r="W618" s="49">
        <v>616</v>
      </c>
    </row>
    <row r="619" spans="5:23" x14ac:dyDescent="0.35">
      <c r="E619" t="s">
        <v>49</v>
      </c>
      <c r="F619" t="s">
        <v>954</v>
      </c>
      <c r="G619" t="s">
        <v>180</v>
      </c>
      <c r="H619" t="s">
        <v>965</v>
      </c>
      <c r="I619" t="s">
        <v>2198</v>
      </c>
      <c r="J619">
        <v>48.4</v>
      </c>
      <c r="K619">
        <v>51.44</v>
      </c>
      <c r="L619">
        <v>57.2</v>
      </c>
      <c r="M619">
        <v>68.540000000000006</v>
      </c>
      <c r="N619">
        <v>70.7</v>
      </c>
      <c r="O619">
        <v>78.08</v>
      </c>
      <c r="P619">
        <v>79.16</v>
      </c>
      <c r="Q619">
        <v>80.42</v>
      </c>
      <c r="R619">
        <v>77.5</v>
      </c>
      <c r="S619">
        <v>65.48</v>
      </c>
      <c r="T619">
        <v>53.6</v>
      </c>
      <c r="U619">
        <v>48.7</v>
      </c>
      <c r="W619" s="42">
        <v>617</v>
      </c>
    </row>
    <row r="620" spans="5:23" x14ac:dyDescent="0.35">
      <c r="E620" t="s">
        <v>49</v>
      </c>
      <c r="F620" t="s">
        <v>954</v>
      </c>
      <c r="G620" t="s">
        <v>966</v>
      </c>
      <c r="H620" t="s">
        <v>967</v>
      </c>
      <c r="I620" t="s">
        <v>2199</v>
      </c>
      <c r="J620">
        <v>43.3</v>
      </c>
      <c r="K620">
        <v>50</v>
      </c>
      <c r="L620">
        <v>59.2</v>
      </c>
      <c r="M620">
        <v>64.22</v>
      </c>
      <c r="N620">
        <v>71.2</v>
      </c>
      <c r="O620">
        <v>77.180000000000007</v>
      </c>
      <c r="P620">
        <v>79.88</v>
      </c>
      <c r="Q620">
        <v>79.7</v>
      </c>
      <c r="R620">
        <v>73.900000000000006</v>
      </c>
      <c r="S620">
        <v>61.34</v>
      </c>
      <c r="T620">
        <v>52.7</v>
      </c>
      <c r="U620">
        <v>46.8</v>
      </c>
      <c r="W620" s="49">
        <v>618</v>
      </c>
    </row>
    <row r="621" spans="5:23" x14ac:dyDescent="0.35">
      <c r="E621" t="s">
        <v>49</v>
      </c>
      <c r="F621" t="s">
        <v>954</v>
      </c>
      <c r="G621" t="s">
        <v>966</v>
      </c>
      <c r="H621" t="s">
        <v>967</v>
      </c>
      <c r="I621" t="s">
        <v>2200</v>
      </c>
      <c r="J621">
        <v>44.2</v>
      </c>
      <c r="K621">
        <v>49.46</v>
      </c>
      <c r="L621">
        <v>57.4</v>
      </c>
      <c r="M621">
        <v>65.66</v>
      </c>
      <c r="N621">
        <v>72.3</v>
      </c>
      <c r="O621">
        <v>76.28</v>
      </c>
      <c r="P621">
        <v>80.42</v>
      </c>
      <c r="Q621">
        <v>79.34</v>
      </c>
      <c r="R621">
        <v>71.599999999999994</v>
      </c>
      <c r="S621">
        <v>65.66</v>
      </c>
      <c r="T621">
        <v>58.3</v>
      </c>
      <c r="U621">
        <v>47.5</v>
      </c>
      <c r="W621" s="42">
        <v>619</v>
      </c>
    </row>
    <row r="622" spans="5:23" x14ac:dyDescent="0.35">
      <c r="E622" t="s">
        <v>49</v>
      </c>
      <c r="F622" t="s">
        <v>954</v>
      </c>
      <c r="G622" t="s">
        <v>371</v>
      </c>
      <c r="H622" t="s">
        <v>968</v>
      </c>
      <c r="I622" t="s">
        <v>2201</v>
      </c>
      <c r="J622">
        <v>48.6</v>
      </c>
      <c r="K622">
        <v>53.78</v>
      </c>
      <c r="L622">
        <v>61.7</v>
      </c>
      <c r="M622">
        <v>67.459999999999994</v>
      </c>
      <c r="N622">
        <v>69.8</v>
      </c>
      <c r="O622">
        <v>76.459999999999994</v>
      </c>
      <c r="P622">
        <v>79.7</v>
      </c>
      <c r="Q622">
        <v>77</v>
      </c>
      <c r="R622">
        <v>74.3</v>
      </c>
      <c r="S622">
        <v>65.12</v>
      </c>
      <c r="T622">
        <v>58.3</v>
      </c>
      <c r="U622">
        <v>48.2</v>
      </c>
      <c r="W622" s="49">
        <v>620</v>
      </c>
    </row>
    <row r="623" spans="5:23" x14ac:dyDescent="0.35">
      <c r="E623" t="s">
        <v>49</v>
      </c>
      <c r="F623" t="s">
        <v>954</v>
      </c>
      <c r="G623" t="s">
        <v>163</v>
      </c>
      <c r="H623" t="s">
        <v>969</v>
      </c>
      <c r="I623" t="s">
        <v>2202</v>
      </c>
      <c r="J623">
        <v>40.5</v>
      </c>
      <c r="K623">
        <v>47.66</v>
      </c>
      <c r="L623">
        <v>57.2</v>
      </c>
      <c r="M623">
        <v>63.68</v>
      </c>
      <c r="N623">
        <v>66.900000000000006</v>
      </c>
      <c r="O623">
        <v>77.72</v>
      </c>
      <c r="P623">
        <v>80.78</v>
      </c>
      <c r="Q623">
        <v>82.4</v>
      </c>
      <c r="R623">
        <v>72.900000000000006</v>
      </c>
      <c r="S623">
        <v>59.18</v>
      </c>
      <c r="T623">
        <v>50.4</v>
      </c>
      <c r="U623">
        <v>41.5</v>
      </c>
      <c r="W623" s="42">
        <v>621</v>
      </c>
    </row>
    <row r="624" spans="5:23" x14ac:dyDescent="0.35">
      <c r="E624" t="s">
        <v>49</v>
      </c>
      <c r="F624" t="s">
        <v>970</v>
      </c>
      <c r="G624" t="s">
        <v>971</v>
      </c>
      <c r="H624" t="s">
        <v>972</v>
      </c>
      <c r="I624" t="s">
        <v>2203</v>
      </c>
      <c r="J624">
        <v>23.9</v>
      </c>
      <c r="K624">
        <v>27.86</v>
      </c>
      <c r="L624">
        <v>35.4</v>
      </c>
      <c r="M624">
        <v>46.94</v>
      </c>
      <c r="N624">
        <v>55.9</v>
      </c>
      <c r="O624">
        <v>65.48</v>
      </c>
      <c r="P624">
        <v>72.14</v>
      </c>
      <c r="Q624">
        <v>70.52</v>
      </c>
      <c r="R624">
        <v>60.8</v>
      </c>
      <c r="S624">
        <v>49.82</v>
      </c>
      <c r="T624">
        <v>36.9</v>
      </c>
      <c r="U624">
        <v>28.4</v>
      </c>
      <c r="W624" s="49">
        <v>622</v>
      </c>
    </row>
    <row r="625" spans="5:23" x14ac:dyDescent="0.35">
      <c r="E625" t="s">
        <v>49</v>
      </c>
      <c r="F625" t="s">
        <v>970</v>
      </c>
      <c r="G625" t="s">
        <v>973</v>
      </c>
      <c r="H625" t="s">
        <v>974</v>
      </c>
      <c r="I625" t="s">
        <v>2204</v>
      </c>
      <c r="J625">
        <v>20.8</v>
      </c>
      <c r="K625">
        <v>19.579999999999998</v>
      </c>
      <c r="L625">
        <v>34.200000000000003</v>
      </c>
      <c r="M625">
        <v>43.16</v>
      </c>
      <c r="N625">
        <v>50.2</v>
      </c>
      <c r="O625">
        <v>59</v>
      </c>
      <c r="P625">
        <v>68.36</v>
      </c>
      <c r="Q625">
        <v>69.8</v>
      </c>
      <c r="R625">
        <v>56.1</v>
      </c>
      <c r="S625">
        <v>41.36</v>
      </c>
      <c r="T625">
        <v>29.3</v>
      </c>
      <c r="U625">
        <v>23.9</v>
      </c>
      <c r="W625" s="42">
        <v>623</v>
      </c>
    </row>
    <row r="626" spans="5:23" x14ac:dyDescent="0.35">
      <c r="E626" t="s">
        <v>49</v>
      </c>
      <c r="F626" t="s">
        <v>970</v>
      </c>
      <c r="G626" t="s">
        <v>975</v>
      </c>
      <c r="H626" t="s">
        <v>976</v>
      </c>
      <c r="I626" t="s">
        <v>2205</v>
      </c>
      <c r="J626">
        <v>20.7</v>
      </c>
      <c r="K626">
        <v>22.1</v>
      </c>
      <c r="L626">
        <v>32.4</v>
      </c>
      <c r="M626">
        <v>40.64</v>
      </c>
      <c r="N626">
        <v>46.2</v>
      </c>
      <c r="O626">
        <v>56.66</v>
      </c>
      <c r="P626">
        <v>63.14</v>
      </c>
      <c r="Q626">
        <v>65.48</v>
      </c>
      <c r="R626">
        <v>51.3</v>
      </c>
      <c r="S626">
        <v>40.46</v>
      </c>
      <c r="T626">
        <v>26.4</v>
      </c>
      <c r="U626">
        <v>21.2</v>
      </c>
      <c r="W626" s="49">
        <v>624</v>
      </c>
    </row>
    <row r="627" spans="5:23" x14ac:dyDescent="0.35">
      <c r="E627" t="s">
        <v>49</v>
      </c>
      <c r="F627" t="s">
        <v>970</v>
      </c>
      <c r="G627" t="s">
        <v>977</v>
      </c>
      <c r="H627" t="s">
        <v>978</v>
      </c>
      <c r="I627" t="s">
        <v>2206</v>
      </c>
      <c r="J627">
        <v>23.9</v>
      </c>
      <c r="K627">
        <v>26.06</v>
      </c>
      <c r="L627">
        <v>29.7</v>
      </c>
      <c r="M627">
        <v>41.72</v>
      </c>
      <c r="N627">
        <v>50.7</v>
      </c>
      <c r="O627">
        <v>58.64</v>
      </c>
      <c r="P627">
        <v>64.22</v>
      </c>
      <c r="Q627">
        <v>62.78</v>
      </c>
      <c r="R627">
        <v>53.6</v>
      </c>
      <c r="S627">
        <v>43.52</v>
      </c>
      <c r="T627">
        <v>34.200000000000003</v>
      </c>
      <c r="U627">
        <v>28.4</v>
      </c>
      <c r="W627" s="42">
        <v>625</v>
      </c>
    </row>
    <row r="628" spans="5:23" x14ac:dyDescent="0.35">
      <c r="E628" t="s">
        <v>49</v>
      </c>
      <c r="F628" t="s">
        <v>970</v>
      </c>
      <c r="G628" t="s">
        <v>979</v>
      </c>
      <c r="H628" t="s">
        <v>980</v>
      </c>
      <c r="I628" t="s">
        <v>2207</v>
      </c>
      <c r="J628">
        <v>8.4</v>
      </c>
      <c r="K628">
        <v>22.1</v>
      </c>
      <c r="L628">
        <v>33.299999999999997</v>
      </c>
      <c r="M628">
        <v>44.78</v>
      </c>
      <c r="N628">
        <v>58.8</v>
      </c>
      <c r="O628">
        <v>65.12</v>
      </c>
      <c r="P628">
        <v>71.959999999999994</v>
      </c>
      <c r="Q628">
        <v>69.98</v>
      </c>
      <c r="R628">
        <v>57.7</v>
      </c>
      <c r="S628">
        <v>44.78</v>
      </c>
      <c r="T628">
        <v>33.1</v>
      </c>
      <c r="U628">
        <v>18.3</v>
      </c>
      <c r="W628" s="49">
        <v>626</v>
      </c>
    </row>
    <row r="629" spans="5:23" x14ac:dyDescent="0.35">
      <c r="E629" t="s">
        <v>49</v>
      </c>
      <c r="F629" t="s">
        <v>970</v>
      </c>
      <c r="G629" t="s">
        <v>981</v>
      </c>
      <c r="H629" t="s">
        <v>982</v>
      </c>
      <c r="I629" t="s">
        <v>2208</v>
      </c>
      <c r="J629">
        <v>18.3</v>
      </c>
      <c r="K629">
        <v>27.32</v>
      </c>
      <c r="L629">
        <v>19.399999999999999</v>
      </c>
      <c r="M629">
        <v>46.04</v>
      </c>
      <c r="N629">
        <v>53.8</v>
      </c>
      <c r="O629">
        <v>61.88</v>
      </c>
      <c r="P629">
        <v>74.84</v>
      </c>
      <c r="Q629">
        <v>69.8</v>
      </c>
      <c r="R629">
        <v>57.4</v>
      </c>
      <c r="S629">
        <v>35.96</v>
      </c>
      <c r="T629">
        <v>33.1</v>
      </c>
      <c r="U629">
        <v>16</v>
      </c>
      <c r="W629" s="42">
        <v>627</v>
      </c>
    </row>
    <row r="630" spans="5:23" x14ac:dyDescent="0.35">
      <c r="E630" t="s">
        <v>49</v>
      </c>
      <c r="F630" t="s">
        <v>970</v>
      </c>
      <c r="G630" t="s">
        <v>983</v>
      </c>
      <c r="H630" t="s">
        <v>984</v>
      </c>
      <c r="I630" t="s">
        <v>2209</v>
      </c>
      <c r="J630">
        <v>16.2</v>
      </c>
      <c r="K630">
        <v>28.04</v>
      </c>
      <c r="L630">
        <v>32.5</v>
      </c>
      <c r="M630">
        <v>44.06</v>
      </c>
      <c r="N630">
        <v>50.2</v>
      </c>
      <c r="O630">
        <v>61.7</v>
      </c>
      <c r="P630">
        <v>69.08</v>
      </c>
      <c r="Q630">
        <v>66.56</v>
      </c>
      <c r="R630">
        <v>58.5</v>
      </c>
      <c r="S630">
        <v>47.48</v>
      </c>
      <c r="T630">
        <v>37</v>
      </c>
      <c r="U630">
        <v>24.6</v>
      </c>
      <c r="W630" s="49">
        <v>628</v>
      </c>
    </row>
    <row r="631" spans="5:23" x14ac:dyDescent="0.35">
      <c r="E631" t="s">
        <v>49</v>
      </c>
      <c r="F631" t="s">
        <v>970</v>
      </c>
      <c r="G631" t="s">
        <v>985</v>
      </c>
      <c r="H631" t="s">
        <v>986</v>
      </c>
      <c r="I631" t="s">
        <v>2210</v>
      </c>
      <c r="J631">
        <v>20.7</v>
      </c>
      <c r="K631">
        <v>18.68</v>
      </c>
      <c r="L631">
        <v>22.1</v>
      </c>
      <c r="M631">
        <v>48.2</v>
      </c>
      <c r="N631">
        <v>55.6</v>
      </c>
      <c r="O631">
        <v>62.24</v>
      </c>
      <c r="P631">
        <v>71.42</v>
      </c>
      <c r="Q631">
        <v>69.08</v>
      </c>
      <c r="R631">
        <v>55.8</v>
      </c>
      <c r="S631">
        <v>43.16</v>
      </c>
      <c r="T631">
        <v>34.200000000000003</v>
      </c>
      <c r="U631">
        <v>26.2</v>
      </c>
      <c r="W631" s="42">
        <v>629</v>
      </c>
    </row>
    <row r="632" spans="5:23" x14ac:dyDescent="0.35">
      <c r="E632" t="s">
        <v>49</v>
      </c>
      <c r="F632" t="s">
        <v>970</v>
      </c>
      <c r="G632" t="s">
        <v>987</v>
      </c>
      <c r="H632" t="s">
        <v>988</v>
      </c>
      <c r="I632" t="s">
        <v>2211</v>
      </c>
      <c r="J632">
        <v>23.5</v>
      </c>
      <c r="K632">
        <v>25.34</v>
      </c>
      <c r="L632">
        <v>35.799999999999997</v>
      </c>
      <c r="M632">
        <v>43.16</v>
      </c>
      <c r="N632">
        <v>53.2</v>
      </c>
      <c r="O632">
        <v>63.32</v>
      </c>
      <c r="P632">
        <v>68.900000000000006</v>
      </c>
      <c r="Q632">
        <v>65.3</v>
      </c>
      <c r="R632">
        <v>58.5</v>
      </c>
      <c r="S632">
        <v>43.34</v>
      </c>
      <c r="T632">
        <v>34</v>
      </c>
      <c r="U632">
        <v>23</v>
      </c>
      <c r="W632" s="49">
        <v>630</v>
      </c>
    </row>
    <row r="633" spans="5:23" x14ac:dyDescent="0.35">
      <c r="E633" t="s">
        <v>49</v>
      </c>
      <c r="F633" t="s">
        <v>970</v>
      </c>
      <c r="G633" t="s">
        <v>989</v>
      </c>
      <c r="H633" t="s">
        <v>990</v>
      </c>
      <c r="I633" t="s">
        <v>2212</v>
      </c>
      <c r="J633">
        <v>25.2</v>
      </c>
      <c r="K633">
        <v>27.68</v>
      </c>
      <c r="L633">
        <v>30.9</v>
      </c>
      <c r="M633">
        <v>44.96</v>
      </c>
      <c r="N633">
        <v>52</v>
      </c>
      <c r="O633">
        <v>59.54</v>
      </c>
      <c r="P633">
        <v>65.48</v>
      </c>
      <c r="Q633">
        <v>67.28</v>
      </c>
      <c r="R633">
        <v>54.7</v>
      </c>
      <c r="S633">
        <v>41.36</v>
      </c>
      <c r="T633">
        <v>31.5</v>
      </c>
      <c r="U633">
        <v>24.4</v>
      </c>
      <c r="W633" s="42">
        <v>631</v>
      </c>
    </row>
    <row r="634" spans="5:23" x14ac:dyDescent="0.35">
      <c r="E634" t="s">
        <v>49</v>
      </c>
      <c r="F634" t="s">
        <v>970</v>
      </c>
      <c r="G634" t="s">
        <v>991</v>
      </c>
      <c r="H634" t="s">
        <v>992</v>
      </c>
      <c r="I634" t="s">
        <v>2213</v>
      </c>
      <c r="J634">
        <v>24.4</v>
      </c>
      <c r="K634">
        <v>25.52</v>
      </c>
      <c r="L634">
        <v>30</v>
      </c>
      <c r="M634">
        <v>43.16</v>
      </c>
      <c r="N634">
        <v>50.4</v>
      </c>
      <c r="O634">
        <v>58.1</v>
      </c>
      <c r="P634">
        <v>66.38</v>
      </c>
      <c r="Q634">
        <v>60.62</v>
      </c>
      <c r="R634">
        <v>55.4</v>
      </c>
      <c r="S634">
        <v>44.78</v>
      </c>
      <c r="T634">
        <v>36.1</v>
      </c>
      <c r="U634">
        <v>26.6</v>
      </c>
      <c r="W634" s="49">
        <v>632</v>
      </c>
    </row>
    <row r="635" spans="5:23" x14ac:dyDescent="0.35">
      <c r="E635" t="s">
        <v>49</v>
      </c>
      <c r="F635" t="s">
        <v>970</v>
      </c>
      <c r="G635" t="s">
        <v>993</v>
      </c>
      <c r="H635" t="s">
        <v>994</v>
      </c>
      <c r="I635" t="s">
        <v>2214</v>
      </c>
      <c r="J635">
        <v>26.4</v>
      </c>
      <c r="K635">
        <v>29.3</v>
      </c>
      <c r="L635">
        <v>41.4</v>
      </c>
      <c r="M635">
        <v>44.06</v>
      </c>
      <c r="N635">
        <v>50.9</v>
      </c>
      <c r="O635">
        <v>58.64</v>
      </c>
      <c r="P635">
        <v>69.260000000000005</v>
      </c>
      <c r="Q635">
        <v>70.52</v>
      </c>
      <c r="R635">
        <v>57.9</v>
      </c>
      <c r="S635">
        <v>45.14</v>
      </c>
      <c r="T635">
        <v>37</v>
      </c>
      <c r="U635">
        <v>31.1</v>
      </c>
      <c r="W635" s="42">
        <v>633</v>
      </c>
    </row>
    <row r="636" spans="5:23" x14ac:dyDescent="0.35">
      <c r="E636" t="s">
        <v>49</v>
      </c>
      <c r="F636" t="s">
        <v>970</v>
      </c>
      <c r="G636" t="s">
        <v>995</v>
      </c>
      <c r="H636" t="s">
        <v>996</v>
      </c>
      <c r="I636" t="s">
        <v>2215</v>
      </c>
      <c r="J636">
        <v>14</v>
      </c>
      <c r="K636">
        <v>22.82</v>
      </c>
      <c r="L636">
        <v>32</v>
      </c>
      <c r="M636">
        <v>47.66</v>
      </c>
      <c r="N636">
        <v>59.7</v>
      </c>
      <c r="O636">
        <v>68</v>
      </c>
      <c r="P636">
        <v>75.56</v>
      </c>
      <c r="Q636">
        <v>68.36</v>
      </c>
      <c r="R636">
        <v>59.5</v>
      </c>
      <c r="S636">
        <v>46.58</v>
      </c>
      <c r="T636">
        <v>33.299999999999997</v>
      </c>
      <c r="U636">
        <v>24.4</v>
      </c>
      <c r="W636" s="49">
        <v>634</v>
      </c>
    </row>
    <row r="637" spans="5:23" x14ac:dyDescent="0.35">
      <c r="E637" t="s">
        <v>49</v>
      </c>
      <c r="F637" t="s">
        <v>970</v>
      </c>
      <c r="G637" t="s">
        <v>997</v>
      </c>
      <c r="H637" t="s">
        <v>998</v>
      </c>
      <c r="I637" t="s">
        <v>2216</v>
      </c>
      <c r="J637">
        <v>25.9</v>
      </c>
      <c r="K637">
        <v>31.1</v>
      </c>
      <c r="L637">
        <v>37.4</v>
      </c>
      <c r="M637">
        <v>44.6</v>
      </c>
      <c r="N637">
        <v>52.3</v>
      </c>
      <c r="O637">
        <v>62.24</v>
      </c>
      <c r="P637">
        <v>66.92</v>
      </c>
      <c r="Q637">
        <v>67.459999999999994</v>
      </c>
      <c r="R637">
        <v>57</v>
      </c>
      <c r="S637">
        <v>42.44</v>
      </c>
      <c r="T637">
        <v>34</v>
      </c>
      <c r="U637">
        <v>24.3</v>
      </c>
      <c r="W637" s="42">
        <v>635</v>
      </c>
    </row>
    <row r="638" spans="5:23" x14ac:dyDescent="0.35">
      <c r="E638" t="s">
        <v>49</v>
      </c>
      <c r="F638" t="s">
        <v>970</v>
      </c>
      <c r="G638" t="s">
        <v>999</v>
      </c>
      <c r="H638" t="s">
        <v>1000</v>
      </c>
      <c r="I638" t="s">
        <v>2217</v>
      </c>
      <c r="J638">
        <v>3.7</v>
      </c>
      <c r="K638">
        <v>24.26</v>
      </c>
      <c r="L638">
        <v>19.600000000000001</v>
      </c>
      <c r="M638">
        <v>47.3</v>
      </c>
      <c r="N638">
        <v>50.7</v>
      </c>
      <c r="O638">
        <v>59.72</v>
      </c>
      <c r="P638">
        <v>72.5</v>
      </c>
      <c r="Q638">
        <v>68.72</v>
      </c>
      <c r="R638">
        <v>60.4</v>
      </c>
      <c r="S638">
        <v>35.78</v>
      </c>
      <c r="T638">
        <v>31.3</v>
      </c>
      <c r="U638">
        <v>11.8</v>
      </c>
      <c r="W638" s="49">
        <v>636</v>
      </c>
    </row>
    <row r="639" spans="5:23" x14ac:dyDescent="0.35">
      <c r="E639" t="s">
        <v>49</v>
      </c>
      <c r="F639" t="s">
        <v>970</v>
      </c>
      <c r="G639" t="s">
        <v>1001</v>
      </c>
      <c r="H639" t="s">
        <v>1002</v>
      </c>
      <c r="I639" t="s">
        <v>2218</v>
      </c>
      <c r="J639">
        <v>17.100000000000001</v>
      </c>
      <c r="K639">
        <v>8.42</v>
      </c>
      <c r="L639">
        <v>24.8</v>
      </c>
      <c r="M639">
        <v>48.02</v>
      </c>
      <c r="N639">
        <v>54.3</v>
      </c>
      <c r="O639">
        <v>62.24</v>
      </c>
      <c r="P639">
        <v>65.66</v>
      </c>
      <c r="Q639">
        <v>65.12</v>
      </c>
      <c r="R639">
        <v>55</v>
      </c>
      <c r="S639">
        <v>44.6</v>
      </c>
      <c r="T639">
        <v>31.6</v>
      </c>
      <c r="U639">
        <v>16.2</v>
      </c>
      <c r="W639" s="42">
        <v>637</v>
      </c>
    </row>
    <row r="640" spans="5:23" x14ac:dyDescent="0.35">
      <c r="E640" t="s">
        <v>57</v>
      </c>
      <c r="F640" t="s">
        <v>1003</v>
      </c>
      <c r="G640" t="s">
        <v>54</v>
      </c>
      <c r="H640" t="s">
        <v>1004</v>
      </c>
      <c r="I640" t="s">
        <v>1004</v>
      </c>
      <c r="J640">
        <v>15.4</v>
      </c>
      <c r="K640">
        <v>19.04</v>
      </c>
      <c r="L640">
        <v>28.8</v>
      </c>
      <c r="M640">
        <v>40.64</v>
      </c>
      <c r="N640">
        <v>52.2</v>
      </c>
      <c r="O640">
        <v>62.06</v>
      </c>
      <c r="P640">
        <v>66.739999999999995</v>
      </c>
      <c r="Q640">
        <v>66.2</v>
      </c>
      <c r="R640">
        <v>58.3</v>
      </c>
      <c r="S640">
        <v>46.58</v>
      </c>
      <c r="T640">
        <v>36.9</v>
      </c>
      <c r="U640">
        <v>23.7</v>
      </c>
      <c r="W640" s="49">
        <v>638</v>
      </c>
    </row>
    <row r="641" spans="5:23" x14ac:dyDescent="0.35">
      <c r="E641" t="s">
        <v>57</v>
      </c>
      <c r="F641" t="s">
        <v>1003</v>
      </c>
      <c r="G641" t="s">
        <v>54</v>
      </c>
      <c r="H641" t="s">
        <v>1005</v>
      </c>
      <c r="I641" t="s">
        <v>2219</v>
      </c>
      <c r="J641">
        <v>16.899999999999999</v>
      </c>
      <c r="K641">
        <v>19.579999999999998</v>
      </c>
      <c r="L641">
        <v>27.9</v>
      </c>
      <c r="M641">
        <v>38.840000000000003</v>
      </c>
      <c r="N641">
        <v>49.6</v>
      </c>
      <c r="O641">
        <v>59.9</v>
      </c>
      <c r="P641">
        <v>65.84</v>
      </c>
      <c r="Q641">
        <v>65.3</v>
      </c>
      <c r="R641">
        <v>57.7</v>
      </c>
      <c r="S641">
        <v>46.94</v>
      </c>
      <c r="T641">
        <v>37.200000000000003</v>
      </c>
      <c r="U641">
        <v>25</v>
      </c>
      <c r="W641" s="42">
        <v>639</v>
      </c>
    </row>
    <row r="642" spans="5:23" x14ac:dyDescent="0.35">
      <c r="E642" t="s">
        <v>49</v>
      </c>
      <c r="F642" t="s">
        <v>1006</v>
      </c>
      <c r="G642" t="s">
        <v>1007</v>
      </c>
      <c r="H642" t="s">
        <v>1008</v>
      </c>
      <c r="I642" t="s">
        <v>2220</v>
      </c>
      <c r="J642">
        <v>34.5</v>
      </c>
      <c r="K642">
        <v>40.28</v>
      </c>
      <c r="L642">
        <v>47.1</v>
      </c>
      <c r="M642">
        <v>56.84</v>
      </c>
      <c r="N642">
        <v>62.2</v>
      </c>
      <c r="O642">
        <v>69.98</v>
      </c>
      <c r="P642">
        <v>72.5</v>
      </c>
      <c r="Q642">
        <v>71.959999999999994</v>
      </c>
      <c r="R642">
        <v>65.5</v>
      </c>
      <c r="S642">
        <v>54.5</v>
      </c>
      <c r="T642">
        <v>45.7</v>
      </c>
      <c r="U642">
        <v>38.299999999999997</v>
      </c>
      <c r="W642" s="49">
        <v>640</v>
      </c>
    </row>
    <row r="643" spans="5:23" x14ac:dyDescent="0.35">
      <c r="E643" t="s">
        <v>49</v>
      </c>
      <c r="F643" t="s">
        <v>1006</v>
      </c>
      <c r="G643" t="s">
        <v>1009</v>
      </c>
      <c r="H643" t="s">
        <v>1010</v>
      </c>
      <c r="I643" t="s">
        <v>2221</v>
      </c>
      <c r="J643">
        <v>42.8</v>
      </c>
      <c r="K643">
        <v>48.74</v>
      </c>
      <c r="L643">
        <v>55</v>
      </c>
      <c r="M643">
        <v>61.52</v>
      </c>
      <c r="N643">
        <v>68.5</v>
      </c>
      <c r="O643">
        <v>75.739999999999995</v>
      </c>
      <c r="P643">
        <v>79.7</v>
      </c>
      <c r="Q643">
        <v>78.260000000000005</v>
      </c>
      <c r="R643">
        <v>75.900000000000006</v>
      </c>
      <c r="S643">
        <v>62.78</v>
      </c>
      <c r="T643">
        <v>58.1</v>
      </c>
      <c r="U643">
        <v>47.1</v>
      </c>
      <c r="W643" s="42">
        <v>641</v>
      </c>
    </row>
    <row r="644" spans="5:23" x14ac:dyDescent="0.35">
      <c r="E644" t="s">
        <v>49</v>
      </c>
      <c r="F644" t="s">
        <v>1006</v>
      </c>
      <c r="G644" t="s">
        <v>1011</v>
      </c>
      <c r="H644" t="s">
        <v>1012</v>
      </c>
      <c r="I644" t="s">
        <v>2222</v>
      </c>
      <c r="J644">
        <v>39</v>
      </c>
      <c r="K644">
        <v>46.76</v>
      </c>
      <c r="L644">
        <v>50.9</v>
      </c>
      <c r="M644">
        <v>61.7</v>
      </c>
      <c r="N644">
        <v>68</v>
      </c>
      <c r="O644">
        <v>75.2</v>
      </c>
      <c r="P644">
        <v>79.34</v>
      </c>
      <c r="Q644">
        <v>78.98</v>
      </c>
      <c r="R644">
        <v>72.7</v>
      </c>
      <c r="S644">
        <v>59.18</v>
      </c>
      <c r="T644">
        <v>52.9</v>
      </c>
      <c r="U644">
        <v>43.9</v>
      </c>
      <c r="W644" s="49">
        <v>642</v>
      </c>
    </row>
    <row r="645" spans="5:23" x14ac:dyDescent="0.35">
      <c r="E645" t="s">
        <v>49</v>
      </c>
      <c r="F645" t="s">
        <v>1006</v>
      </c>
      <c r="G645" t="s">
        <v>1013</v>
      </c>
      <c r="H645" t="s">
        <v>1014</v>
      </c>
      <c r="I645" t="s">
        <v>2223</v>
      </c>
      <c r="J645">
        <v>42.4</v>
      </c>
      <c r="K645">
        <v>45.32</v>
      </c>
      <c r="L645">
        <v>48.7</v>
      </c>
      <c r="M645">
        <v>58.46</v>
      </c>
      <c r="N645">
        <v>66.400000000000006</v>
      </c>
      <c r="O645">
        <v>75.92</v>
      </c>
      <c r="P645">
        <v>82.04</v>
      </c>
      <c r="Q645">
        <v>77.36</v>
      </c>
      <c r="R645">
        <v>72</v>
      </c>
      <c r="S645">
        <v>62.6</v>
      </c>
      <c r="T645">
        <v>50.2</v>
      </c>
      <c r="U645">
        <v>40.799999999999997</v>
      </c>
      <c r="W645" s="42">
        <v>643</v>
      </c>
    </row>
    <row r="646" spans="5:23" x14ac:dyDescent="0.35">
      <c r="E646" t="s">
        <v>49</v>
      </c>
      <c r="F646" t="s">
        <v>1006</v>
      </c>
      <c r="G646" t="s">
        <v>1009</v>
      </c>
      <c r="H646" t="s">
        <v>1015</v>
      </c>
      <c r="I646" t="s">
        <v>2224</v>
      </c>
      <c r="J646">
        <v>40.799999999999997</v>
      </c>
      <c r="K646">
        <v>40.82</v>
      </c>
      <c r="L646">
        <v>45.7</v>
      </c>
      <c r="M646">
        <v>56.12</v>
      </c>
      <c r="N646">
        <v>64.400000000000006</v>
      </c>
      <c r="O646">
        <v>75.56</v>
      </c>
      <c r="P646">
        <v>81.319999999999993</v>
      </c>
      <c r="Q646">
        <v>76.28</v>
      </c>
      <c r="R646">
        <v>71.8</v>
      </c>
      <c r="S646">
        <v>66.92</v>
      </c>
      <c r="T646">
        <v>58.6</v>
      </c>
      <c r="U646">
        <v>51.8</v>
      </c>
      <c r="W646" s="49">
        <v>644</v>
      </c>
    </row>
    <row r="647" spans="5:23" x14ac:dyDescent="0.35">
      <c r="E647" t="s">
        <v>49</v>
      </c>
      <c r="F647" t="s">
        <v>1006</v>
      </c>
      <c r="G647" t="s">
        <v>1016</v>
      </c>
      <c r="H647" t="s">
        <v>1017</v>
      </c>
      <c r="I647" t="s">
        <v>2225</v>
      </c>
      <c r="J647">
        <v>46.9</v>
      </c>
      <c r="K647">
        <v>42.44</v>
      </c>
      <c r="L647">
        <v>53.2</v>
      </c>
      <c r="M647">
        <v>61.16</v>
      </c>
      <c r="N647">
        <v>67.5</v>
      </c>
      <c r="O647">
        <v>76.819999999999993</v>
      </c>
      <c r="P647">
        <v>78.8</v>
      </c>
      <c r="Q647">
        <v>78.260000000000005</v>
      </c>
      <c r="R647">
        <v>75.2</v>
      </c>
      <c r="S647">
        <v>61.88</v>
      </c>
      <c r="T647">
        <v>55.2</v>
      </c>
      <c r="U647">
        <v>49.3</v>
      </c>
      <c r="W647" s="42">
        <v>645</v>
      </c>
    </row>
    <row r="648" spans="5:23" x14ac:dyDescent="0.35">
      <c r="E648" t="s">
        <v>49</v>
      </c>
      <c r="F648" t="s">
        <v>1006</v>
      </c>
      <c r="G648" t="s">
        <v>786</v>
      </c>
      <c r="H648" t="s">
        <v>191</v>
      </c>
      <c r="I648" t="s">
        <v>2226</v>
      </c>
      <c r="J648">
        <v>39.6</v>
      </c>
      <c r="K648">
        <v>45.68</v>
      </c>
      <c r="L648">
        <v>48.7</v>
      </c>
      <c r="M648">
        <v>61.34</v>
      </c>
      <c r="N648">
        <v>67.599999999999994</v>
      </c>
      <c r="O648">
        <v>78.260000000000005</v>
      </c>
      <c r="P648">
        <v>82.22</v>
      </c>
      <c r="Q648">
        <v>77</v>
      </c>
      <c r="R648">
        <v>71.099999999999994</v>
      </c>
      <c r="S648">
        <v>61.52</v>
      </c>
      <c r="T648">
        <v>49.6</v>
      </c>
      <c r="U648">
        <v>42.8</v>
      </c>
      <c r="W648" s="49">
        <v>646</v>
      </c>
    </row>
    <row r="649" spans="5:23" x14ac:dyDescent="0.35">
      <c r="E649" t="s">
        <v>49</v>
      </c>
      <c r="F649" t="s">
        <v>1006</v>
      </c>
      <c r="G649" t="s">
        <v>786</v>
      </c>
      <c r="H649" t="s">
        <v>191</v>
      </c>
      <c r="I649" t="s">
        <v>2227</v>
      </c>
      <c r="J649">
        <v>40.299999999999997</v>
      </c>
      <c r="K649">
        <v>44.96</v>
      </c>
      <c r="L649">
        <v>48.4</v>
      </c>
      <c r="M649">
        <v>61.34</v>
      </c>
      <c r="N649">
        <v>69.099999999999994</v>
      </c>
      <c r="O649">
        <v>76.28</v>
      </c>
      <c r="P649">
        <v>77.540000000000006</v>
      </c>
      <c r="Q649">
        <v>76.28</v>
      </c>
      <c r="R649">
        <v>70.7</v>
      </c>
      <c r="S649">
        <v>61.16</v>
      </c>
      <c r="T649">
        <v>48.9</v>
      </c>
      <c r="U649">
        <v>37.799999999999997</v>
      </c>
      <c r="W649" s="42">
        <v>647</v>
      </c>
    </row>
    <row r="650" spans="5:23" x14ac:dyDescent="0.35">
      <c r="E650" t="s">
        <v>49</v>
      </c>
      <c r="F650" t="s">
        <v>1006</v>
      </c>
      <c r="G650" t="s">
        <v>786</v>
      </c>
      <c r="H650" t="s">
        <v>191</v>
      </c>
      <c r="I650" t="s">
        <v>2228</v>
      </c>
      <c r="J650">
        <v>45.5</v>
      </c>
      <c r="K650">
        <v>45.86</v>
      </c>
      <c r="L650">
        <v>48.7</v>
      </c>
      <c r="M650">
        <v>59.9</v>
      </c>
      <c r="N650">
        <v>70</v>
      </c>
      <c r="O650">
        <v>78.08</v>
      </c>
      <c r="P650">
        <v>82.04</v>
      </c>
      <c r="Q650">
        <v>76.64</v>
      </c>
      <c r="R650">
        <v>72.3</v>
      </c>
      <c r="S650">
        <v>62.78</v>
      </c>
      <c r="T650">
        <v>47.8</v>
      </c>
      <c r="U650">
        <v>43.9</v>
      </c>
      <c r="W650" s="49">
        <v>648</v>
      </c>
    </row>
    <row r="651" spans="5:23" x14ac:dyDescent="0.35">
      <c r="E651" t="s">
        <v>49</v>
      </c>
      <c r="F651" t="s">
        <v>1006</v>
      </c>
      <c r="G651" t="s">
        <v>807</v>
      </c>
      <c r="H651" t="s">
        <v>1018</v>
      </c>
      <c r="I651" t="s">
        <v>2229</v>
      </c>
      <c r="J651">
        <v>40.1</v>
      </c>
      <c r="K651">
        <v>44.96</v>
      </c>
      <c r="L651">
        <v>48.2</v>
      </c>
      <c r="M651">
        <v>61.52</v>
      </c>
      <c r="N651">
        <v>70.2</v>
      </c>
      <c r="O651">
        <v>76.819999999999993</v>
      </c>
      <c r="P651">
        <v>80.78</v>
      </c>
      <c r="Q651">
        <v>76.099999999999994</v>
      </c>
      <c r="R651">
        <v>70.3</v>
      </c>
      <c r="S651">
        <v>61.16</v>
      </c>
      <c r="T651">
        <v>48.6</v>
      </c>
      <c r="U651">
        <v>37.6</v>
      </c>
      <c r="W651" s="42">
        <v>649</v>
      </c>
    </row>
    <row r="652" spans="5:23" x14ac:dyDescent="0.35">
      <c r="E652" t="s">
        <v>49</v>
      </c>
      <c r="F652" t="s">
        <v>1006</v>
      </c>
      <c r="G652" t="s">
        <v>1019</v>
      </c>
      <c r="H652" t="s">
        <v>1020</v>
      </c>
      <c r="I652" t="s">
        <v>2230</v>
      </c>
      <c r="J652">
        <v>32.5</v>
      </c>
      <c r="K652">
        <v>41</v>
      </c>
      <c r="L652">
        <v>52.5</v>
      </c>
      <c r="M652">
        <v>58.46</v>
      </c>
      <c r="N652">
        <v>66.2</v>
      </c>
      <c r="O652">
        <v>74.48</v>
      </c>
      <c r="P652">
        <v>77.72</v>
      </c>
      <c r="Q652">
        <v>76.64</v>
      </c>
      <c r="R652">
        <v>68.2</v>
      </c>
      <c r="S652">
        <v>55.58</v>
      </c>
      <c r="T652">
        <v>51.4</v>
      </c>
      <c r="U652">
        <v>39.6</v>
      </c>
      <c r="W652" s="49">
        <v>650</v>
      </c>
    </row>
    <row r="653" spans="5:23" x14ac:dyDescent="0.35">
      <c r="E653" t="s">
        <v>49</v>
      </c>
      <c r="F653" t="s">
        <v>1006</v>
      </c>
      <c r="G653" t="s">
        <v>1021</v>
      </c>
      <c r="H653" t="s">
        <v>1022</v>
      </c>
      <c r="I653" t="s">
        <v>2231</v>
      </c>
      <c r="J653">
        <v>38.5</v>
      </c>
      <c r="K653">
        <v>40.1</v>
      </c>
      <c r="L653">
        <v>51.6</v>
      </c>
      <c r="M653">
        <v>61.34</v>
      </c>
      <c r="N653">
        <v>68.5</v>
      </c>
      <c r="O653">
        <v>74.48</v>
      </c>
      <c r="P653">
        <v>76.64</v>
      </c>
      <c r="Q653">
        <v>76.819999999999993</v>
      </c>
      <c r="R653">
        <v>67.099999999999994</v>
      </c>
      <c r="S653">
        <v>60.08</v>
      </c>
      <c r="T653">
        <v>51.3</v>
      </c>
      <c r="U653">
        <v>43.7</v>
      </c>
      <c r="W653" s="42">
        <v>651</v>
      </c>
    </row>
    <row r="654" spans="5:23" x14ac:dyDescent="0.35">
      <c r="E654" t="s">
        <v>49</v>
      </c>
      <c r="F654" t="s">
        <v>1006</v>
      </c>
      <c r="G654" t="s">
        <v>1023</v>
      </c>
      <c r="H654" t="s">
        <v>446</v>
      </c>
      <c r="I654" t="s">
        <v>2232</v>
      </c>
      <c r="J654">
        <v>41.9</v>
      </c>
      <c r="K654">
        <v>43.88</v>
      </c>
      <c r="L654">
        <v>47.1</v>
      </c>
      <c r="M654">
        <v>58.46</v>
      </c>
      <c r="N654">
        <v>70.5</v>
      </c>
      <c r="O654">
        <v>76.28</v>
      </c>
      <c r="P654">
        <v>75.02</v>
      </c>
      <c r="Q654">
        <v>74.84</v>
      </c>
      <c r="R654">
        <v>69.599999999999994</v>
      </c>
      <c r="S654">
        <v>57.74</v>
      </c>
      <c r="T654">
        <v>47.5</v>
      </c>
      <c r="U654">
        <v>40.1</v>
      </c>
      <c r="W654" s="49">
        <v>652</v>
      </c>
    </row>
    <row r="655" spans="5:23" x14ac:dyDescent="0.35">
      <c r="E655" t="s">
        <v>49</v>
      </c>
      <c r="F655" t="s">
        <v>1006</v>
      </c>
      <c r="G655" t="s">
        <v>1013</v>
      </c>
      <c r="H655" t="s">
        <v>1024</v>
      </c>
      <c r="I655" t="s">
        <v>2233</v>
      </c>
      <c r="J655">
        <v>49.5</v>
      </c>
      <c r="K655">
        <v>48.92</v>
      </c>
      <c r="L655">
        <v>56.1</v>
      </c>
      <c r="M655">
        <v>60.98</v>
      </c>
      <c r="N655">
        <v>68</v>
      </c>
      <c r="O655">
        <v>74.3</v>
      </c>
      <c r="P655">
        <v>79.88</v>
      </c>
      <c r="Q655">
        <v>78.62</v>
      </c>
      <c r="R655">
        <v>73.900000000000006</v>
      </c>
      <c r="S655">
        <v>67.28</v>
      </c>
      <c r="T655">
        <v>50.5</v>
      </c>
      <c r="U655">
        <v>52</v>
      </c>
      <c r="W655" s="42">
        <v>653</v>
      </c>
    </row>
    <row r="656" spans="5:23" x14ac:dyDescent="0.35">
      <c r="E656" t="s">
        <v>49</v>
      </c>
      <c r="F656" t="s">
        <v>1006</v>
      </c>
      <c r="G656" t="s">
        <v>1023</v>
      </c>
      <c r="H656" t="s">
        <v>446</v>
      </c>
      <c r="I656" t="s">
        <v>2234</v>
      </c>
      <c r="J656">
        <v>42.3</v>
      </c>
      <c r="K656">
        <v>45.86</v>
      </c>
      <c r="L656">
        <v>49.1</v>
      </c>
      <c r="M656">
        <v>61.88</v>
      </c>
      <c r="N656">
        <v>69.3</v>
      </c>
      <c r="O656">
        <v>76.459999999999994</v>
      </c>
      <c r="P656">
        <v>76.28</v>
      </c>
      <c r="Q656">
        <v>79.52</v>
      </c>
      <c r="R656">
        <v>77.2</v>
      </c>
      <c r="S656">
        <v>64.58</v>
      </c>
      <c r="T656">
        <v>58.6</v>
      </c>
      <c r="U656">
        <v>43.5</v>
      </c>
      <c r="W656" s="49">
        <v>654</v>
      </c>
    </row>
    <row r="657" spans="5:23" x14ac:dyDescent="0.35">
      <c r="E657" t="s">
        <v>49</v>
      </c>
      <c r="F657" t="s">
        <v>1006</v>
      </c>
      <c r="G657" t="s">
        <v>1025</v>
      </c>
      <c r="H657" t="s">
        <v>1026</v>
      </c>
      <c r="I657" t="s">
        <v>2235</v>
      </c>
      <c r="J657">
        <v>40.6</v>
      </c>
      <c r="K657">
        <v>43.16</v>
      </c>
      <c r="L657">
        <v>46</v>
      </c>
      <c r="M657">
        <v>61.88</v>
      </c>
      <c r="N657">
        <v>70</v>
      </c>
      <c r="O657">
        <v>73.040000000000006</v>
      </c>
      <c r="P657">
        <v>79.34</v>
      </c>
      <c r="Q657">
        <v>74.48</v>
      </c>
      <c r="R657">
        <v>68.5</v>
      </c>
      <c r="S657">
        <v>63.14</v>
      </c>
      <c r="T657">
        <v>59.5</v>
      </c>
      <c r="U657">
        <v>48.2</v>
      </c>
      <c r="W657" s="42">
        <v>655</v>
      </c>
    </row>
    <row r="658" spans="5:23" x14ac:dyDescent="0.35">
      <c r="E658" t="s">
        <v>49</v>
      </c>
      <c r="F658" t="s">
        <v>1006</v>
      </c>
      <c r="G658" t="s">
        <v>1027</v>
      </c>
      <c r="H658" t="s">
        <v>1028</v>
      </c>
      <c r="I658" t="s">
        <v>2236</v>
      </c>
      <c r="J658">
        <v>39.6</v>
      </c>
      <c r="K658">
        <v>41.36</v>
      </c>
      <c r="L658">
        <v>51.1</v>
      </c>
      <c r="M658">
        <v>60.26</v>
      </c>
      <c r="N658">
        <v>68.2</v>
      </c>
      <c r="O658">
        <v>75.02</v>
      </c>
      <c r="P658">
        <v>78.62</v>
      </c>
      <c r="Q658">
        <v>75.92</v>
      </c>
      <c r="R658">
        <v>71.400000000000006</v>
      </c>
      <c r="S658">
        <v>58.28</v>
      </c>
      <c r="T658">
        <v>51.4</v>
      </c>
      <c r="U658">
        <v>42.1</v>
      </c>
      <c r="W658" s="49">
        <v>656</v>
      </c>
    </row>
    <row r="659" spans="5:23" x14ac:dyDescent="0.35">
      <c r="E659" t="s">
        <v>49</v>
      </c>
      <c r="F659" t="s">
        <v>1006</v>
      </c>
      <c r="G659" t="s">
        <v>1029</v>
      </c>
      <c r="H659" t="s">
        <v>1030</v>
      </c>
      <c r="I659" t="s">
        <v>2237</v>
      </c>
      <c r="J659">
        <v>40.5</v>
      </c>
      <c r="K659">
        <v>46.76</v>
      </c>
      <c r="L659">
        <v>55.4</v>
      </c>
      <c r="M659">
        <v>60.26</v>
      </c>
      <c r="N659">
        <v>69.3</v>
      </c>
      <c r="O659">
        <v>74.3</v>
      </c>
      <c r="P659">
        <v>74.84</v>
      </c>
      <c r="Q659">
        <v>76.459999999999994</v>
      </c>
      <c r="R659">
        <v>69.599999999999994</v>
      </c>
      <c r="S659">
        <v>60.08</v>
      </c>
      <c r="T659">
        <v>55.9</v>
      </c>
      <c r="U659">
        <v>43.2</v>
      </c>
      <c r="W659" s="42">
        <v>657</v>
      </c>
    </row>
    <row r="660" spans="5:23" x14ac:dyDescent="0.35">
      <c r="E660" t="s">
        <v>49</v>
      </c>
      <c r="F660" t="s">
        <v>1006</v>
      </c>
      <c r="G660" t="s">
        <v>1031</v>
      </c>
      <c r="H660" t="s">
        <v>1032</v>
      </c>
      <c r="I660" t="s">
        <v>2238</v>
      </c>
      <c r="J660">
        <v>43.3</v>
      </c>
      <c r="K660">
        <v>43.88</v>
      </c>
      <c r="L660">
        <v>46.8</v>
      </c>
      <c r="M660">
        <v>56.3</v>
      </c>
      <c r="N660">
        <v>64.599999999999994</v>
      </c>
      <c r="O660">
        <v>75.739999999999995</v>
      </c>
      <c r="P660">
        <v>77.36</v>
      </c>
      <c r="Q660">
        <v>75.739999999999995</v>
      </c>
      <c r="R660">
        <v>71.099999999999994</v>
      </c>
      <c r="S660">
        <v>61.88</v>
      </c>
      <c r="T660">
        <v>46.6</v>
      </c>
      <c r="U660">
        <v>46</v>
      </c>
      <c r="W660" s="49">
        <v>658</v>
      </c>
    </row>
    <row r="661" spans="5:23" x14ac:dyDescent="0.35">
      <c r="E661" t="s">
        <v>49</v>
      </c>
      <c r="F661" t="s">
        <v>1006</v>
      </c>
      <c r="G661" t="s">
        <v>1033</v>
      </c>
      <c r="H661" t="s">
        <v>432</v>
      </c>
      <c r="I661" t="s">
        <v>2239</v>
      </c>
      <c r="J661">
        <v>44.2</v>
      </c>
      <c r="K661">
        <v>47.48</v>
      </c>
      <c r="L661">
        <v>53.8</v>
      </c>
      <c r="M661">
        <v>63.68</v>
      </c>
      <c r="N661">
        <v>70.900000000000006</v>
      </c>
      <c r="O661">
        <v>76.819999999999993</v>
      </c>
      <c r="P661">
        <v>80.599999999999994</v>
      </c>
      <c r="Q661">
        <v>78.260000000000005</v>
      </c>
      <c r="R661">
        <v>74.3</v>
      </c>
      <c r="S661">
        <v>62.6</v>
      </c>
      <c r="T661">
        <v>57.6</v>
      </c>
      <c r="U661">
        <v>48.9</v>
      </c>
      <c r="W661" s="42">
        <v>659</v>
      </c>
    </row>
    <row r="662" spans="5:23" x14ac:dyDescent="0.35">
      <c r="E662" t="s">
        <v>49</v>
      </c>
      <c r="F662" t="s">
        <v>1006</v>
      </c>
      <c r="G662" t="s">
        <v>1034</v>
      </c>
      <c r="H662" t="s">
        <v>1035</v>
      </c>
      <c r="I662" t="s">
        <v>2240</v>
      </c>
      <c r="J662">
        <v>37.799999999999997</v>
      </c>
      <c r="K662">
        <v>44.96</v>
      </c>
      <c r="L662">
        <v>54.9</v>
      </c>
      <c r="M662">
        <v>62.96</v>
      </c>
      <c r="N662">
        <v>66.900000000000006</v>
      </c>
      <c r="O662">
        <v>71.959999999999994</v>
      </c>
      <c r="P662">
        <v>75.92</v>
      </c>
      <c r="Q662">
        <v>75.02</v>
      </c>
      <c r="R662">
        <v>68.400000000000006</v>
      </c>
      <c r="S662">
        <v>57.74</v>
      </c>
      <c r="T662">
        <v>55.2</v>
      </c>
      <c r="U662">
        <v>42.8</v>
      </c>
      <c r="W662" s="49">
        <v>660</v>
      </c>
    </row>
    <row r="663" spans="5:23" x14ac:dyDescent="0.35">
      <c r="E663" t="s">
        <v>49</v>
      </c>
      <c r="F663" t="s">
        <v>1036</v>
      </c>
      <c r="G663" t="s">
        <v>1037</v>
      </c>
      <c r="H663" t="s">
        <v>1038</v>
      </c>
      <c r="I663" t="s">
        <v>2241</v>
      </c>
      <c r="J663">
        <v>9</v>
      </c>
      <c r="K663">
        <v>19.579999999999998</v>
      </c>
      <c r="L663">
        <v>32.200000000000003</v>
      </c>
      <c r="M663">
        <v>46.04</v>
      </c>
      <c r="N663">
        <v>57</v>
      </c>
      <c r="O663">
        <v>65.84</v>
      </c>
      <c r="P663">
        <v>72.86</v>
      </c>
      <c r="Q663">
        <v>68.180000000000007</v>
      </c>
      <c r="R663">
        <v>57</v>
      </c>
      <c r="S663">
        <v>43.88</v>
      </c>
      <c r="T663">
        <v>31.1</v>
      </c>
      <c r="U663">
        <v>15.4</v>
      </c>
      <c r="W663" s="42">
        <v>661</v>
      </c>
    </row>
    <row r="664" spans="5:23" x14ac:dyDescent="0.35">
      <c r="E664" t="s">
        <v>49</v>
      </c>
      <c r="F664" t="s">
        <v>1036</v>
      </c>
      <c r="G664" t="s">
        <v>920</v>
      </c>
      <c r="H664" t="s">
        <v>1039</v>
      </c>
      <c r="I664" t="s">
        <v>2242</v>
      </c>
      <c r="J664">
        <v>5.4</v>
      </c>
      <c r="K664">
        <v>14.54</v>
      </c>
      <c r="L664">
        <v>16</v>
      </c>
      <c r="M664">
        <v>46.22</v>
      </c>
      <c r="N664">
        <v>48.6</v>
      </c>
      <c r="O664">
        <v>67.64</v>
      </c>
      <c r="P664">
        <v>64.400000000000006</v>
      </c>
      <c r="Q664">
        <v>66.02</v>
      </c>
      <c r="R664">
        <v>61.7</v>
      </c>
      <c r="S664">
        <v>46.76</v>
      </c>
      <c r="T664">
        <v>34.299999999999997</v>
      </c>
      <c r="U664">
        <v>15.4</v>
      </c>
      <c r="W664" s="49">
        <v>662</v>
      </c>
    </row>
    <row r="665" spans="5:23" x14ac:dyDescent="0.35">
      <c r="E665" t="s">
        <v>49</v>
      </c>
      <c r="F665" t="s">
        <v>1036</v>
      </c>
      <c r="G665" t="s">
        <v>1040</v>
      </c>
      <c r="H665" t="s">
        <v>1041</v>
      </c>
      <c r="I665" t="s">
        <v>2243</v>
      </c>
      <c r="J665">
        <v>10.199999999999999</v>
      </c>
      <c r="K665">
        <v>22.1</v>
      </c>
      <c r="L665">
        <v>27.1</v>
      </c>
      <c r="M665">
        <v>47.66</v>
      </c>
      <c r="N665">
        <v>55.6</v>
      </c>
      <c r="O665">
        <v>59.54</v>
      </c>
      <c r="P665">
        <v>68.72</v>
      </c>
      <c r="Q665">
        <v>72.14</v>
      </c>
      <c r="R665">
        <v>59</v>
      </c>
      <c r="S665">
        <v>44.6</v>
      </c>
      <c r="T665">
        <v>21.4</v>
      </c>
      <c r="U665">
        <v>9.9</v>
      </c>
      <c r="W665" s="42">
        <v>663</v>
      </c>
    </row>
    <row r="666" spans="5:23" x14ac:dyDescent="0.35">
      <c r="E666" t="s">
        <v>49</v>
      </c>
      <c r="F666" t="s">
        <v>1036</v>
      </c>
      <c r="G666" t="s">
        <v>521</v>
      </c>
      <c r="H666" t="s">
        <v>1042</v>
      </c>
      <c r="I666" t="s">
        <v>2244</v>
      </c>
      <c r="J666">
        <v>5.9</v>
      </c>
      <c r="K666">
        <v>11.3</v>
      </c>
      <c r="L666">
        <v>29.7</v>
      </c>
      <c r="M666">
        <v>45.5</v>
      </c>
      <c r="N666">
        <v>60.8</v>
      </c>
      <c r="O666">
        <v>66.739999999999995</v>
      </c>
      <c r="P666">
        <v>70.7</v>
      </c>
      <c r="Q666">
        <v>66.739999999999995</v>
      </c>
      <c r="R666">
        <v>58.8</v>
      </c>
      <c r="S666">
        <v>44.42</v>
      </c>
      <c r="T666">
        <v>26.1</v>
      </c>
      <c r="U666">
        <v>9.3000000000000007</v>
      </c>
      <c r="W666" s="49">
        <v>664</v>
      </c>
    </row>
    <row r="667" spans="5:23" x14ac:dyDescent="0.35">
      <c r="E667" t="s">
        <v>49</v>
      </c>
      <c r="F667" t="s">
        <v>1036</v>
      </c>
      <c r="G667" t="s">
        <v>1043</v>
      </c>
      <c r="H667" t="s">
        <v>1044</v>
      </c>
      <c r="I667" t="s">
        <v>2245</v>
      </c>
      <c r="J667">
        <v>15.3</v>
      </c>
      <c r="K667">
        <v>26.6</v>
      </c>
      <c r="L667">
        <v>25.9</v>
      </c>
      <c r="M667">
        <v>35.6</v>
      </c>
      <c r="N667">
        <v>53.1</v>
      </c>
      <c r="O667">
        <v>62.6</v>
      </c>
      <c r="P667">
        <v>69.260000000000005</v>
      </c>
      <c r="Q667">
        <v>67.819999999999993</v>
      </c>
      <c r="R667">
        <v>56.8</v>
      </c>
      <c r="S667">
        <v>35.24</v>
      </c>
      <c r="T667">
        <v>30.7</v>
      </c>
      <c r="U667">
        <v>23</v>
      </c>
      <c r="W667" s="42">
        <v>665</v>
      </c>
    </row>
    <row r="668" spans="5:23" x14ac:dyDescent="0.35">
      <c r="E668" t="s">
        <v>49</v>
      </c>
      <c r="F668" t="s">
        <v>1036</v>
      </c>
      <c r="G668" t="s">
        <v>1043</v>
      </c>
      <c r="H668" t="s">
        <v>1044</v>
      </c>
      <c r="I668" t="s">
        <v>2246</v>
      </c>
      <c r="J668">
        <v>9</v>
      </c>
      <c r="K668">
        <v>5</v>
      </c>
      <c r="L668">
        <v>26.4</v>
      </c>
      <c r="M668">
        <v>48.02</v>
      </c>
      <c r="N668">
        <v>58.8</v>
      </c>
      <c r="O668">
        <v>66.92</v>
      </c>
      <c r="P668">
        <v>69.44</v>
      </c>
      <c r="Q668">
        <v>70.16</v>
      </c>
      <c r="R668">
        <v>59.4</v>
      </c>
      <c r="S668">
        <v>42.26</v>
      </c>
      <c r="T668">
        <v>23.7</v>
      </c>
      <c r="U668">
        <v>5.7</v>
      </c>
      <c r="W668" s="49">
        <v>666</v>
      </c>
    </row>
    <row r="669" spans="5:23" x14ac:dyDescent="0.35">
      <c r="E669" t="s">
        <v>49</v>
      </c>
      <c r="F669" t="s">
        <v>1036</v>
      </c>
      <c r="G669" t="s">
        <v>1045</v>
      </c>
      <c r="H669" t="s">
        <v>1046</v>
      </c>
      <c r="I669" t="s">
        <v>2247</v>
      </c>
      <c r="J669">
        <v>3.6</v>
      </c>
      <c r="K669">
        <v>19.04</v>
      </c>
      <c r="L669">
        <v>25.9</v>
      </c>
      <c r="M669">
        <v>49.46</v>
      </c>
      <c r="N669">
        <v>50</v>
      </c>
      <c r="O669">
        <v>64.040000000000006</v>
      </c>
      <c r="P669">
        <v>70.7</v>
      </c>
      <c r="Q669">
        <v>69.98</v>
      </c>
      <c r="R669">
        <v>61</v>
      </c>
      <c r="S669">
        <v>35.06</v>
      </c>
      <c r="T669">
        <v>29.1</v>
      </c>
      <c r="U669">
        <v>6.4</v>
      </c>
      <c r="W669" s="42">
        <v>667</v>
      </c>
    </row>
    <row r="670" spans="5:23" x14ac:dyDescent="0.35">
      <c r="E670" t="s">
        <v>49</v>
      </c>
      <c r="F670" t="s">
        <v>1036</v>
      </c>
      <c r="G670" t="s">
        <v>1047</v>
      </c>
      <c r="H670" t="s">
        <v>1048</v>
      </c>
      <c r="I670" t="s">
        <v>2248</v>
      </c>
      <c r="J670">
        <v>16.899999999999999</v>
      </c>
      <c r="K670">
        <v>19.940000000000001</v>
      </c>
      <c r="L670">
        <v>23.2</v>
      </c>
      <c r="M670">
        <v>37.22</v>
      </c>
      <c r="N670">
        <v>50.2</v>
      </c>
      <c r="O670">
        <v>60.44</v>
      </c>
      <c r="P670">
        <v>69.98</v>
      </c>
      <c r="Q670">
        <v>65.12</v>
      </c>
      <c r="R670">
        <v>54.3</v>
      </c>
      <c r="S670">
        <v>42.8</v>
      </c>
      <c r="T670">
        <v>36.299999999999997</v>
      </c>
      <c r="U670">
        <v>24.6</v>
      </c>
      <c r="W670" s="49">
        <v>668</v>
      </c>
    </row>
    <row r="671" spans="5:23" x14ac:dyDescent="0.35">
      <c r="E671" t="s">
        <v>49</v>
      </c>
      <c r="F671" t="s">
        <v>1036</v>
      </c>
      <c r="G671" t="s">
        <v>1047</v>
      </c>
      <c r="H671" t="s">
        <v>1048</v>
      </c>
      <c r="I671" t="s">
        <v>2249</v>
      </c>
      <c r="J671">
        <v>9.1</v>
      </c>
      <c r="K671">
        <v>16.34</v>
      </c>
      <c r="L671">
        <v>22.5</v>
      </c>
      <c r="M671">
        <v>47.48</v>
      </c>
      <c r="N671">
        <v>56.7</v>
      </c>
      <c r="O671">
        <v>66.02</v>
      </c>
      <c r="P671">
        <v>70.34</v>
      </c>
      <c r="Q671">
        <v>66.2</v>
      </c>
      <c r="R671">
        <v>57.6</v>
      </c>
      <c r="S671">
        <v>45.5</v>
      </c>
      <c r="T671">
        <v>28.4</v>
      </c>
      <c r="U671">
        <v>13.8</v>
      </c>
      <c r="W671" s="42">
        <v>669</v>
      </c>
    </row>
    <row r="672" spans="5:23" x14ac:dyDescent="0.35">
      <c r="E672" t="s">
        <v>49</v>
      </c>
      <c r="F672" t="s">
        <v>1036</v>
      </c>
      <c r="G672" t="s">
        <v>1049</v>
      </c>
      <c r="H672" t="s">
        <v>1050</v>
      </c>
      <c r="I672" t="s">
        <v>2250</v>
      </c>
      <c r="J672">
        <v>10</v>
      </c>
      <c r="K672">
        <v>19.940000000000001</v>
      </c>
      <c r="L672">
        <v>32.9</v>
      </c>
      <c r="M672">
        <v>38.659999999999997</v>
      </c>
      <c r="N672">
        <v>57.6</v>
      </c>
      <c r="O672">
        <v>64.040000000000006</v>
      </c>
      <c r="P672">
        <v>68.72</v>
      </c>
      <c r="Q672">
        <v>69.98</v>
      </c>
      <c r="R672">
        <v>60.6</v>
      </c>
      <c r="S672">
        <v>45.86</v>
      </c>
      <c r="T672">
        <v>29.1</v>
      </c>
      <c r="U672">
        <v>16.2</v>
      </c>
      <c r="W672" s="49">
        <v>670</v>
      </c>
    </row>
    <row r="673" spans="5:23" x14ac:dyDescent="0.35">
      <c r="E673" t="s">
        <v>49</v>
      </c>
      <c r="F673" t="s">
        <v>1051</v>
      </c>
      <c r="G673" t="s">
        <v>635</v>
      </c>
      <c r="H673" t="s">
        <v>1052</v>
      </c>
      <c r="I673" t="s">
        <v>2251</v>
      </c>
      <c r="J673">
        <v>26.2</v>
      </c>
      <c r="K673">
        <v>31.82</v>
      </c>
      <c r="L673">
        <v>41.4</v>
      </c>
      <c r="M673">
        <v>47.48</v>
      </c>
      <c r="N673">
        <v>56.3</v>
      </c>
      <c r="O673">
        <v>66.56</v>
      </c>
      <c r="P673">
        <v>71.599999999999994</v>
      </c>
      <c r="Q673">
        <v>73.58</v>
      </c>
      <c r="R673">
        <v>64</v>
      </c>
      <c r="S673">
        <v>50.18</v>
      </c>
      <c r="T673">
        <v>37.799999999999997</v>
      </c>
      <c r="U673">
        <v>31.6</v>
      </c>
      <c r="W673" s="42">
        <v>671</v>
      </c>
    </row>
    <row r="674" spans="5:23" x14ac:dyDescent="0.35">
      <c r="E674" t="s">
        <v>49</v>
      </c>
      <c r="F674" t="s">
        <v>1051</v>
      </c>
      <c r="G674" t="s">
        <v>1053</v>
      </c>
      <c r="H674" t="s">
        <v>1054</v>
      </c>
      <c r="I674" t="s">
        <v>2252</v>
      </c>
      <c r="J674">
        <v>27</v>
      </c>
      <c r="K674">
        <v>28.76</v>
      </c>
      <c r="L674">
        <v>39.200000000000003</v>
      </c>
      <c r="M674">
        <v>46.58</v>
      </c>
      <c r="N674">
        <v>53.8</v>
      </c>
      <c r="O674">
        <v>66.739999999999995</v>
      </c>
      <c r="P674">
        <v>74.3</v>
      </c>
      <c r="Q674">
        <v>73.58</v>
      </c>
      <c r="R674">
        <v>62.1</v>
      </c>
      <c r="S674">
        <v>46.94</v>
      </c>
      <c r="T674">
        <v>30.7</v>
      </c>
      <c r="U674">
        <v>23.9</v>
      </c>
      <c r="W674" s="49">
        <v>672</v>
      </c>
    </row>
    <row r="675" spans="5:23" x14ac:dyDescent="0.35">
      <c r="E675" t="s">
        <v>49</v>
      </c>
      <c r="F675" t="s">
        <v>1051</v>
      </c>
      <c r="G675" t="s">
        <v>1055</v>
      </c>
      <c r="H675" t="s">
        <v>1056</v>
      </c>
      <c r="I675" t="s">
        <v>2253</v>
      </c>
      <c r="J675">
        <v>27.3</v>
      </c>
      <c r="K675">
        <v>26.24</v>
      </c>
      <c r="L675">
        <v>45</v>
      </c>
      <c r="M675">
        <v>56.84</v>
      </c>
      <c r="N675">
        <v>59.7</v>
      </c>
      <c r="O675">
        <v>68.900000000000006</v>
      </c>
      <c r="P675">
        <v>80.78</v>
      </c>
      <c r="Q675">
        <v>74.12</v>
      </c>
      <c r="R675">
        <v>63.1</v>
      </c>
      <c r="S675">
        <v>54.32</v>
      </c>
      <c r="T675">
        <v>42.6</v>
      </c>
      <c r="U675">
        <v>29.8</v>
      </c>
      <c r="W675" s="42">
        <v>673</v>
      </c>
    </row>
    <row r="676" spans="5:23" x14ac:dyDescent="0.35">
      <c r="E676" t="s">
        <v>49</v>
      </c>
      <c r="F676" t="s">
        <v>1051</v>
      </c>
      <c r="G676" t="s">
        <v>1057</v>
      </c>
      <c r="H676" t="s">
        <v>1058</v>
      </c>
      <c r="I676" t="s">
        <v>2254</v>
      </c>
      <c r="J676">
        <v>20.100000000000001</v>
      </c>
      <c r="K676">
        <v>37.04</v>
      </c>
      <c r="L676">
        <v>41.2</v>
      </c>
      <c r="M676">
        <v>47.12</v>
      </c>
      <c r="N676">
        <v>60.4</v>
      </c>
      <c r="O676">
        <v>75.02</v>
      </c>
      <c r="P676">
        <v>76.819999999999993</v>
      </c>
      <c r="Q676">
        <v>73.760000000000005</v>
      </c>
      <c r="R676">
        <v>65.7</v>
      </c>
      <c r="S676">
        <v>46.94</v>
      </c>
      <c r="T676">
        <v>33.799999999999997</v>
      </c>
      <c r="U676">
        <v>31.8</v>
      </c>
      <c r="W676" s="49">
        <v>674</v>
      </c>
    </row>
    <row r="677" spans="5:23" x14ac:dyDescent="0.35">
      <c r="E677" t="s">
        <v>49</v>
      </c>
      <c r="F677" t="s">
        <v>1051</v>
      </c>
      <c r="G677" t="s">
        <v>1059</v>
      </c>
      <c r="H677" t="s">
        <v>1060</v>
      </c>
      <c r="I677" t="s">
        <v>2255</v>
      </c>
      <c r="J677">
        <v>24.4</v>
      </c>
      <c r="K677">
        <v>26.6</v>
      </c>
      <c r="L677">
        <v>40.799999999999997</v>
      </c>
      <c r="M677">
        <v>50.54</v>
      </c>
      <c r="N677">
        <v>57.9</v>
      </c>
      <c r="O677">
        <v>69.62</v>
      </c>
      <c r="P677">
        <v>72.5</v>
      </c>
      <c r="Q677">
        <v>72.5</v>
      </c>
      <c r="R677">
        <v>65.099999999999994</v>
      </c>
      <c r="S677">
        <v>45.14</v>
      </c>
      <c r="T677">
        <v>35.200000000000003</v>
      </c>
      <c r="U677">
        <v>27.3</v>
      </c>
      <c r="W677" s="42">
        <v>675</v>
      </c>
    </row>
    <row r="678" spans="5:23" x14ac:dyDescent="0.35">
      <c r="E678" t="s">
        <v>49</v>
      </c>
      <c r="F678" t="s">
        <v>1051</v>
      </c>
      <c r="G678" t="s">
        <v>995</v>
      </c>
      <c r="H678" t="s">
        <v>1061</v>
      </c>
      <c r="I678" t="s">
        <v>2256</v>
      </c>
      <c r="J678">
        <v>22.1</v>
      </c>
      <c r="K678">
        <v>29.12</v>
      </c>
      <c r="L678">
        <v>29.1</v>
      </c>
      <c r="M678">
        <v>49.1</v>
      </c>
      <c r="N678">
        <v>57.6</v>
      </c>
      <c r="O678">
        <v>66.2</v>
      </c>
      <c r="P678">
        <v>71.06</v>
      </c>
      <c r="Q678">
        <v>75.2</v>
      </c>
      <c r="R678">
        <v>63.9</v>
      </c>
      <c r="S678">
        <v>48.56</v>
      </c>
      <c r="T678">
        <v>34.5</v>
      </c>
      <c r="U678">
        <v>30.2</v>
      </c>
      <c r="W678" s="49">
        <v>676</v>
      </c>
    </row>
    <row r="679" spans="5:23" x14ac:dyDescent="0.35">
      <c r="E679" t="s">
        <v>49</v>
      </c>
      <c r="F679" t="s">
        <v>1051</v>
      </c>
      <c r="G679" t="s">
        <v>1062</v>
      </c>
      <c r="I679" t="s">
        <v>2257</v>
      </c>
      <c r="J679">
        <v>28</v>
      </c>
      <c r="K679">
        <v>29.48</v>
      </c>
      <c r="L679">
        <v>37.200000000000003</v>
      </c>
      <c r="M679">
        <v>46.4</v>
      </c>
      <c r="N679">
        <v>55.9</v>
      </c>
      <c r="O679">
        <v>67.099999999999994</v>
      </c>
      <c r="P679">
        <v>76.459999999999994</v>
      </c>
      <c r="Q679">
        <v>74.66</v>
      </c>
      <c r="R679">
        <v>58.1</v>
      </c>
      <c r="S679">
        <v>49.64</v>
      </c>
      <c r="T679">
        <v>37.4</v>
      </c>
      <c r="U679">
        <v>25.9</v>
      </c>
      <c r="W679" s="42">
        <v>677</v>
      </c>
    </row>
    <row r="680" spans="5:23" x14ac:dyDescent="0.35">
      <c r="E680" t="s">
        <v>49</v>
      </c>
      <c r="F680" t="s">
        <v>1051</v>
      </c>
      <c r="G680" t="s">
        <v>1063</v>
      </c>
      <c r="H680" t="s">
        <v>491</v>
      </c>
      <c r="I680" t="s">
        <v>2258</v>
      </c>
      <c r="J680">
        <v>19.899999999999999</v>
      </c>
      <c r="K680">
        <v>25.16</v>
      </c>
      <c r="L680">
        <v>30.7</v>
      </c>
      <c r="M680">
        <v>52.34</v>
      </c>
      <c r="N680">
        <v>63.9</v>
      </c>
      <c r="O680">
        <v>68.36</v>
      </c>
      <c r="P680">
        <v>78.08</v>
      </c>
      <c r="Q680">
        <v>70.34</v>
      </c>
      <c r="R680">
        <v>64.599999999999994</v>
      </c>
      <c r="S680">
        <v>53.42</v>
      </c>
      <c r="T680">
        <v>38.799999999999997</v>
      </c>
      <c r="U680">
        <v>26.4</v>
      </c>
      <c r="W680" s="49">
        <v>678</v>
      </c>
    </row>
    <row r="681" spans="5:23" x14ac:dyDescent="0.35">
      <c r="E681" t="s">
        <v>49</v>
      </c>
      <c r="F681" t="s">
        <v>1051</v>
      </c>
      <c r="G681" t="s">
        <v>1064</v>
      </c>
      <c r="H681" t="s">
        <v>1065</v>
      </c>
      <c r="I681" t="s">
        <v>2259</v>
      </c>
      <c r="J681">
        <v>21.2</v>
      </c>
      <c r="K681">
        <v>25.52</v>
      </c>
      <c r="L681">
        <v>46.2</v>
      </c>
      <c r="M681">
        <v>55.22</v>
      </c>
      <c r="N681">
        <v>61.7</v>
      </c>
      <c r="O681">
        <v>69.98</v>
      </c>
      <c r="P681">
        <v>74.84</v>
      </c>
      <c r="Q681">
        <v>73.22</v>
      </c>
      <c r="R681">
        <v>69.8</v>
      </c>
      <c r="S681">
        <v>54.86</v>
      </c>
      <c r="T681">
        <v>36.9</v>
      </c>
      <c r="U681">
        <v>32.4</v>
      </c>
      <c r="W681" s="42">
        <v>679</v>
      </c>
    </row>
    <row r="682" spans="5:23" x14ac:dyDescent="0.35">
      <c r="E682" t="s">
        <v>49</v>
      </c>
      <c r="F682" t="s">
        <v>1051</v>
      </c>
      <c r="G682" t="s">
        <v>1066</v>
      </c>
      <c r="H682" t="s">
        <v>1067</v>
      </c>
      <c r="I682" t="s">
        <v>2260</v>
      </c>
      <c r="J682">
        <v>24.3</v>
      </c>
      <c r="K682">
        <v>21.02</v>
      </c>
      <c r="L682">
        <v>43</v>
      </c>
      <c r="M682">
        <v>50.18</v>
      </c>
      <c r="N682">
        <v>58.8</v>
      </c>
      <c r="O682">
        <v>71.239999999999995</v>
      </c>
      <c r="P682">
        <v>71.78</v>
      </c>
      <c r="Q682">
        <v>73.22</v>
      </c>
      <c r="R682">
        <v>69.400000000000006</v>
      </c>
      <c r="S682">
        <v>53.42</v>
      </c>
      <c r="T682">
        <v>30.6</v>
      </c>
      <c r="U682">
        <v>14.4</v>
      </c>
      <c r="W682" s="49">
        <v>680</v>
      </c>
    </row>
    <row r="683" spans="5:23" x14ac:dyDescent="0.35">
      <c r="E683" t="s">
        <v>49</v>
      </c>
      <c r="F683" t="s">
        <v>1051</v>
      </c>
      <c r="G683" t="s">
        <v>1068</v>
      </c>
      <c r="H683" t="s">
        <v>1069</v>
      </c>
      <c r="I683" t="s">
        <v>2261</v>
      </c>
      <c r="J683">
        <v>17.399999999999999</v>
      </c>
      <c r="K683">
        <v>23.9</v>
      </c>
      <c r="L683">
        <v>38.1</v>
      </c>
      <c r="M683">
        <v>52.16</v>
      </c>
      <c r="N683">
        <v>60.8</v>
      </c>
      <c r="O683">
        <v>73.040000000000006</v>
      </c>
      <c r="P683">
        <v>75.92</v>
      </c>
      <c r="Q683">
        <v>73.400000000000006</v>
      </c>
      <c r="R683">
        <v>65.099999999999994</v>
      </c>
      <c r="S683">
        <v>51.44</v>
      </c>
      <c r="T683">
        <v>34.299999999999997</v>
      </c>
      <c r="U683">
        <v>25.9</v>
      </c>
      <c r="W683" s="42">
        <v>681</v>
      </c>
    </row>
    <row r="684" spans="5:23" x14ac:dyDescent="0.35">
      <c r="E684" t="s">
        <v>49</v>
      </c>
      <c r="F684" t="s">
        <v>1051</v>
      </c>
      <c r="G684" t="s">
        <v>371</v>
      </c>
      <c r="H684" t="s">
        <v>1070</v>
      </c>
      <c r="I684" t="s">
        <v>2262</v>
      </c>
      <c r="J684">
        <v>25.2</v>
      </c>
      <c r="K684">
        <v>22.28</v>
      </c>
      <c r="L684">
        <v>39.6</v>
      </c>
      <c r="M684">
        <v>52.34</v>
      </c>
      <c r="N684">
        <v>62.2</v>
      </c>
      <c r="O684">
        <v>71.599999999999994</v>
      </c>
      <c r="P684">
        <v>79.16</v>
      </c>
      <c r="Q684">
        <v>72.319999999999993</v>
      </c>
      <c r="R684">
        <v>64.400000000000006</v>
      </c>
      <c r="S684">
        <v>52.88</v>
      </c>
      <c r="T684">
        <v>36.9</v>
      </c>
      <c r="U684">
        <v>32.200000000000003</v>
      </c>
      <c r="W684" s="49">
        <v>682</v>
      </c>
    </row>
    <row r="685" spans="5:23" x14ac:dyDescent="0.35">
      <c r="E685" t="s">
        <v>49</v>
      </c>
      <c r="F685" t="s">
        <v>1051</v>
      </c>
      <c r="G685" t="s">
        <v>1071</v>
      </c>
      <c r="I685" t="s">
        <v>2263</v>
      </c>
      <c r="J685">
        <v>30.6</v>
      </c>
      <c r="K685">
        <v>34.700000000000003</v>
      </c>
      <c r="L685">
        <v>32</v>
      </c>
      <c r="M685">
        <v>49.46</v>
      </c>
      <c r="N685">
        <v>59</v>
      </c>
      <c r="O685">
        <v>70.52</v>
      </c>
      <c r="P685">
        <v>77.36</v>
      </c>
      <c r="Q685">
        <v>73.040000000000006</v>
      </c>
      <c r="R685">
        <v>64.2</v>
      </c>
      <c r="S685">
        <v>51.44</v>
      </c>
      <c r="T685">
        <v>38.299999999999997</v>
      </c>
      <c r="U685">
        <v>31.1</v>
      </c>
      <c r="W685" s="42">
        <v>683</v>
      </c>
    </row>
    <row r="686" spans="5:23" x14ac:dyDescent="0.35">
      <c r="E686" t="s">
        <v>49</v>
      </c>
      <c r="F686" t="s">
        <v>1051</v>
      </c>
      <c r="G686" t="s">
        <v>1072</v>
      </c>
      <c r="H686" t="s">
        <v>1073</v>
      </c>
      <c r="I686" t="s">
        <v>2264</v>
      </c>
      <c r="J686">
        <v>26.1</v>
      </c>
      <c r="K686">
        <v>37.04</v>
      </c>
      <c r="L686">
        <v>29.3</v>
      </c>
      <c r="M686">
        <v>51.62</v>
      </c>
      <c r="N686">
        <v>57.6</v>
      </c>
      <c r="O686">
        <v>67.64</v>
      </c>
      <c r="P686">
        <v>75.739999999999995</v>
      </c>
      <c r="Q686">
        <v>69.260000000000005</v>
      </c>
      <c r="R686">
        <v>68.7</v>
      </c>
      <c r="S686">
        <v>44.42</v>
      </c>
      <c r="T686">
        <v>38.5</v>
      </c>
      <c r="U686">
        <v>28.9</v>
      </c>
      <c r="W686" s="49">
        <v>684</v>
      </c>
    </row>
    <row r="687" spans="5:23" x14ac:dyDescent="0.35">
      <c r="E687" t="s">
        <v>49</v>
      </c>
      <c r="F687" t="s">
        <v>1051</v>
      </c>
      <c r="G687" t="s">
        <v>1074</v>
      </c>
      <c r="H687" t="s">
        <v>1075</v>
      </c>
      <c r="I687" t="s">
        <v>2265</v>
      </c>
      <c r="J687">
        <v>24.6</v>
      </c>
      <c r="K687">
        <v>31.64</v>
      </c>
      <c r="L687">
        <v>44.1</v>
      </c>
      <c r="M687">
        <v>54.14</v>
      </c>
      <c r="N687">
        <v>64</v>
      </c>
      <c r="O687">
        <v>76.64</v>
      </c>
      <c r="P687">
        <v>77.72</v>
      </c>
      <c r="Q687">
        <v>71.959999999999994</v>
      </c>
      <c r="R687">
        <v>64.900000000000006</v>
      </c>
      <c r="S687">
        <v>54.5</v>
      </c>
      <c r="T687">
        <v>35.799999999999997</v>
      </c>
      <c r="U687">
        <v>25.5</v>
      </c>
      <c r="W687" s="42">
        <v>685</v>
      </c>
    </row>
    <row r="688" spans="5:23" x14ac:dyDescent="0.35">
      <c r="E688" t="s">
        <v>49</v>
      </c>
      <c r="F688" t="s">
        <v>1051</v>
      </c>
      <c r="G688" t="s">
        <v>1076</v>
      </c>
      <c r="H688" t="s">
        <v>1077</v>
      </c>
      <c r="I688" t="s">
        <v>2266</v>
      </c>
      <c r="J688">
        <v>29.7</v>
      </c>
      <c r="K688">
        <v>29.12</v>
      </c>
      <c r="L688">
        <v>45</v>
      </c>
      <c r="M688">
        <v>51.62</v>
      </c>
      <c r="N688">
        <v>64.8</v>
      </c>
      <c r="O688">
        <v>69.08</v>
      </c>
      <c r="P688">
        <v>77.540000000000006</v>
      </c>
      <c r="Q688">
        <v>78.62</v>
      </c>
      <c r="R688">
        <v>67.5</v>
      </c>
      <c r="S688">
        <v>51.62</v>
      </c>
      <c r="T688">
        <v>36.700000000000003</v>
      </c>
      <c r="U688">
        <v>26.4</v>
      </c>
      <c r="W688" s="49">
        <v>686</v>
      </c>
    </row>
    <row r="689" spans="5:23" x14ac:dyDescent="0.35">
      <c r="E689" t="s">
        <v>49</v>
      </c>
      <c r="F689" t="s">
        <v>1051</v>
      </c>
      <c r="G689" t="s">
        <v>172</v>
      </c>
      <c r="H689" t="s">
        <v>1078</v>
      </c>
      <c r="I689" t="s">
        <v>2267</v>
      </c>
      <c r="J689">
        <v>16.3</v>
      </c>
      <c r="K689">
        <v>24.44</v>
      </c>
      <c r="L689">
        <v>37.4</v>
      </c>
      <c r="M689">
        <v>51.26</v>
      </c>
      <c r="N689">
        <v>61.3</v>
      </c>
      <c r="O689">
        <v>70.7</v>
      </c>
      <c r="P689">
        <v>77</v>
      </c>
      <c r="Q689">
        <v>72.5</v>
      </c>
      <c r="R689">
        <v>65.099999999999994</v>
      </c>
      <c r="S689">
        <v>51.08</v>
      </c>
      <c r="T689">
        <v>32.4</v>
      </c>
      <c r="U689">
        <v>22.1</v>
      </c>
      <c r="W689" s="42">
        <v>687</v>
      </c>
    </row>
    <row r="690" spans="5:23" x14ac:dyDescent="0.35">
      <c r="E690" t="s">
        <v>49</v>
      </c>
      <c r="F690" t="s">
        <v>1051</v>
      </c>
      <c r="G690" t="s">
        <v>407</v>
      </c>
      <c r="H690" t="s">
        <v>1079</v>
      </c>
      <c r="I690" t="s">
        <v>2268</v>
      </c>
      <c r="J690">
        <v>25.9</v>
      </c>
      <c r="K690">
        <v>26.24</v>
      </c>
      <c r="L690">
        <v>36.700000000000003</v>
      </c>
      <c r="M690">
        <v>48.2</v>
      </c>
      <c r="N690">
        <v>56.8</v>
      </c>
      <c r="O690">
        <v>68.900000000000006</v>
      </c>
      <c r="P690">
        <v>74.66</v>
      </c>
      <c r="Q690">
        <v>71.959999999999994</v>
      </c>
      <c r="R690">
        <v>60.8</v>
      </c>
      <c r="S690">
        <v>48.2</v>
      </c>
      <c r="T690">
        <v>37.6</v>
      </c>
      <c r="U690">
        <v>29.1</v>
      </c>
      <c r="W690" s="49">
        <v>688</v>
      </c>
    </row>
    <row r="691" spans="5:23" x14ac:dyDescent="0.35">
      <c r="E691" t="s">
        <v>49</v>
      </c>
      <c r="F691" t="s">
        <v>1051</v>
      </c>
      <c r="G691" t="s">
        <v>852</v>
      </c>
      <c r="H691" t="s">
        <v>1080</v>
      </c>
      <c r="I691" t="s">
        <v>2269</v>
      </c>
      <c r="J691">
        <v>23.2</v>
      </c>
      <c r="K691">
        <v>23.54</v>
      </c>
      <c r="L691">
        <v>40.5</v>
      </c>
      <c r="M691">
        <v>53.96</v>
      </c>
      <c r="N691">
        <v>63.7</v>
      </c>
      <c r="O691">
        <v>74.48</v>
      </c>
      <c r="P691">
        <v>78.260000000000005</v>
      </c>
      <c r="Q691">
        <v>75.02</v>
      </c>
      <c r="R691">
        <v>66.400000000000006</v>
      </c>
      <c r="S691">
        <v>54.68</v>
      </c>
      <c r="T691">
        <v>41.7</v>
      </c>
      <c r="U691">
        <v>27</v>
      </c>
      <c r="W691" s="42">
        <v>689</v>
      </c>
    </row>
    <row r="692" spans="5:23" x14ac:dyDescent="0.35">
      <c r="E692" t="s">
        <v>49</v>
      </c>
      <c r="F692" t="s">
        <v>1051</v>
      </c>
      <c r="G692" t="s">
        <v>852</v>
      </c>
      <c r="H692" t="s">
        <v>1080</v>
      </c>
      <c r="I692" t="s">
        <v>2270</v>
      </c>
      <c r="J692">
        <v>20.100000000000001</v>
      </c>
      <c r="K692">
        <v>23.9</v>
      </c>
      <c r="L692">
        <v>40.6</v>
      </c>
      <c r="M692">
        <v>54.86</v>
      </c>
      <c r="N692">
        <v>62.8</v>
      </c>
      <c r="O692">
        <v>73.94</v>
      </c>
      <c r="P692">
        <v>76.64</v>
      </c>
      <c r="Q692">
        <v>75.02</v>
      </c>
      <c r="R692">
        <v>66.599999999999994</v>
      </c>
      <c r="S692">
        <v>53.24</v>
      </c>
      <c r="T692">
        <v>37.200000000000003</v>
      </c>
      <c r="U692">
        <v>25.7</v>
      </c>
      <c r="W692" s="49">
        <v>690</v>
      </c>
    </row>
    <row r="693" spans="5:23" x14ac:dyDescent="0.35">
      <c r="E693" t="s">
        <v>49</v>
      </c>
      <c r="F693" t="s">
        <v>1051</v>
      </c>
      <c r="G693" t="s">
        <v>1081</v>
      </c>
      <c r="I693" t="s">
        <v>2271</v>
      </c>
      <c r="J693">
        <v>14.4</v>
      </c>
      <c r="K693">
        <v>26.06</v>
      </c>
      <c r="L693">
        <v>36.700000000000003</v>
      </c>
      <c r="M693">
        <v>50</v>
      </c>
      <c r="N693">
        <v>54.7</v>
      </c>
      <c r="O693">
        <v>65.66</v>
      </c>
      <c r="P693">
        <v>76.099999999999994</v>
      </c>
      <c r="Q693">
        <v>71.78</v>
      </c>
      <c r="R693">
        <v>64.2</v>
      </c>
      <c r="S693">
        <v>50.36</v>
      </c>
      <c r="T693">
        <v>26.8</v>
      </c>
      <c r="U693">
        <v>14.4</v>
      </c>
      <c r="W693" s="42">
        <v>691</v>
      </c>
    </row>
    <row r="694" spans="5:23" x14ac:dyDescent="0.35">
      <c r="E694" t="s">
        <v>49</v>
      </c>
      <c r="F694" t="s">
        <v>1051</v>
      </c>
      <c r="G694" t="s">
        <v>979</v>
      </c>
      <c r="I694" t="s">
        <v>2272</v>
      </c>
      <c r="J694">
        <v>24.1</v>
      </c>
      <c r="K694">
        <v>23.72</v>
      </c>
      <c r="L694">
        <v>39.6</v>
      </c>
      <c r="M694">
        <v>50.72</v>
      </c>
      <c r="N694">
        <v>63.7</v>
      </c>
      <c r="O694">
        <v>71.42</v>
      </c>
      <c r="P694">
        <v>75.739999999999995</v>
      </c>
      <c r="Q694">
        <v>69.08</v>
      </c>
      <c r="R694">
        <v>61.7</v>
      </c>
      <c r="S694">
        <v>51.44</v>
      </c>
      <c r="T694">
        <v>34.5</v>
      </c>
      <c r="U694">
        <v>30.9</v>
      </c>
      <c r="W694" s="49">
        <v>692</v>
      </c>
    </row>
    <row r="695" spans="5:23" x14ac:dyDescent="0.35">
      <c r="E695" t="s">
        <v>49</v>
      </c>
      <c r="F695" t="s">
        <v>1051</v>
      </c>
      <c r="G695" t="s">
        <v>1082</v>
      </c>
      <c r="H695" t="s">
        <v>1083</v>
      </c>
      <c r="I695" t="s">
        <v>2273</v>
      </c>
      <c r="J695">
        <v>22.5</v>
      </c>
      <c r="K695">
        <v>29.3</v>
      </c>
      <c r="L695">
        <v>37.799999999999997</v>
      </c>
      <c r="M695">
        <v>48.2</v>
      </c>
      <c r="N695">
        <v>58.1</v>
      </c>
      <c r="O695">
        <v>68.72</v>
      </c>
      <c r="P695">
        <v>73.760000000000005</v>
      </c>
      <c r="Q695">
        <v>71.239999999999995</v>
      </c>
      <c r="R695">
        <v>62.1</v>
      </c>
      <c r="S695">
        <v>48.02</v>
      </c>
      <c r="T695">
        <v>34.299999999999997</v>
      </c>
      <c r="U695">
        <v>29.5</v>
      </c>
      <c r="W695" s="42">
        <v>693</v>
      </c>
    </row>
    <row r="696" spans="5:23" x14ac:dyDescent="0.35">
      <c r="E696" t="s">
        <v>49</v>
      </c>
      <c r="F696" t="s">
        <v>1051</v>
      </c>
      <c r="G696" t="s">
        <v>1084</v>
      </c>
      <c r="H696" t="s">
        <v>1000</v>
      </c>
      <c r="I696" t="s">
        <v>2274</v>
      </c>
      <c r="J696">
        <v>23.7</v>
      </c>
      <c r="K696">
        <v>25.16</v>
      </c>
      <c r="L696">
        <v>38.700000000000003</v>
      </c>
      <c r="M696">
        <v>47.3</v>
      </c>
      <c r="N696">
        <v>58.6</v>
      </c>
      <c r="O696">
        <v>66.2</v>
      </c>
      <c r="P696">
        <v>71.42</v>
      </c>
      <c r="Q696">
        <v>66.739999999999995</v>
      </c>
      <c r="R696">
        <v>58.5</v>
      </c>
      <c r="S696">
        <v>46.04</v>
      </c>
      <c r="T696">
        <v>34.299999999999997</v>
      </c>
      <c r="U696">
        <v>29.8</v>
      </c>
      <c r="W696" s="49">
        <v>694</v>
      </c>
    </row>
    <row r="697" spans="5:23" x14ac:dyDescent="0.35">
      <c r="E697" t="s">
        <v>49</v>
      </c>
      <c r="F697" t="s">
        <v>1051</v>
      </c>
      <c r="G697" t="s">
        <v>1085</v>
      </c>
      <c r="H697" t="s">
        <v>1086</v>
      </c>
      <c r="I697" t="s">
        <v>2275</v>
      </c>
      <c r="J697">
        <v>20.3</v>
      </c>
      <c r="K697">
        <v>31.46</v>
      </c>
      <c r="L697">
        <v>43.5</v>
      </c>
      <c r="M697">
        <v>44.24</v>
      </c>
      <c r="N697">
        <v>62.1</v>
      </c>
      <c r="O697">
        <v>70.16</v>
      </c>
      <c r="P697">
        <v>77.36</v>
      </c>
      <c r="Q697">
        <v>74.3</v>
      </c>
      <c r="R697">
        <v>65.3</v>
      </c>
      <c r="S697">
        <v>51.62</v>
      </c>
      <c r="T697">
        <v>39.700000000000003</v>
      </c>
      <c r="U697">
        <v>13.5</v>
      </c>
      <c r="W697" s="42">
        <v>695</v>
      </c>
    </row>
    <row r="698" spans="5:23" x14ac:dyDescent="0.35">
      <c r="E698" t="s">
        <v>49</v>
      </c>
      <c r="F698" t="s">
        <v>1051</v>
      </c>
      <c r="G698" t="s">
        <v>1087</v>
      </c>
      <c r="H698" t="s">
        <v>1088</v>
      </c>
      <c r="I698" t="s">
        <v>2276</v>
      </c>
      <c r="J698">
        <v>24.1</v>
      </c>
      <c r="K698">
        <v>32.54</v>
      </c>
      <c r="L698">
        <v>36</v>
      </c>
      <c r="M698">
        <v>46.22</v>
      </c>
      <c r="N698">
        <v>59.4</v>
      </c>
      <c r="O698">
        <v>69.260000000000005</v>
      </c>
      <c r="P698">
        <v>74.66</v>
      </c>
      <c r="Q698">
        <v>72.5</v>
      </c>
      <c r="R698">
        <v>63.7</v>
      </c>
      <c r="S698">
        <v>50.36</v>
      </c>
      <c r="T698">
        <v>37</v>
      </c>
      <c r="U698">
        <v>26.4</v>
      </c>
      <c r="W698" s="49">
        <v>696</v>
      </c>
    </row>
    <row r="699" spans="5:23" x14ac:dyDescent="0.35">
      <c r="E699" t="s">
        <v>49</v>
      </c>
      <c r="F699" t="s">
        <v>1089</v>
      </c>
      <c r="G699" t="s">
        <v>1090</v>
      </c>
      <c r="H699" t="s">
        <v>1091</v>
      </c>
      <c r="I699" t="s">
        <v>2277</v>
      </c>
      <c r="J699">
        <v>13.8</v>
      </c>
      <c r="K699">
        <v>19.04</v>
      </c>
      <c r="L699">
        <v>24.8</v>
      </c>
      <c r="M699">
        <v>40.64</v>
      </c>
      <c r="N699">
        <v>47.8</v>
      </c>
      <c r="O699">
        <v>60.26</v>
      </c>
      <c r="P699">
        <v>63.5</v>
      </c>
      <c r="Q699">
        <v>63.14</v>
      </c>
      <c r="R699">
        <v>58.3</v>
      </c>
      <c r="S699">
        <v>44.96</v>
      </c>
      <c r="T699">
        <v>34.5</v>
      </c>
      <c r="U699">
        <v>26.8</v>
      </c>
      <c r="W699" s="42">
        <v>697</v>
      </c>
    </row>
    <row r="700" spans="5:23" x14ac:dyDescent="0.35">
      <c r="E700" t="s">
        <v>49</v>
      </c>
      <c r="F700" t="s">
        <v>1089</v>
      </c>
      <c r="G700" t="s">
        <v>1092</v>
      </c>
      <c r="H700" t="s">
        <v>289</v>
      </c>
      <c r="I700" t="s">
        <v>2278</v>
      </c>
      <c r="J700">
        <v>21.6</v>
      </c>
      <c r="K700">
        <v>22.64</v>
      </c>
      <c r="L700">
        <v>34.9</v>
      </c>
      <c r="M700">
        <v>45.86</v>
      </c>
      <c r="N700">
        <v>57.7</v>
      </c>
      <c r="O700">
        <v>65.12</v>
      </c>
      <c r="P700">
        <v>71.239999999999995</v>
      </c>
      <c r="Q700">
        <v>67.28</v>
      </c>
      <c r="R700">
        <v>60.3</v>
      </c>
      <c r="S700">
        <v>47.66</v>
      </c>
      <c r="T700">
        <v>36.5</v>
      </c>
      <c r="U700">
        <v>23.4</v>
      </c>
      <c r="W700" s="49">
        <v>698</v>
      </c>
    </row>
    <row r="701" spans="5:23" x14ac:dyDescent="0.35">
      <c r="E701" t="s">
        <v>49</v>
      </c>
      <c r="F701" t="s">
        <v>1089</v>
      </c>
      <c r="G701" t="s">
        <v>1093</v>
      </c>
      <c r="H701" t="s">
        <v>1094</v>
      </c>
      <c r="I701" t="s">
        <v>2279</v>
      </c>
      <c r="J701">
        <v>20.5</v>
      </c>
      <c r="K701">
        <v>27.5</v>
      </c>
      <c r="L701">
        <v>33.4</v>
      </c>
      <c r="M701">
        <v>44.42</v>
      </c>
      <c r="N701">
        <v>52.9</v>
      </c>
      <c r="O701">
        <v>68.180000000000007</v>
      </c>
      <c r="P701">
        <v>68.540000000000006</v>
      </c>
      <c r="Q701">
        <v>68.900000000000006</v>
      </c>
      <c r="R701">
        <v>62.2</v>
      </c>
      <c r="S701">
        <v>45.86</v>
      </c>
      <c r="T701">
        <v>43.3</v>
      </c>
      <c r="U701">
        <v>25</v>
      </c>
      <c r="W701" s="42">
        <v>699</v>
      </c>
    </row>
    <row r="702" spans="5:23" x14ac:dyDescent="0.35">
      <c r="E702" t="s">
        <v>49</v>
      </c>
      <c r="F702" t="s">
        <v>1089</v>
      </c>
      <c r="G702" t="s">
        <v>1095</v>
      </c>
      <c r="H702" t="s">
        <v>1096</v>
      </c>
      <c r="I702" t="s">
        <v>2280</v>
      </c>
      <c r="J702">
        <v>26.8</v>
      </c>
      <c r="K702">
        <v>22.1</v>
      </c>
      <c r="L702">
        <v>34.9</v>
      </c>
      <c r="M702">
        <v>41.18</v>
      </c>
      <c r="N702">
        <v>53.8</v>
      </c>
      <c r="O702">
        <v>67.819999999999993</v>
      </c>
      <c r="P702">
        <v>69.62</v>
      </c>
      <c r="Q702">
        <v>66.56</v>
      </c>
      <c r="R702">
        <v>59</v>
      </c>
      <c r="S702">
        <v>46.04</v>
      </c>
      <c r="T702">
        <v>41.7</v>
      </c>
      <c r="U702">
        <v>30.6</v>
      </c>
      <c r="W702" s="49">
        <v>700</v>
      </c>
    </row>
    <row r="703" spans="5:23" x14ac:dyDescent="0.35">
      <c r="E703" t="s">
        <v>49</v>
      </c>
      <c r="F703" t="s">
        <v>1089</v>
      </c>
      <c r="G703" t="s">
        <v>1097</v>
      </c>
      <c r="H703" t="s">
        <v>1098</v>
      </c>
      <c r="I703" t="s">
        <v>2281</v>
      </c>
      <c r="J703">
        <v>16.899999999999999</v>
      </c>
      <c r="K703">
        <v>22.64</v>
      </c>
      <c r="L703">
        <v>32.9</v>
      </c>
      <c r="M703">
        <v>46.04</v>
      </c>
      <c r="N703">
        <v>51.1</v>
      </c>
      <c r="O703">
        <v>66.92</v>
      </c>
      <c r="P703">
        <v>68.180000000000007</v>
      </c>
      <c r="Q703">
        <v>66.92</v>
      </c>
      <c r="R703">
        <v>61.7</v>
      </c>
      <c r="S703">
        <v>48.2</v>
      </c>
      <c r="T703">
        <v>41.4</v>
      </c>
      <c r="U703">
        <v>26.6</v>
      </c>
      <c r="W703" s="42">
        <v>701</v>
      </c>
    </row>
    <row r="704" spans="5:23" x14ac:dyDescent="0.35">
      <c r="E704" t="s">
        <v>49</v>
      </c>
      <c r="F704" t="s">
        <v>1089</v>
      </c>
      <c r="G704" t="s">
        <v>449</v>
      </c>
      <c r="H704" t="s">
        <v>1099</v>
      </c>
      <c r="I704" t="s">
        <v>2282</v>
      </c>
      <c r="J704">
        <v>22.5</v>
      </c>
      <c r="K704">
        <v>27.14</v>
      </c>
      <c r="L704">
        <v>40.799999999999997</v>
      </c>
      <c r="M704">
        <v>46.04</v>
      </c>
      <c r="N704">
        <v>52.9</v>
      </c>
      <c r="O704">
        <v>66.2</v>
      </c>
      <c r="P704">
        <v>72.86</v>
      </c>
      <c r="Q704">
        <v>71.599999999999994</v>
      </c>
      <c r="R704">
        <v>65.5</v>
      </c>
      <c r="S704">
        <v>50.54</v>
      </c>
      <c r="T704">
        <v>42.1</v>
      </c>
      <c r="U704">
        <v>35.200000000000003</v>
      </c>
      <c r="W704" s="49">
        <v>702</v>
      </c>
    </row>
    <row r="705" spans="5:23" x14ac:dyDescent="0.35">
      <c r="E705" t="s">
        <v>49</v>
      </c>
      <c r="F705" t="s">
        <v>1089</v>
      </c>
      <c r="G705" t="s">
        <v>1100</v>
      </c>
      <c r="H705" t="s">
        <v>1100</v>
      </c>
      <c r="I705" t="s">
        <v>2283</v>
      </c>
      <c r="J705">
        <v>13.3</v>
      </c>
      <c r="K705">
        <v>9.32</v>
      </c>
      <c r="L705">
        <v>17.399999999999999</v>
      </c>
      <c r="M705">
        <v>24.26</v>
      </c>
      <c r="N705">
        <v>31.1</v>
      </c>
      <c r="O705">
        <v>41.72</v>
      </c>
      <c r="P705">
        <v>45.32</v>
      </c>
      <c r="Q705">
        <v>46.4</v>
      </c>
      <c r="R705">
        <v>39.4</v>
      </c>
      <c r="S705">
        <v>35.42</v>
      </c>
      <c r="T705">
        <v>22.6</v>
      </c>
      <c r="U705">
        <v>17.100000000000001</v>
      </c>
      <c r="W705" s="42">
        <v>703</v>
      </c>
    </row>
    <row r="706" spans="5:23" x14ac:dyDescent="0.35">
      <c r="E706" t="s">
        <v>49</v>
      </c>
      <c r="F706" t="s">
        <v>1089</v>
      </c>
      <c r="G706" t="s">
        <v>1101</v>
      </c>
      <c r="H706" t="s">
        <v>1102</v>
      </c>
      <c r="I706" t="s">
        <v>2284</v>
      </c>
      <c r="J706">
        <v>30.6</v>
      </c>
      <c r="K706">
        <v>26.78</v>
      </c>
      <c r="L706">
        <v>33.1</v>
      </c>
      <c r="M706">
        <v>42.26</v>
      </c>
      <c r="N706">
        <v>55.4</v>
      </c>
      <c r="O706">
        <v>66.38</v>
      </c>
      <c r="P706">
        <v>71.42</v>
      </c>
      <c r="Q706">
        <v>68.900000000000006</v>
      </c>
      <c r="R706">
        <v>60.4</v>
      </c>
      <c r="S706">
        <v>48.92</v>
      </c>
      <c r="T706">
        <v>38.299999999999997</v>
      </c>
      <c r="U706">
        <v>33.299999999999997</v>
      </c>
      <c r="W706" s="49">
        <v>704</v>
      </c>
    </row>
    <row r="707" spans="5:23" x14ac:dyDescent="0.35">
      <c r="E707" t="s">
        <v>49</v>
      </c>
      <c r="F707" t="s">
        <v>1103</v>
      </c>
      <c r="G707" t="s">
        <v>1104</v>
      </c>
      <c r="H707" t="s">
        <v>1105</v>
      </c>
      <c r="I707" t="s">
        <v>2285</v>
      </c>
      <c r="J707">
        <v>30.4</v>
      </c>
      <c r="K707">
        <v>34.700000000000003</v>
      </c>
      <c r="L707">
        <v>42.3</v>
      </c>
      <c r="M707">
        <v>51.8</v>
      </c>
      <c r="N707">
        <v>62.1</v>
      </c>
      <c r="O707">
        <v>70.52</v>
      </c>
      <c r="P707">
        <v>75.02</v>
      </c>
      <c r="Q707">
        <v>73.58</v>
      </c>
      <c r="R707">
        <v>65.5</v>
      </c>
      <c r="S707">
        <v>54.14</v>
      </c>
      <c r="T707">
        <v>47.8</v>
      </c>
      <c r="U707">
        <v>35.799999999999997</v>
      </c>
      <c r="W707" s="42">
        <v>705</v>
      </c>
    </row>
    <row r="708" spans="5:23" x14ac:dyDescent="0.35">
      <c r="E708" t="s">
        <v>49</v>
      </c>
      <c r="F708" t="s">
        <v>1103</v>
      </c>
      <c r="G708" t="s">
        <v>1106</v>
      </c>
      <c r="H708" t="s">
        <v>1107</v>
      </c>
      <c r="I708" t="s">
        <v>2286</v>
      </c>
      <c r="J708">
        <v>30.6</v>
      </c>
      <c r="K708">
        <v>33.799999999999997</v>
      </c>
      <c r="L708">
        <v>36.700000000000003</v>
      </c>
      <c r="M708">
        <v>51.08</v>
      </c>
      <c r="N708">
        <v>61</v>
      </c>
      <c r="O708">
        <v>68.540000000000006</v>
      </c>
      <c r="P708">
        <v>76.459999999999994</v>
      </c>
      <c r="Q708">
        <v>73.58</v>
      </c>
      <c r="R708">
        <v>64.599999999999994</v>
      </c>
      <c r="S708">
        <v>53.6</v>
      </c>
      <c r="T708">
        <v>46.9</v>
      </c>
      <c r="U708">
        <v>38.1</v>
      </c>
      <c r="W708" s="49">
        <v>706</v>
      </c>
    </row>
    <row r="709" spans="5:23" x14ac:dyDescent="0.35">
      <c r="E709" t="s">
        <v>49</v>
      </c>
      <c r="F709" t="s">
        <v>1103</v>
      </c>
      <c r="G709" t="s">
        <v>742</v>
      </c>
      <c r="H709" t="s">
        <v>595</v>
      </c>
      <c r="I709" t="s">
        <v>2287</v>
      </c>
      <c r="J709">
        <v>30</v>
      </c>
      <c r="K709">
        <v>35.24</v>
      </c>
      <c r="L709">
        <v>41.7</v>
      </c>
      <c r="M709">
        <v>49.28</v>
      </c>
      <c r="N709">
        <v>58.6</v>
      </c>
      <c r="O709">
        <v>71.239999999999995</v>
      </c>
      <c r="P709">
        <v>70.52</v>
      </c>
      <c r="Q709">
        <v>70.34</v>
      </c>
      <c r="R709">
        <v>67.3</v>
      </c>
      <c r="S709">
        <v>53.42</v>
      </c>
      <c r="T709">
        <v>48.6</v>
      </c>
      <c r="U709">
        <v>39.9</v>
      </c>
      <c r="W709" s="42">
        <v>707</v>
      </c>
    </row>
    <row r="710" spans="5:23" x14ac:dyDescent="0.35">
      <c r="E710" t="s">
        <v>49</v>
      </c>
      <c r="F710" t="s">
        <v>1103</v>
      </c>
      <c r="G710" t="s">
        <v>1108</v>
      </c>
      <c r="H710" t="s">
        <v>1109</v>
      </c>
      <c r="I710" t="s">
        <v>2288</v>
      </c>
      <c r="J710">
        <v>40.1</v>
      </c>
      <c r="K710">
        <v>38.659999999999997</v>
      </c>
      <c r="L710">
        <v>42.1</v>
      </c>
      <c r="M710">
        <v>49.82</v>
      </c>
      <c r="N710">
        <v>60.6</v>
      </c>
      <c r="O710">
        <v>70.34</v>
      </c>
      <c r="P710">
        <v>78.260000000000005</v>
      </c>
      <c r="Q710">
        <v>72.86</v>
      </c>
      <c r="R710">
        <v>68.7</v>
      </c>
      <c r="S710">
        <v>57.92</v>
      </c>
      <c r="T710">
        <v>52.2</v>
      </c>
      <c r="U710">
        <v>42.6</v>
      </c>
      <c r="W710" s="49">
        <v>708</v>
      </c>
    </row>
    <row r="711" spans="5:23" x14ac:dyDescent="0.35">
      <c r="E711" t="s">
        <v>49</v>
      </c>
      <c r="F711" t="s">
        <v>1103</v>
      </c>
      <c r="G711" t="s">
        <v>1110</v>
      </c>
      <c r="H711" t="s">
        <v>1111</v>
      </c>
      <c r="I711" t="s">
        <v>2289</v>
      </c>
      <c r="J711">
        <v>30.7</v>
      </c>
      <c r="K711">
        <v>34.340000000000003</v>
      </c>
      <c r="L711">
        <v>43.3</v>
      </c>
      <c r="M711">
        <v>51.62</v>
      </c>
      <c r="N711">
        <v>58.8</v>
      </c>
      <c r="O711">
        <v>72.86</v>
      </c>
      <c r="P711">
        <v>75.92</v>
      </c>
      <c r="Q711">
        <v>71.78</v>
      </c>
      <c r="R711">
        <v>68.5</v>
      </c>
      <c r="S711">
        <v>60.26</v>
      </c>
      <c r="T711">
        <v>40.799999999999997</v>
      </c>
      <c r="U711">
        <v>39.4</v>
      </c>
      <c r="W711" s="42">
        <v>709</v>
      </c>
    </row>
    <row r="712" spans="5:23" x14ac:dyDescent="0.35">
      <c r="E712" t="s">
        <v>49</v>
      </c>
      <c r="F712" t="s">
        <v>1103</v>
      </c>
      <c r="G712" t="s">
        <v>786</v>
      </c>
      <c r="H712" t="s">
        <v>1112</v>
      </c>
      <c r="I712" t="s">
        <v>2290</v>
      </c>
      <c r="J712">
        <v>33.799999999999997</v>
      </c>
      <c r="K712">
        <v>39.380000000000003</v>
      </c>
      <c r="L712">
        <v>38.1</v>
      </c>
      <c r="M712">
        <v>54.32</v>
      </c>
      <c r="N712">
        <v>67.3</v>
      </c>
      <c r="O712">
        <v>68.180000000000007</v>
      </c>
      <c r="P712">
        <v>75.92</v>
      </c>
      <c r="Q712">
        <v>71.42</v>
      </c>
      <c r="R712">
        <v>64.400000000000006</v>
      </c>
      <c r="S712">
        <v>57.02</v>
      </c>
      <c r="T712">
        <v>49.3</v>
      </c>
      <c r="U712">
        <v>40.799999999999997</v>
      </c>
      <c r="W712" s="49">
        <v>710</v>
      </c>
    </row>
    <row r="713" spans="5:23" x14ac:dyDescent="0.35">
      <c r="E713" t="s">
        <v>49</v>
      </c>
      <c r="F713" t="s">
        <v>1103</v>
      </c>
      <c r="G713" t="s">
        <v>1113</v>
      </c>
      <c r="H713" t="s">
        <v>1114</v>
      </c>
      <c r="I713" t="s">
        <v>2291</v>
      </c>
      <c r="J713">
        <v>27.1</v>
      </c>
      <c r="K713">
        <v>32.54</v>
      </c>
      <c r="L713">
        <v>44.8</v>
      </c>
      <c r="M713">
        <v>52.88</v>
      </c>
      <c r="N713">
        <v>63.9</v>
      </c>
      <c r="O713">
        <v>72.86</v>
      </c>
      <c r="P713">
        <v>77.180000000000007</v>
      </c>
      <c r="Q713">
        <v>75.739999999999995</v>
      </c>
      <c r="R713">
        <v>67.8</v>
      </c>
      <c r="S713">
        <v>55.94</v>
      </c>
      <c r="T713">
        <v>45.1</v>
      </c>
      <c r="U713">
        <v>36.700000000000003</v>
      </c>
      <c r="W713" s="42">
        <v>711</v>
      </c>
    </row>
    <row r="714" spans="5:23" x14ac:dyDescent="0.35">
      <c r="E714" t="s">
        <v>49</v>
      </c>
      <c r="F714" t="s">
        <v>1103</v>
      </c>
      <c r="G714" t="s">
        <v>1115</v>
      </c>
      <c r="H714" t="s">
        <v>1116</v>
      </c>
      <c r="I714" t="s">
        <v>2292</v>
      </c>
      <c r="J714">
        <v>29.8</v>
      </c>
      <c r="K714">
        <v>39.020000000000003</v>
      </c>
      <c r="L714">
        <v>43.7</v>
      </c>
      <c r="M714">
        <v>50.72</v>
      </c>
      <c r="N714">
        <v>62.4</v>
      </c>
      <c r="O714">
        <v>69.8</v>
      </c>
      <c r="P714">
        <v>72.14</v>
      </c>
      <c r="Q714">
        <v>71.239999999999995</v>
      </c>
      <c r="R714">
        <v>64.400000000000006</v>
      </c>
      <c r="S714">
        <v>54.86</v>
      </c>
      <c r="T714">
        <v>48.7</v>
      </c>
      <c r="U714">
        <v>38.1</v>
      </c>
      <c r="W714" s="49">
        <v>712</v>
      </c>
    </row>
    <row r="715" spans="5:23" x14ac:dyDescent="0.35">
      <c r="E715" t="s">
        <v>49</v>
      </c>
      <c r="F715" t="s">
        <v>1103</v>
      </c>
      <c r="G715" t="s">
        <v>1117</v>
      </c>
      <c r="H715" t="s">
        <v>1118</v>
      </c>
      <c r="I715" t="s">
        <v>2293</v>
      </c>
      <c r="J715">
        <v>30</v>
      </c>
      <c r="K715">
        <v>33.08</v>
      </c>
      <c r="L715">
        <v>44.2</v>
      </c>
      <c r="M715">
        <v>55.04</v>
      </c>
      <c r="N715">
        <v>59.9</v>
      </c>
      <c r="O715">
        <v>71.239999999999995</v>
      </c>
      <c r="P715">
        <v>77.540000000000006</v>
      </c>
      <c r="Q715">
        <v>77</v>
      </c>
      <c r="R715">
        <v>65.7</v>
      </c>
      <c r="S715">
        <v>56.12</v>
      </c>
      <c r="T715">
        <v>48</v>
      </c>
      <c r="U715">
        <v>36.1</v>
      </c>
      <c r="W715" s="42">
        <v>713</v>
      </c>
    </row>
    <row r="716" spans="5:23" x14ac:dyDescent="0.35">
      <c r="E716" t="s">
        <v>49</v>
      </c>
      <c r="F716" t="s">
        <v>1119</v>
      </c>
      <c r="G716" t="s">
        <v>1120</v>
      </c>
      <c r="H716" t="s">
        <v>1121</v>
      </c>
      <c r="I716" t="s">
        <v>2294</v>
      </c>
      <c r="J716" t="s">
        <v>54</v>
      </c>
      <c r="K716" t="s">
        <v>54</v>
      </c>
      <c r="L716" t="s">
        <v>54</v>
      </c>
      <c r="M716" t="s">
        <v>54</v>
      </c>
      <c r="N716" t="s">
        <v>54</v>
      </c>
      <c r="O716" t="s">
        <v>54</v>
      </c>
      <c r="P716" t="s">
        <v>54</v>
      </c>
      <c r="Q716" t="s">
        <v>54</v>
      </c>
      <c r="R716" t="s">
        <v>54</v>
      </c>
      <c r="S716" t="s">
        <v>54</v>
      </c>
      <c r="T716" t="s">
        <v>54</v>
      </c>
      <c r="U716" t="s">
        <v>54</v>
      </c>
      <c r="W716" s="49">
        <v>714</v>
      </c>
    </row>
    <row r="717" spans="5:23" x14ac:dyDescent="0.35">
      <c r="E717" t="s">
        <v>49</v>
      </c>
      <c r="F717" t="s">
        <v>1122</v>
      </c>
      <c r="G717" t="s">
        <v>1123</v>
      </c>
      <c r="H717" t="s">
        <v>1124</v>
      </c>
      <c r="I717" t="s">
        <v>2295</v>
      </c>
      <c r="J717">
        <v>36.700000000000003</v>
      </c>
      <c r="K717">
        <v>39.74</v>
      </c>
      <c r="L717">
        <v>47.8</v>
      </c>
      <c r="M717">
        <v>57.02</v>
      </c>
      <c r="N717">
        <v>64</v>
      </c>
      <c r="O717">
        <v>73.760000000000005</v>
      </c>
      <c r="P717">
        <v>78.08</v>
      </c>
      <c r="Q717">
        <v>75.38</v>
      </c>
      <c r="R717">
        <v>68.900000000000006</v>
      </c>
      <c r="S717">
        <v>56.66</v>
      </c>
      <c r="T717">
        <v>44.6</v>
      </c>
      <c r="U717">
        <v>35.799999999999997</v>
      </c>
      <c r="W717" s="42">
        <v>715</v>
      </c>
    </row>
    <row r="718" spans="5:23" x14ac:dyDescent="0.35">
      <c r="E718" t="s">
        <v>49</v>
      </c>
      <c r="F718" t="s">
        <v>1122</v>
      </c>
      <c r="G718" t="s">
        <v>1125</v>
      </c>
      <c r="H718" t="s">
        <v>284</v>
      </c>
      <c r="I718" t="s">
        <v>2296</v>
      </c>
      <c r="J718">
        <v>39.9</v>
      </c>
      <c r="K718">
        <v>47.12</v>
      </c>
      <c r="L718">
        <v>53.4</v>
      </c>
      <c r="M718">
        <v>61.52</v>
      </c>
      <c r="N718">
        <v>76.3</v>
      </c>
      <c r="O718">
        <v>79.88</v>
      </c>
      <c r="P718">
        <v>82.76</v>
      </c>
      <c r="Q718">
        <v>82.58</v>
      </c>
      <c r="R718">
        <v>72.5</v>
      </c>
      <c r="S718">
        <v>63.5</v>
      </c>
      <c r="T718">
        <v>56.5</v>
      </c>
      <c r="U718">
        <v>43.5</v>
      </c>
      <c r="W718" s="49">
        <v>716</v>
      </c>
    </row>
    <row r="719" spans="5:23" x14ac:dyDescent="0.35">
      <c r="E719" t="s">
        <v>49</v>
      </c>
      <c r="F719" t="s">
        <v>1122</v>
      </c>
      <c r="G719" t="s">
        <v>188</v>
      </c>
      <c r="H719" t="s">
        <v>1126</v>
      </c>
      <c r="I719" t="s">
        <v>2297</v>
      </c>
      <c r="J719">
        <v>36.700000000000003</v>
      </c>
      <c r="K719">
        <v>34.520000000000003</v>
      </c>
      <c r="L719">
        <v>41.5</v>
      </c>
      <c r="M719">
        <v>56.3</v>
      </c>
      <c r="N719">
        <v>66.7</v>
      </c>
      <c r="O719">
        <v>69.260000000000005</v>
      </c>
      <c r="P719">
        <v>76.099999999999994</v>
      </c>
      <c r="Q719">
        <v>76.099999999999994</v>
      </c>
      <c r="R719">
        <v>66.7</v>
      </c>
      <c r="S719">
        <v>54.14</v>
      </c>
      <c r="T719">
        <v>42.4</v>
      </c>
      <c r="U719">
        <v>36.1</v>
      </c>
      <c r="W719" s="42">
        <v>717</v>
      </c>
    </row>
    <row r="720" spans="5:23" x14ac:dyDescent="0.35">
      <c r="E720" t="s">
        <v>49</v>
      </c>
      <c r="F720" t="s">
        <v>1122</v>
      </c>
      <c r="G720" t="s">
        <v>1127</v>
      </c>
      <c r="H720" t="s">
        <v>1128</v>
      </c>
      <c r="I720" t="s">
        <v>2298</v>
      </c>
      <c r="J720">
        <v>34</v>
      </c>
      <c r="K720">
        <v>37.94</v>
      </c>
      <c r="L720">
        <v>45.5</v>
      </c>
      <c r="M720">
        <v>50.18</v>
      </c>
      <c r="N720">
        <v>67.3</v>
      </c>
      <c r="O720">
        <v>79.52</v>
      </c>
      <c r="P720">
        <v>79.34</v>
      </c>
      <c r="Q720">
        <v>71.42</v>
      </c>
      <c r="R720">
        <v>73.400000000000006</v>
      </c>
      <c r="S720">
        <v>57.74</v>
      </c>
      <c r="T720">
        <v>41.9</v>
      </c>
      <c r="U720">
        <v>38.700000000000003</v>
      </c>
      <c r="W720" s="49">
        <v>718</v>
      </c>
    </row>
    <row r="721" spans="5:23" x14ac:dyDescent="0.35">
      <c r="E721" t="s">
        <v>49</v>
      </c>
      <c r="F721" t="s">
        <v>1122</v>
      </c>
      <c r="G721" t="s">
        <v>1127</v>
      </c>
      <c r="H721" t="s">
        <v>1128</v>
      </c>
      <c r="I721" t="s">
        <v>2299</v>
      </c>
      <c r="J721">
        <v>38.299999999999997</v>
      </c>
      <c r="K721">
        <v>39.020000000000003</v>
      </c>
      <c r="L721">
        <v>44.4</v>
      </c>
      <c r="M721">
        <v>55.94</v>
      </c>
      <c r="N721">
        <v>70.2</v>
      </c>
      <c r="O721">
        <v>69.08</v>
      </c>
      <c r="P721">
        <v>78.260000000000005</v>
      </c>
      <c r="Q721">
        <v>77.36</v>
      </c>
      <c r="R721">
        <v>72</v>
      </c>
      <c r="S721">
        <v>52.7</v>
      </c>
      <c r="T721">
        <v>42.6</v>
      </c>
      <c r="U721">
        <v>32.700000000000003</v>
      </c>
      <c r="W721" s="42">
        <v>719</v>
      </c>
    </row>
    <row r="722" spans="5:23" x14ac:dyDescent="0.35">
      <c r="E722" t="s">
        <v>49</v>
      </c>
      <c r="F722" t="s">
        <v>1122</v>
      </c>
      <c r="G722" t="s">
        <v>1129</v>
      </c>
      <c r="H722" t="s">
        <v>1130</v>
      </c>
      <c r="I722" t="s">
        <v>2300</v>
      </c>
      <c r="J722">
        <v>43.7</v>
      </c>
      <c r="K722">
        <v>45.68</v>
      </c>
      <c r="L722">
        <v>55.9</v>
      </c>
      <c r="M722">
        <v>65.3</v>
      </c>
      <c r="N722">
        <v>72</v>
      </c>
      <c r="O722">
        <v>80.599999999999994</v>
      </c>
      <c r="P722">
        <v>80.599999999999994</v>
      </c>
      <c r="Q722">
        <v>77.72</v>
      </c>
      <c r="R722">
        <v>76.099999999999994</v>
      </c>
      <c r="S722">
        <v>62.24</v>
      </c>
      <c r="T722">
        <v>49.3</v>
      </c>
      <c r="U722">
        <v>41.5</v>
      </c>
      <c r="W722" s="49">
        <v>720</v>
      </c>
    </row>
    <row r="723" spans="5:23" x14ac:dyDescent="0.35">
      <c r="E723" t="s">
        <v>49</v>
      </c>
      <c r="F723" t="s">
        <v>1122</v>
      </c>
      <c r="G723" t="s">
        <v>1131</v>
      </c>
      <c r="H723" t="s">
        <v>938</v>
      </c>
      <c r="I723" t="s">
        <v>2301</v>
      </c>
      <c r="J723">
        <v>32.700000000000003</v>
      </c>
      <c r="K723">
        <v>35.24</v>
      </c>
      <c r="L723">
        <v>40.6</v>
      </c>
      <c r="M723">
        <v>55.94</v>
      </c>
      <c r="N723">
        <v>64.2</v>
      </c>
      <c r="O723">
        <v>73.040000000000006</v>
      </c>
      <c r="P723">
        <v>77.72</v>
      </c>
      <c r="Q723">
        <v>74.66</v>
      </c>
      <c r="R723">
        <v>63.1</v>
      </c>
      <c r="S723">
        <v>51.8</v>
      </c>
      <c r="T723">
        <v>37.9</v>
      </c>
      <c r="U723">
        <v>31.3</v>
      </c>
      <c r="W723" s="42">
        <v>721</v>
      </c>
    </row>
    <row r="724" spans="5:23" x14ac:dyDescent="0.35">
      <c r="E724" t="s">
        <v>49</v>
      </c>
      <c r="F724" t="s">
        <v>1122</v>
      </c>
      <c r="G724" t="s">
        <v>1132</v>
      </c>
      <c r="H724" t="s">
        <v>1133</v>
      </c>
      <c r="I724" t="s">
        <v>2302</v>
      </c>
      <c r="J724">
        <v>31.8</v>
      </c>
      <c r="K724">
        <v>34.520000000000003</v>
      </c>
      <c r="L724">
        <v>40.5</v>
      </c>
      <c r="M724">
        <v>47.12</v>
      </c>
      <c r="N724">
        <v>58.8</v>
      </c>
      <c r="O724">
        <v>67.64</v>
      </c>
      <c r="P724">
        <v>70.34</v>
      </c>
      <c r="Q724">
        <v>69.8</v>
      </c>
      <c r="R724">
        <v>61.2</v>
      </c>
      <c r="S724">
        <v>46.76</v>
      </c>
      <c r="T724">
        <v>37</v>
      </c>
      <c r="U724">
        <v>29.3</v>
      </c>
      <c r="W724" s="49">
        <v>722</v>
      </c>
    </row>
    <row r="725" spans="5:23" x14ac:dyDescent="0.35">
      <c r="E725" t="s">
        <v>49</v>
      </c>
      <c r="F725" t="s">
        <v>1122</v>
      </c>
      <c r="G725" t="s">
        <v>401</v>
      </c>
      <c r="H725" t="s">
        <v>1134</v>
      </c>
      <c r="I725" t="s">
        <v>2303</v>
      </c>
      <c r="J725">
        <v>41.2</v>
      </c>
      <c r="K725">
        <v>48.74</v>
      </c>
      <c r="L725">
        <v>52</v>
      </c>
      <c r="M725">
        <v>60.26</v>
      </c>
      <c r="N725">
        <v>73.2</v>
      </c>
      <c r="O725">
        <v>77</v>
      </c>
      <c r="P725">
        <v>80.599999999999994</v>
      </c>
      <c r="Q725">
        <v>79.34</v>
      </c>
      <c r="R725">
        <v>75.2</v>
      </c>
      <c r="S725">
        <v>59</v>
      </c>
      <c r="T725">
        <v>46.8</v>
      </c>
      <c r="U725">
        <v>40.299999999999997</v>
      </c>
      <c r="W725" s="42">
        <v>723</v>
      </c>
    </row>
    <row r="726" spans="5:23" x14ac:dyDescent="0.35">
      <c r="E726" t="s">
        <v>49</v>
      </c>
      <c r="F726" t="s">
        <v>1122</v>
      </c>
      <c r="G726" t="s">
        <v>1135</v>
      </c>
      <c r="I726" t="s">
        <v>2304</v>
      </c>
      <c r="J726">
        <v>41.7</v>
      </c>
      <c r="K726">
        <v>46.58</v>
      </c>
      <c r="L726">
        <v>50.7</v>
      </c>
      <c r="M726">
        <v>62.24</v>
      </c>
      <c r="N726">
        <v>72.3</v>
      </c>
      <c r="O726">
        <v>79.7</v>
      </c>
      <c r="P726">
        <v>85.28</v>
      </c>
      <c r="Q726">
        <v>81.14</v>
      </c>
      <c r="R726">
        <v>76.8</v>
      </c>
      <c r="S726">
        <v>63.5</v>
      </c>
      <c r="T726">
        <v>51.1</v>
      </c>
      <c r="U726">
        <v>46.6</v>
      </c>
      <c r="W726" s="49">
        <v>724</v>
      </c>
    </row>
    <row r="727" spans="5:23" x14ac:dyDescent="0.35">
      <c r="E727" t="s">
        <v>49</v>
      </c>
      <c r="F727" t="s">
        <v>1122</v>
      </c>
      <c r="G727" t="s">
        <v>1136</v>
      </c>
      <c r="H727" t="s">
        <v>1137</v>
      </c>
      <c r="I727" t="s">
        <v>2305</v>
      </c>
      <c r="J727">
        <v>37.6</v>
      </c>
      <c r="K727">
        <v>37.58</v>
      </c>
      <c r="L727">
        <v>40.6</v>
      </c>
      <c r="M727">
        <v>53.42</v>
      </c>
      <c r="N727">
        <v>59</v>
      </c>
      <c r="O727">
        <v>65.12</v>
      </c>
      <c r="P727">
        <v>68.540000000000006</v>
      </c>
      <c r="Q727">
        <v>66.02</v>
      </c>
      <c r="R727">
        <v>63.5</v>
      </c>
      <c r="S727">
        <v>50.54</v>
      </c>
      <c r="T727">
        <v>40.299999999999997</v>
      </c>
      <c r="U727">
        <v>34.5</v>
      </c>
      <c r="W727" s="42">
        <v>725</v>
      </c>
    </row>
    <row r="728" spans="5:23" x14ac:dyDescent="0.35">
      <c r="E728" t="s">
        <v>49</v>
      </c>
      <c r="F728" t="s">
        <v>1122</v>
      </c>
      <c r="G728" t="s">
        <v>1138</v>
      </c>
      <c r="H728" t="s">
        <v>1139</v>
      </c>
      <c r="I728" t="s">
        <v>2306</v>
      </c>
      <c r="J728">
        <v>40.299999999999997</v>
      </c>
      <c r="K728">
        <v>48.92</v>
      </c>
      <c r="L728">
        <v>54.3</v>
      </c>
      <c r="M728">
        <v>63.14</v>
      </c>
      <c r="N728">
        <v>72.5</v>
      </c>
      <c r="O728">
        <v>77.72</v>
      </c>
      <c r="P728">
        <v>80.06</v>
      </c>
      <c r="Q728">
        <v>81.86</v>
      </c>
      <c r="R728">
        <v>70.900000000000006</v>
      </c>
      <c r="S728">
        <v>62.96</v>
      </c>
      <c r="T728">
        <v>51.4</v>
      </c>
      <c r="U728">
        <v>45</v>
      </c>
      <c r="W728" s="49">
        <v>726</v>
      </c>
    </row>
    <row r="729" spans="5:23" x14ac:dyDescent="0.35">
      <c r="E729" t="s">
        <v>49</v>
      </c>
      <c r="F729" t="s">
        <v>1122</v>
      </c>
      <c r="G729" t="s">
        <v>1140</v>
      </c>
      <c r="H729" t="s">
        <v>1141</v>
      </c>
      <c r="I729" t="s">
        <v>2307</v>
      </c>
      <c r="J729">
        <v>31.1</v>
      </c>
      <c r="K729">
        <v>35.96</v>
      </c>
      <c r="L729">
        <v>47.1</v>
      </c>
      <c r="M729">
        <v>51.44</v>
      </c>
      <c r="N729">
        <v>60.8</v>
      </c>
      <c r="O729">
        <v>70.16</v>
      </c>
      <c r="P729">
        <v>70.7</v>
      </c>
      <c r="Q729">
        <v>69.8</v>
      </c>
      <c r="R729">
        <v>61</v>
      </c>
      <c r="S729">
        <v>50.9</v>
      </c>
      <c r="T729">
        <v>37.9</v>
      </c>
      <c r="U729">
        <v>29.7</v>
      </c>
      <c r="W729" s="42">
        <v>727</v>
      </c>
    </row>
    <row r="730" spans="5:23" x14ac:dyDescent="0.35">
      <c r="E730" t="s">
        <v>49</v>
      </c>
      <c r="F730" t="s">
        <v>1122</v>
      </c>
      <c r="G730" t="s">
        <v>1142</v>
      </c>
      <c r="H730" t="s">
        <v>1143</v>
      </c>
      <c r="I730" t="s">
        <v>2308</v>
      </c>
      <c r="J730">
        <v>41.9</v>
      </c>
      <c r="K730">
        <v>42.8</v>
      </c>
      <c r="L730">
        <v>49.6</v>
      </c>
      <c r="M730">
        <v>56.3</v>
      </c>
      <c r="N730">
        <v>64.599999999999994</v>
      </c>
      <c r="O730">
        <v>68.900000000000006</v>
      </c>
      <c r="P730">
        <v>69.8</v>
      </c>
      <c r="Q730">
        <v>70.52</v>
      </c>
      <c r="R730">
        <v>64.900000000000006</v>
      </c>
      <c r="S730">
        <v>52.52</v>
      </c>
      <c r="T730">
        <v>41</v>
      </c>
      <c r="U730">
        <v>37.799999999999997</v>
      </c>
      <c r="W730" s="49">
        <v>728</v>
      </c>
    </row>
    <row r="731" spans="5:23" x14ac:dyDescent="0.35">
      <c r="E731" t="s">
        <v>49</v>
      </c>
      <c r="F731" t="s">
        <v>1122</v>
      </c>
      <c r="G731" t="s">
        <v>1144</v>
      </c>
      <c r="H731" t="s">
        <v>1145</v>
      </c>
      <c r="I731" t="s">
        <v>2309</v>
      </c>
      <c r="J731">
        <v>28.4</v>
      </c>
      <c r="K731">
        <v>32.9</v>
      </c>
      <c r="L731">
        <v>37.200000000000003</v>
      </c>
      <c r="M731">
        <v>46.94</v>
      </c>
      <c r="N731">
        <v>57.6</v>
      </c>
      <c r="O731">
        <v>66.38</v>
      </c>
      <c r="P731">
        <v>68.36</v>
      </c>
      <c r="Q731">
        <v>64.400000000000006</v>
      </c>
      <c r="R731">
        <v>56.5</v>
      </c>
      <c r="S731">
        <v>44.96</v>
      </c>
      <c r="T731">
        <v>33.1</v>
      </c>
      <c r="U731">
        <v>23.7</v>
      </c>
      <c r="W731" s="42">
        <v>729</v>
      </c>
    </row>
    <row r="732" spans="5:23" x14ac:dyDescent="0.35">
      <c r="E732" t="s">
        <v>49</v>
      </c>
      <c r="F732" t="s">
        <v>1122</v>
      </c>
      <c r="G732" t="s">
        <v>1146</v>
      </c>
      <c r="H732" t="s">
        <v>1147</v>
      </c>
      <c r="I732" t="s">
        <v>2310</v>
      </c>
      <c r="J732">
        <v>45.3</v>
      </c>
      <c r="K732">
        <v>45.5</v>
      </c>
      <c r="L732">
        <v>50.7</v>
      </c>
      <c r="M732">
        <v>63.86</v>
      </c>
      <c r="N732">
        <v>71.400000000000006</v>
      </c>
      <c r="O732">
        <v>78.98</v>
      </c>
      <c r="P732">
        <v>79.34</v>
      </c>
      <c r="Q732">
        <v>78.08</v>
      </c>
      <c r="R732">
        <v>72.099999999999994</v>
      </c>
      <c r="S732">
        <v>59.18</v>
      </c>
      <c r="T732">
        <v>48.2</v>
      </c>
      <c r="U732">
        <v>40.1</v>
      </c>
      <c r="W732" s="49">
        <v>730</v>
      </c>
    </row>
    <row r="733" spans="5:23" x14ac:dyDescent="0.35">
      <c r="E733" t="s">
        <v>49</v>
      </c>
      <c r="F733" t="s">
        <v>1122</v>
      </c>
      <c r="G733" t="s">
        <v>1148</v>
      </c>
      <c r="I733" t="s">
        <v>2311</v>
      </c>
      <c r="J733">
        <v>32.5</v>
      </c>
      <c r="K733">
        <v>40.82</v>
      </c>
      <c r="L733">
        <v>46.6</v>
      </c>
      <c r="M733">
        <v>54.32</v>
      </c>
      <c r="N733">
        <v>65.3</v>
      </c>
      <c r="O733">
        <v>75.56</v>
      </c>
      <c r="P733">
        <v>78.98</v>
      </c>
      <c r="Q733">
        <v>75.56</v>
      </c>
      <c r="R733">
        <v>69.099999999999994</v>
      </c>
      <c r="S733">
        <v>57.92</v>
      </c>
      <c r="T733">
        <v>46</v>
      </c>
      <c r="U733">
        <v>38.700000000000003</v>
      </c>
      <c r="W733" s="42">
        <v>731</v>
      </c>
    </row>
    <row r="734" spans="5:23" x14ac:dyDescent="0.35">
      <c r="E734" t="s">
        <v>49</v>
      </c>
      <c r="F734" t="s">
        <v>1149</v>
      </c>
      <c r="G734" t="s">
        <v>958</v>
      </c>
      <c r="H734" t="s">
        <v>958</v>
      </c>
      <c r="I734" t="s">
        <v>2312</v>
      </c>
      <c r="J734" t="s">
        <v>54</v>
      </c>
      <c r="K734" t="s">
        <v>54</v>
      </c>
      <c r="L734" t="s">
        <v>54</v>
      </c>
      <c r="M734" t="s">
        <v>54</v>
      </c>
      <c r="N734" t="s">
        <v>54</v>
      </c>
      <c r="O734" t="s">
        <v>54</v>
      </c>
      <c r="P734" t="s">
        <v>54</v>
      </c>
      <c r="Q734" t="s">
        <v>54</v>
      </c>
      <c r="R734" t="s">
        <v>54</v>
      </c>
      <c r="S734" t="s">
        <v>54</v>
      </c>
      <c r="T734" t="s">
        <v>54</v>
      </c>
      <c r="U734" t="s">
        <v>54</v>
      </c>
      <c r="W734" s="49">
        <v>732</v>
      </c>
    </row>
    <row r="735" spans="5:23" x14ac:dyDescent="0.35">
      <c r="E735" t="s">
        <v>49</v>
      </c>
      <c r="F735" t="s">
        <v>1149</v>
      </c>
      <c r="G735" t="s">
        <v>1150</v>
      </c>
      <c r="H735" t="s">
        <v>1151</v>
      </c>
      <c r="I735" t="s">
        <v>1151</v>
      </c>
      <c r="J735">
        <v>21.7</v>
      </c>
      <c r="K735">
        <v>23.18</v>
      </c>
      <c r="L735">
        <v>30</v>
      </c>
      <c r="M735">
        <v>39.92</v>
      </c>
      <c r="N735">
        <v>49.1</v>
      </c>
      <c r="O735">
        <v>59.18</v>
      </c>
      <c r="P735">
        <v>65.3</v>
      </c>
      <c r="Q735">
        <v>65.66</v>
      </c>
      <c r="R735">
        <v>59</v>
      </c>
      <c r="S735">
        <v>49.1</v>
      </c>
      <c r="T735">
        <v>39.200000000000003</v>
      </c>
      <c r="U735">
        <v>28.8</v>
      </c>
      <c r="W735" s="42">
        <v>733</v>
      </c>
    </row>
    <row r="736" spans="5:23" x14ac:dyDescent="0.35">
      <c r="E736" t="s">
        <v>49</v>
      </c>
      <c r="F736" t="s">
        <v>1149</v>
      </c>
      <c r="G736" t="s">
        <v>1152</v>
      </c>
      <c r="H736" t="s">
        <v>1153</v>
      </c>
      <c r="I736" t="s">
        <v>1153</v>
      </c>
      <c r="J736">
        <v>21.7</v>
      </c>
      <c r="K736">
        <v>23.18</v>
      </c>
      <c r="L736">
        <v>30</v>
      </c>
      <c r="M736">
        <v>39.92</v>
      </c>
      <c r="N736">
        <v>49.1</v>
      </c>
      <c r="O736">
        <v>59.18</v>
      </c>
      <c r="P736">
        <v>65.3</v>
      </c>
      <c r="Q736">
        <v>65.66</v>
      </c>
      <c r="R736">
        <v>59</v>
      </c>
      <c r="S736">
        <v>48.92</v>
      </c>
      <c r="T736">
        <v>39.200000000000003</v>
      </c>
      <c r="U736">
        <v>28.8</v>
      </c>
      <c r="W736" s="49">
        <v>734</v>
      </c>
    </row>
    <row r="737" spans="5:23" x14ac:dyDescent="0.35">
      <c r="E737" t="s">
        <v>49</v>
      </c>
      <c r="F737" t="s">
        <v>1149</v>
      </c>
      <c r="G737" t="s">
        <v>1154</v>
      </c>
      <c r="H737" t="s">
        <v>1154</v>
      </c>
      <c r="I737" t="s">
        <v>2313</v>
      </c>
      <c r="J737">
        <v>23.7</v>
      </c>
      <c r="K737">
        <v>23</v>
      </c>
      <c r="L737">
        <v>28.4</v>
      </c>
      <c r="M737">
        <v>36.86</v>
      </c>
      <c r="N737">
        <v>45.9</v>
      </c>
      <c r="O737">
        <v>55.76</v>
      </c>
      <c r="P737">
        <v>64.58</v>
      </c>
      <c r="Q737">
        <v>65.48</v>
      </c>
      <c r="R737">
        <v>58.6</v>
      </c>
      <c r="S737">
        <v>48.74</v>
      </c>
      <c r="T737">
        <v>40.5</v>
      </c>
      <c r="U737">
        <v>30.7</v>
      </c>
      <c r="W737" s="42">
        <v>735</v>
      </c>
    </row>
    <row r="738" spans="5:23" x14ac:dyDescent="0.35">
      <c r="E738" t="s">
        <v>49</v>
      </c>
      <c r="F738" t="s">
        <v>1155</v>
      </c>
      <c r="G738" t="s">
        <v>1156</v>
      </c>
      <c r="H738" t="s">
        <v>1156</v>
      </c>
      <c r="I738" t="s">
        <v>2314</v>
      </c>
      <c r="J738">
        <v>-11.6</v>
      </c>
      <c r="K738">
        <v>-8.68</v>
      </c>
      <c r="L738">
        <v>0.9</v>
      </c>
      <c r="M738">
        <v>22.64</v>
      </c>
      <c r="N738">
        <v>39</v>
      </c>
      <c r="O738">
        <v>56.12</v>
      </c>
      <c r="P738">
        <v>62.96</v>
      </c>
      <c r="Q738">
        <v>56.48</v>
      </c>
      <c r="R738">
        <v>45.5</v>
      </c>
      <c r="S738">
        <v>30.74</v>
      </c>
      <c r="T738">
        <v>11.1</v>
      </c>
      <c r="U738">
        <v>-5.4</v>
      </c>
      <c r="W738" s="49">
        <v>736</v>
      </c>
    </row>
    <row r="739" spans="5:23" x14ac:dyDescent="0.35">
      <c r="E739" t="s">
        <v>49</v>
      </c>
      <c r="F739" t="s">
        <v>1157</v>
      </c>
      <c r="G739" t="s">
        <v>1158</v>
      </c>
      <c r="H739" t="s">
        <v>1158</v>
      </c>
      <c r="I739" t="s">
        <v>1158</v>
      </c>
      <c r="J739">
        <v>-15.5</v>
      </c>
      <c r="K739">
        <v>-14.26</v>
      </c>
      <c r="L739">
        <v>-6.2</v>
      </c>
      <c r="M739">
        <v>9.5</v>
      </c>
      <c r="N739">
        <v>27.1</v>
      </c>
      <c r="O739">
        <v>38.479999999999997</v>
      </c>
      <c r="P739">
        <v>48.02</v>
      </c>
      <c r="Q739">
        <v>45.5</v>
      </c>
      <c r="R739">
        <v>37.6</v>
      </c>
      <c r="S739">
        <v>28.04</v>
      </c>
      <c r="T739">
        <v>13.6</v>
      </c>
      <c r="U739">
        <v>-1.3</v>
      </c>
      <c r="W739" s="42">
        <v>737</v>
      </c>
    </row>
    <row r="740" spans="5:23" x14ac:dyDescent="0.35">
      <c r="E740" t="s">
        <v>49</v>
      </c>
      <c r="F740" t="s">
        <v>1159</v>
      </c>
      <c r="G740" t="s">
        <v>1160</v>
      </c>
      <c r="H740" t="s">
        <v>1161</v>
      </c>
      <c r="I740" t="s">
        <v>2315</v>
      </c>
      <c r="J740">
        <v>23.2</v>
      </c>
      <c r="K740">
        <v>32.54</v>
      </c>
      <c r="L740">
        <v>36.700000000000003</v>
      </c>
      <c r="M740">
        <v>46.76</v>
      </c>
      <c r="N740">
        <v>54.7</v>
      </c>
      <c r="O740">
        <v>65.3</v>
      </c>
      <c r="P740">
        <v>73.400000000000006</v>
      </c>
      <c r="Q740">
        <v>68.180000000000007</v>
      </c>
      <c r="R740">
        <v>57</v>
      </c>
      <c r="S740">
        <v>45.5</v>
      </c>
      <c r="T740">
        <v>33.799999999999997</v>
      </c>
      <c r="U740">
        <v>25.7</v>
      </c>
      <c r="W740" s="49">
        <v>738</v>
      </c>
    </row>
    <row r="741" spans="5:23" x14ac:dyDescent="0.35">
      <c r="E741" t="s">
        <v>49</v>
      </c>
      <c r="F741" t="s">
        <v>1159</v>
      </c>
      <c r="G741" t="s">
        <v>1162</v>
      </c>
      <c r="H741" t="s">
        <v>873</v>
      </c>
      <c r="I741" t="s">
        <v>2316</v>
      </c>
      <c r="J741">
        <v>26.6</v>
      </c>
      <c r="K741">
        <v>30.02</v>
      </c>
      <c r="L741">
        <v>34.700000000000003</v>
      </c>
      <c r="M741">
        <v>44.24</v>
      </c>
      <c r="N741">
        <v>50.2</v>
      </c>
      <c r="O741">
        <v>63.14</v>
      </c>
      <c r="P741">
        <v>69.62</v>
      </c>
      <c r="Q741">
        <v>65.66</v>
      </c>
      <c r="R741">
        <v>56.7</v>
      </c>
      <c r="S741">
        <v>46.04</v>
      </c>
      <c r="T741">
        <v>32.700000000000003</v>
      </c>
      <c r="U741">
        <v>25.5</v>
      </c>
      <c r="W741" s="42">
        <v>739</v>
      </c>
    </row>
    <row r="742" spans="5:23" x14ac:dyDescent="0.35">
      <c r="E742" t="s">
        <v>49</v>
      </c>
      <c r="F742" t="s">
        <v>1159</v>
      </c>
      <c r="G742" t="s">
        <v>1163</v>
      </c>
      <c r="H742" t="s">
        <v>1164</v>
      </c>
      <c r="I742" t="s">
        <v>2317</v>
      </c>
      <c r="J742">
        <v>31.1</v>
      </c>
      <c r="K742">
        <v>36.14</v>
      </c>
      <c r="L742">
        <v>47.7</v>
      </c>
      <c r="M742">
        <v>50</v>
      </c>
      <c r="N742">
        <v>62.1</v>
      </c>
      <c r="O742">
        <v>72.680000000000007</v>
      </c>
      <c r="P742">
        <v>78.98</v>
      </c>
      <c r="Q742">
        <v>75.2</v>
      </c>
      <c r="R742">
        <v>65.8</v>
      </c>
      <c r="S742">
        <v>54.32</v>
      </c>
      <c r="T742">
        <v>38.700000000000003</v>
      </c>
      <c r="U742">
        <v>33.4</v>
      </c>
      <c r="W742" s="49">
        <v>740</v>
      </c>
    </row>
    <row r="743" spans="5:23" x14ac:dyDescent="0.35">
      <c r="E743" t="s">
        <v>49</v>
      </c>
      <c r="F743" t="s">
        <v>1159</v>
      </c>
      <c r="G743" t="s">
        <v>1165</v>
      </c>
      <c r="H743" t="s">
        <v>1137</v>
      </c>
      <c r="I743" t="s">
        <v>2318</v>
      </c>
      <c r="J743">
        <v>46</v>
      </c>
      <c r="K743">
        <v>48.74</v>
      </c>
      <c r="L743">
        <v>55.2</v>
      </c>
      <c r="M743">
        <v>66.92</v>
      </c>
      <c r="N743">
        <v>76.599999999999994</v>
      </c>
      <c r="O743">
        <v>86.36</v>
      </c>
      <c r="P743">
        <v>91.58</v>
      </c>
      <c r="Q743">
        <v>88.7</v>
      </c>
      <c r="R743">
        <v>81.5</v>
      </c>
      <c r="S743">
        <v>67.28</v>
      </c>
      <c r="T743">
        <v>55.4</v>
      </c>
      <c r="U743">
        <v>46.9</v>
      </c>
      <c r="W743" s="42">
        <v>741</v>
      </c>
    </row>
    <row r="744" spans="5:23" x14ac:dyDescent="0.35">
      <c r="E744" t="s">
        <v>49</v>
      </c>
      <c r="F744" t="s">
        <v>1159</v>
      </c>
      <c r="G744" t="s">
        <v>1166</v>
      </c>
      <c r="H744" t="s">
        <v>1167</v>
      </c>
      <c r="I744" t="s">
        <v>2319</v>
      </c>
      <c r="J744">
        <v>30.9</v>
      </c>
      <c r="K744">
        <v>38.840000000000003</v>
      </c>
      <c r="L744">
        <v>43.2</v>
      </c>
      <c r="M744">
        <v>50.18</v>
      </c>
      <c r="N744">
        <v>60.3</v>
      </c>
      <c r="O744">
        <v>71.239999999999995</v>
      </c>
      <c r="P744">
        <v>79.7</v>
      </c>
      <c r="Q744">
        <v>74.84</v>
      </c>
      <c r="R744">
        <v>65.7</v>
      </c>
      <c r="S744">
        <v>53.42</v>
      </c>
      <c r="T744">
        <v>39.9</v>
      </c>
      <c r="U744">
        <v>32.700000000000003</v>
      </c>
      <c r="W744" s="49">
        <v>742</v>
      </c>
    </row>
    <row r="745" spans="5:23" x14ac:dyDescent="0.35">
      <c r="E745" t="s">
        <v>49</v>
      </c>
      <c r="F745" t="s">
        <v>1159</v>
      </c>
      <c r="G745" t="s">
        <v>1165</v>
      </c>
      <c r="H745" t="s">
        <v>1168</v>
      </c>
      <c r="I745" t="s">
        <v>2320</v>
      </c>
      <c r="J745">
        <v>44.2</v>
      </c>
      <c r="K745">
        <v>46.58</v>
      </c>
      <c r="L745">
        <v>56.5</v>
      </c>
      <c r="M745">
        <v>57.56</v>
      </c>
      <c r="N745">
        <v>72</v>
      </c>
      <c r="O745">
        <v>82.22</v>
      </c>
      <c r="P745">
        <v>86.72</v>
      </c>
      <c r="Q745">
        <v>86.72</v>
      </c>
      <c r="R745">
        <v>77.900000000000006</v>
      </c>
      <c r="S745">
        <v>63.14</v>
      </c>
      <c r="T745">
        <v>50.2</v>
      </c>
      <c r="U745">
        <v>41.5</v>
      </c>
      <c r="W745" s="42">
        <v>743</v>
      </c>
    </row>
    <row r="746" spans="5:23" x14ac:dyDescent="0.35">
      <c r="E746" t="s">
        <v>49</v>
      </c>
      <c r="F746" t="s">
        <v>1159</v>
      </c>
      <c r="G746" t="s">
        <v>1165</v>
      </c>
      <c r="H746" t="s">
        <v>1169</v>
      </c>
      <c r="I746" t="s">
        <v>2321</v>
      </c>
      <c r="J746">
        <v>48.9</v>
      </c>
      <c r="K746">
        <v>51.62</v>
      </c>
      <c r="L746">
        <v>58.6</v>
      </c>
      <c r="M746">
        <v>62.06</v>
      </c>
      <c r="N746">
        <v>83.8</v>
      </c>
      <c r="O746">
        <v>90.86</v>
      </c>
      <c r="P746">
        <v>94.28</v>
      </c>
      <c r="Q746">
        <v>90.32</v>
      </c>
      <c r="R746">
        <v>83.1</v>
      </c>
      <c r="S746">
        <v>66.92</v>
      </c>
      <c r="T746">
        <v>52.3</v>
      </c>
      <c r="U746">
        <v>47.5</v>
      </c>
      <c r="W746" s="49">
        <v>744</v>
      </c>
    </row>
    <row r="747" spans="5:23" x14ac:dyDescent="0.35">
      <c r="E747" t="s">
        <v>49</v>
      </c>
      <c r="F747" t="s">
        <v>1159</v>
      </c>
      <c r="G747" t="s">
        <v>1170</v>
      </c>
      <c r="H747" t="s">
        <v>1171</v>
      </c>
      <c r="I747" t="s">
        <v>2322</v>
      </c>
      <c r="J747">
        <v>33.299999999999997</v>
      </c>
      <c r="K747">
        <v>38.119999999999997</v>
      </c>
      <c r="L747">
        <v>42.1</v>
      </c>
      <c r="M747">
        <v>50.36</v>
      </c>
      <c r="N747">
        <v>59</v>
      </c>
      <c r="O747">
        <v>67.459999999999994</v>
      </c>
      <c r="P747">
        <v>75.739999999999995</v>
      </c>
      <c r="Q747">
        <v>73.400000000000006</v>
      </c>
      <c r="R747">
        <v>62.2</v>
      </c>
      <c r="S747">
        <v>50</v>
      </c>
      <c r="T747">
        <v>39.9</v>
      </c>
      <c r="U747">
        <v>31.1</v>
      </c>
      <c r="W747" s="42">
        <v>745</v>
      </c>
    </row>
    <row r="748" spans="5:23" x14ac:dyDescent="0.35">
      <c r="E748" t="s">
        <v>49</v>
      </c>
      <c r="F748" t="s">
        <v>1159</v>
      </c>
      <c r="G748" t="s">
        <v>1172</v>
      </c>
      <c r="H748" t="s">
        <v>1173</v>
      </c>
      <c r="I748" t="s">
        <v>2323</v>
      </c>
      <c r="J748">
        <v>35.4</v>
      </c>
      <c r="K748">
        <v>35.06</v>
      </c>
      <c r="L748">
        <v>39</v>
      </c>
      <c r="M748">
        <v>50.18</v>
      </c>
      <c r="N748">
        <v>58.5</v>
      </c>
      <c r="O748">
        <v>71.78</v>
      </c>
      <c r="P748">
        <v>76.459999999999994</v>
      </c>
      <c r="Q748">
        <v>72.14</v>
      </c>
      <c r="R748">
        <v>64.8</v>
      </c>
      <c r="S748">
        <v>51.08</v>
      </c>
      <c r="T748">
        <v>38.1</v>
      </c>
      <c r="U748">
        <v>31.6</v>
      </c>
      <c r="W748" s="49">
        <v>746</v>
      </c>
    </row>
    <row r="749" spans="5:23" x14ac:dyDescent="0.35">
      <c r="E749" t="s">
        <v>49</v>
      </c>
      <c r="F749" t="s">
        <v>1159</v>
      </c>
      <c r="G749" t="s">
        <v>267</v>
      </c>
      <c r="H749" t="s">
        <v>1174</v>
      </c>
      <c r="I749" t="s">
        <v>2324</v>
      </c>
      <c r="J749">
        <v>28.2</v>
      </c>
      <c r="K749">
        <v>35.96</v>
      </c>
      <c r="L749">
        <v>37.9</v>
      </c>
      <c r="M749">
        <v>50.36</v>
      </c>
      <c r="N749">
        <v>57.6</v>
      </c>
      <c r="O749">
        <v>68.36</v>
      </c>
      <c r="P749">
        <v>74.66</v>
      </c>
      <c r="Q749">
        <v>72.680000000000007</v>
      </c>
      <c r="R749">
        <v>61.3</v>
      </c>
      <c r="S749">
        <v>46.94</v>
      </c>
      <c r="T749">
        <v>37.9</v>
      </c>
      <c r="U749">
        <v>32.4</v>
      </c>
      <c r="W749" s="42">
        <v>747</v>
      </c>
    </row>
    <row r="750" spans="5:23" x14ac:dyDescent="0.35">
      <c r="E750" t="s">
        <v>49</v>
      </c>
      <c r="F750" t="s">
        <v>1175</v>
      </c>
      <c r="G750" t="s">
        <v>1176</v>
      </c>
      <c r="H750" t="s">
        <v>1177</v>
      </c>
      <c r="I750" t="s">
        <v>2325</v>
      </c>
      <c r="J750">
        <v>16.899999999999999</v>
      </c>
      <c r="K750">
        <v>21.2</v>
      </c>
      <c r="L750">
        <v>30.6</v>
      </c>
      <c r="M750">
        <v>38.299999999999997</v>
      </c>
      <c r="N750">
        <v>51.3</v>
      </c>
      <c r="O750">
        <v>64.040000000000006</v>
      </c>
      <c r="P750">
        <v>64.58</v>
      </c>
      <c r="Q750">
        <v>64.58</v>
      </c>
      <c r="R750">
        <v>54</v>
      </c>
      <c r="S750">
        <v>40.46</v>
      </c>
      <c r="T750">
        <v>30.6</v>
      </c>
      <c r="U750">
        <v>19.399999999999999</v>
      </c>
      <c r="W750" s="49">
        <v>748</v>
      </c>
    </row>
    <row r="751" spans="5:23" x14ac:dyDescent="0.35">
      <c r="E751" t="s">
        <v>49</v>
      </c>
      <c r="F751" t="s">
        <v>1175</v>
      </c>
      <c r="G751" t="s">
        <v>1178</v>
      </c>
      <c r="H751" t="s">
        <v>479</v>
      </c>
      <c r="I751" t="s">
        <v>2326</v>
      </c>
      <c r="J751">
        <v>19.899999999999999</v>
      </c>
      <c r="K751">
        <v>25.16</v>
      </c>
      <c r="L751">
        <v>36.700000000000003</v>
      </c>
      <c r="M751">
        <v>48.56</v>
      </c>
      <c r="N751">
        <v>60.3</v>
      </c>
      <c r="O751">
        <v>65.3</v>
      </c>
      <c r="P751">
        <v>71.959999999999994</v>
      </c>
      <c r="Q751">
        <v>68.900000000000006</v>
      </c>
      <c r="R751">
        <v>61.2</v>
      </c>
      <c r="S751">
        <v>49.64</v>
      </c>
      <c r="T751">
        <v>40.299999999999997</v>
      </c>
      <c r="U751">
        <v>28.9</v>
      </c>
      <c r="W751" s="42">
        <v>749</v>
      </c>
    </row>
    <row r="752" spans="5:23" x14ac:dyDescent="0.35">
      <c r="E752" t="s">
        <v>49</v>
      </c>
      <c r="F752" t="s">
        <v>1175</v>
      </c>
      <c r="G752" t="s">
        <v>1179</v>
      </c>
      <c r="H752" t="s">
        <v>1180</v>
      </c>
      <c r="I752" t="s">
        <v>2327</v>
      </c>
      <c r="J752">
        <v>23.2</v>
      </c>
      <c r="K752">
        <v>23.9</v>
      </c>
      <c r="L752">
        <v>33.799999999999997</v>
      </c>
      <c r="M752">
        <v>46.22</v>
      </c>
      <c r="N752">
        <v>57.6</v>
      </c>
      <c r="O752">
        <v>66.739999999999995</v>
      </c>
      <c r="P752">
        <v>68.36</v>
      </c>
      <c r="Q752">
        <v>66.92</v>
      </c>
      <c r="R752">
        <v>57.6</v>
      </c>
      <c r="S752">
        <v>49.46</v>
      </c>
      <c r="T752">
        <v>39.700000000000003</v>
      </c>
      <c r="U752">
        <v>28</v>
      </c>
      <c r="W752" s="49">
        <v>750</v>
      </c>
    </row>
    <row r="753" spans="5:23" x14ac:dyDescent="0.35">
      <c r="E753" t="s">
        <v>49</v>
      </c>
      <c r="F753" t="s">
        <v>1175</v>
      </c>
      <c r="G753" t="s">
        <v>1181</v>
      </c>
      <c r="H753" t="s">
        <v>1182</v>
      </c>
      <c r="I753" t="s">
        <v>2328</v>
      </c>
      <c r="J753">
        <v>25.9</v>
      </c>
      <c r="K753">
        <v>24.44</v>
      </c>
      <c r="L753">
        <v>36.9</v>
      </c>
      <c r="M753">
        <v>45.5</v>
      </c>
      <c r="N753">
        <v>56.7</v>
      </c>
      <c r="O753">
        <v>65.48</v>
      </c>
      <c r="P753">
        <v>71.599999999999994</v>
      </c>
      <c r="Q753">
        <v>69.260000000000005</v>
      </c>
      <c r="R753">
        <v>61.7</v>
      </c>
      <c r="S753">
        <v>49.46</v>
      </c>
      <c r="T753">
        <v>42.8</v>
      </c>
      <c r="U753">
        <v>28</v>
      </c>
      <c r="W753" s="42">
        <v>751</v>
      </c>
    </row>
    <row r="754" spans="5:23" x14ac:dyDescent="0.35">
      <c r="E754" t="s">
        <v>49</v>
      </c>
      <c r="F754" t="s">
        <v>1175</v>
      </c>
      <c r="G754" t="s">
        <v>1183</v>
      </c>
      <c r="H754" t="s">
        <v>1184</v>
      </c>
      <c r="I754" t="s">
        <v>2329</v>
      </c>
      <c r="J754">
        <v>26.8</v>
      </c>
      <c r="K754">
        <v>31.82</v>
      </c>
      <c r="L754">
        <v>38.5</v>
      </c>
      <c r="M754">
        <v>49.28</v>
      </c>
      <c r="N754">
        <v>52</v>
      </c>
      <c r="O754">
        <v>64.94</v>
      </c>
      <c r="P754">
        <v>67.459999999999994</v>
      </c>
      <c r="Q754">
        <v>66.56</v>
      </c>
      <c r="R754">
        <v>60.4</v>
      </c>
      <c r="S754">
        <v>48.74</v>
      </c>
      <c r="T754">
        <v>40.799999999999997</v>
      </c>
      <c r="U754">
        <v>30</v>
      </c>
      <c r="W754" s="49">
        <v>752</v>
      </c>
    </row>
    <row r="755" spans="5:23" x14ac:dyDescent="0.35">
      <c r="E755" t="s">
        <v>49</v>
      </c>
      <c r="F755" t="s">
        <v>1175</v>
      </c>
      <c r="G755" t="s">
        <v>165</v>
      </c>
      <c r="H755" t="s">
        <v>1185</v>
      </c>
      <c r="I755" t="s">
        <v>2330</v>
      </c>
      <c r="J755">
        <v>25.9</v>
      </c>
      <c r="K755">
        <v>26.96</v>
      </c>
      <c r="L755">
        <v>33.1</v>
      </c>
      <c r="M755">
        <v>40.64</v>
      </c>
      <c r="N755">
        <v>52.7</v>
      </c>
      <c r="O755">
        <v>65.66</v>
      </c>
      <c r="P755">
        <v>70.34</v>
      </c>
      <c r="Q755">
        <v>64.58</v>
      </c>
      <c r="R755">
        <v>57</v>
      </c>
      <c r="S755">
        <v>45.5</v>
      </c>
      <c r="T755">
        <v>35.4</v>
      </c>
      <c r="U755">
        <v>30.6</v>
      </c>
      <c r="W755" s="42">
        <v>753</v>
      </c>
    </row>
    <row r="756" spans="5:23" x14ac:dyDescent="0.35">
      <c r="E756" t="s">
        <v>49</v>
      </c>
      <c r="F756" t="s">
        <v>1175</v>
      </c>
      <c r="G756" t="s">
        <v>700</v>
      </c>
      <c r="H756" t="s">
        <v>1186</v>
      </c>
      <c r="I756" t="s">
        <v>2331</v>
      </c>
      <c r="J756">
        <v>19.8</v>
      </c>
      <c r="K756">
        <v>15.26</v>
      </c>
      <c r="L756">
        <v>36.700000000000003</v>
      </c>
      <c r="M756">
        <v>49.46</v>
      </c>
      <c r="N756">
        <v>53.2</v>
      </c>
      <c r="O756">
        <v>65.84</v>
      </c>
      <c r="P756">
        <v>71.959999999999994</v>
      </c>
      <c r="Q756">
        <v>68</v>
      </c>
      <c r="R756">
        <v>63.3</v>
      </c>
      <c r="S756">
        <v>47.66</v>
      </c>
      <c r="T756">
        <v>41.4</v>
      </c>
      <c r="U756">
        <v>29.7</v>
      </c>
      <c r="W756" s="49">
        <v>754</v>
      </c>
    </row>
    <row r="757" spans="5:23" x14ac:dyDescent="0.35">
      <c r="E757" t="s">
        <v>49</v>
      </c>
      <c r="F757" t="s">
        <v>1175</v>
      </c>
      <c r="G757" t="s">
        <v>744</v>
      </c>
      <c r="H757" t="s">
        <v>1187</v>
      </c>
      <c r="I757" t="s">
        <v>2332</v>
      </c>
      <c r="J757">
        <v>30.2</v>
      </c>
      <c r="K757">
        <v>34.159999999999997</v>
      </c>
      <c r="L757">
        <v>42.4</v>
      </c>
      <c r="M757">
        <v>51.62</v>
      </c>
      <c r="N757">
        <v>59.9</v>
      </c>
      <c r="O757">
        <v>70.88</v>
      </c>
      <c r="P757">
        <v>76.64</v>
      </c>
      <c r="Q757">
        <v>74.3</v>
      </c>
      <c r="R757">
        <v>66.599999999999994</v>
      </c>
      <c r="S757">
        <v>54.32</v>
      </c>
      <c r="T757">
        <v>48</v>
      </c>
      <c r="U757">
        <v>37.9</v>
      </c>
      <c r="W757" s="42">
        <v>755</v>
      </c>
    </row>
    <row r="758" spans="5:23" x14ac:dyDescent="0.35">
      <c r="E758" t="s">
        <v>49</v>
      </c>
      <c r="F758" t="s">
        <v>1175</v>
      </c>
      <c r="G758" t="s">
        <v>1188</v>
      </c>
      <c r="H758" t="s">
        <v>1046</v>
      </c>
      <c r="I758" t="s">
        <v>2333</v>
      </c>
      <c r="J758">
        <v>30.2</v>
      </c>
      <c r="K758">
        <v>22.64</v>
      </c>
      <c r="L758">
        <v>35.799999999999997</v>
      </c>
      <c r="M758">
        <v>40.82</v>
      </c>
      <c r="N758">
        <v>52.5</v>
      </c>
      <c r="O758">
        <v>62.06</v>
      </c>
      <c r="P758">
        <v>68.900000000000006</v>
      </c>
      <c r="Q758">
        <v>62.78</v>
      </c>
      <c r="R758">
        <v>56.5</v>
      </c>
      <c r="S758">
        <v>49.46</v>
      </c>
      <c r="T758">
        <v>35.6</v>
      </c>
      <c r="U758">
        <v>33.1</v>
      </c>
      <c r="W758" s="49">
        <v>756</v>
      </c>
    </row>
    <row r="759" spans="5:23" x14ac:dyDescent="0.35">
      <c r="E759" t="s">
        <v>49</v>
      </c>
      <c r="F759" t="s">
        <v>1175</v>
      </c>
      <c r="G759" t="s">
        <v>1189</v>
      </c>
      <c r="H759" t="s">
        <v>1190</v>
      </c>
      <c r="I759" t="s">
        <v>2334</v>
      </c>
      <c r="J759">
        <v>17.399999999999999</v>
      </c>
      <c r="K759">
        <v>19.22</v>
      </c>
      <c r="L759">
        <v>30.6</v>
      </c>
      <c r="M759">
        <v>44.6</v>
      </c>
      <c r="N759">
        <v>57.6</v>
      </c>
      <c r="O759">
        <v>65.84</v>
      </c>
      <c r="P759">
        <v>69.62</v>
      </c>
      <c r="Q759">
        <v>68.180000000000007</v>
      </c>
      <c r="R759">
        <v>57.6</v>
      </c>
      <c r="S759">
        <v>46.4</v>
      </c>
      <c r="T759">
        <v>34.700000000000003</v>
      </c>
      <c r="U759">
        <v>22.5</v>
      </c>
      <c r="W759" s="42">
        <v>757</v>
      </c>
    </row>
    <row r="760" spans="5:23" x14ac:dyDescent="0.35">
      <c r="E760" t="s">
        <v>49</v>
      </c>
      <c r="F760" t="s">
        <v>1175</v>
      </c>
      <c r="G760" t="s">
        <v>1191</v>
      </c>
      <c r="H760" t="s">
        <v>562</v>
      </c>
      <c r="I760" t="s">
        <v>2335</v>
      </c>
      <c r="J760">
        <v>25.9</v>
      </c>
      <c r="K760">
        <v>26.6</v>
      </c>
      <c r="L760">
        <v>29.5</v>
      </c>
      <c r="M760">
        <v>48.74</v>
      </c>
      <c r="N760">
        <v>53.2</v>
      </c>
      <c r="O760">
        <v>65.66</v>
      </c>
      <c r="P760">
        <v>69.98</v>
      </c>
      <c r="Q760">
        <v>68.36</v>
      </c>
      <c r="R760">
        <v>62.4</v>
      </c>
      <c r="S760">
        <v>48.2</v>
      </c>
      <c r="T760">
        <v>38.799999999999997</v>
      </c>
      <c r="U760">
        <v>24.4</v>
      </c>
      <c r="W760" s="49">
        <v>758</v>
      </c>
    </row>
    <row r="761" spans="5:23" x14ac:dyDescent="0.35">
      <c r="E761" t="s">
        <v>49</v>
      </c>
      <c r="F761" t="s">
        <v>1175</v>
      </c>
      <c r="G761" t="s">
        <v>1192</v>
      </c>
      <c r="H761" t="s">
        <v>1193</v>
      </c>
      <c r="I761" t="s">
        <v>2336</v>
      </c>
      <c r="J761">
        <v>28.9</v>
      </c>
      <c r="K761">
        <v>34.700000000000003</v>
      </c>
      <c r="L761">
        <v>43.7</v>
      </c>
      <c r="M761">
        <v>52.34</v>
      </c>
      <c r="N761">
        <v>63</v>
      </c>
      <c r="O761">
        <v>71.959999999999994</v>
      </c>
      <c r="P761">
        <v>77</v>
      </c>
      <c r="Q761">
        <v>73.760000000000005</v>
      </c>
      <c r="R761">
        <v>68.400000000000006</v>
      </c>
      <c r="S761">
        <v>55.4</v>
      </c>
      <c r="T761">
        <v>48</v>
      </c>
      <c r="U761">
        <v>35.4</v>
      </c>
      <c r="W761" s="42">
        <v>759</v>
      </c>
    </row>
    <row r="762" spans="5:23" x14ac:dyDescent="0.35">
      <c r="E762" t="s">
        <v>49</v>
      </c>
      <c r="F762" t="s">
        <v>1175</v>
      </c>
      <c r="G762" t="s">
        <v>1192</v>
      </c>
      <c r="H762" t="s">
        <v>1193</v>
      </c>
      <c r="I762" t="s">
        <v>2337</v>
      </c>
      <c r="J762">
        <v>34.200000000000003</v>
      </c>
      <c r="K762">
        <v>31.64</v>
      </c>
      <c r="L762">
        <v>42.1</v>
      </c>
      <c r="M762">
        <v>51.62</v>
      </c>
      <c r="N762">
        <v>61</v>
      </c>
      <c r="O762">
        <v>71.06</v>
      </c>
      <c r="P762">
        <v>77</v>
      </c>
      <c r="Q762">
        <v>76.64</v>
      </c>
      <c r="R762">
        <v>67.8</v>
      </c>
      <c r="S762">
        <v>57.2</v>
      </c>
      <c r="T762">
        <v>45.1</v>
      </c>
      <c r="U762">
        <v>37.9</v>
      </c>
      <c r="W762" s="49">
        <v>760</v>
      </c>
    </row>
    <row r="763" spans="5:23" x14ac:dyDescent="0.35">
      <c r="E763" t="s">
        <v>49</v>
      </c>
      <c r="F763" t="s">
        <v>1175</v>
      </c>
      <c r="G763" t="s">
        <v>1192</v>
      </c>
      <c r="H763" t="s">
        <v>1193</v>
      </c>
      <c r="I763" t="s">
        <v>2338</v>
      </c>
      <c r="J763">
        <v>35.4</v>
      </c>
      <c r="K763">
        <v>32.18</v>
      </c>
      <c r="L763">
        <v>44.2</v>
      </c>
      <c r="M763">
        <v>54.86</v>
      </c>
      <c r="N763">
        <v>61.5</v>
      </c>
      <c r="O763">
        <v>71.959999999999994</v>
      </c>
      <c r="P763">
        <v>79.7</v>
      </c>
      <c r="Q763">
        <v>77</v>
      </c>
      <c r="R763">
        <v>68.5</v>
      </c>
      <c r="S763">
        <v>59.72</v>
      </c>
      <c r="T763">
        <v>52.2</v>
      </c>
      <c r="U763">
        <v>38.5</v>
      </c>
      <c r="W763" s="42">
        <v>761</v>
      </c>
    </row>
    <row r="764" spans="5:23" x14ac:dyDescent="0.35">
      <c r="E764" t="s">
        <v>49</v>
      </c>
      <c r="F764" t="s">
        <v>1175</v>
      </c>
      <c r="G764" t="s">
        <v>1194</v>
      </c>
      <c r="H764" t="s">
        <v>1195</v>
      </c>
      <c r="I764" t="s">
        <v>2339</v>
      </c>
      <c r="J764">
        <v>32</v>
      </c>
      <c r="K764">
        <v>24.44</v>
      </c>
      <c r="L764">
        <v>28.8</v>
      </c>
      <c r="M764">
        <v>48.56</v>
      </c>
      <c r="N764">
        <v>50.9</v>
      </c>
      <c r="O764">
        <v>73.400000000000006</v>
      </c>
      <c r="P764">
        <v>71.78</v>
      </c>
      <c r="Q764">
        <v>67.099999999999994</v>
      </c>
      <c r="R764">
        <v>62.2</v>
      </c>
      <c r="S764">
        <v>51.98</v>
      </c>
      <c r="T764">
        <v>46</v>
      </c>
      <c r="U764">
        <v>31.6</v>
      </c>
      <c r="W764" s="49">
        <v>762</v>
      </c>
    </row>
    <row r="765" spans="5:23" x14ac:dyDescent="0.35">
      <c r="E765" t="s">
        <v>49</v>
      </c>
      <c r="F765" t="s">
        <v>1175</v>
      </c>
      <c r="G765" t="s">
        <v>1196</v>
      </c>
      <c r="H765" t="s">
        <v>1197</v>
      </c>
      <c r="I765" t="s">
        <v>2340</v>
      </c>
      <c r="J765">
        <v>24.4</v>
      </c>
      <c r="K765">
        <v>28.58</v>
      </c>
      <c r="L765">
        <v>42.1</v>
      </c>
      <c r="M765">
        <v>51.8</v>
      </c>
      <c r="N765">
        <v>59.5</v>
      </c>
      <c r="O765">
        <v>67.819999999999993</v>
      </c>
      <c r="P765">
        <v>70.16</v>
      </c>
      <c r="Q765">
        <v>69.98</v>
      </c>
      <c r="R765">
        <v>63</v>
      </c>
      <c r="S765">
        <v>49.46</v>
      </c>
      <c r="T765">
        <v>45.9</v>
      </c>
      <c r="U765">
        <v>31.8</v>
      </c>
      <c r="W765" s="42">
        <v>763</v>
      </c>
    </row>
    <row r="766" spans="5:23" x14ac:dyDescent="0.35">
      <c r="E766" t="s">
        <v>49</v>
      </c>
      <c r="F766" t="s">
        <v>1175</v>
      </c>
      <c r="G766" t="s">
        <v>744</v>
      </c>
      <c r="H766" t="s">
        <v>1198</v>
      </c>
      <c r="I766" t="s">
        <v>2341</v>
      </c>
      <c r="J766">
        <v>34.299999999999997</v>
      </c>
      <c r="K766">
        <v>33.799999999999997</v>
      </c>
      <c r="L766">
        <v>44.6</v>
      </c>
      <c r="M766">
        <v>50.9</v>
      </c>
      <c r="N766">
        <v>58.3</v>
      </c>
      <c r="O766">
        <v>65.84</v>
      </c>
      <c r="P766">
        <v>75.2</v>
      </c>
      <c r="Q766">
        <v>75.56</v>
      </c>
      <c r="R766">
        <v>71.2</v>
      </c>
      <c r="S766">
        <v>54.32</v>
      </c>
      <c r="T766">
        <v>50.4</v>
      </c>
      <c r="U766">
        <v>37</v>
      </c>
      <c r="W766" s="49">
        <v>764</v>
      </c>
    </row>
    <row r="767" spans="5:23" x14ac:dyDescent="0.35">
      <c r="E767" t="s">
        <v>49</v>
      </c>
      <c r="F767" t="s">
        <v>1175</v>
      </c>
      <c r="G767" t="s">
        <v>447</v>
      </c>
      <c r="H767" t="s">
        <v>916</v>
      </c>
      <c r="I767" t="s">
        <v>2342</v>
      </c>
      <c r="J767">
        <v>24.6</v>
      </c>
      <c r="K767">
        <v>24.08</v>
      </c>
      <c r="L767">
        <v>36.9</v>
      </c>
      <c r="M767">
        <v>48.02</v>
      </c>
      <c r="N767">
        <v>59.7</v>
      </c>
      <c r="O767">
        <v>66.56</v>
      </c>
      <c r="P767">
        <v>71.959999999999994</v>
      </c>
      <c r="Q767">
        <v>69.62</v>
      </c>
      <c r="R767">
        <v>62.6</v>
      </c>
      <c r="S767">
        <v>50.72</v>
      </c>
      <c r="T767">
        <v>42.4</v>
      </c>
      <c r="U767">
        <v>28.9</v>
      </c>
      <c r="W767" s="42">
        <v>765</v>
      </c>
    </row>
    <row r="768" spans="5:23" x14ac:dyDescent="0.35">
      <c r="E768" t="s">
        <v>49</v>
      </c>
      <c r="F768" t="s">
        <v>1175</v>
      </c>
      <c r="G768" t="s">
        <v>296</v>
      </c>
      <c r="H768" t="s">
        <v>1199</v>
      </c>
      <c r="I768" t="s">
        <v>2343</v>
      </c>
      <c r="J768">
        <v>19.8</v>
      </c>
      <c r="K768">
        <v>30.2</v>
      </c>
      <c r="L768">
        <v>40.5</v>
      </c>
      <c r="M768">
        <v>48.92</v>
      </c>
      <c r="N768">
        <v>57.4</v>
      </c>
      <c r="O768">
        <v>69.08</v>
      </c>
      <c r="P768">
        <v>74.66</v>
      </c>
      <c r="Q768">
        <v>72.14</v>
      </c>
      <c r="R768">
        <v>62.4</v>
      </c>
      <c r="S768">
        <v>48.74</v>
      </c>
      <c r="T768">
        <v>43.3</v>
      </c>
      <c r="U768">
        <v>36</v>
      </c>
      <c r="W768" s="49">
        <v>766</v>
      </c>
    </row>
    <row r="769" spans="5:23" x14ac:dyDescent="0.35">
      <c r="E769" t="s">
        <v>49</v>
      </c>
      <c r="F769" t="s">
        <v>1175</v>
      </c>
      <c r="G769" t="s">
        <v>1200</v>
      </c>
      <c r="H769" t="s">
        <v>1201</v>
      </c>
      <c r="I769" t="s">
        <v>2344</v>
      </c>
      <c r="J769">
        <v>26.1</v>
      </c>
      <c r="K769">
        <v>25.34</v>
      </c>
      <c r="L769">
        <v>37.4</v>
      </c>
      <c r="M769">
        <v>48.02</v>
      </c>
      <c r="N769">
        <v>59.9</v>
      </c>
      <c r="O769">
        <v>66.38</v>
      </c>
      <c r="P769">
        <v>71.78</v>
      </c>
      <c r="Q769">
        <v>68</v>
      </c>
      <c r="R769">
        <v>60.8</v>
      </c>
      <c r="S769">
        <v>49.46</v>
      </c>
      <c r="T769">
        <v>41</v>
      </c>
      <c r="U769">
        <v>27.7</v>
      </c>
      <c r="W769" s="42">
        <v>767</v>
      </c>
    </row>
    <row r="770" spans="5:23" x14ac:dyDescent="0.35">
      <c r="E770" t="s">
        <v>49</v>
      </c>
      <c r="F770" t="s">
        <v>1175</v>
      </c>
      <c r="G770" t="s">
        <v>1202</v>
      </c>
      <c r="H770" t="s">
        <v>1203</v>
      </c>
      <c r="I770" t="s">
        <v>2345</v>
      </c>
      <c r="J770">
        <v>24.6</v>
      </c>
      <c r="K770">
        <v>28.94</v>
      </c>
      <c r="L770">
        <v>32.200000000000003</v>
      </c>
      <c r="M770">
        <v>43.7</v>
      </c>
      <c r="N770">
        <v>58.6</v>
      </c>
      <c r="O770">
        <v>66.02</v>
      </c>
      <c r="P770">
        <v>69.08</v>
      </c>
      <c r="Q770">
        <v>66.02</v>
      </c>
      <c r="R770">
        <v>61.9</v>
      </c>
      <c r="S770">
        <v>50.18</v>
      </c>
      <c r="T770">
        <v>39.6</v>
      </c>
      <c r="U770">
        <v>24.3</v>
      </c>
      <c r="W770" s="49">
        <v>768</v>
      </c>
    </row>
    <row r="771" spans="5:23" x14ac:dyDescent="0.35">
      <c r="E771" t="s">
        <v>49</v>
      </c>
      <c r="F771" t="s">
        <v>1175</v>
      </c>
      <c r="G771" t="s">
        <v>165</v>
      </c>
      <c r="H771" t="s">
        <v>1204</v>
      </c>
      <c r="I771" t="s">
        <v>2346</v>
      </c>
      <c r="J771">
        <v>22.3</v>
      </c>
      <c r="K771">
        <v>24.98</v>
      </c>
      <c r="L771">
        <v>29.3</v>
      </c>
      <c r="M771">
        <v>45.32</v>
      </c>
      <c r="N771">
        <v>54.9</v>
      </c>
      <c r="O771">
        <v>63.14</v>
      </c>
      <c r="P771">
        <v>67.819999999999993</v>
      </c>
      <c r="Q771">
        <v>68.36</v>
      </c>
      <c r="R771">
        <v>63.1</v>
      </c>
      <c r="S771">
        <v>49.82</v>
      </c>
      <c r="T771">
        <v>35.799999999999997</v>
      </c>
      <c r="U771">
        <v>28.8</v>
      </c>
      <c r="W771" s="42">
        <v>769</v>
      </c>
    </row>
    <row r="772" spans="5:23" x14ac:dyDescent="0.35">
      <c r="E772" t="s">
        <v>49</v>
      </c>
      <c r="F772" t="s">
        <v>1175</v>
      </c>
      <c r="G772" t="s">
        <v>744</v>
      </c>
      <c r="H772" t="s">
        <v>1205</v>
      </c>
      <c r="I772" t="s">
        <v>2347</v>
      </c>
      <c r="J772">
        <v>28.4</v>
      </c>
      <c r="K772">
        <v>35.78</v>
      </c>
      <c r="L772">
        <v>41.4</v>
      </c>
      <c r="M772">
        <v>47.3</v>
      </c>
      <c r="N772">
        <v>57.4</v>
      </c>
      <c r="O772">
        <v>64.22</v>
      </c>
      <c r="P772">
        <v>68.900000000000006</v>
      </c>
      <c r="Q772">
        <v>72.319999999999993</v>
      </c>
      <c r="R772">
        <v>65.5</v>
      </c>
      <c r="S772">
        <v>55.58</v>
      </c>
      <c r="T772">
        <v>44.2</v>
      </c>
      <c r="U772">
        <v>37</v>
      </c>
      <c r="W772" s="49">
        <v>770</v>
      </c>
    </row>
    <row r="773" spans="5:23" x14ac:dyDescent="0.35">
      <c r="E773" t="s">
        <v>49</v>
      </c>
      <c r="F773" t="s">
        <v>1175</v>
      </c>
      <c r="G773" t="s">
        <v>1206</v>
      </c>
      <c r="H773" t="s">
        <v>1207</v>
      </c>
      <c r="I773" t="s">
        <v>2348</v>
      </c>
      <c r="J773">
        <v>24.1</v>
      </c>
      <c r="K773">
        <v>30.74</v>
      </c>
      <c r="L773">
        <v>43.7</v>
      </c>
      <c r="M773">
        <v>52.16</v>
      </c>
      <c r="N773">
        <v>57.6</v>
      </c>
      <c r="O773">
        <v>65.3</v>
      </c>
      <c r="P773">
        <v>73.22</v>
      </c>
      <c r="Q773">
        <v>69.44</v>
      </c>
      <c r="R773">
        <v>64.8</v>
      </c>
      <c r="S773">
        <v>53.6</v>
      </c>
      <c r="T773">
        <v>45.1</v>
      </c>
      <c r="U773">
        <v>28.9</v>
      </c>
      <c r="W773" s="42">
        <v>771</v>
      </c>
    </row>
    <row r="774" spans="5:23" x14ac:dyDescent="0.35">
      <c r="E774" t="s">
        <v>49</v>
      </c>
      <c r="F774" t="s">
        <v>1208</v>
      </c>
      <c r="G774" t="s">
        <v>1209</v>
      </c>
      <c r="H774" t="s">
        <v>366</v>
      </c>
      <c r="I774" t="s">
        <v>2349</v>
      </c>
      <c r="J774">
        <v>23.2</v>
      </c>
      <c r="K774">
        <v>26.24</v>
      </c>
      <c r="L774">
        <v>37.9</v>
      </c>
      <c r="M774">
        <v>49.1</v>
      </c>
      <c r="N774">
        <v>61</v>
      </c>
      <c r="O774">
        <v>67.64</v>
      </c>
      <c r="P774">
        <v>72.319999999999993</v>
      </c>
      <c r="Q774">
        <v>70.34</v>
      </c>
      <c r="R774">
        <v>62.2</v>
      </c>
      <c r="S774">
        <v>49.82</v>
      </c>
      <c r="T774">
        <v>42.3</v>
      </c>
      <c r="U774">
        <v>32</v>
      </c>
      <c r="W774" s="49">
        <v>772</v>
      </c>
    </row>
    <row r="775" spans="5:23" x14ac:dyDescent="0.35">
      <c r="E775" t="s">
        <v>49</v>
      </c>
      <c r="F775" t="s">
        <v>1208</v>
      </c>
      <c r="G775" t="s">
        <v>1117</v>
      </c>
      <c r="H775" t="s">
        <v>1210</v>
      </c>
      <c r="I775" t="s">
        <v>2350</v>
      </c>
      <c r="J775">
        <v>22.6</v>
      </c>
      <c r="K775">
        <v>32.72</v>
      </c>
      <c r="L775">
        <v>34.5</v>
      </c>
      <c r="M775">
        <v>48.74</v>
      </c>
      <c r="N775">
        <v>58.5</v>
      </c>
      <c r="O775">
        <v>71.239999999999995</v>
      </c>
      <c r="P775">
        <v>73.040000000000006</v>
      </c>
      <c r="Q775">
        <v>70.16</v>
      </c>
      <c r="R775">
        <v>66.2</v>
      </c>
      <c r="S775">
        <v>53.24</v>
      </c>
      <c r="T775">
        <v>50</v>
      </c>
      <c r="U775">
        <v>24.6</v>
      </c>
      <c r="W775" s="42">
        <v>773</v>
      </c>
    </row>
    <row r="776" spans="5:23" x14ac:dyDescent="0.35">
      <c r="E776" t="s">
        <v>49</v>
      </c>
      <c r="F776" t="s">
        <v>1208</v>
      </c>
      <c r="G776" t="s">
        <v>587</v>
      </c>
      <c r="H776" t="s">
        <v>1211</v>
      </c>
      <c r="I776" t="s">
        <v>2351</v>
      </c>
      <c r="J776">
        <v>31.6</v>
      </c>
      <c r="K776">
        <v>32</v>
      </c>
      <c r="L776">
        <v>42.8</v>
      </c>
      <c r="M776">
        <v>56.48</v>
      </c>
      <c r="N776">
        <v>63.3</v>
      </c>
      <c r="O776">
        <v>68</v>
      </c>
      <c r="P776">
        <v>77.36</v>
      </c>
      <c r="Q776">
        <v>73.94</v>
      </c>
      <c r="R776">
        <v>65.099999999999994</v>
      </c>
      <c r="S776">
        <v>53.6</v>
      </c>
      <c r="T776">
        <v>48</v>
      </c>
      <c r="U776">
        <v>36.299999999999997</v>
      </c>
      <c r="W776" s="49">
        <v>774</v>
      </c>
    </row>
    <row r="777" spans="5:23" x14ac:dyDescent="0.35">
      <c r="E777" t="s">
        <v>49</v>
      </c>
      <c r="F777" t="s">
        <v>1208</v>
      </c>
      <c r="G777" t="s">
        <v>1212</v>
      </c>
      <c r="H777" t="s">
        <v>1213</v>
      </c>
      <c r="I777" t="s">
        <v>2352</v>
      </c>
      <c r="J777">
        <v>26.1</v>
      </c>
      <c r="K777">
        <v>25.7</v>
      </c>
      <c r="L777">
        <v>37.6</v>
      </c>
      <c r="M777">
        <v>49.1</v>
      </c>
      <c r="N777">
        <v>61.2</v>
      </c>
      <c r="O777">
        <v>69.98</v>
      </c>
      <c r="P777">
        <v>75.2</v>
      </c>
      <c r="Q777">
        <v>70.88</v>
      </c>
      <c r="R777">
        <v>63.9</v>
      </c>
      <c r="S777">
        <v>52.88</v>
      </c>
      <c r="T777">
        <v>42.4</v>
      </c>
      <c r="U777">
        <v>30.9</v>
      </c>
      <c r="W777" s="42">
        <v>775</v>
      </c>
    </row>
    <row r="778" spans="5:23" x14ac:dyDescent="0.35">
      <c r="E778" t="s">
        <v>49</v>
      </c>
      <c r="F778" t="s">
        <v>1208</v>
      </c>
      <c r="G778" t="s">
        <v>1176</v>
      </c>
      <c r="H778" t="s">
        <v>491</v>
      </c>
      <c r="I778" t="s">
        <v>2353</v>
      </c>
      <c r="J778">
        <v>27.5</v>
      </c>
      <c r="K778">
        <v>28.76</v>
      </c>
      <c r="L778">
        <v>41.5</v>
      </c>
      <c r="M778">
        <v>53.06</v>
      </c>
      <c r="N778">
        <v>63.1</v>
      </c>
      <c r="O778">
        <v>69.8</v>
      </c>
      <c r="P778">
        <v>73.400000000000006</v>
      </c>
      <c r="Q778">
        <v>71.42</v>
      </c>
      <c r="R778">
        <v>64.400000000000006</v>
      </c>
      <c r="S778">
        <v>51.26</v>
      </c>
      <c r="T778">
        <v>44.1</v>
      </c>
      <c r="U778">
        <v>32.700000000000003</v>
      </c>
      <c r="W778" s="49">
        <v>776</v>
      </c>
    </row>
    <row r="779" spans="5:23" x14ac:dyDescent="0.35">
      <c r="E779" t="s">
        <v>49</v>
      </c>
      <c r="F779" t="s">
        <v>1208</v>
      </c>
      <c r="G779" t="s">
        <v>174</v>
      </c>
      <c r="H779" t="s">
        <v>1214</v>
      </c>
      <c r="I779" t="s">
        <v>2354</v>
      </c>
      <c r="J779">
        <v>24.6</v>
      </c>
      <c r="K779">
        <v>26.96</v>
      </c>
      <c r="L779">
        <v>42.4</v>
      </c>
      <c r="M779">
        <v>51.8</v>
      </c>
      <c r="N779">
        <v>63.3</v>
      </c>
      <c r="O779">
        <v>70.34</v>
      </c>
      <c r="P779">
        <v>75.02</v>
      </c>
      <c r="Q779">
        <v>72.680000000000007</v>
      </c>
      <c r="R779">
        <v>63.7</v>
      </c>
      <c r="S779">
        <v>51.26</v>
      </c>
      <c r="T779">
        <v>41</v>
      </c>
      <c r="U779">
        <v>30.9</v>
      </c>
      <c r="W779" s="42">
        <v>777</v>
      </c>
    </row>
    <row r="780" spans="5:23" x14ac:dyDescent="0.35">
      <c r="E780" t="s">
        <v>49</v>
      </c>
      <c r="F780" t="s">
        <v>1208</v>
      </c>
      <c r="G780" t="s">
        <v>782</v>
      </c>
      <c r="H780" t="s">
        <v>1215</v>
      </c>
      <c r="I780" t="s">
        <v>2355</v>
      </c>
      <c r="J780">
        <v>26.8</v>
      </c>
      <c r="K780">
        <v>32.54</v>
      </c>
      <c r="L780">
        <v>44.1</v>
      </c>
      <c r="M780">
        <v>53.78</v>
      </c>
      <c r="N780">
        <v>58.8</v>
      </c>
      <c r="O780">
        <v>67.099999999999994</v>
      </c>
      <c r="P780">
        <v>71.599999999999994</v>
      </c>
      <c r="Q780">
        <v>68.36</v>
      </c>
      <c r="R780">
        <v>63.1</v>
      </c>
      <c r="S780">
        <v>51.8</v>
      </c>
      <c r="T780">
        <v>44.2</v>
      </c>
      <c r="U780">
        <v>32.5</v>
      </c>
      <c r="W780" s="49">
        <v>778</v>
      </c>
    </row>
    <row r="781" spans="5:23" x14ac:dyDescent="0.35">
      <c r="E781" t="s">
        <v>49</v>
      </c>
      <c r="F781" t="s">
        <v>1208</v>
      </c>
      <c r="G781" t="s">
        <v>999</v>
      </c>
      <c r="H781" t="s">
        <v>1216</v>
      </c>
      <c r="I781" t="s">
        <v>2356</v>
      </c>
      <c r="J781">
        <v>21.4</v>
      </c>
      <c r="K781">
        <v>24.26</v>
      </c>
      <c r="L781">
        <v>36.1</v>
      </c>
      <c r="M781">
        <v>48.56</v>
      </c>
      <c r="N781">
        <v>58.6</v>
      </c>
      <c r="O781">
        <v>67.099999999999994</v>
      </c>
      <c r="P781">
        <v>73.040000000000006</v>
      </c>
      <c r="Q781">
        <v>69.98</v>
      </c>
      <c r="R781">
        <v>62.1</v>
      </c>
      <c r="S781">
        <v>50.18</v>
      </c>
      <c r="T781">
        <v>40.799999999999997</v>
      </c>
      <c r="U781">
        <v>30.9</v>
      </c>
      <c r="W781" s="42">
        <v>779</v>
      </c>
    </row>
    <row r="782" spans="5:23" x14ac:dyDescent="0.35">
      <c r="E782" t="s">
        <v>49</v>
      </c>
      <c r="F782" t="s">
        <v>1208</v>
      </c>
      <c r="G782" t="s">
        <v>1176</v>
      </c>
      <c r="H782" t="s">
        <v>491</v>
      </c>
      <c r="I782" t="s">
        <v>2357</v>
      </c>
      <c r="J782">
        <v>29.5</v>
      </c>
      <c r="K782">
        <v>35.6</v>
      </c>
      <c r="L782">
        <v>42.6</v>
      </c>
      <c r="M782">
        <v>49.82</v>
      </c>
      <c r="N782">
        <v>57.7</v>
      </c>
      <c r="O782">
        <v>70.52</v>
      </c>
      <c r="P782">
        <v>75.38</v>
      </c>
      <c r="Q782">
        <v>77.72</v>
      </c>
      <c r="R782">
        <v>69.599999999999994</v>
      </c>
      <c r="S782">
        <v>56.12</v>
      </c>
      <c r="T782">
        <v>44.8</v>
      </c>
      <c r="U782">
        <v>34</v>
      </c>
      <c r="W782" s="49">
        <v>780</v>
      </c>
    </row>
    <row r="783" spans="5:23" x14ac:dyDescent="0.35">
      <c r="E783" t="s">
        <v>49</v>
      </c>
      <c r="F783" t="s">
        <v>1208</v>
      </c>
      <c r="G783" t="s">
        <v>530</v>
      </c>
      <c r="H783" t="s">
        <v>1217</v>
      </c>
      <c r="I783" t="s">
        <v>2358</v>
      </c>
      <c r="J783">
        <v>24.8</v>
      </c>
      <c r="K783">
        <v>25.16</v>
      </c>
      <c r="L783">
        <v>39</v>
      </c>
      <c r="M783">
        <v>51.26</v>
      </c>
      <c r="N783">
        <v>60.3</v>
      </c>
      <c r="O783">
        <v>67.64</v>
      </c>
      <c r="P783">
        <v>73.040000000000006</v>
      </c>
      <c r="Q783">
        <v>69.44</v>
      </c>
      <c r="R783">
        <v>62.8</v>
      </c>
      <c r="S783">
        <v>49.46</v>
      </c>
      <c r="T783">
        <v>39</v>
      </c>
      <c r="U783">
        <v>25</v>
      </c>
      <c r="W783" s="42">
        <v>781</v>
      </c>
    </row>
    <row r="784" spans="5:23" x14ac:dyDescent="0.35">
      <c r="E784" t="s">
        <v>49</v>
      </c>
      <c r="F784" t="s">
        <v>1208</v>
      </c>
      <c r="G784" t="s">
        <v>1218</v>
      </c>
      <c r="H784" t="s">
        <v>1219</v>
      </c>
      <c r="I784" t="s">
        <v>2359</v>
      </c>
      <c r="J784">
        <v>25.2</v>
      </c>
      <c r="K784">
        <v>25.52</v>
      </c>
      <c r="L784">
        <v>39.6</v>
      </c>
      <c r="M784">
        <v>46.76</v>
      </c>
      <c r="N784">
        <v>56.7</v>
      </c>
      <c r="O784">
        <v>66.2</v>
      </c>
      <c r="P784">
        <v>71.599999999999994</v>
      </c>
      <c r="Q784">
        <v>68.36</v>
      </c>
      <c r="R784">
        <v>61.9</v>
      </c>
      <c r="S784">
        <v>49.1</v>
      </c>
      <c r="T784">
        <v>42.4</v>
      </c>
      <c r="U784">
        <v>27.9</v>
      </c>
      <c r="W784" s="49">
        <v>782</v>
      </c>
    </row>
    <row r="785" spans="5:23" x14ac:dyDescent="0.35">
      <c r="E785" t="s">
        <v>49</v>
      </c>
      <c r="F785" t="s">
        <v>1208</v>
      </c>
      <c r="G785" t="s">
        <v>1220</v>
      </c>
      <c r="H785" t="s">
        <v>1221</v>
      </c>
      <c r="I785" t="s">
        <v>2360</v>
      </c>
      <c r="J785">
        <v>37.6</v>
      </c>
      <c r="K785">
        <v>35.96</v>
      </c>
      <c r="L785">
        <v>42.8</v>
      </c>
      <c r="M785">
        <v>55.4</v>
      </c>
      <c r="N785">
        <v>65.099999999999994</v>
      </c>
      <c r="O785">
        <v>66.2</v>
      </c>
      <c r="P785">
        <v>73.040000000000006</v>
      </c>
      <c r="Q785">
        <v>69.08</v>
      </c>
      <c r="R785">
        <v>64</v>
      </c>
      <c r="S785">
        <v>52.16</v>
      </c>
      <c r="T785">
        <v>45.1</v>
      </c>
      <c r="U785">
        <v>33.799999999999997</v>
      </c>
      <c r="W785" s="42">
        <v>783</v>
      </c>
    </row>
    <row r="786" spans="5:23" x14ac:dyDescent="0.35">
      <c r="E786" t="s">
        <v>49</v>
      </c>
      <c r="F786" t="s">
        <v>1222</v>
      </c>
      <c r="G786" t="s">
        <v>631</v>
      </c>
      <c r="H786" t="s">
        <v>1223</v>
      </c>
      <c r="I786" t="s">
        <v>2361</v>
      </c>
      <c r="J786">
        <v>39.4</v>
      </c>
      <c r="K786">
        <v>42.62</v>
      </c>
      <c r="L786">
        <v>52</v>
      </c>
      <c r="M786">
        <v>61.7</v>
      </c>
      <c r="N786">
        <v>73.8</v>
      </c>
      <c r="O786">
        <v>86.54</v>
      </c>
      <c r="P786">
        <v>83.84</v>
      </c>
      <c r="Q786">
        <v>84.56</v>
      </c>
      <c r="R786">
        <v>75.400000000000006</v>
      </c>
      <c r="S786">
        <v>62.78</v>
      </c>
      <c r="T786">
        <v>51.6</v>
      </c>
      <c r="U786">
        <v>42.1</v>
      </c>
      <c r="W786" s="49">
        <v>784</v>
      </c>
    </row>
    <row r="787" spans="5:23" x14ac:dyDescent="0.35">
      <c r="E787" t="s">
        <v>49</v>
      </c>
      <c r="F787" t="s">
        <v>1222</v>
      </c>
      <c r="G787" t="s">
        <v>1224</v>
      </c>
      <c r="I787" t="s">
        <v>2362</v>
      </c>
      <c r="J787">
        <v>34.700000000000003</v>
      </c>
      <c r="K787">
        <v>39.74</v>
      </c>
      <c r="L787">
        <v>46</v>
      </c>
      <c r="M787">
        <v>64.58</v>
      </c>
      <c r="N787">
        <v>69.8</v>
      </c>
      <c r="O787">
        <v>76.099999999999994</v>
      </c>
      <c r="P787">
        <v>80.06</v>
      </c>
      <c r="Q787">
        <v>76.819999999999993</v>
      </c>
      <c r="R787">
        <v>66.900000000000006</v>
      </c>
      <c r="S787">
        <v>58.28</v>
      </c>
      <c r="T787">
        <v>44.8</v>
      </c>
      <c r="U787">
        <v>34.9</v>
      </c>
      <c r="W787" s="42">
        <v>785</v>
      </c>
    </row>
    <row r="788" spans="5:23" x14ac:dyDescent="0.35">
      <c r="E788" t="s">
        <v>49</v>
      </c>
      <c r="F788" t="s">
        <v>1222</v>
      </c>
      <c r="G788" t="s">
        <v>995</v>
      </c>
      <c r="H788" t="s">
        <v>536</v>
      </c>
      <c r="I788" t="s">
        <v>2363</v>
      </c>
      <c r="J788">
        <v>37.4</v>
      </c>
      <c r="K788">
        <v>38.659999999999997</v>
      </c>
      <c r="L788">
        <v>44.4</v>
      </c>
      <c r="M788">
        <v>57.74</v>
      </c>
      <c r="N788">
        <v>72.900000000000006</v>
      </c>
      <c r="O788">
        <v>74.12</v>
      </c>
      <c r="P788">
        <v>81.5</v>
      </c>
      <c r="Q788">
        <v>77.72</v>
      </c>
      <c r="R788">
        <v>77</v>
      </c>
      <c r="S788">
        <v>59.9</v>
      </c>
      <c r="T788">
        <v>48.9</v>
      </c>
      <c r="U788">
        <v>33.299999999999997</v>
      </c>
      <c r="W788" s="49">
        <v>786</v>
      </c>
    </row>
    <row r="789" spans="5:23" x14ac:dyDescent="0.35">
      <c r="E789" t="s">
        <v>49</v>
      </c>
      <c r="F789" t="s">
        <v>1222</v>
      </c>
      <c r="G789" t="s">
        <v>1225</v>
      </c>
      <c r="H789" t="s">
        <v>1226</v>
      </c>
      <c r="I789" t="s">
        <v>2364</v>
      </c>
      <c r="J789">
        <v>39</v>
      </c>
      <c r="K789">
        <v>42.8</v>
      </c>
      <c r="L789">
        <v>48.2</v>
      </c>
      <c r="M789">
        <v>60.8</v>
      </c>
      <c r="N789">
        <v>72.7</v>
      </c>
      <c r="O789">
        <v>84.38</v>
      </c>
      <c r="P789">
        <v>82.76</v>
      </c>
      <c r="Q789">
        <v>82.04</v>
      </c>
      <c r="R789">
        <v>77.7</v>
      </c>
      <c r="S789">
        <v>63.5</v>
      </c>
      <c r="T789">
        <v>47.5</v>
      </c>
      <c r="U789">
        <v>41.7</v>
      </c>
      <c r="W789" s="42">
        <v>787</v>
      </c>
    </row>
    <row r="790" spans="5:23" x14ac:dyDescent="0.35">
      <c r="E790" t="s">
        <v>49</v>
      </c>
      <c r="F790" t="s">
        <v>1222</v>
      </c>
      <c r="G790" t="s">
        <v>679</v>
      </c>
      <c r="H790" t="s">
        <v>1227</v>
      </c>
      <c r="I790" t="s">
        <v>2365</v>
      </c>
      <c r="J790">
        <v>32.700000000000003</v>
      </c>
      <c r="K790">
        <v>35.96</v>
      </c>
      <c r="L790">
        <v>50</v>
      </c>
      <c r="M790">
        <v>59.9</v>
      </c>
      <c r="N790">
        <v>70.900000000000006</v>
      </c>
      <c r="O790">
        <v>77.36</v>
      </c>
      <c r="P790">
        <v>82.58</v>
      </c>
      <c r="Q790">
        <v>82.22</v>
      </c>
      <c r="R790">
        <v>72</v>
      </c>
      <c r="S790">
        <v>57.92</v>
      </c>
      <c r="T790">
        <v>45.5</v>
      </c>
      <c r="U790">
        <v>38.5</v>
      </c>
      <c r="W790" s="49">
        <v>788</v>
      </c>
    </row>
    <row r="791" spans="5:23" x14ac:dyDescent="0.35">
      <c r="E791" t="s">
        <v>49</v>
      </c>
      <c r="F791" t="s">
        <v>1222</v>
      </c>
      <c r="G791" t="s">
        <v>1228</v>
      </c>
      <c r="H791" t="s">
        <v>1229</v>
      </c>
      <c r="I791" t="s">
        <v>2366</v>
      </c>
      <c r="J791">
        <v>36</v>
      </c>
      <c r="K791">
        <v>38.299999999999997</v>
      </c>
      <c r="L791">
        <v>54.1</v>
      </c>
      <c r="M791">
        <v>58.82</v>
      </c>
      <c r="N791">
        <v>67.8</v>
      </c>
      <c r="O791">
        <v>80.42</v>
      </c>
      <c r="P791">
        <v>82.76</v>
      </c>
      <c r="Q791">
        <v>88.88</v>
      </c>
      <c r="R791">
        <v>75.599999999999994</v>
      </c>
      <c r="S791">
        <v>63.5</v>
      </c>
      <c r="T791">
        <v>49.5</v>
      </c>
      <c r="U791">
        <v>37.9</v>
      </c>
      <c r="W791" s="42">
        <v>789</v>
      </c>
    </row>
    <row r="792" spans="5:23" x14ac:dyDescent="0.35">
      <c r="E792" t="s">
        <v>49</v>
      </c>
      <c r="F792" t="s">
        <v>1222</v>
      </c>
      <c r="G792" t="s">
        <v>1225</v>
      </c>
      <c r="H792" t="s">
        <v>1226</v>
      </c>
      <c r="I792" t="s">
        <v>2367</v>
      </c>
      <c r="J792">
        <v>41.7</v>
      </c>
      <c r="K792">
        <v>50.18</v>
      </c>
      <c r="L792">
        <v>48.9</v>
      </c>
      <c r="M792">
        <v>62.6</v>
      </c>
      <c r="N792">
        <v>71.099999999999994</v>
      </c>
      <c r="O792">
        <v>77.540000000000006</v>
      </c>
      <c r="P792">
        <v>82.04</v>
      </c>
      <c r="Q792">
        <v>82.58</v>
      </c>
      <c r="R792">
        <v>71.099999999999994</v>
      </c>
      <c r="S792">
        <v>61.52</v>
      </c>
      <c r="T792">
        <v>52</v>
      </c>
      <c r="U792">
        <v>40.6</v>
      </c>
      <c r="W792" s="49">
        <v>790</v>
      </c>
    </row>
    <row r="793" spans="5:23" x14ac:dyDescent="0.35">
      <c r="E793" t="s">
        <v>49</v>
      </c>
      <c r="F793" t="s">
        <v>1222</v>
      </c>
      <c r="G793" t="s">
        <v>1230</v>
      </c>
      <c r="H793" t="s">
        <v>1231</v>
      </c>
      <c r="I793" t="s">
        <v>2368</v>
      </c>
      <c r="J793">
        <v>39.4</v>
      </c>
      <c r="K793">
        <v>45.86</v>
      </c>
      <c r="L793">
        <v>53.4</v>
      </c>
      <c r="M793">
        <v>62.24</v>
      </c>
      <c r="N793">
        <v>70.3</v>
      </c>
      <c r="O793">
        <v>79.88</v>
      </c>
      <c r="P793">
        <v>81.86</v>
      </c>
      <c r="Q793">
        <v>78.8</v>
      </c>
      <c r="R793">
        <v>75</v>
      </c>
      <c r="S793">
        <v>59</v>
      </c>
      <c r="T793">
        <v>58.6</v>
      </c>
      <c r="U793">
        <v>41.4</v>
      </c>
      <c r="W793" s="42">
        <v>791</v>
      </c>
    </row>
    <row r="794" spans="5:23" x14ac:dyDescent="0.35">
      <c r="E794" t="s">
        <v>49</v>
      </c>
      <c r="F794" t="s">
        <v>1222</v>
      </c>
      <c r="G794" t="s">
        <v>1232</v>
      </c>
      <c r="H794" t="s">
        <v>1233</v>
      </c>
      <c r="I794" t="s">
        <v>2369</v>
      </c>
      <c r="J794">
        <v>38.299999999999997</v>
      </c>
      <c r="K794">
        <v>38.119999999999997</v>
      </c>
      <c r="L794">
        <v>45.9</v>
      </c>
      <c r="M794">
        <v>59</v>
      </c>
      <c r="N794">
        <v>70.7</v>
      </c>
      <c r="O794">
        <v>80.42</v>
      </c>
      <c r="P794">
        <v>84.38</v>
      </c>
      <c r="Q794">
        <v>80.599999999999994</v>
      </c>
      <c r="R794">
        <v>69.599999999999994</v>
      </c>
      <c r="S794">
        <v>61.52</v>
      </c>
      <c r="T794">
        <v>45.7</v>
      </c>
      <c r="U794">
        <v>39.200000000000003</v>
      </c>
      <c r="W794" s="49">
        <v>792</v>
      </c>
    </row>
    <row r="795" spans="5:23" x14ac:dyDescent="0.35">
      <c r="E795" t="s">
        <v>49</v>
      </c>
      <c r="F795" t="s">
        <v>1222</v>
      </c>
      <c r="G795" t="s">
        <v>1232</v>
      </c>
      <c r="H795" t="s">
        <v>1233</v>
      </c>
      <c r="I795" t="s">
        <v>2370</v>
      </c>
      <c r="J795">
        <v>33.6</v>
      </c>
      <c r="K795">
        <v>44.24</v>
      </c>
      <c r="L795">
        <v>50.7</v>
      </c>
      <c r="M795">
        <v>61.16</v>
      </c>
      <c r="N795">
        <v>69.099999999999994</v>
      </c>
      <c r="O795">
        <v>77</v>
      </c>
      <c r="P795">
        <v>81.86</v>
      </c>
      <c r="Q795">
        <v>82.22</v>
      </c>
      <c r="R795">
        <v>73.400000000000006</v>
      </c>
      <c r="S795">
        <v>62.6</v>
      </c>
      <c r="T795">
        <v>49.6</v>
      </c>
      <c r="U795">
        <v>38.5</v>
      </c>
      <c r="W795" s="42">
        <v>793</v>
      </c>
    </row>
    <row r="796" spans="5:23" x14ac:dyDescent="0.35">
      <c r="E796" t="s">
        <v>49</v>
      </c>
      <c r="F796" t="s">
        <v>1222</v>
      </c>
      <c r="G796" t="s">
        <v>1232</v>
      </c>
      <c r="H796" t="s">
        <v>1233</v>
      </c>
      <c r="I796" t="s">
        <v>2371</v>
      </c>
      <c r="J796">
        <v>37.4</v>
      </c>
      <c r="K796">
        <v>37.58</v>
      </c>
      <c r="L796">
        <v>45.9</v>
      </c>
      <c r="M796">
        <v>60.08</v>
      </c>
      <c r="N796">
        <v>71.8</v>
      </c>
      <c r="O796">
        <v>75.2</v>
      </c>
      <c r="P796">
        <v>82.22</v>
      </c>
      <c r="Q796">
        <v>84.56</v>
      </c>
      <c r="R796">
        <v>71.2</v>
      </c>
      <c r="S796">
        <v>62.24</v>
      </c>
      <c r="T796">
        <v>45.3</v>
      </c>
      <c r="U796">
        <v>39.700000000000003</v>
      </c>
      <c r="W796" s="49">
        <v>794</v>
      </c>
    </row>
    <row r="797" spans="5:23" x14ac:dyDescent="0.35">
      <c r="E797" t="s">
        <v>49</v>
      </c>
      <c r="F797" t="s">
        <v>1222</v>
      </c>
      <c r="G797" t="s">
        <v>1234</v>
      </c>
      <c r="H797" t="s">
        <v>1235</v>
      </c>
      <c r="I797" t="s">
        <v>2372</v>
      </c>
      <c r="J797">
        <v>39</v>
      </c>
      <c r="K797">
        <v>39.92</v>
      </c>
      <c r="L797">
        <v>49.5</v>
      </c>
      <c r="M797">
        <v>59.9</v>
      </c>
      <c r="N797">
        <v>68.7</v>
      </c>
      <c r="O797">
        <v>77.180000000000007</v>
      </c>
      <c r="P797">
        <v>83.12</v>
      </c>
      <c r="Q797">
        <v>88.7</v>
      </c>
      <c r="R797">
        <v>80.599999999999994</v>
      </c>
      <c r="S797">
        <v>54.32</v>
      </c>
      <c r="T797">
        <v>53.2</v>
      </c>
      <c r="U797">
        <v>38.1</v>
      </c>
      <c r="W797" s="42">
        <v>795</v>
      </c>
    </row>
    <row r="798" spans="5:23" x14ac:dyDescent="0.35">
      <c r="E798" t="s">
        <v>49</v>
      </c>
      <c r="F798" t="s">
        <v>1222</v>
      </c>
      <c r="G798" t="s">
        <v>1236</v>
      </c>
      <c r="H798" t="s">
        <v>1237</v>
      </c>
      <c r="I798" t="s">
        <v>2373</v>
      </c>
      <c r="J798">
        <v>35.799999999999997</v>
      </c>
      <c r="K798">
        <v>36.5</v>
      </c>
      <c r="L798">
        <v>52.2</v>
      </c>
      <c r="M798">
        <v>65.3</v>
      </c>
      <c r="N798">
        <v>69.099999999999994</v>
      </c>
      <c r="O798">
        <v>74.66</v>
      </c>
      <c r="P798">
        <v>86.18</v>
      </c>
      <c r="Q798">
        <v>82.94</v>
      </c>
      <c r="R798">
        <v>75.400000000000006</v>
      </c>
      <c r="S798">
        <v>55.04</v>
      </c>
      <c r="T798">
        <v>49.5</v>
      </c>
      <c r="U798">
        <v>39.9</v>
      </c>
      <c r="W798" s="49">
        <v>796</v>
      </c>
    </row>
    <row r="799" spans="5:23" x14ac:dyDescent="0.35">
      <c r="E799" t="s">
        <v>49</v>
      </c>
      <c r="F799" t="s">
        <v>1222</v>
      </c>
      <c r="G799" t="s">
        <v>1238</v>
      </c>
      <c r="H799" t="s">
        <v>1239</v>
      </c>
      <c r="I799" t="s">
        <v>2374</v>
      </c>
      <c r="J799">
        <v>34.5</v>
      </c>
      <c r="K799">
        <v>37.58</v>
      </c>
      <c r="L799">
        <v>52.9</v>
      </c>
      <c r="M799">
        <v>60.8</v>
      </c>
      <c r="N799">
        <v>69.599999999999994</v>
      </c>
      <c r="O799">
        <v>79.88</v>
      </c>
      <c r="P799">
        <v>84.2</v>
      </c>
      <c r="Q799">
        <v>81.319999999999993</v>
      </c>
      <c r="R799">
        <v>70.7</v>
      </c>
      <c r="S799">
        <v>61.7</v>
      </c>
      <c r="T799">
        <v>47.5</v>
      </c>
      <c r="U799">
        <v>39</v>
      </c>
      <c r="W799" s="42">
        <v>797</v>
      </c>
    </row>
    <row r="800" spans="5:23" x14ac:dyDescent="0.35">
      <c r="E800" t="s">
        <v>49</v>
      </c>
      <c r="F800" t="s">
        <v>1222</v>
      </c>
      <c r="G800" t="s">
        <v>413</v>
      </c>
      <c r="H800" t="s">
        <v>1240</v>
      </c>
      <c r="I800" t="s">
        <v>2375</v>
      </c>
      <c r="J800">
        <v>36</v>
      </c>
      <c r="K800">
        <v>35.42</v>
      </c>
      <c r="L800">
        <v>43.3</v>
      </c>
      <c r="M800">
        <v>58.28</v>
      </c>
      <c r="N800">
        <v>65.8</v>
      </c>
      <c r="O800">
        <v>78.44</v>
      </c>
      <c r="P800">
        <v>82.4</v>
      </c>
      <c r="Q800">
        <v>80.78</v>
      </c>
      <c r="R800">
        <v>76.3</v>
      </c>
      <c r="S800">
        <v>60.8</v>
      </c>
      <c r="T800">
        <v>43.2</v>
      </c>
      <c r="U800">
        <v>34.700000000000003</v>
      </c>
      <c r="W800" s="49">
        <v>798</v>
      </c>
    </row>
    <row r="801" spans="5:23" x14ac:dyDescent="0.35">
      <c r="E801" t="s">
        <v>57</v>
      </c>
      <c r="F801" t="s">
        <v>1241</v>
      </c>
      <c r="G801" t="s">
        <v>54</v>
      </c>
      <c r="H801" t="s">
        <v>1242</v>
      </c>
      <c r="I801" t="s">
        <v>1242</v>
      </c>
      <c r="J801">
        <v>18.100000000000001</v>
      </c>
      <c r="K801">
        <v>19.579999999999998</v>
      </c>
      <c r="L801">
        <v>28.8</v>
      </c>
      <c r="M801">
        <v>42.26</v>
      </c>
      <c r="N801">
        <v>53.2</v>
      </c>
      <c r="O801">
        <v>64.040000000000006</v>
      </c>
      <c r="P801">
        <v>68.36</v>
      </c>
      <c r="Q801">
        <v>67.819999999999993</v>
      </c>
      <c r="R801">
        <v>61</v>
      </c>
      <c r="S801">
        <v>48.2</v>
      </c>
      <c r="T801">
        <v>38.1</v>
      </c>
      <c r="U801">
        <v>23.9</v>
      </c>
      <c r="W801" s="49">
        <v>800</v>
      </c>
    </row>
    <row r="802" spans="5:23" x14ac:dyDescent="0.35">
      <c r="E802" t="s">
        <v>57</v>
      </c>
      <c r="F802" t="s">
        <v>1241</v>
      </c>
      <c r="G802" t="s">
        <v>54</v>
      </c>
      <c r="H802" t="s">
        <v>1243</v>
      </c>
      <c r="I802" t="s">
        <v>1243</v>
      </c>
      <c r="J802">
        <v>23.9</v>
      </c>
      <c r="K802">
        <v>26.06</v>
      </c>
      <c r="L802">
        <v>34</v>
      </c>
      <c r="M802">
        <v>43.88</v>
      </c>
      <c r="N802">
        <v>54</v>
      </c>
      <c r="O802">
        <v>65.3</v>
      </c>
      <c r="P802">
        <v>69.98</v>
      </c>
      <c r="Q802">
        <v>70.7</v>
      </c>
      <c r="R802">
        <v>64.8</v>
      </c>
      <c r="S802">
        <v>51.98</v>
      </c>
      <c r="T802">
        <v>42.8</v>
      </c>
      <c r="U802">
        <v>28.6</v>
      </c>
      <c r="W802" s="42">
        <v>801</v>
      </c>
    </row>
    <row r="803" spans="5:23" x14ac:dyDescent="0.35">
      <c r="E803" t="s">
        <v>57</v>
      </c>
      <c r="F803" t="s">
        <v>1241</v>
      </c>
      <c r="G803" t="s">
        <v>54</v>
      </c>
      <c r="H803" t="s">
        <v>1244</v>
      </c>
      <c r="I803" t="s">
        <v>1244</v>
      </c>
      <c r="J803">
        <v>23</v>
      </c>
      <c r="K803">
        <v>25.34</v>
      </c>
      <c r="L803">
        <v>32.9</v>
      </c>
      <c r="M803">
        <v>42.98</v>
      </c>
      <c r="N803">
        <v>53.1</v>
      </c>
      <c r="O803">
        <v>64.58</v>
      </c>
      <c r="P803">
        <v>70.16</v>
      </c>
      <c r="Q803">
        <v>71.239999999999995</v>
      </c>
      <c r="R803">
        <v>65.7</v>
      </c>
      <c r="S803">
        <v>53.6</v>
      </c>
      <c r="T803">
        <v>43.9</v>
      </c>
      <c r="U803">
        <v>28.2</v>
      </c>
      <c r="W803" s="49">
        <v>802</v>
      </c>
    </row>
    <row r="804" spans="5:23" x14ac:dyDescent="0.35">
      <c r="E804" t="s">
        <v>57</v>
      </c>
      <c r="F804" t="s">
        <v>1241</v>
      </c>
      <c r="G804" t="s">
        <v>54</v>
      </c>
      <c r="H804" t="s">
        <v>1245</v>
      </c>
      <c r="I804" t="s">
        <v>1245</v>
      </c>
      <c r="J804">
        <v>16</v>
      </c>
      <c r="K804">
        <v>17.600000000000001</v>
      </c>
      <c r="L804">
        <v>27.5</v>
      </c>
      <c r="M804">
        <v>40.64</v>
      </c>
      <c r="N804">
        <v>53.2</v>
      </c>
      <c r="O804">
        <v>64.040000000000006</v>
      </c>
      <c r="P804">
        <v>68.72</v>
      </c>
      <c r="Q804">
        <v>68.36</v>
      </c>
      <c r="R804">
        <v>61.3</v>
      </c>
      <c r="S804">
        <v>48.74</v>
      </c>
      <c r="T804">
        <v>38.1</v>
      </c>
      <c r="U804">
        <v>22.8</v>
      </c>
      <c r="W804" s="42">
        <v>803</v>
      </c>
    </row>
    <row r="805" spans="5:23" x14ac:dyDescent="0.35">
      <c r="E805" t="s">
        <v>57</v>
      </c>
      <c r="F805" t="s">
        <v>1241</v>
      </c>
      <c r="G805" t="s">
        <v>54</v>
      </c>
      <c r="H805" t="s">
        <v>713</v>
      </c>
      <c r="I805" t="s">
        <v>2376</v>
      </c>
      <c r="J805">
        <v>23.2</v>
      </c>
      <c r="K805">
        <v>23.9</v>
      </c>
      <c r="L805">
        <v>32.5</v>
      </c>
      <c r="M805">
        <v>45.5</v>
      </c>
      <c r="N805">
        <v>55.4</v>
      </c>
      <c r="O805">
        <v>66.02</v>
      </c>
      <c r="P805">
        <v>69.62</v>
      </c>
      <c r="Q805">
        <v>68.72</v>
      </c>
      <c r="R805">
        <v>61.9</v>
      </c>
      <c r="S805">
        <v>49.82</v>
      </c>
      <c r="T805">
        <v>40.1</v>
      </c>
      <c r="U805">
        <v>27.5</v>
      </c>
      <c r="W805" s="42">
        <v>805</v>
      </c>
    </row>
    <row r="806" spans="5:23" x14ac:dyDescent="0.35">
      <c r="E806" t="s">
        <v>57</v>
      </c>
      <c r="F806" t="s">
        <v>1241</v>
      </c>
      <c r="G806" t="s">
        <v>54</v>
      </c>
      <c r="H806" t="s">
        <v>1246</v>
      </c>
      <c r="I806" t="s">
        <v>2377</v>
      </c>
      <c r="J806">
        <v>11.1</v>
      </c>
      <c r="K806">
        <v>13.82</v>
      </c>
      <c r="L806">
        <v>24.3</v>
      </c>
      <c r="M806">
        <v>39.380000000000003</v>
      </c>
      <c r="N806">
        <v>51.8</v>
      </c>
      <c r="O806">
        <v>62.06</v>
      </c>
      <c r="P806">
        <v>65.66</v>
      </c>
      <c r="Q806">
        <v>64.58</v>
      </c>
      <c r="R806">
        <v>57.2</v>
      </c>
      <c r="S806">
        <v>43.7</v>
      </c>
      <c r="T806">
        <v>32.5</v>
      </c>
      <c r="U806">
        <v>18.100000000000001</v>
      </c>
      <c r="W806" s="49">
        <v>808</v>
      </c>
    </row>
    <row r="807" spans="5:23" x14ac:dyDescent="0.35">
      <c r="E807" t="s">
        <v>57</v>
      </c>
      <c r="F807" t="s">
        <v>1241</v>
      </c>
      <c r="G807" t="s">
        <v>54</v>
      </c>
      <c r="H807" t="s">
        <v>1247</v>
      </c>
      <c r="I807" t="s">
        <v>1247</v>
      </c>
      <c r="J807">
        <v>14.7</v>
      </c>
      <c r="K807">
        <v>17.78</v>
      </c>
      <c r="L807">
        <v>28.2</v>
      </c>
      <c r="M807">
        <v>43.52</v>
      </c>
      <c r="N807">
        <v>55.4</v>
      </c>
      <c r="O807">
        <v>65.48</v>
      </c>
      <c r="P807">
        <v>69.08</v>
      </c>
      <c r="Q807">
        <v>68.36</v>
      </c>
      <c r="R807">
        <v>60.6</v>
      </c>
      <c r="S807">
        <v>46.76</v>
      </c>
      <c r="T807">
        <v>36.1</v>
      </c>
      <c r="U807">
        <v>21.9</v>
      </c>
      <c r="W807" s="42">
        <v>809</v>
      </c>
    </row>
    <row r="808" spans="5:23" x14ac:dyDescent="0.35">
      <c r="E808" t="s">
        <v>57</v>
      </c>
      <c r="F808" t="s">
        <v>1241</v>
      </c>
      <c r="G808" t="s">
        <v>54</v>
      </c>
      <c r="H808" t="s">
        <v>1248</v>
      </c>
      <c r="I808" t="s">
        <v>2378</v>
      </c>
      <c r="J808">
        <v>19.2</v>
      </c>
      <c r="K808">
        <v>20.48</v>
      </c>
      <c r="L808">
        <v>29.8</v>
      </c>
      <c r="M808">
        <v>43.34</v>
      </c>
      <c r="N808">
        <v>54.1</v>
      </c>
      <c r="O808">
        <v>64.22</v>
      </c>
      <c r="P808">
        <v>67.64</v>
      </c>
      <c r="Q808">
        <v>66.92</v>
      </c>
      <c r="R808">
        <v>59.2</v>
      </c>
      <c r="S808">
        <v>46.94</v>
      </c>
      <c r="T808">
        <v>37.4</v>
      </c>
      <c r="U808">
        <v>25</v>
      </c>
      <c r="W808" s="49">
        <v>810</v>
      </c>
    </row>
    <row r="809" spans="5:23" x14ac:dyDescent="0.35">
      <c r="E809" t="s">
        <v>57</v>
      </c>
      <c r="F809" t="s">
        <v>1241</v>
      </c>
      <c r="G809" t="s">
        <v>54</v>
      </c>
      <c r="H809" t="s">
        <v>1249</v>
      </c>
      <c r="I809" t="s">
        <v>1249</v>
      </c>
      <c r="J809">
        <v>27.1</v>
      </c>
      <c r="K809">
        <v>28.04</v>
      </c>
      <c r="L809">
        <v>36</v>
      </c>
      <c r="M809">
        <v>47.3</v>
      </c>
      <c r="N809">
        <v>58.6</v>
      </c>
      <c r="O809">
        <v>69.62</v>
      </c>
      <c r="P809">
        <v>73.760000000000005</v>
      </c>
      <c r="Q809">
        <v>73.22</v>
      </c>
      <c r="R809">
        <v>66.599999999999994</v>
      </c>
      <c r="S809">
        <v>53.42</v>
      </c>
      <c r="T809">
        <v>43.5</v>
      </c>
      <c r="U809">
        <v>31.8</v>
      </c>
      <c r="W809" s="42">
        <v>811</v>
      </c>
    </row>
    <row r="810" spans="5:23" x14ac:dyDescent="0.35">
      <c r="E810" t="s">
        <v>57</v>
      </c>
      <c r="F810" t="s">
        <v>1241</v>
      </c>
      <c r="G810" t="s">
        <v>54</v>
      </c>
      <c r="H810" t="s">
        <v>843</v>
      </c>
      <c r="I810" t="s">
        <v>2379</v>
      </c>
      <c r="J810">
        <v>16.5</v>
      </c>
      <c r="K810">
        <v>17.420000000000002</v>
      </c>
      <c r="L810">
        <v>25.2</v>
      </c>
      <c r="M810">
        <v>38.840000000000003</v>
      </c>
      <c r="N810">
        <v>49.6</v>
      </c>
      <c r="O810">
        <v>59.54</v>
      </c>
      <c r="P810">
        <v>64.760000000000005</v>
      </c>
      <c r="Q810">
        <v>64.58</v>
      </c>
      <c r="R810">
        <v>58.6</v>
      </c>
      <c r="S810">
        <v>45.86</v>
      </c>
      <c r="T810">
        <v>35.799999999999997</v>
      </c>
      <c r="U810">
        <v>23.4</v>
      </c>
      <c r="W810" s="49">
        <v>812</v>
      </c>
    </row>
    <row r="811" spans="5:23" x14ac:dyDescent="0.35">
      <c r="E811" t="s">
        <v>57</v>
      </c>
      <c r="F811" t="s">
        <v>1241</v>
      </c>
      <c r="G811" t="s">
        <v>54</v>
      </c>
      <c r="H811" t="s">
        <v>1250</v>
      </c>
      <c r="I811" t="s">
        <v>2380</v>
      </c>
      <c r="J811">
        <v>10.6</v>
      </c>
      <c r="K811">
        <v>13.1</v>
      </c>
      <c r="L811">
        <v>23.9</v>
      </c>
      <c r="M811">
        <v>39.020000000000003</v>
      </c>
      <c r="N811">
        <v>51.6</v>
      </c>
      <c r="O811">
        <v>62.24</v>
      </c>
      <c r="P811">
        <v>65.84</v>
      </c>
      <c r="Q811">
        <v>64.58</v>
      </c>
      <c r="R811">
        <v>57.2</v>
      </c>
      <c r="S811">
        <v>43.52</v>
      </c>
      <c r="T811">
        <v>32.200000000000003</v>
      </c>
      <c r="U811">
        <v>18</v>
      </c>
      <c r="W811" s="42">
        <v>813</v>
      </c>
    </row>
    <row r="812" spans="5:23" x14ac:dyDescent="0.35">
      <c r="E812" t="s">
        <v>57</v>
      </c>
      <c r="F812" t="s">
        <v>1241</v>
      </c>
      <c r="G812" t="s">
        <v>54</v>
      </c>
      <c r="H812" t="s">
        <v>1251</v>
      </c>
      <c r="I812" t="s">
        <v>2381</v>
      </c>
      <c r="J812">
        <v>9.1</v>
      </c>
      <c r="K812">
        <v>11.84</v>
      </c>
      <c r="L812">
        <v>23</v>
      </c>
      <c r="M812">
        <v>37.4</v>
      </c>
      <c r="N812">
        <v>48.2</v>
      </c>
      <c r="O812">
        <v>58.46</v>
      </c>
      <c r="P812">
        <v>64.400000000000006</v>
      </c>
      <c r="Q812">
        <v>63.14</v>
      </c>
      <c r="R812">
        <v>55.4</v>
      </c>
      <c r="S812">
        <v>41.9</v>
      </c>
      <c r="T812">
        <v>30.7</v>
      </c>
      <c r="U812">
        <v>14.7</v>
      </c>
      <c r="W812" s="49">
        <v>814</v>
      </c>
    </row>
    <row r="813" spans="5:23" x14ac:dyDescent="0.35">
      <c r="E813" t="s">
        <v>57</v>
      </c>
      <c r="F813" t="s">
        <v>1241</v>
      </c>
      <c r="G813" t="s">
        <v>54</v>
      </c>
      <c r="H813" t="s">
        <v>1252</v>
      </c>
      <c r="I813" t="s">
        <v>2382</v>
      </c>
      <c r="J813">
        <v>4.3</v>
      </c>
      <c r="K813">
        <v>7.52</v>
      </c>
      <c r="L813">
        <v>19.8</v>
      </c>
      <c r="M813">
        <v>35.6</v>
      </c>
      <c r="N813">
        <v>49.8</v>
      </c>
      <c r="O813">
        <v>60.26</v>
      </c>
      <c r="P813">
        <v>63.5</v>
      </c>
      <c r="Q813">
        <v>61.7</v>
      </c>
      <c r="R813">
        <v>54.3</v>
      </c>
      <c r="S813">
        <v>40.46</v>
      </c>
      <c r="T813">
        <v>28.8</v>
      </c>
      <c r="U813">
        <v>12.2</v>
      </c>
      <c r="W813" s="42">
        <v>815</v>
      </c>
    </row>
    <row r="814" spans="5:23" x14ac:dyDescent="0.35">
      <c r="E814" t="s">
        <v>57</v>
      </c>
      <c r="F814" t="s">
        <v>1241</v>
      </c>
      <c r="G814" t="s">
        <v>54</v>
      </c>
      <c r="H814" t="s">
        <v>1253</v>
      </c>
      <c r="I814" t="s">
        <v>1253</v>
      </c>
      <c r="J814">
        <v>23.9</v>
      </c>
      <c r="K814">
        <v>24.8</v>
      </c>
      <c r="L814">
        <v>33.1</v>
      </c>
      <c r="M814">
        <v>45.32</v>
      </c>
      <c r="N814">
        <v>55.9</v>
      </c>
      <c r="O814">
        <v>66.739999999999995</v>
      </c>
      <c r="P814">
        <v>71.239999999999995</v>
      </c>
      <c r="Q814">
        <v>70.7</v>
      </c>
      <c r="R814">
        <v>63.7</v>
      </c>
      <c r="S814">
        <v>50.54</v>
      </c>
      <c r="T814">
        <v>40.6</v>
      </c>
      <c r="U814">
        <v>28.9</v>
      </c>
      <c r="W814" s="49">
        <v>816</v>
      </c>
    </row>
    <row r="815" spans="5:23" x14ac:dyDescent="0.35">
      <c r="E815" t="s">
        <v>57</v>
      </c>
      <c r="F815" t="s">
        <v>1241</v>
      </c>
      <c r="G815" t="s">
        <v>54</v>
      </c>
      <c r="H815" t="s">
        <v>1253</v>
      </c>
      <c r="I815" t="s">
        <v>2383</v>
      </c>
      <c r="J815">
        <v>22.3</v>
      </c>
      <c r="K815">
        <v>23.36</v>
      </c>
      <c r="L815">
        <v>31.6</v>
      </c>
      <c r="M815">
        <v>44.6</v>
      </c>
      <c r="N815">
        <v>55.2</v>
      </c>
      <c r="O815">
        <v>66.2</v>
      </c>
      <c r="P815">
        <v>70.34</v>
      </c>
      <c r="Q815">
        <v>69.62</v>
      </c>
      <c r="R815">
        <v>62.2</v>
      </c>
      <c r="S815">
        <v>49.1</v>
      </c>
      <c r="T815">
        <v>39.4</v>
      </c>
      <c r="U815">
        <v>27.7</v>
      </c>
      <c r="W815" s="42">
        <v>817</v>
      </c>
    </row>
    <row r="816" spans="5:23" x14ac:dyDescent="0.35">
      <c r="E816" t="s">
        <v>57</v>
      </c>
      <c r="F816" t="s">
        <v>1241</v>
      </c>
      <c r="G816" t="s">
        <v>54</v>
      </c>
      <c r="H816" t="s">
        <v>1253</v>
      </c>
      <c r="I816" t="s">
        <v>2384</v>
      </c>
      <c r="J816">
        <v>25.9</v>
      </c>
      <c r="K816">
        <v>26.78</v>
      </c>
      <c r="L816">
        <v>33.4</v>
      </c>
      <c r="M816">
        <v>43.7</v>
      </c>
      <c r="N816">
        <v>52.9</v>
      </c>
      <c r="O816">
        <v>63.68</v>
      </c>
      <c r="P816">
        <v>68.540000000000006</v>
      </c>
      <c r="Q816">
        <v>69.98</v>
      </c>
      <c r="R816">
        <v>64</v>
      </c>
      <c r="S816">
        <v>50.72</v>
      </c>
      <c r="T816">
        <v>41.7</v>
      </c>
      <c r="U816">
        <v>31.1</v>
      </c>
      <c r="W816" s="49">
        <v>818</v>
      </c>
    </row>
    <row r="817" spans="5:23" x14ac:dyDescent="0.35">
      <c r="E817" t="s">
        <v>57</v>
      </c>
      <c r="F817" t="s">
        <v>1241</v>
      </c>
      <c r="G817" t="s">
        <v>54</v>
      </c>
      <c r="H817" t="s">
        <v>1118</v>
      </c>
      <c r="I817" t="s">
        <v>2385</v>
      </c>
      <c r="J817">
        <v>21</v>
      </c>
      <c r="K817">
        <v>22.46</v>
      </c>
      <c r="L817">
        <v>31.5</v>
      </c>
      <c r="M817">
        <v>44.06</v>
      </c>
      <c r="N817">
        <v>54.9</v>
      </c>
      <c r="O817">
        <v>65.12</v>
      </c>
      <c r="P817">
        <v>69.44</v>
      </c>
      <c r="Q817">
        <v>68.900000000000006</v>
      </c>
      <c r="R817">
        <v>61.7</v>
      </c>
      <c r="S817">
        <v>48.92</v>
      </c>
      <c r="T817">
        <v>39.200000000000003</v>
      </c>
      <c r="U817">
        <v>27.1</v>
      </c>
      <c r="W817" s="42">
        <v>819</v>
      </c>
    </row>
    <row r="818" spans="5:23" x14ac:dyDescent="0.35">
      <c r="E818" t="s">
        <v>57</v>
      </c>
      <c r="F818" t="s">
        <v>1241</v>
      </c>
      <c r="G818" t="s">
        <v>54</v>
      </c>
      <c r="H818" t="s">
        <v>1254</v>
      </c>
      <c r="I818" t="s">
        <v>1254</v>
      </c>
      <c r="J818">
        <v>26.4</v>
      </c>
      <c r="K818">
        <v>27.68</v>
      </c>
      <c r="L818">
        <v>36.299999999999997</v>
      </c>
      <c r="M818">
        <v>48.92</v>
      </c>
      <c r="N818">
        <v>59</v>
      </c>
      <c r="O818">
        <v>69.62</v>
      </c>
      <c r="P818">
        <v>73.400000000000006</v>
      </c>
      <c r="Q818">
        <v>72.319999999999993</v>
      </c>
      <c r="R818">
        <v>65.5</v>
      </c>
      <c r="S818">
        <v>53.06</v>
      </c>
      <c r="T818">
        <v>42.8</v>
      </c>
      <c r="U818">
        <v>30</v>
      </c>
      <c r="W818" s="49">
        <v>820</v>
      </c>
    </row>
    <row r="819" spans="5:23" x14ac:dyDescent="0.35">
      <c r="E819" t="s">
        <v>49</v>
      </c>
      <c r="F819" t="s">
        <v>1255</v>
      </c>
      <c r="G819" t="s">
        <v>1256</v>
      </c>
      <c r="H819" t="s">
        <v>1257</v>
      </c>
      <c r="I819" t="s">
        <v>2386</v>
      </c>
      <c r="J819">
        <v>43.3</v>
      </c>
      <c r="K819">
        <v>44.96</v>
      </c>
      <c r="L819">
        <v>47.8</v>
      </c>
      <c r="M819">
        <v>49.82</v>
      </c>
      <c r="N819">
        <v>52.7</v>
      </c>
      <c r="O819">
        <v>56.3</v>
      </c>
      <c r="P819">
        <v>60.26</v>
      </c>
      <c r="Q819">
        <v>62.24</v>
      </c>
      <c r="R819">
        <v>57.7</v>
      </c>
      <c r="S819">
        <v>52.7</v>
      </c>
      <c r="T819">
        <v>46</v>
      </c>
      <c r="U819">
        <v>43.5</v>
      </c>
      <c r="W819" s="42">
        <v>821</v>
      </c>
    </row>
    <row r="820" spans="5:23" x14ac:dyDescent="0.35">
      <c r="E820" t="s">
        <v>49</v>
      </c>
      <c r="F820" t="s">
        <v>1255</v>
      </c>
      <c r="G820" t="s">
        <v>192</v>
      </c>
      <c r="H820" t="s">
        <v>372</v>
      </c>
      <c r="I820" t="s">
        <v>2387</v>
      </c>
      <c r="J820">
        <v>41.5</v>
      </c>
      <c r="K820">
        <v>44.06</v>
      </c>
      <c r="L820">
        <v>48.6</v>
      </c>
      <c r="M820">
        <v>51.8</v>
      </c>
      <c r="N820">
        <v>55.4</v>
      </c>
      <c r="O820">
        <v>63.5</v>
      </c>
      <c r="P820">
        <v>68.900000000000006</v>
      </c>
      <c r="Q820">
        <v>67.819999999999993</v>
      </c>
      <c r="R820">
        <v>60.8</v>
      </c>
      <c r="S820">
        <v>52.34</v>
      </c>
      <c r="T820">
        <v>48</v>
      </c>
      <c r="U820">
        <v>42.8</v>
      </c>
      <c r="W820" s="49">
        <v>822</v>
      </c>
    </row>
    <row r="821" spans="5:23" x14ac:dyDescent="0.35">
      <c r="E821" t="s">
        <v>49</v>
      </c>
      <c r="F821" t="s">
        <v>1255</v>
      </c>
      <c r="G821" t="s">
        <v>1258</v>
      </c>
      <c r="H821" t="s">
        <v>1259</v>
      </c>
      <c r="I821" t="s">
        <v>2388</v>
      </c>
      <c r="J821">
        <v>30.6</v>
      </c>
      <c r="K821">
        <v>27.5</v>
      </c>
      <c r="L821">
        <v>34.5</v>
      </c>
      <c r="M821">
        <v>44.96</v>
      </c>
      <c r="N821">
        <v>50</v>
      </c>
      <c r="O821">
        <v>60.08</v>
      </c>
      <c r="P821">
        <v>68.180000000000007</v>
      </c>
      <c r="Q821">
        <v>67.099999999999994</v>
      </c>
      <c r="R821">
        <v>59</v>
      </c>
      <c r="S821">
        <v>45.5</v>
      </c>
      <c r="T821">
        <v>33.299999999999997</v>
      </c>
      <c r="U821">
        <v>31.5</v>
      </c>
      <c r="W821" s="42">
        <v>823</v>
      </c>
    </row>
    <row r="822" spans="5:23" x14ac:dyDescent="0.35">
      <c r="E822" t="s">
        <v>49</v>
      </c>
      <c r="F822" t="s">
        <v>1255</v>
      </c>
      <c r="G822" t="s">
        <v>1260</v>
      </c>
      <c r="H822" t="s">
        <v>1261</v>
      </c>
      <c r="I822" t="s">
        <v>2389</v>
      </c>
      <c r="J822">
        <v>28.4</v>
      </c>
      <c r="K822">
        <v>32</v>
      </c>
      <c r="L822">
        <v>36.5</v>
      </c>
      <c r="M822">
        <v>42.26</v>
      </c>
      <c r="N822">
        <v>50.7</v>
      </c>
      <c r="O822">
        <v>61.7</v>
      </c>
      <c r="P822">
        <v>69.8</v>
      </c>
      <c r="Q822">
        <v>64.400000000000006</v>
      </c>
      <c r="R822">
        <v>55.8</v>
      </c>
      <c r="S822">
        <v>43.7</v>
      </c>
      <c r="T822">
        <v>35.4</v>
      </c>
      <c r="U822">
        <v>28</v>
      </c>
      <c r="W822" s="49">
        <v>824</v>
      </c>
    </row>
    <row r="823" spans="5:23" x14ac:dyDescent="0.35">
      <c r="E823" t="s">
        <v>49</v>
      </c>
      <c r="F823" t="s">
        <v>1255</v>
      </c>
      <c r="G823" t="s">
        <v>186</v>
      </c>
      <c r="H823" t="s">
        <v>1262</v>
      </c>
      <c r="I823" t="s">
        <v>2390</v>
      </c>
      <c r="J823">
        <v>41.9</v>
      </c>
      <c r="K823">
        <v>44.96</v>
      </c>
      <c r="L823">
        <v>50.2</v>
      </c>
      <c r="M823">
        <v>52.7</v>
      </c>
      <c r="N823">
        <v>54.3</v>
      </c>
      <c r="O823">
        <v>62.78</v>
      </c>
      <c r="P823">
        <v>69.260000000000005</v>
      </c>
      <c r="Q823">
        <v>68.180000000000007</v>
      </c>
      <c r="R823">
        <v>64.599999999999994</v>
      </c>
      <c r="S823">
        <v>52.52</v>
      </c>
      <c r="T823">
        <v>45</v>
      </c>
      <c r="U823">
        <v>43.3</v>
      </c>
      <c r="W823" s="42">
        <v>825</v>
      </c>
    </row>
    <row r="824" spans="5:23" x14ac:dyDescent="0.35">
      <c r="E824" t="s">
        <v>49</v>
      </c>
      <c r="F824" t="s">
        <v>1255</v>
      </c>
      <c r="G824" t="s">
        <v>1263</v>
      </c>
      <c r="H824" t="s">
        <v>1264</v>
      </c>
      <c r="I824" t="s">
        <v>2391</v>
      </c>
      <c r="J824">
        <v>41.9</v>
      </c>
      <c r="K824">
        <v>40.64</v>
      </c>
      <c r="L824">
        <v>45.9</v>
      </c>
      <c r="M824">
        <v>49.82</v>
      </c>
      <c r="N824">
        <v>56.1</v>
      </c>
      <c r="O824">
        <v>60.44</v>
      </c>
      <c r="P824">
        <v>66.38</v>
      </c>
      <c r="Q824">
        <v>67.459999999999994</v>
      </c>
      <c r="R824">
        <v>61.5</v>
      </c>
      <c r="S824">
        <v>52.88</v>
      </c>
      <c r="T824">
        <v>43</v>
      </c>
      <c r="U824">
        <v>39.700000000000003</v>
      </c>
      <c r="W824" s="49">
        <v>826</v>
      </c>
    </row>
    <row r="825" spans="5:23" x14ac:dyDescent="0.35">
      <c r="E825" t="s">
        <v>49</v>
      </c>
      <c r="F825" t="s">
        <v>1255</v>
      </c>
      <c r="G825" t="s">
        <v>1265</v>
      </c>
      <c r="H825" t="s">
        <v>1266</v>
      </c>
      <c r="I825" t="s">
        <v>2392</v>
      </c>
      <c r="J825">
        <v>30.6</v>
      </c>
      <c r="K825">
        <v>37.22</v>
      </c>
      <c r="L825">
        <v>35.799999999999997</v>
      </c>
      <c r="M825">
        <v>44.96</v>
      </c>
      <c r="N825">
        <v>51.3</v>
      </c>
      <c r="O825">
        <v>60.44</v>
      </c>
      <c r="P825">
        <v>68.540000000000006</v>
      </c>
      <c r="Q825">
        <v>67.099999999999994</v>
      </c>
      <c r="R825">
        <v>55.2</v>
      </c>
      <c r="S825">
        <v>44.78</v>
      </c>
      <c r="T825">
        <v>34.9</v>
      </c>
      <c r="U825">
        <v>30.9</v>
      </c>
      <c r="W825" s="42">
        <v>827</v>
      </c>
    </row>
    <row r="826" spans="5:23" x14ac:dyDescent="0.35">
      <c r="E826" t="s">
        <v>49</v>
      </c>
      <c r="F826" t="s">
        <v>1255</v>
      </c>
      <c r="G826" t="s">
        <v>188</v>
      </c>
      <c r="H826" t="s">
        <v>1267</v>
      </c>
      <c r="I826" t="s">
        <v>2393</v>
      </c>
      <c r="J826">
        <v>32.5</v>
      </c>
      <c r="K826">
        <v>34.880000000000003</v>
      </c>
      <c r="L826">
        <v>42.3</v>
      </c>
      <c r="M826">
        <v>47.12</v>
      </c>
      <c r="N826">
        <v>52.7</v>
      </c>
      <c r="O826">
        <v>62.6</v>
      </c>
      <c r="P826">
        <v>66.56</v>
      </c>
      <c r="Q826">
        <v>68.72</v>
      </c>
      <c r="R826">
        <v>62.1</v>
      </c>
      <c r="S826">
        <v>49.28</v>
      </c>
      <c r="T826">
        <v>37.799999999999997</v>
      </c>
      <c r="U826">
        <v>33.4</v>
      </c>
      <c r="W826" s="49">
        <v>828</v>
      </c>
    </row>
    <row r="827" spans="5:23" x14ac:dyDescent="0.35">
      <c r="E827" t="s">
        <v>49</v>
      </c>
      <c r="F827" t="s">
        <v>1255</v>
      </c>
      <c r="G827" t="s">
        <v>405</v>
      </c>
      <c r="H827" t="s">
        <v>1268</v>
      </c>
      <c r="I827" t="s">
        <v>2394</v>
      </c>
      <c r="J827">
        <v>29.8</v>
      </c>
      <c r="K827">
        <v>31.1</v>
      </c>
      <c r="L827">
        <v>37.200000000000003</v>
      </c>
      <c r="M827">
        <v>41.72</v>
      </c>
      <c r="N827">
        <v>49.8</v>
      </c>
      <c r="O827">
        <v>61.52</v>
      </c>
      <c r="P827">
        <v>69.44</v>
      </c>
      <c r="Q827">
        <v>63.86</v>
      </c>
      <c r="R827">
        <v>58.3</v>
      </c>
      <c r="S827">
        <v>44.42</v>
      </c>
      <c r="T827">
        <v>35.1</v>
      </c>
      <c r="U827">
        <v>30.4</v>
      </c>
      <c r="W827" s="42">
        <v>829</v>
      </c>
    </row>
    <row r="828" spans="5:23" x14ac:dyDescent="0.35">
      <c r="E828" t="s">
        <v>49</v>
      </c>
      <c r="F828" t="s">
        <v>1255</v>
      </c>
      <c r="G828" t="s">
        <v>631</v>
      </c>
      <c r="H828" t="s">
        <v>1269</v>
      </c>
      <c r="I828" t="s">
        <v>2395</v>
      </c>
      <c r="J828">
        <v>37.6</v>
      </c>
      <c r="K828">
        <v>42.98</v>
      </c>
      <c r="L828">
        <v>45.9</v>
      </c>
      <c r="M828">
        <v>51.26</v>
      </c>
      <c r="N828">
        <v>55.8</v>
      </c>
      <c r="O828">
        <v>66.38</v>
      </c>
      <c r="P828">
        <v>72.5</v>
      </c>
      <c r="Q828">
        <v>69.62</v>
      </c>
      <c r="R828">
        <v>63.7</v>
      </c>
      <c r="S828">
        <v>55.58</v>
      </c>
      <c r="T828">
        <v>42.1</v>
      </c>
      <c r="U828">
        <v>38.5</v>
      </c>
      <c r="W828" s="49">
        <v>830</v>
      </c>
    </row>
    <row r="829" spans="5:23" x14ac:dyDescent="0.35">
      <c r="E829" t="s">
        <v>49</v>
      </c>
      <c r="F829" t="s">
        <v>1255</v>
      </c>
      <c r="G829" t="s">
        <v>1090</v>
      </c>
      <c r="H829" t="s">
        <v>1270</v>
      </c>
      <c r="I829" t="s">
        <v>2396</v>
      </c>
      <c r="J829">
        <v>45.3</v>
      </c>
      <c r="K829">
        <v>47.3</v>
      </c>
      <c r="L829">
        <v>48.7</v>
      </c>
      <c r="M829">
        <v>50.36</v>
      </c>
      <c r="N829">
        <v>53.8</v>
      </c>
      <c r="O829">
        <v>56.12</v>
      </c>
      <c r="P829">
        <v>59.18</v>
      </c>
      <c r="Q829">
        <v>59.54</v>
      </c>
      <c r="R829">
        <v>57.7</v>
      </c>
      <c r="S829">
        <v>52.88</v>
      </c>
      <c r="T829">
        <v>50</v>
      </c>
      <c r="U829">
        <v>45</v>
      </c>
      <c r="W829" s="42">
        <v>831</v>
      </c>
    </row>
    <row r="830" spans="5:23" x14ac:dyDescent="0.35">
      <c r="E830" t="s">
        <v>49</v>
      </c>
      <c r="F830" t="s">
        <v>1255</v>
      </c>
      <c r="G830" t="s">
        <v>1271</v>
      </c>
      <c r="H830" t="s">
        <v>1272</v>
      </c>
      <c r="I830" t="s">
        <v>2397</v>
      </c>
      <c r="J830">
        <v>32.200000000000003</v>
      </c>
      <c r="K830">
        <v>38.659999999999997</v>
      </c>
      <c r="L830">
        <v>43.7</v>
      </c>
      <c r="M830">
        <v>50.54</v>
      </c>
      <c r="N830">
        <v>57</v>
      </c>
      <c r="O830">
        <v>63.86</v>
      </c>
      <c r="P830">
        <v>72.319999999999993</v>
      </c>
      <c r="Q830">
        <v>72.5</v>
      </c>
      <c r="R830">
        <v>63</v>
      </c>
      <c r="S830">
        <v>51.8</v>
      </c>
      <c r="T830">
        <v>45.5</v>
      </c>
      <c r="U830">
        <v>34.200000000000003</v>
      </c>
      <c r="W830" s="49">
        <v>832</v>
      </c>
    </row>
    <row r="831" spans="5:23" x14ac:dyDescent="0.35">
      <c r="E831" t="s">
        <v>49</v>
      </c>
      <c r="F831" t="s">
        <v>1255</v>
      </c>
      <c r="G831" t="s">
        <v>1273</v>
      </c>
      <c r="H831" t="s">
        <v>787</v>
      </c>
      <c r="I831" t="s">
        <v>2398</v>
      </c>
      <c r="J831">
        <v>41.9</v>
      </c>
      <c r="K831">
        <v>44.42</v>
      </c>
      <c r="L831">
        <v>46.9</v>
      </c>
      <c r="M831">
        <v>53.06</v>
      </c>
      <c r="N831">
        <v>57</v>
      </c>
      <c r="O831">
        <v>63.68</v>
      </c>
      <c r="P831">
        <v>67.819999999999993</v>
      </c>
      <c r="Q831">
        <v>68.180000000000007</v>
      </c>
      <c r="R831">
        <v>63.1</v>
      </c>
      <c r="S831">
        <v>55.04</v>
      </c>
      <c r="T831">
        <v>47.3</v>
      </c>
      <c r="U831">
        <v>39.4</v>
      </c>
      <c r="W831" s="42">
        <v>833</v>
      </c>
    </row>
    <row r="832" spans="5:23" x14ac:dyDescent="0.35">
      <c r="E832" t="s">
        <v>49</v>
      </c>
      <c r="F832" t="s">
        <v>1255</v>
      </c>
      <c r="G832" t="s">
        <v>190</v>
      </c>
      <c r="H832" t="s">
        <v>1274</v>
      </c>
      <c r="I832" t="s">
        <v>2399</v>
      </c>
      <c r="J832">
        <v>40.299999999999997</v>
      </c>
      <c r="K832">
        <v>43.7</v>
      </c>
      <c r="L832">
        <v>49.5</v>
      </c>
      <c r="M832">
        <v>53.06</v>
      </c>
      <c r="N832">
        <v>53.2</v>
      </c>
      <c r="O832">
        <v>61.34</v>
      </c>
      <c r="P832">
        <v>67.28</v>
      </c>
      <c r="Q832">
        <v>65.84</v>
      </c>
      <c r="R832">
        <v>58.8</v>
      </c>
      <c r="S832">
        <v>52.7</v>
      </c>
      <c r="T832">
        <v>42.8</v>
      </c>
      <c r="U832">
        <v>40.799999999999997</v>
      </c>
      <c r="W832" s="49">
        <v>834</v>
      </c>
    </row>
    <row r="833" spans="5:23" x14ac:dyDescent="0.35">
      <c r="E833" t="s">
        <v>49</v>
      </c>
      <c r="F833" t="s">
        <v>1255</v>
      </c>
      <c r="G833" t="s">
        <v>1273</v>
      </c>
      <c r="H833" t="s">
        <v>1275</v>
      </c>
      <c r="I833" t="s">
        <v>2400</v>
      </c>
      <c r="J833">
        <v>41.4</v>
      </c>
      <c r="K833">
        <v>45.14</v>
      </c>
      <c r="L833">
        <v>45</v>
      </c>
      <c r="M833">
        <v>51.98</v>
      </c>
      <c r="N833">
        <v>55.8</v>
      </c>
      <c r="O833">
        <v>64.22</v>
      </c>
      <c r="P833">
        <v>68.180000000000007</v>
      </c>
      <c r="Q833">
        <v>67.819999999999993</v>
      </c>
      <c r="R833">
        <v>63.1</v>
      </c>
      <c r="S833">
        <v>55.04</v>
      </c>
      <c r="T833">
        <v>45.3</v>
      </c>
      <c r="U833">
        <v>42.8</v>
      </c>
      <c r="W833" s="42">
        <v>835</v>
      </c>
    </row>
    <row r="834" spans="5:23" x14ac:dyDescent="0.35">
      <c r="E834" t="s">
        <v>49</v>
      </c>
      <c r="F834" t="s">
        <v>1255</v>
      </c>
      <c r="G834" t="s">
        <v>1276</v>
      </c>
      <c r="H834" t="s">
        <v>1277</v>
      </c>
      <c r="I834" t="s">
        <v>2401</v>
      </c>
      <c r="J834">
        <v>31.6</v>
      </c>
      <c r="K834">
        <v>36.68</v>
      </c>
      <c r="L834">
        <v>38.799999999999997</v>
      </c>
      <c r="M834">
        <v>47.12</v>
      </c>
      <c r="N834">
        <v>50.5</v>
      </c>
      <c r="O834">
        <v>60.98</v>
      </c>
      <c r="P834">
        <v>67.459999999999994</v>
      </c>
      <c r="Q834">
        <v>63.32</v>
      </c>
      <c r="R834">
        <v>57.9</v>
      </c>
      <c r="S834">
        <v>48.38</v>
      </c>
      <c r="T834">
        <v>35.200000000000003</v>
      </c>
      <c r="U834">
        <v>34.200000000000003</v>
      </c>
      <c r="W834" s="49">
        <v>836</v>
      </c>
    </row>
    <row r="835" spans="5:23" x14ac:dyDescent="0.35">
      <c r="E835" t="s">
        <v>49</v>
      </c>
      <c r="F835" t="s">
        <v>1255</v>
      </c>
      <c r="G835" t="s">
        <v>852</v>
      </c>
      <c r="H835" t="s">
        <v>1278</v>
      </c>
      <c r="I835" t="s">
        <v>2402</v>
      </c>
      <c r="J835">
        <v>42.8</v>
      </c>
      <c r="K835">
        <v>46.22</v>
      </c>
      <c r="L835">
        <v>51.1</v>
      </c>
      <c r="M835">
        <v>52.34</v>
      </c>
      <c r="N835">
        <v>59.7</v>
      </c>
      <c r="O835">
        <v>61.7</v>
      </c>
      <c r="P835">
        <v>69.08</v>
      </c>
      <c r="Q835">
        <v>68.72</v>
      </c>
      <c r="R835">
        <v>61.7</v>
      </c>
      <c r="S835">
        <v>52.52</v>
      </c>
      <c r="T835">
        <v>49.3</v>
      </c>
      <c r="U835">
        <v>43.3</v>
      </c>
      <c r="W835" s="42">
        <v>837</v>
      </c>
    </row>
    <row r="836" spans="5:23" x14ac:dyDescent="0.35">
      <c r="E836" t="s">
        <v>49</v>
      </c>
      <c r="F836" t="s">
        <v>1255</v>
      </c>
      <c r="G836" t="s">
        <v>192</v>
      </c>
      <c r="H836" t="s">
        <v>1279</v>
      </c>
      <c r="I836" t="s">
        <v>2403</v>
      </c>
      <c r="J836">
        <v>40.799999999999997</v>
      </c>
      <c r="K836">
        <v>41.36</v>
      </c>
      <c r="L836">
        <v>47.1</v>
      </c>
      <c r="M836">
        <v>50.72</v>
      </c>
      <c r="N836">
        <v>56.1</v>
      </c>
      <c r="O836">
        <v>63.32</v>
      </c>
      <c r="P836">
        <v>68.180000000000007</v>
      </c>
      <c r="Q836">
        <v>67.099999999999994</v>
      </c>
      <c r="R836">
        <v>62.1</v>
      </c>
      <c r="S836">
        <v>52.34</v>
      </c>
      <c r="T836">
        <v>47.3</v>
      </c>
      <c r="U836">
        <v>40.1</v>
      </c>
      <c r="W836" s="49">
        <v>838</v>
      </c>
    </row>
    <row r="837" spans="5:23" x14ac:dyDescent="0.35">
      <c r="E837" t="s">
        <v>49</v>
      </c>
      <c r="F837" t="s">
        <v>1255</v>
      </c>
      <c r="G837" t="s">
        <v>1280</v>
      </c>
      <c r="H837" t="s">
        <v>1281</v>
      </c>
      <c r="I837" t="s">
        <v>2404</v>
      </c>
      <c r="J837">
        <v>37.9</v>
      </c>
      <c r="K837">
        <v>39.380000000000003</v>
      </c>
      <c r="L837">
        <v>34.200000000000003</v>
      </c>
      <c r="M837">
        <v>43.52</v>
      </c>
      <c r="N837">
        <v>55.9</v>
      </c>
      <c r="O837">
        <v>57.2</v>
      </c>
      <c r="P837">
        <v>65.66</v>
      </c>
      <c r="Q837">
        <v>64.58</v>
      </c>
      <c r="R837">
        <v>62.8</v>
      </c>
      <c r="S837">
        <v>51.62</v>
      </c>
      <c r="T837">
        <v>46.6</v>
      </c>
      <c r="U837">
        <v>40.799999999999997</v>
      </c>
      <c r="W837" s="42">
        <v>839</v>
      </c>
    </row>
    <row r="838" spans="5:23" x14ac:dyDescent="0.35">
      <c r="E838" t="s">
        <v>49</v>
      </c>
      <c r="F838" t="s">
        <v>1282</v>
      </c>
      <c r="G838" t="s">
        <v>1283</v>
      </c>
      <c r="H838" t="s">
        <v>1284</v>
      </c>
      <c r="I838" t="s">
        <v>2405</v>
      </c>
      <c r="J838">
        <v>25</v>
      </c>
      <c r="K838">
        <v>29.66</v>
      </c>
      <c r="L838">
        <v>41.7</v>
      </c>
      <c r="M838">
        <v>53.78</v>
      </c>
      <c r="N838">
        <v>61.9</v>
      </c>
      <c r="O838">
        <v>68.540000000000006</v>
      </c>
      <c r="P838">
        <v>73.760000000000005</v>
      </c>
      <c r="Q838">
        <v>70.52</v>
      </c>
      <c r="R838">
        <v>63.5</v>
      </c>
      <c r="S838">
        <v>53.78</v>
      </c>
      <c r="T838">
        <v>43.5</v>
      </c>
      <c r="U838">
        <v>33.4</v>
      </c>
      <c r="W838" s="49">
        <v>840</v>
      </c>
    </row>
    <row r="839" spans="5:23" x14ac:dyDescent="0.35">
      <c r="E839" t="s">
        <v>49</v>
      </c>
      <c r="F839" t="s">
        <v>1282</v>
      </c>
      <c r="G839" t="s">
        <v>1285</v>
      </c>
      <c r="H839" t="s">
        <v>1286</v>
      </c>
      <c r="I839" t="s">
        <v>2406</v>
      </c>
      <c r="J839">
        <v>26.8</v>
      </c>
      <c r="K839">
        <v>33.979999999999997</v>
      </c>
      <c r="L839">
        <v>42.1</v>
      </c>
      <c r="M839">
        <v>50.9</v>
      </c>
      <c r="N839">
        <v>56.7</v>
      </c>
      <c r="O839">
        <v>64.22</v>
      </c>
      <c r="P839">
        <v>72.86</v>
      </c>
      <c r="Q839">
        <v>68.72</v>
      </c>
      <c r="R839">
        <v>64.900000000000006</v>
      </c>
      <c r="S839">
        <v>49.46</v>
      </c>
      <c r="T839">
        <v>45.3</v>
      </c>
      <c r="U839">
        <v>28.4</v>
      </c>
      <c r="W839" s="42">
        <v>841</v>
      </c>
    </row>
    <row r="840" spans="5:23" x14ac:dyDescent="0.35">
      <c r="E840" t="s">
        <v>49</v>
      </c>
      <c r="F840" t="s">
        <v>1282</v>
      </c>
      <c r="G840" t="s">
        <v>1287</v>
      </c>
      <c r="H840" t="s">
        <v>1288</v>
      </c>
      <c r="I840" t="s">
        <v>2407</v>
      </c>
      <c r="J840">
        <v>19.8</v>
      </c>
      <c r="K840">
        <v>21.74</v>
      </c>
      <c r="L840">
        <v>34.700000000000003</v>
      </c>
      <c r="M840">
        <v>42.44</v>
      </c>
      <c r="N840">
        <v>53.2</v>
      </c>
      <c r="O840">
        <v>62.06</v>
      </c>
      <c r="P840">
        <v>66.92</v>
      </c>
      <c r="Q840">
        <v>64.040000000000006</v>
      </c>
      <c r="R840">
        <v>56.3</v>
      </c>
      <c r="S840">
        <v>42.62</v>
      </c>
      <c r="T840">
        <v>34.5</v>
      </c>
      <c r="U840">
        <v>22.1</v>
      </c>
      <c r="W840" s="49">
        <v>842</v>
      </c>
    </row>
    <row r="841" spans="5:23" x14ac:dyDescent="0.35">
      <c r="E841" t="s">
        <v>49</v>
      </c>
      <c r="F841" t="s">
        <v>1282</v>
      </c>
      <c r="G841" t="s">
        <v>946</v>
      </c>
      <c r="H841" t="s">
        <v>1289</v>
      </c>
      <c r="I841" t="s">
        <v>2408</v>
      </c>
      <c r="J841">
        <v>28.6</v>
      </c>
      <c r="K841">
        <v>31.28</v>
      </c>
      <c r="L841">
        <v>33.4</v>
      </c>
      <c r="M841">
        <v>47.12</v>
      </c>
      <c r="N841">
        <v>55.9</v>
      </c>
      <c r="O841">
        <v>68.36</v>
      </c>
      <c r="P841">
        <v>70.88</v>
      </c>
      <c r="Q841">
        <v>66.2</v>
      </c>
      <c r="R841">
        <v>59.7</v>
      </c>
      <c r="S841">
        <v>52.88</v>
      </c>
      <c r="T841">
        <v>36.1</v>
      </c>
      <c r="U841">
        <v>32</v>
      </c>
      <c r="W841" s="42">
        <v>843</v>
      </c>
    </row>
    <row r="842" spans="5:23" x14ac:dyDescent="0.35">
      <c r="E842" t="s">
        <v>49</v>
      </c>
      <c r="F842" t="s">
        <v>1282</v>
      </c>
      <c r="G842" t="s">
        <v>1290</v>
      </c>
      <c r="H842" t="s">
        <v>1291</v>
      </c>
      <c r="I842" t="s">
        <v>2409</v>
      </c>
      <c r="J842">
        <v>27.5</v>
      </c>
      <c r="K842">
        <v>25.34</v>
      </c>
      <c r="L842">
        <v>37.6</v>
      </c>
      <c r="M842">
        <v>44.78</v>
      </c>
      <c r="N842">
        <v>53.6</v>
      </c>
      <c r="O842">
        <v>66.02</v>
      </c>
      <c r="P842">
        <v>64.400000000000006</v>
      </c>
      <c r="Q842">
        <v>69.98</v>
      </c>
      <c r="R842">
        <v>58.1</v>
      </c>
      <c r="S842">
        <v>50.18</v>
      </c>
      <c r="T842">
        <v>35.799999999999997</v>
      </c>
      <c r="U842">
        <v>29.1</v>
      </c>
      <c r="W842" s="49">
        <v>844</v>
      </c>
    </row>
    <row r="843" spans="5:23" x14ac:dyDescent="0.35">
      <c r="E843" t="s">
        <v>49</v>
      </c>
      <c r="F843" t="s">
        <v>1282</v>
      </c>
      <c r="G843" t="s">
        <v>1181</v>
      </c>
      <c r="H843" t="s">
        <v>1292</v>
      </c>
      <c r="I843" t="s">
        <v>2410</v>
      </c>
      <c r="J843">
        <v>26.4</v>
      </c>
      <c r="K843">
        <v>24.8</v>
      </c>
      <c r="L843">
        <v>34.200000000000003</v>
      </c>
      <c r="M843">
        <v>47.66</v>
      </c>
      <c r="N843">
        <v>59.9</v>
      </c>
      <c r="O843">
        <v>64.040000000000006</v>
      </c>
      <c r="P843">
        <v>72.14</v>
      </c>
      <c r="Q843">
        <v>69.98</v>
      </c>
      <c r="R843">
        <v>63</v>
      </c>
      <c r="S843">
        <v>48.92</v>
      </c>
      <c r="T843">
        <v>44.8</v>
      </c>
      <c r="U843">
        <v>31.5</v>
      </c>
      <c r="W843" s="42">
        <v>845</v>
      </c>
    </row>
    <row r="844" spans="5:23" x14ac:dyDescent="0.35">
      <c r="E844" t="s">
        <v>49</v>
      </c>
      <c r="F844" t="s">
        <v>1282</v>
      </c>
      <c r="G844" t="s">
        <v>1293</v>
      </c>
      <c r="H844" t="s">
        <v>1294</v>
      </c>
      <c r="I844" t="s">
        <v>1294</v>
      </c>
      <c r="J844">
        <v>32.5</v>
      </c>
      <c r="K844">
        <v>25.34</v>
      </c>
      <c r="L844">
        <v>38.1</v>
      </c>
      <c r="M844">
        <v>44.42</v>
      </c>
      <c r="N844">
        <v>50.2</v>
      </c>
      <c r="O844">
        <v>67.459999999999994</v>
      </c>
      <c r="P844">
        <v>69.62</v>
      </c>
      <c r="Q844">
        <v>64.760000000000005</v>
      </c>
      <c r="R844">
        <v>58.5</v>
      </c>
      <c r="S844">
        <v>52.7</v>
      </c>
      <c r="T844">
        <v>36</v>
      </c>
      <c r="U844">
        <v>27.5</v>
      </c>
      <c r="W844" s="49">
        <v>846</v>
      </c>
    </row>
    <row r="845" spans="5:23" x14ac:dyDescent="0.35">
      <c r="E845" t="s">
        <v>49</v>
      </c>
      <c r="F845" t="s">
        <v>1282</v>
      </c>
      <c r="G845" t="s">
        <v>1295</v>
      </c>
      <c r="H845" t="s">
        <v>1296</v>
      </c>
      <c r="I845" t="s">
        <v>2411</v>
      </c>
      <c r="J845">
        <v>27.5</v>
      </c>
      <c r="K845">
        <v>31.64</v>
      </c>
      <c r="L845">
        <v>41.7</v>
      </c>
      <c r="M845">
        <v>54.68</v>
      </c>
      <c r="N845">
        <v>61.5</v>
      </c>
      <c r="O845">
        <v>71.42</v>
      </c>
      <c r="P845">
        <v>75.2</v>
      </c>
      <c r="Q845">
        <v>72.319999999999993</v>
      </c>
      <c r="R845">
        <v>65.5</v>
      </c>
      <c r="S845">
        <v>54.68</v>
      </c>
      <c r="T845">
        <v>43.7</v>
      </c>
      <c r="U845">
        <v>32</v>
      </c>
      <c r="W845" s="42">
        <v>847</v>
      </c>
    </row>
    <row r="846" spans="5:23" x14ac:dyDescent="0.35">
      <c r="E846" t="s">
        <v>49</v>
      </c>
      <c r="F846" t="s">
        <v>1282</v>
      </c>
      <c r="G846" t="s">
        <v>1297</v>
      </c>
      <c r="H846" t="s">
        <v>1298</v>
      </c>
      <c r="I846" t="s">
        <v>2412</v>
      </c>
      <c r="J846">
        <v>24.8</v>
      </c>
      <c r="K846">
        <v>28.04</v>
      </c>
      <c r="L846">
        <v>41</v>
      </c>
      <c r="M846">
        <v>50.36</v>
      </c>
      <c r="N846">
        <v>56.7</v>
      </c>
      <c r="O846">
        <v>62.6</v>
      </c>
      <c r="P846">
        <v>70.88</v>
      </c>
      <c r="Q846">
        <v>69.08</v>
      </c>
      <c r="R846">
        <v>60.1</v>
      </c>
      <c r="S846">
        <v>50.36</v>
      </c>
      <c r="T846">
        <v>42.1</v>
      </c>
      <c r="U846">
        <v>19.600000000000001</v>
      </c>
      <c r="W846" s="49">
        <v>848</v>
      </c>
    </row>
    <row r="847" spans="5:23" x14ac:dyDescent="0.35">
      <c r="E847" t="s">
        <v>49</v>
      </c>
      <c r="F847" t="s">
        <v>1282</v>
      </c>
      <c r="G847" t="s">
        <v>1074</v>
      </c>
      <c r="H847" t="s">
        <v>303</v>
      </c>
      <c r="I847" t="s">
        <v>303</v>
      </c>
      <c r="J847">
        <v>35.6</v>
      </c>
      <c r="K847">
        <v>37.4</v>
      </c>
      <c r="L847">
        <v>42.4</v>
      </c>
      <c r="M847">
        <v>53.78</v>
      </c>
      <c r="N847">
        <v>66</v>
      </c>
      <c r="O847">
        <v>70.52</v>
      </c>
      <c r="P847">
        <v>74.84</v>
      </c>
      <c r="Q847">
        <v>71.599999999999994</v>
      </c>
      <c r="R847">
        <v>65.5</v>
      </c>
      <c r="S847">
        <v>52.34</v>
      </c>
      <c r="T847">
        <v>47.5</v>
      </c>
      <c r="U847">
        <v>30.6</v>
      </c>
      <c r="W847" s="42">
        <v>849</v>
      </c>
    </row>
    <row r="848" spans="5:23" x14ac:dyDescent="0.35">
      <c r="E848" t="s">
        <v>49</v>
      </c>
      <c r="F848" t="s">
        <v>1282</v>
      </c>
      <c r="G848" t="s">
        <v>1295</v>
      </c>
      <c r="H848" t="s">
        <v>1299</v>
      </c>
      <c r="I848" t="s">
        <v>2413</v>
      </c>
      <c r="J848">
        <v>21.4</v>
      </c>
      <c r="K848">
        <v>27.32</v>
      </c>
      <c r="L848">
        <v>37.4</v>
      </c>
      <c r="M848">
        <v>53.06</v>
      </c>
      <c r="N848">
        <v>59.9</v>
      </c>
      <c r="O848">
        <v>72.5</v>
      </c>
      <c r="P848">
        <v>78.62</v>
      </c>
      <c r="Q848">
        <v>73.58</v>
      </c>
      <c r="R848">
        <v>64.900000000000006</v>
      </c>
      <c r="S848">
        <v>53.78</v>
      </c>
      <c r="T848">
        <v>43</v>
      </c>
      <c r="U848">
        <v>30.7</v>
      </c>
      <c r="W848" s="49">
        <v>850</v>
      </c>
    </row>
    <row r="849" spans="5:23" x14ac:dyDescent="0.35">
      <c r="E849" t="s">
        <v>49</v>
      </c>
      <c r="F849" t="s">
        <v>1282</v>
      </c>
      <c r="G849" t="s">
        <v>1300</v>
      </c>
      <c r="H849" t="s">
        <v>1301</v>
      </c>
      <c r="I849" t="s">
        <v>2414</v>
      </c>
      <c r="J849">
        <v>29.1</v>
      </c>
      <c r="K849">
        <v>32.9</v>
      </c>
      <c r="L849">
        <v>45.1</v>
      </c>
      <c r="M849">
        <v>54.5</v>
      </c>
      <c r="N849">
        <v>64.400000000000006</v>
      </c>
      <c r="O849">
        <v>71.959999999999994</v>
      </c>
      <c r="P849">
        <v>77.540000000000006</v>
      </c>
      <c r="Q849">
        <v>75.02</v>
      </c>
      <c r="R849">
        <v>69.400000000000006</v>
      </c>
      <c r="S849">
        <v>54.14</v>
      </c>
      <c r="T849">
        <v>45.3</v>
      </c>
      <c r="U849">
        <v>38.299999999999997</v>
      </c>
      <c r="W849" s="42">
        <v>851</v>
      </c>
    </row>
    <row r="850" spans="5:23" x14ac:dyDescent="0.35">
      <c r="E850" t="s">
        <v>49</v>
      </c>
      <c r="F850" t="s">
        <v>1282</v>
      </c>
      <c r="G850" t="s">
        <v>1300</v>
      </c>
      <c r="H850" t="s">
        <v>1301</v>
      </c>
      <c r="I850" t="s">
        <v>2415</v>
      </c>
      <c r="J850">
        <v>26.1</v>
      </c>
      <c r="K850">
        <v>35.06</v>
      </c>
      <c r="L850">
        <v>45</v>
      </c>
      <c r="M850">
        <v>54.14</v>
      </c>
      <c r="N850">
        <v>61.9</v>
      </c>
      <c r="O850">
        <v>71.42</v>
      </c>
      <c r="P850">
        <v>76.459999999999994</v>
      </c>
      <c r="Q850">
        <v>78.62</v>
      </c>
      <c r="R850">
        <v>70</v>
      </c>
      <c r="S850">
        <v>56.3</v>
      </c>
      <c r="T850">
        <v>46.6</v>
      </c>
      <c r="U850">
        <v>40.299999999999997</v>
      </c>
      <c r="W850" s="49">
        <v>852</v>
      </c>
    </row>
    <row r="851" spans="5:23" x14ac:dyDescent="0.35">
      <c r="E851" t="s">
        <v>49</v>
      </c>
      <c r="F851" t="s">
        <v>1282</v>
      </c>
      <c r="G851" t="s">
        <v>1302</v>
      </c>
      <c r="H851" t="s">
        <v>1303</v>
      </c>
      <c r="I851" t="s">
        <v>2416</v>
      </c>
      <c r="J851">
        <v>31.1</v>
      </c>
      <c r="K851">
        <v>31.28</v>
      </c>
      <c r="L851">
        <v>45.5</v>
      </c>
      <c r="M851">
        <v>54.86</v>
      </c>
      <c r="N851">
        <v>59.5</v>
      </c>
      <c r="O851">
        <v>66.56</v>
      </c>
      <c r="P851">
        <v>70.88</v>
      </c>
      <c r="Q851">
        <v>69.62</v>
      </c>
      <c r="R851">
        <v>63.9</v>
      </c>
      <c r="S851">
        <v>53.06</v>
      </c>
      <c r="T851">
        <v>45.3</v>
      </c>
      <c r="U851">
        <v>33.799999999999997</v>
      </c>
      <c r="W851" s="42">
        <v>853</v>
      </c>
    </row>
    <row r="852" spans="5:23" x14ac:dyDescent="0.35">
      <c r="E852" t="s">
        <v>49</v>
      </c>
      <c r="F852" t="s">
        <v>1282</v>
      </c>
      <c r="G852" t="s">
        <v>1302</v>
      </c>
      <c r="H852" t="s">
        <v>1303</v>
      </c>
      <c r="I852" t="s">
        <v>2417</v>
      </c>
      <c r="J852">
        <v>28.2</v>
      </c>
      <c r="K852">
        <v>28.4</v>
      </c>
      <c r="L852">
        <v>41.7</v>
      </c>
      <c r="M852">
        <v>51.08</v>
      </c>
      <c r="N852">
        <v>59.5</v>
      </c>
      <c r="O852">
        <v>68.900000000000006</v>
      </c>
      <c r="P852">
        <v>73.400000000000006</v>
      </c>
      <c r="Q852">
        <v>71.239999999999995</v>
      </c>
      <c r="R852">
        <v>63.5</v>
      </c>
      <c r="S852">
        <v>49.64</v>
      </c>
      <c r="T852">
        <v>44.1</v>
      </c>
      <c r="U852">
        <v>31.3</v>
      </c>
      <c r="W852" s="49">
        <v>854</v>
      </c>
    </row>
    <row r="853" spans="5:23" x14ac:dyDescent="0.35">
      <c r="E853" t="s">
        <v>49</v>
      </c>
      <c r="F853" t="s">
        <v>1282</v>
      </c>
      <c r="G853" t="s">
        <v>1304</v>
      </c>
      <c r="H853" t="s">
        <v>1305</v>
      </c>
      <c r="I853" t="s">
        <v>2418</v>
      </c>
      <c r="J853">
        <v>29.1</v>
      </c>
      <c r="K853">
        <v>32.72</v>
      </c>
      <c r="L853">
        <v>42.6</v>
      </c>
      <c r="M853">
        <v>52.34</v>
      </c>
      <c r="N853">
        <v>63</v>
      </c>
      <c r="O853">
        <v>71.239999999999995</v>
      </c>
      <c r="P853">
        <v>72.86</v>
      </c>
      <c r="Q853">
        <v>71.239999999999995</v>
      </c>
      <c r="R853">
        <v>69.099999999999994</v>
      </c>
      <c r="S853">
        <v>53.78</v>
      </c>
      <c r="T853">
        <v>47.5</v>
      </c>
      <c r="U853">
        <v>38.5</v>
      </c>
      <c r="W853" s="42">
        <v>855</v>
      </c>
    </row>
    <row r="854" spans="5:23" x14ac:dyDescent="0.35">
      <c r="E854" t="s">
        <v>49</v>
      </c>
      <c r="F854" t="s">
        <v>1282</v>
      </c>
      <c r="G854" t="s">
        <v>1306</v>
      </c>
      <c r="H854" t="s">
        <v>1307</v>
      </c>
      <c r="I854" t="s">
        <v>2419</v>
      </c>
      <c r="J854">
        <v>27.9</v>
      </c>
      <c r="K854">
        <v>28.04</v>
      </c>
      <c r="L854">
        <v>34.5</v>
      </c>
      <c r="M854">
        <v>46.76</v>
      </c>
      <c r="N854">
        <v>55.9</v>
      </c>
      <c r="O854">
        <v>69.62</v>
      </c>
      <c r="P854">
        <v>71.599999999999994</v>
      </c>
      <c r="Q854">
        <v>67.099999999999994</v>
      </c>
      <c r="R854">
        <v>60.6</v>
      </c>
      <c r="S854">
        <v>52.52</v>
      </c>
      <c r="T854">
        <v>47.5</v>
      </c>
      <c r="U854">
        <v>33.299999999999997</v>
      </c>
      <c r="W854" s="49">
        <v>856</v>
      </c>
    </row>
    <row r="855" spans="5:23" x14ac:dyDescent="0.35">
      <c r="E855" t="s">
        <v>49</v>
      </c>
      <c r="F855" t="s">
        <v>1282</v>
      </c>
      <c r="G855" t="s">
        <v>190</v>
      </c>
      <c r="H855" t="s">
        <v>584</v>
      </c>
      <c r="I855" t="s">
        <v>2420</v>
      </c>
      <c r="J855">
        <v>37.200000000000003</v>
      </c>
      <c r="K855">
        <v>33.44</v>
      </c>
      <c r="L855">
        <v>33.1</v>
      </c>
      <c r="M855">
        <v>52.88</v>
      </c>
      <c r="N855">
        <v>60.1</v>
      </c>
      <c r="O855">
        <v>65.3</v>
      </c>
      <c r="P855">
        <v>72.5</v>
      </c>
      <c r="Q855">
        <v>67.64</v>
      </c>
      <c r="R855">
        <v>64.2</v>
      </c>
      <c r="S855">
        <v>49.1</v>
      </c>
      <c r="T855">
        <v>41</v>
      </c>
      <c r="U855">
        <v>34.200000000000003</v>
      </c>
      <c r="W855" s="42">
        <v>857</v>
      </c>
    </row>
    <row r="856" spans="5:23" x14ac:dyDescent="0.35">
      <c r="E856" t="s">
        <v>49</v>
      </c>
      <c r="F856" t="s">
        <v>1282</v>
      </c>
      <c r="G856" t="s">
        <v>1308</v>
      </c>
      <c r="H856" t="s">
        <v>1309</v>
      </c>
      <c r="I856" t="s">
        <v>2421</v>
      </c>
      <c r="J856">
        <v>27.9</v>
      </c>
      <c r="K856">
        <v>27.5</v>
      </c>
      <c r="L856">
        <v>35.799999999999997</v>
      </c>
      <c r="M856">
        <v>50.36</v>
      </c>
      <c r="N856">
        <v>60.3</v>
      </c>
      <c r="O856">
        <v>68.900000000000006</v>
      </c>
      <c r="P856">
        <v>73.22</v>
      </c>
      <c r="Q856">
        <v>68.180000000000007</v>
      </c>
      <c r="R856">
        <v>61.2</v>
      </c>
      <c r="S856">
        <v>52.88</v>
      </c>
      <c r="T856">
        <v>41</v>
      </c>
      <c r="U856">
        <v>29.1</v>
      </c>
      <c r="W856" s="49">
        <v>858</v>
      </c>
    </row>
    <row r="857" spans="5:23" x14ac:dyDescent="0.35">
      <c r="E857" t="s">
        <v>49</v>
      </c>
      <c r="F857" t="s">
        <v>1282</v>
      </c>
      <c r="G857" t="s">
        <v>1310</v>
      </c>
      <c r="H857" t="s">
        <v>1311</v>
      </c>
      <c r="I857" t="s">
        <v>2422</v>
      </c>
      <c r="J857">
        <v>25.5</v>
      </c>
      <c r="K857">
        <v>29.84</v>
      </c>
      <c r="L857">
        <v>41.4</v>
      </c>
      <c r="M857">
        <v>51.62</v>
      </c>
      <c r="N857">
        <v>61</v>
      </c>
      <c r="O857">
        <v>69.62</v>
      </c>
      <c r="P857">
        <v>71.959999999999994</v>
      </c>
      <c r="Q857">
        <v>71.599999999999994</v>
      </c>
      <c r="R857">
        <v>64.599999999999994</v>
      </c>
      <c r="S857">
        <v>51.8</v>
      </c>
      <c r="T857">
        <v>42.6</v>
      </c>
      <c r="U857">
        <v>32.200000000000003</v>
      </c>
      <c r="W857" s="42">
        <v>859</v>
      </c>
    </row>
    <row r="858" spans="5:23" x14ac:dyDescent="0.35">
      <c r="E858" t="s">
        <v>49</v>
      </c>
      <c r="F858" t="s">
        <v>1282</v>
      </c>
      <c r="G858" t="s">
        <v>174</v>
      </c>
      <c r="H858" t="s">
        <v>1312</v>
      </c>
      <c r="I858" t="s">
        <v>2423</v>
      </c>
      <c r="J858">
        <v>33.6</v>
      </c>
      <c r="K858">
        <v>34.880000000000003</v>
      </c>
      <c r="L858">
        <v>44.2</v>
      </c>
      <c r="M858">
        <v>51.26</v>
      </c>
      <c r="N858">
        <v>61.5</v>
      </c>
      <c r="O858">
        <v>70.88</v>
      </c>
      <c r="P858">
        <v>75.2</v>
      </c>
      <c r="Q858">
        <v>73.94</v>
      </c>
      <c r="R858">
        <v>64</v>
      </c>
      <c r="S858">
        <v>53.42</v>
      </c>
      <c r="T858">
        <v>53.2</v>
      </c>
      <c r="U858">
        <v>38.5</v>
      </c>
      <c r="W858" s="49">
        <v>860</v>
      </c>
    </row>
    <row r="859" spans="5:23" x14ac:dyDescent="0.35">
      <c r="E859" t="s">
        <v>57</v>
      </c>
      <c r="F859" t="s">
        <v>1313</v>
      </c>
      <c r="G859" t="s">
        <v>54</v>
      </c>
      <c r="H859" t="s">
        <v>1314</v>
      </c>
      <c r="I859" t="s">
        <v>1314</v>
      </c>
      <c r="J859">
        <v>19.2</v>
      </c>
      <c r="K859">
        <v>19.940000000000001</v>
      </c>
      <c r="L859">
        <v>27.3</v>
      </c>
      <c r="M859">
        <v>37.76</v>
      </c>
      <c r="N859">
        <v>48.4</v>
      </c>
      <c r="O859">
        <v>59</v>
      </c>
      <c r="P859">
        <v>66.38</v>
      </c>
      <c r="Q859">
        <v>65.84</v>
      </c>
      <c r="R859">
        <v>59</v>
      </c>
      <c r="S859">
        <v>48.74</v>
      </c>
      <c r="T859">
        <v>39.4</v>
      </c>
      <c r="U859">
        <v>27.5</v>
      </c>
      <c r="W859" s="42">
        <v>861</v>
      </c>
    </row>
    <row r="860" spans="5:23" x14ac:dyDescent="0.35">
      <c r="E860" t="s">
        <v>57</v>
      </c>
      <c r="F860" t="s">
        <v>1315</v>
      </c>
      <c r="G860" t="s">
        <v>54</v>
      </c>
      <c r="H860" t="s">
        <v>1316</v>
      </c>
      <c r="I860" t="s">
        <v>1316</v>
      </c>
      <c r="J860">
        <v>3.4</v>
      </c>
      <c r="K860">
        <v>8.6</v>
      </c>
      <c r="L860">
        <v>21.4</v>
      </c>
      <c r="M860">
        <v>36.86</v>
      </c>
      <c r="N860">
        <v>49.8</v>
      </c>
      <c r="O860">
        <v>60.98</v>
      </c>
      <c r="P860">
        <v>64.22</v>
      </c>
      <c r="Q860">
        <v>63.32</v>
      </c>
      <c r="R860">
        <v>55.2</v>
      </c>
      <c r="S860">
        <v>42.8</v>
      </c>
      <c r="T860">
        <v>31.5</v>
      </c>
      <c r="U860">
        <v>12.9</v>
      </c>
      <c r="W860" s="42">
        <v>863</v>
      </c>
    </row>
    <row r="861" spans="5:23" x14ac:dyDescent="0.35">
      <c r="E861" t="s">
        <v>57</v>
      </c>
      <c r="F861" t="s">
        <v>1315</v>
      </c>
      <c r="G861" t="s">
        <v>54</v>
      </c>
      <c r="H861" t="s">
        <v>718</v>
      </c>
      <c r="I861" t="s">
        <v>2424</v>
      </c>
      <c r="J861">
        <v>4.5999999999999996</v>
      </c>
      <c r="K861">
        <v>9.5</v>
      </c>
      <c r="L861">
        <v>21.7</v>
      </c>
      <c r="M861">
        <v>36.68</v>
      </c>
      <c r="N861">
        <v>49.1</v>
      </c>
      <c r="O861">
        <v>60.08</v>
      </c>
      <c r="P861">
        <v>64.400000000000006</v>
      </c>
      <c r="Q861">
        <v>63.32</v>
      </c>
      <c r="R861">
        <v>55.2</v>
      </c>
      <c r="S861">
        <v>43.16</v>
      </c>
      <c r="T861">
        <v>32</v>
      </c>
      <c r="U861">
        <v>14.7</v>
      </c>
      <c r="W861" s="49">
        <v>864</v>
      </c>
    </row>
    <row r="862" spans="5:23" x14ac:dyDescent="0.35">
      <c r="E862" t="s">
        <v>57</v>
      </c>
      <c r="F862" t="s">
        <v>1315</v>
      </c>
      <c r="G862" t="s">
        <v>54</v>
      </c>
      <c r="H862" t="s">
        <v>1317</v>
      </c>
      <c r="I862" t="s">
        <v>1317</v>
      </c>
      <c r="J862">
        <v>13.3</v>
      </c>
      <c r="K862">
        <v>16.7</v>
      </c>
      <c r="L862">
        <v>28</v>
      </c>
      <c r="M862">
        <v>43.52</v>
      </c>
      <c r="N862">
        <v>55.8</v>
      </c>
      <c r="O862">
        <v>66.02</v>
      </c>
      <c r="P862">
        <v>69.260000000000005</v>
      </c>
      <c r="Q862">
        <v>67.819999999999993</v>
      </c>
      <c r="R862">
        <v>60.4</v>
      </c>
      <c r="S862">
        <v>47.48</v>
      </c>
      <c r="T862">
        <v>37.4</v>
      </c>
      <c r="U862">
        <v>20.7</v>
      </c>
      <c r="W862" s="42">
        <v>865</v>
      </c>
    </row>
    <row r="863" spans="5:23" x14ac:dyDescent="0.35">
      <c r="E863" t="s">
        <v>57</v>
      </c>
      <c r="F863" t="s">
        <v>1315</v>
      </c>
      <c r="G863" t="s">
        <v>54</v>
      </c>
      <c r="H863" t="s">
        <v>1318</v>
      </c>
      <c r="I863" t="s">
        <v>1318</v>
      </c>
      <c r="J863">
        <v>10.8</v>
      </c>
      <c r="K863">
        <v>14.9</v>
      </c>
      <c r="L863">
        <v>27</v>
      </c>
      <c r="M863">
        <v>42.26</v>
      </c>
      <c r="N863">
        <v>54.9</v>
      </c>
      <c r="O863">
        <v>64.94</v>
      </c>
      <c r="P863">
        <v>68.540000000000006</v>
      </c>
      <c r="Q863">
        <v>67.459999999999994</v>
      </c>
      <c r="R863">
        <v>59.7</v>
      </c>
      <c r="S863">
        <v>46.22</v>
      </c>
      <c r="T863">
        <v>35.6</v>
      </c>
      <c r="U863">
        <v>18.3</v>
      </c>
      <c r="W863" s="49">
        <v>866</v>
      </c>
    </row>
    <row r="864" spans="5:23" x14ac:dyDescent="0.35">
      <c r="E864" t="s">
        <v>57</v>
      </c>
      <c r="F864" t="s">
        <v>1315</v>
      </c>
      <c r="G864" t="s">
        <v>54</v>
      </c>
      <c r="H864" t="s">
        <v>1319</v>
      </c>
      <c r="I864" t="s">
        <v>1319</v>
      </c>
      <c r="J864">
        <v>12.6</v>
      </c>
      <c r="K864">
        <v>16.34</v>
      </c>
      <c r="L864">
        <v>27.9</v>
      </c>
      <c r="M864">
        <v>41.9</v>
      </c>
      <c r="N864">
        <v>53.2</v>
      </c>
      <c r="O864">
        <v>60.62</v>
      </c>
      <c r="P864">
        <v>64.040000000000006</v>
      </c>
      <c r="Q864">
        <v>65.84</v>
      </c>
      <c r="R864">
        <v>58.3</v>
      </c>
      <c r="S864">
        <v>45.68</v>
      </c>
      <c r="T864">
        <v>36.1</v>
      </c>
      <c r="U864">
        <v>19.8</v>
      </c>
      <c r="W864" s="42">
        <v>867</v>
      </c>
    </row>
    <row r="865" spans="5:23" x14ac:dyDescent="0.35">
      <c r="E865" t="s">
        <v>57</v>
      </c>
      <c r="F865" t="s">
        <v>1315</v>
      </c>
      <c r="G865" t="s">
        <v>54</v>
      </c>
      <c r="H865" t="s">
        <v>1320</v>
      </c>
      <c r="I865" t="s">
        <v>2425</v>
      </c>
      <c r="J865">
        <v>14.9</v>
      </c>
      <c r="K865">
        <v>18.86</v>
      </c>
      <c r="L865">
        <v>30</v>
      </c>
      <c r="M865">
        <v>44.6</v>
      </c>
      <c r="N865">
        <v>56.3</v>
      </c>
      <c r="O865">
        <v>66.56</v>
      </c>
      <c r="P865">
        <v>70.34</v>
      </c>
      <c r="Q865">
        <v>69.8</v>
      </c>
      <c r="R865">
        <v>62.2</v>
      </c>
      <c r="S865">
        <v>48.74</v>
      </c>
      <c r="T865">
        <v>38.299999999999997</v>
      </c>
      <c r="U865">
        <v>21.6</v>
      </c>
      <c r="W865" s="49">
        <v>868</v>
      </c>
    </row>
    <row r="866" spans="5:23" x14ac:dyDescent="0.35">
      <c r="E866" t="s">
        <v>57</v>
      </c>
      <c r="F866" t="s">
        <v>1315</v>
      </c>
      <c r="G866" t="s">
        <v>54</v>
      </c>
      <c r="H866" t="s">
        <v>1321</v>
      </c>
      <c r="I866" t="s">
        <v>2426</v>
      </c>
      <c r="J866">
        <v>12.2</v>
      </c>
      <c r="K866">
        <v>14.54</v>
      </c>
      <c r="L866">
        <v>23.5</v>
      </c>
      <c r="M866">
        <v>36.32</v>
      </c>
      <c r="N866">
        <v>47.5</v>
      </c>
      <c r="O866">
        <v>58.28</v>
      </c>
      <c r="P866">
        <v>63.86</v>
      </c>
      <c r="Q866">
        <v>62.6</v>
      </c>
      <c r="R866">
        <v>55.4</v>
      </c>
      <c r="S866">
        <v>43.7</v>
      </c>
      <c r="T866">
        <v>34</v>
      </c>
      <c r="U866">
        <v>20.8</v>
      </c>
      <c r="W866" s="42">
        <v>869</v>
      </c>
    </row>
    <row r="867" spans="5:23" x14ac:dyDescent="0.35">
      <c r="E867" t="s">
        <v>57</v>
      </c>
      <c r="F867" t="s">
        <v>1315</v>
      </c>
      <c r="G867" t="s">
        <v>54</v>
      </c>
      <c r="H867" t="s">
        <v>1322</v>
      </c>
      <c r="I867" t="s">
        <v>1322</v>
      </c>
      <c r="J867">
        <v>7.9</v>
      </c>
      <c r="K867">
        <v>11.12</v>
      </c>
      <c r="L867">
        <v>21.7</v>
      </c>
      <c r="M867">
        <v>35.96</v>
      </c>
      <c r="N867">
        <v>47.5</v>
      </c>
      <c r="O867">
        <v>56.66</v>
      </c>
      <c r="P867">
        <v>59.9</v>
      </c>
      <c r="Q867">
        <v>59.72</v>
      </c>
      <c r="R867">
        <v>52.2</v>
      </c>
      <c r="S867">
        <v>39.74</v>
      </c>
      <c r="T867">
        <v>30.2</v>
      </c>
      <c r="U867">
        <v>15.3</v>
      </c>
      <c r="W867" s="49">
        <v>870</v>
      </c>
    </row>
    <row r="868" spans="5:23" x14ac:dyDescent="0.35">
      <c r="E868" t="s">
        <v>57</v>
      </c>
      <c r="F868" t="s">
        <v>1315</v>
      </c>
      <c r="G868" t="s">
        <v>54</v>
      </c>
      <c r="H868" t="s">
        <v>1323</v>
      </c>
      <c r="I868" t="s">
        <v>1323</v>
      </c>
      <c r="J868">
        <v>16</v>
      </c>
      <c r="K868">
        <v>18.68</v>
      </c>
      <c r="L868">
        <v>29.1</v>
      </c>
      <c r="M868">
        <v>44.06</v>
      </c>
      <c r="N868">
        <v>56.3</v>
      </c>
      <c r="O868">
        <v>66.56</v>
      </c>
      <c r="P868">
        <v>70.52</v>
      </c>
      <c r="Q868">
        <v>69.8</v>
      </c>
      <c r="R868">
        <v>62.2</v>
      </c>
      <c r="S868">
        <v>48.38</v>
      </c>
      <c r="T868">
        <v>37.6</v>
      </c>
      <c r="U868">
        <v>23.4</v>
      </c>
      <c r="W868" s="42">
        <v>871</v>
      </c>
    </row>
    <row r="869" spans="5:23" x14ac:dyDescent="0.35">
      <c r="E869" t="s">
        <v>57</v>
      </c>
      <c r="F869" t="s">
        <v>1315</v>
      </c>
      <c r="G869" t="s">
        <v>54</v>
      </c>
      <c r="H869" t="s">
        <v>1324</v>
      </c>
      <c r="I869" t="s">
        <v>1324</v>
      </c>
      <c r="J869">
        <v>12.7</v>
      </c>
      <c r="K869">
        <v>15.8</v>
      </c>
      <c r="L869">
        <v>26.4</v>
      </c>
      <c r="M869">
        <v>42.44</v>
      </c>
      <c r="N869">
        <v>54.5</v>
      </c>
      <c r="O869">
        <v>64.760000000000005</v>
      </c>
      <c r="P869">
        <v>68.540000000000006</v>
      </c>
      <c r="Q869">
        <v>67.459999999999994</v>
      </c>
      <c r="R869">
        <v>59.7</v>
      </c>
      <c r="S869">
        <v>45.86</v>
      </c>
      <c r="T869">
        <v>35.1</v>
      </c>
      <c r="U869">
        <v>20.3</v>
      </c>
      <c r="W869" s="49">
        <v>872</v>
      </c>
    </row>
    <row r="870" spans="5:23" x14ac:dyDescent="0.35">
      <c r="E870" t="s">
        <v>57</v>
      </c>
      <c r="F870" t="s">
        <v>1315</v>
      </c>
      <c r="G870" t="s">
        <v>54</v>
      </c>
      <c r="H870" t="s">
        <v>1325</v>
      </c>
      <c r="I870" t="s">
        <v>1325</v>
      </c>
      <c r="J870">
        <v>10.199999999999999</v>
      </c>
      <c r="K870">
        <v>14</v>
      </c>
      <c r="L870">
        <v>25.9</v>
      </c>
      <c r="M870">
        <v>41.18</v>
      </c>
      <c r="N870">
        <v>54</v>
      </c>
      <c r="O870">
        <v>63.5</v>
      </c>
      <c r="P870">
        <v>67.459999999999994</v>
      </c>
      <c r="Q870">
        <v>66.38</v>
      </c>
      <c r="R870">
        <v>58.8</v>
      </c>
      <c r="S870">
        <v>46.22</v>
      </c>
      <c r="T870">
        <v>35.799999999999997</v>
      </c>
      <c r="U870">
        <v>18.5</v>
      </c>
      <c r="W870" s="42">
        <v>873</v>
      </c>
    </row>
    <row r="871" spans="5:23" x14ac:dyDescent="0.35">
      <c r="E871" t="s">
        <v>57</v>
      </c>
      <c r="F871" t="s">
        <v>1315</v>
      </c>
      <c r="G871" t="s">
        <v>54</v>
      </c>
      <c r="H871" t="s">
        <v>1326</v>
      </c>
      <c r="I871" t="s">
        <v>1326</v>
      </c>
      <c r="J871">
        <v>12</v>
      </c>
      <c r="K871">
        <v>15.26</v>
      </c>
      <c r="L871">
        <v>24.1</v>
      </c>
      <c r="M871">
        <v>36.14</v>
      </c>
      <c r="N871">
        <v>46.2</v>
      </c>
      <c r="O871">
        <v>55.58</v>
      </c>
      <c r="P871">
        <v>60.8</v>
      </c>
      <c r="Q871">
        <v>59.72</v>
      </c>
      <c r="R871">
        <v>53.2</v>
      </c>
      <c r="S871">
        <v>42.98</v>
      </c>
      <c r="T871">
        <v>34.200000000000003</v>
      </c>
      <c r="U871">
        <v>20.5</v>
      </c>
      <c r="W871" s="49">
        <v>874</v>
      </c>
    </row>
    <row r="872" spans="5:23" x14ac:dyDescent="0.35">
      <c r="E872" t="s">
        <v>57</v>
      </c>
      <c r="F872" t="s">
        <v>1315</v>
      </c>
      <c r="G872" t="s">
        <v>54</v>
      </c>
      <c r="H872" t="s">
        <v>1327</v>
      </c>
      <c r="I872" t="s">
        <v>2427</v>
      </c>
      <c r="J872">
        <v>11.3</v>
      </c>
      <c r="K872">
        <v>14</v>
      </c>
      <c r="L872">
        <v>25.2</v>
      </c>
      <c r="M872">
        <v>39.380000000000003</v>
      </c>
      <c r="N872">
        <v>52.3</v>
      </c>
      <c r="O872">
        <v>62.24</v>
      </c>
      <c r="P872">
        <v>66.56</v>
      </c>
      <c r="Q872">
        <v>65.48</v>
      </c>
      <c r="R872">
        <v>57.6</v>
      </c>
      <c r="S872">
        <v>44.78</v>
      </c>
      <c r="T872">
        <v>33.799999999999997</v>
      </c>
      <c r="U872">
        <v>19.2</v>
      </c>
      <c r="W872" s="42">
        <v>875</v>
      </c>
    </row>
    <row r="873" spans="5:23" x14ac:dyDescent="0.35">
      <c r="E873" t="s">
        <v>57</v>
      </c>
      <c r="F873" t="s">
        <v>1315</v>
      </c>
      <c r="G873" t="s">
        <v>54</v>
      </c>
      <c r="H873" t="s">
        <v>1328</v>
      </c>
      <c r="I873" t="s">
        <v>2428</v>
      </c>
      <c r="J873">
        <v>12.9</v>
      </c>
      <c r="K873">
        <v>15.8</v>
      </c>
      <c r="L873">
        <v>26.2</v>
      </c>
      <c r="M873">
        <v>40.64</v>
      </c>
      <c r="N873">
        <v>52.3</v>
      </c>
      <c r="O873">
        <v>61.88</v>
      </c>
      <c r="P873">
        <v>65.3</v>
      </c>
      <c r="Q873">
        <v>64.22</v>
      </c>
      <c r="R873">
        <v>56.7</v>
      </c>
      <c r="S873">
        <v>44.24</v>
      </c>
      <c r="T873">
        <v>35.1</v>
      </c>
      <c r="U873">
        <v>21</v>
      </c>
      <c r="W873" s="49">
        <v>876</v>
      </c>
    </row>
    <row r="874" spans="5:23" x14ac:dyDescent="0.35">
      <c r="E874" t="s">
        <v>57</v>
      </c>
      <c r="F874" t="s">
        <v>1315</v>
      </c>
      <c r="G874" t="s">
        <v>54</v>
      </c>
      <c r="H874" t="s">
        <v>1121</v>
      </c>
      <c r="I874" t="s">
        <v>2429</v>
      </c>
      <c r="J874">
        <v>13.8</v>
      </c>
      <c r="K874">
        <v>16.88</v>
      </c>
      <c r="L874">
        <v>28.4</v>
      </c>
      <c r="M874">
        <v>43.34</v>
      </c>
      <c r="N874">
        <v>55.2</v>
      </c>
      <c r="O874">
        <v>65.12</v>
      </c>
      <c r="P874">
        <v>68.36</v>
      </c>
      <c r="Q874">
        <v>67.459999999999994</v>
      </c>
      <c r="R874">
        <v>59.9</v>
      </c>
      <c r="S874">
        <v>46.94</v>
      </c>
      <c r="T874">
        <v>36.9</v>
      </c>
      <c r="U874">
        <v>20.7</v>
      </c>
      <c r="W874" s="42">
        <v>877</v>
      </c>
    </row>
    <row r="875" spans="5:23" x14ac:dyDescent="0.35">
      <c r="E875" t="s">
        <v>57</v>
      </c>
      <c r="F875" t="s">
        <v>1315</v>
      </c>
      <c r="G875" t="s">
        <v>54</v>
      </c>
      <c r="H875" t="s">
        <v>1329</v>
      </c>
      <c r="I875" t="s">
        <v>2430</v>
      </c>
      <c r="J875">
        <v>12.7</v>
      </c>
      <c r="K875">
        <v>16.7</v>
      </c>
      <c r="L875">
        <v>28</v>
      </c>
      <c r="M875">
        <v>43.34</v>
      </c>
      <c r="N875">
        <v>55.4</v>
      </c>
      <c r="O875">
        <v>65.66</v>
      </c>
      <c r="P875">
        <v>69.08</v>
      </c>
      <c r="Q875">
        <v>68.36</v>
      </c>
      <c r="R875">
        <v>60.8</v>
      </c>
      <c r="S875">
        <v>47.48</v>
      </c>
      <c r="T875">
        <v>36.700000000000003</v>
      </c>
      <c r="U875">
        <v>19.8</v>
      </c>
      <c r="W875" s="49">
        <v>878</v>
      </c>
    </row>
    <row r="876" spans="5:23" x14ac:dyDescent="0.35">
      <c r="E876" t="s">
        <v>57</v>
      </c>
      <c r="F876" t="s">
        <v>1315</v>
      </c>
      <c r="G876" t="s">
        <v>54</v>
      </c>
      <c r="H876" t="s">
        <v>1329</v>
      </c>
      <c r="I876" t="s">
        <v>2431</v>
      </c>
      <c r="J876">
        <v>11.1</v>
      </c>
      <c r="K876">
        <v>14.54</v>
      </c>
      <c r="L876">
        <v>25</v>
      </c>
      <c r="M876">
        <v>39.200000000000003</v>
      </c>
      <c r="N876">
        <v>52.3</v>
      </c>
      <c r="O876">
        <v>62.42</v>
      </c>
      <c r="P876">
        <v>66.739999999999995</v>
      </c>
      <c r="Q876">
        <v>65.84</v>
      </c>
      <c r="R876">
        <v>57.9</v>
      </c>
      <c r="S876">
        <v>44.96</v>
      </c>
      <c r="T876">
        <v>34.200000000000003</v>
      </c>
      <c r="U876">
        <v>19.600000000000001</v>
      </c>
      <c r="W876" s="42">
        <v>879</v>
      </c>
    </row>
    <row r="877" spans="5:23" x14ac:dyDescent="0.35">
      <c r="E877" t="s">
        <v>57</v>
      </c>
      <c r="F877" t="s">
        <v>1315</v>
      </c>
      <c r="G877" t="s">
        <v>54</v>
      </c>
      <c r="H877" t="s">
        <v>1330</v>
      </c>
      <c r="I877" t="s">
        <v>2432</v>
      </c>
      <c r="J877">
        <v>11.5</v>
      </c>
      <c r="K877">
        <v>15.8</v>
      </c>
      <c r="L877">
        <v>26.6</v>
      </c>
      <c r="M877">
        <v>40.28</v>
      </c>
      <c r="N877">
        <v>53.1</v>
      </c>
      <c r="O877">
        <v>63.86</v>
      </c>
      <c r="P877">
        <v>68.36</v>
      </c>
      <c r="Q877">
        <v>67.819999999999993</v>
      </c>
      <c r="R877">
        <v>60.3</v>
      </c>
      <c r="S877">
        <v>47.48</v>
      </c>
      <c r="T877">
        <v>36.5</v>
      </c>
      <c r="U877">
        <v>19</v>
      </c>
      <c r="W877" s="49">
        <v>880</v>
      </c>
    </row>
    <row r="878" spans="5:23" x14ac:dyDescent="0.35">
      <c r="E878" t="s">
        <v>57</v>
      </c>
      <c r="F878" t="s">
        <v>1315</v>
      </c>
      <c r="G878" t="s">
        <v>54</v>
      </c>
      <c r="H878" t="s">
        <v>1331</v>
      </c>
      <c r="I878" t="s">
        <v>1331</v>
      </c>
      <c r="J878">
        <v>12.2</v>
      </c>
      <c r="K878">
        <v>15.8</v>
      </c>
      <c r="L878">
        <v>27.3</v>
      </c>
      <c r="M878">
        <v>42.62</v>
      </c>
      <c r="N878">
        <v>55.2</v>
      </c>
      <c r="O878">
        <v>65.48</v>
      </c>
      <c r="P878">
        <v>68.540000000000006</v>
      </c>
      <c r="Q878">
        <v>67.28</v>
      </c>
      <c r="R878">
        <v>59.7</v>
      </c>
      <c r="S878">
        <v>46.76</v>
      </c>
      <c r="T878">
        <v>36.299999999999997</v>
      </c>
      <c r="U878">
        <v>19.2</v>
      </c>
      <c r="W878" s="42">
        <v>881</v>
      </c>
    </row>
    <row r="879" spans="5:23" x14ac:dyDescent="0.35">
      <c r="E879" t="s">
        <v>49</v>
      </c>
      <c r="F879" t="s">
        <v>1332</v>
      </c>
      <c r="G879" t="s">
        <v>584</v>
      </c>
      <c r="H879" t="s">
        <v>1333</v>
      </c>
      <c r="I879" t="s">
        <v>2433</v>
      </c>
      <c r="J879">
        <v>37.200000000000003</v>
      </c>
      <c r="K879">
        <v>35.96</v>
      </c>
      <c r="L879">
        <v>37</v>
      </c>
      <c r="M879">
        <v>44.96</v>
      </c>
      <c r="N879">
        <v>53.1</v>
      </c>
      <c r="O879">
        <v>63.86</v>
      </c>
      <c r="P879">
        <v>71.239999999999995</v>
      </c>
      <c r="Q879">
        <v>68.72</v>
      </c>
      <c r="R879">
        <v>66.2</v>
      </c>
      <c r="S879">
        <v>55.22</v>
      </c>
      <c r="T879">
        <v>46.2</v>
      </c>
      <c r="U879">
        <v>40.6</v>
      </c>
      <c r="W879" s="49">
        <v>882</v>
      </c>
    </row>
    <row r="880" spans="5:23" x14ac:dyDescent="0.35">
      <c r="E880" t="s">
        <v>49</v>
      </c>
      <c r="F880" t="s">
        <v>1332</v>
      </c>
      <c r="G880" t="s">
        <v>1334</v>
      </c>
      <c r="H880" t="s">
        <v>1335</v>
      </c>
      <c r="I880" t="s">
        <v>2434</v>
      </c>
      <c r="J880">
        <v>25.7</v>
      </c>
      <c r="K880">
        <v>32.36</v>
      </c>
      <c r="L880">
        <v>33.1</v>
      </c>
      <c r="M880">
        <v>45.86</v>
      </c>
      <c r="N880">
        <v>55.8</v>
      </c>
      <c r="O880">
        <v>67.28</v>
      </c>
      <c r="P880">
        <v>66.92</v>
      </c>
      <c r="Q880">
        <v>70.7</v>
      </c>
      <c r="R880">
        <v>64</v>
      </c>
      <c r="S880">
        <v>49.46</v>
      </c>
      <c r="T880">
        <v>37.9</v>
      </c>
      <c r="U880">
        <v>34.9</v>
      </c>
      <c r="W880" s="42">
        <v>883</v>
      </c>
    </row>
    <row r="881" spans="5:23" x14ac:dyDescent="0.35">
      <c r="E881" t="s">
        <v>49</v>
      </c>
      <c r="F881" t="s">
        <v>1332</v>
      </c>
      <c r="G881" t="s">
        <v>1334</v>
      </c>
      <c r="H881" t="s">
        <v>1336</v>
      </c>
      <c r="I881" t="s">
        <v>2435</v>
      </c>
      <c r="J881">
        <v>29.1</v>
      </c>
      <c r="K881">
        <v>32.36</v>
      </c>
      <c r="L881">
        <v>38.799999999999997</v>
      </c>
      <c r="M881">
        <v>47.3</v>
      </c>
      <c r="N881">
        <v>59.2</v>
      </c>
      <c r="O881">
        <v>66.56</v>
      </c>
      <c r="P881">
        <v>73.94</v>
      </c>
      <c r="Q881">
        <v>70.88</v>
      </c>
      <c r="R881">
        <v>64.900000000000006</v>
      </c>
      <c r="S881">
        <v>53.42</v>
      </c>
      <c r="T881">
        <v>42.4</v>
      </c>
      <c r="U881">
        <v>31.1</v>
      </c>
      <c r="W881" s="49">
        <v>884</v>
      </c>
    </row>
    <row r="882" spans="5:23" x14ac:dyDescent="0.35">
      <c r="E882" t="s">
        <v>1337</v>
      </c>
      <c r="F882" t="s">
        <v>1338</v>
      </c>
      <c r="G882" t="s">
        <v>54</v>
      </c>
      <c r="H882" t="s">
        <v>1339</v>
      </c>
      <c r="I882" t="s">
        <v>1339</v>
      </c>
      <c r="J882" t="s">
        <v>54</v>
      </c>
      <c r="K882" t="s">
        <v>54</v>
      </c>
      <c r="L882" t="s">
        <v>54</v>
      </c>
      <c r="M882" t="s">
        <v>54</v>
      </c>
      <c r="N882" t="s">
        <v>54</v>
      </c>
      <c r="O882" t="s">
        <v>54</v>
      </c>
      <c r="P882" t="s">
        <v>54</v>
      </c>
      <c r="Q882" t="s">
        <v>54</v>
      </c>
      <c r="R882" t="s">
        <v>54</v>
      </c>
      <c r="S882" t="s">
        <v>54</v>
      </c>
      <c r="T882" t="s">
        <v>54</v>
      </c>
      <c r="U882" t="s">
        <v>54</v>
      </c>
      <c r="W882" s="42">
        <v>885</v>
      </c>
    </row>
    <row r="883" spans="5:23" x14ac:dyDescent="0.35">
      <c r="E883" t="s">
        <v>49</v>
      </c>
      <c r="F883" t="s">
        <v>1340</v>
      </c>
      <c r="G883" t="s">
        <v>1341</v>
      </c>
      <c r="H883" t="s">
        <v>1342</v>
      </c>
      <c r="I883" t="s">
        <v>2436</v>
      </c>
      <c r="J883">
        <v>37.799999999999997</v>
      </c>
      <c r="K883">
        <v>43.7</v>
      </c>
      <c r="L883">
        <v>48</v>
      </c>
      <c r="M883">
        <v>58.28</v>
      </c>
      <c r="N883">
        <v>66.7</v>
      </c>
      <c r="O883">
        <v>74.12</v>
      </c>
      <c r="P883">
        <v>79.7</v>
      </c>
      <c r="Q883">
        <v>78.08</v>
      </c>
      <c r="R883">
        <v>72.5</v>
      </c>
      <c r="S883">
        <v>58.64</v>
      </c>
      <c r="T883">
        <v>56.5</v>
      </c>
      <c r="U883">
        <v>40.799999999999997</v>
      </c>
      <c r="W883" s="49">
        <v>886</v>
      </c>
    </row>
    <row r="884" spans="5:23" x14ac:dyDescent="0.35">
      <c r="E884" t="s">
        <v>49</v>
      </c>
      <c r="F884" t="s">
        <v>1340</v>
      </c>
      <c r="G884" t="s">
        <v>1343</v>
      </c>
      <c r="H884" t="s">
        <v>1344</v>
      </c>
      <c r="I884" t="s">
        <v>2437</v>
      </c>
      <c r="J884">
        <v>46.9</v>
      </c>
      <c r="K884">
        <v>51.98</v>
      </c>
      <c r="L884">
        <v>55.9</v>
      </c>
      <c r="M884">
        <v>65.3</v>
      </c>
      <c r="N884">
        <v>72</v>
      </c>
      <c r="O884">
        <v>78.260000000000005</v>
      </c>
      <c r="P884">
        <v>81.319999999999993</v>
      </c>
      <c r="Q884">
        <v>78.62</v>
      </c>
      <c r="R884">
        <v>73.599999999999994</v>
      </c>
      <c r="S884">
        <v>65.66</v>
      </c>
      <c r="T884">
        <v>59.5</v>
      </c>
      <c r="U884">
        <v>47.3</v>
      </c>
      <c r="W884" s="42">
        <v>887</v>
      </c>
    </row>
    <row r="885" spans="5:23" x14ac:dyDescent="0.35">
      <c r="E885" t="s">
        <v>49</v>
      </c>
      <c r="F885" t="s">
        <v>1340</v>
      </c>
      <c r="G885" t="s">
        <v>1345</v>
      </c>
      <c r="H885" t="s">
        <v>1346</v>
      </c>
      <c r="I885" t="s">
        <v>2438</v>
      </c>
      <c r="J885">
        <v>47.1</v>
      </c>
      <c r="K885">
        <v>48.92</v>
      </c>
      <c r="L885">
        <v>60.1</v>
      </c>
      <c r="M885">
        <v>64.94</v>
      </c>
      <c r="N885">
        <v>71.599999999999994</v>
      </c>
      <c r="O885">
        <v>78.08</v>
      </c>
      <c r="P885">
        <v>81.319999999999993</v>
      </c>
      <c r="Q885">
        <v>80.42</v>
      </c>
      <c r="R885">
        <v>75.900000000000006</v>
      </c>
      <c r="S885">
        <v>65.3</v>
      </c>
      <c r="T885">
        <v>59</v>
      </c>
      <c r="U885">
        <v>49.5</v>
      </c>
      <c r="W885" s="49">
        <v>888</v>
      </c>
    </row>
    <row r="886" spans="5:23" x14ac:dyDescent="0.35">
      <c r="E886" t="s">
        <v>49</v>
      </c>
      <c r="F886" t="s">
        <v>1340</v>
      </c>
      <c r="G886" t="s">
        <v>999</v>
      </c>
      <c r="H886" t="s">
        <v>936</v>
      </c>
      <c r="I886" t="s">
        <v>2439</v>
      </c>
      <c r="J886">
        <v>42.4</v>
      </c>
      <c r="K886">
        <v>49.64</v>
      </c>
      <c r="L886">
        <v>56.5</v>
      </c>
      <c r="M886">
        <v>63.68</v>
      </c>
      <c r="N886">
        <v>71.099999999999994</v>
      </c>
      <c r="O886">
        <v>78.260000000000005</v>
      </c>
      <c r="P886">
        <v>80.959999999999994</v>
      </c>
      <c r="Q886">
        <v>77</v>
      </c>
      <c r="R886">
        <v>73.900000000000006</v>
      </c>
      <c r="S886">
        <v>62.78</v>
      </c>
      <c r="T886">
        <v>56.3</v>
      </c>
      <c r="U886">
        <v>44.1</v>
      </c>
      <c r="W886" s="42">
        <v>889</v>
      </c>
    </row>
    <row r="887" spans="5:23" x14ac:dyDescent="0.35">
      <c r="E887" t="s">
        <v>49</v>
      </c>
      <c r="F887" t="s">
        <v>1340</v>
      </c>
      <c r="G887" t="s">
        <v>1347</v>
      </c>
      <c r="H887" t="s">
        <v>1348</v>
      </c>
      <c r="I887" t="s">
        <v>2440</v>
      </c>
      <c r="J887">
        <v>51.4</v>
      </c>
      <c r="K887">
        <v>48.02</v>
      </c>
      <c r="L887">
        <v>56.7</v>
      </c>
      <c r="M887">
        <v>60.98</v>
      </c>
      <c r="N887">
        <v>73.599999999999994</v>
      </c>
      <c r="O887">
        <v>76.28</v>
      </c>
      <c r="P887">
        <v>80.959999999999994</v>
      </c>
      <c r="Q887">
        <v>79.88</v>
      </c>
      <c r="R887">
        <v>76.5</v>
      </c>
      <c r="S887">
        <v>63.32</v>
      </c>
      <c r="T887">
        <v>58.5</v>
      </c>
      <c r="U887">
        <v>43.2</v>
      </c>
      <c r="W887" s="49">
        <v>890</v>
      </c>
    </row>
    <row r="888" spans="5:23" x14ac:dyDescent="0.35">
      <c r="E888" t="s">
        <v>49</v>
      </c>
      <c r="F888" t="s">
        <v>1340</v>
      </c>
      <c r="G888" t="s">
        <v>1349</v>
      </c>
      <c r="H888" t="s">
        <v>1026</v>
      </c>
      <c r="I888" t="s">
        <v>2441</v>
      </c>
      <c r="J888">
        <v>37.200000000000003</v>
      </c>
      <c r="K888">
        <v>41.18</v>
      </c>
      <c r="L888">
        <v>47.5</v>
      </c>
      <c r="M888">
        <v>57.92</v>
      </c>
      <c r="N888">
        <v>65.3</v>
      </c>
      <c r="O888">
        <v>74.84</v>
      </c>
      <c r="P888">
        <v>79.88</v>
      </c>
      <c r="Q888">
        <v>75.38</v>
      </c>
      <c r="R888">
        <v>69.599999999999994</v>
      </c>
      <c r="S888">
        <v>59.36</v>
      </c>
      <c r="T888">
        <v>54</v>
      </c>
      <c r="U888">
        <v>40.299999999999997</v>
      </c>
      <c r="W888" s="42">
        <v>891</v>
      </c>
    </row>
    <row r="889" spans="5:23" x14ac:dyDescent="0.35">
      <c r="E889" t="s">
        <v>49</v>
      </c>
      <c r="F889" t="s">
        <v>1340</v>
      </c>
      <c r="G889" t="s">
        <v>1349</v>
      </c>
      <c r="H889" t="s">
        <v>1350</v>
      </c>
      <c r="I889" t="s">
        <v>2442</v>
      </c>
      <c r="J889">
        <v>38.700000000000003</v>
      </c>
      <c r="K889">
        <v>45.14</v>
      </c>
      <c r="L889">
        <v>52.9</v>
      </c>
      <c r="M889">
        <v>60.8</v>
      </c>
      <c r="N889">
        <v>67.3</v>
      </c>
      <c r="O889">
        <v>74.48</v>
      </c>
      <c r="P889">
        <v>79.52</v>
      </c>
      <c r="Q889">
        <v>77.72</v>
      </c>
      <c r="R889">
        <v>70.3</v>
      </c>
      <c r="S889">
        <v>59.54</v>
      </c>
      <c r="T889">
        <v>50.7</v>
      </c>
      <c r="U889">
        <v>43.5</v>
      </c>
      <c r="W889" s="49">
        <v>892</v>
      </c>
    </row>
    <row r="890" spans="5:23" x14ac:dyDescent="0.35">
      <c r="E890" t="s">
        <v>49</v>
      </c>
      <c r="F890" t="s">
        <v>1340</v>
      </c>
      <c r="G890" t="s">
        <v>1351</v>
      </c>
      <c r="H890" t="s">
        <v>1352</v>
      </c>
      <c r="I890" t="s">
        <v>2443</v>
      </c>
      <c r="J890">
        <v>43.5</v>
      </c>
      <c r="K890">
        <v>48.38</v>
      </c>
      <c r="L890">
        <v>60.4</v>
      </c>
      <c r="M890">
        <v>60.98</v>
      </c>
      <c r="N890">
        <v>72.7</v>
      </c>
      <c r="O890">
        <v>77.36</v>
      </c>
      <c r="P890">
        <v>79.7</v>
      </c>
      <c r="Q890">
        <v>78.08</v>
      </c>
      <c r="R890">
        <v>74.3</v>
      </c>
      <c r="S890">
        <v>62.06</v>
      </c>
      <c r="T890">
        <v>58.6</v>
      </c>
      <c r="U890">
        <v>46</v>
      </c>
      <c r="W890" s="42">
        <v>893</v>
      </c>
    </row>
    <row r="891" spans="5:23" x14ac:dyDescent="0.35">
      <c r="E891" t="s">
        <v>49</v>
      </c>
      <c r="F891" t="s">
        <v>1340</v>
      </c>
      <c r="G891" t="s">
        <v>1351</v>
      </c>
      <c r="I891" t="s">
        <v>2444</v>
      </c>
      <c r="J891">
        <v>42.3</v>
      </c>
      <c r="K891">
        <v>50.72</v>
      </c>
      <c r="L891">
        <v>56.8</v>
      </c>
      <c r="M891">
        <v>62.96</v>
      </c>
      <c r="N891">
        <v>69.099999999999994</v>
      </c>
      <c r="O891">
        <v>77.180000000000007</v>
      </c>
      <c r="P891">
        <v>81.319999999999993</v>
      </c>
      <c r="Q891">
        <v>77.36</v>
      </c>
      <c r="R891">
        <v>71.099999999999994</v>
      </c>
      <c r="S891">
        <v>63.68</v>
      </c>
      <c r="T891">
        <v>58.3</v>
      </c>
      <c r="U891">
        <v>46</v>
      </c>
      <c r="W891" s="49">
        <v>894</v>
      </c>
    </row>
    <row r="892" spans="5:23" x14ac:dyDescent="0.35">
      <c r="E892" t="s">
        <v>49</v>
      </c>
      <c r="F892" t="s">
        <v>1340</v>
      </c>
      <c r="G892" t="s">
        <v>1353</v>
      </c>
      <c r="H892" t="s">
        <v>1354</v>
      </c>
      <c r="I892" t="s">
        <v>2445</v>
      </c>
      <c r="J892">
        <v>41.2</v>
      </c>
      <c r="K892">
        <v>48.56</v>
      </c>
      <c r="L892">
        <v>50.9</v>
      </c>
      <c r="M892">
        <v>60.08</v>
      </c>
      <c r="N892">
        <v>67.8</v>
      </c>
      <c r="O892">
        <v>77.72</v>
      </c>
      <c r="P892">
        <v>80.599999999999994</v>
      </c>
      <c r="Q892">
        <v>75.739999999999995</v>
      </c>
      <c r="R892">
        <v>71.099999999999994</v>
      </c>
      <c r="S892">
        <v>61.16</v>
      </c>
      <c r="T892">
        <v>49.6</v>
      </c>
      <c r="U892">
        <v>45.5</v>
      </c>
      <c r="W892" s="42">
        <v>895</v>
      </c>
    </row>
    <row r="893" spans="5:23" x14ac:dyDescent="0.35">
      <c r="E893" t="s">
        <v>49</v>
      </c>
      <c r="F893" t="s">
        <v>1355</v>
      </c>
      <c r="G893" t="s">
        <v>635</v>
      </c>
      <c r="H893" t="s">
        <v>1356</v>
      </c>
      <c r="I893" t="s">
        <v>2446</v>
      </c>
      <c r="J893">
        <v>11.7</v>
      </c>
      <c r="K893">
        <v>12.56</v>
      </c>
      <c r="L893">
        <v>33.4</v>
      </c>
      <c r="M893">
        <v>46.22</v>
      </c>
      <c r="N893">
        <v>60.4</v>
      </c>
      <c r="O893">
        <v>70.34</v>
      </c>
      <c r="P893">
        <v>72.319999999999993</v>
      </c>
      <c r="Q893">
        <v>69.8</v>
      </c>
      <c r="R893">
        <v>62.2</v>
      </c>
      <c r="S893">
        <v>49.28</v>
      </c>
      <c r="T893">
        <v>30.6</v>
      </c>
      <c r="U893">
        <v>20.100000000000001</v>
      </c>
      <c r="W893" s="49">
        <v>896</v>
      </c>
    </row>
    <row r="894" spans="5:23" x14ac:dyDescent="0.35">
      <c r="E894" t="s">
        <v>49</v>
      </c>
      <c r="F894" t="s">
        <v>1355</v>
      </c>
      <c r="G894" t="s">
        <v>1357</v>
      </c>
      <c r="H894" t="s">
        <v>1358</v>
      </c>
      <c r="I894" t="s">
        <v>2447</v>
      </c>
      <c r="J894">
        <v>19</v>
      </c>
      <c r="K894">
        <v>28.4</v>
      </c>
      <c r="L894">
        <v>31.3</v>
      </c>
      <c r="M894">
        <v>48.74</v>
      </c>
      <c r="N894">
        <v>58.5</v>
      </c>
      <c r="O894">
        <v>64.58</v>
      </c>
      <c r="P894">
        <v>73.58</v>
      </c>
      <c r="Q894">
        <v>63.14</v>
      </c>
      <c r="R894">
        <v>60.6</v>
      </c>
      <c r="S894">
        <v>48.2</v>
      </c>
      <c r="T894">
        <v>25.3</v>
      </c>
      <c r="U894">
        <v>15.1</v>
      </c>
      <c r="W894" s="42">
        <v>897</v>
      </c>
    </row>
    <row r="895" spans="5:23" x14ac:dyDescent="0.35">
      <c r="E895" t="s">
        <v>49</v>
      </c>
      <c r="F895" t="s">
        <v>1355</v>
      </c>
      <c r="G895" t="s">
        <v>1359</v>
      </c>
      <c r="H895" t="s">
        <v>1360</v>
      </c>
      <c r="I895" t="s">
        <v>2448</v>
      </c>
      <c r="J895">
        <v>20.5</v>
      </c>
      <c r="K895">
        <v>26.24</v>
      </c>
      <c r="L895">
        <v>28.4</v>
      </c>
      <c r="M895">
        <v>47.84</v>
      </c>
      <c r="N895">
        <v>59</v>
      </c>
      <c r="O895">
        <v>70.34</v>
      </c>
      <c r="P895">
        <v>79.16</v>
      </c>
      <c r="Q895">
        <v>71.42</v>
      </c>
      <c r="R895">
        <v>66.599999999999994</v>
      </c>
      <c r="S895">
        <v>42.98</v>
      </c>
      <c r="T895">
        <v>40.799999999999997</v>
      </c>
      <c r="U895">
        <v>25.5</v>
      </c>
      <c r="W895" s="49">
        <v>898</v>
      </c>
    </row>
    <row r="896" spans="5:23" x14ac:dyDescent="0.35">
      <c r="E896" t="s">
        <v>49</v>
      </c>
      <c r="F896" t="s">
        <v>1355</v>
      </c>
      <c r="G896" t="s">
        <v>923</v>
      </c>
      <c r="H896" t="s">
        <v>1361</v>
      </c>
      <c r="I896" t="s">
        <v>2449</v>
      </c>
      <c r="J896">
        <v>19.8</v>
      </c>
      <c r="K896">
        <v>30.02</v>
      </c>
      <c r="L896">
        <v>29.3</v>
      </c>
      <c r="M896">
        <v>39.92</v>
      </c>
      <c r="N896">
        <v>51.4</v>
      </c>
      <c r="O896">
        <v>68.900000000000006</v>
      </c>
      <c r="P896">
        <v>77.36</v>
      </c>
      <c r="Q896">
        <v>69.08</v>
      </c>
      <c r="R896">
        <v>59.5</v>
      </c>
      <c r="S896">
        <v>39.020000000000003</v>
      </c>
      <c r="T896">
        <v>37.4</v>
      </c>
      <c r="U896">
        <v>27.3</v>
      </c>
      <c r="W896" s="42">
        <v>899</v>
      </c>
    </row>
    <row r="897" spans="5:23" x14ac:dyDescent="0.35">
      <c r="E897" t="s">
        <v>49</v>
      </c>
      <c r="F897" t="s">
        <v>1355</v>
      </c>
      <c r="G897" t="s">
        <v>1362</v>
      </c>
      <c r="H897" t="s">
        <v>1363</v>
      </c>
      <c r="I897" t="s">
        <v>2450</v>
      </c>
      <c r="J897">
        <v>15.6</v>
      </c>
      <c r="K897">
        <v>19.04</v>
      </c>
      <c r="L897">
        <v>26.4</v>
      </c>
      <c r="M897">
        <v>46.04</v>
      </c>
      <c r="N897">
        <v>57.4</v>
      </c>
      <c r="O897">
        <v>69.44</v>
      </c>
      <c r="P897">
        <v>73.760000000000005</v>
      </c>
      <c r="Q897">
        <v>68.180000000000007</v>
      </c>
      <c r="R897">
        <v>61</v>
      </c>
      <c r="S897">
        <v>48.2</v>
      </c>
      <c r="T897">
        <v>30.7</v>
      </c>
      <c r="U897">
        <v>16.899999999999999</v>
      </c>
      <c r="W897" s="49">
        <v>900</v>
      </c>
    </row>
    <row r="898" spans="5:23" x14ac:dyDescent="0.35">
      <c r="E898" t="s">
        <v>49</v>
      </c>
      <c r="F898" t="s">
        <v>1355</v>
      </c>
      <c r="G898" t="s">
        <v>1364</v>
      </c>
      <c r="H898" t="s">
        <v>1365</v>
      </c>
      <c r="I898" t="s">
        <v>2451</v>
      </c>
      <c r="J898">
        <v>20.3</v>
      </c>
      <c r="K898">
        <v>23.54</v>
      </c>
      <c r="L898">
        <v>26.1</v>
      </c>
      <c r="M898">
        <v>49.82</v>
      </c>
      <c r="N898">
        <v>54.7</v>
      </c>
      <c r="O898">
        <v>67.28</v>
      </c>
      <c r="P898">
        <v>77.180000000000007</v>
      </c>
      <c r="Q898">
        <v>75.38</v>
      </c>
      <c r="R898">
        <v>63.7</v>
      </c>
      <c r="S898">
        <v>42.44</v>
      </c>
      <c r="T898">
        <v>24.8</v>
      </c>
      <c r="U898">
        <v>24.8</v>
      </c>
      <c r="W898" s="42">
        <v>901</v>
      </c>
    </row>
    <row r="899" spans="5:23" x14ac:dyDescent="0.35">
      <c r="E899" t="s">
        <v>49</v>
      </c>
      <c r="F899" t="s">
        <v>1355</v>
      </c>
      <c r="G899" t="s">
        <v>1366</v>
      </c>
      <c r="H899" t="s">
        <v>1367</v>
      </c>
      <c r="I899" t="s">
        <v>1367</v>
      </c>
      <c r="J899">
        <v>17.600000000000001</v>
      </c>
      <c r="K899">
        <v>23.36</v>
      </c>
      <c r="L899">
        <v>27.9</v>
      </c>
      <c r="M899">
        <v>48.38</v>
      </c>
      <c r="N899">
        <v>55.4</v>
      </c>
      <c r="O899">
        <v>64.22</v>
      </c>
      <c r="P899">
        <v>74.3</v>
      </c>
      <c r="Q899">
        <v>74.12</v>
      </c>
      <c r="R899">
        <v>61.9</v>
      </c>
      <c r="S899">
        <v>38.840000000000003</v>
      </c>
      <c r="T899">
        <v>24.8</v>
      </c>
      <c r="U899">
        <v>14.4</v>
      </c>
      <c r="W899" s="49">
        <v>902</v>
      </c>
    </row>
    <row r="900" spans="5:23" x14ac:dyDescent="0.35">
      <c r="E900" t="s">
        <v>49</v>
      </c>
      <c r="F900" t="s">
        <v>1355</v>
      </c>
      <c r="G900" t="s">
        <v>1368</v>
      </c>
      <c r="H900" t="s">
        <v>1369</v>
      </c>
      <c r="I900" t="s">
        <v>2452</v>
      </c>
      <c r="J900">
        <v>16.2</v>
      </c>
      <c r="K900">
        <v>24.44</v>
      </c>
      <c r="L900">
        <v>36.299999999999997</v>
      </c>
      <c r="M900">
        <v>47.66</v>
      </c>
      <c r="N900">
        <v>59.9</v>
      </c>
      <c r="O900">
        <v>69.44</v>
      </c>
      <c r="P900">
        <v>75.56</v>
      </c>
      <c r="Q900">
        <v>73.22</v>
      </c>
      <c r="R900">
        <v>62.6</v>
      </c>
      <c r="S900">
        <v>48.92</v>
      </c>
      <c r="T900">
        <v>34.299999999999997</v>
      </c>
      <c r="U900">
        <v>21.9</v>
      </c>
      <c r="W900" s="42">
        <v>903</v>
      </c>
    </row>
    <row r="901" spans="5:23" x14ac:dyDescent="0.35">
      <c r="E901" t="s">
        <v>49</v>
      </c>
      <c r="F901" t="s">
        <v>1355</v>
      </c>
      <c r="G901" t="s">
        <v>923</v>
      </c>
      <c r="H901" t="s">
        <v>1370</v>
      </c>
      <c r="I901" t="s">
        <v>2453</v>
      </c>
      <c r="J901">
        <v>22.3</v>
      </c>
      <c r="K901">
        <v>25.88</v>
      </c>
      <c r="L901">
        <v>35.799999999999997</v>
      </c>
      <c r="M901">
        <v>44.24</v>
      </c>
      <c r="N901">
        <v>55.9</v>
      </c>
      <c r="O901">
        <v>66.739999999999995</v>
      </c>
      <c r="P901">
        <v>72.5</v>
      </c>
      <c r="Q901">
        <v>71.959999999999994</v>
      </c>
      <c r="R901">
        <v>60.3</v>
      </c>
      <c r="S901">
        <v>47.12</v>
      </c>
      <c r="T901">
        <v>32.5</v>
      </c>
      <c r="U901">
        <v>27.1</v>
      </c>
      <c r="W901" s="49">
        <v>904</v>
      </c>
    </row>
    <row r="902" spans="5:23" x14ac:dyDescent="0.35">
      <c r="E902" t="s">
        <v>49</v>
      </c>
      <c r="F902" t="s">
        <v>1355</v>
      </c>
      <c r="G902" t="s">
        <v>1371</v>
      </c>
      <c r="H902" t="s">
        <v>1372</v>
      </c>
      <c r="I902" t="s">
        <v>2454</v>
      </c>
      <c r="J902">
        <v>13.6</v>
      </c>
      <c r="K902">
        <v>20.12</v>
      </c>
      <c r="L902">
        <v>36.5</v>
      </c>
      <c r="M902">
        <v>46.4</v>
      </c>
      <c r="N902">
        <v>59.2</v>
      </c>
      <c r="O902">
        <v>69.260000000000005</v>
      </c>
      <c r="P902">
        <v>73.58</v>
      </c>
      <c r="Q902">
        <v>71.42</v>
      </c>
      <c r="R902">
        <v>62.8</v>
      </c>
      <c r="S902">
        <v>48.38</v>
      </c>
      <c r="T902">
        <v>31.6</v>
      </c>
      <c r="U902">
        <v>19.2</v>
      </c>
      <c r="W902" s="42">
        <v>905</v>
      </c>
    </row>
    <row r="903" spans="5:23" x14ac:dyDescent="0.35">
      <c r="E903" t="s">
        <v>49</v>
      </c>
      <c r="F903" t="s">
        <v>1355</v>
      </c>
      <c r="G903" t="s">
        <v>1373</v>
      </c>
      <c r="H903" t="s">
        <v>1204</v>
      </c>
      <c r="I903" t="s">
        <v>2455</v>
      </c>
      <c r="J903">
        <v>16.5</v>
      </c>
      <c r="K903">
        <v>7.52</v>
      </c>
      <c r="L903">
        <v>28.9</v>
      </c>
      <c r="M903">
        <v>46.04</v>
      </c>
      <c r="N903">
        <v>57.4</v>
      </c>
      <c r="O903">
        <v>62.42</v>
      </c>
      <c r="P903">
        <v>69.44</v>
      </c>
      <c r="Q903">
        <v>69.260000000000005</v>
      </c>
      <c r="R903">
        <v>61.2</v>
      </c>
      <c r="S903">
        <v>45.5</v>
      </c>
      <c r="T903">
        <v>32.5</v>
      </c>
      <c r="U903">
        <v>8.1</v>
      </c>
      <c r="W903" s="49">
        <v>906</v>
      </c>
    </row>
    <row r="904" spans="5:23" x14ac:dyDescent="0.35">
      <c r="E904" t="s">
        <v>57</v>
      </c>
      <c r="F904" t="s">
        <v>1374</v>
      </c>
      <c r="G904" t="s">
        <v>54</v>
      </c>
      <c r="H904" t="s">
        <v>1375</v>
      </c>
      <c r="I904" t="s">
        <v>2456</v>
      </c>
      <c r="J904">
        <v>6.3</v>
      </c>
      <c r="K904">
        <v>7.88</v>
      </c>
      <c r="L904">
        <v>21.7</v>
      </c>
      <c r="M904">
        <v>39.92</v>
      </c>
      <c r="N904">
        <v>51.3</v>
      </c>
      <c r="O904">
        <v>59</v>
      </c>
      <c r="P904">
        <v>65.48</v>
      </c>
      <c r="Q904">
        <v>63.68</v>
      </c>
      <c r="R904">
        <v>54.5</v>
      </c>
      <c r="S904">
        <v>38.840000000000003</v>
      </c>
      <c r="T904">
        <v>24.6</v>
      </c>
      <c r="U904">
        <v>8.1999999999999993</v>
      </c>
      <c r="W904" s="42">
        <v>907</v>
      </c>
    </row>
    <row r="905" spans="5:23" x14ac:dyDescent="0.35">
      <c r="E905" t="s">
        <v>57</v>
      </c>
      <c r="F905" t="s">
        <v>1374</v>
      </c>
      <c r="G905" t="s">
        <v>54</v>
      </c>
      <c r="H905" t="s">
        <v>252</v>
      </c>
      <c r="I905" t="s">
        <v>2457</v>
      </c>
      <c r="J905">
        <v>3.4</v>
      </c>
      <c r="K905">
        <v>6.08</v>
      </c>
      <c r="L905">
        <v>18.100000000000001</v>
      </c>
      <c r="M905">
        <v>37.76</v>
      </c>
      <c r="N905">
        <v>50</v>
      </c>
      <c r="O905">
        <v>59.54</v>
      </c>
      <c r="P905">
        <v>65.66</v>
      </c>
      <c r="Q905">
        <v>62.06</v>
      </c>
      <c r="R905">
        <v>52.3</v>
      </c>
      <c r="S905">
        <v>37.4</v>
      </c>
      <c r="T905">
        <v>22.8</v>
      </c>
      <c r="U905">
        <v>5.7</v>
      </c>
      <c r="W905" s="49">
        <v>908</v>
      </c>
    </row>
    <row r="906" spans="5:23" x14ac:dyDescent="0.35">
      <c r="E906" t="s">
        <v>57</v>
      </c>
      <c r="F906" t="s">
        <v>1374</v>
      </c>
      <c r="G906" t="s">
        <v>54</v>
      </c>
      <c r="H906" t="s">
        <v>1376</v>
      </c>
      <c r="I906" t="s">
        <v>1376</v>
      </c>
      <c r="J906">
        <v>5.2</v>
      </c>
      <c r="K906">
        <v>7.34</v>
      </c>
      <c r="L906">
        <v>21.6</v>
      </c>
      <c r="M906">
        <v>39.74</v>
      </c>
      <c r="N906">
        <v>51.4</v>
      </c>
      <c r="O906">
        <v>57.56</v>
      </c>
      <c r="P906">
        <v>63.86</v>
      </c>
      <c r="Q906">
        <v>63.32</v>
      </c>
      <c r="R906">
        <v>54.3</v>
      </c>
      <c r="S906">
        <v>38.659999999999997</v>
      </c>
      <c r="T906">
        <v>24.4</v>
      </c>
      <c r="U906">
        <v>6.8</v>
      </c>
      <c r="W906" s="42">
        <v>909</v>
      </c>
    </row>
    <row r="907" spans="5:23" x14ac:dyDescent="0.35">
      <c r="E907" t="s">
        <v>57</v>
      </c>
      <c r="F907" t="s">
        <v>1374</v>
      </c>
      <c r="G907" t="s">
        <v>54</v>
      </c>
      <c r="H907" t="s">
        <v>1377</v>
      </c>
      <c r="I907" t="s">
        <v>1377</v>
      </c>
      <c r="J907">
        <v>6.1</v>
      </c>
      <c r="K907">
        <v>7.88</v>
      </c>
      <c r="L907">
        <v>20.3</v>
      </c>
      <c r="M907">
        <v>39.92</v>
      </c>
      <c r="N907">
        <v>51.6</v>
      </c>
      <c r="O907">
        <v>59.9</v>
      </c>
      <c r="P907">
        <v>66.2</v>
      </c>
      <c r="Q907">
        <v>63.14</v>
      </c>
      <c r="R907">
        <v>53.6</v>
      </c>
      <c r="S907">
        <v>38.299999999999997</v>
      </c>
      <c r="T907">
        <v>24.8</v>
      </c>
      <c r="U907">
        <v>8.4</v>
      </c>
      <c r="W907" s="49">
        <v>910</v>
      </c>
    </row>
    <row r="908" spans="5:23" x14ac:dyDescent="0.35">
      <c r="E908" t="s">
        <v>49</v>
      </c>
      <c r="F908" t="s">
        <v>1378</v>
      </c>
      <c r="G908" t="s">
        <v>1191</v>
      </c>
      <c r="H908" t="s">
        <v>1379</v>
      </c>
      <c r="I908" t="s">
        <v>2458</v>
      </c>
      <c r="J908">
        <v>34.5</v>
      </c>
      <c r="K908">
        <v>35.42</v>
      </c>
      <c r="L908">
        <v>48.2</v>
      </c>
      <c r="M908">
        <v>55.58</v>
      </c>
      <c r="N908">
        <v>63.9</v>
      </c>
      <c r="O908">
        <v>71.42</v>
      </c>
      <c r="P908">
        <v>73.58</v>
      </c>
      <c r="Q908">
        <v>73.22</v>
      </c>
      <c r="R908">
        <v>67.5</v>
      </c>
      <c r="S908">
        <v>55.22</v>
      </c>
      <c r="T908">
        <v>48.6</v>
      </c>
      <c r="U908">
        <v>35.6</v>
      </c>
      <c r="W908" s="42">
        <v>911</v>
      </c>
    </row>
    <row r="909" spans="5:23" x14ac:dyDescent="0.35">
      <c r="E909" t="s">
        <v>49</v>
      </c>
      <c r="F909" t="s">
        <v>1378</v>
      </c>
      <c r="G909" t="s">
        <v>587</v>
      </c>
      <c r="H909" t="s">
        <v>1380</v>
      </c>
      <c r="I909" t="s">
        <v>2459</v>
      </c>
      <c r="J909">
        <v>41.5</v>
      </c>
      <c r="K909">
        <v>42.98</v>
      </c>
      <c r="L909">
        <v>54</v>
      </c>
      <c r="M909">
        <v>60.44</v>
      </c>
      <c r="N909">
        <v>67.5</v>
      </c>
      <c r="O909">
        <v>76.28</v>
      </c>
      <c r="P909">
        <v>80.239999999999995</v>
      </c>
      <c r="Q909">
        <v>77.180000000000007</v>
      </c>
      <c r="R909">
        <v>71.599999999999994</v>
      </c>
      <c r="S909">
        <v>59.36</v>
      </c>
      <c r="T909">
        <v>51.4</v>
      </c>
      <c r="U909">
        <v>41</v>
      </c>
      <c r="W909" s="49">
        <v>912</v>
      </c>
    </row>
    <row r="910" spans="5:23" x14ac:dyDescent="0.35">
      <c r="E910" t="s">
        <v>49</v>
      </c>
      <c r="F910" t="s">
        <v>1378</v>
      </c>
      <c r="G910" t="s">
        <v>786</v>
      </c>
      <c r="H910" t="s">
        <v>1381</v>
      </c>
      <c r="I910" t="s">
        <v>2460</v>
      </c>
      <c r="J910">
        <v>37.6</v>
      </c>
      <c r="K910">
        <v>41.18</v>
      </c>
      <c r="L910">
        <v>50.5</v>
      </c>
      <c r="M910">
        <v>57.92</v>
      </c>
      <c r="N910">
        <v>64</v>
      </c>
      <c r="O910">
        <v>71.06</v>
      </c>
      <c r="P910">
        <v>74.3</v>
      </c>
      <c r="Q910">
        <v>70.7</v>
      </c>
      <c r="R910">
        <v>68.900000000000006</v>
      </c>
      <c r="S910">
        <v>54.68</v>
      </c>
      <c r="T910">
        <v>52</v>
      </c>
      <c r="U910">
        <v>36.5</v>
      </c>
      <c r="W910" s="42">
        <v>913</v>
      </c>
    </row>
    <row r="911" spans="5:23" x14ac:dyDescent="0.35">
      <c r="E911" t="s">
        <v>49</v>
      </c>
      <c r="F911" t="s">
        <v>1378</v>
      </c>
      <c r="G911" t="s">
        <v>1382</v>
      </c>
      <c r="H911" t="s">
        <v>1383</v>
      </c>
      <c r="I911" t="s">
        <v>2461</v>
      </c>
      <c r="J911">
        <v>38.299999999999997</v>
      </c>
      <c r="K911">
        <v>42.08</v>
      </c>
      <c r="L911">
        <v>44.8</v>
      </c>
      <c r="M911">
        <v>56.84</v>
      </c>
      <c r="N911">
        <v>68.5</v>
      </c>
      <c r="O911">
        <v>78.44</v>
      </c>
      <c r="P911">
        <v>81.86</v>
      </c>
      <c r="Q911">
        <v>74.84</v>
      </c>
      <c r="R911">
        <v>76.5</v>
      </c>
      <c r="S911">
        <v>59.72</v>
      </c>
      <c r="T911">
        <v>54.1</v>
      </c>
      <c r="U911">
        <v>43.3</v>
      </c>
      <c r="W911" s="49">
        <v>914</v>
      </c>
    </row>
    <row r="912" spans="5:23" x14ac:dyDescent="0.35">
      <c r="E912" t="s">
        <v>49</v>
      </c>
      <c r="F912" t="s">
        <v>1378</v>
      </c>
      <c r="G912" t="s">
        <v>172</v>
      </c>
      <c r="H912" t="s">
        <v>710</v>
      </c>
      <c r="I912" t="s">
        <v>2462</v>
      </c>
      <c r="J912">
        <v>37.6</v>
      </c>
      <c r="K912">
        <v>46.22</v>
      </c>
      <c r="L912">
        <v>53.4</v>
      </c>
      <c r="M912">
        <v>63.68</v>
      </c>
      <c r="N912">
        <v>66.7</v>
      </c>
      <c r="O912">
        <v>75.2</v>
      </c>
      <c r="P912">
        <v>77.72</v>
      </c>
      <c r="Q912">
        <v>73.040000000000006</v>
      </c>
      <c r="R912">
        <v>70.2</v>
      </c>
      <c r="S912">
        <v>59.54</v>
      </c>
      <c r="T912">
        <v>54</v>
      </c>
      <c r="U912">
        <v>39.6</v>
      </c>
      <c r="W912" s="42">
        <v>915</v>
      </c>
    </row>
    <row r="913" spans="5:23" x14ac:dyDescent="0.35">
      <c r="E913" t="s">
        <v>49</v>
      </c>
      <c r="F913" t="s">
        <v>1378</v>
      </c>
      <c r="G913" t="s">
        <v>789</v>
      </c>
      <c r="H913" t="s">
        <v>556</v>
      </c>
      <c r="I913" t="s">
        <v>2463</v>
      </c>
      <c r="J913">
        <v>34.299999999999997</v>
      </c>
      <c r="K913">
        <v>37.04</v>
      </c>
      <c r="L913">
        <v>50.7</v>
      </c>
      <c r="M913">
        <v>57.92</v>
      </c>
      <c r="N913">
        <v>65.3</v>
      </c>
      <c r="O913">
        <v>74.66</v>
      </c>
      <c r="P913">
        <v>77.900000000000006</v>
      </c>
      <c r="Q913">
        <v>76.819999999999993</v>
      </c>
      <c r="R913">
        <v>70.900000000000006</v>
      </c>
      <c r="S913">
        <v>58.46</v>
      </c>
      <c r="T913">
        <v>50.9</v>
      </c>
      <c r="U913">
        <v>39.6</v>
      </c>
      <c r="W913" s="49">
        <v>916</v>
      </c>
    </row>
    <row r="914" spans="5:23" x14ac:dyDescent="0.35">
      <c r="E914" t="s">
        <v>49</v>
      </c>
      <c r="F914" t="s">
        <v>1378</v>
      </c>
      <c r="G914" t="s">
        <v>1384</v>
      </c>
      <c r="H914" t="s">
        <v>1385</v>
      </c>
      <c r="I914" t="s">
        <v>2464</v>
      </c>
      <c r="J914">
        <v>39.4</v>
      </c>
      <c r="K914">
        <v>43.88</v>
      </c>
      <c r="L914">
        <v>54.3</v>
      </c>
      <c r="M914">
        <v>62.24</v>
      </c>
      <c r="N914">
        <v>71.8</v>
      </c>
      <c r="O914">
        <v>78.8</v>
      </c>
      <c r="P914">
        <v>82.94</v>
      </c>
      <c r="Q914">
        <v>81.5</v>
      </c>
      <c r="R914">
        <v>75.7</v>
      </c>
      <c r="S914">
        <v>62.06</v>
      </c>
      <c r="T914">
        <v>53.8</v>
      </c>
      <c r="U914">
        <v>44.2</v>
      </c>
      <c r="W914" s="42">
        <v>917</v>
      </c>
    </row>
    <row r="915" spans="5:23" x14ac:dyDescent="0.35">
      <c r="E915" t="s">
        <v>49</v>
      </c>
      <c r="F915" t="s">
        <v>1378</v>
      </c>
      <c r="G915" t="s">
        <v>1386</v>
      </c>
      <c r="H915" t="s">
        <v>1387</v>
      </c>
      <c r="I915" t="s">
        <v>2465</v>
      </c>
      <c r="J915">
        <v>36.299999999999997</v>
      </c>
      <c r="K915">
        <v>36.5</v>
      </c>
      <c r="L915">
        <v>53.6</v>
      </c>
      <c r="M915">
        <v>58.82</v>
      </c>
      <c r="N915">
        <v>68.400000000000006</v>
      </c>
      <c r="O915">
        <v>76.099999999999994</v>
      </c>
      <c r="P915">
        <v>80.239999999999995</v>
      </c>
      <c r="Q915">
        <v>79.34</v>
      </c>
      <c r="R915">
        <v>71.8</v>
      </c>
      <c r="S915">
        <v>60.26</v>
      </c>
      <c r="T915">
        <v>52.3</v>
      </c>
      <c r="U915">
        <v>41.4</v>
      </c>
      <c r="W915" s="49">
        <v>918</v>
      </c>
    </row>
    <row r="916" spans="5:23" x14ac:dyDescent="0.35">
      <c r="E916" t="s">
        <v>49</v>
      </c>
      <c r="F916" t="s">
        <v>1388</v>
      </c>
      <c r="G916" t="s">
        <v>1389</v>
      </c>
      <c r="H916" t="s">
        <v>1390</v>
      </c>
      <c r="I916" t="s">
        <v>2466</v>
      </c>
      <c r="J916">
        <v>42.8</v>
      </c>
      <c r="K916">
        <v>52.7</v>
      </c>
      <c r="L916">
        <v>52.9</v>
      </c>
      <c r="M916">
        <v>64.22</v>
      </c>
      <c r="N916">
        <v>80.400000000000006</v>
      </c>
      <c r="O916">
        <v>86.72</v>
      </c>
      <c r="P916">
        <v>81.319999999999993</v>
      </c>
      <c r="Q916">
        <v>84.2</v>
      </c>
      <c r="R916">
        <v>80.2</v>
      </c>
      <c r="S916">
        <v>66.56</v>
      </c>
      <c r="T916">
        <v>56.7</v>
      </c>
      <c r="U916">
        <v>48.9</v>
      </c>
      <c r="W916" s="42">
        <v>919</v>
      </c>
    </row>
    <row r="917" spans="5:23" x14ac:dyDescent="0.35">
      <c r="E917" t="s">
        <v>49</v>
      </c>
      <c r="F917" t="s">
        <v>1388</v>
      </c>
      <c r="G917" t="s">
        <v>1389</v>
      </c>
      <c r="H917" t="s">
        <v>1390</v>
      </c>
      <c r="I917" t="s">
        <v>2467</v>
      </c>
      <c r="J917">
        <v>36.700000000000003</v>
      </c>
      <c r="K917">
        <v>44.06</v>
      </c>
      <c r="L917">
        <v>55.9</v>
      </c>
      <c r="M917">
        <v>63.68</v>
      </c>
      <c r="N917">
        <v>72.3</v>
      </c>
      <c r="O917">
        <v>78.08</v>
      </c>
      <c r="P917">
        <v>82.76</v>
      </c>
      <c r="Q917">
        <v>81.319999999999993</v>
      </c>
      <c r="R917">
        <v>74.8</v>
      </c>
      <c r="S917">
        <v>66.2</v>
      </c>
      <c r="T917">
        <v>54</v>
      </c>
      <c r="U917">
        <v>42.1</v>
      </c>
      <c r="W917" s="49">
        <v>920</v>
      </c>
    </row>
    <row r="918" spans="5:23" x14ac:dyDescent="0.35">
      <c r="E918" t="s">
        <v>49</v>
      </c>
      <c r="F918" t="s">
        <v>1388</v>
      </c>
      <c r="G918" t="s">
        <v>1391</v>
      </c>
      <c r="H918" t="s">
        <v>1392</v>
      </c>
      <c r="I918" t="s">
        <v>2468</v>
      </c>
      <c r="J918">
        <v>59.5</v>
      </c>
      <c r="K918">
        <v>61.52</v>
      </c>
      <c r="L918">
        <v>64.400000000000006</v>
      </c>
      <c r="M918">
        <v>75.56</v>
      </c>
      <c r="N918">
        <v>80.599999999999994</v>
      </c>
      <c r="O918">
        <v>82.76</v>
      </c>
      <c r="P918">
        <v>84.74</v>
      </c>
      <c r="Q918">
        <v>84.74</v>
      </c>
      <c r="R918">
        <v>82.2</v>
      </c>
      <c r="S918">
        <v>72.319999999999993</v>
      </c>
      <c r="T918">
        <v>63.9</v>
      </c>
      <c r="U918">
        <v>57.7</v>
      </c>
      <c r="W918" s="42">
        <v>921</v>
      </c>
    </row>
    <row r="919" spans="5:23" x14ac:dyDescent="0.35">
      <c r="E919" t="s">
        <v>49</v>
      </c>
      <c r="F919" t="s">
        <v>1388</v>
      </c>
      <c r="G919" t="s">
        <v>1393</v>
      </c>
      <c r="H919" t="s">
        <v>1394</v>
      </c>
      <c r="I919" t="s">
        <v>2469</v>
      </c>
      <c r="J919">
        <v>36.5</v>
      </c>
      <c r="K919">
        <v>39.74</v>
      </c>
      <c r="L919">
        <v>46.8</v>
      </c>
      <c r="M919">
        <v>59</v>
      </c>
      <c r="N919">
        <v>63.1</v>
      </c>
      <c r="O919">
        <v>74.84</v>
      </c>
      <c r="P919">
        <v>78.260000000000005</v>
      </c>
      <c r="Q919">
        <v>75.56</v>
      </c>
      <c r="R919">
        <v>69.8</v>
      </c>
      <c r="S919">
        <v>57.02</v>
      </c>
      <c r="T919">
        <v>43.5</v>
      </c>
      <c r="U919">
        <v>37</v>
      </c>
      <c r="W919" s="49">
        <v>922</v>
      </c>
    </row>
    <row r="920" spans="5:23" x14ac:dyDescent="0.35">
      <c r="E920" t="s">
        <v>49</v>
      </c>
      <c r="F920" t="s">
        <v>1388</v>
      </c>
      <c r="G920" t="s">
        <v>1395</v>
      </c>
      <c r="H920" t="s">
        <v>854</v>
      </c>
      <c r="I920" t="s">
        <v>2470</v>
      </c>
      <c r="J920">
        <v>51.6</v>
      </c>
      <c r="K920">
        <v>56.3</v>
      </c>
      <c r="L920">
        <v>62.2</v>
      </c>
      <c r="M920">
        <v>70.88</v>
      </c>
      <c r="N920">
        <v>74.3</v>
      </c>
      <c r="O920">
        <v>80.42</v>
      </c>
      <c r="P920">
        <v>84.02</v>
      </c>
      <c r="Q920">
        <v>81.14</v>
      </c>
      <c r="R920">
        <v>76.3</v>
      </c>
      <c r="S920">
        <v>71.06</v>
      </c>
      <c r="T920">
        <v>63.3</v>
      </c>
      <c r="U920">
        <v>54.1</v>
      </c>
      <c r="W920" s="42">
        <v>923</v>
      </c>
    </row>
    <row r="921" spans="5:23" x14ac:dyDescent="0.35">
      <c r="E921" t="s">
        <v>49</v>
      </c>
      <c r="F921" t="s">
        <v>1388</v>
      </c>
      <c r="G921" t="s">
        <v>1396</v>
      </c>
      <c r="H921" t="s">
        <v>1397</v>
      </c>
      <c r="I921" t="s">
        <v>2471</v>
      </c>
      <c r="J921">
        <v>59</v>
      </c>
      <c r="K921">
        <v>59.9</v>
      </c>
      <c r="L921">
        <v>67.8</v>
      </c>
      <c r="M921">
        <v>74.66</v>
      </c>
      <c r="N921">
        <v>79.5</v>
      </c>
      <c r="O921">
        <v>82.94</v>
      </c>
      <c r="P921">
        <v>83.66</v>
      </c>
      <c r="Q921">
        <v>84.2</v>
      </c>
      <c r="R921">
        <v>80.8</v>
      </c>
      <c r="S921">
        <v>75.739999999999995</v>
      </c>
      <c r="T921">
        <v>65.7</v>
      </c>
      <c r="U921">
        <v>59.4</v>
      </c>
      <c r="W921" s="49">
        <v>924</v>
      </c>
    </row>
    <row r="922" spans="5:23" x14ac:dyDescent="0.35">
      <c r="E922" t="s">
        <v>49</v>
      </c>
      <c r="F922" t="s">
        <v>1388</v>
      </c>
      <c r="G922" t="s">
        <v>1395</v>
      </c>
      <c r="H922" t="s">
        <v>854</v>
      </c>
      <c r="I922" t="s">
        <v>2472</v>
      </c>
      <c r="J922">
        <v>50</v>
      </c>
      <c r="K922">
        <v>53.42</v>
      </c>
      <c r="L922">
        <v>60.3</v>
      </c>
      <c r="M922">
        <v>69.44</v>
      </c>
      <c r="N922">
        <v>74.5</v>
      </c>
      <c r="O922">
        <v>80.959999999999994</v>
      </c>
      <c r="P922">
        <v>84.02</v>
      </c>
      <c r="Q922">
        <v>84.56</v>
      </c>
      <c r="R922">
        <v>78.400000000000006</v>
      </c>
      <c r="S922">
        <v>67.64</v>
      </c>
      <c r="T922">
        <v>59.4</v>
      </c>
      <c r="U922">
        <v>50.4</v>
      </c>
      <c r="W922" s="42">
        <v>925</v>
      </c>
    </row>
    <row r="923" spans="5:23" x14ac:dyDescent="0.35">
      <c r="E923" t="s">
        <v>49</v>
      </c>
      <c r="F923" t="s">
        <v>1388</v>
      </c>
      <c r="G923" t="s">
        <v>1398</v>
      </c>
      <c r="H923" t="s">
        <v>1399</v>
      </c>
      <c r="I923" t="s">
        <v>2473</v>
      </c>
      <c r="J923">
        <v>41.5</v>
      </c>
      <c r="K923">
        <v>46.58</v>
      </c>
      <c r="L923">
        <v>48</v>
      </c>
      <c r="M923">
        <v>54.5</v>
      </c>
      <c r="N923">
        <v>67.3</v>
      </c>
      <c r="O923">
        <v>82.4</v>
      </c>
      <c r="P923">
        <v>83.66</v>
      </c>
      <c r="Q923">
        <v>78.98</v>
      </c>
      <c r="R923">
        <v>73.599999999999994</v>
      </c>
      <c r="S923">
        <v>62.6</v>
      </c>
      <c r="T923">
        <v>49.5</v>
      </c>
      <c r="U923">
        <v>43.2</v>
      </c>
      <c r="W923" s="49">
        <v>926</v>
      </c>
    </row>
    <row r="924" spans="5:23" x14ac:dyDescent="0.35">
      <c r="E924" t="s">
        <v>49</v>
      </c>
      <c r="F924" t="s">
        <v>1388</v>
      </c>
      <c r="G924" t="s">
        <v>1400</v>
      </c>
      <c r="H924" t="s">
        <v>1401</v>
      </c>
      <c r="I924" t="s">
        <v>2474</v>
      </c>
      <c r="J924">
        <v>50.5</v>
      </c>
      <c r="K924">
        <v>60.44</v>
      </c>
      <c r="L924">
        <v>60.3</v>
      </c>
      <c r="M924">
        <v>62.42</v>
      </c>
      <c r="N924">
        <v>75.900000000000006</v>
      </c>
      <c r="O924">
        <v>79.52</v>
      </c>
      <c r="P924">
        <v>83.48</v>
      </c>
      <c r="Q924">
        <v>83.48</v>
      </c>
      <c r="R924">
        <v>75.900000000000006</v>
      </c>
      <c r="S924">
        <v>68.540000000000006</v>
      </c>
      <c r="T924">
        <v>55.2</v>
      </c>
      <c r="U924">
        <v>52.3</v>
      </c>
      <c r="W924" s="42">
        <v>927</v>
      </c>
    </row>
    <row r="925" spans="5:23" x14ac:dyDescent="0.35">
      <c r="E925" t="s">
        <v>49</v>
      </c>
      <c r="F925" t="s">
        <v>1388</v>
      </c>
      <c r="G925" t="s">
        <v>1402</v>
      </c>
      <c r="H925" t="s">
        <v>1403</v>
      </c>
      <c r="I925" t="s">
        <v>2475</v>
      </c>
      <c r="J925">
        <v>54.5</v>
      </c>
      <c r="K925">
        <v>58.1</v>
      </c>
      <c r="L925">
        <v>65.3</v>
      </c>
      <c r="M925">
        <v>71.78</v>
      </c>
      <c r="N925">
        <v>76.3</v>
      </c>
      <c r="O925">
        <v>82.22</v>
      </c>
      <c r="P925">
        <v>83.3</v>
      </c>
      <c r="Q925">
        <v>83.12</v>
      </c>
      <c r="R925">
        <v>80.099999999999994</v>
      </c>
      <c r="S925">
        <v>72.680000000000007</v>
      </c>
      <c r="T925">
        <v>68</v>
      </c>
      <c r="U925">
        <v>57</v>
      </c>
      <c r="W925" s="49">
        <v>928</v>
      </c>
    </row>
    <row r="926" spans="5:23" x14ac:dyDescent="0.35">
      <c r="E926" t="s">
        <v>49</v>
      </c>
      <c r="F926" t="s">
        <v>1388</v>
      </c>
      <c r="G926" t="s">
        <v>1402</v>
      </c>
      <c r="H926" t="s">
        <v>1403</v>
      </c>
      <c r="I926" t="s">
        <v>2476</v>
      </c>
      <c r="J926">
        <v>59.4</v>
      </c>
      <c r="K926">
        <v>62.42</v>
      </c>
      <c r="L926">
        <v>68.2</v>
      </c>
      <c r="M926">
        <v>71.42</v>
      </c>
      <c r="N926">
        <v>76.5</v>
      </c>
      <c r="O926">
        <v>83.48</v>
      </c>
      <c r="P926">
        <v>84.56</v>
      </c>
      <c r="Q926">
        <v>83.66</v>
      </c>
      <c r="R926">
        <v>83.1</v>
      </c>
      <c r="S926">
        <v>75.02</v>
      </c>
      <c r="T926">
        <v>71.099999999999994</v>
      </c>
      <c r="U926">
        <v>59.5</v>
      </c>
      <c r="W926" s="42">
        <v>929</v>
      </c>
    </row>
    <row r="927" spans="5:23" x14ac:dyDescent="0.35">
      <c r="E927" t="s">
        <v>49</v>
      </c>
      <c r="F927" t="s">
        <v>1388</v>
      </c>
      <c r="G927" t="s">
        <v>1404</v>
      </c>
      <c r="H927" t="s">
        <v>1405</v>
      </c>
      <c r="I927" t="s">
        <v>2477</v>
      </c>
      <c r="J927">
        <v>59.2</v>
      </c>
      <c r="K927">
        <v>65.84</v>
      </c>
      <c r="L927">
        <v>70.5</v>
      </c>
      <c r="M927">
        <v>73.040000000000006</v>
      </c>
      <c r="N927">
        <v>82</v>
      </c>
      <c r="O927">
        <v>84.02</v>
      </c>
      <c r="P927">
        <v>82.76</v>
      </c>
      <c r="Q927">
        <v>85.82</v>
      </c>
      <c r="R927">
        <v>81.7</v>
      </c>
      <c r="S927">
        <v>72.680000000000007</v>
      </c>
      <c r="T927">
        <v>59.5</v>
      </c>
      <c r="U927">
        <v>51.4</v>
      </c>
      <c r="W927" s="49">
        <v>930</v>
      </c>
    </row>
    <row r="928" spans="5:23" x14ac:dyDescent="0.35">
      <c r="E928" t="s">
        <v>49</v>
      </c>
      <c r="F928" t="s">
        <v>1388</v>
      </c>
      <c r="G928" t="s">
        <v>1406</v>
      </c>
      <c r="H928" t="s">
        <v>1407</v>
      </c>
      <c r="I928" t="s">
        <v>2478</v>
      </c>
      <c r="J928">
        <v>42.6</v>
      </c>
      <c r="K928">
        <v>50.54</v>
      </c>
      <c r="L928">
        <v>49.8</v>
      </c>
      <c r="M928">
        <v>61.52</v>
      </c>
      <c r="N928">
        <v>70.3</v>
      </c>
      <c r="O928">
        <v>77.180000000000007</v>
      </c>
      <c r="P928">
        <v>81.5</v>
      </c>
      <c r="Q928">
        <v>80.06</v>
      </c>
      <c r="R928">
        <v>72.099999999999994</v>
      </c>
      <c r="S928">
        <v>66.02</v>
      </c>
      <c r="T928">
        <v>46.9</v>
      </c>
      <c r="U928">
        <v>44.2</v>
      </c>
      <c r="W928" s="42">
        <v>931</v>
      </c>
    </row>
    <row r="929" spans="5:23" x14ac:dyDescent="0.35">
      <c r="E929" t="s">
        <v>49</v>
      </c>
      <c r="F929" t="s">
        <v>1388</v>
      </c>
      <c r="G929" t="s">
        <v>1408</v>
      </c>
      <c r="H929" t="s">
        <v>1409</v>
      </c>
      <c r="I929" t="s">
        <v>2479</v>
      </c>
      <c r="J929">
        <v>36.1</v>
      </c>
      <c r="K929">
        <v>36.14</v>
      </c>
      <c r="L929">
        <v>42.3</v>
      </c>
      <c r="M929">
        <v>46.94</v>
      </c>
      <c r="N929">
        <v>64.8</v>
      </c>
      <c r="O929">
        <v>68.180000000000007</v>
      </c>
      <c r="P929">
        <v>74.48</v>
      </c>
      <c r="Q929">
        <v>77.540000000000006</v>
      </c>
      <c r="R929">
        <v>67.3</v>
      </c>
      <c r="S929">
        <v>50.54</v>
      </c>
      <c r="T929">
        <v>45.3</v>
      </c>
      <c r="U929">
        <v>31.5</v>
      </c>
      <c r="W929" s="49">
        <v>932</v>
      </c>
    </row>
    <row r="930" spans="5:23" x14ac:dyDescent="0.35">
      <c r="E930" t="s">
        <v>49</v>
      </c>
      <c r="F930" t="s">
        <v>1388</v>
      </c>
      <c r="G930" t="s">
        <v>1410</v>
      </c>
      <c r="H930" t="s">
        <v>1411</v>
      </c>
      <c r="I930" t="s">
        <v>2480</v>
      </c>
      <c r="J930">
        <v>44.2</v>
      </c>
      <c r="K930">
        <v>48.74</v>
      </c>
      <c r="L930">
        <v>59</v>
      </c>
      <c r="M930">
        <v>67.099999999999994</v>
      </c>
      <c r="N930">
        <v>73.2</v>
      </c>
      <c r="O930">
        <v>80.239999999999995</v>
      </c>
      <c r="P930">
        <v>85.46</v>
      </c>
      <c r="Q930">
        <v>84.2</v>
      </c>
      <c r="R930">
        <v>79.2</v>
      </c>
      <c r="S930">
        <v>65.12</v>
      </c>
      <c r="T930">
        <v>55.8</v>
      </c>
      <c r="U930">
        <v>45.7</v>
      </c>
      <c r="W930" s="42">
        <v>933</v>
      </c>
    </row>
    <row r="931" spans="5:23" x14ac:dyDescent="0.35">
      <c r="E931" t="s">
        <v>49</v>
      </c>
      <c r="F931" t="s">
        <v>1388</v>
      </c>
      <c r="G931" t="s">
        <v>1410</v>
      </c>
      <c r="I931" t="s">
        <v>2481</v>
      </c>
      <c r="J931">
        <v>48.4</v>
      </c>
      <c r="K931">
        <v>46.4</v>
      </c>
      <c r="L931">
        <v>54.9</v>
      </c>
      <c r="M931">
        <v>66.02</v>
      </c>
      <c r="N931">
        <v>79.5</v>
      </c>
      <c r="O931">
        <v>79.7</v>
      </c>
      <c r="P931">
        <v>87.26</v>
      </c>
      <c r="Q931">
        <v>89.96</v>
      </c>
      <c r="R931">
        <v>83.5</v>
      </c>
      <c r="S931">
        <v>69.44</v>
      </c>
      <c r="T931">
        <v>56.7</v>
      </c>
      <c r="U931">
        <v>47.7</v>
      </c>
      <c r="W931" s="49">
        <v>934</v>
      </c>
    </row>
    <row r="932" spans="5:23" x14ac:dyDescent="0.35">
      <c r="E932" t="s">
        <v>49</v>
      </c>
      <c r="F932" t="s">
        <v>1388</v>
      </c>
      <c r="G932" t="s">
        <v>1410</v>
      </c>
      <c r="H932" t="s">
        <v>1411</v>
      </c>
      <c r="I932" t="s">
        <v>2482</v>
      </c>
      <c r="J932">
        <v>44.4</v>
      </c>
      <c r="K932">
        <v>53.96</v>
      </c>
      <c r="L932">
        <v>53.2</v>
      </c>
      <c r="M932">
        <v>60.44</v>
      </c>
      <c r="N932">
        <v>71.2</v>
      </c>
      <c r="O932">
        <v>83.84</v>
      </c>
      <c r="P932">
        <v>88.16</v>
      </c>
      <c r="Q932">
        <v>82.76</v>
      </c>
      <c r="R932">
        <v>81</v>
      </c>
      <c r="S932">
        <v>69.260000000000005</v>
      </c>
      <c r="T932">
        <v>53.2</v>
      </c>
      <c r="U932">
        <v>39.9</v>
      </c>
      <c r="W932" s="42">
        <v>935</v>
      </c>
    </row>
    <row r="933" spans="5:23" x14ac:dyDescent="0.35">
      <c r="E933" t="s">
        <v>49</v>
      </c>
      <c r="F933" t="s">
        <v>1388</v>
      </c>
      <c r="G933" t="s">
        <v>1410</v>
      </c>
      <c r="H933" t="s">
        <v>1411</v>
      </c>
      <c r="I933" t="s">
        <v>2483</v>
      </c>
      <c r="J933">
        <v>49.6</v>
      </c>
      <c r="K933">
        <v>55.4</v>
      </c>
      <c r="L933">
        <v>62.1</v>
      </c>
      <c r="M933">
        <v>67.819999999999993</v>
      </c>
      <c r="N933">
        <v>74.3</v>
      </c>
      <c r="O933">
        <v>79.52</v>
      </c>
      <c r="P933">
        <v>84.92</v>
      </c>
      <c r="Q933">
        <v>87.62</v>
      </c>
      <c r="R933">
        <v>80.099999999999994</v>
      </c>
      <c r="S933">
        <v>66.38</v>
      </c>
      <c r="T933">
        <v>55.4</v>
      </c>
      <c r="U933">
        <v>45.7</v>
      </c>
      <c r="W933" s="49">
        <v>936</v>
      </c>
    </row>
    <row r="934" spans="5:23" x14ac:dyDescent="0.35">
      <c r="E934" t="s">
        <v>49</v>
      </c>
      <c r="F934" t="s">
        <v>1388</v>
      </c>
      <c r="G934" t="s">
        <v>1412</v>
      </c>
      <c r="H934" t="s">
        <v>1413</v>
      </c>
      <c r="I934" t="s">
        <v>2484</v>
      </c>
      <c r="J934">
        <v>54</v>
      </c>
      <c r="K934">
        <v>57.38</v>
      </c>
      <c r="L934">
        <v>61.2</v>
      </c>
      <c r="M934">
        <v>65.12</v>
      </c>
      <c r="N934">
        <v>76.5</v>
      </c>
      <c r="O934">
        <v>84.38</v>
      </c>
      <c r="P934">
        <v>86.18</v>
      </c>
      <c r="Q934">
        <v>82.94</v>
      </c>
      <c r="R934">
        <v>80.400000000000006</v>
      </c>
      <c r="S934">
        <v>71.42</v>
      </c>
      <c r="T934">
        <v>61.7</v>
      </c>
      <c r="U934">
        <v>53.8</v>
      </c>
      <c r="W934" s="42">
        <v>937</v>
      </c>
    </row>
    <row r="935" spans="5:23" x14ac:dyDescent="0.35">
      <c r="E935" t="s">
        <v>49</v>
      </c>
      <c r="F935" t="s">
        <v>1388</v>
      </c>
      <c r="G935" t="s">
        <v>1412</v>
      </c>
      <c r="H935" t="s">
        <v>1413</v>
      </c>
      <c r="I935" t="s">
        <v>2485</v>
      </c>
      <c r="J935">
        <v>54.9</v>
      </c>
      <c r="K935">
        <v>57.74</v>
      </c>
      <c r="L935">
        <v>68.7</v>
      </c>
      <c r="M935">
        <v>75.38</v>
      </c>
      <c r="N935">
        <v>81.3</v>
      </c>
      <c r="O935">
        <v>86.18</v>
      </c>
      <c r="P935">
        <v>88.34</v>
      </c>
      <c r="Q935">
        <v>89.96</v>
      </c>
      <c r="R935">
        <v>80.099999999999994</v>
      </c>
      <c r="S935">
        <v>73.400000000000006</v>
      </c>
      <c r="T935">
        <v>63</v>
      </c>
      <c r="U935">
        <v>55.4</v>
      </c>
      <c r="W935" s="49">
        <v>938</v>
      </c>
    </row>
    <row r="936" spans="5:23" x14ac:dyDescent="0.35">
      <c r="E936" t="s">
        <v>49</v>
      </c>
      <c r="F936" t="s">
        <v>1388</v>
      </c>
      <c r="G936" t="s">
        <v>1414</v>
      </c>
      <c r="H936" t="s">
        <v>1415</v>
      </c>
      <c r="I936" t="s">
        <v>2486</v>
      </c>
      <c r="J936">
        <v>46.2</v>
      </c>
      <c r="K936">
        <v>55.04</v>
      </c>
      <c r="L936">
        <v>54</v>
      </c>
      <c r="M936">
        <v>66.02</v>
      </c>
      <c r="N936">
        <v>74.5</v>
      </c>
      <c r="O936">
        <v>79.88</v>
      </c>
      <c r="P936">
        <v>82.94</v>
      </c>
      <c r="Q936">
        <v>82.04</v>
      </c>
      <c r="R936">
        <v>77.900000000000006</v>
      </c>
      <c r="S936">
        <v>66.739999999999995</v>
      </c>
      <c r="T936">
        <v>54.7</v>
      </c>
      <c r="U936">
        <v>50.5</v>
      </c>
      <c r="W936" s="42">
        <v>939</v>
      </c>
    </row>
    <row r="937" spans="5:23" x14ac:dyDescent="0.35">
      <c r="E937" t="s">
        <v>49</v>
      </c>
      <c r="F937" t="s">
        <v>1388</v>
      </c>
      <c r="G937" t="s">
        <v>379</v>
      </c>
      <c r="H937" t="s">
        <v>1416</v>
      </c>
      <c r="I937" t="s">
        <v>2487</v>
      </c>
      <c r="J937">
        <v>46.6</v>
      </c>
      <c r="K937">
        <v>50.54</v>
      </c>
      <c r="L937">
        <v>54.5</v>
      </c>
      <c r="M937">
        <v>66.56</v>
      </c>
      <c r="N937">
        <v>74.8</v>
      </c>
      <c r="O937">
        <v>82.22</v>
      </c>
      <c r="P937">
        <v>81.5</v>
      </c>
      <c r="Q937">
        <v>79.34</v>
      </c>
      <c r="R937">
        <v>74.099999999999994</v>
      </c>
      <c r="S937">
        <v>64.94</v>
      </c>
      <c r="T937">
        <v>52.2</v>
      </c>
      <c r="U937">
        <v>44.2</v>
      </c>
      <c r="W937" s="49">
        <v>940</v>
      </c>
    </row>
    <row r="938" spans="5:23" x14ac:dyDescent="0.35">
      <c r="E938" t="s">
        <v>49</v>
      </c>
      <c r="F938" t="s">
        <v>1388</v>
      </c>
      <c r="G938" t="s">
        <v>1414</v>
      </c>
      <c r="H938" t="s">
        <v>1417</v>
      </c>
      <c r="I938" t="s">
        <v>1417</v>
      </c>
      <c r="J938">
        <v>46.8</v>
      </c>
      <c r="K938">
        <v>52.16</v>
      </c>
      <c r="L938">
        <v>54.9</v>
      </c>
      <c r="M938">
        <v>67.099999999999994</v>
      </c>
      <c r="N938">
        <v>81</v>
      </c>
      <c r="O938">
        <v>80.42</v>
      </c>
      <c r="P938">
        <v>83.48</v>
      </c>
      <c r="Q938">
        <v>83.66</v>
      </c>
      <c r="R938">
        <v>77.900000000000006</v>
      </c>
      <c r="S938">
        <v>68.540000000000006</v>
      </c>
      <c r="T938">
        <v>60.1</v>
      </c>
      <c r="U938">
        <v>45.9</v>
      </c>
      <c r="W938" s="42">
        <v>941</v>
      </c>
    </row>
    <row r="939" spans="5:23" x14ac:dyDescent="0.35">
      <c r="E939" t="s">
        <v>49</v>
      </c>
      <c r="F939" t="s">
        <v>1388</v>
      </c>
      <c r="G939" t="s">
        <v>1418</v>
      </c>
      <c r="H939" t="s">
        <v>1419</v>
      </c>
      <c r="I939" t="s">
        <v>2488</v>
      </c>
      <c r="J939">
        <v>43.9</v>
      </c>
      <c r="K939">
        <v>44.06</v>
      </c>
      <c r="L939">
        <v>53.2</v>
      </c>
      <c r="M939">
        <v>60.62</v>
      </c>
      <c r="N939">
        <v>76.8</v>
      </c>
      <c r="O939">
        <v>77.72</v>
      </c>
      <c r="P939">
        <v>81.86</v>
      </c>
      <c r="Q939">
        <v>82.04</v>
      </c>
      <c r="R939">
        <v>75.599999999999994</v>
      </c>
      <c r="S939">
        <v>65.12</v>
      </c>
      <c r="T939">
        <v>59</v>
      </c>
      <c r="U939">
        <v>46.2</v>
      </c>
      <c r="W939" s="49">
        <v>942</v>
      </c>
    </row>
    <row r="940" spans="5:23" x14ac:dyDescent="0.35">
      <c r="E940" t="s">
        <v>49</v>
      </c>
      <c r="F940" t="s">
        <v>1388</v>
      </c>
      <c r="G940" t="s">
        <v>1418</v>
      </c>
      <c r="H940" t="s">
        <v>1419</v>
      </c>
      <c r="I940" t="s">
        <v>2489</v>
      </c>
      <c r="J940">
        <v>44.6</v>
      </c>
      <c r="K940">
        <v>49.46</v>
      </c>
      <c r="L940">
        <v>51.8</v>
      </c>
      <c r="M940">
        <v>60.44</v>
      </c>
      <c r="N940">
        <v>78.3</v>
      </c>
      <c r="O940">
        <v>78.98</v>
      </c>
      <c r="P940">
        <v>87.98</v>
      </c>
      <c r="Q940">
        <v>85.1</v>
      </c>
      <c r="R940">
        <v>76.099999999999994</v>
      </c>
      <c r="S940">
        <v>66.38</v>
      </c>
      <c r="T940">
        <v>51.8</v>
      </c>
      <c r="U940">
        <v>44.4</v>
      </c>
      <c r="W940" s="42">
        <v>943</v>
      </c>
    </row>
    <row r="941" spans="5:23" x14ac:dyDescent="0.35">
      <c r="E941" t="s">
        <v>49</v>
      </c>
      <c r="F941" t="s">
        <v>1388</v>
      </c>
      <c r="G941" t="s">
        <v>1418</v>
      </c>
      <c r="H941" t="s">
        <v>1419</v>
      </c>
      <c r="I941" t="s">
        <v>2490</v>
      </c>
      <c r="J941">
        <v>47.8</v>
      </c>
      <c r="K941">
        <v>50.9</v>
      </c>
      <c r="L941">
        <v>59.7</v>
      </c>
      <c r="M941">
        <v>67.64</v>
      </c>
      <c r="N941">
        <v>72.900000000000006</v>
      </c>
      <c r="O941">
        <v>81.14</v>
      </c>
      <c r="P941">
        <v>84.92</v>
      </c>
      <c r="Q941">
        <v>81.680000000000007</v>
      </c>
      <c r="R941">
        <v>79</v>
      </c>
      <c r="S941">
        <v>66.92</v>
      </c>
      <c r="T941">
        <v>53.8</v>
      </c>
      <c r="U941">
        <v>46.6</v>
      </c>
      <c r="W941" s="49">
        <v>944</v>
      </c>
    </row>
    <row r="942" spans="5:23" x14ac:dyDescent="0.35">
      <c r="E942" t="s">
        <v>49</v>
      </c>
      <c r="F942" t="s">
        <v>1388</v>
      </c>
      <c r="G942" t="s">
        <v>1420</v>
      </c>
      <c r="H942" t="s">
        <v>1421</v>
      </c>
      <c r="I942" t="s">
        <v>2491</v>
      </c>
      <c r="J942">
        <v>58.6</v>
      </c>
      <c r="K942">
        <v>61.52</v>
      </c>
      <c r="L942">
        <v>60.8</v>
      </c>
      <c r="M942">
        <v>66.02</v>
      </c>
      <c r="N942">
        <v>77</v>
      </c>
      <c r="O942">
        <v>82.58</v>
      </c>
      <c r="P942">
        <v>84.02</v>
      </c>
      <c r="Q942">
        <v>83.66</v>
      </c>
      <c r="R942">
        <v>80.400000000000006</v>
      </c>
      <c r="S942">
        <v>74.3</v>
      </c>
      <c r="T942">
        <v>62.2</v>
      </c>
      <c r="U942">
        <v>51.4</v>
      </c>
      <c r="W942" s="42">
        <v>945</v>
      </c>
    </row>
    <row r="943" spans="5:23" x14ac:dyDescent="0.35">
      <c r="E943" t="s">
        <v>49</v>
      </c>
      <c r="F943" t="s">
        <v>1388</v>
      </c>
      <c r="G943" t="s">
        <v>621</v>
      </c>
      <c r="H943" t="s">
        <v>1422</v>
      </c>
      <c r="I943" t="s">
        <v>2492</v>
      </c>
      <c r="J943">
        <v>47.1</v>
      </c>
      <c r="K943">
        <v>55.22</v>
      </c>
      <c r="L943">
        <v>54</v>
      </c>
      <c r="M943">
        <v>66.2</v>
      </c>
      <c r="N943">
        <v>71.8</v>
      </c>
      <c r="O943">
        <v>81.14</v>
      </c>
      <c r="P943">
        <v>84.74</v>
      </c>
      <c r="Q943">
        <v>80.959999999999994</v>
      </c>
      <c r="R943">
        <v>77.900000000000006</v>
      </c>
      <c r="S943">
        <v>67.099999999999994</v>
      </c>
      <c r="T943">
        <v>61.9</v>
      </c>
      <c r="U943">
        <v>49.8</v>
      </c>
      <c r="W943" s="49">
        <v>946</v>
      </c>
    </row>
    <row r="944" spans="5:23" x14ac:dyDescent="0.35">
      <c r="E944" t="s">
        <v>49</v>
      </c>
      <c r="F944" t="s">
        <v>1388</v>
      </c>
      <c r="G944" t="s">
        <v>1423</v>
      </c>
      <c r="I944" t="s">
        <v>2493</v>
      </c>
      <c r="J944">
        <v>41.7</v>
      </c>
      <c r="K944">
        <v>51.44</v>
      </c>
      <c r="L944">
        <v>50.4</v>
      </c>
      <c r="M944">
        <v>62.78</v>
      </c>
      <c r="N944">
        <v>75.599999999999994</v>
      </c>
      <c r="O944">
        <v>80.06</v>
      </c>
      <c r="P944">
        <v>82.04</v>
      </c>
      <c r="Q944">
        <v>80.42</v>
      </c>
      <c r="R944">
        <v>75.2</v>
      </c>
      <c r="S944">
        <v>65.66</v>
      </c>
      <c r="T944">
        <v>57.9</v>
      </c>
      <c r="U944">
        <v>44.1</v>
      </c>
      <c r="W944" s="42">
        <v>947</v>
      </c>
    </row>
    <row r="945" spans="5:23" x14ac:dyDescent="0.35">
      <c r="E945" t="s">
        <v>49</v>
      </c>
      <c r="F945" t="s">
        <v>1388</v>
      </c>
      <c r="G945" t="s">
        <v>1396</v>
      </c>
      <c r="H945" t="s">
        <v>1424</v>
      </c>
      <c r="I945" t="s">
        <v>2494</v>
      </c>
      <c r="J945">
        <v>64.2</v>
      </c>
      <c r="K945">
        <v>60.26</v>
      </c>
      <c r="L945">
        <v>67.5</v>
      </c>
      <c r="M945">
        <v>69.44</v>
      </c>
      <c r="N945">
        <v>79</v>
      </c>
      <c r="O945">
        <v>82.76</v>
      </c>
      <c r="P945">
        <v>85.82</v>
      </c>
      <c r="Q945">
        <v>83.12</v>
      </c>
      <c r="R945">
        <v>80.400000000000006</v>
      </c>
      <c r="S945">
        <v>74.84</v>
      </c>
      <c r="T945">
        <v>66.900000000000006</v>
      </c>
      <c r="U945">
        <v>64.2</v>
      </c>
      <c r="W945" s="49">
        <v>948</v>
      </c>
    </row>
    <row r="946" spans="5:23" x14ac:dyDescent="0.35">
      <c r="E946" t="s">
        <v>49</v>
      </c>
      <c r="F946" t="s">
        <v>1388</v>
      </c>
      <c r="G946" t="s">
        <v>1425</v>
      </c>
      <c r="H946" t="s">
        <v>1426</v>
      </c>
      <c r="I946" t="s">
        <v>2495</v>
      </c>
      <c r="J946">
        <v>49.1</v>
      </c>
      <c r="K946">
        <v>54.5</v>
      </c>
      <c r="L946">
        <v>62.1</v>
      </c>
      <c r="M946">
        <v>68</v>
      </c>
      <c r="N946">
        <v>73.900000000000006</v>
      </c>
      <c r="O946">
        <v>80.959999999999994</v>
      </c>
      <c r="P946">
        <v>83.66</v>
      </c>
      <c r="Q946">
        <v>81.680000000000007</v>
      </c>
      <c r="R946">
        <v>80.2</v>
      </c>
      <c r="S946">
        <v>69.44</v>
      </c>
      <c r="T946">
        <v>55.9</v>
      </c>
      <c r="U946">
        <v>52.7</v>
      </c>
      <c r="W946" s="42">
        <v>949</v>
      </c>
    </row>
    <row r="947" spans="5:23" x14ac:dyDescent="0.35">
      <c r="E947" t="s">
        <v>49</v>
      </c>
      <c r="F947" t="s">
        <v>1388</v>
      </c>
      <c r="G947" t="s">
        <v>1427</v>
      </c>
      <c r="H947" t="s">
        <v>1428</v>
      </c>
      <c r="I947" t="s">
        <v>2496</v>
      </c>
      <c r="J947">
        <v>50.9</v>
      </c>
      <c r="K947">
        <v>55.04</v>
      </c>
      <c r="L947">
        <v>61.2</v>
      </c>
      <c r="M947">
        <v>68.900000000000006</v>
      </c>
      <c r="N947">
        <v>75.2</v>
      </c>
      <c r="O947">
        <v>80.599999999999994</v>
      </c>
      <c r="P947">
        <v>82.94</v>
      </c>
      <c r="Q947">
        <v>82.76</v>
      </c>
      <c r="R947">
        <v>79.5</v>
      </c>
      <c r="S947">
        <v>68.540000000000006</v>
      </c>
      <c r="T947">
        <v>62.8</v>
      </c>
      <c r="U947">
        <v>54.5</v>
      </c>
      <c r="W947" s="49">
        <v>950</v>
      </c>
    </row>
    <row r="948" spans="5:23" x14ac:dyDescent="0.35">
      <c r="E948" t="s">
        <v>49</v>
      </c>
      <c r="F948" t="s">
        <v>1388</v>
      </c>
      <c r="G948" t="s">
        <v>1427</v>
      </c>
      <c r="H948" t="s">
        <v>1428</v>
      </c>
      <c r="I948" t="s">
        <v>2497</v>
      </c>
      <c r="J948">
        <v>52.7</v>
      </c>
      <c r="K948">
        <v>57.92</v>
      </c>
      <c r="L948">
        <v>57.4</v>
      </c>
      <c r="M948">
        <v>66.92</v>
      </c>
      <c r="N948">
        <v>75.900000000000006</v>
      </c>
      <c r="O948">
        <v>79.7</v>
      </c>
      <c r="P948">
        <v>82.76</v>
      </c>
      <c r="Q948">
        <v>81.5</v>
      </c>
      <c r="R948">
        <v>77.900000000000006</v>
      </c>
      <c r="S948">
        <v>71.959999999999994</v>
      </c>
      <c r="T948">
        <v>65.3</v>
      </c>
      <c r="U948">
        <v>55.4</v>
      </c>
      <c r="W948" s="42">
        <v>951</v>
      </c>
    </row>
    <row r="949" spans="5:23" x14ac:dyDescent="0.35">
      <c r="E949" t="s">
        <v>49</v>
      </c>
      <c r="F949" t="s">
        <v>1388</v>
      </c>
      <c r="G949" t="s">
        <v>1427</v>
      </c>
      <c r="H949" t="s">
        <v>1428</v>
      </c>
      <c r="I949" t="s">
        <v>2498</v>
      </c>
      <c r="J949">
        <v>59.7</v>
      </c>
      <c r="K949">
        <v>60.62</v>
      </c>
      <c r="L949">
        <v>61.7</v>
      </c>
      <c r="M949">
        <v>68.900000000000006</v>
      </c>
      <c r="N949">
        <v>75</v>
      </c>
      <c r="O949">
        <v>80.599999999999994</v>
      </c>
      <c r="P949">
        <v>83.12</v>
      </c>
      <c r="Q949">
        <v>82.22</v>
      </c>
      <c r="R949">
        <v>77.2</v>
      </c>
      <c r="S949">
        <v>71.78</v>
      </c>
      <c r="T949">
        <v>61.5</v>
      </c>
      <c r="U949">
        <v>56.3</v>
      </c>
      <c r="W949" s="49">
        <v>952</v>
      </c>
    </row>
    <row r="950" spans="5:23" x14ac:dyDescent="0.35">
      <c r="E950" t="s">
        <v>49</v>
      </c>
      <c r="F950" t="s">
        <v>1388</v>
      </c>
      <c r="G950" t="s">
        <v>1427</v>
      </c>
      <c r="H950" t="s">
        <v>1428</v>
      </c>
      <c r="I950" t="s">
        <v>2499</v>
      </c>
      <c r="J950">
        <v>53.8</v>
      </c>
      <c r="K950">
        <v>58.82</v>
      </c>
      <c r="L950">
        <v>61.3</v>
      </c>
      <c r="M950">
        <v>71.239999999999995</v>
      </c>
      <c r="N950">
        <v>75.2</v>
      </c>
      <c r="O950">
        <v>80.599999999999994</v>
      </c>
      <c r="P950">
        <v>82.04</v>
      </c>
      <c r="Q950">
        <v>80.239999999999995</v>
      </c>
      <c r="R950">
        <v>79.5</v>
      </c>
      <c r="S950">
        <v>75.02</v>
      </c>
      <c r="T950">
        <v>56.5</v>
      </c>
      <c r="U950">
        <v>53.4</v>
      </c>
      <c r="W950" s="42">
        <v>953</v>
      </c>
    </row>
    <row r="951" spans="5:23" x14ac:dyDescent="0.35">
      <c r="E951" t="s">
        <v>49</v>
      </c>
      <c r="F951" t="s">
        <v>1388</v>
      </c>
      <c r="G951" t="s">
        <v>1414</v>
      </c>
      <c r="I951" t="s">
        <v>2500</v>
      </c>
      <c r="J951">
        <v>43.2</v>
      </c>
      <c r="K951">
        <v>55.58</v>
      </c>
      <c r="L951">
        <v>54.1</v>
      </c>
      <c r="M951">
        <v>66.56</v>
      </c>
      <c r="N951">
        <v>74.7</v>
      </c>
      <c r="O951">
        <v>78.44</v>
      </c>
      <c r="P951">
        <v>81.86</v>
      </c>
      <c r="Q951">
        <v>81.86</v>
      </c>
      <c r="R951">
        <v>79</v>
      </c>
      <c r="S951">
        <v>67.819999999999993</v>
      </c>
      <c r="T951">
        <v>61.5</v>
      </c>
      <c r="U951">
        <v>49.5</v>
      </c>
      <c r="W951" s="49">
        <v>954</v>
      </c>
    </row>
    <row r="952" spans="5:23" x14ac:dyDescent="0.35">
      <c r="E952" t="s">
        <v>49</v>
      </c>
      <c r="F952" t="s">
        <v>1388</v>
      </c>
      <c r="G952" t="s">
        <v>1429</v>
      </c>
      <c r="H952" t="s">
        <v>1430</v>
      </c>
      <c r="I952" t="s">
        <v>1430</v>
      </c>
      <c r="J952">
        <v>59.2</v>
      </c>
      <c r="K952">
        <v>56.66</v>
      </c>
      <c r="L952">
        <v>63.5</v>
      </c>
      <c r="M952">
        <v>71.959999999999994</v>
      </c>
      <c r="N952">
        <v>76.8</v>
      </c>
      <c r="O952">
        <v>82.76</v>
      </c>
      <c r="P952">
        <v>82.58</v>
      </c>
      <c r="Q952">
        <v>83.66</v>
      </c>
      <c r="R952">
        <v>81</v>
      </c>
      <c r="S952">
        <v>72.680000000000007</v>
      </c>
      <c r="T952">
        <v>67.099999999999994</v>
      </c>
      <c r="U952">
        <v>58.3</v>
      </c>
      <c r="W952" s="42">
        <v>955</v>
      </c>
    </row>
    <row r="953" spans="5:23" x14ac:dyDescent="0.35">
      <c r="E953" t="s">
        <v>49</v>
      </c>
      <c r="F953" t="s">
        <v>1388</v>
      </c>
      <c r="G953" t="s">
        <v>1431</v>
      </c>
      <c r="H953" t="s">
        <v>1432</v>
      </c>
      <c r="I953" t="s">
        <v>2501</v>
      </c>
      <c r="J953">
        <v>52.5</v>
      </c>
      <c r="K953">
        <v>57.56</v>
      </c>
      <c r="L953">
        <v>63.1</v>
      </c>
      <c r="M953">
        <v>73.94</v>
      </c>
      <c r="N953">
        <v>84</v>
      </c>
      <c r="O953">
        <v>85.64</v>
      </c>
      <c r="P953">
        <v>86.18</v>
      </c>
      <c r="Q953">
        <v>84.92</v>
      </c>
      <c r="R953">
        <v>80.099999999999994</v>
      </c>
      <c r="S953">
        <v>74.12</v>
      </c>
      <c r="T953">
        <v>70</v>
      </c>
      <c r="U953">
        <v>55.2</v>
      </c>
      <c r="W953" s="49">
        <v>956</v>
      </c>
    </row>
    <row r="954" spans="5:23" x14ac:dyDescent="0.35">
      <c r="E954" t="s">
        <v>49</v>
      </c>
      <c r="F954" t="s">
        <v>1388</v>
      </c>
      <c r="G954" t="s">
        <v>1433</v>
      </c>
      <c r="H954" t="s">
        <v>1434</v>
      </c>
      <c r="I954" t="s">
        <v>2502</v>
      </c>
      <c r="J954">
        <v>50</v>
      </c>
      <c r="K954">
        <v>51.62</v>
      </c>
      <c r="L954">
        <v>52.7</v>
      </c>
      <c r="M954">
        <v>63.32</v>
      </c>
      <c r="N954">
        <v>72.5</v>
      </c>
      <c r="O954">
        <v>76.819999999999993</v>
      </c>
      <c r="P954">
        <v>82.94</v>
      </c>
      <c r="Q954">
        <v>82.76</v>
      </c>
      <c r="R954">
        <v>76.5</v>
      </c>
      <c r="S954">
        <v>68.180000000000007</v>
      </c>
      <c r="T954">
        <v>59.2</v>
      </c>
      <c r="U954">
        <v>48.2</v>
      </c>
      <c r="W954" s="42">
        <v>957</v>
      </c>
    </row>
    <row r="955" spans="5:23" x14ac:dyDescent="0.35">
      <c r="E955" t="s">
        <v>49</v>
      </c>
      <c r="F955" t="s">
        <v>1388</v>
      </c>
      <c r="G955" t="s">
        <v>1435</v>
      </c>
      <c r="H955" t="s">
        <v>1436</v>
      </c>
      <c r="I955" t="s">
        <v>2503</v>
      </c>
      <c r="J955">
        <v>37.200000000000003</v>
      </c>
      <c r="K955">
        <v>42.08</v>
      </c>
      <c r="L955">
        <v>53.1</v>
      </c>
      <c r="M955">
        <v>60.08</v>
      </c>
      <c r="N955">
        <v>69.8</v>
      </c>
      <c r="O955">
        <v>76.28</v>
      </c>
      <c r="P955">
        <v>78.8</v>
      </c>
      <c r="Q955">
        <v>78.260000000000005</v>
      </c>
      <c r="R955">
        <v>70.2</v>
      </c>
      <c r="S955">
        <v>62.06</v>
      </c>
      <c r="T955">
        <v>46.9</v>
      </c>
      <c r="U955">
        <v>41.5</v>
      </c>
      <c r="W955" s="49">
        <v>958</v>
      </c>
    </row>
    <row r="956" spans="5:23" x14ac:dyDescent="0.35">
      <c r="E956" t="s">
        <v>49</v>
      </c>
      <c r="F956" t="s">
        <v>1388</v>
      </c>
      <c r="G956" t="s">
        <v>1437</v>
      </c>
      <c r="H956" t="s">
        <v>1438</v>
      </c>
      <c r="I956" t="s">
        <v>2504</v>
      </c>
      <c r="J956">
        <v>49.6</v>
      </c>
      <c r="K956">
        <v>50.9</v>
      </c>
      <c r="L956">
        <v>59.2</v>
      </c>
      <c r="M956">
        <v>66.56</v>
      </c>
      <c r="N956">
        <v>72.7</v>
      </c>
      <c r="O956">
        <v>78.44</v>
      </c>
      <c r="P956">
        <v>81.14</v>
      </c>
      <c r="Q956">
        <v>81.5</v>
      </c>
      <c r="R956">
        <v>76.599999999999994</v>
      </c>
      <c r="S956">
        <v>65.66</v>
      </c>
      <c r="T956">
        <v>60.6</v>
      </c>
      <c r="U956">
        <v>49.5</v>
      </c>
      <c r="W956" s="42">
        <v>959</v>
      </c>
    </row>
    <row r="957" spans="5:23" x14ac:dyDescent="0.35">
      <c r="E957" t="s">
        <v>49</v>
      </c>
      <c r="F957" t="s">
        <v>1388</v>
      </c>
      <c r="G957" t="s">
        <v>1439</v>
      </c>
      <c r="H957" t="s">
        <v>1440</v>
      </c>
      <c r="I957" t="s">
        <v>2505</v>
      </c>
      <c r="J957">
        <v>45.5</v>
      </c>
      <c r="K957">
        <v>45.5</v>
      </c>
      <c r="L957">
        <v>50.9</v>
      </c>
      <c r="M957">
        <v>61.16</v>
      </c>
      <c r="N957">
        <v>67.8</v>
      </c>
      <c r="O957">
        <v>71.599999999999994</v>
      </c>
      <c r="P957">
        <v>75.02</v>
      </c>
      <c r="Q957">
        <v>73.58</v>
      </c>
      <c r="R957">
        <v>71.400000000000006</v>
      </c>
      <c r="S957">
        <v>59.18</v>
      </c>
      <c r="T957">
        <v>49.5</v>
      </c>
      <c r="U957">
        <v>41.7</v>
      </c>
      <c r="W957" s="49">
        <v>960</v>
      </c>
    </row>
    <row r="958" spans="5:23" x14ac:dyDescent="0.35">
      <c r="E958" t="s">
        <v>49</v>
      </c>
      <c r="F958" t="s">
        <v>1388</v>
      </c>
      <c r="G958" t="s">
        <v>1441</v>
      </c>
      <c r="H958" t="s">
        <v>1442</v>
      </c>
      <c r="I958" t="s">
        <v>2506</v>
      </c>
      <c r="J958">
        <v>48.4</v>
      </c>
      <c r="K958">
        <v>42.98</v>
      </c>
      <c r="L958">
        <v>53.6</v>
      </c>
      <c r="M958">
        <v>65.3</v>
      </c>
      <c r="N958">
        <v>70.5</v>
      </c>
      <c r="O958">
        <v>80.78</v>
      </c>
      <c r="P958">
        <v>83.84</v>
      </c>
      <c r="Q958">
        <v>82.4</v>
      </c>
      <c r="R958">
        <v>78.3</v>
      </c>
      <c r="S958">
        <v>67.64</v>
      </c>
      <c r="T958">
        <v>61.2</v>
      </c>
      <c r="U958">
        <v>50.7</v>
      </c>
      <c r="W958" s="42">
        <v>961</v>
      </c>
    </row>
    <row r="959" spans="5:23" x14ac:dyDescent="0.35">
      <c r="E959" t="s">
        <v>49</v>
      </c>
      <c r="F959" t="s">
        <v>1388</v>
      </c>
      <c r="G959" t="s">
        <v>1443</v>
      </c>
      <c r="H959" t="s">
        <v>1444</v>
      </c>
      <c r="I959" t="s">
        <v>2507</v>
      </c>
      <c r="J959">
        <v>62.2</v>
      </c>
      <c r="K959">
        <v>64.22</v>
      </c>
      <c r="L959">
        <v>66.599999999999994</v>
      </c>
      <c r="M959">
        <v>69.62</v>
      </c>
      <c r="N959">
        <v>77.2</v>
      </c>
      <c r="O959">
        <v>83.12</v>
      </c>
      <c r="P959">
        <v>86.36</v>
      </c>
      <c r="Q959">
        <v>84.2</v>
      </c>
      <c r="R959">
        <v>81.900000000000006</v>
      </c>
      <c r="S959">
        <v>75.02</v>
      </c>
      <c r="T959">
        <v>67.099999999999994</v>
      </c>
      <c r="U959">
        <v>55.2</v>
      </c>
      <c r="W959" s="49">
        <v>962</v>
      </c>
    </row>
    <row r="960" spans="5:23" x14ac:dyDescent="0.35">
      <c r="E960" t="s">
        <v>49</v>
      </c>
      <c r="F960" t="s">
        <v>1388</v>
      </c>
      <c r="G960" t="s">
        <v>1445</v>
      </c>
      <c r="H960" t="s">
        <v>1446</v>
      </c>
      <c r="I960" t="s">
        <v>2508</v>
      </c>
      <c r="J960">
        <v>45</v>
      </c>
      <c r="K960">
        <v>47.12</v>
      </c>
      <c r="L960">
        <v>57.4</v>
      </c>
      <c r="M960">
        <v>62.06</v>
      </c>
      <c r="N960">
        <v>72.900000000000006</v>
      </c>
      <c r="O960">
        <v>79.7</v>
      </c>
      <c r="P960">
        <v>82.22</v>
      </c>
      <c r="Q960">
        <v>80.06</v>
      </c>
      <c r="R960">
        <v>72.7</v>
      </c>
      <c r="S960">
        <v>60.44</v>
      </c>
      <c r="T960">
        <v>54.5</v>
      </c>
      <c r="U960">
        <v>45.1</v>
      </c>
      <c r="W960" s="42">
        <v>963</v>
      </c>
    </row>
    <row r="961" spans="5:23" x14ac:dyDescent="0.35">
      <c r="E961" t="s">
        <v>49</v>
      </c>
      <c r="F961" t="s">
        <v>1388</v>
      </c>
      <c r="G961" t="s">
        <v>1447</v>
      </c>
      <c r="H961" t="s">
        <v>1448</v>
      </c>
      <c r="I961" t="s">
        <v>2509</v>
      </c>
      <c r="J961">
        <v>41.9</v>
      </c>
      <c r="K961">
        <v>55.22</v>
      </c>
      <c r="L961">
        <v>52.7</v>
      </c>
      <c r="M961">
        <v>64.58</v>
      </c>
      <c r="N961">
        <v>71.2</v>
      </c>
      <c r="O961">
        <v>78.260000000000005</v>
      </c>
      <c r="P961">
        <v>85.1</v>
      </c>
      <c r="Q961">
        <v>84.2</v>
      </c>
      <c r="R961">
        <v>73.400000000000006</v>
      </c>
      <c r="S961">
        <v>68.900000000000006</v>
      </c>
      <c r="T961">
        <v>54.9</v>
      </c>
      <c r="U961">
        <v>47.7</v>
      </c>
      <c r="W961" s="49">
        <v>964</v>
      </c>
    </row>
    <row r="962" spans="5:23" x14ac:dyDescent="0.35">
      <c r="E962" t="s">
        <v>49</v>
      </c>
      <c r="F962" t="s">
        <v>1388</v>
      </c>
      <c r="G962" t="s">
        <v>1449</v>
      </c>
      <c r="H962" t="s">
        <v>1450</v>
      </c>
      <c r="I962" t="s">
        <v>2510</v>
      </c>
      <c r="J962">
        <v>46.6</v>
      </c>
      <c r="K962">
        <v>53.6</v>
      </c>
      <c r="L962">
        <v>52.9</v>
      </c>
      <c r="M962">
        <v>63.86</v>
      </c>
      <c r="N962">
        <v>70</v>
      </c>
      <c r="O962">
        <v>78.44</v>
      </c>
      <c r="P962">
        <v>79.88</v>
      </c>
      <c r="Q962">
        <v>77.900000000000006</v>
      </c>
      <c r="R962">
        <v>76.5</v>
      </c>
      <c r="S962">
        <v>66.92</v>
      </c>
      <c r="T962">
        <v>58.1</v>
      </c>
      <c r="U962">
        <v>50.2</v>
      </c>
      <c r="W962" s="42">
        <v>965</v>
      </c>
    </row>
    <row r="963" spans="5:23" x14ac:dyDescent="0.35">
      <c r="E963" t="s">
        <v>49</v>
      </c>
      <c r="F963" t="s">
        <v>1388</v>
      </c>
      <c r="G963" t="s">
        <v>1451</v>
      </c>
      <c r="H963" t="s">
        <v>1452</v>
      </c>
      <c r="I963" t="s">
        <v>2511</v>
      </c>
      <c r="J963">
        <v>52.2</v>
      </c>
      <c r="K963">
        <v>57.92</v>
      </c>
      <c r="L963">
        <v>57.7</v>
      </c>
      <c r="M963">
        <v>70.88</v>
      </c>
      <c r="N963">
        <v>77</v>
      </c>
      <c r="O963">
        <v>80.959999999999994</v>
      </c>
      <c r="P963">
        <v>82.94</v>
      </c>
      <c r="Q963">
        <v>81.86</v>
      </c>
      <c r="R963">
        <v>77.400000000000006</v>
      </c>
      <c r="S963">
        <v>71.42</v>
      </c>
      <c r="T963">
        <v>66.400000000000006</v>
      </c>
      <c r="U963">
        <v>55</v>
      </c>
      <c r="W963" s="49">
        <v>966</v>
      </c>
    </row>
    <row r="964" spans="5:23" x14ac:dyDescent="0.35">
      <c r="E964" t="s">
        <v>49</v>
      </c>
      <c r="F964" t="s">
        <v>1388</v>
      </c>
      <c r="G964" t="s">
        <v>165</v>
      </c>
      <c r="H964" t="s">
        <v>1453</v>
      </c>
      <c r="I964" t="s">
        <v>2512</v>
      </c>
      <c r="J964">
        <v>50.2</v>
      </c>
      <c r="K964">
        <v>53.06</v>
      </c>
      <c r="L964">
        <v>62.8</v>
      </c>
      <c r="M964">
        <v>68.900000000000006</v>
      </c>
      <c r="N964">
        <v>76.099999999999994</v>
      </c>
      <c r="O964">
        <v>80.599999999999994</v>
      </c>
      <c r="P964">
        <v>82.22</v>
      </c>
      <c r="Q964">
        <v>81.680000000000007</v>
      </c>
      <c r="R964">
        <v>77.5</v>
      </c>
      <c r="S964">
        <v>69.62</v>
      </c>
      <c r="T964">
        <v>63.3</v>
      </c>
      <c r="U964">
        <v>55.2</v>
      </c>
      <c r="W964" s="42">
        <v>967</v>
      </c>
    </row>
    <row r="965" spans="5:23" x14ac:dyDescent="0.35">
      <c r="E965" t="s">
        <v>49</v>
      </c>
      <c r="F965" t="s">
        <v>1388</v>
      </c>
      <c r="G965" t="s">
        <v>1454</v>
      </c>
      <c r="H965" t="s">
        <v>1455</v>
      </c>
      <c r="I965" t="s">
        <v>2513</v>
      </c>
      <c r="J965">
        <v>49.3</v>
      </c>
      <c r="K965">
        <v>59</v>
      </c>
      <c r="L965">
        <v>57.7</v>
      </c>
      <c r="M965">
        <v>69.8</v>
      </c>
      <c r="N965">
        <v>76.3</v>
      </c>
      <c r="O965">
        <v>81.14</v>
      </c>
      <c r="P965">
        <v>82.4</v>
      </c>
      <c r="Q965">
        <v>82.04</v>
      </c>
      <c r="R965">
        <v>79.5</v>
      </c>
      <c r="S965">
        <v>69.98</v>
      </c>
      <c r="T965">
        <v>61.2</v>
      </c>
      <c r="U965">
        <v>50.4</v>
      </c>
      <c r="W965" s="49">
        <v>968</v>
      </c>
    </row>
    <row r="966" spans="5:23" x14ac:dyDescent="0.35">
      <c r="E966" t="s">
        <v>49</v>
      </c>
      <c r="F966" t="s">
        <v>1388</v>
      </c>
      <c r="G966" t="s">
        <v>1456</v>
      </c>
      <c r="H966" t="s">
        <v>1457</v>
      </c>
      <c r="I966" t="s">
        <v>2514</v>
      </c>
      <c r="J966">
        <v>58.3</v>
      </c>
      <c r="K966">
        <v>61.34</v>
      </c>
      <c r="L966">
        <v>65.3</v>
      </c>
      <c r="M966">
        <v>72.86</v>
      </c>
      <c r="N966">
        <v>77.7</v>
      </c>
      <c r="O966">
        <v>82.76</v>
      </c>
      <c r="P966">
        <v>84.92</v>
      </c>
      <c r="Q966">
        <v>84.2</v>
      </c>
      <c r="R966">
        <v>81.099999999999994</v>
      </c>
      <c r="S966">
        <v>73.400000000000006</v>
      </c>
      <c r="T966">
        <v>68.400000000000006</v>
      </c>
      <c r="U966">
        <v>60.8</v>
      </c>
      <c r="W966" s="42">
        <v>969</v>
      </c>
    </row>
    <row r="967" spans="5:23" x14ac:dyDescent="0.35">
      <c r="E967" t="s">
        <v>49</v>
      </c>
      <c r="F967" t="s">
        <v>1388</v>
      </c>
      <c r="G967" t="s">
        <v>1458</v>
      </c>
      <c r="H967" t="s">
        <v>1459</v>
      </c>
      <c r="I967" t="s">
        <v>2515</v>
      </c>
      <c r="J967">
        <v>41.9</v>
      </c>
      <c r="K967">
        <v>48.2</v>
      </c>
      <c r="L967">
        <v>55.4</v>
      </c>
      <c r="M967">
        <v>67.64</v>
      </c>
      <c r="N967">
        <v>73.2</v>
      </c>
      <c r="O967">
        <v>78.08</v>
      </c>
      <c r="P967">
        <v>82.22</v>
      </c>
      <c r="Q967">
        <v>80.959999999999994</v>
      </c>
      <c r="R967">
        <v>73.900000000000006</v>
      </c>
      <c r="S967">
        <v>64.58</v>
      </c>
      <c r="T967">
        <v>54.1</v>
      </c>
      <c r="U967">
        <v>46.8</v>
      </c>
      <c r="W967" s="49">
        <v>970</v>
      </c>
    </row>
    <row r="968" spans="5:23" x14ac:dyDescent="0.35">
      <c r="E968" t="s">
        <v>49</v>
      </c>
      <c r="F968" t="s">
        <v>1388</v>
      </c>
      <c r="G968" t="s">
        <v>1454</v>
      </c>
      <c r="H968" t="s">
        <v>1460</v>
      </c>
      <c r="I968" t="s">
        <v>2516</v>
      </c>
      <c r="J968">
        <v>50.2</v>
      </c>
      <c r="K968">
        <v>53.24</v>
      </c>
      <c r="L968">
        <v>61.5</v>
      </c>
      <c r="M968">
        <v>68.540000000000006</v>
      </c>
      <c r="N968">
        <v>75</v>
      </c>
      <c r="O968">
        <v>83.48</v>
      </c>
      <c r="P968">
        <v>83.12</v>
      </c>
      <c r="Q968">
        <v>84.38</v>
      </c>
      <c r="R968">
        <v>78.3</v>
      </c>
      <c r="S968">
        <v>71.06</v>
      </c>
      <c r="T968">
        <v>61.7</v>
      </c>
      <c r="U968">
        <v>52.9</v>
      </c>
      <c r="W968" s="42">
        <v>971</v>
      </c>
    </row>
    <row r="969" spans="5:23" x14ac:dyDescent="0.35">
      <c r="E969" t="s">
        <v>49</v>
      </c>
      <c r="F969" t="s">
        <v>1388</v>
      </c>
      <c r="G969" t="s">
        <v>1454</v>
      </c>
      <c r="H969" t="s">
        <v>1460</v>
      </c>
      <c r="I969" t="s">
        <v>2517</v>
      </c>
      <c r="J969">
        <v>49.5</v>
      </c>
      <c r="K969">
        <v>58.28</v>
      </c>
      <c r="L969">
        <v>58.3</v>
      </c>
      <c r="M969">
        <v>69.98</v>
      </c>
      <c r="N969">
        <v>80.599999999999994</v>
      </c>
      <c r="O969">
        <v>84.02</v>
      </c>
      <c r="P969">
        <v>82.58</v>
      </c>
      <c r="Q969">
        <v>82.58</v>
      </c>
      <c r="R969">
        <v>80.099999999999994</v>
      </c>
      <c r="S969">
        <v>69.98</v>
      </c>
      <c r="T969">
        <v>66.2</v>
      </c>
      <c r="U969">
        <v>55.9</v>
      </c>
      <c r="W969" s="49">
        <v>972</v>
      </c>
    </row>
    <row r="970" spans="5:23" x14ac:dyDescent="0.35">
      <c r="E970" t="s">
        <v>49</v>
      </c>
      <c r="F970" t="s">
        <v>1388</v>
      </c>
      <c r="G970" t="s">
        <v>1454</v>
      </c>
      <c r="H970" t="s">
        <v>1460</v>
      </c>
      <c r="I970" t="s">
        <v>2518</v>
      </c>
      <c r="J970">
        <v>55.4</v>
      </c>
      <c r="K970">
        <v>51.98</v>
      </c>
      <c r="L970">
        <v>61.2</v>
      </c>
      <c r="M970">
        <v>73.400000000000006</v>
      </c>
      <c r="N970">
        <v>76.8</v>
      </c>
      <c r="O970">
        <v>81.14</v>
      </c>
      <c r="P970">
        <v>85.28</v>
      </c>
      <c r="Q970">
        <v>81.86</v>
      </c>
      <c r="R970">
        <v>76.099999999999994</v>
      </c>
      <c r="S970">
        <v>68.36</v>
      </c>
      <c r="T970">
        <v>57.4</v>
      </c>
      <c r="U970">
        <v>55</v>
      </c>
      <c r="W970" s="42">
        <v>973</v>
      </c>
    </row>
    <row r="971" spans="5:23" x14ac:dyDescent="0.35">
      <c r="E971" t="s">
        <v>49</v>
      </c>
      <c r="F971" t="s">
        <v>1388</v>
      </c>
      <c r="G971" t="s">
        <v>1461</v>
      </c>
      <c r="H971" t="s">
        <v>1462</v>
      </c>
      <c r="I971" t="s">
        <v>2519</v>
      </c>
      <c r="J971">
        <v>47.1</v>
      </c>
      <c r="K971">
        <v>49.28</v>
      </c>
      <c r="L971">
        <v>55.6</v>
      </c>
      <c r="M971">
        <v>63.32</v>
      </c>
      <c r="N971">
        <v>71.8</v>
      </c>
      <c r="O971">
        <v>77.36</v>
      </c>
      <c r="P971">
        <v>82.94</v>
      </c>
      <c r="Q971">
        <v>79.34</v>
      </c>
      <c r="R971">
        <v>77.5</v>
      </c>
      <c r="S971">
        <v>67.819999999999993</v>
      </c>
      <c r="T971">
        <v>53.8</v>
      </c>
      <c r="U971">
        <v>48.9</v>
      </c>
      <c r="W971" s="49">
        <v>974</v>
      </c>
    </row>
    <row r="972" spans="5:23" x14ac:dyDescent="0.35">
      <c r="E972" t="s">
        <v>49</v>
      </c>
      <c r="F972" t="s">
        <v>1388</v>
      </c>
      <c r="G972" t="s">
        <v>1463</v>
      </c>
      <c r="H972" t="s">
        <v>257</v>
      </c>
      <c r="I972" t="s">
        <v>2520</v>
      </c>
      <c r="J972">
        <v>55.6</v>
      </c>
      <c r="K972">
        <v>54.5</v>
      </c>
      <c r="L972">
        <v>61.9</v>
      </c>
      <c r="M972">
        <v>69.260000000000005</v>
      </c>
      <c r="N972">
        <v>74.8</v>
      </c>
      <c r="O972">
        <v>81.14</v>
      </c>
      <c r="P972">
        <v>82.76</v>
      </c>
      <c r="Q972">
        <v>83.3</v>
      </c>
      <c r="R972">
        <v>79.7</v>
      </c>
      <c r="S972">
        <v>71.959999999999994</v>
      </c>
      <c r="T972">
        <v>61.9</v>
      </c>
      <c r="U972">
        <v>54</v>
      </c>
      <c r="W972" s="42">
        <v>975</v>
      </c>
    </row>
    <row r="973" spans="5:23" x14ac:dyDescent="0.35">
      <c r="E973" t="s">
        <v>49</v>
      </c>
      <c r="F973" t="s">
        <v>1388</v>
      </c>
      <c r="G973" t="s">
        <v>1464</v>
      </c>
      <c r="H973" t="s">
        <v>1465</v>
      </c>
      <c r="I973" t="s">
        <v>2521</v>
      </c>
      <c r="J973">
        <v>45.5</v>
      </c>
      <c r="K973">
        <v>50.18</v>
      </c>
      <c r="L973">
        <v>58.1</v>
      </c>
      <c r="M973">
        <v>68.180000000000007</v>
      </c>
      <c r="N973">
        <v>72.5</v>
      </c>
      <c r="O973">
        <v>80.78</v>
      </c>
      <c r="P973">
        <v>84.2</v>
      </c>
      <c r="Q973">
        <v>86.9</v>
      </c>
      <c r="R973">
        <v>75.7</v>
      </c>
      <c r="S973">
        <v>65.84</v>
      </c>
      <c r="T973">
        <v>56.3</v>
      </c>
      <c r="U973">
        <v>45.5</v>
      </c>
      <c r="W973" s="49">
        <v>976</v>
      </c>
    </row>
    <row r="974" spans="5:23" x14ac:dyDescent="0.35">
      <c r="E974" t="s">
        <v>49</v>
      </c>
      <c r="F974" t="s">
        <v>1388</v>
      </c>
      <c r="G974" t="s">
        <v>1466</v>
      </c>
      <c r="H974" t="s">
        <v>1467</v>
      </c>
      <c r="I974" t="s">
        <v>2522</v>
      </c>
      <c r="J974">
        <v>40.1</v>
      </c>
      <c r="K974">
        <v>47.3</v>
      </c>
      <c r="L974">
        <v>54</v>
      </c>
      <c r="M974">
        <v>63.68</v>
      </c>
      <c r="N974">
        <v>71.400000000000006</v>
      </c>
      <c r="O974">
        <v>79.34</v>
      </c>
      <c r="P974">
        <v>84.74</v>
      </c>
      <c r="Q974">
        <v>81.680000000000007</v>
      </c>
      <c r="R974">
        <v>75.7</v>
      </c>
      <c r="S974">
        <v>64.400000000000006</v>
      </c>
      <c r="T974">
        <v>52</v>
      </c>
      <c r="U974">
        <v>43</v>
      </c>
      <c r="W974" s="42">
        <v>977</v>
      </c>
    </row>
    <row r="975" spans="5:23" x14ac:dyDescent="0.35">
      <c r="E975" t="s">
        <v>49</v>
      </c>
      <c r="F975" t="s">
        <v>1388</v>
      </c>
      <c r="G975" t="s">
        <v>1468</v>
      </c>
      <c r="H975" t="s">
        <v>1469</v>
      </c>
      <c r="I975" t="s">
        <v>2523</v>
      </c>
      <c r="J975">
        <v>47.5</v>
      </c>
      <c r="K975">
        <v>48.38</v>
      </c>
      <c r="L975">
        <v>53.2</v>
      </c>
      <c r="M975">
        <v>71.599999999999994</v>
      </c>
      <c r="N975">
        <v>79.900000000000006</v>
      </c>
      <c r="O975">
        <v>83.66</v>
      </c>
      <c r="P975">
        <v>86.18</v>
      </c>
      <c r="Q975">
        <v>82.76</v>
      </c>
      <c r="R975">
        <v>76.8</v>
      </c>
      <c r="S975">
        <v>64.040000000000006</v>
      </c>
      <c r="T975">
        <v>55.2</v>
      </c>
      <c r="U975">
        <v>44.1</v>
      </c>
      <c r="W975" s="49">
        <v>978</v>
      </c>
    </row>
    <row r="976" spans="5:23" x14ac:dyDescent="0.35">
      <c r="E976" t="s">
        <v>49</v>
      </c>
      <c r="F976" t="s">
        <v>1470</v>
      </c>
      <c r="G976" t="s">
        <v>1131</v>
      </c>
      <c r="I976" t="s">
        <v>2524</v>
      </c>
      <c r="J976">
        <v>35.200000000000003</v>
      </c>
      <c r="K976">
        <v>31.82</v>
      </c>
      <c r="L976">
        <v>42.1</v>
      </c>
      <c r="M976">
        <v>45.32</v>
      </c>
      <c r="N976">
        <v>61.5</v>
      </c>
      <c r="O976">
        <v>69.8</v>
      </c>
      <c r="P976">
        <v>79.34</v>
      </c>
      <c r="Q976">
        <v>73.58</v>
      </c>
      <c r="R976">
        <v>66</v>
      </c>
      <c r="S976">
        <v>50.54</v>
      </c>
      <c r="T976">
        <v>37.9</v>
      </c>
      <c r="U976">
        <v>32</v>
      </c>
      <c r="W976" s="42">
        <v>979</v>
      </c>
    </row>
    <row r="977" spans="5:23" x14ac:dyDescent="0.35">
      <c r="E977" t="s">
        <v>49</v>
      </c>
      <c r="F977" t="s">
        <v>1470</v>
      </c>
      <c r="G977" t="s">
        <v>413</v>
      </c>
      <c r="I977" t="s">
        <v>2525</v>
      </c>
      <c r="J977">
        <v>18.899999999999999</v>
      </c>
      <c r="K977">
        <v>20.66</v>
      </c>
      <c r="L977">
        <v>27.7</v>
      </c>
      <c r="M977">
        <v>41.36</v>
      </c>
      <c r="N977">
        <v>52</v>
      </c>
      <c r="O977">
        <v>57.02</v>
      </c>
      <c r="P977">
        <v>63.14</v>
      </c>
      <c r="Q977">
        <v>62.6</v>
      </c>
      <c r="R977">
        <v>56.1</v>
      </c>
      <c r="S977">
        <v>40.28</v>
      </c>
      <c r="T977">
        <v>29.8</v>
      </c>
      <c r="U977">
        <v>22.3</v>
      </c>
      <c r="W977" s="49">
        <v>980</v>
      </c>
    </row>
    <row r="978" spans="5:23" x14ac:dyDescent="0.35">
      <c r="E978" t="s">
        <v>49</v>
      </c>
      <c r="F978" t="s">
        <v>1470</v>
      </c>
      <c r="G978" t="s">
        <v>1471</v>
      </c>
      <c r="H978" t="s">
        <v>1472</v>
      </c>
      <c r="I978" t="s">
        <v>2526</v>
      </c>
      <c r="J978">
        <v>30.4</v>
      </c>
      <c r="K978">
        <v>34.159999999999997</v>
      </c>
      <c r="L978">
        <v>40.1</v>
      </c>
      <c r="M978">
        <v>50</v>
      </c>
      <c r="N978">
        <v>58.8</v>
      </c>
      <c r="O978">
        <v>69.260000000000005</v>
      </c>
      <c r="P978">
        <v>75.38</v>
      </c>
      <c r="Q978">
        <v>73.58</v>
      </c>
      <c r="R978">
        <v>62.8</v>
      </c>
      <c r="S978">
        <v>51.44</v>
      </c>
      <c r="T978">
        <v>38.1</v>
      </c>
      <c r="U978">
        <v>32</v>
      </c>
      <c r="W978" s="42">
        <v>981</v>
      </c>
    </row>
    <row r="979" spans="5:23" x14ac:dyDescent="0.35">
      <c r="E979" t="s">
        <v>49</v>
      </c>
      <c r="F979" t="s">
        <v>1470</v>
      </c>
      <c r="G979" t="s">
        <v>807</v>
      </c>
      <c r="I979" t="s">
        <v>2527</v>
      </c>
      <c r="J979">
        <v>34.200000000000003</v>
      </c>
      <c r="K979">
        <v>33.26</v>
      </c>
      <c r="L979">
        <v>47.1</v>
      </c>
      <c r="M979">
        <v>49.64</v>
      </c>
      <c r="N979">
        <v>62.8</v>
      </c>
      <c r="O979">
        <v>76.099999999999994</v>
      </c>
      <c r="P979">
        <v>85.82</v>
      </c>
      <c r="Q979">
        <v>77.900000000000006</v>
      </c>
      <c r="R979">
        <v>67.3</v>
      </c>
      <c r="S979">
        <v>49.64</v>
      </c>
      <c r="T979">
        <v>37.4</v>
      </c>
      <c r="U979">
        <v>32.200000000000003</v>
      </c>
      <c r="W979" s="49">
        <v>982</v>
      </c>
    </row>
    <row r="980" spans="5:23" x14ac:dyDescent="0.35">
      <c r="E980" t="s">
        <v>49</v>
      </c>
      <c r="F980" t="s">
        <v>1470</v>
      </c>
      <c r="G980" t="s">
        <v>1473</v>
      </c>
      <c r="H980" t="s">
        <v>1474</v>
      </c>
      <c r="I980" t="s">
        <v>2528</v>
      </c>
      <c r="J980">
        <v>33.4</v>
      </c>
      <c r="K980">
        <v>35.42</v>
      </c>
      <c r="L980">
        <v>46.6</v>
      </c>
      <c r="M980">
        <v>54.32</v>
      </c>
      <c r="N980">
        <v>66.400000000000006</v>
      </c>
      <c r="O980">
        <v>75.56</v>
      </c>
      <c r="P980">
        <v>81.14</v>
      </c>
      <c r="Q980">
        <v>78.44</v>
      </c>
      <c r="R980">
        <v>66.400000000000006</v>
      </c>
      <c r="S980">
        <v>53.6</v>
      </c>
      <c r="T980">
        <v>37.4</v>
      </c>
      <c r="U980">
        <v>28.9</v>
      </c>
      <c r="W980" s="42">
        <v>983</v>
      </c>
    </row>
    <row r="981" spans="5:23" x14ac:dyDescent="0.35">
      <c r="E981" t="s">
        <v>49</v>
      </c>
      <c r="F981" t="s">
        <v>1470</v>
      </c>
      <c r="G981" t="s">
        <v>1475</v>
      </c>
      <c r="H981" t="s">
        <v>1476</v>
      </c>
      <c r="I981" t="s">
        <v>2529</v>
      </c>
      <c r="J981">
        <v>31.8</v>
      </c>
      <c r="K981">
        <v>32</v>
      </c>
      <c r="L981">
        <v>37.6</v>
      </c>
      <c r="M981">
        <v>43.52</v>
      </c>
      <c r="N981">
        <v>61.7</v>
      </c>
      <c r="O981">
        <v>69.8</v>
      </c>
      <c r="P981">
        <v>78.44</v>
      </c>
      <c r="Q981">
        <v>74.3</v>
      </c>
      <c r="R981">
        <v>63.9</v>
      </c>
      <c r="S981">
        <v>49.46</v>
      </c>
      <c r="T981">
        <v>37.799999999999997</v>
      </c>
      <c r="U981">
        <v>32.700000000000003</v>
      </c>
      <c r="W981" s="49">
        <v>984</v>
      </c>
    </row>
    <row r="982" spans="5:23" x14ac:dyDescent="0.35">
      <c r="E982" t="s">
        <v>49</v>
      </c>
      <c r="F982" t="s">
        <v>1470</v>
      </c>
      <c r="G982" t="s">
        <v>1475</v>
      </c>
      <c r="H982" t="s">
        <v>1476</v>
      </c>
      <c r="I982" t="s">
        <v>2530</v>
      </c>
      <c r="J982">
        <v>26.6</v>
      </c>
      <c r="K982">
        <v>31.82</v>
      </c>
      <c r="L982">
        <v>40.1</v>
      </c>
      <c r="M982">
        <v>53.6</v>
      </c>
      <c r="N982">
        <v>61.5</v>
      </c>
      <c r="O982">
        <v>69.44</v>
      </c>
      <c r="P982">
        <v>79.52</v>
      </c>
      <c r="Q982">
        <v>75.56</v>
      </c>
      <c r="R982">
        <v>63.7</v>
      </c>
      <c r="S982">
        <v>51.26</v>
      </c>
      <c r="T982">
        <v>40.1</v>
      </c>
      <c r="U982">
        <v>31.3</v>
      </c>
      <c r="W982" s="42">
        <v>985</v>
      </c>
    </row>
    <row r="983" spans="5:23" x14ac:dyDescent="0.35">
      <c r="E983" t="s">
        <v>49</v>
      </c>
      <c r="F983" t="s">
        <v>1470</v>
      </c>
      <c r="G983" t="s">
        <v>1477</v>
      </c>
      <c r="H983" t="s">
        <v>1478</v>
      </c>
      <c r="I983" t="s">
        <v>2531</v>
      </c>
      <c r="J983">
        <v>33.299999999999997</v>
      </c>
      <c r="K983">
        <v>33.44</v>
      </c>
      <c r="L983">
        <v>41.5</v>
      </c>
      <c r="M983">
        <v>51.26</v>
      </c>
      <c r="N983">
        <v>59.5</v>
      </c>
      <c r="O983">
        <v>69.260000000000005</v>
      </c>
      <c r="P983">
        <v>77.180000000000007</v>
      </c>
      <c r="Q983">
        <v>73.040000000000006</v>
      </c>
      <c r="R983">
        <v>61.7</v>
      </c>
      <c r="S983">
        <v>48.02</v>
      </c>
      <c r="T983">
        <v>37.6</v>
      </c>
      <c r="U983">
        <v>29.7</v>
      </c>
      <c r="W983" s="49">
        <v>986</v>
      </c>
    </row>
    <row r="984" spans="5:23" x14ac:dyDescent="0.35">
      <c r="E984" t="s">
        <v>49</v>
      </c>
      <c r="F984" t="s">
        <v>1470</v>
      </c>
      <c r="G984" t="s">
        <v>190</v>
      </c>
      <c r="H984" t="s">
        <v>1479</v>
      </c>
      <c r="I984" t="s">
        <v>2532</v>
      </c>
      <c r="J984">
        <v>45.1</v>
      </c>
      <c r="K984">
        <v>47.12</v>
      </c>
      <c r="L984">
        <v>56.5</v>
      </c>
      <c r="M984">
        <v>67.459999999999994</v>
      </c>
      <c r="N984">
        <v>73.599999999999994</v>
      </c>
      <c r="O984">
        <v>84.74</v>
      </c>
      <c r="P984">
        <v>91.76</v>
      </c>
      <c r="Q984">
        <v>87.26</v>
      </c>
      <c r="R984">
        <v>75.7</v>
      </c>
      <c r="S984">
        <v>63.5</v>
      </c>
      <c r="T984">
        <v>48</v>
      </c>
      <c r="U984">
        <v>42.1</v>
      </c>
      <c r="W984" s="42">
        <v>987</v>
      </c>
    </row>
    <row r="985" spans="5:23" x14ac:dyDescent="0.35">
      <c r="E985" t="s">
        <v>49</v>
      </c>
      <c r="F985" t="s">
        <v>1470</v>
      </c>
      <c r="G985" t="s">
        <v>1480</v>
      </c>
      <c r="H985" t="s">
        <v>1481</v>
      </c>
      <c r="I985" t="s">
        <v>2533</v>
      </c>
      <c r="J985">
        <v>32.700000000000003</v>
      </c>
      <c r="K985">
        <v>34.520000000000003</v>
      </c>
      <c r="L985">
        <v>44.2</v>
      </c>
      <c r="M985">
        <v>51.08</v>
      </c>
      <c r="N985">
        <v>58.5</v>
      </c>
      <c r="O985">
        <v>70.16</v>
      </c>
      <c r="P985">
        <v>79.7</v>
      </c>
      <c r="Q985">
        <v>77</v>
      </c>
      <c r="R985">
        <v>66.2</v>
      </c>
      <c r="S985">
        <v>53.06</v>
      </c>
      <c r="T985">
        <v>40.299999999999997</v>
      </c>
      <c r="U985">
        <v>31.5</v>
      </c>
      <c r="W985" s="49">
        <v>988</v>
      </c>
    </row>
    <row r="986" spans="5:23" x14ac:dyDescent="0.35">
      <c r="E986" t="s">
        <v>49</v>
      </c>
      <c r="F986" t="s">
        <v>1470</v>
      </c>
      <c r="G986" t="s">
        <v>1482</v>
      </c>
      <c r="H986" t="s">
        <v>1483</v>
      </c>
      <c r="I986" t="s">
        <v>1483</v>
      </c>
      <c r="J986">
        <v>25.5</v>
      </c>
      <c r="K986">
        <v>29.3</v>
      </c>
      <c r="L986">
        <v>41.4</v>
      </c>
      <c r="M986">
        <v>49.46</v>
      </c>
      <c r="N986">
        <v>59.7</v>
      </c>
      <c r="O986">
        <v>67.28</v>
      </c>
      <c r="P986">
        <v>73.22</v>
      </c>
      <c r="Q986">
        <v>70.88</v>
      </c>
      <c r="R986">
        <v>59.5</v>
      </c>
      <c r="S986">
        <v>45.5</v>
      </c>
      <c r="T986">
        <v>31.6</v>
      </c>
      <c r="U986">
        <v>23.7</v>
      </c>
      <c r="W986" s="42">
        <v>989</v>
      </c>
    </row>
    <row r="987" spans="5:23" x14ac:dyDescent="0.35">
      <c r="E987" t="s">
        <v>49</v>
      </c>
      <c r="F987" t="s">
        <v>1470</v>
      </c>
      <c r="G987" t="s">
        <v>1484</v>
      </c>
      <c r="H987" t="s">
        <v>1485</v>
      </c>
      <c r="I987" t="s">
        <v>2534</v>
      </c>
      <c r="J987">
        <v>29.5</v>
      </c>
      <c r="K987">
        <v>28.76</v>
      </c>
      <c r="L987">
        <v>43.3</v>
      </c>
      <c r="M987">
        <v>51.62</v>
      </c>
      <c r="N987">
        <v>62.4</v>
      </c>
      <c r="O987">
        <v>74.3</v>
      </c>
      <c r="P987">
        <v>78.62</v>
      </c>
      <c r="Q987">
        <v>78.62</v>
      </c>
      <c r="R987">
        <v>63.7</v>
      </c>
      <c r="S987">
        <v>49.64</v>
      </c>
      <c r="T987">
        <v>35.200000000000003</v>
      </c>
      <c r="U987">
        <v>28.8</v>
      </c>
      <c r="W987" s="49">
        <v>990</v>
      </c>
    </row>
    <row r="988" spans="5:23" x14ac:dyDescent="0.35">
      <c r="E988" t="s">
        <v>49</v>
      </c>
      <c r="F988" t="s">
        <v>1486</v>
      </c>
      <c r="G988" t="s">
        <v>190</v>
      </c>
      <c r="H988" t="s">
        <v>1487</v>
      </c>
      <c r="I988" t="s">
        <v>1487</v>
      </c>
      <c r="J988">
        <v>39.6</v>
      </c>
      <c r="K988">
        <v>38.479999999999997</v>
      </c>
      <c r="L988">
        <v>42.8</v>
      </c>
      <c r="M988">
        <v>50.18</v>
      </c>
      <c r="N988">
        <v>57.4</v>
      </c>
      <c r="O988">
        <v>72.319999999999993</v>
      </c>
      <c r="P988">
        <v>72.14</v>
      </c>
      <c r="Q988">
        <v>77.540000000000006</v>
      </c>
      <c r="R988">
        <v>63</v>
      </c>
      <c r="S988">
        <v>53.6</v>
      </c>
      <c r="T988">
        <v>39</v>
      </c>
      <c r="U988">
        <v>39.9</v>
      </c>
      <c r="W988" s="42">
        <v>991</v>
      </c>
    </row>
    <row r="989" spans="5:23" x14ac:dyDescent="0.35">
      <c r="E989" t="s">
        <v>49</v>
      </c>
      <c r="F989" t="s">
        <v>1486</v>
      </c>
      <c r="G989" t="s">
        <v>1488</v>
      </c>
      <c r="H989" t="s">
        <v>1489</v>
      </c>
      <c r="I989" t="s">
        <v>2535</v>
      </c>
      <c r="J989">
        <v>34.299999999999997</v>
      </c>
      <c r="K989">
        <v>43.34</v>
      </c>
      <c r="L989">
        <v>48.6</v>
      </c>
      <c r="M989">
        <v>59</v>
      </c>
      <c r="N989">
        <v>67.3</v>
      </c>
      <c r="O989">
        <v>73.22</v>
      </c>
      <c r="P989">
        <v>74.48</v>
      </c>
      <c r="Q989">
        <v>72.14</v>
      </c>
      <c r="R989">
        <v>68.400000000000006</v>
      </c>
      <c r="S989">
        <v>57.74</v>
      </c>
      <c r="T989">
        <v>52</v>
      </c>
      <c r="U989">
        <v>43.2</v>
      </c>
      <c r="W989" s="49">
        <v>992</v>
      </c>
    </row>
    <row r="990" spans="5:23" x14ac:dyDescent="0.35">
      <c r="E990" t="s">
        <v>49</v>
      </c>
      <c r="F990" t="s">
        <v>1486</v>
      </c>
      <c r="G990" t="s">
        <v>1490</v>
      </c>
      <c r="H990" t="s">
        <v>1491</v>
      </c>
      <c r="I990" t="s">
        <v>2536</v>
      </c>
      <c r="J990">
        <v>36.299999999999997</v>
      </c>
      <c r="K990">
        <v>44.78</v>
      </c>
      <c r="L990">
        <v>49.3</v>
      </c>
      <c r="M990">
        <v>61.52</v>
      </c>
      <c r="N990">
        <v>66.599999999999994</v>
      </c>
      <c r="O990">
        <v>72.14</v>
      </c>
      <c r="P990">
        <v>78.260000000000005</v>
      </c>
      <c r="Q990">
        <v>78.62</v>
      </c>
      <c r="R990">
        <v>75</v>
      </c>
      <c r="S990">
        <v>59</v>
      </c>
      <c r="T990">
        <v>45.1</v>
      </c>
      <c r="U990">
        <v>43.7</v>
      </c>
      <c r="W990" s="42">
        <v>993</v>
      </c>
    </row>
    <row r="991" spans="5:23" x14ac:dyDescent="0.35">
      <c r="E991" t="s">
        <v>49</v>
      </c>
      <c r="F991" t="s">
        <v>1486</v>
      </c>
      <c r="G991" t="s">
        <v>1492</v>
      </c>
      <c r="H991" t="s">
        <v>1493</v>
      </c>
      <c r="I991" t="s">
        <v>2537</v>
      </c>
      <c r="J991">
        <v>34.9</v>
      </c>
      <c r="K991">
        <v>36.68</v>
      </c>
      <c r="L991">
        <v>41.2</v>
      </c>
      <c r="M991">
        <v>53.6</v>
      </c>
      <c r="N991">
        <v>64.900000000000006</v>
      </c>
      <c r="O991">
        <v>75.02</v>
      </c>
      <c r="P991">
        <v>79.16</v>
      </c>
      <c r="Q991">
        <v>72.86</v>
      </c>
      <c r="R991">
        <v>69.099999999999994</v>
      </c>
      <c r="S991">
        <v>57.38</v>
      </c>
      <c r="T991">
        <v>44.6</v>
      </c>
      <c r="U991">
        <v>41.5</v>
      </c>
      <c r="W991" s="49">
        <v>994</v>
      </c>
    </row>
    <row r="992" spans="5:23" x14ac:dyDescent="0.35">
      <c r="E992" t="s">
        <v>49</v>
      </c>
      <c r="F992" t="s">
        <v>1486</v>
      </c>
      <c r="G992" t="s">
        <v>1494</v>
      </c>
      <c r="H992" t="s">
        <v>1495</v>
      </c>
      <c r="I992" t="s">
        <v>1495</v>
      </c>
      <c r="J992">
        <v>36</v>
      </c>
      <c r="K992">
        <v>36.86</v>
      </c>
      <c r="L992">
        <v>43.3</v>
      </c>
      <c r="M992">
        <v>57.38</v>
      </c>
      <c r="N992">
        <v>63.3</v>
      </c>
      <c r="O992">
        <v>73.040000000000006</v>
      </c>
      <c r="P992">
        <v>76.28</v>
      </c>
      <c r="Q992">
        <v>74.48</v>
      </c>
      <c r="R992">
        <v>72.3</v>
      </c>
      <c r="S992">
        <v>59</v>
      </c>
      <c r="T992">
        <v>52.5</v>
      </c>
      <c r="U992">
        <v>42.1</v>
      </c>
      <c r="W992" s="42">
        <v>995</v>
      </c>
    </row>
    <row r="993" spans="5:23" x14ac:dyDescent="0.35">
      <c r="E993" t="s">
        <v>49</v>
      </c>
      <c r="F993" t="s">
        <v>1486</v>
      </c>
      <c r="G993" t="s">
        <v>1176</v>
      </c>
      <c r="H993" t="s">
        <v>1294</v>
      </c>
      <c r="I993" t="s">
        <v>2538</v>
      </c>
      <c r="J993">
        <v>41.4</v>
      </c>
      <c r="K993">
        <v>45.5</v>
      </c>
      <c r="L993">
        <v>53.6</v>
      </c>
      <c r="M993">
        <v>58.82</v>
      </c>
      <c r="N993">
        <v>66.7</v>
      </c>
      <c r="O993">
        <v>73.94</v>
      </c>
      <c r="P993">
        <v>78.62</v>
      </c>
      <c r="Q993">
        <v>77.900000000000006</v>
      </c>
      <c r="R993">
        <v>72.900000000000006</v>
      </c>
      <c r="S993">
        <v>63.14</v>
      </c>
      <c r="T993">
        <v>51.8</v>
      </c>
      <c r="U993">
        <v>45.1</v>
      </c>
      <c r="W993" s="49">
        <v>996</v>
      </c>
    </row>
    <row r="994" spans="5:23" x14ac:dyDescent="0.35">
      <c r="E994" t="s">
        <v>49</v>
      </c>
      <c r="F994" t="s">
        <v>1486</v>
      </c>
      <c r="G994" t="s">
        <v>526</v>
      </c>
      <c r="H994" t="s">
        <v>1496</v>
      </c>
      <c r="I994" t="s">
        <v>1496</v>
      </c>
      <c r="J994">
        <v>34.700000000000003</v>
      </c>
      <c r="K994">
        <v>35.06</v>
      </c>
      <c r="L994">
        <v>37.9</v>
      </c>
      <c r="M994">
        <v>50.54</v>
      </c>
      <c r="N994">
        <v>57</v>
      </c>
      <c r="O994">
        <v>65.84</v>
      </c>
      <c r="P994">
        <v>71.06</v>
      </c>
      <c r="Q994">
        <v>72.5</v>
      </c>
      <c r="R994">
        <v>61</v>
      </c>
      <c r="S994">
        <v>54.86</v>
      </c>
      <c r="T994">
        <v>38.5</v>
      </c>
      <c r="U994">
        <v>36.9</v>
      </c>
      <c r="W994" s="42">
        <v>997</v>
      </c>
    </row>
    <row r="995" spans="5:23" x14ac:dyDescent="0.35">
      <c r="E995" t="s">
        <v>49</v>
      </c>
      <c r="F995" t="s">
        <v>1486</v>
      </c>
      <c r="G995" t="s">
        <v>1497</v>
      </c>
      <c r="H995" t="s">
        <v>1498</v>
      </c>
      <c r="I995" t="s">
        <v>2539</v>
      </c>
      <c r="J995">
        <v>30.4</v>
      </c>
      <c r="K995">
        <v>30.02</v>
      </c>
      <c r="L995">
        <v>37.200000000000003</v>
      </c>
      <c r="M995">
        <v>47.66</v>
      </c>
      <c r="N995">
        <v>50.4</v>
      </c>
      <c r="O995">
        <v>62.06</v>
      </c>
      <c r="P995">
        <v>65.66</v>
      </c>
      <c r="Q995">
        <v>67.459999999999994</v>
      </c>
      <c r="R995">
        <v>58.3</v>
      </c>
      <c r="S995">
        <v>51.8</v>
      </c>
      <c r="T995">
        <v>36.700000000000003</v>
      </c>
      <c r="U995">
        <v>30.7</v>
      </c>
      <c r="W995" s="49">
        <v>998</v>
      </c>
    </row>
    <row r="996" spans="5:23" x14ac:dyDescent="0.35">
      <c r="E996" t="s">
        <v>49</v>
      </c>
      <c r="F996" t="s">
        <v>1486</v>
      </c>
      <c r="G996" t="s">
        <v>1499</v>
      </c>
      <c r="H996" t="s">
        <v>1500</v>
      </c>
      <c r="I996" t="s">
        <v>2540</v>
      </c>
      <c r="J996">
        <v>40.299999999999997</v>
      </c>
      <c r="K996">
        <v>40.28</v>
      </c>
      <c r="L996">
        <v>44.1</v>
      </c>
      <c r="M996">
        <v>54.32</v>
      </c>
      <c r="N996">
        <v>65.3</v>
      </c>
      <c r="O996">
        <v>75.56</v>
      </c>
      <c r="P996">
        <v>80.06</v>
      </c>
      <c r="Q996">
        <v>75.38</v>
      </c>
      <c r="R996">
        <v>70.3</v>
      </c>
      <c r="S996">
        <v>60.44</v>
      </c>
      <c r="T996">
        <v>45.7</v>
      </c>
      <c r="U996">
        <v>38.1</v>
      </c>
      <c r="W996" s="42">
        <v>999</v>
      </c>
    </row>
    <row r="997" spans="5:23" x14ac:dyDescent="0.35">
      <c r="E997" t="s">
        <v>49</v>
      </c>
      <c r="F997" t="s">
        <v>1486</v>
      </c>
      <c r="G997" t="s">
        <v>1501</v>
      </c>
      <c r="H997" t="s">
        <v>1502</v>
      </c>
      <c r="I997" t="s">
        <v>2541</v>
      </c>
      <c r="J997">
        <v>33.299999999999997</v>
      </c>
      <c r="K997">
        <v>35.42</v>
      </c>
      <c r="L997">
        <v>39.700000000000003</v>
      </c>
      <c r="M997">
        <v>51.44</v>
      </c>
      <c r="N997">
        <v>61</v>
      </c>
      <c r="O997">
        <v>70.88</v>
      </c>
      <c r="P997">
        <v>77</v>
      </c>
      <c r="Q997">
        <v>76.459999999999994</v>
      </c>
      <c r="R997">
        <v>66.7</v>
      </c>
      <c r="S997">
        <v>56.3</v>
      </c>
      <c r="T997">
        <v>39.9</v>
      </c>
      <c r="U997">
        <v>36.5</v>
      </c>
      <c r="W997" s="49">
        <v>1000</v>
      </c>
    </row>
    <row r="998" spans="5:23" x14ac:dyDescent="0.35">
      <c r="E998" t="s">
        <v>49</v>
      </c>
      <c r="F998" t="s">
        <v>1486</v>
      </c>
      <c r="G998" t="s">
        <v>1503</v>
      </c>
      <c r="H998" t="s">
        <v>1504</v>
      </c>
      <c r="I998" t="s">
        <v>2542</v>
      </c>
      <c r="J998">
        <v>33.1</v>
      </c>
      <c r="K998">
        <v>38.479999999999997</v>
      </c>
      <c r="L998">
        <v>49.1</v>
      </c>
      <c r="M998">
        <v>57.02</v>
      </c>
      <c r="N998">
        <v>65.099999999999994</v>
      </c>
      <c r="O998">
        <v>74.66</v>
      </c>
      <c r="P998">
        <v>77.36</v>
      </c>
      <c r="Q998">
        <v>75.02</v>
      </c>
      <c r="R998">
        <v>69.599999999999994</v>
      </c>
      <c r="S998">
        <v>55.04</v>
      </c>
      <c r="T998">
        <v>51.4</v>
      </c>
      <c r="U998">
        <v>36.5</v>
      </c>
      <c r="W998" s="42">
        <v>1001</v>
      </c>
    </row>
    <row r="999" spans="5:23" x14ac:dyDescent="0.35">
      <c r="E999" t="s">
        <v>49</v>
      </c>
      <c r="F999" t="s">
        <v>1486</v>
      </c>
      <c r="G999" t="s">
        <v>1505</v>
      </c>
      <c r="H999" t="s">
        <v>1506</v>
      </c>
      <c r="I999" t="s">
        <v>2543</v>
      </c>
      <c r="J999">
        <v>36.700000000000003</v>
      </c>
      <c r="K999">
        <v>33.799999999999997</v>
      </c>
      <c r="L999">
        <v>39.200000000000003</v>
      </c>
      <c r="M999">
        <v>51.08</v>
      </c>
      <c r="N999">
        <v>59.9</v>
      </c>
      <c r="O999">
        <v>73.58</v>
      </c>
      <c r="P999">
        <v>75.92</v>
      </c>
      <c r="Q999">
        <v>71.239999999999995</v>
      </c>
      <c r="R999">
        <v>63.9</v>
      </c>
      <c r="S999">
        <v>54.32</v>
      </c>
      <c r="T999">
        <v>39.700000000000003</v>
      </c>
      <c r="U999">
        <v>40.299999999999997</v>
      </c>
      <c r="W999" s="49">
        <v>1002</v>
      </c>
    </row>
    <row r="1000" spans="5:23" x14ac:dyDescent="0.35">
      <c r="E1000" t="s">
        <v>49</v>
      </c>
      <c r="F1000" t="s">
        <v>1486</v>
      </c>
      <c r="G1000" t="s">
        <v>1507</v>
      </c>
      <c r="H1000" t="s">
        <v>622</v>
      </c>
      <c r="I1000" t="s">
        <v>2544</v>
      </c>
      <c r="J1000">
        <v>31.1</v>
      </c>
      <c r="K1000">
        <v>38.299999999999997</v>
      </c>
      <c r="L1000">
        <v>48.9</v>
      </c>
      <c r="M1000">
        <v>51.26</v>
      </c>
      <c r="N1000">
        <v>61.5</v>
      </c>
      <c r="O1000">
        <v>70.34</v>
      </c>
      <c r="P1000">
        <v>71.239999999999995</v>
      </c>
      <c r="Q1000">
        <v>72.319999999999993</v>
      </c>
      <c r="R1000">
        <v>61.3</v>
      </c>
      <c r="S1000">
        <v>55.22</v>
      </c>
      <c r="T1000">
        <v>47.3</v>
      </c>
      <c r="U1000">
        <v>30.7</v>
      </c>
      <c r="W1000" s="42">
        <v>1003</v>
      </c>
    </row>
    <row r="1001" spans="5:23" x14ac:dyDescent="0.35">
      <c r="E1001" t="s">
        <v>49</v>
      </c>
      <c r="F1001" t="s">
        <v>1486</v>
      </c>
      <c r="G1001" t="s">
        <v>1508</v>
      </c>
      <c r="H1001" t="s">
        <v>1509</v>
      </c>
      <c r="I1001" t="s">
        <v>1509</v>
      </c>
      <c r="J1001">
        <v>40.6</v>
      </c>
      <c r="K1001">
        <v>37.94</v>
      </c>
      <c r="L1001">
        <v>41.5</v>
      </c>
      <c r="M1001">
        <v>54.5</v>
      </c>
      <c r="N1001">
        <v>62.1</v>
      </c>
      <c r="O1001">
        <v>72.14</v>
      </c>
      <c r="P1001">
        <v>75.739999999999995</v>
      </c>
      <c r="Q1001">
        <v>77</v>
      </c>
      <c r="R1001">
        <v>65.7</v>
      </c>
      <c r="S1001">
        <v>56.12</v>
      </c>
      <c r="T1001">
        <v>41.2</v>
      </c>
      <c r="U1001">
        <v>39.700000000000003</v>
      </c>
      <c r="W1001" s="49">
        <v>1004</v>
      </c>
    </row>
    <row r="1002" spans="5:23" x14ac:dyDescent="0.35">
      <c r="E1002" t="s">
        <v>49</v>
      </c>
      <c r="F1002" t="s">
        <v>1486</v>
      </c>
      <c r="G1002" t="s">
        <v>1510</v>
      </c>
      <c r="H1002" t="s">
        <v>1511</v>
      </c>
      <c r="I1002" t="s">
        <v>2545</v>
      </c>
      <c r="J1002">
        <v>37.6</v>
      </c>
      <c r="K1002">
        <v>38.119999999999997</v>
      </c>
      <c r="L1002">
        <v>42.1</v>
      </c>
      <c r="M1002">
        <v>55.04</v>
      </c>
      <c r="N1002">
        <v>66</v>
      </c>
      <c r="O1002">
        <v>72.86</v>
      </c>
      <c r="P1002">
        <v>78.44</v>
      </c>
      <c r="Q1002">
        <v>77.72</v>
      </c>
      <c r="R1002">
        <v>69.599999999999994</v>
      </c>
      <c r="S1002">
        <v>61.16</v>
      </c>
      <c r="T1002">
        <v>53.8</v>
      </c>
      <c r="U1002">
        <v>46.6</v>
      </c>
      <c r="W1002" s="42">
        <v>1005</v>
      </c>
    </row>
    <row r="1003" spans="5:23" x14ac:dyDescent="0.35">
      <c r="E1003" t="s">
        <v>49</v>
      </c>
      <c r="F1003" t="s">
        <v>1486</v>
      </c>
      <c r="G1003" t="s">
        <v>1512</v>
      </c>
      <c r="H1003" t="s">
        <v>1513</v>
      </c>
      <c r="I1003" t="s">
        <v>1513</v>
      </c>
      <c r="J1003">
        <v>42.6</v>
      </c>
      <c r="K1003">
        <v>39.200000000000003</v>
      </c>
      <c r="L1003">
        <v>50.7</v>
      </c>
      <c r="M1003">
        <v>60.08</v>
      </c>
      <c r="N1003">
        <v>70</v>
      </c>
      <c r="O1003">
        <v>75.02</v>
      </c>
      <c r="P1003">
        <v>80.599999999999994</v>
      </c>
      <c r="Q1003">
        <v>75.739999999999995</v>
      </c>
      <c r="R1003">
        <v>74.7</v>
      </c>
      <c r="S1003">
        <v>60.44</v>
      </c>
      <c r="T1003">
        <v>46.8</v>
      </c>
      <c r="U1003">
        <v>45.9</v>
      </c>
      <c r="W1003" s="49">
        <v>1006</v>
      </c>
    </row>
    <row r="1004" spans="5:23" x14ac:dyDescent="0.35">
      <c r="E1004" t="s">
        <v>49</v>
      </c>
      <c r="F1004" t="s">
        <v>1486</v>
      </c>
      <c r="G1004" t="s">
        <v>757</v>
      </c>
      <c r="H1004" t="s">
        <v>1078</v>
      </c>
      <c r="I1004" t="s">
        <v>2546</v>
      </c>
      <c r="J1004">
        <v>36.9</v>
      </c>
      <c r="K1004">
        <v>40.46</v>
      </c>
      <c r="L1004">
        <v>51.6</v>
      </c>
      <c r="M1004">
        <v>58.64</v>
      </c>
      <c r="N1004">
        <v>66.599999999999994</v>
      </c>
      <c r="O1004">
        <v>75.739999999999995</v>
      </c>
      <c r="P1004">
        <v>79.52</v>
      </c>
      <c r="Q1004">
        <v>79.16</v>
      </c>
      <c r="R1004">
        <v>71.2</v>
      </c>
      <c r="S1004">
        <v>60.44</v>
      </c>
      <c r="T1004">
        <v>54.5</v>
      </c>
      <c r="U1004">
        <v>45</v>
      </c>
      <c r="W1004" s="42">
        <v>1007</v>
      </c>
    </row>
    <row r="1005" spans="5:23" x14ac:dyDescent="0.35">
      <c r="E1005" t="s">
        <v>49</v>
      </c>
      <c r="F1005" t="s">
        <v>1486</v>
      </c>
      <c r="G1005" t="s">
        <v>757</v>
      </c>
      <c r="H1005" t="s">
        <v>1078</v>
      </c>
      <c r="I1005" t="s">
        <v>2547</v>
      </c>
      <c r="J1005">
        <v>42.4</v>
      </c>
      <c r="K1005">
        <v>42.8</v>
      </c>
      <c r="L1005">
        <v>53.8</v>
      </c>
      <c r="M1005">
        <v>62.6</v>
      </c>
      <c r="N1005">
        <v>65.7</v>
      </c>
      <c r="O1005">
        <v>77.180000000000007</v>
      </c>
      <c r="P1005">
        <v>77.72</v>
      </c>
      <c r="Q1005">
        <v>77.36</v>
      </c>
      <c r="R1005">
        <v>72.5</v>
      </c>
      <c r="S1005">
        <v>62.6</v>
      </c>
      <c r="T1005">
        <v>50.2</v>
      </c>
      <c r="U1005">
        <v>47.5</v>
      </c>
      <c r="W1005" s="49">
        <v>1008</v>
      </c>
    </row>
    <row r="1006" spans="5:23" x14ac:dyDescent="0.35">
      <c r="E1006" t="s">
        <v>49</v>
      </c>
      <c r="F1006" t="s">
        <v>1486</v>
      </c>
      <c r="G1006" t="s">
        <v>1514</v>
      </c>
      <c r="H1006" t="s">
        <v>1515</v>
      </c>
      <c r="I1006" t="s">
        <v>2548</v>
      </c>
      <c r="J1006">
        <v>41.4</v>
      </c>
      <c r="K1006">
        <v>46.22</v>
      </c>
      <c r="L1006">
        <v>50.4</v>
      </c>
      <c r="M1006">
        <v>58.1</v>
      </c>
      <c r="N1006">
        <v>66</v>
      </c>
      <c r="O1006">
        <v>76.099999999999994</v>
      </c>
      <c r="P1006">
        <v>77.72</v>
      </c>
      <c r="Q1006">
        <v>79.88</v>
      </c>
      <c r="R1006">
        <v>71.2</v>
      </c>
      <c r="S1006">
        <v>60.98</v>
      </c>
      <c r="T1006">
        <v>52.3</v>
      </c>
      <c r="U1006">
        <v>43</v>
      </c>
      <c r="W1006" s="42">
        <v>1009</v>
      </c>
    </row>
    <row r="1007" spans="5:23" x14ac:dyDescent="0.35">
      <c r="E1007" t="s">
        <v>49</v>
      </c>
      <c r="F1007" t="s">
        <v>1486</v>
      </c>
      <c r="G1007" t="s">
        <v>200</v>
      </c>
      <c r="I1007" t="s">
        <v>2549</v>
      </c>
      <c r="J1007">
        <v>36</v>
      </c>
      <c r="K1007">
        <v>36.32</v>
      </c>
      <c r="L1007">
        <v>39</v>
      </c>
      <c r="M1007">
        <v>50.36</v>
      </c>
      <c r="N1007">
        <v>57.9</v>
      </c>
      <c r="O1007">
        <v>69.62</v>
      </c>
      <c r="P1007">
        <v>73.040000000000006</v>
      </c>
      <c r="Q1007">
        <v>69.260000000000005</v>
      </c>
      <c r="R1007">
        <v>65.7</v>
      </c>
      <c r="S1007">
        <v>57.74</v>
      </c>
      <c r="T1007">
        <v>39</v>
      </c>
      <c r="U1007">
        <v>34.9</v>
      </c>
      <c r="W1007" s="49">
        <v>1010</v>
      </c>
    </row>
    <row r="1008" spans="5:23" x14ac:dyDescent="0.35">
      <c r="E1008" t="s">
        <v>49</v>
      </c>
      <c r="F1008" t="s">
        <v>1486</v>
      </c>
      <c r="G1008" t="s">
        <v>1516</v>
      </c>
      <c r="H1008" t="s">
        <v>1517</v>
      </c>
      <c r="I1008" t="s">
        <v>2550</v>
      </c>
      <c r="J1008">
        <v>37.4</v>
      </c>
      <c r="K1008">
        <v>37.04</v>
      </c>
      <c r="L1008">
        <v>47.1</v>
      </c>
      <c r="M1008">
        <v>56.84</v>
      </c>
      <c r="N1008">
        <v>61</v>
      </c>
      <c r="O1008">
        <v>74.48</v>
      </c>
      <c r="P1008">
        <v>77.180000000000007</v>
      </c>
      <c r="Q1008">
        <v>76.819999999999993</v>
      </c>
      <c r="R1008">
        <v>68.5</v>
      </c>
      <c r="S1008">
        <v>59</v>
      </c>
      <c r="T1008">
        <v>49.3</v>
      </c>
      <c r="U1008">
        <v>38.799999999999997</v>
      </c>
      <c r="W1008" s="42">
        <v>1011</v>
      </c>
    </row>
    <row r="1009" spans="5:23" x14ac:dyDescent="0.35">
      <c r="E1009" t="s">
        <v>49</v>
      </c>
      <c r="F1009" t="s">
        <v>1486</v>
      </c>
      <c r="G1009" t="s">
        <v>486</v>
      </c>
      <c r="H1009" t="s">
        <v>1518</v>
      </c>
      <c r="I1009" t="s">
        <v>2551</v>
      </c>
      <c r="J1009">
        <v>34.5</v>
      </c>
      <c r="K1009">
        <v>39.020000000000003</v>
      </c>
      <c r="L1009">
        <v>50</v>
      </c>
      <c r="M1009">
        <v>57.92</v>
      </c>
      <c r="N1009">
        <v>67.8</v>
      </c>
      <c r="O1009">
        <v>74.3</v>
      </c>
      <c r="P1009">
        <v>79.34</v>
      </c>
      <c r="Q1009">
        <v>77.36</v>
      </c>
      <c r="R1009">
        <v>69.400000000000006</v>
      </c>
      <c r="S1009">
        <v>57.74</v>
      </c>
      <c r="T1009">
        <v>49.6</v>
      </c>
      <c r="U1009">
        <v>42.6</v>
      </c>
      <c r="W1009" s="49">
        <v>1012</v>
      </c>
    </row>
    <row r="1010" spans="5:23" x14ac:dyDescent="0.35">
      <c r="E1010" t="s">
        <v>49</v>
      </c>
      <c r="F1010" t="s">
        <v>1486</v>
      </c>
      <c r="G1010" t="s">
        <v>1519</v>
      </c>
      <c r="H1010" t="s">
        <v>1520</v>
      </c>
      <c r="I1010" t="s">
        <v>2552</v>
      </c>
      <c r="J1010">
        <v>35.4</v>
      </c>
      <c r="K1010">
        <v>38.840000000000003</v>
      </c>
      <c r="L1010">
        <v>48.7</v>
      </c>
      <c r="M1010">
        <v>56.84</v>
      </c>
      <c r="N1010">
        <v>64</v>
      </c>
      <c r="O1010">
        <v>73.22</v>
      </c>
      <c r="P1010">
        <v>75.739999999999995</v>
      </c>
      <c r="Q1010">
        <v>73.58</v>
      </c>
      <c r="R1010">
        <v>67.8</v>
      </c>
      <c r="S1010">
        <v>56.48</v>
      </c>
      <c r="T1010">
        <v>49.6</v>
      </c>
      <c r="U1010">
        <v>35.799999999999997</v>
      </c>
      <c r="W1010" s="42">
        <v>1013</v>
      </c>
    </row>
    <row r="1011" spans="5:23" x14ac:dyDescent="0.35">
      <c r="E1011" t="s">
        <v>49</v>
      </c>
      <c r="F1011" t="s">
        <v>1486</v>
      </c>
      <c r="G1011" t="s">
        <v>1521</v>
      </c>
      <c r="H1011" t="s">
        <v>1522</v>
      </c>
      <c r="I1011" t="s">
        <v>2553</v>
      </c>
      <c r="J1011">
        <v>36.700000000000003</v>
      </c>
      <c r="K1011">
        <v>36.86</v>
      </c>
      <c r="L1011">
        <v>41.5</v>
      </c>
      <c r="M1011">
        <v>53.06</v>
      </c>
      <c r="N1011">
        <v>65.5</v>
      </c>
      <c r="O1011">
        <v>73.040000000000006</v>
      </c>
      <c r="P1011">
        <v>78.8</v>
      </c>
      <c r="Q1011">
        <v>78.62</v>
      </c>
      <c r="R1011">
        <v>67.3</v>
      </c>
      <c r="S1011">
        <v>56.66</v>
      </c>
      <c r="T1011">
        <v>41.9</v>
      </c>
      <c r="U1011">
        <v>42.8</v>
      </c>
      <c r="W1011" s="49">
        <v>1014</v>
      </c>
    </row>
    <row r="1012" spans="5:23" x14ac:dyDescent="0.35">
      <c r="E1012" t="s">
        <v>49</v>
      </c>
      <c r="F1012" t="s">
        <v>1486</v>
      </c>
      <c r="G1012" t="s">
        <v>1523</v>
      </c>
      <c r="H1012" t="s">
        <v>1524</v>
      </c>
      <c r="I1012" t="s">
        <v>2554</v>
      </c>
      <c r="J1012">
        <v>37.799999999999997</v>
      </c>
      <c r="K1012">
        <v>35.6</v>
      </c>
      <c r="L1012">
        <v>40.1</v>
      </c>
      <c r="M1012">
        <v>53.24</v>
      </c>
      <c r="N1012">
        <v>61.3</v>
      </c>
      <c r="O1012">
        <v>72.5</v>
      </c>
      <c r="P1012">
        <v>74.84</v>
      </c>
      <c r="Q1012">
        <v>77</v>
      </c>
      <c r="R1012">
        <v>67.5</v>
      </c>
      <c r="S1012">
        <v>55.22</v>
      </c>
      <c r="T1012">
        <v>41</v>
      </c>
      <c r="U1012">
        <v>41.7</v>
      </c>
      <c r="W1012" s="42">
        <v>1015</v>
      </c>
    </row>
    <row r="1013" spans="5:23" x14ac:dyDescent="0.35">
      <c r="E1013" t="s">
        <v>49</v>
      </c>
      <c r="F1013" t="s">
        <v>1486</v>
      </c>
      <c r="G1013" t="s">
        <v>174</v>
      </c>
      <c r="H1013" t="s">
        <v>1525</v>
      </c>
      <c r="I1013" t="s">
        <v>2555</v>
      </c>
      <c r="J1013">
        <v>30</v>
      </c>
      <c r="K1013">
        <v>37.94</v>
      </c>
      <c r="L1013">
        <v>37.799999999999997</v>
      </c>
      <c r="M1013">
        <v>53.42</v>
      </c>
      <c r="N1013">
        <v>60.3</v>
      </c>
      <c r="O1013">
        <v>69.260000000000005</v>
      </c>
      <c r="P1013">
        <v>71.42</v>
      </c>
      <c r="Q1013">
        <v>71.78</v>
      </c>
      <c r="R1013">
        <v>62.6</v>
      </c>
      <c r="S1013">
        <v>57.38</v>
      </c>
      <c r="T1013">
        <v>48</v>
      </c>
      <c r="U1013">
        <v>34</v>
      </c>
      <c r="W1013" s="49">
        <v>1016</v>
      </c>
    </row>
    <row r="1014" spans="5:23" x14ac:dyDescent="0.35">
      <c r="E1014" t="s">
        <v>49</v>
      </c>
      <c r="F1014" t="s">
        <v>1486</v>
      </c>
      <c r="G1014" t="s">
        <v>1501</v>
      </c>
      <c r="H1014" t="s">
        <v>1526</v>
      </c>
      <c r="I1014" t="s">
        <v>2556</v>
      </c>
      <c r="J1014">
        <v>33.1</v>
      </c>
      <c r="K1014">
        <v>34.880000000000003</v>
      </c>
      <c r="L1014">
        <v>45.9</v>
      </c>
      <c r="M1014">
        <v>54.5</v>
      </c>
      <c r="N1014">
        <v>64.8</v>
      </c>
      <c r="O1014">
        <v>72.5</v>
      </c>
      <c r="P1014">
        <v>76.099999999999994</v>
      </c>
      <c r="Q1014">
        <v>73.400000000000006</v>
      </c>
      <c r="R1014">
        <v>68.2</v>
      </c>
      <c r="S1014">
        <v>53.42</v>
      </c>
      <c r="T1014">
        <v>46</v>
      </c>
      <c r="U1014">
        <v>33.799999999999997</v>
      </c>
      <c r="W1014" s="42">
        <v>1017</v>
      </c>
    </row>
    <row r="1015" spans="5:23" x14ac:dyDescent="0.35">
      <c r="E1015" t="s">
        <v>49</v>
      </c>
      <c r="F1015" t="s">
        <v>1486</v>
      </c>
      <c r="G1015" t="s">
        <v>1527</v>
      </c>
      <c r="H1015" t="s">
        <v>1528</v>
      </c>
      <c r="I1015" t="s">
        <v>2557</v>
      </c>
      <c r="J1015">
        <v>36.299999999999997</v>
      </c>
      <c r="K1015">
        <v>34.340000000000003</v>
      </c>
      <c r="L1015">
        <v>43.2</v>
      </c>
      <c r="M1015">
        <v>57.38</v>
      </c>
      <c r="N1015">
        <v>63.7</v>
      </c>
      <c r="O1015">
        <v>75.56</v>
      </c>
      <c r="P1015">
        <v>80.959999999999994</v>
      </c>
      <c r="Q1015">
        <v>78.62</v>
      </c>
      <c r="R1015">
        <v>67.3</v>
      </c>
      <c r="S1015">
        <v>59.72</v>
      </c>
      <c r="T1015">
        <v>46.9</v>
      </c>
      <c r="U1015">
        <v>43.5</v>
      </c>
      <c r="W1015" s="49">
        <v>1018</v>
      </c>
    </row>
    <row r="1016" spans="5:23" x14ac:dyDescent="0.35">
      <c r="E1016" t="s">
        <v>49</v>
      </c>
      <c r="F1016" t="s">
        <v>1486</v>
      </c>
      <c r="G1016" t="s">
        <v>1529</v>
      </c>
      <c r="H1016" t="s">
        <v>1530</v>
      </c>
      <c r="I1016" t="s">
        <v>2558</v>
      </c>
      <c r="J1016">
        <v>34.9</v>
      </c>
      <c r="K1016">
        <v>35.24</v>
      </c>
      <c r="L1016">
        <v>39.200000000000003</v>
      </c>
      <c r="M1016">
        <v>53.06</v>
      </c>
      <c r="N1016">
        <v>62.1</v>
      </c>
      <c r="O1016">
        <v>71.78</v>
      </c>
      <c r="P1016">
        <v>76.64</v>
      </c>
      <c r="Q1016">
        <v>77.180000000000007</v>
      </c>
      <c r="R1016">
        <v>66.400000000000006</v>
      </c>
      <c r="S1016">
        <v>53.96</v>
      </c>
      <c r="T1016">
        <v>40.5</v>
      </c>
      <c r="U1016">
        <v>38.1</v>
      </c>
      <c r="W1016" s="42">
        <v>1019</v>
      </c>
    </row>
    <row r="1017" spans="5:23" x14ac:dyDescent="0.35">
      <c r="E1017" t="s">
        <v>49</v>
      </c>
      <c r="F1017" t="s">
        <v>1486</v>
      </c>
      <c r="G1017" t="s">
        <v>1531</v>
      </c>
      <c r="H1017" t="s">
        <v>1532</v>
      </c>
      <c r="I1017" t="s">
        <v>2559</v>
      </c>
      <c r="J1017">
        <v>33.6</v>
      </c>
      <c r="K1017">
        <v>39.56</v>
      </c>
      <c r="L1017">
        <v>37.799999999999997</v>
      </c>
      <c r="M1017">
        <v>49.1</v>
      </c>
      <c r="N1017">
        <v>61.7</v>
      </c>
      <c r="O1017">
        <v>68</v>
      </c>
      <c r="P1017">
        <v>69.62</v>
      </c>
      <c r="Q1017">
        <v>71.42</v>
      </c>
      <c r="R1017">
        <v>70</v>
      </c>
      <c r="S1017">
        <v>56.48</v>
      </c>
      <c r="T1017">
        <v>51.6</v>
      </c>
      <c r="U1017">
        <v>31.5</v>
      </c>
      <c r="W1017" s="49">
        <v>1020</v>
      </c>
    </row>
    <row r="1018" spans="5:23" x14ac:dyDescent="0.35">
      <c r="E1018" t="s">
        <v>49</v>
      </c>
      <c r="F1018" t="s">
        <v>1533</v>
      </c>
      <c r="G1018" t="s">
        <v>1534</v>
      </c>
      <c r="H1018" t="s">
        <v>525</v>
      </c>
      <c r="I1018" t="s">
        <v>2560</v>
      </c>
      <c r="J1018">
        <v>19</v>
      </c>
      <c r="K1018">
        <v>21.92</v>
      </c>
      <c r="L1018">
        <v>31.1</v>
      </c>
      <c r="M1018">
        <v>46.04</v>
      </c>
      <c r="N1018">
        <v>56.8</v>
      </c>
      <c r="O1018">
        <v>66.739999999999995</v>
      </c>
      <c r="P1018">
        <v>69.98</v>
      </c>
      <c r="Q1018">
        <v>67.64</v>
      </c>
      <c r="R1018">
        <v>59.2</v>
      </c>
      <c r="S1018">
        <v>47.66</v>
      </c>
      <c r="T1018">
        <v>37</v>
      </c>
      <c r="U1018">
        <v>29.3</v>
      </c>
      <c r="W1018" s="42">
        <v>1021</v>
      </c>
    </row>
    <row r="1019" spans="5:23" x14ac:dyDescent="0.35">
      <c r="E1019" t="s">
        <v>1535</v>
      </c>
      <c r="F1019" t="s">
        <v>2641</v>
      </c>
      <c r="G1019" t="s">
        <v>54</v>
      </c>
      <c r="H1019" t="s">
        <v>1536</v>
      </c>
      <c r="I1019" t="s">
        <v>2561</v>
      </c>
      <c r="J1019" t="s">
        <v>54</v>
      </c>
      <c r="K1019" t="s">
        <v>54</v>
      </c>
      <c r="L1019" t="s">
        <v>54</v>
      </c>
      <c r="M1019" t="s">
        <v>54</v>
      </c>
      <c r="N1019" t="s">
        <v>54</v>
      </c>
      <c r="O1019" t="s">
        <v>54</v>
      </c>
      <c r="P1019" t="s">
        <v>54</v>
      </c>
      <c r="Q1019" t="s">
        <v>54</v>
      </c>
      <c r="R1019" t="s">
        <v>54</v>
      </c>
      <c r="S1019" t="s">
        <v>54</v>
      </c>
      <c r="T1019" t="s">
        <v>54</v>
      </c>
      <c r="U1019" t="s">
        <v>54</v>
      </c>
      <c r="W1019" s="49">
        <v>1022</v>
      </c>
    </row>
    <row r="1020" spans="5:23" x14ac:dyDescent="0.35">
      <c r="E1020" t="s">
        <v>49</v>
      </c>
      <c r="F1020" t="s">
        <v>1533</v>
      </c>
      <c r="G1020" t="s">
        <v>190</v>
      </c>
      <c r="H1020" t="s">
        <v>1537</v>
      </c>
      <c r="I1020" t="s">
        <v>2562</v>
      </c>
      <c r="J1020">
        <v>26.1</v>
      </c>
      <c r="K1020">
        <v>17.059999999999999</v>
      </c>
      <c r="L1020">
        <v>31.6</v>
      </c>
      <c r="M1020">
        <v>46.76</v>
      </c>
      <c r="N1020">
        <v>52.7</v>
      </c>
      <c r="O1020">
        <v>61.88</v>
      </c>
      <c r="P1020">
        <v>66.92</v>
      </c>
      <c r="Q1020">
        <v>65.48</v>
      </c>
      <c r="R1020">
        <v>60.3</v>
      </c>
      <c r="S1020">
        <v>48.02</v>
      </c>
      <c r="T1020">
        <v>39</v>
      </c>
      <c r="U1020">
        <v>22.5</v>
      </c>
      <c r="W1020" s="42">
        <v>1023</v>
      </c>
    </row>
    <row r="1021" spans="5:23" x14ac:dyDescent="0.35">
      <c r="E1021" t="s">
        <v>49</v>
      </c>
      <c r="F1021" t="s">
        <v>1533</v>
      </c>
      <c r="G1021" t="s">
        <v>1538</v>
      </c>
      <c r="H1021" t="s">
        <v>1539</v>
      </c>
      <c r="I1021" t="s">
        <v>2563</v>
      </c>
      <c r="J1021">
        <v>18</v>
      </c>
      <c r="K1021">
        <v>22.64</v>
      </c>
      <c r="L1021">
        <v>28.4</v>
      </c>
      <c r="M1021">
        <v>48.2</v>
      </c>
      <c r="N1021">
        <v>58.5</v>
      </c>
      <c r="O1021">
        <v>64.040000000000006</v>
      </c>
      <c r="P1021">
        <v>70.88</v>
      </c>
      <c r="Q1021">
        <v>68.72</v>
      </c>
      <c r="R1021">
        <v>61.3</v>
      </c>
      <c r="S1021">
        <v>48.56</v>
      </c>
      <c r="T1021">
        <v>34.9</v>
      </c>
      <c r="U1021">
        <v>24.6</v>
      </c>
      <c r="W1021" s="49">
        <v>1024</v>
      </c>
    </row>
    <row r="1022" spans="5:23" x14ac:dyDescent="0.35">
      <c r="E1022" t="s">
        <v>49</v>
      </c>
      <c r="F1022" t="s">
        <v>1533</v>
      </c>
      <c r="G1022" t="s">
        <v>1540</v>
      </c>
      <c r="H1022" t="s">
        <v>634</v>
      </c>
      <c r="I1022" t="s">
        <v>2564</v>
      </c>
      <c r="J1022">
        <v>20.100000000000001</v>
      </c>
      <c r="K1022">
        <v>22.46</v>
      </c>
      <c r="L1022">
        <v>33.6</v>
      </c>
      <c r="M1022">
        <v>42.62</v>
      </c>
      <c r="N1022">
        <v>55.4</v>
      </c>
      <c r="O1022">
        <v>65.66</v>
      </c>
      <c r="P1022">
        <v>65.12</v>
      </c>
      <c r="Q1022">
        <v>64.94</v>
      </c>
      <c r="R1022">
        <v>61.3</v>
      </c>
      <c r="S1022">
        <v>48.74</v>
      </c>
      <c r="T1022">
        <v>37.6</v>
      </c>
      <c r="U1022">
        <v>30.9</v>
      </c>
      <c r="W1022" s="42">
        <v>1025</v>
      </c>
    </row>
    <row r="1023" spans="5:23" x14ac:dyDescent="0.35">
      <c r="E1023" t="s">
        <v>49</v>
      </c>
      <c r="F1023" t="s">
        <v>1541</v>
      </c>
      <c r="G1023" t="s">
        <v>1542</v>
      </c>
      <c r="H1023" t="s">
        <v>1543</v>
      </c>
      <c r="I1023" t="s">
        <v>2565</v>
      </c>
      <c r="J1023">
        <v>39.700000000000003</v>
      </c>
      <c r="K1023">
        <v>39.74</v>
      </c>
      <c r="L1023">
        <v>38.299999999999997</v>
      </c>
      <c r="M1023">
        <v>50</v>
      </c>
      <c r="N1023">
        <v>53.1</v>
      </c>
      <c r="O1023">
        <v>58.1</v>
      </c>
      <c r="P1023">
        <v>61.34</v>
      </c>
      <c r="Q1023">
        <v>62.42</v>
      </c>
      <c r="R1023">
        <v>55.9</v>
      </c>
      <c r="S1023">
        <v>48.56</v>
      </c>
      <c r="T1023">
        <v>41</v>
      </c>
      <c r="U1023">
        <v>41.4</v>
      </c>
      <c r="W1023" s="49">
        <v>1026</v>
      </c>
    </row>
    <row r="1024" spans="5:23" x14ac:dyDescent="0.35">
      <c r="E1024" t="s">
        <v>49</v>
      </c>
      <c r="F1024" t="s">
        <v>1541</v>
      </c>
      <c r="G1024" t="s">
        <v>1544</v>
      </c>
      <c r="H1024" t="s">
        <v>1545</v>
      </c>
      <c r="I1024" t="s">
        <v>2566</v>
      </c>
      <c r="J1024">
        <v>39</v>
      </c>
      <c r="K1024">
        <v>41</v>
      </c>
      <c r="L1024">
        <v>46.4</v>
      </c>
      <c r="M1024">
        <v>48.38</v>
      </c>
      <c r="N1024">
        <v>51.8</v>
      </c>
      <c r="O1024">
        <v>58.64</v>
      </c>
      <c r="P1024">
        <v>62.78</v>
      </c>
      <c r="Q1024">
        <v>63.68</v>
      </c>
      <c r="R1024">
        <v>55.8</v>
      </c>
      <c r="S1024">
        <v>48.74</v>
      </c>
      <c r="T1024">
        <v>42.6</v>
      </c>
      <c r="U1024">
        <v>41.4</v>
      </c>
      <c r="W1024" s="42">
        <v>1027</v>
      </c>
    </row>
    <row r="1025" spans="5:23" x14ac:dyDescent="0.35">
      <c r="E1025" t="s">
        <v>49</v>
      </c>
      <c r="F1025" t="s">
        <v>1541</v>
      </c>
      <c r="G1025" t="s">
        <v>1142</v>
      </c>
      <c r="H1025" t="s">
        <v>1546</v>
      </c>
      <c r="I1025" t="s">
        <v>2567</v>
      </c>
      <c r="J1025">
        <v>28.2</v>
      </c>
      <c r="K1025">
        <v>35.24</v>
      </c>
      <c r="L1025">
        <v>44.1</v>
      </c>
      <c r="M1025">
        <v>52.16</v>
      </c>
      <c r="N1025">
        <v>59.5</v>
      </c>
      <c r="O1025">
        <v>69.62</v>
      </c>
      <c r="P1025">
        <v>78.44</v>
      </c>
      <c r="Q1025">
        <v>73.400000000000006</v>
      </c>
      <c r="R1025">
        <v>67.3</v>
      </c>
      <c r="S1025">
        <v>50.54</v>
      </c>
      <c r="T1025">
        <v>38.1</v>
      </c>
      <c r="U1025">
        <v>32.9</v>
      </c>
      <c r="W1025" s="49">
        <v>1028</v>
      </c>
    </row>
    <row r="1026" spans="5:23" x14ac:dyDescent="0.35">
      <c r="E1026" t="s">
        <v>49</v>
      </c>
      <c r="F1026" t="s">
        <v>1541</v>
      </c>
      <c r="G1026" t="s">
        <v>1547</v>
      </c>
      <c r="H1026" t="s">
        <v>1548</v>
      </c>
      <c r="I1026" t="s">
        <v>2568</v>
      </c>
      <c r="J1026">
        <v>28.8</v>
      </c>
      <c r="K1026">
        <v>35.96</v>
      </c>
      <c r="L1026">
        <v>34.200000000000003</v>
      </c>
      <c r="M1026">
        <v>43.52</v>
      </c>
      <c r="N1026">
        <v>50.7</v>
      </c>
      <c r="O1026">
        <v>55.76</v>
      </c>
      <c r="P1026">
        <v>74.84</v>
      </c>
      <c r="Q1026">
        <v>67.64</v>
      </c>
      <c r="R1026">
        <v>59.5</v>
      </c>
      <c r="S1026">
        <v>43.88</v>
      </c>
      <c r="T1026">
        <v>33.4</v>
      </c>
      <c r="U1026">
        <v>23.7</v>
      </c>
      <c r="W1026" s="42">
        <v>1029</v>
      </c>
    </row>
    <row r="1027" spans="5:23" x14ac:dyDescent="0.35">
      <c r="E1027" t="s">
        <v>49</v>
      </c>
      <c r="F1027" t="s">
        <v>1541</v>
      </c>
      <c r="G1027" t="s">
        <v>1547</v>
      </c>
      <c r="H1027" t="s">
        <v>1549</v>
      </c>
      <c r="I1027" t="s">
        <v>2569</v>
      </c>
      <c r="J1027">
        <v>33.299999999999997</v>
      </c>
      <c r="K1027">
        <v>35.06</v>
      </c>
      <c r="L1027">
        <v>35.799999999999997</v>
      </c>
      <c r="M1027">
        <v>49.1</v>
      </c>
      <c r="N1027">
        <v>52.7</v>
      </c>
      <c r="O1027">
        <v>63.5</v>
      </c>
      <c r="P1027">
        <v>70.88</v>
      </c>
      <c r="Q1027">
        <v>71.599999999999994</v>
      </c>
      <c r="R1027">
        <v>61.9</v>
      </c>
      <c r="S1027">
        <v>46.94</v>
      </c>
      <c r="T1027">
        <v>38.1</v>
      </c>
      <c r="U1027">
        <v>32</v>
      </c>
      <c r="W1027" s="49">
        <v>1030</v>
      </c>
    </row>
    <row r="1028" spans="5:23" x14ac:dyDescent="0.35">
      <c r="E1028" t="s">
        <v>49</v>
      </c>
      <c r="F1028" t="s">
        <v>1541</v>
      </c>
      <c r="G1028" t="s">
        <v>1550</v>
      </c>
      <c r="H1028" t="s">
        <v>1551</v>
      </c>
      <c r="I1028" t="s">
        <v>2570</v>
      </c>
      <c r="J1028">
        <v>38.1</v>
      </c>
      <c r="K1028">
        <v>39.020000000000003</v>
      </c>
      <c r="L1028">
        <v>44.6</v>
      </c>
      <c r="M1028">
        <v>47.84</v>
      </c>
      <c r="N1028">
        <v>51.1</v>
      </c>
      <c r="O1028">
        <v>57.56</v>
      </c>
      <c r="P1028">
        <v>65.66</v>
      </c>
      <c r="Q1028">
        <v>65.66</v>
      </c>
      <c r="R1028">
        <v>61.2</v>
      </c>
      <c r="S1028">
        <v>50.36</v>
      </c>
      <c r="T1028">
        <v>40.1</v>
      </c>
      <c r="U1028">
        <v>37.9</v>
      </c>
      <c r="W1028" s="42">
        <v>1031</v>
      </c>
    </row>
    <row r="1029" spans="5:23" x14ac:dyDescent="0.35">
      <c r="E1029" t="s">
        <v>49</v>
      </c>
      <c r="F1029" t="s">
        <v>1541</v>
      </c>
      <c r="G1029" t="s">
        <v>186</v>
      </c>
      <c r="H1029" t="s">
        <v>1552</v>
      </c>
      <c r="I1029" t="s">
        <v>2571</v>
      </c>
      <c r="J1029">
        <v>29.8</v>
      </c>
      <c r="K1029">
        <v>32.72</v>
      </c>
      <c r="L1029">
        <v>45.7</v>
      </c>
      <c r="M1029">
        <v>52.34</v>
      </c>
      <c r="N1029">
        <v>58.5</v>
      </c>
      <c r="O1029">
        <v>67.64</v>
      </c>
      <c r="P1029">
        <v>78.44</v>
      </c>
      <c r="Q1029">
        <v>77.36</v>
      </c>
      <c r="R1029">
        <v>65.7</v>
      </c>
      <c r="S1029">
        <v>50.72</v>
      </c>
      <c r="T1029">
        <v>40.799999999999997</v>
      </c>
      <c r="U1029">
        <v>27.7</v>
      </c>
      <c r="W1029" s="49">
        <v>1032</v>
      </c>
    </row>
    <row r="1030" spans="5:23" x14ac:dyDescent="0.35">
      <c r="E1030" t="s">
        <v>49</v>
      </c>
      <c r="F1030" t="s">
        <v>1541</v>
      </c>
      <c r="G1030" t="s">
        <v>1550</v>
      </c>
      <c r="H1030" t="s">
        <v>1553</v>
      </c>
      <c r="I1030" t="s">
        <v>2572</v>
      </c>
      <c r="J1030">
        <v>41.9</v>
      </c>
      <c r="K1030">
        <v>42.62</v>
      </c>
      <c r="L1030">
        <v>44.8</v>
      </c>
      <c r="M1030">
        <v>51.08</v>
      </c>
      <c r="N1030">
        <v>50.5</v>
      </c>
      <c r="O1030">
        <v>57.2</v>
      </c>
      <c r="P1030">
        <v>59.72</v>
      </c>
      <c r="Q1030">
        <v>60.08</v>
      </c>
      <c r="R1030">
        <v>57.6</v>
      </c>
      <c r="S1030">
        <v>52.34</v>
      </c>
      <c r="T1030">
        <v>45.1</v>
      </c>
      <c r="U1030">
        <v>43.9</v>
      </c>
      <c r="W1030" s="42">
        <v>1033</v>
      </c>
    </row>
    <row r="1031" spans="5:23" x14ac:dyDescent="0.35">
      <c r="E1031" t="s">
        <v>49</v>
      </c>
      <c r="F1031" t="s">
        <v>1541</v>
      </c>
      <c r="G1031" t="s">
        <v>1554</v>
      </c>
      <c r="H1031" t="s">
        <v>1555</v>
      </c>
      <c r="I1031" t="s">
        <v>2573</v>
      </c>
      <c r="J1031">
        <v>40.6</v>
      </c>
      <c r="K1031">
        <v>43.34</v>
      </c>
      <c r="L1031">
        <v>48.7</v>
      </c>
      <c r="M1031">
        <v>50</v>
      </c>
      <c r="N1031">
        <v>56.3</v>
      </c>
      <c r="O1031">
        <v>59.36</v>
      </c>
      <c r="P1031">
        <v>62.96</v>
      </c>
      <c r="Q1031">
        <v>65.66</v>
      </c>
      <c r="R1031">
        <v>61</v>
      </c>
      <c r="S1031">
        <v>51.98</v>
      </c>
      <c r="T1031">
        <v>44.2</v>
      </c>
      <c r="U1031">
        <v>40.799999999999997</v>
      </c>
      <c r="W1031" s="49">
        <v>1034</v>
      </c>
    </row>
    <row r="1032" spans="5:23" x14ac:dyDescent="0.35">
      <c r="E1032" t="s">
        <v>49</v>
      </c>
      <c r="F1032" t="s">
        <v>1541</v>
      </c>
      <c r="G1032" t="s">
        <v>1142</v>
      </c>
      <c r="H1032" t="s">
        <v>1556</v>
      </c>
      <c r="I1032" t="s">
        <v>2574</v>
      </c>
      <c r="J1032">
        <v>30.2</v>
      </c>
      <c r="K1032">
        <v>35.96</v>
      </c>
      <c r="L1032">
        <v>47.1</v>
      </c>
      <c r="M1032">
        <v>53.42</v>
      </c>
      <c r="N1032">
        <v>59.2</v>
      </c>
      <c r="O1032">
        <v>68.36</v>
      </c>
      <c r="P1032">
        <v>72.680000000000007</v>
      </c>
      <c r="Q1032">
        <v>75.2</v>
      </c>
      <c r="R1032">
        <v>61.5</v>
      </c>
      <c r="S1032">
        <v>48.74</v>
      </c>
      <c r="T1032">
        <v>38.700000000000003</v>
      </c>
      <c r="U1032">
        <v>33.4</v>
      </c>
      <c r="W1032" s="42">
        <v>1035</v>
      </c>
    </row>
    <row r="1033" spans="5:23" x14ac:dyDescent="0.35">
      <c r="E1033" t="s">
        <v>49</v>
      </c>
      <c r="F1033" t="s">
        <v>1541</v>
      </c>
      <c r="G1033" t="s">
        <v>1557</v>
      </c>
      <c r="H1033" t="s">
        <v>1558</v>
      </c>
      <c r="I1033" t="s">
        <v>2575</v>
      </c>
      <c r="J1033">
        <v>40.299999999999997</v>
      </c>
      <c r="K1033">
        <v>40.64</v>
      </c>
      <c r="L1033">
        <v>43</v>
      </c>
      <c r="M1033">
        <v>48.2</v>
      </c>
      <c r="N1033">
        <v>53.8</v>
      </c>
      <c r="O1033">
        <v>59</v>
      </c>
      <c r="P1033">
        <v>64.400000000000006</v>
      </c>
      <c r="Q1033">
        <v>63.86</v>
      </c>
      <c r="R1033">
        <v>58.8</v>
      </c>
      <c r="S1033">
        <v>50.72</v>
      </c>
      <c r="T1033">
        <v>44.4</v>
      </c>
      <c r="U1033">
        <v>38.799999999999997</v>
      </c>
      <c r="W1033" s="49">
        <v>1036</v>
      </c>
    </row>
    <row r="1034" spans="5:23" x14ac:dyDescent="0.35">
      <c r="E1034" t="s">
        <v>49</v>
      </c>
      <c r="F1034" t="s">
        <v>1541</v>
      </c>
      <c r="G1034" t="s">
        <v>1176</v>
      </c>
      <c r="H1034" t="s">
        <v>1559</v>
      </c>
      <c r="I1034" t="s">
        <v>1559</v>
      </c>
      <c r="J1034">
        <v>35.4</v>
      </c>
      <c r="K1034">
        <v>37.58</v>
      </c>
      <c r="L1034">
        <v>46.2</v>
      </c>
      <c r="M1034">
        <v>55.4</v>
      </c>
      <c r="N1034">
        <v>62.4</v>
      </c>
      <c r="O1034">
        <v>69.62</v>
      </c>
      <c r="P1034">
        <v>76.459999999999994</v>
      </c>
      <c r="Q1034">
        <v>71.959999999999994</v>
      </c>
      <c r="R1034">
        <v>60.8</v>
      </c>
      <c r="S1034">
        <v>49.82</v>
      </c>
      <c r="T1034">
        <v>42.4</v>
      </c>
      <c r="U1034">
        <v>36.9</v>
      </c>
      <c r="W1034" s="42">
        <v>1037</v>
      </c>
    </row>
    <row r="1035" spans="5:23" x14ac:dyDescent="0.35">
      <c r="E1035" t="s">
        <v>49</v>
      </c>
      <c r="F1035" t="s">
        <v>1541</v>
      </c>
      <c r="G1035" t="s">
        <v>1560</v>
      </c>
      <c r="H1035" t="s">
        <v>1561</v>
      </c>
      <c r="I1035" t="s">
        <v>2576</v>
      </c>
      <c r="J1035">
        <v>30.4</v>
      </c>
      <c r="K1035">
        <v>33.799999999999997</v>
      </c>
      <c r="L1035">
        <v>39.200000000000003</v>
      </c>
      <c r="M1035">
        <v>47.3</v>
      </c>
      <c r="N1035">
        <v>52.3</v>
      </c>
      <c r="O1035">
        <v>59</v>
      </c>
      <c r="P1035">
        <v>68.540000000000006</v>
      </c>
      <c r="Q1035">
        <v>68.36</v>
      </c>
      <c r="R1035">
        <v>60.1</v>
      </c>
      <c r="S1035">
        <v>48.02</v>
      </c>
      <c r="T1035">
        <v>34</v>
      </c>
      <c r="U1035">
        <v>35.200000000000003</v>
      </c>
      <c r="W1035" s="49">
        <v>1038</v>
      </c>
    </row>
    <row r="1036" spans="5:23" x14ac:dyDescent="0.35">
      <c r="E1036" t="s">
        <v>49</v>
      </c>
      <c r="F1036" t="s">
        <v>1541</v>
      </c>
      <c r="G1036" t="s">
        <v>1562</v>
      </c>
      <c r="H1036" t="s">
        <v>1563</v>
      </c>
      <c r="I1036" t="s">
        <v>2577</v>
      </c>
      <c r="J1036">
        <v>41.5</v>
      </c>
      <c r="K1036">
        <v>41.54</v>
      </c>
      <c r="L1036">
        <v>43.3</v>
      </c>
      <c r="M1036">
        <v>47.84</v>
      </c>
      <c r="N1036">
        <v>52</v>
      </c>
      <c r="O1036">
        <v>54.86</v>
      </c>
      <c r="P1036">
        <v>59.36</v>
      </c>
      <c r="Q1036">
        <v>59</v>
      </c>
      <c r="R1036">
        <v>56.7</v>
      </c>
      <c r="S1036">
        <v>49.28</v>
      </c>
      <c r="T1036">
        <v>45</v>
      </c>
      <c r="U1036">
        <v>41</v>
      </c>
      <c r="W1036" s="42">
        <v>1039</v>
      </c>
    </row>
    <row r="1037" spans="5:23" x14ac:dyDescent="0.35">
      <c r="E1037" t="s">
        <v>49</v>
      </c>
      <c r="F1037" t="s">
        <v>1541</v>
      </c>
      <c r="G1037" t="s">
        <v>1564</v>
      </c>
      <c r="H1037" t="s">
        <v>1565</v>
      </c>
      <c r="I1037" t="s">
        <v>2578</v>
      </c>
      <c r="J1037">
        <v>43</v>
      </c>
      <c r="K1037">
        <v>42.98</v>
      </c>
      <c r="L1037">
        <v>47.7</v>
      </c>
      <c r="M1037">
        <v>52.52</v>
      </c>
      <c r="N1037">
        <v>55.6</v>
      </c>
      <c r="O1037">
        <v>62.06</v>
      </c>
      <c r="P1037">
        <v>66.56</v>
      </c>
      <c r="Q1037">
        <v>67.28</v>
      </c>
      <c r="R1037">
        <v>59.4</v>
      </c>
      <c r="S1037">
        <v>52.52</v>
      </c>
      <c r="T1037">
        <v>45.5</v>
      </c>
      <c r="U1037">
        <v>43.7</v>
      </c>
      <c r="W1037" s="49">
        <v>1040</v>
      </c>
    </row>
    <row r="1038" spans="5:23" x14ac:dyDescent="0.35">
      <c r="E1038" t="s">
        <v>49</v>
      </c>
      <c r="F1038" t="s">
        <v>1541</v>
      </c>
      <c r="G1038" t="s">
        <v>1564</v>
      </c>
      <c r="H1038" t="s">
        <v>1566</v>
      </c>
      <c r="I1038" t="s">
        <v>2579</v>
      </c>
      <c r="J1038">
        <v>41.7</v>
      </c>
      <c r="K1038">
        <v>43.88</v>
      </c>
      <c r="L1038">
        <v>48.6</v>
      </c>
      <c r="M1038">
        <v>51.8</v>
      </c>
      <c r="N1038">
        <v>55.9</v>
      </c>
      <c r="O1038">
        <v>60.44</v>
      </c>
      <c r="P1038">
        <v>66.2</v>
      </c>
      <c r="Q1038">
        <v>65.84</v>
      </c>
      <c r="R1038">
        <v>60.8</v>
      </c>
      <c r="S1038">
        <v>53.06</v>
      </c>
      <c r="T1038">
        <v>47.8</v>
      </c>
      <c r="U1038">
        <v>43.2</v>
      </c>
      <c r="W1038" s="42">
        <v>1041</v>
      </c>
    </row>
    <row r="1039" spans="5:23" x14ac:dyDescent="0.35">
      <c r="E1039" t="s">
        <v>49</v>
      </c>
      <c r="F1039" t="s">
        <v>1541</v>
      </c>
      <c r="G1039" t="s">
        <v>1564</v>
      </c>
      <c r="H1039" t="s">
        <v>1566</v>
      </c>
      <c r="I1039" t="s">
        <v>2580</v>
      </c>
      <c r="J1039">
        <v>40.1</v>
      </c>
      <c r="K1039">
        <v>42.44</v>
      </c>
      <c r="L1039">
        <v>46.9</v>
      </c>
      <c r="M1039">
        <v>51.62</v>
      </c>
      <c r="N1039">
        <v>55.4</v>
      </c>
      <c r="O1039">
        <v>60.08</v>
      </c>
      <c r="P1039">
        <v>63.86</v>
      </c>
      <c r="Q1039">
        <v>65.84</v>
      </c>
      <c r="R1039">
        <v>59.2</v>
      </c>
      <c r="S1039">
        <v>52.52</v>
      </c>
      <c r="T1039">
        <v>46.6</v>
      </c>
      <c r="U1039">
        <v>41.7</v>
      </c>
      <c r="W1039" s="49">
        <v>1042</v>
      </c>
    </row>
    <row r="1040" spans="5:23" x14ac:dyDescent="0.35">
      <c r="E1040" t="s">
        <v>49</v>
      </c>
      <c r="F1040" t="s">
        <v>1541</v>
      </c>
      <c r="G1040" t="s">
        <v>1567</v>
      </c>
      <c r="H1040" t="s">
        <v>1568</v>
      </c>
      <c r="I1040" t="s">
        <v>2581</v>
      </c>
      <c r="J1040">
        <v>45</v>
      </c>
      <c r="K1040">
        <v>42.26</v>
      </c>
      <c r="L1040">
        <v>43.7</v>
      </c>
      <c r="M1040">
        <v>49.28</v>
      </c>
      <c r="N1040">
        <v>50</v>
      </c>
      <c r="O1040">
        <v>58.28</v>
      </c>
      <c r="P1040">
        <v>61.16</v>
      </c>
      <c r="Q1040">
        <v>63.5</v>
      </c>
      <c r="R1040">
        <v>58.6</v>
      </c>
      <c r="S1040">
        <v>51.26</v>
      </c>
      <c r="T1040">
        <v>44.1</v>
      </c>
      <c r="U1040">
        <v>42.4</v>
      </c>
      <c r="W1040" s="42">
        <v>1043</v>
      </c>
    </row>
    <row r="1041" spans="5:23" x14ac:dyDescent="0.35">
      <c r="E1041" t="s">
        <v>49</v>
      </c>
      <c r="F1041" t="s">
        <v>1541</v>
      </c>
      <c r="G1041" t="s">
        <v>1547</v>
      </c>
      <c r="H1041" t="s">
        <v>1549</v>
      </c>
      <c r="I1041" t="s">
        <v>2582</v>
      </c>
      <c r="J1041">
        <v>26.8</v>
      </c>
      <c r="K1041">
        <v>31.82</v>
      </c>
      <c r="L1041">
        <v>39.6</v>
      </c>
      <c r="M1041">
        <v>48.38</v>
      </c>
      <c r="N1041">
        <v>54.7</v>
      </c>
      <c r="O1041">
        <v>61.34</v>
      </c>
      <c r="P1041">
        <v>68.72</v>
      </c>
      <c r="Q1041">
        <v>66.739999999999995</v>
      </c>
      <c r="R1041">
        <v>61.9</v>
      </c>
      <c r="S1041">
        <v>46.4</v>
      </c>
      <c r="T1041">
        <v>35.1</v>
      </c>
      <c r="U1041">
        <v>29.7</v>
      </c>
      <c r="W1041" s="49">
        <v>1044</v>
      </c>
    </row>
    <row r="1042" spans="5:23" x14ac:dyDescent="0.35">
      <c r="E1042" t="s">
        <v>49</v>
      </c>
      <c r="F1042" t="s">
        <v>1541</v>
      </c>
      <c r="G1042" t="s">
        <v>1564</v>
      </c>
      <c r="H1042" t="s">
        <v>1270</v>
      </c>
      <c r="I1042" t="s">
        <v>2583</v>
      </c>
      <c r="J1042">
        <v>29.8</v>
      </c>
      <c r="K1042">
        <v>26.24</v>
      </c>
      <c r="L1042">
        <v>30</v>
      </c>
      <c r="M1042">
        <v>35.78</v>
      </c>
      <c r="N1042">
        <v>44.8</v>
      </c>
      <c r="O1042">
        <v>52.16</v>
      </c>
      <c r="P1042">
        <v>58.46</v>
      </c>
      <c r="Q1042">
        <v>60.98</v>
      </c>
      <c r="R1042">
        <v>46.8</v>
      </c>
      <c r="S1042">
        <v>41</v>
      </c>
      <c r="T1042">
        <v>31.8</v>
      </c>
      <c r="U1042">
        <v>26.8</v>
      </c>
      <c r="W1042" s="42">
        <v>1045</v>
      </c>
    </row>
    <row r="1043" spans="5:23" x14ac:dyDescent="0.35">
      <c r="E1043" t="s">
        <v>49</v>
      </c>
      <c r="F1043" t="s">
        <v>1541</v>
      </c>
      <c r="G1043" t="s">
        <v>1569</v>
      </c>
      <c r="H1043" t="s">
        <v>1570</v>
      </c>
      <c r="I1043" t="s">
        <v>2584</v>
      </c>
      <c r="J1043">
        <v>38.299999999999997</v>
      </c>
      <c r="K1043">
        <v>39.56</v>
      </c>
      <c r="L1043">
        <v>41.4</v>
      </c>
      <c r="M1043">
        <v>47.48</v>
      </c>
      <c r="N1043">
        <v>51.8</v>
      </c>
      <c r="O1043">
        <v>59</v>
      </c>
      <c r="P1043">
        <v>66.02</v>
      </c>
      <c r="Q1043">
        <v>66.56</v>
      </c>
      <c r="R1043">
        <v>59</v>
      </c>
      <c r="S1043">
        <v>49.64</v>
      </c>
      <c r="T1043">
        <v>39.700000000000003</v>
      </c>
      <c r="U1043">
        <v>38.700000000000003</v>
      </c>
      <c r="W1043" s="49">
        <v>1046</v>
      </c>
    </row>
    <row r="1044" spans="5:23" x14ac:dyDescent="0.35">
      <c r="E1044" t="s">
        <v>49</v>
      </c>
      <c r="F1044" t="s">
        <v>1541</v>
      </c>
      <c r="G1044" t="s">
        <v>1569</v>
      </c>
      <c r="H1044" t="s">
        <v>1570</v>
      </c>
      <c r="I1044" t="s">
        <v>2585</v>
      </c>
      <c r="J1044">
        <v>42.1</v>
      </c>
      <c r="K1044">
        <v>43.16</v>
      </c>
      <c r="L1044">
        <v>44.2</v>
      </c>
      <c r="M1044">
        <v>51.08</v>
      </c>
      <c r="N1044">
        <v>53.1</v>
      </c>
      <c r="O1044">
        <v>62.78</v>
      </c>
      <c r="P1044">
        <v>64.22</v>
      </c>
      <c r="Q1044">
        <v>63.14</v>
      </c>
      <c r="R1044">
        <v>57.9</v>
      </c>
      <c r="S1044">
        <v>52.16</v>
      </c>
      <c r="T1044">
        <v>46.4</v>
      </c>
      <c r="U1044">
        <v>42.3</v>
      </c>
      <c r="W1044" s="42">
        <v>1047</v>
      </c>
    </row>
    <row r="1045" spans="5:23" x14ac:dyDescent="0.35">
      <c r="E1045" t="s">
        <v>49</v>
      </c>
      <c r="F1045" t="s">
        <v>1541</v>
      </c>
      <c r="G1045" t="s">
        <v>1571</v>
      </c>
      <c r="H1045" t="s">
        <v>1572</v>
      </c>
      <c r="I1045" t="s">
        <v>2586</v>
      </c>
      <c r="J1045">
        <v>36.9</v>
      </c>
      <c r="K1045">
        <v>40.64</v>
      </c>
      <c r="L1045">
        <v>47.5</v>
      </c>
      <c r="M1045">
        <v>54.86</v>
      </c>
      <c r="N1045">
        <v>59.9</v>
      </c>
      <c r="O1045">
        <v>68.180000000000007</v>
      </c>
      <c r="P1045">
        <v>76.28</v>
      </c>
      <c r="Q1045">
        <v>74.3</v>
      </c>
      <c r="R1045">
        <v>65.099999999999994</v>
      </c>
      <c r="S1045">
        <v>53.42</v>
      </c>
      <c r="T1045">
        <v>41.9</v>
      </c>
      <c r="U1045">
        <v>39.200000000000003</v>
      </c>
      <c r="W1045" s="49">
        <v>1048</v>
      </c>
    </row>
    <row r="1046" spans="5:23" x14ac:dyDescent="0.35">
      <c r="E1046" t="s">
        <v>49</v>
      </c>
      <c r="F1046" t="s">
        <v>1541</v>
      </c>
      <c r="G1046" t="s">
        <v>1573</v>
      </c>
      <c r="H1046" t="s">
        <v>1574</v>
      </c>
      <c r="I1046" t="s">
        <v>2587</v>
      </c>
      <c r="J1046">
        <v>35.6</v>
      </c>
      <c r="K1046">
        <v>39.56</v>
      </c>
      <c r="L1046">
        <v>48.4</v>
      </c>
      <c r="M1046">
        <v>50.9</v>
      </c>
      <c r="N1046">
        <v>56.7</v>
      </c>
      <c r="O1046">
        <v>67.64</v>
      </c>
      <c r="P1046">
        <v>77.180000000000007</v>
      </c>
      <c r="Q1046">
        <v>75.38</v>
      </c>
      <c r="R1046">
        <v>63.3</v>
      </c>
      <c r="S1046">
        <v>52.16</v>
      </c>
      <c r="T1046">
        <v>42.3</v>
      </c>
      <c r="U1046">
        <v>35.799999999999997</v>
      </c>
      <c r="W1046" s="42">
        <v>1049</v>
      </c>
    </row>
    <row r="1047" spans="5:23" x14ac:dyDescent="0.35">
      <c r="E1047" t="s">
        <v>49</v>
      </c>
      <c r="F1047" t="s">
        <v>1541</v>
      </c>
      <c r="G1047" t="s">
        <v>852</v>
      </c>
      <c r="H1047" t="s">
        <v>1575</v>
      </c>
      <c r="I1047" t="s">
        <v>2588</v>
      </c>
      <c r="J1047">
        <v>29.1</v>
      </c>
      <c r="K1047">
        <v>33.26</v>
      </c>
      <c r="L1047">
        <v>42.1</v>
      </c>
      <c r="M1047">
        <v>52.34</v>
      </c>
      <c r="N1047">
        <v>60.8</v>
      </c>
      <c r="O1047">
        <v>68</v>
      </c>
      <c r="P1047">
        <v>72.86</v>
      </c>
      <c r="Q1047">
        <v>74.3</v>
      </c>
      <c r="R1047">
        <v>66</v>
      </c>
      <c r="S1047">
        <v>49.64</v>
      </c>
      <c r="T1047">
        <v>39.4</v>
      </c>
      <c r="U1047">
        <v>28.4</v>
      </c>
      <c r="W1047" s="49">
        <v>1050</v>
      </c>
    </row>
    <row r="1048" spans="5:23" x14ac:dyDescent="0.35">
      <c r="E1048" t="s">
        <v>49</v>
      </c>
      <c r="F1048" t="s">
        <v>1541</v>
      </c>
      <c r="G1048" t="s">
        <v>1576</v>
      </c>
      <c r="H1048" t="s">
        <v>1577</v>
      </c>
      <c r="I1048" t="s">
        <v>2589</v>
      </c>
      <c r="J1048">
        <v>42.1</v>
      </c>
      <c r="K1048">
        <v>40.82</v>
      </c>
      <c r="L1048">
        <v>44.1</v>
      </c>
      <c r="M1048">
        <v>49.64</v>
      </c>
      <c r="N1048">
        <v>51.4</v>
      </c>
      <c r="O1048">
        <v>56.48</v>
      </c>
      <c r="P1048">
        <v>58.46</v>
      </c>
      <c r="Q1048">
        <v>58.64</v>
      </c>
      <c r="R1048">
        <v>55.9</v>
      </c>
      <c r="S1048">
        <v>48.92</v>
      </c>
      <c r="T1048">
        <v>47.3</v>
      </c>
      <c r="U1048">
        <v>41.7</v>
      </c>
      <c r="W1048" s="42">
        <v>1051</v>
      </c>
    </row>
    <row r="1049" spans="5:23" x14ac:dyDescent="0.35">
      <c r="E1049" t="s">
        <v>49</v>
      </c>
      <c r="F1049" t="s">
        <v>1541</v>
      </c>
      <c r="G1049" t="s">
        <v>1562</v>
      </c>
      <c r="H1049" t="s">
        <v>1578</v>
      </c>
      <c r="I1049" t="s">
        <v>2590</v>
      </c>
      <c r="J1049">
        <v>39.6</v>
      </c>
      <c r="K1049">
        <v>39.56</v>
      </c>
      <c r="L1049">
        <v>42.6</v>
      </c>
      <c r="M1049">
        <v>48.2</v>
      </c>
      <c r="N1049">
        <v>50</v>
      </c>
      <c r="O1049">
        <v>55.94</v>
      </c>
      <c r="P1049">
        <v>59</v>
      </c>
      <c r="Q1049">
        <v>60.26</v>
      </c>
      <c r="R1049">
        <v>56.1</v>
      </c>
      <c r="S1049">
        <v>48.74</v>
      </c>
      <c r="T1049">
        <v>44.1</v>
      </c>
      <c r="U1049">
        <v>39.4</v>
      </c>
      <c r="W1049" s="49">
        <v>1052</v>
      </c>
    </row>
    <row r="1050" spans="5:23" x14ac:dyDescent="0.35">
      <c r="E1050" t="s">
        <v>49</v>
      </c>
      <c r="F1050" t="s">
        <v>1541</v>
      </c>
      <c r="G1050" t="s">
        <v>1579</v>
      </c>
      <c r="H1050" t="s">
        <v>1580</v>
      </c>
      <c r="I1050" t="s">
        <v>2591</v>
      </c>
      <c r="J1050">
        <v>29.5</v>
      </c>
      <c r="K1050">
        <v>36.5</v>
      </c>
      <c r="L1050">
        <v>42.6</v>
      </c>
      <c r="M1050">
        <v>52.88</v>
      </c>
      <c r="N1050">
        <v>57.6</v>
      </c>
      <c r="O1050">
        <v>66.56</v>
      </c>
      <c r="P1050">
        <v>72.14</v>
      </c>
      <c r="Q1050">
        <v>67.459999999999994</v>
      </c>
      <c r="R1050">
        <v>60.3</v>
      </c>
      <c r="S1050">
        <v>48.38</v>
      </c>
      <c r="T1050">
        <v>36.5</v>
      </c>
      <c r="U1050">
        <v>28.4</v>
      </c>
      <c r="W1050" s="42">
        <v>1053</v>
      </c>
    </row>
    <row r="1051" spans="5:23" x14ac:dyDescent="0.35">
      <c r="E1051" t="s">
        <v>49</v>
      </c>
      <c r="F1051" t="s">
        <v>1581</v>
      </c>
      <c r="G1051" t="s">
        <v>1582</v>
      </c>
      <c r="H1051" t="s">
        <v>1583</v>
      </c>
      <c r="I1051" t="s">
        <v>2592</v>
      </c>
      <c r="J1051">
        <v>22.8</v>
      </c>
      <c r="K1051">
        <v>32.18</v>
      </c>
      <c r="L1051">
        <v>32.4</v>
      </c>
      <c r="M1051">
        <v>44.24</v>
      </c>
      <c r="N1051">
        <v>53.2</v>
      </c>
      <c r="O1051">
        <v>68.900000000000006</v>
      </c>
      <c r="P1051">
        <v>70.52</v>
      </c>
      <c r="Q1051">
        <v>66.56</v>
      </c>
      <c r="R1051">
        <v>58.6</v>
      </c>
      <c r="S1051">
        <v>49.46</v>
      </c>
      <c r="T1051">
        <v>36.299999999999997</v>
      </c>
      <c r="U1051">
        <v>31.3</v>
      </c>
      <c r="W1051" s="49">
        <v>1054</v>
      </c>
    </row>
    <row r="1052" spans="5:23" x14ac:dyDescent="0.35">
      <c r="E1052" t="s">
        <v>49</v>
      </c>
      <c r="F1052" t="s">
        <v>1581</v>
      </c>
      <c r="G1052" t="s">
        <v>1584</v>
      </c>
      <c r="H1052" t="s">
        <v>1585</v>
      </c>
      <c r="I1052" t="s">
        <v>2593</v>
      </c>
      <c r="J1052">
        <v>10.4</v>
      </c>
      <c r="K1052">
        <v>14.72</v>
      </c>
      <c r="L1052">
        <v>32.200000000000003</v>
      </c>
      <c r="M1052">
        <v>47.3</v>
      </c>
      <c r="N1052">
        <v>57.9</v>
      </c>
      <c r="O1052">
        <v>67.28</v>
      </c>
      <c r="P1052">
        <v>71.959999999999994</v>
      </c>
      <c r="Q1052">
        <v>69.260000000000005</v>
      </c>
      <c r="R1052">
        <v>60.1</v>
      </c>
      <c r="S1052">
        <v>45.5</v>
      </c>
      <c r="T1052">
        <v>32.9</v>
      </c>
      <c r="U1052">
        <v>14.2</v>
      </c>
      <c r="W1052" s="42">
        <v>1055</v>
      </c>
    </row>
    <row r="1053" spans="5:23" x14ac:dyDescent="0.35">
      <c r="E1053" t="s">
        <v>49</v>
      </c>
      <c r="F1053" t="s">
        <v>1581</v>
      </c>
      <c r="G1053" t="s">
        <v>635</v>
      </c>
      <c r="H1053" t="s">
        <v>1586</v>
      </c>
      <c r="I1053" t="s">
        <v>2594</v>
      </c>
      <c r="J1053">
        <v>13.6</v>
      </c>
      <c r="K1053">
        <v>20.84</v>
      </c>
      <c r="L1053">
        <v>32.200000000000003</v>
      </c>
      <c r="M1053">
        <v>44.42</v>
      </c>
      <c r="N1053">
        <v>58.3</v>
      </c>
      <c r="O1053">
        <v>68.180000000000007</v>
      </c>
      <c r="P1053">
        <v>71.06</v>
      </c>
      <c r="Q1053">
        <v>67.819999999999993</v>
      </c>
      <c r="R1053">
        <v>60.8</v>
      </c>
      <c r="S1053">
        <v>47.12</v>
      </c>
      <c r="T1053">
        <v>34</v>
      </c>
      <c r="U1053">
        <v>23.4</v>
      </c>
      <c r="W1053" s="49">
        <v>1056</v>
      </c>
    </row>
    <row r="1054" spans="5:23" x14ac:dyDescent="0.35">
      <c r="E1054" t="s">
        <v>49</v>
      </c>
      <c r="F1054" t="s">
        <v>1581</v>
      </c>
      <c r="G1054" t="s">
        <v>1587</v>
      </c>
      <c r="H1054" t="s">
        <v>1588</v>
      </c>
      <c r="I1054" t="s">
        <v>2595</v>
      </c>
      <c r="J1054">
        <v>30.9</v>
      </c>
      <c r="K1054">
        <v>32</v>
      </c>
      <c r="L1054">
        <v>34.200000000000003</v>
      </c>
      <c r="M1054">
        <v>41.36</v>
      </c>
      <c r="N1054">
        <v>56.8</v>
      </c>
      <c r="O1054">
        <v>64.94</v>
      </c>
      <c r="P1054">
        <v>67.819999999999993</v>
      </c>
      <c r="Q1054">
        <v>63.14</v>
      </c>
      <c r="R1054">
        <v>60.6</v>
      </c>
      <c r="S1054">
        <v>48.56</v>
      </c>
      <c r="T1054">
        <v>36.1</v>
      </c>
      <c r="U1054">
        <v>34</v>
      </c>
      <c r="W1054" s="42">
        <v>1057</v>
      </c>
    </row>
    <row r="1055" spans="5:23" x14ac:dyDescent="0.35">
      <c r="E1055" t="s">
        <v>49</v>
      </c>
      <c r="F1055" t="s">
        <v>1581</v>
      </c>
      <c r="G1055" t="s">
        <v>1589</v>
      </c>
      <c r="H1055" t="s">
        <v>1590</v>
      </c>
      <c r="I1055" t="s">
        <v>2596</v>
      </c>
      <c r="J1055">
        <v>12.6</v>
      </c>
      <c r="K1055">
        <v>22.1</v>
      </c>
      <c r="L1055">
        <v>35.6</v>
      </c>
      <c r="M1055">
        <v>48.92</v>
      </c>
      <c r="N1055">
        <v>58.8</v>
      </c>
      <c r="O1055">
        <v>67.459999999999994</v>
      </c>
      <c r="P1055">
        <v>74.66</v>
      </c>
      <c r="Q1055">
        <v>70.88</v>
      </c>
      <c r="R1055">
        <v>63</v>
      </c>
      <c r="S1055">
        <v>48.2</v>
      </c>
      <c r="T1055">
        <v>36.299999999999997</v>
      </c>
      <c r="U1055">
        <v>20.7</v>
      </c>
      <c r="W1055" s="49">
        <v>1058</v>
      </c>
    </row>
    <row r="1056" spans="5:23" x14ac:dyDescent="0.35">
      <c r="E1056" t="s">
        <v>49</v>
      </c>
      <c r="F1056" t="s">
        <v>1581</v>
      </c>
      <c r="G1056" t="s">
        <v>999</v>
      </c>
      <c r="H1056" t="s">
        <v>1591</v>
      </c>
      <c r="I1056" t="s">
        <v>2597</v>
      </c>
      <c r="J1056">
        <v>18.3</v>
      </c>
      <c r="K1056">
        <v>26.42</v>
      </c>
      <c r="L1056">
        <v>37.6</v>
      </c>
      <c r="M1056">
        <v>48.92</v>
      </c>
      <c r="N1056">
        <v>58.8</v>
      </c>
      <c r="O1056">
        <v>67.819999999999993</v>
      </c>
      <c r="P1056">
        <v>72.680000000000007</v>
      </c>
      <c r="Q1056">
        <v>64.22</v>
      </c>
      <c r="R1056">
        <v>61.2</v>
      </c>
      <c r="S1056">
        <v>50.36</v>
      </c>
      <c r="T1056">
        <v>45.5</v>
      </c>
      <c r="U1056">
        <v>28.8</v>
      </c>
      <c r="W1056" s="42">
        <v>1059</v>
      </c>
    </row>
    <row r="1057" spans="5:23" x14ac:dyDescent="0.35">
      <c r="E1057" t="s">
        <v>49</v>
      </c>
      <c r="F1057" t="s">
        <v>1581</v>
      </c>
      <c r="G1057" t="s">
        <v>1592</v>
      </c>
      <c r="H1057" t="s">
        <v>1593</v>
      </c>
      <c r="I1057" t="s">
        <v>2598</v>
      </c>
      <c r="J1057">
        <v>14.7</v>
      </c>
      <c r="K1057">
        <v>19.579999999999998</v>
      </c>
      <c r="L1057">
        <v>37.9</v>
      </c>
      <c r="M1057">
        <v>45.5</v>
      </c>
      <c r="N1057">
        <v>61.2</v>
      </c>
      <c r="O1057">
        <v>66.739999999999995</v>
      </c>
      <c r="P1057">
        <v>73.400000000000006</v>
      </c>
      <c r="Q1057">
        <v>69.98</v>
      </c>
      <c r="R1057">
        <v>59</v>
      </c>
      <c r="S1057">
        <v>46.76</v>
      </c>
      <c r="T1057">
        <v>34.5</v>
      </c>
      <c r="U1057">
        <v>19.8</v>
      </c>
      <c r="W1057" s="49">
        <v>1060</v>
      </c>
    </row>
    <row r="1058" spans="5:23" x14ac:dyDescent="0.35">
      <c r="E1058" t="s">
        <v>49</v>
      </c>
      <c r="F1058" t="s">
        <v>1581</v>
      </c>
      <c r="G1058" t="s">
        <v>1594</v>
      </c>
      <c r="H1058" t="s">
        <v>1595</v>
      </c>
      <c r="I1058" t="s">
        <v>2599</v>
      </c>
      <c r="J1058">
        <v>16.899999999999999</v>
      </c>
      <c r="K1058">
        <v>25.88</v>
      </c>
      <c r="L1058">
        <v>32.5</v>
      </c>
      <c r="M1058">
        <v>47.66</v>
      </c>
      <c r="N1058">
        <v>53.2</v>
      </c>
      <c r="O1058">
        <v>61.7</v>
      </c>
      <c r="P1058">
        <v>69.08</v>
      </c>
      <c r="Q1058">
        <v>67.28</v>
      </c>
      <c r="R1058">
        <v>59.5</v>
      </c>
      <c r="S1058">
        <v>48.92</v>
      </c>
      <c r="T1058">
        <v>43.9</v>
      </c>
      <c r="U1058">
        <v>28.2</v>
      </c>
      <c r="W1058" s="42">
        <v>1061</v>
      </c>
    </row>
    <row r="1059" spans="5:23" x14ac:dyDescent="0.35">
      <c r="E1059" t="s">
        <v>49</v>
      </c>
      <c r="F1059" t="s">
        <v>1581</v>
      </c>
      <c r="G1059" t="s">
        <v>1596</v>
      </c>
      <c r="H1059" t="s">
        <v>1597</v>
      </c>
      <c r="I1059" t="s">
        <v>2600</v>
      </c>
      <c r="J1059">
        <v>20.100000000000001</v>
      </c>
      <c r="K1059">
        <v>24.8</v>
      </c>
      <c r="L1059">
        <v>35.200000000000003</v>
      </c>
      <c r="M1059">
        <v>46.76</v>
      </c>
      <c r="N1059">
        <v>54.9</v>
      </c>
      <c r="O1059">
        <v>66.2</v>
      </c>
      <c r="P1059">
        <v>67.28</v>
      </c>
      <c r="Q1059">
        <v>69.8</v>
      </c>
      <c r="R1059">
        <v>63.5</v>
      </c>
      <c r="S1059">
        <v>46.94</v>
      </c>
      <c r="T1059">
        <v>37.799999999999997</v>
      </c>
      <c r="U1059">
        <v>17.600000000000001</v>
      </c>
      <c r="W1059" s="49">
        <v>1062</v>
      </c>
    </row>
    <row r="1060" spans="5:23" x14ac:dyDescent="0.35">
      <c r="E1060" t="s">
        <v>49</v>
      </c>
      <c r="F1060" t="s">
        <v>1581</v>
      </c>
      <c r="G1060" t="s">
        <v>1598</v>
      </c>
      <c r="H1060" t="s">
        <v>1599</v>
      </c>
      <c r="I1060" t="s">
        <v>2601</v>
      </c>
      <c r="J1060">
        <v>18.5</v>
      </c>
      <c r="K1060">
        <v>21.74</v>
      </c>
      <c r="L1060">
        <v>34.9</v>
      </c>
      <c r="M1060">
        <v>45.32</v>
      </c>
      <c r="N1060">
        <v>55.2</v>
      </c>
      <c r="O1060">
        <v>65.3</v>
      </c>
      <c r="P1060">
        <v>71.06</v>
      </c>
      <c r="Q1060">
        <v>70.16</v>
      </c>
      <c r="R1060">
        <v>63.1</v>
      </c>
      <c r="S1060">
        <v>50</v>
      </c>
      <c r="T1060">
        <v>37.799999999999997</v>
      </c>
      <c r="U1060">
        <v>24.3</v>
      </c>
      <c r="W1060" s="42">
        <v>1063</v>
      </c>
    </row>
    <row r="1061" spans="5:23" x14ac:dyDescent="0.35">
      <c r="E1061" t="s">
        <v>49</v>
      </c>
      <c r="F1061" t="s">
        <v>1581</v>
      </c>
      <c r="G1061" t="s">
        <v>1202</v>
      </c>
      <c r="H1061" t="s">
        <v>1600</v>
      </c>
      <c r="I1061" t="s">
        <v>2602</v>
      </c>
      <c r="J1061">
        <v>12.4</v>
      </c>
      <c r="K1061">
        <v>18.86</v>
      </c>
      <c r="L1061">
        <v>25.5</v>
      </c>
      <c r="M1061">
        <v>46.04</v>
      </c>
      <c r="N1061">
        <v>56.7</v>
      </c>
      <c r="O1061">
        <v>65.3</v>
      </c>
      <c r="P1061">
        <v>68.900000000000006</v>
      </c>
      <c r="Q1061">
        <v>66.38</v>
      </c>
      <c r="R1061">
        <v>57.2</v>
      </c>
      <c r="S1061">
        <v>48.2</v>
      </c>
      <c r="T1061">
        <v>32.700000000000003</v>
      </c>
      <c r="U1061">
        <v>11.3</v>
      </c>
      <c r="W1061" s="49">
        <v>1064</v>
      </c>
    </row>
    <row r="1062" spans="5:23" x14ac:dyDescent="0.35">
      <c r="E1062" t="s">
        <v>49</v>
      </c>
      <c r="F1062" t="s">
        <v>1581</v>
      </c>
      <c r="G1062" t="s">
        <v>1601</v>
      </c>
      <c r="H1062" t="s">
        <v>1602</v>
      </c>
      <c r="I1062" t="s">
        <v>2603</v>
      </c>
      <c r="J1062">
        <v>8.6</v>
      </c>
      <c r="K1062">
        <v>23.54</v>
      </c>
      <c r="L1062">
        <v>29.7</v>
      </c>
      <c r="M1062">
        <v>48.92</v>
      </c>
      <c r="N1062">
        <v>52.7</v>
      </c>
      <c r="O1062">
        <v>68.900000000000006</v>
      </c>
      <c r="P1062">
        <v>68</v>
      </c>
      <c r="Q1062">
        <v>66.92</v>
      </c>
      <c r="R1062">
        <v>58.6</v>
      </c>
      <c r="S1062">
        <v>42.8</v>
      </c>
      <c r="T1062">
        <v>31.8</v>
      </c>
      <c r="U1062">
        <v>7.3</v>
      </c>
      <c r="W1062" s="42">
        <v>1065</v>
      </c>
    </row>
    <row r="1063" spans="5:23" x14ac:dyDescent="0.35">
      <c r="E1063" t="s">
        <v>49</v>
      </c>
      <c r="F1063" t="s">
        <v>1581</v>
      </c>
      <c r="G1063" t="s">
        <v>1603</v>
      </c>
      <c r="H1063" t="s">
        <v>1604</v>
      </c>
      <c r="I1063" t="s">
        <v>2604</v>
      </c>
      <c r="J1063">
        <v>13.3</v>
      </c>
      <c r="K1063">
        <v>11.48</v>
      </c>
      <c r="L1063">
        <v>27.5</v>
      </c>
      <c r="M1063">
        <v>45.68</v>
      </c>
      <c r="N1063">
        <v>54.3</v>
      </c>
      <c r="O1063">
        <v>65.66</v>
      </c>
      <c r="P1063">
        <v>66.38</v>
      </c>
      <c r="Q1063">
        <v>68.36</v>
      </c>
      <c r="R1063">
        <v>59.7</v>
      </c>
      <c r="S1063">
        <v>44.06</v>
      </c>
      <c r="T1063">
        <v>35.1</v>
      </c>
      <c r="U1063">
        <v>21.6</v>
      </c>
      <c r="W1063" s="49">
        <v>1066</v>
      </c>
    </row>
    <row r="1064" spans="5:23" x14ac:dyDescent="0.35">
      <c r="E1064" t="s">
        <v>49</v>
      </c>
      <c r="F1064" t="s">
        <v>1581</v>
      </c>
      <c r="G1064" t="s">
        <v>1202</v>
      </c>
      <c r="H1064" t="s">
        <v>1605</v>
      </c>
      <c r="I1064" t="s">
        <v>2605</v>
      </c>
      <c r="J1064">
        <v>15.6</v>
      </c>
      <c r="K1064">
        <v>10.220000000000001</v>
      </c>
      <c r="L1064">
        <v>30.4</v>
      </c>
      <c r="M1064">
        <v>44.6</v>
      </c>
      <c r="N1064">
        <v>56.3</v>
      </c>
      <c r="O1064">
        <v>68</v>
      </c>
      <c r="P1064">
        <v>69.08</v>
      </c>
      <c r="Q1064">
        <v>66.38</v>
      </c>
      <c r="R1064">
        <v>60.3</v>
      </c>
      <c r="S1064">
        <v>44.42</v>
      </c>
      <c r="T1064">
        <v>34</v>
      </c>
      <c r="U1064">
        <v>8.1999999999999993</v>
      </c>
      <c r="W1064" s="42">
        <v>1067</v>
      </c>
    </row>
    <row r="1065" spans="5:23" x14ac:dyDescent="0.35">
      <c r="E1065" t="s">
        <v>49</v>
      </c>
      <c r="F1065" t="s">
        <v>1581</v>
      </c>
      <c r="G1065" t="s">
        <v>1589</v>
      </c>
      <c r="H1065" t="s">
        <v>1606</v>
      </c>
      <c r="I1065" t="s">
        <v>2606</v>
      </c>
      <c r="J1065">
        <v>12.7</v>
      </c>
      <c r="K1065">
        <v>13.1</v>
      </c>
      <c r="L1065">
        <v>28.8</v>
      </c>
      <c r="M1065">
        <v>47.66</v>
      </c>
      <c r="N1065">
        <v>52.2</v>
      </c>
      <c r="O1065">
        <v>67.819999999999993</v>
      </c>
      <c r="P1065">
        <v>69.62</v>
      </c>
      <c r="Q1065">
        <v>67.459999999999994</v>
      </c>
      <c r="R1065">
        <v>61</v>
      </c>
      <c r="S1065">
        <v>47.3</v>
      </c>
      <c r="T1065">
        <v>31.5</v>
      </c>
      <c r="U1065">
        <v>12.6</v>
      </c>
      <c r="W1065" s="49">
        <v>1068</v>
      </c>
    </row>
    <row r="1066" spans="5:23" x14ac:dyDescent="0.35">
      <c r="E1066" t="s">
        <v>49</v>
      </c>
      <c r="F1066" t="s">
        <v>1581</v>
      </c>
      <c r="G1066" t="s">
        <v>1607</v>
      </c>
      <c r="H1066" t="s">
        <v>1608</v>
      </c>
      <c r="I1066" t="s">
        <v>2607</v>
      </c>
      <c r="J1066">
        <v>19.899999999999999</v>
      </c>
      <c r="K1066">
        <v>22.82</v>
      </c>
      <c r="L1066">
        <v>31.3</v>
      </c>
      <c r="M1066">
        <v>45.14</v>
      </c>
      <c r="N1066">
        <v>53.4</v>
      </c>
      <c r="O1066">
        <v>62.24</v>
      </c>
      <c r="P1066">
        <v>70.7</v>
      </c>
      <c r="Q1066">
        <v>66.739999999999995</v>
      </c>
      <c r="R1066">
        <v>63.3</v>
      </c>
      <c r="S1066">
        <v>51.08</v>
      </c>
      <c r="T1066">
        <v>36.1</v>
      </c>
      <c r="U1066">
        <v>29.8</v>
      </c>
      <c r="W1066" s="42">
        <v>1069</v>
      </c>
    </row>
    <row r="1067" spans="5:23" x14ac:dyDescent="0.35">
      <c r="E1067" t="s">
        <v>49</v>
      </c>
      <c r="F1067" t="s">
        <v>1581</v>
      </c>
      <c r="G1067" t="s">
        <v>165</v>
      </c>
      <c r="H1067" t="s">
        <v>1204</v>
      </c>
      <c r="I1067" t="s">
        <v>1204</v>
      </c>
      <c r="J1067">
        <v>21.9</v>
      </c>
      <c r="K1067">
        <v>21.38</v>
      </c>
      <c r="L1067">
        <v>30.7</v>
      </c>
      <c r="M1067">
        <v>48.92</v>
      </c>
      <c r="N1067">
        <v>59.9</v>
      </c>
      <c r="O1067">
        <v>69.44</v>
      </c>
      <c r="P1067">
        <v>70.16</v>
      </c>
      <c r="Q1067">
        <v>70.7</v>
      </c>
      <c r="R1067">
        <v>63.9</v>
      </c>
      <c r="S1067">
        <v>49.28</v>
      </c>
      <c r="T1067">
        <v>38.299999999999997</v>
      </c>
      <c r="U1067">
        <v>33.299999999999997</v>
      </c>
      <c r="W1067" s="49">
        <v>1070</v>
      </c>
    </row>
    <row r="1068" spans="5:23" x14ac:dyDescent="0.35">
      <c r="E1068" t="s">
        <v>49</v>
      </c>
      <c r="F1068" t="s">
        <v>1581</v>
      </c>
      <c r="G1068" t="s">
        <v>1601</v>
      </c>
      <c r="H1068" t="s">
        <v>1609</v>
      </c>
      <c r="I1068" t="s">
        <v>2608</v>
      </c>
      <c r="J1068">
        <v>18.5</v>
      </c>
      <c r="K1068">
        <v>18.14</v>
      </c>
      <c r="L1068">
        <v>23.7</v>
      </c>
      <c r="M1068">
        <v>47.12</v>
      </c>
      <c r="N1068">
        <v>51.1</v>
      </c>
      <c r="O1068">
        <v>70.52</v>
      </c>
      <c r="P1068">
        <v>71.42</v>
      </c>
      <c r="Q1068">
        <v>70.52</v>
      </c>
      <c r="R1068">
        <v>64</v>
      </c>
      <c r="S1068">
        <v>47.12</v>
      </c>
      <c r="T1068">
        <v>36.9</v>
      </c>
      <c r="U1068">
        <v>24.3</v>
      </c>
      <c r="W1068" s="42">
        <v>1071</v>
      </c>
    </row>
    <row r="1069" spans="5:23" x14ac:dyDescent="0.35">
      <c r="E1069" t="s">
        <v>49</v>
      </c>
      <c r="F1069" t="s">
        <v>1581</v>
      </c>
      <c r="G1069" t="s">
        <v>629</v>
      </c>
      <c r="H1069" t="s">
        <v>1610</v>
      </c>
      <c r="I1069" t="s">
        <v>2609</v>
      </c>
      <c r="J1069">
        <v>15.8</v>
      </c>
      <c r="K1069">
        <v>16.52</v>
      </c>
      <c r="L1069">
        <v>39.700000000000003</v>
      </c>
      <c r="M1069">
        <v>47.48</v>
      </c>
      <c r="N1069">
        <v>52.7</v>
      </c>
      <c r="O1069">
        <v>65.3</v>
      </c>
      <c r="P1069">
        <v>67.28</v>
      </c>
      <c r="Q1069">
        <v>69.08</v>
      </c>
      <c r="R1069">
        <v>60.4</v>
      </c>
      <c r="S1069">
        <v>44.6</v>
      </c>
      <c r="T1069">
        <v>39.9</v>
      </c>
      <c r="U1069">
        <v>12.2</v>
      </c>
      <c r="W1069" s="49">
        <v>1072</v>
      </c>
    </row>
    <row r="1070" spans="5:23" x14ac:dyDescent="0.35">
      <c r="E1070" t="s">
        <v>49</v>
      </c>
      <c r="F1070" t="s">
        <v>1611</v>
      </c>
      <c r="G1070" t="s">
        <v>1612</v>
      </c>
      <c r="H1070" t="s">
        <v>1613</v>
      </c>
      <c r="I1070" t="s">
        <v>2610</v>
      </c>
      <c r="J1070">
        <v>33.799999999999997</v>
      </c>
      <c r="K1070">
        <v>35.78</v>
      </c>
      <c r="L1070">
        <v>44.8</v>
      </c>
      <c r="M1070">
        <v>55.22</v>
      </c>
      <c r="N1070">
        <v>57.7</v>
      </c>
      <c r="O1070">
        <v>68.540000000000006</v>
      </c>
      <c r="P1070">
        <v>71.42</v>
      </c>
      <c r="Q1070">
        <v>69.8</v>
      </c>
      <c r="R1070">
        <v>61</v>
      </c>
      <c r="S1070">
        <v>53.24</v>
      </c>
      <c r="T1070">
        <v>45.3</v>
      </c>
      <c r="U1070">
        <v>24.6</v>
      </c>
      <c r="W1070" s="42">
        <v>1073</v>
      </c>
    </row>
    <row r="1071" spans="5:23" x14ac:dyDescent="0.35">
      <c r="E1071" t="s">
        <v>49</v>
      </c>
      <c r="F1071" t="s">
        <v>1611</v>
      </c>
      <c r="G1071" t="s">
        <v>1117</v>
      </c>
      <c r="H1071" t="s">
        <v>1614</v>
      </c>
      <c r="I1071" t="s">
        <v>2611</v>
      </c>
      <c r="J1071">
        <v>31.5</v>
      </c>
      <c r="K1071">
        <v>39.92</v>
      </c>
      <c r="L1071">
        <v>47.3</v>
      </c>
      <c r="M1071">
        <v>50.18</v>
      </c>
      <c r="N1071">
        <v>60.3</v>
      </c>
      <c r="O1071">
        <v>66.92</v>
      </c>
      <c r="P1071">
        <v>71.239999999999995</v>
      </c>
      <c r="Q1071">
        <v>69.08</v>
      </c>
      <c r="R1071">
        <v>62.1</v>
      </c>
      <c r="S1071">
        <v>58.28</v>
      </c>
      <c r="T1071">
        <v>49.3</v>
      </c>
      <c r="U1071">
        <v>39.9</v>
      </c>
      <c r="W1071" s="49">
        <v>1074</v>
      </c>
    </row>
    <row r="1072" spans="5:23" x14ac:dyDescent="0.35">
      <c r="E1072" t="s">
        <v>49</v>
      </c>
      <c r="F1072" t="s">
        <v>1611</v>
      </c>
      <c r="G1072" t="s">
        <v>1615</v>
      </c>
      <c r="H1072" t="s">
        <v>1346</v>
      </c>
      <c r="I1072" t="s">
        <v>2612</v>
      </c>
      <c r="J1072">
        <v>30.2</v>
      </c>
      <c r="K1072">
        <v>34.520000000000003</v>
      </c>
      <c r="L1072">
        <v>49.5</v>
      </c>
      <c r="M1072">
        <v>54.86</v>
      </c>
      <c r="N1072">
        <v>63.9</v>
      </c>
      <c r="O1072">
        <v>71.78</v>
      </c>
      <c r="P1072">
        <v>75.739999999999995</v>
      </c>
      <c r="Q1072">
        <v>72.680000000000007</v>
      </c>
      <c r="R1072">
        <v>66.400000000000006</v>
      </c>
      <c r="S1072">
        <v>54.32</v>
      </c>
      <c r="T1072">
        <v>46.9</v>
      </c>
      <c r="U1072">
        <v>36.299999999999997</v>
      </c>
      <c r="W1072" s="42">
        <v>1075</v>
      </c>
    </row>
    <row r="1073" spans="5:23" x14ac:dyDescent="0.35">
      <c r="E1073" t="s">
        <v>49</v>
      </c>
      <c r="F1073" t="s">
        <v>1611</v>
      </c>
      <c r="G1073" t="s">
        <v>1616</v>
      </c>
      <c r="H1073" t="s">
        <v>1617</v>
      </c>
      <c r="I1073" t="s">
        <v>2613</v>
      </c>
      <c r="J1073">
        <v>25.3</v>
      </c>
      <c r="K1073">
        <v>32.72</v>
      </c>
      <c r="L1073">
        <v>42.3</v>
      </c>
      <c r="M1073">
        <v>48.56</v>
      </c>
      <c r="N1073">
        <v>59</v>
      </c>
      <c r="O1073">
        <v>64.94</v>
      </c>
      <c r="P1073">
        <v>68.900000000000006</v>
      </c>
      <c r="Q1073">
        <v>68</v>
      </c>
      <c r="R1073">
        <v>60.4</v>
      </c>
      <c r="S1073">
        <v>46.94</v>
      </c>
      <c r="T1073">
        <v>42.3</v>
      </c>
      <c r="U1073">
        <v>32.5</v>
      </c>
      <c r="W1073" s="49">
        <v>1076</v>
      </c>
    </row>
    <row r="1074" spans="5:23" x14ac:dyDescent="0.35">
      <c r="E1074" t="s">
        <v>49</v>
      </c>
      <c r="F1074" t="s">
        <v>1611</v>
      </c>
      <c r="G1074" t="s">
        <v>959</v>
      </c>
      <c r="H1074" t="s">
        <v>419</v>
      </c>
      <c r="I1074" t="s">
        <v>2614</v>
      </c>
      <c r="J1074">
        <v>33.799999999999997</v>
      </c>
      <c r="K1074">
        <v>37.58</v>
      </c>
      <c r="L1074">
        <v>46.2</v>
      </c>
      <c r="M1074">
        <v>55.4</v>
      </c>
      <c r="N1074">
        <v>61.2</v>
      </c>
      <c r="O1074">
        <v>69.260000000000005</v>
      </c>
      <c r="P1074">
        <v>73.040000000000006</v>
      </c>
      <c r="Q1074">
        <v>73.040000000000006</v>
      </c>
      <c r="R1074">
        <v>68.2</v>
      </c>
      <c r="S1074">
        <v>53.24</v>
      </c>
      <c r="T1074">
        <v>38.700000000000003</v>
      </c>
      <c r="U1074">
        <v>30.7</v>
      </c>
      <c r="W1074" s="42">
        <v>1077</v>
      </c>
    </row>
    <row r="1075" spans="5:23" x14ac:dyDescent="0.35">
      <c r="E1075" t="s">
        <v>49</v>
      </c>
      <c r="F1075" t="s">
        <v>1611</v>
      </c>
      <c r="G1075" t="s">
        <v>1618</v>
      </c>
      <c r="H1075" t="s">
        <v>1619</v>
      </c>
      <c r="I1075" t="s">
        <v>2615</v>
      </c>
      <c r="J1075">
        <v>32.9</v>
      </c>
      <c r="K1075">
        <v>34.700000000000003</v>
      </c>
      <c r="L1075">
        <v>47.7</v>
      </c>
      <c r="M1075">
        <v>55.58</v>
      </c>
      <c r="N1075">
        <v>64.400000000000006</v>
      </c>
      <c r="O1075">
        <v>72.14</v>
      </c>
      <c r="P1075">
        <v>75.92</v>
      </c>
      <c r="Q1075">
        <v>73.22</v>
      </c>
      <c r="R1075">
        <v>66.2</v>
      </c>
      <c r="S1075">
        <v>55.4</v>
      </c>
      <c r="T1075">
        <v>46.6</v>
      </c>
      <c r="U1075">
        <v>36.700000000000003</v>
      </c>
      <c r="W1075" s="49">
        <v>1078</v>
      </c>
    </row>
    <row r="1076" spans="5:23" x14ac:dyDescent="0.35">
      <c r="E1076" t="s">
        <v>49</v>
      </c>
      <c r="F1076" t="s">
        <v>1611</v>
      </c>
      <c r="G1076" t="s">
        <v>1620</v>
      </c>
      <c r="H1076" t="s">
        <v>1621</v>
      </c>
      <c r="I1076" t="s">
        <v>2616</v>
      </c>
      <c r="J1076">
        <v>31.3</v>
      </c>
      <c r="K1076">
        <v>30.56</v>
      </c>
      <c r="L1076">
        <v>39.6</v>
      </c>
      <c r="M1076">
        <v>48.92</v>
      </c>
      <c r="N1076">
        <v>53.8</v>
      </c>
      <c r="O1076">
        <v>66.739999999999995</v>
      </c>
      <c r="P1076">
        <v>71.239999999999995</v>
      </c>
      <c r="Q1076">
        <v>66.56</v>
      </c>
      <c r="R1076">
        <v>60.3</v>
      </c>
      <c r="S1076">
        <v>47.48</v>
      </c>
      <c r="T1076">
        <v>34.9</v>
      </c>
      <c r="U1076">
        <v>34.5</v>
      </c>
      <c r="W1076" s="42">
        <v>1079</v>
      </c>
    </row>
    <row r="1077" spans="5:23" x14ac:dyDescent="0.35">
      <c r="E1077" t="s">
        <v>49</v>
      </c>
      <c r="F1077" t="s">
        <v>1611</v>
      </c>
      <c r="G1077" t="s">
        <v>1622</v>
      </c>
      <c r="H1077" t="s">
        <v>1623</v>
      </c>
      <c r="I1077" t="s">
        <v>2617</v>
      </c>
      <c r="J1077">
        <v>32.700000000000003</v>
      </c>
      <c r="K1077">
        <v>41.18</v>
      </c>
      <c r="L1077">
        <v>45.3</v>
      </c>
      <c r="M1077">
        <v>56.48</v>
      </c>
      <c r="N1077">
        <v>61.3</v>
      </c>
      <c r="O1077">
        <v>69.44</v>
      </c>
      <c r="P1077">
        <v>73.58</v>
      </c>
      <c r="Q1077">
        <v>71.959999999999994</v>
      </c>
      <c r="R1077">
        <v>66.599999999999994</v>
      </c>
      <c r="S1077">
        <v>55.76</v>
      </c>
      <c r="T1077">
        <v>48.6</v>
      </c>
      <c r="U1077">
        <v>38.5</v>
      </c>
      <c r="W1077" s="49">
        <v>1080</v>
      </c>
    </row>
    <row r="1078" spans="5:23" x14ac:dyDescent="0.35">
      <c r="E1078" t="s">
        <v>49</v>
      </c>
      <c r="F1078" t="s">
        <v>1611</v>
      </c>
      <c r="G1078" t="s">
        <v>1624</v>
      </c>
      <c r="H1078" t="s">
        <v>1625</v>
      </c>
      <c r="I1078" t="s">
        <v>2618</v>
      </c>
      <c r="J1078">
        <v>25.3</v>
      </c>
      <c r="K1078">
        <v>37.76</v>
      </c>
      <c r="L1078">
        <v>44.4</v>
      </c>
      <c r="M1078">
        <v>55.94</v>
      </c>
      <c r="N1078">
        <v>61.3</v>
      </c>
      <c r="O1078">
        <v>68.180000000000007</v>
      </c>
      <c r="P1078">
        <v>71.959999999999994</v>
      </c>
      <c r="Q1078">
        <v>69.98</v>
      </c>
      <c r="R1078">
        <v>64.2</v>
      </c>
      <c r="S1078">
        <v>55.04</v>
      </c>
      <c r="T1078">
        <v>40.6</v>
      </c>
      <c r="U1078">
        <v>40.299999999999997</v>
      </c>
      <c r="W1078" s="42">
        <v>1081</v>
      </c>
    </row>
    <row r="1079" spans="5:23" x14ac:dyDescent="0.35">
      <c r="E1079" t="s">
        <v>49</v>
      </c>
      <c r="F1079" t="s">
        <v>1611</v>
      </c>
      <c r="G1079" t="s">
        <v>1596</v>
      </c>
      <c r="H1079" t="s">
        <v>1626</v>
      </c>
      <c r="I1079" t="s">
        <v>2619</v>
      </c>
      <c r="J1079">
        <v>25.2</v>
      </c>
      <c r="K1079">
        <v>33.44</v>
      </c>
      <c r="L1079">
        <v>43.7</v>
      </c>
      <c r="M1079">
        <v>57.56</v>
      </c>
      <c r="N1079">
        <v>61.7</v>
      </c>
      <c r="O1079">
        <v>70.52</v>
      </c>
      <c r="P1079">
        <v>73.400000000000006</v>
      </c>
      <c r="Q1079">
        <v>75.2</v>
      </c>
      <c r="R1079">
        <v>69.599999999999994</v>
      </c>
      <c r="S1079">
        <v>55.4</v>
      </c>
      <c r="T1079">
        <v>47.7</v>
      </c>
      <c r="U1079">
        <v>36.299999999999997</v>
      </c>
      <c r="W1079" s="49">
        <v>1082</v>
      </c>
    </row>
    <row r="1080" spans="5:23" x14ac:dyDescent="0.35">
      <c r="E1080" t="s">
        <v>49</v>
      </c>
      <c r="F1080" t="s">
        <v>1611</v>
      </c>
      <c r="G1080" t="s">
        <v>1627</v>
      </c>
      <c r="H1080" t="s">
        <v>1628</v>
      </c>
      <c r="I1080" t="s">
        <v>2620</v>
      </c>
      <c r="J1080">
        <v>38.1</v>
      </c>
      <c r="K1080">
        <v>31.28</v>
      </c>
      <c r="L1080">
        <v>35.799999999999997</v>
      </c>
      <c r="M1080">
        <v>53.78</v>
      </c>
      <c r="N1080">
        <v>56.7</v>
      </c>
      <c r="O1080">
        <v>70.52</v>
      </c>
      <c r="P1080">
        <v>70.34</v>
      </c>
      <c r="Q1080">
        <v>69.08</v>
      </c>
      <c r="R1080">
        <v>62.1</v>
      </c>
      <c r="S1080">
        <v>55.4</v>
      </c>
      <c r="T1080">
        <v>39.6</v>
      </c>
      <c r="U1080">
        <v>28</v>
      </c>
      <c r="W1080" s="42">
        <v>1083</v>
      </c>
    </row>
    <row r="1081" spans="5:23" x14ac:dyDescent="0.35">
      <c r="E1081" t="s">
        <v>49</v>
      </c>
      <c r="F1081" t="s">
        <v>1629</v>
      </c>
      <c r="G1081" t="s">
        <v>1630</v>
      </c>
      <c r="H1081" t="s">
        <v>1631</v>
      </c>
      <c r="I1081" t="s">
        <v>2621</v>
      </c>
      <c r="J1081">
        <v>21.2</v>
      </c>
      <c r="K1081">
        <v>24.62</v>
      </c>
      <c r="L1081">
        <v>34.9</v>
      </c>
      <c r="M1081">
        <v>44.96</v>
      </c>
      <c r="N1081">
        <v>49.5</v>
      </c>
      <c r="O1081">
        <v>63.5</v>
      </c>
      <c r="P1081">
        <v>71.78</v>
      </c>
      <c r="Q1081">
        <v>68.72</v>
      </c>
      <c r="R1081">
        <v>60.4</v>
      </c>
      <c r="S1081">
        <v>47.84</v>
      </c>
      <c r="T1081">
        <v>34</v>
      </c>
      <c r="U1081">
        <v>28.4</v>
      </c>
      <c r="W1081" s="49">
        <v>1084</v>
      </c>
    </row>
    <row r="1082" spans="5:23" x14ac:dyDescent="0.35">
      <c r="E1082" t="s">
        <v>49</v>
      </c>
      <c r="F1082" t="s">
        <v>1629</v>
      </c>
      <c r="G1082" t="s">
        <v>1632</v>
      </c>
      <c r="H1082" t="s">
        <v>1633</v>
      </c>
      <c r="I1082" t="s">
        <v>2622</v>
      </c>
      <c r="J1082">
        <v>26.2</v>
      </c>
      <c r="K1082">
        <v>26.96</v>
      </c>
      <c r="L1082">
        <v>34.299999999999997</v>
      </c>
      <c r="M1082">
        <v>42.98</v>
      </c>
      <c r="N1082">
        <v>49.3</v>
      </c>
      <c r="O1082">
        <v>61.52</v>
      </c>
      <c r="P1082">
        <v>69.08</v>
      </c>
      <c r="Q1082">
        <v>65.66</v>
      </c>
      <c r="R1082">
        <v>58.5</v>
      </c>
      <c r="S1082">
        <v>45.68</v>
      </c>
      <c r="T1082">
        <v>33.299999999999997</v>
      </c>
      <c r="U1082">
        <v>31.6</v>
      </c>
      <c r="W1082" s="42">
        <v>1085</v>
      </c>
    </row>
    <row r="1083" spans="5:23" x14ac:dyDescent="0.35">
      <c r="E1083" t="s">
        <v>49</v>
      </c>
      <c r="F1083" t="s">
        <v>1629</v>
      </c>
      <c r="G1083" t="s">
        <v>993</v>
      </c>
      <c r="H1083" t="s">
        <v>1634</v>
      </c>
      <c r="I1083" t="s">
        <v>2623</v>
      </c>
      <c r="J1083">
        <v>26.8</v>
      </c>
      <c r="K1083">
        <v>28.22</v>
      </c>
      <c r="L1083">
        <v>39</v>
      </c>
      <c r="M1083">
        <v>46.22</v>
      </c>
      <c r="N1083">
        <v>51.8</v>
      </c>
      <c r="O1083">
        <v>60.44</v>
      </c>
      <c r="P1083">
        <v>71.959999999999994</v>
      </c>
      <c r="Q1083">
        <v>70.52</v>
      </c>
      <c r="R1083">
        <v>57</v>
      </c>
      <c r="S1083">
        <v>44.42</v>
      </c>
      <c r="T1083">
        <v>36</v>
      </c>
      <c r="U1083">
        <v>29.7</v>
      </c>
      <c r="W1083" s="49">
        <v>1086</v>
      </c>
    </row>
    <row r="1084" spans="5:23" x14ac:dyDescent="0.35">
      <c r="E1084" t="s">
        <v>49</v>
      </c>
      <c r="F1084" t="s">
        <v>1629</v>
      </c>
      <c r="G1084" t="s">
        <v>1635</v>
      </c>
      <c r="I1084" t="s">
        <v>2624</v>
      </c>
      <c r="J1084">
        <v>19.2</v>
      </c>
      <c r="K1084">
        <v>21.56</v>
      </c>
      <c r="L1084">
        <v>31.6</v>
      </c>
      <c r="M1084">
        <v>40.28</v>
      </c>
      <c r="N1084">
        <v>51.6</v>
      </c>
      <c r="O1084">
        <v>59.9</v>
      </c>
      <c r="P1084">
        <v>67.28</v>
      </c>
      <c r="Q1084">
        <v>65.3</v>
      </c>
      <c r="R1084">
        <v>57</v>
      </c>
      <c r="S1084">
        <v>42.26</v>
      </c>
      <c r="T1084">
        <v>30</v>
      </c>
      <c r="U1084">
        <v>23</v>
      </c>
      <c r="W1084" s="42">
        <v>1087</v>
      </c>
    </row>
    <row r="1085" spans="5:23" x14ac:dyDescent="0.35">
      <c r="E1085" t="s">
        <v>49</v>
      </c>
      <c r="F1085" t="s">
        <v>1629</v>
      </c>
      <c r="G1085" t="s">
        <v>1636</v>
      </c>
      <c r="H1085" t="s">
        <v>1637</v>
      </c>
      <c r="I1085" t="s">
        <v>2625</v>
      </c>
      <c r="J1085">
        <v>23.5</v>
      </c>
      <c r="K1085">
        <v>33.08</v>
      </c>
      <c r="L1085">
        <v>29.8</v>
      </c>
      <c r="M1085">
        <v>48.38</v>
      </c>
      <c r="N1085">
        <v>54</v>
      </c>
      <c r="O1085">
        <v>64.400000000000006</v>
      </c>
      <c r="P1085">
        <v>73.400000000000006</v>
      </c>
      <c r="Q1085">
        <v>73.760000000000005</v>
      </c>
      <c r="R1085">
        <v>64.900000000000006</v>
      </c>
      <c r="S1085">
        <v>44.6</v>
      </c>
      <c r="T1085">
        <v>36.5</v>
      </c>
      <c r="U1085">
        <v>30.4</v>
      </c>
      <c r="W1085" s="49">
        <v>1088</v>
      </c>
    </row>
    <row r="1086" spans="5:23" x14ac:dyDescent="0.35">
      <c r="E1086" t="s">
        <v>49</v>
      </c>
      <c r="F1086" t="s">
        <v>1629</v>
      </c>
      <c r="G1086" t="s">
        <v>1638</v>
      </c>
      <c r="I1086" t="s">
        <v>2626</v>
      </c>
      <c r="J1086">
        <v>23.5</v>
      </c>
      <c r="K1086">
        <v>25.52</v>
      </c>
      <c r="L1086">
        <v>32.4</v>
      </c>
      <c r="M1086">
        <v>41</v>
      </c>
      <c r="N1086">
        <v>50.4</v>
      </c>
      <c r="O1086">
        <v>62.96</v>
      </c>
      <c r="P1086">
        <v>67.819999999999993</v>
      </c>
      <c r="Q1086">
        <v>65.66</v>
      </c>
      <c r="R1086">
        <v>55</v>
      </c>
      <c r="S1086">
        <v>45.68</v>
      </c>
      <c r="T1086">
        <v>30.4</v>
      </c>
      <c r="U1086">
        <v>22.3</v>
      </c>
      <c r="W1086" s="42">
        <v>1089</v>
      </c>
    </row>
    <row r="1087" spans="5:23" x14ac:dyDescent="0.35">
      <c r="E1087" t="s">
        <v>49</v>
      </c>
      <c r="F1087" t="s">
        <v>1629</v>
      </c>
      <c r="G1087" t="s">
        <v>1639</v>
      </c>
      <c r="H1087" t="s">
        <v>710</v>
      </c>
      <c r="I1087" t="s">
        <v>2627</v>
      </c>
      <c r="J1087">
        <v>22.5</v>
      </c>
      <c r="K1087">
        <v>15.98</v>
      </c>
      <c r="L1087">
        <v>31.3</v>
      </c>
      <c r="M1087">
        <v>39.74</v>
      </c>
      <c r="N1087">
        <v>45.7</v>
      </c>
      <c r="O1087">
        <v>53.96</v>
      </c>
      <c r="P1087">
        <v>62.06</v>
      </c>
      <c r="Q1087">
        <v>58.28</v>
      </c>
      <c r="R1087">
        <v>52.3</v>
      </c>
      <c r="S1087">
        <v>37.22</v>
      </c>
      <c r="T1087">
        <v>25.9</v>
      </c>
      <c r="U1087">
        <v>18.7</v>
      </c>
      <c r="W1087" s="49">
        <v>1090</v>
      </c>
    </row>
    <row r="1088" spans="5:23" x14ac:dyDescent="0.35">
      <c r="E1088" t="s">
        <v>49</v>
      </c>
      <c r="F1088" t="s">
        <v>1629</v>
      </c>
      <c r="G1088" t="s">
        <v>1640</v>
      </c>
      <c r="H1088" t="s">
        <v>1641</v>
      </c>
      <c r="I1088" t="s">
        <v>2628</v>
      </c>
      <c r="J1088">
        <v>19.899999999999999</v>
      </c>
      <c r="K1088">
        <v>24.26</v>
      </c>
      <c r="L1088">
        <v>36.5</v>
      </c>
      <c r="M1088">
        <v>43.7</v>
      </c>
      <c r="N1088">
        <v>52.7</v>
      </c>
      <c r="O1088">
        <v>66.38</v>
      </c>
      <c r="P1088">
        <v>72.319999999999993</v>
      </c>
      <c r="Q1088">
        <v>66.38</v>
      </c>
      <c r="R1088">
        <v>62.4</v>
      </c>
      <c r="S1088">
        <v>43.88</v>
      </c>
      <c r="T1088">
        <v>31.8</v>
      </c>
      <c r="U1088">
        <v>26.1</v>
      </c>
      <c r="W1088" s="42">
        <v>1091</v>
      </c>
    </row>
    <row r="1089" spans="5:23" x14ac:dyDescent="0.35">
      <c r="E1089" t="s">
        <v>49</v>
      </c>
      <c r="F1089" t="s">
        <v>1629</v>
      </c>
      <c r="G1089" t="s">
        <v>1642</v>
      </c>
      <c r="H1089" t="s">
        <v>1643</v>
      </c>
      <c r="I1089" t="s">
        <v>2629</v>
      </c>
      <c r="J1089">
        <v>26.2</v>
      </c>
      <c r="K1089">
        <v>26.42</v>
      </c>
      <c r="L1089">
        <v>37.4</v>
      </c>
      <c r="M1089">
        <v>42.44</v>
      </c>
      <c r="N1089">
        <v>49.3</v>
      </c>
      <c r="O1089">
        <v>58.46</v>
      </c>
      <c r="P1089">
        <v>67.459999999999994</v>
      </c>
      <c r="Q1089">
        <v>65.3</v>
      </c>
      <c r="R1089">
        <v>55.6</v>
      </c>
      <c r="S1089">
        <v>42.44</v>
      </c>
      <c r="T1089">
        <v>32.700000000000003</v>
      </c>
      <c r="U1089">
        <v>24.4</v>
      </c>
      <c r="W1089" s="49">
        <v>1092</v>
      </c>
    </row>
    <row r="1090" spans="5:23" x14ac:dyDescent="0.35">
      <c r="E1090" t="s">
        <v>49</v>
      </c>
      <c r="F1090" t="s">
        <v>1629</v>
      </c>
      <c r="G1090" t="s">
        <v>1644</v>
      </c>
      <c r="H1090" t="s">
        <v>1645</v>
      </c>
      <c r="I1090" t="s">
        <v>2630</v>
      </c>
      <c r="J1090">
        <v>28.4</v>
      </c>
      <c r="K1090">
        <v>27.86</v>
      </c>
      <c r="L1090">
        <v>37.4</v>
      </c>
      <c r="M1090">
        <v>42.98</v>
      </c>
      <c r="N1090">
        <v>52.7</v>
      </c>
      <c r="O1090">
        <v>61.16</v>
      </c>
      <c r="P1090">
        <v>71.78</v>
      </c>
      <c r="Q1090">
        <v>67.64</v>
      </c>
      <c r="R1090">
        <v>54</v>
      </c>
      <c r="S1090">
        <v>42.26</v>
      </c>
      <c r="T1090">
        <v>30.7</v>
      </c>
      <c r="U1090">
        <v>26.4</v>
      </c>
      <c r="W1090" s="42">
        <v>1093</v>
      </c>
    </row>
    <row r="1091" spans="5:23" x14ac:dyDescent="0.35">
      <c r="E1091" t="s">
        <v>49</v>
      </c>
      <c r="F1091" t="s">
        <v>1629</v>
      </c>
      <c r="G1091" t="s">
        <v>1640</v>
      </c>
      <c r="H1091" t="s">
        <v>1646</v>
      </c>
      <c r="I1091" t="s">
        <v>2631</v>
      </c>
      <c r="J1091">
        <v>21.7</v>
      </c>
      <c r="K1091">
        <v>24.44</v>
      </c>
      <c r="L1091">
        <v>29.7</v>
      </c>
      <c r="M1091">
        <v>44.96</v>
      </c>
      <c r="N1091">
        <v>54.9</v>
      </c>
      <c r="O1091">
        <v>66.739999999999995</v>
      </c>
      <c r="P1091">
        <v>74.12</v>
      </c>
      <c r="Q1091">
        <v>72.5</v>
      </c>
      <c r="R1091">
        <v>63.1</v>
      </c>
      <c r="S1091">
        <v>45.14</v>
      </c>
      <c r="T1091">
        <v>36.1</v>
      </c>
      <c r="U1091">
        <v>19.399999999999999</v>
      </c>
      <c r="W1091" s="49">
        <v>1094</v>
      </c>
    </row>
    <row r="1092" spans="5:23" x14ac:dyDescent="0.35">
      <c r="E1092" t="s">
        <v>49</v>
      </c>
      <c r="F1092" t="s">
        <v>1629</v>
      </c>
      <c r="G1092" t="s">
        <v>1647</v>
      </c>
      <c r="H1092" t="s">
        <v>1648</v>
      </c>
      <c r="I1092" t="s">
        <v>2632</v>
      </c>
      <c r="J1092">
        <v>21.4</v>
      </c>
      <c r="K1092">
        <v>26.06</v>
      </c>
      <c r="L1092">
        <v>36.700000000000003</v>
      </c>
      <c r="M1092">
        <v>47.12</v>
      </c>
      <c r="N1092">
        <v>54.5</v>
      </c>
      <c r="O1092">
        <v>62.06</v>
      </c>
      <c r="P1092">
        <v>71.959999999999994</v>
      </c>
      <c r="Q1092">
        <v>70.16</v>
      </c>
      <c r="R1092">
        <v>57.9</v>
      </c>
      <c r="S1092">
        <v>44.6</v>
      </c>
      <c r="T1092">
        <v>37.6</v>
      </c>
      <c r="U1092">
        <v>26.2</v>
      </c>
      <c r="W1092" s="42">
        <v>1095</v>
      </c>
    </row>
    <row r="1093" spans="5:23" x14ac:dyDescent="0.35">
      <c r="E1093" t="s">
        <v>49</v>
      </c>
      <c r="F1093" t="s">
        <v>1629</v>
      </c>
      <c r="G1093" t="s">
        <v>1649</v>
      </c>
      <c r="H1093" t="s">
        <v>1650</v>
      </c>
      <c r="I1093" t="s">
        <v>2633</v>
      </c>
      <c r="J1093">
        <v>19.8</v>
      </c>
      <c r="K1093">
        <v>24.44</v>
      </c>
      <c r="L1093">
        <v>37.6</v>
      </c>
      <c r="M1093">
        <v>46.76</v>
      </c>
      <c r="N1093">
        <v>54.7</v>
      </c>
      <c r="O1093">
        <v>64.58</v>
      </c>
      <c r="P1093">
        <v>71.06</v>
      </c>
      <c r="Q1093">
        <v>74.12</v>
      </c>
      <c r="R1093">
        <v>61.9</v>
      </c>
      <c r="S1093">
        <v>46.22</v>
      </c>
      <c r="T1093">
        <v>32.9</v>
      </c>
      <c r="U1093">
        <v>19.600000000000001</v>
      </c>
      <c r="W1093" s="49">
        <v>1096</v>
      </c>
    </row>
    <row r="1094" spans="5:23" x14ac:dyDescent="0.35">
      <c r="E1094" t="s">
        <v>57</v>
      </c>
      <c r="F1094" t="s">
        <v>1651</v>
      </c>
      <c r="G1094" t="s">
        <v>54</v>
      </c>
      <c r="H1094" t="s">
        <v>1652</v>
      </c>
      <c r="I1094" t="s">
        <v>1652</v>
      </c>
      <c r="J1094">
        <v>4.5</v>
      </c>
      <c r="K1094">
        <v>11.3</v>
      </c>
      <c r="L1094">
        <v>18</v>
      </c>
      <c r="M1094">
        <v>33.26</v>
      </c>
      <c r="N1094">
        <v>45.5</v>
      </c>
      <c r="O1094">
        <v>55.4</v>
      </c>
      <c r="P1094">
        <v>58.1</v>
      </c>
      <c r="Q1094">
        <v>54.68</v>
      </c>
      <c r="R1094">
        <v>44.8</v>
      </c>
      <c r="S1094">
        <v>33.979999999999997</v>
      </c>
      <c r="T1094">
        <v>17.8</v>
      </c>
      <c r="U1094">
        <v>9.6999999999999993</v>
      </c>
      <c r="W1094" s="42">
        <v>1097</v>
      </c>
    </row>
  </sheetData>
  <pageMargins left="0.7" right="0.7" top="0.75" bottom="0.75" header="0.3" footer="0.3"/>
  <customProperties>
    <customPr name="SSC_SHEET_GUID" r:id="rId1"/>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HOW TO USE_TRF</vt:lpstr>
      <vt:lpstr>Temperature Reduction Factor</vt:lpstr>
      <vt:lpstr>HOW TO USE_Aux</vt:lpstr>
      <vt:lpstr>Auxiliary Energy Estimation</vt:lpstr>
      <vt:lpstr>Custom Climate Data</vt:lpstr>
      <vt:lpstr>Hourly TMY3 Data</vt:lpstr>
      <vt:lpstr>HOW TO USE_Aux_v1</vt:lpstr>
      <vt:lpstr>Phius Monthly Climate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Haley Kalvin-Gold</dc:creator>
  <cp:lastModifiedBy>Lisa White</cp:lastModifiedBy>
  <dcterms:created xsi:type="dcterms:W3CDTF">2023-06-07T20:07:24Z</dcterms:created>
  <dcterms:modified xsi:type="dcterms:W3CDTF">2024-10-01T22:07:04Z</dcterms:modified>
</cp:coreProperties>
</file>